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Admin\tonk1x\TT data\Прайс-листы\"/>
    </mc:Choice>
  </mc:AlternateContent>
  <xr:revisionPtr revIDLastSave="0" documentId="13_ncr:1_{6BFCE695-5194-4776-BF6F-2F7A566EB70E}" xr6:coauthVersionLast="47" xr6:coauthVersionMax="47" xr10:uidLastSave="{00000000-0000-0000-0000-000000000000}"/>
  <bookViews>
    <workbookView xWindow="28680" yWindow="-120" windowWidth="29040" windowHeight="15990" activeTab="1" xr2:uid="{00000000-000D-0000-FFFF-FFFF00000000}"/>
  </bookViews>
  <sheets>
    <sheet name="Кат" sheetId="5" r:id="rId1"/>
    <sheet name="Торг" sheetId="4" r:id="rId2"/>
    <sheet name="Наценка" sheetId="6" r:id="rId3"/>
    <sheet name="Выгр Кат" sheetId="1" r:id="rId4"/>
    <sheet name="Выгр Торг" sheetId="2" r:id="rId5"/>
    <sheet name="Ссылки" sheetId="7" r:id="rId6"/>
    <sheet name="Из ГУГЛа" sheetId="8" r:id="rId7"/>
  </sheets>
  <definedNames>
    <definedName name="_xlnm._FilterDatabase" localSheetId="3" hidden="1">'Выгр Кат'!$A$1:$O$39</definedName>
    <definedName name="_xlnm._FilterDatabase" localSheetId="4" hidden="1">'Выгр Торг'!$A$1:$R$2983</definedName>
    <definedName name="_xlnm._FilterDatabase" localSheetId="0" hidden="1">Кат!$A$2:$X$40</definedName>
    <definedName name="_xlnm._FilterDatabase" localSheetId="5" hidden="1">Ссылки!$A$2:$C$2</definedName>
    <definedName name="_xlnm._FilterDatabase" localSheetId="1" hidden="1">Торг!$A$2:$AC$2985</definedName>
    <definedName name="ExternalData_1" localSheetId="6" hidden="1">'Из ГУГЛа'!$A$1:$R$3067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26" i="4" l="1"/>
  <c r="O1726" i="4"/>
  <c r="F1726" i="4"/>
  <c r="E1726" i="4"/>
  <c r="D1726" i="4"/>
  <c r="C1726" i="4"/>
  <c r="A1726" i="4"/>
  <c r="T1684" i="4"/>
  <c r="P1684" i="4"/>
  <c r="O1684" i="4"/>
  <c r="K1684" i="4" s="1"/>
  <c r="E1684" i="4"/>
  <c r="D1684" i="4"/>
  <c r="C1684" i="4"/>
  <c r="A1684" i="4"/>
  <c r="Q2983" i="2"/>
  <c r="P2983" i="2"/>
  <c r="M2995" i="4"/>
  <c r="K55" i="5"/>
  <c r="B2993" i="7"/>
  <c r="B2986" i="7"/>
  <c r="X11" i="5"/>
  <c r="K19" i="5"/>
  <c r="M1820" i="4"/>
  <c r="M2939" i="4"/>
  <c r="M2404" i="4"/>
  <c r="M2324" i="4"/>
  <c r="M2245" i="4"/>
  <c r="M1653" i="4"/>
  <c r="M1612" i="4"/>
  <c r="M1588" i="4"/>
  <c r="M1543" i="4"/>
  <c r="M1502" i="4"/>
  <c r="M1486" i="4"/>
  <c r="M1471" i="4"/>
  <c r="M1456" i="4"/>
  <c r="M1415" i="4"/>
  <c r="M1360" i="4"/>
  <c r="M1195" i="4"/>
  <c r="M869" i="4"/>
  <c r="M853" i="4"/>
  <c r="M851" i="4"/>
  <c r="M849" i="4"/>
  <c r="M847" i="4"/>
  <c r="M845" i="4"/>
  <c r="M843" i="4"/>
  <c r="M841" i="4"/>
  <c r="M839" i="4"/>
  <c r="M837" i="4"/>
  <c r="M835" i="4"/>
  <c r="M833" i="4"/>
  <c r="M831" i="4"/>
  <c r="M829" i="4"/>
  <c r="M827" i="4"/>
  <c r="M825" i="4"/>
  <c r="M823" i="4"/>
  <c r="M821" i="4"/>
  <c r="M819" i="4"/>
  <c r="M817" i="4"/>
  <c r="M815" i="4"/>
  <c r="M813" i="4"/>
  <c r="M811" i="4"/>
  <c r="M809" i="4"/>
  <c r="M807" i="4"/>
  <c r="M805" i="4"/>
  <c r="M803" i="4"/>
  <c r="M801" i="4"/>
  <c r="M799" i="4"/>
  <c r="M797" i="4"/>
  <c r="M795" i="4"/>
  <c r="M793" i="4"/>
  <c r="M790" i="4"/>
  <c r="M789" i="4"/>
  <c r="M787" i="4"/>
  <c r="M785" i="4"/>
  <c r="M783" i="4"/>
  <c r="M781" i="4"/>
  <c r="M779" i="4"/>
  <c r="M777" i="4"/>
  <c r="M775" i="4"/>
  <c r="M773" i="4"/>
  <c r="M763" i="4"/>
  <c r="M760" i="4"/>
  <c r="M758" i="4"/>
  <c r="M757" i="4"/>
  <c r="M755" i="4"/>
  <c r="M753" i="4"/>
  <c r="M751" i="4"/>
  <c r="M749" i="4"/>
  <c r="M747" i="4"/>
  <c r="M745" i="4"/>
  <c r="M743" i="4"/>
  <c r="M741" i="4"/>
  <c r="M739" i="4"/>
  <c r="M737" i="4"/>
  <c r="M735" i="4"/>
  <c r="M733" i="4"/>
  <c r="M673" i="4"/>
  <c r="M619" i="4"/>
  <c r="M512" i="4"/>
  <c r="M377" i="4"/>
  <c r="M331" i="4"/>
  <c r="M285" i="4"/>
  <c r="M196" i="4"/>
  <c r="M44" i="4"/>
  <c r="M3" i="4"/>
  <c r="M2993" i="4"/>
  <c r="M2988" i="4"/>
  <c r="M2994" i="4"/>
  <c r="M2992" i="4"/>
  <c r="M2991" i="4"/>
  <c r="M2990" i="4"/>
  <c r="M2989" i="4"/>
  <c r="T4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240" i="4"/>
  <c r="T241" i="4"/>
  <c r="T242" i="4"/>
  <c r="T243" i="4"/>
  <c r="T244" i="4"/>
  <c r="T245" i="4"/>
  <c r="T246" i="4"/>
  <c r="T247" i="4"/>
  <c r="T248" i="4"/>
  <c r="T249" i="4"/>
  <c r="T250" i="4"/>
  <c r="T251" i="4"/>
  <c r="T252" i="4"/>
  <c r="T253" i="4"/>
  <c r="T254" i="4"/>
  <c r="T255" i="4"/>
  <c r="T256" i="4"/>
  <c r="T257" i="4"/>
  <c r="T258" i="4"/>
  <c r="T259" i="4"/>
  <c r="T260" i="4"/>
  <c r="T261" i="4"/>
  <c r="T262" i="4"/>
  <c r="T263" i="4"/>
  <c r="T264" i="4"/>
  <c r="T265" i="4"/>
  <c r="T266" i="4"/>
  <c r="T267" i="4"/>
  <c r="T268" i="4"/>
  <c r="T269" i="4"/>
  <c r="T270" i="4"/>
  <c r="T271" i="4"/>
  <c r="T272" i="4"/>
  <c r="T273" i="4"/>
  <c r="T274" i="4"/>
  <c r="T275" i="4"/>
  <c r="T276" i="4"/>
  <c r="T277" i="4"/>
  <c r="T278" i="4"/>
  <c r="T279" i="4"/>
  <c r="T280" i="4"/>
  <c r="T281" i="4"/>
  <c r="T282" i="4"/>
  <c r="T283" i="4"/>
  <c r="T284" i="4"/>
  <c r="T285" i="4"/>
  <c r="T331" i="4"/>
  <c r="T377" i="4"/>
  <c r="T423" i="4"/>
  <c r="T424" i="4"/>
  <c r="T425" i="4"/>
  <c r="T426" i="4"/>
  <c r="T427" i="4"/>
  <c r="T428" i="4"/>
  <c r="T429" i="4"/>
  <c r="T430" i="4"/>
  <c r="T431" i="4"/>
  <c r="T432" i="4"/>
  <c r="T433" i="4"/>
  <c r="T434" i="4"/>
  <c r="T435" i="4"/>
  <c r="T436" i="4"/>
  <c r="T437" i="4"/>
  <c r="T438" i="4"/>
  <c r="T439" i="4"/>
  <c r="T440" i="4"/>
  <c r="T441" i="4"/>
  <c r="T442" i="4"/>
  <c r="T443" i="4"/>
  <c r="T444" i="4"/>
  <c r="T445" i="4"/>
  <c r="T446" i="4"/>
  <c r="T447" i="4"/>
  <c r="T448" i="4"/>
  <c r="T449" i="4"/>
  <c r="T450" i="4"/>
  <c r="T451" i="4"/>
  <c r="T452" i="4"/>
  <c r="T453" i="4"/>
  <c r="T454" i="4"/>
  <c r="T455" i="4"/>
  <c r="T456" i="4"/>
  <c r="T457" i="4"/>
  <c r="T458" i="4"/>
  <c r="T459" i="4"/>
  <c r="T460" i="4"/>
  <c r="T461" i="4"/>
  <c r="T462" i="4"/>
  <c r="T463" i="4"/>
  <c r="T464" i="4"/>
  <c r="T465" i="4"/>
  <c r="T466" i="4"/>
  <c r="T467" i="4"/>
  <c r="T468" i="4"/>
  <c r="T469" i="4"/>
  <c r="T470" i="4"/>
  <c r="T471" i="4"/>
  <c r="T472" i="4"/>
  <c r="T473" i="4"/>
  <c r="T474" i="4"/>
  <c r="T475" i="4"/>
  <c r="T476" i="4"/>
  <c r="T477" i="4"/>
  <c r="T478" i="4"/>
  <c r="T479" i="4"/>
  <c r="T480" i="4"/>
  <c r="T481" i="4"/>
  <c r="T482" i="4"/>
  <c r="T483" i="4"/>
  <c r="T484" i="4"/>
  <c r="T485" i="4"/>
  <c r="T486" i="4"/>
  <c r="T487" i="4"/>
  <c r="T488" i="4"/>
  <c r="T489" i="4"/>
  <c r="T490" i="4"/>
  <c r="T491" i="4"/>
  <c r="T492" i="4"/>
  <c r="T493" i="4"/>
  <c r="T494" i="4"/>
  <c r="T512" i="4"/>
  <c r="T527" i="4"/>
  <c r="T528" i="4"/>
  <c r="T529" i="4"/>
  <c r="T530" i="4"/>
  <c r="T531" i="4"/>
  <c r="T532" i="4"/>
  <c r="T533" i="4"/>
  <c r="T534" i="4"/>
  <c r="T535" i="4"/>
  <c r="T536" i="4"/>
  <c r="T537" i="4"/>
  <c r="T538" i="4"/>
  <c r="T539" i="4"/>
  <c r="T540" i="4"/>
  <c r="T541" i="4"/>
  <c r="T542" i="4"/>
  <c r="T543" i="4"/>
  <c r="T544" i="4"/>
  <c r="T545" i="4"/>
  <c r="T546" i="4"/>
  <c r="T547" i="4"/>
  <c r="T548" i="4"/>
  <c r="T549" i="4"/>
  <c r="T550" i="4"/>
  <c r="T551" i="4"/>
  <c r="T552" i="4"/>
  <c r="T553" i="4"/>
  <c r="T554" i="4"/>
  <c r="T555" i="4"/>
  <c r="T556" i="4"/>
  <c r="T557" i="4"/>
  <c r="T558" i="4"/>
  <c r="T559" i="4"/>
  <c r="T560" i="4"/>
  <c r="T561" i="4"/>
  <c r="T562" i="4"/>
  <c r="T563" i="4"/>
  <c r="T564" i="4"/>
  <c r="T565" i="4"/>
  <c r="T566" i="4"/>
  <c r="T567" i="4"/>
  <c r="T568" i="4"/>
  <c r="T569" i="4"/>
  <c r="T570" i="4"/>
  <c r="T571" i="4"/>
  <c r="T572" i="4"/>
  <c r="T573" i="4"/>
  <c r="T574" i="4"/>
  <c r="T575" i="4"/>
  <c r="T576" i="4"/>
  <c r="T577" i="4"/>
  <c r="T578" i="4"/>
  <c r="T579" i="4"/>
  <c r="T580" i="4"/>
  <c r="T581" i="4"/>
  <c r="T582" i="4"/>
  <c r="T583" i="4"/>
  <c r="T584" i="4"/>
  <c r="T585" i="4"/>
  <c r="T586" i="4"/>
  <c r="T587" i="4"/>
  <c r="T588" i="4"/>
  <c r="T589" i="4"/>
  <c r="T590" i="4"/>
  <c r="T591" i="4"/>
  <c r="T592" i="4"/>
  <c r="T593" i="4"/>
  <c r="T594" i="4"/>
  <c r="T595" i="4"/>
  <c r="T596" i="4"/>
  <c r="T597" i="4"/>
  <c r="T598" i="4"/>
  <c r="T599" i="4"/>
  <c r="T600" i="4"/>
  <c r="T601" i="4"/>
  <c r="T602" i="4"/>
  <c r="T603" i="4"/>
  <c r="T604" i="4"/>
  <c r="T605" i="4"/>
  <c r="T606" i="4"/>
  <c r="T607" i="4"/>
  <c r="T608" i="4"/>
  <c r="T609" i="4"/>
  <c r="T610" i="4"/>
  <c r="T611" i="4"/>
  <c r="T612" i="4"/>
  <c r="T613" i="4"/>
  <c r="T614" i="4"/>
  <c r="T615" i="4"/>
  <c r="T616" i="4"/>
  <c r="T617" i="4"/>
  <c r="T618" i="4"/>
  <c r="T619" i="4"/>
  <c r="T620" i="4"/>
  <c r="T621" i="4"/>
  <c r="T622" i="4"/>
  <c r="T623" i="4"/>
  <c r="T624" i="4"/>
  <c r="T625" i="4"/>
  <c r="T626" i="4"/>
  <c r="T627" i="4"/>
  <c r="T628" i="4"/>
  <c r="T629" i="4"/>
  <c r="T630" i="4"/>
  <c r="T631" i="4"/>
  <c r="T632" i="4"/>
  <c r="T633" i="4"/>
  <c r="T634" i="4"/>
  <c r="T635" i="4"/>
  <c r="T636" i="4"/>
  <c r="T637" i="4"/>
  <c r="T638" i="4"/>
  <c r="T639" i="4"/>
  <c r="T640" i="4"/>
  <c r="T641" i="4"/>
  <c r="T642" i="4"/>
  <c r="T643" i="4"/>
  <c r="T644" i="4"/>
  <c r="T645" i="4"/>
  <c r="T647" i="4"/>
  <c r="T648" i="4"/>
  <c r="T649" i="4"/>
  <c r="T650" i="4"/>
  <c r="T651" i="4"/>
  <c r="T652" i="4"/>
  <c r="T653" i="4"/>
  <c r="T654" i="4"/>
  <c r="T655" i="4"/>
  <c r="T656" i="4"/>
  <c r="T657" i="4"/>
  <c r="T658" i="4"/>
  <c r="T659" i="4"/>
  <c r="T660" i="4"/>
  <c r="T661" i="4"/>
  <c r="T662" i="4"/>
  <c r="T663" i="4"/>
  <c r="T664" i="4"/>
  <c r="T665" i="4"/>
  <c r="T666" i="4"/>
  <c r="T667" i="4"/>
  <c r="T668" i="4"/>
  <c r="T669" i="4"/>
  <c r="T670" i="4"/>
  <c r="T671" i="4"/>
  <c r="T672" i="4"/>
  <c r="T673" i="4"/>
  <c r="T674" i="4"/>
  <c r="T675" i="4"/>
  <c r="T676" i="4"/>
  <c r="T677" i="4"/>
  <c r="T678" i="4"/>
  <c r="T679" i="4"/>
  <c r="T680" i="4"/>
  <c r="T681" i="4"/>
  <c r="T682" i="4"/>
  <c r="T683" i="4"/>
  <c r="T684" i="4"/>
  <c r="T685" i="4"/>
  <c r="T686" i="4"/>
  <c r="T687" i="4"/>
  <c r="T688" i="4"/>
  <c r="T689" i="4"/>
  <c r="T690" i="4"/>
  <c r="T691" i="4"/>
  <c r="T692" i="4"/>
  <c r="T693" i="4"/>
  <c r="T694" i="4"/>
  <c r="T695" i="4"/>
  <c r="T696" i="4"/>
  <c r="T697" i="4"/>
  <c r="T698" i="4"/>
  <c r="T699" i="4"/>
  <c r="T700" i="4"/>
  <c r="T701" i="4"/>
  <c r="T702" i="4"/>
  <c r="T703" i="4"/>
  <c r="T704" i="4"/>
  <c r="T705" i="4"/>
  <c r="T706" i="4"/>
  <c r="T707" i="4"/>
  <c r="T708" i="4"/>
  <c r="T709" i="4"/>
  <c r="T710" i="4"/>
  <c r="T711" i="4"/>
  <c r="T712" i="4"/>
  <c r="T713" i="4"/>
  <c r="T714" i="4"/>
  <c r="T715" i="4"/>
  <c r="T716" i="4"/>
  <c r="T717" i="4"/>
  <c r="T718" i="4"/>
  <c r="T719" i="4"/>
  <c r="T720" i="4"/>
  <c r="T721" i="4"/>
  <c r="T722" i="4"/>
  <c r="T723" i="4"/>
  <c r="T724" i="4"/>
  <c r="T725" i="4"/>
  <c r="T726" i="4"/>
  <c r="T727" i="4"/>
  <c r="T728" i="4"/>
  <c r="T729" i="4"/>
  <c r="T730" i="4"/>
  <c r="T731" i="4"/>
  <c r="T732" i="4"/>
  <c r="T733" i="4"/>
  <c r="T734" i="4"/>
  <c r="T735" i="4"/>
  <c r="T736" i="4"/>
  <c r="T737" i="4"/>
  <c r="T738" i="4"/>
  <c r="T739" i="4"/>
  <c r="T740" i="4"/>
  <c r="T741" i="4"/>
  <c r="T742" i="4"/>
  <c r="T743" i="4"/>
  <c r="T744" i="4"/>
  <c r="T745" i="4"/>
  <c r="T746" i="4"/>
  <c r="T747" i="4"/>
  <c r="T748" i="4"/>
  <c r="T749" i="4"/>
  <c r="T750" i="4"/>
  <c r="T751" i="4"/>
  <c r="T752" i="4"/>
  <c r="T753" i="4"/>
  <c r="T754" i="4"/>
  <c r="T755" i="4"/>
  <c r="T756" i="4"/>
  <c r="T757" i="4"/>
  <c r="T758" i="4"/>
  <c r="T759" i="4"/>
  <c r="T760" i="4"/>
  <c r="T761" i="4"/>
  <c r="T762" i="4"/>
  <c r="T763" i="4"/>
  <c r="T764" i="4"/>
  <c r="T765" i="4"/>
  <c r="T766" i="4"/>
  <c r="T767" i="4"/>
  <c r="T768" i="4"/>
  <c r="T769" i="4"/>
  <c r="T770" i="4"/>
  <c r="T771" i="4"/>
  <c r="T772" i="4"/>
  <c r="T773" i="4"/>
  <c r="T774" i="4"/>
  <c r="T775" i="4"/>
  <c r="T776" i="4"/>
  <c r="T777" i="4"/>
  <c r="T778" i="4"/>
  <c r="T779" i="4"/>
  <c r="T780" i="4"/>
  <c r="T781" i="4"/>
  <c r="T782" i="4"/>
  <c r="T783" i="4"/>
  <c r="T784" i="4"/>
  <c r="T785" i="4"/>
  <c r="T786" i="4"/>
  <c r="T787" i="4"/>
  <c r="T788" i="4"/>
  <c r="T789" i="4"/>
  <c r="T790" i="4"/>
  <c r="T791" i="4"/>
  <c r="T792" i="4"/>
  <c r="T793" i="4"/>
  <c r="T794" i="4"/>
  <c r="T795" i="4"/>
  <c r="T796" i="4"/>
  <c r="T797" i="4"/>
  <c r="T798" i="4"/>
  <c r="T799" i="4"/>
  <c r="T800" i="4"/>
  <c r="T801" i="4"/>
  <c r="T802" i="4"/>
  <c r="T803" i="4"/>
  <c r="T804" i="4"/>
  <c r="T805" i="4"/>
  <c r="T806" i="4"/>
  <c r="T807" i="4"/>
  <c r="T808" i="4"/>
  <c r="T809" i="4"/>
  <c r="T810" i="4"/>
  <c r="T811" i="4"/>
  <c r="T812" i="4"/>
  <c r="T813" i="4"/>
  <c r="T814" i="4"/>
  <c r="T815" i="4"/>
  <c r="T816" i="4"/>
  <c r="T817" i="4"/>
  <c r="T818" i="4"/>
  <c r="T819" i="4"/>
  <c r="T820" i="4"/>
  <c r="T821" i="4"/>
  <c r="T822" i="4"/>
  <c r="T823" i="4"/>
  <c r="T824" i="4"/>
  <c r="T825" i="4"/>
  <c r="T826" i="4"/>
  <c r="T827" i="4"/>
  <c r="T828" i="4"/>
  <c r="T829" i="4"/>
  <c r="T830" i="4"/>
  <c r="T831" i="4"/>
  <c r="T832" i="4"/>
  <c r="T833" i="4"/>
  <c r="T834" i="4"/>
  <c r="T835" i="4"/>
  <c r="T836" i="4"/>
  <c r="T837" i="4"/>
  <c r="T838" i="4"/>
  <c r="T839" i="4"/>
  <c r="T840" i="4"/>
  <c r="T841" i="4"/>
  <c r="T842" i="4"/>
  <c r="T843" i="4"/>
  <c r="T844" i="4"/>
  <c r="T845" i="4"/>
  <c r="T846" i="4"/>
  <c r="T847" i="4"/>
  <c r="T848" i="4"/>
  <c r="T849" i="4"/>
  <c r="T850" i="4"/>
  <c r="T851" i="4"/>
  <c r="T852" i="4"/>
  <c r="T853" i="4"/>
  <c r="T869" i="4"/>
  <c r="T885" i="4"/>
  <c r="T886" i="4"/>
  <c r="T887" i="4"/>
  <c r="T888" i="4"/>
  <c r="T889" i="4"/>
  <c r="T890" i="4"/>
  <c r="T891" i="4"/>
  <c r="T892" i="4"/>
  <c r="T893" i="4"/>
  <c r="T894" i="4"/>
  <c r="T895" i="4"/>
  <c r="T896" i="4"/>
  <c r="T897" i="4"/>
  <c r="T898" i="4"/>
  <c r="T899" i="4"/>
  <c r="T900" i="4"/>
  <c r="T901" i="4"/>
  <c r="T902" i="4"/>
  <c r="T903" i="4"/>
  <c r="T904" i="4"/>
  <c r="T905" i="4"/>
  <c r="T906" i="4"/>
  <c r="T907" i="4"/>
  <c r="T908" i="4"/>
  <c r="T909" i="4"/>
  <c r="T910" i="4"/>
  <c r="T911" i="4"/>
  <c r="T912" i="4"/>
  <c r="T913" i="4"/>
  <c r="T914" i="4"/>
  <c r="T915" i="4"/>
  <c r="T916" i="4"/>
  <c r="T917" i="4"/>
  <c r="T918" i="4"/>
  <c r="T919" i="4"/>
  <c r="T920" i="4"/>
  <c r="T921" i="4"/>
  <c r="T922" i="4"/>
  <c r="T923" i="4"/>
  <c r="T924" i="4"/>
  <c r="T925" i="4"/>
  <c r="T926" i="4"/>
  <c r="T927" i="4"/>
  <c r="T928" i="4"/>
  <c r="T929" i="4"/>
  <c r="T930" i="4"/>
  <c r="T931" i="4"/>
  <c r="T932" i="4"/>
  <c r="T933" i="4"/>
  <c r="T934" i="4"/>
  <c r="T935" i="4"/>
  <c r="T936" i="4"/>
  <c r="T937" i="4"/>
  <c r="T938" i="4"/>
  <c r="T939" i="4"/>
  <c r="T940" i="4"/>
  <c r="T941" i="4"/>
  <c r="T942" i="4"/>
  <c r="T943" i="4"/>
  <c r="T944" i="4"/>
  <c r="T945" i="4"/>
  <c r="T946" i="4"/>
  <c r="T947" i="4"/>
  <c r="T948" i="4"/>
  <c r="T949" i="4"/>
  <c r="T950" i="4"/>
  <c r="T951" i="4"/>
  <c r="T952" i="4"/>
  <c r="T953" i="4"/>
  <c r="T954" i="4"/>
  <c r="T955" i="4"/>
  <c r="T956" i="4"/>
  <c r="T957" i="4"/>
  <c r="T958" i="4"/>
  <c r="T959" i="4"/>
  <c r="T960" i="4"/>
  <c r="T961" i="4"/>
  <c r="T962" i="4"/>
  <c r="T963" i="4"/>
  <c r="T964" i="4"/>
  <c r="T965" i="4"/>
  <c r="T966" i="4"/>
  <c r="T967" i="4"/>
  <c r="T968" i="4"/>
  <c r="T969" i="4"/>
  <c r="T970" i="4"/>
  <c r="T971" i="4"/>
  <c r="T972" i="4"/>
  <c r="T973" i="4"/>
  <c r="T974" i="4"/>
  <c r="T975" i="4"/>
  <c r="T976" i="4"/>
  <c r="T977" i="4"/>
  <c r="T978" i="4"/>
  <c r="T979" i="4"/>
  <c r="T980" i="4"/>
  <c r="T981" i="4"/>
  <c r="T982" i="4"/>
  <c r="T983" i="4"/>
  <c r="T984" i="4"/>
  <c r="T985" i="4"/>
  <c r="T986" i="4"/>
  <c r="T987" i="4"/>
  <c r="T988" i="4"/>
  <c r="T989" i="4"/>
  <c r="T990" i="4"/>
  <c r="T991" i="4"/>
  <c r="T992" i="4"/>
  <c r="T993" i="4"/>
  <c r="T994" i="4"/>
  <c r="T995" i="4"/>
  <c r="T996" i="4"/>
  <c r="T997" i="4"/>
  <c r="T998" i="4"/>
  <c r="T999" i="4"/>
  <c r="T1000" i="4"/>
  <c r="T1001" i="4"/>
  <c r="T1002" i="4"/>
  <c r="T1003" i="4"/>
  <c r="T1004" i="4"/>
  <c r="T1005" i="4"/>
  <c r="T1006" i="4"/>
  <c r="T1007" i="4"/>
  <c r="T1008" i="4"/>
  <c r="T1009" i="4"/>
  <c r="T1010" i="4"/>
  <c r="T1011" i="4"/>
  <c r="T1012" i="4"/>
  <c r="T1013" i="4"/>
  <c r="T1014" i="4"/>
  <c r="T1015" i="4"/>
  <c r="T1016" i="4"/>
  <c r="T1017" i="4"/>
  <c r="T1018" i="4"/>
  <c r="T1019" i="4"/>
  <c r="T1020" i="4"/>
  <c r="T1021" i="4"/>
  <c r="T1022" i="4"/>
  <c r="T1023" i="4"/>
  <c r="T1024" i="4"/>
  <c r="T1025" i="4"/>
  <c r="T1026" i="4"/>
  <c r="T1027" i="4"/>
  <c r="T1028" i="4"/>
  <c r="T1029" i="4"/>
  <c r="T1030" i="4"/>
  <c r="T1031" i="4"/>
  <c r="T1032" i="4"/>
  <c r="T1033" i="4"/>
  <c r="T1034" i="4"/>
  <c r="T1035" i="4"/>
  <c r="T1036" i="4"/>
  <c r="T1037" i="4"/>
  <c r="T1038" i="4"/>
  <c r="T1039" i="4"/>
  <c r="T1040" i="4"/>
  <c r="T1041" i="4"/>
  <c r="T1042" i="4"/>
  <c r="T1043" i="4"/>
  <c r="T1044" i="4"/>
  <c r="T1045" i="4"/>
  <c r="T1046" i="4"/>
  <c r="T1047" i="4"/>
  <c r="T1048" i="4"/>
  <c r="T1049" i="4"/>
  <c r="T1050" i="4"/>
  <c r="T1051" i="4"/>
  <c r="T1052" i="4"/>
  <c r="T1053" i="4"/>
  <c r="T1054" i="4"/>
  <c r="T1055" i="4"/>
  <c r="T1056" i="4"/>
  <c r="T1057" i="4"/>
  <c r="T1058" i="4"/>
  <c r="T1059" i="4"/>
  <c r="T1060" i="4"/>
  <c r="T1061" i="4"/>
  <c r="T1062" i="4"/>
  <c r="T1063" i="4"/>
  <c r="T1064" i="4"/>
  <c r="T1065" i="4"/>
  <c r="T1066" i="4"/>
  <c r="T1067" i="4"/>
  <c r="T1068" i="4"/>
  <c r="T1069" i="4"/>
  <c r="T1070" i="4"/>
  <c r="T1071" i="4"/>
  <c r="T1072" i="4"/>
  <c r="T1073" i="4"/>
  <c r="T1074" i="4"/>
  <c r="T1075" i="4"/>
  <c r="T1076" i="4"/>
  <c r="T1077" i="4"/>
  <c r="T1078" i="4"/>
  <c r="T1079" i="4"/>
  <c r="T1080" i="4"/>
  <c r="T1081" i="4"/>
  <c r="T1082" i="4"/>
  <c r="T1083" i="4"/>
  <c r="T1084" i="4"/>
  <c r="T1085" i="4"/>
  <c r="T1086" i="4"/>
  <c r="T1087" i="4"/>
  <c r="T1088" i="4"/>
  <c r="T1089" i="4"/>
  <c r="T1090" i="4"/>
  <c r="T1091" i="4"/>
  <c r="T1092" i="4"/>
  <c r="T1093" i="4"/>
  <c r="T1094" i="4"/>
  <c r="T1095" i="4"/>
  <c r="T1096" i="4"/>
  <c r="T1097" i="4"/>
  <c r="T1098" i="4"/>
  <c r="T1099" i="4"/>
  <c r="T1100" i="4"/>
  <c r="T1101" i="4"/>
  <c r="T1102" i="4"/>
  <c r="T1103" i="4"/>
  <c r="T1104" i="4"/>
  <c r="T1105" i="4"/>
  <c r="T1106" i="4"/>
  <c r="T1107" i="4"/>
  <c r="T1108" i="4"/>
  <c r="T1109" i="4"/>
  <c r="T1110" i="4"/>
  <c r="T1111" i="4"/>
  <c r="T1112" i="4"/>
  <c r="T1113" i="4"/>
  <c r="T1114" i="4"/>
  <c r="T1115" i="4"/>
  <c r="T1116" i="4"/>
  <c r="T1117" i="4"/>
  <c r="T1118" i="4"/>
  <c r="T1119" i="4"/>
  <c r="T1120" i="4"/>
  <c r="T1121" i="4"/>
  <c r="T1122" i="4"/>
  <c r="T1123" i="4"/>
  <c r="T1124" i="4"/>
  <c r="T1125" i="4"/>
  <c r="T1126" i="4"/>
  <c r="T1127" i="4"/>
  <c r="T1128" i="4"/>
  <c r="T1129" i="4"/>
  <c r="T1130" i="4"/>
  <c r="T1131" i="4"/>
  <c r="T1132" i="4"/>
  <c r="T1133" i="4"/>
  <c r="T1134" i="4"/>
  <c r="T1135" i="4"/>
  <c r="T1136" i="4"/>
  <c r="T1137" i="4"/>
  <c r="T1138" i="4"/>
  <c r="T1139" i="4"/>
  <c r="T1140" i="4"/>
  <c r="T1141" i="4"/>
  <c r="T1142" i="4"/>
  <c r="T1143" i="4"/>
  <c r="T1144" i="4"/>
  <c r="T1145" i="4"/>
  <c r="T1146" i="4"/>
  <c r="T1147" i="4"/>
  <c r="T1148" i="4"/>
  <c r="T1149" i="4"/>
  <c r="T1150" i="4"/>
  <c r="T1151" i="4"/>
  <c r="T1152" i="4"/>
  <c r="T1153" i="4"/>
  <c r="T1154" i="4"/>
  <c r="T1155" i="4"/>
  <c r="T1156" i="4"/>
  <c r="T1157" i="4"/>
  <c r="T1158" i="4"/>
  <c r="T1159" i="4"/>
  <c r="T1160" i="4"/>
  <c r="T1161" i="4"/>
  <c r="T1162" i="4"/>
  <c r="T1163" i="4"/>
  <c r="T1164" i="4"/>
  <c r="T1165" i="4"/>
  <c r="T1166" i="4"/>
  <c r="T1167" i="4"/>
  <c r="T1168" i="4"/>
  <c r="T1169" i="4"/>
  <c r="T1170" i="4"/>
  <c r="T1171" i="4"/>
  <c r="T1172" i="4"/>
  <c r="T1173" i="4"/>
  <c r="T1174" i="4"/>
  <c r="T1175" i="4"/>
  <c r="T1176" i="4"/>
  <c r="T1177" i="4"/>
  <c r="T1178" i="4"/>
  <c r="T1179" i="4"/>
  <c r="T1180" i="4"/>
  <c r="T1181" i="4"/>
  <c r="T1182" i="4"/>
  <c r="T1183" i="4"/>
  <c r="T1184" i="4"/>
  <c r="T1185" i="4"/>
  <c r="T1186" i="4"/>
  <c r="T1187" i="4"/>
  <c r="T1188" i="4"/>
  <c r="T1189" i="4"/>
  <c r="T1190" i="4"/>
  <c r="T1191" i="4"/>
  <c r="T1192" i="4"/>
  <c r="T1193" i="4"/>
  <c r="T1194" i="4"/>
  <c r="T1195" i="4"/>
  <c r="T1250" i="4"/>
  <c r="T1251" i="4"/>
  <c r="T1252" i="4"/>
  <c r="T1253" i="4"/>
  <c r="T1254" i="4"/>
  <c r="T1255" i="4"/>
  <c r="T1256" i="4"/>
  <c r="T1257" i="4"/>
  <c r="T1258" i="4"/>
  <c r="T1259" i="4"/>
  <c r="T1260" i="4"/>
  <c r="T1261" i="4"/>
  <c r="T1262" i="4"/>
  <c r="T1263" i="4"/>
  <c r="T1264" i="4"/>
  <c r="T1265" i="4"/>
  <c r="T1266" i="4"/>
  <c r="T1267" i="4"/>
  <c r="T1268" i="4"/>
  <c r="T1269" i="4"/>
  <c r="T1270" i="4"/>
  <c r="T1271" i="4"/>
  <c r="T1272" i="4"/>
  <c r="T1273" i="4"/>
  <c r="T1274" i="4"/>
  <c r="T1275" i="4"/>
  <c r="T1276" i="4"/>
  <c r="T1277" i="4"/>
  <c r="T1278" i="4"/>
  <c r="T1279" i="4"/>
  <c r="T1280" i="4"/>
  <c r="T1281" i="4"/>
  <c r="T1282" i="4"/>
  <c r="T1283" i="4"/>
  <c r="T1284" i="4"/>
  <c r="T1285" i="4"/>
  <c r="T1286" i="4"/>
  <c r="T1287" i="4"/>
  <c r="T1288" i="4"/>
  <c r="T1289" i="4"/>
  <c r="T1290" i="4"/>
  <c r="T1291" i="4"/>
  <c r="T1292" i="4"/>
  <c r="T1293" i="4"/>
  <c r="T1294" i="4"/>
  <c r="T1295" i="4"/>
  <c r="T1296" i="4"/>
  <c r="T1297" i="4"/>
  <c r="T1298" i="4"/>
  <c r="T1299" i="4"/>
  <c r="T1300" i="4"/>
  <c r="T1301" i="4"/>
  <c r="T1302" i="4"/>
  <c r="T1303" i="4"/>
  <c r="T1304" i="4"/>
  <c r="T1305" i="4"/>
  <c r="T1306" i="4"/>
  <c r="T1307" i="4"/>
  <c r="T1308" i="4"/>
  <c r="T1309" i="4"/>
  <c r="T1310" i="4"/>
  <c r="T1311" i="4"/>
  <c r="T1312" i="4"/>
  <c r="T1313" i="4"/>
  <c r="T1314" i="4"/>
  <c r="T1315" i="4"/>
  <c r="T1316" i="4"/>
  <c r="T1317" i="4"/>
  <c r="T1318" i="4"/>
  <c r="T1319" i="4"/>
  <c r="T1320" i="4"/>
  <c r="T1321" i="4"/>
  <c r="T1322" i="4"/>
  <c r="T1323" i="4"/>
  <c r="T1324" i="4"/>
  <c r="T1325" i="4"/>
  <c r="T1326" i="4"/>
  <c r="T1327" i="4"/>
  <c r="T1328" i="4"/>
  <c r="T1329" i="4"/>
  <c r="T1330" i="4"/>
  <c r="T1331" i="4"/>
  <c r="T1332" i="4"/>
  <c r="T1333" i="4"/>
  <c r="T1334" i="4"/>
  <c r="T1335" i="4"/>
  <c r="T1336" i="4"/>
  <c r="T1337" i="4"/>
  <c r="T1338" i="4"/>
  <c r="T1339" i="4"/>
  <c r="T1340" i="4"/>
  <c r="T1341" i="4"/>
  <c r="T1342" i="4"/>
  <c r="T1343" i="4"/>
  <c r="T1344" i="4"/>
  <c r="T1345" i="4"/>
  <c r="T1346" i="4"/>
  <c r="T1347" i="4"/>
  <c r="T1348" i="4"/>
  <c r="T1349" i="4"/>
  <c r="T1350" i="4"/>
  <c r="T1351" i="4"/>
  <c r="T1352" i="4"/>
  <c r="T1353" i="4"/>
  <c r="T1354" i="4"/>
  <c r="T1355" i="4"/>
  <c r="T1356" i="4"/>
  <c r="T1357" i="4"/>
  <c r="T1358" i="4"/>
  <c r="T1359" i="4"/>
  <c r="T1360" i="4"/>
  <c r="T1415" i="4"/>
  <c r="T1456" i="4"/>
  <c r="T1471" i="4"/>
  <c r="T1486" i="4"/>
  <c r="T1502" i="4"/>
  <c r="T1543" i="4"/>
  <c r="T1588" i="4"/>
  <c r="T1612" i="4"/>
  <c r="T1653" i="4"/>
  <c r="T1685" i="4"/>
  <c r="T1686" i="4"/>
  <c r="T1687" i="4"/>
  <c r="T1688" i="4"/>
  <c r="T1689" i="4"/>
  <c r="T1690" i="4"/>
  <c r="T1691" i="4"/>
  <c r="T1692" i="4"/>
  <c r="T1693" i="4"/>
  <c r="T1694" i="4"/>
  <c r="T1695" i="4"/>
  <c r="T1696" i="4"/>
  <c r="T1697" i="4"/>
  <c r="T1698" i="4"/>
  <c r="T1699" i="4"/>
  <c r="T1700" i="4"/>
  <c r="T1701" i="4"/>
  <c r="T1702" i="4"/>
  <c r="T1703" i="4"/>
  <c r="T1704" i="4"/>
  <c r="T1705" i="4"/>
  <c r="T1706" i="4"/>
  <c r="T1707" i="4"/>
  <c r="T1708" i="4"/>
  <c r="T1709" i="4"/>
  <c r="T1710" i="4"/>
  <c r="T1711" i="4"/>
  <c r="T1712" i="4"/>
  <c r="T1713" i="4"/>
  <c r="T1714" i="4"/>
  <c r="T1715" i="4"/>
  <c r="T1716" i="4"/>
  <c r="T1717" i="4"/>
  <c r="T1718" i="4"/>
  <c r="T1719" i="4"/>
  <c r="T1720" i="4"/>
  <c r="T1721" i="4"/>
  <c r="T1722" i="4"/>
  <c r="T1723" i="4"/>
  <c r="T1724" i="4"/>
  <c r="T1725" i="4"/>
  <c r="T1742" i="4"/>
  <c r="T1743" i="4"/>
  <c r="T1744" i="4"/>
  <c r="T1745" i="4"/>
  <c r="T1746" i="4"/>
  <c r="T1747" i="4"/>
  <c r="T1748" i="4"/>
  <c r="T1749" i="4"/>
  <c r="T1750" i="4"/>
  <c r="T1751" i="4"/>
  <c r="T1752" i="4"/>
  <c r="T1753" i="4"/>
  <c r="T1754" i="4"/>
  <c r="T1755" i="4"/>
  <c r="T1756" i="4"/>
  <c r="T1757" i="4"/>
  <c r="T1758" i="4"/>
  <c r="T1759" i="4"/>
  <c r="T1760" i="4"/>
  <c r="T1761" i="4"/>
  <c r="T1762" i="4"/>
  <c r="T1763" i="4"/>
  <c r="T1764" i="4"/>
  <c r="T1765" i="4"/>
  <c r="T1766" i="4"/>
  <c r="T1767" i="4"/>
  <c r="T1768" i="4"/>
  <c r="T1769" i="4"/>
  <c r="T1770" i="4"/>
  <c r="T1771" i="4"/>
  <c r="T1772" i="4"/>
  <c r="T1773" i="4"/>
  <c r="T1774" i="4"/>
  <c r="T1775" i="4"/>
  <c r="T1776" i="4"/>
  <c r="T1777" i="4"/>
  <c r="T1778" i="4"/>
  <c r="T1779" i="4"/>
  <c r="T1780" i="4"/>
  <c r="T1781" i="4"/>
  <c r="T1782" i="4"/>
  <c r="T1783" i="4"/>
  <c r="T1784" i="4"/>
  <c r="T1785" i="4"/>
  <c r="T1786" i="4"/>
  <c r="T1787" i="4"/>
  <c r="T1788" i="4"/>
  <c r="T1789" i="4"/>
  <c r="T1790" i="4"/>
  <c r="T1791" i="4"/>
  <c r="T1792" i="4"/>
  <c r="T1793" i="4"/>
  <c r="T1794" i="4"/>
  <c r="T1795" i="4"/>
  <c r="T1796" i="4"/>
  <c r="T1797" i="4"/>
  <c r="T1798" i="4"/>
  <c r="T1799" i="4"/>
  <c r="T1800" i="4"/>
  <c r="T1801" i="4"/>
  <c r="T1802" i="4"/>
  <c r="T1803" i="4"/>
  <c r="T1804" i="4"/>
  <c r="T1805" i="4"/>
  <c r="T1806" i="4"/>
  <c r="T1807" i="4"/>
  <c r="T1808" i="4"/>
  <c r="T1809" i="4"/>
  <c r="T1810" i="4"/>
  <c r="T1811" i="4"/>
  <c r="T1812" i="4"/>
  <c r="T1813" i="4"/>
  <c r="T1814" i="4"/>
  <c r="T1815" i="4"/>
  <c r="T1816" i="4"/>
  <c r="T1817" i="4"/>
  <c r="T1818" i="4"/>
  <c r="T1819" i="4"/>
  <c r="T1820" i="4"/>
  <c r="T1847" i="4"/>
  <c r="T1848" i="4"/>
  <c r="T1849" i="4"/>
  <c r="T1850" i="4"/>
  <c r="T1851" i="4"/>
  <c r="T1852" i="4"/>
  <c r="T1853" i="4"/>
  <c r="T1854" i="4"/>
  <c r="T1855" i="4"/>
  <c r="T1856" i="4"/>
  <c r="T1857" i="4"/>
  <c r="T1858" i="4"/>
  <c r="T1859" i="4"/>
  <c r="T1860" i="4"/>
  <c r="T1861" i="4"/>
  <c r="T1862" i="4"/>
  <c r="T1863" i="4"/>
  <c r="T1864" i="4"/>
  <c r="T1865" i="4"/>
  <c r="T1866" i="4"/>
  <c r="T1867" i="4"/>
  <c r="T1868" i="4"/>
  <c r="T1869" i="4"/>
  <c r="T1870" i="4"/>
  <c r="T1871" i="4"/>
  <c r="T1872" i="4"/>
  <c r="T1873" i="4"/>
  <c r="T1874" i="4"/>
  <c r="T1875" i="4"/>
  <c r="T1876" i="4"/>
  <c r="T1877" i="4"/>
  <c r="T1878" i="4"/>
  <c r="T1879" i="4"/>
  <c r="T1880" i="4"/>
  <c r="T1881" i="4"/>
  <c r="T1882" i="4"/>
  <c r="T1883" i="4"/>
  <c r="T1884" i="4"/>
  <c r="T1885" i="4"/>
  <c r="T1886" i="4"/>
  <c r="T1887" i="4"/>
  <c r="T1888" i="4"/>
  <c r="T1889" i="4"/>
  <c r="T1890" i="4"/>
  <c r="T1891" i="4"/>
  <c r="T1892" i="4"/>
  <c r="T1893" i="4"/>
  <c r="T1894" i="4"/>
  <c r="T1895" i="4"/>
  <c r="T1896" i="4"/>
  <c r="T1897" i="4"/>
  <c r="T1898" i="4"/>
  <c r="T1899" i="4"/>
  <c r="T1900" i="4"/>
  <c r="T1901" i="4"/>
  <c r="T1902" i="4"/>
  <c r="T1903" i="4"/>
  <c r="T1904" i="4"/>
  <c r="T1905" i="4"/>
  <c r="T1906" i="4"/>
  <c r="T1907" i="4"/>
  <c r="T1908" i="4"/>
  <c r="T1909" i="4"/>
  <c r="T1910" i="4"/>
  <c r="T1911" i="4"/>
  <c r="T1912" i="4"/>
  <c r="T1913" i="4"/>
  <c r="T1914" i="4"/>
  <c r="T1915" i="4"/>
  <c r="T1916" i="4"/>
  <c r="T1917" i="4"/>
  <c r="T1918" i="4"/>
  <c r="T1919" i="4"/>
  <c r="T1920" i="4"/>
  <c r="T1921" i="4"/>
  <c r="T1922" i="4"/>
  <c r="T1923" i="4"/>
  <c r="T1924" i="4"/>
  <c r="T1925" i="4"/>
  <c r="T1926" i="4"/>
  <c r="T1927" i="4"/>
  <c r="T1928" i="4"/>
  <c r="T1929" i="4"/>
  <c r="T1930" i="4"/>
  <c r="T1931" i="4"/>
  <c r="T1932" i="4"/>
  <c r="T1933" i="4"/>
  <c r="T1934" i="4"/>
  <c r="T1935" i="4"/>
  <c r="T1936" i="4"/>
  <c r="T1937" i="4"/>
  <c r="T1938" i="4"/>
  <c r="T1939" i="4"/>
  <c r="T1940" i="4"/>
  <c r="T1941" i="4"/>
  <c r="T1942" i="4"/>
  <c r="T1943" i="4"/>
  <c r="T1944" i="4"/>
  <c r="T1945" i="4"/>
  <c r="T1946" i="4"/>
  <c r="T1947" i="4"/>
  <c r="T1948" i="4"/>
  <c r="T1949" i="4"/>
  <c r="T1950" i="4"/>
  <c r="T1951" i="4"/>
  <c r="T1952" i="4"/>
  <c r="T1953" i="4"/>
  <c r="T1954" i="4"/>
  <c r="T1955" i="4"/>
  <c r="T1956" i="4"/>
  <c r="T1957" i="4"/>
  <c r="T1958" i="4"/>
  <c r="T1959" i="4"/>
  <c r="T1960" i="4"/>
  <c r="T1961" i="4"/>
  <c r="T1962" i="4"/>
  <c r="T1963" i="4"/>
  <c r="T1964" i="4"/>
  <c r="T1965" i="4"/>
  <c r="T1966" i="4"/>
  <c r="T1967" i="4"/>
  <c r="T1968" i="4"/>
  <c r="T1969" i="4"/>
  <c r="T1970" i="4"/>
  <c r="T1971" i="4"/>
  <c r="T1972" i="4"/>
  <c r="T1973" i="4"/>
  <c r="T1974" i="4"/>
  <c r="T1975" i="4"/>
  <c r="T1976" i="4"/>
  <c r="T1977" i="4"/>
  <c r="T1978" i="4"/>
  <c r="T1979" i="4"/>
  <c r="T1980" i="4"/>
  <c r="T1981" i="4"/>
  <c r="T1982" i="4"/>
  <c r="T1983" i="4"/>
  <c r="T1984" i="4"/>
  <c r="T1985" i="4"/>
  <c r="T1986" i="4"/>
  <c r="T1987" i="4"/>
  <c r="T1988" i="4"/>
  <c r="T1989" i="4"/>
  <c r="T1990" i="4"/>
  <c r="T1991" i="4"/>
  <c r="T1992" i="4"/>
  <c r="T1993" i="4"/>
  <c r="T1994" i="4"/>
  <c r="T1995" i="4"/>
  <c r="T1996" i="4"/>
  <c r="T1997" i="4"/>
  <c r="T1998" i="4"/>
  <c r="T1999" i="4"/>
  <c r="T2000" i="4"/>
  <c r="T2001" i="4"/>
  <c r="T2002" i="4"/>
  <c r="T2003" i="4"/>
  <c r="T2004" i="4"/>
  <c r="T2005" i="4"/>
  <c r="T2006" i="4"/>
  <c r="T2007" i="4"/>
  <c r="T2008" i="4"/>
  <c r="T2009" i="4"/>
  <c r="T2010" i="4"/>
  <c r="T2011" i="4"/>
  <c r="T2012" i="4"/>
  <c r="T2013" i="4"/>
  <c r="T2014" i="4"/>
  <c r="T2015" i="4"/>
  <c r="T2016" i="4"/>
  <c r="T2017" i="4"/>
  <c r="T2018" i="4"/>
  <c r="T2019" i="4"/>
  <c r="T2020" i="4"/>
  <c r="T2021" i="4"/>
  <c r="T2022" i="4"/>
  <c r="T2023" i="4"/>
  <c r="T2024" i="4"/>
  <c r="T2025" i="4"/>
  <c r="T2026" i="4"/>
  <c r="T2027" i="4"/>
  <c r="T2028" i="4"/>
  <c r="T2029" i="4"/>
  <c r="T2030" i="4"/>
  <c r="T2031" i="4"/>
  <c r="T2032" i="4"/>
  <c r="T2033" i="4"/>
  <c r="T2034" i="4"/>
  <c r="T2035" i="4"/>
  <c r="T2036" i="4"/>
  <c r="T2037" i="4"/>
  <c r="T2038" i="4"/>
  <c r="T2039" i="4"/>
  <c r="T2040" i="4"/>
  <c r="T2041" i="4"/>
  <c r="T2042" i="4"/>
  <c r="T2043" i="4"/>
  <c r="T2044" i="4"/>
  <c r="T2045" i="4"/>
  <c r="T2046" i="4"/>
  <c r="T2047" i="4"/>
  <c r="T2048" i="4"/>
  <c r="T2049" i="4"/>
  <c r="T2050" i="4"/>
  <c r="T2051" i="4"/>
  <c r="T2052" i="4"/>
  <c r="T2053" i="4"/>
  <c r="T2054" i="4"/>
  <c r="T2055" i="4"/>
  <c r="T2056" i="4"/>
  <c r="T2057" i="4"/>
  <c r="T2058" i="4"/>
  <c r="T2059" i="4"/>
  <c r="T2060" i="4"/>
  <c r="T2061" i="4"/>
  <c r="T2062" i="4"/>
  <c r="T2063" i="4"/>
  <c r="T2064" i="4"/>
  <c r="T2065" i="4"/>
  <c r="T2066" i="4"/>
  <c r="T2067" i="4"/>
  <c r="T2068" i="4"/>
  <c r="T2069" i="4"/>
  <c r="T2070" i="4"/>
  <c r="T2071" i="4"/>
  <c r="T2072" i="4"/>
  <c r="T2073" i="4"/>
  <c r="T2074" i="4"/>
  <c r="T2075" i="4"/>
  <c r="T2076" i="4"/>
  <c r="T2077" i="4"/>
  <c r="T2078" i="4"/>
  <c r="T2079" i="4"/>
  <c r="T2080" i="4"/>
  <c r="T2081" i="4"/>
  <c r="T2082" i="4"/>
  <c r="T2083" i="4"/>
  <c r="T2084" i="4"/>
  <c r="T2085" i="4"/>
  <c r="T2086" i="4"/>
  <c r="T2087" i="4"/>
  <c r="T2088" i="4"/>
  <c r="T2089" i="4"/>
  <c r="T2090" i="4"/>
  <c r="T2091" i="4"/>
  <c r="T2092" i="4"/>
  <c r="T2093" i="4"/>
  <c r="T2094" i="4"/>
  <c r="T2095" i="4"/>
  <c r="T2096" i="4"/>
  <c r="T2097" i="4"/>
  <c r="T2098" i="4"/>
  <c r="T2099" i="4"/>
  <c r="T2100" i="4"/>
  <c r="T2101" i="4"/>
  <c r="T2102" i="4"/>
  <c r="T2103" i="4"/>
  <c r="T2104" i="4"/>
  <c r="T2105" i="4"/>
  <c r="T2106" i="4"/>
  <c r="T2107" i="4"/>
  <c r="T2108" i="4"/>
  <c r="T2109" i="4"/>
  <c r="T2110" i="4"/>
  <c r="T2111" i="4"/>
  <c r="T2112" i="4"/>
  <c r="T2113" i="4"/>
  <c r="T2114" i="4"/>
  <c r="T2115" i="4"/>
  <c r="T2116" i="4"/>
  <c r="T2117" i="4"/>
  <c r="T2118" i="4"/>
  <c r="T2119" i="4"/>
  <c r="T2120" i="4"/>
  <c r="T2121" i="4"/>
  <c r="T2122" i="4"/>
  <c r="T2123" i="4"/>
  <c r="T2124" i="4"/>
  <c r="T2125" i="4"/>
  <c r="T2126" i="4"/>
  <c r="T2127" i="4"/>
  <c r="T2128" i="4"/>
  <c r="T2129" i="4"/>
  <c r="T2130" i="4"/>
  <c r="T2131" i="4"/>
  <c r="T2132" i="4"/>
  <c r="T2133" i="4"/>
  <c r="T2134" i="4"/>
  <c r="T2135" i="4"/>
  <c r="T2136" i="4"/>
  <c r="T2137" i="4"/>
  <c r="T2138" i="4"/>
  <c r="T2139" i="4"/>
  <c r="T2140" i="4"/>
  <c r="T2141" i="4"/>
  <c r="T2142" i="4"/>
  <c r="T2143" i="4"/>
  <c r="T2144" i="4"/>
  <c r="T2145" i="4"/>
  <c r="T2146" i="4"/>
  <c r="T2147" i="4"/>
  <c r="T2148" i="4"/>
  <c r="T2149" i="4"/>
  <c r="T2150" i="4"/>
  <c r="T2151" i="4"/>
  <c r="T2152" i="4"/>
  <c r="T2153" i="4"/>
  <c r="T2154" i="4"/>
  <c r="T2155" i="4"/>
  <c r="T2156" i="4"/>
  <c r="T2157" i="4"/>
  <c r="T2158" i="4"/>
  <c r="T2159" i="4"/>
  <c r="T2160" i="4"/>
  <c r="T2161" i="4"/>
  <c r="T2162" i="4"/>
  <c r="T2163" i="4"/>
  <c r="T2164" i="4"/>
  <c r="T2165" i="4"/>
  <c r="T2166" i="4"/>
  <c r="T2167" i="4"/>
  <c r="T2168" i="4"/>
  <c r="T2169" i="4"/>
  <c r="T2170" i="4"/>
  <c r="T2171" i="4"/>
  <c r="T2172" i="4"/>
  <c r="T2173" i="4"/>
  <c r="T2174" i="4"/>
  <c r="T2175" i="4"/>
  <c r="T2176" i="4"/>
  <c r="T2177" i="4"/>
  <c r="T2178" i="4"/>
  <c r="T2179" i="4"/>
  <c r="T2180" i="4"/>
  <c r="T2181" i="4"/>
  <c r="T2182" i="4"/>
  <c r="T2183" i="4"/>
  <c r="T2184" i="4"/>
  <c r="T2185" i="4"/>
  <c r="T2186" i="4"/>
  <c r="T2187" i="4"/>
  <c r="T2188" i="4"/>
  <c r="T2189" i="4"/>
  <c r="T2190" i="4"/>
  <c r="T2191" i="4"/>
  <c r="T2192" i="4"/>
  <c r="T2193" i="4"/>
  <c r="T2194" i="4"/>
  <c r="T2195" i="4"/>
  <c r="T2196" i="4"/>
  <c r="T2197" i="4"/>
  <c r="T2198" i="4"/>
  <c r="T2199" i="4"/>
  <c r="T2200" i="4"/>
  <c r="T2201" i="4"/>
  <c r="T2202" i="4"/>
  <c r="T2203" i="4"/>
  <c r="T2204" i="4"/>
  <c r="T2205" i="4"/>
  <c r="T2206" i="4"/>
  <c r="T2207" i="4"/>
  <c r="T2208" i="4"/>
  <c r="T2209" i="4"/>
  <c r="T2210" i="4"/>
  <c r="T2211" i="4"/>
  <c r="T2212" i="4"/>
  <c r="T2213" i="4"/>
  <c r="T2214" i="4"/>
  <c r="T2215" i="4"/>
  <c r="T2216" i="4"/>
  <c r="T2217" i="4"/>
  <c r="T2218" i="4"/>
  <c r="T2219" i="4"/>
  <c r="T2220" i="4"/>
  <c r="T2221" i="4"/>
  <c r="T2222" i="4"/>
  <c r="T2223" i="4"/>
  <c r="T2224" i="4"/>
  <c r="T2225" i="4"/>
  <c r="T2226" i="4"/>
  <c r="T2227" i="4"/>
  <c r="T2228" i="4"/>
  <c r="T2229" i="4"/>
  <c r="T2230" i="4"/>
  <c r="T2231" i="4"/>
  <c r="T2232" i="4"/>
  <c r="T2233" i="4"/>
  <c r="T2234" i="4"/>
  <c r="T2235" i="4"/>
  <c r="T2236" i="4"/>
  <c r="T2237" i="4"/>
  <c r="T2238" i="4"/>
  <c r="T2239" i="4"/>
  <c r="T2240" i="4"/>
  <c r="T2241" i="4"/>
  <c r="T2242" i="4"/>
  <c r="T2243" i="4"/>
  <c r="T2244" i="4"/>
  <c r="T2246" i="4"/>
  <c r="T2247" i="4"/>
  <c r="T2248" i="4"/>
  <c r="T2249" i="4"/>
  <c r="T2250" i="4"/>
  <c r="T2251" i="4"/>
  <c r="T2252" i="4"/>
  <c r="T2253" i="4"/>
  <c r="T2254" i="4"/>
  <c r="T2255" i="4"/>
  <c r="T2256" i="4"/>
  <c r="T2257" i="4"/>
  <c r="T2258" i="4"/>
  <c r="T2259" i="4"/>
  <c r="T2260" i="4"/>
  <c r="T2261" i="4"/>
  <c r="T2262" i="4"/>
  <c r="T2263" i="4"/>
  <c r="T2264" i="4"/>
  <c r="T2265" i="4"/>
  <c r="T2266" i="4"/>
  <c r="T2267" i="4"/>
  <c r="T2268" i="4"/>
  <c r="T2269" i="4"/>
  <c r="T2270" i="4"/>
  <c r="T2271" i="4"/>
  <c r="T2272" i="4"/>
  <c r="T2273" i="4"/>
  <c r="T2274" i="4"/>
  <c r="T2275" i="4"/>
  <c r="T2276" i="4"/>
  <c r="T2277" i="4"/>
  <c r="T2278" i="4"/>
  <c r="T2279" i="4"/>
  <c r="T2280" i="4"/>
  <c r="T2281" i="4"/>
  <c r="T2282" i="4"/>
  <c r="T2283" i="4"/>
  <c r="T2284" i="4"/>
  <c r="T2285" i="4"/>
  <c r="T2286" i="4"/>
  <c r="T2287" i="4"/>
  <c r="T2288" i="4"/>
  <c r="T2289" i="4"/>
  <c r="T2290" i="4"/>
  <c r="T2291" i="4"/>
  <c r="T2292" i="4"/>
  <c r="T2293" i="4"/>
  <c r="T2294" i="4"/>
  <c r="T2295" i="4"/>
  <c r="T2296" i="4"/>
  <c r="T2297" i="4"/>
  <c r="T2298" i="4"/>
  <c r="T2299" i="4"/>
  <c r="T2300" i="4"/>
  <c r="T2301" i="4"/>
  <c r="T2302" i="4"/>
  <c r="T2303" i="4"/>
  <c r="T2304" i="4"/>
  <c r="T2305" i="4"/>
  <c r="T2306" i="4"/>
  <c r="T2307" i="4"/>
  <c r="T2308" i="4"/>
  <c r="T2324" i="4"/>
  <c r="T2343" i="4"/>
  <c r="T2344" i="4"/>
  <c r="T2345" i="4"/>
  <c r="T2346" i="4"/>
  <c r="T2347" i="4"/>
  <c r="T2348" i="4"/>
  <c r="T2349" i="4"/>
  <c r="T2350" i="4"/>
  <c r="T2351" i="4"/>
  <c r="T2352" i="4"/>
  <c r="T2353" i="4"/>
  <c r="T2354" i="4"/>
  <c r="T2355" i="4"/>
  <c r="T2356" i="4"/>
  <c r="T2357" i="4"/>
  <c r="T2358" i="4"/>
  <c r="T2359" i="4"/>
  <c r="T2360" i="4"/>
  <c r="T2361" i="4"/>
  <c r="T2362" i="4"/>
  <c r="T2363" i="4"/>
  <c r="T2364" i="4"/>
  <c r="T2365" i="4"/>
  <c r="T2366" i="4"/>
  <c r="T2367" i="4"/>
  <c r="T2368" i="4"/>
  <c r="T2369" i="4"/>
  <c r="T2370" i="4"/>
  <c r="T2371" i="4"/>
  <c r="T2372" i="4"/>
  <c r="T2373" i="4"/>
  <c r="T2390" i="4"/>
  <c r="T2391" i="4"/>
  <c r="T2392" i="4"/>
  <c r="T2393" i="4"/>
  <c r="T2394" i="4"/>
  <c r="T2395" i="4"/>
  <c r="T2396" i="4"/>
  <c r="T2397" i="4"/>
  <c r="T2398" i="4"/>
  <c r="T2399" i="4"/>
  <c r="T2400" i="4"/>
  <c r="T2401" i="4"/>
  <c r="T2402" i="4"/>
  <c r="T2403" i="4"/>
  <c r="T2404" i="4"/>
  <c r="T2422" i="4"/>
  <c r="T2423" i="4"/>
  <c r="T2424" i="4"/>
  <c r="T2425" i="4"/>
  <c r="T2426" i="4"/>
  <c r="T2427" i="4"/>
  <c r="T2428" i="4"/>
  <c r="T2429" i="4"/>
  <c r="T2430" i="4"/>
  <c r="T2431" i="4"/>
  <c r="T2432" i="4"/>
  <c r="T2433" i="4"/>
  <c r="T2434" i="4"/>
  <c r="T2435" i="4"/>
  <c r="T2436" i="4"/>
  <c r="T2437" i="4"/>
  <c r="T2438" i="4"/>
  <c r="T2439" i="4"/>
  <c r="T2440" i="4"/>
  <c r="T2441" i="4"/>
  <c r="T2442" i="4"/>
  <c r="T2443" i="4"/>
  <c r="T2444" i="4"/>
  <c r="T2445" i="4"/>
  <c r="T2446" i="4"/>
  <c r="T2447" i="4"/>
  <c r="T2448" i="4"/>
  <c r="T2449" i="4"/>
  <c r="T2450" i="4"/>
  <c r="T2451" i="4"/>
  <c r="T2452" i="4"/>
  <c r="T2453" i="4"/>
  <c r="T2454" i="4"/>
  <c r="T2455" i="4"/>
  <c r="T2456" i="4"/>
  <c r="T2457" i="4"/>
  <c r="T2458" i="4"/>
  <c r="T2459" i="4"/>
  <c r="T2460" i="4"/>
  <c r="T2461" i="4"/>
  <c r="T2462" i="4"/>
  <c r="T2463" i="4"/>
  <c r="T2464" i="4"/>
  <c r="T2465" i="4"/>
  <c r="T2466" i="4"/>
  <c r="T2467" i="4"/>
  <c r="T2468" i="4"/>
  <c r="T2469" i="4"/>
  <c r="T2470" i="4"/>
  <c r="T2471" i="4"/>
  <c r="T2472" i="4"/>
  <c r="T2473" i="4"/>
  <c r="T2474" i="4"/>
  <c r="T2475" i="4"/>
  <c r="T2476" i="4"/>
  <c r="T2477" i="4"/>
  <c r="T2478" i="4"/>
  <c r="T2479" i="4"/>
  <c r="T2480" i="4"/>
  <c r="T2481" i="4"/>
  <c r="T2482" i="4"/>
  <c r="T2483" i="4"/>
  <c r="T2484" i="4"/>
  <c r="T2485" i="4"/>
  <c r="T2486" i="4"/>
  <c r="T2487" i="4"/>
  <c r="T2488" i="4"/>
  <c r="T2489" i="4"/>
  <c r="T2490" i="4"/>
  <c r="T2491" i="4"/>
  <c r="T2492" i="4"/>
  <c r="T2493" i="4"/>
  <c r="T2494" i="4"/>
  <c r="T2495" i="4"/>
  <c r="T2496" i="4"/>
  <c r="T2497" i="4"/>
  <c r="T2498" i="4"/>
  <c r="T2499" i="4"/>
  <c r="T2500" i="4"/>
  <c r="T2501" i="4"/>
  <c r="T2502" i="4"/>
  <c r="T2503" i="4"/>
  <c r="T2504" i="4"/>
  <c r="T2505" i="4"/>
  <c r="T2506" i="4"/>
  <c r="T2507" i="4"/>
  <c r="T2508" i="4"/>
  <c r="T2509" i="4"/>
  <c r="T2510" i="4"/>
  <c r="T2511" i="4"/>
  <c r="T2512" i="4"/>
  <c r="T2513" i="4"/>
  <c r="T2514" i="4"/>
  <c r="T2515" i="4"/>
  <c r="T2516" i="4"/>
  <c r="T2517" i="4"/>
  <c r="T2518" i="4"/>
  <c r="T2519" i="4"/>
  <c r="T2520" i="4"/>
  <c r="T2521" i="4"/>
  <c r="T2522" i="4"/>
  <c r="T2523" i="4"/>
  <c r="T2524" i="4"/>
  <c r="T2525" i="4"/>
  <c r="T2526" i="4"/>
  <c r="T2527" i="4"/>
  <c r="T2528" i="4"/>
  <c r="T2529" i="4"/>
  <c r="T2530" i="4"/>
  <c r="T2531" i="4"/>
  <c r="T2532" i="4"/>
  <c r="T2533" i="4"/>
  <c r="T2534" i="4"/>
  <c r="T2535" i="4"/>
  <c r="T2536" i="4"/>
  <c r="T2537" i="4"/>
  <c r="T2538" i="4"/>
  <c r="T2539" i="4"/>
  <c r="T2540" i="4"/>
  <c r="T2541" i="4"/>
  <c r="T2542" i="4"/>
  <c r="T2543" i="4"/>
  <c r="T2544" i="4"/>
  <c r="T2545" i="4"/>
  <c r="T2546" i="4"/>
  <c r="T2547" i="4"/>
  <c r="T2548" i="4"/>
  <c r="T2549" i="4"/>
  <c r="T2550" i="4"/>
  <c r="T2551" i="4"/>
  <c r="T2552" i="4"/>
  <c r="T2553" i="4"/>
  <c r="T2554" i="4"/>
  <c r="T2555" i="4"/>
  <c r="T2556" i="4"/>
  <c r="T2557" i="4"/>
  <c r="T2558" i="4"/>
  <c r="T2559" i="4"/>
  <c r="T2560" i="4"/>
  <c r="T2561" i="4"/>
  <c r="T2562" i="4"/>
  <c r="T2563" i="4"/>
  <c r="T2564" i="4"/>
  <c r="T2565" i="4"/>
  <c r="T2566" i="4"/>
  <c r="T2567" i="4"/>
  <c r="T2568" i="4"/>
  <c r="T2569" i="4"/>
  <c r="T2570" i="4"/>
  <c r="T2571" i="4"/>
  <c r="T2572" i="4"/>
  <c r="T2573" i="4"/>
  <c r="T2574" i="4"/>
  <c r="T2575" i="4"/>
  <c r="T2576" i="4"/>
  <c r="T2577" i="4"/>
  <c r="T2578" i="4"/>
  <c r="T2579" i="4"/>
  <c r="T2580" i="4"/>
  <c r="T2581" i="4"/>
  <c r="T2582" i="4"/>
  <c r="T2583" i="4"/>
  <c r="T2584" i="4"/>
  <c r="T2585" i="4"/>
  <c r="T2586" i="4"/>
  <c r="T2587" i="4"/>
  <c r="T2588" i="4"/>
  <c r="T2589" i="4"/>
  <c r="T2590" i="4"/>
  <c r="T2591" i="4"/>
  <c r="T2592" i="4"/>
  <c r="T2593" i="4"/>
  <c r="T2594" i="4"/>
  <c r="T2595" i="4"/>
  <c r="T2596" i="4"/>
  <c r="T2597" i="4"/>
  <c r="T2598" i="4"/>
  <c r="T2599" i="4"/>
  <c r="T2600" i="4"/>
  <c r="T2601" i="4"/>
  <c r="T2602" i="4"/>
  <c r="T2603" i="4"/>
  <c r="T2604" i="4"/>
  <c r="T2605" i="4"/>
  <c r="T2606" i="4"/>
  <c r="T2607" i="4"/>
  <c r="T2608" i="4"/>
  <c r="T2609" i="4"/>
  <c r="T2610" i="4"/>
  <c r="T2611" i="4"/>
  <c r="T2612" i="4"/>
  <c r="T2613" i="4"/>
  <c r="T2614" i="4"/>
  <c r="T2615" i="4"/>
  <c r="T2616" i="4"/>
  <c r="T2617" i="4"/>
  <c r="T2618" i="4"/>
  <c r="T2619" i="4"/>
  <c r="T2620" i="4"/>
  <c r="T2621" i="4"/>
  <c r="T2622" i="4"/>
  <c r="T2623" i="4"/>
  <c r="T2624" i="4"/>
  <c r="T2625" i="4"/>
  <c r="T2626" i="4"/>
  <c r="T2627" i="4"/>
  <c r="T2628" i="4"/>
  <c r="T2629" i="4"/>
  <c r="T2630" i="4"/>
  <c r="T2631" i="4"/>
  <c r="T2632" i="4"/>
  <c r="T2633" i="4"/>
  <c r="T2634" i="4"/>
  <c r="T2635" i="4"/>
  <c r="T2636" i="4"/>
  <c r="T2637" i="4"/>
  <c r="T2638" i="4"/>
  <c r="T2639" i="4"/>
  <c r="T2640" i="4"/>
  <c r="T2641" i="4"/>
  <c r="T2642" i="4"/>
  <c r="T2643" i="4"/>
  <c r="T2644" i="4"/>
  <c r="T2645" i="4"/>
  <c r="T2646" i="4"/>
  <c r="T2647" i="4"/>
  <c r="T2648" i="4"/>
  <c r="T2649" i="4"/>
  <c r="T2650" i="4"/>
  <c r="T2651" i="4"/>
  <c r="T2652" i="4"/>
  <c r="T2653" i="4"/>
  <c r="T2654" i="4"/>
  <c r="T2655" i="4"/>
  <c r="T2656" i="4"/>
  <c r="T2657" i="4"/>
  <c r="T2658" i="4"/>
  <c r="T2659" i="4"/>
  <c r="T2660" i="4"/>
  <c r="T2661" i="4"/>
  <c r="T2662" i="4"/>
  <c r="T2663" i="4"/>
  <c r="T2664" i="4"/>
  <c r="T2665" i="4"/>
  <c r="T2666" i="4"/>
  <c r="T2667" i="4"/>
  <c r="T2668" i="4"/>
  <c r="T2669" i="4"/>
  <c r="T2670" i="4"/>
  <c r="T2671" i="4"/>
  <c r="T2672" i="4"/>
  <c r="T2673" i="4"/>
  <c r="T2674" i="4"/>
  <c r="T2675" i="4"/>
  <c r="T2676" i="4"/>
  <c r="T2677" i="4"/>
  <c r="T2678" i="4"/>
  <c r="T2679" i="4"/>
  <c r="T2680" i="4"/>
  <c r="T2681" i="4"/>
  <c r="T2682" i="4"/>
  <c r="T2683" i="4"/>
  <c r="T2684" i="4"/>
  <c r="T2685" i="4"/>
  <c r="T2686" i="4"/>
  <c r="T2687" i="4"/>
  <c r="T2688" i="4"/>
  <c r="T2689" i="4"/>
  <c r="T2690" i="4"/>
  <c r="T2691" i="4"/>
  <c r="T2692" i="4"/>
  <c r="T2693" i="4"/>
  <c r="T2694" i="4"/>
  <c r="T2695" i="4"/>
  <c r="T2696" i="4"/>
  <c r="T2697" i="4"/>
  <c r="T2698" i="4"/>
  <c r="T2699" i="4"/>
  <c r="T2700" i="4"/>
  <c r="T2701" i="4"/>
  <c r="T2702" i="4"/>
  <c r="T2703" i="4"/>
  <c r="T2704" i="4"/>
  <c r="T2705" i="4"/>
  <c r="T2706" i="4"/>
  <c r="T2707" i="4"/>
  <c r="T2708" i="4"/>
  <c r="T2709" i="4"/>
  <c r="T2710" i="4"/>
  <c r="T2711" i="4"/>
  <c r="T2712" i="4"/>
  <c r="T2713" i="4"/>
  <c r="T2714" i="4"/>
  <c r="T2715" i="4"/>
  <c r="T2716" i="4"/>
  <c r="T2717" i="4"/>
  <c r="T2718" i="4"/>
  <c r="T2719" i="4"/>
  <c r="T2720" i="4"/>
  <c r="T2721" i="4"/>
  <c r="T2722" i="4"/>
  <c r="T2723" i="4"/>
  <c r="T2724" i="4"/>
  <c r="T2725" i="4"/>
  <c r="T2726" i="4"/>
  <c r="T2727" i="4"/>
  <c r="T2728" i="4"/>
  <c r="T2729" i="4"/>
  <c r="T2730" i="4"/>
  <c r="T2731" i="4"/>
  <c r="T2732" i="4"/>
  <c r="T2733" i="4"/>
  <c r="T2734" i="4"/>
  <c r="T2735" i="4"/>
  <c r="T2736" i="4"/>
  <c r="T2737" i="4"/>
  <c r="T2738" i="4"/>
  <c r="T2739" i="4"/>
  <c r="T2740" i="4"/>
  <c r="T2741" i="4"/>
  <c r="T2742" i="4"/>
  <c r="T2743" i="4"/>
  <c r="T2744" i="4"/>
  <c r="T2745" i="4"/>
  <c r="T2746" i="4"/>
  <c r="T2747" i="4"/>
  <c r="T2748" i="4"/>
  <c r="T2749" i="4"/>
  <c r="T2750" i="4"/>
  <c r="T2751" i="4"/>
  <c r="T2752" i="4"/>
  <c r="T2753" i="4"/>
  <c r="T2754" i="4"/>
  <c r="T2755" i="4"/>
  <c r="T2756" i="4"/>
  <c r="T2757" i="4"/>
  <c r="T2758" i="4"/>
  <c r="T2759" i="4"/>
  <c r="T2760" i="4"/>
  <c r="T2761" i="4"/>
  <c r="T2762" i="4"/>
  <c r="T2763" i="4"/>
  <c r="T2764" i="4"/>
  <c r="T2765" i="4"/>
  <c r="T2766" i="4"/>
  <c r="T2767" i="4"/>
  <c r="T2768" i="4"/>
  <c r="T2769" i="4"/>
  <c r="T2770" i="4"/>
  <c r="T2771" i="4"/>
  <c r="T2772" i="4"/>
  <c r="T2773" i="4"/>
  <c r="T2774" i="4"/>
  <c r="T2775" i="4"/>
  <c r="T2776" i="4"/>
  <c r="T2777" i="4"/>
  <c r="T2778" i="4"/>
  <c r="T2779" i="4"/>
  <c r="T2780" i="4"/>
  <c r="T2781" i="4"/>
  <c r="T2782" i="4"/>
  <c r="T2783" i="4"/>
  <c r="T2784" i="4"/>
  <c r="T2785" i="4"/>
  <c r="T2786" i="4"/>
  <c r="T2787" i="4"/>
  <c r="T2788" i="4"/>
  <c r="T2789" i="4"/>
  <c r="T2790" i="4"/>
  <c r="T2791" i="4"/>
  <c r="T2792" i="4"/>
  <c r="T2793" i="4"/>
  <c r="T2794" i="4"/>
  <c r="T2795" i="4"/>
  <c r="T2796" i="4"/>
  <c r="T2797" i="4"/>
  <c r="T2798" i="4"/>
  <c r="T2799" i="4"/>
  <c r="T2800" i="4"/>
  <c r="T2801" i="4"/>
  <c r="T2802" i="4"/>
  <c r="T2803" i="4"/>
  <c r="T2804" i="4"/>
  <c r="T2805" i="4"/>
  <c r="T2806" i="4"/>
  <c r="T2807" i="4"/>
  <c r="T2808" i="4"/>
  <c r="T2809" i="4"/>
  <c r="T2810" i="4"/>
  <c r="T2811" i="4"/>
  <c r="T2812" i="4"/>
  <c r="T2813" i="4"/>
  <c r="T2814" i="4"/>
  <c r="T2815" i="4"/>
  <c r="T2816" i="4"/>
  <c r="T2817" i="4"/>
  <c r="T2818" i="4"/>
  <c r="T2819" i="4"/>
  <c r="T2820" i="4"/>
  <c r="T2821" i="4"/>
  <c r="T2822" i="4"/>
  <c r="T2823" i="4"/>
  <c r="T2824" i="4"/>
  <c r="T2825" i="4"/>
  <c r="T2826" i="4"/>
  <c r="T2827" i="4"/>
  <c r="T2828" i="4"/>
  <c r="T2829" i="4"/>
  <c r="T2830" i="4"/>
  <c r="T2831" i="4"/>
  <c r="T2832" i="4"/>
  <c r="T2833" i="4"/>
  <c r="T2834" i="4"/>
  <c r="T2835" i="4"/>
  <c r="T2836" i="4"/>
  <c r="T2837" i="4"/>
  <c r="T2838" i="4"/>
  <c r="T2839" i="4"/>
  <c r="T2840" i="4"/>
  <c r="T2841" i="4"/>
  <c r="T2842" i="4"/>
  <c r="T2843" i="4"/>
  <c r="T2844" i="4"/>
  <c r="T2845" i="4"/>
  <c r="T2846" i="4"/>
  <c r="T2847" i="4"/>
  <c r="T2848" i="4"/>
  <c r="T2849" i="4"/>
  <c r="T2850" i="4"/>
  <c r="T2851" i="4"/>
  <c r="T2852" i="4"/>
  <c r="T2853" i="4"/>
  <c r="T2854" i="4"/>
  <c r="T2855" i="4"/>
  <c r="T2856" i="4"/>
  <c r="T2857" i="4"/>
  <c r="T2858" i="4"/>
  <c r="T2859" i="4"/>
  <c r="T2860" i="4"/>
  <c r="T2861" i="4"/>
  <c r="T2862" i="4"/>
  <c r="T2863" i="4"/>
  <c r="T2864" i="4"/>
  <c r="T2865" i="4"/>
  <c r="T2866" i="4"/>
  <c r="T2867" i="4"/>
  <c r="T2868" i="4"/>
  <c r="T2869" i="4"/>
  <c r="T2870" i="4"/>
  <c r="T2871" i="4"/>
  <c r="T2872" i="4"/>
  <c r="T2873" i="4"/>
  <c r="T2874" i="4"/>
  <c r="T2875" i="4"/>
  <c r="T2876" i="4"/>
  <c r="T2877" i="4"/>
  <c r="T2878" i="4"/>
  <c r="T2879" i="4"/>
  <c r="T2880" i="4"/>
  <c r="T2881" i="4"/>
  <c r="T2882" i="4"/>
  <c r="T2883" i="4"/>
  <c r="T2884" i="4"/>
  <c r="T2885" i="4"/>
  <c r="T2886" i="4"/>
  <c r="T2887" i="4"/>
  <c r="T2888" i="4"/>
  <c r="T2889" i="4"/>
  <c r="T2890" i="4"/>
  <c r="T2891" i="4"/>
  <c r="T2892" i="4"/>
  <c r="T2893" i="4"/>
  <c r="T2894" i="4"/>
  <c r="T2895" i="4"/>
  <c r="T2896" i="4"/>
  <c r="T2897" i="4"/>
  <c r="T2898" i="4"/>
  <c r="T2899" i="4"/>
  <c r="T2900" i="4"/>
  <c r="T2901" i="4"/>
  <c r="T2902" i="4"/>
  <c r="T2903" i="4"/>
  <c r="T2904" i="4"/>
  <c r="T2905" i="4"/>
  <c r="T2906" i="4"/>
  <c r="T2907" i="4"/>
  <c r="T2908" i="4"/>
  <c r="T2909" i="4"/>
  <c r="T2910" i="4"/>
  <c r="T2911" i="4"/>
  <c r="T2912" i="4"/>
  <c r="T2913" i="4"/>
  <c r="T2914" i="4"/>
  <c r="T2915" i="4"/>
  <c r="T2916" i="4"/>
  <c r="T2917" i="4"/>
  <c r="T2918" i="4"/>
  <c r="T2919" i="4"/>
  <c r="T2920" i="4"/>
  <c r="T2921" i="4"/>
  <c r="T2922" i="4"/>
  <c r="T2923" i="4"/>
  <c r="T2924" i="4"/>
  <c r="T2925" i="4"/>
  <c r="T2926" i="4"/>
  <c r="T2927" i="4"/>
  <c r="T2928" i="4"/>
  <c r="T2929" i="4"/>
  <c r="T2930" i="4"/>
  <c r="T2931" i="4"/>
  <c r="T2932" i="4"/>
  <c r="T2933" i="4"/>
  <c r="T2934" i="4"/>
  <c r="T2935" i="4"/>
  <c r="T2936" i="4"/>
  <c r="T2937" i="4"/>
  <c r="T2938" i="4"/>
  <c r="T2939" i="4"/>
  <c r="T3" i="4"/>
  <c r="R4" i="5"/>
  <c r="R5" i="5"/>
  <c r="R6" i="5"/>
  <c r="R7" i="5"/>
  <c r="R8" i="5"/>
  <c r="R9" i="5"/>
  <c r="R10" i="5"/>
  <c r="R11" i="5"/>
  <c r="R12" i="5"/>
  <c r="R13" i="5"/>
  <c r="R14" i="5"/>
  <c r="R15" i="5"/>
  <c r="R16" i="5"/>
  <c r="R17" i="5"/>
  <c r="R18" i="5"/>
  <c r="R19" i="5"/>
  <c r="R20" i="5"/>
  <c r="R21" i="5"/>
  <c r="R22" i="5"/>
  <c r="R23" i="5"/>
  <c r="R24" i="5"/>
  <c r="R25" i="5"/>
  <c r="R26" i="5"/>
  <c r="R27" i="5"/>
  <c r="R28" i="5"/>
  <c r="R29" i="5"/>
  <c r="R30" i="5"/>
  <c r="R31" i="5"/>
  <c r="R32" i="5"/>
  <c r="R33" i="5"/>
  <c r="R34" i="5"/>
  <c r="R35" i="5"/>
  <c r="R36" i="5"/>
  <c r="R37" i="5"/>
  <c r="R38" i="5"/>
  <c r="R39" i="5"/>
  <c r="R40" i="5"/>
  <c r="R3" i="5"/>
  <c r="P1728" i="4"/>
  <c r="O1728" i="4"/>
  <c r="E1728" i="4"/>
  <c r="D1728" i="4"/>
  <c r="C1728" i="4"/>
  <c r="A1728" i="4"/>
  <c r="P1590" i="4"/>
  <c r="O1590" i="4"/>
  <c r="E1590" i="4"/>
  <c r="D1590" i="4"/>
  <c r="C1590" i="4"/>
  <c r="A1590" i="4"/>
  <c r="W39" i="5"/>
  <c r="N39" i="5"/>
  <c r="M39" i="5"/>
  <c r="I39" i="5" s="1"/>
  <c r="F39" i="5"/>
  <c r="D39" i="5"/>
  <c r="C39" i="5"/>
  <c r="B39" i="5"/>
  <c r="O39" i="1"/>
  <c r="N39" i="1"/>
  <c r="Y1684" i="4" l="1"/>
  <c r="L1684" i="4"/>
  <c r="M1684" i="4" s="1"/>
  <c r="N1684" i="4" s="1"/>
  <c r="Q1684" i="4"/>
  <c r="J39" i="5"/>
  <c r="K39" i="5" s="1"/>
  <c r="L39" i="5" s="1"/>
  <c r="Q39" i="5" s="1"/>
  <c r="O39" i="5"/>
  <c r="S1684" i="4" l="1"/>
  <c r="R1684" i="4"/>
  <c r="P39" i="5"/>
  <c r="X1684" i="4" l="1"/>
  <c r="W1684" i="4"/>
  <c r="V39" i="5"/>
  <c r="U39" i="5"/>
  <c r="K31" i="5" l="1"/>
  <c r="K34" i="5"/>
  <c r="K33" i="5"/>
  <c r="K30" i="5"/>
  <c r="K29" i="5"/>
  <c r="K28" i="5"/>
  <c r="K24" i="5"/>
  <c r="K23" i="5"/>
  <c r="K22" i="5"/>
  <c r="K21" i="5"/>
  <c r="K18" i="5"/>
  <c r="K13" i="5"/>
  <c r="K12" i="5"/>
  <c r="K32" i="5"/>
  <c r="K26" i="5"/>
  <c r="K20" i="5"/>
  <c r="K6" i="5"/>
  <c r="K54" i="5"/>
  <c r="K53" i="5"/>
  <c r="K52" i="5"/>
  <c r="K51" i="5"/>
  <c r="K50" i="5"/>
  <c r="K49" i="5"/>
  <c r="K48" i="5"/>
  <c r="K47" i="5"/>
  <c r="P1792" i="4"/>
  <c r="O1792" i="4"/>
  <c r="E1792" i="4"/>
  <c r="D1792" i="4"/>
  <c r="C1792" i="4"/>
  <c r="A1792" i="4"/>
  <c r="P1791" i="4"/>
  <c r="O1791" i="4"/>
  <c r="E1791" i="4"/>
  <c r="D1791" i="4"/>
  <c r="C1791" i="4"/>
  <c r="A1791" i="4"/>
  <c r="P1790" i="4"/>
  <c r="O1790" i="4"/>
  <c r="E1790" i="4"/>
  <c r="D1790" i="4"/>
  <c r="C1790" i="4"/>
  <c r="A1790" i="4"/>
  <c r="P1789" i="4"/>
  <c r="O1789" i="4"/>
  <c r="E1789" i="4"/>
  <c r="D1789" i="4"/>
  <c r="C1789" i="4"/>
  <c r="A1789" i="4"/>
  <c r="P1788" i="4"/>
  <c r="O1788" i="4"/>
  <c r="E1788" i="4"/>
  <c r="D1788" i="4"/>
  <c r="C1788" i="4"/>
  <c r="A1788" i="4"/>
  <c r="P1787" i="4"/>
  <c r="O1787" i="4"/>
  <c r="E1787" i="4"/>
  <c r="D1787" i="4"/>
  <c r="C1787" i="4"/>
  <c r="A1787" i="4"/>
  <c r="P1786" i="4"/>
  <c r="O1786" i="4"/>
  <c r="E1786" i="4"/>
  <c r="D1786" i="4"/>
  <c r="C1786" i="4"/>
  <c r="A1786" i="4"/>
  <c r="P1785" i="4"/>
  <c r="O1785" i="4"/>
  <c r="E1785" i="4"/>
  <c r="D1785" i="4"/>
  <c r="C1785" i="4"/>
  <c r="A1785" i="4"/>
  <c r="P1784" i="4"/>
  <c r="O1784" i="4"/>
  <c r="E1784" i="4"/>
  <c r="D1784" i="4"/>
  <c r="C1784" i="4"/>
  <c r="A1784" i="4"/>
  <c r="P1783" i="4"/>
  <c r="O1783" i="4"/>
  <c r="E1783" i="4"/>
  <c r="D1783" i="4"/>
  <c r="C1783" i="4"/>
  <c r="A1783" i="4"/>
  <c r="P1782" i="4"/>
  <c r="O1782" i="4"/>
  <c r="E1782" i="4"/>
  <c r="D1782" i="4"/>
  <c r="C1782" i="4"/>
  <c r="A1782" i="4"/>
  <c r="P1781" i="4"/>
  <c r="O1781" i="4"/>
  <c r="E1781" i="4"/>
  <c r="D1781" i="4"/>
  <c r="C1781" i="4"/>
  <c r="A1781" i="4"/>
  <c r="P1780" i="4"/>
  <c r="O1780" i="4"/>
  <c r="E1780" i="4"/>
  <c r="D1780" i="4"/>
  <c r="C1780" i="4"/>
  <c r="A1780" i="4"/>
  <c r="P1779" i="4"/>
  <c r="O1779" i="4"/>
  <c r="E1779" i="4"/>
  <c r="D1779" i="4"/>
  <c r="C1779" i="4"/>
  <c r="A1779" i="4"/>
  <c r="P1778" i="4"/>
  <c r="O1778" i="4"/>
  <c r="E1778" i="4"/>
  <c r="D1778" i="4"/>
  <c r="C1778" i="4"/>
  <c r="A1778" i="4"/>
  <c r="P1777" i="4"/>
  <c r="O1777" i="4"/>
  <c r="E1777" i="4"/>
  <c r="D1777" i="4"/>
  <c r="C1777" i="4"/>
  <c r="A1777" i="4"/>
  <c r="P1776" i="4"/>
  <c r="O1776" i="4"/>
  <c r="E1776" i="4"/>
  <c r="D1776" i="4"/>
  <c r="C1776" i="4"/>
  <c r="A1776" i="4"/>
  <c r="P1775" i="4"/>
  <c r="O1775" i="4"/>
  <c r="E1775" i="4"/>
  <c r="D1775" i="4"/>
  <c r="C1775" i="4"/>
  <c r="A1775" i="4"/>
  <c r="P1774" i="4"/>
  <c r="O1774" i="4"/>
  <c r="E1774" i="4"/>
  <c r="D1774" i="4"/>
  <c r="C1774" i="4"/>
  <c r="A1774" i="4"/>
  <c r="P1773" i="4"/>
  <c r="O1773" i="4"/>
  <c r="E1773" i="4"/>
  <c r="D1773" i="4"/>
  <c r="C1773" i="4"/>
  <c r="A1773" i="4"/>
  <c r="P1772" i="4"/>
  <c r="O1772" i="4"/>
  <c r="E1772" i="4"/>
  <c r="D1772" i="4"/>
  <c r="C1772" i="4"/>
  <c r="A1772" i="4"/>
  <c r="P1771" i="4"/>
  <c r="O1771" i="4"/>
  <c r="E1771" i="4"/>
  <c r="D1771" i="4"/>
  <c r="C1771" i="4"/>
  <c r="A1771" i="4"/>
  <c r="P1243" i="4"/>
  <c r="O1243" i="4"/>
  <c r="E1243" i="4"/>
  <c r="D1243" i="4"/>
  <c r="C1243" i="4"/>
  <c r="A1243" i="4"/>
  <c r="P1252" i="4"/>
  <c r="O1252" i="4"/>
  <c r="E1252" i="4"/>
  <c r="D1252" i="4"/>
  <c r="C1252" i="4"/>
  <c r="A1252" i="4"/>
  <c r="P1307" i="4"/>
  <c r="O1307" i="4"/>
  <c r="E1307" i="4"/>
  <c r="D1307" i="4"/>
  <c r="C1307" i="4"/>
  <c r="A1307" i="4"/>
  <c r="P1362" i="4"/>
  <c r="O1362" i="4"/>
  <c r="E1362" i="4"/>
  <c r="D1362" i="4"/>
  <c r="C1362" i="4"/>
  <c r="A1362" i="4"/>
  <c r="P529" i="4"/>
  <c r="O529" i="4"/>
  <c r="E529" i="4"/>
  <c r="D529" i="4"/>
  <c r="C529" i="4"/>
  <c r="A529" i="4"/>
  <c r="P2219" i="4"/>
  <c r="O2219" i="4"/>
  <c r="E2219" i="4"/>
  <c r="D2219" i="4"/>
  <c r="C2219" i="4"/>
  <c r="A2219" i="4"/>
  <c r="P2218" i="4"/>
  <c r="O2218" i="4"/>
  <c r="E2218" i="4"/>
  <c r="D2218" i="4"/>
  <c r="C2218" i="4"/>
  <c r="A2218" i="4"/>
  <c r="P2217" i="4"/>
  <c r="O2217" i="4"/>
  <c r="E2217" i="4"/>
  <c r="D2217" i="4"/>
  <c r="C2217" i="4"/>
  <c r="A2217" i="4"/>
  <c r="P2216" i="4"/>
  <c r="O2216" i="4"/>
  <c r="E2216" i="4"/>
  <c r="D2216" i="4"/>
  <c r="C2216" i="4"/>
  <c r="A2216" i="4"/>
  <c r="P2215" i="4"/>
  <c r="O2215" i="4"/>
  <c r="E2215" i="4"/>
  <c r="D2215" i="4"/>
  <c r="C2215" i="4"/>
  <c r="A2215" i="4"/>
  <c r="P2214" i="4"/>
  <c r="O2214" i="4"/>
  <c r="E2214" i="4"/>
  <c r="D2214" i="4"/>
  <c r="C2214" i="4"/>
  <c r="A2214" i="4"/>
  <c r="P2213" i="4"/>
  <c r="O2213" i="4"/>
  <c r="E2213" i="4"/>
  <c r="D2213" i="4"/>
  <c r="C2213" i="4"/>
  <c r="A2213" i="4"/>
  <c r="P2212" i="4"/>
  <c r="O2212" i="4"/>
  <c r="E2212" i="4"/>
  <c r="D2212" i="4"/>
  <c r="C2212" i="4"/>
  <c r="A2212" i="4"/>
  <c r="P2211" i="4"/>
  <c r="O2211" i="4"/>
  <c r="E2211" i="4"/>
  <c r="D2211" i="4"/>
  <c r="C2211" i="4"/>
  <c r="A2211" i="4"/>
  <c r="P2210" i="4"/>
  <c r="O2210" i="4"/>
  <c r="E2210" i="4"/>
  <c r="D2210" i="4"/>
  <c r="C2210" i="4"/>
  <c r="A2210" i="4"/>
  <c r="P2209" i="4"/>
  <c r="O2209" i="4"/>
  <c r="E2209" i="4"/>
  <c r="D2209" i="4"/>
  <c r="C2209" i="4"/>
  <c r="A2209" i="4"/>
  <c r="P2208" i="4"/>
  <c r="O2208" i="4"/>
  <c r="E2208" i="4"/>
  <c r="D2208" i="4"/>
  <c r="C2208" i="4"/>
  <c r="A2208" i="4"/>
  <c r="P2207" i="4"/>
  <c r="O2207" i="4"/>
  <c r="E2207" i="4"/>
  <c r="D2207" i="4"/>
  <c r="C2207" i="4"/>
  <c r="A2207" i="4"/>
  <c r="P2206" i="4"/>
  <c r="O2206" i="4"/>
  <c r="E2206" i="4"/>
  <c r="D2206" i="4"/>
  <c r="C2206" i="4"/>
  <c r="A2206" i="4"/>
  <c r="P2205" i="4"/>
  <c r="O2205" i="4"/>
  <c r="E2205" i="4"/>
  <c r="D2205" i="4"/>
  <c r="C2205" i="4"/>
  <c r="A2205" i="4"/>
  <c r="P2204" i="4"/>
  <c r="O2204" i="4"/>
  <c r="E2204" i="4"/>
  <c r="D2204" i="4"/>
  <c r="C2204" i="4"/>
  <c r="A2204" i="4"/>
  <c r="P2203" i="4"/>
  <c r="O2203" i="4"/>
  <c r="E2203" i="4"/>
  <c r="D2203" i="4"/>
  <c r="C2203" i="4"/>
  <c r="A2203" i="4"/>
  <c r="P2202" i="4"/>
  <c r="O2202" i="4"/>
  <c r="E2202" i="4"/>
  <c r="D2202" i="4"/>
  <c r="C2202" i="4"/>
  <c r="A2202" i="4"/>
  <c r="P2201" i="4"/>
  <c r="O2201" i="4"/>
  <c r="E2201" i="4"/>
  <c r="D2201" i="4"/>
  <c r="C2201" i="4"/>
  <c r="A2201" i="4"/>
  <c r="P287" i="4"/>
  <c r="O287" i="4"/>
  <c r="E287" i="4"/>
  <c r="D287" i="4"/>
  <c r="C287" i="4"/>
  <c r="A287" i="4"/>
  <c r="A288" i="4"/>
  <c r="C288" i="4"/>
  <c r="D288" i="4"/>
  <c r="E288" i="4"/>
  <c r="O288" i="4"/>
  <c r="P288" i="4"/>
  <c r="P2985" i="4"/>
  <c r="O2985" i="4"/>
  <c r="P2984" i="4"/>
  <c r="O2984" i="4"/>
  <c r="P2983" i="4"/>
  <c r="O2983" i="4"/>
  <c r="P2982" i="4"/>
  <c r="O2982" i="4"/>
  <c r="P2981" i="4"/>
  <c r="O2981" i="4"/>
  <c r="P2980" i="4"/>
  <c r="O2980" i="4"/>
  <c r="P2979" i="4"/>
  <c r="O2979" i="4"/>
  <c r="P2978" i="4"/>
  <c r="O2978" i="4"/>
  <c r="P2977" i="4"/>
  <c r="O2977" i="4"/>
  <c r="P2976" i="4"/>
  <c r="O2976" i="4"/>
  <c r="P2975" i="4"/>
  <c r="O2975" i="4"/>
  <c r="P2974" i="4"/>
  <c r="O2974" i="4"/>
  <c r="P2973" i="4"/>
  <c r="O2973" i="4"/>
  <c r="P2972" i="4"/>
  <c r="O2972" i="4"/>
  <c r="P2971" i="4"/>
  <c r="O2971" i="4"/>
  <c r="P2970" i="4"/>
  <c r="O2970" i="4"/>
  <c r="P2969" i="4"/>
  <c r="O2969" i="4"/>
  <c r="P2968" i="4"/>
  <c r="O2968" i="4"/>
  <c r="P2967" i="4"/>
  <c r="O2967" i="4"/>
  <c r="P2966" i="4"/>
  <c r="O2966" i="4"/>
  <c r="P2965" i="4"/>
  <c r="O2965" i="4"/>
  <c r="P2964" i="4"/>
  <c r="O2964" i="4"/>
  <c r="P2963" i="4"/>
  <c r="O2963" i="4"/>
  <c r="P2962" i="4"/>
  <c r="O2962" i="4"/>
  <c r="P2961" i="4"/>
  <c r="O2961" i="4"/>
  <c r="P2960" i="4"/>
  <c r="O2960" i="4"/>
  <c r="P2959" i="4"/>
  <c r="O2959" i="4"/>
  <c r="P2958" i="4"/>
  <c r="O2958" i="4"/>
  <c r="P2957" i="4"/>
  <c r="O2957" i="4"/>
  <c r="P2956" i="4"/>
  <c r="O2956" i="4"/>
  <c r="P2955" i="4"/>
  <c r="O2955" i="4"/>
  <c r="P2954" i="4"/>
  <c r="O2954" i="4"/>
  <c r="P2953" i="4"/>
  <c r="O2953" i="4"/>
  <c r="P2952" i="4"/>
  <c r="O2952" i="4"/>
  <c r="P2951" i="4"/>
  <c r="O2951" i="4"/>
  <c r="P2950" i="4"/>
  <c r="O2950" i="4"/>
  <c r="P2949" i="4"/>
  <c r="O2949" i="4"/>
  <c r="P2948" i="4"/>
  <c r="O2948" i="4"/>
  <c r="P2947" i="4"/>
  <c r="O2947" i="4"/>
  <c r="P2946" i="4"/>
  <c r="O2946" i="4"/>
  <c r="P2945" i="4"/>
  <c r="O2945" i="4"/>
  <c r="P2944" i="4"/>
  <c r="O2944" i="4"/>
  <c r="P2943" i="4"/>
  <c r="O2943" i="4"/>
  <c r="P2942" i="4"/>
  <c r="O2942" i="4"/>
  <c r="P2941" i="4"/>
  <c r="O2941" i="4"/>
  <c r="P2938" i="4"/>
  <c r="O2938" i="4"/>
  <c r="P2937" i="4"/>
  <c r="O2937" i="4"/>
  <c r="P2936" i="4"/>
  <c r="O2936" i="4"/>
  <c r="P2935" i="4"/>
  <c r="O2935" i="4"/>
  <c r="P2934" i="4"/>
  <c r="O2934" i="4"/>
  <c r="P2933" i="4"/>
  <c r="O2933" i="4"/>
  <c r="P2932" i="4"/>
  <c r="O2932" i="4"/>
  <c r="P2931" i="4"/>
  <c r="O2931" i="4"/>
  <c r="P2930" i="4"/>
  <c r="O2930" i="4"/>
  <c r="P2929" i="4"/>
  <c r="O2929" i="4"/>
  <c r="P2928" i="4"/>
  <c r="O2928" i="4"/>
  <c r="P2927" i="4"/>
  <c r="O2927" i="4"/>
  <c r="P2926" i="4"/>
  <c r="O2926" i="4"/>
  <c r="P2925" i="4"/>
  <c r="O2925" i="4"/>
  <c r="P2924" i="4"/>
  <c r="O2924" i="4"/>
  <c r="P2923" i="4"/>
  <c r="O2923" i="4"/>
  <c r="P2922" i="4"/>
  <c r="O2922" i="4"/>
  <c r="P2921" i="4"/>
  <c r="O2921" i="4"/>
  <c r="P2920" i="4"/>
  <c r="O2920" i="4"/>
  <c r="P2919" i="4"/>
  <c r="O2919" i="4"/>
  <c r="P2918" i="4"/>
  <c r="O2918" i="4"/>
  <c r="P2917" i="4"/>
  <c r="O2917" i="4"/>
  <c r="P2916" i="4"/>
  <c r="O2916" i="4"/>
  <c r="P2915" i="4"/>
  <c r="O2915" i="4"/>
  <c r="P2914" i="4"/>
  <c r="O2914" i="4"/>
  <c r="P2913" i="4"/>
  <c r="O2913" i="4"/>
  <c r="P2912" i="4"/>
  <c r="O2912" i="4"/>
  <c r="P2911" i="4"/>
  <c r="O2911" i="4"/>
  <c r="P2910" i="4"/>
  <c r="O2910" i="4"/>
  <c r="P2909" i="4"/>
  <c r="O2909" i="4"/>
  <c r="P2908" i="4"/>
  <c r="O2908" i="4"/>
  <c r="P2907" i="4"/>
  <c r="O2907" i="4"/>
  <c r="P2906" i="4"/>
  <c r="O2906" i="4"/>
  <c r="P2905" i="4"/>
  <c r="O2905" i="4"/>
  <c r="P2904" i="4"/>
  <c r="O2904" i="4"/>
  <c r="P2903" i="4"/>
  <c r="O2903" i="4"/>
  <c r="P2902" i="4"/>
  <c r="O2902" i="4"/>
  <c r="P2901" i="4"/>
  <c r="O2901" i="4"/>
  <c r="P2900" i="4"/>
  <c r="O2900" i="4"/>
  <c r="P2899" i="4"/>
  <c r="O2899" i="4"/>
  <c r="P2898" i="4"/>
  <c r="O2898" i="4"/>
  <c r="P2897" i="4"/>
  <c r="O2897" i="4"/>
  <c r="P2896" i="4"/>
  <c r="O2896" i="4"/>
  <c r="P2895" i="4"/>
  <c r="O2895" i="4"/>
  <c r="P2894" i="4"/>
  <c r="O2894" i="4"/>
  <c r="P2891" i="4"/>
  <c r="O2891" i="4"/>
  <c r="P2890" i="4"/>
  <c r="O2890" i="4"/>
  <c r="P2889" i="4"/>
  <c r="O2889" i="4"/>
  <c r="P2888" i="4"/>
  <c r="O2888" i="4"/>
  <c r="P2887" i="4"/>
  <c r="O2887" i="4"/>
  <c r="P2886" i="4"/>
  <c r="O2886" i="4"/>
  <c r="P2885" i="4"/>
  <c r="O2885" i="4"/>
  <c r="P2884" i="4"/>
  <c r="O2884" i="4"/>
  <c r="P2883" i="4"/>
  <c r="O2883" i="4"/>
  <c r="P2882" i="4"/>
  <c r="O2882" i="4"/>
  <c r="P2881" i="4"/>
  <c r="O2881" i="4"/>
  <c r="P2880" i="4"/>
  <c r="O2880" i="4"/>
  <c r="P2879" i="4"/>
  <c r="O2879" i="4"/>
  <c r="P2878" i="4"/>
  <c r="O2878" i="4"/>
  <c r="P2877" i="4"/>
  <c r="O2877" i="4"/>
  <c r="P2876" i="4"/>
  <c r="O2876" i="4"/>
  <c r="P2875" i="4"/>
  <c r="O2875" i="4"/>
  <c r="P2874" i="4"/>
  <c r="O2874" i="4"/>
  <c r="P2873" i="4"/>
  <c r="O2873" i="4"/>
  <c r="P2872" i="4"/>
  <c r="O2872" i="4"/>
  <c r="P2871" i="4"/>
  <c r="O2871" i="4"/>
  <c r="P2870" i="4"/>
  <c r="O2870" i="4"/>
  <c r="P2869" i="4"/>
  <c r="O2869" i="4"/>
  <c r="P2868" i="4"/>
  <c r="O2868" i="4"/>
  <c r="P2867" i="4"/>
  <c r="O2867" i="4"/>
  <c r="P2866" i="4"/>
  <c r="O2866" i="4"/>
  <c r="P2865" i="4"/>
  <c r="O2865" i="4"/>
  <c r="P2864" i="4"/>
  <c r="O2864" i="4"/>
  <c r="P2863" i="4"/>
  <c r="O2863" i="4"/>
  <c r="P2862" i="4"/>
  <c r="O2862" i="4"/>
  <c r="P2861" i="4"/>
  <c r="O2861" i="4"/>
  <c r="P2860" i="4"/>
  <c r="O2860" i="4"/>
  <c r="P2859" i="4"/>
  <c r="O2859" i="4"/>
  <c r="P2858" i="4"/>
  <c r="O2858" i="4"/>
  <c r="P2857" i="4"/>
  <c r="O2857" i="4"/>
  <c r="P2856" i="4"/>
  <c r="O2856" i="4"/>
  <c r="P2855" i="4"/>
  <c r="O2855" i="4"/>
  <c r="P2854" i="4"/>
  <c r="O2854" i="4"/>
  <c r="P2853" i="4"/>
  <c r="O2853" i="4"/>
  <c r="P2852" i="4"/>
  <c r="O2852" i="4"/>
  <c r="P2851" i="4"/>
  <c r="O2851" i="4"/>
  <c r="P2850" i="4"/>
  <c r="O2850" i="4"/>
  <c r="P2849" i="4"/>
  <c r="O2849" i="4"/>
  <c r="P2848" i="4"/>
  <c r="O2848" i="4"/>
  <c r="P2847" i="4"/>
  <c r="O2847" i="4"/>
  <c r="P2846" i="4"/>
  <c r="O2846" i="4"/>
  <c r="P2845" i="4"/>
  <c r="O2845" i="4"/>
  <c r="K2845" i="4" s="1"/>
  <c r="P2844" i="4"/>
  <c r="O2844" i="4"/>
  <c r="P2843" i="4"/>
  <c r="O2843" i="4"/>
  <c r="P2842" i="4"/>
  <c r="O2842" i="4"/>
  <c r="P2841" i="4"/>
  <c r="O2841" i="4"/>
  <c r="P2840" i="4"/>
  <c r="O2840" i="4"/>
  <c r="P2839" i="4"/>
  <c r="O2839" i="4"/>
  <c r="P2838" i="4"/>
  <c r="O2838" i="4"/>
  <c r="P2837" i="4"/>
  <c r="O2837" i="4"/>
  <c r="P2836" i="4"/>
  <c r="O2836" i="4"/>
  <c r="P2835" i="4"/>
  <c r="O2835" i="4"/>
  <c r="P2834" i="4"/>
  <c r="O2834" i="4"/>
  <c r="P2833" i="4"/>
  <c r="O2833" i="4"/>
  <c r="P2832" i="4"/>
  <c r="O2832" i="4"/>
  <c r="P2831" i="4"/>
  <c r="O2831" i="4"/>
  <c r="P2830" i="4"/>
  <c r="O2830" i="4"/>
  <c r="P2829" i="4"/>
  <c r="O2829" i="4"/>
  <c r="P2828" i="4"/>
  <c r="O2828" i="4"/>
  <c r="P2827" i="4"/>
  <c r="O2827" i="4"/>
  <c r="P2826" i="4"/>
  <c r="O2826" i="4"/>
  <c r="P2825" i="4"/>
  <c r="O2825" i="4"/>
  <c r="P2824" i="4"/>
  <c r="O2824" i="4"/>
  <c r="P2823" i="4"/>
  <c r="O2823" i="4"/>
  <c r="P2822" i="4"/>
  <c r="O2822" i="4"/>
  <c r="P2821" i="4"/>
  <c r="O2821" i="4"/>
  <c r="P2820" i="4"/>
  <c r="O2820" i="4"/>
  <c r="P2819" i="4"/>
  <c r="O2819" i="4"/>
  <c r="P2818" i="4"/>
  <c r="O2818" i="4"/>
  <c r="P2817" i="4"/>
  <c r="O2817" i="4"/>
  <c r="P2816" i="4"/>
  <c r="O2816" i="4"/>
  <c r="P2815" i="4"/>
  <c r="O2815" i="4"/>
  <c r="P2814" i="4"/>
  <c r="O2814" i="4"/>
  <c r="P2813" i="4"/>
  <c r="O2813" i="4"/>
  <c r="P2812" i="4"/>
  <c r="O2812" i="4"/>
  <c r="P2811" i="4"/>
  <c r="O2811" i="4"/>
  <c r="P2810" i="4"/>
  <c r="O2810" i="4"/>
  <c r="P2809" i="4"/>
  <c r="O2809" i="4"/>
  <c r="P2808" i="4"/>
  <c r="O2808" i="4"/>
  <c r="P2807" i="4"/>
  <c r="O2807" i="4"/>
  <c r="P2806" i="4"/>
  <c r="O2806" i="4"/>
  <c r="P2805" i="4"/>
  <c r="O2805" i="4"/>
  <c r="P2804" i="4"/>
  <c r="O2804" i="4"/>
  <c r="P2803" i="4"/>
  <c r="O2803" i="4"/>
  <c r="P2802" i="4"/>
  <c r="O2802" i="4"/>
  <c r="P2801" i="4"/>
  <c r="O2801" i="4"/>
  <c r="P2800" i="4"/>
  <c r="O2800" i="4"/>
  <c r="P2797" i="4"/>
  <c r="O2797" i="4"/>
  <c r="P2796" i="4"/>
  <c r="O2796" i="4"/>
  <c r="P2795" i="4"/>
  <c r="O2795" i="4"/>
  <c r="P2794" i="4"/>
  <c r="O2794" i="4"/>
  <c r="P2793" i="4"/>
  <c r="O2793" i="4"/>
  <c r="P2792" i="4"/>
  <c r="O2792" i="4"/>
  <c r="P2791" i="4"/>
  <c r="O2791" i="4"/>
  <c r="P2790" i="4"/>
  <c r="O2790" i="4"/>
  <c r="P2789" i="4"/>
  <c r="O2789" i="4"/>
  <c r="P2788" i="4"/>
  <c r="O2788" i="4"/>
  <c r="P2787" i="4"/>
  <c r="O2787" i="4"/>
  <c r="P2786" i="4"/>
  <c r="O2786" i="4"/>
  <c r="P2785" i="4"/>
  <c r="O2785" i="4"/>
  <c r="P2784" i="4"/>
  <c r="O2784" i="4"/>
  <c r="P2783" i="4"/>
  <c r="O2783" i="4"/>
  <c r="P2782" i="4"/>
  <c r="O2782" i="4"/>
  <c r="P2781" i="4"/>
  <c r="O2781" i="4"/>
  <c r="P2780" i="4"/>
  <c r="O2780" i="4"/>
  <c r="P2779" i="4"/>
  <c r="O2779" i="4"/>
  <c r="P2778" i="4"/>
  <c r="O2778" i="4"/>
  <c r="P2777" i="4"/>
  <c r="O2777" i="4"/>
  <c r="P2776" i="4"/>
  <c r="O2776" i="4"/>
  <c r="P2775" i="4"/>
  <c r="O2775" i="4"/>
  <c r="P2774" i="4"/>
  <c r="O2774" i="4"/>
  <c r="P2773" i="4"/>
  <c r="O2773" i="4"/>
  <c r="P2772" i="4"/>
  <c r="O2772" i="4"/>
  <c r="P2771" i="4"/>
  <c r="O2771" i="4"/>
  <c r="P2770" i="4"/>
  <c r="O2770" i="4"/>
  <c r="P2769" i="4"/>
  <c r="O2769" i="4"/>
  <c r="P2768" i="4"/>
  <c r="O2768" i="4"/>
  <c r="P2767" i="4"/>
  <c r="O2767" i="4"/>
  <c r="P2766" i="4"/>
  <c r="O2766" i="4"/>
  <c r="P2765" i="4"/>
  <c r="O2765" i="4"/>
  <c r="P2764" i="4"/>
  <c r="O2764" i="4"/>
  <c r="P2763" i="4"/>
  <c r="O2763" i="4"/>
  <c r="P2762" i="4"/>
  <c r="O2762" i="4"/>
  <c r="P2761" i="4"/>
  <c r="O2761" i="4"/>
  <c r="P2760" i="4"/>
  <c r="O2760" i="4"/>
  <c r="P2759" i="4"/>
  <c r="O2759" i="4"/>
  <c r="P2758" i="4"/>
  <c r="O2758" i="4"/>
  <c r="P2757" i="4"/>
  <c r="O2757" i="4"/>
  <c r="P2756" i="4"/>
  <c r="O2756" i="4"/>
  <c r="P2755" i="4"/>
  <c r="O2755" i="4"/>
  <c r="P2754" i="4"/>
  <c r="O2754" i="4"/>
  <c r="P2753" i="4"/>
  <c r="O2753" i="4"/>
  <c r="P2750" i="4"/>
  <c r="O2750" i="4"/>
  <c r="P2749" i="4"/>
  <c r="O2749" i="4"/>
  <c r="P2748" i="4"/>
  <c r="O2748" i="4"/>
  <c r="P2747" i="4"/>
  <c r="O2747" i="4"/>
  <c r="P2746" i="4"/>
  <c r="O2746" i="4"/>
  <c r="P2745" i="4"/>
  <c r="O2745" i="4"/>
  <c r="P2744" i="4"/>
  <c r="O2744" i="4"/>
  <c r="P2743" i="4"/>
  <c r="O2743" i="4"/>
  <c r="P2742" i="4"/>
  <c r="O2742" i="4"/>
  <c r="P2741" i="4"/>
  <c r="O2741" i="4"/>
  <c r="P2740" i="4"/>
  <c r="O2740" i="4"/>
  <c r="P2739" i="4"/>
  <c r="O2739" i="4"/>
  <c r="P2738" i="4"/>
  <c r="O2738" i="4"/>
  <c r="P2737" i="4"/>
  <c r="O2737" i="4"/>
  <c r="P2736" i="4"/>
  <c r="O2736" i="4"/>
  <c r="P2735" i="4"/>
  <c r="O2735" i="4"/>
  <c r="P2734" i="4"/>
  <c r="O2734" i="4"/>
  <c r="P2733" i="4"/>
  <c r="O2733" i="4"/>
  <c r="P2732" i="4"/>
  <c r="O2732" i="4"/>
  <c r="P2731" i="4"/>
  <c r="O2731" i="4"/>
  <c r="P2730" i="4"/>
  <c r="O2730" i="4"/>
  <c r="P2729" i="4"/>
  <c r="O2729" i="4"/>
  <c r="P2728" i="4"/>
  <c r="O2728" i="4"/>
  <c r="P2727" i="4"/>
  <c r="O2727" i="4"/>
  <c r="P2726" i="4"/>
  <c r="O2726" i="4"/>
  <c r="P2725" i="4"/>
  <c r="O2725" i="4"/>
  <c r="P2724" i="4"/>
  <c r="O2724" i="4"/>
  <c r="P2723" i="4"/>
  <c r="O2723" i="4"/>
  <c r="P2722" i="4"/>
  <c r="O2722" i="4"/>
  <c r="P2721" i="4"/>
  <c r="O2721" i="4"/>
  <c r="P2720" i="4"/>
  <c r="O2720" i="4"/>
  <c r="P2719" i="4"/>
  <c r="O2719" i="4"/>
  <c r="P2718" i="4"/>
  <c r="O2718" i="4"/>
  <c r="P2717" i="4"/>
  <c r="O2717" i="4"/>
  <c r="P2716" i="4"/>
  <c r="O2716" i="4"/>
  <c r="P2715" i="4"/>
  <c r="O2715" i="4"/>
  <c r="P2714" i="4"/>
  <c r="O2714" i="4"/>
  <c r="P2713" i="4"/>
  <c r="O2713" i="4"/>
  <c r="P2712" i="4"/>
  <c r="O2712" i="4"/>
  <c r="P2711" i="4"/>
  <c r="O2711" i="4"/>
  <c r="P2710" i="4"/>
  <c r="O2710" i="4"/>
  <c r="P2709" i="4"/>
  <c r="O2709" i="4"/>
  <c r="P2708" i="4"/>
  <c r="O2708" i="4"/>
  <c r="P2707" i="4"/>
  <c r="O2707" i="4"/>
  <c r="P2706" i="4"/>
  <c r="O2706" i="4"/>
  <c r="P2703" i="4"/>
  <c r="O2703" i="4"/>
  <c r="P2702" i="4"/>
  <c r="O2702" i="4"/>
  <c r="P2701" i="4"/>
  <c r="O2701" i="4"/>
  <c r="P2700" i="4"/>
  <c r="O2700" i="4"/>
  <c r="P2699" i="4"/>
  <c r="O2699" i="4"/>
  <c r="P2698" i="4"/>
  <c r="O2698" i="4"/>
  <c r="P2697" i="4"/>
  <c r="O2697" i="4"/>
  <c r="P2696" i="4"/>
  <c r="O2696" i="4"/>
  <c r="P2695" i="4"/>
  <c r="O2695" i="4"/>
  <c r="P2694" i="4"/>
  <c r="O2694" i="4"/>
  <c r="P2693" i="4"/>
  <c r="O2693" i="4"/>
  <c r="P2692" i="4"/>
  <c r="O2692" i="4"/>
  <c r="P2691" i="4"/>
  <c r="O2691" i="4"/>
  <c r="P2690" i="4"/>
  <c r="O2690" i="4"/>
  <c r="P2689" i="4"/>
  <c r="O2689" i="4"/>
  <c r="P2688" i="4"/>
  <c r="O2688" i="4"/>
  <c r="P2687" i="4"/>
  <c r="O2687" i="4"/>
  <c r="P2686" i="4"/>
  <c r="O2686" i="4"/>
  <c r="P2685" i="4"/>
  <c r="O2685" i="4"/>
  <c r="P2684" i="4"/>
  <c r="O2684" i="4"/>
  <c r="P2683" i="4"/>
  <c r="O2683" i="4"/>
  <c r="P2682" i="4"/>
  <c r="O2682" i="4"/>
  <c r="P2681" i="4"/>
  <c r="O2681" i="4"/>
  <c r="P2680" i="4"/>
  <c r="O2680" i="4"/>
  <c r="P2679" i="4"/>
  <c r="O2679" i="4"/>
  <c r="P2678" i="4"/>
  <c r="O2678" i="4"/>
  <c r="P2677" i="4"/>
  <c r="O2677" i="4"/>
  <c r="P2676" i="4"/>
  <c r="O2676" i="4"/>
  <c r="P2675" i="4"/>
  <c r="O2675" i="4"/>
  <c r="P2674" i="4"/>
  <c r="O2674" i="4"/>
  <c r="P2673" i="4"/>
  <c r="O2673" i="4"/>
  <c r="P2672" i="4"/>
  <c r="O2672" i="4"/>
  <c r="P2671" i="4"/>
  <c r="O2671" i="4"/>
  <c r="P2670" i="4"/>
  <c r="O2670" i="4"/>
  <c r="P2669" i="4"/>
  <c r="O2669" i="4"/>
  <c r="P2668" i="4"/>
  <c r="O2668" i="4"/>
  <c r="P2667" i="4"/>
  <c r="O2667" i="4"/>
  <c r="P2666" i="4"/>
  <c r="O2666" i="4"/>
  <c r="P2665" i="4"/>
  <c r="O2665" i="4"/>
  <c r="P2664" i="4"/>
  <c r="O2664" i="4"/>
  <c r="P2663" i="4"/>
  <c r="O2663" i="4"/>
  <c r="P2662" i="4"/>
  <c r="O2662" i="4"/>
  <c r="P2661" i="4"/>
  <c r="O2661" i="4"/>
  <c r="P2660" i="4"/>
  <c r="O2660" i="4"/>
  <c r="P2659" i="4"/>
  <c r="O2659" i="4"/>
  <c r="P2656" i="4"/>
  <c r="O2656" i="4"/>
  <c r="P2655" i="4"/>
  <c r="O2655" i="4"/>
  <c r="P2654" i="4"/>
  <c r="O2654" i="4"/>
  <c r="P2653" i="4"/>
  <c r="O2653" i="4"/>
  <c r="P2652" i="4"/>
  <c r="O2652" i="4"/>
  <c r="P2651" i="4"/>
  <c r="O2651" i="4"/>
  <c r="P2650" i="4"/>
  <c r="O2650" i="4"/>
  <c r="P2649" i="4"/>
  <c r="O2649" i="4"/>
  <c r="P2648" i="4"/>
  <c r="O2648" i="4"/>
  <c r="P2647" i="4"/>
  <c r="O2647" i="4"/>
  <c r="P2646" i="4"/>
  <c r="O2646" i="4"/>
  <c r="P2645" i="4"/>
  <c r="O2645" i="4"/>
  <c r="P2644" i="4"/>
  <c r="O2644" i="4"/>
  <c r="P2643" i="4"/>
  <c r="O2643" i="4"/>
  <c r="P2642" i="4"/>
  <c r="O2642" i="4"/>
  <c r="P2641" i="4"/>
  <c r="O2641" i="4"/>
  <c r="P2640" i="4"/>
  <c r="O2640" i="4"/>
  <c r="P2639" i="4"/>
  <c r="O2639" i="4"/>
  <c r="P2638" i="4"/>
  <c r="O2638" i="4"/>
  <c r="P2637" i="4"/>
  <c r="O2637" i="4"/>
  <c r="P2636" i="4"/>
  <c r="O2636" i="4"/>
  <c r="P2635" i="4"/>
  <c r="O2635" i="4"/>
  <c r="P2634" i="4"/>
  <c r="O2634" i="4"/>
  <c r="P2633" i="4"/>
  <c r="O2633" i="4"/>
  <c r="P2632" i="4"/>
  <c r="O2632" i="4"/>
  <c r="P2631" i="4"/>
  <c r="O2631" i="4"/>
  <c r="P2630" i="4"/>
  <c r="O2630" i="4"/>
  <c r="P2629" i="4"/>
  <c r="O2629" i="4"/>
  <c r="P2628" i="4"/>
  <c r="O2628" i="4"/>
  <c r="P2627" i="4"/>
  <c r="O2627" i="4"/>
  <c r="P2626" i="4"/>
  <c r="O2626" i="4"/>
  <c r="P2625" i="4"/>
  <c r="O2625" i="4"/>
  <c r="P2624" i="4"/>
  <c r="O2624" i="4"/>
  <c r="P2623" i="4"/>
  <c r="O2623" i="4"/>
  <c r="P2622" i="4"/>
  <c r="O2622" i="4"/>
  <c r="P2621" i="4"/>
  <c r="O2621" i="4"/>
  <c r="P2620" i="4"/>
  <c r="O2620" i="4"/>
  <c r="P2619" i="4"/>
  <c r="O2619" i="4"/>
  <c r="P2618" i="4"/>
  <c r="O2618" i="4"/>
  <c r="P2617" i="4"/>
  <c r="O2617" i="4"/>
  <c r="P2616" i="4"/>
  <c r="O2616" i="4"/>
  <c r="P2615" i="4"/>
  <c r="O2615" i="4"/>
  <c r="P2614" i="4"/>
  <c r="O2614" i="4"/>
  <c r="P2613" i="4"/>
  <c r="O2613" i="4"/>
  <c r="P2612" i="4"/>
  <c r="O2612" i="4"/>
  <c r="P2609" i="4"/>
  <c r="O2609" i="4"/>
  <c r="P2608" i="4"/>
  <c r="O2608" i="4"/>
  <c r="P2607" i="4"/>
  <c r="O2607" i="4"/>
  <c r="P2606" i="4"/>
  <c r="O2606" i="4"/>
  <c r="P2605" i="4"/>
  <c r="O2605" i="4"/>
  <c r="P2604" i="4"/>
  <c r="O2604" i="4"/>
  <c r="P2603" i="4"/>
  <c r="O2603" i="4"/>
  <c r="P2602" i="4"/>
  <c r="O2602" i="4"/>
  <c r="P2601" i="4"/>
  <c r="O2601" i="4"/>
  <c r="P2600" i="4"/>
  <c r="O2600" i="4"/>
  <c r="P2599" i="4"/>
  <c r="O2599" i="4"/>
  <c r="P2598" i="4"/>
  <c r="O2598" i="4"/>
  <c r="P2597" i="4"/>
  <c r="O2597" i="4"/>
  <c r="P2596" i="4"/>
  <c r="O2596" i="4"/>
  <c r="P2595" i="4"/>
  <c r="O2595" i="4"/>
  <c r="P2594" i="4"/>
  <c r="O2594" i="4"/>
  <c r="P2593" i="4"/>
  <c r="O2593" i="4"/>
  <c r="P2592" i="4"/>
  <c r="O2592" i="4"/>
  <c r="P2591" i="4"/>
  <c r="O2591" i="4"/>
  <c r="P2590" i="4"/>
  <c r="O2590" i="4"/>
  <c r="P2589" i="4"/>
  <c r="O2589" i="4"/>
  <c r="P2588" i="4"/>
  <c r="O2588" i="4"/>
  <c r="P2587" i="4"/>
  <c r="O2587" i="4"/>
  <c r="P2586" i="4"/>
  <c r="O2586" i="4"/>
  <c r="P2585" i="4"/>
  <c r="O2585" i="4"/>
  <c r="P2584" i="4"/>
  <c r="O2584" i="4"/>
  <c r="P2583" i="4"/>
  <c r="O2583" i="4"/>
  <c r="P2582" i="4"/>
  <c r="O2582" i="4"/>
  <c r="P2581" i="4"/>
  <c r="O2581" i="4"/>
  <c r="P2580" i="4"/>
  <c r="O2580" i="4"/>
  <c r="P2579" i="4"/>
  <c r="O2579" i="4"/>
  <c r="P2578" i="4"/>
  <c r="O2578" i="4"/>
  <c r="P2577" i="4"/>
  <c r="O2577" i="4"/>
  <c r="P2576" i="4"/>
  <c r="O2576" i="4"/>
  <c r="P2575" i="4"/>
  <c r="O2575" i="4"/>
  <c r="P2574" i="4"/>
  <c r="O2574" i="4"/>
  <c r="P2573" i="4"/>
  <c r="O2573" i="4"/>
  <c r="P2572" i="4"/>
  <c r="O2572" i="4"/>
  <c r="P2571" i="4"/>
  <c r="O2571" i="4"/>
  <c r="P2570" i="4"/>
  <c r="O2570" i="4"/>
  <c r="P2569" i="4"/>
  <c r="O2569" i="4"/>
  <c r="P2568" i="4"/>
  <c r="O2568" i="4"/>
  <c r="P2567" i="4"/>
  <c r="O2567" i="4"/>
  <c r="P2566" i="4"/>
  <c r="O2566" i="4"/>
  <c r="P2565" i="4"/>
  <c r="O2565" i="4"/>
  <c r="P2562" i="4"/>
  <c r="O2562" i="4"/>
  <c r="P2561" i="4"/>
  <c r="O2561" i="4"/>
  <c r="P2560" i="4"/>
  <c r="O2560" i="4"/>
  <c r="P2559" i="4"/>
  <c r="O2559" i="4"/>
  <c r="P2558" i="4"/>
  <c r="O2558" i="4"/>
  <c r="P2557" i="4"/>
  <c r="O2557" i="4"/>
  <c r="P2556" i="4"/>
  <c r="O2556" i="4"/>
  <c r="P2555" i="4"/>
  <c r="O2555" i="4"/>
  <c r="P2554" i="4"/>
  <c r="O2554" i="4"/>
  <c r="P2553" i="4"/>
  <c r="O2553" i="4"/>
  <c r="P2552" i="4"/>
  <c r="O2552" i="4"/>
  <c r="P2551" i="4"/>
  <c r="O2551" i="4"/>
  <c r="P2550" i="4"/>
  <c r="O2550" i="4"/>
  <c r="P2549" i="4"/>
  <c r="O2549" i="4"/>
  <c r="P2548" i="4"/>
  <c r="O2548" i="4"/>
  <c r="P2547" i="4"/>
  <c r="O2547" i="4"/>
  <c r="P2546" i="4"/>
  <c r="O2546" i="4"/>
  <c r="P2545" i="4"/>
  <c r="O2545" i="4"/>
  <c r="P2544" i="4"/>
  <c r="O2544" i="4"/>
  <c r="P2543" i="4"/>
  <c r="O2543" i="4"/>
  <c r="P2542" i="4"/>
  <c r="O2542" i="4"/>
  <c r="P2541" i="4"/>
  <c r="O2541" i="4"/>
  <c r="P2540" i="4"/>
  <c r="O2540" i="4"/>
  <c r="P2539" i="4"/>
  <c r="O2539" i="4"/>
  <c r="P2538" i="4"/>
  <c r="O2538" i="4"/>
  <c r="P2537" i="4"/>
  <c r="O2537" i="4"/>
  <c r="P2536" i="4"/>
  <c r="O2536" i="4"/>
  <c r="P2535" i="4"/>
  <c r="O2535" i="4"/>
  <c r="P2534" i="4"/>
  <c r="O2534" i="4"/>
  <c r="P2533" i="4"/>
  <c r="O2533" i="4"/>
  <c r="P2532" i="4"/>
  <c r="O2532" i="4"/>
  <c r="P2531" i="4"/>
  <c r="O2531" i="4"/>
  <c r="P2530" i="4"/>
  <c r="O2530" i="4"/>
  <c r="P2529" i="4"/>
  <c r="O2529" i="4"/>
  <c r="P2528" i="4"/>
  <c r="O2528" i="4"/>
  <c r="P2527" i="4"/>
  <c r="O2527" i="4"/>
  <c r="P2526" i="4"/>
  <c r="O2526" i="4"/>
  <c r="P2525" i="4"/>
  <c r="O2525" i="4"/>
  <c r="P2524" i="4"/>
  <c r="O2524" i="4"/>
  <c r="P2523" i="4"/>
  <c r="O2523" i="4"/>
  <c r="P2522" i="4"/>
  <c r="O2522" i="4"/>
  <c r="P2521" i="4"/>
  <c r="O2521" i="4"/>
  <c r="P2520" i="4"/>
  <c r="O2520" i="4"/>
  <c r="P2519" i="4"/>
  <c r="O2519" i="4"/>
  <c r="P2518" i="4"/>
  <c r="O2518" i="4"/>
  <c r="P2515" i="4"/>
  <c r="O2515" i="4"/>
  <c r="P2514" i="4"/>
  <c r="O2514" i="4"/>
  <c r="P2513" i="4"/>
  <c r="O2513" i="4"/>
  <c r="P2512" i="4"/>
  <c r="O2512" i="4"/>
  <c r="P2511" i="4"/>
  <c r="O2511" i="4"/>
  <c r="P2510" i="4"/>
  <c r="O2510" i="4"/>
  <c r="P2509" i="4"/>
  <c r="O2509" i="4"/>
  <c r="P2508" i="4"/>
  <c r="O2508" i="4"/>
  <c r="P2507" i="4"/>
  <c r="O2507" i="4"/>
  <c r="P2506" i="4"/>
  <c r="O2506" i="4"/>
  <c r="P2505" i="4"/>
  <c r="O2505" i="4"/>
  <c r="P2504" i="4"/>
  <c r="O2504" i="4"/>
  <c r="P2503" i="4"/>
  <c r="O2503" i="4"/>
  <c r="P2502" i="4"/>
  <c r="O2502" i="4"/>
  <c r="P2501" i="4"/>
  <c r="O2501" i="4"/>
  <c r="P2500" i="4"/>
  <c r="O2500" i="4"/>
  <c r="P2499" i="4"/>
  <c r="O2499" i="4"/>
  <c r="P2498" i="4"/>
  <c r="O2498" i="4"/>
  <c r="P2497" i="4"/>
  <c r="O2497" i="4"/>
  <c r="P2496" i="4"/>
  <c r="O2496" i="4"/>
  <c r="P2495" i="4"/>
  <c r="O2495" i="4"/>
  <c r="P2494" i="4"/>
  <c r="O2494" i="4"/>
  <c r="P2493" i="4"/>
  <c r="O2493" i="4"/>
  <c r="P2492" i="4"/>
  <c r="O2492" i="4"/>
  <c r="P2491" i="4"/>
  <c r="O2491" i="4"/>
  <c r="P2490" i="4"/>
  <c r="O2490" i="4"/>
  <c r="P2489" i="4"/>
  <c r="O2489" i="4"/>
  <c r="P2488" i="4"/>
  <c r="O2488" i="4"/>
  <c r="P2487" i="4"/>
  <c r="O2487" i="4"/>
  <c r="P2486" i="4"/>
  <c r="O2486" i="4"/>
  <c r="P2485" i="4"/>
  <c r="O2485" i="4"/>
  <c r="P2484" i="4"/>
  <c r="O2484" i="4"/>
  <c r="P2483" i="4"/>
  <c r="O2483" i="4"/>
  <c r="P2482" i="4"/>
  <c r="O2482" i="4"/>
  <c r="P2481" i="4"/>
  <c r="O2481" i="4"/>
  <c r="P2480" i="4"/>
  <c r="O2480" i="4"/>
  <c r="P2479" i="4"/>
  <c r="O2479" i="4"/>
  <c r="P2478" i="4"/>
  <c r="O2478" i="4"/>
  <c r="P2477" i="4"/>
  <c r="O2477" i="4"/>
  <c r="P2476" i="4"/>
  <c r="O2476" i="4"/>
  <c r="P2475" i="4"/>
  <c r="O2475" i="4"/>
  <c r="P2474" i="4"/>
  <c r="O2474" i="4"/>
  <c r="P2473" i="4"/>
  <c r="O2473" i="4"/>
  <c r="P2472" i="4"/>
  <c r="O2472" i="4"/>
  <c r="P2471" i="4"/>
  <c r="O2471" i="4"/>
  <c r="P2468" i="4"/>
  <c r="O2468" i="4"/>
  <c r="P2467" i="4"/>
  <c r="O2467" i="4"/>
  <c r="P2466" i="4"/>
  <c r="O2466" i="4"/>
  <c r="P2465" i="4"/>
  <c r="O2465" i="4"/>
  <c r="P2464" i="4"/>
  <c r="O2464" i="4"/>
  <c r="P2463" i="4"/>
  <c r="O2463" i="4"/>
  <c r="P2462" i="4"/>
  <c r="O2462" i="4"/>
  <c r="P2461" i="4"/>
  <c r="O2461" i="4"/>
  <c r="P2460" i="4"/>
  <c r="O2460" i="4"/>
  <c r="P2459" i="4"/>
  <c r="O2459" i="4"/>
  <c r="P2458" i="4"/>
  <c r="O2458" i="4"/>
  <c r="P2457" i="4"/>
  <c r="O2457" i="4"/>
  <c r="P2456" i="4"/>
  <c r="O2456" i="4"/>
  <c r="P2455" i="4"/>
  <c r="O2455" i="4"/>
  <c r="P2454" i="4"/>
  <c r="O2454" i="4"/>
  <c r="P2453" i="4"/>
  <c r="O2453" i="4"/>
  <c r="P2452" i="4"/>
  <c r="O2452" i="4"/>
  <c r="P2451" i="4"/>
  <c r="O2451" i="4"/>
  <c r="P2450" i="4"/>
  <c r="O2450" i="4"/>
  <c r="P2449" i="4"/>
  <c r="O2449" i="4"/>
  <c r="P2448" i="4"/>
  <c r="O2448" i="4"/>
  <c r="P2447" i="4"/>
  <c r="O2447" i="4"/>
  <c r="P2446" i="4"/>
  <c r="O2446" i="4"/>
  <c r="P2445" i="4"/>
  <c r="O2445" i="4"/>
  <c r="P2444" i="4"/>
  <c r="O2444" i="4"/>
  <c r="P2443" i="4"/>
  <c r="O2443" i="4"/>
  <c r="P2442" i="4"/>
  <c r="O2442" i="4"/>
  <c r="P2441" i="4"/>
  <c r="O2441" i="4"/>
  <c r="P2440" i="4"/>
  <c r="O2440" i="4"/>
  <c r="P2439" i="4"/>
  <c r="O2439" i="4"/>
  <c r="P2438" i="4"/>
  <c r="O2438" i="4"/>
  <c r="P2437" i="4"/>
  <c r="O2437" i="4"/>
  <c r="P2436" i="4"/>
  <c r="O2436" i="4"/>
  <c r="P2435" i="4"/>
  <c r="O2435" i="4"/>
  <c r="P2434" i="4"/>
  <c r="O2434" i="4"/>
  <c r="P2433" i="4"/>
  <c r="O2433" i="4"/>
  <c r="P2432" i="4"/>
  <c r="O2432" i="4"/>
  <c r="P2431" i="4"/>
  <c r="O2431" i="4"/>
  <c r="P2430" i="4"/>
  <c r="O2430" i="4"/>
  <c r="P2429" i="4"/>
  <c r="O2429" i="4"/>
  <c r="P2428" i="4"/>
  <c r="O2428" i="4"/>
  <c r="P2427" i="4"/>
  <c r="O2427" i="4"/>
  <c r="P2426" i="4"/>
  <c r="O2426" i="4"/>
  <c r="P2425" i="4"/>
  <c r="O2425" i="4"/>
  <c r="P2424" i="4"/>
  <c r="O2424" i="4"/>
  <c r="P2940" i="4"/>
  <c r="O2940" i="4"/>
  <c r="P2939" i="4"/>
  <c r="O2939" i="4"/>
  <c r="K2939" i="4" s="1"/>
  <c r="P2893" i="4"/>
  <c r="O2893" i="4"/>
  <c r="P2892" i="4"/>
  <c r="O2892" i="4"/>
  <c r="K2892" i="4" s="1"/>
  <c r="P2799" i="4"/>
  <c r="O2799" i="4"/>
  <c r="P2798" i="4"/>
  <c r="O2798" i="4"/>
  <c r="K2798" i="4" s="1"/>
  <c r="P2752" i="4"/>
  <c r="O2752" i="4"/>
  <c r="P2751" i="4"/>
  <c r="O2751" i="4"/>
  <c r="K2751" i="4" s="1"/>
  <c r="P2705" i="4"/>
  <c r="O2705" i="4"/>
  <c r="P2704" i="4"/>
  <c r="O2704" i="4"/>
  <c r="K2704" i="4" s="1"/>
  <c r="P2658" i="4"/>
  <c r="O2658" i="4"/>
  <c r="P2657" i="4"/>
  <c r="O2657" i="4"/>
  <c r="K2657" i="4" s="1"/>
  <c r="P2611" i="4"/>
  <c r="O2611" i="4"/>
  <c r="P2610" i="4"/>
  <c r="O2610" i="4"/>
  <c r="K2610" i="4" s="1"/>
  <c r="P2564" i="4"/>
  <c r="O2564" i="4"/>
  <c r="P2563" i="4"/>
  <c r="O2563" i="4"/>
  <c r="K2563" i="4" s="1"/>
  <c r="P2517" i="4"/>
  <c r="O2517" i="4"/>
  <c r="P2516" i="4"/>
  <c r="O2516" i="4"/>
  <c r="K2516" i="4" s="1"/>
  <c r="P2470" i="4"/>
  <c r="O2470" i="4"/>
  <c r="P2469" i="4"/>
  <c r="O2469" i="4"/>
  <c r="K2469" i="4" s="1"/>
  <c r="P2423" i="4"/>
  <c r="O2423" i="4"/>
  <c r="P2422" i="4"/>
  <c r="O2422" i="4"/>
  <c r="K2422" i="4" s="1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D2422" i="4"/>
  <c r="E2422" i="4"/>
  <c r="D2423" i="4"/>
  <c r="E2423" i="4"/>
  <c r="D2424" i="4"/>
  <c r="E2424" i="4"/>
  <c r="D2425" i="4"/>
  <c r="E2425" i="4"/>
  <c r="D2426" i="4"/>
  <c r="E2426" i="4"/>
  <c r="D2427" i="4"/>
  <c r="E2427" i="4"/>
  <c r="D2428" i="4"/>
  <c r="E2428" i="4"/>
  <c r="D2429" i="4"/>
  <c r="E2429" i="4"/>
  <c r="D2430" i="4"/>
  <c r="E2430" i="4"/>
  <c r="D2431" i="4"/>
  <c r="E2431" i="4"/>
  <c r="D2432" i="4"/>
  <c r="E2432" i="4"/>
  <c r="D2433" i="4"/>
  <c r="E2433" i="4"/>
  <c r="D2434" i="4"/>
  <c r="E2434" i="4"/>
  <c r="D2435" i="4"/>
  <c r="E2435" i="4"/>
  <c r="D2436" i="4"/>
  <c r="E2436" i="4"/>
  <c r="D2437" i="4"/>
  <c r="E2437" i="4"/>
  <c r="D2438" i="4"/>
  <c r="E2438" i="4"/>
  <c r="D2439" i="4"/>
  <c r="E2439" i="4"/>
  <c r="D2440" i="4"/>
  <c r="E2440" i="4"/>
  <c r="D2441" i="4"/>
  <c r="E2441" i="4"/>
  <c r="D2442" i="4"/>
  <c r="E2442" i="4"/>
  <c r="D2443" i="4"/>
  <c r="E2443" i="4"/>
  <c r="D2444" i="4"/>
  <c r="E2444" i="4"/>
  <c r="D2445" i="4"/>
  <c r="E2445" i="4"/>
  <c r="D2446" i="4"/>
  <c r="E2446" i="4"/>
  <c r="D2447" i="4"/>
  <c r="E2447" i="4"/>
  <c r="D2448" i="4"/>
  <c r="E2448" i="4"/>
  <c r="D2449" i="4"/>
  <c r="E2449" i="4"/>
  <c r="D2450" i="4"/>
  <c r="E2450" i="4"/>
  <c r="D2451" i="4"/>
  <c r="E2451" i="4"/>
  <c r="D2452" i="4"/>
  <c r="E2452" i="4"/>
  <c r="D2453" i="4"/>
  <c r="E2453" i="4"/>
  <c r="D2454" i="4"/>
  <c r="E2454" i="4"/>
  <c r="D2455" i="4"/>
  <c r="E2455" i="4"/>
  <c r="D2456" i="4"/>
  <c r="E2456" i="4"/>
  <c r="D2457" i="4"/>
  <c r="E2457" i="4"/>
  <c r="D2458" i="4"/>
  <c r="E2458" i="4"/>
  <c r="D2459" i="4"/>
  <c r="E2459" i="4"/>
  <c r="D2460" i="4"/>
  <c r="E2460" i="4"/>
  <c r="D2461" i="4"/>
  <c r="E2461" i="4"/>
  <c r="D2462" i="4"/>
  <c r="E2462" i="4"/>
  <c r="D2463" i="4"/>
  <c r="E2463" i="4"/>
  <c r="D2464" i="4"/>
  <c r="E2464" i="4"/>
  <c r="D2465" i="4"/>
  <c r="E2465" i="4"/>
  <c r="D2466" i="4"/>
  <c r="E2466" i="4"/>
  <c r="D2467" i="4"/>
  <c r="E2467" i="4"/>
  <c r="D2468" i="4"/>
  <c r="E2468" i="4"/>
  <c r="D2469" i="4"/>
  <c r="E2469" i="4"/>
  <c r="D2470" i="4"/>
  <c r="E2470" i="4"/>
  <c r="D2471" i="4"/>
  <c r="E2471" i="4"/>
  <c r="D2472" i="4"/>
  <c r="E2472" i="4"/>
  <c r="D2473" i="4"/>
  <c r="E2473" i="4"/>
  <c r="D2474" i="4"/>
  <c r="E2474" i="4"/>
  <c r="D2475" i="4"/>
  <c r="E2475" i="4"/>
  <c r="D2476" i="4"/>
  <c r="E2476" i="4"/>
  <c r="D2477" i="4"/>
  <c r="E2477" i="4"/>
  <c r="D2478" i="4"/>
  <c r="E2478" i="4"/>
  <c r="D2479" i="4"/>
  <c r="E2479" i="4"/>
  <c r="D2480" i="4"/>
  <c r="E2480" i="4"/>
  <c r="D2481" i="4"/>
  <c r="E2481" i="4"/>
  <c r="D2482" i="4"/>
  <c r="E2482" i="4"/>
  <c r="D2483" i="4"/>
  <c r="E2483" i="4"/>
  <c r="D2484" i="4"/>
  <c r="E2484" i="4"/>
  <c r="D2485" i="4"/>
  <c r="E2485" i="4"/>
  <c r="D2486" i="4"/>
  <c r="E2486" i="4"/>
  <c r="D2487" i="4"/>
  <c r="E2487" i="4"/>
  <c r="D2488" i="4"/>
  <c r="E2488" i="4"/>
  <c r="D2489" i="4"/>
  <c r="E2489" i="4"/>
  <c r="D2490" i="4"/>
  <c r="E2490" i="4"/>
  <c r="D2491" i="4"/>
  <c r="E2491" i="4"/>
  <c r="D2492" i="4"/>
  <c r="E2492" i="4"/>
  <c r="D2493" i="4"/>
  <c r="E2493" i="4"/>
  <c r="D2494" i="4"/>
  <c r="E2494" i="4"/>
  <c r="D2495" i="4"/>
  <c r="E2495" i="4"/>
  <c r="D2496" i="4"/>
  <c r="E2496" i="4"/>
  <c r="D2497" i="4"/>
  <c r="E2497" i="4"/>
  <c r="D2498" i="4"/>
  <c r="E2498" i="4"/>
  <c r="D2499" i="4"/>
  <c r="E2499" i="4"/>
  <c r="D2500" i="4"/>
  <c r="E2500" i="4"/>
  <c r="D2501" i="4"/>
  <c r="E2501" i="4"/>
  <c r="D2502" i="4"/>
  <c r="E2502" i="4"/>
  <c r="D2503" i="4"/>
  <c r="E2503" i="4"/>
  <c r="D2504" i="4"/>
  <c r="E2504" i="4"/>
  <c r="D2505" i="4"/>
  <c r="E2505" i="4"/>
  <c r="D2506" i="4"/>
  <c r="E2506" i="4"/>
  <c r="D2507" i="4"/>
  <c r="E2507" i="4"/>
  <c r="D2508" i="4"/>
  <c r="E2508" i="4"/>
  <c r="D2509" i="4"/>
  <c r="E2509" i="4"/>
  <c r="D2510" i="4"/>
  <c r="E2510" i="4"/>
  <c r="D2511" i="4"/>
  <c r="E2511" i="4"/>
  <c r="D2512" i="4"/>
  <c r="E2512" i="4"/>
  <c r="D2513" i="4"/>
  <c r="E2513" i="4"/>
  <c r="D2514" i="4"/>
  <c r="E2514" i="4"/>
  <c r="D2515" i="4"/>
  <c r="E2515" i="4"/>
  <c r="D2516" i="4"/>
  <c r="E2516" i="4"/>
  <c r="D2517" i="4"/>
  <c r="E2517" i="4"/>
  <c r="D2518" i="4"/>
  <c r="E2518" i="4"/>
  <c r="D2519" i="4"/>
  <c r="E2519" i="4"/>
  <c r="D2520" i="4"/>
  <c r="E2520" i="4"/>
  <c r="D2521" i="4"/>
  <c r="E2521" i="4"/>
  <c r="D2522" i="4"/>
  <c r="E2522" i="4"/>
  <c r="D2523" i="4"/>
  <c r="E2523" i="4"/>
  <c r="D2524" i="4"/>
  <c r="E2524" i="4"/>
  <c r="D2525" i="4"/>
  <c r="E2525" i="4"/>
  <c r="D2526" i="4"/>
  <c r="E2526" i="4"/>
  <c r="D2527" i="4"/>
  <c r="E2527" i="4"/>
  <c r="D2528" i="4"/>
  <c r="E2528" i="4"/>
  <c r="D2529" i="4"/>
  <c r="E2529" i="4"/>
  <c r="D2530" i="4"/>
  <c r="E2530" i="4"/>
  <c r="D2531" i="4"/>
  <c r="E2531" i="4"/>
  <c r="D2532" i="4"/>
  <c r="E2532" i="4"/>
  <c r="D2533" i="4"/>
  <c r="E2533" i="4"/>
  <c r="D2534" i="4"/>
  <c r="E2534" i="4"/>
  <c r="D2535" i="4"/>
  <c r="E2535" i="4"/>
  <c r="D2536" i="4"/>
  <c r="E2536" i="4"/>
  <c r="D2537" i="4"/>
  <c r="E2537" i="4"/>
  <c r="D2538" i="4"/>
  <c r="E2538" i="4"/>
  <c r="D2539" i="4"/>
  <c r="E2539" i="4"/>
  <c r="D2540" i="4"/>
  <c r="E2540" i="4"/>
  <c r="D2541" i="4"/>
  <c r="E2541" i="4"/>
  <c r="D2542" i="4"/>
  <c r="E2542" i="4"/>
  <c r="D2543" i="4"/>
  <c r="E2543" i="4"/>
  <c r="D2544" i="4"/>
  <c r="E2544" i="4"/>
  <c r="D2545" i="4"/>
  <c r="E2545" i="4"/>
  <c r="D2546" i="4"/>
  <c r="E2546" i="4"/>
  <c r="D2547" i="4"/>
  <c r="E2547" i="4"/>
  <c r="D2548" i="4"/>
  <c r="E2548" i="4"/>
  <c r="D2549" i="4"/>
  <c r="E2549" i="4"/>
  <c r="D2550" i="4"/>
  <c r="E2550" i="4"/>
  <c r="D2551" i="4"/>
  <c r="E2551" i="4"/>
  <c r="D2552" i="4"/>
  <c r="E2552" i="4"/>
  <c r="D2553" i="4"/>
  <c r="E2553" i="4"/>
  <c r="D2554" i="4"/>
  <c r="E2554" i="4"/>
  <c r="D2555" i="4"/>
  <c r="E2555" i="4"/>
  <c r="D2556" i="4"/>
  <c r="E2556" i="4"/>
  <c r="D2557" i="4"/>
  <c r="E2557" i="4"/>
  <c r="D2558" i="4"/>
  <c r="E2558" i="4"/>
  <c r="D2559" i="4"/>
  <c r="E2559" i="4"/>
  <c r="D2560" i="4"/>
  <c r="E2560" i="4"/>
  <c r="D2561" i="4"/>
  <c r="E2561" i="4"/>
  <c r="D2562" i="4"/>
  <c r="E2562" i="4"/>
  <c r="D2563" i="4"/>
  <c r="E2563" i="4"/>
  <c r="D2564" i="4"/>
  <c r="E2564" i="4"/>
  <c r="D2565" i="4"/>
  <c r="E2565" i="4"/>
  <c r="D2566" i="4"/>
  <c r="E2566" i="4"/>
  <c r="D2567" i="4"/>
  <c r="E2567" i="4"/>
  <c r="D2568" i="4"/>
  <c r="E2568" i="4"/>
  <c r="D2569" i="4"/>
  <c r="E2569" i="4"/>
  <c r="D2570" i="4"/>
  <c r="E2570" i="4"/>
  <c r="D2571" i="4"/>
  <c r="E2571" i="4"/>
  <c r="D2572" i="4"/>
  <c r="E2572" i="4"/>
  <c r="D2573" i="4"/>
  <c r="E2573" i="4"/>
  <c r="D2574" i="4"/>
  <c r="E2574" i="4"/>
  <c r="D2575" i="4"/>
  <c r="E2575" i="4"/>
  <c r="D2576" i="4"/>
  <c r="E2576" i="4"/>
  <c r="D2577" i="4"/>
  <c r="E2577" i="4"/>
  <c r="D2578" i="4"/>
  <c r="E2578" i="4"/>
  <c r="D2579" i="4"/>
  <c r="E2579" i="4"/>
  <c r="D2580" i="4"/>
  <c r="E2580" i="4"/>
  <c r="D2581" i="4"/>
  <c r="E2581" i="4"/>
  <c r="D2582" i="4"/>
  <c r="E2582" i="4"/>
  <c r="D2583" i="4"/>
  <c r="E2583" i="4"/>
  <c r="D2584" i="4"/>
  <c r="E2584" i="4"/>
  <c r="D2585" i="4"/>
  <c r="E2585" i="4"/>
  <c r="D2586" i="4"/>
  <c r="E2586" i="4"/>
  <c r="D2587" i="4"/>
  <c r="E2587" i="4"/>
  <c r="D2588" i="4"/>
  <c r="E2588" i="4"/>
  <c r="D2589" i="4"/>
  <c r="E2589" i="4"/>
  <c r="D2590" i="4"/>
  <c r="E2590" i="4"/>
  <c r="D2591" i="4"/>
  <c r="E2591" i="4"/>
  <c r="D2592" i="4"/>
  <c r="E2592" i="4"/>
  <c r="D2593" i="4"/>
  <c r="E2593" i="4"/>
  <c r="D2594" i="4"/>
  <c r="E2594" i="4"/>
  <c r="D2595" i="4"/>
  <c r="E2595" i="4"/>
  <c r="D2596" i="4"/>
  <c r="E2596" i="4"/>
  <c r="D2597" i="4"/>
  <c r="E2597" i="4"/>
  <c r="D2598" i="4"/>
  <c r="E2598" i="4"/>
  <c r="D2599" i="4"/>
  <c r="E2599" i="4"/>
  <c r="D2600" i="4"/>
  <c r="E2600" i="4"/>
  <c r="D2601" i="4"/>
  <c r="E2601" i="4"/>
  <c r="D2602" i="4"/>
  <c r="E2602" i="4"/>
  <c r="D2603" i="4"/>
  <c r="E2603" i="4"/>
  <c r="D2604" i="4"/>
  <c r="E2604" i="4"/>
  <c r="D2605" i="4"/>
  <c r="E2605" i="4"/>
  <c r="D2606" i="4"/>
  <c r="E2606" i="4"/>
  <c r="D2607" i="4"/>
  <c r="E2607" i="4"/>
  <c r="D2608" i="4"/>
  <c r="E2608" i="4"/>
  <c r="D2609" i="4"/>
  <c r="E2609" i="4"/>
  <c r="D2610" i="4"/>
  <c r="E2610" i="4"/>
  <c r="D2611" i="4"/>
  <c r="E2611" i="4"/>
  <c r="D2612" i="4"/>
  <c r="E2612" i="4"/>
  <c r="D2613" i="4"/>
  <c r="E2613" i="4"/>
  <c r="D2614" i="4"/>
  <c r="E2614" i="4"/>
  <c r="D2615" i="4"/>
  <c r="E2615" i="4"/>
  <c r="D2616" i="4"/>
  <c r="E2616" i="4"/>
  <c r="D2617" i="4"/>
  <c r="E2617" i="4"/>
  <c r="D2618" i="4"/>
  <c r="E2618" i="4"/>
  <c r="D2619" i="4"/>
  <c r="E2619" i="4"/>
  <c r="D2620" i="4"/>
  <c r="E2620" i="4"/>
  <c r="D2621" i="4"/>
  <c r="E2621" i="4"/>
  <c r="D2622" i="4"/>
  <c r="E2622" i="4"/>
  <c r="D2623" i="4"/>
  <c r="E2623" i="4"/>
  <c r="D2624" i="4"/>
  <c r="E2624" i="4"/>
  <c r="D2625" i="4"/>
  <c r="E2625" i="4"/>
  <c r="D2626" i="4"/>
  <c r="E2626" i="4"/>
  <c r="D2627" i="4"/>
  <c r="E2627" i="4"/>
  <c r="D2628" i="4"/>
  <c r="E2628" i="4"/>
  <c r="D2629" i="4"/>
  <c r="E2629" i="4"/>
  <c r="D2630" i="4"/>
  <c r="E2630" i="4"/>
  <c r="D2631" i="4"/>
  <c r="E2631" i="4"/>
  <c r="D2632" i="4"/>
  <c r="E2632" i="4"/>
  <c r="D2633" i="4"/>
  <c r="E2633" i="4"/>
  <c r="D2634" i="4"/>
  <c r="E2634" i="4"/>
  <c r="D2635" i="4"/>
  <c r="E2635" i="4"/>
  <c r="D2636" i="4"/>
  <c r="E2636" i="4"/>
  <c r="D2637" i="4"/>
  <c r="E2637" i="4"/>
  <c r="D2638" i="4"/>
  <c r="E2638" i="4"/>
  <c r="D2639" i="4"/>
  <c r="E2639" i="4"/>
  <c r="D2640" i="4"/>
  <c r="E2640" i="4"/>
  <c r="D2641" i="4"/>
  <c r="E2641" i="4"/>
  <c r="D2642" i="4"/>
  <c r="E2642" i="4"/>
  <c r="D2643" i="4"/>
  <c r="E2643" i="4"/>
  <c r="D2644" i="4"/>
  <c r="E2644" i="4"/>
  <c r="D2645" i="4"/>
  <c r="E2645" i="4"/>
  <c r="D2646" i="4"/>
  <c r="E2646" i="4"/>
  <c r="D2647" i="4"/>
  <c r="E2647" i="4"/>
  <c r="D2648" i="4"/>
  <c r="E2648" i="4"/>
  <c r="D2649" i="4"/>
  <c r="E2649" i="4"/>
  <c r="D2650" i="4"/>
  <c r="E2650" i="4"/>
  <c r="D2651" i="4"/>
  <c r="E2651" i="4"/>
  <c r="D2652" i="4"/>
  <c r="E2652" i="4"/>
  <c r="D2653" i="4"/>
  <c r="E2653" i="4"/>
  <c r="D2654" i="4"/>
  <c r="E2654" i="4"/>
  <c r="D2655" i="4"/>
  <c r="E2655" i="4"/>
  <c r="D2656" i="4"/>
  <c r="E2656" i="4"/>
  <c r="D2657" i="4"/>
  <c r="E2657" i="4"/>
  <c r="D2658" i="4"/>
  <c r="E2658" i="4"/>
  <c r="D2659" i="4"/>
  <c r="E2659" i="4"/>
  <c r="D2660" i="4"/>
  <c r="E2660" i="4"/>
  <c r="D2661" i="4"/>
  <c r="E2661" i="4"/>
  <c r="D2662" i="4"/>
  <c r="E2662" i="4"/>
  <c r="D2663" i="4"/>
  <c r="E2663" i="4"/>
  <c r="D2664" i="4"/>
  <c r="E2664" i="4"/>
  <c r="D2665" i="4"/>
  <c r="E2665" i="4"/>
  <c r="D2666" i="4"/>
  <c r="E2666" i="4"/>
  <c r="D2667" i="4"/>
  <c r="E2667" i="4"/>
  <c r="D2668" i="4"/>
  <c r="E2668" i="4"/>
  <c r="D2669" i="4"/>
  <c r="E2669" i="4"/>
  <c r="D2670" i="4"/>
  <c r="E2670" i="4"/>
  <c r="D2671" i="4"/>
  <c r="E2671" i="4"/>
  <c r="D2672" i="4"/>
  <c r="E2672" i="4"/>
  <c r="D2673" i="4"/>
  <c r="E2673" i="4"/>
  <c r="D2674" i="4"/>
  <c r="E2674" i="4"/>
  <c r="D2675" i="4"/>
  <c r="E2675" i="4"/>
  <c r="D2676" i="4"/>
  <c r="E2676" i="4"/>
  <c r="D2677" i="4"/>
  <c r="E2677" i="4"/>
  <c r="D2678" i="4"/>
  <c r="E2678" i="4"/>
  <c r="D2679" i="4"/>
  <c r="E2679" i="4"/>
  <c r="D2680" i="4"/>
  <c r="E2680" i="4"/>
  <c r="D2681" i="4"/>
  <c r="E2681" i="4"/>
  <c r="D2682" i="4"/>
  <c r="E2682" i="4"/>
  <c r="D2683" i="4"/>
  <c r="E2683" i="4"/>
  <c r="D2684" i="4"/>
  <c r="E2684" i="4"/>
  <c r="D2685" i="4"/>
  <c r="E2685" i="4"/>
  <c r="D2686" i="4"/>
  <c r="E2686" i="4"/>
  <c r="D2687" i="4"/>
  <c r="E2687" i="4"/>
  <c r="D2688" i="4"/>
  <c r="E2688" i="4"/>
  <c r="D2689" i="4"/>
  <c r="E2689" i="4"/>
  <c r="D2690" i="4"/>
  <c r="E2690" i="4"/>
  <c r="D2691" i="4"/>
  <c r="E2691" i="4"/>
  <c r="D2692" i="4"/>
  <c r="E2692" i="4"/>
  <c r="D2693" i="4"/>
  <c r="E2693" i="4"/>
  <c r="D2694" i="4"/>
  <c r="E2694" i="4"/>
  <c r="D2695" i="4"/>
  <c r="E2695" i="4"/>
  <c r="D2696" i="4"/>
  <c r="E2696" i="4"/>
  <c r="D2697" i="4"/>
  <c r="E2697" i="4"/>
  <c r="D2698" i="4"/>
  <c r="E2698" i="4"/>
  <c r="D2699" i="4"/>
  <c r="E2699" i="4"/>
  <c r="D2700" i="4"/>
  <c r="E2700" i="4"/>
  <c r="D2701" i="4"/>
  <c r="E2701" i="4"/>
  <c r="D2702" i="4"/>
  <c r="E2702" i="4"/>
  <c r="D2703" i="4"/>
  <c r="E2703" i="4"/>
  <c r="D2704" i="4"/>
  <c r="E2704" i="4"/>
  <c r="D2705" i="4"/>
  <c r="E2705" i="4"/>
  <c r="D2706" i="4"/>
  <c r="E2706" i="4"/>
  <c r="D2707" i="4"/>
  <c r="E2707" i="4"/>
  <c r="D2708" i="4"/>
  <c r="E2708" i="4"/>
  <c r="D2709" i="4"/>
  <c r="E2709" i="4"/>
  <c r="D2710" i="4"/>
  <c r="E2710" i="4"/>
  <c r="D2711" i="4"/>
  <c r="E2711" i="4"/>
  <c r="D2712" i="4"/>
  <c r="E2712" i="4"/>
  <c r="D2713" i="4"/>
  <c r="E2713" i="4"/>
  <c r="D2714" i="4"/>
  <c r="E2714" i="4"/>
  <c r="D2715" i="4"/>
  <c r="E2715" i="4"/>
  <c r="D2716" i="4"/>
  <c r="E2716" i="4"/>
  <c r="D2717" i="4"/>
  <c r="E2717" i="4"/>
  <c r="D2718" i="4"/>
  <c r="E2718" i="4"/>
  <c r="D2719" i="4"/>
  <c r="E2719" i="4"/>
  <c r="D2720" i="4"/>
  <c r="E2720" i="4"/>
  <c r="D2721" i="4"/>
  <c r="E2721" i="4"/>
  <c r="D2722" i="4"/>
  <c r="E2722" i="4"/>
  <c r="D2723" i="4"/>
  <c r="E2723" i="4"/>
  <c r="D2724" i="4"/>
  <c r="E2724" i="4"/>
  <c r="D2725" i="4"/>
  <c r="E2725" i="4"/>
  <c r="D2726" i="4"/>
  <c r="E2726" i="4"/>
  <c r="D2727" i="4"/>
  <c r="E2727" i="4"/>
  <c r="D2728" i="4"/>
  <c r="E2728" i="4"/>
  <c r="D2729" i="4"/>
  <c r="E2729" i="4"/>
  <c r="D2730" i="4"/>
  <c r="E2730" i="4"/>
  <c r="D2731" i="4"/>
  <c r="E2731" i="4"/>
  <c r="D2732" i="4"/>
  <c r="E2732" i="4"/>
  <c r="D2733" i="4"/>
  <c r="E2733" i="4"/>
  <c r="D2734" i="4"/>
  <c r="E2734" i="4"/>
  <c r="D2735" i="4"/>
  <c r="E2735" i="4"/>
  <c r="D2736" i="4"/>
  <c r="E2736" i="4"/>
  <c r="D2737" i="4"/>
  <c r="E2737" i="4"/>
  <c r="D2738" i="4"/>
  <c r="E2738" i="4"/>
  <c r="D2739" i="4"/>
  <c r="E2739" i="4"/>
  <c r="D2740" i="4"/>
  <c r="E2740" i="4"/>
  <c r="D2741" i="4"/>
  <c r="E2741" i="4"/>
  <c r="D2742" i="4"/>
  <c r="E2742" i="4"/>
  <c r="D2743" i="4"/>
  <c r="E2743" i="4"/>
  <c r="D2744" i="4"/>
  <c r="E2744" i="4"/>
  <c r="D2745" i="4"/>
  <c r="E2745" i="4"/>
  <c r="D2746" i="4"/>
  <c r="E2746" i="4"/>
  <c r="D2747" i="4"/>
  <c r="E2747" i="4"/>
  <c r="D2748" i="4"/>
  <c r="E2748" i="4"/>
  <c r="D2749" i="4"/>
  <c r="E2749" i="4"/>
  <c r="D2750" i="4"/>
  <c r="E2750" i="4"/>
  <c r="D2751" i="4"/>
  <c r="E2751" i="4"/>
  <c r="D2752" i="4"/>
  <c r="E2752" i="4"/>
  <c r="D2753" i="4"/>
  <c r="E2753" i="4"/>
  <c r="D2754" i="4"/>
  <c r="E2754" i="4"/>
  <c r="D2755" i="4"/>
  <c r="E2755" i="4"/>
  <c r="D2756" i="4"/>
  <c r="E2756" i="4"/>
  <c r="D2757" i="4"/>
  <c r="E2757" i="4"/>
  <c r="D2758" i="4"/>
  <c r="E2758" i="4"/>
  <c r="D2759" i="4"/>
  <c r="E2759" i="4"/>
  <c r="D2760" i="4"/>
  <c r="E2760" i="4"/>
  <c r="D2761" i="4"/>
  <c r="E2761" i="4"/>
  <c r="D2762" i="4"/>
  <c r="E2762" i="4"/>
  <c r="D2763" i="4"/>
  <c r="E2763" i="4"/>
  <c r="D2764" i="4"/>
  <c r="E2764" i="4"/>
  <c r="D2765" i="4"/>
  <c r="E2765" i="4"/>
  <c r="D2766" i="4"/>
  <c r="E2766" i="4"/>
  <c r="D2767" i="4"/>
  <c r="E2767" i="4"/>
  <c r="D2768" i="4"/>
  <c r="E2768" i="4"/>
  <c r="D2769" i="4"/>
  <c r="E2769" i="4"/>
  <c r="D2770" i="4"/>
  <c r="E2770" i="4"/>
  <c r="D2771" i="4"/>
  <c r="E2771" i="4"/>
  <c r="D2772" i="4"/>
  <c r="E2772" i="4"/>
  <c r="D2773" i="4"/>
  <c r="E2773" i="4"/>
  <c r="D2774" i="4"/>
  <c r="E2774" i="4"/>
  <c r="D2775" i="4"/>
  <c r="E2775" i="4"/>
  <c r="D2776" i="4"/>
  <c r="E2776" i="4"/>
  <c r="D2777" i="4"/>
  <c r="E2777" i="4"/>
  <c r="D2778" i="4"/>
  <c r="E2778" i="4"/>
  <c r="D2779" i="4"/>
  <c r="E2779" i="4"/>
  <c r="D2780" i="4"/>
  <c r="E2780" i="4"/>
  <c r="D2781" i="4"/>
  <c r="E2781" i="4"/>
  <c r="D2782" i="4"/>
  <c r="E2782" i="4"/>
  <c r="D2783" i="4"/>
  <c r="E2783" i="4"/>
  <c r="D2784" i="4"/>
  <c r="E2784" i="4"/>
  <c r="D2785" i="4"/>
  <c r="E2785" i="4"/>
  <c r="D2786" i="4"/>
  <c r="E2786" i="4"/>
  <c r="D2787" i="4"/>
  <c r="E2787" i="4"/>
  <c r="D2788" i="4"/>
  <c r="E2788" i="4"/>
  <c r="D2789" i="4"/>
  <c r="E2789" i="4"/>
  <c r="D2790" i="4"/>
  <c r="E2790" i="4"/>
  <c r="D2791" i="4"/>
  <c r="E2791" i="4"/>
  <c r="D2792" i="4"/>
  <c r="E2792" i="4"/>
  <c r="D2793" i="4"/>
  <c r="E2793" i="4"/>
  <c r="D2794" i="4"/>
  <c r="E2794" i="4"/>
  <c r="D2795" i="4"/>
  <c r="E2795" i="4"/>
  <c r="D2796" i="4"/>
  <c r="E2796" i="4"/>
  <c r="D2797" i="4"/>
  <c r="E2797" i="4"/>
  <c r="D2798" i="4"/>
  <c r="E2798" i="4"/>
  <c r="D2799" i="4"/>
  <c r="E2799" i="4"/>
  <c r="D2800" i="4"/>
  <c r="E2800" i="4"/>
  <c r="D2801" i="4"/>
  <c r="E2801" i="4"/>
  <c r="D2802" i="4"/>
  <c r="E2802" i="4"/>
  <c r="D2803" i="4"/>
  <c r="E2803" i="4"/>
  <c r="D2804" i="4"/>
  <c r="E2804" i="4"/>
  <c r="D2805" i="4"/>
  <c r="E2805" i="4"/>
  <c r="D2806" i="4"/>
  <c r="E2806" i="4"/>
  <c r="D2807" i="4"/>
  <c r="E2807" i="4"/>
  <c r="D2808" i="4"/>
  <c r="E2808" i="4"/>
  <c r="D2809" i="4"/>
  <c r="E2809" i="4"/>
  <c r="D2810" i="4"/>
  <c r="E2810" i="4"/>
  <c r="D2811" i="4"/>
  <c r="E2811" i="4"/>
  <c r="D2812" i="4"/>
  <c r="E2812" i="4"/>
  <c r="D2813" i="4"/>
  <c r="E2813" i="4"/>
  <c r="D2814" i="4"/>
  <c r="E2814" i="4"/>
  <c r="D2815" i="4"/>
  <c r="E2815" i="4"/>
  <c r="D2816" i="4"/>
  <c r="E2816" i="4"/>
  <c r="D2817" i="4"/>
  <c r="E2817" i="4"/>
  <c r="D2818" i="4"/>
  <c r="E2818" i="4"/>
  <c r="D2819" i="4"/>
  <c r="E2819" i="4"/>
  <c r="D2820" i="4"/>
  <c r="E2820" i="4"/>
  <c r="D2821" i="4"/>
  <c r="E2821" i="4"/>
  <c r="D2822" i="4"/>
  <c r="E2822" i="4"/>
  <c r="D2823" i="4"/>
  <c r="E2823" i="4"/>
  <c r="D2824" i="4"/>
  <c r="E2824" i="4"/>
  <c r="D2825" i="4"/>
  <c r="E2825" i="4"/>
  <c r="D2826" i="4"/>
  <c r="E2826" i="4"/>
  <c r="D2827" i="4"/>
  <c r="E2827" i="4"/>
  <c r="D2828" i="4"/>
  <c r="E2828" i="4"/>
  <c r="D2829" i="4"/>
  <c r="E2829" i="4"/>
  <c r="D2830" i="4"/>
  <c r="E2830" i="4"/>
  <c r="D2831" i="4"/>
  <c r="E2831" i="4"/>
  <c r="D2832" i="4"/>
  <c r="E2832" i="4"/>
  <c r="D2833" i="4"/>
  <c r="E2833" i="4"/>
  <c r="D2834" i="4"/>
  <c r="E2834" i="4"/>
  <c r="D2835" i="4"/>
  <c r="E2835" i="4"/>
  <c r="D2836" i="4"/>
  <c r="E2836" i="4"/>
  <c r="D2837" i="4"/>
  <c r="E2837" i="4"/>
  <c r="D2838" i="4"/>
  <c r="E2838" i="4"/>
  <c r="D2839" i="4"/>
  <c r="E2839" i="4"/>
  <c r="D2840" i="4"/>
  <c r="E2840" i="4"/>
  <c r="D2841" i="4"/>
  <c r="E2841" i="4"/>
  <c r="D2842" i="4"/>
  <c r="E2842" i="4"/>
  <c r="D2843" i="4"/>
  <c r="E2843" i="4"/>
  <c r="D2844" i="4"/>
  <c r="E2844" i="4"/>
  <c r="D2845" i="4"/>
  <c r="E2845" i="4"/>
  <c r="D2846" i="4"/>
  <c r="E2846" i="4"/>
  <c r="D2847" i="4"/>
  <c r="E2847" i="4"/>
  <c r="D2848" i="4"/>
  <c r="E2848" i="4"/>
  <c r="D2849" i="4"/>
  <c r="E2849" i="4"/>
  <c r="D2850" i="4"/>
  <c r="E2850" i="4"/>
  <c r="D2851" i="4"/>
  <c r="E2851" i="4"/>
  <c r="D2852" i="4"/>
  <c r="E2852" i="4"/>
  <c r="D2853" i="4"/>
  <c r="E2853" i="4"/>
  <c r="D2854" i="4"/>
  <c r="E2854" i="4"/>
  <c r="D2855" i="4"/>
  <c r="E2855" i="4"/>
  <c r="D2856" i="4"/>
  <c r="E2856" i="4"/>
  <c r="D2857" i="4"/>
  <c r="E2857" i="4"/>
  <c r="D2858" i="4"/>
  <c r="E2858" i="4"/>
  <c r="D2859" i="4"/>
  <c r="E2859" i="4"/>
  <c r="D2860" i="4"/>
  <c r="E2860" i="4"/>
  <c r="D2861" i="4"/>
  <c r="E2861" i="4"/>
  <c r="D2862" i="4"/>
  <c r="E2862" i="4"/>
  <c r="D2863" i="4"/>
  <c r="E2863" i="4"/>
  <c r="D2864" i="4"/>
  <c r="E2864" i="4"/>
  <c r="D2865" i="4"/>
  <c r="E2865" i="4"/>
  <c r="D2866" i="4"/>
  <c r="E2866" i="4"/>
  <c r="D2867" i="4"/>
  <c r="E2867" i="4"/>
  <c r="D2868" i="4"/>
  <c r="E2868" i="4"/>
  <c r="D2869" i="4"/>
  <c r="E2869" i="4"/>
  <c r="D2870" i="4"/>
  <c r="E2870" i="4"/>
  <c r="D2871" i="4"/>
  <c r="E2871" i="4"/>
  <c r="D2872" i="4"/>
  <c r="E2872" i="4"/>
  <c r="D2873" i="4"/>
  <c r="E2873" i="4"/>
  <c r="D2874" i="4"/>
  <c r="E2874" i="4"/>
  <c r="D2875" i="4"/>
  <c r="E2875" i="4"/>
  <c r="D2876" i="4"/>
  <c r="E2876" i="4"/>
  <c r="D2877" i="4"/>
  <c r="E2877" i="4"/>
  <c r="D2878" i="4"/>
  <c r="E2878" i="4"/>
  <c r="D2879" i="4"/>
  <c r="E2879" i="4"/>
  <c r="D2880" i="4"/>
  <c r="E2880" i="4"/>
  <c r="D2881" i="4"/>
  <c r="E2881" i="4"/>
  <c r="D2882" i="4"/>
  <c r="E2882" i="4"/>
  <c r="D2883" i="4"/>
  <c r="E2883" i="4"/>
  <c r="D2884" i="4"/>
  <c r="E2884" i="4"/>
  <c r="D2885" i="4"/>
  <c r="E2885" i="4"/>
  <c r="D2886" i="4"/>
  <c r="E2886" i="4"/>
  <c r="D2887" i="4"/>
  <c r="E2887" i="4"/>
  <c r="D2888" i="4"/>
  <c r="E2888" i="4"/>
  <c r="D2889" i="4"/>
  <c r="E2889" i="4"/>
  <c r="D2890" i="4"/>
  <c r="E2890" i="4"/>
  <c r="D2891" i="4"/>
  <c r="E2891" i="4"/>
  <c r="D2892" i="4"/>
  <c r="E2892" i="4"/>
  <c r="D2893" i="4"/>
  <c r="E2893" i="4"/>
  <c r="D2894" i="4"/>
  <c r="E2894" i="4"/>
  <c r="D2895" i="4"/>
  <c r="E2895" i="4"/>
  <c r="D2896" i="4"/>
  <c r="E2896" i="4"/>
  <c r="D2897" i="4"/>
  <c r="E2897" i="4"/>
  <c r="D2898" i="4"/>
  <c r="E2898" i="4"/>
  <c r="D2899" i="4"/>
  <c r="E2899" i="4"/>
  <c r="D2900" i="4"/>
  <c r="E2900" i="4"/>
  <c r="D2901" i="4"/>
  <c r="E2901" i="4"/>
  <c r="D2902" i="4"/>
  <c r="E2902" i="4"/>
  <c r="D2903" i="4"/>
  <c r="E2903" i="4"/>
  <c r="D2904" i="4"/>
  <c r="E2904" i="4"/>
  <c r="D2905" i="4"/>
  <c r="E2905" i="4"/>
  <c r="D2906" i="4"/>
  <c r="E2906" i="4"/>
  <c r="D2907" i="4"/>
  <c r="E2907" i="4"/>
  <c r="D2908" i="4"/>
  <c r="E2908" i="4"/>
  <c r="D2909" i="4"/>
  <c r="E2909" i="4"/>
  <c r="D2910" i="4"/>
  <c r="E2910" i="4"/>
  <c r="D2911" i="4"/>
  <c r="E2911" i="4"/>
  <c r="D2912" i="4"/>
  <c r="E2912" i="4"/>
  <c r="D2913" i="4"/>
  <c r="E2913" i="4"/>
  <c r="D2914" i="4"/>
  <c r="E2914" i="4"/>
  <c r="D2915" i="4"/>
  <c r="E2915" i="4"/>
  <c r="D2916" i="4"/>
  <c r="E2916" i="4"/>
  <c r="D2917" i="4"/>
  <c r="E2917" i="4"/>
  <c r="D2918" i="4"/>
  <c r="E2918" i="4"/>
  <c r="D2919" i="4"/>
  <c r="E2919" i="4"/>
  <c r="D2920" i="4"/>
  <c r="E2920" i="4"/>
  <c r="D2921" i="4"/>
  <c r="E2921" i="4"/>
  <c r="D2922" i="4"/>
  <c r="E2922" i="4"/>
  <c r="D2923" i="4"/>
  <c r="E2923" i="4"/>
  <c r="D2924" i="4"/>
  <c r="E2924" i="4"/>
  <c r="D2925" i="4"/>
  <c r="E2925" i="4"/>
  <c r="D2926" i="4"/>
  <c r="E2926" i="4"/>
  <c r="D2927" i="4"/>
  <c r="E2927" i="4"/>
  <c r="D2928" i="4"/>
  <c r="E2928" i="4"/>
  <c r="D2929" i="4"/>
  <c r="E2929" i="4"/>
  <c r="D2930" i="4"/>
  <c r="E2930" i="4"/>
  <c r="D2931" i="4"/>
  <c r="E2931" i="4"/>
  <c r="D2932" i="4"/>
  <c r="E2932" i="4"/>
  <c r="D2933" i="4"/>
  <c r="E2933" i="4"/>
  <c r="D2934" i="4"/>
  <c r="E2934" i="4"/>
  <c r="D2935" i="4"/>
  <c r="E2935" i="4"/>
  <c r="D2936" i="4"/>
  <c r="E2936" i="4"/>
  <c r="D2937" i="4"/>
  <c r="E2937" i="4"/>
  <c r="D2938" i="4"/>
  <c r="E2938" i="4"/>
  <c r="D2939" i="4"/>
  <c r="E2939" i="4"/>
  <c r="D2940" i="4"/>
  <c r="E2940" i="4"/>
  <c r="D2941" i="4"/>
  <c r="E2941" i="4"/>
  <c r="D2942" i="4"/>
  <c r="E2942" i="4"/>
  <c r="D2943" i="4"/>
  <c r="E2943" i="4"/>
  <c r="D2944" i="4"/>
  <c r="E2944" i="4"/>
  <c r="D2945" i="4"/>
  <c r="E2945" i="4"/>
  <c r="D2946" i="4"/>
  <c r="E2946" i="4"/>
  <c r="D2947" i="4"/>
  <c r="E2947" i="4"/>
  <c r="D2948" i="4"/>
  <c r="E2948" i="4"/>
  <c r="D2949" i="4"/>
  <c r="E2949" i="4"/>
  <c r="D2950" i="4"/>
  <c r="E2950" i="4"/>
  <c r="D2951" i="4"/>
  <c r="E2951" i="4"/>
  <c r="D2952" i="4"/>
  <c r="E2952" i="4"/>
  <c r="D2953" i="4"/>
  <c r="E2953" i="4"/>
  <c r="D2954" i="4"/>
  <c r="E2954" i="4"/>
  <c r="D2955" i="4"/>
  <c r="E2955" i="4"/>
  <c r="D2956" i="4"/>
  <c r="E2956" i="4"/>
  <c r="D2957" i="4"/>
  <c r="E2957" i="4"/>
  <c r="D2958" i="4"/>
  <c r="E2958" i="4"/>
  <c r="D2959" i="4"/>
  <c r="E2959" i="4"/>
  <c r="D2960" i="4"/>
  <c r="E2960" i="4"/>
  <c r="D2961" i="4"/>
  <c r="E2961" i="4"/>
  <c r="D2962" i="4"/>
  <c r="E2962" i="4"/>
  <c r="D2963" i="4"/>
  <c r="E2963" i="4"/>
  <c r="D2964" i="4"/>
  <c r="E2964" i="4"/>
  <c r="D2965" i="4"/>
  <c r="E2965" i="4"/>
  <c r="D2966" i="4"/>
  <c r="E2966" i="4"/>
  <c r="D2967" i="4"/>
  <c r="E2967" i="4"/>
  <c r="D2968" i="4"/>
  <c r="E2968" i="4"/>
  <c r="D2969" i="4"/>
  <c r="E2969" i="4"/>
  <c r="D2970" i="4"/>
  <c r="E2970" i="4"/>
  <c r="D2971" i="4"/>
  <c r="E2971" i="4"/>
  <c r="D2972" i="4"/>
  <c r="E2972" i="4"/>
  <c r="D2973" i="4"/>
  <c r="E2973" i="4"/>
  <c r="D2974" i="4"/>
  <c r="E2974" i="4"/>
  <c r="D2975" i="4"/>
  <c r="E2975" i="4"/>
  <c r="D2976" i="4"/>
  <c r="E2976" i="4"/>
  <c r="D2977" i="4"/>
  <c r="E2977" i="4"/>
  <c r="D2978" i="4"/>
  <c r="E2978" i="4"/>
  <c r="D2979" i="4"/>
  <c r="E2979" i="4"/>
  <c r="D2980" i="4"/>
  <c r="E2980" i="4"/>
  <c r="D2981" i="4"/>
  <c r="E2981" i="4"/>
  <c r="D2982" i="4"/>
  <c r="E2982" i="4"/>
  <c r="D2983" i="4"/>
  <c r="E2983" i="4"/>
  <c r="D2984" i="4"/>
  <c r="E2984" i="4"/>
  <c r="D2985" i="4"/>
  <c r="E2985" i="4"/>
  <c r="A2422" i="4"/>
  <c r="A2423" i="4"/>
  <c r="A2424" i="4"/>
  <c r="A2425" i="4"/>
  <c r="A2426" i="4"/>
  <c r="A2427" i="4"/>
  <c r="A2428" i="4"/>
  <c r="A2429" i="4"/>
  <c r="A2430" i="4"/>
  <c r="A2431" i="4"/>
  <c r="A2432" i="4"/>
  <c r="A2433" i="4"/>
  <c r="A2434" i="4"/>
  <c r="A2435" i="4"/>
  <c r="A2436" i="4"/>
  <c r="A2437" i="4"/>
  <c r="A2438" i="4"/>
  <c r="A2439" i="4"/>
  <c r="A2440" i="4"/>
  <c r="A2441" i="4"/>
  <c r="A2442" i="4"/>
  <c r="A2443" i="4"/>
  <c r="A2444" i="4"/>
  <c r="A2445" i="4"/>
  <c r="A2446" i="4"/>
  <c r="A2447" i="4"/>
  <c r="A2448" i="4"/>
  <c r="A2449" i="4"/>
  <c r="A2450" i="4"/>
  <c r="A2451" i="4"/>
  <c r="A2452" i="4"/>
  <c r="A2453" i="4"/>
  <c r="A2454" i="4"/>
  <c r="A2455" i="4"/>
  <c r="A2456" i="4"/>
  <c r="A2457" i="4"/>
  <c r="A2458" i="4"/>
  <c r="A2459" i="4"/>
  <c r="A2460" i="4"/>
  <c r="A2461" i="4"/>
  <c r="A2462" i="4"/>
  <c r="A2463" i="4"/>
  <c r="A2464" i="4"/>
  <c r="A2465" i="4"/>
  <c r="A2466" i="4"/>
  <c r="A2467" i="4"/>
  <c r="A2468" i="4"/>
  <c r="A2469" i="4"/>
  <c r="A2470" i="4"/>
  <c r="A2471" i="4"/>
  <c r="A2472" i="4"/>
  <c r="A2473" i="4"/>
  <c r="A2474" i="4"/>
  <c r="A2475" i="4"/>
  <c r="A2476" i="4"/>
  <c r="A2477" i="4"/>
  <c r="A2478" i="4"/>
  <c r="A2479" i="4"/>
  <c r="A2480" i="4"/>
  <c r="A2481" i="4"/>
  <c r="A2482" i="4"/>
  <c r="A2483" i="4"/>
  <c r="A2484" i="4"/>
  <c r="A2485" i="4"/>
  <c r="A2486" i="4"/>
  <c r="A2487" i="4"/>
  <c r="A2488" i="4"/>
  <c r="A2489" i="4"/>
  <c r="A2490" i="4"/>
  <c r="A2491" i="4"/>
  <c r="A2492" i="4"/>
  <c r="A2493" i="4"/>
  <c r="A2494" i="4"/>
  <c r="A2495" i="4"/>
  <c r="A2496" i="4"/>
  <c r="A2497" i="4"/>
  <c r="A2498" i="4"/>
  <c r="A2499" i="4"/>
  <c r="A2500" i="4"/>
  <c r="A2501" i="4"/>
  <c r="A2502" i="4"/>
  <c r="A2503" i="4"/>
  <c r="A2504" i="4"/>
  <c r="A2505" i="4"/>
  <c r="A2506" i="4"/>
  <c r="A2507" i="4"/>
  <c r="A2508" i="4"/>
  <c r="A2509" i="4"/>
  <c r="A2510" i="4"/>
  <c r="A2511" i="4"/>
  <c r="A2512" i="4"/>
  <c r="A2513" i="4"/>
  <c r="A2514" i="4"/>
  <c r="A2515" i="4"/>
  <c r="A2516" i="4"/>
  <c r="A2517" i="4"/>
  <c r="A2518" i="4"/>
  <c r="A2519" i="4"/>
  <c r="A2520" i="4"/>
  <c r="A2521" i="4"/>
  <c r="A2522" i="4"/>
  <c r="A2523" i="4"/>
  <c r="A2524" i="4"/>
  <c r="A2525" i="4"/>
  <c r="A2526" i="4"/>
  <c r="A2527" i="4"/>
  <c r="A2528" i="4"/>
  <c r="A2529" i="4"/>
  <c r="A2530" i="4"/>
  <c r="A2531" i="4"/>
  <c r="A2532" i="4"/>
  <c r="A2533" i="4"/>
  <c r="A2534" i="4"/>
  <c r="A2535" i="4"/>
  <c r="A2536" i="4"/>
  <c r="A2537" i="4"/>
  <c r="A2538" i="4"/>
  <c r="A2539" i="4"/>
  <c r="A2540" i="4"/>
  <c r="A2541" i="4"/>
  <c r="A2542" i="4"/>
  <c r="A2543" i="4"/>
  <c r="A2544" i="4"/>
  <c r="A2545" i="4"/>
  <c r="A2546" i="4"/>
  <c r="A2547" i="4"/>
  <c r="A2548" i="4"/>
  <c r="A2549" i="4"/>
  <c r="A2550" i="4"/>
  <c r="A2551" i="4"/>
  <c r="A2552" i="4"/>
  <c r="A2553" i="4"/>
  <c r="A2554" i="4"/>
  <c r="A2555" i="4"/>
  <c r="A2556" i="4"/>
  <c r="A2557" i="4"/>
  <c r="A2558" i="4"/>
  <c r="A2559" i="4"/>
  <c r="A2560" i="4"/>
  <c r="A2561" i="4"/>
  <c r="A2562" i="4"/>
  <c r="A2563" i="4"/>
  <c r="A2564" i="4"/>
  <c r="A2565" i="4"/>
  <c r="A2566" i="4"/>
  <c r="A2567" i="4"/>
  <c r="A2568" i="4"/>
  <c r="A2569" i="4"/>
  <c r="A2570" i="4"/>
  <c r="A2571" i="4"/>
  <c r="A2572" i="4"/>
  <c r="A2573" i="4"/>
  <c r="A2574" i="4"/>
  <c r="A2575" i="4"/>
  <c r="A2576" i="4"/>
  <c r="A2577" i="4"/>
  <c r="A2578" i="4"/>
  <c r="A2579" i="4"/>
  <c r="A2580" i="4"/>
  <c r="A2581" i="4"/>
  <c r="A2582" i="4"/>
  <c r="A2583" i="4"/>
  <c r="A2584" i="4"/>
  <c r="A2585" i="4"/>
  <c r="A2586" i="4"/>
  <c r="A2587" i="4"/>
  <c r="A2588" i="4"/>
  <c r="A2589" i="4"/>
  <c r="A2590" i="4"/>
  <c r="A2591" i="4"/>
  <c r="A2592" i="4"/>
  <c r="A2593" i="4"/>
  <c r="A2594" i="4"/>
  <c r="A2595" i="4"/>
  <c r="A2596" i="4"/>
  <c r="A2597" i="4"/>
  <c r="A2598" i="4"/>
  <c r="A2599" i="4"/>
  <c r="A2600" i="4"/>
  <c r="A2601" i="4"/>
  <c r="A2602" i="4"/>
  <c r="A2603" i="4"/>
  <c r="A2604" i="4"/>
  <c r="A2605" i="4"/>
  <c r="A2606" i="4"/>
  <c r="A2607" i="4"/>
  <c r="A2608" i="4"/>
  <c r="A2609" i="4"/>
  <c r="A2610" i="4"/>
  <c r="A2611" i="4"/>
  <c r="A2612" i="4"/>
  <c r="A2613" i="4"/>
  <c r="A2614" i="4"/>
  <c r="A2615" i="4"/>
  <c r="A2616" i="4"/>
  <c r="A2617" i="4"/>
  <c r="A2618" i="4"/>
  <c r="A2619" i="4"/>
  <c r="A2620" i="4"/>
  <c r="A2621" i="4"/>
  <c r="A2622" i="4"/>
  <c r="A2623" i="4"/>
  <c r="A2624" i="4"/>
  <c r="A2625" i="4"/>
  <c r="A2626" i="4"/>
  <c r="A2627" i="4"/>
  <c r="A2628" i="4"/>
  <c r="A2629" i="4"/>
  <c r="A2630" i="4"/>
  <c r="A2631" i="4"/>
  <c r="A2632" i="4"/>
  <c r="A2633" i="4"/>
  <c r="A2634" i="4"/>
  <c r="A2635" i="4"/>
  <c r="A2636" i="4"/>
  <c r="A2637" i="4"/>
  <c r="A2638" i="4"/>
  <c r="A2639" i="4"/>
  <c r="A2640" i="4"/>
  <c r="A2641" i="4"/>
  <c r="A2642" i="4"/>
  <c r="A2643" i="4"/>
  <c r="A2644" i="4"/>
  <c r="A2645" i="4"/>
  <c r="A2646" i="4"/>
  <c r="A2647" i="4"/>
  <c r="A2648" i="4"/>
  <c r="A2649" i="4"/>
  <c r="A2650" i="4"/>
  <c r="A2651" i="4"/>
  <c r="A2652" i="4"/>
  <c r="A2653" i="4"/>
  <c r="A2654" i="4"/>
  <c r="A2655" i="4"/>
  <c r="A2656" i="4"/>
  <c r="A2657" i="4"/>
  <c r="A2658" i="4"/>
  <c r="A2659" i="4"/>
  <c r="A2660" i="4"/>
  <c r="A2661" i="4"/>
  <c r="A2662" i="4"/>
  <c r="A2663" i="4"/>
  <c r="A2664" i="4"/>
  <c r="A2665" i="4"/>
  <c r="A2666" i="4"/>
  <c r="A2667" i="4"/>
  <c r="A2668" i="4"/>
  <c r="A2669" i="4"/>
  <c r="A2670" i="4"/>
  <c r="A2671" i="4"/>
  <c r="A2672" i="4"/>
  <c r="A2673" i="4"/>
  <c r="A2674" i="4"/>
  <c r="A2675" i="4"/>
  <c r="A2676" i="4"/>
  <c r="A2677" i="4"/>
  <c r="A2678" i="4"/>
  <c r="A2679" i="4"/>
  <c r="A2680" i="4"/>
  <c r="A2681" i="4"/>
  <c r="A2682" i="4"/>
  <c r="A2683" i="4"/>
  <c r="A2684" i="4"/>
  <c r="A2685" i="4"/>
  <c r="A2686" i="4"/>
  <c r="A2687" i="4"/>
  <c r="A2688" i="4"/>
  <c r="A2689" i="4"/>
  <c r="A2690" i="4"/>
  <c r="A2691" i="4"/>
  <c r="A2692" i="4"/>
  <c r="A2693" i="4"/>
  <c r="A2694" i="4"/>
  <c r="A2695" i="4"/>
  <c r="A2696" i="4"/>
  <c r="A2697" i="4"/>
  <c r="A2698" i="4"/>
  <c r="A2699" i="4"/>
  <c r="A2700" i="4"/>
  <c r="A2701" i="4"/>
  <c r="A2702" i="4"/>
  <c r="A2703" i="4"/>
  <c r="A2704" i="4"/>
  <c r="A2705" i="4"/>
  <c r="A2706" i="4"/>
  <c r="A2707" i="4"/>
  <c r="A2708" i="4"/>
  <c r="A2709" i="4"/>
  <c r="A2710" i="4"/>
  <c r="A2711" i="4"/>
  <c r="A2712" i="4"/>
  <c r="A2713" i="4"/>
  <c r="A2714" i="4"/>
  <c r="A2715" i="4"/>
  <c r="A2716" i="4"/>
  <c r="A2717" i="4"/>
  <c r="A2718" i="4"/>
  <c r="A2719" i="4"/>
  <c r="A2720" i="4"/>
  <c r="A2721" i="4"/>
  <c r="A2722" i="4"/>
  <c r="A2723" i="4"/>
  <c r="A2724" i="4"/>
  <c r="A2725" i="4"/>
  <c r="A2726" i="4"/>
  <c r="A2727" i="4"/>
  <c r="A2728" i="4"/>
  <c r="A2729" i="4"/>
  <c r="A2730" i="4"/>
  <c r="A2731" i="4"/>
  <c r="A2732" i="4"/>
  <c r="A2733" i="4"/>
  <c r="A2734" i="4"/>
  <c r="A2735" i="4"/>
  <c r="A2736" i="4"/>
  <c r="A2737" i="4"/>
  <c r="A2738" i="4"/>
  <c r="A2739" i="4"/>
  <c r="A2740" i="4"/>
  <c r="A2741" i="4"/>
  <c r="A2742" i="4"/>
  <c r="A2743" i="4"/>
  <c r="A2744" i="4"/>
  <c r="A2745" i="4"/>
  <c r="A2746" i="4"/>
  <c r="A2747" i="4"/>
  <c r="A2748" i="4"/>
  <c r="A2749" i="4"/>
  <c r="A2750" i="4"/>
  <c r="A2751" i="4"/>
  <c r="A2752" i="4"/>
  <c r="A2753" i="4"/>
  <c r="A2754" i="4"/>
  <c r="A2755" i="4"/>
  <c r="A2756" i="4"/>
  <c r="A2757" i="4"/>
  <c r="A2758" i="4"/>
  <c r="A2759" i="4"/>
  <c r="A2760" i="4"/>
  <c r="A2761" i="4"/>
  <c r="A2762" i="4"/>
  <c r="A2763" i="4"/>
  <c r="A2764" i="4"/>
  <c r="A2765" i="4"/>
  <c r="A2766" i="4"/>
  <c r="A2767" i="4"/>
  <c r="A2768" i="4"/>
  <c r="A2769" i="4"/>
  <c r="A2770" i="4"/>
  <c r="A2771" i="4"/>
  <c r="A2772" i="4"/>
  <c r="A2773" i="4"/>
  <c r="A2774" i="4"/>
  <c r="A2775" i="4"/>
  <c r="A2776" i="4"/>
  <c r="A2777" i="4"/>
  <c r="A2778" i="4"/>
  <c r="A2779" i="4"/>
  <c r="A2780" i="4"/>
  <c r="A2781" i="4"/>
  <c r="A2782" i="4"/>
  <c r="A2783" i="4"/>
  <c r="A2784" i="4"/>
  <c r="A2785" i="4"/>
  <c r="A2786" i="4"/>
  <c r="A2787" i="4"/>
  <c r="A2788" i="4"/>
  <c r="A2789" i="4"/>
  <c r="A2790" i="4"/>
  <c r="A2791" i="4"/>
  <c r="A2792" i="4"/>
  <c r="A2793" i="4"/>
  <c r="A2794" i="4"/>
  <c r="A2795" i="4"/>
  <c r="A2796" i="4"/>
  <c r="A2797" i="4"/>
  <c r="A2798" i="4"/>
  <c r="A2799" i="4"/>
  <c r="A2800" i="4"/>
  <c r="A2801" i="4"/>
  <c r="A2802" i="4"/>
  <c r="A2803" i="4"/>
  <c r="A2804" i="4"/>
  <c r="A2805" i="4"/>
  <c r="A2806" i="4"/>
  <c r="A2807" i="4"/>
  <c r="A2808" i="4"/>
  <c r="A2809" i="4"/>
  <c r="A2810" i="4"/>
  <c r="A2811" i="4"/>
  <c r="A2812" i="4"/>
  <c r="A2813" i="4"/>
  <c r="A2814" i="4"/>
  <c r="A2815" i="4"/>
  <c r="A2816" i="4"/>
  <c r="A2817" i="4"/>
  <c r="A2818" i="4"/>
  <c r="A2819" i="4"/>
  <c r="A2820" i="4"/>
  <c r="A2821" i="4"/>
  <c r="A2822" i="4"/>
  <c r="A2823" i="4"/>
  <c r="A2824" i="4"/>
  <c r="A2825" i="4"/>
  <c r="A2826" i="4"/>
  <c r="A2827" i="4"/>
  <c r="A2828" i="4"/>
  <c r="A2829" i="4"/>
  <c r="A2830" i="4"/>
  <c r="A2831" i="4"/>
  <c r="A2832" i="4"/>
  <c r="A2833" i="4"/>
  <c r="A2834" i="4"/>
  <c r="A2835" i="4"/>
  <c r="A2836" i="4"/>
  <c r="A2837" i="4"/>
  <c r="A2838" i="4"/>
  <c r="A2839" i="4"/>
  <c r="A2840" i="4"/>
  <c r="A2841" i="4"/>
  <c r="A2842" i="4"/>
  <c r="A2843" i="4"/>
  <c r="A2844" i="4"/>
  <c r="A2845" i="4"/>
  <c r="A2846" i="4"/>
  <c r="A2847" i="4"/>
  <c r="A2848" i="4"/>
  <c r="A2849" i="4"/>
  <c r="A2850" i="4"/>
  <c r="A2851" i="4"/>
  <c r="A2852" i="4"/>
  <c r="A2853" i="4"/>
  <c r="A2854" i="4"/>
  <c r="A2855" i="4"/>
  <c r="A2856" i="4"/>
  <c r="A2857" i="4"/>
  <c r="A2858" i="4"/>
  <c r="A2859" i="4"/>
  <c r="A2860" i="4"/>
  <c r="A2861" i="4"/>
  <c r="A2862" i="4"/>
  <c r="A2863" i="4"/>
  <c r="A2864" i="4"/>
  <c r="A2865" i="4"/>
  <c r="A2866" i="4"/>
  <c r="A2867" i="4"/>
  <c r="A2868" i="4"/>
  <c r="A2869" i="4"/>
  <c r="A2870" i="4"/>
  <c r="A2871" i="4"/>
  <c r="A2872" i="4"/>
  <c r="A2873" i="4"/>
  <c r="A2874" i="4"/>
  <c r="A2875" i="4"/>
  <c r="A2876" i="4"/>
  <c r="A2877" i="4"/>
  <c r="A2878" i="4"/>
  <c r="A2879" i="4"/>
  <c r="A2880" i="4"/>
  <c r="A2881" i="4"/>
  <c r="A2882" i="4"/>
  <c r="A2883" i="4"/>
  <c r="A2884" i="4"/>
  <c r="A2885" i="4"/>
  <c r="A2886" i="4"/>
  <c r="A2887" i="4"/>
  <c r="A2888" i="4"/>
  <c r="A2889" i="4"/>
  <c r="A2890" i="4"/>
  <c r="A2891" i="4"/>
  <c r="A2892" i="4"/>
  <c r="A2893" i="4"/>
  <c r="A2894" i="4"/>
  <c r="A2895" i="4"/>
  <c r="A2896" i="4"/>
  <c r="A2897" i="4"/>
  <c r="A2898" i="4"/>
  <c r="A2899" i="4"/>
  <c r="A2900" i="4"/>
  <c r="A2901" i="4"/>
  <c r="A2902" i="4"/>
  <c r="A2903" i="4"/>
  <c r="A2904" i="4"/>
  <c r="A2905" i="4"/>
  <c r="A2906" i="4"/>
  <c r="A2907" i="4"/>
  <c r="A2908" i="4"/>
  <c r="A2909" i="4"/>
  <c r="A2910" i="4"/>
  <c r="A2911" i="4"/>
  <c r="A2912" i="4"/>
  <c r="A2913" i="4"/>
  <c r="A2914" i="4"/>
  <c r="A2915" i="4"/>
  <c r="A2916" i="4"/>
  <c r="A2917" i="4"/>
  <c r="A2918" i="4"/>
  <c r="A2919" i="4"/>
  <c r="A2920" i="4"/>
  <c r="A2921" i="4"/>
  <c r="A2922" i="4"/>
  <c r="A2923" i="4"/>
  <c r="A2924" i="4"/>
  <c r="A2925" i="4"/>
  <c r="A2926" i="4"/>
  <c r="A2927" i="4"/>
  <c r="A2928" i="4"/>
  <c r="A2929" i="4"/>
  <c r="A2930" i="4"/>
  <c r="A2931" i="4"/>
  <c r="A2932" i="4"/>
  <c r="A2933" i="4"/>
  <c r="A2934" i="4"/>
  <c r="A2935" i="4"/>
  <c r="A2936" i="4"/>
  <c r="A2937" i="4"/>
  <c r="A2938" i="4"/>
  <c r="A2939" i="4"/>
  <c r="A2940" i="4"/>
  <c r="A2941" i="4"/>
  <c r="A2942" i="4"/>
  <c r="A2943" i="4"/>
  <c r="A2944" i="4"/>
  <c r="A2945" i="4"/>
  <c r="A2946" i="4"/>
  <c r="A2947" i="4"/>
  <c r="A2948" i="4"/>
  <c r="A2949" i="4"/>
  <c r="A2950" i="4"/>
  <c r="A2951" i="4"/>
  <c r="A2952" i="4"/>
  <c r="A2953" i="4"/>
  <c r="A2954" i="4"/>
  <c r="A2955" i="4"/>
  <c r="A2956" i="4"/>
  <c r="A2957" i="4"/>
  <c r="A2958" i="4"/>
  <c r="A2959" i="4"/>
  <c r="A2960" i="4"/>
  <c r="A2961" i="4"/>
  <c r="A2962" i="4"/>
  <c r="A2963" i="4"/>
  <c r="A2964" i="4"/>
  <c r="A2965" i="4"/>
  <c r="A2966" i="4"/>
  <c r="A2967" i="4"/>
  <c r="A2968" i="4"/>
  <c r="A2969" i="4"/>
  <c r="A2970" i="4"/>
  <c r="A2971" i="4"/>
  <c r="A2972" i="4"/>
  <c r="A2973" i="4"/>
  <c r="A2974" i="4"/>
  <c r="A2975" i="4"/>
  <c r="A2976" i="4"/>
  <c r="A2977" i="4"/>
  <c r="A2978" i="4"/>
  <c r="A2979" i="4"/>
  <c r="A2980" i="4"/>
  <c r="A2981" i="4"/>
  <c r="A2982" i="4"/>
  <c r="A2983" i="4"/>
  <c r="A2984" i="4"/>
  <c r="A2985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1001" i="4"/>
  <c r="A1002" i="4"/>
  <c r="A1003" i="4"/>
  <c r="A1004" i="4"/>
  <c r="A1005" i="4"/>
  <c r="A1006" i="4"/>
  <c r="A1007" i="4"/>
  <c r="A1008" i="4"/>
  <c r="A1009" i="4"/>
  <c r="A1010" i="4"/>
  <c r="A1011" i="4"/>
  <c r="A1012" i="4"/>
  <c r="A1013" i="4"/>
  <c r="A1014" i="4"/>
  <c r="A1015" i="4"/>
  <c r="A1016" i="4"/>
  <c r="A1017" i="4"/>
  <c r="A1018" i="4"/>
  <c r="A1019" i="4"/>
  <c r="A1020" i="4"/>
  <c r="A1021" i="4"/>
  <c r="A1022" i="4"/>
  <c r="A1023" i="4"/>
  <c r="A1024" i="4"/>
  <c r="A1025" i="4"/>
  <c r="A1026" i="4"/>
  <c r="A1027" i="4"/>
  <c r="A1028" i="4"/>
  <c r="A1029" i="4"/>
  <c r="A1030" i="4"/>
  <c r="A1031" i="4"/>
  <c r="A1032" i="4"/>
  <c r="A1033" i="4"/>
  <c r="A1034" i="4"/>
  <c r="A1035" i="4"/>
  <c r="A1036" i="4"/>
  <c r="A1037" i="4"/>
  <c r="A1038" i="4"/>
  <c r="A1039" i="4"/>
  <c r="A1040" i="4"/>
  <c r="A1041" i="4"/>
  <c r="A1042" i="4"/>
  <c r="A1043" i="4"/>
  <c r="A1044" i="4"/>
  <c r="A1045" i="4"/>
  <c r="A1046" i="4"/>
  <c r="A1047" i="4"/>
  <c r="A1048" i="4"/>
  <c r="A1049" i="4"/>
  <c r="A1050" i="4"/>
  <c r="A1051" i="4"/>
  <c r="A1052" i="4"/>
  <c r="A1053" i="4"/>
  <c r="A1054" i="4"/>
  <c r="A1055" i="4"/>
  <c r="A1056" i="4"/>
  <c r="A1057" i="4"/>
  <c r="A1058" i="4"/>
  <c r="A1059" i="4"/>
  <c r="A1060" i="4"/>
  <c r="A1061" i="4"/>
  <c r="A1062" i="4"/>
  <c r="A1063" i="4"/>
  <c r="A1064" i="4"/>
  <c r="A1065" i="4"/>
  <c r="A1066" i="4"/>
  <c r="A1067" i="4"/>
  <c r="A1068" i="4"/>
  <c r="A1069" i="4"/>
  <c r="A1070" i="4"/>
  <c r="A1071" i="4"/>
  <c r="A1072" i="4"/>
  <c r="A1073" i="4"/>
  <c r="A1074" i="4"/>
  <c r="A1075" i="4"/>
  <c r="A1076" i="4"/>
  <c r="A1077" i="4"/>
  <c r="A1078" i="4"/>
  <c r="A1079" i="4"/>
  <c r="A1080" i="4"/>
  <c r="A1081" i="4"/>
  <c r="A1082" i="4"/>
  <c r="A1083" i="4"/>
  <c r="A1084" i="4"/>
  <c r="A1085" i="4"/>
  <c r="A1086" i="4"/>
  <c r="A1087" i="4"/>
  <c r="A1088" i="4"/>
  <c r="A1089" i="4"/>
  <c r="A1090" i="4"/>
  <c r="A1091" i="4"/>
  <c r="A1092" i="4"/>
  <c r="A1093" i="4"/>
  <c r="A1094" i="4"/>
  <c r="A1095" i="4"/>
  <c r="A1096" i="4"/>
  <c r="A1097" i="4"/>
  <c r="A1098" i="4"/>
  <c r="A1099" i="4"/>
  <c r="A1100" i="4"/>
  <c r="A1101" i="4"/>
  <c r="A1102" i="4"/>
  <c r="A1103" i="4"/>
  <c r="A1104" i="4"/>
  <c r="A1105" i="4"/>
  <c r="A1106" i="4"/>
  <c r="A1107" i="4"/>
  <c r="A1108" i="4"/>
  <c r="A1109" i="4"/>
  <c r="A1110" i="4"/>
  <c r="A1111" i="4"/>
  <c r="A1112" i="4"/>
  <c r="A1113" i="4"/>
  <c r="A1114" i="4"/>
  <c r="A1115" i="4"/>
  <c r="A1116" i="4"/>
  <c r="A1117" i="4"/>
  <c r="A1118" i="4"/>
  <c r="A1119" i="4"/>
  <c r="A1120" i="4"/>
  <c r="A1121" i="4"/>
  <c r="A1122" i="4"/>
  <c r="A1123" i="4"/>
  <c r="A1124" i="4"/>
  <c r="A1125" i="4"/>
  <c r="A1126" i="4"/>
  <c r="A1127" i="4"/>
  <c r="A1128" i="4"/>
  <c r="A1129" i="4"/>
  <c r="A1130" i="4"/>
  <c r="A1131" i="4"/>
  <c r="A1132" i="4"/>
  <c r="A1133" i="4"/>
  <c r="A1134" i="4"/>
  <c r="A1135" i="4"/>
  <c r="A1136" i="4"/>
  <c r="A1137" i="4"/>
  <c r="A1138" i="4"/>
  <c r="A1139" i="4"/>
  <c r="A1140" i="4"/>
  <c r="A1141" i="4"/>
  <c r="A1142" i="4"/>
  <c r="A1143" i="4"/>
  <c r="A1144" i="4"/>
  <c r="A1145" i="4"/>
  <c r="A1146" i="4"/>
  <c r="A1147" i="4"/>
  <c r="A1148" i="4"/>
  <c r="A1149" i="4"/>
  <c r="A1150" i="4"/>
  <c r="A1151" i="4"/>
  <c r="A1152" i="4"/>
  <c r="A1153" i="4"/>
  <c r="A1154" i="4"/>
  <c r="A1155" i="4"/>
  <c r="A1156" i="4"/>
  <c r="A1157" i="4"/>
  <c r="A1158" i="4"/>
  <c r="A1159" i="4"/>
  <c r="A1160" i="4"/>
  <c r="A1161" i="4"/>
  <c r="A1162" i="4"/>
  <c r="A1163" i="4"/>
  <c r="A1164" i="4"/>
  <c r="A1165" i="4"/>
  <c r="A1166" i="4"/>
  <c r="A1167" i="4"/>
  <c r="A1168" i="4"/>
  <c r="A1169" i="4"/>
  <c r="A1170" i="4"/>
  <c r="A1171" i="4"/>
  <c r="A1172" i="4"/>
  <c r="A1173" i="4"/>
  <c r="A1174" i="4"/>
  <c r="A1175" i="4"/>
  <c r="A1176" i="4"/>
  <c r="A1177" i="4"/>
  <c r="A1178" i="4"/>
  <c r="A1179" i="4"/>
  <c r="A1180" i="4"/>
  <c r="A1181" i="4"/>
  <c r="A1182" i="4"/>
  <c r="A1183" i="4"/>
  <c r="A1184" i="4"/>
  <c r="A1185" i="4"/>
  <c r="A1186" i="4"/>
  <c r="A1187" i="4"/>
  <c r="A1188" i="4"/>
  <c r="A1189" i="4"/>
  <c r="A1190" i="4"/>
  <c r="A1191" i="4"/>
  <c r="A1192" i="4"/>
  <c r="A1193" i="4"/>
  <c r="A1194" i="4"/>
  <c r="A1195" i="4"/>
  <c r="A1196" i="4"/>
  <c r="A1197" i="4"/>
  <c r="A1198" i="4"/>
  <c r="A1199" i="4"/>
  <c r="A1200" i="4"/>
  <c r="A1201" i="4"/>
  <c r="A1202" i="4"/>
  <c r="A1203" i="4"/>
  <c r="A1204" i="4"/>
  <c r="A1205" i="4"/>
  <c r="A1206" i="4"/>
  <c r="A1207" i="4"/>
  <c r="A1208" i="4"/>
  <c r="A1209" i="4"/>
  <c r="A1210" i="4"/>
  <c r="A1211" i="4"/>
  <c r="A1212" i="4"/>
  <c r="A1213" i="4"/>
  <c r="A1214" i="4"/>
  <c r="A1215" i="4"/>
  <c r="A1216" i="4"/>
  <c r="A1217" i="4"/>
  <c r="A1218" i="4"/>
  <c r="A1219" i="4"/>
  <c r="A1220" i="4"/>
  <c r="A1221" i="4"/>
  <c r="A1222" i="4"/>
  <c r="A1223" i="4"/>
  <c r="A1224" i="4"/>
  <c r="A1225" i="4"/>
  <c r="A1226" i="4"/>
  <c r="A1227" i="4"/>
  <c r="A1228" i="4"/>
  <c r="A1229" i="4"/>
  <c r="A1230" i="4"/>
  <c r="A1231" i="4"/>
  <c r="A1232" i="4"/>
  <c r="A1233" i="4"/>
  <c r="A1234" i="4"/>
  <c r="A1235" i="4"/>
  <c r="A1236" i="4"/>
  <c r="A1237" i="4"/>
  <c r="A1238" i="4"/>
  <c r="A1239" i="4"/>
  <c r="A1240" i="4"/>
  <c r="A1241" i="4"/>
  <c r="A1242" i="4"/>
  <c r="A1244" i="4"/>
  <c r="A1245" i="4"/>
  <c r="A1246" i="4"/>
  <c r="A1247" i="4"/>
  <c r="A1248" i="4"/>
  <c r="A1249" i="4"/>
  <c r="A1250" i="4"/>
  <c r="A1251" i="4"/>
  <c r="A1253" i="4"/>
  <c r="A1254" i="4"/>
  <c r="A1255" i="4"/>
  <c r="A1256" i="4"/>
  <c r="A1257" i="4"/>
  <c r="A1258" i="4"/>
  <c r="A1259" i="4"/>
  <c r="A1260" i="4"/>
  <c r="A1261" i="4"/>
  <c r="A1262" i="4"/>
  <c r="A1263" i="4"/>
  <c r="A1264" i="4"/>
  <c r="A1265" i="4"/>
  <c r="A1266" i="4"/>
  <c r="A1267" i="4"/>
  <c r="A1268" i="4"/>
  <c r="A1269" i="4"/>
  <c r="A1270" i="4"/>
  <c r="A1271" i="4"/>
  <c r="A1272" i="4"/>
  <c r="A1273" i="4"/>
  <c r="A1274" i="4"/>
  <c r="A1275" i="4"/>
  <c r="A1276" i="4"/>
  <c r="A1277" i="4"/>
  <c r="A1278" i="4"/>
  <c r="A1279" i="4"/>
  <c r="A1280" i="4"/>
  <c r="A1281" i="4"/>
  <c r="A1282" i="4"/>
  <c r="A1283" i="4"/>
  <c r="A1284" i="4"/>
  <c r="A1285" i="4"/>
  <c r="A1286" i="4"/>
  <c r="A1287" i="4"/>
  <c r="A1288" i="4"/>
  <c r="A1289" i="4"/>
  <c r="A1290" i="4"/>
  <c r="A1291" i="4"/>
  <c r="A1292" i="4"/>
  <c r="A1293" i="4"/>
  <c r="A1294" i="4"/>
  <c r="A1295" i="4"/>
  <c r="A1296" i="4"/>
  <c r="A1297" i="4"/>
  <c r="A1298" i="4"/>
  <c r="A1299" i="4"/>
  <c r="A1300" i="4"/>
  <c r="A1301" i="4"/>
  <c r="A1302" i="4"/>
  <c r="A1303" i="4"/>
  <c r="A1304" i="4"/>
  <c r="A1305" i="4"/>
  <c r="A1306" i="4"/>
  <c r="A1308" i="4"/>
  <c r="A1309" i="4"/>
  <c r="A1310" i="4"/>
  <c r="A1311" i="4"/>
  <c r="A1312" i="4"/>
  <c r="A1313" i="4"/>
  <c r="A1314" i="4"/>
  <c r="A1315" i="4"/>
  <c r="A1316" i="4"/>
  <c r="A1317" i="4"/>
  <c r="A1318" i="4"/>
  <c r="A1319" i="4"/>
  <c r="A1320" i="4"/>
  <c r="A1321" i="4"/>
  <c r="A1322" i="4"/>
  <c r="A1323" i="4"/>
  <c r="A1324" i="4"/>
  <c r="A1325" i="4"/>
  <c r="A1326" i="4"/>
  <c r="A1327" i="4"/>
  <c r="A1328" i="4"/>
  <c r="A1329" i="4"/>
  <c r="A1330" i="4"/>
  <c r="A1331" i="4"/>
  <c r="A1332" i="4"/>
  <c r="A1333" i="4"/>
  <c r="A1334" i="4"/>
  <c r="A1335" i="4"/>
  <c r="A1336" i="4"/>
  <c r="A1337" i="4"/>
  <c r="A1338" i="4"/>
  <c r="A1339" i="4"/>
  <c r="A1340" i="4"/>
  <c r="A1341" i="4"/>
  <c r="A1342" i="4"/>
  <c r="A1343" i="4"/>
  <c r="A1344" i="4"/>
  <c r="A1345" i="4"/>
  <c r="A1346" i="4"/>
  <c r="A1347" i="4"/>
  <c r="A1348" i="4"/>
  <c r="A1349" i="4"/>
  <c r="A1350" i="4"/>
  <c r="A1351" i="4"/>
  <c r="A1352" i="4"/>
  <c r="A1353" i="4"/>
  <c r="A1354" i="4"/>
  <c r="A1355" i="4"/>
  <c r="A1356" i="4"/>
  <c r="A1357" i="4"/>
  <c r="A1358" i="4"/>
  <c r="A1359" i="4"/>
  <c r="A1360" i="4"/>
  <c r="A1361" i="4"/>
  <c r="A1363" i="4"/>
  <c r="A1364" i="4"/>
  <c r="A1365" i="4"/>
  <c r="A1366" i="4"/>
  <c r="A1367" i="4"/>
  <c r="A1368" i="4"/>
  <c r="A1369" i="4"/>
  <c r="A1370" i="4"/>
  <c r="A1371" i="4"/>
  <c r="A1372" i="4"/>
  <c r="A1373" i="4"/>
  <c r="A1374" i="4"/>
  <c r="A1375" i="4"/>
  <c r="A1376" i="4"/>
  <c r="A1377" i="4"/>
  <c r="A1378" i="4"/>
  <c r="A1379" i="4"/>
  <c r="A1380" i="4"/>
  <c r="A1381" i="4"/>
  <c r="A1382" i="4"/>
  <c r="A1383" i="4"/>
  <c r="A1384" i="4"/>
  <c r="A1385" i="4"/>
  <c r="A1386" i="4"/>
  <c r="A1387" i="4"/>
  <c r="A1388" i="4"/>
  <c r="A1389" i="4"/>
  <c r="A1390" i="4"/>
  <c r="A1391" i="4"/>
  <c r="A1392" i="4"/>
  <c r="A1393" i="4"/>
  <c r="A1394" i="4"/>
  <c r="A1395" i="4"/>
  <c r="A1396" i="4"/>
  <c r="A1397" i="4"/>
  <c r="A1398" i="4"/>
  <c r="A1399" i="4"/>
  <c r="A1400" i="4"/>
  <c r="A1401" i="4"/>
  <c r="A1402" i="4"/>
  <c r="A1403" i="4"/>
  <c r="A1404" i="4"/>
  <c r="A1405" i="4"/>
  <c r="A1406" i="4"/>
  <c r="A1407" i="4"/>
  <c r="A1408" i="4"/>
  <c r="A1409" i="4"/>
  <c r="A1410" i="4"/>
  <c r="A1411" i="4"/>
  <c r="A1412" i="4"/>
  <c r="A1413" i="4"/>
  <c r="A1414" i="4"/>
  <c r="A1415" i="4"/>
  <c r="A1416" i="4"/>
  <c r="A1417" i="4"/>
  <c r="A1418" i="4"/>
  <c r="A1419" i="4"/>
  <c r="A1420" i="4"/>
  <c r="A1421" i="4"/>
  <c r="A1422" i="4"/>
  <c r="A1423" i="4"/>
  <c r="A1424" i="4"/>
  <c r="A1425" i="4"/>
  <c r="A1426" i="4"/>
  <c r="A1427" i="4"/>
  <c r="A1428" i="4"/>
  <c r="A1429" i="4"/>
  <c r="A1430" i="4"/>
  <c r="A1431" i="4"/>
  <c r="A1432" i="4"/>
  <c r="A1433" i="4"/>
  <c r="A1434" i="4"/>
  <c r="A1435" i="4"/>
  <c r="A1436" i="4"/>
  <c r="A1437" i="4"/>
  <c r="A1438" i="4"/>
  <c r="A1439" i="4"/>
  <c r="A1440" i="4"/>
  <c r="A1441" i="4"/>
  <c r="A1442" i="4"/>
  <c r="A1443" i="4"/>
  <c r="A1444" i="4"/>
  <c r="A1445" i="4"/>
  <c r="A1446" i="4"/>
  <c r="A1447" i="4"/>
  <c r="A1448" i="4"/>
  <c r="A1449" i="4"/>
  <c r="A1450" i="4"/>
  <c r="A1451" i="4"/>
  <c r="A1452" i="4"/>
  <c r="A1453" i="4"/>
  <c r="A1454" i="4"/>
  <c r="A1455" i="4"/>
  <c r="A1456" i="4"/>
  <c r="A1457" i="4"/>
  <c r="A1458" i="4"/>
  <c r="A1459" i="4"/>
  <c r="A1460" i="4"/>
  <c r="A1461" i="4"/>
  <c r="A1462" i="4"/>
  <c r="A1463" i="4"/>
  <c r="A1464" i="4"/>
  <c r="A1465" i="4"/>
  <c r="A1466" i="4"/>
  <c r="A1467" i="4"/>
  <c r="A1468" i="4"/>
  <c r="A1469" i="4"/>
  <c r="A1470" i="4"/>
  <c r="A1471" i="4"/>
  <c r="A1472" i="4"/>
  <c r="A1473" i="4"/>
  <c r="A1474" i="4"/>
  <c r="A1475" i="4"/>
  <c r="A1476" i="4"/>
  <c r="A1477" i="4"/>
  <c r="A1478" i="4"/>
  <c r="A1479" i="4"/>
  <c r="A1480" i="4"/>
  <c r="A1481" i="4"/>
  <c r="A1482" i="4"/>
  <c r="A1483" i="4"/>
  <c r="A1484" i="4"/>
  <c r="A1485" i="4"/>
  <c r="A1486" i="4"/>
  <c r="A1487" i="4"/>
  <c r="A1488" i="4"/>
  <c r="A1489" i="4"/>
  <c r="A1490" i="4"/>
  <c r="A1491" i="4"/>
  <c r="A1492" i="4"/>
  <c r="A1493" i="4"/>
  <c r="A1494" i="4"/>
  <c r="A1495" i="4"/>
  <c r="A1496" i="4"/>
  <c r="A1497" i="4"/>
  <c r="A1498" i="4"/>
  <c r="A1499" i="4"/>
  <c r="A1500" i="4"/>
  <c r="A1501" i="4"/>
  <c r="A1502" i="4"/>
  <c r="A1503" i="4"/>
  <c r="A1504" i="4"/>
  <c r="A1505" i="4"/>
  <c r="A1506" i="4"/>
  <c r="A1507" i="4"/>
  <c r="A1508" i="4"/>
  <c r="A1509" i="4"/>
  <c r="A1510" i="4"/>
  <c r="A1511" i="4"/>
  <c r="A1512" i="4"/>
  <c r="A1513" i="4"/>
  <c r="A1514" i="4"/>
  <c r="A1515" i="4"/>
  <c r="A1516" i="4"/>
  <c r="A1517" i="4"/>
  <c r="A1518" i="4"/>
  <c r="A1519" i="4"/>
  <c r="A1520" i="4"/>
  <c r="A1521" i="4"/>
  <c r="A1522" i="4"/>
  <c r="A1523" i="4"/>
  <c r="A1524" i="4"/>
  <c r="A1525" i="4"/>
  <c r="A1526" i="4"/>
  <c r="A1527" i="4"/>
  <c r="A1528" i="4"/>
  <c r="A1529" i="4"/>
  <c r="A1530" i="4"/>
  <c r="A1531" i="4"/>
  <c r="A1532" i="4"/>
  <c r="A1533" i="4"/>
  <c r="A1534" i="4"/>
  <c r="A1535" i="4"/>
  <c r="A1536" i="4"/>
  <c r="A1537" i="4"/>
  <c r="A1538" i="4"/>
  <c r="A1539" i="4"/>
  <c r="A1540" i="4"/>
  <c r="A1541" i="4"/>
  <c r="A1542" i="4"/>
  <c r="A1543" i="4"/>
  <c r="A1544" i="4"/>
  <c r="A1545" i="4"/>
  <c r="A1546" i="4"/>
  <c r="A1547" i="4"/>
  <c r="A1548" i="4"/>
  <c r="A1549" i="4"/>
  <c r="A1550" i="4"/>
  <c r="A1551" i="4"/>
  <c r="A1552" i="4"/>
  <c r="A1553" i="4"/>
  <c r="A1554" i="4"/>
  <c r="A1555" i="4"/>
  <c r="A1556" i="4"/>
  <c r="A1557" i="4"/>
  <c r="A1558" i="4"/>
  <c r="A1559" i="4"/>
  <c r="A1560" i="4"/>
  <c r="A1561" i="4"/>
  <c r="A1562" i="4"/>
  <c r="A1563" i="4"/>
  <c r="A1564" i="4"/>
  <c r="A1565" i="4"/>
  <c r="A1566" i="4"/>
  <c r="A1567" i="4"/>
  <c r="A1568" i="4"/>
  <c r="A1569" i="4"/>
  <c r="A1570" i="4"/>
  <c r="A1571" i="4"/>
  <c r="A1572" i="4"/>
  <c r="A1573" i="4"/>
  <c r="A1574" i="4"/>
  <c r="A1575" i="4"/>
  <c r="A1576" i="4"/>
  <c r="A1577" i="4"/>
  <c r="A1578" i="4"/>
  <c r="A1579" i="4"/>
  <c r="A1580" i="4"/>
  <c r="A1581" i="4"/>
  <c r="A1582" i="4"/>
  <c r="A1583" i="4"/>
  <c r="A1584" i="4"/>
  <c r="A1585" i="4"/>
  <c r="A1586" i="4"/>
  <c r="A1587" i="4"/>
  <c r="A1588" i="4"/>
  <c r="A1589" i="4"/>
  <c r="A1591" i="4"/>
  <c r="A1592" i="4"/>
  <c r="A1593" i="4"/>
  <c r="A1594" i="4"/>
  <c r="A1595" i="4"/>
  <c r="A1596" i="4"/>
  <c r="A1597" i="4"/>
  <c r="A1598" i="4"/>
  <c r="A1599" i="4"/>
  <c r="A1600" i="4"/>
  <c r="A1601" i="4"/>
  <c r="A1602" i="4"/>
  <c r="A1603" i="4"/>
  <c r="A1604" i="4"/>
  <c r="A1605" i="4"/>
  <c r="A1606" i="4"/>
  <c r="A1607" i="4"/>
  <c r="A1608" i="4"/>
  <c r="A1609" i="4"/>
  <c r="A1610" i="4"/>
  <c r="A1611" i="4"/>
  <c r="A1612" i="4"/>
  <c r="A1613" i="4"/>
  <c r="A1614" i="4"/>
  <c r="A1615" i="4"/>
  <c r="A1616" i="4"/>
  <c r="A1617" i="4"/>
  <c r="A1618" i="4"/>
  <c r="A1619" i="4"/>
  <c r="A1620" i="4"/>
  <c r="A1621" i="4"/>
  <c r="A1622" i="4"/>
  <c r="A1623" i="4"/>
  <c r="A1624" i="4"/>
  <c r="A1625" i="4"/>
  <c r="A1626" i="4"/>
  <c r="A1627" i="4"/>
  <c r="A1628" i="4"/>
  <c r="A1629" i="4"/>
  <c r="A1630" i="4"/>
  <c r="A1631" i="4"/>
  <c r="A1632" i="4"/>
  <c r="A1633" i="4"/>
  <c r="A1634" i="4"/>
  <c r="A1635" i="4"/>
  <c r="A1636" i="4"/>
  <c r="A1637" i="4"/>
  <c r="A1638" i="4"/>
  <c r="A1639" i="4"/>
  <c r="A1640" i="4"/>
  <c r="A1641" i="4"/>
  <c r="A1642" i="4"/>
  <c r="A1643" i="4"/>
  <c r="A1644" i="4"/>
  <c r="A1645" i="4"/>
  <c r="A1646" i="4"/>
  <c r="A1647" i="4"/>
  <c r="A1648" i="4"/>
  <c r="A1649" i="4"/>
  <c r="A1650" i="4"/>
  <c r="A1651" i="4"/>
  <c r="A1652" i="4"/>
  <c r="A1653" i="4"/>
  <c r="A1654" i="4"/>
  <c r="A1655" i="4"/>
  <c r="A1656" i="4"/>
  <c r="A1657" i="4"/>
  <c r="A1658" i="4"/>
  <c r="A1659" i="4"/>
  <c r="A1660" i="4"/>
  <c r="A1661" i="4"/>
  <c r="A1662" i="4"/>
  <c r="A1663" i="4"/>
  <c r="A1664" i="4"/>
  <c r="A1665" i="4"/>
  <c r="A1666" i="4"/>
  <c r="A1667" i="4"/>
  <c r="A1668" i="4"/>
  <c r="A1669" i="4"/>
  <c r="A1670" i="4"/>
  <c r="A1671" i="4"/>
  <c r="A1672" i="4"/>
  <c r="A1673" i="4"/>
  <c r="A1674" i="4"/>
  <c r="A1675" i="4"/>
  <c r="A1676" i="4"/>
  <c r="A1677" i="4"/>
  <c r="A1678" i="4"/>
  <c r="A1679" i="4"/>
  <c r="A1680" i="4"/>
  <c r="A1681" i="4"/>
  <c r="A1682" i="4"/>
  <c r="A1683" i="4"/>
  <c r="A1685" i="4"/>
  <c r="A1686" i="4"/>
  <c r="A1687" i="4"/>
  <c r="A1688" i="4"/>
  <c r="A1689" i="4"/>
  <c r="A1690" i="4"/>
  <c r="A1691" i="4"/>
  <c r="A1692" i="4"/>
  <c r="A1693" i="4"/>
  <c r="A1694" i="4"/>
  <c r="A1695" i="4"/>
  <c r="A1696" i="4"/>
  <c r="A1697" i="4"/>
  <c r="A1698" i="4"/>
  <c r="A1699" i="4"/>
  <c r="A1700" i="4"/>
  <c r="A1701" i="4"/>
  <c r="A1702" i="4"/>
  <c r="A1703" i="4"/>
  <c r="A1704" i="4"/>
  <c r="A1705" i="4"/>
  <c r="A1706" i="4"/>
  <c r="A1707" i="4"/>
  <c r="A1708" i="4"/>
  <c r="A1709" i="4"/>
  <c r="A1710" i="4"/>
  <c r="A1711" i="4"/>
  <c r="A1712" i="4"/>
  <c r="A1713" i="4"/>
  <c r="A1714" i="4"/>
  <c r="A1715" i="4"/>
  <c r="A1716" i="4"/>
  <c r="A1717" i="4"/>
  <c r="A1718" i="4"/>
  <c r="A1719" i="4"/>
  <c r="A1720" i="4"/>
  <c r="A1721" i="4"/>
  <c r="A1722" i="4"/>
  <c r="A1723" i="4"/>
  <c r="A1724" i="4"/>
  <c r="A1725" i="4"/>
  <c r="A1727" i="4"/>
  <c r="A1729" i="4"/>
  <c r="A1730" i="4"/>
  <c r="A1731" i="4"/>
  <c r="A1732" i="4"/>
  <c r="A1733" i="4"/>
  <c r="A1734" i="4"/>
  <c r="A1735" i="4"/>
  <c r="A1736" i="4"/>
  <c r="A1737" i="4"/>
  <c r="A1738" i="4"/>
  <c r="A1739" i="4"/>
  <c r="A1740" i="4"/>
  <c r="A1741" i="4"/>
  <c r="A1742" i="4"/>
  <c r="A1743" i="4"/>
  <c r="A1744" i="4"/>
  <c r="A1745" i="4"/>
  <c r="A1746" i="4"/>
  <c r="A1747" i="4"/>
  <c r="A1748" i="4"/>
  <c r="A1749" i="4"/>
  <c r="A1750" i="4"/>
  <c r="A1751" i="4"/>
  <c r="A1752" i="4"/>
  <c r="A1753" i="4"/>
  <c r="A1754" i="4"/>
  <c r="A1755" i="4"/>
  <c r="A1756" i="4"/>
  <c r="A1757" i="4"/>
  <c r="A1758" i="4"/>
  <c r="A1759" i="4"/>
  <c r="A1760" i="4"/>
  <c r="A1761" i="4"/>
  <c r="A1762" i="4"/>
  <c r="A1763" i="4"/>
  <c r="A1764" i="4"/>
  <c r="A1765" i="4"/>
  <c r="A1766" i="4"/>
  <c r="A1767" i="4"/>
  <c r="A1768" i="4"/>
  <c r="A1769" i="4"/>
  <c r="A1770" i="4"/>
  <c r="A1793" i="4"/>
  <c r="A1794" i="4"/>
  <c r="A1795" i="4"/>
  <c r="A1796" i="4"/>
  <c r="A1797" i="4"/>
  <c r="A1798" i="4"/>
  <c r="A1799" i="4"/>
  <c r="A1800" i="4"/>
  <c r="A1801" i="4"/>
  <c r="A1802" i="4"/>
  <c r="A1803" i="4"/>
  <c r="A1804" i="4"/>
  <c r="A1805" i="4"/>
  <c r="A1806" i="4"/>
  <c r="A1807" i="4"/>
  <c r="A1808" i="4"/>
  <c r="A1809" i="4"/>
  <c r="A1810" i="4"/>
  <c r="A1811" i="4"/>
  <c r="A1812" i="4"/>
  <c r="A1813" i="4"/>
  <c r="A1814" i="4"/>
  <c r="A1815" i="4"/>
  <c r="A1816" i="4"/>
  <c r="A1817" i="4"/>
  <c r="A1818" i="4"/>
  <c r="A1819" i="4"/>
  <c r="A1820" i="4"/>
  <c r="A1821" i="4"/>
  <c r="A1822" i="4"/>
  <c r="A1823" i="4"/>
  <c r="A1824" i="4"/>
  <c r="A1825" i="4"/>
  <c r="A1826" i="4"/>
  <c r="A1827" i="4"/>
  <c r="A1828" i="4"/>
  <c r="A1829" i="4"/>
  <c r="A1830" i="4"/>
  <c r="A1831" i="4"/>
  <c r="A1832" i="4"/>
  <c r="A1833" i="4"/>
  <c r="A1834" i="4"/>
  <c r="A1835" i="4"/>
  <c r="A1836" i="4"/>
  <c r="A1837" i="4"/>
  <c r="A1838" i="4"/>
  <c r="A1839" i="4"/>
  <c r="A1840" i="4"/>
  <c r="A1841" i="4"/>
  <c r="A1842" i="4"/>
  <c r="A1843" i="4"/>
  <c r="A1844" i="4"/>
  <c r="A1845" i="4"/>
  <c r="A1846" i="4"/>
  <c r="A1847" i="4"/>
  <c r="A1848" i="4"/>
  <c r="A1849" i="4"/>
  <c r="A1850" i="4"/>
  <c r="A1851" i="4"/>
  <c r="A1852" i="4"/>
  <c r="A1853" i="4"/>
  <c r="A1854" i="4"/>
  <c r="A1855" i="4"/>
  <c r="A1856" i="4"/>
  <c r="A1857" i="4"/>
  <c r="A1858" i="4"/>
  <c r="A1859" i="4"/>
  <c r="A1860" i="4"/>
  <c r="A1861" i="4"/>
  <c r="A1862" i="4"/>
  <c r="A1863" i="4"/>
  <c r="A1864" i="4"/>
  <c r="A1865" i="4"/>
  <c r="A1866" i="4"/>
  <c r="A1867" i="4"/>
  <c r="A1868" i="4"/>
  <c r="A1869" i="4"/>
  <c r="A1870" i="4"/>
  <c r="A1871" i="4"/>
  <c r="A1872" i="4"/>
  <c r="A1873" i="4"/>
  <c r="A1874" i="4"/>
  <c r="A1875" i="4"/>
  <c r="A1876" i="4"/>
  <c r="A1877" i="4"/>
  <c r="A1878" i="4"/>
  <c r="A1879" i="4"/>
  <c r="A1880" i="4"/>
  <c r="A1881" i="4"/>
  <c r="A1882" i="4"/>
  <c r="A1883" i="4"/>
  <c r="A1884" i="4"/>
  <c r="A1885" i="4"/>
  <c r="A1886" i="4"/>
  <c r="A1887" i="4"/>
  <c r="A1888" i="4"/>
  <c r="A1889" i="4"/>
  <c r="A1890" i="4"/>
  <c r="A1891" i="4"/>
  <c r="A1892" i="4"/>
  <c r="A1893" i="4"/>
  <c r="A1894" i="4"/>
  <c r="A1895" i="4"/>
  <c r="A1896" i="4"/>
  <c r="A1897" i="4"/>
  <c r="A1898" i="4"/>
  <c r="A1899" i="4"/>
  <c r="A1900" i="4"/>
  <c r="A1901" i="4"/>
  <c r="A1902" i="4"/>
  <c r="A1903" i="4"/>
  <c r="A1904" i="4"/>
  <c r="A1905" i="4"/>
  <c r="A1906" i="4"/>
  <c r="A1907" i="4"/>
  <c r="A1908" i="4"/>
  <c r="A1909" i="4"/>
  <c r="A1910" i="4"/>
  <c r="A1911" i="4"/>
  <c r="A1912" i="4"/>
  <c r="A1913" i="4"/>
  <c r="A1914" i="4"/>
  <c r="A1915" i="4"/>
  <c r="A1916" i="4"/>
  <c r="A1917" i="4"/>
  <c r="A1918" i="4"/>
  <c r="A1919" i="4"/>
  <c r="A1920" i="4"/>
  <c r="A1921" i="4"/>
  <c r="A1922" i="4"/>
  <c r="A1923" i="4"/>
  <c r="A1924" i="4"/>
  <c r="A1925" i="4"/>
  <c r="A1926" i="4"/>
  <c r="A1927" i="4"/>
  <c r="A1928" i="4"/>
  <c r="A1929" i="4"/>
  <c r="A1930" i="4"/>
  <c r="A1931" i="4"/>
  <c r="A1932" i="4"/>
  <c r="A1933" i="4"/>
  <c r="A1934" i="4"/>
  <c r="A1935" i="4"/>
  <c r="A1936" i="4"/>
  <c r="A1937" i="4"/>
  <c r="A1938" i="4"/>
  <c r="A1939" i="4"/>
  <c r="A1940" i="4"/>
  <c r="A1941" i="4"/>
  <c r="A1942" i="4"/>
  <c r="A1943" i="4"/>
  <c r="A1944" i="4"/>
  <c r="A1945" i="4"/>
  <c r="A1946" i="4"/>
  <c r="A1947" i="4"/>
  <c r="A1948" i="4"/>
  <c r="A1949" i="4"/>
  <c r="A1950" i="4"/>
  <c r="A1951" i="4"/>
  <c r="A1952" i="4"/>
  <c r="A1953" i="4"/>
  <c r="A1954" i="4"/>
  <c r="A1955" i="4"/>
  <c r="A1956" i="4"/>
  <c r="A1957" i="4"/>
  <c r="A1958" i="4"/>
  <c r="A1959" i="4"/>
  <c r="A1960" i="4"/>
  <c r="A1961" i="4"/>
  <c r="A1962" i="4"/>
  <c r="A1963" i="4"/>
  <c r="A1964" i="4"/>
  <c r="A1965" i="4"/>
  <c r="A1966" i="4"/>
  <c r="A1967" i="4"/>
  <c r="A1968" i="4"/>
  <c r="A1969" i="4"/>
  <c r="A1970" i="4"/>
  <c r="A1971" i="4"/>
  <c r="A1972" i="4"/>
  <c r="A1973" i="4"/>
  <c r="A1974" i="4"/>
  <c r="A1975" i="4"/>
  <c r="A1976" i="4"/>
  <c r="A1977" i="4"/>
  <c r="A1978" i="4"/>
  <c r="A1979" i="4"/>
  <c r="A1980" i="4"/>
  <c r="A1981" i="4"/>
  <c r="A1982" i="4"/>
  <c r="A1983" i="4"/>
  <c r="A1984" i="4"/>
  <c r="A1985" i="4"/>
  <c r="A1986" i="4"/>
  <c r="A1987" i="4"/>
  <c r="A1988" i="4"/>
  <c r="A1989" i="4"/>
  <c r="A1990" i="4"/>
  <c r="A1991" i="4"/>
  <c r="A1992" i="4"/>
  <c r="A1993" i="4"/>
  <c r="A1994" i="4"/>
  <c r="A1995" i="4"/>
  <c r="A1996" i="4"/>
  <c r="A1997" i="4"/>
  <c r="A1998" i="4"/>
  <c r="A1999" i="4"/>
  <c r="A2000" i="4"/>
  <c r="A2001" i="4"/>
  <c r="A2002" i="4"/>
  <c r="A2003" i="4"/>
  <c r="A2004" i="4"/>
  <c r="A2005" i="4"/>
  <c r="A2006" i="4"/>
  <c r="A2007" i="4"/>
  <c r="A2008" i="4"/>
  <c r="A2009" i="4"/>
  <c r="A2010" i="4"/>
  <c r="A2011" i="4"/>
  <c r="A2012" i="4"/>
  <c r="A2013" i="4"/>
  <c r="A2014" i="4"/>
  <c r="A2015" i="4"/>
  <c r="A2016" i="4"/>
  <c r="A2017" i="4"/>
  <c r="A2018" i="4"/>
  <c r="A2019" i="4"/>
  <c r="A2020" i="4"/>
  <c r="A2021" i="4"/>
  <c r="A2022" i="4"/>
  <c r="A2023" i="4"/>
  <c r="A2024" i="4"/>
  <c r="A2025" i="4"/>
  <c r="A2026" i="4"/>
  <c r="A2027" i="4"/>
  <c r="A2028" i="4"/>
  <c r="A2029" i="4"/>
  <c r="A2030" i="4"/>
  <c r="A2031" i="4"/>
  <c r="A2032" i="4"/>
  <c r="A2033" i="4"/>
  <c r="A2034" i="4"/>
  <c r="A2035" i="4"/>
  <c r="A2036" i="4"/>
  <c r="A2037" i="4"/>
  <c r="A2038" i="4"/>
  <c r="A2039" i="4"/>
  <c r="A2040" i="4"/>
  <c r="A2041" i="4"/>
  <c r="A2042" i="4"/>
  <c r="A2043" i="4"/>
  <c r="A2044" i="4"/>
  <c r="A2045" i="4"/>
  <c r="A2046" i="4"/>
  <c r="A2047" i="4"/>
  <c r="A2048" i="4"/>
  <c r="A2049" i="4"/>
  <c r="A2050" i="4"/>
  <c r="A2051" i="4"/>
  <c r="A2052" i="4"/>
  <c r="A2053" i="4"/>
  <c r="A2054" i="4"/>
  <c r="A2055" i="4"/>
  <c r="A2056" i="4"/>
  <c r="A2057" i="4"/>
  <c r="A2058" i="4"/>
  <c r="A2059" i="4"/>
  <c r="A2060" i="4"/>
  <c r="A2061" i="4"/>
  <c r="A2062" i="4"/>
  <c r="A2063" i="4"/>
  <c r="A2064" i="4"/>
  <c r="A2065" i="4"/>
  <c r="A2066" i="4"/>
  <c r="A2067" i="4"/>
  <c r="A2068" i="4"/>
  <c r="A2069" i="4"/>
  <c r="A2070" i="4"/>
  <c r="A2071" i="4"/>
  <c r="A2072" i="4"/>
  <c r="A2073" i="4"/>
  <c r="A2074" i="4"/>
  <c r="A2075" i="4"/>
  <c r="A2076" i="4"/>
  <c r="A2077" i="4"/>
  <c r="A2078" i="4"/>
  <c r="A2079" i="4"/>
  <c r="A2080" i="4"/>
  <c r="A2081" i="4"/>
  <c r="A2082" i="4"/>
  <c r="A2083" i="4"/>
  <c r="A2084" i="4"/>
  <c r="A2085" i="4"/>
  <c r="A2086" i="4"/>
  <c r="A2087" i="4"/>
  <c r="A2088" i="4"/>
  <c r="A2089" i="4"/>
  <c r="A2090" i="4"/>
  <c r="A2091" i="4"/>
  <c r="A2092" i="4"/>
  <c r="A2093" i="4"/>
  <c r="A2094" i="4"/>
  <c r="A2095" i="4"/>
  <c r="A2096" i="4"/>
  <c r="A2097" i="4"/>
  <c r="A2098" i="4"/>
  <c r="A2099" i="4"/>
  <c r="A2100" i="4"/>
  <c r="A2101" i="4"/>
  <c r="A2102" i="4"/>
  <c r="A2103" i="4"/>
  <c r="A2104" i="4"/>
  <c r="A2105" i="4"/>
  <c r="A2106" i="4"/>
  <c r="A2107" i="4"/>
  <c r="A2108" i="4"/>
  <c r="A2109" i="4"/>
  <c r="A2110" i="4"/>
  <c r="A2111" i="4"/>
  <c r="A2112" i="4"/>
  <c r="A2113" i="4"/>
  <c r="A2114" i="4"/>
  <c r="A2115" i="4"/>
  <c r="A2116" i="4"/>
  <c r="A2117" i="4"/>
  <c r="A2118" i="4"/>
  <c r="A2119" i="4"/>
  <c r="A2120" i="4"/>
  <c r="A2121" i="4"/>
  <c r="A2122" i="4"/>
  <c r="A2123" i="4"/>
  <c r="A2124" i="4"/>
  <c r="A2125" i="4"/>
  <c r="A2126" i="4"/>
  <c r="A2127" i="4"/>
  <c r="A2128" i="4"/>
  <c r="A2129" i="4"/>
  <c r="A2130" i="4"/>
  <c r="A2131" i="4"/>
  <c r="A2132" i="4"/>
  <c r="A2133" i="4"/>
  <c r="A2134" i="4"/>
  <c r="A2135" i="4"/>
  <c r="A2136" i="4"/>
  <c r="A2137" i="4"/>
  <c r="A2138" i="4"/>
  <c r="A2139" i="4"/>
  <c r="A2140" i="4"/>
  <c r="A2141" i="4"/>
  <c r="A2142" i="4"/>
  <c r="A2143" i="4"/>
  <c r="A2144" i="4"/>
  <c r="A2145" i="4"/>
  <c r="A2146" i="4"/>
  <c r="A2147" i="4"/>
  <c r="A2148" i="4"/>
  <c r="A2149" i="4"/>
  <c r="A2150" i="4"/>
  <c r="A2151" i="4"/>
  <c r="A2152" i="4"/>
  <c r="A2153" i="4"/>
  <c r="A2154" i="4"/>
  <c r="A2155" i="4"/>
  <c r="A2156" i="4"/>
  <c r="A2157" i="4"/>
  <c r="A2158" i="4"/>
  <c r="A2159" i="4"/>
  <c r="A2160" i="4"/>
  <c r="A2161" i="4"/>
  <c r="A2162" i="4"/>
  <c r="A2163" i="4"/>
  <c r="A2164" i="4"/>
  <c r="A2165" i="4"/>
  <c r="A2166" i="4"/>
  <c r="A2167" i="4"/>
  <c r="A2168" i="4"/>
  <c r="A2169" i="4"/>
  <c r="A2170" i="4"/>
  <c r="A2171" i="4"/>
  <c r="A2172" i="4"/>
  <c r="A2173" i="4"/>
  <c r="A2174" i="4"/>
  <c r="A2175" i="4"/>
  <c r="A2176" i="4"/>
  <c r="A2177" i="4"/>
  <c r="A2178" i="4"/>
  <c r="A2179" i="4"/>
  <c r="A2180" i="4"/>
  <c r="A2181" i="4"/>
  <c r="A2182" i="4"/>
  <c r="A2183" i="4"/>
  <c r="A2184" i="4"/>
  <c r="A2185" i="4"/>
  <c r="A2186" i="4"/>
  <c r="A2187" i="4"/>
  <c r="A2188" i="4"/>
  <c r="A2189" i="4"/>
  <c r="A2190" i="4"/>
  <c r="A2191" i="4"/>
  <c r="A2192" i="4"/>
  <c r="A2193" i="4"/>
  <c r="A2194" i="4"/>
  <c r="A2195" i="4"/>
  <c r="A2196" i="4"/>
  <c r="A2197" i="4"/>
  <c r="A2198" i="4"/>
  <c r="A2199" i="4"/>
  <c r="A2200" i="4"/>
  <c r="A2220" i="4"/>
  <c r="A2221" i="4"/>
  <c r="A2222" i="4"/>
  <c r="A2223" i="4"/>
  <c r="A2224" i="4"/>
  <c r="A2225" i="4"/>
  <c r="A2226" i="4"/>
  <c r="A2227" i="4"/>
  <c r="A2228" i="4"/>
  <c r="A2229" i="4"/>
  <c r="A2230" i="4"/>
  <c r="A2231" i="4"/>
  <c r="A2232" i="4"/>
  <c r="A2233" i="4"/>
  <c r="A2234" i="4"/>
  <c r="A2235" i="4"/>
  <c r="A2236" i="4"/>
  <c r="A2237" i="4"/>
  <c r="A2238" i="4"/>
  <c r="A2239" i="4"/>
  <c r="A2240" i="4"/>
  <c r="A2241" i="4"/>
  <c r="A2242" i="4"/>
  <c r="A2243" i="4"/>
  <c r="A2244" i="4"/>
  <c r="A2245" i="4"/>
  <c r="A2246" i="4"/>
  <c r="A2247" i="4"/>
  <c r="A2248" i="4"/>
  <c r="A2249" i="4"/>
  <c r="A2250" i="4"/>
  <c r="A2251" i="4"/>
  <c r="A2252" i="4"/>
  <c r="A2253" i="4"/>
  <c r="A2254" i="4"/>
  <c r="A2255" i="4"/>
  <c r="A2256" i="4"/>
  <c r="A2257" i="4"/>
  <c r="A2258" i="4"/>
  <c r="A2259" i="4"/>
  <c r="A2260" i="4"/>
  <c r="A2261" i="4"/>
  <c r="A2262" i="4"/>
  <c r="A2263" i="4"/>
  <c r="A2264" i="4"/>
  <c r="A2265" i="4"/>
  <c r="A2266" i="4"/>
  <c r="A2267" i="4"/>
  <c r="A2268" i="4"/>
  <c r="A2269" i="4"/>
  <c r="A2270" i="4"/>
  <c r="A2271" i="4"/>
  <c r="A2272" i="4"/>
  <c r="A2273" i="4"/>
  <c r="A2274" i="4"/>
  <c r="A2275" i="4"/>
  <c r="A2276" i="4"/>
  <c r="A2277" i="4"/>
  <c r="A2278" i="4"/>
  <c r="A2279" i="4"/>
  <c r="A2280" i="4"/>
  <c r="A2281" i="4"/>
  <c r="A2282" i="4"/>
  <c r="A2283" i="4"/>
  <c r="A2284" i="4"/>
  <c r="A2285" i="4"/>
  <c r="A2286" i="4"/>
  <c r="A2287" i="4"/>
  <c r="A2288" i="4"/>
  <c r="A2289" i="4"/>
  <c r="A2290" i="4"/>
  <c r="A2291" i="4"/>
  <c r="A2292" i="4"/>
  <c r="A2293" i="4"/>
  <c r="A2294" i="4"/>
  <c r="A2295" i="4"/>
  <c r="A2296" i="4"/>
  <c r="A2297" i="4"/>
  <c r="A2298" i="4"/>
  <c r="A2299" i="4"/>
  <c r="A2300" i="4"/>
  <c r="A2301" i="4"/>
  <c r="A2302" i="4"/>
  <c r="A2303" i="4"/>
  <c r="A2304" i="4"/>
  <c r="A2305" i="4"/>
  <c r="A2306" i="4"/>
  <c r="A2307" i="4"/>
  <c r="A2308" i="4"/>
  <c r="A2309" i="4"/>
  <c r="A2310" i="4"/>
  <c r="A2311" i="4"/>
  <c r="A2312" i="4"/>
  <c r="A2313" i="4"/>
  <c r="A2314" i="4"/>
  <c r="A2315" i="4"/>
  <c r="A2316" i="4"/>
  <c r="A2317" i="4"/>
  <c r="A2318" i="4"/>
  <c r="A2319" i="4"/>
  <c r="A2320" i="4"/>
  <c r="A2321" i="4"/>
  <c r="A2322" i="4"/>
  <c r="A2323" i="4"/>
  <c r="A2324" i="4"/>
  <c r="A2325" i="4"/>
  <c r="A2326" i="4"/>
  <c r="A2327" i="4"/>
  <c r="A2328" i="4"/>
  <c r="A2329" i="4"/>
  <c r="A2330" i="4"/>
  <c r="A2331" i="4"/>
  <c r="A2332" i="4"/>
  <c r="A2333" i="4"/>
  <c r="A2334" i="4"/>
  <c r="A2335" i="4"/>
  <c r="A2336" i="4"/>
  <c r="A2337" i="4"/>
  <c r="A2338" i="4"/>
  <c r="A2339" i="4"/>
  <c r="A2340" i="4"/>
  <c r="A2341" i="4"/>
  <c r="A2342" i="4"/>
  <c r="A2343" i="4"/>
  <c r="A2344" i="4"/>
  <c r="A2345" i="4"/>
  <c r="A2346" i="4"/>
  <c r="A2347" i="4"/>
  <c r="A2348" i="4"/>
  <c r="A2349" i="4"/>
  <c r="A2350" i="4"/>
  <c r="A2351" i="4"/>
  <c r="A2352" i="4"/>
  <c r="A2353" i="4"/>
  <c r="A2354" i="4"/>
  <c r="A2355" i="4"/>
  <c r="A2356" i="4"/>
  <c r="A2357" i="4"/>
  <c r="A2358" i="4"/>
  <c r="A2359" i="4"/>
  <c r="A2360" i="4"/>
  <c r="A2361" i="4"/>
  <c r="A2362" i="4"/>
  <c r="A2363" i="4"/>
  <c r="A2364" i="4"/>
  <c r="A2365" i="4"/>
  <c r="A2366" i="4"/>
  <c r="A2367" i="4"/>
  <c r="A2368" i="4"/>
  <c r="A2369" i="4"/>
  <c r="A2370" i="4"/>
  <c r="A2371" i="4"/>
  <c r="A2372" i="4"/>
  <c r="A2373" i="4"/>
  <c r="A2374" i="4"/>
  <c r="A2375" i="4"/>
  <c r="A2376" i="4"/>
  <c r="A2377" i="4"/>
  <c r="A2378" i="4"/>
  <c r="A2379" i="4"/>
  <c r="A2380" i="4"/>
  <c r="A2381" i="4"/>
  <c r="A2382" i="4"/>
  <c r="A2383" i="4"/>
  <c r="A2384" i="4"/>
  <c r="A2385" i="4"/>
  <c r="A2386" i="4"/>
  <c r="A2387" i="4"/>
  <c r="A2388" i="4"/>
  <c r="A2389" i="4"/>
  <c r="A2390" i="4"/>
  <c r="A2391" i="4"/>
  <c r="A2392" i="4"/>
  <c r="A2393" i="4"/>
  <c r="A2394" i="4"/>
  <c r="A2395" i="4"/>
  <c r="A2396" i="4"/>
  <c r="A2397" i="4"/>
  <c r="A2398" i="4"/>
  <c r="A2399" i="4"/>
  <c r="A2400" i="4"/>
  <c r="A2401" i="4"/>
  <c r="A2402" i="4"/>
  <c r="A2403" i="4"/>
  <c r="A2404" i="4"/>
  <c r="A2405" i="4"/>
  <c r="A2406" i="4"/>
  <c r="A2407" i="4"/>
  <c r="A2408" i="4"/>
  <c r="A2409" i="4"/>
  <c r="A2410" i="4"/>
  <c r="A2411" i="4"/>
  <c r="A2412" i="4"/>
  <c r="A2413" i="4"/>
  <c r="A2414" i="4"/>
  <c r="A2415" i="4"/>
  <c r="A2416" i="4"/>
  <c r="A2417" i="4"/>
  <c r="A2418" i="4"/>
  <c r="A2419" i="4"/>
  <c r="A2420" i="4"/>
  <c r="A2421" i="4"/>
  <c r="A3" i="4"/>
  <c r="L1" i="5"/>
  <c r="K1" i="5"/>
  <c r="I1" i="5"/>
  <c r="W38" i="5"/>
  <c r="N38" i="5"/>
  <c r="K38" i="5" s="1"/>
  <c r="M38" i="5"/>
  <c r="I38" i="5" s="1"/>
  <c r="J38" i="5" s="1"/>
  <c r="F38" i="5"/>
  <c r="D38" i="5"/>
  <c r="C38" i="5"/>
  <c r="B38" i="5"/>
  <c r="N37" i="5"/>
  <c r="M37" i="5"/>
  <c r="F37" i="5"/>
  <c r="D37" i="5"/>
  <c r="C37" i="5"/>
  <c r="B37" i="5"/>
  <c r="O38" i="1"/>
  <c r="N38" i="1"/>
  <c r="P3" i="2"/>
  <c r="F68" i="4" s="1"/>
  <c r="Q3" i="2"/>
  <c r="P4" i="2"/>
  <c r="Q4" i="2"/>
  <c r="P5" i="2"/>
  <c r="Q5" i="2"/>
  <c r="P6" i="2"/>
  <c r="Q6" i="2"/>
  <c r="P7" i="2"/>
  <c r="F6" i="4" s="1"/>
  <c r="Q7" i="2"/>
  <c r="P8" i="2"/>
  <c r="F7" i="4" s="1"/>
  <c r="Q8" i="2"/>
  <c r="P9" i="2"/>
  <c r="F8" i="4" s="1"/>
  <c r="Q9" i="2"/>
  <c r="P10" i="2"/>
  <c r="Q10" i="2"/>
  <c r="P11" i="2"/>
  <c r="Q11" i="2"/>
  <c r="P12" i="2"/>
  <c r="Q12" i="2"/>
  <c r="P13" i="2"/>
  <c r="F12" i="4" s="1"/>
  <c r="Q13" i="2"/>
  <c r="P14" i="2"/>
  <c r="F13" i="4" s="1"/>
  <c r="Q14" i="2"/>
  <c r="P15" i="2"/>
  <c r="F14" i="4" s="1"/>
  <c r="Q15" i="2"/>
  <c r="P16" i="2"/>
  <c r="Q16" i="2"/>
  <c r="P17" i="2"/>
  <c r="F16" i="4" s="1"/>
  <c r="Q17" i="2"/>
  <c r="P18" i="2"/>
  <c r="F17" i="4" s="1"/>
  <c r="Q18" i="2"/>
  <c r="P19" i="2"/>
  <c r="F18" i="4" s="1"/>
  <c r="Q19" i="2"/>
  <c r="P20" i="2"/>
  <c r="F19" i="4" s="1"/>
  <c r="Q20" i="2"/>
  <c r="P21" i="2"/>
  <c r="F20" i="4" s="1"/>
  <c r="Q21" i="2"/>
  <c r="P22" i="2"/>
  <c r="Q22" i="2"/>
  <c r="P23" i="2"/>
  <c r="Q23" i="2"/>
  <c r="P24" i="2"/>
  <c r="Q24" i="2"/>
  <c r="P25" i="2"/>
  <c r="F24" i="4" s="1"/>
  <c r="Q25" i="2"/>
  <c r="P26" i="2"/>
  <c r="Q26" i="2"/>
  <c r="P27" i="2"/>
  <c r="F26" i="4" s="1"/>
  <c r="Q27" i="2"/>
  <c r="P28" i="2"/>
  <c r="Q28" i="2"/>
  <c r="P29" i="2"/>
  <c r="F29" i="4" s="1"/>
  <c r="Q29" i="2"/>
  <c r="P30" i="2"/>
  <c r="Q30" i="2"/>
  <c r="P31" i="2"/>
  <c r="F31" i="4" s="1"/>
  <c r="Q31" i="2"/>
  <c r="P32" i="2"/>
  <c r="F32" i="4" s="1"/>
  <c r="Q32" i="2"/>
  <c r="P33" i="2"/>
  <c r="F33" i="4" s="1"/>
  <c r="Q33" i="2"/>
  <c r="P34" i="2"/>
  <c r="Q34" i="2"/>
  <c r="P35" i="2"/>
  <c r="Q35" i="2"/>
  <c r="P36" i="2"/>
  <c r="Q36" i="2"/>
  <c r="P37" i="2"/>
  <c r="F37" i="4" s="1"/>
  <c r="Q37" i="2"/>
  <c r="P38" i="2"/>
  <c r="F38" i="4" s="1"/>
  <c r="Q38" i="2"/>
  <c r="P39" i="2"/>
  <c r="F39" i="4" s="1"/>
  <c r="Q39" i="2"/>
  <c r="P40" i="2"/>
  <c r="Q40" i="2"/>
  <c r="P41" i="2"/>
  <c r="Q41" i="2"/>
  <c r="P42" i="2"/>
  <c r="Q42" i="2"/>
  <c r="P43" i="2"/>
  <c r="F43" i="4" s="1"/>
  <c r="Q43" i="2"/>
  <c r="P44" i="2"/>
  <c r="F44" i="4" s="1"/>
  <c r="Q44" i="2"/>
  <c r="P45" i="2"/>
  <c r="F45" i="4" s="1"/>
  <c r="Q45" i="2"/>
  <c r="P46" i="2"/>
  <c r="Q46" i="2"/>
  <c r="P47" i="2"/>
  <c r="Q47" i="2"/>
  <c r="P48" i="2"/>
  <c r="Q48" i="2"/>
  <c r="P49" i="2"/>
  <c r="F49" i="4" s="1"/>
  <c r="Q49" i="2"/>
  <c r="P50" i="2"/>
  <c r="F50" i="4" s="1"/>
  <c r="Q50" i="2"/>
  <c r="P51" i="2"/>
  <c r="F51" i="4" s="1"/>
  <c r="Q51" i="2"/>
  <c r="P52" i="2"/>
  <c r="Q52" i="2"/>
  <c r="P53" i="2"/>
  <c r="F53" i="4" s="1"/>
  <c r="Q53" i="2"/>
  <c r="P54" i="2"/>
  <c r="Q54" i="2"/>
  <c r="P55" i="2"/>
  <c r="F55" i="4" s="1"/>
  <c r="Q55" i="2"/>
  <c r="P56" i="2"/>
  <c r="Q56" i="2"/>
  <c r="P57" i="2"/>
  <c r="F57" i="4" s="1"/>
  <c r="Q57" i="2"/>
  <c r="P58" i="2"/>
  <c r="Q58" i="2"/>
  <c r="P59" i="2"/>
  <c r="Q59" i="2"/>
  <c r="P60" i="2"/>
  <c r="F60" i="4" s="1"/>
  <c r="Q60" i="2"/>
  <c r="P61" i="2"/>
  <c r="F61" i="4" s="1"/>
  <c r="Q61" i="2"/>
  <c r="P62" i="2"/>
  <c r="F62" i="4" s="1"/>
  <c r="Q62" i="2"/>
  <c r="P63" i="2"/>
  <c r="F63" i="4" s="1"/>
  <c r="Q63" i="2"/>
  <c r="P64" i="2"/>
  <c r="Q64" i="2"/>
  <c r="P65" i="2"/>
  <c r="F65" i="4" s="1"/>
  <c r="Q65" i="2"/>
  <c r="P66" i="2"/>
  <c r="Q66" i="2"/>
  <c r="P67" i="2"/>
  <c r="F67" i="4" s="1"/>
  <c r="Q67" i="2"/>
  <c r="P68" i="2"/>
  <c r="F69" i="4" s="1"/>
  <c r="Q68" i="2"/>
  <c r="P69" i="2"/>
  <c r="F70" i="4" s="1"/>
  <c r="Q69" i="2"/>
  <c r="P70" i="2"/>
  <c r="Q70" i="2"/>
  <c r="P71" i="2"/>
  <c r="Q71" i="2"/>
  <c r="P72" i="2"/>
  <c r="Q72" i="2"/>
  <c r="P73" i="2"/>
  <c r="F74" i="4" s="1"/>
  <c r="Q73" i="2"/>
  <c r="P74" i="2"/>
  <c r="F75" i="4" s="1"/>
  <c r="Q74" i="2"/>
  <c r="P75" i="2"/>
  <c r="F76" i="4" s="1"/>
  <c r="Q75" i="2"/>
  <c r="P76" i="2"/>
  <c r="Q76" i="2"/>
  <c r="P77" i="2"/>
  <c r="Q77" i="2"/>
  <c r="P78" i="2"/>
  <c r="Q78" i="2"/>
  <c r="P79" i="2"/>
  <c r="F80" i="4" s="1"/>
  <c r="Q79" i="2"/>
  <c r="P80" i="2"/>
  <c r="Q80" i="2"/>
  <c r="P81" i="2"/>
  <c r="F82" i="4" s="1"/>
  <c r="Q81" i="2"/>
  <c r="P82" i="2"/>
  <c r="Q82" i="2"/>
  <c r="P83" i="2"/>
  <c r="F84" i="4" s="1"/>
  <c r="Q83" i="2"/>
  <c r="P84" i="2"/>
  <c r="Q84" i="2"/>
  <c r="P85" i="2"/>
  <c r="F87" i="4" s="1"/>
  <c r="Q85" i="2"/>
  <c r="P86" i="2"/>
  <c r="F88" i="4" s="1"/>
  <c r="Q86" i="2"/>
  <c r="P87" i="2"/>
  <c r="F89" i="4" s="1"/>
  <c r="Q87" i="2"/>
  <c r="P88" i="2"/>
  <c r="Q88" i="2"/>
  <c r="P89" i="2"/>
  <c r="F91" i="4" s="1"/>
  <c r="Q89" i="2"/>
  <c r="P90" i="2"/>
  <c r="F92" i="4" s="1"/>
  <c r="Q90" i="2"/>
  <c r="P91" i="2"/>
  <c r="F93" i="4" s="1"/>
  <c r="Q91" i="2"/>
  <c r="P92" i="2"/>
  <c r="F94" i="4" s="1"/>
  <c r="Q92" i="2"/>
  <c r="P93" i="2"/>
  <c r="F95" i="4" s="1"/>
  <c r="Q93" i="2"/>
  <c r="P94" i="2"/>
  <c r="Q94" i="2"/>
  <c r="P95" i="2"/>
  <c r="Q95" i="2"/>
  <c r="P96" i="2"/>
  <c r="Q96" i="2"/>
  <c r="P97" i="2"/>
  <c r="F99" i="4" s="1"/>
  <c r="Q97" i="2"/>
  <c r="P98" i="2"/>
  <c r="F100" i="4" s="1"/>
  <c r="Q98" i="2"/>
  <c r="P99" i="2"/>
  <c r="F85" i="4" s="1"/>
  <c r="Q99" i="2"/>
  <c r="P100" i="2"/>
  <c r="Q100" i="2"/>
  <c r="P101" i="2"/>
  <c r="Q101" i="2"/>
  <c r="P102" i="2"/>
  <c r="Q102" i="2"/>
  <c r="P103" i="2"/>
  <c r="F105" i="4" s="1"/>
  <c r="Q103" i="2"/>
  <c r="P104" i="2"/>
  <c r="Q104" i="2"/>
  <c r="P105" i="2"/>
  <c r="F107" i="4" s="1"/>
  <c r="Q105" i="2"/>
  <c r="P106" i="2"/>
  <c r="Q106" i="2"/>
  <c r="P107" i="2"/>
  <c r="Q107" i="2"/>
  <c r="P108" i="2"/>
  <c r="F110" i="4" s="1"/>
  <c r="Q108" i="2"/>
  <c r="P109" i="2"/>
  <c r="F111" i="4" s="1"/>
  <c r="Q109" i="2"/>
  <c r="P110" i="2"/>
  <c r="F112" i="4" s="1"/>
  <c r="Q110" i="2"/>
  <c r="P111" i="2"/>
  <c r="Q111" i="2"/>
  <c r="P112" i="2"/>
  <c r="Q112" i="2"/>
  <c r="P113" i="2"/>
  <c r="Q113" i="2"/>
  <c r="P114" i="2"/>
  <c r="Q114" i="2"/>
  <c r="P115" i="2"/>
  <c r="F101" i="4" s="1"/>
  <c r="Q115" i="2"/>
  <c r="P116" i="2"/>
  <c r="F180" i="4" s="1"/>
  <c r="Q116" i="2"/>
  <c r="P117" i="2"/>
  <c r="Q117" i="2"/>
  <c r="P118" i="2"/>
  <c r="Q118" i="2"/>
  <c r="P119" i="2"/>
  <c r="Q119" i="2"/>
  <c r="P120" i="2"/>
  <c r="Q120" i="2"/>
  <c r="P121" i="2"/>
  <c r="F121" i="4" s="1"/>
  <c r="Q121" i="2"/>
  <c r="P122" i="2"/>
  <c r="F122" i="4" s="1"/>
  <c r="Q122" i="2"/>
  <c r="P123" i="2"/>
  <c r="F123" i="4" s="1"/>
  <c r="Q123" i="2"/>
  <c r="P124" i="2"/>
  <c r="Q124" i="2"/>
  <c r="P125" i="2"/>
  <c r="F125" i="4" s="1"/>
  <c r="Q125" i="2"/>
  <c r="P126" i="2"/>
  <c r="Q126" i="2"/>
  <c r="P127" i="2"/>
  <c r="F127" i="4" s="1"/>
  <c r="Q127" i="2"/>
  <c r="P128" i="2"/>
  <c r="F128" i="4" s="1"/>
  <c r="Q128" i="2"/>
  <c r="P129" i="2"/>
  <c r="F129" i="4" s="1"/>
  <c r="Q129" i="2"/>
  <c r="P130" i="2"/>
  <c r="Q130" i="2"/>
  <c r="P131" i="2"/>
  <c r="F131" i="4" s="1"/>
  <c r="Q131" i="2"/>
  <c r="P132" i="2"/>
  <c r="F132" i="4" s="1"/>
  <c r="Q132" i="2"/>
  <c r="P133" i="2"/>
  <c r="F133" i="4" s="1"/>
  <c r="Q133" i="2"/>
  <c r="P134" i="2"/>
  <c r="Q134" i="2"/>
  <c r="P135" i="2"/>
  <c r="F135" i="4" s="1"/>
  <c r="Q135" i="2"/>
  <c r="P136" i="2"/>
  <c r="Q136" i="2"/>
  <c r="P137" i="2"/>
  <c r="F137" i="4" s="1"/>
  <c r="Q137" i="2"/>
  <c r="P138" i="2"/>
  <c r="F138" i="4" s="1"/>
  <c r="Q138" i="2"/>
  <c r="P139" i="2"/>
  <c r="F139" i="4" s="1"/>
  <c r="Q139" i="2"/>
  <c r="P140" i="2"/>
  <c r="F140" i="4" s="1"/>
  <c r="Q140" i="2"/>
  <c r="P141" i="2"/>
  <c r="F141" i="4" s="1"/>
  <c r="Q141" i="2"/>
  <c r="P142" i="2"/>
  <c r="Q142" i="2"/>
  <c r="P143" i="2"/>
  <c r="Q143" i="2"/>
  <c r="P144" i="2"/>
  <c r="F144" i="4" s="1"/>
  <c r="Q144" i="2"/>
  <c r="P145" i="2"/>
  <c r="F145" i="4" s="1"/>
  <c r="Q145" i="2"/>
  <c r="P146" i="2"/>
  <c r="F146" i="4" s="1"/>
  <c r="Q146" i="2"/>
  <c r="P147" i="2"/>
  <c r="F147" i="4" s="1"/>
  <c r="Q147" i="2"/>
  <c r="P148" i="2"/>
  <c r="Q148" i="2"/>
  <c r="P149" i="2"/>
  <c r="Q149" i="2"/>
  <c r="P150" i="2"/>
  <c r="F150" i="4" s="1"/>
  <c r="Q150" i="2"/>
  <c r="P151" i="2"/>
  <c r="F151" i="4" s="1"/>
  <c r="Q151" i="2"/>
  <c r="P152" i="2"/>
  <c r="F152" i="4" s="1"/>
  <c r="Q152" i="2"/>
  <c r="P153" i="2"/>
  <c r="F153" i="4" s="1"/>
  <c r="Q153" i="2"/>
  <c r="P154" i="2"/>
  <c r="Q154" i="2"/>
  <c r="P155" i="2"/>
  <c r="Q155" i="2"/>
  <c r="P156" i="2"/>
  <c r="Q156" i="2"/>
  <c r="P157" i="2"/>
  <c r="F157" i="4" s="1"/>
  <c r="Q157" i="2"/>
  <c r="P158" i="2"/>
  <c r="Q158" i="2"/>
  <c r="P159" i="2"/>
  <c r="F159" i="4" s="1"/>
  <c r="Q159" i="2"/>
  <c r="P160" i="2"/>
  <c r="Q160" i="2"/>
  <c r="P161" i="2"/>
  <c r="Q161" i="2"/>
  <c r="P162" i="2"/>
  <c r="F162" i="4" s="1"/>
  <c r="Q162" i="2"/>
  <c r="P163" i="2"/>
  <c r="F163" i="4" s="1"/>
  <c r="Q163" i="2"/>
  <c r="P164" i="2"/>
  <c r="Q164" i="2"/>
  <c r="P165" i="2"/>
  <c r="F165" i="4" s="1"/>
  <c r="Q165" i="2"/>
  <c r="P166" i="2"/>
  <c r="Q166" i="2"/>
  <c r="P167" i="2"/>
  <c r="Q167" i="2"/>
  <c r="P168" i="2"/>
  <c r="Q168" i="2"/>
  <c r="P169" i="2"/>
  <c r="F169" i="4" s="1"/>
  <c r="Q169" i="2"/>
  <c r="P170" i="2"/>
  <c r="F170" i="4" s="1"/>
  <c r="Q170" i="2"/>
  <c r="P171" i="2"/>
  <c r="F171" i="4" s="1"/>
  <c r="Q171" i="2"/>
  <c r="P172" i="2"/>
  <c r="Q172" i="2"/>
  <c r="P173" i="2"/>
  <c r="F173" i="4" s="1"/>
  <c r="Q173" i="2"/>
  <c r="P174" i="2"/>
  <c r="F174" i="4" s="1"/>
  <c r="Q174" i="2"/>
  <c r="P175" i="2"/>
  <c r="F175" i="4" s="1"/>
  <c r="Q175" i="2"/>
  <c r="P176" i="2"/>
  <c r="F176" i="4" s="1"/>
  <c r="Q176" i="2"/>
  <c r="P177" i="2"/>
  <c r="F177" i="4" s="1"/>
  <c r="Q177" i="2"/>
  <c r="P178" i="2"/>
  <c r="Q178" i="2"/>
  <c r="P179" i="2"/>
  <c r="F179" i="4" s="1"/>
  <c r="Q179" i="2"/>
  <c r="P180" i="2"/>
  <c r="Q180" i="2"/>
  <c r="P181" i="2"/>
  <c r="F182" i="4" s="1"/>
  <c r="Q181" i="2"/>
  <c r="P182" i="2"/>
  <c r="Q182" i="2"/>
  <c r="P183" i="2"/>
  <c r="F184" i="4" s="1"/>
  <c r="Q183" i="2"/>
  <c r="P184" i="2"/>
  <c r="Q184" i="2"/>
  <c r="P185" i="2"/>
  <c r="Q185" i="2"/>
  <c r="P186" i="2"/>
  <c r="Q186" i="2"/>
  <c r="P187" i="2"/>
  <c r="Q187" i="2"/>
  <c r="P188" i="2"/>
  <c r="F189" i="4" s="1"/>
  <c r="Q188" i="2"/>
  <c r="P189" i="2"/>
  <c r="F190" i="4" s="1"/>
  <c r="Q189" i="2"/>
  <c r="P190" i="2"/>
  <c r="Q190" i="2"/>
  <c r="P191" i="2"/>
  <c r="Q191" i="2"/>
  <c r="P192" i="2"/>
  <c r="F193" i="4" s="1"/>
  <c r="Q192" i="2"/>
  <c r="P193" i="2"/>
  <c r="F194" i="4" s="1"/>
  <c r="Q193" i="2"/>
  <c r="P194" i="2"/>
  <c r="Q194" i="2"/>
  <c r="P195" i="2"/>
  <c r="F196" i="4" s="1"/>
  <c r="Q195" i="2"/>
  <c r="P196" i="2"/>
  <c r="Q196" i="2"/>
  <c r="P197" i="2"/>
  <c r="Q197" i="2"/>
  <c r="P198" i="2"/>
  <c r="Q198" i="2"/>
  <c r="P199" i="2"/>
  <c r="Q199" i="2"/>
  <c r="P200" i="2"/>
  <c r="Q200" i="2"/>
  <c r="P201" i="2"/>
  <c r="F202" i="4" s="1"/>
  <c r="Q201" i="2"/>
  <c r="P202" i="2"/>
  <c r="Q202" i="2"/>
  <c r="P203" i="2"/>
  <c r="Q203" i="2"/>
  <c r="P204" i="2"/>
  <c r="F205" i="4" s="1"/>
  <c r="Q204" i="2"/>
  <c r="P205" i="2"/>
  <c r="F206" i="4" s="1"/>
  <c r="Q205" i="2"/>
  <c r="P206" i="2"/>
  <c r="F207" i="4" s="1"/>
  <c r="Q206" i="2"/>
  <c r="P207" i="2"/>
  <c r="F208" i="4" s="1"/>
  <c r="Q207" i="2"/>
  <c r="P208" i="2"/>
  <c r="Q208" i="2"/>
  <c r="P209" i="2"/>
  <c r="Q209" i="2"/>
  <c r="P210" i="2"/>
  <c r="Q210" i="2"/>
  <c r="P211" i="2"/>
  <c r="Q211" i="2"/>
  <c r="P212" i="2"/>
  <c r="Q212" i="2"/>
  <c r="P213" i="2"/>
  <c r="F214" i="4" s="1"/>
  <c r="Q213" i="2"/>
  <c r="P214" i="2"/>
  <c r="Q214" i="2"/>
  <c r="P215" i="2"/>
  <c r="Q215" i="2"/>
  <c r="P216" i="2"/>
  <c r="Q216" i="2"/>
  <c r="P217" i="2"/>
  <c r="F218" i="4" s="1"/>
  <c r="Q217" i="2"/>
  <c r="P218" i="2"/>
  <c r="Q218" i="2"/>
  <c r="P219" i="2"/>
  <c r="F220" i="4" s="1"/>
  <c r="Q219" i="2"/>
  <c r="P220" i="2"/>
  <c r="Q220" i="2"/>
  <c r="P221" i="2"/>
  <c r="Q221" i="2"/>
  <c r="P222" i="2"/>
  <c r="F223" i="4" s="1"/>
  <c r="Q222" i="2"/>
  <c r="P223" i="2"/>
  <c r="Q223" i="2"/>
  <c r="P224" i="2"/>
  <c r="Q224" i="2"/>
  <c r="P225" i="2"/>
  <c r="F226" i="4" s="1"/>
  <c r="Q225" i="2"/>
  <c r="P226" i="2"/>
  <c r="Q226" i="2"/>
  <c r="P227" i="2"/>
  <c r="F228" i="4" s="1"/>
  <c r="Q227" i="2"/>
  <c r="P228" i="2"/>
  <c r="Q228" i="2"/>
  <c r="P229" i="2"/>
  <c r="F230" i="4" s="1"/>
  <c r="Q229" i="2"/>
  <c r="P230" i="2"/>
  <c r="Q230" i="2"/>
  <c r="P231" i="2"/>
  <c r="F232" i="4" s="1"/>
  <c r="Q231" i="2"/>
  <c r="P232" i="2"/>
  <c r="Q232" i="2"/>
  <c r="P233" i="2"/>
  <c r="Q233" i="2"/>
  <c r="P234" i="2"/>
  <c r="F235" i="4" s="1"/>
  <c r="Q234" i="2"/>
  <c r="P235" i="2"/>
  <c r="Q235" i="2"/>
  <c r="P236" i="2"/>
  <c r="F237" i="4" s="1"/>
  <c r="Q236" i="2"/>
  <c r="P237" i="2"/>
  <c r="F238" i="4" s="1"/>
  <c r="Q237" i="2"/>
  <c r="P238" i="2"/>
  <c r="Q238" i="2"/>
  <c r="P239" i="2"/>
  <c r="Q239" i="2"/>
  <c r="P240" i="2"/>
  <c r="F241" i="4" s="1"/>
  <c r="Q240" i="2"/>
  <c r="P241" i="2"/>
  <c r="F242" i="4" s="1"/>
  <c r="Q241" i="2"/>
  <c r="P242" i="2"/>
  <c r="Q242" i="2"/>
  <c r="P243" i="2"/>
  <c r="F244" i="4" s="1"/>
  <c r="Q243" i="2"/>
  <c r="P244" i="2"/>
  <c r="Q244" i="2"/>
  <c r="P245" i="2"/>
  <c r="F246" i="4" s="1"/>
  <c r="Q245" i="2"/>
  <c r="P246" i="2"/>
  <c r="F247" i="4" s="1"/>
  <c r="Q246" i="2"/>
  <c r="P247" i="2"/>
  <c r="Q247" i="2"/>
  <c r="P248" i="2"/>
  <c r="Q248" i="2"/>
  <c r="P249" i="2"/>
  <c r="F250" i="4" s="1"/>
  <c r="Q249" i="2"/>
  <c r="P250" i="2"/>
  <c r="Q250" i="2"/>
  <c r="P251" i="2"/>
  <c r="Q251" i="2"/>
  <c r="P252" i="2"/>
  <c r="Q252" i="2"/>
  <c r="P253" i="2"/>
  <c r="F254" i="4" s="1"/>
  <c r="Q253" i="2"/>
  <c r="P254" i="2"/>
  <c r="F255" i="4" s="1"/>
  <c r="Q254" i="2"/>
  <c r="P255" i="2"/>
  <c r="F256" i="4" s="1"/>
  <c r="Q255" i="2"/>
  <c r="P256" i="2"/>
  <c r="Q256" i="2"/>
  <c r="P257" i="2"/>
  <c r="Q257" i="2"/>
  <c r="P258" i="2"/>
  <c r="Q258" i="2"/>
  <c r="P259" i="2"/>
  <c r="Q259" i="2"/>
  <c r="P260" i="2"/>
  <c r="Q260" i="2"/>
  <c r="P261" i="2"/>
  <c r="F262" i="4" s="1"/>
  <c r="Q261" i="2"/>
  <c r="P262" i="2"/>
  <c r="Q262" i="2"/>
  <c r="P263" i="2"/>
  <c r="F264" i="4" s="1"/>
  <c r="Q263" i="2"/>
  <c r="P264" i="2"/>
  <c r="Q264" i="2"/>
  <c r="P265" i="2"/>
  <c r="F266" i="4" s="1"/>
  <c r="Q265" i="2"/>
  <c r="P266" i="2"/>
  <c r="Q266" i="2"/>
  <c r="P267" i="2"/>
  <c r="F268" i="4" s="1"/>
  <c r="Q267" i="2"/>
  <c r="P268" i="2"/>
  <c r="Q268" i="2"/>
  <c r="P269" i="2"/>
  <c r="Q269" i="2"/>
  <c r="P270" i="2"/>
  <c r="F271" i="4" s="1"/>
  <c r="Q270" i="2"/>
  <c r="P271" i="2"/>
  <c r="Q271" i="2"/>
  <c r="P272" i="2"/>
  <c r="F273" i="4" s="1"/>
  <c r="Q272" i="2"/>
  <c r="P273" i="2"/>
  <c r="F274" i="4" s="1"/>
  <c r="Q273" i="2"/>
  <c r="P274" i="2"/>
  <c r="Q274" i="2"/>
  <c r="P275" i="2"/>
  <c r="F276" i="4" s="1"/>
  <c r="Q275" i="2"/>
  <c r="P276" i="2"/>
  <c r="Q276" i="2"/>
  <c r="P277" i="2"/>
  <c r="F278" i="4" s="1"/>
  <c r="Q277" i="2"/>
  <c r="P278" i="2"/>
  <c r="F279" i="4" s="1"/>
  <c r="Q278" i="2"/>
  <c r="P279" i="2"/>
  <c r="F280" i="4" s="1"/>
  <c r="Q279" i="2"/>
  <c r="P280" i="2"/>
  <c r="Q280" i="2"/>
  <c r="P281" i="2"/>
  <c r="Q281" i="2"/>
  <c r="P282" i="2"/>
  <c r="F283" i="4" s="1"/>
  <c r="Q282" i="2"/>
  <c r="P283" i="2"/>
  <c r="Q283" i="2"/>
  <c r="P284" i="2"/>
  <c r="F285" i="4" s="1"/>
  <c r="Q284" i="2"/>
  <c r="P285" i="2"/>
  <c r="F287" i="4" s="1"/>
  <c r="Q285" i="2"/>
  <c r="P286" i="2"/>
  <c r="Q286" i="2"/>
  <c r="P287" i="2"/>
  <c r="F288" i="4" s="1"/>
  <c r="Q287" i="2"/>
  <c r="P288" i="2"/>
  <c r="Q288" i="2"/>
  <c r="P289" i="2"/>
  <c r="F290" i="4" s="1"/>
  <c r="Q289" i="2"/>
  <c r="P290" i="2"/>
  <c r="Q290" i="2"/>
  <c r="P291" i="2"/>
  <c r="F292" i="4" s="1"/>
  <c r="Q291" i="2"/>
  <c r="P292" i="2"/>
  <c r="Q292" i="2"/>
  <c r="P293" i="2"/>
  <c r="Q293" i="2"/>
  <c r="P294" i="2"/>
  <c r="F295" i="4" s="1"/>
  <c r="Q294" i="2"/>
  <c r="P295" i="2"/>
  <c r="F296" i="4" s="1"/>
  <c r="Q295" i="2"/>
  <c r="P296" i="2"/>
  <c r="Q296" i="2"/>
  <c r="P297" i="2"/>
  <c r="F298" i="4" s="1"/>
  <c r="Q297" i="2"/>
  <c r="P298" i="2"/>
  <c r="Q298" i="2"/>
  <c r="P299" i="2"/>
  <c r="Q299" i="2"/>
  <c r="P300" i="2"/>
  <c r="F301" i="4" s="1"/>
  <c r="Q300" i="2"/>
  <c r="P301" i="2"/>
  <c r="F302" i="4" s="1"/>
  <c r="Q301" i="2"/>
  <c r="P302" i="2"/>
  <c r="Q302" i="2"/>
  <c r="P303" i="2"/>
  <c r="F304" i="4" s="1"/>
  <c r="Q303" i="2"/>
  <c r="P304" i="2"/>
  <c r="Q304" i="2"/>
  <c r="P305" i="2"/>
  <c r="F306" i="4" s="1"/>
  <c r="Q305" i="2"/>
  <c r="P306" i="2"/>
  <c r="Q306" i="2"/>
  <c r="P307" i="2"/>
  <c r="F308" i="4" s="1"/>
  <c r="Q307" i="2"/>
  <c r="P308" i="2"/>
  <c r="Q308" i="2"/>
  <c r="P309" i="2"/>
  <c r="F310" i="4" s="1"/>
  <c r="Q309" i="2"/>
  <c r="P310" i="2"/>
  <c r="Q310" i="2"/>
  <c r="P311" i="2"/>
  <c r="Q311" i="2"/>
  <c r="P312" i="2"/>
  <c r="F313" i="4" s="1"/>
  <c r="Q312" i="2"/>
  <c r="P313" i="2"/>
  <c r="F314" i="4" s="1"/>
  <c r="Q313" i="2"/>
  <c r="P314" i="2"/>
  <c r="F315" i="4" s="1"/>
  <c r="Q314" i="2"/>
  <c r="P315" i="2"/>
  <c r="F316" i="4" s="1"/>
  <c r="Q315" i="2"/>
  <c r="P316" i="2"/>
  <c r="Q316" i="2"/>
  <c r="P317" i="2"/>
  <c r="F318" i="4" s="1"/>
  <c r="Q317" i="2"/>
  <c r="P318" i="2"/>
  <c r="Q318" i="2"/>
  <c r="P319" i="2"/>
  <c r="F320" i="4" s="1"/>
  <c r="Q319" i="2"/>
  <c r="P320" i="2"/>
  <c r="Q320" i="2"/>
  <c r="P321" i="2"/>
  <c r="F322" i="4" s="1"/>
  <c r="Q321" i="2"/>
  <c r="P322" i="2"/>
  <c r="Q322" i="2"/>
  <c r="P323" i="2"/>
  <c r="Q323" i="2"/>
  <c r="P324" i="2"/>
  <c r="F325" i="4" s="1"/>
  <c r="Q324" i="2"/>
  <c r="P325" i="2"/>
  <c r="F326" i="4" s="1"/>
  <c r="Q325" i="2"/>
  <c r="P326" i="2"/>
  <c r="Q326" i="2"/>
  <c r="P327" i="2"/>
  <c r="F328" i="4" s="1"/>
  <c r="Q327" i="2"/>
  <c r="P328" i="2"/>
  <c r="Q328" i="2"/>
  <c r="P329" i="2"/>
  <c r="F330" i="4" s="1"/>
  <c r="Q329" i="2"/>
  <c r="P330" i="2"/>
  <c r="Q330" i="2"/>
  <c r="P331" i="2"/>
  <c r="F374" i="4" s="1"/>
  <c r="Q331" i="2"/>
  <c r="P332" i="2"/>
  <c r="F352" i="4" s="1"/>
  <c r="Q332" i="2"/>
  <c r="P333" i="2"/>
  <c r="F350" i="4" s="1"/>
  <c r="Q333" i="2"/>
  <c r="P334" i="2"/>
  <c r="Q334" i="2"/>
  <c r="P335" i="2"/>
  <c r="Q335" i="2"/>
  <c r="P336" i="2"/>
  <c r="F364" i="4" s="1"/>
  <c r="Q336" i="2"/>
  <c r="P337" i="2"/>
  <c r="F372" i="4" s="1"/>
  <c r="Q337" i="2"/>
  <c r="P338" i="2"/>
  <c r="Q338" i="2"/>
  <c r="P339" i="2"/>
  <c r="F338" i="4" s="1"/>
  <c r="Q339" i="2"/>
  <c r="P340" i="2"/>
  <c r="Q340" i="2"/>
  <c r="P341" i="2"/>
  <c r="Q341" i="2"/>
  <c r="P342" i="2"/>
  <c r="F349" i="4" s="1"/>
  <c r="Q342" i="2"/>
  <c r="P343" i="2"/>
  <c r="F359" i="4" s="1"/>
  <c r="Q343" i="2"/>
  <c r="P344" i="2"/>
  <c r="F343" i="4" s="1"/>
  <c r="Q344" i="2"/>
  <c r="P345" i="2"/>
  <c r="F371" i="4" s="1"/>
  <c r="Q345" i="2"/>
  <c r="P346" i="2"/>
  <c r="Q346" i="2"/>
  <c r="P347" i="2"/>
  <c r="F336" i="4" s="1"/>
  <c r="Q347" i="2"/>
  <c r="P348" i="2"/>
  <c r="F344" i="4" s="1"/>
  <c r="Q348" i="2"/>
  <c r="P349" i="2"/>
  <c r="F362" i="4" s="1"/>
  <c r="Q349" i="2"/>
  <c r="P350" i="2"/>
  <c r="Q350" i="2"/>
  <c r="P351" i="2"/>
  <c r="F351" i="4" s="1"/>
  <c r="Q351" i="2"/>
  <c r="P352" i="2"/>
  <c r="Q352" i="2"/>
  <c r="P353" i="2"/>
  <c r="Q353" i="2"/>
  <c r="P354" i="2"/>
  <c r="F360" i="4" s="1"/>
  <c r="Q354" i="2"/>
  <c r="P355" i="2"/>
  <c r="F337" i="4" s="1"/>
  <c r="Q355" i="2"/>
  <c r="P356" i="2"/>
  <c r="F356" i="4" s="1"/>
  <c r="Q356" i="2"/>
  <c r="P357" i="2"/>
  <c r="F363" i="4" s="1"/>
  <c r="Q357" i="2"/>
  <c r="P358" i="2"/>
  <c r="Q358" i="2"/>
  <c r="P359" i="2"/>
  <c r="Q359" i="2"/>
  <c r="P360" i="2"/>
  <c r="Q360" i="2"/>
  <c r="P361" i="2"/>
  <c r="F355" i="4" s="1"/>
  <c r="Q361" i="2"/>
  <c r="P362" i="2"/>
  <c r="F365" i="4" s="1"/>
  <c r="Q362" i="2"/>
  <c r="P363" i="2"/>
  <c r="F342" i="4" s="1"/>
  <c r="Q363" i="2"/>
  <c r="P364" i="2"/>
  <c r="Q364" i="2"/>
  <c r="P365" i="2"/>
  <c r="Q365" i="2"/>
  <c r="P366" i="2"/>
  <c r="Q366" i="2"/>
  <c r="P367" i="2"/>
  <c r="F340" i="4" s="1"/>
  <c r="Q367" i="2"/>
  <c r="P368" i="2"/>
  <c r="Q368" i="2"/>
  <c r="P369" i="2"/>
  <c r="F348" i="4" s="1"/>
  <c r="Q369" i="2"/>
  <c r="P370" i="2"/>
  <c r="Q370" i="2"/>
  <c r="P371" i="2"/>
  <c r="Q371" i="2"/>
  <c r="P372" i="2"/>
  <c r="Q372" i="2"/>
  <c r="P373" i="2"/>
  <c r="F358" i="4" s="1"/>
  <c r="Q373" i="2"/>
  <c r="P374" i="2"/>
  <c r="Q374" i="2"/>
  <c r="P375" i="2"/>
  <c r="F332" i="4" s="1"/>
  <c r="Q375" i="2"/>
  <c r="P376" i="2"/>
  <c r="Q376" i="2"/>
  <c r="P377" i="2"/>
  <c r="F378" i="4" s="1"/>
  <c r="Q377" i="2"/>
  <c r="P378" i="2"/>
  <c r="Q378" i="2"/>
  <c r="P379" i="2"/>
  <c r="F380" i="4" s="1"/>
  <c r="Q379" i="2"/>
  <c r="P380" i="2"/>
  <c r="Q380" i="2"/>
  <c r="P381" i="2"/>
  <c r="F382" i="4" s="1"/>
  <c r="Q381" i="2"/>
  <c r="P382" i="2"/>
  <c r="Q382" i="2"/>
  <c r="P383" i="2"/>
  <c r="Q383" i="2"/>
  <c r="P384" i="2"/>
  <c r="Q384" i="2"/>
  <c r="P385" i="2"/>
  <c r="F386" i="4" s="1"/>
  <c r="Q385" i="2"/>
  <c r="P386" i="2"/>
  <c r="Q386" i="2"/>
  <c r="P387" i="2"/>
  <c r="F388" i="4" s="1"/>
  <c r="Q387" i="2"/>
  <c r="P388" i="2"/>
  <c r="Q388" i="2"/>
  <c r="P389" i="2"/>
  <c r="F390" i="4" s="1"/>
  <c r="Q389" i="2"/>
  <c r="P390" i="2"/>
  <c r="Q390" i="2"/>
  <c r="P391" i="2"/>
  <c r="F392" i="4" s="1"/>
  <c r="Q391" i="2"/>
  <c r="P392" i="2"/>
  <c r="Q392" i="2"/>
  <c r="P393" i="2"/>
  <c r="F394" i="4" s="1"/>
  <c r="Q393" i="2"/>
  <c r="P394" i="2"/>
  <c r="Q394" i="2"/>
  <c r="P395" i="2"/>
  <c r="Q395" i="2"/>
  <c r="P396" i="2"/>
  <c r="F397" i="4" s="1"/>
  <c r="Q396" i="2"/>
  <c r="P397" i="2"/>
  <c r="F398" i="4" s="1"/>
  <c r="Q397" i="2"/>
  <c r="P398" i="2"/>
  <c r="Q398" i="2"/>
  <c r="P399" i="2"/>
  <c r="F400" i="4" s="1"/>
  <c r="Q399" i="2"/>
  <c r="P400" i="2"/>
  <c r="Q400" i="2"/>
  <c r="P401" i="2"/>
  <c r="Q401" i="2"/>
  <c r="P402" i="2"/>
  <c r="Q402" i="2"/>
  <c r="P403" i="2"/>
  <c r="F404" i="4" s="1"/>
  <c r="Q403" i="2"/>
  <c r="P404" i="2"/>
  <c r="Q404" i="2"/>
  <c r="P405" i="2"/>
  <c r="F406" i="4" s="1"/>
  <c r="Q405" i="2"/>
  <c r="P406" i="2"/>
  <c r="Q406" i="2"/>
  <c r="P407" i="2"/>
  <c r="Q407" i="2"/>
  <c r="P408" i="2"/>
  <c r="Q408" i="2"/>
  <c r="P409" i="2"/>
  <c r="F410" i="4" s="1"/>
  <c r="Q409" i="2"/>
  <c r="P410" i="2"/>
  <c r="F411" i="4" s="1"/>
  <c r="Q410" i="2"/>
  <c r="P411" i="2"/>
  <c r="F412" i="4" s="1"/>
  <c r="Q411" i="2"/>
  <c r="P412" i="2"/>
  <c r="Q412" i="2"/>
  <c r="P413" i="2"/>
  <c r="F414" i="4" s="1"/>
  <c r="Q413" i="2"/>
  <c r="P414" i="2"/>
  <c r="F415" i="4" s="1"/>
  <c r="Q414" i="2"/>
  <c r="P415" i="2"/>
  <c r="F416" i="4" s="1"/>
  <c r="Q415" i="2"/>
  <c r="P416" i="2"/>
  <c r="Q416" i="2"/>
  <c r="P417" i="2"/>
  <c r="F418" i="4" s="1"/>
  <c r="Q417" i="2"/>
  <c r="P418" i="2"/>
  <c r="Q418" i="2"/>
  <c r="P419" i="2"/>
  <c r="Q419" i="2"/>
  <c r="P420" i="2"/>
  <c r="F421" i="4" s="1"/>
  <c r="Q420" i="2"/>
  <c r="P421" i="2"/>
  <c r="F422" i="4" s="1"/>
  <c r="Q421" i="2"/>
  <c r="P422" i="2"/>
  <c r="Q422" i="2"/>
  <c r="P423" i="2"/>
  <c r="F424" i="4" s="1"/>
  <c r="Q423" i="2"/>
  <c r="P424" i="2"/>
  <c r="Q424" i="2"/>
  <c r="P425" i="2"/>
  <c r="F426" i="4" s="1"/>
  <c r="Q425" i="2"/>
  <c r="P426" i="2"/>
  <c r="Q426" i="2"/>
  <c r="P427" i="2"/>
  <c r="F428" i="4" s="1"/>
  <c r="Q427" i="2"/>
  <c r="P428" i="2"/>
  <c r="Q428" i="2"/>
  <c r="P429" i="2"/>
  <c r="F430" i="4" s="1"/>
  <c r="Q429" i="2"/>
  <c r="P430" i="2"/>
  <c r="Q430" i="2"/>
  <c r="P431" i="2"/>
  <c r="Q431" i="2"/>
  <c r="P432" i="2"/>
  <c r="Q432" i="2"/>
  <c r="P433" i="2"/>
  <c r="F434" i="4" s="1"/>
  <c r="Q433" i="2"/>
  <c r="P434" i="2"/>
  <c r="F435" i="4" s="1"/>
  <c r="Q434" i="2"/>
  <c r="P435" i="2"/>
  <c r="F436" i="4" s="1"/>
  <c r="Q435" i="2"/>
  <c r="P436" i="2"/>
  <c r="Q436" i="2"/>
  <c r="P437" i="2"/>
  <c r="Q437" i="2"/>
  <c r="P438" i="2"/>
  <c r="Q438" i="2"/>
  <c r="P439" i="2"/>
  <c r="F440" i="4" s="1"/>
  <c r="Q439" i="2"/>
  <c r="P440" i="2"/>
  <c r="Q440" i="2"/>
  <c r="P441" i="2"/>
  <c r="F442" i="4" s="1"/>
  <c r="Q441" i="2"/>
  <c r="P442" i="2"/>
  <c r="Q442" i="2"/>
  <c r="P443" i="2"/>
  <c r="Q443" i="2"/>
  <c r="P444" i="2"/>
  <c r="F445" i="4" s="1"/>
  <c r="Q444" i="2"/>
  <c r="P445" i="2"/>
  <c r="F446" i="4" s="1"/>
  <c r="Q445" i="2"/>
  <c r="P446" i="2"/>
  <c r="Q446" i="2"/>
  <c r="P447" i="2"/>
  <c r="F448" i="4" s="1"/>
  <c r="Q447" i="2"/>
  <c r="P448" i="2"/>
  <c r="Q448" i="2"/>
  <c r="P449" i="2"/>
  <c r="F450" i="4" s="1"/>
  <c r="Q449" i="2"/>
  <c r="P450" i="2"/>
  <c r="F451" i="4" s="1"/>
  <c r="Q450" i="2"/>
  <c r="P451" i="2"/>
  <c r="F452" i="4" s="1"/>
  <c r="Q451" i="2"/>
  <c r="P452" i="2"/>
  <c r="Q452" i="2"/>
  <c r="P453" i="2"/>
  <c r="F454" i="4" s="1"/>
  <c r="Q453" i="2"/>
  <c r="P454" i="2"/>
  <c r="Q454" i="2"/>
  <c r="P455" i="2"/>
  <c r="F456" i="4" s="1"/>
  <c r="Q455" i="2"/>
  <c r="P456" i="2"/>
  <c r="F457" i="4" s="1"/>
  <c r="Q456" i="2"/>
  <c r="P457" i="2"/>
  <c r="F458" i="4" s="1"/>
  <c r="Q457" i="2"/>
  <c r="P458" i="2"/>
  <c r="Q458" i="2"/>
  <c r="P459" i="2"/>
  <c r="F460" i="4" s="1"/>
  <c r="Q459" i="2"/>
  <c r="P460" i="2"/>
  <c r="Q460" i="2"/>
  <c r="P461" i="2"/>
  <c r="F462" i="4" s="1"/>
  <c r="Q461" i="2"/>
  <c r="P462" i="2"/>
  <c r="F463" i="4" s="1"/>
  <c r="Q462" i="2"/>
  <c r="P463" i="2"/>
  <c r="F464" i="4" s="1"/>
  <c r="Q463" i="2"/>
  <c r="P464" i="2"/>
  <c r="Q464" i="2"/>
  <c r="P465" i="2"/>
  <c r="F466" i="4" s="1"/>
  <c r="Q465" i="2"/>
  <c r="P466" i="2"/>
  <c r="Q466" i="2"/>
  <c r="P467" i="2"/>
  <c r="Q467" i="2"/>
  <c r="P468" i="2"/>
  <c r="Q468" i="2"/>
  <c r="P469" i="2"/>
  <c r="F470" i="4" s="1"/>
  <c r="Q469" i="2"/>
  <c r="P470" i="2"/>
  <c r="F471" i="4" s="1"/>
  <c r="Q470" i="2"/>
  <c r="P471" i="2"/>
  <c r="F472" i="4" s="1"/>
  <c r="Q471" i="2"/>
  <c r="P472" i="2"/>
  <c r="Q472" i="2"/>
  <c r="P473" i="2"/>
  <c r="Q473" i="2"/>
  <c r="P474" i="2"/>
  <c r="Q474" i="2"/>
  <c r="P475" i="2"/>
  <c r="F476" i="4" s="1"/>
  <c r="Q475" i="2"/>
  <c r="P476" i="2"/>
  <c r="Q476" i="2"/>
  <c r="P477" i="2"/>
  <c r="F478" i="4" s="1"/>
  <c r="Q477" i="2"/>
  <c r="P478" i="2"/>
  <c r="Q478" i="2"/>
  <c r="P479" i="2"/>
  <c r="Q479" i="2"/>
  <c r="P480" i="2"/>
  <c r="F481" i="4" s="1"/>
  <c r="Q480" i="2"/>
  <c r="P481" i="2"/>
  <c r="F482" i="4" s="1"/>
  <c r="Q481" i="2"/>
  <c r="P482" i="2"/>
  <c r="F483" i="4" s="1"/>
  <c r="Q482" i="2"/>
  <c r="P483" i="2"/>
  <c r="F484" i="4" s="1"/>
  <c r="Q483" i="2"/>
  <c r="P484" i="2"/>
  <c r="Q484" i="2"/>
  <c r="P485" i="2"/>
  <c r="F486" i="4" s="1"/>
  <c r="Q485" i="2"/>
  <c r="P486" i="2"/>
  <c r="Q486" i="2"/>
  <c r="P487" i="2"/>
  <c r="F488" i="4" s="1"/>
  <c r="Q487" i="2"/>
  <c r="P488" i="2"/>
  <c r="Q488" i="2"/>
  <c r="P489" i="2"/>
  <c r="F490" i="4" s="1"/>
  <c r="Q489" i="2"/>
  <c r="P490" i="2"/>
  <c r="Q490" i="2"/>
  <c r="P491" i="2"/>
  <c r="Q491" i="2"/>
  <c r="P492" i="2"/>
  <c r="Q492" i="2"/>
  <c r="P493" i="2"/>
  <c r="F494" i="4" s="1"/>
  <c r="Q493" i="2"/>
  <c r="P494" i="2"/>
  <c r="Q494" i="2"/>
  <c r="P495" i="2"/>
  <c r="F496" i="4" s="1"/>
  <c r="Q495" i="2"/>
  <c r="P496" i="2"/>
  <c r="Q496" i="2"/>
  <c r="P497" i="2"/>
  <c r="F498" i="4" s="1"/>
  <c r="Q497" i="2"/>
  <c r="P498" i="2"/>
  <c r="F499" i="4" s="1"/>
  <c r="Q498" i="2"/>
  <c r="P499" i="2"/>
  <c r="F500" i="4" s="1"/>
  <c r="Q499" i="2"/>
  <c r="P500" i="2"/>
  <c r="Q500" i="2"/>
  <c r="P501" i="2"/>
  <c r="F502" i="4" s="1"/>
  <c r="Q501" i="2"/>
  <c r="P502" i="2"/>
  <c r="Q502" i="2"/>
  <c r="P503" i="2"/>
  <c r="Q503" i="2"/>
  <c r="P504" i="2"/>
  <c r="F505" i="4" s="1"/>
  <c r="Q504" i="2"/>
  <c r="P505" i="2"/>
  <c r="F506" i="4" s="1"/>
  <c r="Q505" i="2"/>
  <c r="P506" i="2"/>
  <c r="F507" i="4" s="1"/>
  <c r="Q506" i="2"/>
  <c r="P507" i="2"/>
  <c r="F508" i="4" s="1"/>
  <c r="Q507" i="2"/>
  <c r="P508" i="2"/>
  <c r="Q508" i="2"/>
  <c r="P509" i="2"/>
  <c r="Q509" i="2"/>
  <c r="P510" i="2"/>
  <c r="F511" i="4" s="1"/>
  <c r="Q510" i="2"/>
  <c r="P511" i="2"/>
  <c r="F2199" i="4" s="1"/>
  <c r="Q511" i="2"/>
  <c r="P512" i="2"/>
  <c r="Q512" i="2"/>
  <c r="P513" i="2"/>
  <c r="F2201" i="4" s="1"/>
  <c r="Q513" i="2"/>
  <c r="P514" i="2"/>
  <c r="Q514" i="2"/>
  <c r="P515" i="2"/>
  <c r="Q515" i="2"/>
  <c r="P516" i="2"/>
  <c r="Q516" i="2"/>
  <c r="P517" i="2"/>
  <c r="F2236" i="4" s="1"/>
  <c r="Q517" i="2"/>
  <c r="P518" i="2"/>
  <c r="F2202" i="4" s="1"/>
  <c r="Q518" i="2"/>
  <c r="P519" i="2"/>
  <c r="F2203" i="4" s="1"/>
  <c r="Q519" i="2"/>
  <c r="P520" i="2"/>
  <c r="Q520" i="2"/>
  <c r="P521" i="2"/>
  <c r="F2204" i="4" s="1"/>
  <c r="Q521" i="2"/>
  <c r="P522" i="2"/>
  <c r="F2205" i="4" s="1"/>
  <c r="Q522" i="2"/>
  <c r="P523" i="2"/>
  <c r="F2206" i="4" s="1"/>
  <c r="Q523" i="2"/>
  <c r="P524" i="2"/>
  <c r="Q524" i="2"/>
  <c r="P525" i="2"/>
  <c r="F2207" i="4" s="1"/>
  <c r="Q525" i="2"/>
  <c r="P526" i="2"/>
  <c r="Q526" i="2"/>
  <c r="P527" i="2"/>
  <c r="Q527" i="2"/>
  <c r="P528" i="2"/>
  <c r="F2208" i="4" s="1"/>
  <c r="Q528" i="2"/>
  <c r="P529" i="2"/>
  <c r="F2209" i="4" s="1"/>
  <c r="Q529" i="2"/>
  <c r="P530" i="2"/>
  <c r="F2210" i="4" s="1"/>
  <c r="Q530" i="2"/>
  <c r="P531" i="2"/>
  <c r="F2211" i="4" s="1"/>
  <c r="Q531" i="2"/>
  <c r="P532" i="2"/>
  <c r="F2212" i="4" s="1"/>
  <c r="Q532" i="2"/>
  <c r="P533" i="2"/>
  <c r="Q533" i="2"/>
  <c r="P534" i="2"/>
  <c r="Q534" i="2"/>
  <c r="P535" i="2"/>
  <c r="F2213" i="4" s="1"/>
  <c r="Q535" i="2"/>
  <c r="P536" i="2"/>
  <c r="Q536" i="2"/>
  <c r="P537" i="2"/>
  <c r="F2214" i="4" s="1"/>
  <c r="Q537" i="2"/>
  <c r="P538" i="2"/>
  <c r="F2215" i="4" s="1"/>
  <c r="Q538" i="2"/>
  <c r="P539" i="2"/>
  <c r="Q539" i="2"/>
  <c r="P540" i="2"/>
  <c r="Q540" i="2"/>
  <c r="P541" i="2"/>
  <c r="F2216" i="4" s="1"/>
  <c r="Q541" i="2"/>
  <c r="P542" i="2"/>
  <c r="F2217" i="4" s="1"/>
  <c r="Q542" i="2"/>
  <c r="P543" i="2"/>
  <c r="F2242" i="4" s="1"/>
  <c r="Q543" i="2"/>
  <c r="P544" i="2"/>
  <c r="Q544" i="2"/>
  <c r="P545" i="2"/>
  <c r="Q545" i="2"/>
  <c r="P546" i="2"/>
  <c r="Q546" i="2"/>
  <c r="P547" i="2"/>
  <c r="F2218" i="4" s="1"/>
  <c r="Q547" i="2"/>
  <c r="P548" i="2"/>
  <c r="F2226" i="4" s="1"/>
  <c r="Q548" i="2"/>
  <c r="P549" i="2"/>
  <c r="F2221" i="4" s="1"/>
  <c r="Q549" i="2"/>
  <c r="P550" i="2"/>
  <c r="Q550" i="2"/>
  <c r="P551" i="2"/>
  <c r="F2219" i="4" s="1"/>
  <c r="Q551" i="2"/>
  <c r="P552" i="2"/>
  <c r="Q552" i="2"/>
  <c r="P553" i="2"/>
  <c r="F2234" i="4" s="1"/>
  <c r="Q553" i="2"/>
  <c r="P554" i="2"/>
  <c r="Q554" i="2"/>
  <c r="P555" i="2"/>
  <c r="F2227" i="4" s="1"/>
  <c r="Q555" i="2"/>
  <c r="P556" i="2"/>
  <c r="Q556" i="2"/>
  <c r="P557" i="2"/>
  <c r="Q557" i="2"/>
  <c r="P558" i="2"/>
  <c r="Q558" i="2"/>
  <c r="P559" i="2"/>
  <c r="F514" i="4" s="1"/>
  <c r="Q559" i="2"/>
  <c r="P560" i="2"/>
  <c r="Q560" i="2"/>
  <c r="P561" i="2"/>
  <c r="F516" i="4" s="1"/>
  <c r="Q561" i="2"/>
  <c r="P562" i="2"/>
  <c r="Q562" i="2"/>
  <c r="P563" i="2"/>
  <c r="Q563" i="2"/>
  <c r="P564" i="2"/>
  <c r="F519" i="4" s="1"/>
  <c r="Q564" i="2"/>
  <c r="P565" i="2"/>
  <c r="F520" i="4" s="1"/>
  <c r="Q565" i="2"/>
  <c r="P566" i="2"/>
  <c r="F521" i="4" s="1"/>
  <c r="Q566" i="2"/>
  <c r="P567" i="2"/>
  <c r="F522" i="4" s="1"/>
  <c r="Q567" i="2"/>
  <c r="P568" i="2"/>
  <c r="Q568" i="2"/>
  <c r="P569" i="2"/>
  <c r="F524" i="4" s="1"/>
  <c r="Q569" i="2"/>
  <c r="P570" i="2"/>
  <c r="Q570" i="2"/>
  <c r="P571" i="2"/>
  <c r="F526" i="4" s="1"/>
  <c r="Q571" i="2"/>
  <c r="P572" i="2"/>
  <c r="F527" i="4" s="1"/>
  <c r="Q572" i="2"/>
  <c r="P573" i="2"/>
  <c r="F529" i="4" s="1"/>
  <c r="Q573" i="2"/>
  <c r="P574" i="2"/>
  <c r="Q574" i="2"/>
  <c r="P575" i="2"/>
  <c r="F530" i="4" s="1"/>
  <c r="Q575" i="2"/>
  <c r="P576" i="2"/>
  <c r="Q576" i="2"/>
  <c r="P577" i="2"/>
  <c r="F532" i="4" s="1"/>
  <c r="Q577" i="2"/>
  <c r="P578" i="2"/>
  <c r="F533" i="4" s="1"/>
  <c r="Q578" i="2"/>
  <c r="P579" i="2"/>
  <c r="F534" i="4" s="1"/>
  <c r="Q579" i="2"/>
  <c r="P580" i="2"/>
  <c r="Q580" i="2"/>
  <c r="P581" i="2"/>
  <c r="Q581" i="2"/>
  <c r="P582" i="2"/>
  <c r="Q582" i="2"/>
  <c r="P583" i="2"/>
  <c r="Q583" i="2"/>
  <c r="P584" i="2"/>
  <c r="F539" i="4" s="1"/>
  <c r="Q584" i="2"/>
  <c r="P585" i="2"/>
  <c r="F540" i="4" s="1"/>
  <c r="Q585" i="2"/>
  <c r="P586" i="2"/>
  <c r="Q586" i="2"/>
  <c r="P587" i="2"/>
  <c r="Q587" i="2"/>
  <c r="P588" i="2"/>
  <c r="F543" i="4" s="1"/>
  <c r="Q588" i="2"/>
  <c r="P589" i="2"/>
  <c r="F544" i="4" s="1"/>
  <c r="Q589" i="2"/>
  <c r="P590" i="2"/>
  <c r="Q590" i="2"/>
  <c r="P591" i="2"/>
  <c r="F546" i="4" s="1"/>
  <c r="Q591" i="2"/>
  <c r="P592" i="2"/>
  <c r="Q592" i="2"/>
  <c r="P593" i="2"/>
  <c r="F548" i="4" s="1"/>
  <c r="Q593" i="2"/>
  <c r="P594" i="2"/>
  <c r="F549" i="4" s="1"/>
  <c r="Q594" i="2"/>
  <c r="P595" i="2"/>
  <c r="Q595" i="2"/>
  <c r="P596" i="2"/>
  <c r="Q596" i="2"/>
  <c r="P597" i="2"/>
  <c r="F552" i="4" s="1"/>
  <c r="Q597" i="2"/>
  <c r="P598" i="2"/>
  <c r="Q598" i="2"/>
  <c r="P599" i="2"/>
  <c r="F554" i="4" s="1"/>
  <c r="Q599" i="2"/>
  <c r="P600" i="2"/>
  <c r="Q600" i="2"/>
  <c r="P601" i="2"/>
  <c r="F556" i="4" s="1"/>
  <c r="Q601" i="2"/>
  <c r="P602" i="2"/>
  <c r="F557" i="4" s="1"/>
  <c r="Q602" i="2"/>
  <c r="P603" i="2"/>
  <c r="F558" i="4" s="1"/>
  <c r="Q603" i="2"/>
  <c r="P604" i="2"/>
  <c r="Q604" i="2"/>
  <c r="P605" i="2"/>
  <c r="Q605" i="2"/>
  <c r="P606" i="2"/>
  <c r="Q606" i="2"/>
  <c r="P607" i="2"/>
  <c r="Q607" i="2"/>
  <c r="P608" i="2"/>
  <c r="F563" i="4" s="1"/>
  <c r="Q608" i="2"/>
  <c r="P609" i="2"/>
  <c r="F564" i="4" s="1"/>
  <c r="Q609" i="2"/>
  <c r="P610" i="2"/>
  <c r="Q610" i="2"/>
  <c r="P611" i="2"/>
  <c r="Q611" i="2"/>
  <c r="P612" i="2"/>
  <c r="F567" i="4" s="1"/>
  <c r="Q612" i="2"/>
  <c r="P613" i="2"/>
  <c r="F568" i="4" s="1"/>
  <c r="Q613" i="2"/>
  <c r="P614" i="2"/>
  <c r="F569" i="4" s="1"/>
  <c r="Q614" i="2"/>
  <c r="P615" i="2"/>
  <c r="F570" i="4" s="1"/>
  <c r="Q615" i="2"/>
  <c r="P616" i="2"/>
  <c r="Q616" i="2"/>
  <c r="P617" i="2"/>
  <c r="Q617" i="2"/>
  <c r="P618" i="2"/>
  <c r="F573" i="4" s="1"/>
  <c r="Q618" i="2"/>
  <c r="P619" i="2"/>
  <c r="Q619" i="2"/>
  <c r="P620" i="2"/>
  <c r="Q620" i="2"/>
  <c r="P621" i="2"/>
  <c r="F576" i="4" s="1"/>
  <c r="Q621" i="2"/>
  <c r="P622" i="2"/>
  <c r="Q622" i="2"/>
  <c r="P623" i="2"/>
  <c r="F578" i="4" s="1"/>
  <c r="Q623" i="2"/>
  <c r="P624" i="2"/>
  <c r="Q624" i="2"/>
  <c r="P625" i="2"/>
  <c r="F580" i="4" s="1"/>
  <c r="Q625" i="2"/>
  <c r="P626" i="2"/>
  <c r="Q626" i="2"/>
  <c r="P627" i="2"/>
  <c r="F582" i="4" s="1"/>
  <c r="Q627" i="2"/>
  <c r="P628" i="2"/>
  <c r="Q628" i="2"/>
  <c r="P629" i="2"/>
  <c r="Q629" i="2"/>
  <c r="P630" i="2"/>
  <c r="F585" i="4" s="1"/>
  <c r="Q630" i="2"/>
  <c r="P631" i="2"/>
  <c r="F586" i="4" s="1"/>
  <c r="Q631" i="2"/>
  <c r="P632" i="2"/>
  <c r="F587" i="4" s="1"/>
  <c r="Q632" i="2"/>
  <c r="P633" i="2"/>
  <c r="F588" i="4" s="1"/>
  <c r="Q633" i="2"/>
  <c r="P634" i="2"/>
  <c r="Q634" i="2"/>
  <c r="P635" i="2"/>
  <c r="Q635" i="2"/>
  <c r="P636" i="2"/>
  <c r="Q636" i="2"/>
  <c r="P637" i="2"/>
  <c r="F592" i="4" s="1"/>
  <c r="Q637" i="2"/>
  <c r="P638" i="2"/>
  <c r="Q638" i="2"/>
  <c r="P639" i="2"/>
  <c r="F594" i="4" s="1"/>
  <c r="Q639" i="2"/>
  <c r="P640" i="2"/>
  <c r="Q640" i="2"/>
  <c r="P641" i="2"/>
  <c r="F596" i="4" s="1"/>
  <c r="Q641" i="2"/>
  <c r="P642" i="2"/>
  <c r="Q642" i="2"/>
  <c r="P643" i="2"/>
  <c r="F598" i="4" s="1"/>
  <c r="Q643" i="2"/>
  <c r="P644" i="2"/>
  <c r="Q644" i="2"/>
  <c r="P645" i="2"/>
  <c r="F600" i="4" s="1"/>
  <c r="Q645" i="2"/>
  <c r="P646" i="2"/>
  <c r="Q646" i="2"/>
  <c r="P647" i="2"/>
  <c r="F602" i="4" s="1"/>
  <c r="Q647" i="2"/>
  <c r="P648" i="2"/>
  <c r="F603" i="4" s="1"/>
  <c r="Q648" i="2"/>
  <c r="P649" i="2"/>
  <c r="F604" i="4" s="1"/>
  <c r="Q649" i="2"/>
  <c r="P650" i="2"/>
  <c r="F605" i="4" s="1"/>
  <c r="Q650" i="2"/>
  <c r="P651" i="2"/>
  <c r="F606" i="4" s="1"/>
  <c r="Q651" i="2"/>
  <c r="P652" i="2"/>
  <c r="Q652" i="2"/>
  <c r="P653" i="2"/>
  <c r="Q653" i="2"/>
  <c r="P654" i="2"/>
  <c r="Q654" i="2"/>
  <c r="P655" i="2"/>
  <c r="F610" i="4" s="1"/>
  <c r="Q655" i="2"/>
  <c r="P656" i="2"/>
  <c r="F611" i="4" s="1"/>
  <c r="Q656" i="2"/>
  <c r="P657" i="2"/>
  <c r="F612" i="4" s="1"/>
  <c r="Q657" i="2"/>
  <c r="P658" i="2"/>
  <c r="Q658" i="2"/>
  <c r="P659" i="2"/>
  <c r="Q659" i="2"/>
  <c r="P660" i="2"/>
  <c r="F615" i="4" s="1"/>
  <c r="Q660" i="2"/>
  <c r="P661" i="2"/>
  <c r="F616" i="4" s="1"/>
  <c r="Q661" i="2"/>
  <c r="P662" i="2"/>
  <c r="Q662" i="2"/>
  <c r="P663" i="2"/>
  <c r="F618" i="4" s="1"/>
  <c r="Q663" i="2"/>
  <c r="P664" i="2"/>
  <c r="Q664" i="2"/>
  <c r="P665" i="2"/>
  <c r="F647" i="4" s="1"/>
  <c r="Q665" i="2"/>
  <c r="P666" i="2"/>
  <c r="Q666" i="2"/>
  <c r="P667" i="2"/>
  <c r="F649" i="4" s="1"/>
  <c r="Q667" i="2"/>
  <c r="P668" i="2"/>
  <c r="Q668" i="2"/>
  <c r="P669" i="2"/>
  <c r="F651" i="4" s="1"/>
  <c r="Q669" i="2"/>
  <c r="P670" i="2"/>
  <c r="Q670" i="2"/>
  <c r="P671" i="2"/>
  <c r="F653" i="4" s="1"/>
  <c r="Q671" i="2"/>
  <c r="P672" i="2"/>
  <c r="Q672" i="2"/>
  <c r="P673" i="2"/>
  <c r="F655" i="4" s="1"/>
  <c r="Q673" i="2"/>
  <c r="P674" i="2"/>
  <c r="F656" i="4" s="1"/>
  <c r="Q674" i="2"/>
  <c r="P675" i="2"/>
  <c r="F657" i="4" s="1"/>
  <c r="Q675" i="2"/>
  <c r="P676" i="2"/>
  <c r="Q676" i="2"/>
  <c r="P677" i="2"/>
  <c r="F659" i="4" s="1"/>
  <c r="Q677" i="2"/>
  <c r="P678" i="2"/>
  <c r="Q678" i="2"/>
  <c r="P679" i="2"/>
  <c r="F661" i="4" s="1"/>
  <c r="Q679" i="2"/>
  <c r="P680" i="2"/>
  <c r="F662" i="4" s="1"/>
  <c r="Q680" i="2"/>
  <c r="P681" i="2"/>
  <c r="F663" i="4" s="1"/>
  <c r="Q681" i="2"/>
  <c r="P682" i="2"/>
  <c r="Q682" i="2"/>
  <c r="P683" i="2"/>
  <c r="Q683" i="2"/>
  <c r="P684" i="2"/>
  <c r="Q684" i="2"/>
  <c r="P685" i="2"/>
  <c r="F667" i="4" s="1"/>
  <c r="Q685" i="2"/>
  <c r="P686" i="2"/>
  <c r="Q686" i="2"/>
  <c r="P687" i="2"/>
  <c r="Q687" i="2"/>
  <c r="P688" i="2"/>
  <c r="Q688" i="2"/>
  <c r="P689" i="2"/>
  <c r="Q689" i="2"/>
  <c r="P690" i="2"/>
  <c r="Q690" i="2"/>
  <c r="P691" i="2"/>
  <c r="F619" i="4" s="1"/>
  <c r="Q691" i="2"/>
  <c r="P692" i="2"/>
  <c r="F620" i="4" s="1"/>
  <c r="Q692" i="2"/>
  <c r="P693" i="2"/>
  <c r="F621" i="4" s="1"/>
  <c r="Q693" i="2"/>
  <c r="P694" i="2"/>
  <c r="Q694" i="2"/>
  <c r="P695" i="2"/>
  <c r="Q695" i="2"/>
  <c r="P696" i="2"/>
  <c r="Q696" i="2"/>
  <c r="P697" i="2"/>
  <c r="F625" i="4" s="1"/>
  <c r="Q697" i="2"/>
  <c r="P698" i="2"/>
  <c r="Q698" i="2"/>
  <c r="P699" i="2"/>
  <c r="F627" i="4" s="1"/>
  <c r="Q699" i="2"/>
  <c r="P700" i="2"/>
  <c r="Q700" i="2"/>
  <c r="P701" i="2"/>
  <c r="F629" i="4" s="1"/>
  <c r="Q701" i="2"/>
  <c r="P702" i="2"/>
  <c r="Q702" i="2"/>
  <c r="P703" i="2"/>
  <c r="F631" i="4" s="1"/>
  <c r="Q703" i="2"/>
  <c r="P704" i="2"/>
  <c r="Q704" i="2"/>
  <c r="P705" i="2"/>
  <c r="F633" i="4" s="1"/>
  <c r="Q705" i="2"/>
  <c r="P706" i="2"/>
  <c r="Q706" i="2"/>
  <c r="P707" i="2"/>
  <c r="F635" i="4" s="1"/>
  <c r="Q707" i="2"/>
  <c r="P708" i="2"/>
  <c r="Q708" i="2"/>
  <c r="P709" i="2"/>
  <c r="F637" i="4" s="1"/>
  <c r="Q709" i="2"/>
  <c r="P710" i="2"/>
  <c r="F638" i="4" s="1"/>
  <c r="Q710" i="2"/>
  <c r="P711" i="2"/>
  <c r="F639" i="4" s="1"/>
  <c r="Q711" i="2"/>
  <c r="P712" i="2"/>
  <c r="Q712" i="2"/>
  <c r="P713" i="2"/>
  <c r="Q713" i="2"/>
  <c r="P714" i="2"/>
  <c r="F642" i="4" s="1"/>
  <c r="Q714" i="2"/>
  <c r="P715" i="2"/>
  <c r="F643" i="4" s="1"/>
  <c r="Q715" i="2"/>
  <c r="P716" i="2"/>
  <c r="Q716" i="2"/>
  <c r="P717" i="2"/>
  <c r="F645" i="4" s="1"/>
  <c r="Q717" i="2"/>
  <c r="P718" i="2"/>
  <c r="Q718" i="2"/>
  <c r="P719" i="2"/>
  <c r="F674" i="4" s="1"/>
  <c r="Q719" i="2"/>
  <c r="P720" i="2"/>
  <c r="Q720" i="2"/>
  <c r="P721" i="2"/>
  <c r="F676" i="4" s="1"/>
  <c r="Q721" i="2"/>
  <c r="P722" i="2"/>
  <c r="Q722" i="2"/>
  <c r="P723" i="2"/>
  <c r="Q723" i="2"/>
  <c r="P724" i="2"/>
  <c r="Q724" i="2"/>
  <c r="P725" i="2"/>
  <c r="F680" i="4" s="1"/>
  <c r="Q725" i="2"/>
  <c r="P726" i="2"/>
  <c r="Q726" i="2"/>
  <c r="P727" i="2"/>
  <c r="F682" i="4" s="1"/>
  <c r="Q727" i="2"/>
  <c r="P728" i="2"/>
  <c r="F683" i="4" s="1"/>
  <c r="Q728" i="2"/>
  <c r="P729" i="2"/>
  <c r="F684" i="4" s="1"/>
  <c r="Q729" i="2"/>
  <c r="P730" i="2"/>
  <c r="Q730" i="2"/>
  <c r="P731" i="2"/>
  <c r="Q731" i="2"/>
  <c r="P732" i="2"/>
  <c r="Q732" i="2"/>
  <c r="P733" i="2"/>
  <c r="F688" i="4" s="1"/>
  <c r="Q733" i="2"/>
  <c r="P734" i="2"/>
  <c r="Q734" i="2"/>
  <c r="P735" i="2"/>
  <c r="F690" i="4" s="1"/>
  <c r="Q735" i="2"/>
  <c r="P736" i="2"/>
  <c r="Q736" i="2"/>
  <c r="P737" i="2"/>
  <c r="F692" i="4" s="1"/>
  <c r="Q737" i="2"/>
  <c r="P738" i="2"/>
  <c r="F693" i="4" s="1"/>
  <c r="Q738" i="2"/>
  <c r="P739" i="2"/>
  <c r="F694" i="4" s="1"/>
  <c r="Q739" i="2"/>
  <c r="P740" i="2"/>
  <c r="Q740" i="2"/>
  <c r="P741" i="2"/>
  <c r="F696" i="4" s="1"/>
  <c r="Q741" i="2"/>
  <c r="P742" i="2"/>
  <c r="Q742" i="2"/>
  <c r="P743" i="2"/>
  <c r="F698" i="4" s="1"/>
  <c r="Q743" i="2"/>
  <c r="P744" i="2"/>
  <c r="Q744" i="2"/>
  <c r="P745" i="2"/>
  <c r="F700" i="4" s="1"/>
  <c r="Q745" i="2"/>
  <c r="P746" i="2"/>
  <c r="F701" i="4" s="1"/>
  <c r="Q746" i="2"/>
  <c r="P747" i="2"/>
  <c r="F702" i="4" s="1"/>
  <c r="Q747" i="2"/>
  <c r="P748" i="2"/>
  <c r="Q748" i="2"/>
  <c r="P749" i="2"/>
  <c r="Q749" i="2"/>
  <c r="P750" i="2"/>
  <c r="F705" i="4" s="1"/>
  <c r="Q750" i="2"/>
  <c r="P751" i="2"/>
  <c r="F706" i="4" s="1"/>
  <c r="Q751" i="2"/>
  <c r="P752" i="2"/>
  <c r="F707" i="4" s="1"/>
  <c r="Q752" i="2"/>
  <c r="P753" i="2"/>
  <c r="F708" i="4" s="1"/>
  <c r="Q753" i="2"/>
  <c r="P754" i="2"/>
  <c r="Q754" i="2"/>
  <c r="P755" i="2"/>
  <c r="Q755" i="2"/>
  <c r="P756" i="2"/>
  <c r="Q756" i="2"/>
  <c r="P757" i="2"/>
  <c r="F712" i="4" s="1"/>
  <c r="Q757" i="2"/>
  <c r="P758" i="2"/>
  <c r="Q758" i="2"/>
  <c r="P759" i="2"/>
  <c r="F714" i="4" s="1"/>
  <c r="Q759" i="2"/>
  <c r="P760" i="2"/>
  <c r="Q760" i="2"/>
  <c r="P761" i="2"/>
  <c r="Q761" i="2"/>
  <c r="P762" i="2"/>
  <c r="F717" i="4" s="1"/>
  <c r="Q762" i="2"/>
  <c r="P763" i="2"/>
  <c r="F718" i="4" s="1"/>
  <c r="Q763" i="2"/>
  <c r="P764" i="2"/>
  <c r="Q764" i="2"/>
  <c r="P765" i="2"/>
  <c r="F720" i="4" s="1"/>
  <c r="Q765" i="2"/>
  <c r="P766" i="2"/>
  <c r="Q766" i="2"/>
  <c r="P767" i="2"/>
  <c r="Q767" i="2"/>
  <c r="P768" i="2"/>
  <c r="F723" i="4" s="1"/>
  <c r="Q768" i="2"/>
  <c r="P769" i="2"/>
  <c r="F724" i="4" s="1"/>
  <c r="Q769" i="2"/>
  <c r="P770" i="2"/>
  <c r="Q770" i="2"/>
  <c r="P771" i="2"/>
  <c r="F726" i="4" s="1"/>
  <c r="Q771" i="2"/>
  <c r="P772" i="2"/>
  <c r="Q772" i="2"/>
  <c r="P773" i="2"/>
  <c r="Q773" i="2"/>
  <c r="P774" i="2"/>
  <c r="Q774" i="2"/>
  <c r="P775" i="2"/>
  <c r="F730" i="4" s="1"/>
  <c r="Q775" i="2"/>
  <c r="P776" i="2"/>
  <c r="Q776" i="2"/>
  <c r="P777" i="2"/>
  <c r="F732" i="4" s="1"/>
  <c r="Q777" i="2"/>
  <c r="P778" i="2"/>
  <c r="Q778" i="2"/>
  <c r="P779" i="2"/>
  <c r="Q779" i="2"/>
  <c r="P780" i="2"/>
  <c r="Q780" i="2"/>
  <c r="P781" i="2"/>
  <c r="F760" i="4" s="1"/>
  <c r="Q781" i="2"/>
  <c r="P782" i="2"/>
  <c r="F762" i="4" s="1"/>
  <c r="Q782" i="2"/>
  <c r="P783" i="2"/>
  <c r="F763" i="4" s="1"/>
  <c r="Q783" i="2"/>
  <c r="P784" i="2"/>
  <c r="Q784" i="2"/>
  <c r="P785" i="2"/>
  <c r="Q785" i="2"/>
  <c r="P786" i="2"/>
  <c r="F733" i="4" s="1"/>
  <c r="Q786" i="2"/>
  <c r="P787" i="2"/>
  <c r="F734" i="4" s="1"/>
  <c r="Q787" i="2"/>
  <c r="P788" i="2"/>
  <c r="Q788" i="2"/>
  <c r="P789" i="2"/>
  <c r="F736" i="4" s="1"/>
  <c r="Q789" i="2"/>
  <c r="P790" i="2"/>
  <c r="Q790" i="2"/>
  <c r="P791" i="2"/>
  <c r="F738" i="4" s="1"/>
  <c r="Q791" i="2"/>
  <c r="P792" i="2"/>
  <c r="F739" i="4" s="1"/>
  <c r="Q792" i="2"/>
  <c r="P793" i="2"/>
  <c r="F740" i="4" s="1"/>
  <c r="Q793" i="2"/>
  <c r="P794" i="2"/>
  <c r="F741" i="4" s="1"/>
  <c r="Q794" i="2"/>
  <c r="P795" i="2"/>
  <c r="F742" i="4" s="1"/>
  <c r="Q795" i="2"/>
  <c r="P796" i="2"/>
  <c r="Q796" i="2"/>
  <c r="P797" i="2"/>
  <c r="Q797" i="2"/>
  <c r="P798" i="2"/>
  <c r="F745" i="4" s="1"/>
  <c r="Q798" i="2"/>
  <c r="P799" i="2"/>
  <c r="F746" i="4" s="1"/>
  <c r="Q799" i="2"/>
  <c r="P800" i="2"/>
  <c r="F747" i="4" s="1"/>
  <c r="Q800" i="2"/>
  <c r="P801" i="2"/>
  <c r="F748" i="4" s="1"/>
  <c r="Q801" i="2"/>
  <c r="P802" i="2"/>
  <c r="Q802" i="2"/>
  <c r="P803" i="2"/>
  <c r="Q803" i="2"/>
  <c r="P804" i="2"/>
  <c r="F751" i="4" s="1"/>
  <c r="Q804" i="2"/>
  <c r="P805" i="2"/>
  <c r="F752" i="4" s="1"/>
  <c r="Q805" i="2"/>
  <c r="P806" i="2"/>
  <c r="Q806" i="2"/>
  <c r="P807" i="2"/>
  <c r="Q807" i="2"/>
  <c r="P808" i="2"/>
  <c r="Q808" i="2"/>
  <c r="P809" i="2"/>
  <c r="Q809" i="2"/>
  <c r="P810" i="2"/>
  <c r="F767" i="4" s="1"/>
  <c r="Q810" i="2"/>
  <c r="P811" i="2"/>
  <c r="F766" i="4" s="1"/>
  <c r="Q811" i="2"/>
  <c r="P812" i="2"/>
  <c r="Q812" i="2"/>
  <c r="P813" i="2"/>
  <c r="F769" i="4" s="1"/>
  <c r="Q813" i="2"/>
  <c r="P814" i="2"/>
  <c r="Q814" i="2"/>
  <c r="P815" i="2"/>
  <c r="Q815" i="2"/>
  <c r="P816" i="2"/>
  <c r="Q816" i="2"/>
  <c r="P817" i="2"/>
  <c r="F765" i="4" s="1"/>
  <c r="Q817" i="2"/>
  <c r="P818" i="2"/>
  <c r="Q818" i="2"/>
  <c r="P819" i="2"/>
  <c r="F774" i="4" s="1"/>
  <c r="Q819" i="2"/>
  <c r="P820" i="2"/>
  <c r="Q820" i="2"/>
  <c r="P821" i="2"/>
  <c r="Q821" i="2"/>
  <c r="P822" i="2"/>
  <c r="F791" i="4" s="1"/>
  <c r="Q822" i="2"/>
  <c r="P823" i="2"/>
  <c r="F790" i="4" s="1"/>
  <c r="Q823" i="2"/>
  <c r="P824" i="2"/>
  <c r="Q824" i="2"/>
  <c r="P825" i="2"/>
  <c r="F789" i="4" s="1"/>
  <c r="Q825" i="2"/>
  <c r="P826" i="2"/>
  <c r="Q826" i="2"/>
  <c r="P827" i="2"/>
  <c r="F778" i="4" s="1"/>
  <c r="Q827" i="2"/>
  <c r="P828" i="2"/>
  <c r="F779" i="4" s="1"/>
  <c r="Q828" i="2"/>
  <c r="P829" i="2"/>
  <c r="F780" i="4" s="1"/>
  <c r="Q829" i="2"/>
  <c r="P830" i="2"/>
  <c r="Q830" i="2"/>
  <c r="P831" i="2"/>
  <c r="F782" i="4" s="1"/>
  <c r="Q831" i="2"/>
  <c r="P832" i="2"/>
  <c r="Q832" i="2"/>
  <c r="P833" i="2"/>
  <c r="F784" i="4" s="1"/>
  <c r="Q833" i="2"/>
  <c r="P834" i="2"/>
  <c r="F785" i="4" s="1"/>
  <c r="Q834" i="2"/>
  <c r="P835" i="2"/>
  <c r="F786" i="4" s="1"/>
  <c r="Q835" i="2"/>
  <c r="P836" i="2"/>
  <c r="F787" i="4" s="1"/>
  <c r="Q836" i="2"/>
  <c r="P837" i="2"/>
  <c r="F788" i="4" s="1"/>
  <c r="Q837" i="2"/>
  <c r="P838" i="2"/>
  <c r="Q838" i="2"/>
  <c r="P839" i="2"/>
  <c r="Q839" i="2"/>
  <c r="P840" i="2"/>
  <c r="F799" i="4" s="1"/>
  <c r="Q840" i="2"/>
  <c r="P841" i="2"/>
  <c r="F800" i="4" s="1"/>
  <c r="Q841" i="2"/>
  <c r="P842" i="2"/>
  <c r="F801" i="4" s="1"/>
  <c r="Q842" i="2"/>
  <c r="P843" i="2"/>
  <c r="F802" i="4" s="1"/>
  <c r="Q843" i="2"/>
  <c r="P844" i="2"/>
  <c r="Q844" i="2"/>
  <c r="P845" i="2"/>
  <c r="Q845" i="2"/>
  <c r="P846" i="2"/>
  <c r="F805" i="4" s="1"/>
  <c r="Q846" i="2"/>
  <c r="P847" i="2"/>
  <c r="F806" i="4" s="1"/>
  <c r="Q847" i="2"/>
  <c r="P848" i="2"/>
  <c r="Q848" i="2"/>
  <c r="P849" i="2"/>
  <c r="F808" i="4" s="1"/>
  <c r="Q849" i="2"/>
  <c r="P850" i="2"/>
  <c r="Q850" i="2"/>
  <c r="P851" i="2"/>
  <c r="F810" i="4" s="1"/>
  <c r="Q851" i="2"/>
  <c r="P852" i="2"/>
  <c r="F811" i="4" s="1"/>
  <c r="Q852" i="2"/>
  <c r="P853" i="2"/>
  <c r="F812" i="4" s="1"/>
  <c r="Q853" i="2"/>
  <c r="P854" i="2"/>
  <c r="Q854" i="2"/>
  <c r="P855" i="2"/>
  <c r="F814" i="4" s="1"/>
  <c r="Q855" i="2"/>
  <c r="P856" i="2"/>
  <c r="Q856" i="2"/>
  <c r="P857" i="2"/>
  <c r="Q857" i="2"/>
  <c r="P858" i="2"/>
  <c r="Q858" i="2"/>
  <c r="P859" i="2"/>
  <c r="F818" i="4" s="1"/>
  <c r="Q859" i="2"/>
  <c r="P860" i="2"/>
  <c r="Q860" i="2"/>
  <c r="P861" i="2"/>
  <c r="F820" i="4" s="1"/>
  <c r="Q861" i="2"/>
  <c r="P862" i="2"/>
  <c r="Q862" i="2"/>
  <c r="P863" i="2"/>
  <c r="F822" i="4" s="1"/>
  <c r="Q863" i="2"/>
  <c r="P864" i="2"/>
  <c r="Q864" i="2"/>
  <c r="P865" i="2"/>
  <c r="F824" i="4" s="1"/>
  <c r="Q865" i="2"/>
  <c r="P866" i="2"/>
  <c r="Q866" i="2"/>
  <c r="P867" i="2"/>
  <c r="F826" i="4" s="1"/>
  <c r="Q867" i="2"/>
  <c r="P868" i="2"/>
  <c r="Q868" i="2"/>
  <c r="P869" i="2"/>
  <c r="Q869" i="2"/>
  <c r="P870" i="2"/>
  <c r="F793" i="4" s="1"/>
  <c r="Q870" i="2"/>
  <c r="P871" i="2"/>
  <c r="F794" i="4" s="1"/>
  <c r="Q871" i="2"/>
  <c r="P872" i="2"/>
  <c r="Q872" i="2"/>
  <c r="P873" i="2"/>
  <c r="F796" i="4" s="1"/>
  <c r="Q873" i="2"/>
  <c r="P874" i="2"/>
  <c r="Q874" i="2"/>
  <c r="P875" i="2"/>
  <c r="Q875" i="2"/>
  <c r="P876" i="2"/>
  <c r="F831" i="4" s="1"/>
  <c r="Q876" i="2"/>
  <c r="P877" i="2"/>
  <c r="F832" i="4" s="1"/>
  <c r="Q877" i="2"/>
  <c r="P878" i="2"/>
  <c r="Q878" i="2"/>
  <c r="P879" i="2"/>
  <c r="F834" i="4" s="1"/>
  <c r="Q879" i="2"/>
  <c r="P880" i="2"/>
  <c r="Q880" i="2"/>
  <c r="P881" i="2"/>
  <c r="Q881" i="2"/>
  <c r="P882" i="2"/>
  <c r="Q882" i="2"/>
  <c r="P883" i="2"/>
  <c r="F837" i="4" s="1"/>
  <c r="Q883" i="2"/>
  <c r="P884" i="2"/>
  <c r="Q884" i="2"/>
  <c r="P885" i="2"/>
  <c r="F838" i="4" s="1"/>
  <c r="Q885" i="2"/>
  <c r="P886" i="2"/>
  <c r="Q886" i="2"/>
  <c r="P887" i="2"/>
  <c r="F839" i="4" s="1"/>
  <c r="Q887" i="2"/>
  <c r="P888" i="2"/>
  <c r="Q888" i="2"/>
  <c r="P889" i="2"/>
  <c r="F840" i="4" s="1"/>
  <c r="Q889" i="2"/>
  <c r="P890" i="2"/>
  <c r="Q890" i="2"/>
  <c r="P891" i="2"/>
  <c r="F845" i="4" s="1"/>
  <c r="Q891" i="2"/>
  <c r="P892" i="2"/>
  <c r="Q892" i="2"/>
  <c r="P893" i="2"/>
  <c r="Q893" i="2"/>
  <c r="P894" i="2"/>
  <c r="Q894" i="2"/>
  <c r="P895" i="2"/>
  <c r="F847" i="4" s="1"/>
  <c r="Q895" i="2"/>
  <c r="P896" i="2"/>
  <c r="Q896" i="2"/>
  <c r="P897" i="2"/>
  <c r="F852" i="4" s="1"/>
  <c r="Q897" i="2"/>
  <c r="P898" i="2"/>
  <c r="Q898" i="2"/>
  <c r="P899" i="2"/>
  <c r="Q899" i="2"/>
  <c r="P900" i="2"/>
  <c r="Q900" i="2"/>
  <c r="P901" i="2"/>
  <c r="F1505" i="4" s="1"/>
  <c r="Q901" i="2"/>
  <c r="P902" i="2"/>
  <c r="Q902" i="2"/>
  <c r="P903" i="2"/>
  <c r="F1507" i="4" s="1"/>
  <c r="Q903" i="2"/>
  <c r="P904" i="2"/>
  <c r="Q904" i="2"/>
  <c r="P905" i="2"/>
  <c r="Q905" i="2"/>
  <c r="P906" i="2"/>
  <c r="F1510" i="4" s="1"/>
  <c r="Q906" i="2"/>
  <c r="P907" i="2"/>
  <c r="F1511" i="4" s="1"/>
  <c r="Q907" i="2"/>
  <c r="P908" i="2"/>
  <c r="Q908" i="2"/>
  <c r="P909" i="2"/>
  <c r="F1513" i="4" s="1"/>
  <c r="Q909" i="2"/>
  <c r="P910" i="2"/>
  <c r="Q910" i="2"/>
  <c r="P911" i="2"/>
  <c r="Q911" i="2"/>
  <c r="P912" i="2"/>
  <c r="Q912" i="2"/>
  <c r="P913" i="2"/>
  <c r="F1517" i="4" s="1"/>
  <c r="Q913" i="2"/>
  <c r="P914" i="2"/>
  <c r="Q914" i="2"/>
  <c r="P915" i="2"/>
  <c r="F1519" i="4" s="1"/>
  <c r="Q915" i="2"/>
  <c r="P916" i="2"/>
  <c r="Q916" i="2"/>
  <c r="P917" i="2"/>
  <c r="Q917" i="2"/>
  <c r="P918" i="2"/>
  <c r="F1522" i="4" s="1"/>
  <c r="Q918" i="2"/>
  <c r="P919" i="2"/>
  <c r="F1523" i="4" s="1"/>
  <c r="Q919" i="2"/>
  <c r="P920" i="2"/>
  <c r="Q920" i="2"/>
  <c r="P921" i="2"/>
  <c r="F1525" i="4" s="1"/>
  <c r="Q921" i="2"/>
  <c r="P922" i="2"/>
  <c r="Q922" i="2"/>
  <c r="P923" i="2"/>
  <c r="Q923" i="2"/>
  <c r="P924" i="2"/>
  <c r="Q924" i="2"/>
  <c r="P925" i="2"/>
  <c r="F1529" i="4" s="1"/>
  <c r="Q925" i="2"/>
  <c r="P926" i="2"/>
  <c r="Q926" i="2"/>
  <c r="P927" i="2"/>
  <c r="F1531" i="4" s="1"/>
  <c r="Q927" i="2"/>
  <c r="P928" i="2"/>
  <c r="Q928" i="2"/>
  <c r="P929" i="2"/>
  <c r="Q929" i="2"/>
  <c r="P930" i="2"/>
  <c r="F1534" i="4" s="1"/>
  <c r="Q930" i="2"/>
  <c r="P931" i="2"/>
  <c r="F1535" i="4" s="1"/>
  <c r="Q931" i="2"/>
  <c r="P932" i="2"/>
  <c r="F1536" i="4" s="1"/>
  <c r="Q932" i="2"/>
  <c r="P933" i="2"/>
  <c r="F1537" i="4" s="1"/>
  <c r="Q933" i="2"/>
  <c r="P934" i="2"/>
  <c r="Q934" i="2"/>
  <c r="P935" i="2"/>
  <c r="Q935" i="2"/>
  <c r="P936" i="2"/>
  <c r="F1540" i="4" s="1"/>
  <c r="Q936" i="2"/>
  <c r="P937" i="2"/>
  <c r="F1541" i="4" s="1"/>
  <c r="Q937" i="2"/>
  <c r="P938" i="2"/>
  <c r="Q938" i="2"/>
  <c r="P939" i="2"/>
  <c r="F853" i="4" s="1"/>
  <c r="Q939" i="2"/>
  <c r="P940" i="2"/>
  <c r="Q940" i="2"/>
  <c r="P941" i="2"/>
  <c r="Q941" i="2"/>
  <c r="P942" i="2"/>
  <c r="F856" i="4" s="1"/>
  <c r="Q942" i="2"/>
  <c r="P943" i="2"/>
  <c r="F857" i="4" s="1"/>
  <c r="Q943" i="2"/>
  <c r="P944" i="2"/>
  <c r="F858" i="4" s="1"/>
  <c r="Q944" i="2"/>
  <c r="P945" i="2"/>
  <c r="Q945" i="2"/>
  <c r="P946" i="2"/>
  <c r="Q946" i="2"/>
  <c r="P947" i="2"/>
  <c r="Q947" i="2"/>
  <c r="P948" i="2"/>
  <c r="Q948" i="2"/>
  <c r="P949" i="2"/>
  <c r="F863" i="4" s="1"/>
  <c r="Q949" i="2"/>
  <c r="P950" i="2"/>
  <c r="Q950" i="2"/>
  <c r="P951" i="2"/>
  <c r="F865" i="4" s="1"/>
  <c r="Q951" i="2"/>
  <c r="P952" i="2"/>
  <c r="Q952" i="2"/>
  <c r="P953" i="2"/>
  <c r="Q953" i="2"/>
  <c r="P954" i="2"/>
  <c r="Q954" i="2"/>
  <c r="P955" i="2"/>
  <c r="F869" i="4" s="1"/>
  <c r="Q955" i="2"/>
  <c r="P956" i="2"/>
  <c r="Q956" i="2"/>
  <c r="P957" i="2"/>
  <c r="F871" i="4" s="1"/>
  <c r="Q957" i="2"/>
  <c r="P958" i="2"/>
  <c r="Q958" i="2"/>
  <c r="P959" i="2"/>
  <c r="Q959" i="2"/>
  <c r="P960" i="2"/>
  <c r="F874" i="4" s="1"/>
  <c r="Q960" i="2"/>
  <c r="P961" i="2"/>
  <c r="F875" i="4" s="1"/>
  <c r="Q961" i="2"/>
  <c r="P962" i="2"/>
  <c r="Q962" i="2"/>
  <c r="P963" i="2"/>
  <c r="F877" i="4" s="1"/>
  <c r="Q963" i="2"/>
  <c r="P964" i="2"/>
  <c r="Q964" i="2"/>
  <c r="P965" i="2"/>
  <c r="Q965" i="2"/>
  <c r="P966" i="2"/>
  <c r="Q966" i="2"/>
  <c r="P967" i="2"/>
  <c r="F881" i="4" s="1"/>
  <c r="Q967" i="2"/>
  <c r="P968" i="2"/>
  <c r="F882" i="4" s="1"/>
  <c r="Q968" i="2"/>
  <c r="P969" i="2"/>
  <c r="F883" i="4" s="1"/>
  <c r="Q969" i="2"/>
  <c r="P970" i="2"/>
  <c r="Q970" i="2"/>
  <c r="P971" i="2"/>
  <c r="Q971" i="2"/>
  <c r="P972" i="2"/>
  <c r="Q972" i="2"/>
  <c r="P973" i="2"/>
  <c r="F887" i="4" s="1"/>
  <c r="Q973" i="2"/>
  <c r="P974" i="2"/>
  <c r="Q974" i="2"/>
  <c r="P975" i="2"/>
  <c r="F889" i="4" s="1"/>
  <c r="Q975" i="2"/>
  <c r="P976" i="2"/>
  <c r="Q976" i="2"/>
  <c r="P977" i="2"/>
  <c r="Q977" i="2"/>
  <c r="P978" i="2"/>
  <c r="Q978" i="2"/>
  <c r="P979" i="2"/>
  <c r="F893" i="4" s="1"/>
  <c r="Q979" i="2"/>
  <c r="P980" i="2"/>
  <c r="F894" i="4" s="1"/>
  <c r="Q980" i="2"/>
  <c r="P981" i="2"/>
  <c r="F895" i="4" s="1"/>
  <c r="Q981" i="2"/>
  <c r="P982" i="2"/>
  <c r="Q982" i="2"/>
  <c r="P983" i="2"/>
  <c r="Q983" i="2"/>
  <c r="P984" i="2"/>
  <c r="F898" i="4" s="1"/>
  <c r="Q984" i="2"/>
  <c r="P985" i="2"/>
  <c r="F899" i="4" s="1"/>
  <c r="Q985" i="2"/>
  <c r="P986" i="2"/>
  <c r="Q986" i="2"/>
  <c r="P987" i="2"/>
  <c r="F901" i="4" s="1"/>
  <c r="Q987" i="2"/>
  <c r="P988" i="2"/>
  <c r="Q988" i="2"/>
  <c r="P989" i="2"/>
  <c r="F903" i="4" s="1"/>
  <c r="Q989" i="2"/>
  <c r="P990" i="2"/>
  <c r="F904" i="4" s="1"/>
  <c r="Q990" i="2"/>
  <c r="P991" i="2"/>
  <c r="F905" i="4" s="1"/>
  <c r="Q991" i="2"/>
  <c r="P992" i="2"/>
  <c r="Q992" i="2"/>
  <c r="P993" i="2"/>
  <c r="F907" i="4" s="1"/>
  <c r="Q993" i="2"/>
  <c r="P994" i="2"/>
  <c r="Q994" i="2"/>
  <c r="P995" i="2"/>
  <c r="Q995" i="2"/>
  <c r="P996" i="2"/>
  <c r="Q996" i="2"/>
  <c r="P997" i="2"/>
  <c r="F911" i="4" s="1"/>
  <c r="Q997" i="2"/>
  <c r="P998" i="2"/>
  <c r="Q998" i="2"/>
  <c r="P999" i="2"/>
  <c r="F913" i="4" s="1"/>
  <c r="Q999" i="2"/>
  <c r="P1000" i="2"/>
  <c r="Q1000" i="2"/>
  <c r="P1001" i="2"/>
  <c r="F915" i="4" s="1"/>
  <c r="Q1001" i="2"/>
  <c r="P1002" i="2"/>
  <c r="Q1002" i="2"/>
  <c r="P1003" i="2"/>
  <c r="F917" i="4" s="1"/>
  <c r="Q1003" i="2"/>
  <c r="P1004" i="2"/>
  <c r="Q1004" i="2"/>
  <c r="P1005" i="2"/>
  <c r="F919" i="4" s="1"/>
  <c r="Q1005" i="2"/>
  <c r="P1006" i="2"/>
  <c r="Q1006" i="2"/>
  <c r="P1007" i="2"/>
  <c r="Q1007" i="2"/>
  <c r="P1008" i="2"/>
  <c r="F922" i="4" s="1"/>
  <c r="Q1008" i="2"/>
  <c r="P1009" i="2"/>
  <c r="F923" i="4" s="1"/>
  <c r="Q1009" i="2"/>
  <c r="P1010" i="2"/>
  <c r="Q1010" i="2"/>
  <c r="P1011" i="2"/>
  <c r="F925" i="4" s="1"/>
  <c r="Q1011" i="2"/>
  <c r="P1012" i="2"/>
  <c r="Q1012" i="2"/>
  <c r="P1013" i="2"/>
  <c r="Q1013" i="2"/>
  <c r="P1014" i="2"/>
  <c r="Q1014" i="2"/>
  <c r="P1015" i="2"/>
  <c r="F929" i="4" s="1"/>
  <c r="Q1015" i="2"/>
  <c r="P1016" i="2"/>
  <c r="Q1016" i="2"/>
  <c r="P1017" i="2"/>
  <c r="Q1017" i="2"/>
  <c r="P1018" i="2"/>
  <c r="Q1018" i="2"/>
  <c r="P1019" i="2"/>
  <c r="Q1019" i="2"/>
  <c r="P1020" i="2"/>
  <c r="Q1020" i="2"/>
  <c r="P1021" i="2"/>
  <c r="F933" i="4" s="1"/>
  <c r="Q1021" i="2"/>
  <c r="P1022" i="2"/>
  <c r="Q1022" i="2"/>
  <c r="P1023" i="2"/>
  <c r="Q1023" i="2"/>
  <c r="P1024" i="2"/>
  <c r="Q1024" i="2"/>
  <c r="P1025" i="2"/>
  <c r="Q1025" i="2"/>
  <c r="P1026" i="2"/>
  <c r="Q1026" i="2"/>
  <c r="P1027" i="2"/>
  <c r="F939" i="4" s="1"/>
  <c r="Q1027" i="2"/>
  <c r="P1028" i="2"/>
  <c r="Q1028" i="2"/>
  <c r="P1029" i="2"/>
  <c r="Q1029" i="2"/>
  <c r="P1030" i="2"/>
  <c r="Q1030" i="2"/>
  <c r="P1031" i="2"/>
  <c r="Q1031" i="2"/>
  <c r="P1032" i="2"/>
  <c r="Q1032" i="2"/>
  <c r="P1033" i="2"/>
  <c r="F945" i="4" s="1"/>
  <c r="Q1033" i="2"/>
  <c r="P1034" i="2"/>
  <c r="Q1034" i="2"/>
  <c r="P1035" i="2"/>
  <c r="Q1035" i="2"/>
  <c r="P1036" i="2"/>
  <c r="Q1036" i="2"/>
  <c r="P1037" i="2"/>
  <c r="Q1037" i="2"/>
  <c r="P1038" i="2"/>
  <c r="Q1038" i="2"/>
  <c r="P1039" i="2"/>
  <c r="F951" i="4" s="1"/>
  <c r="Q1039" i="2"/>
  <c r="P1040" i="2"/>
  <c r="Q1040" i="2"/>
  <c r="P1041" i="2"/>
  <c r="Q1041" i="2"/>
  <c r="P1042" i="2"/>
  <c r="Q1042" i="2"/>
  <c r="P1043" i="2"/>
  <c r="Q1043" i="2"/>
  <c r="P1044" i="2"/>
  <c r="F956" i="4" s="1"/>
  <c r="Q1044" i="2"/>
  <c r="P1045" i="2"/>
  <c r="F957" i="4" s="1"/>
  <c r="Q1045" i="2"/>
  <c r="P1046" i="2"/>
  <c r="Q1046" i="2"/>
  <c r="P1047" i="2"/>
  <c r="Q1047" i="2"/>
  <c r="P1048" i="2"/>
  <c r="Q1048" i="2"/>
  <c r="P1049" i="2"/>
  <c r="Q1049" i="2"/>
  <c r="P1050" i="2"/>
  <c r="F962" i="4" s="1"/>
  <c r="Q1050" i="2"/>
  <c r="P1051" i="2"/>
  <c r="F963" i="4" s="1"/>
  <c r="Q1051" i="2"/>
  <c r="P1052" i="2"/>
  <c r="Q1052" i="2"/>
  <c r="P1053" i="2"/>
  <c r="Q1053" i="2"/>
  <c r="P1054" i="2"/>
  <c r="Q1054" i="2"/>
  <c r="P1055" i="2"/>
  <c r="Q1055" i="2"/>
  <c r="P1056" i="2"/>
  <c r="Q1056" i="2"/>
  <c r="P1057" i="2"/>
  <c r="F969" i="4" s="1"/>
  <c r="Q1057" i="2"/>
  <c r="P1058" i="2"/>
  <c r="Q1058" i="2"/>
  <c r="P1059" i="2"/>
  <c r="Q1059" i="2"/>
  <c r="P1060" i="2"/>
  <c r="Q1060" i="2"/>
  <c r="P1061" i="2"/>
  <c r="Q1061" i="2"/>
  <c r="P1062" i="2"/>
  <c r="Q1062" i="2"/>
  <c r="P1063" i="2"/>
  <c r="Q1063" i="2"/>
  <c r="P1064" i="2"/>
  <c r="Q1064" i="2"/>
  <c r="P1065" i="2"/>
  <c r="Q1065" i="2"/>
  <c r="P1066" i="2"/>
  <c r="Q1066" i="2"/>
  <c r="P1067" i="2"/>
  <c r="Q1067" i="2"/>
  <c r="P1068" i="2"/>
  <c r="Q1068" i="2"/>
  <c r="P1069" i="2"/>
  <c r="F981" i="4" s="1"/>
  <c r="Q1069" i="2"/>
  <c r="P1070" i="2"/>
  <c r="Q1070" i="2"/>
  <c r="P1071" i="2"/>
  <c r="Q1071" i="2"/>
  <c r="P1072" i="2"/>
  <c r="Q1072" i="2"/>
  <c r="P1073" i="2"/>
  <c r="Q1073" i="2"/>
  <c r="P1074" i="2"/>
  <c r="F988" i="4" s="1"/>
  <c r="Q1074" i="2"/>
  <c r="P1075" i="2"/>
  <c r="F989" i="4" s="1"/>
  <c r="Q1075" i="2"/>
  <c r="P1076" i="2"/>
  <c r="Q1076" i="2"/>
  <c r="P1077" i="2"/>
  <c r="Q1077" i="2"/>
  <c r="P1078" i="2"/>
  <c r="Q1078" i="2"/>
  <c r="P1079" i="2"/>
  <c r="Q1079" i="2"/>
  <c r="P1080" i="2"/>
  <c r="F994" i="4" s="1"/>
  <c r="Q1080" i="2"/>
  <c r="P1081" i="2"/>
  <c r="F995" i="4" s="1"/>
  <c r="Q1081" i="2"/>
  <c r="P1082" i="2"/>
  <c r="Q1082" i="2"/>
  <c r="P1083" i="2"/>
  <c r="Q1083" i="2"/>
  <c r="P1084" i="2"/>
  <c r="Q1084" i="2"/>
  <c r="P1085" i="2"/>
  <c r="Q1085" i="2"/>
  <c r="P1086" i="2"/>
  <c r="Q1086" i="2"/>
  <c r="P1087" i="2"/>
  <c r="F1001" i="4" s="1"/>
  <c r="Q1087" i="2"/>
  <c r="P1088" i="2"/>
  <c r="Q1088" i="2"/>
  <c r="P1089" i="2"/>
  <c r="Q1089" i="2"/>
  <c r="P1090" i="2"/>
  <c r="Q1090" i="2"/>
  <c r="P1091" i="2"/>
  <c r="Q1091" i="2"/>
  <c r="P1092" i="2"/>
  <c r="Q1092" i="2"/>
  <c r="P1093" i="2"/>
  <c r="F1007" i="4" s="1"/>
  <c r="Q1093" i="2"/>
  <c r="P1094" i="2"/>
  <c r="Q1094" i="2"/>
  <c r="P1095" i="2"/>
  <c r="Q1095" i="2"/>
  <c r="P1096" i="2"/>
  <c r="Q1096" i="2"/>
  <c r="P1097" i="2"/>
  <c r="Q1097" i="2"/>
  <c r="P1098" i="2"/>
  <c r="Q1098" i="2"/>
  <c r="P1099" i="2"/>
  <c r="F1013" i="4" s="1"/>
  <c r="Q1099" i="2"/>
  <c r="P1100" i="2"/>
  <c r="Q1100" i="2"/>
  <c r="P1101" i="2"/>
  <c r="Q1101" i="2"/>
  <c r="P1102" i="2"/>
  <c r="Q1102" i="2"/>
  <c r="P1103" i="2"/>
  <c r="Q1103" i="2"/>
  <c r="P1104" i="2"/>
  <c r="Q1104" i="2"/>
  <c r="P1105" i="2"/>
  <c r="F1019" i="4" s="1"/>
  <c r="Q1105" i="2"/>
  <c r="P1106" i="2"/>
  <c r="Q1106" i="2"/>
  <c r="P1107" i="2"/>
  <c r="Q1107" i="2"/>
  <c r="P1108" i="2"/>
  <c r="Q1108" i="2"/>
  <c r="P1109" i="2"/>
  <c r="Q1109" i="2"/>
  <c r="P1110" i="2"/>
  <c r="F1024" i="4" s="1"/>
  <c r="Q1110" i="2"/>
  <c r="P1111" i="2"/>
  <c r="F1025" i="4" s="1"/>
  <c r="Q1111" i="2"/>
  <c r="P1112" i="2"/>
  <c r="Q1112" i="2"/>
  <c r="P1113" i="2"/>
  <c r="Q1113" i="2"/>
  <c r="P1114" i="2"/>
  <c r="Q1114" i="2"/>
  <c r="P1115" i="2"/>
  <c r="Q1115" i="2"/>
  <c r="P1116" i="2"/>
  <c r="F1030" i="4" s="1"/>
  <c r="Q1116" i="2"/>
  <c r="P1117" i="2"/>
  <c r="F1031" i="4" s="1"/>
  <c r="Q1117" i="2"/>
  <c r="P1118" i="2"/>
  <c r="Q1118" i="2"/>
  <c r="P1119" i="2"/>
  <c r="Q1119" i="2"/>
  <c r="P1120" i="2"/>
  <c r="Q1120" i="2"/>
  <c r="P1121" i="2"/>
  <c r="Q1121" i="2"/>
  <c r="P1122" i="2"/>
  <c r="Q1122" i="2"/>
  <c r="P1123" i="2"/>
  <c r="F1037" i="4" s="1"/>
  <c r="Q1123" i="2"/>
  <c r="P1124" i="2"/>
  <c r="Q1124" i="2"/>
  <c r="P1125" i="2"/>
  <c r="Q1125" i="2"/>
  <c r="P1126" i="2"/>
  <c r="Q1126" i="2"/>
  <c r="P1127" i="2"/>
  <c r="Q1127" i="2"/>
  <c r="P1128" i="2"/>
  <c r="F1044" i="4" s="1"/>
  <c r="Q1128" i="2"/>
  <c r="P1129" i="2"/>
  <c r="F1045" i="4" s="1"/>
  <c r="Q1129" i="2"/>
  <c r="P1130" i="2"/>
  <c r="Q1130" i="2"/>
  <c r="P1131" i="2"/>
  <c r="Q1131" i="2"/>
  <c r="P1132" i="2"/>
  <c r="Q1132" i="2"/>
  <c r="P1133" i="2"/>
  <c r="Q1133" i="2"/>
  <c r="P1134" i="2"/>
  <c r="F1050" i="4" s="1"/>
  <c r="Q1134" i="2"/>
  <c r="P1135" i="2"/>
  <c r="Q1135" i="2"/>
  <c r="P1136" i="2"/>
  <c r="Q1136" i="2"/>
  <c r="P1137" i="2"/>
  <c r="Q1137" i="2"/>
  <c r="P1138" i="2"/>
  <c r="Q1138" i="2"/>
  <c r="P1139" i="2"/>
  <c r="Q1139" i="2"/>
  <c r="P1140" i="2"/>
  <c r="F1056" i="4" s="1"/>
  <c r="Q1140" i="2"/>
  <c r="P1141" i="2"/>
  <c r="F1057" i="4" s="1"/>
  <c r="Q1141" i="2"/>
  <c r="P1142" i="2"/>
  <c r="Q1142" i="2"/>
  <c r="P1143" i="2"/>
  <c r="Q1143" i="2"/>
  <c r="P1144" i="2"/>
  <c r="Q1144" i="2"/>
  <c r="P1145" i="2"/>
  <c r="Q1145" i="2"/>
  <c r="P1146" i="2"/>
  <c r="F1062" i="4" s="1"/>
  <c r="Q1146" i="2"/>
  <c r="P1147" i="2"/>
  <c r="F1063" i="4" s="1"/>
  <c r="Q1147" i="2"/>
  <c r="P1148" i="2"/>
  <c r="Q1148" i="2"/>
  <c r="P1149" i="2"/>
  <c r="Q1149" i="2"/>
  <c r="P1150" i="2"/>
  <c r="Q1150" i="2"/>
  <c r="P1151" i="2"/>
  <c r="Q1151" i="2"/>
  <c r="P1152" i="2"/>
  <c r="Q1152" i="2"/>
  <c r="P1153" i="2"/>
  <c r="F1069" i="4" s="1"/>
  <c r="Q1153" i="2"/>
  <c r="P1154" i="2"/>
  <c r="Q1154" i="2"/>
  <c r="P1155" i="2"/>
  <c r="Q1155" i="2"/>
  <c r="P1156" i="2"/>
  <c r="Q1156" i="2"/>
  <c r="P1157" i="2"/>
  <c r="Q1157" i="2"/>
  <c r="P1158" i="2"/>
  <c r="Q1158" i="2"/>
  <c r="P1159" i="2"/>
  <c r="F1075" i="4" s="1"/>
  <c r="Q1159" i="2"/>
  <c r="P1160" i="2"/>
  <c r="Q1160" i="2"/>
  <c r="P1161" i="2"/>
  <c r="Q1161" i="2"/>
  <c r="P1162" i="2"/>
  <c r="Q1162" i="2"/>
  <c r="P1163" i="2"/>
  <c r="Q1163" i="2"/>
  <c r="P1164" i="2"/>
  <c r="Q1164" i="2"/>
  <c r="P1165" i="2"/>
  <c r="F1081" i="4" s="1"/>
  <c r="Q1165" i="2"/>
  <c r="P1166" i="2"/>
  <c r="Q1166" i="2"/>
  <c r="P1167" i="2"/>
  <c r="Q1167" i="2"/>
  <c r="P1168" i="2"/>
  <c r="Q1168" i="2"/>
  <c r="P1169" i="2"/>
  <c r="Q1169" i="2"/>
  <c r="P1170" i="2"/>
  <c r="Q1170" i="2"/>
  <c r="P1171" i="2"/>
  <c r="F1087" i="4" s="1"/>
  <c r="Q1171" i="2"/>
  <c r="P1172" i="2"/>
  <c r="Q1172" i="2"/>
  <c r="P1173" i="2"/>
  <c r="Q1173" i="2"/>
  <c r="P1174" i="2"/>
  <c r="Q1174" i="2"/>
  <c r="P1175" i="2"/>
  <c r="Q1175" i="2"/>
  <c r="P1176" i="2"/>
  <c r="Q1176" i="2"/>
  <c r="P1177" i="2"/>
  <c r="F1093" i="4" s="1"/>
  <c r="Q1177" i="2"/>
  <c r="P1178" i="2"/>
  <c r="Q1178" i="2"/>
  <c r="P1179" i="2"/>
  <c r="Q1179" i="2"/>
  <c r="P1180" i="2"/>
  <c r="Q1180" i="2"/>
  <c r="P1181" i="2"/>
  <c r="Q1181" i="2"/>
  <c r="P1182" i="2"/>
  <c r="Q1182" i="2"/>
  <c r="P1183" i="2"/>
  <c r="F1097" i="4" s="1"/>
  <c r="Q1183" i="2"/>
  <c r="P1184" i="2"/>
  <c r="Q1184" i="2"/>
  <c r="P1185" i="2"/>
  <c r="Q1185" i="2"/>
  <c r="P1186" i="2"/>
  <c r="Q1186" i="2"/>
  <c r="P1187" i="2"/>
  <c r="Q1187" i="2"/>
  <c r="P1188" i="2"/>
  <c r="Q1188" i="2"/>
  <c r="P1189" i="2"/>
  <c r="F1103" i="4" s="1"/>
  <c r="Q1189" i="2"/>
  <c r="P1190" i="2"/>
  <c r="Q1190" i="2"/>
  <c r="P1191" i="2"/>
  <c r="Q1191" i="2"/>
  <c r="P1192" i="2"/>
  <c r="Q1192" i="2"/>
  <c r="P1193" i="2"/>
  <c r="Q1193" i="2"/>
  <c r="P1194" i="2"/>
  <c r="F1108" i="4" s="1"/>
  <c r="Q1194" i="2"/>
  <c r="P1195" i="2"/>
  <c r="F1109" i="4" s="1"/>
  <c r="Q1195" i="2"/>
  <c r="P1196" i="2"/>
  <c r="Q1196" i="2"/>
  <c r="P1197" i="2"/>
  <c r="Q1197" i="2"/>
  <c r="P1198" i="2"/>
  <c r="Q1198" i="2"/>
  <c r="P1199" i="2"/>
  <c r="Q1199" i="2"/>
  <c r="P1200" i="2"/>
  <c r="F1114" i="4" s="1"/>
  <c r="Q1200" i="2"/>
  <c r="P1201" i="2"/>
  <c r="F1115" i="4" s="1"/>
  <c r="Q1201" i="2"/>
  <c r="P1202" i="2"/>
  <c r="Q1202" i="2"/>
  <c r="P1203" i="2"/>
  <c r="Q1203" i="2"/>
  <c r="P1204" i="2"/>
  <c r="Q1204" i="2"/>
  <c r="P1205" i="2"/>
  <c r="Q1205" i="2"/>
  <c r="P1206" i="2"/>
  <c r="F1120" i="4" s="1"/>
  <c r="Q1206" i="2"/>
  <c r="P1207" i="2"/>
  <c r="F1121" i="4" s="1"/>
  <c r="Q1207" i="2"/>
  <c r="P1208" i="2"/>
  <c r="Q1208" i="2"/>
  <c r="P1209" i="2"/>
  <c r="Q1209" i="2"/>
  <c r="P1210" i="2"/>
  <c r="Q1210" i="2"/>
  <c r="P1211" i="2"/>
  <c r="Q1211" i="2"/>
  <c r="P1212" i="2"/>
  <c r="F1126" i="4" s="1"/>
  <c r="Q1212" i="2"/>
  <c r="P1213" i="2"/>
  <c r="Q1213" i="2"/>
  <c r="P1214" i="2"/>
  <c r="Q1214" i="2"/>
  <c r="P1215" i="2"/>
  <c r="Q1215" i="2"/>
  <c r="P1216" i="2"/>
  <c r="Q1216" i="2"/>
  <c r="P1217" i="2"/>
  <c r="Q1217" i="2"/>
  <c r="P1218" i="2"/>
  <c r="F1132" i="4" s="1"/>
  <c r="Q1218" i="2"/>
  <c r="P1219" i="2"/>
  <c r="F1133" i="4" s="1"/>
  <c r="Q1219" i="2"/>
  <c r="P1220" i="2"/>
  <c r="Q1220" i="2"/>
  <c r="P1221" i="2"/>
  <c r="Q1221" i="2"/>
  <c r="P1222" i="2"/>
  <c r="Q1222" i="2"/>
  <c r="P1223" i="2"/>
  <c r="Q1223" i="2"/>
  <c r="P1224" i="2"/>
  <c r="F1138" i="4" s="1"/>
  <c r="Q1224" i="2"/>
  <c r="P1225" i="2"/>
  <c r="F1139" i="4" s="1"/>
  <c r="Q1225" i="2"/>
  <c r="P1226" i="2"/>
  <c r="Q1226" i="2"/>
  <c r="P1227" i="2"/>
  <c r="Q1227" i="2"/>
  <c r="P1228" i="2"/>
  <c r="Q1228" i="2"/>
  <c r="P1229" i="2"/>
  <c r="Q1229" i="2"/>
  <c r="P1230" i="2"/>
  <c r="Q1230" i="2"/>
  <c r="P1231" i="2"/>
  <c r="F1145" i="4" s="1"/>
  <c r="Q1231" i="2"/>
  <c r="P1232" i="2"/>
  <c r="Q1232" i="2"/>
  <c r="P1233" i="2"/>
  <c r="Q1233" i="2"/>
  <c r="P1234" i="2"/>
  <c r="Q1234" i="2"/>
  <c r="P1235" i="2"/>
  <c r="Q1235" i="2"/>
  <c r="P1236" i="2"/>
  <c r="Q1236" i="2"/>
  <c r="P1237" i="2"/>
  <c r="F1151" i="4" s="1"/>
  <c r="Q1237" i="2"/>
  <c r="P1238" i="2"/>
  <c r="Q1238" i="2"/>
  <c r="P1239" i="2"/>
  <c r="Q1239" i="2"/>
  <c r="P1240" i="2"/>
  <c r="Q1240" i="2"/>
  <c r="P1241" i="2"/>
  <c r="Q1241" i="2"/>
  <c r="P1242" i="2"/>
  <c r="Q1242" i="2"/>
  <c r="P1243" i="2"/>
  <c r="F1157" i="4" s="1"/>
  <c r="Q1243" i="2"/>
  <c r="P1244" i="2"/>
  <c r="Q1244" i="2"/>
  <c r="P1245" i="2"/>
  <c r="Q1245" i="2"/>
  <c r="P1246" i="2"/>
  <c r="Q1246" i="2"/>
  <c r="P1247" i="2"/>
  <c r="Q1247" i="2"/>
  <c r="P1248" i="2"/>
  <c r="Q1248" i="2"/>
  <c r="P1249" i="2"/>
  <c r="F1163" i="4" s="1"/>
  <c r="Q1249" i="2"/>
  <c r="P1250" i="2"/>
  <c r="Q1250" i="2"/>
  <c r="P1251" i="2"/>
  <c r="Q1251" i="2"/>
  <c r="P1252" i="2"/>
  <c r="Q1252" i="2"/>
  <c r="P1253" i="2"/>
  <c r="Q1253" i="2"/>
  <c r="P1254" i="2"/>
  <c r="F1168" i="4" s="1"/>
  <c r="Q1254" i="2"/>
  <c r="P1255" i="2"/>
  <c r="F1169" i="4" s="1"/>
  <c r="Q1255" i="2"/>
  <c r="P1256" i="2"/>
  <c r="Q1256" i="2"/>
  <c r="P1257" i="2"/>
  <c r="Q1257" i="2"/>
  <c r="P1258" i="2"/>
  <c r="Q1258" i="2"/>
  <c r="P1259" i="2"/>
  <c r="Q1259" i="2"/>
  <c r="P1260" i="2"/>
  <c r="Q1260" i="2"/>
  <c r="P1261" i="2"/>
  <c r="F1175" i="4" s="1"/>
  <c r="Q1261" i="2"/>
  <c r="P1262" i="2"/>
  <c r="Q1262" i="2"/>
  <c r="P1263" i="2"/>
  <c r="Q1263" i="2"/>
  <c r="P1264" i="2"/>
  <c r="Q1264" i="2"/>
  <c r="P1265" i="2"/>
  <c r="Q1265" i="2"/>
  <c r="P1266" i="2"/>
  <c r="Q1266" i="2"/>
  <c r="P1267" i="2"/>
  <c r="F1181" i="4" s="1"/>
  <c r="Q1267" i="2"/>
  <c r="P1268" i="2"/>
  <c r="Q1268" i="2"/>
  <c r="P1269" i="2"/>
  <c r="Q1269" i="2"/>
  <c r="P1270" i="2"/>
  <c r="Q1270" i="2"/>
  <c r="P1271" i="2"/>
  <c r="Q1271" i="2"/>
  <c r="P1272" i="2"/>
  <c r="Q1272" i="2"/>
  <c r="P1273" i="2"/>
  <c r="F1187" i="4" s="1"/>
  <c r="Q1273" i="2"/>
  <c r="P1274" i="2"/>
  <c r="Q1274" i="2"/>
  <c r="P1275" i="2"/>
  <c r="Q1275" i="2"/>
  <c r="P1276" i="2"/>
  <c r="Q1276" i="2"/>
  <c r="P1277" i="2"/>
  <c r="Q1277" i="2"/>
  <c r="P1278" i="2"/>
  <c r="Q1278" i="2"/>
  <c r="P1279" i="2"/>
  <c r="F1193" i="4" s="1"/>
  <c r="Q1279" i="2"/>
  <c r="P1280" i="2"/>
  <c r="Q1280" i="2"/>
  <c r="P1281" i="2"/>
  <c r="Q1281" i="2"/>
  <c r="P1282" i="2"/>
  <c r="Q1282" i="2"/>
  <c r="P1283" i="2"/>
  <c r="Q1283" i="2"/>
  <c r="P1284" i="2"/>
  <c r="Q1284" i="2"/>
  <c r="P1285" i="2"/>
  <c r="F1198" i="4" s="1"/>
  <c r="Q1285" i="2"/>
  <c r="P1286" i="2"/>
  <c r="Q1286" i="2"/>
  <c r="P1287" i="2"/>
  <c r="Q1287" i="2"/>
  <c r="P1288" i="2"/>
  <c r="Q1288" i="2"/>
  <c r="P1289" i="2"/>
  <c r="Q1289" i="2"/>
  <c r="P1290" i="2"/>
  <c r="F1203" i="4" s="1"/>
  <c r="Q1290" i="2"/>
  <c r="P1291" i="2"/>
  <c r="F1204" i="4" s="1"/>
  <c r="Q1291" i="2"/>
  <c r="P1292" i="2"/>
  <c r="Q1292" i="2"/>
  <c r="P1293" i="2"/>
  <c r="Q1293" i="2"/>
  <c r="P1294" i="2"/>
  <c r="Q1294" i="2"/>
  <c r="P1295" i="2"/>
  <c r="Q1295" i="2"/>
  <c r="P1296" i="2"/>
  <c r="F1209" i="4" s="1"/>
  <c r="Q1296" i="2"/>
  <c r="P1297" i="2"/>
  <c r="F1210" i="4" s="1"/>
  <c r="Q1297" i="2"/>
  <c r="P1298" i="2"/>
  <c r="Q1298" i="2"/>
  <c r="P1299" i="2"/>
  <c r="Q1299" i="2"/>
  <c r="P1300" i="2"/>
  <c r="Q1300" i="2"/>
  <c r="P1301" i="2"/>
  <c r="Q1301" i="2"/>
  <c r="P1302" i="2"/>
  <c r="Q1302" i="2"/>
  <c r="P1303" i="2"/>
  <c r="F1216" i="4" s="1"/>
  <c r="Q1303" i="2"/>
  <c r="P1304" i="2"/>
  <c r="Q1304" i="2"/>
  <c r="P1305" i="2"/>
  <c r="Q1305" i="2"/>
  <c r="P1306" i="2"/>
  <c r="Q1306" i="2"/>
  <c r="P1307" i="2"/>
  <c r="Q1307" i="2"/>
  <c r="P1308" i="2"/>
  <c r="F1221" i="4" s="1"/>
  <c r="Q1308" i="2"/>
  <c r="P1309" i="2"/>
  <c r="F1222" i="4" s="1"/>
  <c r="Q1309" i="2"/>
  <c r="P1310" i="2"/>
  <c r="Q1310" i="2"/>
  <c r="P1311" i="2"/>
  <c r="Q1311" i="2"/>
  <c r="P1312" i="2"/>
  <c r="Q1312" i="2"/>
  <c r="P1313" i="2"/>
  <c r="Q1313" i="2"/>
  <c r="P1314" i="2"/>
  <c r="F1227" i="4" s="1"/>
  <c r="Q1314" i="2"/>
  <c r="P1315" i="2"/>
  <c r="F1228" i="4" s="1"/>
  <c r="Q1315" i="2"/>
  <c r="P1316" i="2"/>
  <c r="Q1316" i="2"/>
  <c r="P1317" i="2"/>
  <c r="Q1317" i="2"/>
  <c r="P1318" i="2"/>
  <c r="Q1318" i="2"/>
  <c r="P1319" i="2"/>
  <c r="Q1319" i="2"/>
  <c r="P1320" i="2"/>
  <c r="Q1320" i="2"/>
  <c r="P1321" i="2"/>
  <c r="F1234" i="4" s="1"/>
  <c r="Q1321" i="2"/>
  <c r="P1322" i="2"/>
  <c r="Q1322" i="2"/>
  <c r="P1323" i="2"/>
  <c r="Q1323" i="2"/>
  <c r="P1324" i="2"/>
  <c r="Q1324" i="2"/>
  <c r="P1325" i="2"/>
  <c r="Q1325" i="2"/>
  <c r="P1326" i="2"/>
  <c r="Q1326" i="2"/>
  <c r="P1327" i="2"/>
  <c r="F1240" i="4" s="1"/>
  <c r="Q1327" i="2"/>
  <c r="P1328" i="2"/>
  <c r="Q1328" i="2"/>
  <c r="P1329" i="2"/>
  <c r="Q1329" i="2"/>
  <c r="P1330" i="2"/>
  <c r="Q1330" i="2"/>
  <c r="P1331" i="2"/>
  <c r="Q1331" i="2"/>
  <c r="P1332" i="2"/>
  <c r="Q1332" i="2"/>
  <c r="P1333" i="2"/>
  <c r="F1247" i="4" s="1"/>
  <c r="Q1333" i="2"/>
  <c r="P1334" i="2"/>
  <c r="Q1334" i="2"/>
  <c r="P1335" i="2"/>
  <c r="Q1335" i="2"/>
  <c r="P1336" i="2"/>
  <c r="Q1336" i="2"/>
  <c r="P1337" i="2"/>
  <c r="Q1337" i="2"/>
  <c r="P1338" i="2"/>
  <c r="Q1338" i="2"/>
  <c r="P1339" i="2"/>
  <c r="F1254" i="4" s="1"/>
  <c r="Q1339" i="2"/>
  <c r="P1340" i="2"/>
  <c r="Q1340" i="2"/>
  <c r="P1341" i="2"/>
  <c r="Q1341" i="2"/>
  <c r="P1342" i="2"/>
  <c r="Q1342" i="2"/>
  <c r="P1343" i="2"/>
  <c r="Q1343" i="2"/>
  <c r="P1344" i="2"/>
  <c r="F1259" i="4" s="1"/>
  <c r="Q1344" i="2"/>
  <c r="P1345" i="2"/>
  <c r="F1260" i="4" s="1"/>
  <c r="Q1345" i="2"/>
  <c r="P1346" i="2"/>
  <c r="Q1346" i="2"/>
  <c r="P1347" i="2"/>
  <c r="Q1347" i="2"/>
  <c r="P1348" i="2"/>
  <c r="Q1348" i="2"/>
  <c r="P1349" i="2"/>
  <c r="Q1349" i="2"/>
  <c r="P1350" i="2"/>
  <c r="F1265" i="4" s="1"/>
  <c r="Q1350" i="2"/>
  <c r="P1351" i="2"/>
  <c r="F1266" i="4" s="1"/>
  <c r="Q1351" i="2"/>
  <c r="P1352" i="2"/>
  <c r="Q1352" i="2"/>
  <c r="P1353" i="2"/>
  <c r="Q1353" i="2"/>
  <c r="P1354" i="2"/>
  <c r="Q1354" i="2"/>
  <c r="P1355" i="2"/>
  <c r="Q1355" i="2"/>
  <c r="P1356" i="2"/>
  <c r="Q1356" i="2"/>
  <c r="P1357" i="2"/>
  <c r="F1272" i="4" s="1"/>
  <c r="Q1357" i="2"/>
  <c r="P1358" i="2"/>
  <c r="Q1358" i="2"/>
  <c r="P1359" i="2"/>
  <c r="Q1359" i="2"/>
  <c r="P1360" i="2"/>
  <c r="Q1360" i="2"/>
  <c r="P1361" i="2"/>
  <c r="Q1361" i="2"/>
  <c r="P1362" i="2"/>
  <c r="Q1362" i="2"/>
  <c r="P1363" i="2"/>
  <c r="F1278" i="4" s="1"/>
  <c r="Q1363" i="2"/>
  <c r="P1364" i="2"/>
  <c r="Q1364" i="2"/>
  <c r="P1365" i="2"/>
  <c r="Q1365" i="2"/>
  <c r="P1366" i="2"/>
  <c r="Q1366" i="2"/>
  <c r="P1367" i="2"/>
  <c r="Q1367" i="2"/>
  <c r="P1368" i="2"/>
  <c r="Q1368" i="2"/>
  <c r="P1369" i="2"/>
  <c r="F1284" i="4" s="1"/>
  <c r="Q1369" i="2"/>
  <c r="P1370" i="2"/>
  <c r="Q1370" i="2"/>
  <c r="P1371" i="2"/>
  <c r="Q1371" i="2"/>
  <c r="P1372" i="2"/>
  <c r="Q1372" i="2"/>
  <c r="P1373" i="2"/>
  <c r="Q1373" i="2"/>
  <c r="P1374" i="2"/>
  <c r="Q1374" i="2"/>
  <c r="P1375" i="2"/>
  <c r="F1290" i="4" s="1"/>
  <c r="Q1375" i="2"/>
  <c r="P1376" i="2"/>
  <c r="Q1376" i="2"/>
  <c r="P1377" i="2"/>
  <c r="Q1377" i="2"/>
  <c r="P1378" i="2"/>
  <c r="Q1378" i="2"/>
  <c r="P1379" i="2"/>
  <c r="Q1379" i="2"/>
  <c r="P1380" i="2"/>
  <c r="Q1380" i="2"/>
  <c r="P1381" i="2"/>
  <c r="F1296" i="4" s="1"/>
  <c r="Q1381" i="2"/>
  <c r="P1382" i="2"/>
  <c r="Q1382" i="2"/>
  <c r="P1383" i="2"/>
  <c r="Q1383" i="2"/>
  <c r="P1384" i="2"/>
  <c r="Q1384" i="2"/>
  <c r="P1385" i="2"/>
  <c r="Q1385" i="2"/>
  <c r="P1386" i="2"/>
  <c r="Q1386" i="2"/>
  <c r="P1387" i="2"/>
  <c r="F1302" i="4" s="1"/>
  <c r="Q1387" i="2"/>
  <c r="P1388" i="2"/>
  <c r="Q1388" i="2"/>
  <c r="P1389" i="2"/>
  <c r="Q1389" i="2"/>
  <c r="P1390" i="2"/>
  <c r="Q1390" i="2"/>
  <c r="P1391" i="2"/>
  <c r="Q1391" i="2"/>
  <c r="P1392" i="2"/>
  <c r="F1308" i="4" s="1"/>
  <c r="Q1392" i="2"/>
  <c r="P1393" i="2"/>
  <c r="F1309" i="4" s="1"/>
  <c r="Q1393" i="2"/>
  <c r="P1394" i="2"/>
  <c r="Q1394" i="2"/>
  <c r="P1395" i="2"/>
  <c r="Q1395" i="2"/>
  <c r="P1396" i="2"/>
  <c r="Q1396" i="2"/>
  <c r="P1397" i="2"/>
  <c r="Q1397" i="2"/>
  <c r="P1398" i="2"/>
  <c r="Q1398" i="2"/>
  <c r="P1399" i="2"/>
  <c r="F1315" i="4" s="1"/>
  <c r="Q1399" i="2"/>
  <c r="P1400" i="2"/>
  <c r="Q1400" i="2"/>
  <c r="P1401" i="2"/>
  <c r="Q1401" i="2"/>
  <c r="P1402" i="2"/>
  <c r="Q1402" i="2"/>
  <c r="P1403" i="2"/>
  <c r="Q1403" i="2"/>
  <c r="P1404" i="2"/>
  <c r="F1320" i="4" s="1"/>
  <c r="Q1404" i="2"/>
  <c r="P1405" i="2"/>
  <c r="F1321" i="4" s="1"/>
  <c r="Q1405" i="2"/>
  <c r="P1406" i="2"/>
  <c r="Q1406" i="2"/>
  <c r="P1407" i="2"/>
  <c r="Q1407" i="2"/>
  <c r="P1408" i="2"/>
  <c r="Q1408" i="2"/>
  <c r="P1409" i="2"/>
  <c r="Q1409" i="2"/>
  <c r="P1410" i="2"/>
  <c r="F1326" i="4" s="1"/>
  <c r="Q1410" i="2"/>
  <c r="P1411" i="2"/>
  <c r="F1327" i="4" s="1"/>
  <c r="Q1411" i="2"/>
  <c r="P1412" i="2"/>
  <c r="Q1412" i="2"/>
  <c r="P1413" i="2"/>
  <c r="Q1413" i="2"/>
  <c r="P1414" i="2"/>
  <c r="Q1414" i="2"/>
  <c r="P1415" i="2"/>
  <c r="Q1415" i="2"/>
  <c r="P1416" i="2"/>
  <c r="Q1416" i="2"/>
  <c r="P1417" i="2"/>
  <c r="F1333" i="4" s="1"/>
  <c r="Q1417" i="2"/>
  <c r="P1418" i="2"/>
  <c r="Q1418" i="2"/>
  <c r="P1419" i="2"/>
  <c r="Q1419" i="2"/>
  <c r="P1420" i="2"/>
  <c r="Q1420" i="2"/>
  <c r="P1421" i="2"/>
  <c r="Q1421" i="2"/>
  <c r="P1422" i="2"/>
  <c r="Q1422" i="2"/>
  <c r="P1423" i="2"/>
  <c r="F1339" i="4" s="1"/>
  <c r="Q1423" i="2"/>
  <c r="P1424" i="2"/>
  <c r="Q1424" i="2"/>
  <c r="P1425" i="2"/>
  <c r="Q1425" i="2"/>
  <c r="P1426" i="2"/>
  <c r="Q1426" i="2"/>
  <c r="P1427" i="2"/>
  <c r="Q1427" i="2"/>
  <c r="P1428" i="2"/>
  <c r="F1344" i="4" s="1"/>
  <c r="Q1428" i="2"/>
  <c r="P1429" i="2"/>
  <c r="F1345" i="4" s="1"/>
  <c r="Q1429" i="2"/>
  <c r="P1430" i="2"/>
  <c r="Q1430" i="2"/>
  <c r="P1431" i="2"/>
  <c r="Q1431" i="2"/>
  <c r="P1432" i="2"/>
  <c r="Q1432" i="2"/>
  <c r="P1433" i="2"/>
  <c r="Q1433" i="2"/>
  <c r="P1434" i="2"/>
  <c r="F1350" i="4" s="1"/>
  <c r="Q1434" i="2"/>
  <c r="P1435" i="2"/>
  <c r="F1351" i="4" s="1"/>
  <c r="Q1435" i="2"/>
  <c r="P1436" i="2"/>
  <c r="Q1436" i="2"/>
  <c r="P1437" i="2"/>
  <c r="Q1437" i="2"/>
  <c r="P1438" i="2"/>
  <c r="Q1438" i="2"/>
  <c r="P1439" i="2"/>
  <c r="Q1439" i="2"/>
  <c r="P1440" i="2"/>
  <c r="F1356" i="4" s="1"/>
  <c r="Q1440" i="2"/>
  <c r="P1441" i="2"/>
  <c r="F1357" i="4" s="1"/>
  <c r="Q1441" i="2"/>
  <c r="P1442" i="2"/>
  <c r="Q1442" i="2"/>
  <c r="P1443" i="2"/>
  <c r="Q1443" i="2"/>
  <c r="P1444" i="2"/>
  <c r="Q1444" i="2"/>
  <c r="P1445" i="2"/>
  <c r="Q1445" i="2"/>
  <c r="P1446" i="2"/>
  <c r="Q1446" i="2"/>
  <c r="P1447" i="2"/>
  <c r="Q1447" i="2"/>
  <c r="P1448" i="2"/>
  <c r="Q1448" i="2"/>
  <c r="P1449" i="2"/>
  <c r="Q1449" i="2"/>
  <c r="P1450" i="2"/>
  <c r="Q1450" i="2"/>
  <c r="P1451" i="2"/>
  <c r="Q1451" i="2"/>
  <c r="P1452" i="2"/>
  <c r="F1366" i="4" s="1"/>
  <c r="Q1452" i="2"/>
  <c r="P1453" i="2"/>
  <c r="F1367" i="4" s="1"/>
  <c r="Q1453" i="2"/>
  <c r="P1454" i="2"/>
  <c r="Q1454" i="2"/>
  <c r="P1455" i="2"/>
  <c r="Q1455" i="2"/>
  <c r="P1456" i="2"/>
  <c r="Q1456" i="2"/>
  <c r="P1457" i="2"/>
  <c r="Q1457" i="2"/>
  <c r="P1458" i="2"/>
  <c r="F1372" i="4" s="1"/>
  <c r="Q1458" i="2"/>
  <c r="P1459" i="2"/>
  <c r="F1373" i="4" s="1"/>
  <c r="Q1459" i="2"/>
  <c r="P1460" i="2"/>
  <c r="Q1460" i="2"/>
  <c r="P1461" i="2"/>
  <c r="Q1461" i="2"/>
  <c r="P1462" i="2"/>
  <c r="Q1462" i="2"/>
  <c r="P1463" i="2"/>
  <c r="Q1463" i="2"/>
  <c r="P1464" i="2"/>
  <c r="F1378" i="4" s="1"/>
  <c r="Q1464" i="2"/>
  <c r="P1465" i="2"/>
  <c r="F1379" i="4" s="1"/>
  <c r="Q1465" i="2"/>
  <c r="P1466" i="2"/>
  <c r="Q1466" i="2"/>
  <c r="P1467" i="2"/>
  <c r="Q1467" i="2"/>
  <c r="P1468" i="2"/>
  <c r="Q1468" i="2"/>
  <c r="P1469" i="2"/>
  <c r="Q1469" i="2"/>
  <c r="P1470" i="2"/>
  <c r="Q1470" i="2"/>
  <c r="P1471" i="2"/>
  <c r="F1385" i="4" s="1"/>
  <c r="Q1471" i="2"/>
  <c r="P1472" i="2"/>
  <c r="Q1472" i="2"/>
  <c r="P1473" i="2"/>
  <c r="Q1473" i="2"/>
  <c r="P1474" i="2"/>
  <c r="Q1474" i="2"/>
  <c r="P1475" i="2"/>
  <c r="Q1475" i="2"/>
  <c r="P1476" i="2"/>
  <c r="Q1476" i="2"/>
  <c r="P1477" i="2"/>
  <c r="F1391" i="4" s="1"/>
  <c r="Q1477" i="2"/>
  <c r="P1478" i="2"/>
  <c r="Q1478" i="2"/>
  <c r="P1479" i="2"/>
  <c r="Q1479" i="2"/>
  <c r="P1480" i="2"/>
  <c r="Q1480" i="2"/>
  <c r="P1481" i="2"/>
  <c r="Q1481" i="2"/>
  <c r="P1482" i="2"/>
  <c r="F1396" i="4" s="1"/>
  <c r="Q1482" i="2"/>
  <c r="P1483" i="2"/>
  <c r="F1397" i="4" s="1"/>
  <c r="Q1483" i="2"/>
  <c r="P1484" i="2"/>
  <c r="Q1484" i="2"/>
  <c r="P1485" i="2"/>
  <c r="Q1485" i="2"/>
  <c r="P1486" i="2"/>
  <c r="Q1486" i="2"/>
  <c r="P1487" i="2"/>
  <c r="Q1487" i="2"/>
  <c r="P1488" i="2"/>
  <c r="Q1488" i="2"/>
  <c r="P1489" i="2"/>
  <c r="F1403" i="4" s="1"/>
  <c r="Q1489" i="2"/>
  <c r="P1490" i="2"/>
  <c r="Q1490" i="2"/>
  <c r="P1491" i="2"/>
  <c r="Q1491" i="2"/>
  <c r="P1492" i="2"/>
  <c r="Q1492" i="2"/>
  <c r="P1493" i="2"/>
  <c r="Q1493" i="2"/>
  <c r="P1494" i="2"/>
  <c r="F1408" i="4" s="1"/>
  <c r="Q1494" i="2"/>
  <c r="P1495" i="2"/>
  <c r="F1409" i="4" s="1"/>
  <c r="Q1495" i="2"/>
  <c r="P1496" i="2"/>
  <c r="Q1496" i="2"/>
  <c r="P1497" i="2"/>
  <c r="Q1497" i="2"/>
  <c r="P1498" i="2"/>
  <c r="Q1498" i="2"/>
  <c r="P1499" i="2"/>
  <c r="Q1499" i="2"/>
  <c r="P1500" i="2"/>
  <c r="F1414" i="4" s="1"/>
  <c r="Q1500" i="2"/>
  <c r="P1501" i="2"/>
  <c r="F1415" i="4" s="1"/>
  <c r="Q1501" i="2"/>
  <c r="P1502" i="2"/>
  <c r="Q1502" i="2"/>
  <c r="P1503" i="2"/>
  <c r="Q1503" i="2"/>
  <c r="P1504" i="2"/>
  <c r="Q1504" i="2"/>
  <c r="P1505" i="2"/>
  <c r="Q1505" i="2"/>
  <c r="P1506" i="2"/>
  <c r="Q1506" i="2"/>
  <c r="P1507" i="2"/>
  <c r="F1421" i="4" s="1"/>
  <c r="Q1507" i="2"/>
  <c r="P1508" i="2"/>
  <c r="Q1508" i="2"/>
  <c r="P1509" i="2"/>
  <c r="Q1509" i="2"/>
  <c r="P1510" i="2"/>
  <c r="Q1510" i="2"/>
  <c r="P1511" i="2"/>
  <c r="Q1511" i="2"/>
  <c r="P1512" i="2"/>
  <c r="F1426" i="4" s="1"/>
  <c r="Q1512" i="2"/>
  <c r="P1513" i="2"/>
  <c r="F1427" i="4" s="1"/>
  <c r="Q1513" i="2"/>
  <c r="P1514" i="2"/>
  <c r="Q1514" i="2"/>
  <c r="P1515" i="2"/>
  <c r="Q1515" i="2"/>
  <c r="P1516" i="2"/>
  <c r="Q1516" i="2"/>
  <c r="P1517" i="2"/>
  <c r="Q1517" i="2"/>
  <c r="P1518" i="2"/>
  <c r="Q1518" i="2"/>
  <c r="P1519" i="2"/>
  <c r="F1433" i="4" s="1"/>
  <c r="Q1519" i="2"/>
  <c r="P1520" i="2"/>
  <c r="Q1520" i="2"/>
  <c r="P1521" i="2"/>
  <c r="Q1521" i="2"/>
  <c r="P1522" i="2"/>
  <c r="Q1522" i="2"/>
  <c r="P1523" i="2"/>
  <c r="Q1523" i="2"/>
  <c r="P1524" i="2"/>
  <c r="Q1524" i="2"/>
  <c r="P1525" i="2"/>
  <c r="F1439" i="4" s="1"/>
  <c r="Q1525" i="2"/>
  <c r="P1526" i="2"/>
  <c r="Q1526" i="2"/>
  <c r="P1527" i="2"/>
  <c r="Q1527" i="2"/>
  <c r="P1528" i="2"/>
  <c r="Q1528" i="2"/>
  <c r="P1529" i="2"/>
  <c r="Q1529" i="2"/>
  <c r="P1530" i="2"/>
  <c r="Q1530" i="2"/>
  <c r="P1531" i="2"/>
  <c r="F1445" i="4" s="1"/>
  <c r="Q1531" i="2"/>
  <c r="P1532" i="2"/>
  <c r="Q1532" i="2"/>
  <c r="P1533" i="2"/>
  <c r="Q1533" i="2"/>
  <c r="P1534" i="2"/>
  <c r="Q1534" i="2"/>
  <c r="P1535" i="2"/>
  <c r="Q1535" i="2"/>
  <c r="P1536" i="2"/>
  <c r="Q1536" i="2"/>
  <c r="P1537" i="2"/>
  <c r="F1451" i="4" s="1"/>
  <c r="Q1537" i="2"/>
  <c r="P1538" i="2"/>
  <c r="Q1538" i="2"/>
  <c r="P1539" i="2"/>
  <c r="Q1539" i="2"/>
  <c r="P1540" i="2"/>
  <c r="Q1540" i="2"/>
  <c r="P1541" i="2"/>
  <c r="Q1541" i="2"/>
  <c r="P1542" i="2"/>
  <c r="Q1542" i="2"/>
  <c r="P1543" i="2"/>
  <c r="F1459" i="4" s="1"/>
  <c r="Q1543" i="2"/>
  <c r="P1544" i="2"/>
  <c r="Q1544" i="2"/>
  <c r="P1545" i="2"/>
  <c r="Q1545" i="2"/>
  <c r="P1546" i="2"/>
  <c r="Q1546" i="2"/>
  <c r="P1547" i="2"/>
  <c r="Q1547" i="2"/>
  <c r="P1548" i="2"/>
  <c r="Q1548" i="2"/>
  <c r="P1549" i="2"/>
  <c r="F1465" i="4" s="1"/>
  <c r="Q1549" i="2"/>
  <c r="P1550" i="2"/>
  <c r="Q1550" i="2"/>
  <c r="P1551" i="2"/>
  <c r="Q1551" i="2"/>
  <c r="P1552" i="2"/>
  <c r="Q1552" i="2"/>
  <c r="P1553" i="2"/>
  <c r="Q1553" i="2"/>
  <c r="P1554" i="2"/>
  <c r="F1470" i="4" s="1"/>
  <c r="Q1554" i="2"/>
  <c r="P1555" i="2"/>
  <c r="F1456" i="4" s="1"/>
  <c r="Q1555" i="2"/>
  <c r="P1556" i="2"/>
  <c r="Q1556" i="2"/>
  <c r="P1557" i="2"/>
  <c r="Q1557" i="2"/>
  <c r="P1558" i="2"/>
  <c r="Q1558" i="2"/>
  <c r="P1559" i="2"/>
  <c r="Q1559" i="2"/>
  <c r="P1560" i="2"/>
  <c r="Q1560" i="2"/>
  <c r="P1561" i="2"/>
  <c r="F1475" i="4" s="1"/>
  <c r="Q1561" i="2"/>
  <c r="P1562" i="2"/>
  <c r="Q1562" i="2"/>
  <c r="P1563" i="2"/>
  <c r="Q1563" i="2"/>
  <c r="P1564" i="2"/>
  <c r="Q1564" i="2"/>
  <c r="P1565" i="2"/>
  <c r="Q1565" i="2"/>
  <c r="P1566" i="2"/>
  <c r="Q1566" i="2"/>
  <c r="P1567" i="2"/>
  <c r="F1481" i="4" s="1"/>
  <c r="Q1567" i="2"/>
  <c r="P1568" i="2"/>
  <c r="Q1568" i="2"/>
  <c r="P1569" i="2"/>
  <c r="Q1569" i="2"/>
  <c r="P1570" i="2"/>
  <c r="Q1570" i="2"/>
  <c r="P1571" i="2"/>
  <c r="Q1571" i="2"/>
  <c r="P1572" i="2"/>
  <c r="Q1572" i="2"/>
  <c r="P1573" i="2"/>
  <c r="F1487" i="4" s="1"/>
  <c r="Q1573" i="2"/>
  <c r="P1574" i="2"/>
  <c r="Q1574" i="2"/>
  <c r="P1575" i="2"/>
  <c r="Q1575" i="2"/>
  <c r="P1576" i="2"/>
  <c r="Q1576" i="2"/>
  <c r="P1577" i="2"/>
  <c r="Q1577" i="2"/>
  <c r="P1578" i="2"/>
  <c r="Q1578" i="2"/>
  <c r="P1579" i="2"/>
  <c r="F1493" i="4" s="1"/>
  <c r="Q1579" i="2"/>
  <c r="P1580" i="2"/>
  <c r="Q1580" i="2"/>
  <c r="P1581" i="2"/>
  <c r="Q1581" i="2"/>
  <c r="P1582" i="2"/>
  <c r="Q1582" i="2"/>
  <c r="P1583" i="2"/>
  <c r="Q1583" i="2"/>
  <c r="P1584" i="2"/>
  <c r="Q1584" i="2"/>
  <c r="P1585" i="2"/>
  <c r="F1499" i="4" s="1"/>
  <c r="Q1585" i="2"/>
  <c r="P1586" i="2"/>
  <c r="Q1586" i="2"/>
  <c r="P1587" i="2"/>
  <c r="Q1587" i="2"/>
  <c r="P1588" i="2"/>
  <c r="Q1588" i="2"/>
  <c r="P1589" i="2"/>
  <c r="Q1589" i="2"/>
  <c r="P1590" i="2"/>
  <c r="Q1590" i="2"/>
  <c r="P1591" i="2"/>
  <c r="Q1591" i="2"/>
  <c r="P1592" i="2"/>
  <c r="Q1592" i="2"/>
  <c r="P1593" i="2"/>
  <c r="Q1593" i="2"/>
  <c r="P1594" i="2"/>
  <c r="Q1594" i="2"/>
  <c r="P1595" i="2"/>
  <c r="Q1595" i="2"/>
  <c r="P1596" i="2"/>
  <c r="Q1596" i="2"/>
  <c r="P1597" i="2"/>
  <c r="Q1597" i="2"/>
  <c r="P1598" i="2"/>
  <c r="Q1598" i="2"/>
  <c r="P1599" i="2"/>
  <c r="Q1599" i="2"/>
  <c r="P1600" i="2"/>
  <c r="Q1600" i="2"/>
  <c r="P1601" i="2"/>
  <c r="Q1601" i="2"/>
  <c r="P1602" i="2"/>
  <c r="Q1602" i="2"/>
  <c r="P1603" i="2"/>
  <c r="Q1603" i="2"/>
  <c r="P1604" i="2"/>
  <c r="Q1604" i="2"/>
  <c r="P1605" i="2"/>
  <c r="Q1605" i="2"/>
  <c r="P1606" i="2"/>
  <c r="Q1606" i="2"/>
  <c r="P1607" i="2"/>
  <c r="Q1607" i="2"/>
  <c r="P1608" i="2"/>
  <c r="Q1608" i="2"/>
  <c r="P1609" i="2"/>
  <c r="Q1609" i="2"/>
  <c r="P1610" i="2"/>
  <c r="Q1610" i="2"/>
  <c r="P1611" i="2"/>
  <c r="Q1611" i="2"/>
  <c r="P1612" i="2"/>
  <c r="Q1612" i="2"/>
  <c r="P1613" i="2"/>
  <c r="Q1613" i="2"/>
  <c r="P1614" i="2"/>
  <c r="Q1614" i="2"/>
  <c r="P1615" i="2"/>
  <c r="Q1615" i="2"/>
  <c r="P1616" i="2"/>
  <c r="Q1616" i="2"/>
  <c r="P1617" i="2"/>
  <c r="Q1617" i="2"/>
  <c r="P1618" i="2"/>
  <c r="Q1618" i="2"/>
  <c r="P1619" i="2"/>
  <c r="Q1619" i="2"/>
  <c r="P1620" i="2"/>
  <c r="Q1620" i="2"/>
  <c r="P1621" i="2"/>
  <c r="Q1621" i="2"/>
  <c r="P1622" i="2"/>
  <c r="Q1622" i="2"/>
  <c r="P1623" i="2"/>
  <c r="Q1623" i="2"/>
  <c r="P1624" i="2"/>
  <c r="Q1624" i="2"/>
  <c r="P1625" i="2"/>
  <c r="Q1625" i="2"/>
  <c r="P1626" i="2"/>
  <c r="Q1626" i="2"/>
  <c r="P1627" i="2"/>
  <c r="Q1627" i="2"/>
  <c r="P1628" i="2"/>
  <c r="Q1628" i="2"/>
  <c r="P1629" i="2"/>
  <c r="Q1629" i="2"/>
  <c r="P1630" i="2"/>
  <c r="Q1630" i="2"/>
  <c r="P1631" i="2"/>
  <c r="Q1631" i="2"/>
  <c r="P1632" i="2"/>
  <c r="Q1632" i="2"/>
  <c r="P1633" i="2"/>
  <c r="Q1633" i="2"/>
  <c r="P1634" i="2"/>
  <c r="Q1634" i="2"/>
  <c r="P1635" i="2"/>
  <c r="Q1635" i="2"/>
  <c r="P1636" i="2"/>
  <c r="Q1636" i="2"/>
  <c r="P1637" i="2"/>
  <c r="Q1637" i="2"/>
  <c r="P1638" i="2"/>
  <c r="Q1638" i="2"/>
  <c r="P1639" i="2"/>
  <c r="Q1639" i="2"/>
  <c r="P1640" i="2"/>
  <c r="Q1640" i="2"/>
  <c r="P1641" i="2"/>
  <c r="Q1641" i="2"/>
  <c r="P1642" i="2"/>
  <c r="Q1642" i="2"/>
  <c r="P1643" i="2"/>
  <c r="Q1643" i="2"/>
  <c r="P1644" i="2"/>
  <c r="Q1644" i="2"/>
  <c r="P1645" i="2"/>
  <c r="Q1645" i="2"/>
  <c r="P1646" i="2"/>
  <c r="Q1646" i="2"/>
  <c r="P1647" i="2"/>
  <c r="Q1647" i="2"/>
  <c r="P1648" i="2"/>
  <c r="Q1648" i="2"/>
  <c r="P1649" i="2"/>
  <c r="Q1649" i="2"/>
  <c r="P1650" i="2"/>
  <c r="Q1650" i="2"/>
  <c r="P1651" i="2"/>
  <c r="Q1651" i="2"/>
  <c r="P1652" i="2"/>
  <c r="Q1652" i="2"/>
  <c r="P1653" i="2"/>
  <c r="Q1653" i="2"/>
  <c r="P1654" i="2"/>
  <c r="Q1654" i="2"/>
  <c r="P1655" i="2"/>
  <c r="Q1655" i="2"/>
  <c r="P1656" i="2"/>
  <c r="Q1656" i="2"/>
  <c r="P1657" i="2"/>
  <c r="Q1657" i="2"/>
  <c r="P1658" i="2"/>
  <c r="Q1658" i="2"/>
  <c r="P1659" i="2"/>
  <c r="Q1659" i="2"/>
  <c r="P1660" i="2"/>
  <c r="Q1660" i="2"/>
  <c r="P1661" i="2"/>
  <c r="Q1661" i="2"/>
  <c r="P1662" i="2"/>
  <c r="Q1662" i="2"/>
  <c r="P1663" i="2"/>
  <c r="Q1663" i="2"/>
  <c r="P1664" i="2"/>
  <c r="Q1664" i="2"/>
  <c r="P1665" i="2"/>
  <c r="Q1665" i="2"/>
  <c r="P1666" i="2"/>
  <c r="Q1666" i="2"/>
  <c r="P1667" i="2"/>
  <c r="Q1667" i="2"/>
  <c r="P1668" i="2"/>
  <c r="Q1668" i="2"/>
  <c r="P1669" i="2"/>
  <c r="Q1669" i="2"/>
  <c r="P1670" i="2"/>
  <c r="Q1670" i="2"/>
  <c r="P1671" i="2"/>
  <c r="Q1671" i="2"/>
  <c r="P1672" i="2"/>
  <c r="Q1672" i="2"/>
  <c r="P1673" i="2"/>
  <c r="Q1673" i="2"/>
  <c r="P1674" i="2"/>
  <c r="Q1674" i="2"/>
  <c r="P1675" i="2"/>
  <c r="Q1675" i="2"/>
  <c r="P1676" i="2"/>
  <c r="Q1676" i="2"/>
  <c r="P1677" i="2"/>
  <c r="Q1677" i="2"/>
  <c r="P1678" i="2"/>
  <c r="Q1678" i="2"/>
  <c r="P1679" i="2"/>
  <c r="Q1679" i="2"/>
  <c r="P1680" i="2"/>
  <c r="Q1680" i="2"/>
  <c r="P1681" i="2"/>
  <c r="Q1681" i="2"/>
  <c r="P1682" i="2"/>
  <c r="Q1682" i="2"/>
  <c r="P1683" i="2"/>
  <c r="Q1683" i="2"/>
  <c r="P1684" i="2"/>
  <c r="Q1684" i="2"/>
  <c r="P1685" i="2"/>
  <c r="Q1685" i="2"/>
  <c r="P1686" i="2"/>
  <c r="Q1686" i="2"/>
  <c r="P1687" i="2"/>
  <c r="Q1687" i="2"/>
  <c r="P1688" i="2"/>
  <c r="Q1688" i="2"/>
  <c r="P1689" i="2"/>
  <c r="Q1689" i="2"/>
  <c r="P1690" i="2"/>
  <c r="Q1690" i="2"/>
  <c r="P1691" i="2"/>
  <c r="Q1691" i="2"/>
  <c r="P1692" i="2"/>
  <c r="Q1692" i="2"/>
  <c r="P1693" i="2"/>
  <c r="Q1693" i="2"/>
  <c r="P1694" i="2"/>
  <c r="Q1694" i="2"/>
  <c r="P1695" i="2"/>
  <c r="Q1695" i="2"/>
  <c r="P1696" i="2"/>
  <c r="Q1696" i="2"/>
  <c r="P1697" i="2"/>
  <c r="Q1697" i="2"/>
  <c r="P1698" i="2"/>
  <c r="Q1698" i="2"/>
  <c r="P1699" i="2"/>
  <c r="Q1699" i="2"/>
  <c r="P1700" i="2"/>
  <c r="Q1700" i="2"/>
  <c r="P1701" i="2"/>
  <c r="Q1701" i="2"/>
  <c r="P1702" i="2"/>
  <c r="Q1702" i="2"/>
  <c r="P1703" i="2"/>
  <c r="Q1703" i="2"/>
  <c r="P1704" i="2"/>
  <c r="Q1704" i="2"/>
  <c r="P1705" i="2"/>
  <c r="Q1705" i="2"/>
  <c r="P1706" i="2"/>
  <c r="Q1706" i="2"/>
  <c r="P1707" i="2"/>
  <c r="Q1707" i="2"/>
  <c r="P1708" i="2"/>
  <c r="Q1708" i="2"/>
  <c r="P1709" i="2"/>
  <c r="Q1709" i="2"/>
  <c r="P1710" i="2"/>
  <c r="Q1710" i="2"/>
  <c r="P1711" i="2"/>
  <c r="Q1711" i="2"/>
  <c r="P1712" i="2"/>
  <c r="Q1712" i="2"/>
  <c r="P1713" i="2"/>
  <c r="Q1713" i="2"/>
  <c r="P1714" i="2"/>
  <c r="Q1714" i="2"/>
  <c r="P1715" i="2"/>
  <c r="Q1715" i="2"/>
  <c r="P1716" i="2"/>
  <c r="Q1716" i="2"/>
  <c r="P1717" i="2"/>
  <c r="Q1717" i="2"/>
  <c r="P1718" i="2"/>
  <c r="Q1718" i="2"/>
  <c r="P1719" i="2"/>
  <c r="Q1719" i="2"/>
  <c r="P1720" i="2"/>
  <c r="Q1720" i="2"/>
  <c r="P1721" i="2"/>
  <c r="Q1721" i="2"/>
  <c r="P1722" i="2"/>
  <c r="Q1722" i="2"/>
  <c r="P1723" i="2"/>
  <c r="Q1723" i="2"/>
  <c r="P1724" i="2"/>
  <c r="Q1724" i="2"/>
  <c r="P1725" i="2"/>
  <c r="Q1725" i="2"/>
  <c r="P1726" i="2"/>
  <c r="Q1726" i="2"/>
  <c r="P1727" i="2"/>
  <c r="Q1727" i="2"/>
  <c r="P1728" i="2"/>
  <c r="Q1728" i="2"/>
  <c r="P1729" i="2"/>
  <c r="Q1729" i="2"/>
  <c r="P1730" i="2"/>
  <c r="Q1730" i="2"/>
  <c r="P1731" i="2"/>
  <c r="Q1731" i="2"/>
  <c r="P1732" i="2"/>
  <c r="Q1732" i="2"/>
  <c r="P1733" i="2"/>
  <c r="Q1733" i="2"/>
  <c r="P1734" i="2"/>
  <c r="Q1734" i="2"/>
  <c r="P1735" i="2"/>
  <c r="Q1735" i="2"/>
  <c r="P1736" i="2"/>
  <c r="Q1736" i="2"/>
  <c r="P1737" i="2"/>
  <c r="Q1737" i="2"/>
  <c r="P1738" i="2"/>
  <c r="Q1738" i="2"/>
  <c r="P1739" i="2"/>
  <c r="Q1739" i="2"/>
  <c r="P1740" i="2"/>
  <c r="Q1740" i="2"/>
  <c r="P1741" i="2"/>
  <c r="Q1741" i="2"/>
  <c r="P1742" i="2"/>
  <c r="Q1742" i="2"/>
  <c r="P1743" i="2"/>
  <c r="Q1743" i="2"/>
  <c r="P1744" i="2"/>
  <c r="Q1744" i="2"/>
  <c r="P1745" i="2"/>
  <c r="Q1745" i="2"/>
  <c r="P1746" i="2"/>
  <c r="Q1746" i="2"/>
  <c r="P1747" i="2"/>
  <c r="Q1747" i="2"/>
  <c r="P1748" i="2"/>
  <c r="Q1748" i="2"/>
  <c r="P1749" i="2"/>
  <c r="Q1749" i="2"/>
  <c r="P1750" i="2"/>
  <c r="Q1750" i="2"/>
  <c r="P1751" i="2"/>
  <c r="Q1751" i="2"/>
  <c r="P1752" i="2"/>
  <c r="Q1752" i="2"/>
  <c r="P1753" i="2"/>
  <c r="Q1753" i="2"/>
  <c r="P1754" i="2"/>
  <c r="Q1754" i="2"/>
  <c r="P1755" i="2"/>
  <c r="Q1755" i="2"/>
  <c r="P1756" i="2"/>
  <c r="Q1756" i="2"/>
  <c r="P1757" i="2"/>
  <c r="Q1757" i="2"/>
  <c r="P1758" i="2"/>
  <c r="Q1758" i="2"/>
  <c r="P1759" i="2"/>
  <c r="Q1759" i="2"/>
  <c r="P1760" i="2"/>
  <c r="Q1760" i="2"/>
  <c r="P1761" i="2"/>
  <c r="Q1761" i="2"/>
  <c r="P1762" i="2"/>
  <c r="Q1762" i="2"/>
  <c r="P1763" i="2"/>
  <c r="Q1763" i="2"/>
  <c r="P1764" i="2"/>
  <c r="Q1764" i="2"/>
  <c r="P1765" i="2"/>
  <c r="Q1765" i="2"/>
  <c r="P1766" i="2"/>
  <c r="Q1766" i="2"/>
  <c r="P1767" i="2"/>
  <c r="Q1767" i="2"/>
  <c r="P1768" i="2"/>
  <c r="Q1768" i="2"/>
  <c r="P1769" i="2"/>
  <c r="Q1769" i="2"/>
  <c r="P1770" i="2"/>
  <c r="Q1770" i="2"/>
  <c r="P1771" i="2"/>
  <c r="Q1771" i="2"/>
  <c r="P1772" i="2"/>
  <c r="Q1772" i="2"/>
  <c r="P1773" i="2"/>
  <c r="Q1773" i="2"/>
  <c r="P1774" i="2"/>
  <c r="Q1774" i="2"/>
  <c r="P1775" i="2"/>
  <c r="Q1775" i="2"/>
  <c r="P1776" i="2"/>
  <c r="Q1776" i="2"/>
  <c r="P1777" i="2"/>
  <c r="Q1777" i="2"/>
  <c r="P1778" i="2"/>
  <c r="Q1778" i="2"/>
  <c r="P1779" i="2"/>
  <c r="Q1779" i="2"/>
  <c r="P1780" i="2"/>
  <c r="Q1780" i="2"/>
  <c r="P1781" i="2"/>
  <c r="Q1781" i="2"/>
  <c r="P1782" i="2"/>
  <c r="Q1782" i="2"/>
  <c r="P1783" i="2"/>
  <c r="Q1783" i="2"/>
  <c r="P1784" i="2"/>
  <c r="Q1784" i="2"/>
  <c r="P1785" i="2"/>
  <c r="Q1785" i="2"/>
  <c r="P1786" i="2"/>
  <c r="Q1786" i="2"/>
  <c r="P1787" i="2"/>
  <c r="Q1787" i="2"/>
  <c r="P1788" i="2"/>
  <c r="Q1788" i="2"/>
  <c r="P1789" i="2"/>
  <c r="Q1789" i="2"/>
  <c r="P1790" i="2"/>
  <c r="Q1790" i="2"/>
  <c r="P1791" i="2"/>
  <c r="Q1791" i="2"/>
  <c r="P1792" i="2"/>
  <c r="Q1792" i="2"/>
  <c r="P1793" i="2"/>
  <c r="Q1793" i="2"/>
  <c r="P1794" i="2"/>
  <c r="Q1794" i="2"/>
  <c r="P1795" i="2"/>
  <c r="Q1795" i="2"/>
  <c r="P1796" i="2"/>
  <c r="Q1796" i="2"/>
  <c r="P1797" i="2"/>
  <c r="Q1797" i="2"/>
  <c r="P1798" i="2"/>
  <c r="Q1798" i="2"/>
  <c r="P1799" i="2"/>
  <c r="Q1799" i="2"/>
  <c r="P1800" i="2"/>
  <c r="Q1800" i="2"/>
  <c r="P1801" i="2"/>
  <c r="Q1801" i="2"/>
  <c r="P1802" i="2"/>
  <c r="Q1802" i="2"/>
  <c r="P1803" i="2"/>
  <c r="Q1803" i="2"/>
  <c r="P1804" i="2"/>
  <c r="Q1804" i="2"/>
  <c r="P1805" i="2"/>
  <c r="Q1805" i="2"/>
  <c r="P1806" i="2"/>
  <c r="Q1806" i="2"/>
  <c r="P1807" i="2"/>
  <c r="Q1807" i="2"/>
  <c r="P1808" i="2"/>
  <c r="Q1808" i="2"/>
  <c r="P1809" i="2"/>
  <c r="Q1809" i="2"/>
  <c r="P1810" i="2"/>
  <c r="Q1810" i="2"/>
  <c r="P1811" i="2"/>
  <c r="Q1811" i="2"/>
  <c r="P1812" i="2"/>
  <c r="Q1812" i="2"/>
  <c r="P1813" i="2"/>
  <c r="Q1813" i="2"/>
  <c r="P1814" i="2"/>
  <c r="Q1814" i="2"/>
  <c r="P1815" i="2"/>
  <c r="Q1815" i="2"/>
  <c r="P1816" i="2"/>
  <c r="Q1816" i="2"/>
  <c r="P1817" i="2"/>
  <c r="Q1817" i="2"/>
  <c r="P1818" i="2"/>
  <c r="Q1818" i="2"/>
  <c r="P1819" i="2"/>
  <c r="Q1819" i="2"/>
  <c r="P1820" i="2"/>
  <c r="Q1820" i="2"/>
  <c r="P1821" i="2"/>
  <c r="Q1821" i="2"/>
  <c r="P1822" i="2"/>
  <c r="Q1822" i="2"/>
  <c r="P1823" i="2"/>
  <c r="Q1823" i="2"/>
  <c r="P1824" i="2"/>
  <c r="Q1824" i="2"/>
  <c r="P1825" i="2"/>
  <c r="Q1825" i="2"/>
  <c r="P1826" i="2"/>
  <c r="Q1826" i="2"/>
  <c r="P1827" i="2"/>
  <c r="Q1827" i="2"/>
  <c r="P1828" i="2"/>
  <c r="Q1828" i="2"/>
  <c r="P1829" i="2"/>
  <c r="Q1829" i="2"/>
  <c r="P1830" i="2"/>
  <c r="Q1830" i="2"/>
  <c r="P1831" i="2"/>
  <c r="Q1831" i="2"/>
  <c r="P1832" i="2"/>
  <c r="Q1832" i="2"/>
  <c r="P1833" i="2"/>
  <c r="Q1833" i="2"/>
  <c r="P1834" i="2"/>
  <c r="Q1834" i="2"/>
  <c r="P1835" i="2"/>
  <c r="Q1835" i="2"/>
  <c r="P1836" i="2"/>
  <c r="Q1836" i="2"/>
  <c r="P1837" i="2"/>
  <c r="Q1837" i="2"/>
  <c r="P1838" i="2"/>
  <c r="Q1838" i="2"/>
  <c r="P1839" i="2"/>
  <c r="Q1839" i="2"/>
  <c r="P1840" i="2"/>
  <c r="Q1840" i="2"/>
  <c r="P1841" i="2"/>
  <c r="Q1841" i="2"/>
  <c r="P1842" i="2"/>
  <c r="Q1842" i="2"/>
  <c r="P1843" i="2"/>
  <c r="Q1843" i="2"/>
  <c r="P1844" i="2"/>
  <c r="Q1844" i="2"/>
  <c r="P1845" i="2"/>
  <c r="Q1845" i="2"/>
  <c r="P1846" i="2"/>
  <c r="Q1846" i="2"/>
  <c r="P1847" i="2"/>
  <c r="Q1847" i="2"/>
  <c r="P1848" i="2"/>
  <c r="Q1848" i="2"/>
  <c r="P1849" i="2"/>
  <c r="Q1849" i="2"/>
  <c r="P1850" i="2"/>
  <c r="Q1850" i="2"/>
  <c r="P1851" i="2"/>
  <c r="Q1851" i="2"/>
  <c r="P1852" i="2"/>
  <c r="Q1852" i="2"/>
  <c r="P1853" i="2"/>
  <c r="Q1853" i="2"/>
  <c r="P1854" i="2"/>
  <c r="Q1854" i="2"/>
  <c r="P1855" i="2"/>
  <c r="Q1855" i="2"/>
  <c r="P1856" i="2"/>
  <c r="Q1856" i="2"/>
  <c r="P1857" i="2"/>
  <c r="Q1857" i="2"/>
  <c r="P1858" i="2"/>
  <c r="Q1858" i="2"/>
  <c r="P1859" i="2"/>
  <c r="Q1859" i="2"/>
  <c r="P1860" i="2"/>
  <c r="Q1860" i="2"/>
  <c r="P1861" i="2"/>
  <c r="Q1861" i="2"/>
  <c r="P1862" i="2"/>
  <c r="Q1862" i="2"/>
  <c r="P1863" i="2"/>
  <c r="Q1863" i="2"/>
  <c r="P1864" i="2"/>
  <c r="Q1864" i="2"/>
  <c r="P1865" i="2"/>
  <c r="Q1865" i="2"/>
  <c r="P1866" i="2"/>
  <c r="Q1866" i="2"/>
  <c r="P1867" i="2"/>
  <c r="Q1867" i="2"/>
  <c r="P1868" i="2"/>
  <c r="Q1868" i="2"/>
  <c r="P1869" i="2"/>
  <c r="Q1869" i="2"/>
  <c r="P1870" i="2"/>
  <c r="Q1870" i="2"/>
  <c r="P1871" i="2"/>
  <c r="Q1871" i="2"/>
  <c r="P1872" i="2"/>
  <c r="Q1872" i="2"/>
  <c r="P1873" i="2"/>
  <c r="Q1873" i="2"/>
  <c r="P1874" i="2"/>
  <c r="Q1874" i="2"/>
  <c r="P1875" i="2"/>
  <c r="Q1875" i="2"/>
  <c r="P1876" i="2"/>
  <c r="Q1876" i="2"/>
  <c r="P1877" i="2"/>
  <c r="Q1877" i="2"/>
  <c r="P1878" i="2"/>
  <c r="Q1878" i="2"/>
  <c r="P1879" i="2"/>
  <c r="Q1879" i="2"/>
  <c r="P1880" i="2"/>
  <c r="Q1880" i="2"/>
  <c r="P1881" i="2"/>
  <c r="Q1881" i="2"/>
  <c r="P1882" i="2"/>
  <c r="Q1882" i="2"/>
  <c r="P1883" i="2"/>
  <c r="Q1883" i="2"/>
  <c r="P1884" i="2"/>
  <c r="Q1884" i="2"/>
  <c r="P1885" i="2"/>
  <c r="Q1885" i="2"/>
  <c r="P1886" i="2"/>
  <c r="Q1886" i="2"/>
  <c r="P1887" i="2"/>
  <c r="Q1887" i="2"/>
  <c r="P1888" i="2"/>
  <c r="Q1888" i="2"/>
  <c r="P1889" i="2"/>
  <c r="Q1889" i="2"/>
  <c r="P1890" i="2"/>
  <c r="Q1890" i="2"/>
  <c r="P1891" i="2"/>
  <c r="Q1891" i="2"/>
  <c r="P1892" i="2"/>
  <c r="Q1892" i="2"/>
  <c r="P1893" i="2"/>
  <c r="Q1893" i="2"/>
  <c r="P1894" i="2"/>
  <c r="Q1894" i="2"/>
  <c r="P1895" i="2"/>
  <c r="Q1895" i="2"/>
  <c r="P1896" i="2"/>
  <c r="Q1896" i="2"/>
  <c r="P1897" i="2"/>
  <c r="Q1897" i="2"/>
  <c r="P1898" i="2"/>
  <c r="Q1898" i="2"/>
  <c r="P1899" i="2"/>
  <c r="Q1899" i="2"/>
  <c r="P1900" i="2"/>
  <c r="Q1900" i="2"/>
  <c r="P1901" i="2"/>
  <c r="Q1901" i="2"/>
  <c r="P1902" i="2"/>
  <c r="Q1902" i="2"/>
  <c r="P1903" i="2"/>
  <c r="Q1903" i="2"/>
  <c r="P1904" i="2"/>
  <c r="Q1904" i="2"/>
  <c r="P1905" i="2"/>
  <c r="Q1905" i="2"/>
  <c r="P1906" i="2"/>
  <c r="Q1906" i="2"/>
  <c r="P1907" i="2"/>
  <c r="Q1907" i="2"/>
  <c r="P1908" i="2"/>
  <c r="Q1908" i="2"/>
  <c r="P1909" i="2"/>
  <c r="Q1909" i="2"/>
  <c r="P1910" i="2"/>
  <c r="Q1910" i="2"/>
  <c r="P1911" i="2"/>
  <c r="Q1911" i="2"/>
  <c r="P1912" i="2"/>
  <c r="Q1912" i="2"/>
  <c r="P1913" i="2"/>
  <c r="Q1913" i="2"/>
  <c r="P1914" i="2"/>
  <c r="Q1914" i="2"/>
  <c r="P1915" i="2"/>
  <c r="Q1915" i="2"/>
  <c r="P1916" i="2"/>
  <c r="Q1916" i="2"/>
  <c r="P1917" i="2"/>
  <c r="Q1917" i="2"/>
  <c r="P1918" i="2"/>
  <c r="Q1918" i="2"/>
  <c r="P1919" i="2"/>
  <c r="Q1919" i="2"/>
  <c r="P1920" i="2"/>
  <c r="Q1920" i="2"/>
  <c r="P1921" i="2"/>
  <c r="Q1921" i="2"/>
  <c r="P1922" i="2"/>
  <c r="Q1922" i="2"/>
  <c r="P1923" i="2"/>
  <c r="Q1923" i="2"/>
  <c r="P1924" i="2"/>
  <c r="Q1924" i="2"/>
  <c r="P1925" i="2"/>
  <c r="Q1925" i="2"/>
  <c r="P1926" i="2"/>
  <c r="Q1926" i="2"/>
  <c r="P1927" i="2"/>
  <c r="Q1927" i="2"/>
  <c r="P1928" i="2"/>
  <c r="Q1928" i="2"/>
  <c r="P1929" i="2"/>
  <c r="Q1929" i="2"/>
  <c r="P1930" i="2"/>
  <c r="Q1930" i="2"/>
  <c r="P1931" i="2"/>
  <c r="Q1931" i="2"/>
  <c r="P1932" i="2"/>
  <c r="Q1932" i="2"/>
  <c r="P1933" i="2"/>
  <c r="Q1933" i="2"/>
  <c r="P1934" i="2"/>
  <c r="Q1934" i="2"/>
  <c r="P1935" i="2"/>
  <c r="Q1935" i="2"/>
  <c r="P1936" i="2"/>
  <c r="Q1936" i="2"/>
  <c r="P1937" i="2"/>
  <c r="Q1937" i="2"/>
  <c r="P1938" i="2"/>
  <c r="Q1938" i="2"/>
  <c r="P1939" i="2"/>
  <c r="Q1939" i="2"/>
  <c r="P1940" i="2"/>
  <c r="Q1940" i="2"/>
  <c r="P1941" i="2"/>
  <c r="Q1941" i="2"/>
  <c r="P1942" i="2"/>
  <c r="Q1942" i="2"/>
  <c r="P1943" i="2"/>
  <c r="Q1943" i="2"/>
  <c r="P1944" i="2"/>
  <c r="Q1944" i="2"/>
  <c r="P1945" i="2"/>
  <c r="Q1945" i="2"/>
  <c r="P1946" i="2"/>
  <c r="Q1946" i="2"/>
  <c r="P1947" i="2"/>
  <c r="Q1947" i="2"/>
  <c r="P1948" i="2"/>
  <c r="Q1948" i="2"/>
  <c r="P1949" i="2"/>
  <c r="Q1949" i="2"/>
  <c r="P1950" i="2"/>
  <c r="Q1950" i="2"/>
  <c r="P1951" i="2"/>
  <c r="Q1951" i="2"/>
  <c r="P1952" i="2"/>
  <c r="Q1952" i="2"/>
  <c r="P1953" i="2"/>
  <c r="Q1953" i="2"/>
  <c r="P1954" i="2"/>
  <c r="Q1954" i="2"/>
  <c r="P1955" i="2"/>
  <c r="Q1955" i="2"/>
  <c r="P1956" i="2"/>
  <c r="Q1956" i="2"/>
  <c r="P1957" i="2"/>
  <c r="Q1957" i="2"/>
  <c r="P1958" i="2"/>
  <c r="Q1958" i="2"/>
  <c r="P1959" i="2"/>
  <c r="Q1959" i="2"/>
  <c r="P1960" i="2"/>
  <c r="Q1960" i="2"/>
  <c r="P1961" i="2"/>
  <c r="Q1961" i="2"/>
  <c r="P1962" i="2"/>
  <c r="Q1962" i="2"/>
  <c r="P1963" i="2"/>
  <c r="Q1963" i="2"/>
  <c r="P1964" i="2"/>
  <c r="Q1964" i="2"/>
  <c r="P1965" i="2"/>
  <c r="Q1965" i="2"/>
  <c r="P1966" i="2"/>
  <c r="Q1966" i="2"/>
  <c r="P1967" i="2"/>
  <c r="Q1967" i="2"/>
  <c r="P1968" i="2"/>
  <c r="Q1968" i="2"/>
  <c r="P1969" i="2"/>
  <c r="Q1969" i="2"/>
  <c r="P1970" i="2"/>
  <c r="Q1970" i="2"/>
  <c r="P1971" i="2"/>
  <c r="Q1971" i="2"/>
  <c r="P1972" i="2"/>
  <c r="Q1972" i="2"/>
  <c r="P1973" i="2"/>
  <c r="Q1973" i="2"/>
  <c r="P1974" i="2"/>
  <c r="Q1974" i="2"/>
  <c r="P1975" i="2"/>
  <c r="Q1975" i="2"/>
  <c r="P1976" i="2"/>
  <c r="Q1976" i="2"/>
  <c r="P1977" i="2"/>
  <c r="Q1977" i="2"/>
  <c r="P1978" i="2"/>
  <c r="Q1978" i="2"/>
  <c r="P1979" i="2"/>
  <c r="Q1979" i="2"/>
  <c r="P1980" i="2"/>
  <c r="Q1980" i="2"/>
  <c r="P1981" i="2"/>
  <c r="Q1981" i="2"/>
  <c r="P1982" i="2"/>
  <c r="Q1982" i="2"/>
  <c r="P1983" i="2"/>
  <c r="Q1983" i="2"/>
  <c r="P1984" i="2"/>
  <c r="Q1984" i="2"/>
  <c r="P1985" i="2"/>
  <c r="Q1985" i="2"/>
  <c r="P1986" i="2"/>
  <c r="Q1986" i="2"/>
  <c r="P1987" i="2"/>
  <c r="Q1987" i="2"/>
  <c r="P1988" i="2"/>
  <c r="Q1988" i="2"/>
  <c r="P1989" i="2"/>
  <c r="Q1989" i="2"/>
  <c r="P1990" i="2"/>
  <c r="Q1990" i="2"/>
  <c r="P1991" i="2"/>
  <c r="Q1991" i="2"/>
  <c r="P1992" i="2"/>
  <c r="Q1992" i="2"/>
  <c r="P1993" i="2"/>
  <c r="Q1993" i="2"/>
  <c r="P1994" i="2"/>
  <c r="Q1994" i="2"/>
  <c r="P1995" i="2"/>
  <c r="Q1995" i="2"/>
  <c r="P1996" i="2"/>
  <c r="Q1996" i="2"/>
  <c r="P1997" i="2"/>
  <c r="Q1997" i="2"/>
  <c r="P1998" i="2"/>
  <c r="Q1998" i="2"/>
  <c r="P1999" i="2"/>
  <c r="Q1999" i="2"/>
  <c r="P2000" i="2"/>
  <c r="Q2000" i="2"/>
  <c r="P2001" i="2"/>
  <c r="Q2001" i="2"/>
  <c r="P2002" i="2"/>
  <c r="Q2002" i="2"/>
  <c r="P2003" i="2"/>
  <c r="Q2003" i="2"/>
  <c r="P2004" i="2"/>
  <c r="Q2004" i="2"/>
  <c r="P2005" i="2"/>
  <c r="Q2005" i="2"/>
  <c r="P2006" i="2"/>
  <c r="Q2006" i="2"/>
  <c r="P2007" i="2"/>
  <c r="Q2007" i="2"/>
  <c r="P2008" i="2"/>
  <c r="Q2008" i="2"/>
  <c r="P2009" i="2"/>
  <c r="Q2009" i="2"/>
  <c r="P2010" i="2"/>
  <c r="Q2010" i="2"/>
  <c r="P2011" i="2"/>
  <c r="Q2011" i="2"/>
  <c r="P2012" i="2"/>
  <c r="Q2012" i="2"/>
  <c r="P2013" i="2"/>
  <c r="Q2013" i="2"/>
  <c r="P2014" i="2"/>
  <c r="Q2014" i="2"/>
  <c r="P2015" i="2"/>
  <c r="Q2015" i="2"/>
  <c r="P2016" i="2"/>
  <c r="Q2016" i="2"/>
  <c r="P2017" i="2"/>
  <c r="Q2017" i="2"/>
  <c r="P2018" i="2"/>
  <c r="Q2018" i="2"/>
  <c r="P2019" i="2"/>
  <c r="Q2019" i="2"/>
  <c r="P2020" i="2"/>
  <c r="Q2020" i="2"/>
  <c r="P2021" i="2"/>
  <c r="Q2021" i="2"/>
  <c r="P2022" i="2"/>
  <c r="Q2022" i="2"/>
  <c r="P2023" i="2"/>
  <c r="Q2023" i="2"/>
  <c r="P2024" i="2"/>
  <c r="Q2024" i="2"/>
  <c r="P2025" i="2"/>
  <c r="Q2025" i="2"/>
  <c r="P2026" i="2"/>
  <c r="Q2026" i="2"/>
  <c r="P2027" i="2"/>
  <c r="Q2027" i="2"/>
  <c r="P2028" i="2"/>
  <c r="Q2028" i="2"/>
  <c r="P2029" i="2"/>
  <c r="Q2029" i="2"/>
  <c r="P2030" i="2"/>
  <c r="Q2030" i="2"/>
  <c r="P2031" i="2"/>
  <c r="Q2031" i="2"/>
  <c r="P2032" i="2"/>
  <c r="Q2032" i="2"/>
  <c r="P2033" i="2"/>
  <c r="Q2033" i="2"/>
  <c r="P2034" i="2"/>
  <c r="Q2034" i="2"/>
  <c r="P2035" i="2"/>
  <c r="Q2035" i="2"/>
  <c r="P2036" i="2"/>
  <c r="Q2036" i="2"/>
  <c r="P2037" i="2"/>
  <c r="Q2037" i="2"/>
  <c r="P2038" i="2"/>
  <c r="Q2038" i="2"/>
  <c r="P2039" i="2"/>
  <c r="Q2039" i="2"/>
  <c r="P2040" i="2"/>
  <c r="Q2040" i="2"/>
  <c r="P2041" i="2"/>
  <c r="Q2041" i="2"/>
  <c r="P2042" i="2"/>
  <c r="Q2042" i="2"/>
  <c r="P2043" i="2"/>
  <c r="Q2043" i="2"/>
  <c r="P2044" i="2"/>
  <c r="Q2044" i="2"/>
  <c r="P2045" i="2"/>
  <c r="Q2045" i="2"/>
  <c r="P2046" i="2"/>
  <c r="Q2046" i="2"/>
  <c r="P2047" i="2"/>
  <c r="Q2047" i="2"/>
  <c r="P2048" i="2"/>
  <c r="Q2048" i="2"/>
  <c r="P2049" i="2"/>
  <c r="Q2049" i="2"/>
  <c r="P2050" i="2"/>
  <c r="Q2050" i="2"/>
  <c r="P2051" i="2"/>
  <c r="Q2051" i="2"/>
  <c r="P2052" i="2"/>
  <c r="Q2052" i="2"/>
  <c r="P2053" i="2"/>
  <c r="Q2053" i="2"/>
  <c r="P2054" i="2"/>
  <c r="Q2054" i="2"/>
  <c r="P2055" i="2"/>
  <c r="Q2055" i="2"/>
  <c r="P2056" i="2"/>
  <c r="Q2056" i="2"/>
  <c r="P2057" i="2"/>
  <c r="Q2057" i="2"/>
  <c r="P2058" i="2"/>
  <c r="Q2058" i="2"/>
  <c r="P2059" i="2"/>
  <c r="Q2059" i="2"/>
  <c r="P2060" i="2"/>
  <c r="Q2060" i="2"/>
  <c r="P2061" i="2"/>
  <c r="Q2061" i="2"/>
  <c r="P2062" i="2"/>
  <c r="Q2062" i="2"/>
  <c r="P2063" i="2"/>
  <c r="Q2063" i="2"/>
  <c r="P2064" i="2"/>
  <c r="Q2064" i="2"/>
  <c r="P2065" i="2"/>
  <c r="Q2065" i="2"/>
  <c r="P2066" i="2"/>
  <c r="Q2066" i="2"/>
  <c r="P2067" i="2"/>
  <c r="Q2067" i="2"/>
  <c r="P2068" i="2"/>
  <c r="Q2068" i="2"/>
  <c r="P2069" i="2"/>
  <c r="Q2069" i="2"/>
  <c r="P2070" i="2"/>
  <c r="Q2070" i="2"/>
  <c r="P2071" i="2"/>
  <c r="Q2071" i="2"/>
  <c r="P2072" i="2"/>
  <c r="Q2072" i="2"/>
  <c r="P2073" i="2"/>
  <c r="Q2073" i="2"/>
  <c r="P2074" i="2"/>
  <c r="Q2074" i="2"/>
  <c r="P2075" i="2"/>
  <c r="Q2075" i="2"/>
  <c r="P2076" i="2"/>
  <c r="Q2076" i="2"/>
  <c r="P2077" i="2"/>
  <c r="Q2077" i="2"/>
  <c r="P2078" i="2"/>
  <c r="Q2078" i="2"/>
  <c r="P2079" i="2"/>
  <c r="Q2079" i="2"/>
  <c r="P2080" i="2"/>
  <c r="Q2080" i="2"/>
  <c r="P2081" i="2"/>
  <c r="Q2081" i="2"/>
  <c r="P2082" i="2"/>
  <c r="Q2082" i="2"/>
  <c r="P2083" i="2"/>
  <c r="Q2083" i="2"/>
  <c r="P2084" i="2"/>
  <c r="Q2084" i="2"/>
  <c r="P2085" i="2"/>
  <c r="Q2085" i="2"/>
  <c r="P2086" i="2"/>
  <c r="Q2086" i="2"/>
  <c r="P2087" i="2"/>
  <c r="Q2087" i="2"/>
  <c r="P2088" i="2"/>
  <c r="Q2088" i="2"/>
  <c r="P2089" i="2"/>
  <c r="Q2089" i="2"/>
  <c r="P2090" i="2"/>
  <c r="Q2090" i="2"/>
  <c r="P2091" i="2"/>
  <c r="Q2091" i="2"/>
  <c r="P2092" i="2"/>
  <c r="Q2092" i="2"/>
  <c r="P2093" i="2"/>
  <c r="Q2093" i="2"/>
  <c r="P2094" i="2"/>
  <c r="Q2094" i="2"/>
  <c r="P2095" i="2"/>
  <c r="Q2095" i="2"/>
  <c r="P2096" i="2"/>
  <c r="Q2096" i="2"/>
  <c r="P2097" i="2"/>
  <c r="Q2097" i="2"/>
  <c r="P2098" i="2"/>
  <c r="Q2098" i="2"/>
  <c r="P2099" i="2"/>
  <c r="Q2099" i="2"/>
  <c r="P2100" i="2"/>
  <c r="Q2100" i="2"/>
  <c r="P2101" i="2"/>
  <c r="Q2101" i="2"/>
  <c r="P2102" i="2"/>
  <c r="Q2102" i="2"/>
  <c r="P2103" i="2"/>
  <c r="Q2103" i="2"/>
  <c r="P2104" i="2"/>
  <c r="Q2104" i="2"/>
  <c r="P2105" i="2"/>
  <c r="Q2105" i="2"/>
  <c r="P2106" i="2"/>
  <c r="Q2106" i="2"/>
  <c r="P2107" i="2"/>
  <c r="Q2107" i="2"/>
  <c r="P2108" i="2"/>
  <c r="Q2108" i="2"/>
  <c r="P2109" i="2"/>
  <c r="Q2109" i="2"/>
  <c r="P2110" i="2"/>
  <c r="Q2110" i="2"/>
  <c r="P2111" i="2"/>
  <c r="Q2111" i="2"/>
  <c r="P2112" i="2"/>
  <c r="Q2112" i="2"/>
  <c r="P2113" i="2"/>
  <c r="Q2113" i="2"/>
  <c r="P2114" i="2"/>
  <c r="Q2114" i="2"/>
  <c r="P2115" i="2"/>
  <c r="Q2115" i="2"/>
  <c r="P2116" i="2"/>
  <c r="Q2116" i="2"/>
  <c r="P2117" i="2"/>
  <c r="Q2117" i="2"/>
  <c r="P2118" i="2"/>
  <c r="Q2118" i="2"/>
  <c r="P2119" i="2"/>
  <c r="Q2119" i="2"/>
  <c r="P2120" i="2"/>
  <c r="Q2120" i="2"/>
  <c r="P2121" i="2"/>
  <c r="Q2121" i="2"/>
  <c r="P2122" i="2"/>
  <c r="Q2122" i="2"/>
  <c r="P2123" i="2"/>
  <c r="Q2123" i="2"/>
  <c r="P2124" i="2"/>
  <c r="Q2124" i="2"/>
  <c r="P2125" i="2"/>
  <c r="Q2125" i="2"/>
  <c r="P2126" i="2"/>
  <c r="Q2126" i="2"/>
  <c r="P2127" i="2"/>
  <c r="Q2127" i="2"/>
  <c r="P2128" i="2"/>
  <c r="Q2128" i="2"/>
  <c r="P2129" i="2"/>
  <c r="Q2129" i="2"/>
  <c r="P2130" i="2"/>
  <c r="Q2130" i="2"/>
  <c r="P2131" i="2"/>
  <c r="Q2131" i="2"/>
  <c r="P2132" i="2"/>
  <c r="Q2132" i="2"/>
  <c r="P2133" i="2"/>
  <c r="Q2133" i="2"/>
  <c r="P2134" i="2"/>
  <c r="Q2134" i="2"/>
  <c r="P2135" i="2"/>
  <c r="Q2135" i="2"/>
  <c r="P2136" i="2"/>
  <c r="Q2136" i="2"/>
  <c r="P2137" i="2"/>
  <c r="Q2137" i="2"/>
  <c r="P2138" i="2"/>
  <c r="Q2138" i="2"/>
  <c r="P2139" i="2"/>
  <c r="Q2139" i="2"/>
  <c r="P2140" i="2"/>
  <c r="Q2140" i="2"/>
  <c r="P2141" i="2"/>
  <c r="Q2141" i="2"/>
  <c r="P2142" i="2"/>
  <c r="Q2142" i="2"/>
  <c r="P2143" i="2"/>
  <c r="Q2143" i="2"/>
  <c r="P2144" i="2"/>
  <c r="Q2144" i="2"/>
  <c r="P2145" i="2"/>
  <c r="Q2145" i="2"/>
  <c r="P2146" i="2"/>
  <c r="Q2146" i="2"/>
  <c r="P2147" i="2"/>
  <c r="Q2147" i="2"/>
  <c r="P2148" i="2"/>
  <c r="Q2148" i="2"/>
  <c r="P2149" i="2"/>
  <c r="Q2149" i="2"/>
  <c r="P2150" i="2"/>
  <c r="Q2150" i="2"/>
  <c r="P2151" i="2"/>
  <c r="Q2151" i="2"/>
  <c r="P2152" i="2"/>
  <c r="Q2152" i="2"/>
  <c r="P2153" i="2"/>
  <c r="Q2153" i="2"/>
  <c r="P2154" i="2"/>
  <c r="Q2154" i="2"/>
  <c r="P2155" i="2"/>
  <c r="F1546" i="4" s="1"/>
  <c r="Q2155" i="2"/>
  <c r="P2156" i="2"/>
  <c r="Q2156" i="2"/>
  <c r="P2157" i="2"/>
  <c r="Q2157" i="2"/>
  <c r="P2158" i="2"/>
  <c r="Q2158" i="2"/>
  <c r="P2159" i="2"/>
  <c r="Q2159" i="2"/>
  <c r="P2160" i="2"/>
  <c r="Q2160" i="2"/>
  <c r="P2161" i="2"/>
  <c r="F1552" i="4" s="1"/>
  <c r="Q2161" i="2"/>
  <c r="P2162" i="2"/>
  <c r="Q2162" i="2"/>
  <c r="P2163" i="2"/>
  <c r="Q2163" i="2"/>
  <c r="P2164" i="2"/>
  <c r="Q2164" i="2"/>
  <c r="P2165" i="2"/>
  <c r="Q2165" i="2"/>
  <c r="P2166" i="2"/>
  <c r="F1557" i="4" s="1"/>
  <c r="Q2166" i="2"/>
  <c r="P2167" i="2"/>
  <c r="Q2167" i="2"/>
  <c r="P2168" i="2"/>
  <c r="Q2168" i="2"/>
  <c r="P2169" i="2"/>
  <c r="Q2169" i="2"/>
  <c r="P2170" i="2"/>
  <c r="Q2170" i="2"/>
  <c r="P2171" i="2"/>
  <c r="Q2171" i="2"/>
  <c r="P2172" i="2"/>
  <c r="F1563" i="4" s="1"/>
  <c r="Q2172" i="2"/>
  <c r="P2173" i="2"/>
  <c r="Q2173" i="2"/>
  <c r="P2174" i="2"/>
  <c r="Q2174" i="2"/>
  <c r="P2175" i="2"/>
  <c r="Q2175" i="2"/>
  <c r="P2176" i="2"/>
  <c r="Q2176" i="2"/>
  <c r="P2177" i="2"/>
  <c r="Q2177" i="2"/>
  <c r="P2178" i="2"/>
  <c r="F1569" i="4" s="1"/>
  <c r="Q2178" i="2"/>
  <c r="P2179" i="2"/>
  <c r="F1570" i="4" s="1"/>
  <c r="Q2179" i="2"/>
  <c r="P2180" i="2"/>
  <c r="Q2180" i="2"/>
  <c r="P2181" i="2"/>
  <c r="Q2181" i="2"/>
  <c r="P2182" i="2"/>
  <c r="Q2182" i="2"/>
  <c r="P2183" i="2"/>
  <c r="Q2183" i="2"/>
  <c r="P2184" i="2"/>
  <c r="Q2184" i="2"/>
  <c r="P2185" i="2"/>
  <c r="Q2185" i="2"/>
  <c r="P2186" i="2"/>
  <c r="Q2186" i="2"/>
  <c r="P2187" i="2"/>
  <c r="Q2187" i="2"/>
  <c r="P2188" i="2"/>
  <c r="Q2188" i="2"/>
  <c r="P2189" i="2"/>
  <c r="Q2189" i="2"/>
  <c r="P2190" i="2"/>
  <c r="Q2190" i="2"/>
  <c r="P2191" i="2"/>
  <c r="F1582" i="4" s="1"/>
  <c r="Q2191" i="2"/>
  <c r="P2192" i="2"/>
  <c r="Q2192" i="2"/>
  <c r="P2193" i="2"/>
  <c r="Q2193" i="2"/>
  <c r="P2194" i="2"/>
  <c r="Q2194" i="2"/>
  <c r="P2195" i="2"/>
  <c r="Q2195" i="2"/>
  <c r="P2196" i="2"/>
  <c r="Q2196" i="2"/>
  <c r="P2197" i="2"/>
  <c r="F1612" i="4" s="1"/>
  <c r="Q2197" i="2"/>
  <c r="P2198" i="2"/>
  <c r="Q2198" i="2"/>
  <c r="P2199" i="2"/>
  <c r="Q2199" i="2"/>
  <c r="P2200" i="2"/>
  <c r="Q2200" i="2"/>
  <c r="P2201" i="2"/>
  <c r="Q2201" i="2"/>
  <c r="P2202" i="2"/>
  <c r="Q2202" i="2"/>
  <c r="P2203" i="2"/>
  <c r="F1618" i="4" s="1"/>
  <c r="Q2203" i="2"/>
  <c r="P2204" i="2"/>
  <c r="F1619" i="4" s="1"/>
  <c r="Q2204" i="2"/>
  <c r="P2205" i="2"/>
  <c r="Q2205" i="2"/>
  <c r="P2206" i="2"/>
  <c r="Q2206" i="2"/>
  <c r="P2207" i="2"/>
  <c r="Q2207" i="2"/>
  <c r="P2208" i="2"/>
  <c r="F1623" i="4" s="1"/>
  <c r="Q2208" i="2"/>
  <c r="P2209" i="2"/>
  <c r="F1624" i="4" s="1"/>
  <c r="Q2209" i="2"/>
  <c r="P2210" i="2"/>
  <c r="Q2210" i="2"/>
  <c r="P2211" i="2"/>
  <c r="Q2211" i="2"/>
  <c r="P2212" i="2"/>
  <c r="Q2212" i="2"/>
  <c r="P2213" i="2"/>
  <c r="Q2213" i="2"/>
  <c r="P2214" i="2"/>
  <c r="F1629" i="4" s="1"/>
  <c r="Q2214" i="2"/>
  <c r="P2215" i="2"/>
  <c r="Q2215" i="2"/>
  <c r="P2216" i="2"/>
  <c r="Q2216" i="2"/>
  <c r="P2217" i="2"/>
  <c r="Q2217" i="2"/>
  <c r="P2218" i="2"/>
  <c r="Q2218" i="2"/>
  <c r="P2219" i="2"/>
  <c r="Q2219" i="2"/>
  <c r="P2220" i="2"/>
  <c r="Q2220" i="2"/>
  <c r="P2221" i="2"/>
  <c r="F1636" i="4" s="1"/>
  <c r="Q2221" i="2"/>
  <c r="P2222" i="2"/>
  <c r="F1637" i="4" s="1"/>
  <c r="Q2222" i="2"/>
  <c r="P2223" i="2"/>
  <c r="Q2223" i="2"/>
  <c r="P2224" i="2"/>
  <c r="Q2224" i="2"/>
  <c r="P2225" i="2"/>
  <c r="Q2225" i="2"/>
  <c r="P2226" i="2"/>
  <c r="F1641" i="4" s="1"/>
  <c r="Q2226" i="2"/>
  <c r="P2227" i="2"/>
  <c r="Q2227" i="2"/>
  <c r="P2228" i="2"/>
  <c r="F1643" i="4" s="1"/>
  <c r="Q2228" i="2"/>
  <c r="P2229" i="2"/>
  <c r="Q2229" i="2"/>
  <c r="P2230" i="2"/>
  <c r="Q2230" i="2"/>
  <c r="P2231" i="2"/>
  <c r="Q2231" i="2"/>
  <c r="P2232" i="2"/>
  <c r="F1647" i="4" s="1"/>
  <c r="Q2232" i="2"/>
  <c r="P2233" i="2"/>
  <c r="F1648" i="4" s="1"/>
  <c r="Q2233" i="2"/>
  <c r="P2234" i="2"/>
  <c r="Q2234" i="2"/>
  <c r="P2235" i="2"/>
  <c r="Q2235" i="2"/>
  <c r="P2236" i="2"/>
  <c r="Q2236" i="2"/>
  <c r="P2237" i="2"/>
  <c r="Q2237" i="2"/>
  <c r="P2238" i="2"/>
  <c r="F1653" i="4" s="1"/>
  <c r="Q2238" i="2"/>
  <c r="P2239" i="2"/>
  <c r="Q2239" i="2"/>
  <c r="P2240" i="2"/>
  <c r="F1655" i="4" s="1"/>
  <c r="Q2240" i="2"/>
  <c r="P2241" i="2"/>
  <c r="Q2241" i="2"/>
  <c r="P2242" i="2"/>
  <c r="Q2242" i="2"/>
  <c r="P2243" i="2"/>
  <c r="Q2243" i="2"/>
  <c r="P2244" i="2"/>
  <c r="Q2244" i="2"/>
  <c r="P2245" i="2"/>
  <c r="F1660" i="4" s="1"/>
  <c r="Q2245" i="2"/>
  <c r="P2246" i="2"/>
  <c r="Q2246" i="2"/>
  <c r="P2247" i="2"/>
  <c r="Q2247" i="2"/>
  <c r="P2248" i="2"/>
  <c r="Q2248" i="2"/>
  <c r="P2249" i="2"/>
  <c r="Q2249" i="2"/>
  <c r="P2250" i="2"/>
  <c r="Q2250" i="2"/>
  <c r="P2251" i="2"/>
  <c r="Q2251" i="2"/>
  <c r="P2252" i="2"/>
  <c r="Q2252" i="2"/>
  <c r="P2253" i="2"/>
  <c r="Q2253" i="2"/>
  <c r="P2254" i="2"/>
  <c r="Q2254" i="2"/>
  <c r="P2255" i="2"/>
  <c r="Q2255" i="2"/>
  <c r="P2256" i="2"/>
  <c r="Q2256" i="2"/>
  <c r="P2257" i="2"/>
  <c r="Q2257" i="2"/>
  <c r="P2258" i="2"/>
  <c r="Q2258" i="2"/>
  <c r="P2259" i="2"/>
  <c r="Q2259" i="2"/>
  <c r="P2260" i="2"/>
  <c r="Q2260" i="2"/>
  <c r="P2261" i="2"/>
  <c r="Q2261" i="2"/>
  <c r="P2262" i="2"/>
  <c r="Q2262" i="2"/>
  <c r="P2263" i="2"/>
  <c r="F1678" i="4" s="1"/>
  <c r="Q2263" i="2"/>
  <c r="P2264" i="2"/>
  <c r="Q2264" i="2"/>
  <c r="P2265" i="2"/>
  <c r="Q2265" i="2"/>
  <c r="P2266" i="2"/>
  <c r="Q2266" i="2"/>
  <c r="P2267" i="2"/>
  <c r="Q2267" i="2"/>
  <c r="P2268" i="2"/>
  <c r="F1683" i="4" s="1"/>
  <c r="Q2268" i="2"/>
  <c r="P2269" i="2"/>
  <c r="F1588" i="4" s="1"/>
  <c r="Q2269" i="2"/>
  <c r="P2270" i="2"/>
  <c r="F1589" i="4" s="1"/>
  <c r="Q2270" i="2"/>
  <c r="P2271" i="2"/>
  <c r="Q2271" i="2"/>
  <c r="P2272" i="2"/>
  <c r="Q2272" i="2"/>
  <c r="P2273" i="2"/>
  <c r="Q2273" i="2"/>
  <c r="P2274" i="2"/>
  <c r="Q2274" i="2"/>
  <c r="P2275" i="2"/>
  <c r="F1595" i="4" s="1"/>
  <c r="Q2275" i="2"/>
  <c r="P2276" i="2"/>
  <c r="Q2276" i="2"/>
  <c r="P2277" i="2"/>
  <c r="Q2277" i="2"/>
  <c r="P2278" i="2"/>
  <c r="Q2278" i="2"/>
  <c r="P2279" i="2"/>
  <c r="Q2279" i="2"/>
  <c r="P2280" i="2"/>
  <c r="Q2280" i="2"/>
  <c r="P2281" i="2"/>
  <c r="F1601" i="4" s="1"/>
  <c r="Q2281" i="2"/>
  <c r="P2282" i="2"/>
  <c r="F1602" i="4" s="1"/>
  <c r="Q2282" i="2"/>
  <c r="P2283" i="2"/>
  <c r="Q2283" i="2"/>
  <c r="P2284" i="2"/>
  <c r="Q2284" i="2"/>
  <c r="P2285" i="2"/>
  <c r="Q2285" i="2"/>
  <c r="P2286" i="2"/>
  <c r="F1606" i="4" s="1"/>
  <c r="Q2286" i="2"/>
  <c r="P2287" i="2"/>
  <c r="F1607" i="4" s="1"/>
  <c r="Q2287" i="2"/>
  <c r="P2288" i="2"/>
  <c r="Q2288" i="2"/>
  <c r="P2289" i="2"/>
  <c r="Q2289" i="2"/>
  <c r="P2290" i="2"/>
  <c r="Q2290" i="2"/>
  <c r="P2291" i="2"/>
  <c r="Q2291" i="2"/>
  <c r="P2292" i="2"/>
  <c r="F1590" i="4" s="1"/>
  <c r="Q2292" i="2"/>
  <c r="P2293" i="2"/>
  <c r="F2404" i="4" s="1"/>
  <c r="Q2293" i="2"/>
  <c r="P2294" i="2"/>
  <c r="Q2294" i="2"/>
  <c r="P2295" i="2"/>
  <c r="F2417" i="4" s="1"/>
  <c r="Q2295" i="2"/>
  <c r="P2296" i="2"/>
  <c r="Q2296" i="2"/>
  <c r="P2297" i="2"/>
  <c r="Q2297" i="2"/>
  <c r="P2298" i="2"/>
  <c r="Q2298" i="2"/>
  <c r="P2299" i="2"/>
  <c r="F2410" i="4" s="1"/>
  <c r="Q2299" i="2"/>
  <c r="P2300" i="2"/>
  <c r="Q2300" i="2"/>
  <c r="P2301" i="2"/>
  <c r="Q2301" i="2"/>
  <c r="P2302" i="2"/>
  <c r="Q2302" i="2"/>
  <c r="P2303" i="2"/>
  <c r="Q2303" i="2"/>
  <c r="P2304" i="2"/>
  <c r="F2416" i="4" s="1"/>
  <c r="Q2304" i="2"/>
  <c r="P2305" i="2"/>
  <c r="F2418" i="4" s="1"/>
  <c r="Q2305" i="2"/>
  <c r="P2306" i="2"/>
  <c r="Q2306" i="2"/>
  <c r="P2307" i="2"/>
  <c r="F2414" i="4" s="1"/>
  <c r="Q2307" i="2"/>
  <c r="P2308" i="2"/>
  <c r="Q2308" i="2"/>
  <c r="P2309" i="2"/>
  <c r="Q2309" i="2"/>
  <c r="P2310" i="2"/>
  <c r="Q2310" i="2"/>
  <c r="P2311" i="2"/>
  <c r="F1685" i="4" s="1"/>
  <c r="Q2311" i="2"/>
  <c r="P2312" i="2"/>
  <c r="Q2312" i="2"/>
  <c r="P2313" i="2"/>
  <c r="F1687" i="4" s="1"/>
  <c r="Q2313" i="2"/>
  <c r="P2314" i="2"/>
  <c r="Q2314" i="2"/>
  <c r="P2315" i="2"/>
  <c r="Q2315" i="2"/>
  <c r="P2316" i="2"/>
  <c r="F1690" i="4" s="1"/>
  <c r="Q2316" i="2"/>
  <c r="P2317" i="2"/>
  <c r="Q2317" i="2"/>
  <c r="P2318" i="2"/>
  <c r="Q2318" i="2"/>
  <c r="P2319" i="2"/>
  <c r="Q2319" i="2"/>
  <c r="P2320" i="2"/>
  <c r="Q2320" i="2"/>
  <c r="P2321" i="2"/>
  <c r="Q2321" i="2"/>
  <c r="P2322" i="2"/>
  <c r="Q2322" i="2"/>
  <c r="P2323" i="2"/>
  <c r="F1697" i="4" s="1"/>
  <c r="Q2323" i="2"/>
  <c r="P2324" i="2"/>
  <c r="Q2324" i="2"/>
  <c r="P2325" i="2"/>
  <c r="F1699" i="4" s="1"/>
  <c r="Q2325" i="2"/>
  <c r="P2326" i="2"/>
  <c r="Q2326" i="2"/>
  <c r="P2327" i="2"/>
  <c r="Q2327" i="2"/>
  <c r="P2328" i="2"/>
  <c r="Q2328" i="2"/>
  <c r="P2329" i="2"/>
  <c r="F1703" i="4" s="1"/>
  <c r="Q2329" i="2"/>
  <c r="P2330" i="2"/>
  <c r="F1704" i="4" s="1"/>
  <c r="Q2330" i="2"/>
  <c r="P2331" i="2"/>
  <c r="F1705" i="4" s="1"/>
  <c r="Q2331" i="2"/>
  <c r="P2332" i="2"/>
  <c r="Q2332" i="2"/>
  <c r="P2333" i="2"/>
  <c r="Q2333" i="2"/>
  <c r="P2334" i="2"/>
  <c r="Q2334" i="2"/>
  <c r="P2335" i="2"/>
  <c r="Q2335" i="2"/>
  <c r="P2336" i="2"/>
  <c r="Q2336" i="2"/>
  <c r="P2337" i="2"/>
  <c r="F1711" i="4" s="1"/>
  <c r="Q2337" i="2"/>
  <c r="P2338" i="2"/>
  <c r="Q2338" i="2"/>
  <c r="P2339" i="2"/>
  <c r="Q2339" i="2"/>
  <c r="P2340" i="2"/>
  <c r="F1714" i="4" s="1"/>
  <c r="Q2340" i="2"/>
  <c r="P2341" i="2"/>
  <c r="F2411" i="4" s="1"/>
  <c r="Q2341" i="2"/>
  <c r="P2342" i="2"/>
  <c r="Q2342" i="2"/>
  <c r="P2343" i="2"/>
  <c r="F1717" i="4" s="1"/>
  <c r="Q2343" i="2"/>
  <c r="P2344" i="2"/>
  <c r="Q2344" i="2"/>
  <c r="P2345" i="2"/>
  <c r="Q2345" i="2"/>
  <c r="P2346" i="2"/>
  <c r="Q2346" i="2"/>
  <c r="P2347" i="2"/>
  <c r="F2406" i="4" s="1"/>
  <c r="Q2347" i="2"/>
  <c r="P2348" i="2"/>
  <c r="Q2348" i="2"/>
  <c r="P2349" i="2"/>
  <c r="Q2349" i="2"/>
  <c r="P2350" i="2"/>
  <c r="Q2350" i="2"/>
  <c r="P2351" i="2"/>
  <c r="F1684" i="4" s="1"/>
  <c r="Q2351" i="2"/>
  <c r="P2352" i="2"/>
  <c r="Q2352" i="2"/>
  <c r="P2353" i="2"/>
  <c r="F2421" i="4" s="1"/>
  <c r="Q2353" i="2"/>
  <c r="P2354" i="2"/>
  <c r="Q2354" i="2"/>
  <c r="P2355" i="2"/>
  <c r="F1730" i="4" s="1"/>
  <c r="Q2355" i="2"/>
  <c r="P2356" i="2"/>
  <c r="Q2356" i="2"/>
  <c r="P2357" i="2"/>
  <c r="Q2357" i="2"/>
  <c r="P2358" i="2"/>
  <c r="Q2358" i="2"/>
  <c r="P2359" i="2"/>
  <c r="F1688" i="4" s="1"/>
  <c r="Q2359" i="2"/>
  <c r="P2360" i="2"/>
  <c r="Q2360" i="2"/>
  <c r="P2361" i="2"/>
  <c r="F1735" i="4" s="1"/>
  <c r="Q2361" i="2"/>
  <c r="P2362" i="2"/>
  <c r="Q2362" i="2"/>
  <c r="P2363" i="2"/>
  <c r="Q2363" i="2"/>
  <c r="P2364" i="2"/>
  <c r="Q2364" i="2"/>
  <c r="P2365" i="2"/>
  <c r="F1694" i="4" s="1"/>
  <c r="Q2365" i="2"/>
  <c r="P2366" i="2"/>
  <c r="Q2366" i="2"/>
  <c r="P2367" i="2"/>
  <c r="Q2367" i="2"/>
  <c r="P2368" i="2"/>
  <c r="Q2368" i="2"/>
  <c r="P2369" i="2"/>
  <c r="Q2369" i="2"/>
  <c r="P2370" i="2"/>
  <c r="Q2370" i="2"/>
  <c r="P2371" i="2"/>
  <c r="F1700" i="4" s="1"/>
  <c r="Q2371" i="2"/>
  <c r="P2372" i="2"/>
  <c r="Q2372" i="2"/>
  <c r="P2373" i="2"/>
  <c r="F1747" i="4" s="1"/>
  <c r="Q2373" i="2"/>
  <c r="P2374" i="2"/>
  <c r="Q2374" i="2"/>
  <c r="P2375" i="2"/>
  <c r="Q2375" i="2"/>
  <c r="P2376" i="2"/>
  <c r="Q2376" i="2"/>
  <c r="P2377" i="2"/>
  <c r="F1706" i="4" s="1"/>
  <c r="Q2377" i="2"/>
  <c r="P2378" i="2"/>
  <c r="Q2378" i="2"/>
  <c r="P2379" i="2"/>
  <c r="F1753" i="4" s="1"/>
  <c r="Q2379" i="2"/>
  <c r="P2380" i="2"/>
  <c r="Q2380" i="2"/>
  <c r="P2381" i="2"/>
  <c r="Q2381" i="2"/>
  <c r="P2382" i="2"/>
  <c r="Q2382" i="2"/>
  <c r="P2383" i="2"/>
  <c r="F1712" i="4" s="1"/>
  <c r="Q2383" i="2"/>
  <c r="P2384" i="2"/>
  <c r="Q2384" i="2"/>
  <c r="P2385" i="2"/>
  <c r="F1759" i="4" s="1"/>
  <c r="Q2385" i="2"/>
  <c r="P2386" i="2"/>
  <c r="Q2386" i="2"/>
  <c r="P2387" i="2"/>
  <c r="Q2387" i="2"/>
  <c r="P2388" i="2"/>
  <c r="Q2388" i="2"/>
  <c r="P2389" i="2"/>
  <c r="F1718" i="4" s="1"/>
  <c r="Q2389" i="2"/>
  <c r="P2390" i="2"/>
  <c r="Q2390" i="2"/>
  <c r="P2391" i="2"/>
  <c r="F1765" i="4" s="1"/>
  <c r="Q2391" i="2"/>
  <c r="P2392" i="2"/>
  <c r="Q2392" i="2"/>
  <c r="P2393" i="2"/>
  <c r="Q2393" i="2"/>
  <c r="P2394" i="2"/>
  <c r="Q2394" i="2"/>
  <c r="P2395" i="2"/>
  <c r="F1724" i="4" s="1"/>
  <c r="Q2395" i="2"/>
  <c r="P2396" i="2"/>
  <c r="Q2396" i="2"/>
  <c r="P2397" i="2"/>
  <c r="F1770" i="4" s="1"/>
  <c r="Q2397" i="2"/>
  <c r="P2398" i="2"/>
  <c r="Q2398" i="2"/>
  <c r="P2399" i="2"/>
  <c r="Q2399" i="2"/>
  <c r="P2400" i="2"/>
  <c r="Q2400" i="2"/>
  <c r="P2401" i="2"/>
  <c r="F1799" i="4" s="1"/>
  <c r="Q2401" i="2"/>
  <c r="P2402" i="2"/>
  <c r="Q2402" i="2"/>
  <c r="P2403" i="2"/>
  <c r="F1812" i="4" s="1"/>
  <c r="Q2403" i="2"/>
  <c r="P2404" i="2"/>
  <c r="Q2404" i="2"/>
  <c r="P2405" i="2"/>
  <c r="Q2405" i="2"/>
  <c r="P2406" i="2"/>
  <c r="Q2406" i="2"/>
  <c r="P2407" i="2"/>
  <c r="Q2407" i="2"/>
  <c r="P2408" i="2"/>
  <c r="Q2408" i="2"/>
  <c r="P2409" i="2"/>
  <c r="Q2409" i="2"/>
  <c r="P2410" i="2"/>
  <c r="Q2410" i="2"/>
  <c r="P2411" i="2"/>
  <c r="Q2411" i="2"/>
  <c r="P2412" i="2"/>
  <c r="Q2412" i="2"/>
  <c r="P2413" i="2"/>
  <c r="Q2413" i="2"/>
  <c r="P2414" i="2"/>
  <c r="Q2414" i="2"/>
  <c r="P2415" i="2"/>
  <c r="F1818" i="4" s="1"/>
  <c r="Q2415" i="2"/>
  <c r="P2416" i="2"/>
  <c r="Q2416" i="2"/>
  <c r="P2417" i="2"/>
  <c r="Q2417" i="2"/>
  <c r="P2418" i="2"/>
  <c r="Q2418" i="2"/>
  <c r="P2419" i="2"/>
  <c r="Q2419" i="2"/>
  <c r="P2420" i="2"/>
  <c r="Q2420" i="2"/>
  <c r="P2421" i="2"/>
  <c r="F1813" i="4" s="1"/>
  <c r="Q2421" i="2"/>
  <c r="P2422" i="2"/>
  <c r="Q2422" i="2"/>
  <c r="P2423" i="2"/>
  <c r="Q2423" i="2"/>
  <c r="P2424" i="2"/>
  <c r="Q2424" i="2"/>
  <c r="P2425" i="2"/>
  <c r="Q2425" i="2"/>
  <c r="P2426" i="2"/>
  <c r="Q2426" i="2"/>
  <c r="P2427" i="2"/>
  <c r="Q2427" i="2"/>
  <c r="P2428" i="2"/>
  <c r="Q2428" i="2"/>
  <c r="P2429" i="2"/>
  <c r="Q2429" i="2"/>
  <c r="P2430" i="2"/>
  <c r="Q2430" i="2"/>
  <c r="P2431" i="2"/>
  <c r="F1816" i="4" s="1"/>
  <c r="Q2431" i="2"/>
  <c r="P2432" i="2"/>
  <c r="Q2432" i="2"/>
  <c r="P2433" i="2"/>
  <c r="Q2433" i="2"/>
  <c r="P2434" i="2"/>
  <c r="Q2434" i="2"/>
  <c r="P2435" i="2"/>
  <c r="Q2435" i="2"/>
  <c r="P2436" i="2"/>
  <c r="Q2436" i="2"/>
  <c r="P2437" i="2"/>
  <c r="F1795" i="4" s="1"/>
  <c r="Q2437" i="2"/>
  <c r="P2438" i="2"/>
  <c r="Q2438" i="2"/>
  <c r="P2439" i="2"/>
  <c r="F1796" i="4" s="1"/>
  <c r="Q2439" i="2"/>
  <c r="P2440" i="2"/>
  <c r="Q2440" i="2"/>
  <c r="P2441" i="2"/>
  <c r="Q2441" i="2"/>
  <c r="P2442" i="2"/>
  <c r="Q2442" i="2"/>
  <c r="P2443" i="2"/>
  <c r="Q2443" i="2"/>
  <c r="P2444" i="2"/>
  <c r="Q2444" i="2"/>
  <c r="P2445" i="2"/>
  <c r="F1817" i="4" s="1"/>
  <c r="Q2445" i="2"/>
  <c r="P2446" i="2"/>
  <c r="Q2446" i="2"/>
  <c r="P2447" i="2"/>
  <c r="Q2447" i="2"/>
  <c r="P2448" i="2"/>
  <c r="Q2448" i="2"/>
  <c r="P2449" i="2"/>
  <c r="F1824" i="4" s="1"/>
  <c r="Q2449" i="2"/>
  <c r="P2450" i="2"/>
  <c r="Q2450" i="2"/>
  <c r="P2451" i="2"/>
  <c r="F1825" i="4" s="1"/>
  <c r="Q2451" i="2"/>
  <c r="P2452" i="2"/>
  <c r="Q2452" i="2"/>
  <c r="P2453" i="2"/>
  <c r="Q2453" i="2"/>
  <c r="P2454" i="2"/>
  <c r="Q2454" i="2"/>
  <c r="P2455" i="2"/>
  <c r="F1830" i="4" s="1"/>
  <c r="Q2455" i="2"/>
  <c r="P2456" i="2"/>
  <c r="Q2456" i="2"/>
  <c r="P2457" i="2"/>
  <c r="Q2457" i="2"/>
  <c r="P2458" i="2"/>
  <c r="Q2458" i="2"/>
  <c r="P2459" i="2"/>
  <c r="Q2459" i="2"/>
  <c r="P2460" i="2"/>
  <c r="Q2460" i="2"/>
  <c r="P2461" i="2"/>
  <c r="F1836" i="4" s="1"/>
  <c r="Q2461" i="2"/>
  <c r="P2462" i="2"/>
  <c r="Q2462" i="2"/>
  <c r="P2463" i="2"/>
  <c r="F1837" i="4" s="1"/>
  <c r="Q2463" i="2"/>
  <c r="P2464" i="2"/>
  <c r="Q2464" i="2"/>
  <c r="P2465" i="2"/>
  <c r="Q2465" i="2"/>
  <c r="P2466" i="2"/>
  <c r="Q2466" i="2"/>
  <c r="P2467" i="2"/>
  <c r="F1842" i="4" s="1"/>
  <c r="Q2467" i="2"/>
  <c r="P2468" i="2"/>
  <c r="Q2468" i="2"/>
  <c r="P2469" i="2"/>
  <c r="Q2469" i="2"/>
  <c r="P2470" i="2"/>
  <c r="Q2470" i="2"/>
  <c r="P2471" i="2"/>
  <c r="Q2471" i="2"/>
  <c r="P2472" i="2"/>
  <c r="Q2472" i="2"/>
  <c r="P2473" i="2"/>
  <c r="F1848" i="4" s="1"/>
  <c r="Q2473" i="2"/>
  <c r="P2474" i="2"/>
  <c r="Q2474" i="2"/>
  <c r="P2475" i="2"/>
  <c r="F1849" i="4" s="1"/>
  <c r="Q2475" i="2"/>
  <c r="P2476" i="2"/>
  <c r="Q2476" i="2"/>
  <c r="P2477" i="2"/>
  <c r="Q2477" i="2"/>
  <c r="P2478" i="2"/>
  <c r="Q2478" i="2"/>
  <c r="P2479" i="2"/>
  <c r="F1854" i="4" s="1"/>
  <c r="Q2479" i="2"/>
  <c r="P2480" i="2"/>
  <c r="Q2480" i="2"/>
  <c r="P2481" i="2"/>
  <c r="F1855" i="4" s="1"/>
  <c r="Q2481" i="2"/>
  <c r="P2482" i="2"/>
  <c r="Q2482" i="2"/>
  <c r="P2483" i="2"/>
  <c r="Q2483" i="2"/>
  <c r="P2484" i="2"/>
  <c r="Q2484" i="2"/>
  <c r="P2485" i="2"/>
  <c r="F1860" i="4" s="1"/>
  <c r="Q2485" i="2"/>
  <c r="P2486" i="2"/>
  <c r="Q2486" i="2"/>
  <c r="P2487" i="2"/>
  <c r="F1861" i="4" s="1"/>
  <c r="Q2487" i="2"/>
  <c r="P2488" i="2"/>
  <c r="Q2488" i="2"/>
  <c r="P2489" i="2"/>
  <c r="Q2489" i="2"/>
  <c r="P2490" i="2"/>
  <c r="Q2490" i="2"/>
  <c r="P2491" i="2"/>
  <c r="Q2491" i="2"/>
  <c r="P2492" i="2"/>
  <c r="Q2492" i="2"/>
  <c r="P2493" i="2"/>
  <c r="Q2493" i="2"/>
  <c r="P2494" i="2"/>
  <c r="Q2494" i="2"/>
  <c r="P2495" i="2"/>
  <c r="Q2495" i="2"/>
  <c r="P2496" i="2"/>
  <c r="Q2496" i="2"/>
  <c r="P2497" i="2"/>
  <c r="F1872" i="4" s="1"/>
  <c r="Q2497" i="2"/>
  <c r="P2498" i="2"/>
  <c r="Q2498" i="2"/>
  <c r="P2499" i="2"/>
  <c r="F1873" i="4" s="1"/>
  <c r="Q2499" i="2"/>
  <c r="P2500" i="2"/>
  <c r="Q2500" i="2"/>
  <c r="P2501" i="2"/>
  <c r="Q2501" i="2"/>
  <c r="P2502" i="2"/>
  <c r="Q2502" i="2"/>
  <c r="P2503" i="2"/>
  <c r="F1878" i="4" s="1"/>
  <c r="Q2503" i="2"/>
  <c r="P2504" i="2"/>
  <c r="Q2504" i="2"/>
  <c r="P2505" i="2"/>
  <c r="F1879" i="4" s="1"/>
  <c r="Q2505" i="2"/>
  <c r="P2506" i="2"/>
  <c r="Q2506" i="2"/>
  <c r="P2507" i="2"/>
  <c r="Q2507" i="2"/>
  <c r="P2508" i="2"/>
  <c r="Q2508" i="2"/>
  <c r="P2509" i="2"/>
  <c r="F1884" i="4" s="1"/>
  <c r="Q2509" i="2"/>
  <c r="P2510" i="2"/>
  <c r="Q2510" i="2"/>
  <c r="P2511" i="2"/>
  <c r="F1885" i="4" s="1"/>
  <c r="Q2511" i="2"/>
  <c r="P2512" i="2"/>
  <c r="Q2512" i="2"/>
  <c r="P2513" i="2"/>
  <c r="Q2513" i="2"/>
  <c r="P2514" i="2"/>
  <c r="Q2514" i="2"/>
  <c r="P2515" i="2"/>
  <c r="F1890" i="4" s="1"/>
  <c r="Q2515" i="2"/>
  <c r="P2516" i="2"/>
  <c r="Q2516" i="2"/>
  <c r="P2517" i="2"/>
  <c r="F1891" i="4" s="1"/>
  <c r="Q2517" i="2"/>
  <c r="P2518" i="2"/>
  <c r="Q2518" i="2"/>
  <c r="P2519" i="2"/>
  <c r="Q2519" i="2"/>
  <c r="P2520" i="2"/>
  <c r="Q2520" i="2"/>
  <c r="P2521" i="2"/>
  <c r="F1896" i="4" s="1"/>
  <c r="Q2521" i="2"/>
  <c r="P2522" i="2"/>
  <c r="Q2522" i="2"/>
  <c r="P2523" i="2"/>
  <c r="F1897" i="4" s="1"/>
  <c r="Q2523" i="2"/>
  <c r="P2524" i="2"/>
  <c r="Q2524" i="2"/>
  <c r="P2525" i="2"/>
  <c r="Q2525" i="2"/>
  <c r="P2526" i="2"/>
  <c r="Q2526" i="2"/>
  <c r="P2527" i="2"/>
  <c r="Q2527" i="2"/>
  <c r="P2528" i="2"/>
  <c r="Q2528" i="2"/>
  <c r="P2529" i="2"/>
  <c r="F1903" i="4" s="1"/>
  <c r="Q2529" i="2"/>
  <c r="P2530" i="2"/>
  <c r="Q2530" i="2"/>
  <c r="P2531" i="2"/>
  <c r="Q2531" i="2"/>
  <c r="P2532" i="2"/>
  <c r="Q2532" i="2"/>
  <c r="P2533" i="2"/>
  <c r="F1908" i="4" s="1"/>
  <c r="Q2533" i="2"/>
  <c r="P2534" i="2"/>
  <c r="Q2534" i="2"/>
  <c r="P2535" i="2"/>
  <c r="F1909" i="4" s="1"/>
  <c r="Q2535" i="2"/>
  <c r="P2536" i="2"/>
  <c r="Q2536" i="2"/>
  <c r="P2537" i="2"/>
  <c r="Q2537" i="2"/>
  <c r="P2538" i="2"/>
  <c r="Q2538" i="2"/>
  <c r="P2539" i="2"/>
  <c r="F1914" i="4" s="1"/>
  <c r="Q2539" i="2"/>
  <c r="P2540" i="2"/>
  <c r="Q2540" i="2"/>
  <c r="P2541" i="2"/>
  <c r="F1915" i="4" s="1"/>
  <c r="Q2541" i="2"/>
  <c r="P2542" i="2"/>
  <c r="Q2542" i="2"/>
  <c r="P2543" i="2"/>
  <c r="Q2543" i="2"/>
  <c r="P2544" i="2"/>
  <c r="Q2544" i="2"/>
  <c r="P2545" i="2"/>
  <c r="F1920" i="4" s="1"/>
  <c r="Q2545" i="2"/>
  <c r="P2546" i="2"/>
  <c r="Q2546" i="2"/>
  <c r="P2547" i="2"/>
  <c r="F1921" i="4" s="1"/>
  <c r="Q2547" i="2"/>
  <c r="P2548" i="2"/>
  <c r="Q2548" i="2"/>
  <c r="P2549" i="2"/>
  <c r="Q2549" i="2"/>
  <c r="P2550" i="2"/>
  <c r="Q2550" i="2"/>
  <c r="P2551" i="2"/>
  <c r="F1926" i="4" s="1"/>
  <c r="Q2551" i="2"/>
  <c r="P2552" i="2"/>
  <c r="Q2552" i="2"/>
  <c r="P2553" i="2"/>
  <c r="F1927" i="4" s="1"/>
  <c r="Q2553" i="2"/>
  <c r="P2554" i="2"/>
  <c r="Q2554" i="2"/>
  <c r="P2555" i="2"/>
  <c r="Q2555" i="2"/>
  <c r="P2556" i="2"/>
  <c r="Q2556" i="2"/>
  <c r="P2557" i="2"/>
  <c r="Q2557" i="2"/>
  <c r="P2558" i="2"/>
  <c r="Q2558" i="2"/>
  <c r="P2559" i="2"/>
  <c r="F1933" i="4" s="1"/>
  <c r="Q2559" i="2"/>
  <c r="P2560" i="2"/>
  <c r="Q2560" i="2"/>
  <c r="P2561" i="2"/>
  <c r="Q2561" i="2"/>
  <c r="P2562" i="2"/>
  <c r="Q2562" i="2"/>
  <c r="P2563" i="2"/>
  <c r="F1938" i="4" s="1"/>
  <c r="Q2563" i="2"/>
  <c r="P2564" i="2"/>
  <c r="Q2564" i="2"/>
  <c r="P2565" i="2"/>
  <c r="Q2565" i="2"/>
  <c r="P2566" i="2"/>
  <c r="Q2566" i="2"/>
  <c r="P2567" i="2"/>
  <c r="Q2567" i="2"/>
  <c r="P2568" i="2"/>
  <c r="Q2568" i="2"/>
  <c r="P2569" i="2"/>
  <c r="F1944" i="4" s="1"/>
  <c r="Q2569" i="2"/>
  <c r="P2570" i="2"/>
  <c r="Q2570" i="2"/>
  <c r="P2571" i="2"/>
  <c r="F1945" i="4" s="1"/>
  <c r="Q2571" i="2"/>
  <c r="P2572" i="2"/>
  <c r="Q2572" i="2"/>
  <c r="P2573" i="2"/>
  <c r="Q2573" i="2"/>
  <c r="P2574" i="2"/>
  <c r="Q2574" i="2"/>
  <c r="P2575" i="2"/>
  <c r="F1950" i="4" s="1"/>
  <c r="Q2575" i="2"/>
  <c r="P2576" i="2"/>
  <c r="Q2576" i="2"/>
  <c r="P2577" i="2"/>
  <c r="F1951" i="4" s="1"/>
  <c r="Q2577" i="2"/>
  <c r="P2578" i="2"/>
  <c r="Q2578" i="2"/>
  <c r="P2579" i="2"/>
  <c r="Q2579" i="2"/>
  <c r="P2580" i="2"/>
  <c r="Q2580" i="2"/>
  <c r="P2581" i="2"/>
  <c r="F1956" i="4" s="1"/>
  <c r="Q2581" i="2"/>
  <c r="P2582" i="2"/>
  <c r="Q2582" i="2"/>
  <c r="P2583" i="2"/>
  <c r="F1957" i="4" s="1"/>
  <c r="Q2583" i="2"/>
  <c r="P2584" i="2"/>
  <c r="Q2584" i="2"/>
  <c r="P2585" i="2"/>
  <c r="Q2585" i="2"/>
  <c r="P2586" i="2"/>
  <c r="Q2586" i="2"/>
  <c r="P2587" i="2"/>
  <c r="F1962" i="4" s="1"/>
  <c r="Q2587" i="2"/>
  <c r="P2588" i="2"/>
  <c r="Q2588" i="2"/>
  <c r="P2589" i="2"/>
  <c r="F1963" i="4" s="1"/>
  <c r="Q2589" i="2"/>
  <c r="P2590" i="2"/>
  <c r="Q2590" i="2"/>
  <c r="P2591" i="2"/>
  <c r="Q2591" i="2"/>
  <c r="P2592" i="2"/>
  <c r="Q2592" i="2"/>
  <c r="P2593" i="2"/>
  <c r="F1968" i="4" s="1"/>
  <c r="Q2593" i="2"/>
  <c r="P2594" i="2"/>
  <c r="Q2594" i="2"/>
  <c r="P2595" i="2"/>
  <c r="F1969" i="4" s="1"/>
  <c r="Q2595" i="2"/>
  <c r="P2596" i="2"/>
  <c r="Q2596" i="2"/>
  <c r="P2597" i="2"/>
  <c r="Q2597" i="2"/>
  <c r="P2598" i="2"/>
  <c r="Q2598" i="2"/>
  <c r="P2599" i="2"/>
  <c r="F1974" i="4" s="1"/>
  <c r="Q2599" i="2"/>
  <c r="P2600" i="2"/>
  <c r="Q2600" i="2"/>
  <c r="P2601" i="2"/>
  <c r="F1975" i="4" s="1"/>
  <c r="Q2601" i="2"/>
  <c r="P2602" i="2"/>
  <c r="Q2602" i="2"/>
  <c r="P2603" i="2"/>
  <c r="Q2603" i="2"/>
  <c r="P2604" i="2"/>
  <c r="Q2604" i="2"/>
  <c r="P2605" i="2"/>
  <c r="F1980" i="4" s="1"/>
  <c r="Q2605" i="2"/>
  <c r="P2606" i="2"/>
  <c r="Q2606" i="2"/>
  <c r="P2607" i="2"/>
  <c r="F1981" i="4" s="1"/>
  <c r="Q2607" i="2"/>
  <c r="P2608" i="2"/>
  <c r="Q2608" i="2"/>
  <c r="P2609" i="2"/>
  <c r="Q2609" i="2"/>
  <c r="P2610" i="2"/>
  <c r="Q2610" i="2"/>
  <c r="P2611" i="2"/>
  <c r="F1986" i="4" s="1"/>
  <c r="Q2611" i="2"/>
  <c r="P2612" i="2"/>
  <c r="Q2612" i="2"/>
  <c r="P2613" i="2"/>
  <c r="F1987" i="4" s="1"/>
  <c r="Q2613" i="2"/>
  <c r="P2614" i="2"/>
  <c r="Q2614" i="2"/>
  <c r="P2615" i="2"/>
  <c r="Q2615" i="2"/>
  <c r="P2616" i="2"/>
  <c r="Q2616" i="2"/>
  <c r="P2617" i="2"/>
  <c r="F1991" i="4" s="1"/>
  <c r="Q2617" i="2"/>
  <c r="P2618" i="2"/>
  <c r="Q2618" i="2"/>
  <c r="P2619" i="2"/>
  <c r="F1992" i="4" s="1"/>
  <c r="Q2619" i="2"/>
  <c r="P2620" i="2"/>
  <c r="Q2620" i="2"/>
  <c r="P2621" i="2"/>
  <c r="Q2621" i="2"/>
  <c r="P2622" i="2"/>
  <c r="Q2622" i="2"/>
  <c r="P2623" i="2"/>
  <c r="F1998" i="4" s="1"/>
  <c r="Q2623" i="2"/>
  <c r="P2624" i="2"/>
  <c r="Q2624" i="2"/>
  <c r="P2625" i="2"/>
  <c r="F1999" i="4" s="1"/>
  <c r="Q2625" i="2"/>
  <c r="P2626" i="2"/>
  <c r="Q2626" i="2"/>
  <c r="P2627" i="2"/>
  <c r="Q2627" i="2"/>
  <c r="P2628" i="2"/>
  <c r="Q2628" i="2"/>
  <c r="P2629" i="2"/>
  <c r="F2004" i="4" s="1"/>
  <c r="Q2629" i="2"/>
  <c r="P2630" i="2"/>
  <c r="Q2630" i="2"/>
  <c r="P2631" i="2"/>
  <c r="F2005" i="4" s="1"/>
  <c r="Q2631" i="2"/>
  <c r="P2632" i="2"/>
  <c r="Q2632" i="2"/>
  <c r="P2633" i="2"/>
  <c r="Q2633" i="2"/>
  <c r="P2634" i="2"/>
  <c r="Q2634" i="2"/>
  <c r="P2635" i="2"/>
  <c r="Q2635" i="2"/>
  <c r="P2636" i="2"/>
  <c r="Q2636" i="2"/>
  <c r="P2637" i="2"/>
  <c r="F2011" i="4" s="1"/>
  <c r="Q2637" i="2"/>
  <c r="P2638" i="2"/>
  <c r="Q2638" i="2"/>
  <c r="P2639" i="2"/>
  <c r="Q2639" i="2"/>
  <c r="P2640" i="2"/>
  <c r="Q2640" i="2"/>
  <c r="P2641" i="2"/>
  <c r="F2016" i="4" s="1"/>
  <c r="Q2641" i="2"/>
  <c r="P2642" i="2"/>
  <c r="Q2642" i="2"/>
  <c r="P2643" i="2"/>
  <c r="F2017" i="4" s="1"/>
  <c r="Q2643" i="2"/>
  <c r="P2644" i="2"/>
  <c r="Q2644" i="2"/>
  <c r="P2645" i="2"/>
  <c r="Q2645" i="2"/>
  <c r="P2646" i="2"/>
  <c r="Q2646" i="2"/>
  <c r="P2647" i="2"/>
  <c r="F2022" i="4" s="1"/>
  <c r="Q2647" i="2"/>
  <c r="P2648" i="2"/>
  <c r="Q2648" i="2"/>
  <c r="P2649" i="2"/>
  <c r="F2023" i="4" s="1"/>
  <c r="Q2649" i="2"/>
  <c r="P2650" i="2"/>
  <c r="Q2650" i="2"/>
  <c r="P2651" i="2"/>
  <c r="Q2651" i="2"/>
  <c r="P2652" i="2"/>
  <c r="Q2652" i="2"/>
  <c r="P2653" i="2"/>
  <c r="F2028" i="4" s="1"/>
  <c r="Q2653" i="2"/>
  <c r="P2654" i="2"/>
  <c r="Q2654" i="2"/>
  <c r="P2655" i="2"/>
  <c r="F2029" i="4" s="1"/>
  <c r="Q2655" i="2"/>
  <c r="P2656" i="2"/>
  <c r="Q2656" i="2"/>
  <c r="P2657" i="2"/>
  <c r="Q2657" i="2"/>
  <c r="P2658" i="2"/>
  <c r="Q2658" i="2"/>
  <c r="P2659" i="2"/>
  <c r="F2034" i="4" s="1"/>
  <c r="Q2659" i="2"/>
  <c r="P2660" i="2"/>
  <c r="Q2660" i="2"/>
  <c r="P2661" i="2"/>
  <c r="F2035" i="4" s="1"/>
  <c r="Q2661" i="2"/>
  <c r="P2662" i="2"/>
  <c r="Q2662" i="2"/>
  <c r="P2663" i="2"/>
  <c r="Q2663" i="2"/>
  <c r="P2664" i="2"/>
  <c r="Q2664" i="2"/>
  <c r="P2665" i="2"/>
  <c r="F2040" i="4" s="1"/>
  <c r="Q2665" i="2"/>
  <c r="P2666" i="2"/>
  <c r="Q2666" i="2"/>
  <c r="P2667" i="2"/>
  <c r="F2041" i="4" s="1"/>
  <c r="Q2667" i="2"/>
  <c r="P2668" i="2"/>
  <c r="Q2668" i="2"/>
  <c r="P2669" i="2"/>
  <c r="Q2669" i="2"/>
  <c r="P2670" i="2"/>
  <c r="Q2670" i="2"/>
  <c r="P2671" i="2"/>
  <c r="F2046" i="4" s="1"/>
  <c r="Q2671" i="2"/>
  <c r="P2672" i="2"/>
  <c r="Q2672" i="2"/>
  <c r="P2673" i="2"/>
  <c r="F2047" i="4" s="1"/>
  <c r="Q2673" i="2"/>
  <c r="P2674" i="2"/>
  <c r="Q2674" i="2"/>
  <c r="P2675" i="2"/>
  <c r="Q2675" i="2"/>
  <c r="P2676" i="2"/>
  <c r="Q2676" i="2"/>
  <c r="P2677" i="2"/>
  <c r="F2052" i="4" s="1"/>
  <c r="Q2677" i="2"/>
  <c r="P2678" i="2"/>
  <c r="Q2678" i="2"/>
  <c r="P2679" i="2"/>
  <c r="F2053" i="4" s="1"/>
  <c r="Q2679" i="2"/>
  <c r="P2680" i="2"/>
  <c r="Q2680" i="2"/>
  <c r="P2681" i="2"/>
  <c r="Q2681" i="2"/>
  <c r="P2682" i="2"/>
  <c r="Q2682" i="2"/>
  <c r="P2683" i="2"/>
  <c r="F2058" i="4" s="1"/>
  <c r="Q2683" i="2"/>
  <c r="P2684" i="2"/>
  <c r="Q2684" i="2"/>
  <c r="P2685" i="2"/>
  <c r="F2059" i="4" s="1"/>
  <c r="Q2685" i="2"/>
  <c r="P2686" i="2"/>
  <c r="Q2686" i="2"/>
  <c r="P2687" i="2"/>
  <c r="Q2687" i="2"/>
  <c r="P2688" i="2"/>
  <c r="Q2688" i="2"/>
  <c r="P2689" i="2"/>
  <c r="F2064" i="4" s="1"/>
  <c r="Q2689" i="2"/>
  <c r="P2690" i="2"/>
  <c r="Q2690" i="2"/>
  <c r="P2691" i="2"/>
  <c r="F2065" i="4" s="1"/>
  <c r="Q2691" i="2"/>
  <c r="P2692" i="2"/>
  <c r="Q2692" i="2"/>
  <c r="P2693" i="2"/>
  <c r="Q2693" i="2"/>
  <c r="P2694" i="2"/>
  <c r="Q2694" i="2"/>
  <c r="P2695" i="2"/>
  <c r="Q2695" i="2"/>
  <c r="P2696" i="2"/>
  <c r="Q2696" i="2"/>
  <c r="P2697" i="2"/>
  <c r="F2071" i="4" s="1"/>
  <c r="Q2697" i="2"/>
  <c r="P2698" i="2"/>
  <c r="Q2698" i="2"/>
  <c r="P2699" i="2"/>
  <c r="Q2699" i="2"/>
  <c r="P2700" i="2"/>
  <c r="Q2700" i="2"/>
  <c r="P2701" i="2"/>
  <c r="F2076" i="4" s="1"/>
  <c r="Q2701" i="2"/>
  <c r="P2702" i="2"/>
  <c r="Q2702" i="2"/>
  <c r="P2703" i="2"/>
  <c r="F2077" i="4" s="1"/>
  <c r="Q2703" i="2"/>
  <c r="P2704" i="2"/>
  <c r="Q2704" i="2"/>
  <c r="P2705" i="2"/>
  <c r="Q2705" i="2"/>
  <c r="P2706" i="2"/>
  <c r="F2080" i="4" s="1"/>
  <c r="Q2706" i="2"/>
  <c r="P2707" i="2"/>
  <c r="F2082" i="4" s="1"/>
  <c r="Q2707" i="2"/>
  <c r="P2708" i="2"/>
  <c r="Q2708" i="2"/>
  <c r="P2709" i="2"/>
  <c r="F2083" i="4" s="1"/>
  <c r="Q2709" i="2"/>
  <c r="P2710" i="2"/>
  <c r="Q2710" i="2"/>
  <c r="P2711" i="2"/>
  <c r="Q2711" i="2"/>
  <c r="P2712" i="2"/>
  <c r="Q2712" i="2"/>
  <c r="P2713" i="2"/>
  <c r="F2088" i="4" s="1"/>
  <c r="Q2713" i="2"/>
  <c r="P2714" i="2"/>
  <c r="Q2714" i="2"/>
  <c r="P2715" i="2"/>
  <c r="F2089" i="4" s="1"/>
  <c r="Q2715" i="2"/>
  <c r="P2716" i="2"/>
  <c r="Q2716" i="2"/>
  <c r="P2717" i="2"/>
  <c r="Q2717" i="2"/>
  <c r="P2718" i="2"/>
  <c r="Q2718" i="2"/>
  <c r="P2719" i="2"/>
  <c r="F2094" i="4" s="1"/>
  <c r="Q2719" i="2"/>
  <c r="P2720" i="2"/>
  <c r="Q2720" i="2"/>
  <c r="P2721" i="2"/>
  <c r="F2095" i="4" s="1"/>
  <c r="Q2721" i="2"/>
  <c r="P2722" i="2"/>
  <c r="Q2722" i="2"/>
  <c r="P2723" i="2"/>
  <c r="Q2723" i="2"/>
  <c r="P2724" i="2"/>
  <c r="Q2724" i="2"/>
  <c r="P2725" i="2"/>
  <c r="F2100" i="4" s="1"/>
  <c r="Q2725" i="2"/>
  <c r="P2726" i="2"/>
  <c r="Q2726" i="2"/>
  <c r="P2727" i="2"/>
  <c r="F2101" i="4" s="1"/>
  <c r="Q2727" i="2"/>
  <c r="P2728" i="2"/>
  <c r="Q2728" i="2"/>
  <c r="P2729" i="2"/>
  <c r="Q2729" i="2"/>
  <c r="P2730" i="2"/>
  <c r="Q2730" i="2"/>
  <c r="P2731" i="2"/>
  <c r="F2106" i="4" s="1"/>
  <c r="Q2731" i="2"/>
  <c r="P2732" i="2"/>
  <c r="Q2732" i="2"/>
  <c r="P2733" i="2"/>
  <c r="F2107" i="4" s="1"/>
  <c r="Q2733" i="2"/>
  <c r="P2734" i="2"/>
  <c r="Q2734" i="2"/>
  <c r="P2735" i="2"/>
  <c r="Q2735" i="2"/>
  <c r="P2736" i="2"/>
  <c r="Q2736" i="2"/>
  <c r="P2737" i="2"/>
  <c r="F2112" i="4" s="1"/>
  <c r="Q2737" i="2"/>
  <c r="P2738" i="2"/>
  <c r="Q2738" i="2"/>
  <c r="P2739" i="2"/>
  <c r="F2113" i="4" s="1"/>
  <c r="Q2739" i="2"/>
  <c r="P2740" i="2"/>
  <c r="Q2740" i="2"/>
  <c r="P2741" i="2"/>
  <c r="Q2741" i="2"/>
  <c r="P2742" i="2"/>
  <c r="Q2742" i="2"/>
  <c r="P2743" i="2"/>
  <c r="F2118" i="4" s="1"/>
  <c r="Q2743" i="2"/>
  <c r="P2744" i="2"/>
  <c r="Q2744" i="2"/>
  <c r="P2745" i="2"/>
  <c r="F2119" i="4" s="1"/>
  <c r="Q2745" i="2"/>
  <c r="P2746" i="2"/>
  <c r="Q2746" i="2"/>
  <c r="P2747" i="2"/>
  <c r="Q2747" i="2"/>
  <c r="P2748" i="2"/>
  <c r="Q2748" i="2"/>
  <c r="P2749" i="2"/>
  <c r="F2124" i="4" s="1"/>
  <c r="Q2749" i="2"/>
  <c r="P2750" i="2"/>
  <c r="Q2750" i="2"/>
  <c r="P2751" i="2"/>
  <c r="F2125" i="4" s="1"/>
  <c r="Q2751" i="2"/>
  <c r="P2752" i="2"/>
  <c r="Q2752" i="2"/>
  <c r="P2753" i="2"/>
  <c r="Q2753" i="2"/>
  <c r="P2754" i="2"/>
  <c r="Q2754" i="2"/>
  <c r="P2755" i="2"/>
  <c r="F2130" i="4" s="1"/>
  <c r="Q2755" i="2"/>
  <c r="P2756" i="2"/>
  <c r="Q2756" i="2"/>
  <c r="P2757" i="2"/>
  <c r="F2131" i="4" s="1"/>
  <c r="Q2757" i="2"/>
  <c r="P2758" i="2"/>
  <c r="Q2758" i="2"/>
  <c r="P2759" i="2"/>
  <c r="Q2759" i="2"/>
  <c r="P2760" i="2"/>
  <c r="Q2760" i="2"/>
  <c r="P2761" i="2"/>
  <c r="F2136" i="4" s="1"/>
  <c r="Q2761" i="2"/>
  <c r="P2762" i="2"/>
  <c r="Q2762" i="2"/>
  <c r="P2763" i="2"/>
  <c r="F2137" i="4" s="1"/>
  <c r="Q2763" i="2"/>
  <c r="P2764" i="2"/>
  <c r="Q2764" i="2"/>
  <c r="P2765" i="2"/>
  <c r="Q2765" i="2"/>
  <c r="P2766" i="2"/>
  <c r="Q2766" i="2"/>
  <c r="P2767" i="2"/>
  <c r="F2142" i="4" s="1"/>
  <c r="Q2767" i="2"/>
  <c r="P2768" i="2"/>
  <c r="Q2768" i="2"/>
  <c r="P2769" i="2"/>
  <c r="Q2769" i="2"/>
  <c r="P2770" i="2"/>
  <c r="Q2770" i="2"/>
  <c r="P2771" i="2"/>
  <c r="Q2771" i="2"/>
  <c r="P2772" i="2"/>
  <c r="Q2772" i="2"/>
  <c r="P2773" i="2"/>
  <c r="F2148" i="4" s="1"/>
  <c r="Q2773" i="2"/>
  <c r="P2774" i="2"/>
  <c r="Q2774" i="2"/>
  <c r="P2775" i="2"/>
  <c r="F2149" i="4" s="1"/>
  <c r="Q2775" i="2"/>
  <c r="P2776" i="2"/>
  <c r="Q2776" i="2"/>
  <c r="P2777" i="2"/>
  <c r="Q2777" i="2"/>
  <c r="P2778" i="2"/>
  <c r="Q2778" i="2"/>
  <c r="P2779" i="2"/>
  <c r="F2154" i="4" s="1"/>
  <c r="Q2779" i="2"/>
  <c r="P2780" i="2"/>
  <c r="Q2780" i="2"/>
  <c r="P2781" i="2"/>
  <c r="F2155" i="4" s="1"/>
  <c r="Q2781" i="2"/>
  <c r="P2782" i="2"/>
  <c r="Q2782" i="2"/>
  <c r="P2783" i="2"/>
  <c r="Q2783" i="2"/>
  <c r="P2784" i="2"/>
  <c r="Q2784" i="2"/>
  <c r="P2785" i="2"/>
  <c r="F2160" i="4" s="1"/>
  <c r="Q2785" i="2"/>
  <c r="P2786" i="2"/>
  <c r="Q2786" i="2"/>
  <c r="P2787" i="2"/>
  <c r="Q2787" i="2"/>
  <c r="P2788" i="2"/>
  <c r="Q2788" i="2"/>
  <c r="P2789" i="2"/>
  <c r="Q2789" i="2"/>
  <c r="P2790" i="2"/>
  <c r="Q2790" i="2"/>
  <c r="P2791" i="2"/>
  <c r="F2166" i="4" s="1"/>
  <c r="Q2791" i="2"/>
  <c r="P2792" i="2"/>
  <c r="Q2792" i="2"/>
  <c r="P2793" i="2"/>
  <c r="F2167" i="4" s="1"/>
  <c r="Q2793" i="2"/>
  <c r="P2794" i="2"/>
  <c r="Q2794" i="2"/>
  <c r="P2795" i="2"/>
  <c r="Q2795" i="2"/>
  <c r="P2796" i="2"/>
  <c r="Q2796" i="2"/>
  <c r="P2797" i="2"/>
  <c r="F2172" i="4" s="1"/>
  <c r="Q2797" i="2"/>
  <c r="P2798" i="2"/>
  <c r="Q2798" i="2"/>
  <c r="P2799" i="2"/>
  <c r="F2173" i="4" s="1"/>
  <c r="Q2799" i="2"/>
  <c r="P2800" i="2"/>
  <c r="Q2800" i="2"/>
  <c r="P2801" i="2"/>
  <c r="Q2801" i="2"/>
  <c r="P2802" i="2"/>
  <c r="Q2802" i="2"/>
  <c r="P2803" i="2"/>
  <c r="Q2803" i="2"/>
  <c r="P2804" i="2"/>
  <c r="Q2804" i="2"/>
  <c r="P2805" i="2"/>
  <c r="F2179" i="4" s="1"/>
  <c r="Q2805" i="2"/>
  <c r="P2806" i="2"/>
  <c r="Q2806" i="2"/>
  <c r="P2807" i="2"/>
  <c r="Q2807" i="2"/>
  <c r="P2808" i="2"/>
  <c r="Q2808" i="2"/>
  <c r="P2809" i="2"/>
  <c r="F2184" i="4" s="1"/>
  <c r="Q2809" i="2"/>
  <c r="P2810" i="2"/>
  <c r="Q2810" i="2"/>
  <c r="P2811" i="2"/>
  <c r="F2185" i="4" s="1"/>
  <c r="Q2811" i="2"/>
  <c r="P2812" i="2"/>
  <c r="Q2812" i="2"/>
  <c r="P2813" i="2"/>
  <c r="Q2813" i="2"/>
  <c r="P2814" i="2"/>
  <c r="Q2814" i="2"/>
  <c r="P2815" i="2"/>
  <c r="Q2815" i="2"/>
  <c r="P2816" i="2"/>
  <c r="Q2816" i="2"/>
  <c r="P2817" i="2"/>
  <c r="F2191" i="4" s="1"/>
  <c r="Q2817" i="2"/>
  <c r="P2818" i="2"/>
  <c r="Q2818" i="2"/>
  <c r="P2819" i="2"/>
  <c r="Q2819" i="2"/>
  <c r="P2820" i="2"/>
  <c r="Q2820" i="2"/>
  <c r="P2821" i="2"/>
  <c r="F2196" i="4" s="1"/>
  <c r="Q2821" i="2"/>
  <c r="P2822" i="2"/>
  <c r="Q2822" i="2"/>
  <c r="P2823" i="2"/>
  <c r="F2197" i="4" s="1"/>
  <c r="Q2823" i="2"/>
  <c r="P2824" i="2"/>
  <c r="Q2824" i="2"/>
  <c r="P2825" i="2"/>
  <c r="Q2825" i="2"/>
  <c r="P2826" i="2"/>
  <c r="Q2826" i="2"/>
  <c r="P2827" i="2"/>
  <c r="Q2827" i="2"/>
  <c r="P2828" i="2"/>
  <c r="Q2828" i="2"/>
  <c r="P2829" i="2"/>
  <c r="F2249" i="4" s="1"/>
  <c r="Q2829" i="2"/>
  <c r="P2830" i="2"/>
  <c r="Q2830" i="2"/>
  <c r="P2831" i="2"/>
  <c r="Q2831" i="2"/>
  <c r="P2832" i="2"/>
  <c r="Q2832" i="2"/>
  <c r="P2833" i="2"/>
  <c r="F2254" i="4" s="1"/>
  <c r="Q2833" i="2"/>
  <c r="P2834" i="2"/>
  <c r="Q2834" i="2"/>
  <c r="P2835" i="2"/>
  <c r="F2255" i="4" s="1"/>
  <c r="Q2835" i="2"/>
  <c r="P2836" i="2"/>
  <c r="Q2836" i="2"/>
  <c r="P2837" i="2"/>
  <c r="Q2837" i="2"/>
  <c r="P2838" i="2"/>
  <c r="Q2838" i="2"/>
  <c r="P2839" i="2"/>
  <c r="F2276" i="4" s="1"/>
  <c r="Q2839" i="2"/>
  <c r="P2840" i="2"/>
  <c r="Q2840" i="2"/>
  <c r="P2841" i="2"/>
  <c r="Q2841" i="2"/>
  <c r="P2842" i="2"/>
  <c r="Q2842" i="2"/>
  <c r="P2843" i="2"/>
  <c r="Q2843" i="2"/>
  <c r="P2844" i="2"/>
  <c r="Q2844" i="2"/>
  <c r="P2845" i="2"/>
  <c r="Q2845" i="2"/>
  <c r="P2846" i="2"/>
  <c r="Q2846" i="2"/>
  <c r="P2847" i="2"/>
  <c r="F2283" i="4" s="1"/>
  <c r="Q2847" i="2"/>
  <c r="P2848" i="2"/>
  <c r="Q2848" i="2"/>
  <c r="P2849" i="2"/>
  <c r="Q2849" i="2"/>
  <c r="P2850" i="2"/>
  <c r="Q2850" i="2"/>
  <c r="P2851" i="2"/>
  <c r="F2288" i="4" s="1"/>
  <c r="Q2851" i="2"/>
  <c r="P2852" i="2"/>
  <c r="Q2852" i="2"/>
  <c r="P2853" i="2"/>
  <c r="F2289" i="4" s="1"/>
  <c r="Q2853" i="2"/>
  <c r="P2854" i="2"/>
  <c r="Q2854" i="2"/>
  <c r="P2855" i="2"/>
  <c r="Q2855" i="2"/>
  <c r="P2856" i="2"/>
  <c r="Q2856" i="2"/>
  <c r="P2857" i="2"/>
  <c r="F2262" i="4" s="1"/>
  <c r="Q2857" i="2"/>
  <c r="P2858" i="2"/>
  <c r="Q2858" i="2"/>
  <c r="P2859" i="2"/>
  <c r="F2263" i="4" s="1"/>
  <c r="Q2859" i="2"/>
  <c r="P2860" i="2"/>
  <c r="Q2860" i="2"/>
  <c r="P2861" i="2"/>
  <c r="Q2861" i="2"/>
  <c r="P2862" i="2"/>
  <c r="Q2862" i="2"/>
  <c r="P2863" i="2"/>
  <c r="F2268" i="4" s="1"/>
  <c r="Q2863" i="2"/>
  <c r="P2864" i="2"/>
  <c r="Q2864" i="2"/>
  <c r="P2865" i="2"/>
  <c r="F2269" i="4" s="1"/>
  <c r="Q2865" i="2"/>
  <c r="P2866" i="2"/>
  <c r="Q2866" i="2"/>
  <c r="P2867" i="2"/>
  <c r="Q2867" i="2"/>
  <c r="P2868" i="2"/>
  <c r="Q2868" i="2"/>
  <c r="P2869" i="2"/>
  <c r="Q2869" i="2"/>
  <c r="P2870" i="2"/>
  <c r="Q2870" i="2"/>
  <c r="P2871" i="2"/>
  <c r="F2275" i="4" s="1"/>
  <c r="Q2871" i="2"/>
  <c r="P2872" i="2"/>
  <c r="Q2872" i="2"/>
  <c r="P2873" i="2"/>
  <c r="Q2873" i="2"/>
  <c r="P2874" i="2"/>
  <c r="Q2874" i="2"/>
  <c r="P2875" i="2"/>
  <c r="F2296" i="4" s="1"/>
  <c r="Q2875" i="2"/>
  <c r="P2876" i="2"/>
  <c r="Q2876" i="2"/>
  <c r="P2877" i="2"/>
  <c r="F2297" i="4" s="1"/>
  <c r="Q2877" i="2"/>
  <c r="P2878" i="2"/>
  <c r="Q2878" i="2"/>
  <c r="P2879" i="2"/>
  <c r="Q2879" i="2"/>
  <c r="P2880" i="2"/>
  <c r="Q2880" i="2"/>
  <c r="P2881" i="2"/>
  <c r="F2302" i="4" s="1"/>
  <c r="Q2881" i="2"/>
  <c r="P2882" i="2"/>
  <c r="Q2882" i="2"/>
  <c r="P2883" i="2"/>
  <c r="F2303" i="4" s="1"/>
  <c r="Q2883" i="2"/>
  <c r="P2884" i="2"/>
  <c r="Q2884" i="2"/>
  <c r="P2885" i="2"/>
  <c r="Q2885" i="2"/>
  <c r="P2886" i="2"/>
  <c r="Q2886" i="2"/>
  <c r="P2887" i="2"/>
  <c r="F2308" i="4" s="1"/>
  <c r="Q2887" i="2"/>
  <c r="P2888" i="2"/>
  <c r="Q2888" i="2"/>
  <c r="P2889" i="2"/>
  <c r="F2309" i="4" s="1"/>
  <c r="Q2889" i="2"/>
  <c r="P2890" i="2"/>
  <c r="Q2890" i="2"/>
  <c r="P2891" i="2"/>
  <c r="Q2891" i="2"/>
  <c r="P2892" i="2"/>
  <c r="Q2892" i="2"/>
  <c r="P2893" i="2"/>
  <c r="F2314" i="4" s="1"/>
  <c r="Q2893" i="2"/>
  <c r="P2894" i="2"/>
  <c r="Q2894" i="2"/>
  <c r="P2895" i="2"/>
  <c r="F2315" i="4" s="1"/>
  <c r="Q2895" i="2"/>
  <c r="P2896" i="2"/>
  <c r="Q2896" i="2"/>
  <c r="P2897" i="2"/>
  <c r="Q2897" i="2"/>
  <c r="P2898" i="2"/>
  <c r="Q2898" i="2"/>
  <c r="P2899" i="2"/>
  <c r="F2320" i="4" s="1"/>
  <c r="Q2899" i="2"/>
  <c r="P2900" i="2"/>
  <c r="Q2900" i="2"/>
  <c r="P2901" i="2"/>
  <c r="F2321" i="4" s="1"/>
  <c r="Q2901" i="2"/>
  <c r="P2902" i="2"/>
  <c r="Q2902" i="2"/>
  <c r="P2903" i="2"/>
  <c r="Q2903" i="2"/>
  <c r="P2904" i="2"/>
  <c r="Q2904" i="2"/>
  <c r="P2905" i="2"/>
  <c r="F2326" i="4" s="1"/>
  <c r="Q2905" i="2"/>
  <c r="P2906" i="2"/>
  <c r="Q2906" i="2"/>
  <c r="P2907" i="2"/>
  <c r="F2327" i="4" s="1"/>
  <c r="Q2907" i="2"/>
  <c r="P2908" i="2"/>
  <c r="Q2908" i="2"/>
  <c r="P2909" i="2"/>
  <c r="Q2909" i="2"/>
  <c r="P2910" i="2"/>
  <c r="Q2910" i="2"/>
  <c r="P2911" i="2"/>
  <c r="F2332" i="4" s="1"/>
  <c r="Q2911" i="2"/>
  <c r="P2912" i="2"/>
  <c r="Q2912" i="2"/>
  <c r="P2913" i="2"/>
  <c r="F2333" i="4" s="1"/>
  <c r="Q2913" i="2"/>
  <c r="P2914" i="2"/>
  <c r="Q2914" i="2"/>
  <c r="P2915" i="2"/>
  <c r="Q2915" i="2"/>
  <c r="P2916" i="2"/>
  <c r="Q2916" i="2"/>
  <c r="P2917" i="2"/>
  <c r="Q2917" i="2"/>
  <c r="P2918" i="2"/>
  <c r="Q2918" i="2"/>
  <c r="P2919" i="2"/>
  <c r="F2339" i="4" s="1"/>
  <c r="Q2919" i="2"/>
  <c r="P2920" i="2"/>
  <c r="Q2920" i="2"/>
  <c r="P2921" i="2"/>
  <c r="Q2921" i="2"/>
  <c r="P2922" i="2"/>
  <c r="Q2922" i="2"/>
  <c r="P2923" i="2"/>
  <c r="F2344" i="4" s="1"/>
  <c r="Q2923" i="2"/>
  <c r="P2924" i="2"/>
  <c r="Q2924" i="2"/>
  <c r="P2925" i="2"/>
  <c r="F2345" i="4" s="1"/>
  <c r="Q2925" i="2"/>
  <c r="P2926" i="2"/>
  <c r="Q2926" i="2"/>
  <c r="P2927" i="2"/>
  <c r="Q2927" i="2"/>
  <c r="P2928" i="2"/>
  <c r="Q2928" i="2"/>
  <c r="P2929" i="2"/>
  <c r="F2350" i="4" s="1"/>
  <c r="Q2929" i="2"/>
  <c r="P2930" i="2"/>
  <c r="Q2930" i="2"/>
  <c r="P2931" i="2"/>
  <c r="F2351" i="4" s="1"/>
  <c r="Q2931" i="2"/>
  <c r="P2932" i="2"/>
  <c r="Q2932" i="2"/>
  <c r="P2933" i="2"/>
  <c r="Q2933" i="2"/>
  <c r="P2934" i="2"/>
  <c r="Q2934" i="2"/>
  <c r="P2935" i="2"/>
  <c r="F2356" i="4" s="1"/>
  <c r="Q2935" i="2"/>
  <c r="P2936" i="2"/>
  <c r="Q2936" i="2"/>
  <c r="P2937" i="2"/>
  <c r="F2357" i="4" s="1"/>
  <c r="Q2937" i="2"/>
  <c r="P2938" i="2"/>
  <c r="Q2938" i="2"/>
  <c r="P2939" i="2"/>
  <c r="Q2939" i="2"/>
  <c r="P2940" i="2"/>
  <c r="Q2940" i="2"/>
  <c r="P2941" i="2"/>
  <c r="F2362" i="4" s="1"/>
  <c r="Q2941" i="2"/>
  <c r="P2942" i="2"/>
  <c r="Q2942" i="2"/>
  <c r="P2943" i="2"/>
  <c r="F2363" i="4" s="1"/>
  <c r="Q2943" i="2"/>
  <c r="P2944" i="2"/>
  <c r="Q2944" i="2"/>
  <c r="P2945" i="2"/>
  <c r="Q2945" i="2"/>
  <c r="P2946" i="2"/>
  <c r="F2366" i="4" s="1"/>
  <c r="Q2946" i="2"/>
  <c r="P2947" i="2"/>
  <c r="Q2947" i="2"/>
  <c r="P2948" i="2"/>
  <c r="Q2948" i="2"/>
  <c r="P2949" i="2"/>
  <c r="Q2949" i="2"/>
  <c r="P2950" i="2"/>
  <c r="Q2950" i="2"/>
  <c r="P2951" i="2"/>
  <c r="Q2951" i="2"/>
  <c r="P2952" i="2"/>
  <c r="F2372" i="4" s="1"/>
  <c r="Q2952" i="2"/>
  <c r="P2953" i="2"/>
  <c r="F2374" i="4" s="1"/>
  <c r="Q2953" i="2"/>
  <c r="P2954" i="2"/>
  <c r="Q2954" i="2"/>
  <c r="P2955" i="2"/>
  <c r="F2375" i="4" s="1"/>
  <c r="Q2955" i="2"/>
  <c r="P2956" i="2"/>
  <c r="Q2956" i="2"/>
  <c r="P2957" i="2"/>
  <c r="Q2957" i="2"/>
  <c r="P2958" i="2"/>
  <c r="Q2958" i="2"/>
  <c r="P2959" i="2"/>
  <c r="F2380" i="4" s="1"/>
  <c r="Q2959" i="2"/>
  <c r="P2960" i="2"/>
  <c r="Q2960" i="2"/>
  <c r="P2961" i="2"/>
  <c r="F2381" i="4" s="1"/>
  <c r="Q2961" i="2"/>
  <c r="P2962" i="2"/>
  <c r="Q2962" i="2"/>
  <c r="P2963" i="2"/>
  <c r="Q2963" i="2"/>
  <c r="P2964" i="2"/>
  <c r="Q2964" i="2"/>
  <c r="P2965" i="2"/>
  <c r="F2386" i="4" s="1"/>
  <c r="Q2965" i="2"/>
  <c r="P2966" i="2"/>
  <c r="Q2966" i="2"/>
  <c r="P2967" i="2"/>
  <c r="Q2967" i="2"/>
  <c r="P2968" i="2"/>
  <c r="Q2968" i="2"/>
  <c r="P2969" i="2"/>
  <c r="Q2969" i="2"/>
  <c r="P2970" i="2"/>
  <c r="Q2970" i="2"/>
  <c r="P2971" i="2"/>
  <c r="F2392" i="4" s="1"/>
  <c r="Q2971" i="2"/>
  <c r="P2972" i="2"/>
  <c r="Q2972" i="2"/>
  <c r="P2973" i="2"/>
  <c r="F2393" i="4" s="1"/>
  <c r="Q2973" i="2"/>
  <c r="P2974" i="2"/>
  <c r="Q2974" i="2"/>
  <c r="P2975" i="2"/>
  <c r="Q2975" i="2"/>
  <c r="P2976" i="2"/>
  <c r="F2396" i="4" s="1"/>
  <c r="Q2976" i="2"/>
  <c r="P2977" i="2"/>
  <c r="Q2977" i="2"/>
  <c r="P2978" i="2"/>
  <c r="Q2978" i="2"/>
  <c r="P2979" i="2"/>
  <c r="F2399" i="4" s="1"/>
  <c r="Q2979" i="2"/>
  <c r="P2980" i="2"/>
  <c r="Q2980" i="2"/>
  <c r="P2981" i="2"/>
  <c r="Q2981" i="2"/>
  <c r="P2982" i="2"/>
  <c r="F2402" i="4" s="1"/>
  <c r="Q2982" i="2"/>
  <c r="F2367" i="4"/>
  <c r="F2378" i="4"/>
  <c r="F2403" i="4"/>
  <c r="Q2" i="2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4" i="4"/>
  <c r="C1245" i="4"/>
  <c r="C1246" i="4"/>
  <c r="C1247" i="4"/>
  <c r="C1248" i="4"/>
  <c r="C1249" i="4"/>
  <c r="C1250" i="4"/>
  <c r="C1251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7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3" i="4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40" i="5"/>
  <c r="B3" i="5"/>
  <c r="F6" i="5"/>
  <c r="F9" i="5"/>
  <c r="F12" i="5"/>
  <c r="F15" i="5"/>
  <c r="F18" i="5"/>
  <c r="F21" i="5"/>
  <c r="F24" i="5"/>
  <c r="F27" i="5"/>
  <c r="F30" i="5"/>
  <c r="F33" i="5"/>
  <c r="F36" i="5"/>
  <c r="M34" i="5"/>
  <c r="I34" i="5" s="1"/>
  <c r="W34" i="5" s="1"/>
  <c r="M28" i="5"/>
  <c r="I28" i="5" s="1"/>
  <c r="W28" i="5" s="1"/>
  <c r="M22" i="5"/>
  <c r="I22" i="5" s="1"/>
  <c r="W22" i="5" s="1"/>
  <c r="M16" i="5"/>
  <c r="M10" i="5"/>
  <c r="I10" i="5" s="1"/>
  <c r="W10" i="5" s="1"/>
  <c r="M4" i="5"/>
  <c r="C4" i="5"/>
  <c r="C5" i="5"/>
  <c r="N6" i="5"/>
  <c r="C7" i="5"/>
  <c r="N8" i="5"/>
  <c r="N9" i="5"/>
  <c r="C10" i="5"/>
  <c r="C11" i="5"/>
  <c r="N12" i="5"/>
  <c r="C13" i="5"/>
  <c r="N14" i="5"/>
  <c r="C16" i="5"/>
  <c r="C17" i="5"/>
  <c r="N18" i="5"/>
  <c r="C19" i="5"/>
  <c r="N20" i="5"/>
  <c r="N21" i="5"/>
  <c r="C22" i="5"/>
  <c r="C23" i="5"/>
  <c r="N24" i="5"/>
  <c r="C25" i="5"/>
  <c r="N27" i="5"/>
  <c r="C28" i="5"/>
  <c r="C29" i="5"/>
  <c r="N30" i="5"/>
  <c r="C31" i="5"/>
  <c r="N32" i="5"/>
  <c r="N33" i="5"/>
  <c r="C34" i="5"/>
  <c r="C35" i="5"/>
  <c r="N36" i="5"/>
  <c r="C40" i="5"/>
  <c r="N3" i="5"/>
  <c r="D188" i="4"/>
  <c r="D200" i="4"/>
  <c r="D212" i="4"/>
  <c r="D224" i="4"/>
  <c r="D236" i="4"/>
  <c r="D248" i="4"/>
  <c r="D260" i="4"/>
  <c r="D272" i="4"/>
  <c r="D284" i="4"/>
  <c r="D297" i="4"/>
  <c r="D309" i="4"/>
  <c r="D321" i="4"/>
  <c r="D333" i="4"/>
  <c r="D345" i="4"/>
  <c r="D357" i="4"/>
  <c r="D369" i="4"/>
  <c r="D381" i="4"/>
  <c r="D393" i="4"/>
  <c r="D405" i="4"/>
  <c r="D417" i="4"/>
  <c r="D429" i="4"/>
  <c r="D441" i="4"/>
  <c r="D453" i="4"/>
  <c r="D465" i="4"/>
  <c r="D477" i="4"/>
  <c r="D489" i="4"/>
  <c r="D501" i="4"/>
  <c r="D513" i="4"/>
  <c r="D525" i="4"/>
  <c r="D538" i="4"/>
  <c r="D550" i="4"/>
  <c r="D562" i="4"/>
  <c r="D574" i="4"/>
  <c r="D586" i="4"/>
  <c r="D598" i="4"/>
  <c r="D610" i="4"/>
  <c r="D622" i="4"/>
  <c r="D634" i="4"/>
  <c r="D646" i="4"/>
  <c r="D658" i="4"/>
  <c r="D670" i="4"/>
  <c r="D682" i="4"/>
  <c r="D694" i="4"/>
  <c r="D706" i="4"/>
  <c r="D718" i="4"/>
  <c r="E722" i="4"/>
  <c r="F729" i="4"/>
  <c r="E730" i="4"/>
  <c r="F753" i="4"/>
  <c r="F777" i="4"/>
  <c r="N3" i="1"/>
  <c r="N4" i="1"/>
  <c r="N5" i="1"/>
  <c r="N6" i="1"/>
  <c r="N7" i="1"/>
  <c r="E38" i="5" s="1"/>
  <c r="N8" i="1"/>
  <c r="N9" i="1"/>
  <c r="E39" i="5" s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2" i="1"/>
  <c r="D4" i="4"/>
  <c r="E4" i="4"/>
  <c r="F4" i="4"/>
  <c r="D5" i="4"/>
  <c r="E5" i="4"/>
  <c r="F5" i="4"/>
  <c r="D6" i="4"/>
  <c r="E6" i="4"/>
  <c r="D7" i="4"/>
  <c r="E7" i="4"/>
  <c r="D8" i="4"/>
  <c r="E8" i="4"/>
  <c r="D9" i="4"/>
  <c r="E9" i="4"/>
  <c r="F9" i="4"/>
  <c r="D10" i="4"/>
  <c r="E10" i="4"/>
  <c r="F10" i="4"/>
  <c r="D11" i="4"/>
  <c r="E11" i="4"/>
  <c r="F11" i="4"/>
  <c r="D12" i="4"/>
  <c r="E12" i="4"/>
  <c r="D13" i="4"/>
  <c r="E13" i="4"/>
  <c r="D14" i="4"/>
  <c r="E14" i="4"/>
  <c r="D15" i="4"/>
  <c r="E15" i="4"/>
  <c r="F15" i="4"/>
  <c r="D16" i="4"/>
  <c r="E16" i="4"/>
  <c r="D17" i="4"/>
  <c r="E17" i="4"/>
  <c r="D18" i="4"/>
  <c r="E18" i="4"/>
  <c r="D19" i="4"/>
  <c r="E19" i="4"/>
  <c r="D20" i="4"/>
  <c r="E20" i="4"/>
  <c r="D21" i="4"/>
  <c r="E21" i="4"/>
  <c r="F21" i="4"/>
  <c r="D22" i="4"/>
  <c r="E22" i="4"/>
  <c r="F22" i="4"/>
  <c r="D23" i="4"/>
  <c r="E23" i="4"/>
  <c r="F23" i="4"/>
  <c r="D24" i="4"/>
  <c r="E24" i="4"/>
  <c r="D25" i="4"/>
  <c r="E25" i="4"/>
  <c r="F25" i="4"/>
  <c r="D26" i="4"/>
  <c r="E26" i="4"/>
  <c r="D27" i="4"/>
  <c r="E27" i="4"/>
  <c r="D28" i="4"/>
  <c r="E28" i="4"/>
  <c r="F28" i="4"/>
  <c r="D29" i="4"/>
  <c r="E29" i="4"/>
  <c r="D30" i="4"/>
  <c r="E30" i="4"/>
  <c r="F30" i="4"/>
  <c r="D31" i="4"/>
  <c r="E31" i="4"/>
  <c r="D32" i="4"/>
  <c r="E32" i="4"/>
  <c r="D33" i="4"/>
  <c r="E33" i="4"/>
  <c r="D34" i="4"/>
  <c r="E34" i="4"/>
  <c r="F34" i="4"/>
  <c r="D35" i="4"/>
  <c r="E35" i="4"/>
  <c r="F35" i="4"/>
  <c r="D36" i="4"/>
  <c r="E36" i="4"/>
  <c r="F36" i="4"/>
  <c r="D37" i="4"/>
  <c r="E37" i="4"/>
  <c r="D38" i="4"/>
  <c r="E38" i="4"/>
  <c r="D39" i="4"/>
  <c r="E39" i="4"/>
  <c r="D40" i="4"/>
  <c r="E40" i="4"/>
  <c r="F40" i="4"/>
  <c r="D41" i="4"/>
  <c r="E41" i="4"/>
  <c r="F41" i="4"/>
  <c r="D42" i="4"/>
  <c r="E42" i="4"/>
  <c r="F42" i="4"/>
  <c r="D43" i="4"/>
  <c r="E43" i="4"/>
  <c r="D44" i="4"/>
  <c r="E44" i="4"/>
  <c r="D45" i="4"/>
  <c r="E45" i="4"/>
  <c r="D46" i="4"/>
  <c r="E46" i="4"/>
  <c r="F46" i="4"/>
  <c r="D47" i="4"/>
  <c r="E47" i="4"/>
  <c r="F47" i="4"/>
  <c r="D48" i="4"/>
  <c r="E48" i="4"/>
  <c r="F48" i="4"/>
  <c r="D49" i="4"/>
  <c r="E49" i="4"/>
  <c r="D50" i="4"/>
  <c r="E50" i="4"/>
  <c r="D51" i="4"/>
  <c r="E51" i="4"/>
  <c r="D52" i="4"/>
  <c r="E52" i="4"/>
  <c r="F52" i="4"/>
  <c r="D53" i="4"/>
  <c r="E53" i="4"/>
  <c r="D54" i="4"/>
  <c r="E54" i="4"/>
  <c r="F54" i="4"/>
  <c r="D55" i="4"/>
  <c r="E55" i="4"/>
  <c r="D56" i="4"/>
  <c r="E56" i="4"/>
  <c r="F56" i="4"/>
  <c r="D57" i="4"/>
  <c r="E57" i="4"/>
  <c r="D58" i="4"/>
  <c r="E58" i="4"/>
  <c r="F58" i="4"/>
  <c r="D59" i="4"/>
  <c r="E59" i="4"/>
  <c r="F59" i="4"/>
  <c r="D60" i="4"/>
  <c r="E60" i="4"/>
  <c r="D61" i="4"/>
  <c r="E61" i="4"/>
  <c r="D62" i="4"/>
  <c r="E62" i="4"/>
  <c r="D63" i="4"/>
  <c r="E63" i="4"/>
  <c r="D64" i="4"/>
  <c r="E64" i="4"/>
  <c r="F64" i="4"/>
  <c r="D65" i="4"/>
  <c r="E65" i="4"/>
  <c r="D66" i="4"/>
  <c r="E66" i="4"/>
  <c r="F66" i="4"/>
  <c r="D67" i="4"/>
  <c r="E67" i="4"/>
  <c r="D68" i="4"/>
  <c r="E68" i="4"/>
  <c r="D69" i="4"/>
  <c r="E69" i="4"/>
  <c r="D70" i="4"/>
  <c r="E70" i="4"/>
  <c r="D71" i="4"/>
  <c r="E71" i="4"/>
  <c r="F71" i="4"/>
  <c r="D72" i="4"/>
  <c r="E72" i="4"/>
  <c r="F72" i="4"/>
  <c r="D73" i="4"/>
  <c r="E73" i="4"/>
  <c r="F73" i="4"/>
  <c r="D74" i="4"/>
  <c r="E74" i="4"/>
  <c r="D75" i="4"/>
  <c r="E75" i="4"/>
  <c r="D76" i="4"/>
  <c r="E76" i="4"/>
  <c r="D77" i="4"/>
  <c r="E77" i="4"/>
  <c r="F77" i="4"/>
  <c r="D78" i="4"/>
  <c r="E78" i="4"/>
  <c r="F78" i="4"/>
  <c r="D79" i="4"/>
  <c r="E79" i="4"/>
  <c r="F79" i="4"/>
  <c r="D80" i="4"/>
  <c r="E80" i="4"/>
  <c r="D81" i="4"/>
  <c r="E81" i="4"/>
  <c r="F81" i="4"/>
  <c r="D82" i="4"/>
  <c r="E82" i="4"/>
  <c r="D83" i="4"/>
  <c r="E83" i="4"/>
  <c r="F83" i="4"/>
  <c r="D84" i="4"/>
  <c r="E84" i="4"/>
  <c r="D85" i="4"/>
  <c r="E85" i="4"/>
  <c r="D86" i="4"/>
  <c r="E86" i="4"/>
  <c r="F86" i="4"/>
  <c r="D87" i="4"/>
  <c r="E87" i="4"/>
  <c r="D88" i="4"/>
  <c r="E88" i="4"/>
  <c r="D89" i="4"/>
  <c r="E89" i="4"/>
  <c r="D90" i="4"/>
  <c r="E90" i="4"/>
  <c r="F90" i="4"/>
  <c r="D91" i="4"/>
  <c r="E91" i="4"/>
  <c r="D92" i="4"/>
  <c r="E92" i="4"/>
  <c r="D93" i="4"/>
  <c r="E93" i="4"/>
  <c r="D94" i="4"/>
  <c r="E94" i="4"/>
  <c r="D95" i="4"/>
  <c r="E95" i="4"/>
  <c r="D96" i="4"/>
  <c r="E96" i="4"/>
  <c r="F96" i="4"/>
  <c r="D97" i="4"/>
  <c r="E97" i="4"/>
  <c r="F97" i="4"/>
  <c r="D98" i="4"/>
  <c r="E98" i="4"/>
  <c r="F98" i="4"/>
  <c r="D99" i="4"/>
  <c r="E99" i="4"/>
  <c r="D100" i="4"/>
  <c r="E100" i="4"/>
  <c r="D101" i="4"/>
  <c r="E101" i="4"/>
  <c r="D102" i="4"/>
  <c r="E102" i="4"/>
  <c r="F102" i="4"/>
  <c r="D103" i="4"/>
  <c r="E103" i="4"/>
  <c r="F103" i="4"/>
  <c r="D104" i="4"/>
  <c r="E104" i="4"/>
  <c r="F104" i="4"/>
  <c r="D105" i="4"/>
  <c r="E105" i="4"/>
  <c r="D106" i="4"/>
  <c r="E106" i="4"/>
  <c r="F106" i="4"/>
  <c r="D107" i="4"/>
  <c r="E107" i="4"/>
  <c r="D108" i="4"/>
  <c r="E108" i="4"/>
  <c r="F108" i="4"/>
  <c r="D109" i="4"/>
  <c r="E109" i="4"/>
  <c r="F109" i="4"/>
  <c r="D110" i="4"/>
  <c r="E110" i="4"/>
  <c r="D111" i="4"/>
  <c r="E111" i="4"/>
  <c r="D112" i="4"/>
  <c r="E112" i="4"/>
  <c r="D113" i="4"/>
  <c r="E113" i="4"/>
  <c r="F113" i="4"/>
  <c r="D114" i="4"/>
  <c r="E114" i="4"/>
  <c r="F114" i="4"/>
  <c r="D115" i="4"/>
  <c r="E115" i="4"/>
  <c r="F115" i="4"/>
  <c r="D116" i="4"/>
  <c r="E116" i="4"/>
  <c r="F116" i="4"/>
  <c r="D117" i="4"/>
  <c r="E117" i="4"/>
  <c r="F117" i="4"/>
  <c r="D118" i="4"/>
  <c r="E118" i="4"/>
  <c r="F118" i="4"/>
  <c r="D119" i="4"/>
  <c r="E119" i="4"/>
  <c r="F119" i="4"/>
  <c r="D120" i="4"/>
  <c r="E120" i="4"/>
  <c r="F120" i="4"/>
  <c r="D121" i="4"/>
  <c r="E121" i="4"/>
  <c r="D122" i="4"/>
  <c r="E122" i="4"/>
  <c r="D123" i="4"/>
  <c r="E123" i="4"/>
  <c r="D124" i="4"/>
  <c r="E124" i="4"/>
  <c r="F124" i="4"/>
  <c r="D125" i="4"/>
  <c r="E125" i="4"/>
  <c r="D126" i="4"/>
  <c r="E126" i="4"/>
  <c r="F126" i="4"/>
  <c r="D127" i="4"/>
  <c r="E127" i="4"/>
  <c r="D128" i="4"/>
  <c r="E128" i="4"/>
  <c r="D129" i="4"/>
  <c r="E129" i="4"/>
  <c r="D130" i="4"/>
  <c r="E130" i="4"/>
  <c r="F130" i="4"/>
  <c r="D131" i="4"/>
  <c r="E131" i="4"/>
  <c r="D132" i="4"/>
  <c r="E132" i="4"/>
  <c r="D133" i="4"/>
  <c r="E133" i="4"/>
  <c r="D134" i="4"/>
  <c r="E134" i="4"/>
  <c r="F134" i="4"/>
  <c r="D135" i="4"/>
  <c r="E135" i="4"/>
  <c r="D136" i="4"/>
  <c r="E136" i="4"/>
  <c r="F136" i="4"/>
  <c r="D137" i="4"/>
  <c r="E137" i="4"/>
  <c r="D138" i="4"/>
  <c r="E138" i="4"/>
  <c r="D139" i="4"/>
  <c r="E139" i="4"/>
  <c r="D140" i="4"/>
  <c r="E140" i="4"/>
  <c r="D141" i="4"/>
  <c r="E141" i="4"/>
  <c r="D142" i="4"/>
  <c r="E142" i="4"/>
  <c r="F142" i="4"/>
  <c r="D143" i="4"/>
  <c r="E143" i="4"/>
  <c r="F143" i="4"/>
  <c r="D144" i="4"/>
  <c r="E144" i="4"/>
  <c r="D145" i="4"/>
  <c r="E145" i="4"/>
  <c r="D146" i="4"/>
  <c r="E146" i="4"/>
  <c r="D147" i="4"/>
  <c r="E147" i="4"/>
  <c r="D148" i="4"/>
  <c r="E148" i="4"/>
  <c r="F148" i="4"/>
  <c r="D149" i="4"/>
  <c r="E149" i="4"/>
  <c r="F149" i="4"/>
  <c r="D150" i="4"/>
  <c r="E150" i="4"/>
  <c r="D151" i="4"/>
  <c r="E151" i="4"/>
  <c r="D152" i="4"/>
  <c r="E152" i="4"/>
  <c r="D153" i="4"/>
  <c r="E153" i="4"/>
  <c r="D154" i="4"/>
  <c r="E154" i="4"/>
  <c r="F154" i="4"/>
  <c r="D155" i="4"/>
  <c r="E155" i="4"/>
  <c r="F155" i="4"/>
  <c r="D156" i="4"/>
  <c r="E156" i="4"/>
  <c r="F156" i="4"/>
  <c r="D157" i="4"/>
  <c r="E157" i="4"/>
  <c r="D158" i="4"/>
  <c r="E158" i="4"/>
  <c r="F158" i="4"/>
  <c r="D159" i="4"/>
  <c r="E159" i="4"/>
  <c r="D160" i="4"/>
  <c r="E160" i="4"/>
  <c r="F160" i="4"/>
  <c r="D161" i="4"/>
  <c r="E161" i="4"/>
  <c r="F161" i="4"/>
  <c r="D162" i="4"/>
  <c r="E162" i="4"/>
  <c r="D163" i="4"/>
  <c r="E163" i="4"/>
  <c r="D164" i="4"/>
  <c r="E164" i="4"/>
  <c r="F164" i="4"/>
  <c r="D165" i="4"/>
  <c r="E165" i="4"/>
  <c r="D166" i="4"/>
  <c r="E166" i="4"/>
  <c r="F166" i="4"/>
  <c r="D167" i="4"/>
  <c r="E167" i="4"/>
  <c r="F167" i="4"/>
  <c r="D168" i="4"/>
  <c r="E168" i="4"/>
  <c r="F168" i="4"/>
  <c r="D169" i="4"/>
  <c r="E169" i="4"/>
  <c r="D170" i="4"/>
  <c r="E170" i="4"/>
  <c r="D171" i="4"/>
  <c r="E171" i="4"/>
  <c r="D172" i="4"/>
  <c r="E172" i="4"/>
  <c r="F172" i="4"/>
  <c r="D173" i="4"/>
  <c r="E173" i="4"/>
  <c r="D174" i="4"/>
  <c r="E174" i="4"/>
  <c r="D175" i="4"/>
  <c r="E175" i="4"/>
  <c r="D176" i="4"/>
  <c r="E176" i="4"/>
  <c r="D177" i="4"/>
  <c r="E177" i="4"/>
  <c r="D178" i="4"/>
  <c r="E178" i="4"/>
  <c r="F178" i="4"/>
  <c r="D179" i="4"/>
  <c r="E179" i="4"/>
  <c r="D180" i="4"/>
  <c r="E180" i="4"/>
  <c r="D181" i="4"/>
  <c r="E181" i="4"/>
  <c r="F181" i="4"/>
  <c r="D182" i="4"/>
  <c r="E182" i="4"/>
  <c r="D183" i="4"/>
  <c r="E183" i="4"/>
  <c r="F183" i="4"/>
  <c r="D184" i="4"/>
  <c r="E184" i="4"/>
  <c r="D185" i="4"/>
  <c r="E185" i="4"/>
  <c r="F185" i="4"/>
  <c r="D186" i="4"/>
  <c r="E186" i="4"/>
  <c r="F186" i="4"/>
  <c r="D187" i="4"/>
  <c r="E187" i="4"/>
  <c r="F187" i="4"/>
  <c r="E188" i="4"/>
  <c r="D189" i="4"/>
  <c r="E189" i="4"/>
  <c r="D190" i="4"/>
  <c r="E190" i="4"/>
  <c r="D191" i="4"/>
  <c r="E191" i="4"/>
  <c r="F191" i="4"/>
  <c r="D192" i="4"/>
  <c r="E192" i="4"/>
  <c r="F192" i="4"/>
  <c r="D193" i="4"/>
  <c r="E193" i="4"/>
  <c r="D194" i="4"/>
  <c r="E194" i="4"/>
  <c r="D195" i="4"/>
  <c r="E195" i="4"/>
  <c r="F195" i="4"/>
  <c r="D196" i="4"/>
  <c r="E196" i="4"/>
  <c r="D197" i="4"/>
  <c r="E197" i="4"/>
  <c r="F197" i="4"/>
  <c r="D198" i="4"/>
  <c r="E198" i="4"/>
  <c r="F198" i="4"/>
  <c r="D199" i="4"/>
  <c r="E199" i="4"/>
  <c r="F199" i="4"/>
  <c r="E200" i="4"/>
  <c r="D201" i="4"/>
  <c r="E201" i="4"/>
  <c r="F201" i="4"/>
  <c r="D202" i="4"/>
  <c r="E202" i="4"/>
  <c r="D203" i="4"/>
  <c r="E203" i="4"/>
  <c r="F203" i="4"/>
  <c r="D204" i="4"/>
  <c r="E204" i="4"/>
  <c r="F204" i="4"/>
  <c r="D205" i="4"/>
  <c r="E205" i="4"/>
  <c r="D206" i="4"/>
  <c r="E206" i="4"/>
  <c r="D207" i="4"/>
  <c r="E207" i="4"/>
  <c r="D208" i="4"/>
  <c r="E208" i="4"/>
  <c r="D209" i="4"/>
  <c r="E209" i="4"/>
  <c r="F209" i="4"/>
  <c r="D210" i="4"/>
  <c r="E210" i="4"/>
  <c r="F210" i="4"/>
  <c r="D211" i="4"/>
  <c r="E211" i="4"/>
  <c r="F211" i="4"/>
  <c r="E212" i="4"/>
  <c r="D213" i="4"/>
  <c r="E213" i="4"/>
  <c r="F213" i="4"/>
  <c r="D214" i="4"/>
  <c r="E214" i="4"/>
  <c r="D215" i="4"/>
  <c r="E215" i="4"/>
  <c r="F215" i="4"/>
  <c r="D216" i="4"/>
  <c r="E216" i="4"/>
  <c r="F216" i="4"/>
  <c r="D217" i="4"/>
  <c r="E217" i="4"/>
  <c r="F217" i="4"/>
  <c r="D218" i="4"/>
  <c r="E218" i="4"/>
  <c r="D219" i="4"/>
  <c r="E219" i="4"/>
  <c r="F219" i="4"/>
  <c r="D220" i="4"/>
  <c r="E220" i="4"/>
  <c r="D221" i="4"/>
  <c r="E221" i="4"/>
  <c r="F221" i="4"/>
  <c r="D222" i="4"/>
  <c r="E222" i="4"/>
  <c r="F222" i="4"/>
  <c r="D223" i="4"/>
  <c r="E223" i="4"/>
  <c r="E224" i="4"/>
  <c r="D225" i="4"/>
  <c r="E225" i="4"/>
  <c r="F225" i="4"/>
  <c r="D226" i="4"/>
  <c r="E226" i="4"/>
  <c r="D227" i="4"/>
  <c r="E227" i="4"/>
  <c r="F227" i="4"/>
  <c r="D228" i="4"/>
  <c r="E228" i="4"/>
  <c r="D229" i="4"/>
  <c r="E229" i="4"/>
  <c r="F229" i="4"/>
  <c r="D230" i="4"/>
  <c r="E230" i="4"/>
  <c r="D231" i="4"/>
  <c r="E231" i="4"/>
  <c r="F231" i="4"/>
  <c r="D232" i="4"/>
  <c r="E232" i="4"/>
  <c r="D233" i="4"/>
  <c r="E233" i="4"/>
  <c r="F233" i="4"/>
  <c r="D234" i="4"/>
  <c r="E234" i="4"/>
  <c r="F234" i="4"/>
  <c r="D235" i="4"/>
  <c r="E235" i="4"/>
  <c r="E236" i="4"/>
  <c r="D237" i="4"/>
  <c r="E237" i="4"/>
  <c r="D238" i="4"/>
  <c r="E238" i="4"/>
  <c r="D239" i="4"/>
  <c r="E239" i="4"/>
  <c r="F239" i="4"/>
  <c r="D240" i="4"/>
  <c r="E240" i="4"/>
  <c r="F240" i="4"/>
  <c r="D241" i="4"/>
  <c r="E241" i="4"/>
  <c r="D242" i="4"/>
  <c r="E242" i="4"/>
  <c r="D243" i="4"/>
  <c r="E243" i="4"/>
  <c r="F243" i="4"/>
  <c r="D244" i="4"/>
  <c r="E244" i="4"/>
  <c r="D245" i="4"/>
  <c r="E245" i="4"/>
  <c r="F245" i="4"/>
  <c r="D246" i="4"/>
  <c r="E246" i="4"/>
  <c r="D247" i="4"/>
  <c r="E247" i="4"/>
  <c r="E248" i="4"/>
  <c r="D249" i="4"/>
  <c r="E249" i="4"/>
  <c r="F249" i="4"/>
  <c r="D250" i="4"/>
  <c r="E250" i="4"/>
  <c r="D251" i="4"/>
  <c r="E251" i="4"/>
  <c r="F251" i="4"/>
  <c r="D252" i="4"/>
  <c r="E252" i="4"/>
  <c r="F252" i="4"/>
  <c r="D253" i="4"/>
  <c r="E253" i="4"/>
  <c r="F253" i="4"/>
  <c r="D254" i="4"/>
  <c r="E254" i="4"/>
  <c r="D255" i="4"/>
  <c r="E255" i="4"/>
  <c r="D256" i="4"/>
  <c r="E256" i="4"/>
  <c r="D257" i="4"/>
  <c r="E257" i="4"/>
  <c r="F257" i="4"/>
  <c r="D258" i="4"/>
  <c r="E258" i="4"/>
  <c r="F258" i="4"/>
  <c r="D259" i="4"/>
  <c r="E259" i="4"/>
  <c r="F259" i="4"/>
  <c r="E260" i="4"/>
  <c r="D261" i="4"/>
  <c r="E261" i="4"/>
  <c r="F261" i="4"/>
  <c r="D262" i="4"/>
  <c r="E262" i="4"/>
  <c r="D263" i="4"/>
  <c r="E263" i="4"/>
  <c r="F263" i="4"/>
  <c r="D264" i="4"/>
  <c r="E264" i="4"/>
  <c r="D265" i="4"/>
  <c r="E265" i="4"/>
  <c r="F265" i="4"/>
  <c r="D266" i="4"/>
  <c r="E266" i="4"/>
  <c r="D267" i="4"/>
  <c r="E267" i="4"/>
  <c r="F267" i="4"/>
  <c r="D268" i="4"/>
  <c r="E268" i="4"/>
  <c r="D269" i="4"/>
  <c r="E269" i="4"/>
  <c r="F269" i="4"/>
  <c r="D270" i="4"/>
  <c r="E270" i="4"/>
  <c r="F270" i="4"/>
  <c r="D271" i="4"/>
  <c r="E271" i="4"/>
  <c r="E272" i="4"/>
  <c r="D273" i="4"/>
  <c r="E273" i="4"/>
  <c r="D274" i="4"/>
  <c r="E274" i="4"/>
  <c r="D275" i="4"/>
  <c r="E275" i="4"/>
  <c r="F275" i="4"/>
  <c r="D276" i="4"/>
  <c r="E276" i="4"/>
  <c r="D277" i="4"/>
  <c r="E277" i="4"/>
  <c r="F277" i="4"/>
  <c r="D278" i="4"/>
  <c r="E278" i="4"/>
  <c r="D279" i="4"/>
  <c r="E279" i="4"/>
  <c r="D280" i="4"/>
  <c r="E280" i="4"/>
  <c r="D281" i="4"/>
  <c r="E281" i="4"/>
  <c r="F281" i="4"/>
  <c r="D282" i="4"/>
  <c r="E282" i="4"/>
  <c r="F282" i="4"/>
  <c r="D283" i="4"/>
  <c r="E283" i="4"/>
  <c r="E284" i="4"/>
  <c r="D285" i="4"/>
  <c r="E285" i="4"/>
  <c r="D286" i="4"/>
  <c r="E286" i="4"/>
  <c r="F286" i="4"/>
  <c r="D289" i="4"/>
  <c r="E289" i="4"/>
  <c r="F289" i="4"/>
  <c r="D290" i="4"/>
  <c r="E290" i="4"/>
  <c r="D291" i="4"/>
  <c r="E291" i="4"/>
  <c r="F291" i="4"/>
  <c r="D292" i="4"/>
  <c r="E292" i="4"/>
  <c r="D293" i="4"/>
  <c r="E293" i="4"/>
  <c r="F293" i="4"/>
  <c r="D294" i="4"/>
  <c r="E294" i="4"/>
  <c r="F294" i="4"/>
  <c r="D295" i="4"/>
  <c r="E295" i="4"/>
  <c r="D296" i="4"/>
  <c r="E296" i="4"/>
  <c r="E297" i="4"/>
  <c r="D298" i="4"/>
  <c r="E298" i="4"/>
  <c r="D299" i="4"/>
  <c r="E299" i="4"/>
  <c r="F299" i="4"/>
  <c r="D300" i="4"/>
  <c r="E300" i="4"/>
  <c r="F300" i="4"/>
  <c r="D301" i="4"/>
  <c r="E301" i="4"/>
  <c r="D302" i="4"/>
  <c r="E302" i="4"/>
  <c r="D303" i="4"/>
  <c r="E303" i="4"/>
  <c r="F303" i="4"/>
  <c r="D304" i="4"/>
  <c r="E304" i="4"/>
  <c r="D305" i="4"/>
  <c r="E305" i="4"/>
  <c r="F305" i="4"/>
  <c r="D306" i="4"/>
  <c r="E306" i="4"/>
  <c r="D307" i="4"/>
  <c r="E307" i="4"/>
  <c r="F307" i="4"/>
  <c r="D308" i="4"/>
  <c r="E308" i="4"/>
  <c r="E309" i="4"/>
  <c r="D310" i="4"/>
  <c r="E310" i="4"/>
  <c r="D311" i="4"/>
  <c r="E311" i="4"/>
  <c r="F311" i="4"/>
  <c r="D312" i="4"/>
  <c r="E312" i="4"/>
  <c r="F312" i="4"/>
  <c r="D313" i="4"/>
  <c r="E313" i="4"/>
  <c r="D314" i="4"/>
  <c r="E314" i="4"/>
  <c r="D315" i="4"/>
  <c r="E315" i="4"/>
  <c r="D316" i="4"/>
  <c r="E316" i="4"/>
  <c r="D317" i="4"/>
  <c r="E317" i="4"/>
  <c r="F317" i="4"/>
  <c r="D318" i="4"/>
  <c r="E318" i="4"/>
  <c r="D319" i="4"/>
  <c r="E319" i="4"/>
  <c r="F319" i="4"/>
  <c r="D320" i="4"/>
  <c r="E320" i="4"/>
  <c r="E321" i="4"/>
  <c r="D322" i="4"/>
  <c r="E322" i="4"/>
  <c r="D323" i="4"/>
  <c r="E323" i="4"/>
  <c r="F323" i="4"/>
  <c r="D324" i="4"/>
  <c r="E324" i="4"/>
  <c r="F324" i="4"/>
  <c r="D325" i="4"/>
  <c r="E325" i="4"/>
  <c r="D326" i="4"/>
  <c r="E326" i="4"/>
  <c r="D327" i="4"/>
  <c r="E327" i="4"/>
  <c r="F327" i="4"/>
  <c r="D328" i="4"/>
  <c r="E328" i="4"/>
  <c r="D329" i="4"/>
  <c r="E329" i="4"/>
  <c r="F329" i="4"/>
  <c r="D330" i="4"/>
  <c r="E330" i="4"/>
  <c r="D331" i="4"/>
  <c r="E331" i="4"/>
  <c r="F331" i="4"/>
  <c r="D332" i="4"/>
  <c r="E332" i="4"/>
  <c r="E333" i="4"/>
  <c r="D334" i="4"/>
  <c r="E334" i="4"/>
  <c r="F334" i="4"/>
  <c r="D335" i="4"/>
  <c r="E335" i="4"/>
  <c r="F335" i="4"/>
  <c r="D336" i="4"/>
  <c r="E336" i="4"/>
  <c r="D337" i="4"/>
  <c r="E337" i="4"/>
  <c r="D338" i="4"/>
  <c r="E338" i="4"/>
  <c r="D339" i="4"/>
  <c r="E339" i="4"/>
  <c r="F339" i="4"/>
  <c r="D340" i="4"/>
  <c r="E340" i="4"/>
  <c r="D341" i="4"/>
  <c r="E341" i="4"/>
  <c r="F341" i="4"/>
  <c r="D342" i="4"/>
  <c r="E342" i="4"/>
  <c r="D343" i="4"/>
  <c r="E343" i="4"/>
  <c r="D344" i="4"/>
  <c r="E344" i="4"/>
  <c r="E345" i="4"/>
  <c r="D346" i="4"/>
  <c r="E346" i="4"/>
  <c r="F346" i="4"/>
  <c r="D347" i="4"/>
  <c r="E347" i="4"/>
  <c r="F347" i="4"/>
  <c r="D348" i="4"/>
  <c r="E348" i="4"/>
  <c r="D349" i="4"/>
  <c r="E349" i="4"/>
  <c r="D350" i="4"/>
  <c r="E350" i="4"/>
  <c r="D351" i="4"/>
  <c r="E351" i="4"/>
  <c r="D352" i="4"/>
  <c r="E352" i="4"/>
  <c r="D353" i="4"/>
  <c r="E353" i="4"/>
  <c r="F353" i="4"/>
  <c r="D354" i="4"/>
  <c r="E354" i="4"/>
  <c r="F354" i="4"/>
  <c r="D355" i="4"/>
  <c r="E355" i="4"/>
  <c r="D356" i="4"/>
  <c r="E356" i="4"/>
  <c r="E357" i="4"/>
  <c r="D358" i="4"/>
  <c r="E358" i="4"/>
  <c r="D359" i="4"/>
  <c r="E359" i="4"/>
  <c r="D360" i="4"/>
  <c r="E360" i="4"/>
  <c r="D361" i="4"/>
  <c r="E361" i="4"/>
  <c r="F361" i="4"/>
  <c r="D362" i="4"/>
  <c r="E362" i="4"/>
  <c r="D363" i="4"/>
  <c r="E363" i="4"/>
  <c r="D364" i="4"/>
  <c r="E364" i="4"/>
  <c r="D365" i="4"/>
  <c r="E365" i="4"/>
  <c r="D366" i="4"/>
  <c r="E366" i="4"/>
  <c r="F366" i="4"/>
  <c r="D367" i="4"/>
  <c r="E367" i="4"/>
  <c r="F367" i="4"/>
  <c r="D368" i="4"/>
  <c r="E368" i="4"/>
  <c r="F368" i="4"/>
  <c r="E369" i="4"/>
  <c r="D370" i="4"/>
  <c r="E370" i="4"/>
  <c r="F370" i="4"/>
  <c r="D371" i="4"/>
  <c r="E371" i="4"/>
  <c r="D372" i="4"/>
  <c r="E372" i="4"/>
  <c r="D373" i="4"/>
  <c r="E373" i="4"/>
  <c r="F373" i="4"/>
  <c r="D374" i="4"/>
  <c r="E374" i="4"/>
  <c r="D375" i="4"/>
  <c r="E375" i="4"/>
  <c r="F375" i="4"/>
  <c r="D376" i="4"/>
  <c r="E376" i="4"/>
  <c r="F376" i="4"/>
  <c r="D377" i="4"/>
  <c r="E377" i="4"/>
  <c r="F377" i="4"/>
  <c r="D378" i="4"/>
  <c r="E378" i="4"/>
  <c r="D379" i="4"/>
  <c r="E379" i="4"/>
  <c r="F379" i="4"/>
  <c r="D380" i="4"/>
  <c r="E380" i="4"/>
  <c r="E381" i="4"/>
  <c r="D382" i="4"/>
  <c r="E382" i="4"/>
  <c r="D383" i="4"/>
  <c r="E383" i="4"/>
  <c r="F383" i="4"/>
  <c r="D384" i="4"/>
  <c r="E384" i="4"/>
  <c r="F384" i="4"/>
  <c r="D385" i="4"/>
  <c r="E385" i="4"/>
  <c r="F385" i="4"/>
  <c r="D386" i="4"/>
  <c r="E386" i="4"/>
  <c r="D387" i="4"/>
  <c r="E387" i="4"/>
  <c r="F387" i="4"/>
  <c r="D388" i="4"/>
  <c r="E388" i="4"/>
  <c r="D389" i="4"/>
  <c r="E389" i="4"/>
  <c r="F389" i="4"/>
  <c r="D390" i="4"/>
  <c r="E390" i="4"/>
  <c r="D391" i="4"/>
  <c r="E391" i="4"/>
  <c r="F391" i="4"/>
  <c r="D392" i="4"/>
  <c r="E392" i="4"/>
  <c r="E393" i="4"/>
  <c r="D394" i="4"/>
  <c r="E394" i="4"/>
  <c r="D395" i="4"/>
  <c r="E395" i="4"/>
  <c r="F395" i="4"/>
  <c r="D396" i="4"/>
  <c r="E396" i="4"/>
  <c r="F396" i="4"/>
  <c r="D397" i="4"/>
  <c r="E397" i="4"/>
  <c r="D398" i="4"/>
  <c r="E398" i="4"/>
  <c r="D399" i="4"/>
  <c r="E399" i="4"/>
  <c r="F399" i="4"/>
  <c r="D400" i="4"/>
  <c r="E400" i="4"/>
  <c r="D401" i="4"/>
  <c r="E401" i="4"/>
  <c r="F401" i="4"/>
  <c r="D402" i="4"/>
  <c r="E402" i="4"/>
  <c r="F402" i="4"/>
  <c r="D403" i="4"/>
  <c r="E403" i="4"/>
  <c r="F403" i="4"/>
  <c r="D404" i="4"/>
  <c r="E404" i="4"/>
  <c r="E405" i="4"/>
  <c r="D406" i="4"/>
  <c r="E406" i="4"/>
  <c r="D407" i="4"/>
  <c r="E407" i="4"/>
  <c r="F407" i="4"/>
  <c r="D408" i="4"/>
  <c r="E408" i="4"/>
  <c r="F408" i="4"/>
  <c r="D409" i="4"/>
  <c r="E409" i="4"/>
  <c r="F409" i="4"/>
  <c r="D410" i="4"/>
  <c r="E410" i="4"/>
  <c r="D411" i="4"/>
  <c r="E411" i="4"/>
  <c r="D412" i="4"/>
  <c r="E412" i="4"/>
  <c r="D413" i="4"/>
  <c r="E413" i="4"/>
  <c r="F413" i="4"/>
  <c r="D414" i="4"/>
  <c r="E414" i="4"/>
  <c r="D415" i="4"/>
  <c r="E415" i="4"/>
  <c r="D416" i="4"/>
  <c r="E416" i="4"/>
  <c r="E417" i="4"/>
  <c r="D418" i="4"/>
  <c r="E418" i="4"/>
  <c r="D419" i="4"/>
  <c r="E419" i="4"/>
  <c r="F419" i="4"/>
  <c r="D420" i="4"/>
  <c r="E420" i="4"/>
  <c r="F420" i="4"/>
  <c r="D421" i="4"/>
  <c r="E421" i="4"/>
  <c r="D422" i="4"/>
  <c r="E422" i="4"/>
  <c r="D423" i="4"/>
  <c r="E423" i="4"/>
  <c r="F423" i="4"/>
  <c r="D424" i="4"/>
  <c r="E424" i="4"/>
  <c r="D425" i="4"/>
  <c r="E425" i="4"/>
  <c r="F425" i="4"/>
  <c r="D426" i="4"/>
  <c r="E426" i="4"/>
  <c r="D427" i="4"/>
  <c r="E427" i="4"/>
  <c r="F427" i="4"/>
  <c r="D428" i="4"/>
  <c r="E428" i="4"/>
  <c r="E429" i="4"/>
  <c r="D430" i="4"/>
  <c r="E430" i="4"/>
  <c r="D431" i="4"/>
  <c r="E431" i="4"/>
  <c r="F431" i="4"/>
  <c r="D432" i="4"/>
  <c r="E432" i="4"/>
  <c r="F432" i="4"/>
  <c r="D433" i="4"/>
  <c r="E433" i="4"/>
  <c r="F433" i="4"/>
  <c r="D434" i="4"/>
  <c r="E434" i="4"/>
  <c r="D435" i="4"/>
  <c r="E435" i="4"/>
  <c r="D436" i="4"/>
  <c r="E436" i="4"/>
  <c r="D437" i="4"/>
  <c r="E437" i="4"/>
  <c r="F437" i="4"/>
  <c r="D438" i="4"/>
  <c r="E438" i="4"/>
  <c r="F438" i="4"/>
  <c r="D439" i="4"/>
  <c r="E439" i="4"/>
  <c r="F439" i="4"/>
  <c r="D440" i="4"/>
  <c r="E440" i="4"/>
  <c r="E441" i="4"/>
  <c r="D442" i="4"/>
  <c r="E442" i="4"/>
  <c r="D443" i="4"/>
  <c r="E443" i="4"/>
  <c r="F443" i="4"/>
  <c r="D444" i="4"/>
  <c r="E444" i="4"/>
  <c r="F444" i="4"/>
  <c r="D445" i="4"/>
  <c r="E445" i="4"/>
  <c r="D446" i="4"/>
  <c r="E446" i="4"/>
  <c r="D447" i="4"/>
  <c r="E447" i="4"/>
  <c r="F447" i="4"/>
  <c r="D448" i="4"/>
  <c r="E448" i="4"/>
  <c r="D449" i="4"/>
  <c r="E449" i="4"/>
  <c r="F449" i="4"/>
  <c r="D450" i="4"/>
  <c r="E450" i="4"/>
  <c r="D451" i="4"/>
  <c r="E451" i="4"/>
  <c r="D452" i="4"/>
  <c r="E452" i="4"/>
  <c r="E453" i="4"/>
  <c r="D454" i="4"/>
  <c r="E454" i="4"/>
  <c r="D455" i="4"/>
  <c r="E455" i="4"/>
  <c r="F455" i="4"/>
  <c r="D456" i="4"/>
  <c r="E456" i="4"/>
  <c r="D457" i="4"/>
  <c r="E457" i="4"/>
  <c r="D458" i="4"/>
  <c r="E458" i="4"/>
  <c r="D459" i="4"/>
  <c r="E459" i="4"/>
  <c r="F459" i="4"/>
  <c r="D460" i="4"/>
  <c r="E460" i="4"/>
  <c r="D461" i="4"/>
  <c r="E461" i="4"/>
  <c r="F461" i="4"/>
  <c r="D462" i="4"/>
  <c r="E462" i="4"/>
  <c r="D463" i="4"/>
  <c r="E463" i="4"/>
  <c r="D464" i="4"/>
  <c r="E464" i="4"/>
  <c r="E465" i="4"/>
  <c r="D466" i="4"/>
  <c r="E466" i="4"/>
  <c r="D467" i="4"/>
  <c r="E467" i="4"/>
  <c r="F467" i="4"/>
  <c r="D468" i="4"/>
  <c r="E468" i="4"/>
  <c r="F468" i="4"/>
  <c r="D469" i="4"/>
  <c r="E469" i="4"/>
  <c r="F469" i="4"/>
  <c r="D470" i="4"/>
  <c r="E470" i="4"/>
  <c r="D471" i="4"/>
  <c r="E471" i="4"/>
  <c r="D472" i="4"/>
  <c r="E472" i="4"/>
  <c r="D473" i="4"/>
  <c r="E473" i="4"/>
  <c r="F473" i="4"/>
  <c r="D474" i="4"/>
  <c r="E474" i="4"/>
  <c r="F474" i="4"/>
  <c r="D475" i="4"/>
  <c r="E475" i="4"/>
  <c r="F475" i="4"/>
  <c r="D476" i="4"/>
  <c r="E476" i="4"/>
  <c r="E477" i="4"/>
  <c r="D478" i="4"/>
  <c r="E478" i="4"/>
  <c r="D479" i="4"/>
  <c r="E479" i="4"/>
  <c r="F479" i="4"/>
  <c r="D480" i="4"/>
  <c r="E480" i="4"/>
  <c r="F480" i="4"/>
  <c r="D481" i="4"/>
  <c r="E481" i="4"/>
  <c r="D482" i="4"/>
  <c r="E482" i="4"/>
  <c r="D483" i="4"/>
  <c r="E483" i="4"/>
  <c r="D484" i="4"/>
  <c r="E484" i="4"/>
  <c r="D485" i="4"/>
  <c r="E485" i="4"/>
  <c r="F485" i="4"/>
  <c r="D486" i="4"/>
  <c r="E486" i="4"/>
  <c r="D487" i="4"/>
  <c r="E487" i="4"/>
  <c r="F487" i="4"/>
  <c r="D488" i="4"/>
  <c r="E488" i="4"/>
  <c r="E489" i="4"/>
  <c r="D490" i="4"/>
  <c r="E490" i="4"/>
  <c r="D491" i="4"/>
  <c r="E491" i="4"/>
  <c r="F491" i="4"/>
  <c r="D492" i="4"/>
  <c r="E492" i="4"/>
  <c r="F492" i="4"/>
  <c r="D493" i="4"/>
  <c r="E493" i="4"/>
  <c r="F493" i="4"/>
  <c r="D494" i="4"/>
  <c r="E494" i="4"/>
  <c r="D495" i="4"/>
  <c r="E495" i="4"/>
  <c r="F495" i="4"/>
  <c r="D496" i="4"/>
  <c r="E496" i="4"/>
  <c r="D497" i="4"/>
  <c r="E497" i="4"/>
  <c r="F497" i="4"/>
  <c r="D498" i="4"/>
  <c r="E498" i="4"/>
  <c r="D499" i="4"/>
  <c r="E499" i="4"/>
  <c r="D500" i="4"/>
  <c r="E500" i="4"/>
  <c r="E501" i="4"/>
  <c r="D502" i="4"/>
  <c r="E502" i="4"/>
  <c r="D503" i="4"/>
  <c r="E503" i="4"/>
  <c r="F503" i="4"/>
  <c r="D504" i="4"/>
  <c r="E504" i="4"/>
  <c r="F504" i="4"/>
  <c r="D505" i="4"/>
  <c r="E505" i="4"/>
  <c r="D506" i="4"/>
  <c r="E506" i="4"/>
  <c r="D507" i="4"/>
  <c r="E507" i="4"/>
  <c r="D508" i="4"/>
  <c r="E508" i="4"/>
  <c r="D509" i="4"/>
  <c r="E509" i="4"/>
  <c r="F509" i="4"/>
  <c r="D510" i="4"/>
  <c r="E510" i="4"/>
  <c r="F510" i="4"/>
  <c r="D511" i="4"/>
  <c r="E511" i="4"/>
  <c r="D512" i="4"/>
  <c r="E512" i="4"/>
  <c r="F512" i="4"/>
  <c r="E513" i="4"/>
  <c r="D514" i="4"/>
  <c r="E514" i="4"/>
  <c r="D515" i="4"/>
  <c r="E515" i="4"/>
  <c r="F515" i="4"/>
  <c r="D516" i="4"/>
  <c r="E516" i="4"/>
  <c r="D517" i="4"/>
  <c r="E517" i="4"/>
  <c r="F517" i="4"/>
  <c r="D518" i="4"/>
  <c r="E518" i="4"/>
  <c r="F518" i="4"/>
  <c r="D519" i="4"/>
  <c r="E519" i="4"/>
  <c r="D520" i="4"/>
  <c r="E520" i="4"/>
  <c r="D521" i="4"/>
  <c r="E521" i="4"/>
  <c r="D522" i="4"/>
  <c r="E522" i="4"/>
  <c r="D523" i="4"/>
  <c r="E523" i="4"/>
  <c r="F523" i="4"/>
  <c r="D524" i="4"/>
  <c r="E524" i="4"/>
  <c r="E525" i="4"/>
  <c r="D526" i="4"/>
  <c r="E526" i="4"/>
  <c r="D527" i="4"/>
  <c r="E527" i="4"/>
  <c r="D528" i="4"/>
  <c r="E528" i="4"/>
  <c r="F528" i="4"/>
  <c r="D530" i="4"/>
  <c r="E530" i="4"/>
  <c r="D531" i="4"/>
  <c r="E531" i="4"/>
  <c r="F531" i="4"/>
  <c r="D532" i="4"/>
  <c r="E532" i="4"/>
  <c r="D533" i="4"/>
  <c r="E533" i="4"/>
  <c r="D534" i="4"/>
  <c r="E534" i="4"/>
  <c r="D535" i="4"/>
  <c r="E535" i="4"/>
  <c r="F535" i="4"/>
  <c r="D536" i="4"/>
  <c r="E536" i="4"/>
  <c r="F536" i="4"/>
  <c r="D537" i="4"/>
  <c r="E537" i="4"/>
  <c r="F537" i="4"/>
  <c r="E538" i="4"/>
  <c r="D539" i="4"/>
  <c r="E539" i="4"/>
  <c r="D540" i="4"/>
  <c r="E540" i="4"/>
  <c r="D541" i="4"/>
  <c r="E541" i="4"/>
  <c r="F541" i="4"/>
  <c r="D542" i="4"/>
  <c r="E542" i="4"/>
  <c r="F542" i="4"/>
  <c r="D543" i="4"/>
  <c r="E543" i="4"/>
  <c r="D544" i="4"/>
  <c r="E544" i="4"/>
  <c r="D545" i="4"/>
  <c r="E545" i="4"/>
  <c r="F545" i="4"/>
  <c r="D546" i="4"/>
  <c r="E546" i="4"/>
  <c r="D547" i="4"/>
  <c r="E547" i="4"/>
  <c r="F547" i="4"/>
  <c r="D548" i="4"/>
  <c r="E548" i="4"/>
  <c r="D549" i="4"/>
  <c r="E549" i="4"/>
  <c r="E550" i="4"/>
  <c r="D551" i="4"/>
  <c r="E551" i="4"/>
  <c r="F551" i="4"/>
  <c r="D552" i="4"/>
  <c r="E552" i="4"/>
  <c r="D553" i="4"/>
  <c r="E553" i="4"/>
  <c r="F553" i="4"/>
  <c r="D554" i="4"/>
  <c r="E554" i="4"/>
  <c r="D555" i="4"/>
  <c r="E555" i="4"/>
  <c r="F555" i="4"/>
  <c r="D556" i="4"/>
  <c r="E556" i="4"/>
  <c r="D557" i="4"/>
  <c r="E557" i="4"/>
  <c r="D558" i="4"/>
  <c r="E558" i="4"/>
  <c r="D559" i="4"/>
  <c r="E559" i="4"/>
  <c r="F559" i="4"/>
  <c r="D560" i="4"/>
  <c r="E560" i="4"/>
  <c r="F560" i="4"/>
  <c r="D561" i="4"/>
  <c r="E561" i="4"/>
  <c r="F561" i="4"/>
  <c r="E562" i="4"/>
  <c r="D563" i="4"/>
  <c r="E563" i="4"/>
  <c r="D564" i="4"/>
  <c r="E564" i="4"/>
  <c r="D565" i="4"/>
  <c r="E565" i="4"/>
  <c r="F565" i="4"/>
  <c r="D566" i="4"/>
  <c r="E566" i="4"/>
  <c r="F566" i="4"/>
  <c r="D567" i="4"/>
  <c r="E567" i="4"/>
  <c r="D568" i="4"/>
  <c r="E568" i="4"/>
  <c r="D569" i="4"/>
  <c r="E569" i="4"/>
  <c r="D570" i="4"/>
  <c r="E570" i="4"/>
  <c r="D571" i="4"/>
  <c r="E571" i="4"/>
  <c r="F571" i="4"/>
  <c r="D572" i="4"/>
  <c r="E572" i="4"/>
  <c r="F572" i="4"/>
  <c r="D573" i="4"/>
  <c r="E573" i="4"/>
  <c r="E574" i="4"/>
  <c r="D575" i="4"/>
  <c r="E575" i="4"/>
  <c r="F575" i="4"/>
  <c r="D576" i="4"/>
  <c r="E576" i="4"/>
  <c r="D577" i="4"/>
  <c r="E577" i="4"/>
  <c r="F577" i="4"/>
  <c r="D578" i="4"/>
  <c r="E578" i="4"/>
  <c r="D579" i="4"/>
  <c r="E579" i="4"/>
  <c r="F579" i="4"/>
  <c r="D580" i="4"/>
  <c r="E580" i="4"/>
  <c r="D581" i="4"/>
  <c r="E581" i="4"/>
  <c r="F581" i="4"/>
  <c r="D582" i="4"/>
  <c r="E582" i="4"/>
  <c r="D583" i="4"/>
  <c r="E583" i="4"/>
  <c r="F583" i="4"/>
  <c r="D584" i="4"/>
  <c r="E584" i="4"/>
  <c r="F584" i="4"/>
  <c r="D585" i="4"/>
  <c r="E585" i="4"/>
  <c r="E586" i="4"/>
  <c r="D587" i="4"/>
  <c r="E587" i="4"/>
  <c r="D588" i="4"/>
  <c r="E588" i="4"/>
  <c r="D589" i="4"/>
  <c r="E589" i="4"/>
  <c r="F589" i="4"/>
  <c r="D590" i="4"/>
  <c r="E590" i="4"/>
  <c r="F590" i="4"/>
  <c r="D591" i="4"/>
  <c r="E591" i="4"/>
  <c r="F591" i="4"/>
  <c r="D592" i="4"/>
  <c r="E592" i="4"/>
  <c r="D593" i="4"/>
  <c r="E593" i="4"/>
  <c r="F593" i="4"/>
  <c r="D594" i="4"/>
  <c r="E594" i="4"/>
  <c r="D595" i="4"/>
  <c r="E595" i="4"/>
  <c r="F595" i="4"/>
  <c r="D596" i="4"/>
  <c r="E596" i="4"/>
  <c r="D597" i="4"/>
  <c r="E597" i="4"/>
  <c r="F597" i="4"/>
  <c r="E598" i="4"/>
  <c r="D599" i="4"/>
  <c r="E599" i="4"/>
  <c r="F599" i="4"/>
  <c r="D600" i="4"/>
  <c r="E600" i="4"/>
  <c r="D601" i="4"/>
  <c r="E601" i="4"/>
  <c r="F601" i="4"/>
  <c r="D602" i="4"/>
  <c r="E602" i="4"/>
  <c r="D603" i="4"/>
  <c r="E603" i="4"/>
  <c r="D604" i="4"/>
  <c r="E604" i="4"/>
  <c r="D605" i="4"/>
  <c r="E605" i="4"/>
  <c r="D606" i="4"/>
  <c r="E606" i="4"/>
  <c r="D607" i="4"/>
  <c r="E607" i="4"/>
  <c r="F607" i="4"/>
  <c r="D608" i="4"/>
  <c r="E608" i="4"/>
  <c r="F608" i="4"/>
  <c r="D609" i="4"/>
  <c r="E609" i="4"/>
  <c r="F609" i="4"/>
  <c r="E610" i="4"/>
  <c r="D611" i="4"/>
  <c r="E611" i="4"/>
  <c r="D612" i="4"/>
  <c r="E612" i="4"/>
  <c r="D613" i="4"/>
  <c r="E613" i="4"/>
  <c r="F613" i="4"/>
  <c r="D614" i="4"/>
  <c r="E614" i="4"/>
  <c r="F614" i="4"/>
  <c r="D615" i="4"/>
  <c r="E615" i="4"/>
  <c r="D616" i="4"/>
  <c r="E616" i="4"/>
  <c r="D617" i="4"/>
  <c r="E617" i="4"/>
  <c r="F617" i="4"/>
  <c r="D618" i="4"/>
  <c r="E618" i="4"/>
  <c r="D619" i="4"/>
  <c r="E619" i="4"/>
  <c r="D620" i="4"/>
  <c r="E620" i="4"/>
  <c r="D621" i="4"/>
  <c r="E621" i="4"/>
  <c r="E622" i="4"/>
  <c r="F622" i="4"/>
  <c r="D623" i="4"/>
  <c r="E623" i="4"/>
  <c r="F623" i="4"/>
  <c r="D624" i="4"/>
  <c r="E624" i="4"/>
  <c r="F624" i="4"/>
  <c r="D625" i="4"/>
  <c r="E625" i="4"/>
  <c r="D626" i="4"/>
  <c r="E626" i="4"/>
  <c r="F626" i="4"/>
  <c r="D627" i="4"/>
  <c r="E627" i="4"/>
  <c r="D628" i="4"/>
  <c r="E628" i="4"/>
  <c r="F628" i="4"/>
  <c r="D629" i="4"/>
  <c r="E629" i="4"/>
  <c r="D630" i="4"/>
  <c r="E630" i="4"/>
  <c r="F630" i="4"/>
  <c r="D631" i="4"/>
  <c r="E631" i="4"/>
  <c r="D632" i="4"/>
  <c r="E632" i="4"/>
  <c r="F632" i="4"/>
  <c r="D633" i="4"/>
  <c r="E633" i="4"/>
  <c r="E634" i="4"/>
  <c r="F634" i="4"/>
  <c r="D635" i="4"/>
  <c r="E635" i="4"/>
  <c r="D636" i="4"/>
  <c r="E636" i="4"/>
  <c r="F636" i="4"/>
  <c r="D637" i="4"/>
  <c r="E637" i="4"/>
  <c r="D638" i="4"/>
  <c r="E638" i="4"/>
  <c r="D639" i="4"/>
  <c r="E639" i="4"/>
  <c r="D640" i="4"/>
  <c r="E640" i="4"/>
  <c r="F640" i="4"/>
  <c r="D641" i="4"/>
  <c r="E641" i="4"/>
  <c r="F641" i="4"/>
  <c r="D642" i="4"/>
  <c r="E642" i="4"/>
  <c r="D643" i="4"/>
  <c r="E643" i="4"/>
  <c r="D644" i="4"/>
  <c r="E644" i="4"/>
  <c r="F644" i="4"/>
  <c r="D645" i="4"/>
  <c r="E645" i="4"/>
  <c r="E646" i="4"/>
  <c r="F646" i="4"/>
  <c r="D647" i="4"/>
  <c r="E647" i="4"/>
  <c r="D648" i="4"/>
  <c r="E648" i="4"/>
  <c r="F648" i="4"/>
  <c r="D649" i="4"/>
  <c r="E649" i="4"/>
  <c r="D650" i="4"/>
  <c r="E650" i="4"/>
  <c r="F650" i="4"/>
  <c r="D651" i="4"/>
  <c r="E651" i="4"/>
  <c r="D652" i="4"/>
  <c r="E652" i="4"/>
  <c r="F652" i="4"/>
  <c r="D653" i="4"/>
  <c r="E653" i="4"/>
  <c r="D654" i="4"/>
  <c r="E654" i="4"/>
  <c r="F654" i="4"/>
  <c r="D655" i="4"/>
  <c r="E655" i="4"/>
  <c r="D656" i="4"/>
  <c r="E656" i="4"/>
  <c r="D657" i="4"/>
  <c r="E657" i="4"/>
  <c r="E658" i="4"/>
  <c r="F658" i="4"/>
  <c r="D659" i="4"/>
  <c r="E659" i="4"/>
  <c r="D660" i="4"/>
  <c r="E660" i="4"/>
  <c r="F660" i="4"/>
  <c r="D661" i="4"/>
  <c r="E661" i="4"/>
  <c r="D662" i="4"/>
  <c r="E662" i="4"/>
  <c r="D663" i="4"/>
  <c r="E663" i="4"/>
  <c r="D664" i="4"/>
  <c r="E664" i="4"/>
  <c r="F664" i="4"/>
  <c r="D665" i="4"/>
  <c r="E665" i="4"/>
  <c r="F665" i="4"/>
  <c r="D666" i="4"/>
  <c r="E666" i="4"/>
  <c r="F666" i="4"/>
  <c r="D667" i="4"/>
  <c r="E667" i="4"/>
  <c r="D668" i="4"/>
  <c r="E668" i="4"/>
  <c r="F668" i="4"/>
  <c r="D669" i="4"/>
  <c r="E669" i="4"/>
  <c r="F669" i="4"/>
  <c r="E670" i="4"/>
  <c r="F670" i="4"/>
  <c r="D671" i="4"/>
  <c r="E671" i="4"/>
  <c r="F671" i="4"/>
  <c r="D672" i="4"/>
  <c r="E672" i="4"/>
  <c r="F672" i="4"/>
  <c r="D673" i="4"/>
  <c r="E673" i="4"/>
  <c r="F673" i="4"/>
  <c r="D674" i="4"/>
  <c r="E674" i="4"/>
  <c r="D675" i="4"/>
  <c r="E675" i="4"/>
  <c r="F675" i="4"/>
  <c r="D676" i="4"/>
  <c r="E676" i="4"/>
  <c r="D677" i="4"/>
  <c r="E677" i="4"/>
  <c r="F677" i="4"/>
  <c r="D678" i="4"/>
  <c r="E678" i="4"/>
  <c r="F678" i="4"/>
  <c r="D679" i="4"/>
  <c r="E679" i="4"/>
  <c r="F679" i="4"/>
  <c r="D680" i="4"/>
  <c r="E680" i="4"/>
  <c r="D681" i="4"/>
  <c r="E681" i="4"/>
  <c r="F681" i="4"/>
  <c r="E682" i="4"/>
  <c r="D683" i="4"/>
  <c r="E683" i="4"/>
  <c r="D684" i="4"/>
  <c r="E684" i="4"/>
  <c r="D685" i="4"/>
  <c r="E685" i="4"/>
  <c r="F685" i="4"/>
  <c r="D686" i="4"/>
  <c r="E686" i="4"/>
  <c r="F686" i="4"/>
  <c r="D687" i="4"/>
  <c r="E687" i="4"/>
  <c r="F687" i="4"/>
  <c r="D688" i="4"/>
  <c r="E688" i="4"/>
  <c r="D689" i="4"/>
  <c r="E689" i="4"/>
  <c r="F689" i="4"/>
  <c r="D690" i="4"/>
  <c r="E690" i="4"/>
  <c r="D691" i="4"/>
  <c r="E691" i="4"/>
  <c r="F691" i="4"/>
  <c r="D692" i="4"/>
  <c r="E692" i="4"/>
  <c r="D693" i="4"/>
  <c r="E693" i="4"/>
  <c r="E694" i="4"/>
  <c r="D695" i="4"/>
  <c r="E695" i="4"/>
  <c r="F695" i="4"/>
  <c r="D696" i="4"/>
  <c r="E696" i="4"/>
  <c r="D697" i="4"/>
  <c r="E697" i="4"/>
  <c r="F697" i="4"/>
  <c r="D698" i="4"/>
  <c r="E698" i="4"/>
  <c r="D699" i="4"/>
  <c r="E699" i="4"/>
  <c r="F699" i="4"/>
  <c r="D700" i="4"/>
  <c r="E700" i="4"/>
  <c r="D701" i="4"/>
  <c r="E701" i="4"/>
  <c r="D702" i="4"/>
  <c r="E702" i="4"/>
  <c r="D703" i="4"/>
  <c r="E703" i="4"/>
  <c r="F703" i="4"/>
  <c r="D704" i="4"/>
  <c r="E704" i="4"/>
  <c r="F704" i="4"/>
  <c r="D705" i="4"/>
  <c r="E705" i="4"/>
  <c r="E706" i="4"/>
  <c r="D707" i="4"/>
  <c r="E707" i="4"/>
  <c r="D708" i="4"/>
  <c r="E708" i="4"/>
  <c r="D709" i="4"/>
  <c r="E709" i="4"/>
  <c r="F709" i="4"/>
  <c r="D710" i="4"/>
  <c r="E710" i="4"/>
  <c r="F710" i="4"/>
  <c r="D711" i="4"/>
  <c r="E711" i="4"/>
  <c r="F711" i="4"/>
  <c r="D712" i="4"/>
  <c r="E712" i="4"/>
  <c r="D713" i="4"/>
  <c r="E713" i="4"/>
  <c r="F713" i="4"/>
  <c r="D714" i="4"/>
  <c r="E714" i="4"/>
  <c r="D715" i="4"/>
  <c r="E715" i="4"/>
  <c r="F715" i="4"/>
  <c r="D716" i="4"/>
  <c r="E716" i="4"/>
  <c r="F716" i="4"/>
  <c r="D717" i="4"/>
  <c r="E717" i="4"/>
  <c r="E718" i="4"/>
  <c r="D719" i="4"/>
  <c r="E719" i="4"/>
  <c r="F719" i="4"/>
  <c r="D720" i="4"/>
  <c r="E720" i="4"/>
  <c r="D721" i="4"/>
  <c r="E721" i="4"/>
  <c r="F721" i="4"/>
  <c r="D722" i="4"/>
  <c r="F722" i="4"/>
  <c r="D723" i="4"/>
  <c r="E723" i="4"/>
  <c r="D724" i="4"/>
  <c r="E724" i="4"/>
  <c r="D725" i="4"/>
  <c r="E725" i="4"/>
  <c r="F725" i="4"/>
  <c r="D726" i="4"/>
  <c r="E726" i="4"/>
  <c r="D727" i="4"/>
  <c r="E727" i="4"/>
  <c r="F727" i="4"/>
  <c r="D728" i="4"/>
  <c r="E728" i="4"/>
  <c r="F728" i="4"/>
  <c r="D729" i="4"/>
  <c r="E729" i="4"/>
  <c r="D730" i="4"/>
  <c r="D731" i="4"/>
  <c r="E731" i="4"/>
  <c r="F731" i="4"/>
  <c r="D732" i="4"/>
  <c r="E732" i="4"/>
  <c r="D733" i="4"/>
  <c r="E733" i="4"/>
  <c r="D734" i="4"/>
  <c r="E734" i="4"/>
  <c r="D735" i="4"/>
  <c r="E735" i="4"/>
  <c r="F735" i="4"/>
  <c r="D736" i="4"/>
  <c r="E736" i="4"/>
  <c r="D737" i="4"/>
  <c r="E737" i="4"/>
  <c r="F737" i="4"/>
  <c r="D738" i="4"/>
  <c r="E738" i="4"/>
  <c r="D739" i="4"/>
  <c r="E739" i="4"/>
  <c r="D740" i="4"/>
  <c r="E740" i="4"/>
  <c r="D741" i="4"/>
  <c r="E741" i="4"/>
  <c r="D742" i="4"/>
  <c r="E742" i="4"/>
  <c r="D743" i="4"/>
  <c r="E743" i="4"/>
  <c r="F743" i="4"/>
  <c r="D744" i="4"/>
  <c r="E744" i="4"/>
  <c r="F744" i="4"/>
  <c r="D745" i="4"/>
  <c r="E745" i="4"/>
  <c r="D746" i="4"/>
  <c r="E746" i="4"/>
  <c r="D747" i="4"/>
  <c r="E747" i="4"/>
  <c r="D748" i="4"/>
  <c r="E748" i="4"/>
  <c r="D749" i="4"/>
  <c r="E749" i="4"/>
  <c r="F749" i="4"/>
  <c r="D750" i="4"/>
  <c r="E750" i="4"/>
  <c r="F750" i="4"/>
  <c r="D751" i="4"/>
  <c r="E751" i="4"/>
  <c r="D752" i="4"/>
  <c r="E752" i="4"/>
  <c r="D753" i="4"/>
  <c r="E753" i="4"/>
  <c r="D754" i="4"/>
  <c r="E754" i="4"/>
  <c r="F754" i="4"/>
  <c r="D755" i="4"/>
  <c r="E755" i="4"/>
  <c r="F755" i="4"/>
  <c r="D756" i="4"/>
  <c r="E756" i="4"/>
  <c r="F756" i="4"/>
  <c r="D757" i="4"/>
  <c r="E757" i="4"/>
  <c r="F757" i="4"/>
  <c r="D758" i="4"/>
  <c r="E758" i="4"/>
  <c r="F758" i="4"/>
  <c r="D759" i="4"/>
  <c r="E759" i="4"/>
  <c r="F759" i="4"/>
  <c r="D760" i="4"/>
  <c r="E760" i="4"/>
  <c r="D761" i="4"/>
  <c r="E761" i="4"/>
  <c r="F761" i="4"/>
  <c r="D762" i="4"/>
  <c r="E762" i="4"/>
  <c r="D763" i="4"/>
  <c r="E763" i="4"/>
  <c r="D764" i="4"/>
  <c r="E764" i="4"/>
  <c r="F764" i="4"/>
  <c r="D765" i="4"/>
  <c r="E765" i="4"/>
  <c r="D766" i="4"/>
  <c r="E766" i="4"/>
  <c r="D767" i="4"/>
  <c r="E767" i="4"/>
  <c r="D768" i="4"/>
  <c r="E768" i="4"/>
  <c r="F768" i="4"/>
  <c r="D769" i="4"/>
  <c r="E769" i="4"/>
  <c r="D770" i="4"/>
  <c r="E770" i="4"/>
  <c r="F770" i="4"/>
  <c r="D771" i="4"/>
  <c r="E771" i="4"/>
  <c r="F771" i="4"/>
  <c r="D772" i="4"/>
  <c r="E772" i="4"/>
  <c r="F772" i="4"/>
  <c r="D773" i="4"/>
  <c r="E773" i="4"/>
  <c r="F773" i="4"/>
  <c r="D774" i="4"/>
  <c r="E774" i="4"/>
  <c r="D775" i="4"/>
  <c r="E775" i="4"/>
  <c r="F775" i="4"/>
  <c r="D776" i="4"/>
  <c r="E776" i="4"/>
  <c r="F776" i="4"/>
  <c r="D777" i="4"/>
  <c r="E777" i="4"/>
  <c r="D778" i="4"/>
  <c r="E778" i="4"/>
  <c r="D779" i="4"/>
  <c r="E779" i="4"/>
  <c r="D780" i="4"/>
  <c r="E780" i="4"/>
  <c r="D781" i="4"/>
  <c r="E781" i="4"/>
  <c r="F781" i="4"/>
  <c r="D782" i="4"/>
  <c r="E782" i="4"/>
  <c r="D783" i="4"/>
  <c r="E783" i="4"/>
  <c r="F783" i="4"/>
  <c r="D784" i="4"/>
  <c r="E784" i="4"/>
  <c r="D785" i="4"/>
  <c r="E785" i="4"/>
  <c r="D786" i="4"/>
  <c r="E786" i="4"/>
  <c r="D787" i="4"/>
  <c r="E787" i="4"/>
  <c r="D788" i="4"/>
  <c r="E788" i="4"/>
  <c r="D789" i="4"/>
  <c r="E789" i="4"/>
  <c r="D790" i="4"/>
  <c r="E790" i="4"/>
  <c r="D791" i="4"/>
  <c r="E791" i="4"/>
  <c r="D792" i="4"/>
  <c r="E792" i="4"/>
  <c r="F792" i="4"/>
  <c r="D793" i="4"/>
  <c r="E793" i="4"/>
  <c r="D794" i="4"/>
  <c r="E794" i="4"/>
  <c r="D795" i="4"/>
  <c r="E795" i="4"/>
  <c r="F795" i="4"/>
  <c r="D796" i="4"/>
  <c r="E796" i="4"/>
  <c r="D797" i="4"/>
  <c r="E797" i="4"/>
  <c r="F797" i="4"/>
  <c r="D798" i="4"/>
  <c r="E798" i="4"/>
  <c r="F798" i="4"/>
  <c r="D799" i="4"/>
  <c r="E799" i="4"/>
  <c r="D800" i="4"/>
  <c r="E800" i="4"/>
  <c r="D801" i="4"/>
  <c r="E801" i="4"/>
  <c r="D802" i="4"/>
  <c r="E802" i="4"/>
  <c r="D803" i="4"/>
  <c r="E803" i="4"/>
  <c r="F803" i="4"/>
  <c r="D804" i="4"/>
  <c r="E804" i="4"/>
  <c r="F804" i="4"/>
  <c r="D805" i="4"/>
  <c r="E805" i="4"/>
  <c r="D806" i="4"/>
  <c r="E806" i="4"/>
  <c r="D807" i="4"/>
  <c r="E807" i="4"/>
  <c r="F807" i="4"/>
  <c r="D808" i="4"/>
  <c r="E808" i="4"/>
  <c r="D809" i="4"/>
  <c r="E809" i="4"/>
  <c r="F809" i="4"/>
  <c r="D810" i="4"/>
  <c r="E810" i="4"/>
  <c r="D811" i="4"/>
  <c r="E811" i="4"/>
  <c r="D812" i="4"/>
  <c r="E812" i="4"/>
  <c r="D813" i="4"/>
  <c r="E813" i="4"/>
  <c r="F813" i="4"/>
  <c r="D814" i="4"/>
  <c r="E814" i="4"/>
  <c r="D815" i="4"/>
  <c r="E815" i="4"/>
  <c r="F815" i="4"/>
  <c r="D816" i="4"/>
  <c r="E816" i="4"/>
  <c r="F816" i="4"/>
  <c r="D817" i="4"/>
  <c r="E817" i="4"/>
  <c r="F817" i="4"/>
  <c r="D818" i="4"/>
  <c r="E818" i="4"/>
  <c r="D819" i="4"/>
  <c r="E819" i="4"/>
  <c r="F819" i="4"/>
  <c r="D820" i="4"/>
  <c r="E820" i="4"/>
  <c r="D821" i="4"/>
  <c r="E821" i="4"/>
  <c r="F821" i="4"/>
  <c r="D822" i="4"/>
  <c r="E822" i="4"/>
  <c r="D823" i="4"/>
  <c r="E823" i="4"/>
  <c r="F823" i="4"/>
  <c r="D824" i="4"/>
  <c r="E824" i="4"/>
  <c r="D825" i="4"/>
  <c r="E825" i="4"/>
  <c r="F825" i="4"/>
  <c r="D826" i="4"/>
  <c r="E826" i="4"/>
  <c r="D827" i="4"/>
  <c r="E827" i="4"/>
  <c r="F827" i="4"/>
  <c r="D828" i="4"/>
  <c r="E828" i="4"/>
  <c r="F828" i="4"/>
  <c r="D829" i="4"/>
  <c r="E829" i="4"/>
  <c r="F829" i="4"/>
  <c r="D830" i="4"/>
  <c r="E830" i="4"/>
  <c r="F830" i="4"/>
  <c r="D831" i="4"/>
  <c r="E831" i="4"/>
  <c r="D832" i="4"/>
  <c r="E832" i="4"/>
  <c r="D833" i="4"/>
  <c r="E833" i="4"/>
  <c r="F833" i="4"/>
  <c r="D834" i="4"/>
  <c r="E834" i="4"/>
  <c r="D835" i="4"/>
  <c r="E835" i="4"/>
  <c r="F835" i="4"/>
  <c r="D836" i="4"/>
  <c r="E836" i="4"/>
  <c r="F836" i="4"/>
  <c r="D837" i="4"/>
  <c r="E837" i="4"/>
  <c r="D838" i="4"/>
  <c r="E838" i="4"/>
  <c r="D839" i="4"/>
  <c r="E839" i="4"/>
  <c r="D840" i="4"/>
  <c r="E840" i="4"/>
  <c r="D841" i="4"/>
  <c r="E841" i="4"/>
  <c r="F841" i="4"/>
  <c r="D842" i="4"/>
  <c r="E842" i="4"/>
  <c r="F842" i="4"/>
  <c r="D843" i="4"/>
  <c r="E843" i="4"/>
  <c r="F843" i="4"/>
  <c r="D844" i="4"/>
  <c r="E844" i="4"/>
  <c r="F844" i="4"/>
  <c r="D845" i="4"/>
  <c r="E845" i="4"/>
  <c r="D846" i="4"/>
  <c r="E846" i="4"/>
  <c r="F846" i="4"/>
  <c r="D847" i="4"/>
  <c r="E847" i="4"/>
  <c r="D848" i="4"/>
  <c r="E848" i="4"/>
  <c r="F848" i="4"/>
  <c r="D849" i="4"/>
  <c r="E849" i="4"/>
  <c r="F849" i="4"/>
  <c r="D850" i="4"/>
  <c r="E850" i="4"/>
  <c r="F850" i="4"/>
  <c r="D851" i="4"/>
  <c r="E851" i="4"/>
  <c r="F851" i="4"/>
  <c r="D852" i="4"/>
  <c r="E852" i="4"/>
  <c r="D853" i="4"/>
  <c r="E853" i="4"/>
  <c r="D854" i="4"/>
  <c r="E854" i="4"/>
  <c r="F854" i="4"/>
  <c r="D855" i="4"/>
  <c r="E855" i="4"/>
  <c r="F855" i="4"/>
  <c r="D856" i="4"/>
  <c r="E856" i="4"/>
  <c r="D857" i="4"/>
  <c r="E857" i="4"/>
  <c r="D858" i="4"/>
  <c r="E858" i="4"/>
  <c r="D859" i="4"/>
  <c r="E859" i="4"/>
  <c r="F859" i="4"/>
  <c r="D860" i="4"/>
  <c r="E860" i="4"/>
  <c r="F860" i="4"/>
  <c r="D861" i="4"/>
  <c r="E861" i="4"/>
  <c r="F861" i="4"/>
  <c r="D862" i="4"/>
  <c r="E862" i="4"/>
  <c r="F862" i="4"/>
  <c r="D863" i="4"/>
  <c r="E863" i="4"/>
  <c r="D864" i="4"/>
  <c r="E864" i="4"/>
  <c r="F864" i="4"/>
  <c r="D865" i="4"/>
  <c r="E865" i="4"/>
  <c r="D866" i="4"/>
  <c r="E866" i="4"/>
  <c r="F866" i="4"/>
  <c r="D867" i="4"/>
  <c r="E867" i="4"/>
  <c r="F867" i="4"/>
  <c r="D868" i="4"/>
  <c r="E868" i="4"/>
  <c r="F868" i="4"/>
  <c r="D869" i="4"/>
  <c r="E869" i="4"/>
  <c r="D870" i="4"/>
  <c r="E870" i="4"/>
  <c r="F870" i="4"/>
  <c r="D871" i="4"/>
  <c r="E871" i="4"/>
  <c r="D872" i="4"/>
  <c r="E872" i="4"/>
  <c r="F872" i="4"/>
  <c r="D873" i="4"/>
  <c r="E873" i="4"/>
  <c r="F873" i="4"/>
  <c r="D874" i="4"/>
  <c r="E874" i="4"/>
  <c r="D875" i="4"/>
  <c r="E875" i="4"/>
  <c r="D876" i="4"/>
  <c r="E876" i="4"/>
  <c r="F876" i="4"/>
  <c r="D877" i="4"/>
  <c r="E877" i="4"/>
  <c r="D878" i="4"/>
  <c r="E878" i="4"/>
  <c r="F878" i="4"/>
  <c r="D879" i="4"/>
  <c r="E879" i="4"/>
  <c r="F879" i="4"/>
  <c r="D880" i="4"/>
  <c r="E880" i="4"/>
  <c r="F880" i="4"/>
  <c r="D881" i="4"/>
  <c r="E881" i="4"/>
  <c r="D882" i="4"/>
  <c r="E882" i="4"/>
  <c r="D883" i="4"/>
  <c r="E883" i="4"/>
  <c r="D884" i="4"/>
  <c r="E884" i="4"/>
  <c r="F884" i="4"/>
  <c r="D885" i="4"/>
  <c r="E885" i="4"/>
  <c r="F885" i="4"/>
  <c r="D886" i="4"/>
  <c r="E886" i="4"/>
  <c r="F886" i="4"/>
  <c r="D887" i="4"/>
  <c r="E887" i="4"/>
  <c r="D888" i="4"/>
  <c r="E888" i="4"/>
  <c r="F888" i="4"/>
  <c r="D889" i="4"/>
  <c r="E889" i="4"/>
  <c r="D890" i="4"/>
  <c r="E890" i="4"/>
  <c r="F890" i="4"/>
  <c r="D891" i="4"/>
  <c r="E891" i="4"/>
  <c r="F891" i="4"/>
  <c r="D892" i="4"/>
  <c r="E892" i="4"/>
  <c r="F892" i="4"/>
  <c r="D893" i="4"/>
  <c r="E893" i="4"/>
  <c r="D894" i="4"/>
  <c r="E894" i="4"/>
  <c r="D895" i="4"/>
  <c r="E895" i="4"/>
  <c r="D896" i="4"/>
  <c r="E896" i="4"/>
  <c r="F896" i="4"/>
  <c r="D897" i="4"/>
  <c r="E897" i="4"/>
  <c r="F897" i="4"/>
  <c r="D898" i="4"/>
  <c r="E898" i="4"/>
  <c r="D899" i="4"/>
  <c r="E899" i="4"/>
  <c r="D900" i="4"/>
  <c r="E900" i="4"/>
  <c r="F900" i="4"/>
  <c r="D901" i="4"/>
  <c r="E901" i="4"/>
  <c r="D902" i="4"/>
  <c r="E902" i="4"/>
  <c r="F902" i="4"/>
  <c r="D903" i="4"/>
  <c r="E903" i="4"/>
  <c r="D904" i="4"/>
  <c r="E904" i="4"/>
  <c r="D905" i="4"/>
  <c r="E905" i="4"/>
  <c r="D906" i="4"/>
  <c r="E906" i="4"/>
  <c r="F906" i="4"/>
  <c r="D907" i="4"/>
  <c r="E907" i="4"/>
  <c r="D908" i="4"/>
  <c r="E908" i="4"/>
  <c r="F908" i="4"/>
  <c r="D909" i="4"/>
  <c r="E909" i="4"/>
  <c r="F909" i="4"/>
  <c r="D910" i="4"/>
  <c r="E910" i="4"/>
  <c r="F910" i="4"/>
  <c r="D911" i="4"/>
  <c r="E911" i="4"/>
  <c r="D912" i="4"/>
  <c r="E912" i="4"/>
  <c r="F912" i="4"/>
  <c r="D913" i="4"/>
  <c r="E913" i="4"/>
  <c r="D914" i="4"/>
  <c r="E914" i="4"/>
  <c r="F914" i="4"/>
  <c r="D915" i="4"/>
  <c r="E915" i="4"/>
  <c r="D916" i="4"/>
  <c r="E916" i="4"/>
  <c r="F916" i="4"/>
  <c r="D917" i="4"/>
  <c r="E917" i="4"/>
  <c r="D918" i="4"/>
  <c r="E918" i="4"/>
  <c r="F918" i="4"/>
  <c r="D919" i="4"/>
  <c r="E919" i="4"/>
  <c r="D920" i="4"/>
  <c r="E920" i="4"/>
  <c r="F920" i="4"/>
  <c r="D921" i="4"/>
  <c r="E921" i="4"/>
  <c r="F921" i="4"/>
  <c r="D922" i="4"/>
  <c r="E922" i="4"/>
  <c r="D923" i="4"/>
  <c r="E923" i="4"/>
  <c r="D924" i="4"/>
  <c r="E924" i="4"/>
  <c r="F924" i="4"/>
  <c r="D925" i="4"/>
  <c r="E925" i="4"/>
  <c r="D926" i="4"/>
  <c r="E926" i="4"/>
  <c r="F926" i="4"/>
  <c r="D927" i="4"/>
  <c r="E927" i="4"/>
  <c r="F927" i="4"/>
  <c r="D928" i="4"/>
  <c r="E928" i="4"/>
  <c r="F928" i="4"/>
  <c r="D929" i="4"/>
  <c r="E929" i="4"/>
  <c r="D930" i="4"/>
  <c r="E930" i="4"/>
  <c r="D931" i="4"/>
  <c r="E931" i="4"/>
  <c r="F931" i="4"/>
  <c r="D932" i="4"/>
  <c r="E932" i="4"/>
  <c r="F932" i="4"/>
  <c r="D933" i="4"/>
  <c r="E933" i="4"/>
  <c r="D934" i="4"/>
  <c r="E934" i="4"/>
  <c r="F934" i="4"/>
  <c r="D935" i="4"/>
  <c r="E935" i="4"/>
  <c r="D936" i="4"/>
  <c r="E936" i="4"/>
  <c r="F936" i="4"/>
  <c r="D937" i="4"/>
  <c r="E937" i="4"/>
  <c r="F937" i="4"/>
  <c r="D938" i="4"/>
  <c r="E938" i="4"/>
  <c r="F938" i="4"/>
  <c r="D939" i="4"/>
  <c r="E939" i="4"/>
  <c r="D940" i="4"/>
  <c r="E940" i="4"/>
  <c r="F940" i="4"/>
  <c r="D941" i="4"/>
  <c r="E941" i="4"/>
  <c r="D942" i="4"/>
  <c r="E942" i="4"/>
  <c r="F942" i="4"/>
  <c r="D943" i="4"/>
  <c r="E943" i="4"/>
  <c r="F943" i="4"/>
  <c r="D944" i="4"/>
  <c r="E944" i="4"/>
  <c r="F944" i="4"/>
  <c r="D945" i="4"/>
  <c r="E945" i="4"/>
  <c r="D946" i="4"/>
  <c r="E946" i="4"/>
  <c r="F946" i="4"/>
  <c r="D947" i="4"/>
  <c r="E947" i="4"/>
  <c r="D948" i="4"/>
  <c r="E948" i="4"/>
  <c r="F948" i="4"/>
  <c r="D949" i="4"/>
  <c r="E949" i="4"/>
  <c r="F949" i="4"/>
  <c r="D950" i="4"/>
  <c r="E950" i="4"/>
  <c r="F950" i="4"/>
  <c r="D951" i="4"/>
  <c r="E951" i="4"/>
  <c r="D952" i="4"/>
  <c r="E952" i="4"/>
  <c r="F952" i="4"/>
  <c r="D953" i="4"/>
  <c r="E953" i="4"/>
  <c r="D954" i="4"/>
  <c r="E954" i="4"/>
  <c r="D955" i="4"/>
  <c r="E955" i="4"/>
  <c r="F955" i="4"/>
  <c r="D956" i="4"/>
  <c r="E956" i="4"/>
  <c r="D957" i="4"/>
  <c r="E957" i="4"/>
  <c r="D958" i="4"/>
  <c r="E958" i="4"/>
  <c r="F958" i="4"/>
  <c r="D959" i="4"/>
  <c r="E959" i="4"/>
  <c r="D960" i="4"/>
  <c r="E960" i="4"/>
  <c r="F960" i="4"/>
  <c r="D961" i="4"/>
  <c r="E961" i="4"/>
  <c r="F961" i="4"/>
  <c r="D962" i="4"/>
  <c r="E962" i="4"/>
  <c r="D963" i="4"/>
  <c r="E963" i="4"/>
  <c r="D964" i="4"/>
  <c r="E964" i="4"/>
  <c r="F964" i="4"/>
  <c r="D965" i="4"/>
  <c r="E965" i="4"/>
  <c r="D966" i="4"/>
  <c r="E966" i="4"/>
  <c r="D967" i="4"/>
  <c r="E967" i="4"/>
  <c r="F967" i="4"/>
  <c r="D968" i="4"/>
  <c r="E968" i="4"/>
  <c r="F968" i="4"/>
  <c r="D969" i="4"/>
  <c r="E969" i="4"/>
  <c r="D970" i="4"/>
  <c r="E970" i="4"/>
  <c r="F970" i="4"/>
  <c r="D971" i="4"/>
  <c r="E971" i="4"/>
  <c r="D972" i="4"/>
  <c r="E972" i="4"/>
  <c r="F972" i="4"/>
  <c r="D973" i="4"/>
  <c r="E973" i="4"/>
  <c r="F973" i="4"/>
  <c r="D974" i="4"/>
  <c r="E974" i="4"/>
  <c r="F974" i="4"/>
  <c r="D975" i="4"/>
  <c r="E975" i="4"/>
  <c r="D976" i="4"/>
  <c r="E976" i="4"/>
  <c r="F976" i="4"/>
  <c r="D977" i="4"/>
  <c r="E977" i="4"/>
  <c r="D978" i="4"/>
  <c r="E978" i="4"/>
  <c r="F978" i="4"/>
  <c r="D979" i="4"/>
  <c r="E979" i="4"/>
  <c r="F979" i="4"/>
  <c r="D980" i="4"/>
  <c r="E980" i="4"/>
  <c r="F980" i="4"/>
  <c r="D981" i="4"/>
  <c r="E981" i="4"/>
  <c r="D982" i="4"/>
  <c r="E982" i="4"/>
  <c r="F982" i="4"/>
  <c r="D983" i="4"/>
  <c r="E983" i="4"/>
  <c r="D984" i="4"/>
  <c r="E984" i="4"/>
  <c r="F984" i="4"/>
  <c r="D985" i="4"/>
  <c r="E985" i="4"/>
  <c r="D986" i="4"/>
  <c r="E986" i="4"/>
  <c r="F986" i="4"/>
  <c r="D987" i="4"/>
  <c r="E987" i="4"/>
  <c r="F987" i="4"/>
  <c r="D988" i="4"/>
  <c r="E988" i="4"/>
  <c r="D989" i="4"/>
  <c r="E989" i="4"/>
  <c r="D990" i="4"/>
  <c r="E990" i="4"/>
  <c r="F990" i="4"/>
  <c r="D991" i="4"/>
  <c r="E991" i="4"/>
  <c r="D992" i="4"/>
  <c r="E992" i="4"/>
  <c r="F992" i="4"/>
  <c r="D993" i="4"/>
  <c r="E993" i="4"/>
  <c r="F993" i="4"/>
  <c r="D994" i="4"/>
  <c r="E994" i="4"/>
  <c r="D995" i="4"/>
  <c r="E995" i="4"/>
  <c r="D996" i="4"/>
  <c r="E996" i="4"/>
  <c r="F996" i="4"/>
  <c r="D997" i="4"/>
  <c r="E997" i="4"/>
  <c r="D998" i="4"/>
  <c r="E998" i="4"/>
  <c r="D999" i="4"/>
  <c r="E999" i="4"/>
  <c r="F999" i="4"/>
  <c r="D1000" i="4"/>
  <c r="E1000" i="4"/>
  <c r="F1000" i="4"/>
  <c r="D1001" i="4"/>
  <c r="E1001" i="4"/>
  <c r="D1002" i="4"/>
  <c r="E1002" i="4"/>
  <c r="F1002" i="4"/>
  <c r="D1003" i="4"/>
  <c r="E1003" i="4"/>
  <c r="D1004" i="4"/>
  <c r="E1004" i="4"/>
  <c r="F1004" i="4"/>
  <c r="D1005" i="4"/>
  <c r="E1005" i="4"/>
  <c r="F1005" i="4"/>
  <c r="D1006" i="4"/>
  <c r="E1006" i="4"/>
  <c r="F1006" i="4"/>
  <c r="D1007" i="4"/>
  <c r="E1007" i="4"/>
  <c r="D1008" i="4"/>
  <c r="E1008" i="4"/>
  <c r="F1008" i="4"/>
  <c r="D1009" i="4"/>
  <c r="E1009" i="4"/>
  <c r="D1010" i="4"/>
  <c r="E1010" i="4"/>
  <c r="F1010" i="4"/>
  <c r="D1011" i="4"/>
  <c r="E1011" i="4"/>
  <c r="F1011" i="4"/>
  <c r="D1012" i="4"/>
  <c r="E1012" i="4"/>
  <c r="F1012" i="4"/>
  <c r="D1013" i="4"/>
  <c r="E1013" i="4"/>
  <c r="D1014" i="4"/>
  <c r="E1014" i="4"/>
  <c r="F1014" i="4"/>
  <c r="D1015" i="4"/>
  <c r="E1015" i="4"/>
  <c r="D1016" i="4"/>
  <c r="E1016" i="4"/>
  <c r="F1016" i="4"/>
  <c r="D1017" i="4"/>
  <c r="E1017" i="4"/>
  <c r="F1017" i="4"/>
  <c r="D1018" i="4"/>
  <c r="E1018" i="4"/>
  <c r="F1018" i="4"/>
  <c r="D1019" i="4"/>
  <c r="E1019" i="4"/>
  <c r="D1020" i="4"/>
  <c r="E1020" i="4"/>
  <c r="F1020" i="4"/>
  <c r="D1021" i="4"/>
  <c r="E1021" i="4"/>
  <c r="D1022" i="4"/>
  <c r="E1022" i="4"/>
  <c r="D1023" i="4"/>
  <c r="E1023" i="4"/>
  <c r="F1023" i="4"/>
  <c r="D1024" i="4"/>
  <c r="E1024" i="4"/>
  <c r="D1025" i="4"/>
  <c r="E1025" i="4"/>
  <c r="D1026" i="4"/>
  <c r="E1026" i="4"/>
  <c r="F1026" i="4"/>
  <c r="D1027" i="4"/>
  <c r="E1027" i="4"/>
  <c r="D1028" i="4"/>
  <c r="E1028" i="4"/>
  <c r="F1028" i="4"/>
  <c r="D1029" i="4"/>
  <c r="E1029" i="4"/>
  <c r="F1029" i="4"/>
  <c r="D1030" i="4"/>
  <c r="E1030" i="4"/>
  <c r="D1031" i="4"/>
  <c r="E1031" i="4"/>
  <c r="D1032" i="4"/>
  <c r="E1032" i="4"/>
  <c r="F1032" i="4"/>
  <c r="D1033" i="4"/>
  <c r="E1033" i="4"/>
  <c r="D1034" i="4"/>
  <c r="E1034" i="4"/>
  <c r="D1035" i="4"/>
  <c r="E1035" i="4"/>
  <c r="F1035" i="4"/>
  <c r="D1036" i="4"/>
  <c r="E1036" i="4"/>
  <c r="F1036" i="4"/>
  <c r="D1037" i="4"/>
  <c r="E1037" i="4"/>
  <c r="D1038" i="4"/>
  <c r="E1038" i="4"/>
  <c r="F1038" i="4"/>
  <c r="D1039" i="4"/>
  <c r="E1039" i="4"/>
  <c r="D1040" i="4"/>
  <c r="E1040" i="4"/>
  <c r="F1040" i="4"/>
  <c r="D1041" i="4"/>
  <c r="E1041" i="4"/>
  <c r="D1042" i="4"/>
  <c r="E1042" i="4"/>
  <c r="F1042" i="4"/>
  <c r="D1043" i="4"/>
  <c r="E1043" i="4"/>
  <c r="F1043" i="4"/>
  <c r="D1044" i="4"/>
  <c r="E1044" i="4"/>
  <c r="D1045" i="4"/>
  <c r="E1045" i="4"/>
  <c r="D1046" i="4"/>
  <c r="E1046" i="4"/>
  <c r="F1046" i="4"/>
  <c r="D1047" i="4"/>
  <c r="E1047" i="4"/>
  <c r="D1048" i="4"/>
  <c r="E1048" i="4"/>
  <c r="F1048" i="4"/>
  <c r="D1049" i="4"/>
  <c r="E1049" i="4"/>
  <c r="F1049" i="4"/>
  <c r="D1050" i="4"/>
  <c r="E1050" i="4"/>
  <c r="D1051" i="4"/>
  <c r="E1051" i="4"/>
  <c r="D1052" i="4"/>
  <c r="E1052" i="4"/>
  <c r="F1052" i="4"/>
  <c r="D1053" i="4"/>
  <c r="E1053" i="4"/>
  <c r="D1054" i="4"/>
  <c r="E1054" i="4"/>
  <c r="F1054" i="4"/>
  <c r="D1055" i="4"/>
  <c r="E1055" i="4"/>
  <c r="F1055" i="4"/>
  <c r="D1056" i="4"/>
  <c r="E1056" i="4"/>
  <c r="D1057" i="4"/>
  <c r="E1057" i="4"/>
  <c r="D1058" i="4"/>
  <c r="E1058" i="4"/>
  <c r="F1058" i="4"/>
  <c r="D1059" i="4"/>
  <c r="E1059" i="4"/>
  <c r="D1060" i="4"/>
  <c r="E1060" i="4"/>
  <c r="F1060" i="4"/>
  <c r="D1061" i="4"/>
  <c r="E1061" i="4"/>
  <c r="F1061" i="4"/>
  <c r="D1062" i="4"/>
  <c r="E1062" i="4"/>
  <c r="D1063" i="4"/>
  <c r="E1063" i="4"/>
  <c r="D1064" i="4"/>
  <c r="E1064" i="4"/>
  <c r="F1064" i="4"/>
  <c r="D1065" i="4"/>
  <c r="E1065" i="4"/>
  <c r="D1066" i="4"/>
  <c r="E1066" i="4"/>
  <c r="D1067" i="4"/>
  <c r="E1067" i="4"/>
  <c r="F1067" i="4"/>
  <c r="D1068" i="4"/>
  <c r="E1068" i="4"/>
  <c r="F1068" i="4"/>
  <c r="D1069" i="4"/>
  <c r="E1069" i="4"/>
  <c r="D1070" i="4"/>
  <c r="E1070" i="4"/>
  <c r="F1070" i="4"/>
  <c r="D1071" i="4"/>
  <c r="E1071" i="4"/>
  <c r="D1072" i="4"/>
  <c r="E1072" i="4"/>
  <c r="F1072" i="4"/>
  <c r="D1073" i="4"/>
  <c r="E1073" i="4"/>
  <c r="F1073" i="4"/>
  <c r="D1074" i="4"/>
  <c r="E1074" i="4"/>
  <c r="F1074" i="4"/>
  <c r="D1075" i="4"/>
  <c r="E1075" i="4"/>
  <c r="D1076" i="4"/>
  <c r="E1076" i="4"/>
  <c r="F1076" i="4"/>
  <c r="D1077" i="4"/>
  <c r="E1077" i="4"/>
  <c r="D1078" i="4"/>
  <c r="E1078" i="4"/>
  <c r="F1078" i="4"/>
  <c r="D1079" i="4"/>
  <c r="E1079" i="4"/>
  <c r="F1079" i="4"/>
  <c r="D1080" i="4"/>
  <c r="E1080" i="4"/>
  <c r="F1080" i="4"/>
  <c r="D1081" i="4"/>
  <c r="E1081" i="4"/>
  <c r="D1082" i="4"/>
  <c r="E1082" i="4"/>
  <c r="F1082" i="4"/>
  <c r="D1083" i="4"/>
  <c r="E1083" i="4"/>
  <c r="D1084" i="4"/>
  <c r="E1084" i="4"/>
  <c r="F1084" i="4"/>
  <c r="D1085" i="4"/>
  <c r="E1085" i="4"/>
  <c r="F1085" i="4"/>
  <c r="D1086" i="4"/>
  <c r="E1086" i="4"/>
  <c r="F1086" i="4"/>
  <c r="D1087" i="4"/>
  <c r="E1087" i="4"/>
  <c r="D1088" i="4"/>
  <c r="E1088" i="4"/>
  <c r="F1088" i="4"/>
  <c r="D1089" i="4"/>
  <c r="E1089" i="4"/>
  <c r="D1090" i="4"/>
  <c r="E1090" i="4"/>
  <c r="D1091" i="4"/>
  <c r="E1091" i="4"/>
  <c r="F1091" i="4"/>
  <c r="D1092" i="4"/>
  <c r="E1092" i="4"/>
  <c r="F1092" i="4"/>
  <c r="D1093" i="4"/>
  <c r="E1093" i="4"/>
  <c r="D1094" i="4"/>
  <c r="E1094" i="4"/>
  <c r="F1094" i="4"/>
  <c r="D1095" i="4"/>
  <c r="E1095" i="4"/>
  <c r="F1095" i="4"/>
  <c r="D1096" i="4"/>
  <c r="E1096" i="4"/>
  <c r="F1096" i="4"/>
  <c r="D1097" i="4"/>
  <c r="E1097" i="4"/>
  <c r="D1098" i="4"/>
  <c r="E1098" i="4"/>
  <c r="F1098" i="4"/>
  <c r="D1099" i="4"/>
  <c r="E1099" i="4"/>
  <c r="D1100" i="4"/>
  <c r="E1100" i="4"/>
  <c r="F1100" i="4"/>
  <c r="D1101" i="4"/>
  <c r="E1101" i="4"/>
  <c r="F1101" i="4"/>
  <c r="D1102" i="4"/>
  <c r="E1102" i="4"/>
  <c r="F1102" i="4"/>
  <c r="D1103" i="4"/>
  <c r="E1103" i="4"/>
  <c r="D1104" i="4"/>
  <c r="E1104" i="4"/>
  <c r="F1104" i="4"/>
  <c r="D1105" i="4"/>
  <c r="E1105" i="4"/>
  <c r="D1106" i="4"/>
  <c r="E1106" i="4"/>
  <c r="D1107" i="4"/>
  <c r="E1107" i="4"/>
  <c r="F1107" i="4"/>
  <c r="D1108" i="4"/>
  <c r="E1108" i="4"/>
  <c r="D1109" i="4"/>
  <c r="E1109" i="4"/>
  <c r="D1110" i="4"/>
  <c r="E1110" i="4"/>
  <c r="F1110" i="4"/>
  <c r="D1111" i="4"/>
  <c r="E1111" i="4"/>
  <c r="D1112" i="4"/>
  <c r="E1112" i="4"/>
  <c r="F1112" i="4"/>
  <c r="D1113" i="4"/>
  <c r="E1113" i="4"/>
  <c r="F1113" i="4"/>
  <c r="D1114" i="4"/>
  <c r="E1114" i="4"/>
  <c r="D1115" i="4"/>
  <c r="E1115" i="4"/>
  <c r="D1116" i="4"/>
  <c r="E1116" i="4"/>
  <c r="F1116" i="4"/>
  <c r="D1117" i="4"/>
  <c r="E1117" i="4"/>
  <c r="D1118" i="4"/>
  <c r="E1118" i="4"/>
  <c r="F1118" i="4"/>
  <c r="D1119" i="4"/>
  <c r="E1119" i="4"/>
  <c r="F1119" i="4"/>
  <c r="D1120" i="4"/>
  <c r="E1120" i="4"/>
  <c r="D1121" i="4"/>
  <c r="E1121" i="4"/>
  <c r="D1122" i="4"/>
  <c r="E1122" i="4"/>
  <c r="F1122" i="4"/>
  <c r="D1123" i="4"/>
  <c r="E1123" i="4"/>
  <c r="D1124" i="4"/>
  <c r="E1124" i="4"/>
  <c r="F1124" i="4"/>
  <c r="D1125" i="4"/>
  <c r="E1125" i="4"/>
  <c r="F1125" i="4"/>
  <c r="D1126" i="4"/>
  <c r="E1126" i="4"/>
  <c r="D1127" i="4"/>
  <c r="E1127" i="4"/>
  <c r="D1128" i="4"/>
  <c r="E1128" i="4"/>
  <c r="F1128" i="4"/>
  <c r="D1129" i="4"/>
  <c r="E1129" i="4"/>
  <c r="D1130" i="4"/>
  <c r="E1130" i="4"/>
  <c r="F1130" i="4"/>
  <c r="D1131" i="4"/>
  <c r="E1131" i="4"/>
  <c r="F1131" i="4"/>
  <c r="D1132" i="4"/>
  <c r="E1132" i="4"/>
  <c r="D1133" i="4"/>
  <c r="E1133" i="4"/>
  <c r="D1134" i="4"/>
  <c r="E1134" i="4"/>
  <c r="F1134" i="4"/>
  <c r="D1135" i="4"/>
  <c r="E1135" i="4"/>
  <c r="D1136" i="4"/>
  <c r="E1136" i="4"/>
  <c r="F1136" i="4"/>
  <c r="D1137" i="4"/>
  <c r="E1137" i="4"/>
  <c r="F1137" i="4"/>
  <c r="D1138" i="4"/>
  <c r="E1138" i="4"/>
  <c r="D1139" i="4"/>
  <c r="E1139" i="4"/>
  <c r="D1140" i="4"/>
  <c r="E1140" i="4"/>
  <c r="F1140" i="4"/>
  <c r="D1141" i="4"/>
  <c r="E1141" i="4"/>
  <c r="D1142" i="4"/>
  <c r="E1142" i="4"/>
  <c r="D1143" i="4"/>
  <c r="E1143" i="4"/>
  <c r="F1143" i="4"/>
  <c r="D1144" i="4"/>
  <c r="E1144" i="4"/>
  <c r="F1144" i="4"/>
  <c r="D1145" i="4"/>
  <c r="E1145" i="4"/>
  <c r="D1146" i="4"/>
  <c r="E1146" i="4"/>
  <c r="F1146" i="4"/>
  <c r="D1147" i="4"/>
  <c r="E1147" i="4"/>
  <c r="D1148" i="4"/>
  <c r="E1148" i="4"/>
  <c r="F1148" i="4"/>
  <c r="D1149" i="4"/>
  <c r="E1149" i="4"/>
  <c r="F1149" i="4"/>
  <c r="D1150" i="4"/>
  <c r="E1150" i="4"/>
  <c r="F1150" i="4"/>
  <c r="D1151" i="4"/>
  <c r="E1151" i="4"/>
  <c r="D1152" i="4"/>
  <c r="E1152" i="4"/>
  <c r="F1152" i="4"/>
  <c r="D1153" i="4"/>
  <c r="E1153" i="4"/>
  <c r="D1154" i="4"/>
  <c r="E1154" i="4"/>
  <c r="F1154" i="4"/>
  <c r="D1155" i="4"/>
  <c r="E1155" i="4"/>
  <c r="F1155" i="4"/>
  <c r="D1156" i="4"/>
  <c r="E1156" i="4"/>
  <c r="F1156" i="4"/>
  <c r="D1157" i="4"/>
  <c r="E1157" i="4"/>
  <c r="D1158" i="4"/>
  <c r="E1158" i="4"/>
  <c r="F1158" i="4"/>
  <c r="D1159" i="4"/>
  <c r="E1159" i="4"/>
  <c r="D1160" i="4"/>
  <c r="E1160" i="4"/>
  <c r="F1160" i="4"/>
  <c r="D1161" i="4"/>
  <c r="E1161" i="4"/>
  <c r="F1161" i="4"/>
  <c r="D1162" i="4"/>
  <c r="E1162" i="4"/>
  <c r="F1162" i="4"/>
  <c r="D1163" i="4"/>
  <c r="E1163" i="4"/>
  <c r="D1164" i="4"/>
  <c r="E1164" i="4"/>
  <c r="F1164" i="4"/>
  <c r="D1165" i="4"/>
  <c r="E1165" i="4"/>
  <c r="D1166" i="4"/>
  <c r="E1166" i="4"/>
  <c r="D1167" i="4"/>
  <c r="E1167" i="4"/>
  <c r="F1167" i="4"/>
  <c r="D1168" i="4"/>
  <c r="E1168" i="4"/>
  <c r="D1169" i="4"/>
  <c r="E1169" i="4"/>
  <c r="D1170" i="4"/>
  <c r="E1170" i="4"/>
  <c r="F1170" i="4"/>
  <c r="D1171" i="4"/>
  <c r="E1171" i="4"/>
  <c r="D1172" i="4"/>
  <c r="E1172" i="4"/>
  <c r="F1172" i="4"/>
  <c r="D1173" i="4"/>
  <c r="E1173" i="4"/>
  <c r="F1173" i="4"/>
  <c r="D1174" i="4"/>
  <c r="E1174" i="4"/>
  <c r="F1174" i="4"/>
  <c r="D1175" i="4"/>
  <c r="E1175" i="4"/>
  <c r="D1176" i="4"/>
  <c r="E1176" i="4"/>
  <c r="F1176" i="4"/>
  <c r="D1177" i="4"/>
  <c r="E1177" i="4"/>
  <c r="D1178" i="4"/>
  <c r="E1178" i="4"/>
  <c r="D1179" i="4"/>
  <c r="E1179" i="4"/>
  <c r="F1179" i="4"/>
  <c r="D1180" i="4"/>
  <c r="E1180" i="4"/>
  <c r="F1180" i="4"/>
  <c r="D1181" i="4"/>
  <c r="E1181" i="4"/>
  <c r="D1182" i="4"/>
  <c r="E1182" i="4"/>
  <c r="F1182" i="4"/>
  <c r="D1183" i="4"/>
  <c r="E1183" i="4"/>
  <c r="D1184" i="4"/>
  <c r="E1184" i="4"/>
  <c r="F1184" i="4"/>
  <c r="D1185" i="4"/>
  <c r="E1185" i="4"/>
  <c r="F1185" i="4"/>
  <c r="D1186" i="4"/>
  <c r="E1186" i="4"/>
  <c r="F1186" i="4"/>
  <c r="D1187" i="4"/>
  <c r="E1187" i="4"/>
  <c r="D1188" i="4"/>
  <c r="E1188" i="4"/>
  <c r="F1188" i="4"/>
  <c r="D1189" i="4"/>
  <c r="E1189" i="4"/>
  <c r="D1190" i="4"/>
  <c r="E1190" i="4"/>
  <c r="F1190" i="4"/>
  <c r="D1191" i="4"/>
  <c r="E1191" i="4"/>
  <c r="F1191" i="4"/>
  <c r="D1192" i="4"/>
  <c r="E1192" i="4"/>
  <c r="F1192" i="4"/>
  <c r="D1193" i="4"/>
  <c r="E1193" i="4"/>
  <c r="D1194" i="4"/>
  <c r="E1194" i="4"/>
  <c r="F1194" i="4"/>
  <c r="D1195" i="4"/>
  <c r="E1195" i="4"/>
  <c r="D1196" i="4"/>
  <c r="E1196" i="4"/>
  <c r="F1196" i="4"/>
  <c r="D1197" i="4"/>
  <c r="E1197" i="4"/>
  <c r="F1197" i="4"/>
  <c r="D1198" i="4"/>
  <c r="E1198" i="4"/>
  <c r="D1199" i="4"/>
  <c r="E1199" i="4"/>
  <c r="F1199" i="4"/>
  <c r="D1200" i="4"/>
  <c r="E1200" i="4"/>
  <c r="D1201" i="4"/>
  <c r="E1201" i="4"/>
  <c r="F1201" i="4"/>
  <c r="D1202" i="4"/>
  <c r="E1202" i="4"/>
  <c r="F1202" i="4"/>
  <c r="D1203" i="4"/>
  <c r="E1203" i="4"/>
  <c r="D1204" i="4"/>
  <c r="E1204" i="4"/>
  <c r="D1205" i="4"/>
  <c r="E1205" i="4"/>
  <c r="F1205" i="4"/>
  <c r="D1206" i="4"/>
  <c r="E1206" i="4"/>
  <c r="D1207" i="4"/>
  <c r="E1207" i="4"/>
  <c r="F1207" i="4"/>
  <c r="D1208" i="4"/>
  <c r="E1208" i="4"/>
  <c r="F1208" i="4"/>
  <c r="D1209" i="4"/>
  <c r="E1209" i="4"/>
  <c r="D1210" i="4"/>
  <c r="E1210" i="4"/>
  <c r="D1211" i="4"/>
  <c r="E1211" i="4"/>
  <c r="F1211" i="4"/>
  <c r="D1212" i="4"/>
  <c r="E1212" i="4"/>
  <c r="D1213" i="4"/>
  <c r="E1213" i="4"/>
  <c r="F1213" i="4"/>
  <c r="D1214" i="4"/>
  <c r="E1214" i="4"/>
  <c r="F1214" i="4"/>
  <c r="D1215" i="4"/>
  <c r="E1215" i="4"/>
  <c r="F1215" i="4"/>
  <c r="D1216" i="4"/>
  <c r="E1216" i="4"/>
  <c r="D1217" i="4"/>
  <c r="E1217" i="4"/>
  <c r="F1217" i="4"/>
  <c r="D1218" i="4"/>
  <c r="E1218" i="4"/>
  <c r="D1219" i="4"/>
  <c r="E1219" i="4"/>
  <c r="F1219" i="4"/>
  <c r="D1220" i="4"/>
  <c r="E1220" i="4"/>
  <c r="F1220" i="4"/>
  <c r="D1221" i="4"/>
  <c r="E1221" i="4"/>
  <c r="D1222" i="4"/>
  <c r="E1222" i="4"/>
  <c r="D1223" i="4"/>
  <c r="E1223" i="4"/>
  <c r="F1223" i="4"/>
  <c r="D1224" i="4"/>
  <c r="E1224" i="4"/>
  <c r="D1225" i="4"/>
  <c r="E1225" i="4"/>
  <c r="F1225" i="4"/>
  <c r="D1226" i="4"/>
  <c r="E1226" i="4"/>
  <c r="F1226" i="4"/>
  <c r="D1227" i="4"/>
  <c r="E1227" i="4"/>
  <c r="D1228" i="4"/>
  <c r="E1228" i="4"/>
  <c r="D1229" i="4"/>
  <c r="E1229" i="4"/>
  <c r="F1229" i="4"/>
  <c r="D1230" i="4"/>
  <c r="E1230" i="4"/>
  <c r="D1231" i="4"/>
  <c r="E1231" i="4"/>
  <c r="D1232" i="4"/>
  <c r="E1232" i="4"/>
  <c r="F1232" i="4"/>
  <c r="D1233" i="4"/>
  <c r="E1233" i="4"/>
  <c r="F1233" i="4"/>
  <c r="D1234" i="4"/>
  <c r="E1234" i="4"/>
  <c r="D1235" i="4"/>
  <c r="E1235" i="4"/>
  <c r="F1235" i="4"/>
  <c r="D1236" i="4"/>
  <c r="E1236" i="4"/>
  <c r="D1237" i="4"/>
  <c r="E1237" i="4"/>
  <c r="F1237" i="4"/>
  <c r="D1238" i="4"/>
  <c r="E1238" i="4"/>
  <c r="F1238" i="4"/>
  <c r="D1239" i="4"/>
  <c r="E1239" i="4"/>
  <c r="F1239" i="4"/>
  <c r="D1240" i="4"/>
  <c r="E1240" i="4"/>
  <c r="D1241" i="4"/>
  <c r="E1241" i="4"/>
  <c r="F1241" i="4"/>
  <c r="D1242" i="4"/>
  <c r="E1242" i="4"/>
  <c r="D1244" i="4"/>
  <c r="E1244" i="4"/>
  <c r="F1244" i="4"/>
  <c r="D1245" i="4"/>
  <c r="E1245" i="4"/>
  <c r="F1245" i="4"/>
  <c r="D1246" i="4"/>
  <c r="E1246" i="4"/>
  <c r="F1246" i="4"/>
  <c r="D1247" i="4"/>
  <c r="E1247" i="4"/>
  <c r="D1248" i="4"/>
  <c r="E1248" i="4"/>
  <c r="F1248" i="4"/>
  <c r="D1249" i="4"/>
  <c r="E1249" i="4"/>
  <c r="D1250" i="4"/>
  <c r="E1250" i="4"/>
  <c r="F1250" i="4"/>
  <c r="D1251" i="4"/>
  <c r="E1251" i="4"/>
  <c r="F1251" i="4"/>
  <c r="D1253" i="4"/>
  <c r="E1253" i="4"/>
  <c r="F1253" i="4"/>
  <c r="D1254" i="4"/>
  <c r="E1254" i="4"/>
  <c r="D1255" i="4"/>
  <c r="E1255" i="4"/>
  <c r="F1255" i="4"/>
  <c r="D1256" i="4"/>
  <c r="E1256" i="4"/>
  <c r="D1257" i="4"/>
  <c r="E1257" i="4"/>
  <c r="D1258" i="4"/>
  <c r="E1258" i="4"/>
  <c r="F1258" i="4"/>
  <c r="D1259" i="4"/>
  <c r="E1259" i="4"/>
  <c r="D1260" i="4"/>
  <c r="E1260" i="4"/>
  <c r="D1261" i="4"/>
  <c r="E1261" i="4"/>
  <c r="F1261" i="4"/>
  <c r="D1262" i="4"/>
  <c r="E1262" i="4"/>
  <c r="D1263" i="4"/>
  <c r="E1263" i="4"/>
  <c r="F1263" i="4"/>
  <c r="D1264" i="4"/>
  <c r="E1264" i="4"/>
  <c r="F1264" i="4"/>
  <c r="D1265" i="4"/>
  <c r="E1265" i="4"/>
  <c r="D1266" i="4"/>
  <c r="E1266" i="4"/>
  <c r="D1267" i="4"/>
  <c r="E1267" i="4"/>
  <c r="F1267" i="4"/>
  <c r="D1268" i="4"/>
  <c r="E1268" i="4"/>
  <c r="D1269" i="4"/>
  <c r="E1269" i="4"/>
  <c r="D1270" i="4"/>
  <c r="E1270" i="4"/>
  <c r="F1270" i="4"/>
  <c r="D1271" i="4"/>
  <c r="E1271" i="4"/>
  <c r="F1271" i="4"/>
  <c r="D1272" i="4"/>
  <c r="E1272" i="4"/>
  <c r="D1273" i="4"/>
  <c r="E1273" i="4"/>
  <c r="F1273" i="4"/>
  <c r="D1274" i="4"/>
  <c r="E1274" i="4"/>
  <c r="D1275" i="4"/>
  <c r="E1275" i="4"/>
  <c r="F1275" i="4"/>
  <c r="D1276" i="4"/>
  <c r="E1276" i="4"/>
  <c r="F1276" i="4"/>
  <c r="D1277" i="4"/>
  <c r="E1277" i="4"/>
  <c r="F1277" i="4"/>
  <c r="D1278" i="4"/>
  <c r="E1278" i="4"/>
  <c r="D1279" i="4"/>
  <c r="E1279" i="4"/>
  <c r="F1279" i="4"/>
  <c r="D1280" i="4"/>
  <c r="E1280" i="4"/>
  <c r="D1281" i="4"/>
  <c r="E1281" i="4"/>
  <c r="F1281" i="4"/>
  <c r="D1282" i="4"/>
  <c r="E1282" i="4"/>
  <c r="F1282" i="4"/>
  <c r="D1283" i="4"/>
  <c r="E1283" i="4"/>
  <c r="F1283" i="4"/>
  <c r="D1284" i="4"/>
  <c r="E1284" i="4"/>
  <c r="D1285" i="4"/>
  <c r="E1285" i="4"/>
  <c r="F1285" i="4"/>
  <c r="D1286" i="4"/>
  <c r="E1286" i="4"/>
  <c r="D1287" i="4"/>
  <c r="E1287" i="4"/>
  <c r="F1287" i="4"/>
  <c r="D1288" i="4"/>
  <c r="E1288" i="4"/>
  <c r="F1288" i="4"/>
  <c r="D1289" i="4"/>
  <c r="E1289" i="4"/>
  <c r="F1289" i="4"/>
  <c r="D1290" i="4"/>
  <c r="E1290" i="4"/>
  <c r="D1291" i="4"/>
  <c r="E1291" i="4"/>
  <c r="F1291" i="4"/>
  <c r="D1292" i="4"/>
  <c r="E1292" i="4"/>
  <c r="D1293" i="4"/>
  <c r="E1293" i="4"/>
  <c r="F1293" i="4"/>
  <c r="D1294" i="4"/>
  <c r="E1294" i="4"/>
  <c r="F1294" i="4"/>
  <c r="D1295" i="4"/>
  <c r="E1295" i="4"/>
  <c r="F1295" i="4"/>
  <c r="D1296" i="4"/>
  <c r="E1296" i="4"/>
  <c r="D1297" i="4"/>
  <c r="E1297" i="4"/>
  <c r="F1297" i="4"/>
  <c r="D1298" i="4"/>
  <c r="E1298" i="4"/>
  <c r="D1299" i="4"/>
  <c r="E1299" i="4"/>
  <c r="F1299" i="4"/>
  <c r="D1300" i="4"/>
  <c r="E1300" i="4"/>
  <c r="F1300" i="4"/>
  <c r="D1301" i="4"/>
  <c r="E1301" i="4"/>
  <c r="F1301" i="4"/>
  <c r="D1302" i="4"/>
  <c r="E1302" i="4"/>
  <c r="D1303" i="4"/>
  <c r="E1303" i="4"/>
  <c r="F1303" i="4"/>
  <c r="D1304" i="4"/>
  <c r="E1304" i="4"/>
  <c r="D1305" i="4"/>
  <c r="E1305" i="4"/>
  <c r="D1306" i="4"/>
  <c r="E1306" i="4"/>
  <c r="F1306" i="4"/>
  <c r="D1308" i="4"/>
  <c r="E1308" i="4"/>
  <c r="D1309" i="4"/>
  <c r="E1309" i="4"/>
  <c r="D1310" i="4"/>
  <c r="E1310" i="4"/>
  <c r="F1310" i="4"/>
  <c r="D1311" i="4"/>
  <c r="E1311" i="4"/>
  <c r="D1312" i="4"/>
  <c r="E1312" i="4"/>
  <c r="F1312" i="4"/>
  <c r="D1313" i="4"/>
  <c r="E1313" i="4"/>
  <c r="F1313" i="4"/>
  <c r="D1314" i="4"/>
  <c r="E1314" i="4"/>
  <c r="F1314" i="4"/>
  <c r="D1315" i="4"/>
  <c r="E1315" i="4"/>
  <c r="D1316" i="4"/>
  <c r="E1316" i="4"/>
  <c r="F1316" i="4"/>
  <c r="D1317" i="4"/>
  <c r="E1317" i="4"/>
  <c r="D1318" i="4"/>
  <c r="E1318" i="4"/>
  <c r="F1318" i="4"/>
  <c r="D1319" i="4"/>
  <c r="E1319" i="4"/>
  <c r="F1319" i="4"/>
  <c r="D1320" i="4"/>
  <c r="E1320" i="4"/>
  <c r="D1321" i="4"/>
  <c r="E1321" i="4"/>
  <c r="D1322" i="4"/>
  <c r="E1322" i="4"/>
  <c r="F1322" i="4"/>
  <c r="D1323" i="4"/>
  <c r="E1323" i="4"/>
  <c r="D1324" i="4"/>
  <c r="E1324" i="4"/>
  <c r="F1324" i="4"/>
  <c r="D1325" i="4"/>
  <c r="E1325" i="4"/>
  <c r="F1325" i="4"/>
  <c r="D1326" i="4"/>
  <c r="E1326" i="4"/>
  <c r="D1327" i="4"/>
  <c r="E1327" i="4"/>
  <c r="D1328" i="4"/>
  <c r="E1328" i="4"/>
  <c r="F1328" i="4"/>
  <c r="D1329" i="4"/>
  <c r="E1329" i="4"/>
  <c r="D1330" i="4"/>
  <c r="E1330" i="4"/>
  <c r="D1331" i="4"/>
  <c r="E1331" i="4"/>
  <c r="F1331" i="4"/>
  <c r="D1332" i="4"/>
  <c r="E1332" i="4"/>
  <c r="F1332" i="4"/>
  <c r="D1333" i="4"/>
  <c r="E1333" i="4"/>
  <c r="D1334" i="4"/>
  <c r="E1334" i="4"/>
  <c r="F1334" i="4"/>
  <c r="D1335" i="4"/>
  <c r="E1335" i="4"/>
  <c r="D1336" i="4"/>
  <c r="E1336" i="4"/>
  <c r="F1336" i="4"/>
  <c r="D1337" i="4"/>
  <c r="E1337" i="4"/>
  <c r="F1337" i="4"/>
  <c r="D1338" i="4"/>
  <c r="E1338" i="4"/>
  <c r="F1338" i="4"/>
  <c r="D1339" i="4"/>
  <c r="E1339" i="4"/>
  <c r="D1340" i="4"/>
  <c r="E1340" i="4"/>
  <c r="F1340" i="4"/>
  <c r="D1341" i="4"/>
  <c r="E1341" i="4"/>
  <c r="D1342" i="4"/>
  <c r="E1342" i="4"/>
  <c r="D1343" i="4"/>
  <c r="E1343" i="4"/>
  <c r="F1343" i="4"/>
  <c r="D1344" i="4"/>
  <c r="E1344" i="4"/>
  <c r="D1345" i="4"/>
  <c r="E1345" i="4"/>
  <c r="D1346" i="4"/>
  <c r="E1346" i="4"/>
  <c r="F1346" i="4"/>
  <c r="D1347" i="4"/>
  <c r="E1347" i="4"/>
  <c r="D1348" i="4"/>
  <c r="E1348" i="4"/>
  <c r="F1348" i="4"/>
  <c r="D1349" i="4"/>
  <c r="E1349" i="4"/>
  <c r="F1349" i="4"/>
  <c r="D1350" i="4"/>
  <c r="E1350" i="4"/>
  <c r="D1351" i="4"/>
  <c r="E1351" i="4"/>
  <c r="D1352" i="4"/>
  <c r="E1352" i="4"/>
  <c r="F1352" i="4"/>
  <c r="D1353" i="4"/>
  <c r="E1353" i="4"/>
  <c r="D1354" i="4"/>
  <c r="E1354" i="4"/>
  <c r="F1354" i="4"/>
  <c r="D1355" i="4"/>
  <c r="E1355" i="4"/>
  <c r="F1355" i="4"/>
  <c r="D1356" i="4"/>
  <c r="E1356" i="4"/>
  <c r="D1357" i="4"/>
  <c r="E1357" i="4"/>
  <c r="D1358" i="4"/>
  <c r="E1358" i="4"/>
  <c r="F1358" i="4"/>
  <c r="D1359" i="4"/>
  <c r="E1359" i="4"/>
  <c r="D1360" i="4"/>
  <c r="E1360" i="4"/>
  <c r="F1360" i="4"/>
  <c r="D1361" i="4"/>
  <c r="E1361" i="4"/>
  <c r="F1361" i="4"/>
  <c r="D1363" i="4"/>
  <c r="E1363" i="4"/>
  <c r="D1364" i="4"/>
  <c r="E1364" i="4"/>
  <c r="F1364" i="4"/>
  <c r="D1365" i="4"/>
  <c r="E1365" i="4"/>
  <c r="F1365" i="4"/>
  <c r="D1366" i="4"/>
  <c r="E1366" i="4"/>
  <c r="D1367" i="4"/>
  <c r="E1367" i="4"/>
  <c r="D1368" i="4"/>
  <c r="E1368" i="4"/>
  <c r="F1368" i="4"/>
  <c r="D1369" i="4"/>
  <c r="E1369" i="4"/>
  <c r="D1370" i="4"/>
  <c r="E1370" i="4"/>
  <c r="F1370" i="4"/>
  <c r="D1371" i="4"/>
  <c r="E1371" i="4"/>
  <c r="F1371" i="4"/>
  <c r="D1372" i="4"/>
  <c r="E1372" i="4"/>
  <c r="D1373" i="4"/>
  <c r="E1373" i="4"/>
  <c r="D1374" i="4"/>
  <c r="E1374" i="4"/>
  <c r="F1374" i="4"/>
  <c r="D1375" i="4"/>
  <c r="E1375" i="4"/>
  <c r="D1376" i="4"/>
  <c r="E1376" i="4"/>
  <c r="F1376" i="4"/>
  <c r="D1377" i="4"/>
  <c r="E1377" i="4"/>
  <c r="F1377" i="4"/>
  <c r="D1378" i="4"/>
  <c r="E1378" i="4"/>
  <c r="D1379" i="4"/>
  <c r="E1379" i="4"/>
  <c r="D1380" i="4"/>
  <c r="E1380" i="4"/>
  <c r="F1380" i="4"/>
  <c r="D1381" i="4"/>
  <c r="E1381" i="4"/>
  <c r="D1382" i="4"/>
  <c r="E1382" i="4"/>
  <c r="D1383" i="4"/>
  <c r="E1383" i="4"/>
  <c r="F1383" i="4"/>
  <c r="D1384" i="4"/>
  <c r="E1384" i="4"/>
  <c r="F1384" i="4"/>
  <c r="D1385" i="4"/>
  <c r="E1385" i="4"/>
  <c r="D1386" i="4"/>
  <c r="E1386" i="4"/>
  <c r="F1386" i="4"/>
  <c r="D1387" i="4"/>
  <c r="E1387" i="4"/>
  <c r="D1388" i="4"/>
  <c r="E1388" i="4"/>
  <c r="F1388" i="4"/>
  <c r="D1389" i="4"/>
  <c r="E1389" i="4"/>
  <c r="F1389" i="4"/>
  <c r="D1390" i="4"/>
  <c r="E1390" i="4"/>
  <c r="F1390" i="4"/>
  <c r="D1391" i="4"/>
  <c r="E1391" i="4"/>
  <c r="D1392" i="4"/>
  <c r="E1392" i="4"/>
  <c r="F1392" i="4"/>
  <c r="D1393" i="4"/>
  <c r="E1393" i="4"/>
  <c r="D1394" i="4"/>
  <c r="E1394" i="4"/>
  <c r="D1395" i="4"/>
  <c r="E1395" i="4"/>
  <c r="F1395" i="4"/>
  <c r="D1396" i="4"/>
  <c r="E1396" i="4"/>
  <c r="D1397" i="4"/>
  <c r="E1397" i="4"/>
  <c r="D1398" i="4"/>
  <c r="E1398" i="4"/>
  <c r="F1398" i="4"/>
  <c r="D1399" i="4"/>
  <c r="E1399" i="4"/>
  <c r="D1400" i="4"/>
  <c r="E1400" i="4"/>
  <c r="F1400" i="4"/>
  <c r="D1401" i="4"/>
  <c r="E1401" i="4"/>
  <c r="F1401" i="4"/>
  <c r="D1402" i="4"/>
  <c r="E1402" i="4"/>
  <c r="F1402" i="4"/>
  <c r="D1403" i="4"/>
  <c r="E1403" i="4"/>
  <c r="D1404" i="4"/>
  <c r="E1404" i="4"/>
  <c r="F1404" i="4"/>
  <c r="D1405" i="4"/>
  <c r="E1405" i="4"/>
  <c r="D1406" i="4"/>
  <c r="E1406" i="4"/>
  <c r="F1406" i="4"/>
  <c r="D1407" i="4"/>
  <c r="E1407" i="4"/>
  <c r="F1407" i="4"/>
  <c r="D1408" i="4"/>
  <c r="E1408" i="4"/>
  <c r="D1409" i="4"/>
  <c r="E1409" i="4"/>
  <c r="D1410" i="4"/>
  <c r="E1410" i="4"/>
  <c r="F1410" i="4"/>
  <c r="D1411" i="4"/>
  <c r="E1411" i="4"/>
  <c r="D1412" i="4"/>
  <c r="E1412" i="4"/>
  <c r="F1412" i="4"/>
  <c r="D1413" i="4"/>
  <c r="E1413" i="4"/>
  <c r="F1413" i="4"/>
  <c r="D1414" i="4"/>
  <c r="E1414" i="4"/>
  <c r="D1415" i="4"/>
  <c r="E1415" i="4"/>
  <c r="D1416" i="4"/>
  <c r="E1416" i="4"/>
  <c r="F1416" i="4"/>
  <c r="D1417" i="4"/>
  <c r="E1417" i="4"/>
  <c r="D1418" i="4"/>
  <c r="E1418" i="4"/>
  <c r="F1418" i="4"/>
  <c r="D1419" i="4"/>
  <c r="E1419" i="4"/>
  <c r="F1419" i="4"/>
  <c r="D1420" i="4"/>
  <c r="E1420" i="4"/>
  <c r="F1420" i="4"/>
  <c r="D1421" i="4"/>
  <c r="E1421" i="4"/>
  <c r="D1422" i="4"/>
  <c r="E1422" i="4"/>
  <c r="F1422" i="4"/>
  <c r="D1423" i="4"/>
  <c r="E1423" i="4"/>
  <c r="D1424" i="4"/>
  <c r="E1424" i="4"/>
  <c r="F1424" i="4"/>
  <c r="D1425" i="4"/>
  <c r="E1425" i="4"/>
  <c r="F1425" i="4"/>
  <c r="D1426" i="4"/>
  <c r="E1426" i="4"/>
  <c r="D1427" i="4"/>
  <c r="E1427" i="4"/>
  <c r="D1428" i="4"/>
  <c r="E1428" i="4"/>
  <c r="F1428" i="4"/>
  <c r="D1429" i="4"/>
  <c r="E1429" i="4"/>
  <c r="D1430" i="4"/>
  <c r="E1430" i="4"/>
  <c r="D1431" i="4"/>
  <c r="E1431" i="4"/>
  <c r="F1431" i="4"/>
  <c r="D1432" i="4"/>
  <c r="E1432" i="4"/>
  <c r="F1432" i="4"/>
  <c r="D1433" i="4"/>
  <c r="E1433" i="4"/>
  <c r="D1434" i="4"/>
  <c r="E1434" i="4"/>
  <c r="F1434" i="4"/>
  <c r="D1435" i="4"/>
  <c r="E1435" i="4"/>
  <c r="D1436" i="4"/>
  <c r="E1436" i="4"/>
  <c r="F1436" i="4"/>
  <c r="D1437" i="4"/>
  <c r="E1437" i="4"/>
  <c r="F1437" i="4"/>
  <c r="D1438" i="4"/>
  <c r="E1438" i="4"/>
  <c r="F1438" i="4"/>
  <c r="D1439" i="4"/>
  <c r="E1439" i="4"/>
  <c r="D1440" i="4"/>
  <c r="E1440" i="4"/>
  <c r="F1440" i="4"/>
  <c r="D1441" i="4"/>
  <c r="E1441" i="4"/>
  <c r="D1442" i="4"/>
  <c r="E1442" i="4"/>
  <c r="F1442" i="4"/>
  <c r="D1443" i="4"/>
  <c r="E1443" i="4"/>
  <c r="F1443" i="4"/>
  <c r="D1444" i="4"/>
  <c r="E1444" i="4"/>
  <c r="F1444" i="4"/>
  <c r="D1445" i="4"/>
  <c r="E1445" i="4"/>
  <c r="D1446" i="4"/>
  <c r="E1446" i="4"/>
  <c r="F1446" i="4"/>
  <c r="D1447" i="4"/>
  <c r="E1447" i="4"/>
  <c r="D1448" i="4"/>
  <c r="E1448" i="4"/>
  <c r="F1448" i="4"/>
  <c r="D1449" i="4"/>
  <c r="E1449" i="4"/>
  <c r="F1449" i="4"/>
  <c r="D1450" i="4"/>
  <c r="E1450" i="4"/>
  <c r="F1450" i="4"/>
  <c r="D1451" i="4"/>
  <c r="E1451" i="4"/>
  <c r="D1452" i="4"/>
  <c r="E1452" i="4"/>
  <c r="F1452" i="4"/>
  <c r="D1453" i="4"/>
  <c r="E1453" i="4"/>
  <c r="D1454" i="4"/>
  <c r="E1454" i="4"/>
  <c r="D1455" i="4"/>
  <c r="E1455" i="4"/>
  <c r="F1455" i="4"/>
  <c r="D1456" i="4"/>
  <c r="E1456" i="4"/>
  <c r="D1457" i="4"/>
  <c r="E1457" i="4"/>
  <c r="F1457" i="4"/>
  <c r="D1458" i="4"/>
  <c r="E1458" i="4"/>
  <c r="F1458" i="4"/>
  <c r="D1459" i="4"/>
  <c r="E1459" i="4"/>
  <c r="D1460" i="4"/>
  <c r="E1460" i="4"/>
  <c r="F1460" i="4"/>
  <c r="D1461" i="4"/>
  <c r="E1461" i="4"/>
  <c r="D1462" i="4"/>
  <c r="E1462" i="4"/>
  <c r="F1462" i="4"/>
  <c r="D1463" i="4"/>
  <c r="E1463" i="4"/>
  <c r="F1463" i="4"/>
  <c r="D1464" i="4"/>
  <c r="E1464" i="4"/>
  <c r="F1464" i="4"/>
  <c r="D1465" i="4"/>
  <c r="E1465" i="4"/>
  <c r="D1466" i="4"/>
  <c r="E1466" i="4"/>
  <c r="F1466" i="4"/>
  <c r="D1467" i="4"/>
  <c r="E1467" i="4"/>
  <c r="D1468" i="4"/>
  <c r="E1468" i="4"/>
  <c r="D1469" i="4"/>
  <c r="E1469" i="4"/>
  <c r="F1469" i="4"/>
  <c r="D1470" i="4"/>
  <c r="E1470" i="4"/>
  <c r="D1471" i="4"/>
  <c r="E1471" i="4"/>
  <c r="D1472" i="4"/>
  <c r="E1472" i="4"/>
  <c r="F1472" i="4"/>
  <c r="D1473" i="4"/>
  <c r="E1473" i="4"/>
  <c r="F1473" i="4"/>
  <c r="D1474" i="4"/>
  <c r="E1474" i="4"/>
  <c r="F1474" i="4"/>
  <c r="D1475" i="4"/>
  <c r="E1475" i="4"/>
  <c r="D1476" i="4"/>
  <c r="E1476" i="4"/>
  <c r="F1476" i="4"/>
  <c r="D1477" i="4"/>
  <c r="E1477" i="4"/>
  <c r="D1478" i="4"/>
  <c r="E1478" i="4"/>
  <c r="F1478" i="4"/>
  <c r="D1479" i="4"/>
  <c r="E1479" i="4"/>
  <c r="F1479" i="4"/>
  <c r="D1480" i="4"/>
  <c r="E1480" i="4"/>
  <c r="F1480" i="4"/>
  <c r="D1481" i="4"/>
  <c r="E1481" i="4"/>
  <c r="D1482" i="4"/>
  <c r="E1482" i="4"/>
  <c r="F1482" i="4"/>
  <c r="D1483" i="4"/>
  <c r="E1483" i="4"/>
  <c r="D1484" i="4"/>
  <c r="E1484" i="4"/>
  <c r="F1484" i="4"/>
  <c r="D1485" i="4"/>
  <c r="E1485" i="4"/>
  <c r="F1485" i="4"/>
  <c r="D1486" i="4"/>
  <c r="E1486" i="4"/>
  <c r="F1486" i="4"/>
  <c r="D1487" i="4"/>
  <c r="E1487" i="4"/>
  <c r="D1488" i="4"/>
  <c r="E1488" i="4"/>
  <c r="F1488" i="4"/>
  <c r="D1489" i="4"/>
  <c r="E1489" i="4"/>
  <c r="D1490" i="4"/>
  <c r="E1490" i="4"/>
  <c r="F1490" i="4"/>
  <c r="D1491" i="4"/>
  <c r="E1491" i="4"/>
  <c r="F1491" i="4"/>
  <c r="D1492" i="4"/>
  <c r="E1492" i="4"/>
  <c r="F1492" i="4"/>
  <c r="D1493" i="4"/>
  <c r="E1493" i="4"/>
  <c r="D1494" i="4"/>
  <c r="E1494" i="4"/>
  <c r="F1494" i="4"/>
  <c r="D1495" i="4"/>
  <c r="E1495" i="4"/>
  <c r="D1496" i="4"/>
  <c r="E1496" i="4"/>
  <c r="F1496" i="4"/>
  <c r="D1497" i="4"/>
  <c r="E1497" i="4"/>
  <c r="F1497" i="4"/>
  <c r="D1498" i="4"/>
  <c r="E1498" i="4"/>
  <c r="F1498" i="4"/>
  <c r="D1499" i="4"/>
  <c r="E1499" i="4"/>
  <c r="D1500" i="4"/>
  <c r="E1500" i="4"/>
  <c r="F1500" i="4"/>
  <c r="D1501" i="4"/>
  <c r="E1501" i="4"/>
  <c r="D1502" i="4"/>
  <c r="E1502" i="4"/>
  <c r="F1502" i="4"/>
  <c r="D1503" i="4"/>
  <c r="E1503" i="4"/>
  <c r="F1503" i="4"/>
  <c r="D1504" i="4"/>
  <c r="E1504" i="4"/>
  <c r="F1504" i="4"/>
  <c r="D1505" i="4"/>
  <c r="E1505" i="4"/>
  <c r="D1506" i="4"/>
  <c r="E1506" i="4"/>
  <c r="F1506" i="4"/>
  <c r="D1507" i="4"/>
  <c r="E1507" i="4"/>
  <c r="D1508" i="4"/>
  <c r="E1508" i="4"/>
  <c r="F1508" i="4"/>
  <c r="D1509" i="4"/>
  <c r="E1509" i="4"/>
  <c r="F1509" i="4"/>
  <c r="D1510" i="4"/>
  <c r="E1510" i="4"/>
  <c r="D1511" i="4"/>
  <c r="E1511" i="4"/>
  <c r="D1512" i="4"/>
  <c r="E1512" i="4"/>
  <c r="F1512" i="4"/>
  <c r="D1513" i="4"/>
  <c r="E1513" i="4"/>
  <c r="D1514" i="4"/>
  <c r="E1514" i="4"/>
  <c r="F1514" i="4"/>
  <c r="D1515" i="4"/>
  <c r="E1515" i="4"/>
  <c r="F1515" i="4"/>
  <c r="D1516" i="4"/>
  <c r="E1516" i="4"/>
  <c r="F1516" i="4"/>
  <c r="D1517" i="4"/>
  <c r="E1517" i="4"/>
  <c r="D1518" i="4"/>
  <c r="E1518" i="4"/>
  <c r="F1518" i="4"/>
  <c r="D1519" i="4"/>
  <c r="E1519" i="4"/>
  <c r="D1520" i="4"/>
  <c r="E1520" i="4"/>
  <c r="F1520" i="4"/>
  <c r="D1521" i="4"/>
  <c r="E1521" i="4"/>
  <c r="F1521" i="4"/>
  <c r="D1522" i="4"/>
  <c r="E1522" i="4"/>
  <c r="D1523" i="4"/>
  <c r="E1523" i="4"/>
  <c r="D1524" i="4"/>
  <c r="E1524" i="4"/>
  <c r="F1524" i="4"/>
  <c r="D1525" i="4"/>
  <c r="E1525" i="4"/>
  <c r="D1526" i="4"/>
  <c r="E1526" i="4"/>
  <c r="F1526" i="4"/>
  <c r="D1527" i="4"/>
  <c r="E1527" i="4"/>
  <c r="F1527" i="4"/>
  <c r="D1528" i="4"/>
  <c r="E1528" i="4"/>
  <c r="F1528" i="4"/>
  <c r="D1529" i="4"/>
  <c r="E1529" i="4"/>
  <c r="D1530" i="4"/>
  <c r="E1530" i="4"/>
  <c r="F1530" i="4"/>
  <c r="D1531" i="4"/>
  <c r="E1531" i="4"/>
  <c r="D1532" i="4"/>
  <c r="E1532" i="4"/>
  <c r="F1532" i="4"/>
  <c r="D1533" i="4"/>
  <c r="E1533" i="4"/>
  <c r="F1533" i="4"/>
  <c r="D1534" i="4"/>
  <c r="E1534" i="4"/>
  <c r="D1535" i="4"/>
  <c r="E1535" i="4"/>
  <c r="D1536" i="4"/>
  <c r="E1536" i="4"/>
  <c r="D1537" i="4"/>
  <c r="E1537" i="4"/>
  <c r="D1538" i="4"/>
  <c r="E1538" i="4"/>
  <c r="F1538" i="4"/>
  <c r="D1539" i="4"/>
  <c r="E1539" i="4"/>
  <c r="F1539" i="4"/>
  <c r="D1540" i="4"/>
  <c r="E1540" i="4"/>
  <c r="D1541" i="4"/>
  <c r="E1541" i="4"/>
  <c r="D1542" i="4"/>
  <c r="E1542" i="4"/>
  <c r="F1542" i="4"/>
  <c r="D1543" i="4"/>
  <c r="E1543" i="4"/>
  <c r="D1544" i="4"/>
  <c r="E1544" i="4"/>
  <c r="F1544" i="4"/>
  <c r="D1545" i="4"/>
  <c r="E1545" i="4"/>
  <c r="F1545" i="4"/>
  <c r="D1546" i="4"/>
  <c r="E1546" i="4"/>
  <c r="D1547" i="4"/>
  <c r="E1547" i="4"/>
  <c r="F1547" i="4"/>
  <c r="D1548" i="4"/>
  <c r="E1548" i="4"/>
  <c r="D1549" i="4"/>
  <c r="E1549" i="4"/>
  <c r="F1549" i="4"/>
  <c r="D1550" i="4"/>
  <c r="E1550" i="4"/>
  <c r="F1550" i="4"/>
  <c r="D1551" i="4"/>
  <c r="E1551" i="4"/>
  <c r="F1551" i="4"/>
  <c r="D1552" i="4"/>
  <c r="E1552" i="4"/>
  <c r="D1553" i="4"/>
  <c r="E1553" i="4"/>
  <c r="F1553" i="4"/>
  <c r="D1554" i="4"/>
  <c r="E1554" i="4"/>
  <c r="D1555" i="4"/>
  <c r="E1555" i="4"/>
  <c r="D1556" i="4"/>
  <c r="E1556" i="4"/>
  <c r="F1556" i="4"/>
  <c r="D1557" i="4"/>
  <c r="E1557" i="4"/>
  <c r="D1558" i="4"/>
  <c r="E1558" i="4"/>
  <c r="D1559" i="4"/>
  <c r="E1559" i="4"/>
  <c r="F1559" i="4"/>
  <c r="D1560" i="4"/>
  <c r="E1560" i="4"/>
  <c r="D1561" i="4"/>
  <c r="E1561" i="4"/>
  <c r="F1561" i="4"/>
  <c r="D1562" i="4"/>
  <c r="E1562" i="4"/>
  <c r="F1562" i="4"/>
  <c r="D1563" i="4"/>
  <c r="E1563" i="4"/>
  <c r="D1564" i="4"/>
  <c r="E1564" i="4"/>
  <c r="D1565" i="4"/>
  <c r="E1565" i="4"/>
  <c r="F1565" i="4"/>
  <c r="D1566" i="4"/>
  <c r="E1566" i="4"/>
  <c r="D1567" i="4"/>
  <c r="E1567" i="4"/>
  <c r="F1567" i="4"/>
  <c r="D1568" i="4"/>
  <c r="E1568" i="4"/>
  <c r="F1568" i="4"/>
  <c r="D1569" i="4"/>
  <c r="E1569" i="4"/>
  <c r="D1570" i="4"/>
  <c r="E1570" i="4"/>
  <c r="D1571" i="4"/>
  <c r="E1571" i="4"/>
  <c r="D1572" i="4"/>
  <c r="E1572" i="4"/>
  <c r="D1573" i="4"/>
  <c r="E1573" i="4"/>
  <c r="F1573" i="4"/>
  <c r="D1574" i="4"/>
  <c r="E1574" i="4"/>
  <c r="F1574" i="4"/>
  <c r="D1575" i="4"/>
  <c r="E1575" i="4"/>
  <c r="F1575" i="4"/>
  <c r="D1576" i="4"/>
  <c r="E1576" i="4"/>
  <c r="D1577" i="4"/>
  <c r="E1577" i="4"/>
  <c r="F1577" i="4"/>
  <c r="D1578" i="4"/>
  <c r="E1578" i="4"/>
  <c r="D1579" i="4"/>
  <c r="E1579" i="4"/>
  <c r="F1579" i="4"/>
  <c r="D1580" i="4"/>
  <c r="E1580" i="4"/>
  <c r="F1580" i="4"/>
  <c r="D1581" i="4"/>
  <c r="E1581" i="4"/>
  <c r="F1581" i="4"/>
  <c r="D1582" i="4"/>
  <c r="E1582" i="4"/>
  <c r="D1583" i="4"/>
  <c r="E1583" i="4"/>
  <c r="F1583" i="4"/>
  <c r="D1584" i="4"/>
  <c r="E1584" i="4"/>
  <c r="D1585" i="4"/>
  <c r="E1585" i="4"/>
  <c r="F1585" i="4"/>
  <c r="D1586" i="4"/>
  <c r="E1586" i="4"/>
  <c r="F1586" i="4"/>
  <c r="D1587" i="4"/>
  <c r="E1587" i="4"/>
  <c r="F1587" i="4"/>
  <c r="D1588" i="4"/>
  <c r="E1588" i="4"/>
  <c r="D1589" i="4"/>
  <c r="E1589" i="4"/>
  <c r="D1591" i="4"/>
  <c r="E1591" i="4"/>
  <c r="D1592" i="4"/>
  <c r="E1592" i="4"/>
  <c r="D1593" i="4"/>
  <c r="E1593" i="4"/>
  <c r="F1593" i="4"/>
  <c r="D1594" i="4"/>
  <c r="E1594" i="4"/>
  <c r="F1594" i="4"/>
  <c r="D1595" i="4"/>
  <c r="E1595" i="4"/>
  <c r="D1596" i="4"/>
  <c r="E1596" i="4"/>
  <c r="F1596" i="4"/>
  <c r="D1597" i="4"/>
  <c r="E1597" i="4"/>
  <c r="D1598" i="4"/>
  <c r="E1598" i="4"/>
  <c r="F1598" i="4"/>
  <c r="D1599" i="4"/>
  <c r="E1599" i="4"/>
  <c r="F1599" i="4"/>
  <c r="D1600" i="4"/>
  <c r="E1600" i="4"/>
  <c r="F1600" i="4"/>
  <c r="D1601" i="4"/>
  <c r="E1601" i="4"/>
  <c r="D1602" i="4"/>
  <c r="E1602" i="4"/>
  <c r="D1603" i="4"/>
  <c r="E1603" i="4"/>
  <c r="D1604" i="4"/>
  <c r="E1604" i="4"/>
  <c r="F1604" i="4"/>
  <c r="D1605" i="4"/>
  <c r="E1605" i="4"/>
  <c r="F1605" i="4"/>
  <c r="D1606" i="4"/>
  <c r="E1606" i="4"/>
  <c r="D1607" i="4"/>
  <c r="E1607" i="4"/>
  <c r="D1608" i="4"/>
  <c r="E1608" i="4"/>
  <c r="F1608" i="4"/>
  <c r="D1609" i="4"/>
  <c r="E1609" i="4"/>
  <c r="D1610" i="4"/>
  <c r="E1610" i="4"/>
  <c r="F1610" i="4"/>
  <c r="D1611" i="4"/>
  <c r="E1611" i="4"/>
  <c r="F1611" i="4"/>
  <c r="D1612" i="4"/>
  <c r="E1612" i="4"/>
  <c r="D1613" i="4"/>
  <c r="E1613" i="4"/>
  <c r="F1613" i="4"/>
  <c r="D1614" i="4"/>
  <c r="E1614" i="4"/>
  <c r="D1615" i="4"/>
  <c r="E1615" i="4"/>
  <c r="F1615" i="4"/>
  <c r="D1616" i="4"/>
  <c r="E1616" i="4"/>
  <c r="F1616" i="4"/>
  <c r="D1617" i="4"/>
  <c r="E1617" i="4"/>
  <c r="F1617" i="4"/>
  <c r="D1618" i="4"/>
  <c r="E1618" i="4"/>
  <c r="D1619" i="4"/>
  <c r="E1619" i="4"/>
  <c r="D1620" i="4"/>
  <c r="E1620" i="4"/>
  <c r="D1621" i="4"/>
  <c r="E1621" i="4"/>
  <c r="F1621" i="4"/>
  <c r="D1622" i="4"/>
  <c r="E1622" i="4"/>
  <c r="F1622" i="4"/>
  <c r="D1623" i="4"/>
  <c r="E1623" i="4"/>
  <c r="D1624" i="4"/>
  <c r="E1624" i="4"/>
  <c r="D1625" i="4"/>
  <c r="E1625" i="4"/>
  <c r="F1625" i="4"/>
  <c r="D1626" i="4"/>
  <c r="E1626" i="4"/>
  <c r="D1627" i="4"/>
  <c r="E1627" i="4"/>
  <c r="F1627" i="4"/>
  <c r="D1628" i="4"/>
  <c r="E1628" i="4"/>
  <c r="F1628" i="4"/>
  <c r="D1629" i="4"/>
  <c r="E1629" i="4"/>
  <c r="D1630" i="4"/>
  <c r="E1630" i="4"/>
  <c r="D1631" i="4"/>
  <c r="E1631" i="4"/>
  <c r="F1631" i="4"/>
  <c r="D1632" i="4"/>
  <c r="E1632" i="4"/>
  <c r="D1633" i="4"/>
  <c r="E1633" i="4"/>
  <c r="D1634" i="4"/>
  <c r="E1634" i="4"/>
  <c r="F1634" i="4"/>
  <c r="D1635" i="4"/>
  <c r="E1635" i="4"/>
  <c r="F1635" i="4"/>
  <c r="D1636" i="4"/>
  <c r="E1636" i="4"/>
  <c r="D1637" i="4"/>
  <c r="E1637" i="4"/>
  <c r="D1638" i="4"/>
  <c r="E1638" i="4"/>
  <c r="D1639" i="4"/>
  <c r="E1639" i="4"/>
  <c r="F1639" i="4"/>
  <c r="D1640" i="4"/>
  <c r="E1640" i="4"/>
  <c r="F1640" i="4"/>
  <c r="D1641" i="4"/>
  <c r="E1641" i="4"/>
  <c r="D1642" i="4"/>
  <c r="E1642" i="4"/>
  <c r="D1643" i="4"/>
  <c r="E1643" i="4"/>
  <c r="D1644" i="4"/>
  <c r="E1644" i="4"/>
  <c r="D1645" i="4"/>
  <c r="E1645" i="4"/>
  <c r="D1646" i="4"/>
  <c r="E1646" i="4"/>
  <c r="F1646" i="4"/>
  <c r="D1647" i="4"/>
  <c r="E1647" i="4"/>
  <c r="D1648" i="4"/>
  <c r="E1648" i="4"/>
  <c r="D1649" i="4"/>
  <c r="E1649" i="4"/>
  <c r="F1649" i="4"/>
  <c r="D1650" i="4"/>
  <c r="E1650" i="4"/>
  <c r="D1651" i="4"/>
  <c r="E1651" i="4"/>
  <c r="F1651" i="4"/>
  <c r="D1652" i="4"/>
  <c r="E1652" i="4"/>
  <c r="F1652" i="4"/>
  <c r="D1653" i="4"/>
  <c r="E1653" i="4"/>
  <c r="D1654" i="4"/>
  <c r="E1654" i="4"/>
  <c r="D1655" i="4"/>
  <c r="E1655" i="4"/>
  <c r="D1656" i="4"/>
  <c r="E1656" i="4"/>
  <c r="D1657" i="4"/>
  <c r="E1657" i="4"/>
  <c r="F1657" i="4"/>
  <c r="D1658" i="4"/>
  <c r="E1658" i="4"/>
  <c r="F1658" i="4"/>
  <c r="D1659" i="4"/>
  <c r="E1659" i="4"/>
  <c r="F1659" i="4"/>
  <c r="D1660" i="4"/>
  <c r="E1660" i="4"/>
  <c r="D1661" i="4"/>
  <c r="E1661" i="4"/>
  <c r="F1661" i="4"/>
  <c r="D1662" i="4"/>
  <c r="E1662" i="4"/>
  <c r="D1663" i="4"/>
  <c r="E1663" i="4"/>
  <c r="F1663" i="4"/>
  <c r="D1664" i="4"/>
  <c r="E1664" i="4"/>
  <c r="F1664" i="4"/>
  <c r="D1665" i="4"/>
  <c r="E1665" i="4"/>
  <c r="F1665" i="4"/>
  <c r="D1666" i="4"/>
  <c r="E1666" i="4"/>
  <c r="D1667" i="4"/>
  <c r="E1667" i="4"/>
  <c r="F1667" i="4"/>
  <c r="D1668" i="4"/>
  <c r="E1668" i="4"/>
  <c r="D1669" i="4"/>
  <c r="E1669" i="4"/>
  <c r="F1669" i="4"/>
  <c r="D1670" i="4"/>
  <c r="E1670" i="4"/>
  <c r="F1670" i="4"/>
  <c r="D1671" i="4"/>
  <c r="E1671" i="4"/>
  <c r="F1671" i="4"/>
  <c r="D1672" i="4"/>
  <c r="E1672" i="4"/>
  <c r="D1673" i="4"/>
  <c r="E1673" i="4"/>
  <c r="F1673" i="4"/>
  <c r="D1674" i="4"/>
  <c r="E1674" i="4"/>
  <c r="D1675" i="4"/>
  <c r="E1675" i="4"/>
  <c r="F1675" i="4"/>
  <c r="D1676" i="4"/>
  <c r="E1676" i="4"/>
  <c r="F1676" i="4"/>
  <c r="D1677" i="4"/>
  <c r="E1677" i="4"/>
  <c r="F1677" i="4"/>
  <c r="D1678" i="4"/>
  <c r="E1678" i="4"/>
  <c r="D1679" i="4"/>
  <c r="E1679" i="4"/>
  <c r="F1679" i="4"/>
  <c r="D1680" i="4"/>
  <c r="E1680" i="4"/>
  <c r="D1681" i="4"/>
  <c r="E1681" i="4"/>
  <c r="D1682" i="4"/>
  <c r="E1682" i="4"/>
  <c r="F1682" i="4"/>
  <c r="D1683" i="4"/>
  <c r="E1683" i="4"/>
  <c r="D1685" i="4"/>
  <c r="E1685" i="4"/>
  <c r="D1686" i="4"/>
  <c r="E1686" i="4"/>
  <c r="D1687" i="4"/>
  <c r="E1687" i="4"/>
  <c r="D1688" i="4"/>
  <c r="E1688" i="4"/>
  <c r="D1689" i="4"/>
  <c r="E1689" i="4"/>
  <c r="D1690" i="4"/>
  <c r="E1690" i="4"/>
  <c r="D1691" i="4"/>
  <c r="E1691" i="4"/>
  <c r="D1692" i="4"/>
  <c r="E1692" i="4"/>
  <c r="D1693" i="4"/>
  <c r="E1693" i="4"/>
  <c r="F1693" i="4"/>
  <c r="D1694" i="4"/>
  <c r="E1694" i="4"/>
  <c r="D1695" i="4"/>
  <c r="E1695" i="4"/>
  <c r="F1695" i="4"/>
  <c r="D1696" i="4"/>
  <c r="E1696" i="4"/>
  <c r="F1696" i="4"/>
  <c r="D1697" i="4"/>
  <c r="E1697" i="4"/>
  <c r="D1698" i="4"/>
  <c r="E1698" i="4"/>
  <c r="F1698" i="4"/>
  <c r="D1699" i="4"/>
  <c r="E1699" i="4"/>
  <c r="D1700" i="4"/>
  <c r="E1700" i="4"/>
  <c r="D1701" i="4"/>
  <c r="E1701" i="4"/>
  <c r="D1702" i="4"/>
  <c r="E1702" i="4"/>
  <c r="F1702" i="4"/>
  <c r="D1703" i="4"/>
  <c r="E1703" i="4"/>
  <c r="D1704" i="4"/>
  <c r="E1704" i="4"/>
  <c r="D1705" i="4"/>
  <c r="E1705" i="4"/>
  <c r="D1706" i="4"/>
  <c r="E1706" i="4"/>
  <c r="D1707" i="4"/>
  <c r="E1707" i="4"/>
  <c r="F1707" i="4"/>
  <c r="D1708" i="4"/>
  <c r="E1708" i="4"/>
  <c r="F1708" i="4"/>
  <c r="D1709" i="4"/>
  <c r="E1709" i="4"/>
  <c r="D1710" i="4"/>
  <c r="E1710" i="4"/>
  <c r="D1711" i="4"/>
  <c r="E1711" i="4"/>
  <c r="D1712" i="4"/>
  <c r="E1712" i="4"/>
  <c r="D1713" i="4"/>
  <c r="E1713" i="4"/>
  <c r="F1713" i="4"/>
  <c r="D1714" i="4"/>
  <c r="E1714" i="4"/>
  <c r="D1715" i="4"/>
  <c r="E1715" i="4"/>
  <c r="D1716" i="4"/>
  <c r="E1716" i="4"/>
  <c r="D1717" i="4"/>
  <c r="E1717" i="4"/>
  <c r="D1718" i="4"/>
  <c r="E1718" i="4"/>
  <c r="D1719" i="4"/>
  <c r="E1719" i="4"/>
  <c r="F1719" i="4"/>
  <c r="D1720" i="4"/>
  <c r="E1720" i="4"/>
  <c r="F1720" i="4"/>
  <c r="D1721" i="4"/>
  <c r="E1721" i="4"/>
  <c r="D1722" i="4"/>
  <c r="E1722" i="4"/>
  <c r="D1723" i="4"/>
  <c r="E1723" i="4"/>
  <c r="F1723" i="4"/>
  <c r="D1724" i="4"/>
  <c r="E1724" i="4"/>
  <c r="D1725" i="4"/>
  <c r="E1725" i="4"/>
  <c r="F1725" i="4"/>
  <c r="D1727" i="4"/>
  <c r="E1727" i="4"/>
  <c r="F1727" i="4"/>
  <c r="D1729" i="4"/>
  <c r="E1729" i="4"/>
  <c r="D1730" i="4"/>
  <c r="E1730" i="4"/>
  <c r="D1731" i="4"/>
  <c r="E1731" i="4"/>
  <c r="F1731" i="4"/>
  <c r="D1732" i="4"/>
  <c r="E1732" i="4"/>
  <c r="D1733" i="4"/>
  <c r="E1733" i="4"/>
  <c r="F1733" i="4"/>
  <c r="D1734" i="4"/>
  <c r="E1734" i="4"/>
  <c r="D1735" i="4"/>
  <c r="E1735" i="4"/>
  <c r="D1736" i="4"/>
  <c r="E1736" i="4"/>
  <c r="F1736" i="4"/>
  <c r="D1737" i="4"/>
  <c r="E1737" i="4"/>
  <c r="F1737" i="4"/>
  <c r="D1738" i="4"/>
  <c r="E1738" i="4"/>
  <c r="D1739" i="4"/>
  <c r="E1739" i="4"/>
  <c r="D1740" i="4"/>
  <c r="E1740" i="4"/>
  <c r="D1741" i="4"/>
  <c r="E1741" i="4"/>
  <c r="D1742" i="4"/>
  <c r="E1742" i="4"/>
  <c r="F1742" i="4"/>
  <c r="D1743" i="4"/>
  <c r="E1743" i="4"/>
  <c r="F1743" i="4"/>
  <c r="D1744" i="4"/>
  <c r="E1744" i="4"/>
  <c r="D1745" i="4"/>
  <c r="E1745" i="4"/>
  <c r="F1745" i="4"/>
  <c r="D1746" i="4"/>
  <c r="E1746" i="4"/>
  <c r="D1747" i="4"/>
  <c r="E1747" i="4"/>
  <c r="D1748" i="4"/>
  <c r="E1748" i="4"/>
  <c r="F1748" i="4"/>
  <c r="D1749" i="4"/>
  <c r="E1749" i="4"/>
  <c r="F1749" i="4"/>
  <c r="D1750" i="4"/>
  <c r="E1750" i="4"/>
  <c r="D1751" i="4"/>
  <c r="E1751" i="4"/>
  <c r="F1751" i="4"/>
  <c r="D1752" i="4"/>
  <c r="E1752" i="4"/>
  <c r="D1753" i="4"/>
  <c r="E1753" i="4"/>
  <c r="D1754" i="4"/>
  <c r="E1754" i="4"/>
  <c r="F1754" i="4"/>
  <c r="D1755" i="4"/>
  <c r="E1755" i="4"/>
  <c r="F1755" i="4"/>
  <c r="D1756" i="4"/>
  <c r="E1756" i="4"/>
  <c r="D1757" i="4"/>
  <c r="E1757" i="4"/>
  <c r="F1757" i="4"/>
  <c r="D1758" i="4"/>
  <c r="E1758" i="4"/>
  <c r="D1759" i="4"/>
  <c r="E1759" i="4"/>
  <c r="D1760" i="4"/>
  <c r="E1760" i="4"/>
  <c r="F1760" i="4"/>
  <c r="D1761" i="4"/>
  <c r="E1761" i="4"/>
  <c r="F1761" i="4"/>
  <c r="D1762" i="4"/>
  <c r="E1762" i="4"/>
  <c r="D1763" i="4"/>
  <c r="E1763" i="4"/>
  <c r="D1764" i="4"/>
  <c r="E1764" i="4"/>
  <c r="D1765" i="4"/>
  <c r="E1765" i="4"/>
  <c r="D1766" i="4"/>
  <c r="E1766" i="4"/>
  <c r="F1766" i="4"/>
  <c r="D1767" i="4"/>
  <c r="E1767" i="4"/>
  <c r="F1767" i="4"/>
  <c r="D1768" i="4"/>
  <c r="E1768" i="4"/>
  <c r="D1769" i="4"/>
  <c r="E1769" i="4"/>
  <c r="F1769" i="4"/>
  <c r="D1770" i="4"/>
  <c r="E1770" i="4"/>
  <c r="D1793" i="4"/>
  <c r="E1793" i="4"/>
  <c r="F1793" i="4"/>
  <c r="D1794" i="4"/>
  <c r="E1794" i="4"/>
  <c r="F1794" i="4"/>
  <c r="D1795" i="4"/>
  <c r="E1795" i="4"/>
  <c r="D1796" i="4"/>
  <c r="E1796" i="4"/>
  <c r="D1797" i="4"/>
  <c r="E1797" i="4"/>
  <c r="F1797" i="4"/>
  <c r="D1798" i="4"/>
  <c r="E1798" i="4"/>
  <c r="F1798" i="4"/>
  <c r="D1799" i="4"/>
  <c r="E1799" i="4"/>
  <c r="D1800" i="4"/>
  <c r="E1800" i="4"/>
  <c r="F1800" i="4"/>
  <c r="D1801" i="4"/>
  <c r="E1801" i="4"/>
  <c r="D1802" i="4"/>
  <c r="E1802" i="4"/>
  <c r="F1802" i="4"/>
  <c r="D1803" i="4"/>
  <c r="E1803" i="4"/>
  <c r="F1803" i="4"/>
  <c r="D1804" i="4"/>
  <c r="E1804" i="4"/>
  <c r="F1804" i="4"/>
  <c r="D1805" i="4"/>
  <c r="E1805" i="4"/>
  <c r="D1806" i="4"/>
  <c r="E1806" i="4"/>
  <c r="F1806" i="4"/>
  <c r="D1807" i="4"/>
  <c r="E1807" i="4"/>
  <c r="D1808" i="4"/>
  <c r="E1808" i="4"/>
  <c r="D1809" i="4"/>
  <c r="E1809" i="4"/>
  <c r="F1809" i="4"/>
  <c r="D1810" i="4"/>
  <c r="E1810" i="4"/>
  <c r="D1811" i="4"/>
  <c r="E1811" i="4"/>
  <c r="F1811" i="4"/>
  <c r="D1812" i="4"/>
  <c r="E1812" i="4"/>
  <c r="D1813" i="4"/>
  <c r="E1813" i="4"/>
  <c r="D1814" i="4"/>
  <c r="E1814" i="4"/>
  <c r="D1815" i="4"/>
  <c r="E1815" i="4"/>
  <c r="D1816" i="4"/>
  <c r="E1816" i="4"/>
  <c r="D1817" i="4"/>
  <c r="E1817" i="4"/>
  <c r="D1818" i="4"/>
  <c r="E1818" i="4"/>
  <c r="D1819" i="4"/>
  <c r="E1819" i="4"/>
  <c r="F1819" i="4"/>
  <c r="D1820" i="4"/>
  <c r="E1820" i="4"/>
  <c r="F1820" i="4"/>
  <c r="D1821" i="4"/>
  <c r="E1821" i="4"/>
  <c r="F1821" i="4"/>
  <c r="D1822" i="4"/>
  <c r="E1822" i="4"/>
  <c r="D1823" i="4"/>
  <c r="E1823" i="4"/>
  <c r="F1823" i="4"/>
  <c r="D1824" i="4"/>
  <c r="E1824" i="4"/>
  <c r="D1825" i="4"/>
  <c r="E1825" i="4"/>
  <c r="D1826" i="4"/>
  <c r="E1826" i="4"/>
  <c r="F1826" i="4"/>
  <c r="D1827" i="4"/>
  <c r="E1827" i="4"/>
  <c r="F1827" i="4"/>
  <c r="D1828" i="4"/>
  <c r="E1828" i="4"/>
  <c r="D1829" i="4"/>
  <c r="E1829" i="4"/>
  <c r="F1829" i="4"/>
  <c r="D1830" i="4"/>
  <c r="E1830" i="4"/>
  <c r="D1831" i="4"/>
  <c r="E1831" i="4"/>
  <c r="D1832" i="4"/>
  <c r="E1832" i="4"/>
  <c r="F1832" i="4"/>
  <c r="D1833" i="4"/>
  <c r="E1833" i="4"/>
  <c r="F1833" i="4"/>
  <c r="D1834" i="4"/>
  <c r="E1834" i="4"/>
  <c r="D1835" i="4"/>
  <c r="E1835" i="4"/>
  <c r="D1836" i="4"/>
  <c r="E1836" i="4"/>
  <c r="D1837" i="4"/>
  <c r="E1837" i="4"/>
  <c r="D1838" i="4"/>
  <c r="E1838" i="4"/>
  <c r="F1838" i="4"/>
  <c r="D1839" i="4"/>
  <c r="E1839" i="4"/>
  <c r="F1839" i="4"/>
  <c r="D1840" i="4"/>
  <c r="E1840" i="4"/>
  <c r="D1841" i="4"/>
  <c r="E1841" i="4"/>
  <c r="F1841" i="4"/>
  <c r="D1842" i="4"/>
  <c r="E1842" i="4"/>
  <c r="D1843" i="4"/>
  <c r="E1843" i="4"/>
  <c r="F1843" i="4"/>
  <c r="D1844" i="4"/>
  <c r="E1844" i="4"/>
  <c r="F1844" i="4"/>
  <c r="D1845" i="4"/>
  <c r="E1845" i="4"/>
  <c r="F1845" i="4"/>
  <c r="D1846" i="4"/>
  <c r="E1846" i="4"/>
  <c r="D1847" i="4"/>
  <c r="E1847" i="4"/>
  <c r="D1848" i="4"/>
  <c r="E1848" i="4"/>
  <c r="D1849" i="4"/>
  <c r="E1849" i="4"/>
  <c r="D1850" i="4"/>
  <c r="E1850" i="4"/>
  <c r="F1850" i="4"/>
  <c r="D1851" i="4"/>
  <c r="E1851" i="4"/>
  <c r="F1851" i="4"/>
  <c r="D1852" i="4"/>
  <c r="E1852" i="4"/>
  <c r="D1853" i="4"/>
  <c r="E1853" i="4"/>
  <c r="F1853" i="4"/>
  <c r="D1854" i="4"/>
  <c r="E1854" i="4"/>
  <c r="D1855" i="4"/>
  <c r="E1855" i="4"/>
  <c r="D1856" i="4"/>
  <c r="E1856" i="4"/>
  <c r="D1857" i="4"/>
  <c r="E1857" i="4"/>
  <c r="F1857" i="4"/>
  <c r="D1858" i="4"/>
  <c r="E1858" i="4"/>
  <c r="D1859" i="4"/>
  <c r="E1859" i="4"/>
  <c r="F1859" i="4"/>
  <c r="D1860" i="4"/>
  <c r="E1860" i="4"/>
  <c r="D1861" i="4"/>
  <c r="E1861" i="4"/>
  <c r="D1862" i="4"/>
  <c r="E1862" i="4"/>
  <c r="F1862" i="4"/>
  <c r="D1863" i="4"/>
  <c r="E1863" i="4"/>
  <c r="F1863" i="4"/>
  <c r="D1864" i="4"/>
  <c r="E1864" i="4"/>
  <c r="D1865" i="4"/>
  <c r="E1865" i="4"/>
  <c r="F1865" i="4"/>
  <c r="D1866" i="4"/>
  <c r="E1866" i="4"/>
  <c r="D1867" i="4"/>
  <c r="E1867" i="4"/>
  <c r="F1867" i="4"/>
  <c r="D1868" i="4"/>
  <c r="E1868" i="4"/>
  <c r="D1869" i="4"/>
  <c r="E1869" i="4"/>
  <c r="F1869" i="4"/>
  <c r="D1870" i="4"/>
  <c r="E1870" i="4"/>
  <c r="D1871" i="4"/>
  <c r="E1871" i="4"/>
  <c r="F1871" i="4"/>
  <c r="D1872" i="4"/>
  <c r="E1872" i="4"/>
  <c r="D1873" i="4"/>
  <c r="E1873" i="4"/>
  <c r="D1874" i="4"/>
  <c r="E1874" i="4"/>
  <c r="F1874" i="4"/>
  <c r="D1875" i="4"/>
  <c r="E1875" i="4"/>
  <c r="F1875" i="4"/>
  <c r="D1876" i="4"/>
  <c r="E1876" i="4"/>
  <c r="D1877" i="4"/>
  <c r="E1877" i="4"/>
  <c r="F1877" i="4"/>
  <c r="D1878" i="4"/>
  <c r="E1878" i="4"/>
  <c r="D1879" i="4"/>
  <c r="E1879" i="4"/>
  <c r="D1880" i="4"/>
  <c r="E1880" i="4"/>
  <c r="F1880" i="4"/>
  <c r="D1881" i="4"/>
  <c r="E1881" i="4"/>
  <c r="F1881" i="4"/>
  <c r="D1882" i="4"/>
  <c r="E1882" i="4"/>
  <c r="D1883" i="4"/>
  <c r="E1883" i="4"/>
  <c r="D1884" i="4"/>
  <c r="E1884" i="4"/>
  <c r="D1885" i="4"/>
  <c r="E1885" i="4"/>
  <c r="D1886" i="4"/>
  <c r="E1886" i="4"/>
  <c r="F1886" i="4"/>
  <c r="D1887" i="4"/>
  <c r="E1887" i="4"/>
  <c r="F1887" i="4"/>
  <c r="D1888" i="4"/>
  <c r="E1888" i="4"/>
  <c r="D1889" i="4"/>
  <c r="E1889" i="4"/>
  <c r="F1889" i="4"/>
  <c r="D1890" i="4"/>
  <c r="E1890" i="4"/>
  <c r="D1891" i="4"/>
  <c r="E1891" i="4"/>
  <c r="D1892" i="4"/>
  <c r="E1892" i="4"/>
  <c r="F1892" i="4"/>
  <c r="D1893" i="4"/>
  <c r="E1893" i="4"/>
  <c r="F1893" i="4"/>
  <c r="D1894" i="4"/>
  <c r="E1894" i="4"/>
  <c r="D1895" i="4"/>
  <c r="E1895" i="4"/>
  <c r="F1895" i="4"/>
  <c r="D1896" i="4"/>
  <c r="E1896" i="4"/>
  <c r="D1897" i="4"/>
  <c r="E1897" i="4"/>
  <c r="D1898" i="4"/>
  <c r="E1898" i="4"/>
  <c r="F1898" i="4"/>
  <c r="D1899" i="4"/>
  <c r="E1899" i="4"/>
  <c r="F1899" i="4"/>
  <c r="D1900" i="4"/>
  <c r="E1900" i="4"/>
  <c r="D1901" i="4"/>
  <c r="E1901" i="4"/>
  <c r="F1901" i="4"/>
  <c r="D1902" i="4"/>
  <c r="E1902" i="4"/>
  <c r="F1902" i="4"/>
  <c r="D1903" i="4"/>
  <c r="E1903" i="4"/>
  <c r="D1904" i="4"/>
  <c r="E1904" i="4"/>
  <c r="F1904" i="4"/>
  <c r="D1905" i="4"/>
  <c r="E1905" i="4"/>
  <c r="F1905" i="4"/>
  <c r="D1906" i="4"/>
  <c r="E1906" i="4"/>
  <c r="D1907" i="4"/>
  <c r="E1907" i="4"/>
  <c r="D1908" i="4"/>
  <c r="E1908" i="4"/>
  <c r="D1909" i="4"/>
  <c r="E1909" i="4"/>
  <c r="D1910" i="4"/>
  <c r="E1910" i="4"/>
  <c r="F1910" i="4"/>
  <c r="D1911" i="4"/>
  <c r="E1911" i="4"/>
  <c r="F1911" i="4"/>
  <c r="D1912" i="4"/>
  <c r="E1912" i="4"/>
  <c r="D1913" i="4"/>
  <c r="E1913" i="4"/>
  <c r="F1913" i="4"/>
  <c r="D1914" i="4"/>
  <c r="E1914" i="4"/>
  <c r="D1915" i="4"/>
  <c r="E1915" i="4"/>
  <c r="D1916" i="4"/>
  <c r="E1916" i="4"/>
  <c r="F1916" i="4"/>
  <c r="D1917" i="4"/>
  <c r="E1917" i="4"/>
  <c r="F1917" i="4"/>
  <c r="D1918" i="4"/>
  <c r="E1918" i="4"/>
  <c r="D1919" i="4"/>
  <c r="E1919" i="4"/>
  <c r="D1920" i="4"/>
  <c r="E1920" i="4"/>
  <c r="D1921" i="4"/>
  <c r="E1921" i="4"/>
  <c r="D1922" i="4"/>
  <c r="E1922" i="4"/>
  <c r="F1922" i="4"/>
  <c r="D1923" i="4"/>
  <c r="E1923" i="4"/>
  <c r="F1923" i="4"/>
  <c r="D1924" i="4"/>
  <c r="E1924" i="4"/>
  <c r="D1925" i="4"/>
  <c r="E1925" i="4"/>
  <c r="F1925" i="4"/>
  <c r="D1926" i="4"/>
  <c r="E1926" i="4"/>
  <c r="D1927" i="4"/>
  <c r="E1927" i="4"/>
  <c r="D1928" i="4"/>
  <c r="E1928" i="4"/>
  <c r="D1929" i="4"/>
  <c r="E1929" i="4"/>
  <c r="F1929" i="4"/>
  <c r="D1930" i="4"/>
  <c r="E1930" i="4"/>
  <c r="D1931" i="4"/>
  <c r="E1931" i="4"/>
  <c r="F1931" i="4"/>
  <c r="D1932" i="4"/>
  <c r="E1932" i="4"/>
  <c r="D1933" i="4"/>
  <c r="E1933" i="4"/>
  <c r="D1934" i="4"/>
  <c r="E1934" i="4"/>
  <c r="F1934" i="4"/>
  <c r="D1935" i="4"/>
  <c r="E1935" i="4"/>
  <c r="F1935" i="4"/>
  <c r="D1936" i="4"/>
  <c r="E1936" i="4"/>
  <c r="D1937" i="4"/>
  <c r="E1937" i="4"/>
  <c r="F1937" i="4"/>
  <c r="D1938" i="4"/>
  <c r="E1938" i="4"/>
  <c r="D1939" i="4"/>
  <c r="E1939" i="4"/>
  <c r="F1939" i="4"/>
  <c r="D1940" i="4"/>
  <c r="E1940" i="4"/>
  <c r="D1941" i="4"/>
  <c r="E1941" i="4"/>
  <c r="F1941" i="4"/>
  <c r="D1942" i="4"/>
  <c r="E1942" i="4"/>
  <c r="D1943" i="4"/>
  <c r="E1943" i="4"/>
  <c r="F1943" i="4"/>
  <c r="D1944" i="4"/>
  <c r="E1944" i="4"/>
  <c r="D1945" i="4"/>
  <c r="E1945" i="4"/>
  <c r="D1946" i="4"/>
  <c r="E1946" i="4"/>
  <c r="F1946" i="4"/>
  <c r="D1947" i="4"/>
  <c r="E1947" i="4"/>
  <c r="F1947" i="4"/>
  <c r="D1948" i="4"/>
  <c r="E1948" i="4"/>
  <c r="D1949" i="4"/>
  <c r="E1949" i="4"/>
  <c r="F1949" i="4"/>
  <c r="D1950" i="4"/>
  <c r="E1950" i="4"/>
  <c r="D1951" i="4"/>
  <c r="E1951" i="4"/>
  <c r="D1952" i="4"/>
  <c r="E1952" i="4"/>
  <c r="F1952" i="4"/>
  <c r="D1953" i="4"/>
  <c r="E1953" i="4"/>
  <c r="F1953" i="4"/>
  <c r="D1954" i="4"/>
  <c r="E1954" i="4"/>
  <c r="D1955" i="4"/>
  <c r="E1955" i="4"/>
  <c r="D1956" i="4"/>
  <c r="E1956" i="4"/>
  <c r="D1957" i="4"/>
  <c r="E1957" i="4"/>
  <c r="D1958" i="4"/>
  <c r="E1958" i="4"/>
  <c r="F1958" i="4"/>
  <c r="D1959" i="4"/>
  <c r="E1959" i="4"/>
  <c r="F1959" i="4"/>
  <c r="D1960" i="4"/>
  <c r="E1960" i="4"/>
  <c r="D1961" i="4"/>
  <c r="E1961" i="4"/>
  <c r="F1961" i="4"/>
  <c r="D1962" i="4"/>
  <c r="E1962" i="4"/>
  <c r="D1963" i="4"/>
  <c r="E1963" i="4"/>
  <c r="D1964" i="4"/>
  <c r="E1964" i="4"/>
  <c r="F1964" i="4"/>
  <c r="D1965" i="4"/>
  <c r="E1965" i="4"/>
  <c r="F1965" i="4"/>
  <c r="D1966" i="4"/>
  <c r="E1966" i="4"/>
  <c r="D1967" i="4"/>
  <c r="E1967" i="4"/>
  <c r="F1967" i="4"/>
  <c r="D1968" i="4"/>
  <c r="E1968" i="4"/>
  <c r="D1969" i="4"/>
  <c r="E1969" i="4"/>
  <c r="D1970" i="4"/>
  <c r="E1970" i="4"/>
  <c r="F1970" i="4"/>
  <c r="D1971" i="4"/>
  <c r="E1971" i="4"/>
  <c r="F1971" i="4"/>
  <c r="D1972" i="4"/>
  <c r="E1972" i="4"/>
  <c r="D1973" i="4"/>
  <c r="E1973" i="4"/>
  <c r="F1973" i="4"/>
  <c r="D1974" i="4"/>
  <c r="E1974" i="4"/>
  <c r="D1975" i="4"/>
  <c r="E1975" i="4"/>
  <c r="D1976" i="4"/>
  <c r="E1976" i="4"/>
  <c r="F1976" i="4"/>
  <c r="D1977" i="4"/>
  <c r="E1977" i="4"/>
  <c r="F1977" i="4"/>
  <c r="D1978" i="4"/>
  <c r="E1978" i="4"/>
  <c r="D1979" i="4"/>
  <c r="E1979" i="4"/>
  <c r="D1980" i="4"/>
  <c r="E1980" i="4"/>
  <c r="D1981" i="4"/>
  <c r="E1981" i="4"/>
  <c r="D1982" i="4"/>
  <c r="E1982" i="4"/>
  <c r="F1982" i="4"/>
  <c r="D1983" i="4"/>
  <c r="E1983" i="4"/>
  <c r="F1983" i="4"/>
  <c r="D1984" i="4"/>
  <c r="E1984" i="4"/>
  <c r="D1985" i="4"/>
  <c r="E1985" i="4"/>
  <c r="F1985" i="4"/>
  <c r="D1986" i="4"/>
  <c r="E1986" i="4"/>
  <c r="D1987" i="4"/>
  <c r="E1987" i="4"/>
  <c r="D1988" i="4"/>
  <c r="E1988" i="4"/>
  <c r="F1988" i="4"/>
  <c r="D1989" i="4"/>
  <c r="E1989" i="4"/>
  <c r="F1989" i="4"/>
  <c r="D1990" i="4"/>
  <c r="E1990" i="4"/>
  <c r="D1991" i="4"/>
  <c r="E1991" i="4"/>
  <c r="D1992" i="4"/>
  <c r="E1992" i="4"/>
  <c r="D1993" i="4"/>
  <c r="E1993" i="4"/>
  <c r="F1993" i="4"/>
  <c r="D1994" i="4"/>
  <c r="E1994" i="4"/>
  <c r="F1994" i="4"/>
  <c r="D1995" i="4"/>
  <c r="E1995" i="4"/>
  <c r="D1996" i="4"/>
  <c r="E1996" i="4"/>
  <c r="D1997" i="4"/>
  <c r="E1997" i="4"/>
  <c r="F1997" i="4"/>
  <c r="D1998" i="4"/>
  <c r="E1998" i="4"/>
  <c r="D1999" i="4"/>
  <c r="E1999" i="4"/>
  <c r="D2000" i="4"/>
  <c r="E2000" i="4"/>
  <c r="D2001" i="4"/>
  <c r="E2001" i="4"/>
  <c r="F2001" i="4"/>
  <c r="D2002" i="4"/>
  <c r="E2002" i="4"/>
  <c r="D2003" i="4"/>
  <c r="E2003" i="4"/>
  <c r="F2003" i="4"/>
  <c r="D2004" i="4"/>
  <c r="E2004" i="4"/>
  <c r="D2005" i="4"/>
  <c r="E2005" i="4"/>
  <c r="D2006" i="4"/>
  <c r="E2006" i="4"/>
  <c r="F2006" i="4"/>
  <c r="D2007" i="4"/>
  <c r="E2007" i="4"/>
  <c r="F2007" i="4"/>
  <c r="D2008" i="4"/>
  <c r="E2008" i="4"/>
  <c r="D2009" i="4"/>
  <c r="E2009" i="4"/>
  <c r="F2009" i="4"/>
  <c r="D2010" i="4"/>
  <c r="E2010" i="4"/>
  <c r="D2011" i="4"/>
  <c r="E2011" i="4"/>
  <c r="D2012" i="4"/>
  <c r="E2012" i="4"/>
  <c r="D2013" i="4"/>
  <c r="E2013" i="4"/>
  <c r="F2013" i="4"/>
  <c r="D2014" i="4"/>
  <c r="E2014" i="4"/>
  <c r="D2015" i="4"/>
  <c r="E2015" i="4"/>
  <c r="F2015" i="4"/>
  <c r="D2016" i="4"/>
  <c r="E2016" i="4"/>
  <c r="D2017" i="4"/>
  <c r="E2017" i="4"/>
  <c r="D2018" i="4"/>
  <c r="E2018" i="4"/>
  <c r="F2018" i="4"/>
  <c r="D2019" i="4"/>
  <c r="E2019" i="4"/>
  <c r="F2019" i="4"/>
  <c r="D2020" i="4"/>
  <c r="E2020" i="4"/>
  <c r="D2021" i="4"/>
  <c r="E2021" i="4"/>
  <c r="F2021" i="4"/>
  <c r="D2022" i="4"/>
  <c r="E2022" i="4"/>
  <c r="D2023" i="4"/>
  <c r="E2023" i="4"/>
  <c r="D2024" i="4"/>
  <c r="E2024" i="4"/>
  <c r="F2024" i="4"/>
  <c r="D2025" i="4"/>
  <c r="E2025" i="4"/>
  <c r="F2025" i="4"/>
  <c r="D2026" i="4"/>
  <c r="E2026" i="4"/>
  <c r="D2027" i="4"/>
  <c r="E2027" i="4"/>
  <c r="D2028" i="4"/>
  <c r="E2028" i="4"/>
  <c r="D2029" i="4"/>
  <c r="E2029" i="4"/>
  <c r="D2030" i="4"/>
  <c r="E2030" i="4"/>
  <c r="F2030" i="4"/>
  <c r="D2031" i="4"/>
  <c r="E2031" i="4"/>
  <c r="F2031" i="4"/>
  <c r="D2032" i="4"/>
  <c r="E2032" i="4"/>
  <c r="D2033" i="4"/>
  <c r="E2033" i="4"/>
  <c r="F2033" i="4"/>
  <c r="D2034" i="4"/>
  <c r="E2034" i="4"/>
  <c r="D2035" i="4"/>
  <c r="E2035" i="4"/>
  <c r="D2036" i="4"/>
  <c r="E2036" i="4"/>
  <c r="F2036" i="4"/>
  <c r="D2037" i="4"/>
  <c r="E2037" i="4"/>
  <c r="F2037" i="4"/>
  <c r="D2038" i="4"/>
  <c r="E2038" i="4"/>
  <c r="D2039" i="4"/>
  <c r="E2039" i="4"/>
  <c r="F2039" i="4"/>
  <c r="D2040" i="4"/>
  <c r="E2040" i="4"/>
  <c r="D2041" i="4"/>
  <c r="E2041" i="4"/>
  <c r="D2042" i="4"/>
  <c r="E2042" i="4"/>
  <c r="F2042" i="4"/>
  <c r="D2043" i="4"/>
  <c r="E2043" i="4"/>
  <c r="F2043" i="4"/>
  <c r="D2044" i="4"/>
  <c r="E2044" i="4"/>
  <c r="D2045" i="4"/>
  <c r="E2045" i="4"/>
  <c r="F2045" i="4"/>
  <c r="D2046" i="4"/>
  <c r="E2046" i="4"/>
  <c r="D2047" i="4"/>
  <c r="E2047" i="4"/>
  <c r="D2048" i="4"/>
  <c r="E2048" i="4"/>
  <c r="F2048" i="4"/>
  <c r="D2049" i="4"/>
  <c r="E2049" i="4"/>
  <c r="F2049" i="4"/>
  <c r="D2050" i="4"/>
  <c r="E2050" i="4"/>
  <c r="D2051" i="4"/>
  <c r="E2051" i="4"/>
  <c r="D2052" i="4"/>
  <c r="E2052" i="4"/>
  <c r="D2053" i="4"/>
  <c r="E2053" i="4"/>
  <c r="D2054" i="4"/>
  <c r="E2054" i="4"/>
  <c r="F2054" i="4"/>
  <c r="D2055" i="4"/>
  <c r="E2055" i="4"/>
  <c r="F2055" i="4"/>
  <c r="D2056" i="4"/>
  <c r="E2056" i="4"/>
  <c r="D2057" i="4"/>
  <c r="E2057" i="4"/>
  <c r="F2057" i="4"/>
  <c r="D2058" i="4"/>
  <c r="E2058" i="4"/>
  <c r="D2059" i="4"/>
  <c r="E2059" i="4"/>
  <c r="D2060" i="4"/>
  <c r="E2060" i="4"/>
  <c r="F2060" i="4"/>
  <c r="D2061" i="4"/>
  <c r="E2061" i="4"/>
  <c r="F2061" i="4"/>
  <c r="D2062" i="4"/>
  <c r="E2062" i="4"/>
  <c r="D2063" i="4"/>
  <c r="E2063" i="4"/>
  <c r="D2064" i="4"/>
  <c r="E2064" i="4"/>
  <c r="D2065" i="4"/>
  <c r="E2065" i="4"/>
  <c r="D2066" i="4"/>
  <c r="E2066" i="4"/>
  <c r="F2066" i="4"/>
  <c r="D2067" i="4"/>
  <c r="E2067" i="4"/>
  <c r="F2067" i="4"/>
  <c r="D2068" i="4"/>
  <c r="E2068" i="4"/>
  <c r="D2069" i="4"/>
  <c r="E2069" i="4"/>
  <c r="F2069" i="4"/>
  <c r="D2070" i="4"/>
  <c r="E2070" i="4"/>
  <c r="D2071" i="4"/>
  <c r="E2071" i="4"/>
  <c r="D2072" i="4"/>
  <c r="E2072" i="4"/>
  <c r="F2072" i="4"/>
  <c r="D2073" i="4"/>
  <c r="E2073" i="4"/>
  <c r="D2074" i="4"/>
  <c r="E2074" i="4"/>
  <c r="F2074" i="4"/>
  <c r="D2075" i="4"/>
  <c r="E2075" i="4"/>
  <c r="F2075" i="4"/>
  <c r="D2076" i="4"/>
  <c r="E2076" i="4"/>
  <c r="D2077" i="4"/>
  <c r="E2077" i="4"/>
  <c r="D2078" i="4"/>
  <c r="E2078" i="4"/>
  <c r="F2078" i="4"/>
  <c r="D2079" i="4"/>
  <c r="E2079" i="4"/>
  <c r="F2079" i="4"/>
  <c r="D2080" i="4"/>
  <c r="E2080" i="4"/>
  <c r="D2081" i="4"/>
  <c r="E2081" i="4"/>
  <c r="F2081" i="4"/>
  <c r="D2082" i="4"/>
  <c r="E2082" i="4"/>
  <c r="D2083" i="4"/>
  <c r="E2083" i="4"/>
  <c r="D2084" i="4"/>
  <c r="E2084" i="4"/>
  <c r="F2084" i="4"/>
  <c r="D2085" i="4"/>
  <c r="E2085" i="4"/>
  <c r="F2085" i="4"/>
  <c r="D2086" i="4"/>
  <c r="E2086" i="4"/>
  <c r="D2087" i="4"/>
  <c r="E2087" i="4"/>
  <c r="F2087" i="4"/>
  <c r="D2088" i="4"/>
  <c r="E2088" i="4"/>
  <c r="D2089" i="4"/>
  <c r="E2089" i="4"/>
  <c r="D2090" i="4"/>
  <c r="E2090" i="4"/>
  <c r="F2090" i="4"/>
  <c r="D2091" i="4"/>
  <c r="E2091" i="4"/>
  <c r="F2091" i="4"/>
  <c r="D2092" i="4"/>
  <c r="E2092" i="4"/>
  <c r="D2093" i="4"/>
  <c r="E2093" i="4"/>
  <c r="D2094" i="4"/>
  <c r="E2094" i="4"/>
  <c r="D2095" i="4"/>
  <c r="E2095" i="4"/>
  <c r="D2096" i="4"/>
  <c r="E2096" i="4"/>
  <c r="F2096" i="4"/>
  <c r="D2097" i="4"/>
  <c r="E2097" i="4"/>
  <c r="F2097" i="4"/>
  <c r="D2098" i="4"/>
  <c r="E2098" i="4"/>
  <c r="D2099" i="4"/>
  <c r="E2099" i="4"/>
  <c r="F2099" i="4"/>
  <c r="D2100" i="4"/>
  <c r="E2100" i="4"/>
  <c r="D2101" i="4"/>
  <c r="E2101" i="4"/>
  <c r="D2102" i="4"/>
  <c r="E2102" i="4"/>
  <c r="F2102" i="4"/>
  <c r="D2103" i="4"/>
  <c r="E2103" i="4"/>
  <c r="F2103" i="4"/>
  <c r="D2104" i="4"/>
  <c r="E2104" i="4"/>
  <c r="D2105" i="4"/>
  <c r="E2105" i="4"/>
  <c r="D2106" i="4"/>
  <c r="E2106" i="4"/>
  <c r="D2107" i="4"/>
  <c r="E2107" i="4"/>
  <c r="D2108" i="4"/>
  <c r="E2108" i="4"/>
  <c r="F2108" i="4"/>
  <c r="D2109" i="4"/>
  <c r="E2109" i="4"/>
  <c r="F2109" i="4"/>
  <c r="D2110" i="4"/>
  <c r="E2110" i="4"/>
  <c r="D2111" i="4"/>
  <c r="E2111" i="4"/>
  <c r="F2111" i="4"/>
  <c r="D2112" i="4"/>
  <c r="E2112" i="4"/>
  <c r="D2113" i="4"/>
  <c r="E2113" i="4"/>
  <c r="D2114" i="4"/>
  <c r="E2114" i="4"/>
  <c r="F2114" i="4"/>
  <c r="D2115" i="4"/>
  <c r="E2115" i="4"/>
  <c r="F2115" i="4"/>
  <c r="D2116" i="4"/>
  <c r="E2116" i="4"/>
  <c r="D2117" i="4"/>
  <c r="E2117" i="4"/>
  <c r="F2117" i="4"/>
  <c r="D2118" i="4"/>
  <c r="E2118" i="4"/>
  <c r="D2119" i="4"/>
  <c r="E2119" i="4"/>
  <c r="D2120" i="4"/>
  <c r="E2120" i="4"/>
  <c r="F2120" i="4"/>
  <c r="D2121" i="4"/>
  <c r="E2121" i="4"/>
  <c r="F2121" i="4"/>
  <c r="D2122" i="4"/>
  <c r="E2122" i="4"/>
  <c r="D2123" i="4"/>
  <c r="E2123" i="4"/>
  <c r="F2123" i="4"/>
  <c r="D2124" i="4"/>
  <c r="E2124" i="4"/>
  <c r="D2125" i="4"/>
  <c r="E2125" i="4"/>
  <c r="D2126" i="4"/>
  <c r="E2126" i="4"/>
  <c r="F2126" i="4"/>
  <c r="D2127" i="4"/>
  <c r="E2127" i="4"/>
  <c r="F2127" i="4"/>
  <c r="D2128" i="4"/>
  <c r="E2128" i="4"/>
  <c r="D2129" i="4"/>
  <c r="E2129" i="4"/>
  <c r="F2129" i="4"/>
  <c r="D2130" i="4"/>
  <c r="E2130" i="4"/>
  <c r="D2131" i="4"/>
  <c r="E2131" i="4"/>
  <c r="D2132" i="4"/>
  <c r="E2132" i="4"/>
  <c r="F2132" i="4"/>
  <c r="D2133" i="4"/>
  <c r="E2133" i="4"/>
  <c r="F2133" i="4"/>
  <c r="D2134" i="4"/>
  <c r="E2134" i="4"/>
  <c r="D2135" i="4"/>
  <c r="E2135" i="4"/>
  <c r="F2135" i="4"/>
  <c r="D2136" i="4"/>
  <c r="E2136" i="4"/>
  <c r="D2137" i="4"/>
  <c r="E2137" i="4"/>
  <c r="D2138" i="4"/>
  <c r="E2138" i="4"/>
  <c r="F2138" i="4"/>
  <c r="D2139" i="4"/>
  <c r="E2139" i="4"/>
  <c r="F2139" i="4"/>
  <c r="D2140" i="4"/>
  <c r="E2140" i="4"/>
  <c r="D2141" i="4"/>
  <c r="E2141" i="4"/>
  <c r="D2142" i="4"/>
  <c r="E2142" i="4"/>
  <c r="D2143" i="4"/>
  <c r="E2143" i="4"/>
  <c r="F2143" i="4"/>
  <c r="D2144" i="4"/>
  <c r="E2144" i="4"/>
  <c r="F2144" i="4"/>
  <c r="D2145" i="4"/>
  <c r="E2145" i="4"/>
  <c r="F2145" i="4"/>
  <c r="D2146" i="4"/>
  <c r="E2146" i="4"/>
  <c r="D2147" i="4"/>
  <c r="E2147" i="4"/>
  <c r="F2147" i="4"/>
  <c r="D2148" i="4"/>
  <c r="E2148" i="4"/>
  <c r="D2149" i="4"/>
  <c r="E2149" i="4"/>
  <c r="D2150" i="4"/>
  <c r="E2150" i="4"/>
  <c r="F2150" i="4"/>
  <c r="D2151" i="4"/>
  <c r="E2151" i="4"/>
  <c r="F2151" i="4"/>
  <c r="D2152" i="4"/>
  <c r="E2152" i="4"/>
  <c r="D2153" i="4"/>
  <c r="E2153" i="4"/>
  <c r="F2153" i="4"/>
  <c r="D2154" i="4"/>
  <c r="E2154" i="4"/>
  <c r="D2155" i="4"/>
  <c r="E2155" i="4"/>
  <c r="D2156" i="4"/>
  <c r="E2156" i="4"/>
  <c r="F2156" i="4"/>
  <c r="D2157" i="4"/>
  <c r="E2157" i="4"/>
  <c r="F2157" i="4"/>
  <c r="D2158" i="4"/>
  <c r="E2158" i="4"/>
  <c r="D2159" i="4"/>
  <c r="E2159" i="4"/>
  <c r="F2159" i="4"/>
  <c r="D2160" i="4"/>
  <c r="E2160" i="4"/>
  <c r="D2161" i="4"/>
  <c r="E2161" i="4"/>
  <c r="F2161" i="4"/>
  <c r="D2162" i="4"/>
  <c r="E2162" i="4"/>
  <c r="F2162" i="4"/>
  <c r="D2163" i="4"/>
  <c r="E2163" i="4"/>
  <c r="F2163" i="4"/>
  <c r="D2164" i="4"/>
  <c r="E2164" i="4"/>
  <c r="D2165" i="4"/>
  <c r="E2165" i="4"/>
  <c r="D2166" i="4"/>
  <c r="E2166" i="4"/>
  <c r="D2167" i="4"/>
  <c r="E2167" i="4"/>
  <c r="D2168" i="4"/>
  <c r="E2168" i="4"/>
  <c r="F2168" i="4"/>
  <c r="D2169" i="4"/>
  <c r="E2169" i="4"/>
  <c r="F2169" i="4"/>
  <c r="D2170" i="4"/>
  <c r="E2170" i="4"/>
  <c r="D2171" i="4"/>
  <c r="E2171" i="4"/>
  <c r="F2171" i="4"/>
  <c r="D2172" i="4"/>
  <c r="E2172" i="4"/>
  <c r="D2173" i="4"/>
  <c r="E2173" i="4"/>
  <c r="D2174" i="4"/>
  <c r="E2174" i="4"/>
  <c r="F2174" i="4"/>
  <c r="D2175" i="4"/>
  <c r="E2175" i="4"/>
  <c r="F2175" i="4"/>
  <c r="D2176" i="4"/>
  <c r="E2176" i="4"/>
  <c r="D2177" i="4"/>
  <c r="E2177" i="4"/>
  <c r="D2178" i="4"/>
  <c r="E2178" i="4"/>
  <c r="D2179" i="4"/>
  <c r="E2179" i="4"/>
  <c r="D2180" i="4"/>
  <c r="E2180" i="4"/>
  <c r="F2180" i="4"/>
  <c r="D2181" i="4"/>
  <c r="E2181" i="4"/>
  <c r="F2181" i="4"/>
  <c r="D2182" i="4"/>
  <c r="E2182" i="4"/>
  <c r="D2183" i="4"/>
  <c r="E2183" i="4"/>
  <c r="F2183" i="4"/>
  <c r="D2184" i="4"/>
  <c r="E2184" i="4"/>
  <c r="D2185" i="4"/>
  <c r="E2185" i="4"/>
  <c r="D2186" i="4"/>
  <c r="E2186" i="4"/>
  <c r="F2186" i="4"/>
  <c r="D2187" i="4"/>
  <c r="E2187" i="4"/>
  <c r="F2187" i="4"/>
  <c r="D2188" i="4"/>
  <c r="E2188" i="4"/>
  <c r="D2189" i="4"/>
  <c r="E2189" i="4"/>
  <c r="F2189" i="4"/>
  <c r="D2190" i="4"/>
  <c r="E2190" i="4"/>
  <c r="D2191" i="4"/>
  <c r="E2191" i="4"/>
  <c r="D2192" i="4"/>
  <c r="E2192" i="4"/>
  <c r="F2192" i="4"/>
  <c r="D2193" i="4"/>
  <c r="E2193" i="4"/>
  <c r="F2193" i="4"/>
  <c r="D2194" i="4"/>
  <c r="E2194" i="4"/>
  <c r="D2195" i="4"/>
  <c r="E2195" i="4"/>
  <c r="F2195" i="4"/>
  <c r="D2196" i="4"/>
  <c r="E2196" i="4"/>
  <c r="D2197" i="4"/>
  <c r="E2197" i="4"/>
  <c r="D2198" i="4"/>
  <c r="E2198" i="4"/>
  <c r="F2198" i="4"/>
  <c r="D2199" i="4"/>
  <c r="E2199" i="4"/>
  <c r="D2200" i="4"/>
  <c r="E2200" i="4"/>
  <c r="F2200" i="4"/>
  <c r="D2220" i="4"/>
  <c r="E2220" i="4"/>
  <c r="F2220" i="4"/>
  <c r="D2221" i="4"/>
  <c r="E2221" i="4"/>
  <c r="D2222" i="4"/>
  <c r="E2222" i="4"/>
  <c r="F2222" i="4"/>
  <c r="D2223" i="4"/>
  <c r="E2223" i="4"/>
  <c r="F2223" i="4"/>
  <c r="D2224" i="4"/>
  <c r="E2224" i="4"/>
  <c r="F2224" i="4"/>
  <c r="D2225" i="4"/>
  <c r="E2225" i="4"/>
  <c r="F2225" i="4"/>
  <c r="D2226" i="4"/>
  <c r="E2226" i="4"/>
  <c r="D2227" i="4"/>
  <c r="E2227" i="4"/>
  <c r="D2228" i="4"/>
  <c r="E2228" i="4"/>
  <c r="F2228" i="4"/>
  <c r="D2229" i="4"/>
  <c r="E2229" i="4"/>
  <c r="F2229" i="4"/>
  <c r="D2230" i="4"/>
  <c r="E2230" i="4"/>
  <c r="F2230" i="4"/>
  <c r="D2231" i="4"/>
  <c r="E2231" i="4"/>
  <c r="F2231" i="4"/>
  <c r="D2232" i="4"/>
  <c r="E2232" i="4"/>
  <c r="F2232" i="4"/>
  <c r="D2233" i="4"/>
  <c r="E2233" i="4"/>
  <c r="F2233" i="4"/>
  <c r="D2234" i="4"/>
  <c r="E2234" i="4"/>
  <c r="D2235" i="4"/>
  <c r="E2235" i="4"/>
  <c r="F2235" i="4"/>
  <c r="D2236" i="4"/>
  <c r="E2236" i="4"/>
  <c r="D2237" i="4"/>
  <c r="E2237" i="4"/>
  <c r="F2237" i="4"/>
  <c r="D2238" i="4"/>
  <c r="E2238" i="4"/>
  <c r="F2238" i="4"/>
  <c r="D2239" i="4"/>
  <c r="E2239" i="4"/>
  <c r="F2239" i="4"/>
  <c r="D2240" i="4"/>
  <c r="E2240" i="4"/>
  <c r="F2240" i="4"/>
  <c r="D2241" i="4"/>
  <c r="E2241" i="4"/>
  <c r="F2241" i="4"/>
  <c r="D2242" i="4"/>
  <c r="E2242" i="4"/>
  <c r="D2243" i="4"/>
  <c r="E2243" i="4"/>
  <c r="F2243" i="4"/>
  <c r="D2244" i="4"/>
  <c r="E2244" i="4"/>
  <c r="F2244" i="4"/>
  <c r="D2245" i="4"/>
  <c r="E2245" i="4"/>
  <c r="F2245" i="4"/>
  <c r="D2246" i="4"/>
  <c r="E2246" i="4"/>
  <c r="D2247" i="4"/>
  <c r="E2247" i="4"/>
  <c r="D2248" i="4"/>
  <c r="E2248" i="4"/>
  <c r="D2249" i="4"/>
  <c r="E2249" i="4"/>
  <c r="D2250" i="4"/>
  <c r="E2250" i="4"/>
  <c r="F2250" i="4"/>
  <c r="D2251" i="4"/>
  <c r="E2251" i="4"/>
  <c r="F2251" i="4"/>
  <c r="D2252" i="4"/>
  <c r="E2252" i="4"/>
  <c r="D2253" i="4"/>
  <c r="E2253" i="4"/>
  <c r="F2253" i="4"/>
  <c r="D2254" i="4"/>
  <c r="E2254" i="4"/>
  <c r="D2255" i="4"/>
  <c r="E2255" i="4"/>
  <c r="D2256" i="4"/>
  <c r="E2256" i="4"/>
  <c r="F2256" i="4"/>
  <c r="D2257" i="4"/>
  <c r="E2257" i="4"/>
  <c r="F2257" i="4"/>
  <c r="D2258" i="4"/>
  <c r="E2258" i="4"/>
  <c r="D2259" i="4"/>
  <c r="E2259" i="4"/>
  <c r="D2260" i="4"/>
  <c r="E2260" i="4"/>
  <c r="D2261" i="4"/>
  <c r="E2261" i="4"/>
  <c r="F2261" i="4"/>
  <c r="D2262" i="4"/>
  <c r="E2262" i="4"/>
  <c r="D2263" i="4"/>
  <c r="E2263" i="4"/>
  <c r="D2264" i="4"/>
  <c r="E2264" i="4"/>
  <c r="F2264" i="4"/>
  <c r="D2265" i="4"/>
  <c r="E2265" i="4"/>
  <c r="F2265" i="4"/>
  <c r="D2266" i="4"/>
  <c r="E2266" i="4"/>
  <c r="D2267" i="4"/>
  <c r="E2267" i="4"/>
  <c r="F2267" i="4"/>
  <c r="D2268" i="4"/>
  <c r="E2268" i="4"/>
  <c r="D2269" i="4"/>
  <c r="E2269" i="4"/>
  <c r="D2270" i="4"/>
  <c r="E2270" i="4"/>
  <c r="F2270" i="4"/>
  <c r="D2271" i="4"/>
  <c r="E2271" i="4"/>
  <c r="F2271" i="4"/>
  <c r="D2272" i="4"/>
  <c r="E2272" i="4"/>
  <c r="D2273" i="4"/>
  <c r="E2273" i="4"/>
  <c r="F2273" i="4"/>
  <c r="D2274" i="4"/>
  <c r="E2274" i="4"/>
  <c r="D2275" i="4"/>
  <c r="E2275" i="4"/>
  <c r="D2276" i="4"/>
  <c r="E2276" i="4"/>
  <c r="D2277" i="4"/>
  <c r="E2277" i="4"/>
  <c r="F2277" i="4"/>
  <c r="D2278" i="4"/>
  <c r="E2278" i="4"/>
  <c r="F2278" i="4"/>
  <c r="D2279" i="4"/>
  <c r="E2279" i="4"/>
  <c r="F2279" i="4"/>
  <c r="D2280" i="4"/>
  <c r="E2280" i="4"/>
  <c r="D2281" i="4"/>
  <c r="E2281" i="4"/>
  <c r="D2282" i="4"/>
  <c r="E2282" i="4"/>
  <c r="D2283" i="4"/>
  <c r="E2283" i="4"/>
  <c r="D2284" i="4"/>
  <c r="E2284" i="4"/>
  <c r="F2284" i="4"/>
  <c r="D2285" i="4"/>
  <c r="E2285" i="4"/>
  <c r="F2285" i="4"/>
  <c r="D2286" i="4"/>
  <c r="E2286" i="4"/>
  <c r="D2287" i="4"/>
  <c r="E2287" i="4"/>
  <c r="F2287" i="4"/>
  <c r="D2288" i="4"/>
  <c r="E2288" i="4"/>
  <c r="D2289" i="4"/>
  <c r="E2289" i="4"/>
  <c r="D2290" i="4"/>
  <c r="E2290" i="4"/>
  <c r="F2290" i="4"/>
  <c r="D2291" i="4"/>
  <c r="E2291" i="4"/>
  <c r="F2291" i="4"/>
  <c r="D2292" i="4"/>
  <c r="E2292" i="4"/>
  <c r="F2292" i="4"/>
  <c r="D2293" i="4"/>
  <c r="E2293" i="4"/>
  <c r="F2293" i="4"/>
  <c r="D2294" i="4"/>
  <c r="E2294" i="4"/>
  <c r="D2295" i="4"/>
  <c r="E2295" i="4"/>
  <c r="D2296" i="4"/>
  <c r="E2296" i="4"/>
  <c r="D2297" i="4"/>
  <c r="E2297" i="4"/>
  <c r="D2298" i="4"/>
  <c r="E2298" i="4"/>
  <c r="F2298" i="4"/>
  <c r="D2299" i="4"/>
  <c r="E2299" i="4"/>
  <c r="F2299" i="4"/>
  <c r="D2300" i="4"/>
  <c r="E2300" i="4"/>
  <c r="D2301" i="4"/>
  <c r="E2301" i="4"/>
  <c r="F2301" i="4"/>
  <c r="D2302" i="4"/>
  <c r="E2302" i="4"/>
  <c r="D2303" i="4"/>
  <c r="E2303" i="4"/>
  <c r="D2304" i="4"/>
  <c r="E2304" i="4"/>
  <c r="F2304" i="4"/>
  <c r="D2305" i="4"/>
  <c r="E2305" i="4"/>
  <c r="F2305" i="4"/>
  <c r="D2306" i="4"/>
  <c r="E2306" i="4"/>
  <c r="D2307" i="4"/>
  <c r="E2307" i="4"/>
  <c r="F2307" i="4"/>
  <c r="D2308" i="4"/>
  <c r="E2308" i="4"/>
  <c r="D2309" i="4"/>
  <c r="E2309" i="4"/>
  <c r="D2310" i="4"/>
  <c r="E2310" i="4"/>
  <c r="F2310" i="4"/>
  <c r="D2311" i="4"/>
  <c r="E2311" i="4"/>
  <c r="F2311" i="4"/>
  <c r="D2312" i="4"/>
  <c r="E2312" i="4"/>
  <c r="D2313" i="4"/>
  <c r="E2313" i="4"/>
  <c r="F2313" i="4"/>
  <c r="D2314" i="4"/>
  <c r="E2314" i="4"/>
  <c r="D2315" i="4"/>
  <c r="E2315" i="4"/>
  <c r="D2316" i="4"/>
  <c r="E2316" i="4"/>
  <c r="F2316" i="4"/>
  <c r="D2317" i="4"/>
  <c r="E2317" i="4"/>
  <c r="F2317" i="4"/>
  <c r="D2318" i="4"/>
  <c r="E2318" i="4"/>
  <c r="D2319" i="4"/>
  <c r="E2319" i="4"/>
  <c r="D2320" i="4"/>
  <c r="E2320" i="4"/>
  <c r="D2321" i="4"/>
  <c r="E2321" i="4"/>
  <c r="D2322" i="4"/>
  <c r="E2322" i="4"/>
  <c r="F2322" i="4"/>
  <c r="D2323" i="4"/>
  <c r="E2323" i="4"/>
  <c r="F2323" i="4"/>
  <c r="D2324" i="4"/>
  <c r="E2324" i="4"/>
  <c r="D2325" i="4"/>
  <c r="E2325" i="4"/>
  <c r="F2325" i="4"/>
  <c r="D2326" i="4"/>
  <c r="E2326" i="4"/>
  <c r="D2327" i="4"/>
  <c r="E2327" i="4"/>
  <c r="D2328" i="4"/>
  <c r="E2328" i="4"/>
  <c r="F2328" i="4"/>
  <c r="D2329" i="4"/>
  <c r="E2329" i="4"/>
  <c r="F2329" i="4"/>
  <c r="D2330" i="4"/>
  <c r="E2330" i="4"/>
  <c r="D2331" i="4"/>
  <c r="E2331" i="4"/>
  <c r="D2332" i="4"/>
  <c r="E2332" i="4"/>
  <c r="D2333" i="4"/>
  <c r="E2333" i="4"/>
  <c r="D2334" i="4"/>
  <c r="E2334" i="4"/>
  <c r="F2334" i="4"/>
  <c r="D2335" i="4"/>
  <c r="E2335" i="4"/>
  <c r="F2335" i="4"/>
  <c r="D2336" i="4"/>
  <c r="E2336" i="4"/>
  <c r="D2337" i="4"/>
  <c r="E2337" i="4"/>
  <c r="F2337" i="4"/>
  <c r="D2338" i="4"/>
  <c r="E2338" i="4"/>
  <c r="D2339" i="4"/>
  <c r="E2339" i="4"/>
  <c r="D2340" i="4"/>
  <c r="E2340" i="4"/>
  <c r="F2340" i="4"/>
  <c r="D2341" i="4"/>
  <c r="E2341" i="4"/>
  <c r="F2341" i="4"/>
  <c r="D2342" i="4"/>
  <c r="E2342" i="4"/>
  <c r="D2343" i="4"/>
  <c r="E2343" i="4"/>
  <c r="F2343" i="4"/>
  <c r="D2344" i="4"/>
  <c r="E2344" i="4"/>
  <c r="D2345" i="4"/>
  <c r="E2345" i="4"/>
  <c r="D2346" i="4"/>
  <c r="E2346" i="4"/>
  <c r="F2346" i="4"/>
  <c r="D2347" i="4"/>
  <c r="E2347" i="4"/>
  <c r="F2347" i="4"/>
  <c r="D2348" i="4"/>
  <c r="E2348" i="4"/>
  <c r="D2349" i="4"/>
  <c r="E2349" i="4"/>
  <c r="F2349" i="4"/>
  <c r="D2350" i="4"/>
  <c r="E2350" i="4"/>
  <c r="D2351" i="4"/>
  <c r="E2351" i="4"/>
  <c r="D2352" i="4"/>
  <c r="E2352" i="4"/>
  <c r="F2352" i="4"/>
  <c r="D2353" i="4"/>
  <c r="E2353" i="4"/>
  <c r="F2353" i="4"/>
  <c r="D2354" i="4"/>
  <c r="E2354" i="4"/>
  <c r="D2355" i="4"/>
  <c r="E2355" i="4"/>
  <c r="F2355" i="4"/>
  <c r="D2356" i="4"/>
  <c r="E2356" i="4"/>
  <c r="D2357" i="4"/>
  <c r="E2357" i="4"/>
  <c r="D2358" i="4"/>
  <c r="E2358" i="4"/>
  <c r="F2358" i="4"/>
  <c r="D2359" i="4"/>
  <c r="E2359" i="4"/>
  <c r="F2359" i="4"/>
  <c r="D2360" i="4"/>
  <c r="E2360" i="4"/>
  <c r="D2361" i="4"/>
  <c r="E2361" i="4"/>
  <c r="F2361" i="4"/>
  <c r="D2362" i="4"/>
  <c r="E2362" i="4"/>
  <c r="D2363" i="4"/>
  <c r="E2363" i="4"/>
  <c r="D2364" i="4"/>
  <c r="E2364" i="4"/>
  <c r="F2364" i="4"/>
  <c r="D2365" i="4"/>
  <c r="E2365" i="4"/>
  <c r="F2365" i="4"/>
  <c r="D2366" i="4"/>
  <c r="E2366" i="4"/>
  <c r="D2367" i="4"/>
  <c r="E2367" i="4"/>
  <c r="D2368" i="4"/>
  <c r="E2368" i="4"/>
  <c r="D2369" i="4"/>
  <c r="E2369" i="4"/>
  <c r="F2369" i="4"/>
  <c r="D2370" i="4"/>
  <c r="E2370" i="4"/>
  <c r="F2370" i="4"/>
  <c r="D2371" i="4"/>
  <c r="E2371" i="4"/>
  <c r="F2371" i="4"/>
  <c r="D2372" i="4"/>
  <c r="E2372" i="4"/>
  <c r="D2373" i="4"/>
  <c r="E2373" i="4"/>
  <c r="F2373" i="4"/>
  <c r="D2374" i="4"/>
  <c r="E2374" i="4"/>
  <c r="D2375" i="4"/>
  <c r="E2375" i="4"/>
  <c r="D2376" i="4"/>
  <c r="E2376" i="4"/>
  <c r="F2376" i="4"/>
  <c r="D2377" i="4"/>
  <c r="E2377" i="4"/>
  <c r="F2377" i="4"/>
  <c r="D2378" i="4"/>
  <c r="E2378" i="4"/>
  <c r="D2379" i="4"/>
  <c r="E2379" i="4"/>
  <c r="F2379" i="4"/>
  <c r="D2380" i="4"/>
  <c r="E2380" i="4"/>
  <c r="D2381" i="4"/>
  <c r="E2381" i="4"/>
  <c r="D2382" i="4"/>
  <c r="E2382" i="4"/>
  <c r="F2382" i="4"/>
  <c r="D2383" i="4"/>
  <c r="E2383" i="4"/>
  <c r="F2383" i="4"/>
  <c r="D2384" i="4"/>
  <c r="E2384" i="4"/>
  <c r="D2385" i="4"/>
  <c r="E2385" i="4"/>
  <c r="F2385" i="4"/>
  <c r="D2386" i="4"/>
  <c r="E2386" i="4"/>
  <c r="D2387" i="4"/>
  <c r="E2387" i="4"/>
  <c r="F2387" i="4"/>
  <c r="D2388" i="4"/>
  <c r="E2388" i="4"/>
  <c r="F2388" i="4"/>
  <c r="D2389" i="4"/>
  <c r="E2389" i="4"/>
  <c r="F2389" i="4"/>
  <c r="D2390" i="4"/>
  <c r="E2390" i="4"/>
  <c r="D2391" i="4"/>
  <c r="E2391" i="4"/>
  <c r="D2392" i="4"/>
  <c r="E2392" i="4"/>
  <c r="D2393" i="4"/>
  <c r="E2393" i="4"/>
  <c r="D2394" i="4"/>
  <c r="E2394" i="4"/>
  <c r="F2394" i="4"/>
  <c r="D2395" i="4"/>
  <c r="E2395" i="4"/>
  <c r="F2395" i="4"/>
  <c r="D2396" i="4"/>
  <c r="E2396" i="4"/>
  <c r="D2397" i="4"/>
  <c r="E2397" i="4"/>
  <c r="F2397" i="4"/>
  <c r="D2398" i="4"/>
  <c r="E2398" i="4"/>
  <c r="D2399" i="4"/>
  <c r="E2399" i="4"/>
  <c r="D2400" i="4"/>
  <c r="E2400" i="4"/>
  <c r="F2400" i="4"/>
  <c r="D2401" i="4"/>
  <c r="E2401" i="4"/>
  <c r="F2401" i="4"/>
  <c r="D2402" i="4"/>
  <c r="E2402" i="4"/>
  <c r="D2403" i="4"/>
  <c r="E2403" i="4"/>
  <c r="D2404" i="4"/>
  <c r="E2404" i="4"/>
  <c r="D2405" i="4"/>
  <c r="E2405" i="4"/>
  <c r="D2406" i="4"/>
  <c r="E2406" i="4"/>
  <c r="D2407" i="4"/>
  <c r="E2407" i="4"/>
  <c r="F2407" i="4"/>
  <c r="D2408" i="4"/>
  <c r="E2408" i="4"/>
  <c r="F2408" i="4"/>
  <c r="D2409" i="4"/>
  <c r="E2409" i="4"/>
  <c r="F2409" i="4"/>
  <c r="D2410" i="4"/>
  <c r="E2410" i="4"/>
  <c r="D2411" i="4"/>
  <c r="E2411" i="4"/>
  <c r="D2412" i="4"/>
  <c r="E2412" i="4"/>
  <c r="F2412" i="4"/>
  <c r="D2413" i="4"/>
  <c r="E2413" i="4"/>
  <c r="F2413" i="4"/>
  <c r="D2414" i="4"/>
  <c r="E2414" i="4"/>
  <c r="D2415" i="4"/>
  <c r="E2415" i="4"/>
  <c r="F2415" i="4"/>
  <c r="D2416" i="4"/>
  <c r="E2416" i="4"/>
  <c r="D2417" i="4"/>
  <c r="E2417" i="4"/>
  <c r="D2418" i="4"/>
  <c r="E2418" i="4"/>
  <c r="D2419" i="4"/>
  <c r="E2419" i="4"/>
  <c r="F2419" i="4"/>
  <c r="D2420" i="4"/>
  <c r="E2420" i="4"/>
  <c r="F2420" i="4"/>
  <c r="D2421" i="4"/>
  <c r="E2421" i="4"/>
  <c r="P2421" i="4"/>
  <c r="O2421" i="4"/>
  <c r="P2420" i="4"/>
  <c r="O2420" i="4"/>
  <c r="P2419" i="4"/>
  <c r="O2419" i="4"/>
  <c r="P2418" i="4"/>
  <c r="O2418" i="4"/>
  <c r="P2417" i="4"/>
  <c r="O2417" i="4"/>
  <c r="P2416" i="4"/>
  <c r="O2416" i="4"/>
  <c r="P2415" i="4"/>
  <c r="O2415" i="4"/>
  <c r="P2414" i="4"/>
  <c r="O2414" i="4"/>
  <c r="P2413" i="4"/>
  <c r="O2413" i="4"/>
  <c r="P2412" i="4"/>
  <c r="O2412" i="4"/>
  <c r="P2411" i="4"/>
  <c r="O2411" i="4"/>
  <c r="P2410" i="4"/>
  <c r="O2410" i="4"/>
  <c r="P2409" i="4"/>
  <c r="O2409" i="4"/>
  <c r="P2408" i="4"/>
  <c r="O2408" i="4"/>
  <c r="P2407" i="4"/>
  <c r="O2407" i="4"/>
  <c r="P2406" i="4"/>
  <c r="O2406" i="4"/>
  <c r="P2405" i="4"/>
  <c r="O2405" i="4"/>
  <c r="P2404" i="4"/>
  <c r="O2404" i="4"/>
  <c r="K2404" i="4" s="1"/>
  <c r="P2403" i="4"/>
  <c r="O2403" i="4"/>
  <c r="P2402" i="4"/>
  <c r="O2402" i="4"/>
  <c r="P2401" i="4"/>
  <c r="O2401" i="4"/>
  <c r="P2400" i="4"/>
  <c r="O2400" i="4"/>
  <c r="P2399" i="4"/>
  <c r="O2399" i="4"/>
  <c r="P2398" i="4"/>
  <c r="O2398" i="4"/>
  <c r="P2397" i="4"/>
  <c r="O2397" i="4"/>
  <c r="P2396" i="4"/>
  <c r="O2396" i="4"/>
  <c r="P2395" i="4"/>
  <c r="O2395" i="4"/>
  <c r="P2394" i="4"/>
  <c r="O2394" i="4"/>
  <c r="P2393" i="4"/>
  <c r="O2393" i="4"/>
  <c r="P2392" i="4"/>
  <c r="O2392" i="4"/>
  <c r="P2391" i="4"/>
  <c r="O2391" i="4"/>
  <c r="P2390" i="4"/>
  <c r="O2390" i="4"/>
  <c r="P2389" i="4"/>
  <c r="O2389" i="4"/>
  <c r="K2389" i="4" s="1"/>
  <c r="M2389" i="4" s="1"/>
  <c r="P2388" i="4"/>
  <c r="O2388" i="4"/>
  <c r="P2387" i="4"/>
  <c r="O2387" i="4"/>
  <c r="P2386" i="4"/>
  <c r="O2386" i="4"/>
  <c r="P2385" i="4"/>
  <c r="O2385" i="4"/>
  <c r="P2384" i="4"/>
  <c r="O2384" i="4"/>
  <c r="P2383" i="4"/>
  <c r="O2383" i="4"/>
  <c r="P2382" i="4"/>
  <c r="O2382" i="4"/>
  <c r="P2381" i="4"/>
  <c r="O2381" i="4"/>
  <c r="P2380" i="4"/>
  <c r="O2380" i="4"/>
  <c r="P2379" i="4"/>
  <c r="O2379" i="4"/>
  <c r="P2378" i="4"/>
  <c r="O2378" i="4"/>
  <c r="P2377" i="4"/>
  <c r="O2377" i="4"/>
  <c r="P2376" i="4"/>
  <c r="O2376" i="4"/>
  <c r="P2375" i="4"/>
  <c r="O2375" i="4"/>
  <c r="P2374" i="4"/>
  <c r="O2374" i="4"/>
  <c r="P2373" i="4"/>
  <c r="O2373" i="4"/>
  <c r="K2373" i="4" s="1"/>
  <c r="P2372" i="4"/>
  <c r="O2372" i="4"/>
  <c r="P2371" i="4"/>
  <c r="O2371" i="4"/>
  <c r="P2370" i="4"/>
  <c r="O2370" i="4"/>
  <c r="P2369" i="4"/>
  <c r="O2369" i="4"/>
  <c r="P2368" i="4"/>
  <c r="O2368" i="4"/>
  <c r="P2367" i="4"/>
  <c r="O2367" i="4"/>
  <c r="P2366" i="4"/>
  <c r="O2366" i="4"/>
  <c r="P2365" i="4"/>
  <c r="O2365" i="4"/>
  <c r="P2364" i="4"/>
  <c r="O2364" i="4"/>
  <c r="P2363" i="4"/>
  <c r="O2363" i="4"/>
  <c r="P2362" i="4"/>
  <c r="O2362" i="4"/>
  <c r="P2361" i="4"/>
  <c r="O2361" i="4"/>
  <c r="P2360" i="4"/>
  <c r="O2360" i="4"/>
  <c r="P2359" i="4"/>
  <c r="O2359" i="4"/>
  <c r="P2358" i="4"/>
  <c r="O2358" i="4"/>
  <c r="P2357" i="4"/>
  <c r="O2357" i="4"/>
  <c r="P2356" i="4"/>
  <c r="O2356" i="4"/>
  <c r="P2355" i="4"/>
  <c r="O2355" i="4"/>
  <c r="P2354" i="4"/>
  <c r="O2354" i="4"/>
  <c r="P2353" i="4"/>
  <c r="O2353" i="4"/>
  <c r="P2352" i="4"/>
  <c r="O2352" i="4"/>
  <c r="P2351" i="4"/>
  <c r="O2351" i="4"/>
  <c r="P2350" i="4"/>
  <c r="O2350" i="4"/>
  <c r="P2349" i="4"/>
  <c r="O2349" i="4"/>
  <c r="P2348" i="4"/>
  <c r="O2348" i="4"/>
  <c r="P2347" i="4"/>
  <c r="O2347" i="4"/>
  <c r="P2346" i="4"/>
  <c r="O2346" i="4"/>
  <c r="P2345" i="4"/>
  <c r="O2345" i="4"/>
  <c r="P2344" i="4"/>
  <c r="O2344" i="4"/>
  <c r="P2343" i="4"/>
  <c r="O2343" i="4"/>
  <c r="P2342" i="4"/>
  <c r="O2342" i="4"/>
  <c r="K2342" i="4" s="1"/>
  <c r="P2341" i="4"/>
  <c r="O2341" i="4"/>
  <c r="P2340" i="4"/>
  <c r="O2340" i="4"/>
  <c r="P2339" i="4"/>
  <c r="O2339" i="4"/>
  <c r="P2338" i="4"/>
  <c r="O2338" i="4"/>
  <c r="P2337" i="4"/>
  <c r="O2337" i="4"/>
  <c r="P2336" i="4"/>
  <c r="O2336" i="4"/>
  <c r="P2335" i="4"/>
  <c r="O2335" i="4"/>
  <c r="P2334" i="4"/>
  <c r="O2334" i="4"/>
  <c r="P2333" i="4"/>
  <c r="O2333" i="4"/>
  <c r="P2332" i="4"/>
  <c r="O2332" i="4"/>
  <c r="P2331" i="4"/>
  <c r="O2331" i="4"/>
  <c r="P2330" i="4"/>
  <c r="O2330" i="4"/>
  <c r="P2329" i="4"/>
  <c r="O2329" i="4"/>
  <c r="P2328" i="4"/>
  <c r="O2328" i="4"/>
  <c r="P2327" i="4"/>
  <c r="O2327" i="4"/>
  <c r="P2326" i="4"/>
  <c r="O2326" i="4"/>
  <c r="P2325" i="4"/>
  <c r="O2325" i="4"/>
  <c r="P2324" i="4"/>
  <c r="O2324" i="4"/>
  <c r="K2324" i="4" s="1"/>
  <c r="P2323" i="4"/>
  <c r="O2323" i="4"/>
  <c r="P2322" i="4"/>
  <c r="O2322" i="4"/>
  <c r="P2321" i="4"/>
  <c r="O2321" i="4"/>
  <c r="P2320" i="4"/>
  <c r="O2320" i="4"/>
  <c r="P2319" i="4"/>
  <c r="O2319" i="4"/>
  <c r="P2318" i="4"/>
  <c r="O2318" i="4"/>
  <c r="P2317" i="4"/>
  <c r="O2317" i="4"/>
  <c r="P2316" i="4"/>
  <c r="O2316" i="4"/>
  <c r="P2315" i="4"/>
  <c r="O2315" i="4"/>
  <c r="P2314" i="4"/>
  <c r="O2314" i="4"/>
  <c r="P2313" i="4"/>
  <c r="O2313" i="4"/>
  <c r="P2312" i="4"/>
  <c r="O2312" i="4"/>
  <c r="P2311" i="4"/>
  <c r="O2311" i="4"/>
  <c r="P2310" i="4"/>
  <c r="O2310" i="4"/>
  <c r="P2309" i="4"/>
  <c r="O2309" i="4"/>
  <c r="P2308" i="4"/>
  <c r="O2308" i="4"/>
  <c r="K2308" i="4" s="1"/>
  <c r="P2307" i="4"/>
  <c r="O2307" i="4"/>
  <c r="P2306" i="4"/>
  <c r="O2306" i="4"/>
  <c r="P2305" i="4"/>
  <c r="O2305" i="4"/>
  <c r="P2304" i="4"/>
  <c r="O2304" i="4"/>
  <c r="P2303" i="4"/>
  <c r="O2303" i="4"/>
  <c r="P2302" i="4"/>
  <c r="O2302" i="4"/>
  <c r="P2301" i="4"/>
  <c r="O2301" i="4"/>
  <c r="P2300" i="4"/>
  <c r="O2300" i="4"/>
  <c r="P2299" i="4"/>
  <c r="O2299" i="4"/>
  <c r="P2298" i="4"/>
  <c r="O2298" i="4"/>
  <c r="P2297" i="4"/>
  <c r="O2297" i="4"/>
  <c r="P2296" i="4"/>
  <c r="O2296" i="4"/>
  <c r="P2295" i="4"/>
  <c r="O2295" i="4"/>
  <c r="P2294" i="4"/>
  <c r="O2294" i="4"/>
  <c r="P2293" i="4"/>
  <c r="O2293" i="4"/>
  <c r="P2292" i="4"/>
  <c r="O2292" i="4"/>
  <c r="K2292" i="4" s="1"/>
  <c r="P2291" i="4"/>
  <c r="O2291" i="4"/>
  <c r="P2290" i="4"/>
  <c r="O2290" i="4"/>
  <c r="P2289" i="4"/>
  <c r="O2289" i="4"/>
  <c r="P2288" i="4"/>
  <c r="O2288" i="4"/>
  <c r="P2287" i="4"/>
  <c r="O2287" i="4"/>
  <c r="P2286" i="4"/>
  <c r="O2286" i="4"/>
  <c r="P2285" i="4"/>
  <c r="O2285" i="4"/>
  <c r="P2284" i="4"/>
  <c r="O2284" i="4"/>
  <c r="P2283" i="4"/>
  <c r="O2283" i="4"/>
  <c r="P2282" i="4"/>
  <c r="O2282" i="4"/>
  <c r="P2281" i="4"/>
  <c r="O2281" i="4"/>
  <c r="P2280" i="4"/>
  <c r="O2280" i="4"/>
  <c r="P2279" i="4"/>
  <c r="O2279" i="4"/>
  <c r="P2278" i="4"/>
  <c r="O2278" i="4"/>
  <c r="P2277" i="4"/>
  <c r="O2277" i="4"/>
  <c r="P2276" i="4"/>
  <c r="O2276" i="4"/>
  <c r="K2276" i="4" s="1"/>
  <c r="P2275" i="4"/>
  <c r="O2275" i="4"/>
  <c r="P2274" i="4"/>
  <c r="O2274" i="4"/>
  <c r="P2273" i="4"/>
  <c r="O2273" i="4"/>
  <c r="P2272" i="4"/>
  <c r="O2272" i="4"/>
  <c r="P2271" i="4"/>
  <c r="O2271" i="4"/>
  <c r="P2270" i="4"/>
  <c r="O2270" i="4"/>
  <c r="P2269" i="4"/>
  <c r="O2269" i="4"/>
  <c r="P2268" i="4"/>
  <c r="O2268" i="4"/>
  <c r="P2267" i="4"/>
  <c r="O2267" i="4"/>
  <c r="P2266" i="4"/>
  <c r="O2266" i="4"/>
  <c r="P2265" i="4"/>
  <c r="O2265" i="4"/>
  <c r="P2264" i="4"/>
  <c r="O2264" i="4"/>
  <c r="P2263" i="4"/>
  <c r="O2263" i="4"/>
  <c r="P2262" i="4"/>
  <c r="O2262" i="4"/>
  <c r="P2261" i="4"/>
  <c r="O2261" i="4"/>
  <c r="P2260" i="4"/>
  <c r="O2260" i="4"/>
  <c r="K2260" i="4" s="1"/>
  <c r="P2259" i="4"/>
  <c r="O2259" i="4"/>
  <c r="P2258" i="4"/>
  <c r="O2258" i="4"/>
  <c r="P2257" i="4"/>
  <c r="O2257" i="4"/>
  <c r="P2256" i="4"/>
  <c r="O2256" i="4"/>
  <c r="P2255" i="4"/>
  <c r="O2255" i="4"/>
  <c r="P2254" i="4"/>
  <c r="O2254" i="4"/>
  <c r="P2253" i="4"/>
  <c r="O2253" i="4"/>
  <c r="P2252" i="4"/>
  <c r="O2252" i="4"/>
  <c r="P2251" i="4"/>
  <c r="O2251" i="4"/>
  <c r="P2250" i="4"/>
  <c r="O2250" i="4"/>
  <c r="P2249" i="4"/>
  <c r="O2249" i="4"/>
  <c r="P2248" i="4"/>
  <c r="O2248" i="4"/>
  <c r="P2247" i="4"/>
  <c r="O2247" i="4"/>
  <c r="P2246" i="4"/>
  <c r="O2246" i="4"/>
  <c r="P2245" i="4"/>
  <c r="O2245" i="4"/>
  <c r="K2245" i="4" s="1"/>
  <c r="P2244" i="4"/>
  <c r="O2244" i="4"/>
  <c r="P2243" i="4"/>
  <c r="O2243" i="4"/>
  <c r="P2242" i="4"/>
  <c r="O2242" i="4"/>
  <c r="P2241" i="4"/>
  <c r="O2241" i="4"/>
  <c r="P2240" i="4"/>
  <c r="O2240" i="4"/>
  <c r="P2239" i="4"/>
  <c r="O2239" i="4"/>
  <c r="P2238" i="4"/>
  <c r="O2238" i="4"/>
  <c r="P2237" i="4"/>
  <c r="O2237" i="4"/>
  <c r="P2236" i="4"/>
  <c r="O2236" i="4"/>
  <c r="P2235" i="4"/>
  <c r="O2235" i="4"/>
  <c r="P2234" i="4"/>
  <c r="O2234" i="4"/>
  <c r="P2233" i="4"/>
  <c r="O2233" i="4"/>
  <c r="P2232" i="4"/>
  <c r="O2232" i="4"/>
  <c r="P2231" i="4"/>
  <c r="O2231" i="4"/>
  <c r="P2230" i="4"/>
  <c r="O2230" i="4"/>
  <c r="P2229" i="4"/>
  <c r="O2229" i="4"/>
  <c r="P2228" i="4"/>
  <c r="O2228" i="4"/>
  <c r="P2227" i="4"/>
  <c r="O2227" i="4"/>
  <c r="P2226" i="4"/>
  <c r="O2226" i="4"/>
  <c r="P2225" i="4"/>
  <c r="O2225" i="4"/>
  <c r="P2224" i="4"/>
  <c r="O2224" i="4"/>
  <c r="P2223" i="4"/>
  <c r="O2223" i="4"/>
  <c r="P2222" i="4"/>
  <c r="O2222" i="4"/>
  <c r="P2221" i="4"/>
  <c r="O2221" i="4"/>
  <c r="P2220" i="4"/>
  <c r="O2220" i="4"/>
  <c r="P2200" i="4"/>
  <c r="O2200" i="4"/>
  <c r="P2199" i="4"/>
  <c r="O2199" i="4"/>
  <c r="K2199" i="4" s="1"/>
  <c r="P2198" i="4"/>
  <c r="O2198" i="4"/>
  <c r="P2197" i="4"/>
  <c r="O2197" i="4"/>
  <c r="P2196" i="4"/>
  <c r="O2196" i="4"/>
  <c r="P2195" i="4"/>
  <c r="O2195" i="4"/>
  <c r="P2194" i="4"/>
  <c r="O2194" i="4"/>
  <c r="P2193" i="4"/>
  <c r="O2193" i="4"/>
  <c r="P2192" i="4"/>
  <c r="O2192" i="4"/>
  <c r="P2191" i="4"/>
  <c r="O2191" i="4"/>
  <c r="P2190" i="4"/>
  <c r="O2190" i="4"/>
  <c r="P2189" i="4"/>
  <c r="O2189" i="4"/>
  <c r="P2188" i="4"/>
  <c r="O2188" i="4"/>
  <c r="P2187" i="4"/>
  <c r="O2187" i="4"/>
  <c r="P2186" i="4"/>
  <c r="O2186" i="4"/>
  <c r="P2185" i="4"/>
  <c r="O2185" i="4"/>
  <c r="P2184" i="4"/>
  <c r="O2184" i="4"/>
  <c r="P2183" i="4"/>
  <c r="O2183" i="4"/>
  <c r="P2182" i="4"/>
  <c r="O2182" i="4"/>
  <c r="P2181" i="4"/>
  <c r="O2181" i="4"/>
  <c r="P2180" i="4"/>
  <c r="O2180" i="4"/>
  <c r="P2179" i="4"/>
  <c r="O2179" i="4"/>
  <c r="P2178" i="4"/>
  <c r="O2178" i="4"/>
  <c r="P2177" i="4"/>
  <c r="O2177" i="4"/>
  <c r="P2176" i="4"/>
  <c r="O2176" i="4"/>
  <c r="P2175" i="4"/>
  <c r="O2175" i="4"/>
  <c r="P2174" i="4"/>
  <c r="O2174" i="4"/>
  <c r="P2173" i="4"/>
  <c r="O2173" i="4"/>
  <c r="P2172" i="4"/>
  <c r="O2172" i="4"/>
  <c r="P2171" i="4"/>
  <c r="O2171" i="4"/>
  <c r="P2170" i="4"/>
  <c r="O2170" i="4"/>
  <c r="P2169" i="4"/>
  <c r="O2169" i="4"/>
  <c r="P2168" i="4"/>
  <c r="O2168" i="4"/>
  <c r="P2167" i="4"/>
  <c r="O2167" i="4"/>
  <c r="P2166" i="4"/>
  <c r="O2166" i="4"/>
  <c r="P2165" i="4"/>
  <c r="O2165" i="4"/>
  <c r="P2164" i="4"/>
  <c r="O2164" i="4"/>
  <c r="P2163" i="4"/>
  <c r="O2163" i="4"/>
  <c r="P2162" i="4"/>
  <c r="O2162" i="4"/>
  <c r="P2161" i="4"/>
  <c r="O2161" i="4"/>
  <c r="P2160" i="4"/>
  <c r="O2160" i="4"/>
  <c r="P2159" i="4"/>
  <c r="O2159" i="4"/>
  <c r="P2158" i="4"/>
  <c r="O2158" i="4"/>
  <c r="K2158" i="4" s="1"/>
  <c r="P2157" i="4"/>
  <c r="O2157" i="4"/>
  <c r="P2156" i="4"/>
  <c r="O2156" i="4"/>
  <c r="P2155" i="4"/>
  <c r="O2155" i="4"/>
  <c r="P2154" i="4"/>
  <c r="O2154" i="4"/>
  <c r="P2153" i="4"/>
  <c r="O2153" i="4"/>
  <c r="P2152" i="4"/>
  <c r="O2152" i="4"/>
  <c r="P2151" i="4"/>
  <c r="O2151" i="4"/>
  <c r="P2150" i="4"/>
  <c r="O2150" i="4"/>
  <c r="P2149" i="4"/>
  <c r="O2149" i="4"/>
  <c r="P2148" i="4"/>
  <c r="O2148" i="4"/>
  <c r="P2147" i="4"/>
  <c r="O2147" i="4"/>
  <c r="P2146" i="4"/>
  <c r="O2146" i="4"/>
  <c r="P2145" i="4"/>
  <c r="O2145" i="4"/>
  <c r="P2144" i="4"/>
  <c r="O2144" i="4"/>
  <c r="P2143" i="4"/>
  <c r="O2143" i="4"/>
  <c r="P2142" i="4"/>
  <c r="O2142" i="4"/>
  <c r="P2141" i="4"/>
  <c r="O2141" i="4"/>
  <c r="P2140" i="4"/>
  <c r="O2140" i="4"/>
  <c r="P2139" i="4"/>
  <c r="O2139" i="4"/>
  <c r="P2138" i="4"/>
  <c r="O2138" i="4"/>
  <c r="P2137" i="4"/>
  <c r="O2137" i="4"/>
  <c r="P2136" i="4"/>
  <c r="O2136" i="4"/>
  <c r="P2135" i="4"/>
  <c r="O2135" i="4"/>
  <c r="P2134" i="4"/>
  <c r="O2134" i="4"/>
  <c r="P2133" i="4"/>
  <c r="O2133" i="4"/>
  <c r="P2132" i="4"/>
  <c r="O2132" i="4"/>
  <c r="P2131" i="4"/>
  <c r="O2131" i="4"/>
  <c r="P2130" i="4"/>
  <c r="O2130" i="4"/>
  <c r="P2129" i="4"/>
  <c r="O2129" i="4"/>
  <c r="P2128" i="4"/>
  <c r="O2128" i="4"/>
  <c r="P2127" i="4"/>
  <c r="O2127" i="4"/>
  <c r="P2126" i="4"/>
  <c r="O2126" i="4"/>
  <c r="P2125" i="4"/>
  <c r="O2125" i="4"/>
  <c r="P2124" i="4"/>
  <c r="O2124" i="4"/>
  <c r="P2123" i="4"/>
  <c r="O2123" i="4"/>
  <c r="P2122" i="4"/>
  <c r="O2122" i="4"/>
  <c r="P2121" i="4"/>
  <c r="O2121" i="4"/>
  <c r="P2120" i="4"/>
  <c r="O2120" i="4"/>
  <c r="P2119" i="4"/>
  <c r="O2119" i="4"/>
  <c r="P2118" i="4"/>
  <c r="O2118" i="4"/>
  <c r="P2117" i="4"/>
  <c r="O2117" i="4"/>
  <c r="K2117" i="4" s="1"/>
  <c r="P2116" i="4"/>
  <c r="O2116" i="4"/>
  <c r="P2115" i="4"/>
  <c r="O2115" i="4"/>
  <c r="P2114" i="4"/>
  <c r="O2114" i="4"/>
  <c r="P2113" i="4"/>
  <c r="O2113" i="4"/>
  <c r="P2112" i="4"/>
  <c r="O2112" i="4"/>
  <c r="P2111" i="4"/>
  <c r="O2111" i="4"/>
  <c r="P2110" i="4"/>
  <c r="O2110" i="4"/>
  <c r="P2109" i="4"/>
  <c r="O2109" i="4"/>
  <c r="P2108" i="4"/>
  <c r="O2108" i="4"/>
  <c r="P2107" i="4"/>
  <c r="O2107" i="4"/>
  <c r="P2106" i="4"/>
  <c r="O2106" i="4"/>
  <c r="P2105" i="4"/>
  <c r="O2105" i="4"/>
  <c r="P2104" i="4"/>
  <c r="O2104" i="4"/>
  <c r="P2103" i="4"/>
  <c r="O2103" i="4"/>
  <c r="P2102" i="4"/>
  <c r="O2102" i="4"/>
  <c r="P2101" i="4"/>
  <c r="O2101" i="4"/>
  <c r="P2100" i="4"/>
  <c r="O2100" i="4"/>
  <c r="P2099" i="4"/>
  <c r="O2099" i="4"/>
  <c r="P2098" i="4"/>
  <c r="O2098" i="4"/>
  <c r="P2097" i="4"/>
  <c r="O2097" i="4"/>
  <c r="P2096" i="4"/>
  <c r="O2096" i="4"/>
  <c r="P2095" i="4"/>
  <c r="O2095" i="4"/>
  <c r="P2094" i="4"/>
  <c r="O2094" i="4"/>
  <c r="P2093" i="4"/>
  <c r="O2093" i="4"/>
  <c r="P2092" i="4"/>
  <c r="O2092" i="4"/>
  <c r="P2091" i="4"/>
  <c r="O2091" i="4"/>
  <c r="P2090" i="4"/>
  <c r="O2090" i="4"/>
  <c r="P2089" i="4"/>
  <c r="O2089" i="4"/>
  <c r="P2088" i="4"/>
  <c r="O2088" i="4"/>
  <c r="P2087" i="4"/>
  <c r="O2087" i="4"/>
  <c r="P2086" i="4"/>
  <c r="O2086" i="4"/>
  <c r="P2085" i="4"/>
  <c r="O2085" i="4"/>
  <c r="P2084" i="4"/>
  <c r="O2084" i="4"/>
  <c r="P2083" i="4"/>
  <c r="O2083" i="4"/>
  <c r="P2082" i="4"/>
  <c r="O2082" i="4"/>
  <c r="P2081" i="4"/>
  <c r="O2081" i="4"/>
  <c r="P2080" i="4"/>
  <c r="O2080" i="4"/>
  <c r="P2079" i="4"/>
  <c r="O2079" i="4"/>
  <c r="P2078" i="4"/>
  <c r="O2078" i="4"/>
  <c r="P2077" i="4"/>
  <c r="O2077" i="4"/>
  <c r="P2076" i="4"/>
  <c r="O2076" i="4"/>
  <c r="P2075" i="4"/>
  <c r="O2075" i="4"/>
  <c r="P2074" i="4"/>
  <c r="O2074" i="4"/>
  <c r="P2073" i="4"/>
  <c r="O2073" i="4"/>
  <c r="P2072" i="4"/>
  <c r="O2072" i="4"/>
  <c r="P2071" i="4"/>
  <c r="O2071" i="4"/>
  <c r="P2070" i="4"/>
  <c r="O2070" i="4"/>
  <c r="P2069" i="4"/>
  <c r="O2069" i="4"/>
  <c r="P2068" i="4"/>
  <c r="O2068" i="4"/>
  <c r="P2067" i="4"/>
  <c r="O2067" i="4"/>
  <c r="P2066" i="4"/>
  <c r="O2066" i="4"/>
  <c r="P2065" i="4"/>
  <c r="O2065" i="4"/>
  <c r="P2064" i="4"/>
  <c r="O2064" i="4"/>
  <c r="P2063" i="4"/>
  <c r="O2063" i="4"/>
  <c r="P2062" i="4"/>
  <c r="O2062" i="4"/>
  <c r="P2061" i="4"/>
  <c r="O2061" i="4"/>
  <c r="P2060" i="4"/>
  <c r="O2060" i="4"/>
  <c r="P2059" i="4"/>
  <c r="O2059" i="4"/>
  <c r="P2058" i="4"/>
  <c r="O2058" i="4"/>
  <c r="P2057" i="4"/>
  <c r="O2057" i="4"/>
  <c r="P2056" i="4"/>
  <c r="O2056" i="4"/>
  <c r="P2055" i="4"/>
  <c r="O2055" i="4"/>
  <c r="P2054" i="4"/>
  <c r="O2054" i="4"/>
  <c r="P2053" i="4"/>
  <c r="O2053" i="4"/>
  <c r="P2052" i="4"/>
  <c r="O2052" i="4"/>
  <c r="P2051" i="4"/>
  <c r="O2051" i="4"/>
  <c r="P2050" i="4"/>
  <c r="O2050" i="4"/>
  <c r="P2049" i="4"/>
  <c r="O2049" i="4"/>
  <c r="P2048" i="4"/>
  <c r="O2048" i="4"/>
  <c r="P2047" i="4"/>
  <c r="O2047" i="4"/>
  <c r="P2046" i="4"/>
  <c r="O2046" i="4"/>
  <c r="P2045" i="4"/>
  <c r="O2045" i="4"/>
  <c r="P2044" i="4"/>
  <c r="O2044" i="4"/>
  <c r="P2043" i="4"/>
  <c r="O2043" i="4"/>
  <c r="P2042" i="4"/>
  <c r="O2042" i="4"/>
  <c r="P2041" i="4"/>
  <c r="O2041" i="4"/>
  <c r="P2040" i="4"/>
  <c r="O2040" i="4"/>
  <c r="P2039" i="4"/>
  <c r="O2039" i="4"/>
  <c r="P2038" i="4"/>
  <c r="O2038" i="4"/>
  <c r="P2037" i="4"/>
  <c r="O2037" i="4"/>
  <c r="P2036" i="4"/>
  <c r="O2036" i="4"/>
  <c r="P2035" i="4"/>
  <c r="O2035" i="4"/>
  <c r="P2034" i="4"/>
  <c r="O2034" i="4"/>
  <c r="P2033" i="4"/>
  <c r="O2033" i="4"/>
  <c r="P2032" i="4"/>
  <c r="O2032" i="4"/>
  <c r="P2031" i="4"/>
  <c r="O2031" i="4"/>
  <c r="P2030" i="4"/>
  <c r="O2030" i="4"/>
  <c r="P2029" i="4"/>
  <c r="O2029" i="4"/>
  <c r="P2028" i="4"/>
  <c r="O2028" i="4"/>
  <c r="P2027" i="4"/>
  <c r="O2027" i="4"/>
  <c r="P2026" i="4"/>
  <c r="O2026" i="4"/>
  <c r="P2025" i="4"/>
  <c r="O2025" i="4"/>
  <c r="P2024" i="4"/>
  <c r="O2024" i="4"/>
  <c r="P2023" i="4"/>
  <c r="O2023" i="4"/>
  <c r="P2022" i="4"/>
  <c r="O2022" i="4"/>
  <c r="P2021" i="4"/>
  <c r="O2021" i="4"/>
  <c r="P2020" i="4"/>
  <c r="O2020" i="4"/>
  <c r="P2019" i="4"/>
  <c r="O2019" i="4"/>
  <c r="P2018" i="4"/>
  <c r="O2018" i="4"/>
  <c r="P2017" i="4"/>
  <c r="O2017" i="4"/>
  <c r="P2016" i="4"/>
  <c r="O2016" i="4"/>
  <c r="P2015" i="4"/>
  <c r="O2015" i="4"/>
  <c r="P2014" i="4"/>
  <c r="O2014" i="4"/>
  <c r="P2013" i="4"/>
  <c r="O2013" i="4"/>
  <c r="P2012" i="4"/>
  <c r="O2012" i="4"/>
  <c r="P2011" i="4"/>
  <c r="O2011" i="4"/>
  <c r="P2010" i="4"/>
  <c r="O2010" i="4"/>
  <c r="P2009" i="4"/>
  <c r="O2009" i="4"/>
  <c r="P2008" i="4"/>
  <c r="O2008" i="4"/>
  <c r="P2007" i="4"/>
  <c r="O2007" i="4"/>
  <c r="P2006" i="4"/>
  <c r="O2006" i="4"/>
  <c r="P2005" i="4"/>
  <c r="O2005" i="4"/>
  <c r="P2004" i="4"/>
  <c r="O2004" i="4"/>
  <c r="P2003" i="4"/>
  <c r="O2003" i="4"/>
  <c r="P2002" i="4"/>
  <c r="O2002" i="4"/>
  <c r="P2001" i="4"/>
  <c r="O2001" i="4"/>
  <c r="P2000" i="4"/>
  <c r="O2000" i="4"/>
  <c r="P1999" i="4"/>
  <c r="O1999" i="4"/>
  <c r="P1998" i="4"/>
  <c r="O1998" i="4"/>
  <c r="P1997" i="4"/>
  <c r="O1997" i="4"/>
  <c r="P1996" i="4"/>
  <c r="O1996" i="4"/>
  <c r="P1995" i="4"/>
  <c r="O1995" i="4"/>
  <c r="P1994" i="4"/>
  <c r="O1994" i="4"/>
  <c r="P1993" i="4"/>
  <c r="O1993" i="4"/>
  <c r="P1992" i="4"/>
  <c r="O1992" i="4"/>
  <c r="P1991" i="4"/>
  <c r="O1991" i="4"/>
  <c r="P1990" i="4"/>
  <c r="O1990" i="4"/>
  <c r="P1989" i="4"/>
  <c r="O1989" i="4"/>
  <c r="P1988" i="4"/>
  <c r="O1988" i="4"/>
  <c r="P1987" i="4"/>
  <c r="O1987" i="4"/>
  <c r="P1986" i="4"/>
  <c r="O1986" i="4"/>
  <c r="P1985" i="4"/>
  <c r="O1985" i="4"/>
  <c r="P1984" i="4"/>
  <c r="O1984" i="4"/>
  <c r="P1983" i="4"/>
  <c r="O1983" i="4"/>
  <c r="P1982" i="4"/>
  <c r="O1982" i="4"/>
  <c r="P1981" i="4"/>
  <c r="O1981" i="4"/>
  <c r="P1980" i="4"/>
  <c r="O1980" i="4"/>
  <c r="P1979" i="4"/>
  <c r="O1979" i="4"/>
  <c r="P1978" i="4"/>
  <c r="O1978" i="4"/>
  <c r="P1977" i="4"/>
  <c r="O1977" i="4"/>
  <c r="P1976" i="4"/>
  <c r="O1976" i="4"/>
  <c r="P1975" i="4"/>
  <c r="O1975" i="4"/>
  <c r="P1974" i="4"/>
  <c r="O1974" i="4"/>
  <c r="P1973" i="4"/>
  <c r="O1973" i="4"/>
  <c r="P1972" i="4"/>
  <c r="O1972" i="4"/>
  <c r="P1971" i="4"/>
  <c r="O1971" i="4"/>
  <c r="P1970" i="4"/>
  <c r="O1970" i="4"/>
  <c r="P1969" i="4"/>
  <c r="O1969" i="4"/>
  <c r="P1968" i="4"/>
  <c r="O1968" i="4"/>
  <c r="P1967" i="4"/>
  <c r="O1967" i="4"/>
  <c r="P1966" i="4"/>
  <c r="O1966" i="4"/>
  <c r="P1965" i="4"/>
  <c r="O1965" i="4"/>
  <c r="P1964" i="4"/>
  <c r="O1964" i="4"/>
  <c r="P1963" i="4"/>
  <c r="O1963" i="4"/>
  <c r="P1962" i="4"/>
  <c r="O1962" i="4"/>
  <c r="P1961" i="4"/>
  <c r="O1961" i="4"/>
  <c r="P1960" i="4"/>
  <c r="O1960" i="4"/>
  <c r="P1959" i="4"/>
  <c r="O1959" i="4"/>
  <c r="P1958" i="4"/>
  <c r="O1958" i="4"/>
  <c r="P1957" i="4"/>
  <c r="O1957" i="4"/>
  <c r="P1956" i="4"/>
  <c r="O1956" i="4"/>
  <c r="P1955" i="4"/>
  <c r="O1955" i="4"/>
  <c r="P1954" i="4"/>
  <c r="O1954" i="4"/>
  <c r="P1953" i="4"/>
  <c r="O1953" i="4"/>
  <c r="P1952" i="4"/>
  <c r="O1952" i="4"/>
  <c r="P1951" i="4"/>
  <c r="O1951" i="4"/>
  <c r="P1950" i="4"/>
  <c r="O1950" i="4"/>
  <c r="P1949" i="4"/>
  <c r="O1949" i="4"/>
  <c r="P1948" i="4"/>
  <c r="O1948" i="4"/>
  <c r="P1947" i="4"/>
  <c r="O1947" i="4"/>
  <c r="P1946" i="4"/>
  <c r="O1946" i="4"/>
  <c r="P1945" i="4"/>
  <c r="O1945" i="4"/>
  <c r="P1944" i="4"/>
  <c r="O1944" i="4"/>
  <c r="P1943" i="4"/>
  <c r="O1943" i="4"/>
  <c r="P1942" i="4"/>
  <c r="O1942" i="4"/>
  <c r="P1941" i="4"/>
  <c r="O1941" i="4"/>
  <c r="P1940" i="4"/>
  <c r="O1940" i="4"/>
  <c r="P1939" i="4"/>
  <c r="O1939" i="4"/>
  <c r="P1938" i="4"/>
  <c r="O1938" i="4"/>
  <c r="P1937" i="4"/>
  <c r="O1937" i="4"/>
  <c r="P1936" i="4"/>
  <c r="O1936" i="4"/>
  <c r="P1935" i="4"/>
  <c r="O1935" i="4"/>
  <c r="P1934" i="4"/>
  <c r="O1934" i="4"/>
  <c r="P1933" i="4"/>
  <c r="O1933" i="4"/>
  <c r="P1932" i="4"/>
  <c r="O1932" i="4"/>
  <c r="P1931" i="4"/>
  <c r="O1931" i="4"/>
  <c r="P1930" i="4"/>
  <c r="O1930" i="4"/>
  <c r="P1929" i="4"/>
  <c r="O1929" i="4"/>
  <c r="P1928" i="4"/>
  <c r="O1928" i="4"/>
  <c r="P1927" i="4"/>
  <c r="O1927" i="4"/>
  <c r="P1926" i="4"/>
  <c r="O1926" i="4"/>
  <c r="P1925" i="4"/>
  <c r="O1925" i="4"/>
  <c r="P1924" i="4"/>
  <c r="O1924" i="4"/>
  <c r="P1923" i="4"/>
  <c r="O1923" i="4"/>
  <c r="P1922" i="4"/>
  <c r="O1922" i="4"/>
  <c r="P1921" i="4"/>
  <c r="O1921" i="4"/>
  <c r="P1920" i="4"/>
  <c r="O1920" i="4"/>
  <c r="P1919" i="4"/>
  <c r="O1919" i="4"/>
  <c r="P1918" i="4"/>
  <c r="O1918" i="4"/>
  <c r="P1917" i="4"/>
  <c r="O1917" i="4"/>
  <c r="P1916" i="4"/>
  <c r="O1916" i="4"/>
  <c r="P1915" i="4"/>
  <c r="O1915" i="4"/>
  <c r="P1914" i="4"/>
  <c r="O1914" i="4"/>
  <c r="P1913" i="4"/>
  <c r="O1913" i="4"/>
  <c r="P1912" i="4"/>
  <c r="O1912" i="4"/>
  <c r="P1911" i="4"/>
  <c r="O1911" i="4"/>
  <c r="P1910" i="4"/>
  <c r="O1910" i="4"/>
  <c r="P1909" i="4"/>
  <c r="O1909" i="4"/>
  <c r="P1908" i="4"/>
  <c r="O1908" i="4"/>
  <c r="P1907" i="4"/>
  <c r="O1907" i="4"/>
  <c r="P1906" i="4"/>
  <c r="O1906" i="4"/>
  <c r="P1905" i="4"/>
  <c r="O1905" i="4"/>
  <c r="P1904" i="4"/>
  <c r="O1904" i="4"/>
  <c r="P1903" i="4"/>
  <c r="O1903" i="4"/>
  <c r="P1902" i="4"/>
  <c r="O1902" i="4"/>
  <c r="P1901" i="4"/>
  <c r="O1901" i="4"/>
  <c r="P1900" i="4"/>
  <c r="O1900" i="4"/>
  <c r="P1899" i="4"/>
  <c r="O1899" i="4"/>
  <c r="P1898" i="4"/>
  <c r="O1898" i="4"/>
  <c r="P1897" i="4"/>
  <c r="O1897" i="4"/>
  <c r="P1896" i="4"/>
  <c r="O1896" i="4"/>
  <c r="P1895" i="4"/>
  <c r="O1895" i="4"/>
  <c r="P1894" i="4"/>
  <c r="O1894" i="4"/>
  <c r="P1893" i="4"/>
  <c r="O1893" i="4"/>
  <c r="P1892" i="4"/>
  <c r="O1892" i="4"/>
  <c r="P1891" i="4"/>
  <c r="O1891" i="4"/>
  <c r="P1890" i="4"/>
  <c r="O1890" i="4"/>
  <c r="P1889" i="4"/>
  <c r="O1889" i="4"/>
  <c r="P1888" i="4"/>
  <c r="O1888" i="4"/>
  <c r="K1888" i="4" s="1"/>
  <c r="P1887" i="4"/>
  <c r="O1887" i="4"/>
  <c r="P1886" i="4"/>
  <c r="O1886" i="4"/>
  <c r="P1885" i="4"/>
  <c r="O1885" i="4"/>
  <c r="P1884" i="4"/>
  <c r="O1884" i="4"/>
  <c r="P1883" i="4"/>
  <c r="O1883" i="4"/>
  <c r="P1882" i="4"/>
  <c r="O1882" i="4"/>
  <c r="P1881" i="4"/>
  <c r="O1881" i="4"/>
  <c r="P1880" i="4"/>
  <c r="O1880" i="4"/>
  <c r="P1879" i="4"/>
  <c r="O1879" i="4"/>
  <c r="P1878" i="4"/>
  <c r="O1878" i="4"/>
  <c r="P1877" i="4"/>
  <c r="O1877" i="4"/>
  <c r="P1876" i="4"/>
  <c r="O1876" i="4"/>
  <c r="P1875" i="4"/>
  <c r="O1875" i="4"/>
  <c r="P1874" i="4"/>
  <c r="O1874" i="4"/>
  <c r="P1873" i="4"/>
  <c r="O1873" i="4"/>
  <c r="P1872" i="4"/>
  <c r="O1872" i="4"/>
  <c r="P1871" i="4"/>
  <c r="O1871" i="4"/>
  <c r="P1870" i="4"/>
  <c r="O1870" i="4"/>
  <c r="P1869" i="4"/>
  <c r="O1869" i="4"/>
  <c r="P1868" i="4"/>
  <c r="O1868" i="4"/>
  <c r="P1867" i="4"/>
  <c r="O1867" i="4"/>
  <c r="P1866" i="4"/>
  <c r="O1866" i="4"/>
  <c r="P1865" i="4"/>
  <c r="O1865" i="4"/>
  <c r="P1864" i="4"/>
  <c r="O1864" i="4"/>
  <c r="P1863" i="4"/>
  <c r="O1863" i="4"/>
  <c r="P1862" i="4"/>
  <c r="O1862" i="4"/>
  <c r="P1861" i="4"/>
  <c r="O1861" i="4"/>
  <c r="P1860" i="4"/>
  <c r="O1860" i="4"/>
  <c r="P1859" i="4"/>
  <c r="O1859" i="4"/>
  <c r="P1858" i="4"/>
  <c r="O1858" i="4"/>
  <c r="P1857" i="4"/>
  <c r="O1857" i="4"/>
  <c r="P1856" i="4"/>
  <c r="O1856" i="4"/>
  <c r="P1855" i="4"/>
  <c r="O1855" i="4"/>
  <c r="P1854" i="4"/>
  <c r="O1854" i="4"/>
  <c r="P1853" i="4"/>
  <c r="O1853" i="4"/>
  <c r="P1852" i="4"/>
  <c r="O1852" i="4"/>
  <c r="P1851" i="4"/>
  <c r="O1851" i="4"/>
  <c r="P1850" i="4"/>
  <c r="O1850" i="4"/>
  <c r="P1849" i="4"/>
  <c r="O1849" i="4"/>
  <c r="P1848" i="4"/>
  <c r="O1848" i="4"/>
  <c r="P1847" i="4"/>
  <c r="O1847" i="4"/>
  <c r="K1847" i="4" s="1"/>
  <c r="P1846" i="4"/>
  <c r="O1846" i="4"/>
  <c r="P1845" i="4"/>
  <c r="O1845" i="4"/>
  <c r="P1844" i="4"/>
  <c r="O1844" i="4"/>
  <c r="P1843" i="4"/>
  <c r="O1843" i="4"/>
  <c r="P1842" i="4"/>
  <c r="O1842" i="4"/>
  <c r="P1841" i="4"/>
  <c r="O1841" i="4"/>
  <c r="P1840" i="4"/>
  <c r="O1840" i="4"/>
  <c r="P1839" i="4"/>
  <c r="O1839" i="4"/>
  <c r="P1838" i="4"/>
  <c r="O1838" i="4"/>
  <c r="P1837" i="4"/>
  <c r="O1837" i="4"/>
  <c r="P1836" i="4"/>
  <c r="O1836" i="4"/>
  <c r="P1835" i="4"/>
  <c r="O1835" i="4"/>
  <c r="P1834" i="4"/>
  <c r="O1834" i="4"/>
  <c r="P1833" i="4"/>
  <c r="O1833" i="4"/>
  <c r="P1832" i="4"/>
  <c r="O1832" i="4"/>
  <c r="P1831" i="4"/>
  <c r="O1831" i="4"/>
  <c r="P1830" i="4"/>
  <c r="O1830" i="4"/>
  <c r="P1829" i="4"/>
  <c r="O1829" i="4"/>
  <c r="P1828" i="4"/>
  <c r="O1828" i="4"/>
  <c r="P1827" i="4"/>
  <c r="O1827" i="4"/>
  <c r="P1826" i="4"/>
  <c r="O1826" i="4"/>
  <c r="P1825" i="4"/>
  <c r="O1825" i="4"/>
  <c r="P1824" i="4"/>
  <c r="O1824" i="4"/>
  <c r="P1823" i="4"/>
  <c r="O1823" i="4"/>
  <c r="P1822" i="4"/>
  <c r="O1822" i="4"/>
  <c r="P1821" i="4"/>
  <c r="O1821" i="4"/>
  <c r="P1820" i="4"/>
  <c r="O1820" i="4"/>
  <c r="K1820" i="4" s="1"/>
  <c r="P1819" i="4"/>
  <c r="O1819" i="4"/>
  <c r="P1818" i="4"/>
  <c r="O1818" i="4"/>
  <c r="P1817" i="4"/>
  <c r="O1817" i="4"/>
  <c r="P1816" i="4"/>
  <c r="O1816" i="4"/>
  <c r="P1815" i="4"/>
  <c r="O1815" i="4"/>
  <c r="P1814" i="4"/>
  <c r="O1814" i="4"/>
  <c r="P1813" i="4"/>
  <c r="O1813" i="4"/>
  <c r="P1812" i="4"/>
  <c r="O1812" i="4"/>
  <c r="P1811" i="4"/>
  <c r="O1811" i="4"/>
  <c r="P1810" i="4"/>
  <c r="O1810" i="4"/>
  <c r="P1809" i="4"/>
  <c r="O1809" i="4"/>
  <c r="P1808" i="4"/>
  <c r="O1808" i="4"/>
  <c r="P1807" i="4"/>
  <c r="O1807" i="4"/>
  <c r="P1806" i="4"/>
  <c r="O1806" i="4"/>
  <c r="P1805" i="4"/>
  <c r="O1805" i="4"/>
  <c r="P1804" i="4"/>
  <c r="O1804" i="4"/>
  <c r="P1803" i="4"/>
  <c r="O1803" i="4"/>
  <c r="P1802" i="4"/>
  <c r="O1802" i="4"/>
  <c r="P1801" i="4"/>
  <c r="O1801" i="4"/>
  <c r="P1800" i="4"/>
  <c r="O1800" i="4"/>
  <c r="P1799" i="4"/>
  <c r="O1799" i="4"/>
  <c r="P1798" i="4"/>
  <c r="O1798" i="4"/>
  <c r="P1797" i="4"/>
  <c r="O1797" i="4"/>
  <c r="P1796" i="4"/>
  <c r="O1796" i="4"/>
  <c r="P1795" i="4"/>
  <c r="O1795" i="4"/>
  <c r="P1794" i="4"/>
  <c r="O1794" i="4"/>
  <c r="P1793" i="4"/>
  <c r="O1793" i="4"/>
  <c r="P1770" i="4"/>
  <c r="O1770" i="4"/>
  <c r="P1769" i="4"/>
  <c r="O1769" i="4"/>
  <c r="K1769" i="4" s="1"/>
  <c r="P1768" i="4"/>
  <c r="O1768" i="4"/>
  <c r="P1767" i="4"/>
  <c r="O1767" i="4"/>
  <c r="P1766" i="4"/>
  <c r="O1766" i="4"/>
  <c r="P1765" i="4"/>
  <c r="O1765" i="4"/>
  <c r="P1764" i="4"/>
  <c r="O1764" i="4"/>
  <c r="P1763" i="4"/>
  <c r="O1763" i="4"/>
  <c r="P1762" i="4"/>
  <c r="O1762" i="4"/>
  <c r="P1761" i="4"/>
  <c r="O1761" i="4"/>
  <c r="P1760" i="4"/>
  <c r="O1760" i="4"/>
  <c r="P1759" i="4"/>
  <c r="O1759" i="4"/>
  <c r="P1758" i="4"/>
  <c r="O1758" i="4"/>
  <c r="P1757" i="4"/>
  <c r="O1757" i="4"/>
  <c r="P1756" i="4"/>
  <c r="O1756" i="4"/>
  <c r="P1755" i="4"/>
  <c r="O1755" i="4"/>
  <c r="P1754" i="4"/>
  <c r="O1754" i="4"/>
  <c r="P1753" i="4"/>
  <c r="O1753" i="4"/>
  <c r="P1752" i="4"/>
  <c r="O1752" i="4"/>
  <c r="P1751" i="4"/>
  <c r="O1751" i="4"/>
  <c r="P1750" i="4"/>
  <c r="O1750" i="4"/>
  <c r="P1749" i="4"/>
  <c r="O1749" i="4"/>
  <c r="P1748" i="4"/>
  <c r="O1748" i="4"/>
  <c r="P1747" i="4"/>
  <c r="O1747" i="4"/>
  <c r="P1746" i="4"/>
  <c r="O1746" i="4"/>
  <c r="P1745" i="4"/>
  <c r="O1745" i="4"/>
  <c r="P1744" i="4"/>
  <c r="O1744" i="4"/>
  <c r="P1743" i="4"/>
  <c r="O1743" i="4"/>
  <c r="P1742" i="4"/>
  <c r="O1742" i="4"/>
  <c r="K1742" i="4" s="1"/>
  <c r="P1741" i="4"/>
  <c r="O1741" i="4"/>
  <c r="P1740" i="4"/>
  <c r="O1740" i="4"/>
  <c r="P1739" i="4"/>
  <c r="O1739" i="4"/>
  <c r="P1738" i="4"/>
  <c r="O1738" i="4"/>
  <c r="P1737" i="4"/>
  <c r="O1737" i="4"/>
  <c r="P1736" i="4"/>
  <c r="O1736" i="4"/>
  <c r="P1735" i="4"/>
  <c r="O1735" i="4"/>
  <c r="P1734" i="4"/>
  <c r="O1734" i="4"/>
  <c r="P1733" i="4"/>
  <c r="O1733" i="4"/>
  <c r="P1732" i="4"/>
  <c r="O1732" i="4"/>
  <c r="P1731" i="4"/>
  <c r="O1731" i="4"/>
  <c r="P1730" i="4"/>
  <c r="O1730" i="4"/>
  <c r="P1729" i="4"/>
  <c r="O1729" i="4"/>
  <c r="P1727" i="4"/>
  <c r="O1727" i="4"/>
  <c r="P1725" i="4"/>
  <c r="O1725" i="4"/>
  <c r="K1725" i="4" s="1"/>
  <c r="L1725" i="4" s="1"/>
  <c r="M1725" i="4" s="1"/>
  <c r="N1725" i="4" s="1"/>
  <c r="P1724" i="4"/>
  <c r="O1724" i="4"/>
  <c r="P1723" i="4"/>
  <c r="O1723" i="4"/>
  <c r="P1722" i="4"/>
  <c r="O1722" i="4"/>
  <c r="P1721" i="4"/>
  <c r="O1721" i="4"/>
  <c r="P1720" i="4"/>
  <c r="O1720" i="4"/>
  <c r="P1719" i="4"/>
  <c r="O1719" i="4"/>
  <c r="P1718" i="4"/>
  <c r="O1718" i="4"/>
  <c r="P1717" i="4"/>
  <c r="O1717" i="4"/>
  <c r="P1716" i="4"/>
  <c r="O1716" i="4"/>
  <c r="P1715" i="4"/>
  <c r="O1715" i="4"/>
  <c r="P1714" i="4"/>
  <c r="O1714" i="4"/>
  <c r="P1713" i="4"/>
  <c r="O1713" i="4"/>
  <c r="P1712" i="4"/>
  <c r="O1712" i="4"/>
  <c r="P1711" i="4"/>
  <c r="O1711" i="4"/>
  <c r="P1710" i="4"/>
  <c r="O1710" i="4"/>
  <c r="P1709" i="4"/>
  <c r="O1709" i="4"/>
  <c r="P1708" i="4"/>
  <c r="O1708" i="4"/>
  <c r="P1707" i="4"/>
  <c r="O1707" i="4"/>
  <c r="P1706" i="4"/>
  <c r="O1706" i="4"/>
  <c r="P1705" i="4"/>
  <c r="O1705" i="4"/>
  <c r="P1704" i="4"/>
  <c r="O1704" i="4"/>
  <c r="P1703" i="4"/>
  <c r="O1703" i="4"/>
  <c r="P1702" i="4"/>
  <c r="O1702" i="4"/>
  <c r="P1701" i="4"/>
  <c r="O1701" i="4"/>
  <c r="P1700" i="4"/>
  <c r="O1700" i="4"/>
  <c r="P1699" i="4"/>
  <c r="O1699" i="4"/>
  <c r="P1698" i="4"/>
  <c r="O1698" i="4"/>
  <c r="P1697" i="4"/>
  <c r="O1697" i="4"/>
  <c r="P1696" i="4"/>
  <c r="O1696" i="4"/>
  <c r="P1695" i="4"/>
  <c r="O1695" i="4"/>
  <c r="P1694" i="4"/>
  <c r="O1694" i="4"/>
  <c r="P1693" i="4"/>
  <c r="O1693" i="4"/>
  <c r="P1692" i="4"/>
  <c r="O1692" i="4"/>
  <c r="P1691" i="4"/>
  <c r="O1691" i="4"/>
  <c r="P1690" i="4"/>
  <c r="O1690" i="4"/>
  <c r="P1689" i="4"/>
  <c r="O1689" i="4"/>
  <c r="P1688" i="4"/>
  <c r="O1688" i="4"/>
  <c r="P1687" i="4"/>
  <c r="O1687" i="4"/>
  <c r="P1686" i="4"/>
  <c r="O1686" i="4"/>
  <c r="P1685" i="4"/>
  <c r="O1685" i="4"/>
  <c r="P1683" i="4"/>
  <c r="O1683" i="4"/>
  <c r="P1682" i="4"/>
  <c r="O1682" i="4"/>
  <c r="P1681" i="4"/>
  <c r="O1681" i="4"/>
  <c r="P1680" i="4"/>
  <c r="O1680" i="4"/>
  <c r="P1679" i="4"/>
  <c r="O1679" i="4"/>
  <c r="P1678" i="4"/>
  <c r="O1678" i="4"/>
  <c r="P1677" i="4"/>
  <c r="O1677" i="4"/>
  <c r="P1676" i="4"/>
  <c r="O1676" i="4"/>
  <c r="P1675" i="4"/>
  <c r="O1675" i="4"/>
  <c r="P1674" i="4"/>
  <c r="O1674" i="4"/>
  <c r="P1673" i="4"/>
  <c r="O1673" i="4"/>
  <c r="P1672" i="4"/>
  <c r="O1672" i="4"/>
  <c r="P1671" i="4"/>
  <c r="O1671" i="4"/>
  <c r="P1670" i="4"/>
  <c r="O1670" i="4"/>
  <c r="P1669" i="4"/>
  <c r="O1669" i="4"/>
  <c r="P1668" i="4"/>
  <c r="O1668" i="4"/>
  <c r="P1667" i="4"/>
  <c r="O1667" i="4"/>
  <c r="P1666" i="4"/>
  <c r="O1666" i="4"/>
  <c r="P1665" i="4"/>
  <c r="O1665" i="4"/>
  <c r="P1664" i="4"/>
  <c r="O1664" i="4"/>
  <c r="P1663" i="4"/>
  <c r="O1663" i="4"/>
  <c r="P1662" i="4"/>
  <c r="O1662" i="4"/>
  <c r="P1661" i="4"/>
  <c r="O1661" i="4"/>
  <c r="P1660" i="4"/>
  <c r="O1660" i="4"/>
  <c r="P1659" i="4"/>
  <c r="O1659" i="4"/>
  <c r="P1658" i="4"/>
  <c r="O1658" i="4"/>
  <c r="P1657" i="4"/>
  <c r="O1657" i="4"/>
  <c r="P1656" i="4"/>
  <c r="O1656" i="4"/>
  <c r="P1655" i="4"/>
  <c r="O1655" i="4"/>
  <c r="P1654" i="4"/>
  <c r="O1654" i="4"/>
  <c r="P1653" i="4"/>
  <c r="O1653" i="4"/>
  <c r="K1653" i="4" s="1"/>
  <c r="P1652" i="4"/>
  <c r="O1652" i="4"/>
  <c r="P1651" i="4"/>
  <c r="O1651" i="4"/>
  <c r="P1650" i="4"/>
  <c r="O1650" i="4"/>
  <c r="P1649" i="4"/>
  <c r="O1649" i="4"/>
  <c r="P1648" i="4"/>
  <c r="O1648" i="4"/>
  <c r="P1647" i="4"/>
  <c r="O1647" i="4"/>
  <c r="P1646" i="4"/>
  <c r="O1646" i="4"/>
  <c r="P1645" i="4"/>
  <c r="O1645" i="4"/>
  <c r="P1644" i="4"/>
  <c r="O1644" i="4"/>
  <c r="P1643" i="4"/>
  <c r="O1643" i="4"/>
  <c r="P1642" i="4"/>
  <c r="O1642" i="4"/>
  <c r="P1641" i="4"/>
  <c r="O1641" i="4"/>
  <c r="P1640" i="4"/>
  <c r="O1640" i="4"/>
  <c r="P1639" i="4"/>
  <c r="O1639" i="4"/>
  <c r="P1638" i="4"/>
  <c r="O1638" i="4"/>
  <c r="P1637" i="4"/>
  <c r="O1637" i="4"/>
  <c r="P1636" i="4"/>
  <c r="O1636" i="4"/>
  <c r="P1635" i="4"/>
  <c r="O1635" i="4"/>
  <c r="P1634" i="4"/>
  <c r="O1634" i="4"/>
  <c r="P1633" i="4"/>
  <c r="O1633" i="4"/>
  <c r="P1632" i="4"/>
  <c r="O1632" i="4"/>
  <c r="P1631" i="4"/>
  <c r="O1631" i="4"/>
  <c r="P1630" i="4"/>
  <c r="O1630" i="4"/>
  <c r="P1629" i="4"/>
  <c r="O1629" i="4"/>
  <c r="P1628" i="4"/>
  <c r="O1628" i="4"/>
  <c r="P1627" i="4"/>
  <c r="O1627" i="4"/>
  <c r="P1626" i="4"/>
  <c r="O1626" i="4"/>
  <c r="P1625" i="4"/>
  <c r="O1625" i="4"/>
  <c r="P1624" i="4"/>
  <c r="O1624" i="4"/>
  <c r="P1623" i="4"/>
  <c r="O1623" i="4"/>
  <c r="P1622" i="4"/>
  <c r="O1622" i="4"/>
  <c r="P1621" i="4"/>
  <c r="O1621" i="4"/>
  <c r="P1620" i="4"/>
  <c r="O1620" i="4"/>
  <c r="P1619" i="4"/>
  <c r="O1619" i="4"/>
  <c r="P1618" i="4"/>
  <c r="O1618" i="4"/>
  <c r="P1617" i="4"/>
  <c r="O1617" i="4"/>
  <c r="P1616" i="4"/>
  <c r="O1616" i="4"/>
  <c r="P1615" i="4"/>
  <c r="O1615" i="4"/>
  <c r="P1614" i="4"/>
  <c r="O1614" i="4"/>
  <c r="P1613" i="4"/>
  <c r="O1613" i="4"/>
  <c r="P1612" i="4"/>
  <c r="O1612" i="4"/>
  <c r="K1612" i="4" s="1"/>
  <c r="P1611" i="4"/>
  <c r="O1611" i="4"/>
  <c r="P1610" i="4"/>
  <c r="O1610" i="4"/>
  <c r="P1609" i="4"/>
  <c r="O1609" i="4"/>
  <c r="P1608" i="4"/>
  <c r="O1608" i="4"/>
  <c r="P1607" i="4"/>
  <c r="O1607" i="4"/>
  <c r="P1606" i="4"/>
  <c r="O1606" i="4"/>
  <c r="P1605" i="4"/>
  <c r="O1605" i="4"/>
  <c r="P1604" i="4"/>
  <c r="O1604" i="4"/>
  <c r="P1603" i="4"/>
  <c r="O1603" i="4"/>
  <c r="P1602" i="4"/>
  <c r="O1602" i="4"/>
  <c r="P1601" i="4"/>
  <c r="O1601" i="4"/>
  <c r="P1600" i="4"/>
  <c r="O1600" i="4"/>
  <c r="P1599" i="4"/>
  <c r="O1599" i="4"/>
  <c r="P1598" i="4"/>
  <c r="O1598" i="4"/>
  <c r="P1597" i="4"/>
  <c r="O1597" i="4"/>
  <c r="P1596" i="4"/>
  <c r="O1596" i="4"/>
  <c r="P1595" i="4"/>
  <c r="O1595" i="4"/>
  <c r="P1594" i="4"/>
  <c r="O1594" i="4"/>
  <c r="P1593" i="4"/>
  <c r="O1593" i="4"/>
  <c r="P1592" i="4"/>
  <c r="O1592" i="4"/>
  <c r="P1591" i="4"/>
  <c r="O1591" i="4"/>
  <c r="P1589" i="4"/>
  <c r="O1589" i="4"/>
  <c r="P1588" i="4"/>
  <c r="O1588" i="4"/>
  <c r="K1588" i="4" s="1"/>
  <c r="P1587" i="4"/>
  <c r="O1587" i="4"/>
  <c r="P1586" i="4"/>
  <c r="O1586" i="4"/>
  <c r="P1585" i="4"/>
  <c r="O1585" i="4"/>
  <c r="P1584" i="4"/>
  <c r="O1584" i="4"/>
  <c r="P1583" i="4"/>
  <c r="O1583" i="4"/>
  <c r="P1582" i="4"/>
  <c r="O1582" i="4"/>
  <c r="P1581" i="4"/>
  <c r="O1581" i="4"/>
  <c r="P1580" i="4"/>
  <c r="O1580" i="4"/>
  <c r="P1579" i="4"/>
  <c r="O1579" i="4"/>
  <c r="P1578" i="4"/>
  <c r="O1578" i="4"/>
  <c r="P1577" i="4"/>
  <c r="O1577" i="4"/>
  <c r="P1576" i="4"/>
  <c r="O1576" i="4"/>
  <c r="P1575" i="4"/>
  <c r="O1575" i="4"/>
  <c r="P1574" i="4"/>
  <c r="O1574" i="4"/>
  <c r="P1573" i="4"/>
  <c r="O1573" i="4"/>
  <c r="P1572" i="4"/>
  <c r="O1572" i="4"/>
  <c r="P1571" i="4"/>
  <c r="O1571" i="4"/>
  <c r="P1570" i="4"/>
  <c r="O1570" i="4"/>
  <c r="P1569" i="4"/>
  <c r="O1569" i="4"/>
  <c r="P1568" i="4"/>
  <c r="O1568" i="4"/>
  <c r="P1567" i="4"/>
  <c r="O1567" i="4"/>
  <c r="P1566" i="4"/>
  <c r="O1566" i="4"/>
  <c r="P1565" i="4"/>
  <c r="O1565" i="4"/>
  <c r="P1564" i="4"/>
  <c r="O1564" i="4"/>
  <c r="P1563" i="4"/>
  <c r="O1563" i="4"/>
  <c r="P1562" i="4"/>
  <c r="O1562" i="4"/>
  <c r="P1561" i="4"/>
  <c r="O1561" i="4"/>
  <c r="P1560" i="4"/>
  <c r="O1560" i="4"/>
  <c r="P1559" i="4"/>
  <c r="O1559" i="4"/>
  <c r="P1558" i="4"/>
  <c r="O1558" i="4"/>
  <c r="P1557" i="4"/>
  <c r="O1557" i="4"/>
  <c r="P1556" i="4"/>
  <c r="O1556" i="4"/>
  <c r="P1555" i="4"/>
  <c r="O1555" i="4"/>
  <c r="P1554" i="4"/>
  <c r="O1554" i="4"/>
  <c r="P1553" i="4"/>
  <c r="O1553" i="4"/>
  <c r="P1552" i="4"/>
  <c r="O1552" i="4"/>
  <c r="P1551" i="4"/>
  <c r="O1551" i="4"/>
  <c r="P1550" i="4"/>
  <c r="O1550" i="4"/>
  <c r="P1549" i="4"/>
  <c r="O1549" i="4"/>
  <c r="P1548" i="4"/>
  <c r="O1548" i="4"/>
  <c r="P1547" i="4"/>
  <c r="O1547" i="4"/>
  <c r="P1546" i="4"/>
  <c r="O1546" i="4"/>
  <c r="P1545" i="4"/>
  <c r="O1545" i="4"/>
  <c r="P1544" i="4"/>
  <c r="O1544" i="4"/>
  <c r="P1543" i="4"/>
  <c r="O1543" i="4"/>
  <c r="K1543" i="4" s="1"/>
  <c r="P1542" i="4"/>
  <c r="O1542" i="4"/>
  <c r="P1541" i="4"/>
  <c r="O1541" i="4"/>
  <c r="P1540" i="4"/>
  <c r="O1540" i="4"/>
  <c r="P1539" i="4"/>
  <c r="O1539" i="4"/>
  <c r="P1538" i="4"/>
  <c r="O1538" i="4"/>
  <c r="P1537" i="4"/>
  <c r="O1537" i="4"/>
  <c r="P1536" i="4"/>
  <c r="O1536" i="4"/>
  <c r="P1535" i="4"/>
  <c r="O1535" i="4"/>
  <c r="P1534" i="4"/>
  <c r="O1534" i="4"/>
  <c r="P1533" i="4"/>
  <c r="O1533" i="4"/>
  <c r="P1532" i="4"/>
  <c r="O1532" i="4"/>
  <c r="P1531" i="4"/>
  <c r="O1531" i="4"/>
  <c r="P1530" i="4"/>
  <c r="O1530" i="4"/>
  <c r="P1529" i="4"/>
  <c r="O1529" i="4"/>
  <c r="P1528" i="4"/>
  <c r="O1528" i="4"/>
  <c r="P1527" i="4"/>
  <c r="O1527" i="4"/>
  <c r="P1526" i="4"/>
  <c r="O1526" i="4"/>
  <c r="P1525" i="4"/>
  <c r="O1525" i="4"/>
  <c r="P1524" i="4"/>
  <c r="O1524" i="4"/>
  <c r="P1523" i="4"/>
  <c r="O1523" i="4"/>
  <c r="P1522" i="4"/>
  <c r="O1522" i="4"/>
  <c r="P1521" i="4"/>
  <c r="O1521" i="4"/>
  <c r="P1520" i="4"/>
  <c r="O1520" i="4"/>
  <c r="P1519" i="4"/>
  <c r="O1519" i="4"/>
  <c r="P1518" i="4"/>
  <c r="O1518" i="4"/>
  <c r="P1517" i="4"/>
  <c r="O1517" i="4"/>
  <c r="P1516" i="4"/>
  <c r="O1516" i="4"/>
  <c r="P1515" i="4"/>
  <c r="O1515" i="4"/>
  <c r="P1514" i="4"/>
  <c r="O1514" i="4"/>
  <c r="P1513" i="4"/>
  <c r="O1513" i="4"/>
  <c r="P1512" i="4"/>
  <c r="O1512" i="4"/>
  <c r="P1511" i="4"/>
  <c r="O1511" i="4"/>
  <c r="P1510" i="4"/>
  <c r="O1510" i="4"/>
  <c r="P1509" i="4"/>
  <c r="O1509" i="4"/>
  <c r="P1508" i="4"/>
  <c r="O1508" i="4"/>
  <c r="P1507" i="4"/>
  <c r="O1507" i="4"/>
  <c r="P1506" i="4"/>
  <c r="O1506" i="4"/>
  <c r="P1505" i="4"/>
  <c r="O1505" i="4"/>
  <c r="P1504" i="4"/>
  <c r="O1504" i="4"/>
  <c r="P1503" i="4"/>
  <c r="O1503" i="4"/>
  <c r="P1502" i="4"/>
  <c r="O1502" i="4"/>
  <c r="K1502" i="4" s="1"/>
  <c r="P1501" i="4"/>
  <c r="O1501" i="4"/>
  <c r="P1500" i="4"/>
  <c r="O1500" i="4"/>
  <c r="P1499" i="4"/>
  <c r="O1499" i="4"/>
  <c r="P1498" i="4"/>
  <c r="O1498" i="4"/>
  <c r="P1497" i="4"/>
  <c r="O1497" i="4"/>
  <c r="P1496" i="4"/>
  <c r="O1496" i="4"/>
  <c r="P1495" i="4"/>
  <c r="O1495" i="4"/>
  <c r="P1494" i="4"/>
  <c r="O1494" i="4"/>
  <c r="P1493" i="4"/>
  <c r="O1493" i="4"/>
  <c r="P1492" i="4"/>
  <c r="O1492" i="4"/>
  <c r="P1491" i="4"/>
  <c r="O1491" i="4"/>
  <c r="P1490" i="4"/>
  <c r="O1490" i="4"/>
  <c r="P1489" i="4"/>
  <c r="O1489" i="4"/>
  <c r="P1488" i="4"/>
  <c r="O1488" i="4"/>
  <c r="P1487" i="4"/>
  <c r="O1487" i="4"/>
  <c r="P1486" i="4"/>
  <c r="O1486" i="4"/>
  <c r="K1486" i="4" s="1"/>
  <c r="P1485" i="4"/>
  <c r="O1485" i="4"/>
  <c r="P1484" i="4"/>
  <c r="O1484" i="4"/>
  <c r="P1483" i="4"/>
  <c r="O1483" i="4"/>
  <c r="P1482" i="4"/>
  <c r="O1482" i="4"/>
  <c r="P1481" i="4"/>
  <c r="O1481" i="4"/>
  <c r="P1480" i="4"/>
  <c r="O1480" i="4"/>
  <c r="P1479" i="4"/>
  <c r="O1479" i="4"/>
  <c r="P1478" i="4"/>
  <c r="O1478" i="4"/>
  <c r="P1477" i="4"/>
  <c r="O1477" i="4"/>
  <c r="P1476" i="4"/>
  <c r="O1476" i="4"/>
  <c r="P1475" i="4"/>
  <c r="O1475" i="4"/>
  <c r="P1474" i="4"/>
  <c r="O1474" i="4"/>
  <c r="P1473" i="4"/>
  <c r="O1473" i="4"/>
  <c r="P1472" i="4"/>
  <c r="O1472" i="4"/>
  <c r="P1471" i="4"/>
  <c r="O1471" i="4"/>
  <c r="K1471" i="4" s="1"/>
  <c r="P1470" i="4"/>
  <c r="O1470" i="4"/>
  <c r="P1469" i="4"/>
  <c r="O1469" i="4"/>
  <c r="P1468" i="4"/>
  <c r="O1468" i="4"/>
  <c r="P1467" i="4"/>
  <c r="O1467" i="4"/>
  <c r="P1466" i="4"/>
  <c r="O1466" i="4"/>
  <c r="P1465" i="4"/>
  <c r="O1465" i="4"/>
  <c r="P1464" i="4"/>
  <c r="O1464" i="4"/>
  <c r="P1463" i="4"/>
  <c r="O1463" i="4"/>
  <c r="P1462" i="4"/>
  <c r="O1462" i="4"/>
  <c r="P1461" i="4"/>
  <c r="O1461" i="4"/>
  <c r="P1460" i="4"/>
  <c r="O1460" i="4"/>
  <c r="P1459" i="4"/>
  <c r="O1459" i="4"/>
  <c r="P1458" i="4"/>
  <c r="O1458" i="4"/>
  <c r="P1457" i="4"/>
  <c r="O1457" i="4"/>
  <c r="P1456" i="4"/>
  <c r="O1456" i="4"/>
  <c r="K1456" i="4" s="1"/>
  <c r="P1455" i="4"/>
  <c r="O1455" i="4"/>
  <c r="P1454" i="4"/>
  <c r="O1454" i="4"/>
  <c r="P1453" i="4"/>
  <c r="O1453" i="4"/>
  <c r="P1452" i="4"/>
  <c r="O1452" i="4"/>
  <c r="P1451" i="4"/>
  <c r="O1451" i="4"/>
  <c r="P1450" i="4"/>
  <c r="O1450" i="4"/>
  <c r="P1449" i="4"/>
  <c r="O1449" i="4"/>
  <c r="P1448" i="4"/>
  <c r="O1448" i="4"/>
  <c r="P1447" i="4"/>
  <c r="O1447" i="4"/>
  <c r="P1446" i="4"/>
  <c r="O1446" i="4"/>
  <c r="P1445" i="4"/>
  <c r="O1445" i="4"/>
  <c r="P1444" i="4"/>
  <c r="O1444" i="4"/>
  <c r="P1443" i="4"/>
  <c r="O1443" i="4"/>
  <c r="P1442" i="4"/>
  <c r="O1442" i="4"/>
  <c r="P1441" i="4"/>
  <c r="O1441" i="4"/>
  <c r="P1440" i="4"/>
  <c r="O1440" i="4"/>
  <c r="P1439" i="4"/>
  <c r="O1439" i="4"/>
  <c r="P1438" i="4"/>
  <c r="O1438" i="4"/>
  <c r="P1437" i="4"/>
  <c r="O1437" i="4"/>
  <c r="P1436" i="4"/>
  <c r="O1436" i="4"/>
  <c r="P1435" i="4"/>
  <c r="O1435" i="4"/>
  <c r="P1434" i="4"/>
  <c r="O1434" i="4"/>
  <c r="P1433" i="4"/>
  <c r="O1433" i="4"/>
  <c r="P1432" i="4"/>
  <c r="O1432" i="4"/>
  <c r="P1431" i="4"/>
  <c r="O1431" i="4"/>
  <c r="P1430" i="4"/>
  <c r="O1430" i="4"/>
  <c r="P1429" i="4"/>
  <c r="O1429" i="4"/>
  <c r="P1428" i="4"/>
  <c r="O1428" i="4"/>
  <c r="P1427" i="4"/>
  <c r="O1427" i="4"/>
  <c r="P1426" i="4"/>
  <c r="O1426" i="4"/>
  <c r="P1425" i="4"/>
  <c r="O1425" i="4"/>
  <c r="P1424" i="4"/>
  <c r="O1424" i="4"/>
  <c r="P1423" i="4"/>
  <c r="O1423" i="4"/>
  <c r="P1422" i="4"/>
  <c r="O1422" i="4"/>
  <c r="P1421" i="4"/>
  <c r="O1421" i="4"/>
  <c r="P1420" i="4"/>
  <c r="O1420" i="4"/>
  <c r="P1419" i="4"/>
  <c r="O1419" i="4"/>
  <c r="P1418" i="4"/>
  <c r="O1418" i="4"/>
  <c r="P1417" i="4"/>
  <c r="O1417" i="4"/>
  <c r="P1416" i="4"/>
  <c r="O1416" i="4"/>
  <c r="P1415" i="4"/>
  <c r="O1415" i="4"/>
  <c r="K1415" i="4" s="1"/>
  <c r="P1414" i="4"/>
  <c r="O1414" i="4"/>
  <c r="P1413" i="4"/>
  <c r="O1413" i="4"/>
  <c r="P1412" i="4"/>
  <c r="O1412" i="4"/>
  <c r="P1411" i="4"/>
  <c r="O1411" i="4"/>
  <c r="P1410" i="4"/>
  <c r="O1410" i="4"/>
  <c r="P1409" i="4"/>
  <c r="O1409" i="4"/>
  <c r="P1408" i="4"/>
  <c r="O1408" i="4"/>
  <c r="P1407" i="4"/>
  <c r="O1407" i="4"/>
  <c r="P1406" i="4"/>
  <c r="O1406" i="4"/>
  <c r="P1405" i="4"/>
  <c r="O1405" i="4"/>
  <c r="P1404" i="4"/>
  <c r="O1404" i="4"/>
  <c r="P1403" i="4"/>
  <c r="O1403" i="4"/>
  <c r="P1402" i="4"/>
  <c r="O1402" i="4"/>
  <c r="P1401" i="4"/>
  <c r="O1401" i="4"/>
  <c r="P1400" i="4"/>
  <c r="O1400" i="4"/>
  <c r="P1399" i="4"/>
  <c r="O1399" i="4"/>
  <c r="P1398" i="4"/>
  <c r="O1398" i="4"/>
  <c r="P1397" i="4"/>
  <c r="O1397" i="4"/>
  <c r="P1396" i="4"/>
  <c r="O1396" i="4"/>
  <c r="P1395" i="4"/>
  <c r="O1395" i="4"/>
  <c r="P1394" i="4"/>
  <c r="O1394" i="4"/>
  <c r="P1393" i="4"/>
  <c r="O1393" i="4"/>
  <c r="P1392" i="4"/>
  <c r="O1392" i="4"/>
  <c r="P1391" i="4"/>
  <c r="O1391" i="4"/>
  <c r="P1390" i="4"/>
  <c r="O1390" i="4"/>
  <c r="P1389" i="4"/>
  <c r="O1389" i="4"/>
  <c r="P1388" i="4"/>
  <c r="O1388" i="4"/>
  <c r="P1387" i="4"/>
  <c r="O1387" i="4"/>
  <c r="P1386" i="4"/>
  <c r="O1386" i="4"/>
  <c r="P1385" i="4"/>
  <c r="O1385" i="4"/>
  <c r="P1384" i="4"/>
  <c r="O1384" i="4"/>
  <c r="P1383" i="4"/>
  <c r="O1383" i="4"/>
  <c r="P1382" i="4"/>
  <c r="O1382" i="4"/>
  <c r="P1381" i="4"/>
  <c r="O1381" i="4"/>
  <c r="P1380" i="4"/>
  <c r="O1380" i="4"/>
  <c r="P1379" i="4"/>
  <c r="O1379" i="4"/>
  <c r="P1378" i="4"/>
  <c r="O1378" i="4"/>
  <c r="P1377" i="4"/>
  <c r="O1377" i="4"/>
  <c r="P1376" i="4"/>
  <c r="O1376" i="4"/>
  <c r="P1375" i="4"/>
  <c r="O1375" i="4"/>
  <c r="P1374" i="4"/>
  <c r="O1374" i="4"/>
  <c r="P1373" i="4"/>
  <c r="O1373" i="4"/>
  <c r="P1372" i="4"/>
  <c r="O1372" i="4"/>
  <c r="P1371" i="4"/>
  <c r="O1371" i="4"/>
  <c r="P1370" i="4"/>
  <c r="O1370" i="4"/>
  <c r="P1369" i="4"/>
  <c r="O1369" i="4"/>
  <c r="P1368" i="4"/>
  <c r="O1368" i="4"/>
  <c r="P1367" i="4"/>
  <c r="O1367" i="4"/>
  <c r="P1366" i="4"/>
  <c r="O1366" i="4"/>
  <c r="P1365" i="4"/>
  <c r="O1365" i="4"/>
  <c r="P1364" i="4"/>
  <c r="O1364" i="4"/>
  <c r="P1363" i="4"/>
  <c r="O1363" i="4"/>
  <c r="P1361" i="4"/>
  <c r="O1361" i="4"/>
  <c r="P1360" i="4"/>
  <c r="O1360" i="4"/>
  <c r="K1360" i="4" s="1"/>
  <c r="P1359" i="4"/>
  <c r="O1359" i="4"/>
  <c r="P1358" i="4"/>
  <c r="O1358" i="4"/>
  <c r="P1357" i="4"/>
  <c r="O1357" i="4"/>
  <c r="P1356" i="4"/>
  <c r="O1356" i="4"/>
  <c r="P1355" i="4"/>
  <c r="O1355" i="4"/>
  <c r="P1354" i="4"/>
  <c r="O1354" i="4"/>
  <c r="P1353" i="4"/>
  <c r="O1353" i="4"/>
  <c r="P1352" i="4"/>
  <c r="O1352" i="4"/>
  <c r="P1351" i="4"/>
  <c r="O1351" i="4"/>
  <c r="P1350" i="4"/>
  <c r="O1350" i="4"/>
  <c r="P1349" i="4"/>
  <c r="O1349" i="4"/>
  <c r="P1348" i="4"/>
  <c r="O1348" i="4"/>
  <c r="P1347" i="4"/>
  <c r="O1347" i="4"/>
  <c r="P1346" i="4"/>
  <c r="O1346" i="4"/>
  <c r="P1345" i="4"/>
  <c r="O1345" i="4"/>
  <c r="P1344" i="4"/>
  <c r="O1344" i="4"/>
  <c r="P1343" i="4"/>
  <c r="O1343" i="4"/>
  <c r="P1342" i="4"/>
  <c r="O1342" i="4"/>
  <c r="P1341" i="4"/>
  <c r="O1341" i="4"/>
  <c r="P1340" i="4"/>
  <c r="O1340" i="4"/>
  <c r="P1339" i="4"/>
  <c r="O1339" i="4"/>
  <c r="P1338" i="4"/>
  <c r="O1338" i="4"/>
  <c r="P1337" i="4"/>
  <c r="O1337" i="4"/>
  <c r="P1336" i="4"/>
  <c r="O1336" i="4"/>
  <c r="P1335" i="4"/>
  <c r="O1335" i="4"/>
  <c r="P1334" i="4"/>
  <c r="O1334" i="4"/>
  <c r="P1333" i="4"/>
  <c r="O1333" i="4"/>
  <c r="P1332" i="4"/>
  <c r="O1332" i="4"/>
  <c r="P1331" i="4"/>
  <c r="O1331" i="4"/>
  <c r="P1330" i="4"/>
  <c r="O1330" i="4"/>
  <c r="P1329" i="4"/>
  <c r="O1329" i="4"/>
  <c r="P1328" i="4"/>
  <c r="O1328" i="4"/>
  <c r="P1327" i="4"/>
  <c r="O1327" i="4"/>
  <c r="P1326" i="4"/>
  <c r="O1326" i="4"/>
  <c r="P1325" i="4"/>
  <c r="O1325" i="4"/>
  <c r="P1324" i="4"/>
  <c r="O1324" i="4"/>
  <c r="P1323" i="4"/>
  <c r="O1323" i="4"/>
  <c r="P1322" i="4"/>
  <c r="O1322" i="4"/>
  <c r="P1321" i="4"/>
  <c r="O1321" i="4"/>
  <c r="P1320" i="4"/>
  <c r="O1320" i="4"/>
  <c r="P1319" i="4"/>
  <c r="O1319" i="4"/>
  <c r="P1318" i="4"/>
  <c r="O1318" i="4"/>
  <c r="P1317" i="4"/>
  <c r="O1317" i="4"/>
  <c r="P1316" i="4"/>
  <c r="O1316" i="4"/>
  <c r="P1315" i="4"/>
  <c r="O1315" i="4"/>
  <c r="P1314" i="4"/>
  <c r="O1314" i="4"/>
  <c r="P1313" i="4"/>
  <c r="O1313" i="4"/>
  <c r="P1312" i="4"/>
  <c r="O1312" i="4"/>
  <c r="P1311" i="4"/>
  <c r="O1311" i="4"/>
  <c r="P1310" i="4"/>
  <c r="O1310" i="4"/>
  <c r="P1309" i="4"/>
  <c r="O1309" i="4"/>
  <c r="P1308" i="4"/>
  <c r="O1308" i="4"/>
  <c r="P1306" i="4"/>
  <c r="O1306" i="4"/>
  <c r="P1305" i="4"/>
  <c r="O1305" i="4"/>
  <c r="K1305" i="4" s="1"/>
  <c r="P1304" i="4"/>
  <c r="O1304" i="4"/>
  <c r="P1303" i="4"/>
  <c r="O1303" i="4"/>
  <c r="P1302" i="4"/>
  <c r="O1302" i="4"/>
  <c r="P1301" i="4"/>
  <c r="O1301" i="4"/>
  <c r="P1300" i="4"/>
  <c r="O1300" i="4"/>
  <c r="P1299" i="4"/>
  <c r="O1299" i="4"/>
  <c r="P1298" i="4"/>
  <c r="O1298" i="4"/>
  <c r="P1297" i="4"/>
  <c r="O1297" i="4"/>
  <c r="P1296" i="4"/>
  <c r="O1296" i="4"/>
  <c r="P1295" i="4"/>
  <c r="O1295" i="4"/>
  <c r="P1294" i="4"/>
  <c r="O1294" i="4"/>
  <c r="P1293" i="4"/>
  <c r="O1293" i="4"/>
  <c r="P1292" i="4"/>
  <c r="O1292" i="4"/>
  <c r="P1291" i="4"/>
  <c r="O1291" i="4"/>
  <c r="P1290" i="4"/>
  <c r="O1290" i="4"/>
  <c r="P1289" i="4"/>
  <c r="O1289" i="4"/>
  <c r="P1288" i="4"/>
  <c r="O1288" i="4"/>
  <c r="P1287" i="4"/>
  <c r="O1287" i="4"/>
  <c r="P1286" i="4"/>
  <c r="O1286" i="4"/>
  <c r="P1285" i="4"/>
  <c r="O1285" i="4"/>
  <c r="P1284" i="4"/>
  <c r="O1284" i="4"/>
  <c r="P1283" i="4"/>
  <c r="O1283" i="4"/>
  <c r="P1282" i="4"/>
  <c r="O1282" i="4"/>
  <c r="P1281" i="4"/>
  <c r="O1281" i="4"/>
  <c r="P1280" i="4"/>
  <c r="O1280" i="4"/>
  <c r="P1279" i="4"/>
  <c r="O1279" i="4"/>
  <c r="P1278" i="4"/>
  <c r="O1278" i="4"/>
  <c r="P1277" i="4"/>
  <c r="O1277" i="4"/>
  <c r="P1276" i="4"/>
  <c r="O1276" i="4"/>
  <c r="P1275" i="4"/>
  <c r="O1275" i="4"/>
  <c r="P1274" i="4"/>
  <c r="O1274" i="4"/>
  <c r="P1273" i="4"/>
  <c r="O1273" i="4"/>
  <c r="P1272" i="4"/>
  <c r="O1272" i="4"/>
  <c r="P1271" i="4"/>
  <c r="O1271" i="4"/>
  <c r="P1270" i="4"/>
  <c r="O1270" i="4"/>
  <c r="P1269" i="4"/>
  <c r="O1269" i="4"/>
  <c r="P1268" i="4"/>
  <c r="O1268" i="4"/>
  <c r="P1267" i="4"/>
  <c r="O1267" i="4"/>
  <c r="P1266" i="4"/>
  <c r="O1266" i="4"/>
  <c r="P1265" i="4"/>
  <c r="O1265" i="4"/>
  <c r="P1264" i="4"/>
  <c r="O1264" i="4"/>
  <c r="P1263" i="4"/>
  <c r="O1263" i="4"/>
  <c r="P1262" i="4"/>
  <c r="O1262" i="4"/>
  <c r="P1261" i="4"/>
  <c r="O1261" i="4"/>
  <c r="P1260" i="4"/>
  <c r="O1260" i="4"/>
  <c r="P1259" i="4"/>
  <c r="O1259" i="4"/>
  <c r="P1258" i="4"/>
  <c r="O1258" i="4"/>
  <c r="P1257" i="4"/>
  <c r="O1257" i="4"/>
  <c r="P1256" i="4"/>
  <c r="O1256" i="4"/>
  <c r="P1255" i="4"/>
  <c r="O1255" i="4"/>
  <c r="P1254" i="4"/>
  <c r="O1254" i="4"/>
  <c r="P1253" i="4"/>
  <c r="O1253" i="4"/>
  <c r="P1251" i="4"/>
  <c r="O1251" i="4"/>
  <c r="P1250" i="4"/>
  <c r="O1250" i="4"/>
  <c r="K1250" i="4" s="1"/>
  <c r="P1249" i="4"/>
  <c r="O1249" i="4"/>
  <c r="P1248" i="4"/>
  <c r="O1248" i="4"/>
  <c r="P1247" i="4"/>
  <c r="O1247" i="4"/>
  <c r="P1246" i="4"/>
  <c r="O1246" i="4"/>
  <c r="P1245" i="4"/>
  <c r="O1245" i="4"/>
  <c r="P1244" i="4"/>
  <c r="O1244" i="4"/>
  <c r="P1242" i="4"/>
  <c r="O1242" i="4"/>
  <c r="P1241" i="4"/>
  <c r="O1241" i="4"/>
  <c r="P1240" i="4"/>
  <c r="O1240" i="4"/>
  <c r="P1239" i="4"/>
  <c r="O1239" i="4"/>
  <c r="P1238" i="4"/>
  <c r="O1238" i="4"/>
  <c r="P1237" i="4"/>
  <c r="O1237" i="4"/>
  <c r="P1236" i="4"/>
  <c r="O1236" i="4"/>
  <c r="P1235" i="4"/>
  <c r="O1235" i="4"/>
  <c r="P1234" i="4"/>
  <c r="O1234" i="4"/>
  <c r="P1233" i="4"/>
  <c r="O1233" i="4"/>
  <c r="P1232" i="4"/>
  <c r="O1232" i="4"/>
  <c r="P1231" i="4"/>
  <c r="O1231" i="4"/>
  <c r="P1230" i="4"/>
  <c r="O1230" i="4"/>
  <c r="P1229" i="4"/>
  <c r="O1229" i="4"/>
  <c r="P1228" i="4"/>
  <c r="O1228" i="4"/>
  <c r="P1227" i="4"/>
  <c r="O1227" i="4"/>
  <c r="P1226" i="4"/>
  <c r="O1226" i="4"/>
  <c r="P1225" i="4"/>
  <c r="O1225" i="4"/>
  <c r="P1224" i="4"/>
  <c r="O1224" i="4"/>
  <c r="P1223" i="4"/>
  <c r="O1223" i="4"/>
  <c r="P1222" i="4"/>
  <c r="O1222" i="4"/>
  <c r="P1221" i="4"/>
  <c r="O1221" i="4"/>
  <c r="P1220" i="4"/>
  <c r="O1220" i="4"/>
  <c r="P1219" i="4"/>
  <c r="O1219" i="4"/>
  <c r="P1218" i="4"/>
  <c r="O1218" i="4"/>
  <c r="P1217" i="4"/>
  <c r="O1217" i="4"/>
  <c r="P1216" i="4"/>
  <c r="O1216" i="4"/>
  <c r="P1215" i="4"/>
  <c r="O1215" i="4"/>
  <c r="P1214" i="4"/>
  <c r="O1214" i="4"/>
  <c r="P1213" i="4"/>
  <c r="O1213" i="4"/>
  <c r="P1212" i="4"/>
  <c r="O1212" i="4"/>
  <c r="P1211" i="4"/>
  <c r="O1211" i="4"/>
  <c r="P1210" i="4"/>
  <c r="O1210" i="4"/>
  <c r="P1209" i="4"/>
  <c r="O1209" i="4"/>
  <c r="P1208" i="4"/>
  <c r="O1208" i="4"/>
  <c r="P1207" i="4"/>
  <c r="O1207" i="4"/>
  <c r="P1206" i="4"/>
  <c r="O1206" i="4"/>
  <c r="P1205" i="4"/>
  <c r="O1205" i="4"/>
  <c r="P1204" i="4"/>
  <c r="O1204" i="4"/>
  <c r="P1203" i="4"/>
  <c r="O1203" i="4"/>
  <c r="P1202" i="4"/>
  <c r="O1202" i="4"/>
  <c r="P1201" i="4"/>
  <c r="O1201" i="4"/>
  <c r="P1200" i="4"/>
  <c r="O1200" i="4"/>
  <c r="P1199" i="4"/>
  <c r="O1199" i="4"/>
  <c r="P1198" i="4"/>
  <c r="O1198" i="4"/>
  <c r="P1197" i="4"/>
  <c r="O1197" i="4"/>
  <c r="P1196" i="4"/>
  <c r="O1196" i="4"/>
  <c r="P1195" i="4"/>
  <c r="O1195" i="4"/>
  <c r="K1195" i="4" s="1"/>
  <c r="P1194" i="4"/>
  <c r="O1194" i="4"/>
  <c r="P1193" i="4"/>
  <c r="O1193" i="4"/>
  <c r="P1192" i="4"/>
  <c r="O1192" i="4"/>
  <c r="P1191" i="4"/>
  <c r="O1191" i="4"/>
  <c r="P1190" i="4"/>
  <c r="O1190" i="4"/>
  <c r="P1189" i="4"/>
  <c r="O1189" i="4"/>
  <c r="P1188" i="4"/>
  <c r="O1188" i="4"/>
  <c r="P1187" i="4"/>
  <c r="O1187" i="4"/>
  <c r="P1186" i="4"/>
  <c r="O1186" i="4"/>
  <c r="P1185" i="4"/>
  <c r="O1185" i="4"/>
  <c r="P1184" i="4"/>
  <c r="O1184" i="4"/>
  <c r="P1183" i="4"/>
  <c r="O1183" i="4"/>
  <c r="P1182" i="4"/>
  <c r="O1182" i="4"/>
  <c r="P1181" i="4"/>
  <c r="O1181" i="4"/>
  <c r="P1180" i="4"/>
  <c r="O1180" i="4"/>
  <c r="P1179" i="4"/>
  <c r="O1179" i="4"/>
  <c r="P1178" i="4"/>
  <c r="O1178" i="4"/>
  <c r="P1177" i="4"/>
  <c r="O1177" i="4"/>
  <c r="P1176" i="4"/>
  <c r="O1176" i="4"/>
  <c r="P1175" i="4"/>
  <c r="O1175" i="4"/>
  <c r="P1174" i="4"/>
  <c r="O1174" i="4"/>
  <c r="P1173" i="4"/>
  <c r="O1173" i="4"/>
  <c r="P1172" i="4"/>
  <c r="O1172" i="4"/>
  <c r="P1171" i="4"/>
  <c r="O1171" i="4"/>
  <c r="P1170" i="4"/>
  <c r="O1170" i="4"/>
  <c r="P1169" i="4"/>
  <c r="O1169" i="4"/>
  <c r="P1168" i="4"/>
  <c r="O1168" i="4"/>
  <c r="P1167" i="4"/>
  <c r="O1167" i="4"/>
  <c r="P1166" i="4"/>
  <c r="O1166" i="4"/>
  <c r="P1165" i="4"/>
  <c r="O1165" i="4"/>
  <c r="P1164" i="4"/>
  <c r="O1164" i="4"/>
  <c r="P1163" i="4"/>
  <c r="O1163" i="4"/>
  <c r="P1162" i="4"/>
  <c r="O1162" i="4"/>
  <c r="P1161" i="4"/>
  <c r="O1161" i="4"/>
  <c r="P1160" i="4"/>
  <c r="O1160" i="4"/>
  <c r="P1159" i="4"/>
  <c r="O1159" i="4"/>
  <c r="P1158" i="4"/>
  <c r="O1158" i="4"/>
  <c r="P1157" i="4"/>
  <c r="O1157" i="4"/>
  <c r="P1156" i="4"/>
  <c r="O1156" i="4"/>
  <c r="P1155" i="4"/>
  <c r="O1155" i="4"/>
  <c r="P1154" i="4"/>
  <c r="O1154" i="4"/>
  <c r="P1153" i="4"/>
  <c r="O1153" i="4"/>
  <c r="P1152" i="4"/>
  <c r="O1152" i="4"/>
  <c r="P1151" i="4"/>
  <c r="O1151" i="4"/>
  <c r="P1150" i="4"/>
  <c r="O1150" i="4"/>
  <c r="K1150" i="4" s="1"/>
  <c r="P1149" i="4"/>
  <c r="O1149" i="4"/>
  <c r="P1148" i="4"/>
  <c r="O1148" i="4"/>
  <c r="P1147" i="4"/>
  <c r="O1147" i="4"/>
  <c r="P1146" i="4"/>
  <c r="O1146" i="4"/>
  <c r="P1145" i="4"/>
  <c r="O1145" i="4"/>
  <c r="P1144" i="4"/>
  <c r="O1144" i="4"/>
  <c r="P1143" i="4"/>
  <c r="O1143" i="4"/>
  <c r="P1142" i="4"/>
  <c r="O1142" i="4"/>
  <c r="P1141" i="4"/>
  <c r="O1141" i="4"/>
  <c r="P1140" i="4"/>
  <c r="O1140" i="4"/>
  <c r="P1139" i="4"/>
  <c r="O1139" i="4"/>
  <c r="P1138" i="4"/>
  <c r="O1138" i="4"/>
  <c r="P1137" i="4"/>
  <c r="O1137" i="4"/>
  <c r="P1136" i="4"/>
  <c r="O1136" i="4"/>
  <c r="P1135" i="4"/>
  <c r="O1135" i="4"/>
  <c r="P1134" i="4"/>
  <c r="O1134" i="4"/>
  <c r="P1133" i="4"/>
  <c r="O1133" i="4"/>
  <c r="P1132" i="4"/>
  <c r="O1132" i="4"/>
  <c r="P1131" i="4"/>
  <c r="O1131" i="4"/>
  <c r="P1130" i="4"/>
  <c r="O1130" i="4"/>
  <c r="P1129" i="4"/>
  <c r="O1129" i="4"/>
  <c r="P1128" i="4"/>
  <c r="O1128" i="4"/>
  <c r="P1127" i="4"/>
  <c r="O1127" i="4"/>
  <c r="P1126" i="4"/>
  <c r="O1126" i="4"/>
  <c r="P1125" i="4"/>
  <c r="O1125" i="4"/>
  <c r="P1124" i="4"/>
  <c r="O1124" i="4"/>
  <c r="P1123" i="4"/>
  <c r="O1123" i="4"/>
  <c r="P1122" i="4"/>
  <c r="O1122" i="4"/>
  <c r="P1121" i="4"/>
  <c r="O1121" i="4"/>
  <c r="P1120" i="4"/>
  <c r="O1120" i="4"/>
  <c r="P1119" i="4"/>
  <c r="O1119" i="4"/>
  <c r="P1118" i="4"/>
  <c r="O1118" i="4"/>
  <c r="P1117" i="4"/>
  <c r="O1117" i="4"/>
  <c r="P1116" i="4"/>
  <c r="O1116" i="4"/>
  <c r="P1115" i="4"/>
  <c r="O1115" i="4"/>
  <c r="P1114" i="4"/>
  <c r="O1114" i="4"/>
  <c r="P1113" i="4"/>
  <c r="O1113" i="4"/>
  <c r="P1112" i="4"/>
  <c r="O1112" i="4"/>
  <c r="P1111" i="4"/>
  <c r="O1111" i="4"/>
  <c r="P1110" i="4"/>
  <c r="O1110" i="4"/>
  <c r="P1109" i="4"/>
  <c r="O1109" i="4"/>
  <c r="P1108" i="4"/>
  <c r="O1108" i="4"/>
  <c r="P1107" i="4"/>
  <c r="O1107" i="4"/>
  <c r="P1106" i="4"/>
  <c r="O1106" i="4"/>
  <c r="P1105" i="4"/>
  <c r="O1105" i="4"/>
  <c r="P1104" i="4"/>
  <c r="O1104" i="4"/>
  <c r="P1103" i="4"/>
  <c r="O1103" i="4"/>
  <c r="P1102" i="4"/>
  <c r="O1102" i="4"/>
  <c r="P1101" i="4"/>
  <c r="O1101" i="4"/>
  <c r="P1100" i="4"/>
  <c r="O1100" i="4"/>
  <c r="P1099" i="4"/>
  <c r="O1099" i="4"/>
  <c r="P1098" i="4"/>
  <c r="O1098" i="4"/>
  <c r="P1097" i="4"/>
  <c r="O1097" i="4"/>
  <c r="P1096" i="4"/>
  <c r="O1096" i="4"/>
  <c r="P1095" i="4"/>
  <c r="O1095" i="4"/>
  <c r="K1095" i="4" s="1"/>
  <c r="P1094" i="4"/>
  <c r="O1094" i="4"/>
  <c r="P1093" i="4"/>
  <c r="O1093" i="4"/>
  <c r="P1092" i="4"/>
  <c r="O1092" i="4"/>
  <c r="P1091" i="4"/>
  <c r="O1091" i="4"/>
  <c r="P1090" i="4"/>
  <c r="O1090" i="4"/>
  <c r="P1089" i="4"/>
  <c r="O1089" i="4"/>
  <c r="P1088" i="4"/>
  <c r="O1088" i="4"/>
  <c r="P1087" i="4"/>
  <c r="O1087" i="4"/>
  <c r="P1086" i="4"/>
  <c r="O1086" i="4"/>
  <c r="P1085" i="4"/>
  <c r="O1085" i="4"/>
  <c r="P1084" i="4"/>
  <c r="O1084" i="4"/>
  <c r="P1083" i="4"/>
  <c r="O1083" i="4"/>
  <c r="P1082" i="4"/>
  <c r="O1082" i="4"/>
  <c r="P1081" i="4"/>
  <c r="O1081" i="4"/>
  <c r="P1080" i="4"/>
  <c r="O1080" i="4"/>
  <c r="P1079" i="4"/>
  <c r="O1079" i="4"/>
  <c r="P1078" i="4"/>
  <c r="O1078" i="4"/>
  <c r="P1077" i="4"/>
  <c r="O1077" i="4"/>
  <c r="P1076" i="4"/>
  <c r="O1076" i="4"/>
  <c r="P1075" i="4"/>
  <c r="O1075" i="4"/>
  <c r="P1074" i="4"/>
  <c r="O1074" i="4"/>
  <c r="P1073" i="4"/>
  <c r="O1073" i="4"/>
  <c r="P1072" i="4"/>
  <c r="O1072" i="4"/>
  <c r="P1071" i="4"/>
  <c r="O1071" i="4"/>
  <c r="P1070" i="4"/>
  <c r="O1070" i="4"/>
  <c r="P1069" i="4"/>
  <c r="O1069" i="4"/>
  <c r="P1068" i="4"/>
  <c r="O1068" i="4"/>
  <c r="P1067" i="4"/>
  <c r="O1067" i="4"/>
  <c r="P1066" i="4"/>
  <c r="O1066" i="4"/>
  <c r="P1065" i="4"/>
  <c r="O1065" i="4"/>
  <c r="P1064" i="4"/>
  <c r="O1064" i="4"/>
  <c r="P1063" i="4"/>
  <c r="O1063" i="4"/>
  <c r="P1062" i="4"/>
  <c r="O1062" i="4"/>
  <c r="P1061" i="4"/>
  <c r="O1061" i="4"/>
  <c r="P1060" i="4"/>
  <c r="O1060" i="4"/>
  <c r="P1059" i="4"/>
  <c r="O1059" i="4"/>
  <c r="P1058" i="4"/>
  <c r="O1058" i="4"/>
  <c r="P1057" i="4"/>
  <c r="O1057" i="4"/>
  <c r="P1056" i="4"/>
  <c r="O1056" i="4"/>
  <c r="P1055" i="4"/>
  <c r="O1055" i="4"/>
  <c r="P1054" i="4"/>
  <c r="O1054" i="4"/>
  <c r="P1053" i="4"/>
  <c r="O1053" i="4"/>
  <c r="P1052" i="4"/>
  <c r="O1052" i="4"/>
  <c r="P1051" i="4"/>
  <c r="O1051" i="4"/>
  <c r="P1050" i="4"/>
  <c r="O1050" i="4"/>
  <c r="P1049" i="4"/>
  <c r="O1049" i="4"/>
  <c r="P1048" i="4"/>
  <c r="O1048" i="4"/>
  <c r="P1047" i="4"/>
  <c r="O1047" i="4"/>
  <c r="P1046" i="4"/>
  <c r="O1046" i="4"/>
  <c r="P1045" i="4"/>
  <c r="O1045" i="4"/>
  <c r="P1044" i="4"/>
  <c r="O1044" i="4"/>
  <c r="P1043" i="4"/>
  <c r="O1043" i="4"/>
  <c r="P1042" i="4"/>
  <c r="O1042" i="4"/>
  <c r="P1041" i="4"/>
  <c r="O1041" i="4"/>
  <c r="P1040" i="4"/>
  <c r="O1040" i="4"/>
  <c r="K1040" i="4" s="1"/>
  <c r="P1039" i="4"/>
  <c r="O1039" i="4"/>
  <c r="P1038" i="4"/>
  <c r="O1038" i="4"/>
  <c r="P1037" i="4"/>
  <c r="O1037" i="4"/>
  <c r="P1036" i="4"/>
  <c r="O1036" i="4"/>
  <c r="P1035" i="4"/>
  <c r="O1035" i="4"/>
  <c r="P1034" i="4"/>
  <c r="O1034" i="4"/>
  <c r="P1033" i="4"/>
  <c r="O1033" i="4"/>
  <c r="P1032" i="4"/>
  <c r="O1032" i="4"/>
  <c r="P1031" i="4"/>
  <c r="O1031" i="4"/>
  <c r="P1030" i="4"/>
  <c r="O1030" i="4"/>
  <c r="P1029" i="4"/>
  <c r="O1029" i="4"/>
  <c r="P1028" i="4"/>
  <c r="O1028" i="4"/>
  <c r="P1027" i="4"/>
  <c r="O1027" i="4"/>
  <c r="P1026" i="4"/>
  <c r="O1026" i="4"/>
  <c r="P1025" i="4"/>
  <c r="O1025" i="4"/>
  <c r="P1024" i="4"/>
  <c r="O1024" i="4"/>
  <c r="P1023" i="4"/>
  <c r="O1023" i="4"/>
  <c r="P1022" i="4"/>
  <c r="O1022" i="4"/>
  <c r="P1021" i="4"/>
  <c r="O1021" i="4"/>
  <c r="P1020" i="4"/>
  <c r="O1020" i="4"/>
  <c r="P1019" i="4"/>
  <c r="O1019" i="4"/>
  <c r="P1018" i="4"/>
  <c r="O1018" i="4"/>
  <c r="P1017" i="4"/>
  <c r="O1017" i="4"/>
  <c r="P1016" i="4"/>
  <c r="O1016" i="4"/>
  <c r="P1015" i="4"/>
  <c r="O1015" i="4"/>
  <c r="P1014" i="4"/>
  <c r="O1014" i="4"/>
  <c r="P1013" i="4"/>
  <c r="O1013" i="4"/>
  <c r="P1012" i="4"/>
  <c r="O1012" i="4"/>
  <c r="P1011" i="4"/>
  <c r="O1011" i="4"/>
  <c r="P1010" i="4"/>
  <c r="O1010" i="4"/>
  <c r="P1009" i="4"/>
  <c r="O1009" i="4"/>
  <c r="P1008" i="4"/>
  <c r="O1008" i="4"/>
  <c r="P1007" i="4"/>
  <c r="O1007" i="4"/>
  <c r="P1006" i="4"/>
  <c r="O1006" i="4"/>
  <c r="P1005" i="4"/>
  <c r="O1005" i="4"/>
  <c r="P1004" i="4"/>
  <c r="O1004" i="4"/>
  <c r="P1003" i="4"/>
  <c r="O1003" i="4"/>
  <c r="P1002" i="4"/>
  <c r="O1002" i="4"/>
  <c r="P1001" i="4"/>
  <c r="O1001" i="4"/>
  <c r="P1000" i="4"/>
  <c r="O1000" i="4"/>
  <c r="P999" i="4"/>
  <c r="O999" i="4"/>
  <c r="P998" i="4"/>
  <c r="O998" i="4"/>
  <c r="P997" i="4"/>
  <c r="O997" i="4"/>
  <c r="P996" i="4"/>
  <c r="O996" i="4"/>
  <c r="P995" i="4"/>
  <c r="O995" i="4"/>
  <c r="P994" i="4"/>
  <c r="O994" i="4"/>
  <c r="P993" i="4"/>
  <c r="O993" i="4"/>
  <c r="P992" i="4"/>
  <c r="O992" i="4"/>
  <c r="P991" i="4"/>
  <c r="O991" i="4"/>
  <c r="P990" i="4"/>
  <c r="O990" i="4"/>
  <c r="P989" i="4"/>
  <c r="O989" i="4"/>
  <c r="P988" i="4"/>
  <c r="O988" i="4"/>
  <c r="P987" i="4"/>
  <c r="O987" i="4"/>
  <c r="P986" i="4"/>
  <c r="O986" i="4"/>
  <c r="P985" i="4"/>
  <c r="O985" i="4"/>
  <c r="K985" i="4" s="1"/>
  <c r="P984" i="4"/>
  <c r="O984" i="4"/>
  <c r="P983" i="4"/>
  <c r="O983" i="4"/>
  <c r="P982" i="4"/>
  <c r="O982" i="4"/>
  <c r="P981" i="4"/>
  <c r="O981" i="4"/>
  <c r="P980" i="4"/>
  <c r="O980" i="4"/>
  <c r="P979" i="4"/>
  <c r="O979" i="4"/>
  <c r="P978" i="4"/>
  <c r="O978" i="4"/>
  <c r="P977" i="4"/>
  <c r="O977" i="4"/>
  <c r="P976" i="4"/>
  <c r="O976" i="4"/>
  <c r="P975" i="4"/>
  <c r="O975" i="4"/>
  <c r="P974" i="4"/>
  <c r="O974" i="4"/>
  <c r="P973" i="4"/>
  <c r="O973" i="4"/>
  <c r="P972" i="4"/>
  <c r="O972" i="4"/>
  <c r="P971" i="4"/>
  <c r="O971" i="4"/>
  <c r="P970" i="4"/>
  <c r="O970" i="4"/>
  <c r="P969" i="4"/>
  <c r="O969" i="4"/>
  <c r="P968" i="4"/>
  <c r="O968" i="4"/>
  <c r="P967" i="4"/>
  <c r="O967" i="4"/>
  <c r="P966" i="4"/>
  <c r="O966" i="4"/>
  <c r="P965" i="4"/>
  <c r="O965" i="4"/>
  <c r="P964" i="4"/>
  <c r="O964" i="4"/>
  <c r="P963" i="4"/>
  <c r="O963" i="4"/>
  <c r="P962" i="4"/>
  <c r="O962" i="4"/>
  <c r="P961" i="4"/>
  <c r="O961" i="4"/>
  <c r="P960" i="4"/>
  <c r="O960" i="4"/>
  <c r="P959" i="4"/>
  <c r="O959" i="4"/>
  <c r="P958" i="4"/>
  <c r="O958" i="4"/>
  <c r="P957" i="4"/>
  <c r="O957" i="4"/>
  <c r="P956" i="4"/>
  <c r="O956" i="4"/>
  <c r="P955" i="4"/>
  <c r="O955" i="4"/>
  <c r="P954" i="4"/>
  <c r="O954" i="4"/>
  <c r="P953" i="4"/>
  <c r="O953" i="4"/>
  <c r="P952" i="4"/>
  <c r="O952" i="4"/>
  <c r="P951" i="4"/>
  <c r="O951" i="4"/>
  <c r="P950" i="4"/>
  <c r="O950" i="4"/>
  <c r="P949" i="4"/>
  <c r="O949" i="4"/>
  <c r="P948" i="4"/>
  <c r="O948" i="4"/>
  <c r="P947" i="4"/>
  <c r="O947" i="4"/>
  <c r="P946" i="4"/>
  <c r="O946" i="4"/>
  <c r="P945" i="4"/>
  <c r="O945" i="4"/>
  <c r="P944" i="4"/>
  <c r="O944" i="4"/>
  <c r="P943" i="4"/>
  <c r="O943" i="4"/>
  <c r="P942" i="4"/>
  <c r="O942" i="4"/>
  <c r="P941" i="4"/>
  <c r="O941" i="4"/>
  <c r="P940" i="4"/>
  <c r="O940" i="4"/>
  <c r="P939" i="4"/>
  <c r="O939" i="4"/>
  <c r="P938" i="4"/>
  <c r="O938" i="4"/>
  <c r="P937" i="4"/>
  <c r="O937" i="4"/>
  <c r="P936" i="4"/>
  <c r="O936" i="4"/>
  <c r="P935" i="4"/>
  <c r="O935" i="4"/>
  <c r="P934" i="4"/>
  <c r="O934" i="4"/>
  <c r="P933" i="4"/>
  <c r="O933" i="4"/>
  <c r="P932" i="4"/>
  <c r="O932" i="4"/>
  <c r="P931" i="4"/>
  <c r="O931" i="4"/>
  <c r="P930" i="4"/>
  <c r="O930" i="4"/>
  <c r="K930" i="4" s="1"/>
  <c r="P929" i="4"/>
  <c r="O929" i="4"/>
  <c r="P928" i="4"/>
  <c r="O928" i="4"/>
  <c r="P927" i="4"/>
  <c r="O927" i="4"/>
  <c r="P926" i="4"/>
  <c r="O926" i="4"/>
  <c r="P925" i="4"/>
  <c r="O925" i="4"/>
  <c r="P924" i="4"/>
  <c r="O924" i="4"/>
  <c r="P923" i="4"/>
  <c r="O923" i="4"/>
  <c r="P922" i="4"/>
  <c r="O922" i="4"/>
  <c r="P921" i="4"/>
  <c r="O921" i="4"/>
  <c r="P920" i="4"/>
  <c r="O920" i="4"/>
  <c r="P919" i="4"/>
  <c r="O919" i="4"/>
  <c r="P918" i="4"/>
  <c r="O918" i="4"/>
  <c r="P917" i="4"/>
  <c r="O917" i="4"/>
  <c r="P916" i="4"/>
  <c r="O916" i="4"/>
  <c r="P915" i="4"/>
  <c r="O915" i="4"/>
  <c r="P914" i="4"/>
  <c r="O914" i="4"/>
  <c r="P913" i="4"/>
  <c r="O913" i="4"/>
  <c r="P912" i="4"/>
  <c r="O912" i="4"/>
  <c r="P911" i="4"/>
  <c r="O911" i="4"/>
  <c r="P910" i="4"/>
  <c r="O910" i="4"/>
  <c r="P909" i="4"/>
  <c r="O909" i="4"/>
  <c r="P908" i="4"/>
  <c r="O908" i="4"/>
  <c r="P907" i="4"/>
  <c r="O907" i="4"/>
  <c r="P906" i="4"/>
  <c r="O906" i="4"/>
  <c r="P905" i="4"/>
  <c r="O905" i="4"/>
  <c r="P904" i="4"/>
  <c r="O904" i="4"/>
  <c r="P903" i="4"/>
  <c r="O903" i="4"/>
  <c r="P902" i="4"/>
  <c r="O902" i="4"/>
  <c r="P901" i="4"/>
  <c r="O901" i="4"/>
  <c r="P900" i="4"/>
  <c r="O900" i="4"/>
  <c r="P899" i="4"/>
  <c r="O899" i="4"/>
  <c r="P898" i="4"/>
  <c r="O898" i="4"/>
  <c r="P897" i="4"/>
  <c r="O897" i="4"/>
  <c r="P896" i="4"/>
  <c r="O896" i="4"/>
  <c r="P895" i="4"/>
  <c r="O895" i="4"/>
  <c r="P894" i="4"/>
  <c r="O894" i="4"/>
  <c r="P893" i="4"/>
  <c r="O893" i="4"/>
  <c r="P892" i="4"/>
  <c r="O892" i="4"/>
  <c r="P891" i="4"/>
  <c r="O891" i="4"/>
  <c r="P890" i="4"/>
  <c r="O890" i="4"/>
  <c r="P889" i="4"/>
  <c r="O889" i="4"/>
  <c r="P888" i="4"/>
  <c r="O888" i="4"/>
  <c r="P887" i="4"/>
  <c r="O887" i="4"/>
  <c r="P886" i="4"/>
  <c r="O886" i="4"/>
  <c r="P885" i="4"/>
  <c r="O885" i="4"/>
  <c r="K885" i="4" s="1"/>
  <c r="P884" i="4"/>
  <c r="O884" i="4"/>
  <c r="P883" i="4"/>
  <c r="O883" i="4"/>
  <c r="P882" i="4"/>
  <c r="O882" i="4"/>
  <c r="P881" i="4"/>
  <c r="O881" i="4"/>
  <c r="P880" i="4"/>
  <c r="O880" i="4"/>
  <c r="P879" i="4"/>
  <c r="O879" i="4"/>
  <c r="P878" i="4"/>
  <c r="O878" i="4"/>
  <c r="P877" i="4"/>
  <c r="O877" i="4"/>
  <c r="P876" i="4"/>
  <c r="O876" i="4"/>
  <c r="P875" i="4"/>
  <c r="O875" i="4"/>
  <c r="P874" i="4"/>
  <c r="O874" i="4"/>
  <c r="P873" i="4"/>
  <c r="O873" i="4"/>
  <c r="P872" i="4"/>
  <c r="O872" i="4"/>
  <c r="P871" i="4"/>
  <c r="O871" i="4"/>
  <c r="P870" i="4"/>
  <c r="O870" i="4"/>
  <c r="P869" i="4"/>
  <c r="O869" i="4"/>
  <c r="K869" i="4" s="1"/>
  <c r="P868" i="4"/>
  <c r="O868" i="4"/>
  <c r="P867" i="4"/>
  <c r="O867" i="4"/>
  <c r="P866" i="4"/>
  <c r="O866" i="4"/>
  <c r="P865" i="4"/>
  <c r="O865" i="4"/>
  <c r="P864" i="4"/>
  <c r="O864" i="4"/>
  <c r="P863" i="4"/>
  <c r="O863" i="4"/>
  <c r="P862" i="4"/>
  <c r="O862" i="4"/>
  <c r="P861" i="4"/>
  <c r="O861" i="4"/>
  <c r="P860" i="4"/>
  <c r="O860" i="4"/>
  <c r="P859" i="4"/>
  <c r="O859" i="4"/>
  <c r="P858" i="4"/>
  <c r="O858" i="4"/>
  <c r="P857" i="4"/>
  <c r="O857" i="4"/>
  <c r="P856" i="4"/>
  <c r="O856" i="4"/>
  <c r="P855" i="4"/>
  <c r="O855" i="4"/>
  <c r="P854" i="4"/>
  <c r="O854" i="4"/>
  <c r="P853" i="4"/>
  <c r="O853" i="4"/>
  <c r="K853" i="4" s="1"/>
  <c r="P852" i="4"/>
  <c r="O852" i="4"/>
  <c r="K852" i="4" s="1"/>
  <c r="P851" i="4"/>
  <c r="O851" i="4"/>
  <c r="K851" i="4" s="1"/>
  <c r="P850" i="4"/>
  <c r="O850" i="4"/>
  <c r="K850" i="4" s="1"/>
  <c r="P849" i="4"/>
  <c r="O849" i="4"/>
  <c r="K849" i="4" s="1"/>
  <c r="P848" i="4"/>
  <c r="O848" i="4"/>
  <c r="K848" i="4" s="1"/>
  <c r="P847" i="4"/>
  <c r="O847" i="4"/>
  <c r="K847" i="4" s="1"/>
  <c r="P846" i="4"/>
  <c r="O846" i="4"/>
  <c r="K846" i="4" s="1"/>
  <c r="P845" i="4"/>
  <c r="O845" i="4"/>
  <c r="K845" i="4" s="1"/>
  <c r="P844" i="4"/>
  <c r="O844" i="4"/>
  <c r="K844" i="4" s="1"/>
  <c r="P843" i="4"/>
  <c r="O843" i="4"/>
  <c r="K843" i="4" s="1"/>
  <c r="P842" i="4"/>
  <c r="O842" i="4"/>
  <c r="K842" i="4" s="1"/>
  <c r="P841" i="4"/>
  <c r="O841" i="4"/>
  <c r="K841" i="4" s="1"/>
  <c r="P840" i="4"/>
  <c r="O840" i="4"/>
  <c r="K840" i="4" s="1"/>
  <c r="P839" i="4"/>
  <c r="O839" i="4"/>
  <c r="K839" i="4" s="1"/>
  <c r="P838" i="4"/>
  <c r="O838" i="4"/>
  <c r="K838" i="4" s="1"/>
  <c r="P837" i="4"/>
  <c r="O837" i="4"/>
  <c r="K837" i="4" s="1"/>
  <c r="P836" i="4"/>
  <c r="O836" i="4"/>
  <c r="K836" i="4" s="1"/>
  <c r="P835" i="4"/>
  <c r="O835" i="4"/>
  <c r="K835" i="4" s="1"/>
  <c r="P834" i="4"/>
  <c r="O834" i="4"/>
  <c r="K834" i="4" s="1"/>
  <c r="P833" i="4"/>
  <c r="O833" i="4"/>
  <c r="K833" i="4" s="1"/>
  <c r="P832" i="4"/>
  <c r="O832" i="4"/>
  <c r="K832" i="4" s="1"/>
  <c r="P831" i="4"/>
  <c r="O831" i="4"/>
  <c r="K831" i="4" s="1"/>
  <c r="P830" i="4"/>
  <c r="O830" i="4"/>
  <c r="K830" i="4" s="1"/>
  <c r="P829" i="4"/>
  <c r="O829" i="4"/>
  <c r="K829" i="4" s="1"/>
  <c r="P828" i="4"/>
  <c r="O828" i="4"/>
  <c r="K828" i="4" s="1"/>
  <c r="P827" i="4"/>
  <c r="O827" i="4"/>
  <c r="K827" i="4" s="1"/>
  <c r="P826" i="4"/>
  <c r="O826" i="4"/>
  <c r="K826" i="4" s="1"/>
  <c r="P825" i="4"/>
  <c r="O825" i="4"/>
  <c r="K825" i="4" s="1"/>
  <c r="P824" i="4"/>
  <c r="O824" i="4"/>
  <c r="K824" i="4" s="1"/>
  <c r="P823" i="4"/>
  <c r="O823" i="4"/>
  <c r="K823" i="4" s="1"/>
  <c r="P822" i="4"/>
  <c r="O822" i="4"/>
  <c r="K822" i="4" s="1"/>
  <c r="P821" i="4"/>
  <c r="O821" i="4"/>
  <c r="K821" i="4" s="1"/>
  <c r="P820" i="4"/>
  <c r="O820" i="4"/>
  <c r="K820" i="4" s="1"/>
  <c r="P819" i="4"/>
  <c r="O819" i="4"/>
  <c r="K819" i="4" s="1"/>
  <c r="P818" i="4"/>
  <c r="O818" i="4"/>
  <c r="K818" i="4" s="1"/>
  <c r="P817" i="4"/>
  <c r="O817" i="4"/>
  <c r="K817" i="4" s="1"/>
  <c r="P816" i="4"/>
  <c r="O816" i="4"/>
  <c r="K816" i="4" s="1"/>
  <c r="P815" i="4"/>
  <c r="O815" i="4"/>
  <c r="K815" i="4" s="1"/>
  <c r="P814" i="4"/>
  <c r="O814" i="4"/>
  <c r="K814" i="4" s="1"/>
  <c r="P813" i="4"/>
  <c r="O813" i="4"/>
  <c r="K813" i="4" s="1"/>
  <c r="P812" i="4"/>
  <c r="O812" i="4"/>
  <c r="K812" i="4" s="1"/>
  <c r="P811" i="4"/>
  <c r="O811" i="4"/>
  <c r="K811" i="4" s="1"/>
  <c r="P810" i="4"/>
  <c r="O810" i="4"/>
  <c r="K810" i="4" s="1"/>
  <c r="P809" i="4"/>
  <c r="O809" i="4"/>
  <c r="K809" i="4" s="1"/>
  <c r="P808" i="4"/>
  <c r="O808" i="4"/>
  <c r="K808" i="4" s="1"/>
  <c r="P807" i="4"/>
  <c r="O807" i="4"/>
  <c r="K807" i="4" s="1"/>
  <c r="P806" i="4"/>
  <c r="O806" i="4"/>
  <c r="K806" i="4" s="1"/>
  <c r="P805" i="4"/>
  <c r="O805" i="4"/>
  <c r="K805" i="4" s="1"/>
  <c r="P804" i="4"/>
  <c r="O804" i="4"/>
  <c r="K804" i="4" s="1"/>
  <c r="P803" i="4"/>
  <c r="O803" i="4"/>
  <c r="K803" i="4" s="1"/>
  <c r="P802" i="4"/>
  <c r="O802" i="4"/>
  <c r="K802" i="4" s="1"/>
  <c r="P801" i="4"/>
  <c r="O801" i="4"/>
  <c r="K801" i="4" s="1"/>
  <c r="P800" i="4"/>
  <c r="O800" i="4"/>
  <c r="K800" i="4" s="1"/>
  <c r="P799" i="4"/>
  <c r="O799" i="4"/>
  <c r="K799" i="4" s="1"/>
  <c r="P798" i="4"/>
  <c r="O798" i="4"/>
  <c r="K798" i="4" s="1"/>
  <c r="P797" i="4"/>
  <c r="O797" i="4"/>
  <c r="K797" i="4" s="1"/>
  <c r="P796" i="4"/>
  <c r="O796" i="4"/>
  <c r="K796" i="4" s="1"/>
  <c r="P795" i="4"/>
  <c r="O795" i="4"/>
  <c r="K795" i="4" s="1"/>
  <c r="P794" i="4"/>
  <c r="O794" i="4"/>
  <c r="K794" i="4" s="1"/>
  <c r="P793" i="4"/>
  <c r="O793" i="4"/>
  <c r="K793" i="4" s="1"/>
  <c r="P792" i="4"/>
  <c r="O792" i="4"/>
  <c r="K792" i="4" s="1"/>
  <c r="P791" i="4"/>
  <c r="O791" i="4"/>
  <c r="K791" i="4" s="1"/>
  <c r="P790" i="4"/>
  <c r="O790" i="4"/>
  <c r="K790" i="4" s="1"/>
  <c r="P789" i="4"/>
  <c r="O789" i="4"/>
  <c r="K789" i="4" s="1"/>
  <c r="P788" i="4"/>
  <c r="O788" i="4"/>
  <c r="K788" i="4" s="1"/>
  <c r="P787" i="4"/>
  <c r="O787" i="4"/>
  <c r="K787" i="4" s="1"/>
  <c r="P786" i="4"/>
  <c r="O786" i="4"/>
  <c r="K786" i="4" s="1"/>
  <c r="P785" i="4"/>
  <c r="O785" i="4"/>
  <c r="K785" i="4" s="1"/>
  <c r="P784" i="4"/>
  <c r="O784" i="4"/>
  <c r="K784" i="4" s="1"/>
  <c r="P783" i="4"/>
  <c r="O783" i="4"/>
  <c r="K783" i="4" s="1"/>
  <c r="P782" i="4"/>
  <c r="O782" i="4"/>
  <c r="K782" i="4" s="1"/>
  <c r="P781" i="4"/>
  <c r="O781" i="4"/>
  <c r="K781" i="4" s="1"/>
  <c r="P780" i="4"/>
  <c r="O780" i="4"/>
  <c r="K780" i="4" s="1"/>
  <c r="P779" i="4"/>
  <c r="O779" i="4"/>
  <c r="K779" i="4" s="1"/>
  <c r="P778" i="4"/>
  <c r="O778" i="4"/>
  <c r="K778" i="4" s="1"/>
  <c r="P777" i="4"/>
  <c r="O777" i="4"/>
  <c r="K777" i="4" s="1"/>
  <c r="P776" i="4"/>
  <c r="O776" i="4"/>
  <c r="K776" i="4" s="1"/>
  <c r="P775" i="4"/>
  <c r="O775" i="4"/>
  <c r="K775" i="4" s="1"/>
  <c r="P774" i="4"/>
  <c r="O774" i="4"/>
  <c r="K774" i="4" s="1"/>
  <c r="P773" i="4"/>
  <c r="O773" i="4"/>
  <c r="K773" i="4" s="1"/>
  <c r="P772" i="4"/>
  <c r="O772" i="4"/>
  <c r="K772" i="4" s="1"/>
  <c r="P771" i="4"/>
  <c r="O771" i="4"/>
  <c r="K771" i="4" s="1"/>
  <c r="P770" i="4"/>
  <c r="O770" i="4"/>
  <c r="K770" i="4" s="1"/>
  <c r="P769" i="4"/>
  <c r="O769" i="4"/>
  <c r="K769" i="4" s="1"/>
  <c r="P768" i="4"/>
  <c r="O768" i="4"/>
  <c r="K768" i="4" s="1"/>
  <c r="P767" i="4"/>
  <c r="O767" i="4"/>
  <c r="K767" i="4" s="1"/>
  <c r="P766" i="4"/>
  <c r="O766" i="4"/>
  <c r="K766" i="4" s="1"/>
  <c r="P765" i="4"/>
  <c r="O765" i="4"/>
  <c r="K765" i="4" s="1"/>
  <c r="P764" i="4"/>
  <c r="O764" i="4"/>
  <c r="K764" i="4" s="1"/>
  <c r="P763" i="4"/>
  <c r="O763" i="4"/>
  <c r="K763" i="4" s="1"/>
  <c r="P762" i="4"/>
  <c r="O762" i="4"/>
  <c r="K762" i="4" s="1"/>
  <c r="P761" i="4"/>
  <c r="O761" i="4"/>
  <c r="K761" i="4" s="1"/>
  <c r="P760" i="4"/>
  <c r="O760" i="4"/>
  <c r="K760" i="4" s="1"/>
  <c r="P759" i="4"/>
  <c r="O759" i="4"/>
  <c r="K759" i="4" s="1"/>
  <c r="P758" i="4"/>
  <c r="O758" i="4"/>
  <c r="K758" i="4" s="1"/>
  <c r="P757" i="4"/>
  <c r="O757" i="4"/>
  <c r="K757" i="4" s="1"/>
  <c r="P756" i="4"/>
  <c r="O756" i="4"/>
  <c r="K756" i="4" s="1"/>
  <c r="P755" i="4"/>
  <c r="O755" i="4"/>
  <c r="K755" i="4" s="1"/>
  <c r="P754" i="4"/>
  <c r="O754" i="4"/>
  <c r="K754" i="4" s="1"/>
  <c r="P753" i="4"/>
  <c r="O753" i="4"/>
  <c r="K753" i="4" s="1"/>
  <c r="P752" i="4"/>
  <c r="O752" i="4"/>
  <c r="K752" i="4" s="1"/>
  <c r="P751" i="4"/>
  <c r="O751" i="4"/>
  <c r="K751" i="4" s="1"/>
  <c r="P750" i="4"/>
  <c r="O750" i="4"/>
  <c r="K750" i="4" s="1"/>
  <c r="P749" i="4"/>
  <c r="O749" i="4"/>
  <c r="K749" i="4" s="1"/>
  <c r="P748" i="4"/>
  <c r="O748" i="4"/>
  <c r="K748" i="4" s="1"/>
  <c r="P747" i="4"/>
  <c r="O747" i="4"/>
  <c r="K747" i="4" s="1"/>
  <c r="P746" i="4"/>
  <c r="O746" i="4"/>
  <c r="K746" i="4" s="1"/>
  <c r="P745" i="4"/>
  <c r="O745" i="4"/>
  <c r="K745" i="4" s="1"/>
  <c r="P744" i="4"/>
  <c r="O744" i="4"/>
  <c r="K744" i="4" s="1"/>
  <c r="P743" i="4"/>
  <c r="O743" i="4"/>
  <c r="K743" i="4" s="1"/>
  <c r="P742" i="4"/>
  <c r="O742" i="4"/>
  <c r="K742" i="4" s="1"/>
  <c r="P741" i="4"/>
  <c r="O741" i="4"/>
  <c r="K741" i="4" s="1"/>
  <c r="P740" i="4"/>
  <c r="O740" i="4"/>
  <c r="K740" i="4" s="1"/>
  <c r="P739" i="4"/>
  <c r="O739" i="4"/>
  <c r="K739" i="4" s="1"/>
  <c r="P738" i="4"/>
  <c r="O738" i="4"/>
  <c r="K738" i="4" s="1"/>
  <c r="P737" i="4"/>
  <c r="O737" i="4"/>
  <c r="K737" i="4" s="1"/>
  <c r="P736" i="4"/>
  <c r="O736" i="4"/>
  <c r="K736" i="4" s="1"/>
  <c r="P735" i="4"/>
  <c r="O735" i="4"/>
  <c r="K735" i="4" s="1"/>
  <c r="P734" i="4"/>
  <c r="O734" i="4"/>
  <c r="K734" i="4" s="1"/>
  <c r="P733" i="4"/>
  <c r="O733" i="4"/>
  <c r="K733" i="4" s="1"/>
  <c r="P732" i="4"/>
  <c r="O732" i="4"/>
  <c r="P731" i="4"/>
  <c r="O731" i="4"/>
  <c r="P730" i="4"/>
  <c r="O730" i="4"/>
  <c r="P729" i="4"/>
  <c r="O729" i="4"/>
  <c r="P728" i="4"/>
  <c r="O728" i="4"/>
  <c r="P727" i="4"/>
  <c r="O727" i="4"/>
  <c r="P726" i="4"/>
  <c r="O726" i="4"/>
  <c r="P725" i="4"/>
  <c r="O725" i="4"/>
  <c r="P724" i="4"/>
  <c r="O724" i="4"/>
  <c r="P723" i="4"/>
  <c r="O723" i="4"/>
  <c r="P722" i="4"/>
  <c r="O722" i="4"/>
  <c r="P721" i="4"/>
  <c r="O721" i="4"/>
  <c r="P720" i="4"/>
  <c r="O720" i="4"/>
  <c r="P719" i="4"/>
  <c r="O719" i="4"/>
  <c r="P718" i="4"/>
  <c r="O718" i="4"/>
  <c r="K718" i="4" s="1"/>
  <c r="P717" i="4"/>
  <c r="O717" i="4"/>
  <c r="P716" i="4"/>
  <c r="O716" i="4"/>
  <c r="P715" i="4"/>
  <c r="O715" i="4"/>
  <c r="P714" i="4"/>
  <c r="O714" i="4"/>
  <c r="P713" i="4"/>
  <c r="O713" i="4"/>
  <c r="P712" i="4"/>
  <c r="O712" i="4"/>
  <c r="P711" i="4"/>
  <c r="O711" i="4"/>
  <c r="P710" i="4"/>
  <c r="O710" i="4"/>
  <c r="P709" i="4"/>
  <c r="O709" i="4"/>
  <c r="P708" i="4"/>
  <c r="O708" i="4"/>
  <c r="P707" i="4"/>
  <c r="O707" i="4"/>
  <c r="P706" i="4"/>
  <c r="O706" i="4"/>
  <c r="P705" i="4"/>
  <c r="O705" i="4"/>
  <c r="P704" i="4"/>
  <c r="O704" i="4"/>
  <c r="P703" i="4"/>
  <c r="O703" i="4"/>
  <c r="P702" i="4"/>
  <c r="O702" i="4"/>
  <c r="P701" i="4"/>
  <c r="O701" i="4"/>
  <c r="P700" i="4"/>
  <c r="O700" i="4"/>
  <c r="P699" i="4"/>
  <c r="O699" i="4"/>
  <c r="P698" i="4"/>
  <c r="O698" i="4"/>
  <c r="P697" i="4"/>
  <c r="O697" i="4"/>
  <c r="P696" i="4"/>
  <c r="O696" i="4"/>
  <c r="P695" i="4"/>
  <c r="O695" i="4"/>
  <c r="P694" i="4"/>
  <c r="O694" i="4"/>
  <c r="P693" i="4"/>
  <c r="O693" i="4"/>
  <c r="P692" i="4"/>
  <c r="O692" i="4"/>
  <c r="P691" i="4"/>
  <c r="O691" i="4"/>
  <c r="P690" i="4"/>
  <c r="O690" i="4"/>
  <c r="P689" i="4"/>
  <c r="O689" i="4"/>
  <c r="P688" i="4"/>
  <c r="O688" i="4"/>
  <c r="P687" i="4"/>
  <c r="O687" i="4"/>
  <c r="P686" i="4"/>
  <c r="O686" i="4"/>
  <c r="P685" i="4"/>
  <c r="O685" i="4"/>
  <c r="P684" i="4"/>
  <c r="O684" i="4"/>
  <c r="P683" i="4"/>
  <c r="O683" i="4"/>
  <c r="P682" i="4"/>
  <c r="O682" i="4"/>
  <c r="P681" i="4"/>
  <c r="O681" i="4"/>
  <c r="P680" i="4"/>
  <c r="O680" i="4"/>
  <c r="P679" i="4"/>
  <c r="O679" i="4"/>
  <c r="P678" i="4"/>
  <c r="O678" i="4"/>
  <c r="P677" i="4"/>
  <c r="O677" i="4"/>
  <c r="P676" i="4"/>
  <c r="O676" i="4"/>
  <c r="P675" i="4"/>
  <c r="O675" i="4"/>
  <c r="P674" i="4"/>
  <c r="O674" i="4"/>
  <c r="P673" i="4"/>
  <c r="O673" i="4"/>
  <c r="K673" i="4" s="1"/>
  <c r="P672" i="4"/>
  <c r="O672" i="4"/>
  <c r="P671" i="4"/>
  <c r="O671" i="4"/>
  <c r="P670" i="4"/>
  <c r="O670" i="4"/>
  <c r="P669" i="4"/>
  <c r="O669" i="4"/>
  <c r="P668" i="4"/>
  <c r="O668" i="4"/>
  <c r="P667" i="4"/>
  <c r="O667" i="4"/>
  <c r="P666" i="4"/>
  <c r="O666" i="4"/>
  <c r="P665" i="4"/>
  <c r="O665" i="4"/>
  <c r="P664" i="4"/>
  <c r="O664" i="4"/>
  <c r="P663" i="4"/>
  <c r="O663" i="4"/>
  <c r="P662" i="4"/>
  <c r="O662" i="4"/>
  <c r="P661" i="4"/>
  <c r="O661" i="4"/>
  <c r="P660" i="4"/>
  <c r="O660" i="4"/>
  <c r="P659" i="4"/>
  <c r="O659" i="4"/>
  <c r="P658" i="4"/>
  <c r="O658" i="4"/>
  <c r="P657" i="4"/>
  <c r="O657" i="4"/>
  <c r="P656" i="4"/>
  <c r="O656" i="4"/>
  <c r="P655" i="4"/>
  <c r="O655" i="4"/>
  <c r="P654" i="4"/>
  <c r="O654" i="4"/>
  <c r="P653" i="4"/>
  <c r="O653" i="4"/>
  <c r="P652" i="4"/>
  <c r="O652" i="4"/>
  <c r="P651" i="4"/>
  <c r="O651" i="4"/>
  <c r="P650" i="4"/>
  <c r="O650" i="4"/>
  <c r="P649" i="4"/>
  <c r="O649" i="4"/>
  <c r="P648" i="4"/>
  <c r="O648" i="4"/>
  <c r="P647" i="4"/>
  <c r="O647" i="4"/>
  <c r="P646" i="4"/>
  <c r="O646" i="4"/>
  <c r="K646" i="4" s="1"/>
  <c r="P645" i="4"/>
  <c r="O645" i="4"/>
  <c r="P644" i="4"/>
  <c r="O644" i="4"/>
  <c r="P643" i="4"/>
  <c r="O643" i="4"/>
  <c r="P642" i="4"/>
  <c r="O642" i="4"/>
  <c r="P641" i="4"/>
  <c r="O641" i="4"/>
  <c r="P640" i="4"/>
  <c r="O640" i="4"/>
  <c r="P639" i="4"/>
  <c r="O639" i="4"/>
  <c r="P638" i="4"/>
  <c r="O638" i="4"/>
  <c r="P637" i="4"/>
  <c r="O637" i="4"/>
  <c r="P636" i="4"/>
  <c r="O636" i="4"/>
  <c r="P635" i="4"/>
  <c r="O635" i="4"/>
  <c r="P634" i="4"/>
  <c r="O634" i="4"/>
  <c r="P633" i="4"/>
  <c r="O633" i="4"/>
  <c r="P632" i="4"/>
  <c r="O632" i="4"/>
  <c r="P631" i="4"/>
  <c r="O631" i="4"/>
  <c r="P630" i="4"/>
  <c r="O630" i="4"/>
  <c r="P629" i="4"/>
  <c r="O629" i="4"/>
  <c r="P628" i="4"/>
  <c r="O628" i="4"/>
  <c r="P627" i="4"/>
  <c r="O627" i="4"/>
  <c r="P626" i="4"/>
  <c r="O626" i="4"/>
  <c r="P625" i="4"/>
  <c r="O625" i="4"/>
  <c r="P624" i="4"/>
  <c r="O624" i="4"/>
  <c r="P623" i="4"/>
  <c r="O623" i="4"/>
  <c r="P622" i="4"/>
  <c r="O622" i="4"/>
  <c r="P621" i="4"/>
  <c r="O621" i="4"/>
  <c r="P620" i="4"/>
  <c r="O620" i="4"/>
  <c r="P619" i="4"/>
  <c r="O619" i="4"/>
  <c r="K619" i="4" s="1"/>
  <c r="P618" i="4"/>
  <c r="O618" i="4"/>
  <c r="P617" i="4"/>
  <c r="O617" i="4"/>
  <c r="P616" i="4"/>
  <c r="O616" i="4"/>
  <c r="P615" i="4"/>
  <c r="O615" i="4"/>
  <c r="P614" i="4"/>
  <c r="O614" i="4"/>
  <c r="P613" i="4"/>
  <c r="O613" i="4"/>
  <c r="P612" i="4"/>
  <c r="O612" i="4"/>
  <c r="P611" i="4"/>
  <c r="O611" i="4"/>
  <c r="P610" i="4"/>
  <c r="O610" i="4"/>
  <c r="P609" i="4"/>
  <c r="O609" i="4"/>
  <c r="P608" i="4"/>
  <c r="O608" i="4"/>
  <c r="P607" i="4"/>
  <c r="O607" i="4"/>
  <c r="P606" i="4"/>
  <c r="O606" i="4"/>
  <c r="P605" i="4"/>
  <c r="O605" i="4"/>
  <c r="P604" i="4"/>
  <c r="O604" i="4"/>
  <c r="P603" i="4"/>
  <c r="O603" i="4"/>
  <c r="P602" i="4"/>
  <c r="O602" i="4"/>
  <c r="P601" i="4"/>
  <c r="O601" i="4"/>
  <c r="P600" i="4"/>
  <c r="O600" i="4"/>
  <c r="P599" i="4"/>
  <c r="O599" i="4"/>
  <c r="P598" i="4"/>
  <c r="O598" i="4"/>
  <c r="P597" i="4"/>
  <c r="O597" i="4"/>
  <c r="P596" i="4"/>
  <c r="O596" i="4"/>
  <c r="P595" i="4"/>
  <c r="O595" i="4"/>
  <c r="P594" i="4"/>
  <c r="O594" i="4"/>
  <c r="P593" i="4"/>
  <c r="O593" i="4"/>
  <c r="P592" i="4"/>
  <c r="O592" i="4"/>
  <c r="P591" i="4"/>
  <c r="O591" i="4"/>
  <c r="P590" i="4"/>
  <c r="O590" i="4"/>
  <c r="P589" i="4"/>
  <c r="O589" i="4"/>
  <c r="P588" i="4"/>
  <c r="O588" i="4"/>
  <c r="P587" i="4"/>
  <c r="O587" i="4"/>
  <c r="P586" i="4"/>
  <c r="O586" i="4"/>
  <c r="P585" i="4"/>
  <c r="O585" i="4"/>
  <c r="P584" i="4"/>
  <c r="O584" i="4"/>
  <c r="P583" i="4"/>
  <c r="O583" i="4"/>
  <c r="P582" i="4"/>
  <c r="O582" i="4"/>
  <c r="P581" i="4"/>
  <c r="O581" i="4"/>
  <c r="P580" i="4"/>
  <c r="O580" i="4"/>
  <c r="P579" i="4"/>
  <c r="O579" i="4"/>
  <c r="P578" i="4"/>
  <c r="O578" i="4"/>
  <c r="P577" i="4"/>
  <c r="O577" i="4"/>
  <c r="P576" i="4"/>
  <c r="O576" i="4"/>
  <c r="P575" i="4"/>
  <c r="O575" i="4"/>
  <c r="P574" i="4"/>
  <c r="O574" i="4"/>
  <c r="P573" i="4"/>
  <c r="O573" i="4"/>
  <c r="K573" i="4" s="1"/>
  <c r="P572" i="4"/>
  <c r="O572" i="4"/>
  <c r="P571" i="4"/>
  <c r="O571" i="4"/>
  <c r="P570" i="4"/>
  <c r="O570" i="4"/>
  <c r="P569" i="4"/>
  <c r="O569" i="4"/>
  <c r="P568" i="4"/>
  <c r="O568" i="4"/>
  <c r="P567" i="4"/>
  <c r="O567" i="4"/>
  <c r="P566" i="4"/>
  <c r="O566" i="4"/>
  <c r="P565" i="4"/>
  <c r="O565" i="4"/>
  <c r="P564" i="4"/>
  <c r="O564" i="4"/>
  <c r="P563" i="4"/>
  <c r="O563" i="4"/>
  <c r="P562" i="4"/>
  <c r="O562" i="4"/>
  <c r="P561" i="4"/>
  <c r="O561" i="4"/>
  <c r="P560" i="4"/>
  <c r="O560" i="4"/>
  <c r="P559" i="4"/>
  <c r="O559" i="4"/>
  <c r="P558" i="4"/>
  <c r="O558" i="4"/>
  <c r="P557" i="4"/>
  <c r="O557" i="4"/>
  <c r="P556" i="4"/>
  <c r="O556" i="4"/>
  <c r="P555" i="4"/>
  <c r="O555" i="4"/>
  <c r="P554" i="4"/>
  <c r="O554" i="4"/>
  <c r="P553" i="4"/>
  <c r="O553" i="4"/>
  <c r="P552" i="4"/>
  <c r="O552" i="4"/>
  <c r="P551" i="4"/>
  <c r="O551" i="4"/>
  <c r="P550" i="4"/>
  <c r="O550" i="4"/>
  <c r="P549" i="4"/>
  <c r="O549" i="4"/>
  <c r="P548" i="4"/>
  <c r="O548" i="4"/>
  <c r="P547" i="4"/>
  <c r="O547" i="4"/>
  <c r="P546" i="4"/>
  <c r="O546" i="4"/>
  <c r="P545" i="4"/>
  <c r="O545" i="4"/>
  <c r="P544" i="4"/>
  <c r="O544" i="4"/>
  <c r="P543" i="4"/>
  <c r="O543" i="4"/>
  <c r="P542" i="4"/>
  <c r="O542" i="4"/>
  <c r="P541" i="4"/>
  <c r="O541" i="4"/>
  <c r="P540" i="4"/>
  <c r="O540" i="4"/>
  <c r="P539" i="4"/>
  <c r="O539" i="4"/>
  <c r="P538" i="4"/>
  <c r="O538" i="4"/>
  <c r="P537" i="4"/>
  <c r="O537" i="4"/>
  <c r="P536" i="4"/>
  <c r="O536" i="4"/>
  <c r="P535" i="4"/>
  <c r="O535" i="4"/>
  <c r="P534" i="4"/>
  <c r="O534" i="4"/>
  <c r="P533" i="4"/>
  <c r="O533" i="4"/>
  <c r="P532" i="4"/>
  <c r="O532" i="4"/>
  <c r="P531" i="4"/>
  <c r="O531" i="4"/>
  <c r="P530" i="4"/>
  <c r="O530" i="4"/>
  <c r="P528" i="4"/>
  <c r="O528" i="4"/>
  <c r="P527" i="4"/>
  <c r="O527" i="4"/>
  <c r="K527" i="4" s="1"/>
  <c r="P526" i="4"/>
  <c r="O526" i="4"/>
  <c r="P525" i="4"/>
  <c r="O525" i="4"/>
  <c r="P524" i="4"/>
  <c r="O524" i="4"/>
  <c r="P523" i="4"/>
  <c r="O523" i="4"/>
  <c r="P522" i="4"/>
  <c r="O522" i="4"/>
  <c r="P521" i="4"/>
  <c r="O521" i="4"/>
  <c r="P520" i="4"/>
  <c r="O520" i="4"/>
  <c r="P519" i="4"/>
  <c r="O519" i="4"/>
  <c r="P518" i="4"/>
  <c r="O518" i="4"/>
  <c r="P517" i="4"/>
  <c r="O517" i="4"/>
  <c r="P516" i="4"/>
  <c r="O516" i="4"/>
  <c r="P515" i="4"/>
  <c r="O515" i="4"/>
  <c r="P514" i="4"/>
  <c r="O514" i="4"/>
  <c r="P513" i="4"/>
  <c r="O513" i="4"/>
  <c r="P512" i="4"/>
  <c r="O512" i="4"/>
  <c r="K512" i="4" s="1"/>
  <c r="P511" i="4"/>
  <c r="O511" i="4"/>
  <c r="P510" i="4"/>
  <c r="O510" i="4"/>
  <c r="P509" i="4"/>
  <c r="O509" i="4"/>
  <c r="P508" i="4"/>
  <c r="O508" i="4"/>
  <c r="P507" i="4"/>
  <c r="O507" i="4"/>
  <c r="P506" i="4"/>
  <c r="O506" i="4"/>
  <c r="P505" i="4"/>
  <c r="O505" i="4"/>
  <c r="P504" i="4"/>
  <c r="O504" i="4"/>
  <c r="P503" i="4"/>
  <c r="O503" i="4"/>
  <c r="P502" i="4"/>
  <c r="O502" i="4"/>
  <c r="P501" i="4"/>
  <c r="O501" i="4"/>
  <c r="P500" i="4"/>
  <c r="O500" i="4"/>
  <c r="P499" i="4"/>
  <c r="O499" i="4"/>
  <c r="P498" i="4"/>
  <c r="O498" i="4"/>
  <c r="P497" i="4"/>
  <c r="O497" i="4"/>
  <c r="P496" i="4"/>
  <c r="O496" i="4"/>
  <c r="P495" i="4"/>
  <c r="O495" i="4"/>
  <c r="P494" i="4"/>
  <c r="O494" i="4"/>
  <c r="K494" i="4" s="1"/>
  <c r="M494" i="4" s="1"/>
  <c r="P493" i="4"/>
  <c r="O493" i="4"/>
  <c r="P492" i="4"/>
  <c r="O492" i="4"/>
  <c r="P491" i="4"/>
  <c r="O491" i="4"/>
  <c r="P490" i="4"/>
  <c r="O490" i="4"/>
  <c r="P489" i="4"/>
  <c r="O489" i="4"/>
  <c r="P488" i="4"/>
  <c r="O488" i="4"/>
  <c r="P487" i="4"/>
  <c r="O487" i="4"/>
  <c r="P486" i="4"/>
  <c r="O486" i="4"/>
  <c r="P485" i="4"/>
  <c r="O485" i="4"/>
  <c r="P484" i="4"/>
  <c r="O484" i="4"/>
  <c r="P483" i="4"/>
  <c r="O483" i="4"/>
  <c r="P482" i="4"/>
  <c r="O482" i="4"/>
  <c r="P481" i="4"/>
  <c r="O481" i="4"/>
  <c r="P480" i="4"/>
  <c r="O480" i="4"/>
  <c r="P479" i="4"/>
  <c r="O479" i="4"/>
  <c r="P478" i="4"/>
  <c r="O478" i="4"/>
  <c r="P477" i="4"/>
  <c r="O477" i="4"/>
  <c r="P476" i="4"/>
  <c r="O476" i="4"/>
  <c r="P475" i="4"/>
  <c r="O475" i="4"/>
  <c r="P474" i="4"/>
  <c r="O474" i="4"/>
  <c r="P473" i="4"/>
  <c r="O473" i="4"/>
  <c r="P472" i="4"/>
  <c r="O472" i="4"/>
  <c r="P471" i="4"/>
  <c r="O471" i="4"/>
  <c r="P470" i="4"/>
  <c r="O470" i="4"/>
  <c r="P469" i="4"/>
  <c r="O469" i="4"/>
  <c r="P468" i="4"/>
  <c r="O468" i="4"/>
  <c r="P467" i="4"/>
  <c r="O467" i="4"/>
  <c r="P466" i="4"/>
  <c r="O466" i="4"/>
  <c r="P465" i="4"/>
  <c r="O465" i="4"/>
  <c r="P464" i="4"/>
  <c r="O464" i="4"/>
  <c r="P463" i="4"/>
  <c r="O463" i="4"/>
  <c r="P462" i="4"/>
  <c r="O462" i="4"/>
  <c r="P461" i="4"/>
  <c r="O461" i="4"/>
  <c r="P460" i="4"/>
  <c r="O460" i="4"/>
  <c r="P459" i="4"/>
  <c r="O459" i="4"/>
  <c r="P458" i="4"/>
  <c r="O458" i="4"/>
  <c r="P457" i="4"/>
  <c r="O457" i="4"/>
  <c r="P456" i="4"/>
  <c r="O456" i="4"/>
  <c r="P455" i="4"/>
  <c r="O455" i="4"/>
  <c r="P454" i="4"/>
  <c r="O454" i="4"/>
  <c r="P453" i="4"/>
  <c r="O453" i="4"/>
  <c r="K453" i="4" s="1"/>
  <c r="P452" i="4"/>
  <c r="O452" i="4"/>
  <c r="P451" i="4"/>
  <c r="O451" i="4"/>
  <c r="P450" i="4"/>
  <c r="O450" i="4"/>
  <c r="P449" i="4"/>
  <c r="O449" i="4"/>
  <c r="P448" i="4"/>
  <c r="O448" i="4"/>
  <c r="P447" i="4"/>
  <c r="O447" i="4"/>
  <c r="P446" i="4"/>
  <c r="O446" i="4"/>
  <c r="P445" i="4"/>
  <c r="O445" i="4"/>
  <c r="P444" i="4"/>
  <c r="O444" i="4"/>
  <c r="P443" i="4"/>
  <c r="O443" i="4"/>
  <c r="P442" i="4"/>
  <c r="O442" i="4"/>
  <c r="P441" i="4"/>
  <c r="O441" i="4"/>
  <c r="P440" i="4"/>
  <c r="O440" i="4"/>
  <c r="P439" i="4"/>
  <c r="O439" i="4"/>
  <c r="P438" i="4"/>
  <c r="O438" i="4"/>
  <c r="P437" i="4"/>
  <c r="O437" i="4"/>
  <c r="P436" i="4"/>
  <c r="O436" i="4"/>
  <c r="P435" i="4"/>
  <c r="O435" i="4"/>
  <c r="P434" i="4"/>
  <c r="O434" i="4"/>
  <c r="P433" i="4"/>
  <c r="O433" i="4"/>
  <c r="P432" i="4"/>
  <c r="O432" i="4"/>
  <c r="P431" i="4"/>
  <c r="O431" i="4"/>
  <c r="P430" i="4"/>
  <c r="O430" i="4"/>
  <c r="P429" i="4"/>
  <c r="O429" i="4"/>
  <c r="P428" i="4"/>
  <c r="O428" i="4"/>
  <c r="P427" i="4"/>
  <c r="O427" i="4"/>
  <c r="P426" i="4"/>
  <c r="O426" i="4"/>
  <c r="P425" i="4"/>
  <c r="O425" i="4"/>
  <c r="P424" i="4"/>
  <c r="O424" i="4"/>
  <c r="P423" i="4"/>
  <c r="O423" i="4"/>
  <c r="P422" i="4"/>
  <c r="O422" i="4"/>
  <c r="K422" i="4" s="1"/>
  <c r="M422" i="4" s="1"/>
  <c r="P421" i="4"/>
  <c r="O421" i="4"/>
  <c r="P420" i="4"/>
  <c r="O420" i="4"/>
  <c r="P419" i="4"/>
  <c r="O419" i="4"/>
  <c r="P418" i="4"/>
  <c r="O418" i="4"/>
  <c r="P417" i="4"/>
  <c r="O417" i="4"/>
  <c r="P416" i="4"/>
  <c r="O416" i="4"/>
  <c r="P415" i="4"/>
  <c r="O415" i="4"/>
  <c r="P414" i="4"/>
  <c r="O414" i="4"/>
  <c r="P413" i="4"/>
  <c r="O413" i="4"/>
  <c r="P412" i="4"/>
  <c r="O412" i="4"/>
  <c r="P411" i="4"/>
  <c r="O411" i="4"/>
  <c r="P410" i="4"/>
  <c r="O410" i="4"/>
  <c r="P409" i="4"/>
  <c r="O409" i="4"/>
  <c r="P408" i="4"/>
  <c r="O408" i="4"/>
  <c r="P407" i="4"/>
  <c r="O407" i="4"/>
  <c r="P406" i="4"/>
  <c r="O406" i="4"/>
  <c r="P405" i="4"/>
  <c r="O405" i="4"/>
  <c r="P404" i="4"/>
  <c r="O404" i="4"/>
  <c r="P403" i="4"/>
  <c r="O403" i="4"/>
  <c r="P402" i="4"/>
  <c r="O402" i="4"/>
  <c r="P401" i="4"/>
  <c r="O401" i="4"/>
  <c r="P400" i="4"/>
  <c r="O400" i="4"/>
  <c r="P399" i="4"/>
  <c r="O399" i="4"/>
  <c r="P398" i="4"/>
  <c r="O398" i="4"/>
  <c r="P397" i="4"/>
  <c r="O397" i="4"/>
  <c r="P396" i="4"/>
  <c r="O396" i="4"/>
  <c r="P395" i="4"/>
  <c r="O395" i="4"/>
  <c r="P394" i="4"/>
  <c r="O394" i="4"/>
  <c r="P393" i="4"/>
  <c r="O393" i="4"/>
  <c r="P392" i="4"/>
  <c r="O392" i="4"/>
  <c r="P391" i="4"/>
  <c r="O391" i="4"/>
  <c r="P390" i="4"/>
  <c r="O390" i="4"/>
  <c r="P389" i="4"/>
  <c r="O389" i="4"/>
  <c r="P388" i="4"/>
  <c r="O388" i="4"/>
  <c r="P387" i="4"/>
  <c r="O387" i="4"/>
  <c r="P386" i="4"/>
  <c r="O386" i="4"/>
  <c r="P385" i="4"/>
  <c r="O385" i="4"/>
  <c r="P384" i="4"/>
  <c r="O384" i="4"/>
  <c r="P383" i="4"/>
  <c r="O383" i="4"/>
  <c r="P382" i="4"/>
  <c r="O382" i="4"/>
  <c r="P381" i="4"/>
  <c r="O381" i="4"/>
  <c r="P380" i="4"/>
  <c r="O380" i="4"/>
  <c r="P379" i="4"/>
  <c r="O379" i="4"/>
  <c r="P378" i="4"/>
  <c r="O378" i="4"/>
  <c r="P377" i="4"/>
  <c r="O377" i="4"/>
  <c r="K377" i="4" s="1"/>
  <c r="P376" i="4"/>
  <c r="O376" i="4"/>
  <c r="P375" i="4"/>
  <c r="O375" i="4"/>
  <c r="P374" i="4"/>
  <c r="O374" i="4"/>
  <c r="P373" i="4"/>
  <c r="O373" i="4"/>
  <c r="P372" i="4"/>
  <c r="O372" i="4"/>
  <c r="P371" i="4"/>
  <c r="O371" i="4"/>
  <c r="P370" i="4"/>
  <c r="O370" i="4"/>
  <c r="P369" i="4"/>
  <c r="O369" i="4"/>
  <c r="P368" i="4"/>
  <c r="O368" i="4"/>
  <c r="P367" i="4"/>
  <c r="O367" i="4"/>
  <c r="P366" i="4"/>
  <c r="O366" i="4"/>
  <c r="P365" i="4"/>
  <c r="O365" i="4"/>
  <c r="P364" i="4"/>
  <c r="O364" i="4"/>
  <c r="P363" i="4"/>
  <c r="O363" i="4"/>
  <c r="P362" i="4"/>
  <c r="O362" i="4"/>
  <c r="P361" i="4"/>
  <c r="O361" i="4"/>
  <c r="P360" i="4"/>
  <c r="O360" i="4"/>
  <c r="P359" i="4"/>
  <c r="O359" i="4"/>
  <c r="P358" i="4"/>
  <c r="O358" i="4"/>
  <c r="P357" i="4"/>
  <c r="O357" i="4"/>
  <c r="P356" i="4"/>
  <c r="O356" i="4"/>
  <c r="P355" i="4"/>
  <c r="O355" i="4"/>
  <c r="P354" i="4"/>
  <c r="O354" i="4"/>
  <c r="P353" i="4"/>
  <c r="O353" i="4"/>
  <c r="P352" i="4"/>
  <c r="O352" i="4"/>
  <c r="P351" i="4"/>
  <c r="O351" i="4"/>
  <c r="P350" i="4"/>
  <c r="O350" i="4"/>
  <c r="P349" i="4"/>
  <c r="O349" i="4"/>
  <c r="P348" i="4"/>
  <c r="O348" i="4"/>
  <c r="P347" i="4"/>
  <c r="O347" i="4"/>
  <c r="P346" i="4"/>
  <c r="O346" i="4"/>
  <c r="P345" i="4"/>
  <c r="O345" i="4"/>
  <c r="P344" i="4"/>
  <c r="O344" i="4"/>
  <c r="P343" i="4"/>
  <c r="O343" i="4"/>
  <c r="P342" i="4"/>
  <c r="O342" i="4"/>
  <c r="P341" i="4"/>
  <c r="O341" i="4"/>
  <c r="P340" i="4"/>
  <c r="O340" i="4"/>
  <c r="P339" i="4"/>
  <c r="O339" i="4"/>
  <c r="P338" i="4"/>
  <c r="O338" i="4"/>
  <c r="P337" i="4"/>
  <c r="O337" i="4"/>
  <c r="P336" i="4"/>
  <c r="O336" i="4"/>
  <c r="P335" i="4"/>
  <c r="O335" i="4"/>
  <c r="P334" i="4"/>
  <c r="O334" i="4"/>
  <c r="P333" i="4"/>
  <c r="O333" i="4"/>
  <c r="P332" i="4"/>
  <c r="O332" i="4"/>
  <c r="P331" i="4"/>
  <c r="O331" i="4"/>
  <c r="K331" i="4" s="1"/>
  <c r="P330" i="4"/>
  <c r="O330" i="4"/>
  <c r="P329" i="4"/>
  <c r="O329" i="4"/>
  <c r="P328" i="4"/>
  <c r="O328" i="4"/>
  <c r="P327" i="4"/>
  <c r="O327" i="4"/>
  <c r="P326" i="4"/>
  <c r="O326" i="4"/>
  <c r="P325" i="4"/>
  <c r="O325" i="4"/>
  <c r="P324" i="4"/>
  <c r="O324" i="4"/>
  <c r="P323" i="4"/>
  <c r="O323" i="4"/>
  <c r="P322" i="4"/>
  <c r="O322" i="4"/>
  <c r="P321" i="4"/>
  <c r="O321" i="4"/>
  <c r="P320" i="4"/>
  <c r="O320" i="4"/>
  <c r="P319" i="4"/>
  <c r="O319" i="4"/>
  <c r="P318" i="4"/>
  <c r="O318" i="4"/>
  <c r="P317" i="4"/>
  <c r="O317" i="4"/>
  <c r="P316" i="4"/>
  <c r="O316" i="4"/>
  <c r="P315" i="4"/>
  <c r="O315" i="4"/>
  <c r="P314" i="4"/>
  <c r="O314" i="4"/>
  <c r="P313" i="4"/>
  <c r="O313" i="4"/>
  <c r="P312" i="4"/>
  <c r="O312" i="4"/>
  <c r="P311" i="4"/>
  <c r="O311" i="4"/>
  <c r="P310" i="4"/>
  <c r="O310" i="4"/>
  <c r="P309" i="4"/>
  <c r="O309" i="4"/>
  <c r="P308" i="4"/>
  <c r="O308" i="4"/>
  <c r="P307" i="4"/>
  <c r="O307" i="4"/>
  <c r="P306" i="4"/>
  <c r="O306" i="4"/>
  <c r="P305" i="4"/>
  <c r="O305" i="4"/>
  <c r="P304" i="4"/>
  <c r="O304" i="4"/>
  <c r="P303" i="4"/>
  <c r="O303" i="4"/>
  <c r="P302" i="4"/>
  <c r="O302" i="4"/>
  <c r="P301" i="4"/>
  <c r="O301" i="4"/>
  <c r="P300" i="4"/>
  <c r="O300" i="4"/>
  <c r="P299" i="4"/>
  <c r="O299" i="4"/>
  <c r="P298" i="4"/>
  <c r="O298" i="4"/>
  <c r="P297" i="4"/>
  <c r="O297" i="4"/>
  <c r="P296" i="4"/>
  <c r="O296" i="4"/>
  <c r="P295" i="4"/>
  <c r="O295" i="4"/>
  <c r="P294" i="4"/>
  <c r="O294" i="4"/>
  <c r="P293" i="4"/>
  <c r="O293" i="4"/>
  <c r="P292" i="4"/>
  <c r="O292" i="4"/>
  <c r="P291" i="4"/>
  <c r="O291" i="4"/>
  <c r="P290" i="4"/>
  <c r="O290" i="4"/>
  <c r="P289" i="4"/>
  <c r="O289" i="4"/>
  <c r="P286" i="4"/>
  <c r="O286" i="4"/>
  <c r="P285" i="4"/>
  <c r="O285" i="4"/>
  <c r="K285" i="4" s="1"/>
  <c r="P284" i="4"/>
  <c r="O284" i="4"/>
  <c r="P283" i="4"/>
  <c r="O283" i="4"/>
  <c r="P282" i="4"/>
  <c r="O282" i="4"/>
  <c r="P281" i="4"/>
  <c r="O281" i="4"/>
  <c r="P280" i="4"/>
  <c r="O280" i="4"/>
  <c r="P279" i="4"/>
  <c r="O279" i="4"/>
  <c r="P278" i="4"/>
  <c r="O278" i="4"/>
  <c r="P277" i="4"/>
  <c r="O277" i="4"/>
  <c r="P276" i="4"/>
  <c r="O276" i="4"/>
  <c r="P275" i="4"/>
  <c r="O275" i="4"/>
  <c r="P274" i="4"/>
  <c r="O274" i="4"/>
  <c r="P273" i="4"/>
  <c r="O273" i="4"/>
  <c r="P272" i="4"/>
  <c r="O272" i="4"/>
  <c r="P271" i="4"/>
  <c r="O271" i="4"/>
  <c r="P270" i="4"/>
  <c r="O270" i="4"/>
  <c r="P269" i="4"/>
  <c r="O269" i="4"/>
  <c r="P268" i="4"/>
  <c r="O268" i="4"/>
  <c r="P267" i="4"/>
  <c r="O267" i="4"/>
  <c r="P266" i="4"/>
  <c r="O266" i="4"/>
  <c r="P265" i="4"/>
  <c r="O265" i="4"/>
  <c r="P264" i="4"/>
  <c r="O264" i="4"/>
  <c r="P263" i="4"/>
  <c r="O263" i="4"/>
  <c r="P262" i="4"/>
  <c r="O262" i="4"/>
  <c r="P261" i="4"/>
  <c r="O261" i="4"/>
  <c r="P260" i="4"/>
  <c r="O260" i="4"/>
  <c r="P259" i="4"/>
  <c r="O259" i="4"/>
  <c r="P258" i="4"/>
  <c r="O258" i="4"/>
  <c r="P257" i="4"/>
  <c r="O257" i="4"/>
  <c r="P256" i="4"/>
  <c r="O256" i="4"/>
  <c r="P255" i="4"/>
  <c r="O255" i="4"/>
  <c r="P254" i="4"/>
  <c r="O254" i="4"/>
  <c r="P253" i="4"/>
  <c r="O253" i="4"/>
  <c r="P252" i="4"/>
  <c r="O252" i="4"/>
  <c r="P251" i="4"/>
  <c r="O251" i="4"/>
  <c r="P250" i="4"/>
  <c r="O250" i="4"/>
  <c r="P249" i="4"/>
  <c r="O249" i="4"/>
  <c r="P248" i="4"/>
  <c r="O248" i="4"/>
  <c r="P247" i="4"/>
  <c r="O247" i="4"/>
  <c r="P246" i="4"/>
  <c r="O246" i="4"/>
  <c r="P245" i="4"/>
  <c r="O245" i="4"/>
  <c r="P244" i="4"/>
  <c r="O244" i="4"/>
  <c r="P243" i="4"/>
  <c r="O243" i="4"/>
  <c r="P242" i="4"/>
  <c r="O242" i="4"/>
  <c r="P241" i="4"/>
  <c r="O241" i="4"/>
  <c r="P240" i="4"/>
  <c r="O240" i="4"/>
  <c r="K240" i="4" s="1"/>
  <c r="P239" i="4"/>
  <c r="O239" i="4"/>
  <c r="P238" i="4"/>
  <c r="O238" i="4"/>
  <c r="P237" i="4"/>
  <c r="O237" i="4"/>
  <c r="P236" i="4"/>
  <c r="O236" i="4"/>
  <c r="P235" i="4"/>
  <c r="O235" i="4"/>
  <c r="P234" i="4"/>
  <c r="O234" i="4"/>
  <c r="P233" i="4"/>
  <c r="O233" i="4"/>
  <c r="P232" i="4"/>
  <c r="O232" i="4"/>
  <c r="P231" i="4"/>
  <c r="O231" i="4"/>
  <c r="P230" i="4"/>
  <c r="O230" i="4"/>
  <c r="P229" i="4"/>
  <c r="O229" i="4"/>
  <c r="P228" i="4"/>
  <c r="O228" i="4"/>
  <c r="P227" i="4"/>
  <c r="O227" i="4"/>
  <c r="P226" i="4"/>
  <c r="O226" i="4"/>
  <c r="P225" i="4"/>
  <c r="O225" i="4"/>
  <c r="P224" i="4"/>
  <c r="O224" i="4"/>
  <c r="P223" i="4"/>
  <c r="O223" i="4"/>
  <c r="P222" i="4"/>
  <c r="O222" i="4"/>
  <c r="P221" i="4"/>
  <c r="O221" i="4"/>
  <c r="P220" i="4"/>
  <c r="O220" i="4"/>
  <c r="P219" i="4"/>
  <c r="O219" i="4"/>
  <c r="P218" i="4"/>
  <c r="O218" i="4"/>
  <c r="P217" i="4"/>
  <c r="O217" i="4"/>
  <c r="P216" i="4"/>
  <c r="O216" i="4"/>
  <c r="P215" i="4"/>
  <c r="O215" i="4"/>
  <c r="P214" i="4"/>
  <c r="O214" i="4"/>
  <c r="P213" i="4"/>
  <c r="O213" i="4"/>
  <c r="P212" i="4"/>
  <c r="O212" i="4"/>
  <c r="P211" i="4"/>
  <c r="O211" i="4"/>
  <c r="P210" i="4"/>
  <c r="O210" i="4"/>
  <c r="P209" i="4"/>
  <c r="O209" i="4"/>
  <c r="P208" i="4"/>
  <c r="O208" i="4"/>
  <c r="P207" i="4"/>
  <c r="O207" i="4"/>
  <c r="P206" i="4"/>
  <c r="O206" i="4"/>
  <c r="P205" i="4"/>
  <c r="O205" i="4"/>
  <c r="P204" i="4"/>
  <c r="O204" i="4"/>
  <c r="P203" i="4"/>
  <c r="O203" i="4"/>
  <c r="P202" i="4"/>
  <c r="O202" i="4"/>
  <c r="P201" i="4"/>
  <c r="O201" i="4"/>
  <c r="P200" i="4"/>
  <c r="O200" i="4"/>
  <c r="P199" i="4"/>
  <c r="O199" i="4"/>
  <c r="P198" i="4"/>
  <c r="O198" i="4"/>
  <c r="P197" i="4"/>
  <c r="O197" i="4"/>
  <c r="P196" i="4"/>
  <c r="O196" i="4"/>
  <c r="K196" i="4" s="1"/>
  <c r="P195" i="4"/>
  <c r="O195" i="4"/>
  <c r="P194" i="4"/>
  <c r="O194" i="4"/>
  <c r="P193" i="4"/>
  <c r="O193" i="4"/>
  <c r="P192" i="4"/>
  <c r="O192" i="4"/>
  <c r="P191" i="4"/>
  <c r="O191" i="4"/>
  <c r="P190" i="4"/>
  <c r="O190" i="4"/>
  <c r="P189" i="4"/>
  <c r="O189" i="4"/>
  <c r="P188" i="4"/>
  <c r="O188" i="4"/>
  <c r="P187" i="4"/>
  <c r="O187" i="4"/>
  <c r="P186" i="4"/>
  <c r="O186" i="4"/>
  <c r="P185" i="4"/>
  <c r="O185" i="4"/>
  <c r="P184" i="4"/>
  <c r="O184" i="4"/>
  <c r="P183" i="4"/>
  <c r="O183" i="4"/>
  <c r="P182" i="4"/>
  <c r="O182" i="4"/>
  <c r="P181" i="4"/>
  <c r="O181" i="4"/>
  <c r="P180" i="4"/>
  <c r="O180" i="4"/>
  <c r="P179" i="4"/>
  <c r="O179" i="4"/>
  <c r="P178" i="4"/>
  <c r="O178" i="4"/>
  <c r="P177" i="4"/>
  <c r="O177" i="4"/>
  <c r="P176" i="4"/>
  <c r="O176" i="4"/>
  <c r="P175" i="4"/>
  <c r="O175" i="4"/>
  <c r="P174" i="4"/>
  <c r="O174" i="4"/>
  <c r="P173" i="4"/>
  <c r="O173" i="4"/>
  <c r="P172" i="4"/>
  <c r="O172" i="4"/>
  <c r="P171" i="4"/>
  <c r="O171" i="4"/>
  <c r="P170" i="4"/>
  <c r="O170" i="4"/>
  <c r="P169" i="4"/>
  <c r="O169" i="4"/>
  <c r="P168" i="4"/>
  <c r="O168" i="4"/>
  <c r="P167" i="4"/>
  <c r="O167" i="4"/>
  <c r="P166" i="4"/>
  <c r="O166" i="4"/>
  <c r="P165" i="4"/>
  <c r="O165" i="4"/>
  <c r="P164" i="4"/>
  <c r="O164" i="4"/>
  <c r="P163" i="4"/>
  <c r="O163" i="4"/>
  <c r="P162" i="4"/>
  <c r="O162" i="4"/>
  <c r="P161" i="4"/>
  <c r="O161" i="4"/>
  <c r="P160" i="4"/>
  <c r="O160" i="4"/>
  <c r="P159" i="4"/>
  <c r="O159" i="4"/>
  <c r="P158" i="4"/>
  <c r="O158" i="4"/>
  <c r="P157" i="4"/>
  <c r="O157" i="4"/>
  <c r="P156" i="4"/>
  <c r="O156" i="4"/>
  <c r="K156" i="4" s="1"/>
  <c r="P155" i="4"/>
  <c r="O155" i="4"/>
  <c r="P154" i="4"/>
  <c r="O154" i="4"/>
  <c r="P153" i="4"/>
  <c r="O153" i="4"/>
  <c r="P152" i="4"/>
  <c r="O152" i="4"/>
  <c r="P151" i="4"/>
  <c r="O151" i="4"/>
  <c r="P150" i="4"/>
  <c r="O150" i="4"/>
  <c r="P149" i="4"/>
  <c r="O149" i="4"/>
  <c r="P148" i="4"/>
  <c r="O148" i="4"/>
  <c r="P147" i="4"/>
  <c r="O147" i="4"/>
  <c r="P146" i="4"/>
  <c r="O146" i="4"/>
  <c r="P145" i="4"/>
  <c r="O145" i="4"/>
  <c r="P144" i="4"/>
  <c r="O144" i="4"/>
  <c r="P143" i="4"/>
  <c r="O143" i="4"/>
  <c r="P142" i="4"/>
  <c r="O142" i="4"/>
  <c r="P141" i="4"/>
  <c r="O141" i="4"/>
  <c r="P140" i="4"/>
  <c r="O140" i="4"/>
  <c r="P139" i="4"/>
  <c r="O139" i="4"/>
  <c r="P138" i="4"/>
  <c r="O138" i="4"/>
  <c r="P137" i="4"/>
  <c r="O137" i="4"/>
  <c r="P136" i="4"/>
  <c r="O136" i="4"/>
  <c r="P135" i="4"/>
  <c r="O135" i="4"/>
  <c r="P134" i="4"/>
  <c r="O134" i="4"/>
  <c r="P133" i="4"/>
  <c r="O133" i="4"/>
  <c r="P132" i="4"/>
  <c r="O132" i="4"/>
  <c r="P131" i="4"/>
  <c r="O131" i="4"/>
  <c r="P130" i="4"/>
  <c r="O130" i="4"/>
  <c r="P129" i="4"/>
  <c r="O129" i="4"/>
  <c r="P128" i="4"/>
  <c r="O128" i="4"/>
  <c r="P127" i="4"/>
  <c r="O127" i="4"/>
  <c r="P126" i="4"/>
  <c r="O126" i="4"/>
  <c r="P125" i="4"/>
  <c r="O125" i="4"/>
  <c r="P124" i="4"/>
  <c r="O124" i="4"/>
  <c r="P123" i="4"/>
  <c r="O123" i="4"/>
  <c r="P122" i="4"/>
  <c r="O122" i="4"/>
  <c r="P121" i="4"/>
  <c r="O121" i="4"/>
  <c r="P120" i="4"/>
  <c r="O120" i="4"/>
  <c r="P119" i="4"/>
  <c r="O119" i="4"/>
  <c r="P118" i="4"/>
  <c r="O118" i="4"/>
  <c r="P117" i="4"/>
  <c r="O117" i="4"/>
  <c r="K117" i="4" s="1"/>
  <c r="P116" i="4"/>
  <c r="O116" i="4"/>
  <c r="P115" i="4"/>
  <c r="O115" i="4"/>
  <c r="P114" i="4"/>
  <c r="O114" i="4"/>
  <c r="P113" i="4"/>
  <c r="O113" i="4"/>
  <c r="P112" i="4"/>
  <c r="O112" i="4"/>
  <c r="P111" i="4"/>
  <c r="O111" i="4"/>
  <c r="P110" i="4"/>
  <c r="O110" i="4"/>
  <c r="P109" i="4"/>
  <c r="O109" i="4"/>
  <c r="P108" i="4"/>
  <c r="O108" i="4"/>
  <c r="P107" i="4"/>
  <c r="O107" i="4"/>
  <c r="P106" i="4"/>
  <c r="O106" i="4"/>
  <c r="P105" i="4"/>
  <c r="O105" i="4"/>
  <c r="P104" i="4"/>
  <c r="O104" i="4"/>
  <c r="P103" i="4"/>
  <c r="O103" i="4"/>
  <c r="P102" i="4"/>
  <c r="O102" i="4"/>
  <c r="P101" i="4"/>
  <c r="O101" i="4"/>
  <c r="K101" i="4" s="1"/>
  <c r="P100" i="4"/>
  <c r="O100" i="4"/>
  <c r="P99" i="4"/>
  <c r="O99" i="4"/>
  <c r="P98" i="4"/>
  <c r="O98" i="4"/>
  <c r="P97" i="4"/>
  <c r="O97" i="4"/>
  <c r="P96" i="4"/>
  <c r="O96" i="4"/>
  <c r="P95" i="4"/>
  <c r="O95" i="4"/>
  <c r="P94" i="4"/>
  <c r="O94" i="4"/>
  <c r="P93" i="4"/>
  <c r="O93" i="4"/>
  <c r="P92" i="4"/>
  <c r="O92" i="4"/>
  <c r="P91" i="4"/>
  <c r="O91" i="4"/>
  <c r="P90" i="4"/>
  <c r="O90" i="4"/>
  <c r="P89" i="4"/>
  <c r="O89" i="4"/>
  <c r="P88" i="4"/>
  <c r="O88" i="4"/>
  <c r="P87" i="4"/>
  <c r="O87" i="4"/>
  <c r="P86" i="4"/>
  <c r="O86" i="4"/>
  <c r="P85" i="4"/>
  <c r="O85" i="4"/>
  <c r="K85" i="4" s="1"/>
  <c r="Y85" i="4" s="1"/>
  <c r="P84" i="4"/>
  <c r="O84" i="4"/>
  <c r="P83" i="4"/>
  <c r="O83" i="4"/>
  <c r="P82" i="4"/>
  <c r="O82" i="4"/>
  <c r="P81" i="4"/>
  <c r="O81" i="4"/>
  <c r="P80" i="4"/>
  <c r="O80" i="4"/>
  <c r="P79" i="4"/>
  <c r="O79" i="4"/>
  <c r="P78" i="4"/>
  <c r="O78" i="4"/>
  <c r="P77" i="4"/>
  <c r="O77" i="4"/>
  <c r="P76" i="4"/>
  <c r="O76" i="4"/>
  <c r="P75" i="4"/>
  <c r="O75" i="4"/>
  <c r="P74" i="4"/>
  <c r="O74" i="4"/>
  <c r="P73" i="4"/>
  <c r="O73" i="4"/>
  <c r="P72" i="4"/>
  <c r="O72" i="4"/>
  <c r="P71" i="4"/>
  <c r="O71" i="4"/>
  <c r="P70" i="4"/>
  <c r="O70" i="4"/>
  <c r="P69" i="4"/>
  <c r="O69" i="4"/>
  <c r="P68" i="4"/>
  <c r="O68" i="4"/>
  <c r="P67" i="4"/>
  <c r="O67" i="4"/>
  <c r="P66" i="4"/>
  <c r="O66" i="4"/>
  <c r="P65" i="4"/>
  <c r="O65" i="4"/>
  <c r="P64" i="4"/>
  <c r="O64" i="4"/>
  <c r="P63" i="4"/>
  <c r="O63" i="4"/>
  <c r="P62" i="4"/>
  <c r="O62" i="4"/>
  <c r="P61" i="4"/>
  <c r="O61" i="4"/>
  <c r="P60" i="4"/>
  <c r="O60" i="4"/>
  <c r="P59" i="4"/>
  <c r="O59" i="4"/>
  <c r="P58" i="4"/>
  <c r="O58" i="4"/>
  <c r="P57" i="4"/>
  <c r="O57" i="4"/>
  <c r="P56" i="4"/>
  <c r="O56" i="4"/>
  <c r="P55" i="4"/>
  <c r="O55" i="4"/>
  <c r="P54" i="4"/>
  <c r="O54" i="4"/>
  <c r="P53" i="4"/>
  <c r="O53" i="4"/>
  <c r="P52" i="4"/>
  <c r="O52" i="4"/>
  <c r="P51" i="4"/>
  <c r="O51" i="4"/>
  <c r="P50" i="4"/>
  <c r="O50" i="4"/>
  <c r="P49" i="4"/>
  <c r="O49" i="4"/>
  <c r="P48" i="4"/>
  <c r="O48" i="4"/>
  <c r="P47" i="4"/>
  <c r="O47" i="4"/>
  <c r="P46" i="4"/>
  <c r="O46" i="4"/>
  <c r="P45" i="4"/>
  <c r="O45" i="4"/>
  <c r="P44" i="4"/>
  <c r="O44" i="4"/>
  <c r="K44" i="4" s="1"/>
  <c r="P43" i="4"/>
  <c r="O43" i="4"/>
  <c r="P42" i="4"/>
  <c r="O42" i="4"/>
  <c r="P41" i="4"/>
  <c r="O41" i="4"/>
  <c r="P40" i="4"/>
  <c r="O40" i="4"/>
  <c r="P39" i="4"/>
  <c r="O39" i="4"/>
  <c r="P38" i="4"/>
  <c r="O38" i="4"/>
  <c r="P37" i="4"/>
  <c r="O37" i="4"/>
  <c r="P36" i="4"/>
  <c r="O36" i="4"/>
  <c r="P35" i="4"/>
  <c r="O35" i="4"/>
  <c r="P34" i="4"/>
  <c r="O34" i="4"/>
  <c r="P33" i="4"/>
  <c r="O33" i="4"/>
  <c r="P32" i="4"/>
  <c r="O32" i="4"/>
  <c r="P31" i="4"/>
  <c r="O31" i="4"/>
  <c r="P30" i="4"/>
  <c r="O30" i="4"/>
  <c r="P29" i="4"/>
  <c r="O29" i="4"/>
  <c r="P28" i="4"/>
  <c r="O28" i="4"/>
  <c r="P27" i="4"/>
  <c r="O27" i="4"/>
  <c r="P26" i="4"/>
  <c r="O26" i="4"/>
  <c r="P25" i="4"/>
  <c r="O25" i="4"/>
  <c r="P24" i="4"/>
  <c r="O24" i="4"/>
  <c r="P23" i="4"/>
  <c r="O23" i="4"/>
  <c r="P22" i="4"/>
  <c r="O22" i="4"/>
  <c r="P21" i="4"/>
  <c r="O21" i="4"/>
  <c r="P20" i="4"/>
  <c r="O20" i="4"/>
  <c r="P19" i="4"/>
  <c r="O19" i="4"/>
  <c r="P18" i="4"/>
  <c r="O18" i="4"/>
  <c r="P17" i="4"/>
  <c r="O17" i="4"/>
  <c r="P16" i="4"/>
  <c r="O16" i="4"/>
  <c r="P15" i="4"/>
  <c r="O15" i="4"/>
  <c r="P14" i="4"/>
  <c r="O14" i="4"/>
  <c r="P13" i="4"/>
  <c r="O13" i="4"/>
  <c r="P12" i="4"/>
  <c r="O12" i="4"/>
  <c r="P11" i="4"/>
  <c r="O11" i="4"/>
  <c r="P10" i="4"/>
  <c r="O10" i="4"/>
  <c r="P9" i="4"/>
  <c r="O9" i="4"/>
  <c r="P8" i="4"/>
  <c r="O8" i="4"/>
  <c r="P7" i="4"/>
  <c r="O7" i="4"/>
  <c r="P6" i="4"/>
  <c r="O6" i="4"/>
  <c r="P5" i="4"/>
  <c r="O5" i="4"/>
  <c r="P4" i="4"/>
  <c r="O4" i="4"/>
  <c r="P2" i="2"/>
  <c r="F27" i="4" s="1"/>
  <c r="V2389" i="4"/>
  <c r="T2389" i="4" s="1"/>
  <c r="V2245" i="4"/>
  <c r="T2245" i="4" s="1"/>
  <c r="V646" i="4"/>
  <c r="T646" i="4" s="1"/>
  <c r="V422" i="4"/>
  <c r="T422" i="4" s="1"/>
  <c r="V156" i="4"/>
  <c r="T156" i="4" s="1"/>
  <c r="V117" i="4"/>
  <c r="T117" i="4" s="1"/>
  <c r="V2342" i="4"/>
  <c r="T2342" i="4" s="1"/>
  <c r="W8" i="5"/>
  <c r="W15" i="5"/>
  <c r="W36" i="5"/>
  <c r="W40" i="5"/>
  <c r="V1741" i="4" l="1"/>
  <c r="T1741" i="4" s="1"/>
  <c r="V1729" i="4"/>
  <c r="T1729" i="4" s="1"/>
  <c r="V1740" i="4"/>
  <c r="T1740" i="4" s="1"/>
  <c r="V1728" i="4"/>
  <c r="T1728" i="4" s="1"/>
  <c r="AB1736" i="4"/>
  <c r="AB1730" i="4"/>
  <c r="V1739" i="4"/>
  <c r="T1739" i="4" s="1"/>
  <c r="V1727" i="4"/>
  <c r="T1727" i="4" s="1"/>
  <c r="AB1729" i="4"/>
  <c r="V1738" i="4"/>
  <c r="T1738" i="4" s="1"/>
  <c r="AB1741" i="4"/>
  <c r="AB1735" i="4"/>
  <c r="Z1729" i="4"/>
  <c r="V1737" i="4"/>
  <c r="T1737" i="4" s="1"/>
  <c r="Z1741" i="4"/>
  <c r="AB1728" i="4"/>
  <c r="V1736" i="4"/>
  <c r="T1736" i="4" s="1"/>
  <c r="AB1740" i="4"/>
  <c r="AB1734" i="4"/>
  <c r="Z1728" i="4"/>
  <c r="V1735" i="4"/>
  <c r="T1735" i="4" s="1"/>
  <c r="Z1740" i="4"/>
  <c r="AB1727" i="4"/>
  <c r="V1734" i="4"/>
  <c r="T1734" i="4" s="1"/>
  <c r="AB1739" i="4"/>
  <c r="AB1733" i="4"/>
  <c r="Z1727" i="4"/>
  <c r="V1733" i="4"/>
  <c r="T1733" i="4" s="1"/>
  <c r="Z1739" i="4"/>
  <c r="Z1733" i="4"/>
  <c r="AB1737" i="4"/>
  <c r="V1732" i="4"/>
  <c r="T1732" i="4" s="1"/>
  <c r="AB1738" i="4"/>
  <c r="AB1732" i="4"/>
  <c r="V1726" i="4"/>
  <c r="T1726" i="4" s="1"/>
  <c r="V1730" i="4"/>
  <c r="V1731" i="4"/>
  <c r="T1731" i="4" s="1"/>
  <c r="Z1738" i="4"/>
  <c r="AB1726" i="4"/>
  <c r="AB1731" i="4"/>
  <c r="I1741" i="4"/>
  <c r="M1741" i="4" s="1"/>
  <c r="N1741" i="4" s="1"/>
  <c r="I1735" i="4"/>
  <c r="M1735" i="4" s="1"/>
  <c r="N1735" i="4" s="1"/>
  <c r="I1731" i="4"/>
  <c r="I1740" i="4"/>
  <c r="M1740" i="4" s="1"/>
  <c r="N1740" i="4" s="1"/>
  <c r="I1730" i="4"/>
  <c r="K1730" i="4" s="1"/>
  <c r="L1730" i="4" s="1"/>
  <c r="I1729" i="4"/>
  <c r="M1729" i="4" s="1"/>
  <c r="N1729" i="4" s="1"/>
  <c r="I1739" i="4"/>
  <c r="K1739" i="4" s="1"/>
  <c r="L1739" i="4" s="1"/>
  <c r="I1728" i="4"/>
  <c r="M1728" i="4" s="1"/>
  <c r="N1728" i="4" s="1"/>
  <c r="I1734" i="4"/>
  <c r="M1734" i="4" s="1"/>
  <c r="N1734" i="4" s="1"/>
  <c r="I1738" i="4"/>
  <c r="K1738" i="4" s="1"/>
  <c r="L1738" i="4" s="1"/>
  <c r="I1733" i="4"/>
  <c r="M1733" i="4" s="1"/>
  <c r="N1733" i="4" s="1"/>
  <c r="I1727" i="4"/>
  <c r="K1727" i="4" s="1"/>
  <c r="L1727" i="4" s="1"/>
  <c r="I1726" i="4"/>
  <c r="M1726" i="4" s="1"/>
  <c r="N1726" i="4" s="1"/>
  <c r="I1737" i="4"/>
  <c r="M1737" i="4" s="1"/>
  <c r="N1737" i="4" s="1"/>
  <c r="I1732" i="4"/>
  <c r="M1732" i="4" s="1"/>
  <c r="N1732" i="4" s="1"/>
  <c r="M1731" i="4"/>
  <c r="N1731" i="4" s="1"/>
  <c r="I1736" i="4"/>
  <c r="M1736" i="4" s="1"/>
  <c r="N1736" i="4" s="1"/>
  <c r="K1731" i="4"/>
  <c r="L1731" i="4" s="1"/>
  <c r="K1735" i="4"/>
  <c r="L1735" i="4" s="1"/>
  <c r="K1728" i="4"/>
  <c r="M1730" i="4"/>
  <c r="N1730" i="4" s="1"/>
  <c r="K1740" i="4"/>
  <c r="L1740" i="4" s="1"/>
  <c r="K1729" i="4"/>
  <c r="L1729" i="4" s="1"/>
  <c r="K1741" i="4"/>
  <c r="L1741" i="4" s="1"/>
  <c r="K1726" i="4"/>
  <c r="I1724" i="4"/>
  <c r="M1724" i="4" s="1"/>
  <c r="N1724" i="4" s="1"/>
  <c r="I1719" i="4"/>
  <c r="I1702" i="4"/>
  <c r="I1695" i="4"/>
  <c r="I1691" i="4"/>
  <c r="I1723" i="4"/>
  <c r="M1723" i="4" s="1"/>
  <c r="N1723" i="4" s="1"/>
  <c r="I1718" i="4"/>
  <c r="M1718" i="4" s="1"/>
  <c r="N1718" i="4" s="1"/>
  <c r="I1715" i="4"/>
  <c r="K1715" i="4" s="1"/>
  <c r="I1709" i="4"/>
  <c r="K1709" i="4" s="1"/>
  <c r="L1709" i="4" s="1"/>
  <c r="I1701" i="4"/>
  <c r="K1701" i="4" s="1"/>
  <c r="L1701" i="4" s="1"/>
  <c r="I1694" i="4"/>
  <c r="M1694" i="4" s="1"/>
  <c r="N1694" i="4" s="1"/>
  <c r="I1700" i="4"/>
  <c r="M1700" i="4" s="1"/>
  <c r="N1700" i="4" s="1"/>
  <c r="I1708" i="4"/>
  <c r="M1708" i="4" s="1"/>
  <c r="N1708" i="4" s="1"/>
  <c r="I1704" i="4"/>
  <c r="K1704" i="4" s="1"/>
  <c r="I1699" i="4"/>
  <c r="M1699" i="4" s="1"/>
  <c r="N1699" i="4" s="1"/>
  <c r="I1722" i="4"/>
  <c r="K1722" i="4" s="1"/>
  <c r="L1722" i="4" s="1"/>
  <c r="I1717" i="4"/>
  <c r="K1717" i="4" s="1"/>
  <c r="I1698" i="4"/>
  <c r="K1698" i="4" s="1"/>
  <c r="L1698" i="4" s="1"/>
  <c r="I1693" i="4"/>
  <c r="M1693" i="4" s="1"/>
  <c r="N1693" i="4" s="1"/>
  <c r="I1690" i="4"/>
  <c r="M1690" i="4" s="1"/>
  <c r="N1690" i="4" s="1"/>
  <c r="I1721" i="4"/>
  <c r="K1721" i="4" s="1"/>
  <c r="L1721" i="4" s="1"/>
  <c r="I1714" i="4"/>
  <c r="M1714" i="4" s="1"/>
  <c r="N1714" i="4" s="1"/>
  <c r="I1707" i="4"/>
  <c r="M1707" i="4" s="1"/>
  <c r="N1707" i="4" s="1"/>
  <c r="I1689" i="4"/>
  <c r="M1689" i="4" s="1"/>
  <c r="N1689" i="4" s="1"/>
  <c r="I1713" i="4"/>
  <c r="K1713" i="4" s="1"/>
  <c r="L1713" i="4" s="1"/>
  <c r="I1706" i="4"/>
  <c r="M1706" i="4" s="1"/>
  <c r="N1706" i="4" s="1"/>
  <c r="I1703" i="4"/>
  <c r="M1703" i="4" s="1"/>
  <c r="N1703" i="4" s="1"/>
  <c r="I1697" i="4"/>
  <c r="K1697" i="4" s="1"/>
  <c r="L1697" i="4" s="1"/>
  <c r="I1688" i="4"/>
  <c r="M1688" i="4" s="1"/>
  <c r="N1688" i="4" s="1"/>
  <c r="I1712" i="4"/>
  <c r="M1712" i="4" s="1"/>
  <c r="N1712" i="4" s="1"/>
  <c r="I1687" i="4"/>
  <c r="M1687" i="4" s="1"/>
  <c r="N1687" i="4" s="1"/>
  <c r="I1720" i="4"/>
  <c r="K1720" i="4" s="1"/>
  <c r="I1716" i="4"/>
  <c r="M1716" i="4" s="1"/>
  <c r="N1716" i="4" s="1"/>
  <c r="I1711" i="4"/>
  <c r="M1711" i="4" s="1"/>
  <c r="N1711" i="4" s="1"/>
  <c r="M1702" i="4"/>
  <c r="N1702" i="4" s="1"/>
  <c r="I1696" i="4"/>
  <c r="M1696" i="4" s="1"/>
  <c r="N1696" i="4" s="1"/>
  <c r="I1692" i="4"/>
  <c r="K1692" i="4" s="1"/>
  <c r="M1719" i="4"/>
  <c r="N1719" i="4" s="1"/>
  <c r="M1695" i="4"/>
  <c r="N1695" i="4" s="1"/>
  <c r="M1691" i="4"/>
  <c r="N1691" i="4" s="1"/>
  <c r="I1686" i="4"/>
  <c r="K1686" i="4" s="1"/>
  <c r="L1686" i="4" s="1"/>
  <c r="K1719" i="4"/>
  <c r="L1719" i="4" s="1"/>
  <c r="I1710" i="4"/>
  <c r="K1710" i="4" s="1"/>
  <c r="L1710" i="4" s="1"/>
  <c r="I1705" i="4"/>
  <c r="M1705" i="4" s="1"/>
  <c r="N1705" i="4" s="1"/>
  <c r="K1702" i="4"/>
  <c r="L1702" i="4" s="1"/>
  <c r="K1695" i="4"/>
  <c r="L1695" i="4" s="1"/>
  <c r="K1691" i="4"/>
  <c r="L1691" i="4" s="1"/>
  <c r="I1685" i="4"/>
  <c r="K1685" i="4" s="1"/>
  <c r="L1685" i="4" s="1"/>
  <c r="K1712" i="4"/>
  <c r="L1712" i="4" s="1"/>
  <c r="K1724" i="4"/>
  <c r="L1724" i="4" s="1"/>
  <c r="K1699" i="4"/>
  <c r="L1699" i="4" s="1"/>
  <c r="K1718" i="4"/>
  <c r="L1718" i="4" s="1"/>
  <c r="K1688" i="4"/>
  <c r="L1688" i="4" s="1"/>
  <c r="K1700" i="4"/>
  <c r="L1700" i="4" s="1"/>
  <c r="F1701" i="4"/>
  <c r="F1689" i="4"/>
  <c r="F2405" i="4"/>
  <c r="F1592" i="4"/>
  <c r="F1681" i="4"/>
  <c r="F1645" i="4"/>
  <c r="F1633" i="4"/>
  <c r="F1555" i="4"/>
  <c r="F1543" i="4"/>
  <c r="F2980" i="4"/>
  <c r="F2974" i="4"/>
  <c r="F2968" i="4"/>
  <c r="F2962" i="4"/>
  <c r="F2956" i="4"/>
  <c r="F2950" i="4"/>
  <c r="F2944" i="4"/>
  <c r="F2938" i="4"/>
  <c r="F2932" i="4"/>
  <c r="F2926" i="4"/>
  <c r="F2920" i="4"/>
  <c r="F2914" i="4"/>
  <c r="F2908" i="4"/>
  <c r="F2902" i="4"/>
  <c r="F2896" i="4"/>
  <c r="F2890" i="4"/>
  <c r="F2884" i="4"/>
  <c r="F2878" i="4"/>
  <c r="F2872" i="4"/>
  <c r="F2866" i="4"/>
  <c r="F2860" i="4"/>
  <c r="F2854" i="4"/>
  <c r="F2848" i="4"/>
  <c r="F2842" i="4"/>
  <c r="R2983" i="2"/>
  <c r="F2391" i="4"/>
  <c r="F2331" i="4"/>
  <c r="F2319" i="4"/>
  <c r="F2295" i="4"/>
  <c r="F2281" i="4"/>
  <c r="F2259" i="4"/>
  <c r="F2247" i="4"/>
  <c r="F2177" i="4"/>
  <c r="F2165" i="4"/>
  <c r="F2141" i="4"/>
  <c r="F2105" i="4"/>
  <c r="F2093" i="4"/>
  <c r="F2063" i="4"/>
  <c r="F2051" i="4"/>
  <c r="F2027" i="4"/>
  <c r="F1996" i="4"/>
  <c r="F1979" i="4"/>
  <c r="F1955" i="4"/>
  <c r="F1919" i="4"/>
  <c r="F1907" i="4"/>
  <c r="F1883" i="4"/>
  <c r="F1847" i="4"/>
  <c r="F1835" i="4"/>
  <c r="F1814" i="4"/>
  <c r="F1791" i="4"/>
  <c r="F1781" i="4"/>
  <c r="F1763" i="4"/>
  <c r="F1739" i="4"/>
  <c r="F1741" i="4"/>
  <c r="F2390" i="4"/>
  <c r="F2384" i="4"/>
  <c r="F2360" i="4"/>
  <c r="F1728" i="4"/>
  <c r="Z422" i="4"/>
  <c r="Z646" i="4"/>
  <c r="M646" i="4" s="1"/>
  <c r="Z2342" i="4"/>
  <c r="M2342" i="4" s="1"/>
  <c r="Z117" i="4"/>
  <c r="M117" i="4" s="1"/>
  <c r="Z156" i="4"/>
  <c r="M156" i="4" s="1"/>
  <c r="F2836" i="4"/>
  <c r="F2830" i="4"/>
  <c r="F2824" i="4"/>
  <c r="F2818" i="4"/>
  <c r="F2812" i="4"/>
  <c r="F2806" i="4"/>
  <c r="F2800" i="4"/>
  <c r="F2794" i="4"/>
  <c r="F2788" i="4"/>
  <c r="F2782" i="4"/>
  <c r="F2776" i="4"/>
  <c r="F2770" i="4"/>
  <c r="F2764" i="4"/>
  <c r="F2758" i="4"/>
  <c r="F2752" i="4"/>
  <c r="F2746" i="4"/>
  <c r="F2740" i="4"/>
  <c r="F2734" i="4"/>
  <c r="F2728" i="4"/>
  <c r="F2722" i="4"/>
  <c r="F2716" i="4"/>
  <c r="F2710" i="4"/>
  <c r="F2704" i="4"/>
  <c r="F2698" i="4"/>
  <c r="F2692" i="4"/>
  <c r="F2686" i="4"/>
  <c r="F2680" i="4"/>
  <c r="F2674" i="4"/>
  <c r="F2668" i="4"/>
  <c r="F2662" i="4"/>
  <c r="F2656" i="4"/>
  <c r="F2650" i="4"/>
  <c r="F2644" i="4"/>
  <c r="F2638" i="4"/>
  <c r="F2632" i="4"/>
  <c r="F2626" i="4"/>
  <c r="F2620" i="4"/>
  <c r="F2614" i="4"/>
  <c r="F2608" i="4"/>
  <c r="F2602" i="4"/>
  <c r="F2596" i="4"/>
  <c r="F2590" i="4"/>
  <c r="F2584" i="4"/>
  <c r="F2578" i="4"/>
  <c r="F2572" i="4"/>
  <c r="F2566" i="4"/>
  <c r="F2560" i="4"/>
  <c r="F2554" i="4"/>
  <c r="F2548" i="4"/>
  <c r="F2542" i="4"/>
  <c r="F2536" i="4"/>
  <c r="F2530" i="4"/>
  <c r="F2524" i="4"/>
  <c r="F2518" i="4"/>
  <c r="F2512" i="4"/>
  <c r="F2506" i="4"/>
  <c r="F2500" i="4"/>
  <c r="F2494" i="4"/>
  <c r="F2488" i="4"/>
  <c r="F2482" i="4"/>
  <c r="F2476" i="4"/>
  <c r="F2470" i="4"/>
  <c r="F2464" i="4"/>
  <c r="F2458" i="4"/>
  <c r="F2452" i="4"/>
  <c r="F2446" i="4"/>
  <c r="F2440" i="4"/>
  <c r="F2434" i="4"/>
  <c r="F2428" i="4"/>
  <c r="F2422" i="4"/>
  <c r="AB1590" i="4"/>
  <c r="V1590" i="4"/>
  <c r="T1590" i="4" s="1"/>
  <c r="I1590" i="4"/>
  <c r="K1590" i="4" s="1"/>
  <c r="F1715" i="4"/>
  <c r="F1783" i="4"/>
  <c r="F1780" i="4"/>
  <c r="F1775" i="4"/>
  <c r="F1773" i="4"/>
  <c r="F1752" i="4"/>
  <c r="F1734" i="4"/>
  <c r="F1729" i="4"/>
  <c r="F1764" i="4"/>
  <c r="F1721" i="4"/>
  <c r="F1468" i="4"/>
  <c r="F1454" i="4"/>
  <c r="F1430" i="4"/>
  <c r="F1394" i="4"/>
  <c r="F1382" i="4"/>
  <c r="F1307" i="4"/>
  <c r="F1342" i="4"/>
  <c r="F1330" i="4"/>
  <c r="F1305" i="4"/>
  <c r="F1269" i="4"/>
  <c r="F1257" i="4"/>
  <c r="F1231" i="4"/>
  <c r="F1243" i="4"/>
  <c r="F1178" i="4"/>
  <c r="F1166" i="4"/>
  <c r="F1142" i="4"/>
  <c r="F1106" i="4"/>
  <c r="F1090" i="4"/>
  <c r="F1066" i="4"/>
  <c r="F1034" i="4"/>
  <c r="F1022" i="4"/>
  <c r="F998" i="4"/>
  <c r="F966" i="4"/>
  <c r="F954" i="4"/>
  <c r="F930" i="4"/>
  <c r="F1740" i="4"/>
  <c r="Q849" i="4"/>
  <c r="Q1725" i="4"/>
  <c r="Q2199" i="4"/>
  <c r="Y2260" i="4"/>
  <c r="Y2404" i="4"/>
  <c r="Q819" i="4"/>
  <c r="Q742" i="4"/>
  <c r="Y748" i="4"/>
  <c r="Q760" i="4"/>
  <c r="Q778" i="4"/>
  <c r="Q790" i="4"/>
  <c r="Q796" i="4"/>
  <c r="Y802" i="4"/>
  <c r="Q814" i="4"/>
  <c r="Q826" i="4"/>
  <c r="Q832" i="4"/>
  <c r="Q850" i="4"/>
  <c r="Q2158" i="4"/>
  <c r="Y240" i="4"/>
  <c r="Y807" i="4"/>
  <c r="Y2469" i="4"/>
  <c r="Y2563" i="4"/>
  <c r="Y2657" i="4"/>
  <c r="Y2751" i="4"/>
  <c r="Y2892" i="4"/>
  <c r="Y512" i="4"/>
  <c r="Y749" i="4"/>
  <c r="Y761" i="4"/>
  <c r="Y785" i="4"/>
  <c r="Q791" i="4"/>
  <c r="Q803" i="4"/>
  <c r="Q809" i="4"/>
  <c r="Y815" i="4"/>
  <c r="Y821" i="4"/>
  <c r="Q827" i="4"/>
  <c r="Q839" i="4"/>
  <c r="Q845" i="4"/>
  <c r="Y869" i="4"/>
  <c r="Y1612" i="4"/>
  <c r="Y789" i="4"/>
  <c r="Q837" i="4"/>
  <c r="Y2845" i="4"/>
  <c r="Y747" i="4"/>
  <c r="Y285" i="4"/>
  <c r="Y377" i="4"/>
  <c r="Q527" i="4"/>
  <c r="Q738" i="4"/>
  <c r="Q744" i="4"/>
  <c r="Y774" i="4"/>
  <c r="Q780" i="4"/>
  <c r="Q798" i="4"/>
  <c r="Q810" i="4"/>
  <c r="Q834" i="4"/>
  <c r="Q846" i="4"/>
  <c r="Q852" i="4"/>
  <c r="Y930" i="4"/>
  <c r="Q1710" i="4"/>
  <c r="Q1742" i="4"/>
  <c r="Q783" i="4"/>
  <c r="Q885" i="4"/>
  <c r="Q1095" i="4"/>
  <c r="Y196" i="4"/>
  <c r="Y673" i="4"/>
  <c r="Q751" i="4"/>
  <c r="Q811" i="4"/>
  <c r="Y841" i="4"/>
  <c r="Q847" i="4"/>
  <c r="Y853" i="4"/>
  <c r="Y1415" i="4"/>
  <c r="Q1731" i="4"/>
  <c r="Y2324" i="4"/>
  <c r="Y2422" i="4"/>
  <c r="Y2516" i="4"/>
  <c r="Y2610" i="4"/>
  <c r="Y2704" i="4"/>
  <c r="Y2798" i="4"/>
  <c r="Y2939" i="4"/>
  <c r="Y101" i="4"/>
  <c r="Y331" i="4"/>
  <c r="Y734" i="4"/>
  <c r="Q770" i="4"/>
  <c r="Q800" i="4"/>
  <c r="Q806" i="4"/>
  <c r="Q824" i="4"/>
  <c r="Y830" i="4"/>
  <c r="Q836" i="4"/>
  <c r="F1716" i="4"/>
  <c r="F2012" i="4"/>
  <c r="F2000" i="4"/>
  <c r="F1940" i="4"/>
  <c r="F1928" i="4"/>
  <c r="F1868" i="4"/>
  <c r="F1856" i="4"/>
  <c r="F1786" i="4"/>
  <c r="F1782" i="4"/>
  <c r="F1779" i="4"/>
  <c r="F1810" i="4"/>
  <c r="F1772" i="4"/>
  <c r="F1692" i="4"/>
  <c r="F2354" i="4"/>
  <c r="F2348" i="4"/>
  <c r="F2342" i="4"/>
  <c r="F2336" i="4"/>
  <c r="F2330" i="4"/>
  <c r="F2324" i="4"/>
  <c r="F2318" i="4"/>
  <c r="F2312" i="4"/>
  <c r="F2306" i="4"/>
  <c r="F2300" i="4"/>
  <c r="F2294" i="4"/>
  <c r="F2272" i="4"/>
  <c r="F2266" i="4"/>
  <c r="F2260" i="4"/>
  <c r="F2286" i="4"/>
  <c r="F2280" i="4"/>
  <c r="F2258" i="4"/>
  <c r="F2252" i="4"/>
  <c r="F2246" i="4"/>
  <c r="F2194" i="4"/>
  <c r="F2188" i="4"/>
  <c r="F2182" i="4"/>
  <c r="F2176" i="4"/>
  <c r="F2170" i="4"/>
  <c r="F2164" i="4"/>
  <c r="F2158" i="4"/>
  <c r="F2152" i="4"/>
  <c r="F2146" i="4"/>
  <c r="F2140" i="4"/>
  <c r="F2134" i="4"/>
  <c r="F2128" i="4"/>
  <c r="F2122" i="4"/>
  <c r="F2116" i="4"/>
  <c r="F2110" i="4"/>
  <c r="F2104" i="4"/>
  <c r="F2098" i="4"/>
  <c r="F2092" i="4"/>
  <c r="F2086" i="4"/>
  <c r="F2073" i="4"/>
  <c r="F2068" i="4"/>
  <c r="F2062" i="4"/>
  <c r="F2056" i="4"/>
  <c r="F2050" i="4"/>
  <c r="F2044" i="4"/>
  <c r="F2038" i="4"/>
  <c r="F2032" i="4"/>
  <c r="F2026" i="4"/>
  <c r="F2020" i="4"/>
  <c r="F2014" i="4"/>
  <c r="F2008" i="4"/>
  <c r="F2002" i="4"/>
  <c r="F1995" i="4"/>
  <c r="F1990" i="4"/>
  <c r="F1984" i="4"/>
  <c r="F1978" i="4"/>
  <c r="F1972" i="4"/>
  <c r="F1966" i="4"/>
  <c r="F1960" i="4"/>
  <c r="F1954" i="4"/>
  <c r="F1948" i="4"/>
  <c r="F1942" i="4"/>
  <c r="F1936" i="4"/>
  <c r="F1930" i="4"/>
  <c r="F1924" i="4"/>
  <c r="F1918" i="4"/>
  <c r="F1912" i="4"/>
  <c r="F1906" i="4"/>
  <c r="F1900" i="4"/>
  <c r="F1894" i="4"/>
  <c r="F1888" i="4"/>
  <c r="F1882" i="4"/>
  <c r="F1876" i="4"/>
  <c r="F1870" i="4"/>
  <c r="F1864" i="4"/>
  <c r="F1858" i="4"/>
  <c r="F1852" i="4"/>
  <c r="F1846" i="4"/>
  <c r="F1840" i="4"/>
  <c r="F1834" i="4"/>
  <c r="F1828" i="4"/>
  <c r="F1822" i="4"/>
  <c r="F1808" i="4"/>
  <c r="F1792" i="4"/>
  <c r="F1790" i="4"/>
  <c r="F1787" i="4"/>
  <c r="F1784" i="4"/>
  <c r="F1807" i="4"/>
  <c r="F1776" i="4"/>
  <c r="F1774" i="4"/>
  <c r="F1768" i="4"/>
  <c r="F1762" i="4"/>
  <c r="F1756" i="4"/>
  <c r="F1750" i="4"/>
  <c r="F1744" i="4"/>
  <c r="F1738" i="4"/>
  <c r="F1732" i="4"/>
  <c r="F1609" i="4"/>
  <c r="F1603" i="4"/>
  <c r="F1597" i="4"/>
  <c r="F1591" i="4"/>
  <c r="F1680" i="4"/>
  <c r="F1674" i="4"/>
  <c r="F1668" i="4"/>
  <c r="F1662" i="4"/>
  <c r="F1656" i="4"/>
  <c r="F1650" i="4"/>
  <c r="F1644" i="4"/>
  <c r="F1638" i="4"/>
  <c r="F1632" i="4"/>
  <c r="F1626" i="4"/>
  <c r="F1620" i="4"/>
  <c r="F1614" i="4"/>
  <c r="F1584" i="4"/>
  <c r="F1578" i="4"/>
  <c r="F1572" i="4"/>
  <c r="F1566" i="4"/>
  <c r="F1560" i="4"/>
  <c r="F1554" i="4"/>
  <c r="F1548" i="4"/>
  <c r="F2985" i="4"/>
  <c r="F2979" i="4"/>
  <c r="F2973" i="4"/>
  <c r="F2967" i="4"/>
  <c r="F2961" i="4"/>
  <c r="F2955" i="4"/>
  <c r="F2949" i="4"/>
  <c r="F2943" i="4"/>
  <c r="F2937" i="4"/>
  <c r="F2931" i="4"/>
  <c r="F2925" i="4"/>
  <c r="F2919" i="4"/>
  <c r="F2913" i="4"/>
  <c r="F2907" i="4"/>
  <c r="F2901" i="4"/>
  <c r="F2895" i="4"/>
  <c r="F2889" i="4"/>
  <c r="F2883" i="4"/>
  <c r="F2877" i="4"/>
  <c r="F2871" i="4"/>
  <c r="F2865" i="4"/>
  <c r="F2859" i="4"/>
  <c r="F2853" i="4"/>
  <c r="F2847" i="4"/>
  <c r="F2841" i="4"/>
  <c r="F2835" i="4"/>
  <c r="F2829" i="4"/>
  <c r="F2823" i="4"/>
  <c r="F2817" i="4"/>
  <c r="F2811" i="4"/>
  <c r="F2805" i="4"/>
  <c r="F2799" i="4"/>
  <c r="F2793" i="4"/>
  <c r="F2787" i="4"/>
  <c r="F2781" i="4"/>
  <c r="F2775" i="4"/>
  <c r="F2769" i="4"/>
  <c r="F2763" i="4"/>
  <c r="F2757" i="4"/>
  <c r="F2751" i="4"/>
  <c r="F2745" i="4"/>
  <c r="F2739" i="4"/>
  <c r="F2733" i="4"/>
  <c r="F2727" i="4"/>
  <c r="F2721" i="4"/>
  <c r="F2715" i="4"/>
  <c r="F2709" i="4"/>
  <c r="F2703" i="4"/>
  <c r="F2697" i="4"/>
  <c r="F2691" i="4"/>
  <c r="F2685" i="4"/>
  <c r="F2679" i="4"/>
  <c r="F2673" i="4"/>
  <c r="F2667" i="4"/>
  <c r="F2661" i="4"/>
  <c r="F2655" i="4"/>
  <c r="F2649" i="4"/>
  <c r="F2643" i="4"/>
  <c r="F2637" i="4"/>
  <c r="F2631" i="4"/>
  <c r="F2625" i="4"/>
  <c r="F2619" i="4"/>
  <c r="F2613" i="4"/>
  <c r="F2607" i="4"/>
  <c r="F2601" i="4"/>
  <c r="F2595" i="4"/>
  <c r="F2589" i="4"/>
  <c r="F2583" i="4"/>
  <c r="F2577" i="4"/>
  <c r="F2571" i="4"/>
  <c r="F2565" i="4"/>
  <c r="F2559" i="4"/>
  <c r="F2553" i="4"/>
  <c r="F2547" i="4"/>
  <c r="F2541" i="4"/>
  <c r="F2535" i="4"/>
  <c r="F2529" i="4"/>
  <c r="F2523" i="4"/>
  <c r="F2517" i="4"/>
  <c r="F2511" i="4"/>
  <c r="F2505" i="4"/>
  <c r="F2499" i="4"/>
  <c r="F2493" i="4"/>
  <c r="F2487" i="4"/>
  <c r="F2481" i="4"/>
  <c r="F2475" i="4"/>
  <c r="F2469" i="4"/>
  <c r="F2463" i="4"/>
  <c r="F2457" i="4"/>
  <c r="F2451" i="4"/>
  <c r="F2445" i="4"/>
  <c r="F2439" i="4"/>
  <c r="F2433" i="4"/>
  <c r="F2427" i="4"/>
  <c r="F1501" i="4"/>
  <c r="F1495" i="4"/>
  <c r="F1489" i="4"/>
  <c r="F1483" i="4"/>
  <c r="F1477" i="4"/>
  <c r="F1471" i="4"/>
  <c r="F1467" i="4"/>
  <c r="F1461" i="4"/>
  <c r="F1453" i="4"/>
  <c r="F1447" i="4"/>
  <c r="F1441" i="4"/>
  <c r="F1435" i="4"/>
  <c r="F1429" i="4"/>
  <c r="F1423" i="4"/>
  <c r="F1417" i="4"/>
  <c r="F1411" i="4"/>
  <c r="F1405" i="4"/>
  <c r="F1399" i="4"/>
  <c r="F1393" i="4"/>
  <c r="F1387" i="4"/>
  <c r="F1381" i="4"/>
  <c r="F1375" i="4"/>
  <c r="F1369" i="4"/>
  <c r="F1363" i="4"/>
  <c r="F1359" i="4"/>
  <c r="F1353" i="4"/>
  <c r="F1347" i="4"/>
  <c r="F1341" i="4"/>
  <c r="F1335" i="4"/>
  <c r="F1329" i="4"/>
  <c r="F1323" i="4"/>
  <c r="F1317" i="4"/>
  <c r="F1311" i="4"/>
  <c r="F1304" i="4"/>
  <c r="F1298" i="4"/>
  <c r="F1292" i="4"/>
  <c r="F1286" i="4"/>
  <c r="F1280" i="4"/>
  <c r="F1274" i="4"/>
  <c r="F1268" i="4"/>
  <c r="F1262" i="4"/>
  <c r="F1256" i="4"/>
  <c r="F1249" i="4"/>
  <c r="F1242" i="4"/>
  <c r="F1236" i="4"/>
  <c r="F1230" i="4"/>
  <c r="F1224" i="4"/>
  <c r="F1218" i="4"/>
  <c r="F1212" i="4"/>
  <c r="F1206" i="4"/>
  <c r="F1200" i="4"/>
  <c r="F1195" i="4"/>
  <c r="F1189" i="4"/>
  <c r="F1183" i="4"/>
  <c r="F1177" i="4"/>
  <c r="F1171" i="4"/>
  <c r="F1165" i="4"/>
  <c r="F1159" i="4"/>
  <c r="F1153" i="4"/>
  <c r="F1147" i="4"/>
  <c r="F1141" i="4"/>
  <c r="F1135" i="4"/>
  <c r="F1129" i="4"/>
  <c r="F1123" i="4"/>
  <c r="F1117" i="4"/>
  <c r="F1111" i="4"/>
  <c r="F1105" i="4"/>
  <c r="F1099" i="4"/>
  <c r="F985" i="4"/>
  <c r="F1089" i="4"/>
  <c r="F1083" i="4"/>
  <c r="F1077" i="4"/>
  <c r="F1071" i="4"/>
  <c r="F1065" i="4"/>
  <c r="F1059" i="4"/>
  <c r="F1053" i="4"/>
  <c r="F1047" i="4"/>
  <c r="F1039" i="4"/>
  <c r="F1033" i="4"/>
  <c r="F1027" i="4"/>
  <c r="F1021" i="4"/>
  <c r="F1015" i="4"/>
  <c r="F1009" i="4"/>
  <c r="F1003" i="4"/>
  <c r="F997" i="4"/>
  <c r="F991" i="4"/>
  <c r="F983" i="4"/>
  <c r="F977" i="4"/>
  <c r="F971" i="4"/>
  <c r="F965" i="4"/>
  <c r="F959" i="4"/>
  <c r="F953" i="4"/>
  <c r="F947" i="4"/>
  <c r="F941" i="4"/>
  <c r="F935" i="4"/>
  <c r="F1041" i="4"/>
  <c r="F2984" i="4"/>
  <c r="F2978" i="4"/>
  <c r="F2972" i="4"/>
  <c r="F2966" i="4"/>
  <c r="F2960" i="4"/>
  <c r="F2954" i="4"/>
  <c r="F2948" i="4"/>
  <c r="F2942" i="4"/>
  <c r="F2936" i="4"/>
  <c r="F2930" i="4"/>
  <c r="F2924" i="4"/>
  <c r="F2918" i="4"/>
  <c r="F2912" i="4"/>
  <c r="F2906" i="4"/>
  <c r="F2900" i="4"/>
  <c r="F2894" i="4"/>
  <c r="F2888" i="4"/>
  <c r="F2882" i="4"/>
  <c r="F2876" i="4"/>
  <c r="F2870" i="4"/>
  <c r="F2864" i="4"/>
  <c r="F2858" i="4"/>
  <c r="F2852" i="4"/>
  <c r="F2846" i="4"/>
  <c r="F2840" i="4"/>
  <c r="F2834" i="4"/>
  <c r="F2828" i="4"/>
  <c r="F2822" i="4"/>
  <c r="F2816" i="4"/>
  <c r="F2810" i="4"/>
  <c r="F2804" i="4"/>
  <c r="F2798" i="4"/>
  <c r="F2792" i="4"/>
  <c r="F2786" i="4"/>
  <c r="F2780" i="4"/>
  <c r="F2774" i="4"/>
  <c r="F2768" i="4"/>
  <c r="F2762" i="4"/>
  <c r="F2756" i="4"/>
  <c r="F2750" i="4"/>
  <c r="F2744" i="4"/>
  <c r="F2738" i="4"/>
  <c r="F2732" i="4"/>
  <c r="F2726" i="4"/>
  <c r="F2720" i="4"/>
  <c r="F2714" i="4"/>
  <c r="F2708" i="4"/>
  <c r="F2702" i="4"/>
  <c r="F2696" i="4"/>
  <c r="F2690" i="4"/>
  <c r="F2684" i="4"/>
  <c r="F2678" i="4"/>
  <c r="F2672" i="4"/>
  <c r="F2666" i="4"/>
  <c r="F2660" i="4"/>
  <c r="F2654" i="4"/>
  <c r="F2648" i="4"/>
  <c r="F2642" i="4"/>
  <c r="F2636" i="4"/>
  <c r="F2630" i="4"/>
  <c r="F2624" i="4"/>
  <c r="F2618" i="4"/>
  <c r="F2612" i="4"/>
  <c r="F1722" i="4"/>
  <c r="F1710" i="4"/>
  <c r="F2274" i="4"/>
  <c r="F2248" i="4"/>
  <c r="F2178" i="4"/>
  <c r="F2010" i="4"/>
  <c r="F1932" i="4"/>
  <c r="F1815" i="4"/>
  <c r="F1746" i="4"/>
  <c r="F1709" i="4"/>
  <c r="F1642" i="4"/>
  <c r="F2398" i="4"/>
  <c r="F2368" i="4"/>
  <c r="F2338" i="4"/>
  <c r="F2282" i="4"/>
  <c r="F2190" i="4"/>
  <c r="F2070" i="4"/>
  <c r="F1866" i="4"/>
  <c r="F1831" i="4"/>
  <c r="F1805" i="4"/>
  <c r="F1801" i="4"/>
  <c r="F1758" i="4"/>
  <c r="F1691" i="4"/>
  <c r="F1672" i="4"/>
  <c r="F1571" i="4"/>
  <c r="F1558" i="4"/>
  <c r="F2606" i="4"/>
  <c r="F2600" i="4"/>
  <c r="F2594" i="4"/>
  <c r="F2588" i="4"/>
  <c r="F2582" i="4"/>
  <c r="F2576" i="4"/>
  <c r="F2570" i="4"/>
  <c r="F2564" i="4"/>
  <c r="F2558" i="4"/>
  <c r="F2552" i="4"/>
  <c r="F2546" i="4"/>
  <c r="F2540" i="4"/>
  <c r="F2534" i="4"/>
  <c r="F2528" i="4"/>
  <c r="F2522" i="4"/>
  <c r="F2516" i="4"/>
  <c r="F2510" i="4"/>
  <c r="F2504" i="4"/>
  <c r="F2498" i="4"/>
  <c r="F2492" i="4"/>
  <c r="F2486" i="4"/>
  <c r="F2480" i="4"/>
  <c r="F2474" i="4"/>
  <c r="F2468" i="4"/>
  <c r="F2462" i="4"/>
  <c r="F2456" i="4"/>
  <c r="F2450" i="4"/>
  <c r="F2444" i="4"/>
  <c r="F2438" i="4"/>
  <c r="F2432" i="4"/>
  <c r="F2426" i="4"/>
  <c r="F1686" i="4"/>
  <c r="F1666" i="4"/>
  <c r="F1654" i="4"/>
  <c r="F1630" i="4"/>
  <c r="F1576" i="4"/>
  <c r="F1564" i="4"/>
  <c r="F2983" i="4"/>
  <c r="F2977" i="4"/>
  <c r="F2971" i="4"/>
  <c r="F2965" i="4"/>
  <c r="F2959" i="4"/>
  <c r="F2953" i="4"/>
  <c r="F2947" i="4"/>
  <c r="F2941" i="4"/>
  <c r="F2935" i="4"/>
  <c r="F2929" i="4"/>
  <c r="F2923" i="4"/>
  <c r="F2917" i="4"/>
  <c r="F2911" i="4"/>
  <c r="F2905" i="4"/>
  <c r="F2899" i="4"/>
  <c r="F2893" i="4"/>
  <c r="F2887" i="4"/>
  <c r="F2881" i="4"/>
  <c r="F2875" i="4"/>
  <c r="F2869" i="4"/>
  <c r="F2863" i="4"/>
  <c r="F2857" i="4"/>
  <c r="F2851" i="4"/>
  <c r="F2845" i="4"/>
  <c r="F2839" i="4"/>
  <c r="F2833" i="4"/>
  <c r="F2827" i="4"/>
  <c r="F2821" i="4"/>
  <c r="F2815" i="4"/>
  <c r="F2809" i="4"/>
  <c r="F2803" i="4"/>
  <c r="F2797" i="4"/>
  <c r="F2791" i="4"/>
  <c r="F2785" i="4"/>
  <c r="F2779" i="4"/>
  <c r="F2773" i="4"/>
  <c r="F2767" i="4"/>
  <c r="F2761" i="4"/>
  <c r="F2755" i="4"/>
  <c r="F2749" i="4"/>
  <c r="F2743" i="4"/>
  <c r="F2737" i="4"/>
  <c r="F2731" i="4"/>
  <c r="F2725" i="4"/>
  <c r="F2719" i="4"/>
  <c r="F2713" i="4"/>
  <c r="F2707" i="4"/>
  <c r="F2701" i="4"/>
  <c r="F2695" i="4"/>
  <c r="F2689" i="4"/>
  <c r="F2683" i="4"/>
  <c r="F2677" i="4"/>
  <c r="F2671" i="4"/>
  <c r="F2665" i="4"/>
  <c r="F2659" i="4"/>
  <c r="F2653" i="4"/>
  <c r="F2647" i="4"/>
  <c r="F2641" i="4"/>
  <c r="F2635" i="4"/>
  <c r="F2629" i="4"/>
  <c r="F2623" i="4"/>
  <c r="F2617" i="4"/>
  <c r="F2611" i="4"/>
  <c r="F2605" i="4"/>
  <c r="F2599" i="4"/>
  <c r="F2593" i="4"/>
  <c r="F2587" i="4"/>
  <c r="F2581" i="4"/>
  <c r="F2575" i="4"/>
  <c r="F2569" i="4"/>
  <c r="F2563" i="4"/>
  <c r="F2557" i="4"/>
  <c r="F2551" i="4"/>
  <c r="F2545" i="4"/>
  <c r="F2539" i="4"/>
  <c r="F2533" i="4"/>
  <c r="F2527" i="4"/>
  <c r="F2521" i="4"/>
  <c r="F2515" i="4"/>
  <c r="F1789" i="4"/>
  <c r="F1778" i="4"/>
  <c r="F2982" i="4"/>
  <c r="F2976" i="4"/>
  <c r="F2970" i="4"/>
  <c r="F2964" i="4"/>
  <c r="F2958" i="4"/>
  <c r="F2952" i="4"/>
  <c r="F2946" i="4"/>
  <c r="F2940" i="4"/>
  <c r="F2934" i="4"/>
  <c r="F1788" i="4"/>
  <c r="F1785" i="4"/>
  <c r="F1777" i="4"/>
  <c r="F1771" i="4"/>
  <c r="F2981" i="4"/>
  <c r="F2975" i="4"/>
  <c r="F2969" i="4"/>
  <c r="F2963" i="4"/>
  <c r="F2957" i="4"/>
  <c r="F2951" i="4"/>
  <c r="F2945" i="4"/>
  <c r="F2939" i="4"/>
  <c r="F2933" i="4"/>
  <c r="F2927" i="4"/>
  <c r="F2921" i="4"/>
  <c r="F2915" i="4"/>
  <c r="F2909" i="4"/>
  <c r="F2903" i="4"/>
  <c r="F2509" i="4"/>
  <c r="F2503" i="4"/>
  <c r="F2497" i="4"/>
  <c r="F2491" i="4"/>
  <c r="F2485" i="4"/>
  <c r="F2479" i="4"/>
  <c r="F2473" i="4"/>
  <c r="F2467" i="4"/>
  <c r="F2461" i="4"/>
  <c r="F2455" i="4"/>
  <c r="F2449" i="4"/>
  <c r="F2443" i="4"/>
  <c r="F2437" i="4"/>
  <c r="F2431" i="4"/>
  <c r="F2425" i="4"/>
  <c r="F1362" i="4"/>
  <c r="F1127" i="4"/>
  <c r="F1051" i="4"/>
  <c r="F975" i="4"/>
  <c r="F2928" i="4"/>
  <c r="F2922" i="4"/>
  <c r="F2916" i="4"/>
  <c r="F2910" i="4"/>
  <c r="F2904" i="4"/>
  <c r="F2898" i="4"/>
  <c r="F2892" i="4"/>
  <c r="F2886" i="4"/>
  <c r="F2880" i="4"/>
  <c r="F2874" i="4"/>
  <c r="F2868" i="4"/>
  <c r="F2862" i="4"/>
  <c r="F2856" i="4"/>
  <c r="F2850" i="4"/>
  <c r="F2844" i="4"/>
  <c r="F2838" i="4"/>
  <c r="F2832" i="4"/>
  <c r="F2826" i="4"/>
  <c r="F2820" i="4"/>
  <c r="F2814" i="4"/>
  <c r="F2808" i="4"/>
  <c r="F2802" i="4"/>
  <c r="F2796" i="4"/>
  <c r="F2790" i="4"/>
  <c r="F2784" i="4"/>
  <c r="F2778" i="4"/>
  <c r="F2772" i="4"/>
  <c r="F2766" i="4"/>
  <c r="F2760" i="4"/>
  <c r="F2754" i="4"/>
  <c r="F2748" i="4"/>
  <c r="F2742" i="4"/>
  <c r="F2736" i="4"/>
  <c r="F2730" i="4"/>
  <c r="F2724" i="4"/>
  <c r="F2718" i="4"/>
  <c r="F2712" i="4"/>
  <c r="F2706" i="4"/>
  <c r="F2700" i="4"/>
  <c r="F2694" i="4"/>
  <c r="F2688" i="4"/>
  <c r="F2682" i="4"/>
  <c r="F2676" i="4"/>
  <c r="F2670" i="4"/>
  <c r="F2664" i="4"/>
  <c r="F2658" i="4"/>
  <c r="F2652" i="4"/>
  <c r="F2646" i="4"/>
  <c r="F2640" i="4"/>
  <c r="F2634" i="4"/>
  <c r="F2628" i="4"/>
  <c r="F2622" i="4"/>
  <c r="F2616" i="4"/>
  <c r="F2610" i="4"/>
  <c r="F2604" i="4"/>
  <c r="F2598" i="4"/>
  <c r="F2592" i="4"/>
  <c r="F2586" i="4"/>
  <c r="F2580" i="4"/>
  <c r="F2574" i="4"/>
  <c r="F2568" i="4"/>
  <c r="F2562" i="4"/>
  <c r="F2556" i="4"/>
  <c r="F2550" i="4"/>
  <c r="F2544" i="4"/>
  <c r="F2538" i="4"/>
  <c r="F2532" i="4"/>
  <c r="F2526" i="4"/>
  <c r="F2520" i="4"/>
  <c r="F2514" i="4"/>
  <c r="F2508" i="4"/>
  <c r="F2502" i="4"/>
  <c r="F2496" i="4"/>
  <c r="F2490" i="4"/>
  <c r="F2484" i="4"/>
  <c r="F2478" i="4"/>
  <c r="F2472" i="4"/>
  <c r="F2466" i="4"/>
  <c r="F2460" i="4"/>
  <c r="F2454" i="4"/>
  <c r="F2448" i="4"/>
  <c r="F2442" i="4"/>
  <c r="F2436" i="4"/>
  <c r="F2430" i="4"/>
  <c r="F2424" i="4"/>
  <c r="F2897" i="4"/>
  <c r="F2891" i="4"/>
  <c r="F2885" i="4"/>
  <c r="F2879" i="4"/>
  <c r="F2873" i="4"/>
  <c r="F2867" i="4"/>
  <c r="F2861" i="4"/>
  <c r="F2855" i="4"/>
  <c r="F2849" i="4"/>
  <c r="F2843" i="4"/>
  <c r="F2837" i="4"/>
  <c r="F2831" i="4"/>
  <c r="F2825" i="4"/>
  <c r="F2819" i="4"/>
  <c r="F2813" i="4"/>
  <c r="F2807" i="4"/>
  <c r="F2801" i="4"/>
  <c r="F2795" i="4"/>
  <c r="F2789" i="4"/>
  <c r="F2783" i="4"/>
  <c r="F2777" i="4"/>
  <c r="F2771" i="4"/>
  <c r="F2765" i="4"/>
  <c r="F2759" i="4"/>
  <c r="F2753" i="4"/>
  <c r="F2747" i="4"/>
  <c r="F2741" i="4"/>
  <c r="F2735" i="4"/>
  <c r="F2729" i="4"/>
  <c r="F2723" i="4"/>
  <c r="F2717" i="4"/>
  <c r="F2711" i="4"/>
  <c r="F2705" i="4"/>
  <c r="F2699" i="4"/>
  <c r="F2693" i="4"/>
  <c r="F2687" i="4"/>
  <c r="F2681" i="4"/>
  <c r="F2675" i="4"/>
  <c r="F2669" i="4"/>
  <c r="F2663" i="4"/>
  <c r="F2657" i="4"/>
  <c r="F2651" i="4"/>
  <c r="F2645" i="4"/>
  <c r="F2639" i="4"/>
  <c r="F2633" i="4"/>
  <c r="F2627" i="4"/>
  <c r="F2621" i="4"/>
  <c r="F2615" i="4"/>
  <c r="F2609" i="4"/>
  <c r="F2603" i="4"/>
  <c r="F2597" i="4"/>
  <c r="F2591" i="4"/>
  <c r="F2585" i="4"/>
  <c r="F2579" i="4"/>
  <c r="F2573" i="4"/>
  <c r="F2567" i="4"/>
  <c r="F2561" i="4"/>
  <c r="F2555" i="4"/>
  <c r="F2549" i="4"/>
  <c r="F2543" i="4"/>
  <c r="F2537" i="4"/>
  <c r="F2531" i="4"/>
  <c r="F2525" i="4"/>
  <c r="F2519" i="4"/>
  <c r="F2513" i="4"/>
  <c r="F2507" i="4"/>
  <c r="F2501" i="4"/>
  <c r="F2495" i="4"/>
  <c r="F2489" i="4"/>
  <c r="F2483" i="4"/>
  <c r="F2477" i="4"/>
  <c r="F2471" i="4"/>
  <c r="F2465" i="4"/>
  <c r="F2459" i="4"/>
  <c r="F2453" i="4"/>
  <c r="F2447" i="4"/>
  <c r="F2441" i="4"/>
  <c r="F2435" i="4"/>
  <c r="F2429" i="4"/>
  <c r="F2423" i="4"/>
  <c r="F1252" i="4"/>
  <c r="E37" i="5"/>
  <c r="V32" i="4"/>
  <c r="T32" i="4" s="1"/>
  <c r="V20" i="4"/>
  <c r="T20" i="4" s="1"/>
  <c r="V8" i="4"/>
  <c r="T8" i="4" s="1"/>
  <c r="V77" i="4"/>
  <c r="T77" i="4" s="1"/>
  <c r="V65" i="4"/>
  <c r="T65" i="4" s="1"/>
  <c r="V53" i="4"/>
  <c r="T53" i="4" s="1"/>
  <c r="V236" i="4"/>
  <c r="T236" i="4" s="1"/>
  <c r="V224" i="4"/>
  <c r="T224" i="4" s="1"/>
  <c r="V212" i="4"/>
  <c r="T212" i="4" s="1"/>
  <c r="V200" i="4"/>
  <c r="T200" i="4" s="1"/>
  <c r="V322" i="4"/>
  <c r="T322" i="4" s="1"/>
  <c r="V310" i="4"/>
  <c r="T310" i="4" s="1"/>
  <c r="V298" i="4"/>
  <c r="T298" i="4" s="1"/>
  <c r="V286" i="4"/>
  <c r="T286" i="4" s="1"/>
  <c r="V365" i="4"/>
  <c r="T365" i="4" s="1"/>
  <c r="V353" i="4"/>
  <c r="T353" i="4" s="1"/>
  <c r="V341" i="4"/>
  <c r="T341" i="4" s="1"/>
  <c r="V419" i="4"/>
  <c r="T419" i="4" s="1"/>
  <c r="V407" i="4"/>
  <c r="T407" i="4" s="1"/>
  <c r="V395" i="4"/>
  <c r="T395" i="4" s="1"/>
  <c r="V383" i="4"/>
  <c r="T383" i="4" s="1"/>
  <c r="V505" i="4"/>
  <c r="T505" i="4" s="1"/>
  <c r="V525" i="4"/>
  <c r="T525" i="4" s="1"/>
  <c r="V513" i="4"/>
  <c r="T513" i="4" s="1"/>
  <c r="V857" i="4"/>
  <c r="T857" i="4" s="1"/>
  <c r="V876" i="4"/>
  <c r="T876" i="4" s="1"/>
  <c r="V1244" i="4"/>
  <c r="T1244" i="4" s="1"/>
  <c r="V1232" i="4"/>
  <c r="T1232" i="4" s="1"/>
  <c r="V1220" i="4"/>
  <c r="T1220" i="4" s="1"/>
  <c r="V1208" i="4"/>
  <c r="T1208" i="4" s="1"/>
  <c r="V1196" i="4"/>
  <c r="T1196" i="4" s="1"/>
  <c r="V1403" i="4"/>
  <c r="T1403" i="4" s="1"/>
  <c r="V1391" i="4"/>
  <c r="T1391" i="4" s="1"/>
  <c r="V1379" i="4"/>
  <c r="T1379" i="4" s="1"/>
  <c r="V1367" i="4"/>
  <c r="T1367" i="4" s="1"/>
  <c r="V1450" i="4"/>
  <c r="T1450" i="4" s="1"/>
  <c r="V1438" i="4"/>
  <c r="T1438" i="4" s="1"/>
  <c r="V1426" i="4"/>
  <c r="T1426" i="4" s="1"/>
  <c r="V1469" i="4"/>
  <c r="T1469" i="4" s="1"/>
  <c r="V1457" i="4"/>
  <c r="T1457" i="4" s="1"/>
  <c r="V1474" i="4"/>
  <c r="T1474" i="4" s="1"/>
  <c r="V1492" i="4"/>
  <c r="T1492" i="4" s="1"/>
  <c r="V1536" i="4"/>
  <c r="T1536" i="4" s="1"/>
  <c r="V1524" i="4"/>
  <c r="T1524" i="4" s="1"/>
  <c r="V1512" i="4"/>
  <c r="T1512" i="4" s="1"/>
  <c r="V1585" i="4"/>
  <c r="T1585" i="4" s="1"/>
  <c r="V1573" i="4"/>
  <c r="T1573" i="4" s="1"/>
  <c r="V1561" i="4"/>
  <c r="T1561" i="4" s="1"/>
  <c r="V1549" i="4"/>
  <c r="T1549" i="4" s="1"/>
  <c r="V1605" i="4"/>
  <c r="T1605" i="4" s="1"/>
  <c r="V1593" i="4"/>
  <c r="T1593" i="4" s="1"/>
  <c r="V1644" i="4"/>
  <c r="T1644" i="4" s="1"/>
  <c r="V1632" i="4"/>
  <c r="T1632" i="4" s="1"/>
  <c r="V1620" i="4"/>
  <c r="T1620" i="4" s="1"/>
  <c r="V1679" i="4"/>
  <c r="T1679" i="4" s="1"/>
  <c r="V1667" i="4"/>
  <c r="T1667" i="4" s="1"/>
  <c r="V1655" i="4"/>
  <c r="T1655" i="4" s="1"/>
  <c r="V1836" i="4"/>
  <c r="T1836" i="4" s="1"/>
  <c r="V1824" i="4"/>
  <c r="T1824" i="4" s="1"/>
  <c r="V2315" i="4"/>
  <c r="T2315" i="4" s="1"/>
  <c r="V2336" i="4"/>
  <c r="T2336" i="4" s="1"/>
  <c r="V2388" i="4"/>
  <c r="T2388" i="4" s="1"/>
  <c r="V2376" i="4"/>
  <c r="T2376" i="4" s="1"/>
  <c r="V2412" i="4"/>
  <c r="T2412" i="4" s="1"/>
  <c r="V2981" i="4"/>
  <c r="T2981" i="4" s="1"/>
  <c r="V2969" i="4"/>
  <c r="T2969" i="4" s="1"/>
  <c r="V2957" i="4"/>
  <c r="T2957" i="4" s="1"/>
  <c r="V2945" i="4"/>
  <c r="T2945" i="4" s="1"/>
  <c r="V43" i="4"/>
  <c r="T43" i="4" s="1"/>
  <c r="V31" i="4"/>
  <c r="T31" i="4" s="1"/>
  <c r="V19" i="4"/>
  <c r="T19" i="4" s="1"/>
  <c r="V7" i="4"/>
  <c r="T7" i="4" s="1"/>
  <c r="V76" i="4"/>
  <c r="T76" i="4" s="1"/>
  <c r="V64" i="4"/>
  <c r="T64" i="4" s="1"/>
  <c r="V52" i="4"/>
  <c r="T52" i="4" s="1"/>
  <c r="V235" i="4"/>
  <c r="T235" i="4" s="1"/>
  <c r="V223" i="4"/>
  <c r="T223" i="4" s="1"/>
  <c r="V211" i="4"/>
  <c r="T211" i="4" s="1"/>
  <c r="V199" i="4"/>
  <c r="T199" i="4" s="1"/>
  <c r="V321" i="4"/>
  <c r="T321" i="4" s="1"/>
  <c r="V309" i="4"/>
  <c r="T309" i="4" s="1"/>
  <c r="V297" i="4"/>
  <c r="T297" i="4" s="1"/>
  <c r="V376" i="4"/>
  <c r="T376" i="4" s="1"/>
  <c r="V364" i="4"/>
  <c r="T364" i="4" s="1"/>
  <c r="V352" i="4"/>
  <c r="T352" i="4" s="1"/>
  <c r="V340" i="4"/>
  <c r="T340" i="4" s="1"/>
  <c r="V418" i="4"/>
  <c r="T418" i="4" s="1"/>
  <c r="V406" i="4"/>
  <c r="T406" i="4" s="1"/>
  <c r="V394" i="4"/>
  <c r="T394" i="4" s="1"/>
  <c r="V382" i="4"/>
  <c r="T382" i="4" s="1"/>
  <c r="V504" i="4"/>
  <c r="T504" i="4" s="1"/>
  <c r="V524" i="4"/>
  <c r="T524" i="4" s="1"/>
  <c r="V868" i="4"/>
  <c r="T868" i="4" s="1"/>
  <c r="V856" i="4"/>
  <c r="T856" i="4" s="1"/>
  <c r="V875" i="4"/>
  <c r="T875" i="4" s="1"/>
  <c r="V1243" i="4"/>
  <c r="T1243" i="4" s="1"/>
  <c r="V1231" i="4"/>
  <c r="T1231" i="4" s="1"/>
  <c r="V1219" i="4"/>
  <c r="T1219" i="4" s="1"/>
  <c r="V1207" i="4"/>
  <c r="T1207" i="4" s="1"/>
  <c r="V1414" i="4"/>
  <c r="T1414" i="4" s="1"/>
  <c r="V1402" i="4"/>
  <c r="T1402" i="4" s="1"/>
  <c r="V1390" i="4"/>
  <c r="T1390" i="4" s="1"/>
  <c r="V1378" i="4"/>
  <c r="T1378" i="4" s="1"/>
  <c r="V1366" i="4"/>
  <c r="T1366" i="4" s="1"/>
  <c r="V1449" i="4"/>
  <c r="T1449" i="4" s="1"/>
  <c r="V1437" i="4"/>
  <c r="T1437" i="4" s="1"/>
  <c r="V1425" i="4"/>
  <c r="T1425" i="4" s="1"/>
  <c r="V1468" i="4"/>
  <c r="T1468" i="4" s="1"/>
  <c r="V1485" i="4"/>
  <c r="T1485" i="4" s="1"/>
  <c r="V1473" i="4"/>
  <c r="T1473" i="4" s="1"/>
  <c r="V1491" i="4"/>
  <c r="T1491" i="4" s="1"/>
  <c r="V1535" i="4"/>
  <c r="T1535" i="4" s="1"/>
  <c r="V1523" i="4"/>
  <c r="T1523" i="4" s="1"/>
  <c r="V1511" i="4"/>
  <c r="T1511" i="4" s="1"/>
  <c r="V1584" i="4"/>
  <c r="T1584" i="4" s="1"/>
  <c r="V1572" i="4"/>
  <c r="T1572" i="4" s="1"/>
  <c r="V1560" i="4"/>
  <c r="T1560" i="4" s="1"/>
  <c r="V1548" i="4"/>
  <c r="T1548" i="4" s="1"/>
  <c r="V1604" i="4"/>
  <c r="T1604" i="4" s="1"/>
  <c r="V1592" i="4"/>
  <c r="T1592" i="4" s="1"/>
  <c r="V1643" i="4"/>
  <c r="T1643" i="4" s="1"/>
  <c r="V1631" i="4"/>
  <c r="T1631" i="4" s="1"/>
  <c r="V1619" i="4"/>
  <c r="T1619" i="4" s="1"/>
  <c r="V1678" i="4"/>
  <c r="T1678" i="4" s="1"/>
  <c r="V1666" i="4"/>
  <c r="T1666" i="4" s="1"/>
  <c r="V1654" i="4"/>
  <c r="T1654" i="4" s="1"/>
  <c r="V1835" i="4"/>
  <c r="T1835" i="4" s="1"/>
  <c r="V1823" i="4"/>
  <c r="T1823" i="4" s="1"/>
  <c r="V2314" i="4"/>
  <c r="T2314" i="4" s="1"/>
  <c r="V2335" i="4"/>
  <c r="T2335" i="4" s="1"/>
  <c r="V2387" i="4"/>
  <c r="T2387" i="4" s="1"/>
  <c r="V2375" i="4"/>
  <c r="T2375" i="4" s="1"/>
  <c r="V2411" i="4"/>
  <c r="T2411" i="4" s="1"/>
  <c r="V2980" i="4"/>
  <c r="T2980" i="4" s="1"/>
  <c r="V2968" i="4"/>
  <c r="T2968" i="4" s="1"/>
  <c r="V2956" i="4"/>
  <c r="T2956" i="4" s="1"/>
  <c r="V2944" i="4"/>
  <c r="T2944" i="4" s="1"/>
  <c r="V42" i="4"/>
  <c r="T42" i="4" s="1"/>
  <c r="V30" i="4"/>
  <c r="T30" i="4" s="1"/>
  <c r="V18" i="4"/>
  <c r="T18" i="4" s="1"/>
  <c r="V6" i="4"/>
  <c r="T6" i="4" s="1"/>
  <c r="V75" i="4"/>
  <c r="T75" i="4" s="1"/>
  <c r="V63" i="4"/>
  <c r="T63" i="4" s="1"/>
  <c r="V51" i="4"/>
  <c r="T51" i="4" s="1"/>
  <c r="V234" i="4"/>
  <c r="T234" i="4" s="1"/>
  <c r="V222" i="4"/>
  <c r="T222" i="4" s="1"/>
  <c r="V210" i="4"/>
  <c r="T210" i="4" s="1"/>
  <c r="V198" i="4"/>
  <c r="T198" i="4" s="1"/>
  <c r="V320" i="4"/>
  <c r="T320" i="4" s="1"/>
  <c r="V308" i="4"/>
  <c r="T308" i="4" s="1"/>
  <c r="V296" i="4"/>
  <c r="T296" i="4" s="1"/>
  <c r="V375" i="4"/>
  <c r="T375" i="4" s="1"/>
  <c r="V363" i="4"/>
  <c r="T363" i="4" s="1"/>
  <c r="V351" i="4"/>
  <c r="T351" i="4" s="1"/>
  <c r="V339" i="4"/>
  <c r="T339" i="4" s="1"/>
  <c r="V417" i="4"/>
  <c r="T417" i="4" s="1"/>
  <c r="V405" i="4"/>
  <c r="T405" i="4" s="1"/>
  <c r="V393" i="4"/>
  <c r="T393" i="4" s="1"/>
  <c r="V381" i="4"/>
  <c r="T381" i="4" s="1"/>
  <c r="V503" i="4"/>
  <c r="T503" i="4" s="1"/>
  <c r="V523" i="4"/>
  <c r="T523" i="4" s="1"/>
  <c r="V867" i="4"/>
  <c r="T867" i="4" s="1"/>
  <c r="V855" i="4"/>
  <c r="T855" i="4" s="1"/>
  <c r="V874" i="4"/>
  <c r="T874" i="4" s="1"/>
  <c r="V1242" i="4"/>
  <c r="T1242" i="4" s="1"/>
  <c r="V1230" i="4"/>
  <c r="T1230" i="4" s="1"/>
  <c r="V1218" i="4"/>
  <c r="T1218" i="4" s="1"/>
  <c r="V1206" i="4"/>
  <c r="T1206" i="4" s="1"/>
  <c r="V1413" i="4"/>
  <c r="T1413" i="4" s="1"/>
  <c r="V1401" i="4"/>
  <c r="T1401" i="4" s="1"/>
  <c r="V1389" i="4"/>
  <c r="T1389" i="4" s="1"/>
  <c r="V1377" i="4"/>
  <c r="T1377" i="4" s="1"/>
  <c r="V1365" i="4"/>
  <c r="T1365" i="4" s="1"/>
  <c r="V1448" i="4"/>
  <c r="T1448" i="4" s="1"/>
  <c r="V1436" i="4"/>
  <c r="T1436" i="4" s="1"/>
  <c r="V1424" i="4"/>
  <c r="T1424" i="4" s="1"/>
  <c r="V1467" i="4"/>
  <c r="T1467" i="4" s="1"/>
  <c r="V1484" i="4"/>
  <c r="T1484" i="4" s="1"/>
  <c r="V1472" i="4"/>
  <c r="T1472" i="4" s="1"/>
  <c r="V1490" i="4"/>
  <c r="T1490" i="4" s="1"/>
  <c r="V1534" i="4"/>
  <c r="T1534" i="4" s="1"/>
  <c r="V1522" i="4"/>
  <c r="T1522" i="4" s="1"/>
  <c r="V1510" i="4"/>
  <c r="T1510" i="4" s="1"/>
  <c r="V1583" i="4"/>
  <c r="T1583" i="4" s="1"/>
  <c r="V1571" i="4"/>
  <c r="T1571" i="4" s="1"/>
  <c r="V1559" i="4"/>
  <c r="T1559" i="4" s="1"/>
  <c r="V1547" i="4"/>
  <c r="T1547" i="4" s="1"/>
  <c r="V1603" i="4"/>
  <c r="T1603" i="4" s="1"/>
  <c r="V1591" i="4"/>
  <c r="T1591" i="4" s="1"/>
  <c r="V1642" i="4"/>
  <c r="T1642" i="4" s="1"/>
  <c r="V1630" i="4"/>
  <c r="T1630" i="4" s="1"/>
  <c r="V1618" i="4"/>
  <c r="T1618" i="4" s="1"/>
  <c r="V1677" i="4"/>
  <c r="T1677" i="4" s="1"/>
  <c r="V1665" i="4"/>
  <c r="T1665" i="4" s="1"/>
  <c r="V1846" i="4"/>
  <c r="T1846" i="4" s="1"/>
  <c r="V1834" i="4"/>
  <c r="T1834" i="4" s="1"/>
  <c r="V1822" i="4"/>
  <c r="T1822" i="4" s="1"/>
  <c r="V2313" i="4"/>
  <c r="T2313" i="4" s="1"/>
  <c r="V2334" i="4"/>
  <c r="T2334" i="4" s="1"/>
  <c r="V2386" i="4"/>
  <c r="T2386" i="4" s="1"/>
  <c r="V2374" i="4"/>
  <c r="T2374" i="4" s="1"/>
  <c r="V2410" i="4"/>
  <c r="T2410" i="4" s="1"/>
  <c r="V2979" i="4"/>
  <c r="T2979" i="4" s="1"/>
  <c r="V2967" i="4"/>
  <c r="T2967" i="4" s="1"/>
  <c r="V2955" i="4"/>
  <c r="T2955" i="4" s="1"/>
  <c r="V2943" i="4"/>
  <c r="T2943" i="4" s="1"/>
  <c r="V41" i="4"/>
  <c r="T41" i="4" s="1"/>
  <c r="V29" i="4"/>
  <c r="T29" i="4" s="1"/>
  <c r="V17" i="4"/>
  <c r="T17" i="4" s="1"/>
  <c r="V5" i="4"/>
  <c r="T5" i="4" s="1"/>
  <c r="V74" i="4"/>
  <c r="T74" i="4" s="1"/>
  <c r="V62" i="4"/>
  <c r="T62" i="4" s="1"/>
  <c r="V50" i="4"/>
  <c r="T50" i="4" s="1"/>
  <c r="V233" i="4"/>
  <c r="T233" i="4" s="1"/>
  <c r="V221" i="4"/>
  <c r="T221" i="4" s="1"/>
  <c r="V209" i="4"/>
  <c r="T209" i="4" s="1"/>
  <c r="V197" i="4"/>
  <c r="T197" i="4" s="1"/>
  <c r="V319" i="4"/>
  <c r="T319" i="4" s="1"/>
  <c r="V307" i="4"/>
  <c r="T307" i="4" s="1"/>
  <c r="V295" i="4"/>
  <c r="T295" i="4" s="1"/>
  <c r="V374" i="4"/>
  <c r="T374" i="4" s="1"/>
  <c r="V362" i="4"/>
  <c r="T362" i="4" s="1"/>
  <c r="V350" i="4"/>
  <c r="T350" i="4" s="1"/>
  <c r="V338" i="4"/>
  <c r="T338" i="4" s="1"/>
  <c r="V416" i="4"/>
  <c r="T416" i="4" s="1"/>
  <c r="V404" i="4"/>
  <c r="T404" i="4" s="1"/>
  <c r="V392" i="4"/>
  <c r="T392" i="4" s="1"/>
  <c r="V380" i="4"/>
  <c r="T380" i="4" s="1"/>
  <c r="V502" i="4"/>
  <c r="T502" i="4" s="1"/>
  <c r="V522" i="4"/>
  <c r="T522" i="4" s="1"/>
  <c r="V866" i="4"/>
  <c r="T866" i="4" s="1"/>
  <c r="V854" i="4"/>
  <c r="T854" i="4" s="1"/>
  <c r="V873" i="4"/>
  <c r="T873" i="4" s="1"/>
  <c r="V1241" i="4"/>
  <c r="T1241" i="4" s="1"/>
  <c r="V1229" i="4"/>
  <c r="T1229" i="4" s="1"/>
  <c r="V1217" i="4"/>
  <c r="T1217" i="4" s="1"/>
  <c r="V1205" i="4"/>
  <c r="T1205" i="4" s="1"/>
  <c r="V1412" i="4"/>
  <c r="T1412" i="4" s="1"/>
  <c r="V1400" i="4"/>
  <c r="T1400" i="4" s="1"/>
  <c r="V1388" i="4"/>
  <c r="T1388" i="4" s="1"/>
  <c r="V1376" i="4"/>
  <c r="T1376" i="4" s="1"/>
  <c r="V1364" i="4"/>
  <c r="T1364" i="4" s="1"/>
  <c r="V1447" i="4"/>
  <c r="T1447" i="4" s="1"/>
  <c r="V1435" i="4"/>
  <c r="T1435" i="4" s="1"/>
  <c r="V1423" i="4"/>
  <c r="T1423" i="4" s="1"/>
  <c r="V1466" i="4"/>
  <c r="T1466" i="4" s="1"/>
  <c r="V1483" i="4"/>
  <c r="T1483" i="4" s="1"/>
  <c r="V1501" i="4"/>
  <c r="T1501" i="4" s="1"/>
  <c r="V1489" i="4"/>
  <c r="T1489" i="4" s="1"/>
  <c r="V1533" i="4"/>
  <c r="T1533" i="4" s="1"/>
  <c r="V1521" i="4"/>
  <c r="T1521" i="4" s="1"/>
  <c r="V1509" i="4"/>
  <c r="T1509" i="4" s="1"/>
  <c r="V1582" i="4"/>
  <c r="T1582" i="4" s="1"/>
  <c r="V1570" i="4"/>
  <c r="T1570" i="4" s="1"/>
  <c r="V1558" i="4"/>
  <c r="T1558" i="4" s="1"/>
  <c r="V1546" i="4"/>
  <c r="T1546" i="4" s="1"/>
  <c r="V1602" i="4"/>
  <c r="T1602" i="4" s="1"/>
  <c r="V1589" i="4"/>
  <c r="T1589" i="4" s="1"/>
  <c r="V1641" i="4"/>
  <c r="T1641" i="4" s="1"/>
  <c r="V1629" i="4"/>
  <c r="T1629" i="4" s="1"/>
  <c r="V1617" i="4"/>
  <c r="T1617" i="4" s="1"/>
  <c r="V1676" i="4"/>
  <c r="T1676" i="4" s="1"/>
  <c r="V1664" i="4"/>
  <c r="T1664" i="4" s="1"/>
  <c r="V1845" i="4"/>
  <c r="T1845" i="4" s="1"/>
  <c r="V1833" i="4"/>
  <c r="T1833" i="4" s="1"/>
  <c r="V1821" i="4"/>
  <c r="T1821" i="4" s="1"/>
  <c r="V2312" i="4"/>
  <c r="T2312" i="4" s="1"/>
  <c r="V2333" i="4"/>
  <c r="T2333" i="4" s="1"/>
  <c r="V2385" i="4"/>
  <c r="T2385" i="4" s="1"/>
  <c r="V2421" i="4"/>
  <c r="T2421" i="4" s="1"/>
  <c r="V2409" i="4"/>
  <c r="T2409" i="4" s="1"/>
  <c r="V2978" i="4"/>
  <c r="T2978" i="4" s="1"/>
  <c r="V2966" i="4"/>
  <c r="T2966" i="4" s="1"/>
  <c r="V2954" i="4"/>
  <c r="T2954" i="4" s="1"/>
  <c r="V2942" i="4"/>
  <c r="T2942" i="4" s="1"/>
  <c r="V40" i="4"/>
  <c r="T40" i="4" s="1"/>
  <c r="V28" i="4"/>
  <c r="T28" i="4" s="1"/>
  <c r="V16" i="4"/>
  <c r="T16" i="4" s="1"/>
  <c r="V4" i="4"/>
  <c r="T4" i="4" s="1"/>
  <c r="V73" i="4"/>
  <c r="T73" i="4" s="1"/>
  <c r="V61" i="4"/>
  <c r="T61" i="4" s="1"/>
  <c r="V49" i="4"/>
  <c r="T49" i="4" s="1"/>
  <c r="V232" i="4"/>
  <c r="T232" i="4" s="1"/>
  <c r="V220" i="4"/>
  <c r="T220" i="4" s="1"/>
  <c r="V208" i="4"/>
  <c r="T208" i="4" s="1"/>
  <c r="V330" i="4"/>
  <c r="T330" i="4" s="1"/>
  <c r="V318" i="4"/>
  <c r="T318" i="4" s="1"/>
  <c r="V306" i="4"/>
  <c r="T306" i="4" s="1"/>
  <c r="V294" i="4"/>
  <c r="T294" i="4" s="1"/>
  <c r="V373" i="4"/>
  <c r="T373" i="4" s="1"/>
  <c r="V361" i="4"/>
  <c r="T361" i="4" s="1"/>
  <c r="V349" i="4"/>
  <c r="T349" i="4" s="1"/>
  <c r="V337" i="4"/>
  <c r="T337" i="4" s="1"/>
  <c r="V415" i="4"/>
  <c r="T415" i="4" s="1"/>
  <c r="V403" i="4"/>
  <c r="T403" i="4" s="1"/>
  <c r="V391" i="4"/>
  <c r="T391" i="4" s="1"/>
  <c r="V379" i="4"/>
  <c r="T379" i="4" s="1"/>
  <c r="V501" i="4"/>
  <c r="T501" i="4" s="1"/>
  <c r="V521" i="4"/>
  <c r="T521" i="4" s="1"/>
  <c r="V865" i="4"/>
  <c r="T865" i="4" s="1"/>
  <c r="V884" i="4"/>
  <c r="T884" i="4" s="1"/>
  <c r="V872" i="4"/>
  <c r="T872" i="4" s="1"/>
  <c r="V1240" i="4"/>
  <c r="T1240" i="4" s="1"/>
  <c r="V1228" i="4"/>
  <c r="T1228" i="4" s="1"/>
  <c r="V1216" i="4"/>
  <c r="T1216" i="4" s="1"/>
  <c r="V1204" i="4"/>
  <c r="T1204" i="4" s="1"/>
  <c r="V1411" i="4"/>
  <c r="T1411" i="4" s="1"/>
  <c r="V1399" i="4"/>
  <c r="T1399" i="4" s="1"/>
  <c r="V1387" i="4"/>
  <c r="T1387" i="4" s="1"/>
  <c r="V1375" i="4"/>
  <c r="T1375" i="4" s="1"/>
  <c r="V1363" i="4"/>
  <c r="T1363" i="4" s="1"/>
  <c r="V1446" i="4"/>
  <c r="T1446" i="4" s="1"/>
  <c r="V1434" i="4"/>
  <c r="T1434" i="4" s="1"/>
  <c r="V1422" i="4"/>
  <c r="T1422" i="4" s="1"/>
  <c r="V1465" i="4"/>
  <c r="T1465" i="4" s="1"/>
  <c r="V1482" i="4"/>
  <c r="T1482" i="4" s="1"/>
  <c r="V1500" i="4"/>
  <c r="T1500" i="4" s="1"/>
  <c r="V1488" i="4"/>
  <c r="T1488" i="4" s="1"/>
  <c r="V1532" i="4"/>
  <c r="T1532" i="4" s="1"/>
  <c r="V1520" i="4"/>
  <c r="T1520" i="4" s="1"/>
  <c r="V1508" i="4"/>
  <c r="T1508" i="4" s="1"/>
  <c r="V1581" i="4"/>
  <c r="T1581" i="4" s="1"/>
  <c r="V1569" i="4"/>
  <c r="T1569" i="4" s="1"/>
  <c r="V1557" i="4"/>
  <c r="T1557" i="4" s="1"/>
  <c r="V1545" i="4"/>
  <c r="T1545" i="4" s="1"/>
  <c r="V1601" i="4"/>
  <c r="T1601" i="4" s="1"/>
  <c r="V1652" i="4"/>
  <c r="T1652" i="4" s="1"/>
  <c r="V1640" i="4"/>
  <c r="T1640" i="4" s="1"/>
  <c r="V1628" i="4"/>
  <c r="T1628" i="4" s="1"/>
  <c r="V1616" i="4"/>
  <c r="T1616" i="4" s="1"/>
  <c r="V1675" i="4"/>
  <c r="T1675" i="4" s="1"/>
  <c r="V1663" i="4"/>
  <c r="T1663" i="4" s="1"/>
  <c r="V1844" i="4"/>
  <c r="T1844" i="4" s="1"/>
  <c r="V1832" i="4"/>
  <c r="T1832" i="4" s="1"/>
  <c r="V2323" i="4"/>
  <c r="T2323" i="4" s="1"/>
  <c r="V2311" i="4"/>
  <c r="T2311" i="4" s="1"/>
  <c r="V2332" i="4"/>
  <c r="T2332" i="4" s="1"/>
  <c r="V2384" i="4"/>
  <c r="T2384" i="4" s="1"/>
  <c r="V2420" i="4"/>
  <c r="T2420" i="4" s="1"/>
  <c r="V2408" i="4"/>
  <c r="T2408" i="4" s="1"/>
  <c r="V2977" i="4"/>
  <c r="T2977" i="4" s="1"/>
  <c r="V2965" i="4"/>
  <c r="T2965" i="4" s="1"/>
  <c r="V2953" i="4"/>
  <c r="T2953" i="4" s="1"/>
  <c r="V2941" i="4"/>
  <c r="T2941" i="4" s="1"/>
  <c r="V39" i="4"/>
  <c r="T39" i="4" s="1"/>
  <c r="V27" i="4"/>
  <c r="T27" i="4" s="1"/>
  <c r="V15" i="4"/>
  <c r="T15" i="4" s="1"/>
  <c r="V84" i="4"/>
  <c r="T84" i="4" s="1"/>
  <c r="V72" i="4"/>
  <c r="T72" i="4" s="1"/>
  <c r="V60" i="4"/>
  <c r="T60" i="4" s="1"/>
  <c r="V48" i="4"/>
  <c r="T48" i="4" s="1"/>
  <c r="V231" i="4"/>
  <c r="T231" i="4" s="1"/>
  <c r="V219" i="4"/>
  <c r="T219" i="4" s="1"/>
  <c r="V207" i="4"/>
  <c r="T207" i="4" s="1"/>
  <c r="V329" i="4"/>
  <c r="T329" i="4" s="1"/>
  <c r="V317" i="4"/>
  <c r="T317" i="4" s="1"/>
  <c r="V305" i="4"/>
  <c r="T305" i="4" s="1"/>
  <c r="V293" i="4"/>
  <c r="T293" i="4" s="1"/>
  <c r="V372" i="4"/>
  <c r="T372" i="4" s="1"/>
  <c r="V360" i="4"/>
  <c r="T360" i="4" s="1"/>
  <c r="V348" i="4"/>
  <c r="T348" i="4" s="1"/>
  <c r="V336" i="4"/>
  <c r="T336" i="4" s="1"/>
  <c r="V414" i="4"/>
  <c r="T414" i="4" s="1"/>
  <c r="V402" i="4"/>
  <c r="T402" i="4" s="1"/>
  <c r="V390" i="4"/>
  <c r="T390" i="4" s="1"/>
  <c r="V378" i="4"/>
  <c r="T378" i="4" s="1"/>
  <c r="V500" i="4"/>
  <c r="T500" i="4" s="1"/>
  <c r="V520" i="4"/>
  <c r="T520" i="4" s="1"/>
  <c r="V864" i="4"/>
  <c r="T864" i="4" s="1"/>
  <c r="V883" i="4"/>
  <c r="T883" i="4" s="1"/>
  <c r="V871" i="4"/>
  <c r="T871" i="4" s="1"/>
  <c r="V1239" i="4"/>
  <c r="T1239" i="4" s="1"/>
  <c r="V1227" i="4"/>
  <c r="T1227" i="4" s="1"/>
  <c r="V1215" i="4"/>
  <c r="T1215" i="4" s="1"/>
  <c r="V1203" i="4"/>
  <c r="T1203" i="4" s="1"/>
  <c r="V1410" i="4"/>
  <c r="T1410" i="4" s="1"/>
  <c r="V1398" i="4"/>
  <c r="T1398" i="4" s="1"/>
  <c r="V1386" i="4"/>
  <c r="T1386" i="4" s="1"/>
  <c r="V1374" i="4"/>
  <c r="T1374" i="4" s="1"/>
  <c r="V1362" i="4"/>
  <c r="T1362" i="4" s="1"/>
  <c r="V1445" i="4"/>
  <c r="T1445" i="4" s="1"/>
  <c r="V1433" i="4"/>
  <c r="T1433" i="4" s="1"/>
  <c r="V1421" i="4"/>
  <c r="T1421" i="4" s="1"/>
  <c r="V1464" i="4"/>
  <c r="T1464" i="4" s="1"/>
  <c r="V1481" i="4"/>
  <c r="T1481" i="4" s="1"/>
  <c r="V1499" i="4"/>
  <c r="T1499" i="4" s="1"/>
  <c r="V1487" i="4"/>
  <c r="T1487" i="4" s="1"/>
  <c r="V1531" i="4"/>
  <c r="T1531" i="4" s="1"/>
  <c r="V1519" i="4"/>
  <c r="T1519" i="4" s="1"/>
  <c r="V1507" i="4"/>
  <c r="T1507" i="4" s="1"/>
  <c r="V1580" i="4"/>
  <c r="T1580" i="4" s="1"/>
  <c r="V1568" i="4"/>
  <c r="T1568" i="4" s="1"/>
  <c r="V1556" i="4"/>
  <c r="T1556" i="4" s="1"/>
  <c r="V1544" i="4"/>
  <c r="T1544" i="4" s="1"/>
  <c r="V1600" i="4"/>
  <c r="T1600" i="4" s="1"/>
  <c r="V1651" i="4"/>
  <c r="T1651" i="4" s="1"/>
  <c r="V1639" i="4"/>
  <c r="T1639" i="4" s="1"/>
  <c r="V1627" i="4"/>
  <c r="T1627" i="4" s="1"/>
  <c r="V1615" i="4"/>
  <c r="T1615" i="4" s="1"/>
  <c r="V1674" i="4"/>
  <c r="T1674" i="4" s="1"/>
  <c r="V1662" i="4"/>
  <c r="T1662" i="4" s="1"/>
  <c r="V1843" i="4"/>
  <c r="T1843" i="4" s="1"/>
  <c r="V1831" i="4"/>
  <c r="T1831" i="4" s="1"/>
  <c r="V2322" i="4"/>
  <c r="T2322" i="4" s="1"/>
  <c r="V2310" i="4"/>
  <c r="T2310" i="4" s="1"/>
  <c r="V2331" i="4"/>
  <c r="T2331" i="4" s="1"/>
  <c r="V2383" i="4"/>
  <c r="T2383" i="4" s="1"/>
  <c r="V2419" i="4"/>
  <c r="T2419" i="4" s="1"/>
  <c r="V2407" i="4"/>
  <c r="T2407" i="4" s="1"/>
  <c r="V2976" i="4"/>
  <c r="T2976" i="4" s="1"/>
  <c r="V2964" i="4"/>
  <c r="T2964" i="4" s="1"/>
  <c r="V2952" i="4"/>
  <c r="T2952" i="4" s="1"/>
  <c r="V2940" i="4"/>
  <c r="T2940" i="4" s="1"/>
  <c r="V38" i="4"/>
  <c r="T38" i="4" s="1"/>
  <c r="V26" i="4"/>
  <c r="T26" i="4" s="1"/>
  <c r="V14" i="4"/>
  <c r="T14" i="4" s="1"/>
  <c r="V83" i="4"/>
  <c r="T83" i="4" s="1"/>
  <c r="V71" i="4"/>
  <c r="T71" i="4" s="1"/>
  <c r="V59" i="4"/>
  <c r="T59" i="4" s="1"/>
  <c r="V47" i="4"/>
  <c r="T47" i="4" s="1"/>
  <c r="V230" i="4"/>
  <c r="T230" i="4" s="1"/>
  <c r="V218" i="4"/>
  <c r="T218" i="4" s="1"/>
  <c r="V206" i="4"/>
  <c r="T206" i="4" s="1"/>
  <c r="V328" i="4"/>
  <c r="T328" i="4" s="1"/>
  <c r="V316" i="4"/>
  <c r="T316" i="4" s="1"/>
  <c r="V304" i="4"/>
  <c r="T304" i="4" s="1"/>
  <c r="V292" i="4"/>
  <c r="T292" i="4" s="1"/>
  <c r="V371" i="4"/>
  <c r="T371" i="4" s="1"/>
  <c r="V359" i="4"/>
  <c r="T359" i="4" s="1"/>
  <c r="V347" i="4"/>
  <c r="T347" i="4" s="1"/>
  <c r="V335" i="4"/>
  <c r="T335" i="4" s="1"/>
  <c r="V413" i="4"/>
  <c r="T413" i="4" s="1"/>
  <c r="V401" i="4"/>
  <c r="T401" i="4" s="1"/>
  <c r="V389" i="4"/>
  <c r="T389" i="4" s="1"/>
  <c r="V511" i="4"/>
  <c r="T511" i="4" s="1"/>
  <c r="V499" i="4"/>
  <c r="T499" i="4" s="1"/>
  <c r="V519" i="4"/>
  <c r="T519" i="4" s="1"/>
  <c r="V863" i="4"/>
  <c r="T863" i="4" s="1"/>
  <c r="V882" i="4"/>
  <c r="T882" i="4" s="1"/>
  <c r="V870" i="4"/>
  <c r="T870" i="4" s="1"/>
  <c r="V1238" i="4"/>
  <c r="T1238" i="4" s="1"/>
  <c r="V1226" i="4"/>
  <c r="T1226" i="4" s="1"/>
  <c r="V1214" i="4"/>
  <c r="T1214" i="4" s="1"/>
  <c r="V1202" i="4"/>
  <c r="T1202" i="4" s="1"/>
  <c r="V1409" i="4"/>
  <c r="T1409" i="4" s="1"/>
  <c r="V1397" i="4"/>
  <c r="T1397" i="4" s="1"/>
  <c r="V1385" i="4"/>
  <c r="T1385" i="4" s="1"/>
  <c r="V1373" i="4"/>
  <c r="T1373" i="4" s="1"/>
  <c r="V1361" i="4"/>
  <c r="T1361" i="4" s="1"/>
  <c r="V1444" i="4"/>
  <c r="T1444" i="4" s="1"/>
  <c r="V1432" i="4"/>
  <c r="T1432" i="4" s="1"/>
  <c r="V1420" i="4"/>
  <c r="T1420" i="4" s="1"/>
  <c r="V1463" i="4"/>
  <c r="T1463" i="4" s="1"/>
  <c r="V1480" i="4"/>
  <c r="T1480" i="4" s="1"/>
  <c r="V1498" i="4"/>
  <c r="T1498" i="4" s="1"/>
  <c r="V1542" i="4"/>
  <c r="T1542" i="4" s="1"/>
  <c r="V1530" i="4"/>
  <c r="T1530" i="4" s="1"/>
  <c r="V1518" i="4"/>
  <c r="T1518" i="4" s="1"/>
  <c r="V1506" i="4"/>
  <c r="T1506" i="4" s="1"/>
  <c r="V1579" i="4"/>
  <c r="T1579" i="4" s="1"/>
  <c r="V1567" i="4"/>
  <c r="T1567" i="4" s="1"/>
  <c r="V1555" i="4"/>
  <c r="T1555" i="4" s="1"/>
  <c r="V1611" i="4"/>
  <c r="T1611" i="4" s="1"/>
  <c r="V1599" i="4"/>
  <c r="T1599" i="4" s="1"/>
  <c r="V1650" i="4"/>
  <c r="T1650" i="4" s="1"/>
  <c r="V1638" i="4"/>
  <c r="T1638" i="4" s="1"/>
  <c r="V1626" i="4"/>
  <c r="T1626" i="4" s="1"/>
  <c r="V1614" i="4"/>
  <c r="T1614" i="4" s="1"/>
  <c r="V1673" i="4"/>
  <c r="T1673" i="4" s="1"/>
  <c r="V1661" i="4"/>
  <c r="T1661" i="4" s="1"/>
  <c r="V1842" i="4"/>
  <c r="T1842" i="4" s="1"/>
  <c r="V1830" i="4"/>
  <c r="T1830" i="4" s="1"/>
  <c r="V2321" i="4"/>
  <c r="T2321" i="4" s="1"/>
  <c r="V2309" i="4"/>
  <c r="T2309" i="4" s="1"/>
  <c r="V2330" i="4"/>
  <c r="T2330" i="4" s="1"/>
  <c r="V2382" i="4"/>
  <c r="T2382" i="4" s="1"/>
  <c r="V2418" i="4"/>
  <c r="T2418" i="4" s="1"/>
  <c r="V2406" i="4"/>
  <c r="T2406" i="4" s="1"/>
  <c r="V2975" i="4"/>
  <c r="T2975" i="4" s="1"/>
  <c r="V2963" i="4"/>
  <c r="T2963" i="4" s="1"/>
  <c r="V2951" i="4"/>
  <c r="T2951" i="4" s="1"/>
  <c r="V37" i="4"/>
  <c r="T37" i="4" s="1"/>
  <c r="V25" i="4"/>
  <c r="T25" i="4" s="1"/>
  <c r="V13" i="4"/>
  <c r="T13" i="4" s="1"/>
  <c r="V82" i="4"/>
  <c r="T82" i="4" s="1"/>
  <c r="V70" i="4"/>
  <c r="T70" i="4" s="1"/>
  <c r="V58" i="4"/>
  <c r="T58" i="4" s="1"/>
  <c r="V46" i="4"/>
  <c r="T46" i="4" s="1"/>
  <c r="V229" i="4"/>
  <c r="T229" i="4" s="1"/>
  <c r="V217" i="4"/>
  <c r="T217" i="4" s="1"/>
  <c r="V205" i="4"/>
  <c r="T205" i="4" s="1"/>
  <c r="V327" i="4"/>
  <c r="T327" i="4" s="1"/>
  <c r="V315" i="4"/>
  <c r="T315" i="4" s="1"/>
  <c r="V303" i="4"/>
  <c r="T303" i="4" s="1"/>
  <c r="V291" i="4"/>
  <c r="T291" i="4" s="1"/>
  <c r="V370" i="4"/>
  <c r="T370" i="4" s="1"/>
  <c r="V358" i="4"/>
  <c r="T358" i="4" s="1"/>
  <c r="V346" i="4"/>
  <c r="T346" i="4" s="1"/>
  <c r="V334" i="4"/>
  <c r="T334" i="4" s="1"/>
  <c r="V412" i="4"/>
  <c r="T412" i="4" s="1"/>
  <c r="V400" i="4"/>
  <c r="T400" i="4" s="1"/>
  <c r="V388" i="4"/>
  <c r="T388" i="4" s="1"/>
  <c r="V510" i="4"/>
  <c r="T510" i="4" s="1"/>
  <c r="V498" i="4"/>
  <c r="T498" i="4" s="1"/>
  <c r="V518" i="4"/>
  <c r="T518" i="4" s="1"/>
  <c r="V862" i="4"/>
  <c r="T862" i="4" s="1"/>
  <c r="V881" i="4"/>
  <c r="T881" i="4" s="1"/>
  <c r="V1249" i="4"/>
  <c r="T1249" i="4" s="1"/>
  <c r="V1237" i="4"/>
  <c r="T1237" i="4" s="1"/>
  <c r="V1225" i="4"/>
  <c r="T1225" i="4" s="1"/>
  <c r="V1213" i="4"/>
  <c r="T1213" i="4" s="1"/>
  <c r="V1201" i="4"/>
  <c r="T1201" i="4" s="1"/>
  <c r="V1408" i="4"/>
  <c r="T1408" i="4" s="1"/>
  <c r="V1396" i="4"/>
  <c r="T1396" i="4" s="1"/>
  <c r="V1384" i="4"/>
  <c r="T1384" i="4" s="1"/>
  <c r="V1372" i="4"/>
  <c r="T1372" i="4" s="1"/>
  <c r="V1455" i="4"/>
  <c r="T1455" i="4" s="1"/>
  <c r="V1443" i="4"/>
  <c r="T1443" i="4" s="1"/>
  <c r="V1431" i="4"/>
  <c r="T1431" i="4" s="1"/>
  <c r="V1419" i="4"/>
  <c r="T1419" i="4" s="1"/>
  <c r="V1462" i="4"/>
  <c r="T1462" i="4" s="1"/>
  <c r="V1479" i="4"/>
  <c r="T1479" i="4" s="1"/>
  <c r="V1497" i="4"/>
  <c r="T1497" i="4" s="1"/>
  <c r="V1541" i="4"/>
  <c r="T1541" i="4" s="1"/>
  <c r="V1529" i="4"/>
  <c r="T1529" i="4" s="1"/>
  <c r="V1517" i="4"/>
  <c r="T1517" i="4" s="1"/>
  <c r="V1505" i="4"/>
  <c r="T1505" i="4" s="1"/>
  <c r="V1578" i="4"/>
  <c r="T1578" i="4" s="1"/>
  <c r="V1566" i="4"/>
  <c r="T1566" i="4" s="1"/>
  <c r="V1554" i="4"/>
  <c r="T1554" i="4" s="1"/>
  <c r="V1610" i="4"/>
  <c r="T1610" i="4" s="1"/>
  <c r="V1598" i="4"/>
  <c r="T1598" i="4" s="1"/>
  <c r="V1649" i="4"/>
  <c r="T1649" i="4" s="1"/>
  <c r="V1637" i="4"/>
  <c r="T1637" i="4" s="1"/>
  <c r="V1625" i="4"/>
  <c r="T1625" i="4" s="1"/>
  <c r="V1613" i="4"/>
  <c r="T1613" i="4" s="1"/>
  <c r="V1672" i="4"/>
  <c r="T1672" i="4" s="1"/>
  <c r="V1660" i="4"/>
  <c r="T1660" i="4" s="1"/>
  <c r="V1841" i="4"/>
  <c r="T1841" i="4" s="1"/>
  <c r="V1829" i="4"/>
  <c r="T1829" i="4" s="1"/>
  <c r="V2320" i="4"/>
  <c r="T2320" i="4" s="1"/>
  <c r="V2341" i="4"/>
  <c r="T2341" i="4" s="1"/>
  <c r="V2329" i="4"/>
  <c r="T2329" i="4" s="1"/>
  <c r="V2381" i="4"/>
  <c r="T2381" i="4" s="1"/>
  <c r="V2417" i="4"/>
  <c r="T2417" i="4" s="1"/>
  <c r="V2405" i="4"/>
  <c r="T2405" i="4" s="1"/>
  <c r="V2974" i="4"/>
  <c r="T2974" i="4" s="1"/>
  <c r="V2962" i="4"/>
  <c r="T2962" i="4" s="1"/>
  <c r="V2950" i="4"/>
  <c r="T2950" i="4" s="1"/>
  <c r="V36" i="4"/>
  <c r="T36" i="4" s="1"/>
  <c r="V24" i="4"/>
  <c r="T24" i="4" s="1"/>
  <c r="V12" i="4"/>
  <c r="T12" i="4" s="1"/>
  <c r="V81" i="4"/>
  <c r="T81" i="4" s="1"/>
  <c r="V69" i="4"/>
  <c r="T69" i="4" s="1"/>
  <c r="V57" i="4"/>
  <c r="T57" i="4" s="1"/>
  <c r="V45" i="4"/>
  <c r="T45" i="4" s="1"/>
  <c r="V228" i="4"/>
  <c r="T228" i="4" s="1"/>
  <c r="V216" i="4"/>
  <c r="T216" i="4" s="1"/>
  <c r="V204" i="4"/>
  <c r="T204" i="4" s="1"/>
  <c r="V326" i="4"/>
  <c r="T326" i="4" s="1"/>
  <c r="V314" i="4"/>
  <c r="T314" i="4" s="1"/>
  <c r="V302" i="4"/>
  <c r="T302" i="4" s="1"/>
  <c r="V290" i="4"/>
  <c r="T290" i="4" s="1"/>
  <c r="V369" i="4"/>
  <c r="T369" i="4" s="1"/>
  <c r="V357" i="4"/>
  <c r="T357" i="4" s="1"/>
  <c r="V345" i="4"/>
  <c r="T345" i="4" s="1"/>
  <c r="V333" i="4"/>
  <c r="T333" i="4" s="1"/>
  <c r="V411" i="4"/>
  <c r="T411" i="4" s="1"/>
  <c r="V399" i="4"/>
  <c r="T399" i="4" s="1"/>
  <c r="V387" i="4"/>
  <c r="T387" i="4" s="1"/>
  <c r="V509" i="4"/>
  <c r="T509" i="4" s="1"/>
  <c r="V497" i="4"/>
  <c r="T497" i="4" s="1"/>
  <c r="V517" i="4"/>
  <c r="T517" i="4" s="1"/>
  <c r="V861" i="4"/>
  <c r="T861" i="4" s="1"/>
  <c r="V880" i="4"/>
  <c r="T880" i="4" s="1"/>
  <c r="V1248" i="4"/>
  <c r="T1248" i="4" s="1"/>
  <c r="V1236" i="4"/>
  <c r="T1236" i="4" s="1"/>
  <c r="V1224" i="4"/>
  <c r="T1224" i="4" s="1"/>
  <c r="V1212" i="4"/>
  <c r="T1212" i="4" s="1"/>
  <c r="V1200" i="4"/>
  <c r="T1200" i="4" s="1"/>
  <c r="V1407" i="4"/>
  <c r="T1407" i="4" s="1"/>
  <c r="V1395" i="4"/>
  <c r="T1395" i="4" s="1"/>
  <c r="V1383" i="4"/>
  <c r="T1383" i="4" s="1"/>
  <c r="V1371" i="4"/>
  <c r="T1371" i="4" s="1"/>
  <c r="V1454" i="4"/>
  <c r="T1454" i="4" s="1"/>
  <c r="V1442" i="4"/>
  <c r="T1442" i="4" s="1"/>
  <c r="V1430" i="4"/>
  <c r="T1430" i="4" s="1"/>
  <c r="V1418" i="4"/>
  <c r="T1418" i="4" s="1"/>
  <c r="V1461" i="4"/>
  <c r="T1461" i="4" s="1"/>
  <c r="V1478" i="4"/>
  <c r="T1478" i="4" s="1"/>
  <c r="V1496" i="4"/>
  <c r="T1496" i="4" s="1"/>
  <c r="V1540" i="4"/>
  <c r="T1540" i="4" s="1"/>
  <c r="V1528" i="4"/>
  <c r="T1528" i="4" s="1"/>
  <c r="V1516" i="4"/>
  <c r="T1516" i="4" s="1"/>
  <c r="V1504" i="4"/>
  <c r="T1504" i="4" s="1"/>
  <c r="V1577" i="4"/>
  <c r="T1577" i="4" s="1"/>
  <c r="V1565" i="4"/>
  <c r="T1565" i="4" s="1"/>
  <c r="V1553" i="4"/>
  <c r="T1553" i="4" s="1"/>
  <c r="V1609" i="4"/>
  <c r="T1609" i="4" s="1"/>
  <c r="V1597" i="4"/>
  <c r="T1597" i="4" s="1"/>
  <c r="V1648" i="4"/>
  <c r="T1648" i="4" s="1"/>
  <c r="V1636" i="4"/>
  <c r="T1636" i="4" s="1"/>
  <c r="V1624" i="4"/>
  <c r="T1624" i="4" s="1"/>
  <c r="V1683" i="4"/>
  <c r="T1683" i="4" s="1"/>
  <c r="V1671" i="4"/>
  <c r="T1671" i="4" s="1"/>
  <c r="V1659" i="4"/>
  <c r="T1659" i="4" s="1"/>
  <c r="V1840" i="4"/>
  <c r="T1840" i="4" s="1"/>
  <c r="V1828" i="4"/>
  <c r="T1828" i="4" s="1"/>
  <c r="V2319" i="4"/>
  <c r="T2319" i="4" s="1"/>
  <c r="V2340" i="4"/>
  <c r="T2340" i="4" s="1"/>
  <c r="V2328" i="4"/>
  <c r="T2328" i="4" s="1"/>
  <c r="V2380" i="4"/>
  <c r="T2380" i="4" s="1"/>
  <c r="V2416" i="4"/>
  <c r="T2416" i="4" s="1"/>
  <c r="V2985" i="4"/>
  <c r="T2985" i="4" s="1"/>
  <c r="V2973" i="4"/>
  <c r="T2973" i="4" s="1"/>
  <c r="V2961" i="4"/>
  <c r="T2961" i="4" s="1"/>
  <c r="V2949" i="4"/>
  <c r="T2949" i="4" s="1"/>
  <c r="V35" i="4"/>
  <c r="T35" i="4" s="1"/>
  <c r="V23" i="4"/>
  <c r="T23" i="4" s="1"/>
  <c r="V11" i="4"/>
  <c r="T11" i="4" s="1"/>
  <c r="V80" i="4"/>
  <c r="T80" i="4" s="1"/>
  <c r="V68" i="4"/>
  <c r="T68" i="4" s="1"/>
  <c r="V56" i="4"/>
  <c r="T56" i="4" s="1"/>
  <c r="V239" i="4"/>
  <c r="T239" i="4" s="1"/>
  <c r="V227" i="4"/>
  <c r="T227" i="4" s="1"/>
  <c r="V215" i="4"/>
  <c r="T215" i="4" s="1"/>
  <c r="V203" i="4"/>
  <c r="T203" i="4" s="1"/>
  <c r="V325" i="4"/>
  <c r="T325" i="4" s="1"/>
  <c r="V313" i="4"/>
  <c r="T313" i="4" s="1"/>
  <c r="V301" i="4"/>
  <c r="T301" i="4" s="1"/>
  <c r="V289" i="4"/>
  <c r="T289" i="4" s="1"/>
  <c r="V368" i="4"/>
  <c r="T368" i="4" s="1"/>
  <c r="V356" i="4"/>
  <c r="T356" i="4" s="1"/>
  <c r="V344" i="4"/>
  <c r="T344" i="4" s="1"/>
  <c r="V332" i="4"/>
  <c r="T332" i="4" s="1"/>
  <c r="V410" i="4"/>
  <c r="T410" i="4" s="1"/>
  <c r="V398" i="4"/>
  <c r="T398" i="4" s="1"/>
  <c r="V386" i="4"/>
  <c r="T386" i="4" s="1"/>
  <c r="V508" i="4"/>
  <c r="T508" i="4" s="1"/>
  <c r="V496" i="4"/>
  <c r="T496" i="4" s="1"/>
  <c r="V516" i="4"/>
  <c r="T516" i="4" s="1"/>
  <c r="V860" i="4"/>
  <c r="T860" i="4" s="1"/>
  <c r="V879" i="4"/>
  <c r="T879" i="4" s="1"/>
  <c r="V1247" i="4"/>
  <c r="T1247" i="4" s="1"/>
  <c r="V1235" i="4"/>
  <c r="T1235" i="4" s="1"/>
  <c r="V1223" i="4"/>
  <c r="T1223" i="4" s="1"/>
  <c r="V1211" i="4"/>
  <c r="T1211" i="4" s="1"/>
  <c r="V1199" i="4"/>
  <c r="T1199" i="4" s="1"/>
  <c r="V1406" i="4"/>
  <c r="T1406" i="4" s="1"/>
  <c r="V1394" i="4"/>
  <c r="T1394" i="4" s="1"/>
  <c r="V1382" i="4"/>
  <c r="T1382" i="4" s="1"/>
  <c r="V1370" i="4"/>
  <c r="T1370" i="4" s="1"/>
  <c r="V1453" i="4"/>
  <c r="T1453" i="4" s="1"/>
  <c r="V1441" i="4"/>
  <c r="T1441" i="4" s="1"/>
  <c r="V1429" i="4"/>
  <c r="T1429" i="4" s="1"/>
  <c r="V1417" i="4"/>
  <c r="T1417" i="4" s="1"/>
  <c r="V1460" i="4"/>
  <c r="T1460" i="4" s="1"/>
  <c r="V1477" i="4"/>
  <c r="T1477" i="4" s="1"/>
  <c r="V1495" i="4"/>
  <c r="T1495" i="4" s="1"/>
  <c r="V1539" i="4"/>
  <c r="T1539" i="4" s="1"/>
  <c r="V1527" i="4"/>
  <c r="T1527" i="4" s="1"/>
  <c r="V1515" i="4"/>
  <c r="T1515" i="4" s="1"/>
  <c r="V1503" i="4"/>
  <c r="T1503" i="4" s="1"/>
  <c r="V1576" i="4"/>
  <c r="T1576" i="4" s="1"/>
  <c r="V1564" i="4"/>
  <c r="T1564" i="4" s="1"/>
  <c r="V1552" i="4"/>
  <c r="T1552" i="4" s="1"/>
  <c r="V1608" i="4"/>
  <c r="T1608" i="4" s="1"/>
  <c r="V1596" i="4"/>
  <c r="T1596" i="4" s="1"/>
  <c r="V1647" i="4"/>
  <c r="T1647" i="4" s="1"/>
  <c r="V1635" i="4"/>
  <c r="T1635" i="4" s="1"/>
  <c r="V1623" i="4"/>
  <c r="T1623" i="4" s="1"/>
  <c r="V1682" i="4"/>
  <c r="T1682" i="4" s="1"/>
  <c r="V1670" i="4"/>
  <c r="T1670" i="4" s="1"/>
  <c r="V1658" i="4"/>
  <c r="T1658" i="4" s="1"/>
  <c r="V1839" i="4"/>
  <c r="T1839" i="4" s="1"/>
  <c r="V1827" i="4"/>
  <c r="T1827" i="4" s="1"/>
  <c r="V2318" i="4"/>
  <c r="T2318" i="4" s="1"/>
  <c r="V2339" i="4"/>
  <c r="T2339" i="4" s="1"/>
  <c r="V2327" i="4"/>
  <c r="T2327" i="4" s="1"/>
  <c r="V2379" i="4"/>
  <c r="T2379" i="4" s="1"/>
  <c r="V2415" i="4"/>
  <c r="T2415" i="4" s="1"/>
  <c r="V2984" i="4"/>
  <c r="T2984" i="4" s="1"/>
  <c r="V2972" i="4"/>
  <c r="T2972" i="4" s="1"/>
  <c r="V2960" i="4"/>
  <c r="T2960" i="4" s="1"/>
  <c r="V2948" i="4"/>
  <c r="T2948" i="4" s="1"/>
  <c r="V34" i="4"/>
  <c r="T34" i="4" s="1"/>
  <c r="V22" i="4"/>
  <c r="T22" i="4" s="1"/>
  <c r="V10" i="4"/>
  <c r="T10" i="4" s="1"/>
  <c r="V79" i="4"/>
  <c r="T79" i="4" s="1"/>
  <c r="V67" i="4"/>
  <c r="T67" i="4" s="1"/>
  <c r="V55" i="4"/>
  <c r="T55" i="4" s="1"/>
  <c r="V238" i="4"/>
  <c r="T238" i="4" s="1"/>
  <c r="V226" i="4"/>
  <c r="T226" i="4" s="1"/>
  <c r="V214" i="4"/>
  <c r="T214" i="4" s="1"/>
  <c r="V202" i="4"/>
  <c r="T202" i="4" s="1"/>
  <c r="V324" i="4"/>
  <c r="T324" i="4" s="1"/>
  <c r="V312" i="4"/>
  <c r="T312" i="4" s="1"/>
  <c r="V300" i="4"/>
  <c r="T300" i="4" s="1"/>
  <c r="V288" i="4"/>
  <c r="T288" i="4" s="1"/>
  <c r="V367" i="4"/>
  <c r="T367" i="4" s="1"/>
  <c r="V355" i="4"/>
  <c r="T355" i="4" s="1"/>
  <c r="V343" i="4"/>
  <c r="T343" i="4" s="1"/>
  <c r="V421" i="4"/>
  <c r="T421" i="4" s="1"/>
  <c r="V409" i="4"/>
  <c r="T409" i="4" s="1"/>
  <c r="V397" i="4"/>
  <c r="T397" i="4" s="1"/>
  <c r="V385" i="4"/>
  <c r="T385" i="4" s="1"/>
  <c r="V507" i="4"/>
  <c r="T507" i="4" s="1"/>
  <c r="V495" i="4"/>
  <c r="T495" i="4" s="1"/>
  <c r="V515" i="4"/>
  <c r="T515" i="4" s="1"/>
  <c r="V859" i="4"/>
  <c r="T859" i="4" s="1"/>
  <c r="V878" i="4"/>
  <c r="T878" i="4" s="1"/>
  <c r="V1246" i="4"/>
  <c r="T1246" i="4" s="1"/>
  <c r="V1234" i="4"/>
  <c r="T1234" i="4" s="1"/>
  <c r="V1222" i="4"/>
  <c r="T1222" i="4" s="1"/>
  <c r="V1210" i="4"/>
  <c r="T1210" i="4" s="1"/>
  <c r="V1198" i="4"/>
  <c r="T1198" i="4" s="1"/>
  <c r="V1405" i="4"/>
  <c r="T1405" i="4" s="1"/>
  <c r="V1393" i="4"/>
  <c r="T1393" i="4" s="1"/>
  <c r="V1381" i="4"/>
  <c r="T1381" i="4" s="1"/>
  <c r="V1369" i="4"/>
  <c r="T1369" i="4" s="1"/>
  <c r="V1452" i="4"/>
  <c r="T1452" i="4" s="1"/>
  <c r="V1440" i="4"/>
  <c r="T1440" i="4" s="1"/>
  <c r="V1428" i="4"/>
  <c r="T1428" i="4" s="1"/>
  <c r="V1416" i="4"/>
  <c r="T1416" i="4" s="1"/>
  <c r="V1459" i="4"/>
  <c r="T1459" i="4" s="1"/>
  <c r="V1476" i="4"/>
  <c r="T1476" i="4" s="1"/>
  <c r="V1494" i="4"/>
  <c r="T1494" i="4" s="1"/>
  <c r="V1538" i="4"/>
  <c r="T1538" i="4" s="1"/>
  <c r="V1526" i="4"/>
  <c r="T1526" i="4" s="1"/>
  <c r="V1514" i="4"/>
  <c r="T1514" i="4" s="1"/>
  <c r="V1587" i="4"/>
  <c r="T1587" i="4" s="1"/>
  <c r="V1575" i="4"/>
  <c r="T1575" i="4" s="1"/>
  <c r="V1563" i="4"/>
  <c r="T1563" i="4" s="1"/>
  <c r="V1551" i="4"/>
  <c r="T1551" i="4" s="1"/>
  <c r="V1607" i="4"/>
  <c r="T1607" i="4" s="1"/>
  <c r="V1595" i="4"/>
  <c r="T1595" i="4" s="1"/>
  <c r="V1646" i="4"/>
  <c r="T1646" i="4" s="1"/>
  <c r="V1634" i="4"/>
  <c r="T1634" i="4" s="1"/>
  <c r="V1622" i="4"/>
  <c r="T1622" i="4" s="1"/>
  <c r="V1681" i="4"/>
  <c r="T1681" i="4" s="1"/>
  <c r="V1669" i="4"/>
  <c r="T1669" i="4" s="1"/>
  <c r="V1657" i="4"/>
  <c r="T1657" i="4" s="1"/>
  <c r="V1838" i="4"/>
  <c r="T1838" i="4" s="1"/>
  <c r="V1826" i="4"/>
  <c r="T1826" i="4" s="1"/>
  <c r="V2317" i="4"/>
  <c r="T2317" i="4" s="1"/>
  <c r="V2338" i="4"/>
  <c r="T2338" i="4" s="1"/>
  <c r="V2326" i="4"/>
  <c r="T2326" i="4" s="1"/>
  <c r="V2378" i="4"/>
  <c r="T2378" i="4" s="1"/>
  <c r="V2414" i="4"/>
  <c r="T2414" i="4" s="1"/>
  <c r="V2983" i="4"/>
  <c r="T2983" i="4" s="1"/>
  <c r="V2971" i="4"/>
  <c r="T2971" i="4" s="1"/>
  <c r="V2959" i="4"/>
  <c r="T2959" i="4" s="1"/>
  <c r="V2947" i="4"/>
  <c r="T2947" i="4" s="1"/>
  <c r="V33" i="4"/>
  <c r="T33" i="4" s="1"/>
  <c r="V21" i="4"/>
  <c r="T21" i="4" s="1"/>
  <c r="V9" i="4"/>
  <c r="T9" i="4" s="1"/>
  <c r="V78" i="4"/>
  <c r="T78" i="4" s="1"/>
  <c r="V66" i="4"/>
  <c r="T66" i="4" s="1"/>
  <c r="V54" i="4"/>
  <c r="T54" i="4" s="1"/>
  <c r="V237" i="4"/>
  <c r="T237" i="4" s="1"/>
  <c r="V225" i="4"/>
  <c r="T225" i="4" s="1"/>
  <c r="V213" i="4"/>
  <c r="T213" i="4" s="1"/>
  <c r="V201" i="4"/>
  <c r="T201" i="4" s="1"/>
  <c r="V323" i="4"/>
  <c r="T323" i="4" s="1"/>
  <c r="V311" i="4"/>
  <c r="T311" i="4" s="1"/>
  <c r="V299" i="4"/>
  <c r="T299" i="4" s="1"/>
  <c r="V287" i="4"/>
  <c r="T287" i="4" s="1"/>
  <c r="V366" i="4"/>
  <c r="T366" i="4" s="1"/>
  <c r="V354" i="4"/>
  <c r="T354" i="4" s="1"/>
  <c r="V342" i="4"/>
  <c r="T342" i="4" s="1"/>
  <c r="V420" i="4"/>
  <c r="T420" i="4" s="1"/>
  <c r="V408" i="4"/>
  <c r="T408" i="4" s="1"/>
  <c r="V396" i="4"/>
  <c r="T396" i="4" s="1"/>
  <c r="V384" i="4"/>
  <c r="T384" i="4" s="1"/>
  <c r="V506" i="4"/>
  <c r="T506" i="4" s="1"/>
  <c r="V526" i="4"/>
  <c r="T526" i="4" s="1"/>
  <c r="V514" i="4"/>
  <c r="T514" i="4" s="1"/>
  <c r="V858" i="4"/>
  <c r="T858" i="4" s="1"/>
  <c r="V877" i="4"/>
  <c r="T877" i="4" s="1"/>
  <c r="V1245" i="4"/>
  <c r="T1245" i="4" s="1"/>
  <c r="V1233" i="4"/>
  <c r="T1233" i="4" s="1"/>
  <c r="V1221" i="4"/>
  <c r="T1221" i="4" s="1"/>
  <c r="V1209" i="4"/>
  <c r="T1209" i="4" s="1"/>
  <c r="V1197" i="4"/>
  <c r="T1197" i="4" s="1"/>
  <c r="V1404" i="4"/>
  <c r="T1404" i="4" s="1"/>
  <c r="V1392" i="4"/>
  <c r="T1392" i="4" s="1"/>
  <c r="V1380" i="4"/>
  <c r="T1380" i="4" s="1"/>
  <c r="V1368" i="4"/>
  <c r="T1368" i="4" s="1"/>
  <c r="V1451" i="4"/>
  <c r="T1451" i="4" s="1"/>
  <c r="V1439" i="4"/>
  <c r="T1439" i="4" s="1"/>
  <c r="V1427" i="4"/>
  <c r="T1427" i="4" s="1"/>
  <c r="V1470" i="4"/>
  <c r="T1470" i="4" s="1"/>
  <c r="V1458" i="4"/>
  <c r="T1458" i="4" s="1"/>
  <c r="V1475" i="4"/>
  <c r="T1475" i="4" s="1"/>
  <c r="V1493" i="4"/>
  <c r="T1493" i="4" s="1"/>
  <c r="V1537" i="4"/>
  <c r="T1537" i="4" s="1"/>
  <c r="V1525" i="4"/>
  <c r="T1525" i="4" s="1"/>
  <c r="V1513" i="4"/>
  <c r="T1513" i="4" s="1"/>
  <c r="V1586" i="4"/>
  <c r="T1586" i="4" s="1"/>
  <c r="V1574" i="4"/>
  <c r="T1574" i="4" s="1"/>
  <c r="V1562" i="4"/>
  <c r="T1562" i="4" s="1"/>
  <c r="V1550" i="4"/>
  <c r="T1550" i="4" s="1"/>
  <c r="V1606" i="4"/>
  <c r="T1606" i="4" s="1"/>
  <c r="V1594" i="4"/>
  <c r="T1594" i="4" s="1"/>
  <c r="V1645" i="4"/>
  <c r="T1645" i="4" s="1"/>
  <c r="V1633" i="4"/>
  <c r="T1633" i="4" s="1"/>
  <c r="V1621" i="4"/>
  <c r="T1621" i="4" s="1"/>
  <c r="V1680" i="4"/>
  <c r="T1680" i="4" s="1"/>
  <c r="V1668" i="4"/>
  <c r="T1668" i="4" s="1"/>
  <c r="V1656" i="4"/>
  <c r="T1656" i="4" s="1"/>
  <c r="V1837" i="4"/>
  <c r="T1837" i="4" s="1"/>
  <c r="V1825" i="4"/>
  <c r="T1825" i="4" s="1"/>
  <c r="V2316" i="4"/>
  <c r="T2316" i="4" s="1"/>
  <c r="V2337" i="4"/>
  <c r="T2337" i="4" s="1"/>
  <c r="V2325" i="4"/>
  <c r="T2325" i="4" s="1"/>
  <c r="V2377" i="4"/>
  <c r="T2377" i="4" s="1"/>
  <c r="V2413" i="4"/>
  <c r="T2413" i="4" s="1"/>
  <c r="V2982" i="4"/>
  <c r="T2982" i="4" s="1"/>
  <c r="V2970" i="4"/>
  <c r="T2970" i="4" s="1"/>
  <c r="V2958" i="4"/>
  <c r="T2958" i="4" s="1"/>
  <c r="V2946" i="4"/>
  <c r="T2946" i="4" s="1"/>
  <c r="I1791" i="4"/>
  <c r="K1791" i="4" s="1"/>
  <c r="I1774" i="4"/>
  <c r="K1774" i="4" s="1"/>
  <c r="I1778" i="4"/>
  <c r="K1778" i="4" s="1"/>
  <c r="I1782" i="4"/>
  <c r="K1782" i="4" s="1"/>
  <c r="Q1782" i="4" s="1"/>
  <c r="I1786" i="4"/>
  <c r="K1786" i="4" s="1"/>
  <c r="I1790" i="4"/>
  <c r="K1790" i="4" s="1"/>
  <c r="I1773" i="4"/>
  <c r="K1773" i="4" s="1"/>
  <c r="Y1773" i="4" s="1"/>
  <c r="I1777" i="4"/>
  <c r="K1777" i="4" s="1"/>
  <c r="I1781" i="4"/>
  <c r="K1781" i="4" s="1"/>
  <c r="I1785" i="4"/>
  <c r="K1785" i="4" s="1"/>
  <c r="Q1785" i="4" s="1"/>
  <c r="I1789" i="4"/>
  <c r="K1789" i="4" s="1"/>
  <c r="I1772" i="4"/>
  <c r="K1772" i="4" s="1"/>
  <c r="I1776" i="4"/>
  <c r="K1776" i="4" s="1"/>
  <c r="I1780" i="4"/>
  <c r="K1780" i="4" s="1"/>
  <c r="L1780" i="4" s="1"/>
  <c r="I1784" i="4"/>
  <c r="I1788" i="4"/>
  <c r="K1788" i="4" s="1"/>
  <c r="I1792" i="4"/>
  <c r="K1792" i="4" s="1"/>
  <c r="Y1792" i="4" s="1"/>
  <c r="I1771" i="4"/>
  <c r="K1771" i="4" s="1"/>
  <c r="I1775" i="4"/>
  <c r="K1775" i="4" s="1"/>
  <c r="I1779" i="4"/>
  <c r="I1783" i="4"/>
  <c r="K1783" i="4" s="1"/>
  <c r="I1787" i="4"/>
  <c r="K1787" i="4" s="1"/>
  <c r="I1252" i="4"/>
  <c r="K1252" i="4" s="1"/>
  <c r="Y1252" i="4" s="1"/>
  <c r="I1243" i="4"/>
  <c r="AB1243" i="4"/>
  <c r="I1307" i="4"/>
  <c r="K1307" i="4" s="1"/>
  <c r="Y1307" i="4" s="1"/>
  <c r="I529" i="4"/>
  <c r="K529" i="4" s="1"/>
  <c r="Y529" i="4" s="1"/>
  <c r="I1362" i="4"/>
  <c r="AB1362" i="4"/>
  <c r="I2218" i="4"/>
  <c r="K2218" i="4" s="1"/>
  <c r="Q2218" i="4" s="1"/>
  <c r="I2204" i="4"/>
  <c r="K2204" i="4" s="1"/>
  <c r="Q2204" i="4" s="1"/>
  <c r="I2208" i="4"/>
  <c r="K2208" i="4" s="1"/>
  <c r="I2213" i="4"/>
  <c r="K2213" i="4" s="1"/>
  <c r="I2217" i="4"/>
  <c r="K2217" i="4" s="1"/>
  <c r="I2203" i="4"/>
  <c r="K2203" i="4" s="1"/>
  <c r="I2207" i="4"/>
  <c r="K2207" i="4" s="1"/>
  <c r="Q2207" i="4" s="1"/>
  <c r="I2212" i="4"/>
  <c r="K2212" i="4" s="1"/>
  <c r="L2212" i="4" s="1"/>
  <c r="I2216" i="4"/>
  <c r="K2216" i="4" s="1"/>
  <c r="I2202" i="4"/>
  <c r="K2202" i="4" s="1"/>
  <c r="Q2202" i="4" s="1"/>
  <c r="I2206" i="4"/>
  <c r="K2206" i="4" s="1"/>
  <c r="I2211" i="4"/>
  <c r="K2211" i="4" s="1"/>
  <c r="Q2211" i="4" s="1"/>
  <c r="I2210" i="4"/>
  <c r="K2210" i="4" s="1"/>
  <c r="I2215" i="4"/>
  <c r="K2215" i="4" s="1"/>
  <c r="I2219" i="4"/>
  <c r="K2219" i="4" s="1"/>
  <c r="Y2219" i="4" s="1"/>
  <c r="I2201" i="4"/>
  <c r="K2201" i="4" s="1"/>
  <c r="I2205" i="4"/>
  <c r="K2205" i="4" s="1"/>
  <c r="Q2205" i="4" s="1"/>
  <c r="I2214" i="4"/>
  <c r="K2214" i="4" s="1"/>
  <c r="I2209" i="4"/>
  <c r="K2209" i="4" s="1"/>
  <c r="I288" i="4"/>
  <c r="I287" i="4"/>
  <c r="AB287" i="4"/>
  <c r="AB288" i="4"/>
  <c r="I2490" i="4"/>
  <c r="K2490" i="4" s="1"/>
  <c r="L2490" i="4" s="1"/>
  <c r="I2434" i="4"/>
  <c r="K2434" i="4" s="1"/>
  <c r="Q2434" i="4" s="1"/>
  <c r="AB2437" i="4"/>
  <c r="AB2493" i="4"/>
  <c r="I2593" i="4"/>
  <c r="K2593" i="4" s="1"/>
  <c r="Q2593" i="4" s="1"/>
  <c r="AB2985" i="4"/>
  <c r="AB2980" i="4"/>
  <c r="AB2973" i="4"/>
  <c r="AB2968" i="4"/>
  <c r="AB2961" i="4"/>
  <c r="AB2956" i="4"/>
  <c r="AB2949" i="4"/>
  <c r="AB2944" i="4"/>
  <c r="Z2933" i="4"/>
  <c r="Z2931" i="4"/>
  <c r="AB2929" i="4"/>
  <c r="I2928" i="4"/>
  <c r="K2928" i="4" s="1"/>
  <c r="I2926" i="4"/>
  <c r="K2926" i="4" s="1"/>
  <c r="Q2926" i="4" s="1"/>
  <c r="I2979" i="4"/>
  <c r="K2979" i="4" s="1"/>
  <c r="L2979" i="4" s="1"/>
  <c r="I2967" i="4"/>
  <c r="K2967" i="4" s="1"/>
  <c r="L2967" i="4" s="1"/>
  <c r="I2955" i="4"/>
  <c r="K2955" i="4" s="1"/>
  <c r="Q2955" i="4" s="1"/>
  <c r="I2943" i="4"/>
  <c r="K2943" i="4" s="1"/>
  <c r="L2943" i="4" s="1"/>
  <c r="Z2929" i="4"/>
  <c r="AB2927" i="4"/>
  <c r="AB2925" i="4"/>
  <c r="I2924" i="4"/>
  <c r="K2924" i="4" s="1"/>
  <c r="Z2912" i="4"/>
  <c r="Z2910" i="4"/>
  <c r="AB2908" i="4"/>
  <c r="I2907" i="4"/>
  <c r="K2907" i="4" s="1"/>
  <c r="Q2907" i="4" s="1"/>
  <c r="I2905" i="4"/>
  <c r="K2905" i="4" s="1"/>
  <c r="L2905" i="4" s="1"/>
  <c r="Z2891" i="4"/>
  <c r="AB2889" i="4"/>
  <c r="AB2887" i="4"/>
  <c r="AB2885" i="4"/>
  <c r="AB2883" i="4"/>
  <c r="AB2881" i="4"/>
  <c r="AB2879" i="4"/>
  <c r="AB2877" i="4"/>
  <c r="AB2875" i="4"/>
  <c r="AB2873" i="4"/>
  <c r="AB2871" i="4"/>
  <c r="AB2869" i="4"/>
  <c r="I2868" i="4"/>
  <c r="K2868" i="4" s="1"/>
  <c r="I2866" i="4"/>
  <c r="K2866" i="4" s="1"/>
  <c r="Q2866" i="4" s="1"/>
  <c r="I2864" i="4"/>
  <c r="K2864" i="4" s="1"/>
  <c r="L2864" i="4" s="1"/>
  <c r="I2862" i="4"/>
  <c r="K2862" i="4" s="1"/>
  <c r="I2860" i="4"/>
  <c r="K2860" i="4" s="1"/>
  <c r="L2860" i="4" s="1"/>
  <c r="I2858" i="4"/>
  <c r="K2858" i="4" s="1"/>
  <c r="L2858" i="4" s="1"/>
  <c r="I2844" i="4"/>
  <c r="K2844" i="4" s="1"/>
  <c r="L2844" i="4" s="1"/>
  <c r="I2842" i="4"/>
  <c r="K2842" i="4" s="1"/>
  <c r="I2840" i="4"/>
  <c r="K2840" i="4" s="1"/>
  <c r="Q2840" i="4" s="1"/>
  <c r="I2838" i="4"/>
  <c r="K2838" i="4" s="1"/>
  <c r="Q2838" i="4" s="1"/>
  <c r="I2836" i="4"/>
  <c r="K2836" i="4" s="1"/>
  <c r="I2984" i="4"/>
  <c r="K2984" i="4" s="1"/>
  <c r="Q2984" i="4" s="1"/>
  <c r="AB2978" i="4"/>
  <c r="I2977" i="4"/>
  <c r="K2977" i="4" s="1"/>
  <c r="I2972" i="4"/>
  <c r="K2972" i="4" s="1"/>
  <c r="Q2972" i="4" s="1"/>
  <c r="AB2966" i="4"/>
  <c r="I2965" i="4"/>
  <c r="K2965" i="4" s="1"/>
  <c r="I2960" i="4"/>
  <c r="K2960" i="4" s="1"/>
  <c r="Q2960" i="4" s="1"/>
  <c r="AB2954" i="4"/>
  <c r="I2953" i="4"/>
  <c r="K2953" i="4" s="1"/>
  <c r="I2948" i="4"/>
  <c r="K2948" i="4" s="1"/>
  <c r="Q2948" i="4" s="1"/>
  <c r="AB2942" i="4"/>
  <c r="I2941" i="4"/>
  <c r="K2941" i="4" s="1"/>
  <c r="Z2927" i="4"/>
  <c r="Z2925" i="4"/>
  <c r="AB2923" i="4"/>
  <c r="I2922" i="4"/>
  <c r="K2922" i="4" s="1"/>
  <c r="Q2922" i="4" s="1"/>
  <c r="I2920" i="4"/>
  <c r="K2920" i="4" s="1"/>
  <c r="L2920" i="4" s="1"/>
  <c r="Z2908" i="4"/>
  <c r="AB2906" i="4"/>
  <c r="AB2904" i="4"/>
  <c r="I2903" i="4"/>
  <c r="K2903" i="4" s="1"/>
  <c r="Z2889" i="4"/>
  <c r="Z2887" i="4"/>
  <c r="Z2885" i="4"/>
  <c r="Z2883" i="4"/>
  <c r="Z2881" i="4"/>
  <c r="Z2879" i="4"/>
  <c r="Z2877" i="4"/>
  <c r="Z2875" i="4"/>
  <c r="Z2873" i="4"/>
  <c r="Z2871" i="4"/>
  <c r="Z2869" i="4"/>
  <c r="AB2867" i="4"/>
  <c r="AB2865" i="4"/>
  <c r="AB2863" i="4"/>
  <c r="AB2861" i="4"/>
  <c r="AB2859" i="4"/>
  <c r="AB2857" i="4"/>
  <c r="I2856" i="4"/>
  <c r="K2856" i="4" s="1"/>
  <c r="AB2843" i="4"/>
  <c r="AB2841" i="4"/>
  <c r="AB2839" i="4"/>
  <c r="AB2837" i="4"/>
  <c r="AB2835" i="4"/>
  <c r="I2834" i="4"/>
  <c r="K2834" i="4" s="1"/>
  <c r="Q2834" i="4" s="1"/>
  <c r="I2832" i="4"/>
  <c r="K2832" i="4" s="1"/>
  <c r="L2832" i="4" s="1"/>
  <c r="I2830" i="4"/>
  <c r="K2830" i="4" s="1"/>
  <c r="I2828" i="4"/>
  <c r="K2828" i="4" s="1"/>
  <c r="Q2828" i="4" s="1"/>
  <c r="I2826" i="4"/>
  <c r="K2826" i="4" s="1"/>
  <c r="L2826" i="4" s="1"/>
  <c r="I2824" i="4"/>
  <c r="K2824" i="4" s="1"/>
  <c r="I2822" i="4"/>
  <c r="K2822" i="4" s="1"/>
  <c r="Q2822" i="4" s="1"/>
  <c r="I2820" i="4"/>
  <c r="K2820" i="4" s="1"/>
  <c r="L2820" i="4" s="1"/>
  <c r="I2818" i="4"/>
  <c r="K2818" i="4" s="1"/>
  <c r="I2816" i="4"/>
  <c r="K2816" i="4" s="1"/>
  <c r="Q2816" i="4" s="1"/>
  <c r="I2814" i="4"/>
  <c r="K2814" i="4" s="1"/>
  <c r="Q2814" i="4" s="1"/>
  <c r="I2812" i="4"/>
  <c r="K2812" i="4" s="1"/>
  <c r="I2810" i="4"/>
  <c r="K2810" i="4" s="1"/>
  <c r="I2808" i="4"/>
  <c r="K2808" i="4" s="1"/>
  <c r="L2808" i="4" s="1"/>
  <c r="I2806" i="4"/>
  <c r="K2806" i="4" s="1"/>
  <c r="I2804" i="4"/>
  <c r="K2804" i="4" s="1"/>
  <c r="Q2804" i="4" s="1"/>
  <c r="I2802" i="4"/>
  <c r="K2802" i="4" s="1"/>
  <c r="L2802" i="4" s="1"/>
  <c r="I2800" i="4"/>
  <c r="K2800" i="4" s="1"/>
  <c r="I2796" i="4"/>
  <c r="K2796" i="4" s="1"/>
  <c r="Q2796" i="4" s="1"/>
  <c r="I2794" i="4"/>
  <c r="K2794" i="4" s="1"/>
  <c r="L2794" i="4" s="1"/>
  <c r="I2792" i="4"/>
  <c r="K2792" i="4" s="1"/>
  <c r="I2790" i="4"/>
  <c r="K2790" i="4" s="1"/>
  <c r="L2790" i="4" s="1"/>
  <c r="AB2983" i="4"/>
  <c r="AB2976" i="4"/>
  <c r="AB2971" i="4"/>
  <c r="AB2964" i="4"/>
  <c r="AB2959" i="4"/>
  <c r="AB2952" i="4"/>
  <c r="AB2947" i="4"/>
  <c r="AB2938" i="4"/>
  <c r="I2937" i="4"/>
  <c r="K2937" i="4" s="1"/>
  <c r="L2937" i="4" s="1"/>
  <c r="Z2923" i="4"/>
  <c r="AB2921" i="4"/>
  <c r="AB2919" i="4"/>
  <c r="I2918" i="4"/>
  <c r="K2918" i="4" s="1"/>
  <c r="I2982" i="4"/>
  <c r="K2982" i="4" s="1"/>
  <c r="L2982" i="4" s="1"/>
  <c r="I2970" i="4"/>
  <c r="K2970" i="4" s="1"/>
  <c r="L2970" i="4" s="1"/>
  <c r="I2958" i="4"/>
  <c r="K2958" i="4" s="1"/>
  <c r="L2958" i="4" s="1"/>
  <c r="I2946" i="4"/>
  <c r="K2946" i="4" s="1"/>
  <c r="Z2938" i="4"/>
  <c r="AB2936" i="4"/>
  <c r="I2935" i="4"/>
  <c r="K2935" i="4" s="1"/>
  <c r="L2935" i="4" s="1"/>
  <c r="I2933" i="4"/>
  <c r="K2933" i="4" s="1"/>
  <c r="Z2921" i="4"/>
  <c r="Z2919" i="4"/>
  <c r="AB2917" i="4"/>
  <c r="I2916" i="4"/>
  <c r="K2916" i="4" s="1"/>
  <c r="Q2916" i="4" s="1"/>
  <c r="I2914" i="4"/>
  <c r="K2914" i="4" s="1"/>
  <c r="Q2914" i="4" s="1"/>
  <c r="Z2902" i="4"/>
  <c r="AB2900" i="4"/>
  <c r="AB2898" i="4"/>
  <c r="I2897" i="4"/>
  <c r="K2897" i="4" s="1"/>
  <c r="AB2981" i="4"/>
  <c r="I2980" i="4"/>
  <c r="K2980" i="4" s="1"/>
  <c r="I2975" i="4"/>
  <c r="K2975" i="4" s="1"/>
  <c r="Q2975" i="4" s="1"/>
  <c r="AB2969" i="4"/>
  <c r="I2968" i="4"/>
  <c r="K2968" i="4" s="1"/>
  <c r="I2963" i="4"/>
  <c r="K2963" i="4" s="1"/>
  <c r="Q2963" i="4" s="1"/>
  <c r="AB2957" i="4"/>
  <c r="I2956" i="4"/>
  <c r="I2951" i="4"/>
  <c r="K2951" i="4" s="1"/>
  <c r="Q2951" i="4" s="1"/>
  <c r="AB2945" i="4"/>
  <c r="I2944" i="4"/>
  <c r="K2944" i="4" s="1"/>
  <c r="Z2936" i="4"/>
  <c r="AB2934" i="4"/>
  <c r="AB2932" i="4"/>
  <c r="I2931" i="4"/>
  <c r="K2931" i="4" s="1"/>
  <c r="Q2931" i="4" s="1"/>
  <c r="Z2917" i="4"/>
  <c r="AB2915" i="4"/>
  <c r="AB2913" i="4"/>
  <c r="I2912" i="4"/>
  <c r="Z2900" i="4"/>
  <c r="Z2898" i="4"/>
  <c r="AB2896" i="4"/>
  <c r="I2895" i="4"/>
  <c r="K2895" i="4" s="1"/>
  <c r="I2891" i="4"/>
  <c r="K2891" i="4" s="1"/>
  <c r="L2891" i="4" s="1"/>
  <c r="AB2979" i="4"/>
  <c r="AB2974" i="4"/>
  <c r="AB2967" i="4"/>
  <c r="AB2962" i="4"/>
  <c r="Z2957" i="4"/>
  <c r="AB2955" i="4"/>
  <c r="AB2950" i="4"/>
  <c r="AB2943" i="4"/>
  <c r="Z2934" i="4"/>
  <c r="Z2932" i="4"/>
  <c r="AB2930" i="4"/>
  <c r="I2929" i="4"/>
  <c r="K2929" i="4" s="1"/>
  <c r="I2927" i="4"/>
  <c r="K2927" i="4" s="1"/>
  <c r="Z2915" i="4"/>
  <c r="Z2913" i="4"/>
  <c r="AB2911" i="4"/>
  <c r="I2910" i="4"/>
  <c r="K2910" i="4" s="1"/>
  <c r="Q2910" i="4" s="1"/>
  <c r="I2908" i="4"/>
  <c r="K2908" i="4" s="1"/>
  <c r="L2908" i="4" s="1"/>
  <c r="I2985" i="4"/>
  <c r="K2985" i="4" s="1"/>
  <c r="L2985" i="4" s="1"/>
  <c r="I2973" i="4"/>
  <c r="K2973" i="4" s="1"/>
  <c r="L2973" i="4" s="1"/>
  <c r="I2961" i="4"/>
  <c r="K2961" i="4" s="1"/>
  <c r="Q2961" i="4" s="1"/>
  <c r="I2949" i="4"/>
  <c r="K2949" i="4" s="1"/>
  <c r="L2949" i="4" s="1"/>
  <c r="Z2930" i="4"/>
  <c r="AB2928" i="4"/>
  <c r="AB2926" i="4"/>
  <c r="I2925" i="4"/>
  <c r="K2925" i="4" s="1"/>
  <c r="Q2925" i="4" s="1"/>
  <c r="Z2911" i="4"/>
  <c r="AB2909" i="4"/>
  <c r="AB2907" i="4"/>
  <c r="I2906" i="4"/>
  <c r="K2906" i="4" s="1"/>
  <c r="Z2894" i="4"/>
  <c r="Z2890" i="4"/>
  <c r="AB2888" i="4"/>
  <c r="AB2886" i="4"/>
  <c r="AB2884" i="4"/>
  <c r="AB2882" i="4"/>
  <c r="AB2880" i="4"/>
  <c r="AB2878" i="4"/>
  <c r="AB2876" i="4"/>
  <c r="AB2874" i="4"/>
  <c r="AB2872" i="4"/>
  <c r="AB2870" i="4"/>
  <c r="I2869" i="4"/>
  <c r="K2869" i="4" s="1"/>
  <c r="Q2869" i="4" s="1"/>
  <c r="I2867" i="4"/>
  <c r="K2867" i="4" s="1"/>
  <c r="I2865" i="4"/>
  <c r="K2865" i="4" s="1"/>
  <c r="I2863" i="4"/>
  <c r="K2863" i="4" s="1"/>
  <c r="Q2863" i="4" s="1"/>
  <c r="I2861" i="4"/>
  <c r="K2861" i="4" s="1"/>
  <c r="Q2861" i="4" s="1"/>
  <c r="I2859" i="4"/>
  <c r="K2859" i="4" s="1"/>
  <c r="I2843" i="4"/>
  <c r="K2843" i="4" s="1"/>
  <c r="L2843" i="4" s="1"/>
  <c r="I2841" i="4"/>
  <c r="K2841" i="4" s="1"/>
  <c r="L2841" i="4" s="1"/>
  <c r="I2839" i="4"/>
  <c r="K2839" i="4" s="1"/>
  <c r="I2837" i="4"/>
  <c r="K2837" i="4" s="1"/>
  <c r="Q2837" i="4" s="1"/>
  <c r="I2835" i="4"/>
  <c r="K2835" i="4" s="1"/>
  <c r="L2835" i="4" s="1"/>
  <c r="AB2984" i="4"/>
  <c r="I2983" i="4"/>
  <c r="I2978" i="4"/>
  <c r="K2978" i="4" s="1"/>
  <c r="Q2978" i="4" s="1"/>
  <c r="AB2972" i="4"/>
  <c r="I2971" i="4"/>
  <c r="K2971" i="4" s="1"/>
  <c r="I2966" i="4"/>
  <c r="K2966" i="4" s="1"/>
  <c r="L2966" i="4" s="1"/>
  <c r="AB2960" i="4"/>
  <c r="I2959" i="4"/>
  <c r="K2959" i="4" s="1"/>
  <c r="I2954" i="4"/>
  <c r="K2954" i="4" s="1"/>
  <c r="Q2954" i="4" s="1"/>
  <c r="AB2948" i="4"/>
  <c r="I2947" i="4"/>
  <c r="K2947" i="4" s="1"/>
  <c r="I2942" i="4"/>
  <c r="K2942" i="4" s="1"/>
  <c r="Q2942" i="4" s="1"/>
  <c r="I2938" i="4"/>
  <c r="K2938" i="4" s="1"/>
  <c r="L2938" i="4" s="1"/>
  <c r="Z2928" i="4"/>
  <c r="Z2926" i="4"/>
  <c r="AB2924" i="4"/>
  <c r="I2923" i="4"/>
  <c r="K2923" i="4" s="1"/>
  <c r="L2923" i="4" s="1"/>
  <c r="I2921" i="4"/>
  <c r="K2921" i="4" s="1"/>
  <c r="Z2909" i="4"/>
  <c r="Z2907" i="4"/>
  <c r="AB2905" i="4"/>
  <c r="I2904" i="4"/>
  <c r="K2904" i="4" s="1"/>
  <c r="L2904" i="4" s="1"/>
  <c r="I2902" i="4"/>
  <c r="K2902" i="4" s="1"/>
  <c r="L2902" i="4" s="1"/>
  <c r="Z2888" i="4"/>
  <c r="Z2886" i="4"/>
  <c r="Z2884" i="4"/>
  <c r="Z2882" i="4"/>
  <c r="Z2880" i="4"/>
  <c r="Z2878" i="4"/>
  <c r="Z2876" i="4"/>
  <c r="Z2874" i="4"/>
  <c r="Z2872" i="4"/>
  <c r="Z2870" i="4"/>
  <c r="AB2868" i="4"/>
  <c r="AB2866" i="4"/>
  <c r="AB2864" i="4"/>
  <c r="AB2862" i="4"/>
  <c r="AB2860" i="4"/>
  <c r="AB2858" i="4"/>
  <c r="I2857" i="4"/>
  <c r="K2857" i="4" s="1"/>
  <c r="I2855" i="4"/>
  <c r="K2855" i="4" s="1"/>
  <c r="Q2855" i="4" s="1"/>
  <c r="AB2844" i="4"/>
  <c r="AB2842" i="4"/>
  <c r="AB2840" i="4"/>
  <c r="AB2838" i="4"/>
  <c r="AB2836" i="4"/>
  <c r="AB2834" i="4"/>
  <c r="I2833" i="4"/>
  <c r="K2833" i="4" s="1"/>
  <c r="I2831" i="4"/>
  <c r="K2831" i="4" s="1"/>
  <c r="Q2831" i="4" s="1"/>
  <c r="I2829" i="4"/>
  <c r="K2829" i="4" s="1"/>
  <c r="Q2829" i="4" s="1"/>
  <c r="I2827" i="4"/>
  <c r="K2827" i="4" s="1"/>
  <c r="I2825" i="4"/>
  <c r="K2825" i="4" s="1"/>
  <c r="Q2825" i="4" s="1"/>
  <c r="I2823" i="4"/>
  <c r="K2823" i="4" s="1"/>
  <c r="L2823" i="4" s="1"/>
  <c r="I2821" i="4"/>
  <c r="K2821" i="4" s="1"/>
  <c r="I2819" i="4"/>
  <c r="K2819" i="4" s="1"/>
  <c r="Q2819" i="4" s="1"/>
  <c r="I2817" i="4"/>
  <c r="K2817" i="4" s="1"/>
  <c r="L2817" i="4" s="1"/>
  <c r="I2815" i="4"/>
  <c r="K2815" i="4" s="1"/>
  <c r="I2813" i="4"/>
  <c r="K2813" i="4" s="1"/>
  <c r="I2811" i="4"/>
  <c r="K2811" i="4" s="1"/>
  <c r="I2809" i="4"/>
  <c r="K2809" i="4" s="1"/>
  <c r="I2807" i="4"/>
  <c r="K2807" i="4" s="1"/>
  <c r="I2805" i="4"/>
  <c r="K2805" i="4" s="1"/>
  <c r="I2803" i="4"/>
  <c r="K2803" i="4" s="1"/>
  <c r="I2801" i="4"/>
  <c r="K2801" i="4" s="1"/>
  <c r="L2801" i="4" s="1"/>
  <c r="I2797" i="4"/>
  <c r="K2797" i="4" s="1"/>
  <c r="L2797" i="4" s="1"/>
  <c r="I2795" i="4"/>
  <c r="K2795" i="4" s="1"/>
  <c r="I2793" i="4"/>
  <c r="K2793" i="4" s="1"/>
  <c r="Q2793" i="4" s="1"/>
  <c r="I2791" i="4"/>
  <c r="K2791" i="4" s="1"/>
  <c r="L2791" i="4" s="1"/>
  <c r="I2789" i="4"/>
  <c r="K2789" i="4" s="1"/>
  <c r="I2787" i="4"/>
  <c r="K2787" i="4" s="1"/>
  <c r="Q2787" i="4" s="1"/>
  <c r="I2785" i="4"/>
  <c r="K2785" i="4" s="1"/>
  <c r="I2783" i="4"/>
  <c r="K2783" i="4" s="1"/>
  <c r="I2781" i="4"/>
  <c r="K2781" i="4" s="1"/>
  <c r="I2779" i="4"/>
  <c r="K2779" i="4" s="1"/>
  <c r="I2777" i="4"/>
  <c r="K2777" i="4" s="1"/>
  <c r="I2775" i="4"/>
  <c r="K2775" i="4" s="1"/>
  <c r="Q2775" i="4" s="1"/>
  <c r="I2773" i="4"/>
  <c r="K2773" i="4" s="1"/>
  <c r="L2773" i="4" s="1"/>
  <c r="I2771" i="4"/>
  <c r="K2771" i="4" s="1"/>
  <c r="I2769" i="4"/>
  <c r="K2769" i="4" s="1"/>
  <c r="Q2769" i="4" s="1"/>
  <c r="I2767" i="4"/>
  <c r="K2767" i="4" s="1"/>
  <c r="L2767" i="4" s="1"/>
  <c r="AB2982" i="4"/>
  <c r="AB2977" i="4"/>
  <c r="AB2970" i="4"/>
  <c r="AB2965" i="4"/>
  <c r="AB2958" i="4"/>
  <c r="AB2953" i="4"/>
  <c r="AB2946" i="4"/>
  <c r="AB2941" i="4"/>
  <c r="AB2937" i="4"/>
  <c r="I2936" i="4"/>
  <c r="K2936" i="4" s="1"/>
  <c r="Z2924" i="4"/>
  <c r="AB2922" i="4"/>
  <c r="AB2920" i="4"/>
  <c r="I2919" i="4"/>
  <c r="K2919" i="4" s="1"/>
  <c r="Q2919" i="4" s="1"/>
  <c r="I2917" i="4"/>
  <c r="K2917" i="4" s="1"/>
  <c r="I2976" i="4"/>
  <c r="K2976" i="4" s="1"/>
  <c r="L2976" i="4" s="1"/>
  <c r="I2964" i="4"/>
  <c r="K2964" i="4" s="1"/>
  <c r="I2952" i="4"/>
  <c r="K2952" i="4" s="1"/>
  <c r="L2952" i="4" s="1"/>
  <c r="Z2937" i="4"/>
  <c r="AB2935" i="4"/>
  <c r="I2934" i="4"/>
  <c r="K2934" i="4" s="1"/>
  <c r="L2934" i="4" s="1"/>
  <c r="I2932" i="4"/>
  <c r="K2932" i="4" s="1"/>
  <c r="Z2922" i="4"/>
  <c r="Z2920" i="4"/>
  <c r="AB2918" i="4"/>
  <c r="AB2916" i="4"/>
  <c r="I2915" i="4"/>
  <c r="K2915" i="4" s="1"/>
  <c r="Z2903" i="4"/>
  <c r="Z2901" i="4"/>
  <c r="AB2899" i="4"/>
  <c r="I2898" i="4"/>
  <c r="K2898" i="4" s="1"/>
  <c r="Q2898" i="4" s="1"/>
  <c r="I2896" i="4"/>
  <c r="K2896" i="4" s="1"/>
  <c r="L2896" i="4" s="1"/>
  <c r="I2981" i="4"/>
  <c r="K2981" i="4" s="1"/>
  <c r="L2981" i="4" s="1"/>
  <c r="AB2975" i="4"/>
  <c r="I2974" i="4"/>
  <c r="K2974" i="4" s="1"/>
  <c r="I2969" i="4"/>
  <c r="K2969" i="4" s="1"/>
  <c r="Q2969" i="4" s="1"/>
  <c r="AB2963" i="4"/>
  <c r="I2962" i="4"/>
  <c r="K2962" i="4" s="1"/>
  <c r="I2957" i="4"/>
  <c r="K2957" i="4" s="1"/>
  <c r="Q2957" i="4" s="1"/>
  <c r="AB2951" i="4"/>
  <c r="I2950" i="4"/>
  <c r="K2950" i="4" s="1"/>
  <c r="I2945" i="4"/>
  <c r="K2945" i="4" s="1"/>
  <c r="Q2945" i="4" s="1"/>
  <c r="Z2935" i="4"/>
  <c r="AB2933" i="4"/>
  <c r="AB2931" i="4"/>
  <c r="I2930" i="4"/>
  <c r="Z2918" i="4"/>
  <c r="Z2916" i="4"/>
  <c r="AB2914" i="4"/>
  <c r="I2913" i="4"/>
  <c r="K2913" i="4" s="1"/>
  <c r="Q2913" i="4" s="1"/>
  <c r="I2911" i="4"/>
  <c r="K2911" i="4" s="1"/>
  <c r="L2911" i="4" s="1"/>
  <c r="Z2899" i="4"/>
  <c r="AB2897" i="4"/>
  <c r="AB2895" i="4"/>
  <c r="I2894" i="4"/>
  <c r="K2894" i="4" s="1"/>
  <c r="I2909" i="4"/>
  <c r="Z2905" i="4"/>
  <c r="AB2902" i="4"/>
  <c r="I2900" i="4"/>
  <c r="K2900" i="4" s="1"/>
  <c r="AB2831" i="4"/>
  <c r="Z2824" i="4"/>
  <c r="AB2819" i="4"/>
  <c r="Z2812" i="4"/>
  <c r="AB2807" i="4"/>
  <c r="Z2800" i="4"/>
  <c r="AB2793" i="4"/>
  <c r="AB2786" i="4"/>
  <c r="Z2784" i="4"/>
  <c r="I2776" i="4"/>
  <c r="K2776" i="4" s="1"/>
  <c r="AB2773" i="4"/>
  <c r="Z2771" i="4"/>
  <c r="Z2896" i="4"/>
  <c r="AB2891" i="4"/>
  <c r="I2889" i="4"/>
  <c r="K2889" i="4" s="1"/>
  <c r="I2886" i="4"/>
  <c r="K2886" i="4" s="1"/>
  <c r="I2883" i="4"/>
  <c r="K2883" i="4" s="1"/>
  <c r="I2880" i="4"/>
  <c r="K2880" i="4" s="1"/>
  <c r="I2877" i="4"/>
  <c r="K2877" i="4" s="1"/>
  <c r="I2874" i="4"/>
  <c r="K2874" i="4" s="1"/>
  <c r="I2871" i="4"/>
  <c r="I2854" i="4"/>
  <c r="K2854" i="4" s="1"/>
  <c r="Q2854" i="4" s="1"/>
  <c r="I2852" i="4"/>
  <c r="K2852" i="4" s="1"/>
  <c r="L2852" i="4" s="1"/>
  <c r="I2850" i="4"/>
  <c r="K2850" i="4" s="1"/>
  <c r="I2848" i="4"/>
  <c r="K2848" i="4" s="1"/>
  <c r="I2846" i="4"/>
  <c r="K2846" i="4" s="1"/>
  <c r="L2846" i="4" s="1"/>
  <c r="Z2831" i="4"/>
  <c r="AB2826" i="4"/>
  <c r="Z2819" i="4"/>
  <c r="AB2814" i="4"/>
  <c r="Z2807" i="4"/>
  <c r="AB2802" i="4"/>
  <c r="Z2793" i="4"/>
  <c r="AB2788" i="4"/>
  <c r="Z2786" i="4"/>
  <c r="I2778" i="4"/>
  <c r="K2778" i="4" s="1"/>
  <c r="Q2778" i="4" s="1"/>
  <c r="AB2775" i="4"/>
  <c r="Z2773" i="4"/>
  <c r="I2765" i="4"/>
  <c r="K2765" i="4" s="1"/>
  <c r="I2763" i="4"/>
  <c r="K2763" i="4" s="1"/>
  <c r="Q2763" i="4" s="1"/>
  <c r="I2761" i="4"/>
  <c r="K2761" i="4" s="1"/>
  <c r="Q2761" i="4" s="1"/>
  <c r="I2759" i="4"/>
  <c r="K2759" i="4" s="1"/>
  <c r="I2757" i="4"/>
  <c r="K2757" i="4" s="1"/>
  <c r="Q2757" i="4" s="1"/>
  <c r="I2755" i="4"/>
  <c r="K2755" i="4" s="1"/>
  <c r="L2755" i="4" s="1"/>
  <c r="I2753" i="4"/>
  <c r="I2749" i="4"/>
  <c r="K2749" i="4" s="1"/>
  <c r="L2749" i="4" s="1"/>
  <c r="I2747" i="4"/>
  <c r="K2747" i="4" s="1"/>
  <c r="L2747" i="4" s="1"/>
  <c r="I2745" i="4"/>
  <c r="K2745" i="4" s="1"/>
  <c r="I2743" i="4"/>
  <c r="K2743" i="4" s="1"/>
  <c r="Q2743" i="4" s="1"/>
  <c r="I2741" i="4"/>
  <c r="K2741" i="4" s="1"/>
  <c r="L2741" i="4" s="1"/>
  <c r="I2739" i="4"/>
  <c r="K2739" i="4" s="1"/>
  <c r="I2737" i="4"/>
  <c r="K2737" i="4" s="1"/>
  <c r="Q2737" i="4" s="1"/>
  <c r="I2735" i="4"/>
  <c r="K2735" i="4" s="1"/>
  <c r="I2733" i="4"/>
  <c r="K2733" i="4" s="1"/>
  <c r="I2731" i="4"/>
  <c r="K2731" i="4" s="1"/>
  <c r="L2731" i="4" s="1"/>
  <c r="I2729" i="4"/>
  <c r="K2729" i="4" s="1"/>
  <c r="Q2729" i="4" s="1"/>
  <c r="I2727" i="4"/>
  <c r="I2725" i="4"/>
  <c r="K2725" i="4" s="1"/>
  <c r="Q2725" i="4" s="1"/>
  <c r="I2723" i="4"/>
  <c r="K2723" i="4" s="1"/>
  <c r="L2723" i="4" s="1"/>
  <c r="I2721" i="4"/>
  <c r="K2721" i="4" s="1"/>
  <c r="I2719" i="4"/>
  <c r="K2719" i="4" s="1"/>
  <c r="Z2867" i="4"/>
  <c r="Z2864" i="4"/>
  <c r="Z2861" i="4"/>
  <c r="Z2858" i="4"/>
  <c r="AB2853" i="4"/>
  <c r="AB2851" i="4"/>
  <c r="AB2849" i="4"/>
  <c r="AB2847" i="4"/>
  <c r="Z2842" i="4"/>
  <c r="Z2839" i="4"/>
  <c r="Z2836" i="4"/>
  <c r="AB2833" i="4"/>
  <c r="Z2826" i="4"/>
  <c r="AB2821" i="4"/>
  <c r="Z2814" i="4"/>
  <c r="AB2809" i="4"/>
  <c r="Z2802" i="4"/>
  <c r="AB2795" i="4"/>
  <c r="Z2788" i="4"/>
  <c r="I2780" i="4"/>
  <c r="AB2777" i="4"/>
  <c r="Z2775" i="4"/>
  <c r="AB2766" i="4"/>
  <c r="AB2764" i="4"/>
  <c r="AB2762" i="4"/>
  <c r="AB2760" i="4"/>
  <c r="AB2758" i="4"/>
  <c r="AB2756" i="4"/>
  <c r="AB2754" i="4"/>
  <c r="AB2750" i="4"/>
  <c r="AB2748" i="4"/>
  <c r="AB2746" i="4"/>
  <c r="AB2744" i="4"/>
  <c r="AB2742" i="4"/>
  <c r="AB2740" i="4"/>
  <c r="AB2738" i="4"/>
  <c r="AB2736" i="4"/>
  <c r="AB2734" i="4"/>
  <c r="AB2732" i="4"/>
  <c r="AB2730" i="4"/>
  <c r="AB2728" i="4"/>
  <c r="AB2726" i="4"/>
  <c r="AB2724" i="4"/>
  <c r="AB2722" i="4"/>
  <c r="AB2720" i="4"/>
  <c r="AB2718" i="4"/>
  <c r="AB2716" i="4"/>
  <c r="AB2714" i="4"/>
  <c r="AB2712" i="4"/>
  <c r="AB2710" i="4"/>
  <c r="AB2708" i="4"/>
  <c r="AB2706" i="4"/>
  <c r="AB2702" i="4"/>
  <c r="AB2700" i="4"/>
  <c r="AB2698" i="4"/>
  <c r="AB2696" i="4"/>
  <c r="AB2694" i="4"/>
  <c r="AB2692" i="4"/>
  <c r="AB2690" i="4"/>
  <c r="Z2914" i="4"/>
  <c r="AB2855" i="4"/>
  <c r="Z2853" i="4"/>
  <c r="Z2851" i="4"/>
  <c r="Z2849" i="4"/>
  <c r="Z2847" i="4"/>
  <c r="Z2833" i="4"/>
  <c r="AB2828" i="4"/>
  <c r="Z2821" i="4"/>
  <c r="AB2816" i="4"/>
  <c r="Z2809" i="4"/>
  <c r="AB2804" i="4"/>
  <c r="Z2795" i="4"/>
  <c r="AB2790" i="4"/>
  <c r="I2782" i="4"/>
  <c r="K2782" i="4" s="1"/>
  <c r="Q2782" i="4" s="1"/>
  <c r="AB2779" i="4"/>
  <c r="Z2777" i="4"/>
  <c r="AB2768" i="4"/>
  <c r="Z2766" i="4"/>
  <c r="Z2764" i="4"/>
  <c r="Z2762" i="4"/>
  <c r="Z2760" i="4"/>
  <c r="Z2758" i="4"/>
  <c r="Z2756" i="4"/>
  <c r="Z2754" i="4"/>
  <c r="Z2750" i="4"/>
  <c r="Z2748" i="4"/>
  <c r="Z2746" i="4"/>
  <c r="Z2744" i="4"/>
  <c r="Z2742" i="4"/>
  <c r="Z2740" i="4"/>
  <c r="Z2738" i="4"/>
  <c r="Z2736" i="4"/>
  <c r="Z2734" i="4"/>
  <c r="Z2732" i="4"/>
  <c r="Z2730" i="4"/>
  <c r="Z2728" i="4"/>
  <c r="Z2726" i="4"/>
  <c r="Z2724" i="4"/>
  <c r="Z2722" i="4"/>
  <c r="Z2720" i="4"/>
  <c r="Z2718" i="4"/>
  <c r="Z2716" i="4"/>
  <c r="Z2714" i="4"/>
  <c r="Z2712" i="4"/>
  <c r="Z2710" i="4"/>
  <c r="Z2708" i="4"/>
  <c r="Z2706" i="4"/>
  <c r="Z2702" i="4"/>
  <c r="Z2700" i="4"/>
  <c r="Z2698" i="4"/>
  <c r="Z2696" i="4"/>
  <c r="Z2694" i="4"/>
  <c r="Z2692" i="4"/>
  <c r="Z2690" i="4"/>
  <c r="Z2688" i="4"/>
  <c r="Z2686" i="4"/>
  <c r="Z2684" i="4"/>
  <c r="Z2682" i="4"/>
  <c r="Z2680" i="4"/>
  <c r="Z2678" i="4"/>
  <c r="Z2676" i="4"/>
  <c r="Z2674" i="4"/>
  <c r="Z2672" i="4"/>
  <c r="Z2670" i="4"/>
  <c r="Z2668" i="4"/>
  <c r="Z2666" i="4"/>
  <c r="Z2664" i="4"/>
  <c r="Z2662" i="4"/>
  <c r="Z2660" i="4"/>
  <c r="Z2656" i="4"/>
  <c r="Z2654" i="4"/>
  <c r="Z2652" i="4"/>
  <c r="Z2650" i="4"/>
  <c r="Z2648" i="4"/>
  <c r="Z2646" i="4"/>
  <c r="Z2644" i="4"/>
  <c r="Z2642" i="4"/>
  <c r="Z2640" i="4"/>
  <c r="Z2638" i="4"/>
  <c r="Z2636" i="4"/>
  <c r="Z2634" i="4"/>
  <c r="Z2632" i="4"/>
  <c r="Z2630" i="4"/>
  <c r="Z2628" i="4"/>
  <c r="Z2904" i="4"/>
  <c r="AB2901" i="4"/>
  <c r="I2899" i="4"/>
  <c r="K2899" i="4" s="1"/>
  <c r="Q2899" i="4" s="1"/>
  <c r="Z2855" i="4"/>
  <c r="Z2828" i="4"/>
  <c r="AB2823" i="4"/>
  <c r="Z2816" i="4"/>
  <c r="AB2811" i="4"/>
  <c r="Z2804" i="4"/>
  <c r="AB2797" i="4"/>
  <c r="Z2790" i="4"/>
  <c r="I2784" i="4"/>
  <c r="K2784" i="4" s="1"/>
  <c r="L2784" i="4" s="1"/>
  <c r="AB2781" i="4"/>
  <c r="Z2779" i="4"/>
  <c r="AB2770" i="4"/>
  <c r="Z2768" i="4"/>
  <c r="AB2910" i="4"/>
  <c r="Z2895" i="4"/>
  <c r="AB2890" i="4"/>
  <c r="I2888" i="4"/>
  <c r="K2888" i="4" s="1"/>
  <c r="I2885" i="4"/>
  <c r="K2885" i="4" s="1"/>
  <c r="I2882" i="4"/>
  <c r="K2882" i="4" s="1"/>
  <c r="Q2882" i="4" s="1"/>
  <c r="I2879" i="4"/>
  <c r="K2879" i="4" s="1"/>
  <c r="L2879" i="4" s="1"/>
  <c r="I2876" i="4"/>
  <c r="K2876" i="4" s="1"/>
  <c r="I2873" i="4"/>
  <c r="K2873" i="4" s="1"/>
  <c r="L2873" i="4" s="1"/>
  <c r="I2870" i="4"/>
  <c r="K2870" i="4" s="1"/>
  <c r="L2870" i="4" s="1"/>
  <c r="AB2830" i="4"/>
  <c r="Z2823" i="4"/>
  <c r="AB2818" i="4"/>
  <c r="Z2811" i="4"/>
  <c r="AB2806" i="4"/>
  <c r="Z2797" i="4"/>
  <c r="AB2792" i="4"/>
  <c r="I2786" i="4"/>
  <c r="K2786" i="4" s="1"/>
  <c r="AB2783" i="4"/>
  <c r="Z2781" i="4"/>
  <c r="AB2772" i="4"/>
  <c r="Z2770" i="4"/>
  <c r="Z2866" i="4"/>
  <c r="Z2863" i="4"/>
  <c r="Z2860" i="4"/>
  <c r="Z2857" i="4"/>
  <c r="Z2844" i="4"/>
  <c r="Z2841" i="4"/>
  <c r="Z2838" i="4"/>
  <c r="Y2838" i="4" s="1"/>
  <c r="Z2835" i="4"/>
  <c r="Z2830" i="4"/>
  <c r="AB2825" i="4"/>
  <c r="Z2818" i="4"/>
  <c r="AB2813" i="4"/>
  <c r="Z2806" i="4"/>
  <c r="AB2801" i="4"/>
  <c r="Z2792" i="4"/>
  <c r="I2788" i="4"/>
  <c r="K2788" i="4" s="1"/>
  <c r="L2788" i="4" s="1"/>
  <c r="AB2785" i="4"/>
  <c r="Z2783" i="4"/>
  <c r="AB2774" i="4"/>
  <c r="Z2772" i="4"/>
  <c r="I2853" i="4"/>
  <c r="K2853" i="4" s="1"/>
  <c r="I2851" i="4"/>
  <c r="K2851" i="4" s="1"/>
  <c r="I2849" i="4"/>
  <c r="K2849" i="4" s="1"/>
  <c r="L2849" i="4" s="1"/>
  <c r="I2847" i="4"/>
  <c r="K2847" i="4" s="1"/>
  <c r="AB2832" i="4"/>
  <c r="Z2825" i="4"/>
  <c r="AB2820" i="4"/>
  <c r="Z2813" i="4"/>
  <c r="AB2808" i="4"/>
  <c r="Z2801" i="4"/>
  <c r="AB2794" i="4"/>
  <c r="AB2787" i="4"/>
  <c r="Z2785" i="4"/>
  <c r="AB2776" i="4"/>
  <c r="Z2774" i="4"/>
  <c r="I2766" i="4"/>
  <c r="K2766" i="4" s="1"/>
  <c r="I2764" i="4"/>
  <c r="K2764" i="4" s="1"/>
  <c r="L2764" i="4" s="1"/>
  <c r="I2762" i="4"/>
  <c r="K2762" i="4" s="1"/>
  <c r="I2760" i="4"/>
  <c r="K2760" i="4" s="1"/>
  <c r="Q2760" i="4" s="1"/>
  <c r="I2758" i="4"/>
  <c r="K2758" i="4" s="1"/>
  <c r="L2758" i="4" s="1"/>
  <c r="I2756" i="4"/>
  <c r="I2754" i="4"/>
  <c r="K2754" i="4" s="1"/>
  <c r="L2754" i="4" s="1"/>
  <c r="I2750" i="4"/>
  <c r="K2750" i="4" s="1"/>
  <c r="L2750" i="4" s="1"/>
  <c r="I2748" i="4"/>
  <c r="K2748" i="4" s="1"/>
  <c r="I2746" i="4"/>
  <c r="K2746" i="4" s="1"/>
  <c r="L2746" i="4" s="1"/>
  <c r="I2744" i="4"/>
  <c r="K2744" i="4" s="1"/>
  <c r="L2744" i="4" s="1"/>
  <c r="I2742" i="4"/>
  <c r="K2742" i="4" s="1"/>
  <c r="I2740" i="4"/>
  <c r="K2740" i="4" s="1"/>
  <c r="Q2740" i="4" s="1"/>
  <c r="I2738" i="4"/>
  <c r="K2738" i="4" s="1"/>
  <c r="L2738" i="4" s="1"/>
  <c r="I2736" i="4"/>
  <c r="K2736" i="4" s="1"/>
  <c r="I2734" i="4"/>
  <c r="K2734" i="4" s="1"/>
  <c r="L2734" i="4" s="1"/>
  <c r="I2732" i="4"/>
  <c r="K2732" i="4" s="1"/>
  <c r="L2732" i="4" s="1"/>
  <c r="I2730" i="4"/>
  <c r="I2728" i="4"/>
  <c r="K2728" i="4" s="1"/>
  <c r="L2728" i="4" s="1"/>
  <c r="I2726" i="4"/>
  <c r="K2726" i="4" s="1"/>
  <c r="Q2726" i="4" s="1"/>
  <c r="I2724" i="4"/>
  <c r="K2724" i="4" s="1"/>
  <c r="I2722" i="4"/>
  <c r="K2722" i="4" s="1"/>
  <c r="Q2722" i="4" s="1"/>
  <c r="I2720" i="4"/>
  <c r="K2720" i="4" s="1"/>
  <c r="L2720" i="4" s="1"/>
  <c r="I2718" i="4"/>
  <c r="K2718" i="4" s="1"/>
  <c r="I2716" i="4"/>
  <c r="K2716" i="4" s="1"/>
  <c r="I2714" i="4"/>
  <c r="K2714" i="4" s="1"/>
  <c r="L2714" i="4" s="1"/>
  <c r="I2712" i="4"/>
  <c r="K2712" i="4" s="1"/>
  <c r="I2710" i="4"/>
  <c r="K2710" i="4" s="1"/>
  <c r="Q2710" i="4" s="1"/>
  <c r="I2708" i="4"/>
  <c r="K2708" i="4" s="1"/>
  <c r="L2708" i="4" s="1"/>
  <c r="I2706" i="4"/>
  <c r="I2702" i="4"/>
  <c r="K2702" i="4" s="1"/>
  <c r="Q2702" i="4" s="1"/>
  <c r="I2700" i="4"/>
  <c r="K2700" i="4" s="1"/>
  <c r="L2700" i="4" s="1"/>
  <c r="I2698" i="4"/>
  <c r="K2698" i="4" s="1"/>
  <c r="I2696" i="4"/>
  <c r="K2696" i="4" s="1"/>
  <c r="Q2696" i="4" s="1"/>
  <c r="I2694" i="4"/>
  <c r="K2694" i="4" s="1"/>
  <c r="L2694" i="4" s="1"/>
  <c r="I2692" i="4"/>
  <c r="K2692" i="4" s="1"/>
  <c r="I2690" i="4"/>
  <c r="K2690" i="4" s="1"/>
  <c r="Q2690" i="4" s="1"/>
  <c r="I2688" i="4"/>
  <c r="K2688" i="4" s="1"/>
  <c r="L2688" i="4" s="1"/>
  <c r="I2686" i="4"/>
  <c r="K2686" i="4" s="1"/>
  <c r="I2684" i="4"/>
  <c r="K2684" i="4" s="1"/>
  <c r="L2684" i="4" s="1"/>
  <c r="I2682" i="4"/>
  <c r="K2682" i="4" s="1"/>
  <c r="L2682" i="4" s="1"/>
  <c r="I2680" i="4"/>
  <c r="I2678" i="4"/>
  <c r="K2678" i="4" s="1"/>
  <c r="Q2678" i="4" s="1"/>
  <c r="I2676" i="4"/>
  <c r="K2676" i="4" s="1"/>
  <c r="I2674" i="4"/>
  <c r="K2674" i="4" s="1"/>
  <c r="I2672" i="4"/>
  <c r="K2672" i="4" s="1"/>
  <c r="Q2672" i="4" s="1"/>
  <c r="I2670" i="4"/>
  <c r="K2670" i="4" s="1"/>
  <c r="L2670" i="4" s="1"/>
  <c r="I2668" i="4"/>
  <c r="K2668" i="4" s="1"/>
  <c r="I2666" i="4"/>
  <c r="K2666" i="4" s="1"/>
  <c r="Q2666" i="4" s="1"/>
  <c r="I2664" i="4"/>
  <c r="K2664" i="4" s="1"/>
  <c r="L2664" i="4" s="1"/>
  <c r="I2662" i="4"/>
  <c r="K2662" i="4" s="1"/>
  <c r="Z2906" i="4"/>
  <c r="AB2903" i="4"/>
  <c r="I2901" i="4"/>
  <c r="K2901" i="4" s="1"/>
  <c r="AB2854" i="4"/>
  <c r="AB2852" i="4"/>
  <c r="AB2850" i="4"/>
  <c r="AB2848" i="4"/>
  <c r="AB2846" i="4"/>
  <c r="Z2832" i="4"/>
  <c r="AB2827" i="4"/>
  <c r="Z2820" i="4"/>
  <c r="AB2815" i="4"/>
  <c r="Z2808" i="4"/>
  <c r="AB2803" i="4"/>
  <c r="Z2794" i="4"/>
  <c r="AB2789" i="4"/>
  <c r="Z2787" i="4"/>
  <c r="AB2778" i="4"/>
  <c r="Z2776" i="4"/>
  <c r="I2768" i="4"/>
  <c r="K2768" i="4" s="1"/>
  <c r="AB2765" i="4"/>
  <c r="AB2763" i="4"/>
  <c r="AB2761" i="4"/>
  <c r="AB2759" i="4"/>
  <c r="AB2757" i="4"/>
  <c r="AB2755" i="4"/>
  <c r="AB2753" i="4"/>
  <c r="AB2749" i="4"/>
  <c r="AB2747" i="4"/>
  <c r="AB2745" i="4"/>
  <c r="AB2743" i="4"/>
  <c r="AB2741" i="4"/>
  <c r="AB2739" i="4"/>
  <c r="AB2737" i="4"/>
  <c r="AB2735" i="4"/>
  <c r="AB2733" i="4"/>
  <c r="AB2731" i="4"/>
  <c r="AB2729" i="4"/>
  <c r="AB2727" i="4"/>
  <c r="AB2725" i="4"/>
  <c r="AB2723" i="4"/>
  <c r="AB2721" i="4"/>
  <c r="AB2719" i="4"/>
  <c r="AB2717" i="4"/>
  <c r="AB2715" i="4"/>
  <c r="AB2713" i="4"/>
  <c r="AB2711" i="4"/>
  <c r="AB2709" i="4"/>
  <c r="AB2707" i="4"/>
  <c r="AB2703" i="4"/>
  <c r="AB2701" i="4"/>
  <c r="AB2699" i="4"/>
  <c r="AB2697" i="4"/>
  <c r="AB2695" i="4"/>
  <c r="AB2693" i="4"/>
  <c r="AB2691" i="4"/>
  <c r="AB2689" i="4"/>
  <c r="AB2687" i="4"/>
  <c r="AB2685" i="4"/>
  <c r="AB2683" i="4"/>
  <c r="AB2681" i="4"/>
  <c r="AB2679" i="4"/>
  <c r="AB2677" i="4"/>
  <c r="AB2675" i="4"/>
  <c r="AB2673" i="4"/>
  <c r="AB2671" i="4"/>
  <c r="AB2669" i="4"/>
  <c r="AB2667" i="4"/>
  <c r="AB2665" i="4"/>
  <c r="AB2663" i="4"/>
  <c r="AB2661" i="4"/>
  <c r="AB2912" i="4"/>
  <c r="Z2868" i="4"/>
  <c r="Z2865" i="4"/>
  <c r="Z2862" i="4"/>
  <c r="Z2859" i="4"/>
  <c r="AB2856" i="4"/>
  <c r="Z2843" i="4"/>
  <c r="Z2840" i="4"/>
  <c r="Y2840" i="4" s="1"/>
  <c r="Z2837" i="4"/>
  <c r="Z2834" i="4"/>
  <c r="AB2829" i="4"/>
  <c r="Z2822" i="4"/>
  <c r="AB2817" i="4"/>
  <c r="Z2810" i="4"/>
  <c r="AB2805" i="4"/>
  <c r="Z2796" i="4"/>
  <c r="AB2791" i="4"/>
  <c r="I2887" i="4"/>
  <c r="K2887" i="4" s="1"/>
  <c r="Q2887" i="4" s="1"/>
  <c r="Z2846" i="4"/>
  <c r="Z2827" i="4"/>
  <c r="Z2789" i="4"/>
  <c r="Z2782" i="4"/>
  <c r="Z2769" i="4"/>
  <c r="Z2759" i="4"/>
  <c r="Z2733" i="4"/>
  <c r="I2717" i="4"/>
  <c r="K2717" i="4" s="1"/>
  <c r="Z2713" i="4"/>
  <c r="I2711" i="4"/>
  <c r="K2711" i="4" s="1"/>
  <c r="L2711" i="4" s="1"/>
  <c r="Z2707" i="4"/>
  <c r="I2703" i="4"/>
  <c r="K2703" i="4" s="1"/>
  <c r="L2703" i="4" s="1"/>
  <c r="Z2699" i="4"/>
  <c r="I2697" i="4"/>
  <c r="K2697" i="4" s="1"/>
  <c r="L2697" i="4" s="1"/>
  <c r="Z2693" i="4"/>
  <c r="I2691" i="4"/>
  <c r="K2691" i="4" s="1"/>
  <c r="L2691" i="4" s="1"/>
  <c r="AB2682" i="4"/>
  <c r="AB2674" i="4"/>
  <c r="AB2666" i="4"/>
  <c r="I2655" i="4"/>
  <c r="K2655" i="4" s="1"/>
  <c r="Q2655" i="4" s="1"/>
  <c r="AB2652" i="4"/>
  <c r="I2644" i="4"/>
  <c r="K2644" i="4" s="1"/>
  <c r="L2644" i="4" s="1"/>
  <c r="AB2641" i="4"/>
  <c r="Z2639" i="4"/>
  <c r="I2631" i="4"/>
  <c r="K2631" i="4" s="1"/>
  <c r="L2631" i="4" s="1"/>
  <c r="AB2628" i="4"/>
  <c r="Z2626" i="4"/>
  <c r="Z2624" i="4"/>
  <c r="Z2622" i="4"/>
  <c r="Z2620" i="4"/>
  <c r="Z2618" i="4"/>
  <c r="Z2616" i="4"/>
  <c r="Z2614" i="4"/>
  <c r="Z2612" i="4"/>
  <c r="Z2608" i="4"/>
  <c r="Z2606" i="4"/>
  <c r="Z2604" i="4"/>
  <c r="Z2602" i="4"/>
  <c r="Z2600" i="4"/>
  <c r="Z2598" i="4"/>
  <c r="Z2596" i="4"/>
  <c r="Z2594" i="4"/>
  <c r="Z2592" i="4"/>
  <c r="Z2590" i="4"/>
  <c r="Z2588" i="4"/>
  <c r="Z2586" i="4"/>
  <c r="Z2584" i="4"/>
  <c r="Z2582" i="4"/>
  <c r="Z2580" i="4"/>
  <c r="Z2578" i="4"/>
  <c r="Z2576" i="4"/>
  <c r="Z2574" i="4"/>
  <c r="Z2572" i="4"/>
  <c r="Z2570" i="4"/>
  <c r="Z2568" i="4"/>
  <c r="Z2566" i="4"/>
  <c r="Z2562" i="4"/>
  <c r="Z2560" i="4"/>
  <c r="Z2558" i="4"/>
  <c r="Z2556" i="4"/>
  <c r="Z2554" i="4"/>
  <c r="Z2552" i="4"/>
  <c r="Z2550" i="4"/>
  <c r="Z2548" i="4"/>
  <c r="Z2546" i="4"/>
  <c r="Z2544" i="4"/>
  <c r="Z2542" i="4"/>
  <c r="Z2540" i="4"/>
  <c r="Z2538" i="4"/>
  <c r="Z2536" i="4"/>
  <c r="Z2534" i="4"/>
  <c r="Z2532" i="4"/>
  <c r="Z2530" i="4"/>
  <c r="Z2528" i="4"/>
  <c r="Z2526" i="4"/>
  <c r="Z2524" i="4"/>
  <c r="Z2522" i="4"/>
  <c r="Z2520" i="4"/>
  <c r="Z2518" i="4"/>
  <c r="Z2514" i="4"/>
  <c r="Z2512" i="4"/>
  <c r="Z2510" i="4"/>
  <c r="Z2508" i="4"/>
  <c r="Z2856" i="4"/>
  <c r="Z2805" i="4"/>
  <c r="AB2796" i="4"/>
  <c r="Z2743" i="4"/>
  <c r="Y2743" i="4" s="1"/>
  <c r="Z2719" i="4"/>
  <c r="Z2687" i="4"/>
  <c r="Z2679" i="4"/>
  <c r="Z2671" i="4"/>
  <c r="Z2663" i="4"/>
  <c r="I2659" i="4"/>
  <c r="AB2654" i="4"/>
  <c r="I2646" i="4"/>
  <c r="K2646" i="4" s="1"/>
  <c r="L2646" i="4" s="1"/>
  <c r="AB2643" i="4"/>
  <c r="Z2641" i="4"/>
  <c r="I2633" i="4"/>
  <c r="K2633" i="4" s="1"/>
  <c r="AB2630" i="4"/>
  <c r="AB2799" i="4"/>
  <c r="AB2517" i="4"/>
  <c r="I2890" i="4"/>
  <c r="K2890" i="4" s="1"/>
  <c r="Q2890" i="4" s="1"/>
  <c r="I2872" i="4"/>
  <c r="K2872" i="4" s="1"/>
  <c r="AB2812" i="4"/>
  <c r="I2772" i="4"/>
  <c r="K2772" i="4" s="1"/>
  <c r="Z2755" i="4"/>
  <c r="Y2755" i="4" s="1"/>
  <c r="Z2729" i="4"/>
  <c r="I2685" i="4"/>
  <c r="K2685" i="4" s="1"/>
  <c r="L2685" i="4" s="1"/>
  <c r="I2677" i="4"/>
  <c r="K2677" i="4" s="1"/>
  <c r="I2669" i="4"/>
  <c r="K2669" i="4" s="1"/>
  <c r="Q2669" i="4" s="1"/>
  <c r="I2661" i="4"/>
  <c r="K2661" i="4" s="1"/>
  <c r="L2661" i="4" s="1"/>
  <c r="AB2656" i="4"/>
  <c r="I2648" i="4"/>
  <c r="K2648" i="4" s="1"/>
  <c r="AB2645" i="4"/>
  <c r="Z2643" i="4"/>
  <c r="I2635" i="4"/>
  <c r="K2635" i="4" s="1"/>
  <c r="Q2635" i="4" s="1"/>
  <c r="AB2632" i="4"/>
  <c r="Z2852" i="4"/>
  <c r="Z2778" i="4"/>
  <c r="AB2771" i="4"/>
  <c r="Z2765" i="4"/>
  <c r="Z2739" i="4"/>
  <c r="AB2684" i="4"/>
  <c r="AB2676" i="4"/>
  <c r="AB2668" i="4"/>
  <c r="AB2660" i="4"/>
  <c r="I2650" i="4"/>
  <c r="K2650" i="4" s="1"/>
  <c r="AB2647" i="4"/>
  <c r="Z2645" i="4"/>
  <c r="I2637" i="4"/>
  <c r="K2637" i="4" s="1"/>
  <c r="AB2634" i="4"/>
  <c r="AB2894" i="4"/>
  <c r="I2875" i="4"/>
  <c r="K2875" i="4" s="1"/>
  <c r="L2875" i="4" s="1"/>
  <c r="Z2815" i="4"/>
  <c r="AB2784" i="4"/>
  <c r="Z2749" i="4"/>
  <c r="Z2725" i="4"/>
  <c r="Z2715" i="4"/>
  <c r="I2713" i="4"/>
  <c r="K2713" i="4" s="1"/>
  <c r="Q2713" i="4" s="1"/>
  <c r="Z2709" i="4"/>
  <c r="I2707" i="4"/>
  <c r="K2707" i="4" s="1"/>
  <c r="Z2701" i="4"/>
  <c r="I2699" i="4"/>
  <c r="K2699" i="4" s="1"/>
  <c r="L2699" i="4" s="1"/>
  <c r="Z2695" i="4"/>
  <c r="I2693" i="4"/>
  <c r="K2693" i="4" s="1"/>
  <c r="L2693" i="4" s="1"/>
  <c r="Z2689" i="4"/>
  <c r="Z2681" i="4"/>
  <c r="Z2673" i="4"/>
  <c r="Z2665" i="4"/>
  <c r="I2652" i="4"/>
  <c r="K2652" i="4" s="1"/>
  <c r="Q2652" i="4" s="1"/>
  <c r="AB2649" i="4"/>
  <c r="Z2647" i="4"/>
  <c r="I2639" i="4"/>
  <c r="AB2636" i="4"/>
  <c r="I2628" i="4"/>
  <c r="K2628" i="4" s="1"/>
  <c r="Q2628" i="4" s="1"/>
  <c r="I2626" i="4"/>
  <c r="K2626" i="4" s="1"/>
  <c r="I2624" i="4"/>
  <c r="K2624" i="4" s="1"/>
  <c r="I2622" i="4"/>
  <c r="K2622" i="4" s="1"/>
  <c r="Q2622" i="4" s="1"/>
  <c r="I2620" i="4"/>
  <c r="K2620" i="4" s="1"/>
  <c r="L2620" i="4" s="1"/>
  <c r="I2618" i="4"/>
  <c r="K2618" i="4" s="1"/>
  <c r="I2616" i="4"/>
  <c r="K2616" i="4" s="1"/>
  <c r="L2616" i="4" s="1"/>
  <c r="I2614" i="4"/>
  <c r="K2614" i="4" s="1"/>
  <c r="Q2614" i="4" s="1"/>
  <c r="I2612" i="4"/>
  <c r="K2612" i="4" s="1"/>
  <c r="I2608" i="4"/>
  <c r="K2608" i="4" s="1"/>
  <c r="Q2608" i="4" s="1"/>
  <c r="I2606" i="4"/>
  <c r="K2606" i="4" s="1"/>
  <c r="I2604" i="4"/>
  <c r="K2604" i="4" s="1"/>
  <c r="I2602" i="4"/>
  <c r="K2602" i="4" s="1"/>
  <c r="Q2602" i="4" s="1"/>
  <c r="I2600" i="4"/>
  <c r="K2600" i="4" s="1"/>
  <c r="L2600" i="4" s="1"/>
  <c r="I2598" i="4"/>
  <c r="K2598" i="4" s="1"/>
  <c r="I2596" i="4"/>
  <c r="K2596" i="4" s="1"/>
  <c r="L2596" i="4" s="1"/>
  <c r="I2594" i="4"/>
  <c r="K2594" i="4" s="1"/>
  <c r="L2594" i="4" s="1"/>
  <c r="I2592" i="4"/>
  <c r="K2592" i="4" s="1"/>
  <c r="I2590" i="4"/>
  <c r="K2590" i="4" s="1"/>
  <c r="Q2590" i="4" s="1"/>
  <c r="I2588" i="4"/>
  <c r="K2588" i="4" s="1"/>
  <c r="L2588" i="4" s="1"/>
  <c r="I2586" i="4"/>
  <c r="K2586" i="4" s="1"/>
  <c r="I2584" i="4"/>
  <c r="K2584" i="4" s="1"/>
  <c r="Q2584" i="4" s="1"/>
  <c r="I2582" i="4"/>
  <c r="K2582" i="4" s="1"/>
  <c r="L2582" i="4" s="1"/>
  <c r="I2580" i="4"/>
  <c r="K2580" i="4" s="1"/>
  <c r="I2578" i="4"/>
  <c r="K2578" i="4" s="1"/>
  <c r="I2576" i="4"/>
  <c r="K2576" i="4" s="1"/>
  <c r="L2576" i="4" s="1"/>
  <c r="I2574" i="4"/>
  <c r="K2574" i="4" s="1"/>
  <c r="I2572" i="4"/>
  <c r="K2572" i="4" s="1"/>
  <c r="Q2572" i="4" s="1"/>
  <c r="I2570" i="4"/>
  <c r="K2570" i="4" s="1"/>
  <c r="L2570" i="4" s="1"/>
  <c r="I2568" i="4"/>
  <c r="K2568" i="4" s="1"/>
  <c r="I2566" i="4"/>
  <c r="K2566" i="4" s="1"/>
  <c r="Q2566" i="4" s="1"/>
  <c r="I2562" i="4"/>
  <c r="K2562" i="4" s="1"/>
  <c r="L2562" i="4" s="1"/>
  <c r="I2560" i="4"/>
  <c r="K2560" i="4" s="1"/>
  <c r="I2558" i="4"/>
  <c r="K2558" i="4" s="1"/>
  <c r="Q2558" i="4" s="1"/>
  <c r="I2556" i="4"/>
  <c r="K2556" i="4" s="1"/>
  <c r="I2554" i="4"/>
  <c r="K2554" i="4" s="1"/>
  <c r="I2552" i="4"/>
  <c r="K2552" i="4" s="1"/>
  <c r="Q2552" i="4" s="1"/>
  <c r="I2550" i="4"/>
  <c r="K2550" i="4" s="1"/>
  <c r="L2550" i="4" s="1"/>
  <c r="I2548" i="4"/>
  <c r="K2548" i="4" s="1"/>
  <c r="I2546" i="4"/>
  <c r="K2546" i="4" s="1"/>
  <c r="L2546" i="4" s="1"/>
  <c r="I2544" i="4"/>
  <c r="K2544" i="4" s="1"/>
  <c r="L2544" i="4" s="1"/>
  <c r="I2542" i="4"/>
  <c r="K2542" i="4" s="1"/>
  <c r="I2540" i="4"/>
  <c r="K2540" i="4" s="1"/>
  <c r="Q2540" i="4" s="1"/>
  <c r="I2538" i="4"/>
  <c r="K2538" i="4" s="1"/>
  <c r="L2538" i="4" s="1"/>
  <c r="I2536" i="4"/>
  <c r="K2536" i="4" s="1"/>
  <c r="I2534" i="4"/>
  <c r="K2534" i="4" s="1"/>
  <c r="L2534" i="4" s="1"/>
  <c r="I2532" i="4"/>
  <c r="K2532" i="4" s="1"/>
  <c r="Q2532" i="4" s="1"/>
  <c r="I2530" i="4"/>
  <c r="K2530" i="4" s="1"/>
  <c r="I2528" i="4"/>
  <c r="K2528" i="4" s="1"/>
  <c r="L2528" i="4" s="1"/>
  <c r="I2526" i="4"/>
  <c r="K2526" i="4" s="1"/>
  <c r="L2526" i="4" s="1"/>
  <c r="I2524" i="4"/>
  <c r="K2524" i="4" s="1"/>
  <c r="I2522" i="4"/>
  <c r="K2522" i="4" s="1"/>
  <c r="L2522" i="4" s="1"/>
  <c r="I2520" i="4"/>
  <c r="K2520" i="4" s="1"/>
  <c r="L2520" i="4" s="1"/>
  <c r="I2518" i="4"/>
  <c r="K2518" i="4" s="1"/>
  <c r="I2514" i="4"/>
  <c r="K2514" i="4" s="1"/>
  <c r="Q2514" i="4" s="1"/>
  <c r="I2512" i="4"/>
  <c r="K2512" i="4" s="1"/>
  <c r="L2512" i="4" s="1"/>
  <c r="I2510" i="4"/>
  <c r="K2510" i="4" s="1"/>
  <c r="I2508" i="4"/>
  <c r="K2508" i="4" s="1"/>
  <c r="Q2508" i="4" s="1"/>
  <c r="I2506" i="4"/>
  <c r="K2506" i="4" s="1"/>
  <c r="Q2506" i="4" s="1"/>
  <c r="I2504" i="4"/>
  <c r="K2504" i="4" s="1"/>
  <c r="I2502" i="4"/>
  <c r="K2502" i="4" s="1"/>
  <c r="I2500" i="4"/>
  <c r="K2500" i="4" s="1"/>
  <c r="L2500" i="4" s="1"/>
  <c r="Z2848" i="4"/>
  <c r="Z2829" i="4"/>
  <c r="AB2822" i="4"/>
  <c r="Z2791" i="4"/>
  <c r="Z2761" i="4"/>
  <c r="Z2735" i="4"/>
  <c r="I2687" i="4"/>
  <c r="K2687" i="4" s="1"/>
  <c r="I2679" i="4"/>
  <c r="K2679" i="4" s="1"/>
  <c r="L2679" i="4" s="1"/>
  <c r="I2671" i="4"/>
  <c r="I2663" i="4"/>
  <c r="K2663" i="4" s="1"/>
  <c r="L2663" i="4" s="1"/>
  <c r="I2654" i="4"/>
  <c r="K2654" i="4" s="1"/>
  <c r="AB2651" i="4"/>
  <c r="Z2649" i="4"/>
  <c r="I2641" i="4"/>
  <c r="K2641" i="4" s="1"/>
  <c r="Q2641" i="4" s="1"/>
  <c r="AB2638" i="4"/>
  <c r="I2630" i="4"/>
  <c r="K2630" i="4" s="1"/>
  <c r="AB2627" i="4"/>
  <c r="AB2625" i="4"/>
  <c r="AB2623" i="4"/>
  <c r="AB2621" i="4"/>
  <c r="AB2619" i="4"/>
  <c r="AB2617" i="4"/>
  <c r="AB2615" i="4"/>
  <c r="AB2613" i="4"/>
  <c r="AB2609" i="4"/>
  <c r="AB2607" i="4"/>
  <c r="AB2605" i="4"/>
  <c r="AB2603" i="4"/>
  <c r="AB2601" i="4"/>
  <c r="AB2599" i="4"/>
  <c r="AB2597" i="4"/>
  <c r="AB2595" i="4"/>
  <c r="AB2593" i="4"/>
  <c r="AB2591" i="4"/>
  <c r="AB2589" i="4"/>
  <c r="AB2587" i="4"/>
  <c r="AB2585" i="4"/>
  <c r="AB2583" i="4"/>
  <c r="AB2581" i="4"/>
  <c r="AB2579" i="4"/>
  <c r="AB2577" i="4"/>
  <c r="AB2575" i="4"/>
  <c r="AB2573" i="4"/>
  <c r="AB2571" i="4"/>
  <c r="AB2569" i="4"/>
  <c r="AB2567" i="4"/>
  <c r="AB2565" i="4"/>
  <c r="AB2561" i="4"/>
  <c r="AB2559" i="4"/>
  <c r="AB2557" i="4"/>
  <c r="AB2555" i="4"/>
  <c r="AB2553" i="4"/>
  <c r="AB2551" i="4"/>
  <c r="Z2897" i="4"/>
  <c r="I2878" i="4"/>
  <c r="K2878" i="4" s="1"/>
  <c r="AB2800" i="4"/>
  <c r="Z2745" i="4"/>
  <c r="Z2721" i="4"/>
  <c r="AB2686" i="4"/>
  <c r="AB2678" i="4"/>
  <c r="AB2670" i="4"/>
  <c r="AB2662" i="4"/>
  <c r="I2656" i="4"/>
  <c r="K2656" i="4" s="1"/>
  <c r="L2656" i="4" s="1"/>
  <c r="AB2653" i="4"/>
  <c r="Z2651" i="4"/>
  <c r="I2643" i="4"/>
  <c r="K2643" i="4" s="1"/>
  <c r="Q2643" i="4" s="1"/>
  <c r="AB2640" i="4"/>
  <c r="I2632" i="4"/>
  <c r="K2632" i="4" s="1"/>
  <c r="L2632" i="4" s="1"/>
  <c r="AB2629" i="4"/>
  <c r="Z2627" i="4"/>
  <c r="Z2625" i="4"/>
  <c r="Z2623" i="4"/>
  <c r="Z2621" i="4"/>
  <c r="Z2619" i="4"/>
  <c r="Z2617" i="4"/>
  <c r="AB2780" i="4"/>
  <c r="I2774" i="4"/>
  <c r="K2774" i="4" s="1"/>
  <c r="AB2767" i="4"/>
  <c r="Z2757" i="4"/>
  <c r="Z2731" i="4"/>
  <c r="Z2683" i="4"/>
  <c r="Z2675" i="4"/>
  <c r="Z2667" i="4"/>
  <c r="I2660" i="4"/>
  <c r="K2660" i="4" s="1"/>
  <c r="L2660" i="4" s="1"/>
  <c r="AB2655" i="4"/>
  <c r="Z2653" i="4"/>
  <c r="I2645" i="4"/>
  <c r="K2645" i="4" s="1"/>
  <c r="AB2642" i="4"/>
  <c r="I2634" i="4"/>
  <c r="K2634" i="4" s="1"/>
  <c r="Q2634" i="4" s="1"/>
  <c r="AB2631" i="4"/>
  <c r="Z2629" i="4"/>
  <c r="Z2817" i="4"/>
  <c r="AB2810" i="4"/>
  <c r="Z2753" i="4"/>
  <c r="Z2727" i="4"/>
  <c r="AB2688" i="4"/>
  <c r="AB2680" i="4"/>
  <c r="AB2672" i="4"/>
  <c r="AB2664" i="4"/>
  <c r="Z2659" i="4"/>
  <c r="I2649" i="4"/>
  <c r="K2649" i="4" s="1"/>
  <c r="Q2649" i="4" s="1"/>
  <c r="AB2646" i="4"/>
  <c r="I2638" i="4"/>
  <c r="K2638" i="4" s="1"/>
  <c r="AB2635" i="4"/>
  <c r="Z2633" i="4"/>
  <c r="Z2850" i="4"/>
  <c r="Z2803" i="4"/>
  <c r="Z2763" i="4"/>
  <c r="Z2677" i="4"/>
  <c r="AB2637" i="4"/>
  <c r="I2625" i="4"/>
  <c r="K2625" i="4" s="1"/>
  <c r="Q2625" i="4" s="1"/>
  <c r="I2619" i="4"/>
  <c r="K2619" i="4" s="1"/>
  <c r="Q2619" i="4" s="1"/>
  <c r="AB2608" i="4"/>
  <c r="AB2600" i="4"/>
  <c r="AB2592" i="4"/>
  <c r="AB2584" i="4"/>
  <c r="AB2576" i="4"/>
  <c r="AB2568" i="4"/>
  <c r="AB2558" i="4"/>
  <c r="AB2550" i="4"/>
  <c r="AB2545" i="4"/>
  <c r="AB2538" i="4"/>
  <c r="AB2533" i="4"/>
  <c r="AB2526" i="4"/>
  <c r="AB2521" i="4"/>
  <c r="AB2512" i="4"/>
  <c r="AB2507" i="4"/>
  <c r="Z2505" i="4"/>
  <c r="Z2705" i="4"/>
  <c r="I2611" i="4"/>
  <c r="K2611" i="4" s="1"/>
  <c r="L2611" i="4" s="1"/>
  <c r="AB2470" i="4"/>
  <c r="Z2711" i="4"/>
  <c r="Z2691" i="4"/>
  <c r="I2667" i="4"/>
  <c r="K2667" i="4" s="1"/>
  <c r="L2667" i="4" s="1"/>
  <c r="AB2659" i="4"/>
  <c r="I2651" i="4"/>
  <c r="K2651" i="4" s="1"/>
  <c r="Z2637" i="4"/>
  <c r="AB2624" i="4"/>
  <c r="AB2618" i="4"/>
  <c r="Z2615" i="4"/>
  <c r="Z2605" i="4"/>
  <c r="Z2597" i="4"/>
  <c r="Z2589" i="4"/>
  <c r="Z2581" i="4"/>
  <c r="Z2573" i="4"/>
  <c r="Z2565" i="4"/>
  <c r="Z2555" i="4"/>
  <c r="Z2545" i="4"/>
  <c r="I2541" i="4"/>
  <c r="K2541" i="4" s="1"/>
  <c r="L2541" i="4" s="1"/>
  <c r="Z2533" i="4"/>
  <c r="I2529" i="4"/>
  <c r="K2529" i="4" s="1"/>
  <c r="L2529" i="4" s="1"/>
  <c r="Z2521" i="4"/>
  <c r="I2515" i="4"/>
  <c r="K2515" i="4" s="1"/>
  <c r="L2515" i="4" s="1"/>
  <c r="Z2507" i="4"/>
  <c r="I2499" i="4"/>
  <c r="K2499" i="4" s="1"/>
  <c r="I2497" i="4"/>
  <c r="K2497" i="4" s="1"/>
  <c r="L2497" i="4" s="1"/>
  <c r="I2495" i="4"/>
  <c r="K2495" i="4" s="1"/>
  <c r="I2493" i="4"/>
  <c r="K2493" i="4" s="1"/>
  <c r="L2493" i="4" s="1"/>
  <c r="I2491" i="4"/>
  <c r="K2491" i="4" s="1"/>
  <c r="L2491" i="4" s="1"/>
  <c r="I2489" i="4"/>
  <c r="K2489" i="4" s="1"/>
  <c r="I2487" i="4"/>
  <c r="K2487" i="4" s="1"/>
  <c r="L2487" i="4" s="1"/>
  <c r="I2485" i="4"/>
  <c r="K2485" i="4" s="1"/>
  <c r="L2485" i="4" s="1"/>
  <c r="I2483" i="4"/>
  <c r="K2483" i="4" s="1"/>
  <c r="I2481" i="4"/>
  <c r="K2481" i="4" s="1"/>
  <c r="Q2481" i="4" s="1"/>
  <c r="I2479" i="4"/>
  <c r="K2479" i="4" s="1"/>
  <c r="I2477" i="4"/>
  <c r="K2477" i="4" s="1"/>
  <c r="I2475" i="4"/>
  <c r="K2475" i="4" s="1"/>
  <c r="Q2475" i="4" s="1"/>
  <c r="I2473" i="4"/>
  <c r="K2473" i="4" s="1"/>
  <c r="Q2473" i="4" s="1"/>
  <c r="I2471" i="4"/>
  <c r="K2471" i="4" s="1"/>
  <c r="I2467" i="4"/>
  <c r="K2467" i="4" s="1"/>
  <c r="Q2467" i="4" s="1"/>
  <c r="I2465" i="4"/>
  <c r="K2465" i="4" s="1"/>
  <c r="L2465" i="4" s="1"/>
  <c r="I2463" i="4"/>
  <c r="K2463" i="4" s="1"/>
  <c r="I2461" i="4"/>
  <c r="K2461" i="4" s="1"/>
  <c r="Q2461" i="4" s="1"/>
  <c r="I2459" i="4"/>
  <c r="K2459" i="4" s="1"/>
  <c r="Q2459" i="4" s="1"/>
  <c r="I2457" i="4"/>
  <c r="K2457" i="4" s="1"/>
  <c r="I2455" i="4"/>
  <c r="K2455" i="4" s="1"/>
  <c r="L2455" i="4" s="1"/>
  <c r="I2453" i="4"/>
  <c r="K2453" i="4" s="1"/>
  <c r="L2453" i="4" s="1"/>
  <c r="I2451" i="4"/>
  <c r="K2451" i="4" s="1"/>
  <c r="I2449" i="4"/>
  <c r="K2449" i="4" s="1"/>
  <c r="I2447" i="4"/>
  <c r="K2447" i="4" s="1"/>
  <c r="Q2447" i="4" s="1"/>
  <c r="I2445" i="4"/>
  <c r="K2445" i="4" s="1"/>
  <c r="I2443" i="4"/>
  <c r="K2443" i="4" s="1"/>
  <c r="Q2443" i="4" s="1"/>
  <c r="I2441" i="4"/>
  <c r="K2441" i="4" s="1"/>
  <c r="L2441" i="4" s="1"/>
  <c r="I2439" i="4"/>
  <c r="K2439" i="4" s="1"/>
  <c r="I2437" i="4"/>
  <c r="K2437" i="4" s="1"/>
  <c r="Q2437" i="4" s="1"/>
  <c r="I2435" i="4"/>
  <c r="K2435" i="4" s="1"/>
  <c r="L2435" i="4" s="1"/>
  <c r="I2433" i="4"/>
  <c r="K2433" i="4" s="1"/>
  <c r="I2431" i="4"/>
  <c r="K2431" i="4" s="1"/>
  <c r="L2431" i="4" s="1"/>
  <c r="I2429" i="4"/>
  <c r="K2429" i="4" s="1"/>
  <c r="I2427" i="4"/>
  <c r="K2427" i="4" s="1"/>
  <c r="I2425" i="4"/>
  <c r="K2425" i="4" s="1"/>
  <c r="Q2425" i="4" s="1"/>
  <c r="I2940" i="4"/>
  <c r="K2940" i="4" s="1"/>
  <c r="L2940" i="4" s="1"/>
  <c r="AB2752" i="4"/>
  <c r="Z2470" i="4"/>
  <c r="Z2741" i="4"/>
  <c r="I2681" i="4"/>
  <c r="K2681" i="4" s="1"/>
  <c r="L2681" i="4" s="1"/>
  <c r="AB2650" i="4"/>
  <c r="I2613" i="4"/>
  <c r="K2613" i="4" s="1"/>
  <c r="Q2613" i="4" s="1"/>
  <c r="I2603" i="4"/>
  <c r="K2603" i="4" s="1"/>
  <c r="L2603" i="4" s="1"/>
  <c r="I2595" i="4"/>
  <c r="K2595" i="4" s="1"/>
  <c r="I2587" i="4"/>
  <c r="K2587" i="4" s="1"/>
  <c r="Q2587" i="4" s="1"/>
  <c r="I2579" i="4"/>
  <c r="I2571" i="4"/>
  <c r="I2561" i="4"/>
  <c r="K2561" i="4" s="1"/>
  <c r="I2553" i="4"/>
  <c r="K2553" i="4" s="1"/>
  <c r="L2553" i="4" s="1"/>
  <c r="AB2547" i="4"/>
  <c r="AB2540" i="4"/>
  <c r="AB2535" i="4"/>
  <c r="AB2528" i="4"/>
  <c r="AB2523" i="4"/>
  <c r="AB2514" i="4"/>
  <c r="AB2509" i="4"/>
  <c r="I2501" i="4"/>
  <c r="K2501" i="4" s="1"/>
  <c r="AB2498" i="4"/>
  <c r="AB2496" i="4"/>
  <c r="AB2494" i="4"/>
  <c r="AB2492" i="4"/>
  <c r="AB2490" i="4"/>
  <c r="AB2488" i="4"/>
  <c r="AB2486" i="4"/>
  <c r="AB2484" i="4"/>
  <c r="AB2482" i="4"/>
  <c r="AB2480" i="4"/>
  <c r="AB2478" i="4"/>
  <c r="AB2476" i="4"/>
  <c r="AB2474" i="4"/>
  <c r="AB2472" i="4"/>
  <c r="AB2468" i="4"/>
  <c r="AB2466" i="4"/>
  <c r="AB2464" i="4"/>
  <c r="AB2462" i="4"/>
  <c r="AB2460" i="4"/>
  <c r="AB2458" i="4"/>
  <c r="AB2456" i="4"/>
  <c r="AB2454" i="4"/>
  <c r="AB2452" i="4"/>
  <c r="AB2450" i="4"/>
  <c r="AB2448" i="4"/>
  <c r="AB2446" i="4"/>
  <c r="AB2444" i="4"/>
  <c r="AB2442" i="4"/>
  <c r="AB2440" i="4"/>
  <c r="AB2438" i="4"/>
  <c r="AB2436" i="4"/>
  <c r="AB2434" i="4"/>
  <c r="AB2432" i="4"/>
  <c r="I2770" i="4"/>
  <c r="K2770" i="4" s="1"/>
  <c r="Q2770" i="4" s="1"/>
  <c r="Z2737" i="4"/>
  <c r="Y2737" i="4" s="1"/>
  <c r="I2715" i="4"/>
  <c r="K2715" i="4" s="1"/>
  <c r="I2695" i="4"/>
  <c r="Z2669" i="4"/>
  <c r="AB2612" i="4"/>
  <c r="AB2602" i="4"/>
  <c r="AB2594" i="4"/>
  <c r="AB2586" i="4"/>
  <c r="AB2578" i="4"/>
  <c r="AB2570" i="4"/>
  <c r="AB2560" i="4"/>
  <c r="AB2552" i="4"/>
  <c r="Z2547" i="4"/>
  <c r="I2543" i="4"/>
  <c r="K2543" i="4" s="1"/>
  <c r="Q2543" i="4" s="1"/>
  <c r="Z2535" i="4"/>
  <c r="I2531" i="4"/>
  <c r="K2531" i="4" s="1"/>
  <c r="Q2531" i="4" s="1"/>
  <c r="Z2523" i="4"/>
  <c r="I2519" i="4"/>
  <c r="K2519" i="4" s="1"/>
  <c r="Q2519" i="4" s="1"/>
  <c r="Z2509" i="4"/>
  <c r="I2503" i="4"/>
  <c r="K2503" i="4" s="1"/>
  <c r="L2503" i="4" s="1"/>
  <c r="AB2500" i="4"/>
  <c r="Z2498" i="4"/>
  <c r="Z2496" i="4"/>
  <c r="Z2494" i="4"/>
  <c r="Z2492" i="4"/>
  <c r="Z2490" i="4"/>
  <c r="Z2488" i="4"/>
  <c r="Z2486" i="4"/>
  <c r="Z2484" i="4"/>
  <c r="Z2482" i="4"/>
  <c r="Z2480" i="4"/>
  <c r="Z2478" i="4"/>
  <c r="Z2476" i="4"/>
  <c r="Z2474" i="4"/>
  <c r="Z2472" i="4"/>
  <c r="Z2468" i="4"/>
  <c r="Z2466" i="4"/>
  <c r="Z2464" i="4"/>
  <c r="Z2462" i="4"/>
  <c r="Z2460" i="4"/>
  <c r="Z2458" i="4"/>
  <c r="Z2456" i="4"/>
  <c r="Z2454" i="4"/>
  <c r="Z2452" i="4"/>
  <c r="Z2450" i="4"/>
  <c r="Z2448" i="4"/>
  <c r="Z2446" i="4"/>
  <c r="Z2444" i="4"/>
  <c r="Z2442" i="4"/>
  <c r="Z2440" i="4"/>
  <c r="Z2438" i="4"/>
  <c r="Z2436" i="4"/>
  <c r="Z2434" i="4"/>
  <c r="Y2434" i="4" s="1"/>
  <c r="Z2432" i="4"/>
  <c r="Z2430" i="4"/>
  <c r="Z2428" i="4"/>
  <c r="Z2426" i="4"/>
  <c r="Z2424" i="4"/>
  <c r="Z2517" i="4"/>
  <c r="I2423" i="4"/>
  <c r="K2423" i="4" s="1"/>
  <c r="L2423" i="4" s="1"/>
  <c r="I2881" i="4"/>
  <c r="K2881" i="4" s="1"/>
  <c r="Q2881" i="4" s="1"/>
  <c r="AB2769" i="4"/>
  <c r="I2647" i="4"/>
  <c r="K2647" i="4" s="1"/>
  <c r="Q2647" i="4" s="1"/>
  <c r="I2640" i="4"/>
  <c r="K2640" i="4" s="1"/>
  <c r="AB2633" i="4"/>
  <c r="I2627" i="4"/>
  <c r="I2621" i="4"/>
  <c r="K2621" i="4" s="1"/>
  <c r="Z2607" i="4"/>
  <c r="Z2599" i="4"/>
  <c r="Z2591" i="4"/>
  <c r="Z2583" i="4"/>
  <c r="Z2575" i="4"/>
  <c r="Z2567" i="4"/>
  <c r="Z2557" i="4"/>
  <c r="AB2549" i="4"/>
  <c r="AB2542" i="4"/>
  <c r="AB2537" i="4"/>
  <c r="AB2530" i="4"/>
  <c r="AB2525" i="4"/>
  <c r="AB2518" i="4"/>
  <c r="AB2511" i="4"/>
  <c r="I2505" i="4"/>
  <c r="K2505" i="4" s="1"/>
  <c r="L2505" i="4" s="1"/>
  <c r="AB2502" i="4"/>
  <c r="Z2500" i="4"/>
  <c r="Z2799" i="4"/>
  <c r="I2705" i="4"/>
  <c r="K2705" i="4" s="1"/>
  <c r="L2705" i="4" s="1"/>
  <c r="Z2780" i="4"/>
  <c r="Z2717" i="4"/>
  <c r="Z2697" i="4"/>
  <c r="I2673" i="4"/>
  <c r="K2673" i="4" s="1"/>
  <c r="L2673" i="4" s="1"/>
  <c r="AB2639" i="4"/>
  <c r="AB2626" i="4"/>
  <c r="AB2620" i="4"/>
  <c r="I2615" i="4"/>
  <c r="K2615" i="4" s="1"/>
  <c r="I2605" i="4"/>
  <c r="K2605" i="4" s="1"/>
  <c r="L2605" i="4" s="1"/>
  <c r="I2597" i="4"/>
  <c r="K2597" i="4" s="1"/>
  <c r="L2597" i="4" s="1"/>
  <c r="I2589" i="4"/>
  <c r="K2589" i="4" s="1"/>
  <c r="I2581" i="4"/>
  <c r="K2581" i="4" s="1"/>
  <c r="Q2581" i="4" s="1"/>
  <c r="I2573" i="4"/>
  <c r="K2573" i="4" s="1"/>
  <c r="L2573" i="4" s="1"/>
  <c r="I2565" i="4"/>
  <c r="K2565" i="4" s="1"/>
  <c r="I2555" i="4"/>
  <c r="K2555" i="4" s="1"/>
  <c r="Q2555" i="4" s="1"/>
  <c r="Z2549" i="4"/>
  <c r="I2545" i="4"/>
  <c r="K2545" i="4" s="1"/>
  <c r="Z2537" i="4"/>
  <c r="I2533" i="4"/>
  <c r="K2533" i="4" s="1"/>
  <c r="Z2525" i="4"/>
  <c r="I2521" i="4"/>
  <c r="K2521" i="4" s="1"/>
  <c r="Z2511" i="4"/>
  <c r="I2507" i="4"/>
  <c r="K2507" i="4" s="1"/>
  <c r="AB2504" i="4"/>
  <c r="Z2502" i="4"/>
  <c r="I2884" i="4"/>
  <c r="K2884" i="4" s="1"/>
  <c r="Q2884" i="4" s="1"/>
  <c r="Z2661" i="4"/>
  <c r="I2653" i="4"/>
  <c r="K2653" i="4" s="1"/>
  <c r="AB2614" i="4"/>
  <c r="AB2604" i="4"/>
  <c r="AB2596" i="4"/>
  <c r="AB2588" i="4"/>
  <c r="AB2580" i="4"/>
  <c r="AB2572" i="4"/>
  <c r="AB2562" i="4"/>
  <c r="AB2554" i="4"/>
  <c r="AB2544" i="4"/>
  <c r="AB2539" i="4"/>
  <c r="AB2532" i="4"/>
  <c r="AB2527" i="4"/>
  <c r="AB2520" i="4"/>
  <c r="AB2513" i="4"/>
  <c r="AB2506" i="4"/>
  <c r="Z2504" i="4"/>
  <c r="Z2747" i="4"/>
  <c r="I2701" i="4"/>
  <c r="K2701" i="4" s="1"/>
  <c r="I2683" i="4"/>
  <c r="K2683" i="4" s="1"/>
  <c r="Z2609" i="4"/>
  <c r="Z2601" i="4"/>
  <c r="Z2593" i="4"/>
  <c r="Y2593" i="4" s="1"/>
  <c r="Z2585" i="4"/>
  <c r="Z2577" i="4"/>
  <c r="Z2569" i="4"/>
  <c r="Z2559" i="4"/>
  <c r="Z2551" i="4"/>
  <c r="I2547" i="4"/>
  <c r="K2547" i="4" s="1"/>
  <c r="L2547" i="4" s="1"/>
  <c r="Z2539" i="4"/>
  <c r="AB2824" i="4"/>
  <c r="I2665" i="4"/>
  <c r="K2665" i="4" s="1"/>
  <c r="Z2655" i="4"/>
  <c r="Z2703" i="4"/>
  <c r="Z2685" i="4"/>
  <c r="AB2648" i="4"/>
  <c r="I2642" i="4"/>
  <c r="Z2635" i="4"/>
  <c r="I2629" i="4"/>
  <c r="K2629" i="4" s="1"/>
  <c r="Q2629" i="4" s="1"/>
  <c r="AB2622" i="4"/>
  <c r="AB2616" i="4"/>
  <c r="AB2606" i="4"/>
  <c r="AB2598" i="4"/>
  <c r="AB2590" i="4"/>
  <c r="AB2582" i="4"/>
  <c r="AB2574" i="4"/>
  <c r="AB2566" i="4"/>
  <c r="AB2556" i="4"/>
  <c r="I2549" i="4"/>
  <c r="K2549" i="4" s="1"/>
  <c r="Z2541" i="4"/>
  <c r="I2537" i="4"/>
  <c r="K2537" i="4" s="1"/>
  <c r="L2537" i="4" s="1"/>
  <c r="Z2529" i="4"/>
  <c r="I2525" i="4"/>
  <c r="K2525" i="4" s="1"/>
  <c r="L2525" i="4" s="1"/>
  <c r="Z2515" i="4"/>
  <c r="I2511" i="4"/>
  <c r="K2511" i="4" s="1"/>
  <c r="Q2511" i="4" s="1"/>
  <c r="AB2501" i="4"/>
  <c r="Z2499" i="4"/>
  <c r="Z2497" i="4"/>
  <c r="Z2495" i="4"/>
  <c r="Z2493" i="4"/>
  <c r="Z2491" i="4"/>
  <c r="Z2489" i="4"/>
  <c r="Z2487" i="4"/>
  <c r="Z2485" i="4"/>
  <c r="Z2483" i="4"/>
  <c r="Z2481" i="4"/>
  <c r="Z2479" i="4"/>
  <c r="Z2477" i="4"/>
  <c r="Z2475" i="4"/>
  <c r="Z2473" i="4"/>
  <c r="Z2471" i="4"/>
  <c r="Z2467" i="4"/>
  <c r="Z2465" i="4"/>
  <c r="Z2463" i="4"/>
  <c r="Z2461" i="4"/>
  <c r="Z2459" i="4"/>
  <c r="Z2457" i="4"/>
  <c r="Z2455" i="4"/>
  <c r="Z2453" i="4"/>
  <c r="Z2451" i="4"/>
  <c r="Z2449" i="4"/>
  <c r="Z2447" i="4"/>
  <c r="Z2445" i="4"/>
  <c r="Z2443" i="4"/>
  <c r="Z2441" i="4"/>
  <c r="Z2439" i="4"/>
  <c r="Z2437" i="4"/>
  <c r="Z2435" i="4"/>
  <c r="Z2433" i="4"/>
  <c r="Z2431" i="4"/>
  <c r="Z2429" i="4"/>
  <c r="Z2427" i="4"/>
  <c r="Z2425" i="4"/>
  <c r="AB2658" i="4"/>
  <c r="AB2782" i="4"/>
  <c r="Z2723" i="4"/>
  <c r="I2675" i="4"/>
  <c r="K2675" i="4" s="1"/>
  <c r="L2675" i="4" s="1"/>
  <c r="Z2613" i="4"/>
  <c r="Z2603" i="4"/>
  <c r="Z2595" i="4"/>
  <c r="Z2587" i="4"/>
  <c r="Z2579" i="4"/>
  <c r="Z2571" i="4"/>
  <c r="Z2561" i="4"/>
  <c r="I2636" i="4"/>
  <c r="K2636" i="4" s="1"/>
  <c r="I2617" i="4"/>
  <c r="K2617" i="4" s="1"/>
  <c r="Q2617" i="4" s="1"/>
  <c r="I2567" i="4"/>
  <c r="K2567" i="4" s="1"/>
  <c r="L2567" i="4" s="1"/>
  <c r="Z2553" i="4"/>
  <c r="AB2546" i="4"/>
  <c r="I2527" i="4"/>
  <c r="AB2495" i="4"/>
  <c r="AB2489" i="4"/>
  <c r="AB2483" i="4"/>
  <c r="AB2477" i="4"/>
  <c r="AB2471" i="4"/>
  <c r="AB2463" i="4"/>
  <c r="AB2457" i="4"/>
  <c r="AB2451" i="4"/>
  <c r="AB2445" i="4"/>
  <c r="AB2439" i="4"/>
  <c r="AB2433" i="4"/>
  <c r="AB2430" i="4"/>
  <c r="I2470" i="4"/>
  <c r="K2470" i="4" s="1"/>
  <c r="L2470" i="4" s="1"/>
  <c r="I2689" i="4"/>
  <c r="K2689" i="4" s="1"/>
  <c r="Z2631" i="4"/>
  <c r="I2585" i="4"/>
  <c r="K2585" i="4" s="1"/>
  <c r="L2585" i="4" s="1"/>
  <c r="AB2529" i="4"/>
  <c r="AB2519" i="4"/>
  <c r="Z2501" i="4"/>
  <c r="I2428" i="4"/>
  <c r="K2428" i="4" s="1"/>
  <c r="L2428" i="4" s="1"/>
  <c r="Z2767" i="4"/>
  <c r="Y2767" i="4" s="1"/>
  <c r="I2607" i="4"/>
  <c r="K2607" i="4" s="1"/>
  <c r="I2557" i="4"/>
  <c r="K2557" i="4" s="1"/>
  <c r="I2523" i="4"/>
  <c r="K2523" i="4" s="1"/>
  <c r="L2523" i="4" s="1"/>
  <c r="Z2519" i="4"/>
  <c r="AB2427" i="4"/>
  <c r="AB2940" i="4"/>
  <c r="I2577" i="4"/>
  <c r="K2577" i="4" s="1"/>
  <c r="AB2522" i="4"/>
  <c r="AB2510" i="4"/>
  <c r="I2498" i="4"/>
  <c r="K2498" i="4" s="1"/>
  <c r="I2492" i="4"/>
  <c r="K2492" i="4" s="1"/>
  <c r="I2486" i="4"/>
  <c r="K2486" i="4" s="1"/>
  <c r="I2480" i="4"/>
  <c r="I2474" i="4"/>
  <c r="K2474" i="4" s="1"/>
  <c r="I2466" i="4"/>
  <c r="K2466" i="4" s="1"/>
  <c r="I2460" i="4"/>
  <c r="K2460" i="4" s="1"/>
  <c r="I2454" i="4"/>
  <c r="K2454" i="4" s="1"/>
  <c r="I2448" i="4"/>
  <c r="K2448" i="4" s="1"/>
  <c r="I2442" i="4"/>
  <c r="K2442" i="4" s="1"/>
  <c r="I2436" i="4"/>
  <c r="K2436" i="4" s="1"/>
  <c r="AB2424" i="4"/>
  <c r="I2893" i="4"/>
  <c r="K2893" i="4" s="1"/>
  <c r="L2893" i="4" s="1"/>
  <c r="AB2564" i="4"/>
  <c r="I2599" i="4"/>
  <c r="K2599" i="4" s="1"/>
  <c r="Q2599" i="4" s="1"/>
  <c r="I2539" i="4"/>
  <c r="K2539" i="4" s="1"/>
  <c r="Z2513" i="4"/>
  <c r="AB2497" i="4"/>
  <c r="AB2491" i="4"/>
  <c r="AB2485" i="4"/>
  <c r="AB2479" i="4"/>
  <c r="AB2473" i="4"/>
  <c r="AB2465" i="4"/>
  <c r="AB2459" i="4"/>
  <c r="AB2453" i="4"/>
  <c r="AB2447" i="4"/>
  <c r="AB2441" i="4"/>
  <c r="AB2435" i="4"/>
  <c r="I2430" i="4"/>
  <c r="K2430" i="4" s="1"/>
  <c r="Z2752" i="4"/>
  <c r="Z2564" i="4"/>
  <c r="I2517" i="4"/>
  <c r="K2517" i="4" s="1"/>
  <c r="L2517" i="4" s="1"/>
  <c r="I2623" i="4"/>
  <c r="K2623" i="4" s="1"/>
  <c r="L2623" i="4" s="1"/>
  <c r="I2569" i="4"/>
  <c r="K2569" i="4" s="1"/>
  <c r="L2569" i="4" s="1"/>
  <c r="AB2548" i="4"/>
  <c r="AB2531" i="4"/>
  <c r="AB2503" i="4"/>
  <c r="AB2429" i="4"/>
  <c r="AB2423" i="4"/>
  <c r="I2709" i="4"/>
  <c r="K2709" i="4" s="1"/>
  <c r="I2591" i="4"/>
  <c r="K2591" i="4" s="1"/>
  <c r="L2591" i="4" s="1"/>
  <c r="AB2541" i="4"/>
  <c r="I2535" i="4"/>
  <c r="K2535" i="4" s="1"/>
  <c r="L2535" i="4" s="1"/>
  <c r="Z2531" i="4"/>
  <c r="Z2506" i="4"/>
  <c r="Z2503" i="4"/>
  <c r="AB2426" i="4"/>
  <c r="AB2611" i="4"/>
  <c r="Z2423" i="4"/>
  <c r="I2609" i="4"/>
  <c r="K2609" i="4" s="1"/>
  <c r="L2609" i="4" s="1"/>
  <c r="I2559" i="4"/>
  <c r="K2559" i="4" s="1"/>
  <c r="L2559" i="4" s="1"/>
  <c r="AB2534" i="4"/>
  <c r="AB2524" i="4"/>
  <c r="I2494" i="4"/>
  <c r="K2494" i="4" s="1"/>
  <c r="I2488" i="4"/>
  <c r="K2488" i="4" s="1"/>
  <c r="L2488" i="4" s="1"/>
  <c r="I2482" i="4"/>
  <c r="K2482" i="4" s="1"/>
  <c r="L2482" i="4" s="1"/>
  <c r="I2476" i="4"/>
  <c r="K2476" i="4" s="1"/>
  <c r="Q2476" i="4" s="1"/>
  <c r="I2468" i="4"/>
  <c r="K2468" i="4" s="1"/>
  <c r="L2468" i="4" s="1"/>
  <c r="I2462" i="4"/>
  <c r="K2462" i="4" s="1"/>
  <c r="Q2462" i="4" s="1"/>
  <c r="I2456" i="4"/>
  <c r="K2456" i="4" s="1"/>
  <c r="L2456" i="4" s="1"/>
  <c r="I2450" i="4"/>
  <c r="K2450" i="4" s="1"/>
  <c r="Q2450" i="4" s="1"/>
  <c r="I2444" i="4"/>
  <c r="K2444" i="4" s="1"/>
  <c r="I2438" i="4"/>
  <c r="K2438" i="4" s="1"/>
  <c r="Q2438" i="4" s="1"/>
  <c r="I2432" i="4"/>
  <c r="K2432" i="4" s="1"/>
  <c r="I2424" i="4"/>
  <c r="Z2611" i="4"/>
  <c r="Z2854" i="4"/>
  <c r="I2601" i="4"/>
  <c r="K2601" i="4" s="1"/>
  <c r="AB2515" i="4"/>
  <c r="AB2428" i="4"/>
  <c r="Z2658" i="4"/>
  <c r="AB2543" i="4"/>
  <c r="Z2893" i="4"/>
  <c r="AB2705" i="4"/>
  <c r="Z2543" i="4"/>
  <c r="I2426" i="4"/>
  <c r="K2426" i="4" s="1"/>
  <c r="Q2426" i="4" s="1"/>
  <c r="I2551" i="4"/>
  <c r="AB2499" i="4"/>
  <c r="AB2481" i="4"/>
  <c r="AB2461" i="4"/>
  <c r="AB2443" i="4"/>
  <c r="AB2425" i="4"/>
  <c r="I2564" i="4"/>
  <c r="K2564" i="4" s="1"/>
  <c r="L2564" i="4" s="1"/>
  <c r="Z2527" i="4"/>
  <c r="I2496" i="4"/>
  <c r="K2496" i="4" s="1"/>
  <c r="L2496" i="4" s="1"/>
  <c r="I2478" i="4"/>
  <c r="K2478" i="4" s="1"/>
  <c r="Q2478" i="4" s="1"/>
  <c r="I2458" i="4"/>
  <c r="K2458" i="4" s="1"/>
  <c r="I2440" i="4"/>
  <c r="K2440" i="4" s="1"/>
  <c r="AB2644" i="4"/>
  <c r="I2583" i="4"/>
  <c r="K2583" i="4" s="1"/>
  <c r="AB2487" i="4"/>
  <c r="AB2467" i="4"/>
  <c r="AB2449" i="4"/>
  <c r="AB2431" i="4"/>
  <c r="I2575" i="4"/>
  <c r="K2575" i="4" s="1"/>
  <c r="Q2575" i="4" s="1"/>
  <c r="I2513" i="4"/>
  <c r="K2513" i="4" s="1"/>
  <c r="AB2505" i="4"/>
  <c r="I2484" i="4"/>
  <c r="K2484" i="4" s="1"/>
  <c r="I2464" i="4"/>
  <c r="K2464" i="4" s="1"/>
  <c r="L2464" i="4" s="1"/>
  <c r="I2446" i="4"/>
  <c r="K2446" i="4" s="1"/>
  <c r="L2446" i="4" s="1"/>
  <c r="I2752" i="4"/>
  <c r="K2752" i="4" s="1"/>
  <c r="Q2752" i="4" s="1"/>
  <c r="AB2508" i="4"/>
  <c r="I2472" i="4"/>
  <c r="K2472" i="4" s="1"/>
  <c r="Q2472" i="4" s="1"/>
  <c r="AB2893" i="4"/>
  <c r="AB2475" i="4"/>
  <c r="I2799" i="4"/>
  <c r="K2799" i="4" s="1"/>
  <c r="L2799" i="4" s="1"/>
  <c r="AB2536" i="4"/>
  <c r="I2658" i="4"/>
  <c r="K2658" i="4" s="1"/>
  <c r="L2658" i="4" s="1"/>
  <c r="I2452" i="4"/>
  <c r="K2452" i="4" s="1"/>
  <c r="Q2452" i="4" s="1"/>
  <c r="AB2455" i="4"/>
  <c r="I2509" i="4"/>
  <c r="K2509" i="4" s="1"/>
  <c r="L2509" i="4" s="1"/>
  <c r="L2845" i="4"/>
  <c r="M2845" i="4" s="1"/>
  <c r="Q2845" i="4"/>
  <c r="L2939" i="4"/>
  <c r="Q2939" i="4"/>
  <c r="L2892" i="4"/>
  <c r="M2892" i="4" s="1"/>
  <c r="Q2892" i="4"/>
  <c r="L2798" i="4"/>
  <c r="M2798" i="4" s="1"/>
  <c r="Q2798" i="4"/>
  <c r="L2751" i="4"/>
  <c r="M2751" i="4" s="1"/>
  <c r="Q2751" i="4"/>
  <c r="L2704" i="4"/>
  <c r="M2704" i="4" s="1"/>
  <c r="Q2704" i="4"/>
  <c r="L2657" i="4"/>
  <c r="M2657" i="4" s="1"/>
  <c r="Q2657" i="4"/>
  <c r="L2610" i="4"/>
  <c r="M2610" i="4" s="1"/>
  <c r="Q2610" i="4"/>
  <c r="L2563" i="4"/>
  <c r="M2563" i="4" s="1"/>
  <c r="Q2563" i="4"/>
  <c r="L2516" i="4"/>
  <c r="M2516" i="4" s="1"/>
  <c r="Q2516" i="4"/>
  <c r="L2469" i="4"/>
  <c r="M2469" i="4" s="1"/>
  <c r="Q2469" i="4"/>
  <c r="L2422" i="4"/>
  <c r="M2422" i="4" s="1"/>
  <c r="Q2422" i="4"/>
  <c r="R956" i="2"/>
  <c r="R939" i="2"/>
  <c r="R2974" i="2"/>
  <c r="R2962" i="2"/>
  <c r="R2950" i="2"/>
  <c r="R2938" i="2"/>
  <c r="R2926" i="2"/>
  <c r="R2914" i="2"/>
  <c r="R2902" i="2"/>
  <c r="R2890" i="2"/>
  <c r="R2878" i="2"/>
  <c r="R2866" i="2"/>
  <c r="R2854" i="2"/>
  <c r="R2842" i="2"/>
  <c r="R2830" i="2"/>
  <c r="R2818" i="2"/>
  <c r="R2806" i="2"/>
  <c r="R2794" i="2"/>
  <c r="R2782" i="2"/>
  <c r="R2770" i="2"/>
  <c r="R2758" i="2"/>
  <c r="R2746" i="2"/>
  <c r="R2734" i="2"/>
  <c r="R2722" i="2"/>
  <c r="R2710" i="2"/>
  <c r="R2698" i="2"/>
  <c r="R2686" i="2"/>
  <c r="R2674" i="2"/>
  <c r="R2662" i="2"/>
  <c r="R2650" i="2"/>
  <c r="R2638" i="2"/>
  <c r="R2626" i="2"/>
  <c r="R2614" i="2"/>
  <c r="R2602" i="2"/>
  <c r="R2590" i="2"/>
  <c r="R2578" i="2"/>
  <c r="R2566" i="2"/>
  <c r="R2554" i="2"/>
  <c r="R2542" i="2"/>
  <c r="R2530" i="2"/>
  <c r="R2518" i="2"/>
  <c r="R2506" i="2"/>
  <c r="R2494" i="2"/>
  <c r="R2482" i="2"/>
  <c r="R2470" i="2"/>
  <c r="R2458" i="2"/>
  <c r="R2446" i="2"/>
  <c r="R2434" i="2"/>
  <c r="R2421" i="2"/>
  <c r="R2408" i="2"/>
  <c r="R2395" i="2"/>
  <c r="R2378" i="2"/>
  <c r="R2357" i="2"/>
  <c r="R2335" i="2"/>
  <c r="R2301" i="2"/>
  <c r="R2265" i="2"/>
  <c r="R2229" i="2"/>
  <c r="R2193" i="2"/>
  <c r="R2157" i="2"/>
  <c r="R2121" i="2"/>
  <c r="R2085" i="2"/>
  <c r="R2049" i="2"/>
  <c r="R2013" i="2"/>
  <c r="R1977" i="2"/>
  <c r="R1941" i="2"/>
  <c r="R1905" i="2"/>
  <c r="R1869" i="2"/>
  <c r="R1833" i="2"/>
  <c r="R1797" i="2"/>
  <c r="R1757" i="2"/>
  <c r="R1709" i="2"/>
  <c r="R1661" i="2"/>
  <c r="R1599" i="2"/>
  <c r="R1462" i="2"/>
  <c r="R1318" i="2"/>
  <c r="R1162" i="2"/>
  <c r="R2973" i="2"/>
  <c r="R2961" i="2"/>
  <c r="R2949" i="2"/>
  <c r="R2937" i="2"/>
  <c r="R2925" i="2"/>
  <c r="R2913" i="2"/>
  <c r="R2901" i="2"/>
  <c r="R2889" i="2"/>
  <c r="R2877" i="2"/>
  <c r="R2865" i="2"/>
  <c r="R2853" i="2"/>
  <c r="R2841" i="2"/>
  <c r="R2829" i="2"/>
  <c r="R2817" i="2"/>
  <c r="R2805" i="2"/>
  <c r="R2793" i="2"/>
  <c r="R2781" i="2"/>
  <c r="R2769" i="2"/>
  <c r="R2757" i="2"/>
  <c r="R2745" i="2"/>
  <c r="R2733" i="2"/>
  <c r="R2721" i="2"/>
  <c r="R2709" i="2"/>
  <c r="R2697" i="2"/>
  <c r="R2685" i="2"/>
  <c r="R2673" i="2"/>
  <c r="R2661" i="2"/>
  <c r="R2649" i="2"/>
  <c r="R2637" i="2"/>
  <c r="R2625" i="2"/>
  <c r="R2613" i="2"/>
  <c r="R2601" i="2"/>
  <c r="R2589" i="2"/>
  <c r="R2577" i="2"/>
  <c r="R2565" i="2"/>
  <c r="R2553" i="2"/>
  <c r="R2541" i="2"/>
  <c r="R2529" i="2"/>
  <c r="R2517" i="2"/>
  <c r="R2505" i="2"/>
  <c r="R2493" i="2"/>
  <c r="R2481" i="2"/>
  <c r="R2469" i="2"/>
  <c r="R2457" i="2"/>
  <c r="R2445" i="2"/>
  <c r="R2433" i="2"/>
  <c r="R2420" i="2"/>
  <c r="R2407" i="2"/>
  <c r="R2394" i="2"/>
  <c r="R2373" i="2"/>
  <c r="R2356" i="2"/>
  <c r="R2334" i="2"/>
  <c r="R2300" i="2"/>
  <c r="R2264" i="2"/>
  <c r="R2228" i="2"/>
  <c r="R2192" i="2"/>
  <c r="R2156" i="2"/>
  <c r="R2120" i="2"/>
  <c r="R2084" i="2"/>
  <c r="R2048" i="2"/>
  <c r="R2012" i="2"/>
  <c r="R1976" i="2"/>
  <c r="R1940" i="2"/>
  <c r="R1904" i="2"/>
  <c r="R1868" i="2"/>
  <c r="R1832" i="2"/>
  <c r="R1796" i="2"/>
  <c r="R1755" i="2"/>
  <c r="R1707" i="2"/>
  <c r="R1659" i="2"/>
  <c r="R1594" i="2"/>
  <c r="R1461" i="2"/>
  <c r="R1317" i="2"/>
  <c r="R1161" i="2"/>
  <c r="R955" i="2"/>
  <c r="R2972" i="2"/>
  <c r="R2960" i="2"/>
  <c r="R2948" i="2"/>
  <c r="R2936" i="2"/>
  <c r="R2924" i="2"/>
  <c r="R2912" i="2"/>
  <c r="R2900" i="2"/>
  <c r="R2888" i="2"/>
  <c r="R2876" i="2"/>
  <c r="R2864" i="2"/>
  <c r="R2852" i="2"/>
  <c r="R2840" i="2"/>
  <c r="R2828" i="2"/>
  <c r="R2816" i="2"/>
  <c r="R2804" i="2"/>
  <c r="R2792" i="2"/>
  <c r="R2780" i="2"/>
  <c r="R2768" i="2"/>
  <c r="R2756" i="2"/>
  <c r="R2744" i="2"/>
  <c r="R2732" i="2"/>
  <c r="R2720" i="2"/>
  <c r="R2708" i="2"/>
  <c r="R2696" i="2"/>
  <c r="R2684" i="2"/>
  <c r="R2672" i="2"/>
  <c r="R2660" i="2"/>
  <c r="R2648" i="2"/>
  <c r="R2636" i="2"/>
  <c r="R2624" i="2"/>
  <c r="R2612" i="2"/>
  <c r="R2600" i="2"/>
  <c r="R2588" i="2"/>
  <c r="R2576" i="2"/>
  <c r="R2564" i="2"/>
  <c r="R2552" i="2"/>
  <c r="R2540" i="2"/>
  <c r="R2528" i="2"/>
  <c r="R2516" i="2"/>
  <c r="R2504" i="2"/>
  <c r="R2492" i="2"/>
  <c r="R2480" i="2"/>
  <c r="R2468" i="2"/>
  <c r="R2456" i="2"/>
  <c r="R2444" i="2"/>
  <c r="R2432" i="2"/>
  <c r="R2419" i="2"/>
  <c r="R2406" i="2"/>
  <c r="R2393" i="2"/>
  <c r="R2372" i="2"/>
  <c r="R2354" i="2"/>
  <c r="R2330" i="2"/>
  <c r="R2298" i="2"/>
  <c r="R2262" i="2"/>
  <c r="R2226" i="2"/>
  <c r="R2190" i="2"/>
  <c r="R2154" i="2"/>
  <c r="R2118" i="2"/>
  <c r="R2082" i="2"/>
  <c r="R2046" i="2"/>
  <c r="R2010" i="2"/>
  <c r="R1974" i="2"/>
  <c r="R1938" i="2"/>
  <c r="R1902" i="2"/>
  <c r="R1866" i="2"/>
  <c r="R1830" i="2"/>
  <c r="R1794" i="2"/>
  <c r="R1752" i="2"/>
  <c r="R1704" i="2"/>
  <c r="R1656" i="2"/>
  <c r="R1591" i="2"/>
  <c r="R1455" i="2"/>
  <c r="R1311" i="2"/>
  <c r="R1150" i="2"/>
  <c r="R3" i="2"/>
  <c r="R15" i="2"/>
  <c r="R27" i="2"/>
  <c r="R39" i="2"/>
  <c r="R51" i="2"/>
  <c r="R63" i="2"/>
  <c r="R75" i="2"/>
  <c r="R87" i="2"/>
  <c r="R99" i="2"/>
  <c r="R111" i="2"/>
  <c r="R123" i="2"/>
  <c r="R135" i="2"/>
  <c r="R147" i="2"/>
  <c r="R159" i="2"/>
  <c r="R171" i="2"/>
  <c r="R183" i="2"/>
  <c r="R195" i="2"/>
  <c r="R207" i="2"/>
  <c r="R219" i="2"/>
  <c r="R231" i="2"/>
  <c r="R243" i="2"/>
  <c r="R255" i="2"/>
  <c r="R267" i="2"/>
  <c r="R279" i="2"/>
  <c r="R291" i="2"/>
  <c r="R303" i="2"/>
  <c r="R315" i="2"/>
  <c r="R327" i="2"/>
  <c r="R339" i="2"/>
  <c r="R351" i="2"/>
  <c r="R363" i="2"/>
  <c r="R375" i="2"/>
  <c r="R387" i="2"/>
  <c r="R399" i="2"/>
  <c r="R411" i="2"/>
  <c r="R423" i="2"/>
  <c r="R435" i="2"/>
  <c r="R447" i="2"/>
  <c r="R459" i="2"/>
  <c r="R471" i="2"/>
  <c r="R483" i="2"/>
  <c r="R495" i="2"/>
  <c r="R507" i="2"/>
  <c r="R519" i="2"/>
  <c r="R531" i="2"/>
  <c r="R543" i="2"/>
  <c r="R555" i="2"/>
  <c r="R567" i="2"/>
  <c r="R579" i="2"/>
  <c r="R4" i="2"/>
  <c r="R16" i="2"/>
  <c r="R28" i="2"/>
  <c r="R40" i="2"/>
  <c r="R52" i="2"/>
  <c r="R64" i="2"/>
  <c r="R76" i="2"/>
  <c r="R88" i="2"/>
  <c r="R100" i="2"/>
  <c r="R112" i="2"/>
  <c r="R124" i="2"/>
  <c r="R136" i="2"/>
  <c r="R148" i="2"/>
  <c r="R160" i="2"/>
  <c r="R172" i="2"/>
  <c r="R184" i="2"/>
  <c r="R196" i="2"/>
  <c r="R208" i="2"/>
  <c r="R220" i="2"/>
  <c r="R232" i="2"/>
  <c r="R244" i="2"/>
  <c r="R256" i="2"/>
  <c r="R268" i="2"/>
  <c r="R280" i="2"/>
  <c r="R292" i="2"/>
  <c r="R304" i="2"/>
  <c r="R316" i="2"/>
  <c r="R328" i="2"/>
  <c r="R340" i="2"/>
  <c r="R352" i="2"/>
  <c r="R364" i="2"/>
  <c r="R376" i="2"/>
  <c r="R388" i="2"/>
  <c r="R400" i="2"/>
  <c r="R412" i="2"/>
  <c r="R424" i="2"/>
  <c r="R436" i="2"/>
  <c r="R448" i="2"/>
  <c r="R460" i="2"/>
  <c r="R472" i="2"/>
  <c r="R484" i="2"/>
  <c r="R496" i="2"/>
  <c r="R508" i="2"/>
  <c r="R520" i="2"/>
  <c r="R532" i="2"/>
  <c r="R544" i="2"/>
  <c r="R556" i="2"/>
  <c r="R568" i="2"/>
  <c r="R580" i="2"/>
  <c r="R592" i="2"/>
  <c r="R604" i="2"/>
  <c r="R616" i="2"/>
  <c r="R628" i="2"/>
  <c r="R640" i="2"/>
  <c r="R652" i="2"/>
  <c r="R664" i="2"/>
  <c r="R676" i="2"/>
  <c r="R688" i="2"/>
  <c r="R700" i="2"/>
  <c r="R712" i="2"/>
  <c r="R724" i="2"/>
  <c r="R736" i="2"/>
  <c r="R748" i="2"/>
  <c r="R760" i="2"/>
  <c r="R772" i="2"/>
  <c r="R784" i="2"/>
  <c r="R796" i="2"/>
  <c r="R808" i="2"/>
  <c r="R820" i="2"/>
  <c r="R832" i="2"/>
  <c r="R844" i="2"/>
  <c r="R856" i="2"/>
  <c r="R868" i="2"/>
  <c r="R880" i="2"/>
  <c r="R892" i="2"/>
  <c r="R904" i="2"/>
  <c r="R5" i="2"/>
  <c r="R17" i="2"/>
  <c r="R29" i="2"/>
  <c r="R41" i="2"/>
  <c r="R53" i="2"/>
  <c r="R65" i="2"/>
  <c r="R77" i="2"/>
  <c r="R89" i="2"/>
  <c r="R101" i="2"/>
  <c r="R113" i="2"/>
  <c r="R125" i="2"/>
  <c r="R137" i="2"/>
  <c r="R149" i="2"/>
  <c r="R161" i="2"/>
  <c r="R173" i="2"/>
  <c r="R185" i="2"/>
  <c r="R197" i="2"/>
  <c r="R209" i="2"/>
  <c r="R221" i="2"/>
  <c r="R233" i="2"/>
  <c r="R245" i="2"/>
  <c r="R257" i="2"/>
  <c r="R269" i="2"/>
  <c r="R281" i="2"/>
  <c r="R293" i="2"/>
  <c r="R305" i="2"/>
  <c r="R317" i="2"/>
  <c r="R329" i="2"/>
  <c r="R341" i="2"/>
  <c r="R353" i="2"/>
  <c r="R365" i="2"/>
  <c r="R377" i="2"/>
  <c r="R389" i="2"/>
  <c r="R401" i="2"/>
  <c r="R413" i="2"/>
  <c r="R425" i="2"/>
  <c r="R437" i="2"/>
  <c r="R449" i="2"/>
  <c r="R461" i="2"/>
  <c r="R473" i="2"/>
  <c r="R485" i="2"/>
  <c r="R497" i="2"/>
  <c r="R509" i="2"/>
  <c r="R521" i="2"/>
  <c r="R533" i="2"/>
  <c r="R545" i="2"/>
  <c r="R557" i="2"/>
  <c r="R569" i="2"/>
  <c r="R581" i="2"/>
  <c r="R593" i="2"/>
  <c r="R605" i="2"/>
  <c r="R617" i="2"/>
  <c r="R629" i="2"/>
  <c r="R641" i="2"/>
  <c r="R653" i="2"/>
  <c r="R665" i="2"/>
  <c r="R677" i="2"/>
  <c r="R689" i="2"/>
  <c r="R701" i="2"/>
  <c r="R713" i="2"/>
  <c r="R725" i="2"/>
  <c r="R737" i="2"/>
  <c r="R749" i="2"/>
  <c r="R761" i="2"/>
  <c r="R773" i="2"/>
  <c r="R785" i="2"/>
  <c r="R797" i="2"/>
  <c r="R809" i="2"/>
  <c r="R821" i="2"/>
  <c r="R833" i="2"/>
  <c r="R845" i="2"/>
  <c r="R857" i="2"/>
  <c r="R869" i="2"/>
  <c r="R881" i="2"/>
  <c r="R893" i="2"/>
  <c r="R905" i="2"/>
  <c r="R917" i="2"/>
  <c r="R929" i="2"/>
  <c r="R941" i="2"/>
  <c r="R6" i="2"/>
  <c r="R18" i="2"/>
  <c r="R30" i="2"/>
  <c r="R42" i="2"/>
  <c r="R54" i="2"/>
  <c r="R66" i="2"/>
  <c r="R78" i="2"/>
  <c r="R90" i="2"/>
  <c r="R102" i="2"/>
  <c r="R114" i="2"/>
  <c r="R126" i="2"/>
  <c r="R138" i="2"/>
  <c r="R150" i="2"/>
  <c r="R162" i="2"/>
  <c r="R174" i="2"/>
  <c r="R186" i="2"/>
  <c r="R198" i="2"/>
  <c r="R210" i="2"/>
  <c r="R222" i="2"/>
  <c r="R234" i="2"/>
  <c r="R246" i="2"/>
  <c r="R258" i="2"/>
  <c r="R270" i="2"/>
  <c r="R282" i="2"/>
  <c r="R294" i="2"/>
  <c r="R306" i="2"/>
  <c r="R318" i="2"/>
  <c r="R330" i="2"/>
  <c r="R342" i="2"/>
  <c r="R354" i="2"/>
  <c r="R366" i="2"/>
  <c r="R378" i="2"/>
  <c r="R390" i="2"/>
  <c r="R402" i="2"/>
  <c r="R414" i="2"/>
  <c r="R426" i="2"/>
  <c r="R438" i="2"/>
  <c r="R450" i="2"/>
  <c r="R462" i="2"/>
  <c r="R474" i="2"/>
  <c r="R486" i="2"/>
  <c r="R498" i="2"/>
  <c r="R510" i="2"/>
  <c r="R522" i="2"/>
  <c r="R534" i="2"/>
  <c r="R546" i="2"/>
  <c r="R558" i="2"/>
  <c r="R570" i="2"/>
  <c r="R582" i="2"/>
  <c r="R594" i="2"/>
  <c r="R606" i="2"/>
  <c r="R618" i="2"/>
  <c r="R630" i="2"/>
  <c r="R642" i="2"/>
  <c r="R654" i="2"/>
  <c r="R666" i="2"/>
  <c r="R678" i="2"/>
  <c r="R690" i="2"/>
  <c r="R702" i="2"/>
  <c r="R714" i="2"/>
  <c r="R726" i="2"/>
  <c r="R738" i="2"/>
  <c r="R750" i="2"/>
  <c r="R762" i="2"/>
  <c r="R774" i="2"/>
  <c r="R786" i="2"/>
  <c r="R798" i="2"/>
  <c r="R810" i="2"/>
  <c r="R822" i="2"/>
  <c r="R834" i="2"/>
  <c r="R846" i="2"/>
  <c r="R858" i="2"/>
  <c r="R870" i="2"/>
  <c r="R882" i="2"/>
  <c r="R894" i="2"/>
  <c r="R906" i="2"/>
  <c r="R918" i="2"/>
  <c r="R930" i="2"/>
  <c r="R942" i="2"/>
  <c r="R954" i="2"/>
  <c r="R966" i="2"/>
  <c r="R978" i="2"/>
  <c r="R990" i="2"/>
  <c r="R1002" i="2"/>
  <c r="R1014" i="2"/>
  <c r="R7" i="2"/>
  <c r="R19" i="2"/>
  <c r="R31" i="2"/>
  <c r="R43" i="2"/>
  <c r="R55" i="2"/>
  <c r="R67" i="2"/>
  <c r="R79" i="2"/>
  <c r="R91" i="2"/>
  <c r="R103" i="2"/>
  <c r="R115" i="2"/>
  <c r="R127" i="2"/>
  <c r="R139" i="2"/>
  <c r="R151" i="2"/>
  <c r="R163" i="2"/>
  <c r="R175" i="2"/>
  <c r="R187" i="2"/>
  <c r="R199" i="2"/>
  <c r="R211" i="2"/>
  <c r="R223" i="2"/>
  <c r="R235" i="2"/>
  <c r="R247" i="2"/>
  <c r="R259" i="2"/>
  <c r="R271" i="2"/>
  <c r="R283" i="2"/>
  <c r="R295" i="2"/>
  <c r="R307" i="2"/>
  <c r="R319" i="2"/>
  <c r="R331" i="2"/>
  <c r="R343" i="2"/>
  <c r="R355" i="2"/>
  <c r="R367" i="2"/>
  <c r="R379" i="2"/>
  <c r="R391" i="2"/>
  <c r="R403" i="2"/>
  <c r="R415" i="2"/>
  <c r="R427" i="2"/>
  <c r="R439" i="2"/>
  <c r="R451" i="2"/>
  <c r="R463" i="2"/>
  <c r="R475" i="2"/>
  <c r="R487" i="2"/>
  <c r="R499" i="2"/>
  <c r="R511" i="2"/>
  <c r="R523" i="2"/>
  <c r="R535" i="2"/>
  <c r="R547" i="2"/>
  <c r="R559" i="2"/>
  <c r="R571" i="2"/>
  <c r="R583" i="2"/>
  <c r="R595" i="2"/>
  <c r="R607" i="2"/>
  <c r="R619" i="2"/>
  <c r="R631" i="2"/>
  <c r="R643" i="2"/>
  <c r="R655" i="2"/>
  <c r="R667" i="2"/>
  <c r="R679" i="2"/>
  <c r="R691" i="2"/>
  <c r="R703" i="2"/>
  <c r="R715" i="2"/>
  <c r="R727" i="2"/>
  <c r="R739" i="2"/>
  <c r="R751" i="2"/>
  <c r="R763" i="2"/>
  <c r="R775" i="2"/>
  <c r="R787" i="2"/>
  <c r="R799" i="2"/>
  <c r="R811" i="2"/>
  <c r="R823" i="2"/>
  <c r="R835" i="2"/>
  <c r="R847" i="2"/>
  <c r="R859" i="2"/>
  <c r="R871" i="2"/>
  <c r="R883" i="2"/>
  <c r="R895" i="2"/>
  <c r="R907" i="2"/>
  <c r="R8" i="2"/>
  <c r="R20" i="2"/>
  <c r="R32" i="2"/>
  <c r="R44" i="2"/>
  <c r="R56" i="2"/>
  <c r="R68" i="2"/>
  <c r="R80" i="2"/>
  <c r="R92" i="2"/>
  <c r="R104" i="2"/>
  <c r="R116" i="2"/>
  <c r="R128" i="2"/>
  <c r="R140" i="2"/>
  <c r="R152" i="2"/>
  <c r="R164" i="2"/>
  <c r="R176" i="2"/>
  <c r="R188" i="2"/>
  <c r="R200" i="2"/>
  <c r="R212" i="2"/>
  <c r="R224" i="2"/>
  <c r="R236" i="2"/>
  <c r="R248" i="2"/>
  <c r="R260" i="2"/>
  <c r="R272" i="2"/>
  <c r="R284" i="2"/>
  <c r="R296" i="2"/>
  <c r="R308" i="2"/>
  <c r="R320" i="2"/>
  <c r="R332" i="2"/>
  <c r="R344" i="2"/>
  <c r="R356" i="2"/>
  <c r="R368" i="2"/>
  <c r="R380" i="2"/>
  <c r="R392" i="2"/>
  <c r="R404" i="2"/>
  <c r="R416" i="2"/>
  <c r="R428" i="2"/>
  <c r="R440" i="2"/>
  <c r="R452" i="2"/>
  <c r="R464" i="2"/>
  <c r="R476" i="2"/>
  <c r="R488" i="2"/>
  <c r="R500" i="2"/>
  <c r="R512" i="2"/>
  <c r="R524" i="2"/>
  <c r="R536" i="2"/>
  <c r="R548" i="2"/>
  <c r="R560" i="2"/>
  <c r="R572" i="2"/>
  <c r="R584" i="2"/>
  <c r="R596" i="2"/>
  <c r="R608" i="2"/>
  <c r="R620" i="2"/>
  <c r="R632" i="2"/>
  <c r="R644" i="2"/>
  <c r="R656" i="2"/>
  <c r="R668" i="2"/>
  <c r="R680" i="2"/>
  <c r="R692" i="2"/>
  <c r="R704" i="2"/>
  <c r="R716" i="2"/>
  <c r="R728" i="2"/>
  <c r="R740" i="2"/>
  <c r="R752" i="2"/>
  <c r="R764" i="2"/>
  <c r="R776" i="2"/>
  <c r="R788" i="2"/>
  <c r="R800" i="2"/>
  <c r="R812" i="2"/>
  <c r="R824" i="2"/>
  <c r="R836" i="2"/>
  <c r="R848" i="2"/>
  <c r="R860" i="2"/>
  <c r="R872" i="2"/>
  <c r="R884" i="2"/>
  <c r="R896" i="2"/>
  <c r="R908" i="2"/>
  <c r="R9" i="2"/>
  <c r="R21" i="2"/>
  <c r="R33" i="2"/>
  <c r="R45" i="2"/>
  <c r="R57" i="2"/>
  <c r="R69" i="2"/>
  <c r="R81" i="2"/>
  <c r="R93" i="2"/>
  <c r="R105" i="2"/>
  <c r="R117" i="2"/>
  <c r="R129" i="2"/>
  <c r="R141" i="2"/>
  <c r="R153" i="2"/>
  <c r="R165" i="2"/>
  <c r="R177" i="2"/>
  <c r="R189" i="2"/>
  <c r="R201" i="2"/>
  <c r="R213" i="2"/>
  <c r="R225" i="2"/>
  <c r="R237" i="2"/>
  <c r="R249" i="2"/>
  <c r="R261" i="2"/>
  <c r="R273" i="2"/>
  <c r="R285" i="2"/>
  <c r="R297" i="2"/>
  <c r="R309" i="2"/>
  <c r="R321" i="2"/>
  <c r="R333" i="2"/>
  <c r="R345" i="2"/>
  <c r="R357" i="2"/>
  <c r="R369" i="2"/>
  <c r="R381" i="2"/>
  <c r="R393" i="2"/>
  <c r="R405" i="2"/>
  <c r="R417" i="2"/>
  <c r="R429" i="2"/>
  <c r="R441" i="2"/>
  <c r="R453" i="2"/>
  <c r="R465" i="2"/>
  <c r="R477" i="2"/>
  <c r="R489" i="2"/>
  <c r="R501" i="2"/>
  <c r="R513" i="2"/>
  <c r="R525" i="2"/>
  <c r="R537" i="2"/>
  <c r="R549" i="2"/>
  <c r="R561" i="2"/>
  <c r="R573" i="2"/>
  <c r="R585" i="2"/>
  <c r="R597" i="2"/>
  <c r="R609" i="2"/>
  <c r="R621" i="2"/>
  <c r="R633" i="2"/>
  <c r="R645" i="2"/>
  <c r="R657" i="2"/>
  <c r="R669" i="2"/>
  <c r="R681" i="2"/>
  <c r="R693" i="2"/>
  <c r="R705" i="2"/>
  <c r="R717" i="2"/>
  <c r="R729" i="2"/>
  <c r="R741" i="2"/>
  <c r="R753" i="2"/>
  <c r="R765" i="2"/>
  <c r="R777" i="2"/>
  <c r="R789" i="2"/>
  <c r="R801" i="2"/>
  <c r="R813" i="2"/>
  <c r="R825" i="2"/>
  <c r="R837" i="2"/>
  <c r="R849" i="2"/>
  <c r="R861" i="2"/>
  <c r="R873" i="2"/>
  <c r="R885" i="2"/>
  <c r="R10" i="2"/>
  <c r="R22" i="2"/>
  <c r="R34" i="2"/>
  <c r="R46" i="2"/>
  <c r="R58" i="2"/>
  <c r="R70" i="2"/>
  <c r="R82" i="2"/>
  <c r="R94" i="2"/>
  <c r="R106" i="2"/>
  <c r="R118" i="2"/>
  <c r="R130" i="2"/>
  <c r="R142" i="2"/>
  <c r="R154" i="2"/>
  <c r="R166" i="2"/>
  <c r="R178" i="2"/>
  <c r="R190" i="2"/>
  <c r="R202" i="2"/>
  <c r="R214" i="2"/>
  <c r="R226" i="2"/>
  <c r="R238" i="2"/>
  <c r="R250" i="2"/>
  <c r="R262" i="2"/>
  <c r="R274" i="2"/>
  <c r="R286" i="2"/>
  <c r="R298" i="2"/>
  <c r="R310" i="2"/>
  <c r="R322" i="2"/>
  <c r="R334" i="2"/>
  <c r="R346" i="2"/>
  <c r="R358" i="2"/>
  <c r="R370" i="2"/>
  <c r="R382" i="2"/>
  <c r="R394" i="2"/>
  <c r="R406" i="2"/>
  <c r="R418" i="2"/>
  <c r="R430" i="2"/>
  <c r="R442" i="2"/>
  <c r="R454" i="2"/>
  <c r="R466" i="2"/>
  <c r="R478" i="2"/>
  <c r="R490" i="2"/>
  <c r="R502" i="2"/>
  <c r="R514" i="2"/>
  <c r="R526" i="2"/>
  <c r="R538" i="2"/>
  <c r="R550" i="2"/>
  <c r="R562" i="2"/>
  <c r="R574" i="2"/>
  <c r="R586" i="2"/>
  <c r="R598" i="2"/>
  <c r="R610" i="2"/>
  <c r="R622" i="2"/>
  <c r="R634" i="2"/>
  <c r="R646" i="2"/>
  <c r="R658" i="2"/>
  <c r="R670" i="2"/>
  <c r="R682" i="2"/>
  <c r="R694" i="2"/>
  <c r="R706" i="2"/>
  <c r="R718" i="2"/>
  <c r="R730" i="2"/>
  <c r="R742" i="2"/>
  <c r="R754" i="2"/>
  <c r="R766" i="2"/>
  <c r="R778" i="2"/>
  <c r="R790" i="2"/>
  <c r="R802" i="2"/>
  <c r="R814" i="2"/>
  <c r="R826" i="2"/>
  <c r="R838" i="2"/>
  <c r="R11" i="2"/>
  <c r="R23" i="2"/>
  <c r="R35" i="2"/>
  <c r="R47" i="2"/>
  <c r="R59" i="2"/>
  <c r="R71" i="2"/>
  <c r="R83" i="2"/>
  <c r="R95" i="2"/>
  <c r="R107" i="2"/>
  <c r="R119" i="2"/>
  <c r="R131" i="2"/>
  <c r="R143" i="2"/>
  <c r="R155" i="2"/>
  <c r="R167" i="2"/>
  <c r="R179" i="2"/>
  <c r="R191" i="2"/>
  <c r="R203" i="2"/>
  <c r="R215" i="2"/>
  <c r="R227" i="2"/>
  <c r="R239" i="2"/>
  <c r="R251" i="2"/>
  <c r="R263" i="2"/>
  <c r="R275" i="2"/>
  <c r="R287" i="2"/>
  <c r="R299" i="2"/>
  <c r="R311" i="2"/>
  <c r="R323" i="2"/>
  <c r="R335" i="2"/>
  <c r="R347" i="2"/>
  <c r="R359" i="2"/>
  <c r="R371" i="2"/>
  <c r="R383" i="2"/>
  <c r="R395" i="2"/>
  <c r="R407" i="2"/>
  <c r="R419" i="2"/>
  <c r="R431" i="2"/>
  <c r="R443" i="2"/>
  <c r="R455" i="2"/>
  <c r="R467" i="2"/>
  <c r="R479" i="2"/>
  <c r="R491" i="2"/>
  <c r="R503" i="2"/>
  <c r="R515" i="2"/>
  <c r="R527" i="2"/>
  <c r="R539" i="2"/>
  <c r="R551" i="2"/>
  <c r="R563" i="2"/>
  <c r="R575" i="2"/>
  <c r="R587" i="2"/>
  <c r="R599" i="2"/>
  <c r="R611" i="2"/>
  <c r="R623" i="2"/>
  <c r="R635" i="2"/>
  <c r="R647" i="2"/>
  <c r="R659" i="2"/>
  <c r="R671" i="2"/>
  <c r="R683" i="2"/>
  <c r="R695" i="2"/>
  <c r="R707" i="2"/>
  <c r="R719" i="2"/>
  <c r="R731" i="2"/>
  <c r="R743" i="2"/>
  <c r="R755" i="2"/>
  <c r="R767" i="2"/>
  <c r="R779" i="2"/>
  <c r="R791" i="2"/>
  <c r="R803" i="2"/>
  <c r="R815" i="2"/>
  <c r="R827" i="2"/>
  <c r="R839" i="2"/>
  <c r="R851" i="2"/>
  <c r="R863" i="2"/>
  <c r="R875" i="2"/>
  <c r="R887" i="2"/>
  <c r="R899" i="2"/>
  <c r="R911" i="2"/>
  <c r="R923" i="2"/>
  <c r="R935" i="2"/>
  <c r="R947" i="2"/>
  <c r="R959" i="2"/>
  <c r="R971" i="2"/>
  <c r="R983" i="2"/>
  <c r="R995" i="2"/>
  <c r="R1007" i="2"/>
  <c r="R1019" i="2"/>
  <c r="R13" i="2"/>
  <c r="R25" i="2"/>
  <c r="R37" i="2"/>
  <c r="R49" i="2"/>
  <c r="R61" i="2"/>
  <c r="R73" i="2"/>
  <c r="R85" i="2"/>
  <c r="R97" i="2"/>
  <c r="R109" i="2"/>
  <c r="R121" i="2"/>
  <c r="R133" i="2"/>
  <c r="R145" i="2"/>
  <c r="R157" i="2"/>
  <c r="R169" i="2"/>
  <c r="R181" i="2"/>
  <c r="R193" i="2"/>
  <c r="R205" i="2"/>
  <c r="R217" i="2"/>
  <c r="R229" i="2"/>
  <c r="R241" i="2"/>
  <c r="R253" i="2"/>
  <c r="R265" i="2"/>
  <c r="R277" i="2"/>
  <c r="R289" i="2"/>
  <c r="R301" i="2"/>
  <c r="R313" i="2"/>
  <c r="R325" i="2"/>
  <c r="R337" i="2"/>
  <c r="R349" i="2"/>
  <c r="R361" i="2"/>
  <c r="R373" i="2"/>
  <c r="R385" i="2"/>
  <c r="R397" i="2"/>
  <c r="R409" i="2"/>
  <c r="R421" i="2"/>
  <c r="R433" i="2"/>
  <c r="R445" i="2"/>
  <c r="R457" i="2"/>
  <c r="R469" i="2"/>
  <c r="R481" i="2"/>
  <c r="R493" i="2"/>
  <c r="R505" i="2"/>
  <c r="R517" i="2"/>
  <c r="R529" i="2"/>
  <c r="R541" i="2"/>
  <c r="R553" i="2"/>
  <c r="R565" i="2"/>
  <c r="R577" i="2"/>
  <c r="R589" i="2"/>
  <c r="R601" i="2"/>
  <c r="R613" i="2"/>
  <c r="R625" i="2"/>
  <c r="R637" i="2"/>
  <c r="R649" i="2"/>
  <c r="R661" i="2"/>
  <c r="R673" i="2"/>
  <c r="R685" i="2"/>
  <c r="R697" i="2"/>
  <c r="R709" i="2"/>
  <c r="R721" i="2"/>
  <c r="R733" i="2"/>
  <c r="R745" i="2"/>
  <c r="R757" i="2"/>
  <c r="R769" i="2"/>
  <c r="R781" i="2"/>
  <c r="R793" i="2"/>
  <c r="R805" i="2"/>
  <c r="R817" i="2"/>
  <c r="R829" i="2"/>
  <c r="R841" i="2"/>
  <c r="R853" i="2"/>
  <c r="R865" i="2"/>
  <c r="R877" i="2"/>
  <c r="R889" i="2"/>
  <c r="R901" i="2"/>
  <c r="R913" i="2"/>
  <c r="R925" i="2"/>
  <c r="R937" i="2"/>
  <c r="R949" i="2"/>
  <c r="R961" i="2"/>
  <c r="R973" i="2"/>
  <c r="R985" i="2"/>
  <c r="R12" i="2"/>
  <c r="R84" i="2"/>
  <c r="R156" i="2"/>
  <c r="R228" i="2"/>
  <c r="R300" i="2"/>
  <c r="R372" i="2"/>
  <c r="R444" i="2"/>
  <c r="R516" i="2"/>
  <c r="R588" i="2"/>
  <c r="R636" i="2"/>
  <c r="R684" i="2"/>
  <c r="R732" i="2"/>
  <c r="R780" i="2"/>
  <c r="R828" i="2"/>
  <c r="R866" i="2"/>
  <c r="R900" i="2"/>
  <c r="R922" i="2"/>
  <c r="R940" i="2"/>
  <c r="R957" i="2"/>
  <c r="R974" i="2"/>
  <c r="R989" i="2"/>
  <c r="R1004" i="2"/>
  <c r="R1018" i="2"/>
  <c r="R1031" i="2"/>
  <c r="R1043" i="2"/>
  <c r="R1055" i="2"/>
  <c r="R1067" i="2"/>
  <c r="R1079" i="2"/>
  <c r="R1091" i="2"/>
  <c r="R1103" i="2"/>
  <c r="R1115" i="2"/>
  <c r="R1127" i="2"/>
  <c r="R1139" i="2"/>
  <c r="R1151" i="2"/>
  <c r="R1163" i="2"/>
  <c r="R1175" i="2"/>
  <c r="R1187" i="2"/>
  <c r="R1199" i="2"/>
  <c r="R1211" i="2"/>
  <c r="R1223" i="2"/>
  <c r="R1235" i="2"/>
  <c r="R1247" i="2"/>
  <c r="R1259" i="2"/>
  <c r="R1271" i="2"/>
  <c r="R1283" i="2"/>
  <c r="R1295" i="2"/>
  <c r="R1307" i="2"/>
  <c r="R1319" i="2"/>
  <c r="R1331" i="2"/>
  <c r="R1343" i="2"/>
  <c r="R1355" i="2"/>
  <c r="R1367" i="2"/>
  <c r="R1379" i="2"/>
  <c r="R1391" i="2"/>
  <c r="R1403" i="2"/>
  <c r="R1415" i="2"/>
  <c r="R1427" i="2"/>
  <c r="R1439" i="2"/>
  <c r="R1451" i="2"/>
  <c r="R1463" i="2"/>
  <c r="R1475" i="2"/>
  <c r="R1487" i="2"/>
  <c r="R1499" i="2"/>
  <c r="R1511" i="2"/>
  <c r="R1523" i="2"/>
  <c r="R1535" i="2"/>
  <c r="R1547" i="2"/>
  <c r="R1559" i="2"/>
  <c r="R1571" i="2"/>
  <c r="R1583" i="2"/>
  <c r="R1595" i="2"/>
  <c r="R1607" i="2"/>
  <c r="R1619" i="2"/>
  <c r="R1631" i="2"/>
  <c r="R1643" i="2"/>
  <c r="R1655" i="2"/>
  <c r="R1667" i="2"/>
  <c r="R1679" i="2"/>
  <c r="R1691" i="2"/>
  <c r="R1703" i="2"/>
  <c r="R1715" i="2"/>
  <c r="R1727" i="2"/>
  <c r="R1739" i="2"/>
  <c r="R1751" i="2"/>
  <c r="R1763" i="2"/>
  <c r="R14" i="2"/>
  <c r="R86" i="2"/>
  <c r="R158" i="2"/>
  <c r="R230" i="2"/>
  <c r="R302" i="2"/>
  <c r="R374" i="2"/>
  <c r="R446" i="2"/>
  <c r="R518" i="2"/>
  <c r="R590" i="2"/>
  <c r="R638" i="2"/>
  <c r="R686" i="2"/>
  <c r="R734" i="2"/>
  <c r="R782" i="2"/>
  <c r="R830" i="2"/>
  <c r="R867" i="2"/>
  <c r="R902" i="2"/>
  <c r="R924" i="2"/>
  <c r="R943" i="2"/>
  <c r="R958" i="2"/>
  <c r="R975" i="2"/>
  <c r="R991" i="2"/>
  <c r="R1005" i="2"/>
  <c r="R1020" i="2"/>
  <c r="R1032" i="2"/>
  <c r="R1044" i="2"/>
  <c r="R1056" i="2"/>
  <c r="R1068" i="2"/>
  <c r="R1080" i="2"/>
  <c r="R1092" i="2"/>
  <c r="R1104" i="2"/>
  <c r="R1116" i="2"/>
  <c r="R1128" i="2"/>
  <c r="R1140" i="2"/>
  <c r="R1152" i="2"/>
  <c r="R1164" i="2"/>
  <c r="R1176" i="2"/>
  <c r="R1188" i="2"/>
  <c r="R1200" i="2"/>
  <c r="R1212" i="2"/>
  <c r="R1224" i="2"/>
  <c r="R1236" i="2"/>
  <c r="R1248" i="2"/>
  <c r="R1260" i="2"/>
  <c r="R1272" i="2"/>
  <c r="R1284" i="2"/>
  <c r="R1296" i="2"/>
  <c r="R1308" i="2"/>
  <c r="R1320" i="2"/>
  <c r="R1332" i="2"/>
  <c r="R1344" i="2"/>
  <c r="R1356" i="2"/>
  <c r="R1368" i="2"/>
  <c r="R1380" i="2"/>
  <c r="R1392" i="2"/>
  <c r="R1404" i="2"/>
  <c r="R1416" i="2"/>
  <c r="R1428" i="2"/>
  <c r="R1440" i="2"/>
  <c r="R1452" i="2"/>
  <c r="R1464" i="2"/>
  <c r="R1476" i="2"/>
  <c r="R1488" i="2"/>
  <c r="R1500" i="2"/>
  <c r="R1512" i="2"/>
  <c r="R1524" i="2"/>
  <c r="R1536" i="2"/>
  <c r="R1548" i="2"/>
  <c r="R1560" i="2"/>
  <c r="R1572" i="2"/>
  <c r="R1584" i="2"/>
  <c r="R1596" i="2"/>
  <c r="R1608" i="2"/>
  <c r="R1620" i="2"/>
  <c r="R1632" i="2"/>
  <c r="R24" i="2"/>
  <c r="R96" i="2"/>
  <c r="R168" i="2"/>
  <c r="R240" i="2"/>
  <c r="R312" i="2"/>
  <c r="R384" i="2"/>
  <c r="R456" i="2"/>
  <c r="R528" i="2"/>
  <c r="R591" i="2"/>
  <c r="R639" i="2"/>
  <c r="R687" i="2"/>
  <c r="R735" i="2"/>
  <c r="R783" i="2"/>
  <c r="R831" i="2"/>
  <c r="R874" i="2"/>
  <c r="R903" i="2"/>
  <c r="R926" i="2"/>
  <c r="R944" i="2"/>
  <c r="R960" i="2"/>
  <c r="R976" i="2"/>
  <c r="R992" i="2"/>
  <c r="R1006" i="2"/>
  <c r="R1021" i="2"/>
  <c r="R1033" i="2"/>
  <c r="R1045" i="2"/>
  <c r="R1057" i="2"/>
  <c r="R1069" i="2"/>
  <c r="R1081" i="2"/>
  <c r="R1093" i="2"/>
  <c r="R1105" i="2"/>
  <c r="R1117" i="2"/>
  <c r="R1129" i="2"/>
  <c r="R1141" i="2"/>
  <c r="R1153" i="2"/>
  <c r="R1165" i="2"/>
  <c r="R1177" i="2"/>
  <c r="R1189" i="2"/>
  <c r="R1201" i="2"/>
  <c r="R1213" i="2"/>
  <c r="R1225" i="2"/>
  <c r="R1237" i="2"/>
  <c r="R1249" i="2"/>
  <c r="R1261" i="2"/>
  <c r="R1273" i="2"/>
  <c r="R1285" i="2"/>
  <c r="R1297" i="2"/>
  <c r="R1309" i="2"/>
  <c r="R1321" i="2"/>
  <c r="R1333" i="2"/>
  <c r="R1345" i="2"/>
  <c r="R1357" i="2"/>
  <c r="R1369" i="2"/>
  <c r="R1381" i="2"/>
  <c r="R1393" i="2"/>
  <c r="R1405" i="2"/>
  <c r="R1417" i="2"/>
  <c r="R1429" i="2"/>
  <c r="R1441" i="2"/>
  <c r="R1453" i="2"/>
  <c r="R1465" i="2"/>
  <c r="R1477" i="2"/>
  <c r="R1489" i="2"/>
  <c r="R1501" i="2"/>
  <c r="R1513" i="2"/>
  <c r="R1525" i="2"/>
  <c r="R1537" i="2"/>
  <c r="R1549" i="2"/>
  <c r="R1561" i="2"/>
  <c r="R1573" i="2"/>
  <c r="R1585" i="2"/>
  <c r="R1597" i="2"/>
  <c r="R1609" i="2"/>
  <c r="R1621" i="2"/>
  <c r="R1633" i="2"/>
  <c r="R1645" i="2"/>
  <c r="R26" i="2"/>
  <c r="R98" i="2"/>
  <c r="R170" i="2"/>
  <c r="R242" i="2"/>
  <c r="R314" i="2"/>
  <c r="R386" i="2"/>
  <c r="R458" i="2"/>
  <c r="R530" i="2"/>
  <c r="R600" i="2"/>
  <c r="R648" i="2"/>
  <c r="R696" i="2"/>
  <c r="R744" i="2"/>
  <c r="R792" i="2"/>
  <c r="R840" i="2"/>
  <c r="R876" i="2"/>
  <c r="R909" i="2"/>
  <c r="R927" i="2"/>
  <c r="R945" i="2"/>
  <c r="R962" i="2"/>
  <c r="R977" i="2"/>
  <c r="R993" i="2"/>
  <c r="R1008" i="2"/>
  <c r="R1022" i="2"/>
  <c r="R1034" i="2"/>
  <c r="R1046" i="2"/>
  <c r="R1058" i="2"/>
  <c r="R1070" i="2"/>
  <c r="R1082" i="2"/>
  <c r="R1094" i="2"/>
  <c r="R1106" i="2"/>
  <c r="R1118" i="2"/>
  <c r="R1130" i="2"/>
  <c r="R1142" i="2"/>
  <c r="R1154" i="2"/>
  <c r="R1166" i="2"/>
  <c r="R1178" i="2"/>
  <c r="R1190" i="2"/>
  <c r="R1202" i="2"/>
  <c r="R1214" i="2"/>
  <c r="R1226" i="2"/>
  <c r="R1238" i="2"/>
  <c r="R1250" i="2"/>
  <c r="R1262" i="2"/>
  <c r="R1274" i="2"/>
  <c r="R1286" i="2"/>
  <c r="R1298" i="2"/>
  <c r="R1310" i="2"/>
  <c r="R1322" i="2"/>
  <c r="R1334" i="2"/>
  <c r="R1346" i="2"/>
  <c r="R1358" i="2"/>
  <c r="R1370" i="2"/>
  <c r="R1382" i="2"/>
  <c r="R1394" i="2"/>
  <c r="R1406" i="2"/>
  <c r="R1418" i="2"/>
  <c r="R1430" i="2"/>
  <c r="R1442" i="2"/>
  <c r="R1454" i="2"/>
  <c r="R1466" i="2"/>
  <c r="R1478" i="2"/>
  <c r="R1490" i="2"/>
  <c r="R1502" i="2"/>
  <c r="R1514" i="2"/>
  <c r="R1526" i="2"/>
  <c r="R1538" i="2"/>
  <c r="R1550" i="2"/>
  <c r="R1562" i="2"/>
  <c r="R1574" i="2"/>
  <c r="R1586" i="2"/>
  <c r="R1598" i="2"/>
  <c r="R1610" i="2"/>
  <c r="R1622" i="2"/>
  <c r="R1634" i="2"/>
  <c r="R1646" i="2"/>
  <c r="R1658" i="2"/>
  <c r="R1670" i="2"/>
  <c r="R1682" i="2"/>
  <c r="R1694" i="2"/>
  <c r="R1706" i="2"/>
  <c r="R1718" i="2"/>
  <c r="R1730" i="2"/>
  <c r="R1742" i="2"/>
  <c r="R1754" i="2"/>
  <c r="R1766" i="2"/>
  <c r="R1778" i="2"/>
  <c r="R36" i="2"/>
  <c r="R108" i="2"/>
  <c r="R180" i="2"/>
  <c r="R252" i="2"/>
  <c r="R324" i="2"/>
  <c r="R396" i="2"/>
  <c r="R468" i="2"/>
  <c r="R540" i="2"/>
  <c r="R602" i="2"/>
  <c r="R650" i="2"/>
  <c r="R698" i="2"/>
  <c r="R746" i="2"/>
  <c r="R794" i="2"/>
  <c r="R842" i="2"/>
  <c r="R878" i="2"/>
  <c r="R910" i="2"/>
  <c r="R928" i="2"/>
  <c r="R946" i="2"/>
  <c r="R963" i="2"/>
  <c r="R979" i="2"/>
  <c r="R994" i="2"/>
  <c r="R1009" i="2"/>
  <c r="R1023" i="2"/>
  <c r="R1035" i="2"/>
  <c r="R1047" i="2"/>
  <c r="R1059" i="2"/>
  <c r="R1071" i="2"/>
  <c r="R1083" i="2"/>
  <c r="R1095" i="2"/>
  <c r="R1107" i="2"/>
  <c r="R1119" i="2"/>
  <c r="R1131" i="2"/>
  <c r="R1143" i="2"/>
  <c r="R1155" i="2"/>
  <c r="R1167" i="2"/>
  <c r="R1179" i="2"/>
  <c r="R1191" i="2"/>
  <c r="R1203" i="2"/>
  <c r="R38" i="2"/>
  <c r="R110" i="2"/>
  <c r="R182" i="2"/>
  <c r="R254" i="2"/>
  <c r="R326" i="2"/>
  <c r="R398" i="2"/>
  <c r="R470" i="2"/>
  <c r="R542" i="2"/>
  <c r="R603" i="2"/>
  <c r="R651" i="2"/>
  <c r="R699" i="2"/>
  <c r="R747" i="2"/>
  <c r="R795" i="2"/>
  <c r="R843" i="2"/>
  <c r="R879" i="2"/>
  <c r="R912" i="2"/>
  <c r="R931" i="2"/>
  <c r="R948" i="2"/>
  <c r="R964" i="2"/>
  <c r="R980" i="2"/>
  <c r="R996" i="2"/>
  <c r="R1010" i="2"/>
  <c r="R1024" i="2"/>
  <c r="R1036" i="2"/>
  <c r="R1048" i="2"/>
  <c r="R1060" i="2"/>
  <c r="R1072" i="2"/>
  <c r="R1084" i="2"/>
  <c r="R1096" i="2"/>
  <c r="R1108" i="2"/>
  <c r="R1120" i="2"/>
  <c r="R1132" i="2"/>
  <c r="R1144" i="2"/>
  <c r="R1156" i="2"/>
  <c r="R1168" i="2"/>
  <c r="R1180" i="2"/>
  <c r="R1192" i="2"/>
  <c r="R1204" i="2"/>
  <c r="R1216" i="2"/>
  <c r="R1228" i="2"/>
  <c r="R1240" i="2"/>
  <c r="R1252" i="2"/>
  <c r="R1264" i="2"/>
  <c r="R1276" i="2"/>
  <c r="R1288" i="2"/>
  <c r="R1300" i="2"/>
  <c r="R1312" i="2"/>
  <c r="R1324" i="2"/>
  <c r="R1336" i="2"/>
  <c r="R1348" i="2"/>
  <c r="R1360" i="2"/>
  <c r="R1372" i="2"/>
  <c r="R1384" i="2"/>
  <c r="R1396" i="2"/>
  <c r="R1408" i="2"/>
  <c r="R1420" i="2"/>
  <c r="R1432" i="2"/>
  <c r="R1444" i="2"/>
  <c r="R1456" i="2"/>
  <c r="R1468" i="2"/>
  <c r="R1480" i="2"/>
  <c r="R1492" i="2"/>
  <c r="R1504" i="2"/>
  <c r="R1516" i="2"/>
  <c r="R1528" i="2"/>
  <c r="R1540" i="2"/>
  <c r="R1552" i="2"/>
  <c r="R1564" i="2"/>
  <c r="R1576" i="2"/>
  <c r="R1588" i="2"/>
  <c r="R1600" i="2"/>
  <c r="R1612" i="2"/>
  <c r="R1624" i="2"/>
  <c r="R1636" i="2"/>
  <c r="R1648" i="2"/>
  <c r="R1660" i="2"/>
  <c r="R1672" i="2"/>
  <c r="R1684" i="2"/>
  <c r="R1696" i="2"/>
  <c r="R1708" i="2"/>
  <c r="R1720" i="2"/>
  <c r="R1732" i="2"/>
  <c r="R1744" i="2"/>
  <c r="R1756" i="2"/>
  <c r="R1768" i="2"/>
  <c r="R48" i="2"/>
  <c r="R120" i="2"/>
  <c r="R192" i="2"/>
  <c r="R264" i="2"/>
  <c r="R336" i="2"/>
  <c r="R408" i="2"/>
  <c r="R480" i="2"/>
  <c r="R552" i="2"/>
  <c r="R612" i="2"/>
  <c r="R660" i="2"/>
  <c r="R708" i="2"/>
  <c r="R756" i="2"/>
  <c r="R804" i="2"/>
  <c r="R850" i="2"/>
  <c r="R886" i="2"/>
  <c r="R914" i="2"/>
  <c r="R932" i="2"/>
  <c r="R950" i="2"/>
  <c r="R965" i="2"/>
  <c r="R981" i="2"/>
  <c r="R997" i="2"/>
  <c r="R1011" i="2"/>
  <c r="R1025" i="2"/>
  <c r="R1037" i="2"/>
  <c r="R1049" i="2"/>
  <c r="R1061" i="2"/>
  <c r="R1073" i="2"/>
  <c r="R1085" i="2"/>
  <c r="R1097" i="2"/>
  <c r="R1109" i="2"/>
  <c r="R1121" i="2"/>
  <c r="R1133" i="2"/>
  <c r="R1145" i="2"/>
  <c r="R1157" i="2"/>
  <c r="R1169" i="2"/>
  <c r="R1181" i="2"/>
  <c r="R1193" i="2"/>
  <c r="R1205" i="2"/>
  <c r="R1217" i="2"/>
  <c r="R1229" i="2"/>
  <c r="R1241" i="2"/>
  <c r="R1253" i="2"/>
  <c r="R1265" i="2"/>
  <c r="R1277" i="2"/>
  <c r="R1289" i="2"/>
  <c r="R1301" i="2"/>
  <c r="R1313" i="2"/>
  <c r="R1325" i="2"/>
  <c r="R1337" i="2"/>
  <c r="R1349" i="2"/>
  <c r="R1361" i="2"/>
  <c r="R1373" i="2"/>
  <c r="R1385" i="2"/>
  <c r="R1397" i="2"/>
  <c r="R1409" i="2"/>
  <c r="R1421" i="2"/>
  <c r="R1433" i="2"/>
  <c r="R1445" i="2"/>
  <c r="R1457" i="2"/>
  <c r="R1469" i="2"/>
  <c r="R1481" i="2"/>
  <c r="R1493" i="2"/>
  <c r="R1505" i="2"/>
  <c r="R1517" i="2"/>
  <c r="R1529" i="2"/>
  <c r="R1541" i="2"/>
  <c r="R1553" i="2"/>
  <c r="R1565" i="2"/>
  <c r="R1577" i="2"/>
  <c r="R1589" i="2"/>
  <c r="R1601" i="2"/>
  <c r="R1613" i="2"/>
  <c r="R50" i="2"/>
  <c r="R122" i="2"/>
  <c r="R194" i="2"/>
  <c r="R266" i="2"/>
  <c r="R338" i="2"/>
  <c r="R410" i="2"/>
  <c r="R482" i="2"/>
  <c r="R554" i="2"/>
  <c r="R614" i="2"/>
  <c r="R662" i="2"/>
  <c r="R710" i="2"/>
  <c r="R758" i="2"/>
  <c r="R806" i="2"/>
  <c r="R852" i="2"/>
  <c r="R888" i="2"/>
  <c r="R915" i="2"/>
  <c r="R933" i="2"/>
  <c r="R951" i="2"/>
  <c r="R967" i="2"/>
  <c r="R982" i="2"/>
  <c r="R998" i="2"/>
  <c r="R1012" i="2"/>
  <c r="R1026" i="2"/>
  <c r="R1038" i="2"/>
  <c r="R1050" i="2"/>
  <c r="R1062" i="2"/>
  <c r="R1074" i="2"/>
  <c r="R1086" i="2"/>
  <c r="R1098" i="2"/>
  <c r="R1110" i="2"/>
  <c r="R1122" i="2"/>
  <c r="R1134" i="2"/>
  <c r="R1146" i="2"/>
  <c r="R1158" i="2"/>
  <c r="R1170" i="2"/>
  <c r="R1182" i="2"/>
  <c r="R1194" i="2"/>
  <c r="R1206" i="2"/>
  <c r="R1218" i="2"/>
  <c r="R1230" i="2"/>
  <c r="R1242" i="2"/>
  <c r="R1254" i="2"/>
  <c r="R1266" i="2"/>
  <c r="R1278" i="2"/>
  <c r="R1290" i="2"/>
  <c r="R1302" i="2"/>
  <c r="R1314" i="2"/>
  <c r="R1326" i="2"/>
  <c r="R1338" i="2"/>
  <c r="R1350" i="2"/>
  <c r="R1362" i="2"/>
  <c r="R1374" i="2"/>
  <c r="R1386" i="2"/>
  <c r="R1398" i="2"/>
  <c r="R1410" i="2"/>
  <c r="R1422" i="2"/>
  <c r="R1434" i="2"/>
  <c r="R1446" i="2"/>
  <c r="R1458" i="2"/>
  <c r="R1470" i="2"/>
  <c r="R1482" i="2"/>
  <c r="R1494" i="2"/>
  <c r="R1506" i="2"/>
  <c r="R1518" i="2"/>
  <c r="R1530" i="2"/>
  <c r="R1542" i="2"/>
  <c r="R1554" i="2"/>
  <c r="R60" i="2"/>
  <c r="R132" i="2"/>
  <c r="R204" i="2"/>
  <c r="R276" i="2"/>
  <c r="R348" i="2"/>
  <c r="R420" i="2"/>
  <c r="R62" i="2"/>
  <c r="R134" i="2"/>
  <c r="R206" i="2"/>
  <c r="R278" i="2"/>
  <c r="R350" i="2"/>
  <c r="R422" i="2"/>
  <c r="R494" i="2"/>
  <c r="R566" i="2"/>
  <c r="R624" i="2"/>
  <c r="R672" i="2"/>
  <c r="R720" i="2"/>
  <c r="R768" i="2"/>
  <c r="R816" i="2"/>
  <c r="R855" i="2"/>
  <c r="R891" i="2"/>
  <c r="R919" i="2"/>
  <c r="R936" i="2"/>
  <c r="R953" i="2"/>
  <c r="R969" i="2"/>
  <c r="R986" i="2"/>
  <c r="R1000" i="2"/>
  <c r="R1015" i="2"/>
  <c r="R1028" i="2"/>
  <c r="R1040" i="2"/>
  <c r="R1052" i="2"/>
  <c r="R1064" i="2"/>
  <c r="R1076" i="2"/>
  <c r="R1088" i="2"/>
  <c r="R1100" i="2"/>
  <c r="R1112" i="2"/>
  <c r="R1124" i="2"/>
  <c r="R1136" i="2"/>
  <c r="R1148" i="2"/>
  <c r="R1160" i="2"/>
  <c r="R1172" i="2"/>
  <c r="R1184" i="2"/>
  <c r="R1196" i="2"/>
  <c r="R1208" i="2"/>
  <c r="R1220" i="2"/>
  <c r="R1232" i="2"/>
  <c r="R1244" i="2"/>
  <c r="R1256" i="2"/>
  <c r="R1268" i="2"/>
  <c r="R1280" i="2"/>
  <c r="R1292" i="2"/>
  <c r="R1304" i="2"/>
  <c r="R1316" i="2"/>
  <c r="R1328" i="2"/>
  <c r="R1340" i="2"/>
  <c r="R1352" i="2"/>
  <c r="R1364" i="2"/>
  <c r="R1376" i="2"/>
  <c r="R1388" i="2"/>
  <c r="R1400" i="2"/>
  <c r="R1412" i="2"/>
  <c r="R1424" i="2"/>
  <c r="R1436" i="2"/>
  <c r="R1448" i="2"/>
  <c r="R1460" i="2"/>
  <c r="R1472" i="2"/>
  <c r="R1484" i="2"/>
  <c r="R1496" i="2"/>
  <c r="R1508" i="2"/>
  <c r="R1520" i="2"/>
  <c r="R1532" i="2"/>
  <c r="R1544" i="2"/>
  <c r="R1556" i="2"/>
  <c r="R1568" i="2"/>
  <c r="R1580" i="2"/>
  <c r="R1592" i="2"/>
  <c r="R1604" i="2"/>
  <c r="R72" i="2"/>
  <c r="R492" i="2"/>
  <c r="R711" i="2"/>
  <c r="R890" i="2"/>
  <c r="R968" i="2"/>
  <c r="R1027" i="2"/>
  <c r="R1075" i="2"/>
  <c r="R1123" i="2"/>
  <c r="R1171" i="2"/>
  <c r="R1215" i="2"/>
  <c r="R1251" i="2"/>
  <c r="R1287" i="2"/>
  <c r="R1323" i="2"/>
  <c r="R1359" i="2"/>
  <c r="R1395" i="2"/>
  <c r="R1431" i="2"/>
  <c r="R1467" i="2"/>
  <c r="R1503" i="2"/>
  <c r="R1539" i="2"/>
  <c r="R1570" i="2"/>
  <c r="R1602" i="2"/>
  <c r="R1626" i="2"/>
  <c r="R1644" i="2"/>
  <c r="R1662" i="2"/>
  <c r="R1677" i="2"/>
  <c r="R1693" i="2"/>
  <c r="R1710" i="2"/>
  <c r="R1725" i="2"/>
  <c r="R1741" i="2"/>
  <c r="R1758" i="2"/>
  <c r="R1773" i="2"/>
  <c r="R1786" i="2"/>
  <c r="R1798" i="2"/>
  <c r="R1810" i="2"/>
  <c r="R1822" i="2"/>
  <c r="R1834" i="2"/>
  <c r="R1846" i="2"/>
  <c r="R1858" i="2"/>
  <c r="R1870" i="2"/>
  <c r="R1882" i="2"/>
  <c r="R1894" i="2"/>
  <c r="R1906" i="2"/>
  <c r="R1918" i="2"/>
  <c r="R1930" i="2"/>
  <c r="R1942" i="2"/>
  <c r="R1954" i="2"/>
  <c r="R1966" i="2"/>
  <c r="R1978" i="2"/>
  <c r="R1990" i="2"/>
  <c r="R2002" i="2"/>
  <c r="R2014" i="2"/>
  <c r="R2026" i="2"/>
  <c r="R2038" i="2"/>
  <c r="R2050" i="2"/>
  <c r="R2062" i="2"/>
  <c r="R2074" i="2"/>
  <c r="R2086" i="2"/>
  <c r="R2098" i="2"/>
  <c r="R2110" i="2"/>
  <c r="R2122" i="2"/>
  <c r="R2134" i="2"/>
  <c r="R2146" i="2"/>
  <c r="R2158" i="2"/>
  <c r="R2170" i="2"/>
  <c r="R2182" i="2"/>
  <c r="R2194" i="2"/>
  <c r="R2206" i="2"/>
  <c r="R2218" i="2"/>
  <c r="R2230" i="2"/>
  <c r="R2242" i="2"/>
  <c r="R2254" i="2"/>
  <c r="R2266" i="2"/>
  <c r="R2278" i="2"/>
  <c r="R2290" i="2"/>
  <c r="R2302" i="2"/>
  <c r="R2314" i="2"/>
  <c r="R2326" i="2"/>
  <c r="R2338" i="2"/>
  <c r="R2350" i="2"/>
  <c r="R2362" i="2"/>
  <c r="R2374" i="2"/>
  <c r="R74" i="2"/>
  <c r="R504" i="2"/>
  <c r="R722" i="2"/>
  <c r="R897" i="2"/>
  <c r="R970" i="2"/>
  <c r="R1029" i="2"/>
  <c r="R1077" i="2"/>
  <c r="R1125" i="2"/>
  <c r="R1173" i="2"/>
  <c r="R1219" i="2"/>
  <c r="R1255" i="2"/>
  <c r="R1291" i="2"/>
  <c r="R1327" i="2"/>
  <c r="R1363" i="2"/>
  <c r="R1399" i="2"/>
  <c r="R1435" i="2"/>
  <c r="R1471" i="2"/>
  <c r="R1507" i="2"/>
  <c r="R1543" i="2"/>
  <c r="R1575" i="2"/>
  <c r="R1603" i="2"/>
  <c r="R1627" i="2"/>
  <c r="R1647" i="2"/>
  <c r="R1663" i="2"/>
  <c r="R1678" i="2"/>
  <c r="R1695" i="2"/>
  <c r="R1711" i="2"/>
  <c r="R1726" i="2"/>
  <c r="R1743" i="2"/>
  <c r="R1759" i="2"/>
  <c r="R1774" i="2"/>
  <c r="R1787" i="2"/>
  <c r="R1799" i="2"/>
  <c r="R1811" i="2"/>
  <c r="R1823" i="2"/>
  <c r="R1835" i="2"/>
  <c r="R1847" i="2"/>
  <c r="R1859" i="2"/>
  <c r="R1871" i="2"/>
  <c r="R1883" i="2"/>
  <c r="R1895" i="2"/>
  <c r="R1907" i="2"/>
  <c r="R1919" i="2"/>
  <c r="R1931" i="2"/>
  <c r="R1943" i="2"/>
  <c r="R1955" i="2"/>
  <c r="R1967" i="2"/>
  <c r="R1979" i="2"/>
  <c r="R1991" i="2"/>
  <c r="R2003" i="2"/>
  <c r="R2015" i="2"/>
  <c r="R2027" i="2"/>
  <c r="R2039" i="2"/>
  <c r="R2051" i="2"/>
  <c r="R2063" i="2"/>
  <c r="R2075" i="2"/>
  <c r="R2087" i="2"/>
  <c r="R2099" i="2"/>
  <c r="R2111" i="2"/>
  <c r="R2123" i="2"/>
  <c r="R2135" i="2"/>
  <c r="R2147" i="2"/>
  <c r="R2159" i="2"/>
  <c r="R2171" i="2"/>
  <c r="R2183" i="2"/>
  <c r="R2195" i="2"/>
  <c r="R2207" i="2"/>
  <c r="R2219" i="2"/>
  <c r="R2231" i="2"/>
  <c r="R2243" i="2"/>
  <c r="R2255" i="2"/>
  <c r="R2267" i="2"/>
  <c r="R2279" i="2"/>
  <c r="R2291" i="2"/>
  <c r="R2303" i="2"/>
  <c r="R2315" i="2"/>
  <c r="R2327" i="2"/>
  <c r="R2339" i="2"/>
  <c r="R2351" i="2"/>
  <c r="R2363" i="2"/>
  <c r="R2375" i="2"/>
  <c r="R2387" i="2"/>
  <c r="R144" i="2"/>
  <c r="R506" i="2"/>
  <c r="R723" i="2"/>
  <c r="R898" i="2"/>
  <c r="R972" i="2"/>
  <c r="R1030" i="2"/>
  <c r="R1078" i="2"/>
  <c r="R1126" i="2"/>
  <c r="R1174" i="2"/>
  <c r="R1221" i="2"/>
  <c r="R1257" i="2"/>
  <c r="R1293" i="2"/>
  <c r="R1329" i="2"/>
  <c r="R1365" i="2"/>
  <c r="R1401" i="2"/>
  <c r="R1437" i="2"/>
  <c r="R1473" i="2"/>
  <c r="R1509" i="2"/>
  <c r="R1545" i="2"/>
  <c r="R1578" i="2"/>
  <c r="R1605" i="2"/>
  <c r="R1628" i="2"/>
  <c r="R1649" i="2"/>
  <c r="R1664" i="2"/>
  <c r="R1680" i="2"/>
  <c r="R1697" i="2"/>
  <c r="R1712" i="2"/>
  <c r="R1728" i="2"/>
  <c r="R1745" i="2"/>
  <c r="R1760" i="2"/>
  <c r="R1775" i="2"/>
  <c r="R1788" i="2"/>
  <c r="R1800" i="2"/>
  <c r="R1812" i="2"/>
  <c r="R1824" i="2"/>
  <c r="R1836" i="2"/>
  <c r="R1848" i="2"/>
  <c r="R1860" i="2"/>
  <c r="R1872" i="2"/>
  <c r="R1884" i="2"/>
  <c r="R1896" i="2"/>
  <c r="R1908" i="2"/>
  <c r="R1920" i="2"/>
  <c r="R1932" i="2"/>
  <c r="R1944" i="2"/>
  <c r="R1956" i="2"/>
  <c r="R1968" i="2"/>
  <c r="R1980" i="2"/>
  <c r="R1992" i="2"/>
  <c r="R2004" i="2"/>
  <c r="R2016" i="2"/>
  <c r="R2028" i="2"/>
  <c r="R2040" i="2"/>
  <c r="R2052" i="2"/>
  <c r="R2064" i="2"/>
  <c r="R2076" i="2"/>
  <c r="R2088" i="2"/>
  <c r="R2100" i="2"/>
  <c r="R2112" i="2"/>
  <c r="R2124" i="2"/>
  <c r="R2136" i="2"/>
  <c r="R2148" i="2"/>
  <c r="R2160" i="2"/>
  <c r="R2172" i="2"/>
  <c r="R2184" i="2"/>
  <c r="R2196" i="2"/>
  <c r="R2208" i="2"/>
  <c r="R2220" i="2"/>
  <c r="R2232" i="2"/>
  <c r="R2244" i="2"/>
  <c r="R2256" i="2"/>
  <c r="R2268" i="2"/>
  <c r="R2280" i="2"/>
  <c r="R2292" i="2"/>
  <c r="R2304" i="2"/>
  <c r="R2316" i="2"/>
  <c r="R2328" i="2"/>
  <c r="R2340" i="2"/>
  <c r="R2352" i="2"/>
  <c r="R2364" i="2"/>
  <c r="R2376" i="2"/>
  <c r="R2388" i="2"/>
  <c r="R2400" i="2"/>
  <c r="R2412" i="2"/>
  <c r="R2424" i="2"/>
  <c r="R146" i="2"/>
  <c r="R564" i="2"/>
  <c r="R759" i="2"/>
  <c r="R916" i="2"/>
  <c r="R984" i="2"/>
  <c r="R1039" i="2"/>
  <c r="R1087" i="2"/>
  <c r="R1135" i="2"/>
  <c r="R1183" i="2"/>
  <c r="R1222" i="2"/>
  <c r="R1258" i="2"/>
  <c r="R1294" i="2"/>
  <c r="R1330" i="2"/>
  <c r="R1366" i="2"/>
  <c r="R1402" i="2"/>
  <c r="R1438" i="2"/>
  <c r="R1474" i="2"/>
  <c r="R1510" i="2"/>
  <c r="R1546" i="2"/>
  <c r="R1579" i="2"/>
  <c r="R1606" i="2"/>
  <c r="R1629" i="2"/>
  <c r="R1650" i="2"/>
  <c r="R1665" i="2"/>
  <c r="R1681" i="2"/>
  <c r="R1698" i="2"/>
  <c r="R1713" i="2"/>
  <c r="R1729" i="2"/>
  <c r="R1746" i="2"/>
  <c r="R1761" i="2"/>
  <c r="R1776" i="2"/>
  <c r="R1789" i="2"/>
  <c r="R1801" i="2"/>
  <c r="R1813" i="2"/>
  <c r="R1825" i="2"/>
  <c r="R1837" i="2"/>
  <c r="R1849" i="2"/>
  <c r="R1861" i="2"/>
  <c r="R1873" i="2"/>
  <c r="R1885" i="2"/>
  <c r="R1897" i="2"/>
  <c r="R1909" i="2"/>
  <c r="R1921" i="2"/>
  <c r="R1933" i="2"/>
  <c r="R1945" i="2"/>
  <c r="R1957" i="2"/>
  <c r="R1969" i="2"/>
  <c r="R1981" i="2"/>
  <c r="R1993" i="2"/>
  <c r="R2005" i="2"/>
  <c r="R2017" i="2"/>
  <c r="R2029" i="2"/>
  <c r="R2041" i="2"/>
  <c r="R2053" i="2"/>
  <c r="R2065" i="2"/>
  <c r="R2077" i="2"/>
  <c r="R2089" i="2"/>
  <c r="R2101" i="2"/>
  <c r="R2113" i="2"/>
  <c r="R2125" i="2"/>
  <c r="R2137" i="2"/>
  <c r="R2149" i="2"/>
  <c r="R2161" i="2"/>
  <c r="R2173" i="2"/>
  <c r="R2185" i="2"/>
  <c r="R2197" i="2"/>
  <c r="R2209" i="2"/>
  <c r="R2221" i="2"/>
  <c r="R2233" i="2"/>
  <c r="R2245" i="2"/>
  <c r="R2257" i="2"/>
  <c r="R2269" i="2"/>
  <c r="R2281" i="2"/>
  <c r="R2293" i="2"/>
  <c r="R2305" i="2"/>
  <c r="R2317" i="2"/>
  <c r="R2329" i="2"/>
  <c r="R2341" i="2"/>
  <c r="R2353" i="2"/>
  <c r="R2365" i="2"/>
  <c r="R2377" i="2"/>
  <c r="R2389" i="2"/>
  <c r="R216" i="2"/>
  <c r="R576" i="2"/>
  <c r="R770" i="2"/>
  <c r="R920" i="2"/>
  <c r="R987" i="2"/>
  <c r="R1041" i="2"/>
  <c r="R1089" i="2"/>
  <c r="R1137" i="2"/>
  <c r="R1185" i="2"/>
  <c r="R1227" i="2"/>
  <c r="R1263" i="2"/>
  <c r="R1299" i="2"/>
  <c r="R1335" i="2"/>
  <c r="R1371" i="2"/>
  <c r="R1407" i="2"/>
  <c r="R1443" i="2"/>
  <c r="R1479" i="2"/>
  <c r="R1515" i="2"/>
  <c r="R1551" i="2"/>
  <c r="R1581" i="2"/>
  <c r="R218" i="2"/>
  <c r="R578" i="2"/>
  <c r="R771" i="2"/>
  <c r="R921" i="2"/>
  <c r="R988" i="2"/>
  <c r="R1042" i="2"/>
  <c r="R1090" i="2"/>
  <c r="R1138" i="2"/>
  <c r="R1186" i="2"/>
  <c r="R1231" i="2"/>
  <c r="R1267" i="2"/>
  <c r="R1303" i="2"/>
  <c r="R1339" i="2"/>
  <c r="R1375" i="2"/>
  <c r="R1411" i="2"/>
  <c r="R1447" i="2"/>
  <c r="R1483" i="2"/>
  <c r="R1519" i="2"/>
  <c r="R1555" i="2"/>
  <c r="R1582" i="2"/>
  <c r="R1614" i="2"/>
  <c r="R1635" i="2"/>
  <c r="R1652" i="2"/>
  <c r="R1668" i="2"/>
  <c r="R1685" i="2"/>
  <c r="R1700" i="2"/>
  <c r="R1716" i="2"/>
  <c r="R1733" i="2"/>
  <c r="R1748" i="2"/>
  <c r="R1764" i="2"/>
  <c r="R1779" i="2"/>
  <c r="R1791" i="2"/>
  <c r="R1803" i="2"/>
  <c r="R1815" i="2"/>
  <c r="R1827" i="2"/>
  <c r="R1839" i="2"/>
  <c r="R1851" i="2"/>
  <c r="R1863" i="2"/>
  <c r="R1875" i="2"/>
  <c r="R1887" i="2"/>
  <c r="R1899" i="2"/>
  <c r="R1911" i="2"/>
  <c r="R1923" i="2"/>
  <c r="R1935" i="2"/>
  <c r="R1947" i="2"/>
  <c r="R1959" i="2"/>
  <c r="R1971" i="2"/>
  <c r="R1983" i="2"/>
  <c r="R1995" i="2"/>
  <c r="R2007" i="2"/>
  <c r="R2019" i="2"/>
  <c r="R2031" i="2"/>
  <c r="R2043" i="2"/>
  <c r="R2055" i="2"/>
  <c r="R2067" i="2"/>
  <c r="R2079" i="2"/>
  <c r="R2091" i="2"/>
  <c r="R2103" i="2"/>
  <c r="R2115" i="2"/>
  <c r="R2127" i="2"/>
  <c r="R2139" i="2"/>
  <c r="R2151" i="2"/>
  <c r="R2163" i="2"/>
  <c r="R2175" i="2"/>
  <c r="R2187" i="2"/>
  <c r="R2199" i="2"/>
  <c r="R2211" i="2"/>
  <c r="R2223" i="2"/>
  <c r="R2235" i="2"/>
  <c r="R2247" i="2"/>
  <c r="R2259" i="2"/>
  <c r="R2271" i="2"/>
  <c r="R2283" i="2"/>
  <c r="R2295" i="2"/>
  <c r="R2307" i="2"/>
  <c r="R2319" i="2"/>
  <c r="R2331" i="2"/>
  <c r="R2343" i="2"/>
  <c r="R2355" i="2"/>
  <c r="R2367" i="2"/>
  <c r="R2379" i="2"/>
  <c r="R2391" i="2"/>
  <c r="R288" i="2"/>
  <c r="R615" i="2"/>
  <c r="R807" i="2"/>
  <c r="R934" i="2"/>
  <c r="R999" i="2"/>
  <c r="R1051" i="2"/>
  <c r="R1099" i="2"/>
  <c r="R1147" i="2"/>
  <c r="R1195" i="2"/>
  <c r="R1233" i="2"/>
  <c r="R1269" i="2"/>
  <c r="R1305" i="2"/>
  <c r="R1341" i="2"/>
  <c r="R1377" i="2"/>
  <c r="R1413" i="2"/>
  <c r="R1449" i="2"/>
  <c r="R1485" i="2"/>
  <c r="R1521" i="2"/>
  <c r="R1557" i="2"/>
  <c r="R1587" i="2"/>
  <c r="R1615" i="2"/>
  <c r="R1637" i="2"/>
  <c r="R1653" i="2"/>
  <c r="R1669" i="2"/>
  <c r="R1686" i="2"/>
  <c r="R1701" i="2"/>
  <c r="R1717" i="2"/>
  <c r="R1734" i="2"/>
  <c r="R1749" i="2"/>
  <c r="R1765" i="2"/>
  <c r="R1780" i="2"/>
  <c r="R1792" i="2"/>
  <c r="R1804" i="2"/>
  <c r="R1816" i="2"/>
  <c r="R1828" i="2"/>
  <c r="R1840" i="2"/>
  <c r="R1852" i="2"/>
  <c r="R1864" i="2"/>
  <c r="R1876" i="2"/>
  <c r="R1888" i="2"/>
  <c r="R1900" i="2"/>
  <c r="R1912" i="2"/>
  <c r="R1924" i="2"/>
  <c r="R1936" i="2"/>
  <c r="R1948" i="2"/>
  <c r="R1960" i="2"/>
  <c r="R1972" i="2"/>
  <c r="R1984" i="2"/>
  <c r="R1996" i="2"/>
  <c r="R2008" i="2"/>
  <c r="R2020" i="2"/>
  <c r="R2032" i="2"/>
  <c r="R2044" i="2"/>
  <c r="R2056" i="2"/>
  <c r="R2068" i="2"/>
  <c r="R2080" i="2"/>
  <c r="R2092" i="2"/>
  <c r="R2104" i="2"/>
  <c r="R2116" i="2"/>
  <c r="R2128" i="2"/>
  <c r="R2140" i="2"/>
  <c r="R2152" i="2"/>
  <c r="R2164" i="2"/>
  <c r="R2176" i="2"/>
  <c r="R2188" i="2"/>
  <c r="R2200" i="2"/>
  <c r="R2212" i="2"/>
  <c r="R2224" i="2"/>
  <c r="R2236" i="2"/>
  <c r="R2248" i="2"/>
  <c r="R2260" i="2"/>
  <c r="R2272" i="2"/>
  <c r="R2284" i="2"/>
  <c r="R2296" i="2"/>
  <c r="R2308" i="2"/>
  <c r="R2320" i="2"/>
  <c r="R2332" i="2"/>
  <c r="R290" i="2"/>
  <c r="R626" i="2"/>
  <c r="R818" i="2"/>
  <c r="R938" i="2"/>
  <c r="R1001" i="2"/>
  <c r="R1053" i="2"/>
  <c r="R1101" i="2"/>
  <c r="R1149" i="2"/>
  <c r="R1197" i="2"/>
  <c r="R1234" i="2"/>
  <c r="R1270" i="2"/>
  <c r="R1306" i="2"/>
  <c r="R1342" i="2"/>
  <c r="R1378" i="2"/>
  <c r="R1414" i="2"/>
  <c r="R1450" i="2"/>
  <c r="R1486" i="2"/>
  <c r="R1522" i="2"/>
  <c r="R1558" i="2"/>
  <c r="R1590" i="2"/>
  <c r="R1616" i="2"/>
  <c r="R1638" i="2"/>
  <c r="R1654" i="2"/>
  <c r="R1671" i="2"/>
  <c r="R1687" i="2"/>
  <c r="R1702" i="2"/>
  <c r="R1719" i="2"/>
  <c r="R1735" i="2"/>
  <c r="R1750" i="2"/>
  <c r="R1767" i="2"/>
  <c r="R1781" i="2"/>
  <c r="R1793" i="2"/>
  <c r="R1805" i="2"/>
  <c r="R1817" i="2"/>
  <c r="R1829" i="2"/>
  <c r="R1841" i="2"/>
  <c r="R1853" i="2"/>
  <c r="R1865" i="2"/>
  <c r="R1877" i="2"/>
  <c r="R1889" i="2"/>
  <c r="R1901" i="2"/>
  <c r="R1913" i="2"/>
  <c r="R1925" i="2"/>
  <c r="R1937" i="2"/>
  <c r="R1949" i="2"/>
  <c r="R1961" i="2"/>
  <c r="R1973" i="2"/>
  <c r="R1985" i="2"/>
  <c r="R1997" i="2"/>
  <c r="R2009" i="2"/>
  <c r="R2021" i="2"/>
  <c r="R2033" i="2"/>
  <c r="R2045" i="2"/>
  <c r="R2057" i="2"/>
  <c r="R2069" i="2"/>
  <c r="R2081" i="2"/>
  <c r="R2093" i="2"/>
  <c r="R2105" i="2"/>
  <c r="R2117" i="2"/>
  <c r="R2129" i="2"/>
  <c r="R2141" i="2"/>
  <c r="R2153" i="2"/>
  <c r="R2165" i="2"/>
  <c r="R2177" i="2"/>
  <c r="R2189" i="2"/>
  <c r="R2201" i="2"/>
  <c r="R2213" i="2"/>
  <c r="R2225" i="2"/>
  <c r="R2237" i="2"/>
  <c r="R2249" i="2"/>
  <c r="R2261" i="2"/>
  <c r="R2273" i="2"/>
  <c r="R2285" i="2"/>
  <c r="R2297" i="2"/>
  <c r="R2309" i="2"/>
  <c r="R2321" i="2"/>
  <c r="R2333" i="2"/>
  <c r="R362" i="2"/>
  <c r="R663" i="2"/>
  <c r="R854" i="2"/>
  <c r="R952" i="2"/>
  <c r="R1013" i="2"/>
  <c r="R1063" i="2"/>
  <c r="R1111" i="2"/>
  <c r="R1159" i="2"/>
  <c r="R1207" i="2"/>
  <c r="R1243" i="2"/>
  <c r="R1279" i="2"/>
  <c r="R1315" i="2"/>
  <c r="R1351" i="2"/>
  <c r="R1387" i="2"/>
  <c r="R1423" i="2"/>
  <c r="R1459" i="2"/>
  <c r="R1495" i="2"/>
  <c r="R1531" i="2"/>
  <c r="R1566" i="2"/>
  <c r="R1593" i="2"/>
  <c r="R1618" i="2"/>
  <c r="R1640" i="2"/>
  <c r="R1657" i="2"/>
  <c r="R1674" i="2"/>
  <c r="R1689" i="2"/>
  <c r="R1705" i="2"/>
  <c r="R1722" i="2"/>
  <c r="R1737" i="2"/>
  <c r="R1753" i="2"/>
  <c r="R1770" i="2"/>
  <c r="R1783" i="2"/>
  <c r="R1795" i="2"/>
  <c r="R1807" i="2"/>
  <c r="R1819" i="2"/>
  <c r="R1831" i="2"/>
  <c r="R1843" i="2"/>
  <c r="R1855" i="2"/>
  <c r="R1867" i="2"/>
  <c r="R1879" i="2"/>
  <c r="R1891" i="2"/>
  <c r="R1903" i="2"/>
  <c r="R1915" i="2"/>
  <c r="R1927" i="2"/>
  <c r="R1939" i="2"/>
  <c r="R1951" i="2"/>
  <c r="R1963" i="2"/>
  <c r="R1975" i="2"/>
  <c r="R1987" i="2"/>
  <c r="R1999" i="2"/>
  <c r="R2011" i="2"/>
  <c r="R2023" i="2"/>
  <c r="R2035" i="2"/>
  <c r="R2047" i="2"/>
  <c r="R2059" i="2"/>
  <c r="R2071" i="2"/>
  <c r="R2083" i="2"/>
  <c r="R2095" i="2"/>
  <c r="R2107" i="2"/>
  <c r="R2119" i="2"/>
  <c r="R2131" i="2"/>
  <c r="R2143" i="2"/>
  <c r="R2155" i="2"/>
  <c r="R2167" i="2"/>
  <c r="R2179" i="2"/>
  <c r="R2191" i="2"/>
  <c r="R2203" i="2"/>
  <c r="R2215" i="2"/>
  <c r="R2227" i="2"/>
  <c r="R2239" i="2"/>
  <c r="R2251" i="2"/>
  <c r="R2263" i="2"/>
  <c r="R2275" i="2"/>
  <c r="R2287" i="2"/>
  <c r="R2299" i="2"/>
  <c r="R2311" i="2"/>
  <c r="R2971" i="2"/>
  <c r="R2959" i="2"/>
  <c r="R2947" i="2"/>
  <c r="R2935" i="2"/>
  <c r="R2923" i="2"/>
  <c r="R2911" i="2"/>
  <c r="R2899" i="2"/>
  <c r="R2887" i="2"/>
  <c r="R2875" i="2"/>
  <c r="R2863" i="2"/>
  <c r="R2851" i="2"/>
  <c r="R2839" i="2"/>
  <c r="R2827" i="2"/>
  <c r="R2815" i="2"/>
  <c r="R2803" i="2"/>
  <c r="R2791" i="2"/>
  <c r="R2779" i="2"/>
  <c r="R2767" i="2"/>
  <c r="R2755" i="2"/>
  <c r="R2743" i="2"/>
  <c r="R2731" i="2"/>
  <c r="R2719" i="2"/>
  <c r="R2707" i="2"/>
  <c r="R2695" i="2"/>
  <c r="R2683" i="2"/>
  <c r="R2671" i="2"/>
  <c r="R2659" i="2"/>
  <c r="R2647" i="2"/>
  <c r="R2635" i="2"/>
  <c r="R2623" i="2"/>
  <c r="R2611" i="2"/>
  <c r="R2599" i="2"/>
  <c r="R2587" i="2"/>
  <c r="R2575" i="2"/>
  <c r="R2563" i="2"/>
  <c r="R2551" i="2"/>
  <c r="R2539" i="2"/>
  <c r="R2527" i="2"/>
  <c r="R2515" i="2"/>
  <c r="R2503" i="2"/>
  <c r="R2491" i="2"/>
  <c r="R2479" i="2"/>
  <c r="R2467" i="2"/>
  <c r="R2455" i="2"/>
  <c r="R2443" i="2"/>
  <c r="R2431" i="2"/>
  <c r="R2418" i="2"/>
  <c r="R2405" i="2"/>
  <c r="R2392" i="2"/>
  <c r="R2371" i="2"/>
  <c r="R2349" i="2"/>
  <c r="R2325" i="2"/>
  <c r="R2294" i="2"/>
  <c r="R2258" i="2"/>
  <c r="R2222" i="2"/>
  <c r="R2186" i="2"/>
  <c r="R2150" i="2"/>
  <c r="R2114" i="2"/>
  <c r="R2078" i="2"/>
  <c r="R2042" i="2"/>
  <c r="R2006" i="2"/>
  <c r="R1970" i="2"/>
  <c r="R1934" i="2"/>
  <c r="R1898" i="2"/>
  <c r="R1862" i="2"/>
  <c r="R1826" i="2"/>
  <c r="R1790" i="2"/>
  <c r="R1747" i="2"/>
  <c r="R1699" i="2"/>
  <c r="R1651" i="2"/>
  <c r="R1569" i="2"/>
  <c r="R1426" i="2"/>
  <c r="R1282" i="2"/>
  <c r="R1114" i="2"/>
  <c r="R864" i="2"/>
  <c r="R2982" i="2"/>
  <c r="R2970" i="2"/>
  <c r="R2958" i="2"/>
  <c r="R2946" i="2"/>
  <c r="R2934" i="2"/>
  <c r="R2922" i="2"/>
  <c r="R2910" i="2"/>
  <c r="R2898" i="2"/>
  <c r="R2886" i="2"/>
  <c r="R2874" i="2"/>
  <c r="R2862" i="2"/>
  <c r="R2850" i="2"/>
  <c r="R2838" i="2"/>
  <c r="R2826" i="2"/>
  <c r="R2814" i="2"/>
  <c r="R2802" i="2"/>
  <c r="R2790" i="2"/>
  <c r="R2778" i="2"/>
  <c r="R2766" i="2"/>
  <c r="R2754" i="2"/>
  <c r="R2742" i="2"/>
  <c r="R2730" i="2"/>
  <c r="R2718" i="2"/>
  <c r="R2706" i="2"/>
  <c r="R2694" i="2"/>
  <c r="R2682" i="2"/>
  <c r="R2670" i="2"/>
  <c r="R2658" i="2"/>
  <c r="R2646" i="2"/>
  <c r="R2634" i="2"/>
  <c r="R2622" i="2"/>
  <c r="R2610" i="2"/>
  <c r="R2598" i="2"/>
  <c r="R2586" i="2"/>
  <c r="R2574" i="2"/>
  <c r="R2562" i="2"/>
  <c r="R2550" i="2"/>
  <c r="R2538" i="2"/>
  <c r="R2526" i="2"/>
  <c r="R2514" i="2"/>
  <c r="R2502" i="2"/>
  <c r="R2490" i="2"/>
  <c r="R2478" i="2"/>
  <c r="R2466" i="2"/>
  <c r="R2454" i="2"/>
  <c r="R2442" i="2"/>
  <c r="R2430" i="2"/>
  <c r="R2417" i="2"/>
  <c r="R2404" i="2"/>
  <c r="R2390" i="2"/>
  <c r="R2370" i="2"/>
  <c r="R2348" i="2"/>
  <c r="R2324" i="2"/>
  <c r="R2289" i="2"/>
  <c r="R2253" i="2"/>
  <c r="R2217" i="2"/>
  <c r="R2181" i="2"/>
  <c r="R2145" i="2"/>
  <c r="R2109" i="2"/>
  <c r="R2073" i="2"/>
  <c r="R2037" i="2"/>
  <c r="R2001" i="2"/>
  <c r="R1965" i="2"/>
  <c r="R1929" i="2"/>
  <c r="R1893" i="2"/>
  <c r="R1857" i="2"/>
  <c r="R1821" i="2"/>
  <c r="R1785" i="2"/>
  <c r="R1740" i="2"/>
  <c r="R1692" i="2"/>
  <c r="R1642" i="2"/>
  <c r="R1567" i="2"/>
  <c r="R1425" i="2"/>
  <c r="R1281" i="2"/>
  <c r="R1113" i="2"/>
  <c r="R862" i="2"/>
  <c r="R2981" i="2"/>
  <c r="R2969" i="2"/>
  <c r="R2957" i="2"/>
  <c r="R2945" i="2"/>
  <c r="R2933" i="2"/>
  <c r="R2921" i="2"/>
  <c r="R2909" i="2"/>
  <c r="R2897" i="2"/>
  <c r="R2885" i="2"/>
  <c r="R2873" i="2"/>
  <c r="R2861" i="2"/>
  <c r="R2849" i="2"/>
  <c r="R2837" i="2"/>
  <c r="R2825" i="2"/>
  <c r="R2813" i="2"/>
  <c r="R2801" i="2"/>
  <c r="R2789" i="2"/>
  <c r="R2777" i="2"/>
  <c r="R2765" i="2"/>
  <c r="R2753" i="2"/>
  <c r="R2741" i="2"/>
  <c r="R2729" i="2"/>
  <c r="R2717" i="2"/>
  <c r="R2705" i="2"/>
  <c r="R2693" i="2"/>
  <c r="R2681" i="2"/>
  <c r="R2669" i="2"/>
  <c r="R2657" i="2"/>
  <c r="R2645" i="2"/>
  <c r="R2633" i="2"/>
  <c r="R2621" i="2"/>
  <c r="R2609" i="2"/>
  <c r="R2597" i="2"/>
  <c r="R2585" i="2"/>
  <c r="R2573" i="2"/>
  <c r="R2561" i="2"/>
  <c r="R2549" i="2"/>
  <c r="R2537" i="2"/>
  <c r="R2525" i="2"/>
  <c r="R2513" i="2"/>
  <c r="R2501" i="2"/>
  <c r="R2489" i="2"/>
  <c r="R2477" i="2"/>
  <c r="R2465" i="2"/>
  <c r="R2453" i="2"/>
  <c r="R2441" i="2"/>
  <c r="R2429" i="2"/>
  <c r="R2416" i="2"/>
  <c r="R2403" i="2"/>
  <c r="R2386" i="2"/>
  <c r="R2369" i="2"/>
  <c r="R2347" i="2"/>
  <c r="R2323" i="2"/>
  <c r="R2288" i="2"/>
  <c r="R2252" i="2"/>
  <c r="R2216" i="2"/>
  <c r="R2180" i="2"/>
  <c r="R2144" i="2"/>
  <c r="R2108" i="2"/>
  <c r="R2072" i="2"/>
  <c r="R2036" i="2"/>
  <c r="R2000" i="2"/>
  <c r="R1964" i="2"/>
  <c r="R1928" i="2"/>
  <c r="R1892" i="2"/>
  <c r="R1856" i="2"/>
  <c r="R1820" i="2"/>
  <c r="R1784" i="2"/>
  <c r="R1738" i="2"/>
  <c r="R1690" i="2"/>
  <c r="R1641" i="2"/>
  <c r="R1563" i="2"/>
  <c r="R1419" i="2"/>
  <c r="R1275" i="2"/>
  <c r="R1102" i="2"/>
  <c r="R819" i="2"/>
  <c r="R2980" i="2"/>
  <c r="R2968" i="2"/>
  <c r="R2956" i="2"/>
  <c r="R2944" i="2"/>
  <c r="R2932" i="2"/>
  <c r="R2920" i="2"/>
  <c r="R2908" i="2"/>
  <c r="R2896" i="2"/>
  <c r="R2884" i="2"/>
  <c r="R2872" i="2"/>
  <c r="R2860" i="2"/>
  <c r="R2848" i="2"/>
  <c r="R2836" i="2"/>
  <c r="R2824" i="2"/>
  <c r="R2812" i="2"/>
  <c r="R2800" i="2"/>
  <c r="R2788" i="2"/>
  <c r="R2776" i="2"/>
  <c r="R2764" i="2"/>
  <c r="R2752" i="2"/>
  <c r="R2740" i="2"/>
  <c r="R2728" i="2"/>
  <c r="R2716" i="2"/>
  <c r="R2704" i="2"/>
  <c r="R2692" i="2"/>
  <c r="R2680" i="2"/>
  <c r="R2668" i="2"/>
  <c r="R2656" i="2"/>
  <c r="R2644" i="2"/>
  <c r="R2632" i="2"/>
  <c r="R2620" i="2"/>
  <c r="R2608" i="2"/>
  <c r="R2596" i="2"/>
  <c r="R2584" i="2"/>
  <c r="R2572" i="2"/>
  <c r="R2560" i="2"/>
  <c r="R2548" i="2"/>
  <c r="R2536" i="2"/>
  <c r="R2524" i="2"/>
  <c r="R2512" i="2"/>
  <c r="R2500" i="2"/>
  <c r="R2488" i="2"/>
  <c r="R2476" i="2"/>
  <c r="R2464" i="2"/>
  <c r="R2452" i="2"/>
  <c r="R2440" i="2"/>
  <c r="R2428" i="2"/>
  <c r="R2415" i="2"/>
  <c r="R2402" i="2"/>
  <c r="R2385" i="2"/>
  <c r="R2368" i="2"/>
  <c r="R2346" i="2"/>
  <c r="R2322" i="2"/>
  <c r="R2286" i="2"/>
  <c r="R2250" i="2"/>
  <c r="R2214" i="2"/>
  <c r="R2178" i="2"/>
  <c r="R2142" i="2"/>
  <c r="R2106" i="2"/>
  <c r="R2070" i="2"/>
  <c r="R2034" i="2"/>
  <c r="R1998" i="2"/>
  <c r="R1962" i="2"/>
  <c r="R1926" i="2"/>
  <c r="R1890" i="2"/>
  <c r="R1854" i="2"/>
  <c r="R1818" i="2"/>
  <c r="R1782" i="2"/>
  <c r="R1736" i="2"/>
  <c r="R1688" i="2"/>
  <c r="R1639" i="2"/>
  <c r="R1534" i="2"/>
  <c r="R1390" i="2"/>
  <c r="R1246" i="2"/>
  <c r="R1066" i="2"/>
  <c r="R675" i="2"/>
  <c r="R2" i="2"/>
  <c r="R2979" i="2"/>
  <c r="R2967" i="2"/>
  <c r="R2955" i="2"/>
  <c r="R2943" i="2"/>
  <c r="R2931" i="2"/>
  <c r="R2919" i="2"/>
  <c r="R2907" i="2"/>
  <c r="R2895" i="2"/>
  <c r="R2883" i="2"/>
  <c r="R2871" i="2"/>
  <c r="R2859" i="2"/>
  <c r="R2847" i="2"/>
  <c r="R2835" i="2"/>
  <c r="R2823" i="2"/>
  <c r="R2811" i="2"/>
  <c r="R2799" i="2"/>
  <c r="R2787" i="2"/>
  <c r="R2775" i="2"/>
  <c r="R2763" i="2"/>
  <c r="R2751" i="2"/>
  <c r="R2739" i="2"/>
  <c r="R2727" i="2"/>
  <c r="R2715" i="2"/>
  <c r="R2703" i="2"/>
  <c r="R2691" i="2"/>
  <c r="R2679" i="2"/>
  <c r="R2667" i="2"/>
  <c r="R2655" i="2"/>
  <c r="R2643" i="2"/>
  <c r="R2631" i="2"/>
  <c r="R2619" i="2"/>
  <c r="R2607" i="2"/>
  <c r="R2595" i="2"/>
  <c r="R2583" i="2"/>
  <c r="R2571" i="2"/>
  <c r="R2559" i="2"/>
  <c r="R2547" i="2"/>
  <c r="R2535" i="2"/>
  <c r="R2523" i="2"/>
  <c r="R2511" i="2"/>
  <c r="R2499" i="2"/>
  <c r="R2487" i="2"/>
  <c r="R2475" i="2"/>
  <c r="R2463" i="2"/>
  <c r="R2451" i="2"/>
  <c r="R2439" i="2"/>
  <c r="R2427" i="2"/>
  <c r="R2414" i="2"/>
  <c r="R2401" i="2"/>
  <c r="R2384" i="2"/>
  <c r="R2366" i="2"/>
  <c r="R2345" i="2"/>
  <c r="R2318" i="2"/>
  <c r="R2282" i="2"/>
  <c r="R2246" i="2"/>
  <c r="R2210" i="2"/>
  <c r="R2174" i="2"/>
  <c r="R2138" i="2"/>
  <c r="R2102" i="2"/>
  <c r="R2066" i="2"/>
  <c r="R2030" i="2"/>
  <c r="R1994" i="2"/>
  <c r="R1958" i="2"/>
  <c r="R1922" i="2"/>
  <c r="R1886" i="2"/>
  <c r="R1850" i="2"/>
  <c r="R1814" i="2"/>
  <c r="R1777" i="2"/>
  <c r="R1731" i="2"/>
  <c r="R1683" i="2"/>
  <c r="R1630" i="2"/>
  <c r="R1533" i="2"/>
  <c r="R1389" i="2"/>
  <c r="R1245" i="2"/>
  <c r="R1065" i="2"/>
  <c r="R674" i="2"/>
  <c r="R2978" i="2"/>
  <c r="R2966" i="2"/>
  <c r="R2954" i="2"/>
  <c r="R2942" i="2"/>
  <c r="R2930" i="2"/>
  <c r="R2918" i="2"/>
  <c r="R2906" i="2"/>
  <c r="R2894" i="2"/>
  <c r="R2882" i="2"/>
  <c r="R2870" i="2"/>
  <c r="R2858" i="2"/>
  <c r="R2846" i="2"/>
  <c r="R2834" i="2"/>
  <c r="R2822" i="2"/>
  <c r="R2810" i="2"/>
  <c r="R2798" i="2"/>
  <c r="R2786" i="2"/>
  <c r="R2774" i="2"/>
  <c r="R2762" i="2"/>
  <c r="R2750" i="2"/>
  <c r="R2738" i="2"/>
  <c r="R2726" i="2"/>
  <c r="R2714" i="2"/>
  <c r="R2702" i="2"/>
  <c r="R2690" i="2"/>
  <c r="R2678" i="2"/>
  <c r="R2666" i="2"/>
  <c r="R2654" i="2"/>
  <c r="R2642" i="2"/>
  <c r="R2630" i="2"/>
  <c r="R2618" i="2"/>
  <c r="R2606" i="2"/>
  <c r="R2594" i="2"/>
  <c r="R2582" i="2"/>
  <c r="R2570" i="2"/>
  <c r="R2558" i="2"/>
  <c r="R2546" i="2"/>
  <c r="R2534" i="2"/>
  <c r="R2522" i="2"/>
  <c r="R2510" i="2"/>
  <c r="R2498" i="2"/>
  <c r="R2486" i="2"/>
  <c r="R2474" i="2"/>
  <c r="R2462" i="2"/>
  <c r="R2450" i="2"/>
  <c r="R2438" i="2"/>
  <c r="R2426" i="2"/>
  <c r="R2413" i="2"/>
  <c r="R2399" i="2"/>
  <c r="R2383" i="2"/>
  <c r="R2361" i="2"/>
  <c r="R2344" i="2"/>
  <c r="R2313" i="2"/>
  <c r="R2277" i="2"/>
  <c r="R2241" i="2"/>
  <c r="R2205" i="2"/>
  <c r="R2169" i="2"/>
  <c r="R2133" i="2"/>
  <c r="R2097" i="2"/>
  <c r="R2061" i="2"/>
  <c r="R2025" i="2"/>
  <c r="R1989" i="2"/>
  <c r="R1953" i="2"/>
  <c r="R1917" i="2"/>
  <c r="R1881" i="2"/>
  <c r="R1845" i="2"/>
  <c r="R1809" i="2"/>
  <c r="R1772" i="2"/>
  <c r="R1724" i="2"/>
  <c r="R1676" i="2"/>
  <c r="R1625" i="2"/>
  <c r="R1527" i="2"/>
  <c r="R1383" i="2"/>
  <c r="R1239" i="2"/>
  <c r="R1054" i="2"/>
  <c r="R627" i="2"/>
  <c r="R2977" i="2"/>
  <c r="R2965" i="2"/>
  <c r="R2953" i="2"/>
  <c r="R2941" i="2"/>
  <c r="R2929" i="2"/>
  <c r="R2917" i="2"/>
  <c r="R2905" i="2"/>
  <c r="R2893" i="2"/>
  <c r="R2881" i="2"/>
  <c r="R2869" i="2"/>
  <c r="R2857" i="2"/>
  <c r="R2845" i="2"/>
  <c r="R2833" i="2"/>
  <c r="R2821" i="2"/>
  <c r="R2809" i="2"/>
  <c r="R2797" i="2"/>
  <c r="R2785" i="2"/>
  <c r="R2773" i="2"/>
  <c r="R2761" i="2"/>
  <c r="R2749" i="2"/>
  <c r="R2737" i="2"/>
  <c r="R2725" i="2"/>
  <c r="R2713" i="2"/>
  <c r="R2701" i="2"/>
  <c r="R2689" i="2"/>
  <c r="R2677" i="2"/>
  <c r="R2665" i="2"/>
  <c r="R2653" i="2"/>
  <c r="R2641" i="2"/>
  <c r="R2629" i="2"/>
  <c r="R2617" i="2"/>
  <c r="R2605" i="2"/>
  <c r="R2593" i="2"/>
  <c r="R2581" i="2"/>
  <c r="R2569" i="2"/>
  <c r="R2557" i="2"/>
  <c r="R2545" i="2"/>
  <c r="R2533" i="2"/>
  <c r="R2521" i="2"/>
  <c r="R2509" i="2"/>
  <c r="R2497" i="2"/>
  <c r="R2485" i="2"/>
  <c r="R2473" i="2"/>
  <c r="R2461" i="2"/>
  <c r="R2449" i="2"/>
  <c r="R2437" i="2"/>
  <c r="R2425" i="2"/>
  <c r="R2411" i="2"/>
  <c r="R2398" i="2"/>
  <c r="R2382" i="2"/>
  <c r="R2360" i="2"/>
  <c r="R2342" i="2"/>
  <c r="R2312" i="2"/>
  <c r="R2276" i="2"/>
  <c r="R2240" i="2"/>
  <c r="R2204" i="2"/>
  <c r="R2168" i="2"/>
  <c r="R2132" i="2"/>
  <c r="R2096" i="2"/>
  <c r="R2060" i="2"/>
  <c r="R2024" i="2"/>
  <c r="R1988" i="2"/>
  <c r="R1952" i="2"/>
  <c r="R1916" i="2"/>
  <c r="R1880" i="2"/>
  <c r="R1844" i="2"/>
  <c r="R1808" i="2"/>
  <c r="R1771" i="2"/>
  <c r="R1723" i="2"/>
  <c r="R1675" i="2"/>
  <c r="R1623" i="2"/>
  <c r="R1498" i="2"/>
  <c r="R1354" i="2"/>
  <c r="R1210" i="2"/>
  <c r="R1017" i="2"/>
  <c r="R434" i="2"/>
  <c r="R2976" i="2"/>
  <c r="R2964" i="2"/>
  <c r="R2952" i="2"/>
  <c r="R2940" i="2"/>
  <c r="R2928" i="2"/>
  <c r="R2916" i="2"/>
  <c r="R2904" i="2"/>
  <c r="R2892" i="2"/>
  <c r="R2880" i="2"/>
  <c r="R2868" i="2"/>
  <c r="R2856" i="2"/>
  <c r="R2844" i="2"/>
  <c r="R2832" i="2"/>
  <c r="R2820" i="2"/>
  <c r="R2808" i="2"/>
  <c r="R2796" i="2"/>
  <c r="R2784" i="2"/>
  <c r="R2772" i="2"/>
  <c r="R2760" i="2"/>
  <c r="R2748" i="2"/>
  <c r="R2736" i="2"/>
  <c r="R2724" i="2"/>
  <c r="R2712" i="2"/>
  <c r="R2700" i="2"/>
  <c r="R2688" i="2"/>
  <c r="R2676" i="2"/>
  <c r="R2664" i="2"/>
  <c r="R2652" i="2"/>
  <c r="R2640" i="2"/>
  <c r="R2628" i="2"/>
  <c r="R2616" i="2"/>
  <c r="R2604" i="2"/>
  <c r="R2592" i="2"/>
  <c r="R2580" i="2"/>
  <c r="R2568" i="2"/>
  <c r="R2556" i="2"/>
  <c r="R2544" i="2"/>
  <c r="R2532" i="2"/>
  <c r="R2520" i="2"/>
  <c r="R2508" i="2"/>
  <c r="R2496" i="2"/>
  <c r="R2484" i="2"/>
  <c r="R2472" i="2"/>
  <c r="R2460" i="2"/>
  <c r="R2448" i="2"/>
  <c r="R2436" i="2"/>
  <c r="R2423" i="2"/>
  <c r="R2410" i="2"/>
  <c r="R2397" i="2"/>
  <c r="R2381" i="2"/>
  <c r="R2359" i="2"/>
  <c r="R2337" i="2"/>
  <c r="R2310" i="2"/>
  <c r="R2274" i="2"/>
  <c r="R2238" i="2"/>
  <c r="R2202" i="2"/>
  <c r="R2166" i="2"/>
  <c r="R2130" i="2"/>
  <c r="R2094" i="2"/>
  <c r="R2058" i="2"/>
  <c r="R2022" i="2"/>
  <c r="R1986" i="2"/>
  <c r="R1950" i="2"/>
  <c r="R1914" i="2"/>
  <c r="R1878" i="2"/>
  <c r="R1842" i="2"/>
  <c r="R1806" i="2"/>
  <c r="R1769" i="2"/>
  <c r="R1721" i="2"/>
  <c r="R1673" i="2"/>
  <c r="R1617" i="2"/>
  <c r="R1497" i="2"/>
  <c r="R1353" i="2"/>
  <c r="R1209" i="2"/>
  <c r="R1016" i="2"/>
  <c r="R432" i="2"/>
  <c r="R2975" i="2"/>
  <c r="R2963" i="2"/>
  <c r="R2951" i="2"/>
  <c r="R2939" i="2"/>
  <c r="R2927" i="2"/>
  <c r="R2915" i="2"/>
  <c r="R2903" i="2"/>
  <c r="R2891" i="2"/>
  <c r="R2879" i="2"/>
  <c r="R2867" i="2"/>
  <c r="R2855" i="2"/>
  <c r="R2843" i="2"/>
  <c r="R2831" i="2"/>
  <c r="R2819" i="2"/>
  <c r="R2807" i="2"/>
  <c r="R2795" i="2"/>
  <c r="R2783" i="2"/>
  <c r="R2771" i="2"/>
  <c r="R2759" i="2"/>
  <c r="R2747" i="2"/>
  <c r="R2735" i="2"/>
  <c r="R2723" i="2"/>
  <c r="R2711" i="2"/>
  <c r="R2699" i="2"/>
  <c r="R2687" i="2"/>
  <c r="R2675" i="2"/>
  <c r="R2663" i="2"/>
  <c r="R2651" i="2"/>
  <c r="R2639" i="2"/>
  <c r="R2627" i="2"/>
  <c r="R2615" i="2"/>
  <c r="R2603" i="2"/>
  <c r="R2591" i="2"/>
  <c r="R2579" i="2"/>
  <c r="R2567" i="2"/>
  <c r="R2555" i="2"/>
  <c r="R2543" i="2"/>
  <c r="R2531" i="2"/>
  <c r="R2519" i="2"/>
  <c r="R2507" i="2"/>
  <c r="R2495" i="2"/>
  <c r="R2483" i="2"/>
  <c r="R2471" i="2"/>
  <c r="R2459" i="2"/>
  <c r="R2447" i="2"/>
  <c r="R2435" i="2"/>
  <c r="R2422" i="2"/>
  <c r="R2409" i="2"/>
  <c r="R2396" i="2"/>
  <c r="R2380" i="2"/>
  <c r="R2358" i="2"/>
  <c r="R2336" i="2"/>
  <c r="R2306" i="2"/>
  <c r="R2270" i="2"/>
  <c r="R2234" i="2"/>
  <c r="R2198" i="2"/>
  <c r="R2162" i="2"/>
  <c r="R2126" i="2"/>
  <c r="R2090" i="2"/>
  <c r="R2054" i="2"/>
  <c r="R2018" i="2"/>
  <c r="R1982" i="2"/>
  <c r="R1946" i="2"/>
  <c r="R1910" i="2"/>
  <c r="R1874" i="2"/>
  <c r="R1838" i="2"/>
  <c r="R1802" i="2"/>
  <c r="R1762" i="2"/>
  <c r="R1714" i="2"/>
  <c r="R1666" i="2"/>
  <c r="R1611" i="2"/>
  <c r="R1491" i="2"/>
  <c r="R1347" i="2"/>
  <c r="R1198" i="2"/>
  <c r="R1003" i="2"/>
  <c r="R360" i="2"/>
  <c r="AB2326" i="4"/>
  <c r="AB1629" i="4"/>
  <c r="Z11" i="4"/>
  <c r="Z23" i="4"/>
  <c r="Z208" i="4"/>
  <c r="Z220" i="4"/>
  <c r="Z232" i="4"/>
  <c r="Z340" i="4"/>
  <c r="Z352" i="4"/>
  <c r="Z376" i="4"/>
  <c r="Z523" i="4"/>
  <c r="Z875" i="4"/>
  <c r="Z1222" i="4"/>
  <c r="Z1247" i="4"/>
  <c r="Z1371" i="4"/>
  <c r="Z1383" i="4"/>
  <c r="Z1395" i="4"/>
  <c r="Z1420" i="4"/>
  <c r="Z1457" i="4"/>
  <c r="Z1469" i="4"/>
  <c r="Z1549" i="4"/>
  <c r="Z1611" i="4"/>
  <c r="AB57" i="4"/>
  <c r="AB361" i="4"/>
  <c r="AB1219" i="4"/>
  <c r="AB1479" i="4"/>
  <c r="Z341" i="4"/>
  <c r="Z353" i="4"/>
  <c r="Z365" i="4"/>
  <c r="Z378" i="4"/>
  <c r="Z524" i="4"/>
  <c r="Z863" i="4"/>
  <c r="Z876" i="4"/>
  <c r="Z1408" i="4"/>
  <c r="Z2411" i="4"/>
  <c r="AB69" i="4"/>
  <c r="AB373" i="4"/>
  <c r="AB1231" i="4"/>
  <c r="AB1492" i="4"/>
  <c r="AB1641" i="4"/>
  <c r="Z50" i="4"/>
  <c r="Z62" i="4"/>
  <c r="Z74" i="4"/>
  <c r="Z210" i="4"/>
  <c r="Z222" i="4"/>
  <c r="Z234" i="4"/>
  <c r="Z403" i="4"/>
  <c r="Z415" i="4"/>
  <c r="Z500" i="4"/>
  <c r="Z525" i="4"/>
  <c r="Z864" i="4"/>
  <c r="Z1535" i="4"/>
  <c r="Z1620" i="4"/>
  <c r="AB81" i="4"/>
  <c r="AB386" i="4"/>
  <c r="AB1244" i="4"/>
  <c r="AB1505" i="4"/>
  <c r="AB1654" i="4"/>
  <c r="Z14" i="4"/>
  <c r="Z26" i="4"/>
  <c r="Z38" i="4"/>
  <c r="Z199" i="4"/>
  <c r="Z211" i="4"/>
  <c r="Z223" i="4"/>
  <c r="Z235" i="4"/>
  <c r="Z343" i="4"/>
  <c r="Z355" i="4"/>
  <c r="Z416" i="4"/>
  <c r="Z514" i="4"/>
  <c r="Z526" i="4"/>
  <c r="Z1201" i="4"/>
  <c r="Z1398" i="4"/>
  <c r="Z1473" i="4"/>
  <c r="Z1485" i="4"/>
  <c r="Z1511" i="4"/>
  <c r="Z1523" i="4"/>
  <c r="Z1536" i="4"/>
  <c r="Z1573" i="4"/>
  <c r="Z1840" i="4"/>
  <c r="AB6" i="4"/>
  <c r="AB205" i="4"/>
  <c r="AB398" i="4"/>
  <c r="AB1368" i="4"/>
  <c r="AB1517" i="4"/>
  <c r="AB1666" i="4"/>
  <c r="Z52" i="4"/>
  <c r="Z64" i="4"/>
  <c r="Z76" i="4"/>
  <c r="Z200" i="4"/>
  <c r="Z212" i="4"/>
  <c r="Z224" i="4"/>
  <c r="Z236" i="4"/>
  <c r="Z381" i="4"/>
  <c r="Z393" i="4"/>
  <c r="Z405" i="4"/>
  <c r="Z854" i="4"/>
  <c r="Z879" i="4"/>
  <c r="Z1399" i="4"/>
  <c r="Z1411" i="4"/>
  <c r="Z1424" i="4"/>
  <c r="Z1474" i="4"/>
  <c r="Z1512" i="4"/>
  <c r="Z1524" i="4"/>
  <c r="Z1632" i="4"/>
  <c r="AB8" i="4"/>
  <c r="AB217" i="4"/>
  <c r="AB410" i="4"/>
  <c r="AB1380" i="4"/>
  <c r="AB1529" i="4"/>
  <c r="AB1678" i="4"/>
  <c r="AB4" i="4"/>
  <c r="Z53" i="4"/>
  <c r="Z65" i="4"/>
  <c r="Z77" i="4"/>
  <c r="Z213" i="4"/>
  <c r="Z296" i="4"/>
  <c r="Z308" i="4"/>
  <c r="Z320" i="4"/>
  <c r="Z382" i="4"/>
  <c r="Z394" i="4"/>
  <c r="Z406" i="4"/>
  <c r="Z418" i="4"/>
  <c r="Z867" i="4"/>
  <c r="Z1425" i="4"/>
  <c r="Z1437" i="4"/>
  <c r="Z1449" i="4"/>
  <c r="Z1488" i="4"/>
  <c r="Z1513" i="4"/>
  <c r="Z1526" i="4"/>
  <c r="Z1555" i="4"/>
  <c r="AB18" i="4"/>
  <c r="AB229" i="4"/>
  <c r="AB495" i="4"/>
  <c r="AB1392" i="4"/>
  <c r="AB1541" i="4"/>
  <c r="AB1827" i="4"/>
  <c r="Z5" i="4"/>
  <c r="Z17" i="4"/>
  <c r="Z54" i="4"/>
  <c r="Z226" i="4"/>
  <c r="Z238" i="4"/>
  <c r="Z297" i="4"/>
  <c r="Z309" i="4"/>
  <c r="Z321" i="4"/>
  <c r="Z370" i="4"/>
  <c r="Z383" i="4"/>
  <c r="Z395" i="4"/>
  <c r="Z407" i="4"/>
  <c r="Z419" i="4"/>
  <c r="Z504" i="4"/>
  <c r="Z856" i="4"/>
  <c r="Z868" i="4"/>
  <c r="Z1204" i="4"/>
  <c r="Z1426" i="4"/>
  <c r="Z1438" i="4"/>
  <c r="Z1585" i="4"/>
  <c r="Z1644" i="4"/>
  <c r="AB20" i="4"/>
  <c r="AB507" i="4"/>
  <c r="AB1404" i="4"/>
  <c r="AB1554" i="4"/>
  <c r="AB1839" i="4"/>
  <c r="Z18" i="4"/>
  <c r="Z30" i="4"/>
  <c r="Z42" i="4"/>
  <c r="Z55" i="4"/>
  <c r="Z67" i="4"/>
  <c r="Z203" i="4"/>
  <c r="Z298" i="4"/>
  <c r="Z322" i="4"/>
  <c r="Z359" i="4"/>
  <c r="Z505" i="4"/>
  <c r="Z857" i="4"/>
  <c r="Z882" i="4"/>
  <c r="Z1205" i="4"/>
  <c r="Z1217" i="4"/>
  <c r="Z1229" i="4"/>
  <c r="Z1241" i="4"/>
  <c r="Z1366" i="4"/>
  <c r="Z1378" i="4"/>
  <c r="Z1390" i="4"/>
  <c r="Z1402" i="4"/>
  <c r="Z1414" i="4"/>
  <c r="Z1490" i="4"/>
  <c r="Z1503" i="4"/>
  <c r="Z1593" i="4"/>
  <c r="Z1655" i="4"/>
  <c r="Z2327" i="4"/>
  <c r="AB30" i="4"/>
  <c r="AB300" i="4"/>
  <c r="AB520" i="4"/>
  <c r="AB1417" i="4"/>
  <c r="AB1566" i="4"/>
  <c r="AB2313" i="4"/>
  <c r="Z19" i="4"/>
  <c r="Z31" i="4"/>
  <c r="Z43" i="4"/>
  <c r="Z204" i="4"/>
  <c r="Z216" i="4"/>
  <c r="Z286" i="4"/>
  <c r="Z409" i="4"/>
  <c r="Z1230" i="4"/>
  <c r="Z1242" i="4"/>
  <c r="Z1367" i="4"/>
  <c r="Z1379" i="4"/>
  <c r="Z1391" i="4"/>
  <c r="Z1403" i="4"/>
  <c r="Z1465" i="4"/>
  <c r="Z1491" i="4"/>
  <c r="Z1504" i="4"/>
  <c r="AB32" i="4"/>
  <c r="AB312" i="4"/>
  <c r="AB859" i="4"/>
  <c r="AB1429" i="4"/>
  <c r="AB1578" i="4"/>
  <c r="AB2421" i="4"/>
  <c r="AB2409" i="4"/>
  <c r="AB2381" i="4"/>
  <c r="AB2337" i="4"/>
  <c r="AB2325" i="4"/>
  <c r="AB2312" i="4"/>
  <c r="AB1838" i="4"/>
  <c r="AB1826" i="4"/>
  <c r="AB1677" i="4"/>
  <c r="AB1665" i="4"/>
  <c r="AB1652" i="4"/>
  <c r="AB1640" i="4"/>
  <c r="AB1628" i="4"/>
  <c r="AB1616" i="4"/>
  <c r="AB1603" i="4"/>
  <c r="AB1591" i="4"/>
  <c r="AB1577" i="4"/>
  <c r="AB1565" i="4"/>
  <c r="AB1553" i="4"/>
  <c r="AB1540" i="4"/>
  <c r="AB1528" i="4"/>
  <c r="AB1516" i="4"/>
  <c r="AB1504" i="4"/>
  <c r="AB1491" i="4"/>
  <c r="AB1478" i="4"/>
  <c r="AB1465" i="4"/>
  <c r="AB1452" i="4"/>
  <c r="AB1440" i="4"/>
  <c r="AB1428" i="4"/>
  <c r="AB1416" i="4"/>
  <c r="AB1403" i="4"/>
  <c r="AB1391" i="4"/>
  <c r="AB1379" i="4"/>
  <c r="AB1367" i="4"/>
  <c r="AB1242" i="4"/>
  <c r="AB1230" i="4"/>
  <c r="AB1218" i="4"/>
  <c r="AB1206" i="4"/>
  <c r="AB883" i="4"/>
  <c r="AB871" i="4"/>
  <c r="AB858" i="4"/>
  <c r="AB519" i="4"/>
  <c r="AB506" i="4"/>
  <c r="AB421" i="4"/>
  <c r="AB409" i="4"/>
  <c r="AB397" i="4"/>
  <c r="AB385" i="4"/>
  <c r="AB372" i="4"/>
  <c r="AB360" i="4"/>
  <c r="AB348" i="4"/>
  <c r="AB336" i="4"/>
  <c r="AB323" i="4"/>
  <c r="AB311" i="4"/>
  <c r="AB299" i="4"/>
  <c r="AB286" i="4"/>
  <c r="AB228" i="4"/>
  <c r="AB216" i="4"/>
  <c r="AB204" i="4"/>
  <c r="AB80" i="4"/>
  <c r="AB68" i="4"/>
  <c r="AB56" i="4"/>
  <c r="AB43" i="4"/>
  <c r="AB31" i="4"/>
  <c r="AB19" i="4"/>
  <c r="AB7" i="4"/>
  <c r="Z2412" i="4"/>
  <c r="Z1643" i="4"/>
  <c r="Z1631" i="4"/>
  <c r="Z1619" i="4"/>
  <c r="AB2420" i="4"/>
  <c r="AB2408" i="4"/>
  <c r="AB2380" i="4"/>
  <c r="AB2336" i="4"/>
  <c r="AB2323" i="4"/>
  <c r="AB2311" i="4"/>
  <c r="AB1837" i="4"/>
  <c r="AB1825" i="4"/>
  <c r="AB1676" i="4"/>
  <c r="AB1664" i="4"/>
  <c r="AB1651" i="4"/>
  <c r="AB1639" i="4"/>
  <c r="AB1627" i="4"/>
  <c r="AB1615" i="4"/>
  <c r="AB1602" i="4"/>
  <c r="AB1589" i="4"/>
  <c r="AB1576" i="4"/>
  <c r="AB1564" i="4"/>
  <c r="AB1552" i="4"/>
  <c r="AB1539" i="4"/>
  <c r="AB1527" i="4"/>
  <c r="AB1515" i="4"/>
  <c r="AB1503" i="4"/>
  <c r="AB1490" i="4"/>
  <c r="AB1477" i="4"/>
  <c r="AB1464" i="4"/>
  <c r="AB1451" i="4"/>
  <c r="AB1439" i="4"/>
  <c r="AB1427" i="4"/>
  <c r="AB1414" i="4"/>
  <c r="AB1402" i="4"/>
  <c r="AB1390" i="4"/>
  <c r="AB1378" i="4"/>
  <c r="AB1366" i="4"/>
  <c r="AB1241" i="4"/>
  <c r="AB1229" i="4"/>
  <c r="AB1217" i="4"/>
  <c r="AB1205" i="4"/>
  <c r="AB882" i="4"/>
  <c r="AB870" i="4"/>
  <c r="AB857" i="4"/>
  <c r="AB518" i="4"/>
  <c r="AB505" i="4"/>
  <c r="AB420" i="4"/>
  <c r="AB408" i="4"/>
  <c r="AB396" i="4"/>
  <c r="AB384" i="4"/>
  <c r="AB371" i="4"/>
  <c r="AB359" i="4"/>
  <c r="AB347" i="4"/>
  <c r="AB335" i="4"/>
  <c r="AB322" i="4"/>
  <c r="AB310" i="4"/>
  <c r="AB298" i="4"/>
  <c r="AB239" i="4"/>
  <c r="AB227" i="4"/>
  <c r="AB215" i="4"/>
  <c r="AB203" i="4"/>
  <c r="AB79" i="4"/>
  <c r="AB67" i="4"/>
  <c r="AB2419" i="4"/>
  <c r="AB2407" i="4"/>
  <c r="AB2379" i="4"/>
  <c r="AB2335" i="4"/>
  <c r="AB2322" i="4"/>
  <c r="AB2310" i="4"/>
  <c r="AB1836" i="4"/>
  <c r="AB1824" i="4"/>
  <c r="AB1675" i="4"/>
  <c r="AB1663" i="4"/>
  <c r="AB1650" i="4"/>
  <c r="AB1638" i="4"/>
  <c r="AB1626" i="4"/>
  <c r="AB1614" i="4"/>
  <c r="AB1601" i="4"/>
  <c r="AB1587" i="4"/>
  <c r="AB1575" i="4"/>
  <c r="AB1563" i="4"/>
  <c r="AB1551" i="4"/>
  <c r="AB1538" i="4"/>
  <c r="AB1526" i="4"/>
  <c r="AB1514" i="4"/>
  <c r="AB1501" i="4"/>
  <c r="AB1489" i="4"/>
  <c r="AB1476" i="4"/>
  <c r="AB1463" i="4"/>
  <c r="AB1450" i="4"/>
  <c r="AB1438" i="4"/>
  <c r="AB1426" i="4"/>
  <c r="AB1413" i="4"/>
  <c r="AB1401" i="4"/>
  <c r="AB1389" i="4"/>
  <c r="AB1377" i="4"/>
  <c r="AB1365" i="4"/>
  <c r="AB1240" i="4"/>
  <c r="AB1228" i="4"/>
  <c r="AB1216" i="4"/>
  <c r="AB1204" i="4"/>
  <c r="AB881" i="4"/>
  <c r="AB868" i="4"/>
  <c r="AB856" i="4"/>
  <c r="AB517" i="4"/>
  <c r="AB504" i="4"/>
  <c r="AB419" i="4"/>
  <c r="AB407" i="4"/>
  <c r="AB395" i="4"/>
  <c r="AB383" i="4"/>
  <c r="AB370" i="4"/>
  <c r="AB358" i="4"/>
  <c r="AB346" i="4"/>
  <c r="AB334" i="4"/>
  <c r="AB321" i="4"/>
  <c r="AB309" i="4"/>
  <c r="AB297" i="4"/>
  <c r="AB238" i="4"/>
  <c r="AB226" i="4"/>
  <c r="AB214" i="4"/>
  <c r="AB202" i="4"/>
  <c r="AB78" i="4"/>
  <c r="AB66" i="4"/>
  <c r="AB54" i="4"/>
  <c r="AB41" i="4"/>
  <c r="AB29" i="4"/>
  <c r="AB17" i="4"/>
  <c r="AB5" i="4"/>
  <c r="Z1678" i="4"/>
  <c r="Z1666" i="4"/>
  <c r="Z1654" i="4"/>
  <c r="Z1604" i="4"/>
  <c r="AB2418" i="4"/>
  <c r="AB2406" i="4"/>
  <c r="AB2378" i="4"/>
  <c r="AB2334" i="4"/>
  <c r="AB2321" i="4"/>
  <c r="AB2309" i="4"/>
  <c r="AB1835" i="4"/>
  <c r="AB1823" i="4"/>
  <c r="AB1674" i="4"/>
  <c r="AB1662" i="4"/>
  <c r="AB1649" i="4"/>
  <c r="AB1637" i="4"/>
  <c r="AB1625" i="4"/>
  <c r="AB1613" i="4"/>
  <c r="AB1600" i="4"/>
  <c r="AB1586" i="4"/>
  <c r="AB1574" i="4"/>
  <c r="AB1562" i="4"/>
  <c r="AB1550" i="4"/>
  <c r="AB1537" i="4"/>
  <c r="AB1525" i="4"/>
  <c r="AB1513" i="4"/>
  <c r="AB1500" i="4"/>
  <c r="AB1488" i="4"/>
  <c r="AB1475" i="4"/>
  <c r="AB1462" i="4"/>
  <c r="AB1449" i="4"/>
  <c r="AB1437" i="4"/>
  <c r="AB1425" i="4"/>
  <c r="AB1412" i="4"/>
  <c r="AB1400" i="4"/>
  <c r="AB1388" i="4"/>
  <c r="AB1376" i="4"/>
  <c r="AB1364" i="4"/>
  <c r="AB1239" i="4"/>
  <c r="AB1227" i="4"/>
  <c r="AB1215" i="4"/>
  <c r="AB1203" i="4"/>
  <c r="AB880" i="4"/>
  <c r="AB867" i="4"/>
  <c r="AB855" i="4"/>
  <c r="AB516" i="4"/>
  <c r="AB503" i="4"/>
  <c r="AB418" i="4"/>
  <c r="AB406" i="4"/>
  <c r="AB394" i="4"/>
  <c r="AB382" i="4"/>
  <c r="AB369" i="4"/>
  <c r="AB357" i="4"/>
  <c r="AB345" i="4"/>
  <c r="AB333" i="4"/>
  <c r="AB320" i="4"/>
  <c r="AB308" i="4"/>
  <c r="AB296" i="4"/>
  <c r="AB237" i="4"/>
  <c r="AB225" i="4"/>
  <c r="AB213" i="4"/>
  <c r="AB201" i="4"/>
  <c r="AB77" i="4"/>
  <c r="AB65" i="4"/>
  <c r="AB53" i="4"/>
  <c r="AB40" i="4"/>
  <c r="AB28" i="4"/>
  <c r="AB16" i="4"/>
  <c r="Z2421" i="4"/>
  <c r="Z2409" i="4"/>
  <c r="AB2417" i="4"/>
  <c r="AB2405" i="4"/>
  <c r="AB2377" i="4"/>
  <c r="AB2333" i="4"/>
  <c r="AB2320" i="4"/>
  <c r="AB1846" i="4"/>
  <c r="AB1834" i="4"/>
  <c r="AB1822" i="4"/>
  <c r="AB1673" i="4"/>
  <c r="AB1661" i="4"/>
  <c r="AB1648" i="4"/>
  <c r="AB1636" i="4"/>
  <c r="AB1624" i="4"/>
  <c r="AB1611" i="4"/>
  <c r="AB1599" i="4"/>
  <c r="AB1585" i="4"/>
  <c r="AB1573" i="4"/>
  <c r="AB1561" i="4"/>
  <c r="AB1549" i="4"/>
  <c r="AB1536" i="4"/>
  <c r="AB1524" i="4"/>
  <c r="AB1512" i="4"/>
  <c r="AB1499" i="4"/>
  <c r="AB1487" i="4"/>
  <c r="AB1474" i="4"/>
  <c r="AB1461" i="4"/>
  <c r="AB1448" i="4"/>
  <c r="AB1436" i="4"/>
  <c r="AB1424" i="4"/>
  <c r="AB1411" i="4"/>
  <c r="AB1399" i="4"/>
  <c r="AB1387" i="4"/>
  <c r="AB1375" i="4"/>
  <c r="AB1363" i="4"/>
  <c r="AB1238" i="4"/>
  <c r="AB1226" i="4"/>
  <c r="AB1214" i="4"/>
  <c r="AB1202" i="4"/>
  <c r="AB879" i="4"/>
  <c r="AB866" i="4"/>
  <c r="AB854" i="4"/>
  <c r="AB515" i="4"/>
  <c r="AB502" i="4"/>
  <c r="AB417" i="4"/>
  <c r="AB405" i="4"/>
  <c r="AB393" i="4"/>
  <c r="AB381" i="4"/>
  <c r="AB368" i="4"/>
  <c r="AB356" i="4"/>
  <c r="AB344" i="4"/>
  <c r="AB332" i="4"/>
  <c r="AB319" i="4"/>
  <c r="AB307" i="4"/>
  <c r="AB295" i="4"/>
  <c r="AB236" i="4"/>
  <c r="AB224" i="4"/>
  <c r="AB212" i="4"/>
  <c r="AB200" i="4"/>
  <c r="AB76" i="4"/>
  <c r="AB64" i="4"/>
  <c r="AB52" i="4"/>
  <c r="AB39" i="4"/>
  <c r="AB27" i="4"/>
  <c r="AB15" i="4"/>
  <c r="Z2336" i="4"/>
  <c r="Z1837" i="4"/>
  <c r="Z1825" i="4"/>
  <c r="Z1589" i="4"/>
  <c r="AB2416" i="4"/>
  <c r="AB2388" i="4"/>
  <c r="AB2376" i="4"/>
  <c r="AB2332" i="4"/>
  <c r="AB2319" i="4"/>
  <c r="AB1845" i="4"/>
  <c r="AB1833" i="4"/>
  <c r="AB1821" i="4"/>
  <c r="AB1672" i="4"/>
  <c r="AB1660" i="4"/>
  <c r="AB1647" i="4"/>
  <c r="AB1635" i="4"/>
  <c r="AB1623" i="4"/>
  <c r="AB1610" i="4"/>
  <c r="AB1598" i="4"/>
  <c r="AB1584" i="4"/>
  <c r="AB1572" i="4"/>
  <c r="AB1560" i="4"/>
  <c r="AB1548" i="4"/>
  <c r="AB1535" i="4"/>
  <c r="AB1523" i="4"/>
  <c r="AB1511" i="4"/>
  <c r="AB1498" i="4"/>
  <c r="AB1485" i="4"/>
  <c r="AB1473" i="4"/>
  <c r="AB1460" i="4"/>
  <c r="AB1447" i="4"/>
  <c r="AB1435" i="4"/>
  <c r="AB1423" i="4"/>
  <c r="AB1410" i="4"/>
  <c r="AB1398" i="4"/>
  <c r="AB1386" i="4"/>
  <c r="AB1374" i="4"/>
  <c r="AB1361" i="4"/>
  <c r="AB1237" i="4"/>
  <c r="AB1225" i="4"/>
  <c r="AB1213" i="4"/>
  <c r="AB1201" i="4"/>
  <c r="AB878" i="4"/>
  <c r="AB865" i="4"/>
  <c r="AB526" i="4"/>
  <c r="AB514" i="4"/>
  <c r="AB501" i="4"/>
  <c r="AB416" i="4"/>
  <c r="AB404" i="4"/>
  <c r="AB392" i="4"/>
  <c r="AB380" i="4"/>
  <c r="AB367" i="4"/>
  <c r="AB355" i="4"/>
  <c r="AB343" i="4"/>
  <c r="AB330" i="4"/>
  <c r="AB318" i="4"/>
  <c r="AB306" i="4"/>
  <c r="AB294" i="4"/>
  <c r="AB235" i="4"/>
  <c r="AB223" i="4"/>
  <c r="AB211" i="4"/>
  <c r="AB199" i="4"/>
  <c r="AB75" i="4"/>
  <c r="AB63" i="4"/>
  <c r="AB51" i="4"/>
  <c r="AB38" i="4"/>
  <c r="AB26" i="4"/>
  <c r="AB14" i="4"/>
  <c r="Z2335" i="4"/>
  <c r="Z1836" i="4"/>
  <c r="Z1824" i="4"/>
  <c r="Z1675" i="4"/>
  <c r="Z1663" i="4"/>
  <c r="Z1650" i="4"/>
  <c r="AB2415" i="4"/>
  <c r="AB2387" i="4"/>
  <c r="AB2375" i="4"/>
  <c r="AB2331" i="4"/>
  <c r="AB2318" i="4"/>
  <c r="AB1844" i="4"/>
  <c r="AB1832" i="4"/>
  <c r="AB1683" i="4"/>
  <c r="AB1671" i="4"/>
  <c r="AB1659" i="4"/>
  <c r="AB1646" i="4"/>
  <c r="AB1634" i="4"/>
  <c r="AB1622" i="4"/>
  <c r="AB1609" i="4"/>
  <c r="AB1597" i="4"/>
  <c r="AB1583" i="4"/>
  <c r="AB1571" i="4"/>
  <c r="AB1559" i="4"/>
  <c r="AB1547" i="4"/>
  <c r="AB1534" i="4"/>
  <c r="AB1522" i="4"/>
  <c r="AB1510" i="4"/>
  <c r="AB1497" i="4"/>
  <c r="AB1484" i="4"/>
  <c r="AB1472" i="4"/>
  <c r="AB1459" i="4"/>
  <c r="AB1446" i="4"/>
  <c r="AB1434" i="4"/>
  <c r="AB1422" i="4"/>
  <c r="AB1409" i="4"/>
  <c r="AB1397" i="4"/>
  <c r="AB1385" i="4"/>
  <c r="AB1373" i="4"/>
  <c r="AB1249" i="4"/>
  <c r="AB1236" i="4"/>
  <c r="AB1224" i="4"/>
  <c r="AB1212" i="4"/>
  <c r="AB1200" i="4"/>
  <c r="AB877" i="4"/>
  <c r="AB864" i="4"/>
  <c r="AB525" i="4"/>
  <c r="AB513" i="4"/>
  <c r="AB500" i="4"/>
  <c r="AB415" i="4"/>
  <c r="AB403" i="4"/>
  <c r="AB391" i="4"/>
  <c r="AB379" i="4"/>
  <c r="AB366" i="4"/>
  <c r="AB354" i="4"/>
  <c r="AB342" i="4"/>
  <c r="AB329" i="4"/>
  <c r="AB317" i="4"/>
  <c r="AB305" i="4"/>
  <c r="AB293" i="4"/>
  <c r="AB234" i="4"/>
  <c r="AB222" i="4"/>
  <c r="AB210" i="4"/>
  <c r="AB198" i="4"/>
  <c r="AB74" i="4"/>
  <c r="AB62" i="4"/>
  <c r="AB50" i="4"/>
  <c r="AB37" i="4"/>
  <c r="AB25" i="4"/>
  <c r="AB13" i="4"/>
  <c r="Z1835" i="4"/>
  <c r="Z1823" i="4"/>
  <c r="Z1637" i="4"/>
  <c r="Z1625" i="4"/>
  <c r="Z1613" i="4"/>
  <c r="Z1586" i="4"/>
  <c r="Z1574" i="4"/>
  <c r="Z1537" i="4"/>
  <c r="AB2414" i="4"/>
  <c r="AB2386" i="4"/>
  <c r="AB2374" i="4"/>
  <c r="AB2330" i="4"/>
  <c r="AB2317" i="4"/>
  <c r="AB1843" i="4"/>
  <c r="AB1831" i="4"/>
  <c r="AB1682" i="4"/>
  <c r="AB1670" i="4"/>
  <c r="AB1658" i="4"/>
  <c r="AB1645" i="4"/>
  <c r="AB1633" i="4"/>
  <c r="AB1621" i="4"/>
  <c r="AB1608" i="4"/>
  <c r="AB1596" i="4"/>
  <c r="AB1582" i="4"/>
  <c r="AB1570" i="4"/>
  <c r="AB1558" i="4"/>
  <c r="AB1546" i="4"/>
  <c r="AB1533" i="4"/>
  <c r="AB1521" i="4"/>
  <c r="AB1509" i="4"/>
  <c r="AB1496" i="4"/>
  <c r="AB1483" i="4"/>
  <c r="AB1470" i="4"/>
  <c r="AB1458" i="4"/>
  <c r="AB1445" i="4"/>
  <c r="AB1433" i="4"/>
  <c r="AB1421" i="4"/>
  <c r="AB1408" i="4"/>
  <c r="AB1396" i="4"/>
  <c r="AB1384" i="4"/>
  <c r="AB1372" i="4"/>
  <c r="AB1248" i="4"/>
  <c r="AB1235" i="4"/>
  <c r="AB1223" i="4"/>
  <c r="AB1211" i="4"/>
  <c r="AB1199" i="4"/>
  <c r="AB876" i="4"/>
  <c r="AB863" i="4"/>
  <c r="AB524" i="4"/>
  <c r="AB511" i="4"/>
  <c r="AB499" i="4"/>
  <c r="AB414" i="4"/>
  <c r="AB402" i="4"/>
  <c r="AB390" i="4"/>
  <c r="AB378" i="4"/>
  <c r="AB365" i="4"/>
  <c r="AB353" i="4"/>
  <c r="AB341" i="4"/>
  <c r="AB328" i="4"/>
  <c r="AB316" i="4"/>
  <c r="AB304" i="4"/>
  <c r="AB292" i="4"/>
  <c r="AB233" i="4"/>
  <c r="AB221" i="4"/>
  <c r="AB209" i="4"/>
  <c r="AB197" i="4"/>
  <c r="AB73" i="4"/>
  <c r="AB61" i="4"/>
  <c r="AB49" i="4"/>
  <c r="AB36" i="4"/>
  <c r="AB24" i="4"/>
  <c r="AB12" i="4"/>
  <c r="Z1846" i="4"/>
  <c r="Z1624" i="4"/>
  <c r="AB2413" i="4"/>
  <c r="AB2385" i="4"/>
  <c r="AB2341" i="4"/>
  <c r="AB2329" i="4"/>
  <c r="AB2316" i="4"/>
  <c r="AB1842" i="4"/>
  <c r="AB1830" i="4"/>
  <c r="AB1681" i="4"/>
  <c r="AB1669" i="4"/>
  <c r="AB1657" i="4"/>
  <c r="AB1644" i="4"/>
  <c r="AB1632" i="4"/>
  <c r="AB1620" i="4"/>
  <c r="AB1607" i="4"/>
  <c r="AB1595" i="4"/>
  <c r="AB1581" i="4"/>
  <c r="AB1569" i="4"/>
  <c r="AB1557" i="4"/>
  <c r="AB1545" i="4"/>
  <c r="AB1532" i="4"/>
  <c r="AB1520" i="4"/>
  <c r="AB1508" i="4"/>
  <c r="AB1495" i="4"/>
  <c r="AB1482" i="4"/>
  <c r="AB1469" i="4"/>
  <c r="AB1457" i="4"/>
  <c r="AB1444" i="4"/>
  <c r="AB1432" i="4"/>
  <c r="AB1420" i="4"/>
  <c r="AB1407" i="4"/>
  <c r="AB1395" i="4"/>
  <c r="AB1383" i="4"/>
  <c r="AB1371" i="4"/>
  <c r="AB1247" i="4"/>
  <c r="AB1234" i="4"/>
  <c r="AB1222" i="4"/>
  <c r="AB1210" i="4"/>
  <c r="AB1198" i="4"/>
  <c r="AB875" i="4"/>
  <c r="AB862" i="4"/>
  <c r="AB523" i="4"/>
  <c r="AB510" i="4"/>
  <c r="AB498" i="4"/>
  <c r="AB413" i="4"/>
  <c r="AB401" i="4"/>
  <c r="AB389" i="4"/>
  <c r="AB376" i="4"/>
  <c r="AB364" i="4"/>
  <c r="AB352" i="4"/>
  <c r="AB340" i="4"/>
  <c r="AB327" i="4"/>
  <c r="AB315" i="4"/>
  <c r="AB303" i="4"/>
  <c r="AB291" i="4"/>
  <c r="AB232" i="4"/>
  <c r="AB220" i="4"/>
  <c r="AB208" i="4"/>
  <c r="AB84" i="4"/>
  <c r="AB72" i="4"/>
  <c r="AB60" i="4"/>
  <c r="AB48" i="4"/>
  <c r="AB35" i="4"/>
  <c r="AB23" i="4"/>
  <c r="AB11" i="4"/>
  <c r="Z1584" i="4"/>
  <c r="Z1572" i="4"/>
  <c r="Z1560" i="4"/>
  <c r="Z1548" i="4"/>
  <c r="AB2412" i="4"/>
  <c r="AB2384" i="4"/>
  <c r="AB2340" i="4"/>
  <c r="AB2328" i="4"/>
  <c r="AB2315" i="4"/>
  <c r="AB1841" i="4"/>
  <c r="AB1829" i="4"/>
  <c r="AB1680" i="4"/>
  <c r="AB1668" i="4"/>
  <c r="AB1656" i="4"/>
  <c r="AB1643" i="4"/>
  <c r="AB1631" i="4"/>
  <c r="AB1619" i="4"/>
  <c r="AB1606" i="4"/>
  <c r="AB1594" i="4"/>
  <c r="AB1580" i="4"/>
  <c r="AB1568" i="4"/>
  <c r="AB1556" i="4"/>
  <c r="AB1544" i="4"/>
  <c r="AB1531" i="4"/>
  <c r="AB1519" i="4"/>
  <c r="AB1507" i="4"/>
  <c r="AB1494" i="4"/>
  <c r="AB1481" i="4"/>
  <c r="AB1468" i="4"/>
  <c r="AB1455" i="4"/>
  <c r="AB1443" i="4"/>
  <c r="AB1431" i="4"/>
  <c r="AB1419" i="4"/>
  <c r="AB1406" i="4"/>
  <c r="AB1394" i="4"/>
  <c r="AB1382" i="4"/>
  <c r="AB1370" i="4"/>
  <c r="AB1246" i="4"/>
  <c r="AB1233" i="4"/>
  <c r="AB1221" i="4"/>
  <c r="AB1209" i="4"/>
  <c r="AB1197" i="4"/>
  <c r="AB874" i="4"/>
  <c r="AB861" i="4"/>
  <c r="AB522" i="4"/>
  <c r="AB509" i="4"/>
  <c r="AB497" i="4"/>
  <c r="AB412" i="4"/>
  <c r="AB400" i="4"/>
  <c r="AB388" i="4"/>
  <c r="AB375" i="4"/>
  <c r="AB363" i="4"/>
  <c r="AB351" i="4"/>
  <c r="AB339" i="4"/>
  <c r="AB326" i="4"/>
  <c r="AB314" i="4"/>
  <c r="AB302" i="4"/>
  <c r="AB290" i="4"/>
  <c r="AB231" i="4"/>
  <c r="AB219" i="4"/>
  <c r="AB207" i="4"/>
  <c r="AB83" i="4"/>
  <c r="AB71" i="4"/>
  <c r="AB59" i="4"/>
  <c r="AB47" i="4"/>
  <c r="AB34" i="4"/>
  <c r="AB22" i="4"/>
  <c r="AB10" i="4"/>
  <c r="Z1844" i="4"/>
  <c r="Z1659" i="4"/>
  <c r="Z1634" i="4"/>
  <c r="Z1622" i="4"/>
  <c r="Z1559" i="4"/>
  <c r="AB2411" i="4"/>
  <c r="AB2383" i="4"/>
  <c r="AB2339" i="4"/>
  <c r="AB2327" i="4"/>
  <c r="AB2314" i="4"/>
  <c r="AB1840" i="4"/>
  <c r="AB1828" i="4"/>
  <c r="AB1679" i="4"/>
  <c r="AB1667" i="4"/>
  <c r="AB1655" i="4"/>
  <c r="AB1642" i="4"/>
  <c r="AB1630" i="4"/>
  <c r="AB1618" i="4"/>
  <c r="AB1605" i="4"/>
  <c r="AB1593" i="4"/>
  <c r="AB1579" i="4"/>
  <c r="AB1567" i="4"/>
  <c r="AB1555" i="4"/>
  <c r="AB1542" i="4"/>
  <c r="AB1530" i="4"/>
  <c r="AB1518" i="4"/>
  <c r="AB1506" i="4"/>
  <c r="AB1493" i="4"/>
  <c r="AB1480" i="4"/>
  <c r="AB1467" i="4"/>
  <c r="AB1454" i="4"/>
  <c r="AB1442" i="4"/>
  <c r="AB1430" i="4"/>
  <c r="AB1418" i="4"/>
  <c r="AB1405" i="4"/>
  <c r="AB1393" i="4"/>
  <c r="AB1381" i="4"/>
  <c r="AB1369" i="4"/>
  <c r="AB1245" i="4"/>
  <c r="AB1232" i="4"/>
  <c r="AB1220" i="4"/>
  <c r="AB1208" i="4"/>
  <c r="AB1196" i="4"/>
  <c r="AB873" i="4"/>
  <c r="AB860" i="4"/>
  <c r="AB521" i="4"/>
  <c r="AB508" i="4"/>
  <c r="AB496" i="4"/>
  <c r="AB411" i="4"/>
  <c r="AB399" i="4"/>
  <c r="AB387" i="4"/>
  <c r="AB374" i="4"/>
  <c r="AB362" i="4"/>
  <c r="AB350" i="4"/>
  <c r="AB338" i="4"/>
  <c r="AB325" i="4"/>
  <c r="AB313" i="4"/>
  <c r="AB301" i="4"/>
  <c r="AB289" i="4"/>
  <c r="AB230" i="4"/>
  <c r="AB218" i="4"/>
  <c r="AB206" i="4"/>
  <c r="AB82" i="4"/>
  <c r="AB70" i="4"/>
  <c r="AB58" i="4"/>
  <c r="AB46" i="4"/>
  <c r="AB33" i="4"/>
  <c r="AB21" i="4"/>
  <c r="AB9" i="4"/>
  <c r="Z1843" i="4"/>
  <c r="Z1831" i="4"/>
  <c r="Z1608" i="4"/>
  <c r="Z1596" i="4"/>
  <c r="Z8" i="4"/>
  <c r="Z20" i="4"/>
  <c r="Z32" i="4"/>
  <c r="Z1207" i="4"/>
  <c r="Z1219" i="4"/>
  <c r="Z1231" i="4"/>
  <c r="Z1244" i="4"/>
  <c r="Z1368" i="4"/>
  <c r="Z1380" i="4"/>
  <c r="Z1392" i="4"/>
  <c r="Z1417" i="4"/>
  <c r="Z1429" i="4"/>
  <c r="Z1492" i="4"/>
  <c r="Z1667" i="4"/>
  <c r="Z2339" i="4"/>
  <c r="AB42" i="4"/>
  <c r="AB324" i="4"/>
  <c r="AB872" i="4"/>
  <c r="AB1441" i="4"/>
  <c r="AB1592" i="4"/>
  <c r="AB2338" i="4"/>
  <c r="Z301" i="4"/>
  <c r="Z325" i="4"/>
  <c r="Z338" i="4"/>
  <c r="Z350" i="4"/>
  <c r="Z362" i="4"/>
  <c r="Z387" i="4"/>
  <c r="Z411" i="4"/>
  <c r="Z1196" i="4"/>
  <c r="Z1208" i="4"/>
  <c r="Z1220" i="4"/>
  <c r="Z1232" i="4"/>
  <c r="Z1467" i="4"/>
  <c r="Z1605" i="4"/>
  <c r="Z1669" i="4"/>
  <c r="AB45" i="4"/>
  <c r="AB337" i="4"/>
  <c r="AB884" i="4"/>
  <c r="AB1453" i="4"/>
  <c r="AB1604" i="4"/>
  <c r="AB2382" i="4"/>
  <c r="Z351" i="4"/>
  <c r="Z363" i="4"/>
  <c r="Z375" i="4"/>
  <c r="Z412" i="4"/>
  <c r="Z497" i="4"/>
  <c r="Z1546" i="4"/>
  <c r="Z1607" i="4"/>
  <c r="Z1679" i="4"/>
  <c r="AB55" i="4"/>
  <c r="AB349" i="4"/>
  <c r="AB1207" i="4"/>
  <c r="AB1466" i="4"/>
  <c r="AB1617" i="4"/>
  <c r="AB2410" i="4"/>
  <c r="I1002" i="4"/>
  <c r="K1002" i="4" s="1"/>
  <c r="I6" i="4"/>
  <c r="I18" i="4"/>
  <c r="I30" i="4"/>
  <c r="I42" i="4"/>
  <c r="I55" i="4"/>
  <c r="K55" i="4" s="1"/>
  <c r="I67" i="4"/>
  <c r="K67" i="4" s="1"/>
  <c r="I79" i="4"/>
  <c r="K79" i="4" s="1"/>
  <c r="I92" i="4"/>
  <c r="K92" i="4" s="1"/>
  <c r="I105" i="4"/>
  <c r="K105" i="4" s="1"/>
  <c r="I118" i="4"/>
  <c r="I130" i="4"/>
  <c r="I142" i="4"/>
  <c r="I154" i="4"/>
  <c r="I167" i="4"/>
  <c r="I179" i="4"/>
  <c r="I191" i="4"/>
  <c r="I204" i="4"/>
  <c r="I216" i="4"/>
  <c r="I228" i="4"/>
  <c r="I241" i="4"/>
  <c r="K241" i="4" s="1"/>
  <c r="I253" i="4"/>
  <c r="K253" i="4" s="1"/>
  <c r="I270" i="4"/>
  <c r="K270" i="4" s="1"/>
  <c r="I303" i="4"/>
  <c r="K303" i="4" s="1"/>
  <c r="I320" i="4"/>
  <c r="K320" i="4" s="1"/>
  <c r="I337" i="4"/>
  <c r="K337" i="4" s="1"/>
  <c r="I352" i="4"/>
  <c r="K352" i="4" s="1"/>
  <c r="I375" i="4"/>
  <c r="K375" i="4" s="1"/>
  <c r="I410" i="4"/>
  <c r="K410" i="4" s="1"/>
  <c r="I447" i="4"/>
  <c r="I493" i="4"/>
  <c r="K493" i="4" s="1"/>
  <c r="I560" i="4"/>
  <c r="K560" i="4" s="1"/>
  <c r="I634" i="4"/>
  <c r="I708" i="4"/>
  <c r="I977" i="4"/>
  <c r="K977" i="4" s="1"/>
  <c r="I7" i="4"/>
  <c r="I19" i="4"/>
  <c r="I31" i="4"/>
  <c r="I43" i="4"/>
  <c r="I56" i="4"/>
  <c r="K56" i="4" s="1"/>
  <c r="I68" i="4"/>
  <c r="K68" i="4" s="1"/>
  <c r="I80" i="4"/>
  <c r="K80" i="4" s="1"/>
  <c r="I93" i="4"/>
  <c r="K93" i="4" s="1"/>
  <c r="I106" i="4"/>
  <c r="K106" i="4" s="1"/>
  <c r="I119" i="4"/>
  <c r="I131" i="4"/>
  <c r="I143" i="4"/>
  <c r="I155" i="4"/>
  <c r="I168" i="4"/>
  <c r="I180" i="4"/>
  <c r="I192" i="4"/>
  <c r="I205" i="4"/>
  <c r="I217" i="4"/>
  <c r="I229" i="4"/>
  <c r="I242" i="4"/>
  <c r="K242" i="4" s="1"/>
  <c r="I254" i="4"/>
  <c r="K254" i="4" s="1"/>
  <c r="I271" i="4"/>
  <c r="K271" i="4" s="1"/>
  <c r="I289" i="4"/>
  <c r="K289" i="4" s="1"/>
  <c r="I304" i="4"/>
  <c r="K304" i="4" s="1"/>
  <c r="I321" i="4"/>
  <c r="K321" i="4" s="1"/>
  <c r="I338" i="4"/>
  <c r="K338" i="4" s="1"/>
  <c r="I353" i="4"/>
  <c r="K353" i="4" s="1"/>
  <c r="I382" i="4"/>
  <c r="I412" i="4"/>
  <c r="K412" i="4" s="1"/>
  <c r="I449" i="4"/>
  <c r="I497" i="4"/>
  <c r="K497" i="4" s="1"/>
  <c r="I569" i="4"/>
  <c r="K569" i="4" s="1"/>
  <c r="I643" i="4"/>
  <c r="I721" i="4"/>
  <c r="K721" i="4" s="1"/>
  <c r="I990" i="4"/>
  <c r="K990" i="4" s="1"/>
  <c r="I8" i="4"/>
  <c r="I20" i="4"/>
  <c r="I32" i="4"/>
  <c r="I45" i="4"/>
  <c r="K45" i="4" s="1"/>
  <c r="I57" i="4"/>
  <c r="K57" i="4" s="1"/>
  <c r="I69" i="4"/>
  <c r="K69" i="4" s="1"/>
  <c r="I81" i="4"/>
  <c r="K81" i="4" s="1"/>
  <c r="I94" i="4"/>
  <c r="K94" i="4" s="1"/>
  <c r="I107" i="4"/>
  <c r="K107" i="4" s="1"/>
  <c r="I120" i="4"/>
  <c r="I132" i="4"/>
  <c r="I144" i="4"/>
  <c r="I157" i="4"/>
  <c r="I169" i="4"/>
  <c r="I181" i="4"/>
  <c r="I193" i="4"/>
  <c r="I206" i="4"/>
  <c r="I218" i="4"/>
  <c r="I230" i="4"/>
  <c r="I243" i="4"/>
  <c r="K243" i="4" s="1"/>
  <c r="I257" i="4"/>
  <c r="K257" i="4" s="1"/>
  <c r="I273" i="4"/>
  <c r="K273" i="4" s="1"/>
  <c r="I290" i="4"/>
  <c r="I307" i="4"/>
  <c r="I323" i="4"/>
  <c r="I339" i="4"/>
  <c r="K339" i="4" s="1"/>
  <c r="I356" i="4"/>
  <c r="K356" i="4" s="1"/>
  <c r="I383" i="4"/>
  <c r="I418" i="4"/>
  <c r="I456" i="4"/>
  <c r="K456" i="4" s="1"/>
  <c r="I505" i="4"/>
  <c r="K505" i="4" s="1"/>
  <c r="I572" i="4"/>
  <c r="K572" i="4" s="1"/>
  <c r="I647" i="4"/>
  <c r="I854" i="4"/>
  <c r="I4" i="4"/>
  <c r="I2421" i="4"/>
  <c r="I2409" i="4"/>
  <c r="I2396" i="4"/>
  <c r="K2396" i="4" s="1"/>
  <c r="I2383" i="4"/>
  <c r="K2383" i="4" s="1"/>
  <c r="I2370" i="4"/>
  <c r="I2358" i="4"/>
  <c r="I2346" i="4"/>
  <c r="I2333" i="4"/>
  <c r="I2320" i="4"/>
  <c r="K2320" i="4" s="1"/>
  <c r="I2307" i="4"/>
  <c r="K2307" i="4" s="1"/>
  <c r="I2295" i="4"/>
  <c r="K2295" i="4" s="1"/>
  <c r="I2282" i="4"/>
  <c r="K2282" i="4" s="1"/>
  <c r="I2269" i="4"/>
  <c r="K2269" i="4" s="1"/>
  <c r="I2256" i="4"/>
  <c r="I2243" i="4"/>
  <c r="K2243" i="4" s="1"/>
  <c r="I2231" i="4"/>
  <c r="K2231" i="4" s="1"/>
  <c r="I2200" i="4"/>
  <c r="K2200" i="4" s="1"/>
  <c r="I2187" i="4"/>
  <c r="K2187" i="4" s="1"/>
  <c r="I2175" i="4"/>
  <c r="K2175" i="4" s="1"/>
  <c r="I2163" i="4"/>
  <c r="K2163" i="4" s="1"/>
  <c r="I2150" i="4"/>
  <c r="K2150" i="4" s="1"/>
  <c r="I2138" i="4"/>
  <c r="K2138" i="4" s="1"/>
  <c r="I2126" i="4"/>
  <c r="K2126" i="4" s="1"/>
  <c r="I2113" i="4"/>
  <c r="K2113" i="4" s="1"/>
  <c r="I2101" i="4"/>
  <c r="K2101" i="4" s="1"/>
  <c r="I2089" i="4"/>
  <c r="K2089" i="4" s="1"/>
  <c r="I2077" i="4"/>
  <c r="K2077" i="4" s="1"/>
  <c r="I2065" i="4"/>
  <c r="K2065" i="4" s="1"/>
  <c r="I2053" i="4"/>
  <c r="K2053" i="4" s="1"/>
  <c r="I2041" i="4"/>
  <c r="K2041" i="4" s="1"/>
  <c r="I2029" i="4"/>
  <c r="K2029" i="4" s="1"/>
  <c r="I2017" i="4"/>
  <c r="K2017" i="4" s="1"/>
  <c r="I2005" i="4"/>
  <c r="K2005" i="4" s="1"/>
  <c r="I1993" i="4"/>
  <c r="K1993" i="4" s="1"/>
  <c r="I1981" i="4"/>
  <c r="K1981" i="4" s="1"/>
  <c r="I1969" i="4"/>
  <c r="K1969" i="4" s="1"/>
  <c r="I1957" i="4"/>
  <c r="K1957" i="4" s="1"/>
  <c r="I1945" i="4"/>
  <c r="K1945" i="4" s="1"/>
  <c r="I1933" i="4"/>
  <c r="K1933" i="4" s="1"/>
  <c r="I1921" i="4"/>
  <c r="K1921" i="4" s="1"/>
  <c r="I1909" i="4"/>
  <c r="K1909" i="4" s="1"/>
  <c r="I1897" i="4"/>
  <c r="K1897" i="4" s="1"/>
  <c r="I1884" i="4"/>
  <c r="K1884" i="4" s="1"/>
  <c r="I1872" i="4"/>
  <c r="K1872" i="4" s="1"/>
  <c r="I1860" i="4"/>
  <c r="K1860" i="4" s="1"/>
  <c r="I1848" i="4"/>
  <c r="K1848" i="4" s="1"/>
  <c r="I1835" i="4"/>
  <c r="I1823" i="4"/>
  <c r="I1810" i="4"/>
  <c r="K1810" i="4" s="1"/>
  <c r="I1798" i="4"/>
  <c r="K1798" i="4" s="1"/>
  <c r="I1763" i="4"/>
  <c r="K1763" i="4" s="1"/>
  <c r="I1751" i="4"/>
  <c r="K1751" i="4" s="1"/>
  <c r="I1680" i="4"/>
  <c r="I1668" i="4"/>
  <c r="I1656" i="4"/>
  <c r="I1643" i="4"/>
  <c r="I1631" i="4"/>
  <c r="I1619" i="4"/>
  <c r="I1606" i="4"/>
  <c r="I1594" i="4"/>
  <c r="I1580" i="4"/>
  <c r="I1568" i="4"/>
  <c r="I1556" i="4"/>
  <c r="I1544" i="4"/>
  <c r="I1531" i="4"/>
  <c r="I1519" i="4"/>
  <c r="I1507" i="4"/>
  <c r="I1494" i="4"/>
  <c r="I1481" i="4"/>
  <c r="I1468" i="4"/>
  <c r="I1455" i="4"/>
  <c r="I1443" i="4"/>
  <c r="I1431" i="4"/>
  <c r="I1419" i="4"/>
  <c r="I1406" i="4"/>
  <c r="I1394" i="4"/>
  <c r="I1382" i="4"/>
  <c r="I1370" i="4"/>
  <c r="I1356" i="4"/>
  <c r="K1356" i="4" s="1"/>
  <c r="I1344" i="4"/>
  <c r="K1344" i="4" s="1"/>
  <c r="I1332" i="4"/>
  <c r="K1332" i="4" s="1"/>
  <c r="I1320" i="4"/>
  <c r="K1320" i="4" s="1"/>
  <c r="I1308" i="4"/>
  <c r="K1308" i="4" s="1"/>
  <c r="I1294" i="4"/>
  <c r="K1294" i="4" s="1"/>
  <c r="I1282" i="4"/>
  <c r="K1282" i="4" s="1"/>
  <c r="I2420" i="4"/>
  <c r="I2408" i="4"/>
  <c r="I2395" i="4"/>
  <c r="K2395" i="4" s="1"/>
  <c r="I2382" i="4"/>
  <c r="K2382" i="4" s="1"/>
  <c r="I2369" i="4"/>
  <c r="I2357" i="4"/>
  <c r="I2345" i="4"/>
  <c r="I2332" i="4"/>
  <c r="I2319" i="4"/>
  <c r="K2319" i="4" s="1"/>
  <c r="I2306" i="4"/>
  <c r="K2306" i="4" s="1"/>
  <c r="I2294" i="4"/>
  <c r="K2294" i="4" s="1"/>
  <c r="I2281" i="4"/>
  <c r="K2281" i="4" s="1"/>
  <c r="I2268" i="4"/>
  <c r="K2268" i="4" s="1"/>
  <c r="I2255" i="4"/>
  <c r="I2242" i="4"/>
  <c r="K2242" i="4" s="1"/>
  <c r="I2230" i="4"/>
  <c r="K2230" i="4" s="1"/>
  <c r="I2198" i="4"/>
  <c r="K2198" i="4" s="1"/>
  <c r="I2186" i="4"/>
  <c r="K2186" i="4" s="1"/>
  <c r="I2174" i="4"/>
  <c r="K2174" i="4" s="1"/>
  <c r="I2162" i="4"/>
  <c r="K2162" i="4" s="1"/>
  <c r="I2149" i="4"/>
  <c r="K2149" i="4" s="1"/>
  <c r="I2137" i="4"/>
  <c r="K2137" i="4" s="1"/>
  <c r="I2125" i="4"/>
  <c r="K2125" i="4" s="1"/>
  <c r="I2112" i="4"/>
  <c r="K2112" i="4" s="1"/>
  <c r="I2100" i="4"/>
  <c r="K2100" i="4" s="1"/>
  <c r="I2088" i="4"/>
  <c r="K2088" i="4" s="1"/>
  <c r="I2076" i="4"/>
  <c r="K2076" i="4" s="1"/>
  <c r="I2064" i="4"/>
  <c r="K2064" i="4" s="1"/>
  <c r="I2052" i="4"/>
  <c r="K2052" i="4" s="1"/>
  <c r="I2040" i="4"/>
  <c r="K2040" i="4" s="1"/>
  <c r="I2028" i="4"/>
  <c r="K2028" i="4" s="1"/>
  <c r="I2016" i="4"/>
  <c r="K2016" i="4" s="1"/>
  <c r="I2004" i="4"/>
  <c r="K2004" i="4" s="1"/>
  <c r="I1992" i="4"/>
  <c r="K1992" i="4" s="1"/>
  <c r="I1980" i="4"/>
  <c r="K1980" i="4" s="1"/>
  <c r="I1968" i="4"/>
  <c r="K1968" i="4" s="1"/>
  <c r="I1956" i="4"/>
  <c r="K1956" i="4" s="1"/>
  <c r="I1944" i="4"/>
  <c r="K1944" i="4" s="1"/>
  <c r="I1932" i="4"/>
  <c r="K1932" i="4" s="1"/>
  <c r="I1920" i="4"/>
  <c r="K1920" i="4" s="1"/>
  <c r="I1908" i="4"/>
  <c r="K1908" i="4" s="1"/>
  <c r="I1896" i="4"/>
  <c r="K1896" i="4" s="1"/>
  <c r="I1883" i="4"/>
  <c r="K1883" i="4" s="1"/>
  <c r="I1871" i="4"/>
  <c r="K1871" i="4" s="1"/>
  <c r="I1859" i="4"/>
  <c r="K1859" i="4" s="1"/>
  <c r="I1846" i="4"/>
  <c r="I1834" i="4"/>
  <c r="I1822" i="4"/>
  <c r="I1809" i="4"/>
  <c r="K1809" i="4" s="1"/>
  <c r="I1797" i="4"/>
  <c r="K1797" i="4" s="1"/>
  <c r="I1762" i="4"/>
  <c r="K1762" i="4" s="1"/>
  <c r="I1750" i="4"/>
  <c r="K1750" i="4" s="1"/>
  <c r="I1679" i="4"/>
  <c r="K1679" i="4" s="1"/>
  <c r="I1667" i="4"/>
  <c r="K1667" i="4" s="1"/>
  <c r="I1655" i="4"/>
  <c r="I1642" i="4"/>
  <c r="K1642" i="4" s="1"/>
  <c r="I1630" i="4"/>
  <c r="I1618" i="4"/>
  <c r="K1618" i="4" s="1"/>
  <c r="I1605" i="4"/>
  <c r="K1605" i="4" s="1"/>
  <c r="I1593" i="4"/>
  <c r="K1593" i="4" s="1"/>
  <c r="I1579" i="4"/>
  <c r="I1567" i="4"/>
  <c r="I1555" i="4"/>
  <c r="I1542" i="4"/>
  <c r="I1530" i="4"/>
  <c r="I1518" i="4"/>
  <c r="K1518" i="4" s="1"/>
  <c r="I1506" i="4"/>
  <c r="K1506" i="4" s="1"/>
  <c r="I1493" i="4"/>
  <c r="I1480" i="4"/>
  <c r="I1467" i="4"/>
  <c r="K1467" i="4" s="1"/>
  <c r="I1454" i="4"/>
  <c r="K1454" i="4" s="1"/>
  <c r="I1442" i="4"/>
  <c r="K1442" i="4" s="1"/>
  <c r="I1430" i="4"/>
  <c r="K1430" i="4" s="1"/>
  <c r="I1418" i="4"/>
  <c r="I1405" i="4"/>
  <c r="I1393" i="4"/>
  <c r="K1393" i="4" s="1"/>
  <c r="I1381" i="4"/>
  <c r="K1381" i="4" s="1"/>
  <c r="I2419" i="4"/>
  <c r="I2407" i="4"/>
  <c r="I2394" i="4"/>
  <c r="K2394" i="4" s="1"/>
  <c r="I2381" i="4"/>
  <c r="K2381" i="4" s="1"/>
  <c r="I2368" i="4"/>
  <c r="I2356" i="4"/>
  <c r="I2344" i="4"/>
  <c r="I2331" i="4"/>
  <c r="I2318" i="4"/>
  <c r="K2318" i="4" s="1"/>
  <c r="I2305" i="4"/>
  <c r="K2305" i="4" s="1"/>
  <c r="I2293" i="4"/>
  <c r="K2293" i="4" s="1"/>
  <c r="I2280" i="4"/>
  <c r="K2280" i="4" s="1"/>
  <c r="I2267" i="4"/>
  <c r="K2267" i="4" s="1"/>
  <c r="I2254" i="4"/>
  <c r="I2241" i="4"/>
  <c r="K2241" i="4" s="1"/>
  <c r="I2229" i="4"/>
  <c r="K2229" i="4" s="1"/>
  <c r="I2197" i="4"/>
  <c r="K2197" i="4" s="1"/>
  <c r="I2185" i="4"/>
  <c r="K2185" i="4" s="1"/>
  <c r="I2173" i="4"/>
  <c r="K2173" i="4" s="1"/>
  <c r="I2161" i="4"/>
  <c r="K2161" i="4" s="1"/>
  <c r="I2148" i="4"/>
  <c r="K2148" i="4" s="1"/>
  <c r="I2136" i="4"/>
  <c r="K2136" i="4" s="1"/>
  <c r="I2124" i="4"/>
  <c r="K2124" i="4" s="1"/>
  <c r="I2111" i="4"/>
  <c r="K2111" i="4" s="1"/>
  <c r="I2099" i="4"/>
  <c r="K2099" i="4" s="1"/>
  <c r="I2087" i="4"/>
  <c r="K2087" i="4" s="1"/>
  <c r="I2075" i="4"/>
  <c r="K2075" i="4" s="1"/>
  <c r="I2063" i="4"/>
  <c r="K2063" i="4" s="1"/>
  <c r="I2051" i="4"/>
  <c r="K2051" i="4" s="1"/>
  <c r="I2039" i="4"/>
  <c r="K2039" i="4" s="1"/>
  <c r="I2027" i="4"/>
  <c r="K2027" i="4" s="1"/>
  <c r="I2015" i="4"/>
  <c r="K2015" i="4" s="1"/>
  <c r="I2003" i="4"/>
  <c r="K2003" i="4" s="1"/>
  <c r="I1991" i="4"/>
  <c r="K1991" i="4" s="1"/>
  <c r="I1979" i="4"/>
  <c r="K1979" i="4" s="1"/>
  <c r="I1967" i="4"/>
  <c r="K1967" i="4" s="1"/>
  <c r="I1955" i="4"/>
  <c r="K1955" i="4" s="1"/>
  <c r="I1943" i="4"/>
  <c r="K1943" i="4" s="1"/>
  <c r="I1931" i="4"/>
  <c r="K1931" i="4" s="1"/>
  <c r="I1919" i="4"/>
  <c r="K1919" i="4" s="1"/>
  <c r="I1907" i="4"/>
  <c r="K1907" i="4" s="1"/>
  <c r="I1895" i="4"/>
  <c r="K1895" i="4" s="1"/>
  <c r="I1882" i="4"/>
  <c r="K1882" i="4" s="1"/>
  <c r="I1870" i="4"/>
  <c r="K1870" i="4" s="1"/>
  <c r="I1858" i="4"/>
  <c r="K1858" i="4" s="1"/>
  <c r="I1845" i="4"/>
  <c r="I1833" i="4"/>
  <c r="I1821" i="4"/>
  <c r="I1808" i="4"/>
  <c r="K1808" i="4" s="1"/>
  <c r="I1796" i="4"/>
  <c r="K1796" i="4" s="1"/>
  <c r="I1761" i="4"/>
  <c r="K1761" i="4" s="1"/>
  <c r="I1749" i="4"/>
  <c r="K1749" i="4" s="1"/>
  <c r="I1678" i="4"/>
  <c r="I1666" i="4"/>
  <c r="I1654" i="4"/>
  <c r="I1641" i="4"/>
  <c r="I1629" i="4"/>
  <c r="I1617" i="4"/>
  <c r="I1604" i="4"/>
  <c r="I1592" i="4"/>
  <c r="I1578" i="4"/>
  <c r="I1566" i="4"/>
  <c r="I1554" i="4"/>
  <c r="I1541" i="4"/>
  <c r="I1529" i="4"/>
  <c r="I1517" i="4"/>
  <c r="I1505" i="4"/>
  <c r="I1492" i="4"/>
  <c r="I1479" i="4"/>
  <c r="I1466" i="4"/>
  <c r="I1453" i="4"/>
  <c r="I1441" i="4"/>
  <c r="I1429" i="4"/>
  <c r="I1417" i="4"/>
  <c r="I1404" i="4"/>
  <c r="I1392" i="4"/>
  <c r="I1380" i="4"/>
  <c r="I2418" i="4"/>
  <c r="I2406" i="4"/>
  <c r="I2393" i="4"/>
  <c r="K2393" i="4" s="1"/>
  <c r="I2380" i="4"/>
  <c r="K2380" i="4" s="1"/>
  <c r="I2367" i="4"/>
  <c r="I2355" i="4"/>
  <c r="I2343" i="4"/>
  <c r="I2330" i="4"/>
  <c r="I2317" i="4"/>
  <c r="K2317" i="4" s="1"/>
  <c r="I2304" i="4"/>
  <c r="K2304" i="4" s="1"/>
  <c r="I2291" i="4"/>
  <c r="K2291" i="4" s="1"/>
  <c r="I2279" i="4"/>
  <c r="K2279" i="4" s="1"/>
  <c r="I2266" i="4"/>
  <c r="K2266" i="4" s="1"/>
  <c r="I2253" i="4"/>
  <c r="I2240" i="4"/>
  <c r="K2240" i="4" s="1"/>
  <c r="I2228" i="4"/>
  <c r="K2228" i="4" s="1"/>
  <c r="I2196" i="4"/>
  <c r="K2196" i="4" s="1"/>
  <c r="I2184" i="4"/>
  <c r="K2184" i="4" s="1"/>
  <c r="I2172" i="4"/>
  <c r="K2172" i="4" s="1"/>
  <c r="I2160" i="4"/>
  <c r="K2160" i="4" s="1"/>
  <c r="I2147" i="4"/>
  <c r="K2147" i="4" s="1"/>
  <c r="I2135" i="4"/>
  <c r="K2135" i="4" s="1"/>
  <c r="I2123" i="4"/>
  <c r="K2123" i="4" s="1"/>
  <c r="I2110" i="4"/>
  <c r="K2110" i="4" s="1"/>
  <c r="I2098" i="4"/>
  <c r="K2098" i="4" s="1"/>
  <c r="I2086" i="4"/>
  <c r="K2086" i="4" s="1"/>
  <c r="I2074" i="4"/>
  <c r="K2074" i="4" s="1"/>
  <c r="I2062" i="4"/>
  <c r="K2062" i="4" s="1"/>
  <c r="I2050" i="4"/>
  <c r="K2050" i="4" s="1"/>
  <c r="I2038" i="4"/>
  <c r="K2038" i="4" s="1"/>
  <c r="I2026" i="4"/>
  <c r="K2026" i="4" s="1"/>
  <c r="I2014" i="4"/>
  <c r="K2014" i="4" s="1"/>
  <c r="I2002" i="4"/>
  <c r="K2002" i="4" s="1"/>
  <c r="I1990" i="4"/>
  <c r="K1990" i="4" s="1"/>
  <c r="I1978" i="4"/>
  <c r="K1978" i="4" s="1"/>
  <c r="I1966" i="4"/>
  <c r="K1966" i="4" s="1"/>
  <c r="I1954" i="4"/>
  <c r="K1954" i="4" s="1"/>
  <c r="I1942" i="4"/>
  <c r="K1942" i="4" s="1"/>
  <c r="I1930" i="4"/>
  <c r="K1930" i="4" s="1"/>
  <c r="I1918" i="4"/>
  <c r="K1918" i="4" s="1"/>
  <c r="I1906" i="4"/>
  <c r="K1906" i="4" s="1"/>
  <c r="I1894" i="4"/>
  <c r="K1894" i="4" s="1"/>
  <c r="I1881" i="4"/>
  <c r="K1881" i="4" s="1"/>
  <c r="I1869" i="4"/>
  <c r="K1869" i="4" s="1"/>
  <c r="I1857" i="4"/>
  <c r="K1857" i="4" s="1"/>
  <c r="I1844" i="4"/>
  <c r="I1832" i="4"/>
  <c r="I1819" i="4"/>
  <c r="K1819" i="4" s="1"/>
  <c r="I1807" i="4"/>
  <c r="K1807" i="4" s="1"/>
  <c r="I1795" i="4"/>
  <c r="K1795" i="4" s="1"/>
  <c r="I1760" i="4"/>
  <c r="K1760" i="4" s="1"/>
  <c r="I1748" i="4"/>
  <c r="K1748" i="4" s="1"/>
  <c r="I1677" i="4"/>
  <c r="I1665" i="4"/>
  <c r="I1652" i="4"/>
  <c r="I1640" i="4"/>
  <c r="I1628" i="4"/>
  <c r="I1616" i="4"/>
  <c r="I1603" i="4"/>
  <c r="I1591" i="4"/>
  <c r="I1577" i="4"/>
  <c r="I1565" i="4"/>
  <c r="I1553" i="4"/>
  <c r="I1540" i="4"/>
  <c r="I1528" i="4"/>
  <c r="I1516" i="4"/>
  <c r="I1504" i="4"/>
  <c r="I1491" i="4"/>
  <c r="I1478" i="4"/>
  <c r="I1465" i="4"/>
  <c r="I1452" i="4"/>
  <c r="I1440" i="4"/>
  <c r="I1428" i="4"/>
  <c r="I1416" i="4"/>
  <c r="I1403" i="4"/>
  <c r="I1391" i="4"/>
  <c r="I1379" i="4"/>
  <c r="I1367" i="4"/>
  <c r="I1353" i="4"/>
  <c r="K1353" i="4" s="1"/>
  <c r="I2417" i="4"/>
  <c r="I2405" i="4"/>
  <c r="I2392" i="4"/>
  <c r="K2392" i="4" s="1"/>
  <c r="I2379" i="4"/>
  <c r="K2379" i="4" s="1"/>
  <c r="I2366" i="4"/>
  <c r="I2354" i="4"/>
  <c r="I2341" i="4"/>
  <c r="I2329" i="4"/>
  <c r="I2316" i="4"/>
  <c r="K2316" i="4" s="1"/>
  <c r="I2303" i="4"/>
  <c r="K2303" i="4" s="1"/>
  <c r="I2290" i="4"/>
  <c r="K2290" i="4" s="1"/>
  <c r="I2278" i="4"/>
  <c r="K2278" i="4" s="1"/>
  <c r="I2265" i="4"/>
  <c r="K2265" i="4" s="1"/>
  <c r="I2252" i="4"/>
  <c r="I2239" i="4"/>
  <c r="K2239" i="4" s="1"/>
  <c r="I2227" i="4"/>
  <c r="K2227" i="4" s="1"/>
  <c r="I2195" i="4"/>
  <c r="K2195" i="4" s="1"/>
  <c r="I2183" i="4"/>
  <c r="K2183" i="4" s="1"/>
  <c r="I2171" i="4"/>
  <c r="K2171" i="4" s="1"/>
  <c r="I2159" i="4"/>
  <c r="K2159" i="4" s="1"/>
  <c r="I2146" i="4"/>
  <c r="K2146" i="4" s="1"/>
  <c r="I2134" i="4"/>
  <c r="K2134" i="4" s="1"/>
  <c r="I2122" i="4"/>
  <c r="K2122" i="4" s="1"/>
  <c r="I2109" i="4"/>
  <c r="K2109" i="4" s="1"/>
  <c r="I2097" i="4"/>
  <c r="K2097" i="4" s="1"/>
  <c r="I2085" i="4"/>
  <c r="K2085" i="4" s="1"/>
  <c r="I2073" i="4"/>
  <c r="K2073" i="4" s="1"/>
  <c r="I2061" i="4"/>
  <c r="K2061" i="4" s="1"/>
  <c r="I2049" i="4"/>
  <c r="K2049" i="4" s="1"/>
  <c r="I2037" i="4"/>
  <c r="K2037" i="4" s="1"/>
  <c r="I2025" i="4"/>
  <c r="K2025" i="4" s="1"/>
  <c r="I2013" i="4"/>
  <c r="K2013" i="4" s="1"/>
  <c r="I2001" i="4"/>
  <c r="K2001" i="4" s="1"/>
  <c r="I1989" i="4"/>
  <c r="K1989" i="4" s="1"/>
  <c r="I1977" i="4"/>
  <c r="K1977" i="4" s="1"/>
  <c r="I1965" i="4"/>
  <c r="K1965" i="4" s="1"/>
  <c r="I1953" i="4"/>
  <c r="K1953" i="4" s="1"/>
  <c r="I1941" i="4"/>
  <c r="K1941" i="4" s="1"/>
  <c r="I1929" i="4"/>
  <c r="K1929" i="4" s="1"/>
  <c r="I1917" i="4"/>
  <c r="K1917" i="4" s="1"/>
  <c r="I1905" i="4"/>
  <c r="K1905" i="4" s="1"/>
  <c r="I1893" i="4"/>
  <c r="K1893" i="4" s="1"/>
  <c r="I1880" i="4"/>
  <c r="K1880" i="4" s="1"/>
  <c r="I1868" i="4"/>
  <c r="K1868" i="4" s="1"/>
  <c r="I1856" i="4"/>
  <c r="K1856" i="4" s="1"/>
  <c r="I1843" i="4"/>
  <c r="I1831" i="4"/>
  <c r="I1818" i="4"/>
  <c r="K1818" i="4" s="1"/>
  <c r="I1806" i="4"/>
  <c r="K1806" i="4" s="1"/>
  <c r="I1794" i="4"/>
  <c r="K1794" i="4" s="1"/>
  <c r="I1759" i="4"/>
  <c r="K1759" i="4" s="1"/>
  <c r="I1747" i="4"/>
  <c r="K1747" i="4" s="1"/>
  <c r="I1676" i="4"/>
  <c r="I1664" i="4"/>
  <c r="I1651" i="4"/>
  <c r="I1639" i="4"/>
  <c r="I1627" i="4"/>
  <c r="I1615" i="4"/>
  <c r="I1602" i="4"/>
  <c r="I1589" i="4"/>
  <c r="I1576" i="4"/>
  <c r="I1564" i="4"/>
  <c r="I1552" i="4"/>
  <c r="I1539" i="4"/>
  <c r="I1527" i="4"/>
  <c r="I1515" i="4"/>
  <c r="I1503" i="4"/>
  <c r="I1490" i="4"/>
  <c r="I1477" i="4"/>
  <c r="I1464" i="4"/>
  <c r="I1451" i="4"/>
  <c r="I1439" i="4"/>
  <c r="I1427" i="4"/>
  <c r="I1414" i="4"/>
  <c r="I1402" i="4"/>
  <c r="I1390" i="4"/>
  <c r="I1378" i="4"/>
  <c r="I1366" i="4"/>
  <c r="I1352" i="4"/>
  <c r="K1352" i="4" s="1"/>
  <c r="I1340" i="4"/>
  <c r="K1340" i="4" s="1"/>
  <c r="I1328" i="4"/>
  <c r="K1328" i="4" s="1"/>
  <c r="I1316" i="4"/>
  <c r="K1316" i="4" s="1"/>
  <c r="I1302" i="4"/>
  <c r="K1302" i="4" s="1"/>
  <c r="I1290" i="4"/>
  <c r="K1290" i="4" s="1"/>
  <c r="I1278" i="4"/>
  <c r="K1278" i="4" s="1"/>
  <c r="I2416" i="4"/>
  <c r="I2403" i="4"/>
  <c r="K2403" i="4" s="1"/>
  <c r="I2391" i="4"/>
  <c r="K2391" i="4" s="1"/>
  <c r="I2378" i="4"/>
  <c r="K2378" i="4" s="1"/>
  <c r="I2365" i="4"/>
  <c r="I2353" i="4"/>
  <c r="I2340" i="4"/>
  <c r="I2328" i="4"/>
  <c r="I2315" i="4"/>
  <c r="K2315" i="4" s="1"/>
  <c r="I2302" i="4"/>
  <c r="K2302" i="4" s="1"/>
  <c r="I2289" i="4"/>
  <c r="K2289" i="4" s="1"/>
  <c r="I2277" i="4"/>
  <c r="K2277" i="4" s="1"/>
  <c r="I2264" i="4"/>
  <c r="K2264" i="4" s="1"/>
  <c r="I2251" i="4"/>
  <c r="I2238" i="4"/>
  <c r="K2238" i="4" s="1"/>
  <c r="I2226" i="4"/>
  <c r="K2226" i="4" s="1"/>
  <c r="I2194" i="4"/>
  <c r="K2194" i="4" s="1"/>
  <c r="I2182" i="4"/>
  <c r="K2182" i="4" s="1"/>
  <c r="I2170" i="4"/>
  <c r="K2170" i="4" s="1"/>
  <c r="I2157" i="4"/>
  <c r="K2157" i="4" s="1"/>
  <c r="I2145" i="4"/>
  <c r="K2145" i="4" s="1"/>
  <c r="I2133" i="4"/>
  <c r="K2133" i="4" s="1"/>
  <c r="I2121" i="4"/>
  <c r="K2121" i="4" s="1"/>
  <c r="I2108" i="4"/>
  <c r="K2108" i="4" s="1"/>
  <c r="I2096" i="4"/>
  <c r="K2096" i="4" s="1"/>
  <c r="I2084" i="4"/>
  <c r="K2084" i="4" s="1"/>
  <c r="I2072" i="4"/>
  <c r="K2072" i="4" s="1"/>
  <c r="I2060" i="4"/>
  <c r="K2060" i="4" s="1"/>
  <c r="I2048" i="4"/>
  <c r="K2048" i="4" s="1"/>
  <c r="I2036" i="4"/>
  <c r="K2036" i="4" s="1"/>
  <c r="I2024" i="4"/>
  <c r="K2024" i="4" s="1"/>
  <c r="I2012" i="4"/>
  <c r="K2012" i="4" s="1"/>
  <c r="I2000" i="4"/>
  <c r="K2000" i="4" s="1"/>
  <c r="I1988" i="4"/>
  <c r="K1988" i="4" s="1"/>
  <c r="I1976" i="4"/>
  <c r="K1976" i="4" s="1"/>
  <c r="I1964" i="4"/>
  <c r="K1964" i="4" s="1"/>
  <c r="I1952" i="4"/>
  <c r="K1952" i="4" s="1"/>
  <c r="I1940" i="4"/>
  <c r="K1940" i="4" s="1"/>
  <c r="I1928" i="4"/>
  <c r="K1928" i="4" s="1"/>
  <c r="I1916" i="4"/>
  <c r="K1916" i="4" s="1"/>
  <c r="I1904" i="4"/>
  <c r="K1904" i="4" s="1"/>
  <c r="I1892" i="4"/>
  <c r="K1892" i="4" s="1"/>
  <c r="I1879" i="4"/>
  <c r="K1879" i="4" s="1"/>
  <c r="I1867" i="4"/>
  <c r="K1867" i="4" s="1"/>
  <c r="I1855" i="4"/>
  <c r="K1855" i="4" s="1"/>
  <c r="I1842" i="4"/>
  <c r="I1830" i="4"/>
  <c r="I1817" i="4"/>
  <c r="K1817" i="4" s="1"/>
  <c r="I1805" i="4"/>
  <c r="K1805" i="4" s="1"/>
  <c r="I1793" i="4"/>
  <c r="K1793" i="4" s="1"/>
  <c r="I1758" i="4"/>
  <c r="K1758" i="4" s="1"/>
  <c r="I1746" i="4"/>
  <c r="K1746" i="4" s="1"/>
  <c r="I1675" i="4"/>
  <c r="I1663" i="4"/>
  <c r="I1650" i="4"/>
  <c r="I1638" i="4"/>
  <c r="I1626" i="4"/>
  <c r="I1614" i="4"/>
  <c r="I1601" i="4"/>
  <c r="I1587" i="4"/>
  <c r="I1575" i="4"/>
  <c r="I1563" i="4"/>
  <c r="I1551" i="4"/>
  <c r="I1538" i="4"/>
  <c r="I1526" i="4"/>
  <c r="I1514" i="4"/>
  <c r="I1501" i="4"/>
  <c r="I1489" i="4"/>
  <c r="I1476" i="4"/>
  <c r="I1463" i="4"/>
  <c r="I1450" i="4"/>
  <c r="I1438" i="4"/>
  <c r="I1426" i="4"/>
  <c r="I1413" i="4"/>
  <c r="I1401" i="4"/>
  <c r="I1389" i="4"/>
  <c r="I1377" i="4"/>
  <c r="I1365" i="4"/>
  <c r="I1351" i="4"/>
  <c r="K1351" i="4" s="1"/>
  <c r="I1339" i="4"/>
  <c r="K1339" i="4" s="1"/>
  <c r="I2415" i="4"/>
  <c r="I2402" i="4"/>
  <c r="K2402" i="4" s="1"/>
  <c r="I2390" i="4"/>
  <c r="K2390" i="4" s="1"/>
  <c r="I2377" i="4"/>
  <c r="K2377" i="4" s="1"/>
  <c r="I2364" i="4"/>
  <c r="I2352" i="4"/>
  <c r="I2339" i="4"/>
  <c r="I2327" i="4"/>
  <c r="I2314" i="4"/>
  <c r="K2314" i="4" s="1"/>
  <c r="I2301" i="4"/>
  <c r="K2301" i="4" s="1"/>
  <c r="I2288" i="4"/>
  <c r="K2288" i="4" s="1"/>
  <c r="I2275" i="4"/>
  <c r="K2275" i="4" s="1"/>
  <c r="I2263" i="4"/>
  <c r="K2263" i="4" s="1"/>
  <c r="I2250" i="4"/>
  <c r="I2237" i="4"/>
  <c r="K2237" i="4" s="1"/>
  <c r="I2225" i="4"/>
  <c r="K2225" i="4" s="1"/>
  <c r="I2193" i="4"/>
  <c r="K2193" i="4" s="1"/>
  <c r="I2181" i="4"/>
  <c r="K2181" i="4" s="1"/>
  <c r="I2169" i="4"/>
  <c r="K2169" i="4" s="1"/>
  <c r="I2156" i="4"/>
  <c r="K2156" i="4" s="1"/>
  <c r="I2144" i="4"/>
  <c r="K2144" i="4" s="1"/>
  <c r="I2132" i="4"/>
  <c r="K2132" i="4" s="1"/>
  <c r="I2120" i="4"/>
  <c r="K2120" i="4" s="1"/>
  <c r="I2107" i="4"/>
  <c r="K2107" i="4" s="1"/>
  <c r="I2095" i="4"/>
  <c r="K2095" i="4" s="1"/>
  <c r="I2083" i="4"/>
  <c r="K2083" i="4" s="1"/>
  <c r="I2071" i="4"/>
  <c r="K2071" i="4" s="1"/>
  <c r="I2059" i="4"/>
  <c r="K2059" i="4" s="1"/>
  <c r="I2047" i="4"/>
  <c r="K2047" i="4" s="1"/>
  <c r="I2035" i="4"/>
  <c r="K2035" i="4" s="1"/>
  <c r="I2023" i="4"/>
  <c r="K2023" i="4" s="1"/>
  <c r="I2011" i="4"/>
  <c r="K2011" i="4" s="1"/>
  <c r="I1999" i="4"/>
  <c r="K1999" i="4" s="1"/>
  <c r="I1987" i="4"/>
  <c r="K1987" i="4" s="1"/>
  <c r="I1975" i="4"/>
  <c r="K1975" i="4" s="1"/>
  <c r="I1963" i="4"/>
  <c r="K1963" i="4" s="1"/>
  <c r="I1951" i="4"/>
  <c r="K1951" i="4" s="1"/>
  <c r="I1939" i="4"/>
  <c r="K1939" i="4" s="1"/>
  <c r="I1927" i="4"/>
  <c r="K1927" i="4" s="1"/>
  <c r="I1915" i="4"/>
  <c r="K1915" i="4" s="1"/>
  <c r="I1903" i="4"/>
  <c r="K1903" i="4" s="1"/>
  <c r="I1891" i="4"/>
  <c r="K1891" i="4" s="1"/>
  <c r="I1878" i="4"/>
  <c r="K1878" i="4" s="1"/>
  <c r="I1866" i="4"/>
  <c r="K1866" i="4" s="1"/>
  <c r="I1854" i="4"/>
  <c r="K1854" i="4" s="1"/>
  <c r="I1841" i="4"/>
  <c r="I1829" i="4"/>
  <c r="I1816" i="4"/>
  <c r="K1816" i="4" s="1"/>
  <c r="I1804" i="4"/>
  <c r="K1804" i="4" s="1"/>
  <c r="I1770" i="4"/>
  <c r="K1770" i="4" s="1"/>
  <c r="I1757" i="4"/>
  <c r="K1757" i="4" s="1"/>
  <c r="I1745" i="4"/>
  <c r="K1745" i="4" s="1"/>
  <c r="I1674" i="4"/>
  <c r="I1662" i="4"/>
  <c r="I1649" i="4"/>
  <c r="I1637" i="4"/>
  <c r="I1625" i="4"/>
  <c r="I1613" i="4"/>
  <c r="I1600" i="4"/>
  <c r="I1586" i="4"/>
  <c r="K1586" i="4" s="1"/>
  <c r="I1574" i="4"/>
  <c r="I1562" i="4"/>
  <c r="I1550" i="4"/>
  <c r="I1537" i="4"/>
  <c r="I1525" i="4"/>
  <c r="I1513" i="4"/>
  <c r="I1500" i="4"/>
  <c r="I1488" i="4"/>
  <c r="I1475" i="4"/>
  <c r="I1462" i="4"/>
  <c r="I1449" i="4"/>
  <c r="I1437" i="4"/>
  <c r="I1425" i="4"/>
  <c r="I1412" i="4"/>
  <c r="I1400" i="4"/>
  <c r="I1388" i="4"/>
  <c r="I1376" i="4"/>
  <c r="K1376" i="4" s="1"/>
  <c r="I1364" i="4"/>
  <c r="I1350" i="4"/>
  <c r="K1350" i="4" s="1"/>
  <c r="I1338" i="4"/>
  <c r="K1338" i="4" s="1"/>
  <c r="I1326" i="4"/>
  <c r="K1326" i="4" s="1"/>
  <c r="I1314" i="4"/>
  <c r="K1314" i="4" s="1"/>
  <c r="I1300" i="4"/>
  <c r="K1300" i="4" s="1"/>
  <c r="I1288" i="4"/>
  <c r="K1288" i="4" s="1"/>
  <c r="I1276" i="4"/>
  <c r="K1276" i="4" s="1"/>
  <c r="I2414" i="4"/>
  <c r="I2401" i="4"/>
  <c r="K2401" i="4" s="1"/>
  <c r="I2388" i="4"/>
  <c r="K2388" i="4" s="1"/>
  <c r="I2376" i="4"/>
  <c r="K2376" i="4" s="1"/>
  <c r="I2363" i="4"/>
  <c r="I2351" i="4"/>
  <c r="I2338" i="4"/>
  <c r="I2326" i="4"/>
  <c r="I2313" i="4"/>
  <c r="K2313" i="4" s="1"/>
  <c r="I2300" i="4"/>
  <c r="K2300" i="4" s="1"/>
  <c r="I2287" i="4"/>
  <c r="K2287" i="4" s="1"/>
  <c r="I2274" i="4"/>
  <c r="K2274" i="4" s="1"/>
  <c r="I2262" i="4"/>
  <c r="K2262" i="4" s="1"/>
  <c r="I2249" i="4"/>
  <c r="I2236" i="4"/>
  <c r="K2236" i="4" s="1"/>
  <c r="I2224" i="4"/>
  <c r="K2224" i="4" s="1"/>
  <c r="I2192" i="4"/>
  <c r="K2192" i="4" s="1"/>
  <c r="I2180" i="4"/>
  <c r="K2180" i="4" s="1"/>
  <c r="I2168" i="4"/>
  <c r="K2168" i="4" s="1"/>
  <c r="I2155" i="4"/>
  <c r="K2155" i="4" s="1"/>
  <c r="I2143" i="4"/>
  <c r="K2143" i="4" s="1"/>
  <c r="I2131" i="4"/>
  <c r="K2131" i="4" s="1"/>
  <c r="I2119" i="4"/>
  <c r="K2119" i="4" s="1"/>
  <c r="I2106" i="4"/>
  <c r="K2106" i="4" s="1"/>
  <c r="I2094" i="4"/>
  <c r="K2094" i="4" s="1"/>
  <c r="I2082" i="4"/>
  <c r="K2082" i="4" s="1"/>
  <c r="I2070" i="4"/>
  <c r="K2070" i="4" s="1"/>
  <c r="I2058" i="4"/>
  <c r="K2058" i="4" s="1"/>
  <c r="I2046" i="4"/>
  <c r="K2046" i="4" s="1"/>
  <c r="I2034" i="4"/>
  <c r="K2034" i="4" s="1"/>
  <c r="I2022" i="4"/>
  <c r="K2022" i="4" s="1"/>
  <c r="I2010" i="4"/>
  <c r="K2010" i="4" s="1"/>
  <c r="I1998" i="4"/>
  <c r="K1998" i="4" s="1"/>
  <c r="I1986" i="4"/>
  <c r="K1986" i="4" s="1"/>
  <c r="I1974" i="4"/>
  <c r="K1974" i="4" s="1"/>
  <c r="I1962" i="4"/>
  <c r="K1962" i="4" s="1"/>
  <c r="I1950" i="4"/>
  <c r="K1950" i="4" s="1"/>
  <c r="I1938" i="4"/>
  <c r="K1938" i="4" s="1"/>
  <c r="I1926" i="4"/>
  <c r="K1926" i="4" s="1"/>
  <c r="I1914" i="4"/>
  <c r="K1914" i="4" s="1"/>
  <c r="I1902" i="4"/>
  <c r="K1902" i="4" s="1"/>
  <c r="I1890" i="4"/>
  <c r="K1890" i="4" s="1"/>
  <c r="I1877" i="4"/>
  <c r="K1877" i="4" s="1"/>
  <c r="I1865" i="4"/>
  <c r="K1865" i="4" s="1"/>
  <c r="I1853" i="4"/>
  <c r="K1853" i="4" s="1"/>
  <c r="I1840" i="4"/>
  <c r="I1828" i="4"/>
  <c r="I1815" i="4"/>
  <c r="K1815" i="4" s="1"/>
  <c r="I1803" i="4"/>
  <c r="K1803" i="4" s="1"/>
  <c r="I1768" i="4"/>
  <c r="K1768" i="4" s="1"/>
  <c r="I1756" i="4"/>
  <c r="K1756" i="4" s="1"/>
  <c r="I1744" i="4"/>
  <c r="K1744" i="4" s="1"/>
  <c r="I1673" i="4"/>
  <c r="I1661" i="4"/>
  <c r="I1648" i="4"/>
  <c r="I1636" i="4"/>
  <c r="I1624" i="4"/>
  <c r="K1624" i="4" s="1"/>
  <c r="I1611" i="4"/>
  <c r="I1599" i="4"/>
  <c r="I1585" i="4"/>
  <c r="I1573" i="4"/>
  <c r="I1561" i="4"/>
  <c r="I1549" i="4"/>
  <c r="I1536" i="4"/>
  <c r="I1524" i="4"/>
  <c r="I1512" i="4"/>
  <c r="I1499" i="4"/>
  <c r="I1487" i="4"/>
  <c r="I1474" i="4"/>
  <c r="I1461" i="4"/>
  <c r="I1448" i="4"/>
  <c r="I1436" i="4"/>
  <c r="K1436" i="4" s="1"/>
  <c r="I1424" i="4"/>
  <c r="I1411" i="4"/>
  <c r="I1399" i="4"/>
  <c r="I1387" i="4"/>
  <c r="K1387" i="4" s="1"/>
  <c r="I1375" i="4"/>
  <c r="I2413" i="4"/>
  <c r="I2400" i="4"/>
  <c r="K2400" i="4" s="1"/>
  <c r="I2387" i="4"/>
  <c r="K2387" i="4" s="1"/>
  <c r="I2375" i="4"/>
  <c r="K2375" i="4" s="1"/>
  <c r="I2362" i="4"/>
  <c r="I2350" i="4"/>
  <c r="I2337" i="4"/>
  <c r="I2325" i="4"/>
  <c r="I2312" i="4"/>
  <c r="K2312" i="4" s="1"/>
  <c r="I2299" i="4"/>
  <c r="K2299" i="4" s="1"/>
  <c r="I2286" i="4"/>
  <c r="K2286" i="4" s="1"/>
  <c r="I2273" i="4"/>
  <c r="K2273" i="4" s="1"/>
  <c r="I2261" i="4"/>
  <c r="K2261" i="4" s="1"/>
  <c r="I2248" i="4"/>
  <c r="I2235" i="4"/>
  <c r="K2235" i="4" s="1"/>
  <c r="I2223" i="4"/>
  <c r="K2223" i="4" s="1"/>
  <c r="I2191" i="4"/>
  <c r="K2191" i="4" s="1"/>
  <c r="I2179" i="4"/>
  <c r="K2179" i="4" s="1"/>
  <c r="I2167" i="4"/>
  <c r="K2167" i="4" s="1"/>
  <c r="I2154" i="4"/>
  <c r="K2154" i="4" s="1"/>
  <c r="I2142" i="4"/>
  <c r="K2142" i="4" s="1"/>
  <c r="I2130" i="4"/>
  <c r="K2130" i="4" s="1"/>
  <c r="I2118" i="4"/>
  <c r="K2118" i="4" s="1"/>
  <c r="I2105" i="4"/>
  <c r="K2105" i="4" s="1"/>
  <c r="I2093" i="4"/>
  <c r="K2093" i="4" s="1"/>
  <c r="I2081" i="4"/>
  <c r="K2081" i="4" s="1"/>
  <c r="I2069" i="4"/>
  <c r="K2069" i="4" s="1"/>
  <c r="I2057" i="4"/>
  <c r="K2057" i="4" s="1"/>
  <c r="I2045" i="4"/>
  <c r="K2045" i="4" s="1"/>
  <c r="I2033" i="4"/>
  <c r="K2033" i="4" s="1"/>
  <c r="I2021" i="4"/>
  <c r="K2021" i="4" s="1"/>
  <c r="I2009" i="4"/>
  <c r="K2009" i="4" s="1"/>
  <c r="I1997" i="4"/>
  <c r="K1997" i="4" s="1"/>
  <c r="I1985" i="4"/>
  <c r="K1985" i="4" s="1"/>
  <c r="I1973" i="4"/>
  <c r="K1973" i="4" s="1"/>
  <c r="I1961" i="4"/>
  <c r="K1961" i="4" s="1"/>
  <c r="I1949" i="4"/>
  <c r="K1949" i="4" s="1"/>
  <c r="I1937" i="4"/>
  <c r="K1937" i="4" s="1"/>
  <c r="I1925" i="4"/>
  <c r="K1925" i="4" s="1"/>
  <c r="I1913" i="4"/>
  <c r="K1913" i="4" s="1"/>
  <c r="I1901" i="4"/>
  <c r="K1901" i="4" s="1"/>
  <c r="I1889" i="4"/>
  <c r="K1889" i="4" s="1"/>
  <c r="I1876" i="4"/>
  <c r="K1876" i="4" s="1"/>
  <c r="I1864" i="4"/>
  <c r="K1864" i="4" s="1"/>
  <c r="I1852" i="4"/>
  <c r="K1852" i="4" s="1"/>
  <c r="I1839" i="4"/>
  <c r="I1827" i="4"/>
  <c r="I1814" i="4"/>
  <c r="K1814" i="4" s="1"/>
  <c r="I1802" i="4"/>
  <c r="K1802" i="4" s="1"/>
  <c r="I1767" i="4"/>
  <c r="K1767" i="4" s="1"/>
  <c r="I1755" i="4"/>
  <c r="K1755" i="4" s="1"/>
  <c r="I1743" i="4"/>
  <c r="K1743" i="4" s="1"/>
  <c r="I1672" i="4"/>
  <c r="I1660" i="4"/>
  <c r="I1647" i="4"/>
  <c r="K1647" i="4" s="1"/>
  <c r="I1635" i="4"/>
  <c r="I1623" i="4"/>
  <c r="I1610" i="4"/>
  <c r="I1598" i="4"/>
  <c r="I1584" i="4"/>
  <c r="I1572" i="4"/>
  <c r="I1560" i="4"/>
  <c r="I1548" i="4"/>
  <c r="I1535" i="4"/>
  <c r="I1523" i="4"/>
  <c r="I1511" i="4"/>
  <c r="I1498" i="4"/>
  <c r="I1485" i="4"/>
  <c r="I1473" i="4"/>
  <c r="K1473" i="4" s="1"/>
  <c r="I1460" i="4"/>
  <c r="I1447" i="4"/>
  <c r="I1435" i="4"/>
  <c r="I1423" i="4"/>
  <c r="I1410" i="4"/>
  <c r="I1398" i="4"/>
  <c r="I1386" i="4"/>
  <c r="I1374" i="4"/>
  <c r="I1361" i="4"/>
  <c r="K1361" i="4" s="1"/>
  <c r="I1348" i="4"/>
  <c r="K1348" i="4" s="1"/>
  <c r="I2412" i="4"/>
  <c r="I2399" i="4"/>
  <c r="K2399" i="4" s="1"/>
  <c r="I2386" i="4"/>
  <c r="K2386" i="4" s="1"/>
  <c r="I2374" i="4"/>
  <c r="K2374" i="4" s="1"/>
  <c r="I2361" i="4"/>
  <c r="I2349" i="4"/>
  <c r="K2349" i="4" s="1"/>
  <c r="I2336" i="4"/>
  <c r="I2323" i="4"/>
  <c r="K2323" i="4" s="1"/>
  <c r="I2311" i="4"/>
  <c r="K2311" i="4" s="1"/>
  <c r="I2298" i="4"/>
  <c r="K2298" i="4" s="1"/>
  <c r="I2285" i="4"/>
  <c r="K2285" i="4" s="1"/>
  <c r="I2272" i="4"/>
  <c r="K2272" i="4" s="1"/>
  <c r="I2259" i="4"/>
  <c r="I2247" i="4"/>
  <c r="I2234" i="4"/>
  <c r="K2234" i="4" s="1"/>
  <c r="I2222" i="4"/>
  <c r="K2222" i="4" s="1"/>
  <c r="I2190" i="4"/>
  <c r="K2190" i="4" s="1"/>
  <c r="I2178" i="4"/>
  <c r="K2178" i="4" s="1"/>
  <c r="I2166" i="4"/>
  <c r="K2166" i="4" s="1"/>
  <c r="I2153" i="4"/>
  <c r="K2153" i="4" s="1"/>
  <c r="I2141" i="4"/>
  <c r="K2141" i="4" s="1"/>
  <c r="I2129" i="4"/>
  <c r="K2129" i="4" s="1"/>
  <c r="I2116" i="4"/>
  <c r="K2116" i="4" s="1"/>
  <c r="I2104" i="4"/>
  <c r="K2104" i="4" s="1"/>
  <c r="I2092" i="4"/>
  <c r="K2092" i="4" s="1"/>
  <c r="I2080" i="4"/>
  <c r="K2080" i="4" s="1"/>
  <c r="I2068" i="4"/>
  <c r="K2068" i="4" s="1"/>
  <c r="I2056" i="4"/>
  <c r="K2056" i="4" s="1"/>
  <c r="I2044" i="4"/>
  <c r="K2044" i="4" s="1"/>
  <c r="I2032" i="4"/>
  <c r="K2032" i="4" s="1"/>
  <c r="I2020" i="4"/>
  <c r="K2020" i="4" s="1"/>
  <c r="I2008" i="4"/>
  <c r="K2008" i="4" s="1"/>
  <c r="I1996" i="4"/>
  <c r="K1996" i="4" s="1"/>
  <c r="I1984" i="4"/>
  <c r="K1984" i="4" s="1"/>
  <c r="I1972" i="4"/>
  <c r="K1972" i="4" s="1"/>
  <c r="I1960" i="4"/>
  <c r="K1960" i="4" s="1"/>
  <c r="I1948" i="4"/>
  <c r="K1948" i="4" s="1"/>
  <c r="I1936" i="4"/>
  <c r="K1936" i="4" s="1"/>
  <c r="I1924" i="4"/>
  <c r="K1924" i="4" s="1"/>
  <c r="I1912" i="4"/>
  <c r="K1912" i="4" s="1"/>
  <c r="I1900" i="4"/>
  <c r="K1900" i="4" s="1"/>
  <c r="I1887" i="4"/>
  <c r="K1887" i="4" s="1"/>
  <c r="I1875" i="4"/>
  <c r="K1875" i="4" s="1"/>
  <c r="I1863" i="4"/>
  <c r="K1863" i="4" s="1"/>
  <c r="I1851" i="4"/>
  <c r="K1851" i="4" s="1"/>
  <c r="I1838" i="4"/>
  <c r="I1826" i="4"/>
  <c r="I1813" i="4"/>
  <c r="K1813" i="4" s="1"/>
  <c r="I1801" i="4"/>
  <c r="K1801" i="4" s="1"/>
  <c r="I1766" i="4"/>
  <c r="K1766" i="4" s="1"/>
  <c r="I1754" i="4"/>
  <c r="K1754" i="4" s="1"/>
  <c r="I1683" i="4"/>
  <c r="I1671" i="4"/>
  <c r="I1659" i="4"/>
  <c r="I1646" i="4"/>
  <c r="I1634" i="4"/>
  <c r="I1622" i="4"/>
  <c r="I1609" i="4"/>
  <c r="I1597" i="4"/>
  <c r="I1583" i="4"/>
  <c r="I1571" i="4"/>
  <c r="I1559" i="4"/>
  <c r="I1547" i="4"/>
  <c r="I1534" i="4"/>
  <c r="K1534" i="4" s="1"/>
  <c r="I1522" i="4"/>
  <c r="I1510" i="4"/>
  <c r="I1497" i="4"/>
  <c r="I1484" i="4"/>
  <c r="I1472" i="4"/>
  <c r="I1459" i="4"/>
  <c r="I1446" i="4"/>
  <c r="I1434" i="4"/>
  <c r="I1422" i="4"/>
  <c r="I1409" i="4"/>
  <c r="I1397" i="4"/>
  <c r="I1385" i="4"/>
  <c r="I1373" i="4"/>
  <c r="I2411" i="4"/>
  <c r="I2398" i="4"/>
  <c r="K2398" i="4" s="1"/>
  <c r="I2385" i="4"/>
  <c r="K2385" i="4" s="1"/>
  <c r="I2372" i="4"/>
  <c r="I2360" i="4"/>
  <c r="I2348" i="4"/>
  <c r="I2335" i="4"/>
  <c r="I2322" i="4"/>
  <c r="K2322" i="4" s="1"/>
  <c r="I2310" i="4"/>
  <c r="K2310" i="4" s="1"/>
  <c r="I2297" i="4"/>
  <c r="K2297" i="4" s="1"/>
  <c r="I2284" i="4"/>
  <c r="K2284" i="4" s="1"/>
  <c r="I2271" i="4"/>
  <c r="K2271" i="4" s="1"/>
  <c r="I2258" i="4"/>
  <c r="I2246" i="4"/>
  <c r="I2233" i="4"/>
  <c r="K2233" i="4" s="1"/>
  <c r="I2221" i="4"/>
  <c r="K2221" i="4" s="1"/>
  <c r="I2189" i="4"/>
  <c r="K2189" i="4" s="1"/>
  <c r="I2177" i="4"/>
  <c r="K2177" i="4" s="1"/>
  <c r="I2165" i="4"/>
  <c r="K2165" i="4" s="1"/>
  <c r="I2152" i="4"/>
  <c r="K2152" i="4" s="1"/>
  <c r="I2140" i="4"/>
  <c r="K2140" i="4" s="1"/>
  <c r="I2128" i="4"/>
  <c r="K2128" i="4" s="1"/>
  <c r="I2115" i="4"/>
  <c r="K2115" i="4" s="1"/>
  <c r="I2103" i="4"/>
  <c r="K2103" i="4" s="1"/>
  <c r="I2091" i="4"/>
  <c r="K2091" i="4" s="1"/>
  <c r="I2079" i="4"/>
  <c r="K2079" i="4" s="1"/>
  <c r="I2067" i="4"/>
  <c r="K2067" i="4" s="1"/>
  <c r="I2055" i="4"/>
  <c r="K2055" i="4" s="1"/>
  <c r="I2043" i="4"/>
  <c r="K2043" i="4" s="1"/>
  <c r="I2031" i="4"/>
  <c r="K2031" i="4" s="1"/>
  <c r="I2019" i="4"/>
  <c r="K2019" i="4" s="1"/>
  <c r="I2007" i="4"/>
  <c r="K2007" i="4" s="1"/>
  <c r="I1995" i="4"/>
  <c r="K1995" i="4" s="1"/>
  <c r="I1983" i="4"/>
  <c r="K1983" i="4" s="1"/>
  <c r="I1971" i="4"/>
  <c r="K1971" i="4" s="1"/>
  <c r="I1959" i="4"/>
  <c r="K1959" i="4" s="1"/>
  <c r="I1947" i="4"/>
  <c r="K1947" i="4" s="1"/>
  <c r="I1935" i="4"/>
  <c r="K1935" i="4" s="1"/>
  <c r="I1923" i="4"/>
  <c r="K1923" i="4" s="1"/>
  <c r="I1911" i="4"/>
  <c r="K1911" i="4" s="1"/>
  <c r="I1899" i="4"/>
  <c r="K1899" i="4" s="1"/>
  <c r="I1886" i="4"/>
  <c r="K1886" i="4" s="1"/>
  <c r="I1874" i="4"/>
  <c r="K1874" i="4" s="1"/>
  <c r="I1862" i="4"/>
  <c r="K1862" i="4" s="1"/>
  <c r="I1850" i="4"/>
  <c r="K1850" i="4" s="1"/>
  <c r="I1837" i="4"/>
  <c r="I1825" i="4"/>
  <c r="I1812" i="4"/>
  <c r="K1812" i="4" s="1"/>
  <c r="I1800" i="4"/>
  <c r="K1800" i="4" s="1"/>
  <c r="I1765" i="4"/>
  <c r="K1765" i="4" s="1"/>
  <c r="I1753" i="4"/>
  <c r="K1753" i="4" s="1"/>
  <c r="I1682" i="4"/>
  <c r="I1670" i="4"/>
  <c r="I1658" i="4"/>
  <c r="I1645" i="4"/>
  <c r="I1633" i="4"/>
  <c r="I1621" i="4"/>
  <c r="K1621" i="4" s="1"/>
  <c r="I1608" i="4"/>
  <c r="I1596" i="4"/>
  <c r="I1582" i="4"/>
  <c r="I1570" i="4"/>
  <c r="I1558" i="4"/>
  <c r="I1546" i="4"/>
  <c r="I1533" i="4"/>
  <c r="I1521" i="4"/>
  <c r="I1509" i="4"/>
  <c r="I1496" i="4"/>
  <c r="I1483" i="4"/>
  <c r="I1470" i="4"/>
  <c r="I1458" i="4"/>
  <c r="K1458" i="4" s="1"/>
  <c r="I1445" i="4"/>
  <c r="I1433" i="4"/>
  <c r="I1421" i="4"/>
  <c r="I2410" i="4"/>
  <c r="I2257" i="4"/>
  <c r="I2090" i="4"/>
  <c r="K2090" i="4" s="1"/>
  <c r="I1946" i="4"/>
  <c r="K1946" i="4" s="1"/>
  <c r="I1799" i="4"/>
  <c r="K1799" i="4" s="1"/>
  <c r="I1569" i="4"/>
  <c r="I1420" i="4"/>
  <c r="I1359" i="4"/>
  <c r="K1359" i="4" s="1"/>
  <c r="I1337" i="4"/>
  <c r="K1337" i="4" s="1"/>
  <c r="I1322" i="4"/>
  <c r="K1322" i="4" s="1"/>
  <c r="I1304" i="4"/>
  <c r="K1304" i="4" s="1"/>
  <c r="I1287" i="4"/>
  <c r="K1287" i="4" s="1"/>
  <c r="I1272" i="4"/>
  <c r="K1272" i="4" s="1"/>
  <c r="I1260" i="4"/>
  <c r="K1260" i="4" s="1"/>
  <c r="I1246" i="4"/>
  <c r="K1246" i="4" s="1"/>
  <c r="I1233" i="4"/>
  <c r="I1221" i="4"/>
  <c r="I1209" i="4"/>
  <c r="I1197" i="4"/>
  <c r="I1184" i="4"/>
  <c r="K1184" i="4" s="1"/>
  <c r="I1172" i="4"/>
  <c r="K1172" i="4" s="1"/>
  <c r="I1160" i="4"/>
  <c r="K1160" i="4" s="1"/>
  <c r="I1147" i="4"/>
  <c r="K1147" i="4" s="1"/>
  <c r="I1135" i="4"/>
  <c r="K1135" i="4" s="1"/>
  <c r="I1123" i="4"/>
  <c r="K1123" i="4" s="1"/>
  <c r="I1111" i="4"/>
  <c r="K1111" i="4" s="1"/>
  <c r="I1099" i="4"/>
  <c r="K1099" i="4" s="1"/>
  <c r="I1086" i="4"/>
  <c r="K1086" i="4" s="1"/>
  <c r="I1074" i="4"/>
  <c r="K1074" i="4" s="1"/>
  <c r="I1062" i="4"/>
  <c r="K1062" i="4" s="1"/>
  <c r="I1050" i="4"/>
  <c r="K1050" i="4" s="1"/>
  <c r="I1037" i="4"/>
  <c r="K1037" i="4" s="1"/>
  <c r="I1025" i="4"/>
  <c r="K1025" i="4" s="1"/>
  <c r="I1013" i="4"/>
  <c r="K1013" i="4" s="1"/>
  <c r="I1001" i="4"/>
  <c r="K1001" i="4" s="1"/>
  <c r="I989" i="4"/>
  <c r="K989" i="4" s="1"/>
  <c r="I976" i="4"/>
  <c r="K976" i="4" s="1"/>
  <c r="I964" i="4"/>
  <c r="K964" i="4" s="1"/>
  <c r="I952" i="4"/>
  <c r="K952" i="4" s="1"/>
  <c r="I940" i="4"/>
  <c r="K940" i="4" s="1"/>
  <c r="I927" i="4"/>
  <c r="K927" i="4" s="1"/>
  <c r="I915" i="4"/>
  <c r="K915" i="4" s="1"/>
  <c r="I903" i="4"/>
  <c r="K903" i="4" s="1"/>
  <c r="I891" i="4"/>
  <c r="K891" i="4" s="1"/>
  <c r="I878" i="4"/>
  <c r="I865" i="4"/>
  <c r="I732" i="4"/>
  <c r="K732" i="4" s="1"/>
  <c r="I720" i="4"/>
  <c r="K720" i="4" s="1"/>
  <c r="I707" i="4"/>
  <c r="K707" i="4" s="1"/>
  <c r="I695" i="4"/>
  <c r="K695" i="4" s="1"/>
  <c r="I683" i="4"/>
  <c r="K683" i="4" s="1"/>
  <c r="I670" i="4"/>
  <c r="I658" i="4"/>
  <c r="I645" i="4"/>
  <c r="I633" i="4"/>
  <c r="I621" i="4"/>
  <c r="I608" i="4"/>
  <c r="K608" i="4" s="1"/>
  <c r="I596" i="4"/>
  <c r="K596" i="4" s="1"/>
  <c r="I584" i="4"/>
  <c r="K584" i="4" s="1"/>
  <c r="I571" i="4"/>
  <c r="K571" i="4" s="1"/>
  <c r="I559" i="4"/>
  <c r="K559" i="4" s="1"/>
  <c r="I547" i="4"/>
  <c r="K547" i="4" s="1"/>
  <c r="I535" i="4"/>
  <c r="K535" i="4" s="1"/>
  <c r="I521" i="4"/>
  <c r="I508" i="4"/>
  <c r="K508" i="4" s="1"/>
  <c r="I496" i="4"/>
  <c r="K496" i="4" s="1"/>
  <c r="I483" i="4"/>
  <c r="K483" i="4" s="1"/>
  <c r="I471" i="4"/>
  <c r="K471" i="4" s="1"/>
  <c r="I459" i="4"/>
  <c r="K459" i="4" s="1"/>
  <c r="I446" i="4"/>
  <c r="I434" i="4"/>
  <c r="I421" i="4"/>
  <c r="I409" i="4"/>
  <c r="K409" i="4" s="1"/>
  <c r="I397" i="4"/>
  <c r="K397" i="4" s="1"/>
  <c r="I2397" i="4"/>
  <c r="K2397" i="4" s="1"/>
  <c r="I2244" i="4"/>
  <c r="K2244" i="4" s="1"/>
  <c r="I2078" i="4"/>
  <c r="K2078" i="4" s="1"/>
  <c r="I1934" i="4"/>
  <c r="K1934" i="4" s="1"/>
  <c r="I1764" i="4"/>
  <c r="K1764" i="4" s="1"/>
  <c r="I1557" i="4"/>
  <c r="I1408" i="4"/>
  <c r="I1358" i="4"/>
  <c r="K1358" i="4" s="1"/>
  <c r="I1336" i="4"/>
  <c r="K1336" i="4" s="1"/>
  <c r="I1321" i="4"/>
  <c r="K1321" i="4" s="1"/>
  <c r="I1303" i="4"/>
  <c r="K1303" i="4" s="1"/>
  <c r="I1286" i="4"/>
  <c r="K1286" i="4" s="1"/>
  <c r="I1271" i="4"/>
  <c r="K1271" i="4" s="1"/>
  <c r="I1259" i="4"/>
  <c r="K1259" i="4" s="1"/>
  <c r="I1245" i="4"/>
  <c r="I1232" i="4"/>
  <c r="I1220" i="4"/>
  <c r="I1208" i="4"/>
  <c r="I1196" i="4"/>
  <c r="I1183" i="4"/>
  <c r="K1183" i="4" s="1"/>
  <c r="I1171" i="4"/>
  <c r="K1171" i="4" s="1"/>
  <c r="I1159" i="4"/>
  <c r="K1159" i="4" s="1"/>
  <c r="I1146" i="4"/>
  <c r="K1146" i="4" s="1"/>
  <c r="I1134" i="4"/>
  <c r="K1134" i="4" s="1"/>
  <c r="I1122" i="4"/>
  <c r="K1122" i="4" s="1"/>
  <c r="I1110" i="4"/>
  <c r="K1110" i="4" s="1"/>
  <c r="I1098" i="4"/>
  <c r="K1098" i="4" s="1"/>
  <c r="I1085" i="4"/>
  <c r="K1085" i="4" s="1"/>
  <c r="I1073" i="4"/>
  <c r="K1073" i="4" s="1"/>
  <c r="I1061" i="4"/>
  <c r="K1061" i="4" s="1"/>
  <c r="I1049" i="4"/>
  <c r="K1049" i="4" s="1"/>
  <c r="I1036" i="4"/>
  <c r="K1036" i="4" s="1"/>
  <c r="I1024" i="4"/>
  <c r="K1024" i="4" s="1"/>
  <c r="I1012" i="4"/>
  <c r="K1012" i="4" s="1"/>
  <c r="I1000" i="4"/>
  <c r="K1000" i="4" s="1"/>
  <c r="I988" i="4"/>
  <c r="K988" i="4" s="1"/>
  <c r="I975" i="4"/>
  <c r="K975" i="4" s="1"/>
  <c r="I963" i="4"/>
  <c r="K963" i="4" s="1"/>
  <c r="I951" i="4"/>
  <c r="K951" i="4" s="1"/>
  <c r="I939" i="4"/>
  <c r="K939" i="4" s="1"/>
  <c r="I926" i="4"/>
  <c r="K926" i="4" s="1"/>
  <c r="I914" i="4"/>
  <c r="K914" i="4" s="1"/>
  <c r="I902" i="4"/>
  <c r="K902" i="4" s="1"/>
  <c r="I890" i="4"/>
  <c r="K890" i="4" s="1"/>
  <c r="I877" i="4"/>
  <c r="I864" i="4"/>
  <c r="K864" i="4" s="1"/>
  <c r="I731" i="4"/>
  <c r="K731" i="4" s="1"/>
  <c r="I719" i="4"/>
  <c r="K719" i="4" s="1"/>
  <c r="I706" i="4"/>
  <c r="I694" i="4"/>
  <c r="I682" i="4"/>
  <c r="I669" i="4"/>
  <c r="I657" i="4"/>
  <c r="I644" i="4"/>
  <c r="I632" i="4"/>
  <c r="I620" i="4"/>
  <c r="K620" i="4" s="1"/>
  <c r="I607" i="4"/>
  <c r="K607" i="4" s="1"/>
  <c r="I595" i="4"/>
  <c r="K595" i="4" s="1"/>
  <c r="I583" i="4"/>
  <c r="K583" i="4" s="1"/>
  <c r="I570" i="4"/>
  <c r="K570" i="4" s="1"/>
  <c r="I558" i="4"/>
  <c r="K558" i="4" s="1"/>
  <c r="I546" i="4"/>
  <c r="K546" i="4" s="1"/>
  <c r="I534" i="4"/>
  <c r="K534" i="4" s="1"/>
  <c r="I520" i="4"/>
  <c r="I507" i="4"/>
  <c r="K507" i="4" s="1"/>
  <c r="I495" i="4"/>
  <c r="K495" i="4" s="1"/>
  <c r="I482" i="4"/>
  <c r="K482" i="4" s="1"/>
  <c r="I470" i="4"/>
  <c r="K470" i="4" s="1"/>
  <c r="I458" i="4"/>
  <c r="K458" i="4" s="1"/>
  <c r="I445" i="4"/>
  <c r="K445" i="4" s="1"/>
  <c r="I433" i="4"/>
  <c r="I420" i="4"/>
  <c r="I408" i="4"/>
  <c r="I396" i="4"/>
  <c r="I384" i="4"/>
  <c r="I371" i="4"/>
  <c r="I359" i="4"/>
  <c r="I347" i="4"/>
  <c r="I335" i="4"/>
  <c r="I322" i="4"/>
  <c r="K322" i="4" s="1"/>
  <c r="I310" i="4"/>
  <c r="I298" i="4"/>
  <c r="K298" i="4" s="1"/>
  <c r="I284" i="4"/>
  <c r="K284" i="4" s="1"/>
  <c r="I272" i="4"/>
  <c r="K272" i="4" s="1"/>
  <c r="I260" i="4"/>
  <c r="K260" i="4" s="1"/>
  <c r="I2384" i="4"/>
  <c r="K2384" i="4" s="1"/>
  <c r="I2232" i="4"/>
  <c r="K2232" i="4" s="1"/>
  <c r="I2066" i="4"/>
  <c r="K2066" i="4" s="1"/>
  <c r="I1922" i="4"/>
  <c r="K1922" i="4" s="1"/>
  <c r="I1752" i="4"/>
  <c r="K1752" i="4" s="1"/>
  <c r="I1545" i="4"/>
  <c r="I1407" i="4"/>
  <c r="I1357" i="4"/>
  <c r="K1357" i="4" s="1"/>
  <c r="I1335" i="4"/>
  <c r="K1335" i="4" s="1"/>
  <c r="I1319" i="4"/>
  <c r="K1319" i="4" s="1"/>
  <c r="I1301" i="4"/>
  <c r="K1301" i="4" s="1"/>
  <c r="I1285" i="4"/>
  <c r="K1285" i="4" s="1"/>
  <c r="I1270" i="4"/>
  <c r="K1270" i="4" s="1"/>
  <c r="I1258" i="4"/>
  <c r="K1258" i="4" s="1"/>
  <c r="I1244" i="4"/>
  <c r="I1231" i="4"/>
  <c r="I1219" i="4"/>
  <c r="I1207" i="4"/>
  <c r="I1194" i="4"/>
  <c r="K1194" i="4" s="1"/>
  <c r="I1182" i="4"/>
  <c r="K1182" i="4" s="1"/>
  <c r="I1170" i="4"/>
  <c r="K1170" i="4" s="1"/>
  <c r="I1158" i="4"/>
  <c r="K1158" i="4" s="1"/>
  <c r="I1145" i="4"/>
  <c r="K1145" i="4" s="1"/>
  <c r="I1133" i="4"/>
  <c r="K1133" i="4" s="1"/>
  <c r="I1121" i="4"/>
  <c r="K1121" i="4" s="1"/>
  <c r="I1109" i="4"/>
  <c r="K1109" i="4" s="1"/>
  <c r="I1097" i="4"/>
  <c r="K1097" i="4" s="1"/>
  <c r="I1084" i="4"/>
  <c r="K1084" i="4" s="1"/>
  <c r="I1072" i="4"/>
  <c r="K1072" i="4" s="1"/>
  <c r="I1060" i="4"/>
  <c r="K1060" i="4" s="1"/>
  <c r="I1048" i="4"/>
  <c r="K1048" i="4" s="1"/>
  <c r="I1035" i="4"/>
  <c r="K1035" i="4" s="1"/>
  <c r="I1023" i="4"/>
  <c r="K1023" i="4" s="1"/>
  <c r="I1011" i="4"/>
  <c r="K1011" i="4" s="1"/>
  <c r="I999" i="4"/>
  <c r="K999" i="4" s="1"/>
  <c r="I987" i="4"/>
  <c r="K987" i="4" s="1"/>
  <c r="I974" i="4"/>
  <c r="K974" i="4" s="1"/>
  <c r="I962" i="4"/>
  <c r="K962" i="4" s="1"/>
  <c r="I950" i="4"/>
  <c r="K950" i="4" s="1"/>
  <c r="I938" i="4"/>
  <c r="K938" i="4" s="1"/>
  <c r="I925" i="4"/>
  <c r="K925" i="4" s="1"/>
  <c r="I913" i="4"/>
  <c r="K913" i="4" s="1"/>
  <c r="I901" i="4"/>
  <c r="K901" i="4" s="1"/>
  <c r="I889" i="4"/>
  <c r="K889" i="4" s="1"/>
  <c r="I876" i="4"/>
  <c r="K876" i="4" s="1"/>
  <c r="I863" i="4"/>
  <c r="I730" i="4"/>
  <c r="K730" i="4" s="1"/>
  <c r="I717" i="4"/>
  <c r="I2371" i="4"/>
  <c r="I2220" i="4"/>
  <c r="K2220" i="4" s="1"/>
  <c r="I2054" i="4"/>
  <c r="K2054" i="4" s="1"/>
  <c r="I1910" i="4"/>
  <c r="K1910" i="4" s="1"/>
  <c r="I1681" i="4"/>
  <c r="K1681" i="4" s="1"/>
  <c r="I1532" i="4"/>
  <c r="K1532" i="4" s="1"/>
  <c r="I1396" i="4"/>
  <c r="I1355" i="4"/>
  <c r="K1355" i="4" s="1"/>
  <c r="I1334" i="4"/>
  <c r="K1334" i="4" s="1"/>
  <c r="I1318" i="4"/>
  <c r="K1318" i="4" s="1"/>
  <c r="I1299" i="4"/>
  <c r="K1299" i="4" s="1"/>
  <c r="I1284" i="4"/>
  <c r="K1284" i="4" s="1"/>
  <c r="I1269" i="4"/>
  <c r="K1269" i="4" s="1"/>
  <c r="I1257" i="4"/>
  <c r="K1257" i="4" s="1"/>
  <c r="I1242" i="4"/>
  <c r="I1230" i="4"/>
  <c r="I1218" i="4"/>
  <c r="K1218" i="4" s="1"/>
  <c r="I1206" i="4"/>
  <c r="K1206" i="4" s="1"/>
  <c r="I1193" i="4"/>
  <c r="K1193" i="4" s="1"/>
  <c r="I1181" i="4"/>
  <c r="K1181" i="4" s="1"/>
  <c r="I1169" i="4"/>
  <c r="K1169" i="4" s="1"/>
  <c r="I1157" i="4"/>
  <c r="K1157" i="4" s="1"/>
  <c r="I1144" i="4"/>
  <c r="K1144" i="4" s="1"/>
  <c r="I1132" i="4"/>
  <c r="K1132" i="4" s="1"/>
  <c r="I1120" i="4"/>
  <c r="K1120" i="4" s="1"/>
  <c r="I1108" i="4"/>
  <c r="K1108" i="4" s="1"/>
  <c r="I1096" i="4"/>
  <c r="K1096" i="4" s="1"/>
  <c r="I1083" i="4"/>
  <c r="K1083" i="4" s="1"/>
  <c r="I1071" i="4"/>
  <c r="K1071" i="4" s="1"/>
  <c r="I1059" i="4"/>
  <c r="K1059" i="4" s="1"/>
  <c r="I1047" i="4"/>
  <c r="K1047" i="4" s="1"/>
  <c r="I1034" i="4"/>
  <c r="K1034" i="4" s="1"/>
  <c r="I1022" i="4"/>
  <c r="K1022" i="4" s="1"/>
  <c r="I1010" i="4"/>
  <c r="K1010" i="4" s="1"/>
  <c r="I998" i="4"/>
  <c r="K998" i="4" s="1"/>
  <c r="I986" i="4"/>
  <c r="K986" i="4" s="1"/>
  <c r="I973" i="4"/>
  <c r="K973" i="4" s="1"/>
  <c r="I961" i="4"/>
  <c r="K961" i="4" s="1"/>
  <c r="I949" i="4"/>
  <c r="K949" i="4" s="1"/>
  <c r="I937" i="4"/>
  <c r="K937" i="4" s="1"/>
  <c r="I924" i="4"/>
  <c r="K924" i="4" s="1"/>
  <c r="I912" i="4"/>
  <c r="K912" i="4" s="1"/>
  <c r="I900" i="4"/>
  <c r="K900" i="4" s="1"/>
  <c r="I888" i="4"/>
  <c r="K888" i="4" s="1"/>
  <c r="I875" i="4"/>
  <c r="K875" i="4" s="1"/>
  <c r="I862" i="4"/>
  <c r="K862" i="4" s="1"/>
  <c r="I729" i="4"/>
  <c r="K729" i="4" s="1"/>
  <c r="I716" i="4"/>
  <c r="I704" i="4"/>
  <c r="K704" i="4" s="1"/>
  <c r="I692" i="4"/>
  <c r="I680" i="4"/>
  <c r="I667" i="4"/>
  <c r="I655" i="4"/>
  <c r="K655" i="4" s="1"/>
  <c r="I642" i="4"/>
  <c r="K642" i="4" s="1"/>
  <c r="I630" i="4"/>
  <c r="K630" i="4" s="1"/>
  <c r="I617" i="4"/>
  <c r="K617" i="4" s="1"/>
  <c r="I605" i="4"/>
  <c r="K605" i="4" s="1"/>
  <c r="I593" i="4"/>
  <c r="K593" i="4" s="1"/>
  <c r="I581" i="4"/>
  <c r="K581" i="4" s="1"/>
  <c r="I568" i="4"/>
  <c r="K568" i="4" s="1"/>
  <c r="I556" i="4"/>
  <c r="K556" i="4" s="1"/>
  <c r="I544" i="4"/>
  <c r="K544" i="4" s="1"/>
  <c r="I532" i="4"/>
  <c r="K532" i="4" s="1"/>
  <c r="I518" i="4"/>
  <c r="I2359" i="4"/>
  <c r="K2359" i="4" s="1"/>
  <c r="I2188" i="4"/>
  <c r="K2188" i="4" s="1"/>
  <c r="I2042" i="4"/>
  <c r="K2042" i="4" s="1"/>
  <c r="I1898" i="4"/>
  <c r="K1898" i="4" s="1"/>
  <c r="I1669" i="4"/>
  <c r="K1669" i="4" s="1"/>
  <c r="I1520" i="4"/>
  <c r="K1520" i="4" s="1"/>
  <c r="I1395" i="4"/>
  <c r="K1395" i="4" s="1"/>
  <c r="I1354" i="4"/>
  <c r="K1354" i="4" s="1"/>
  <c r="I1333" i="4"/>
  <c r="K1333" i="4" s="1"/>
  <c r="I1317" i="4"/>
  <c r="K1317" i="4" s="1"/>
  <c r="I1298" i="4"/>
  <c r="K1298" i="4" s="1"/>
  <c r="I1283" i="4"/>
  <c r="K1283" i="4" s="1"/>
  <c r="I1268" i="4"/>
  <c r="K1268" i="4" s="1"/>
  <c r="I1256" i="4"/>
  <c r="K1256" i="4" s="1"/>
  <c r="I1241" i="4"/>
  <c r="K1241" i="4" s="1"/>
  <c r="I1229" i="4"/>
  <c r="I1217" i="4"/>
  <c r="K1217" i="4" s="1"/>
  <c r="I1205" i="4"/>
  <c r="K1205" i="4" s="1"/>
  <c r="I1192" i="4"/>
  <c r="K1192" i="4" s="1"/>
  <c r="I1180" i="4"/>
  <c r="K1180" i="4" s="1"/>
  <c r="I1168" i="4"/>
  <c r="K1168" i="4" s="1"/>
  <c r="I1156" i="4"/>
  <c r="K1156" i="4" s="1"/>
  <c r="I1143" i="4"/>
  <c r="K1143" i="4" s="1"/>
  <c r="I1131" i="4"/>
  <c r="K1131" i="4" s="1"/>
  <c r="I1119" i="4"/>
  <c r="K1119" i="4" s="1"/>
  <c r="I1107" i="4"/>
  <c r="K1107" i="4" s="1"/>
  <c r="I1094" i="4"/>
  <c r="K1094" i="4" s="1"/>
  <c r="I1082" i="4"/>
  <c r="K1082" i="4" s="1"/>
  <c r="I1070" i="4"/>
  <c r="K1070" i="4" s="1"/>
  <c r="I1058" i="4"/>
  <c r="K1058" i="4" s="1"/>
  <c r="I1046" i="4"/>
  <c r="K1046" i="4" s="1"/>
  <c r="I1033" i="4"/>
  <c r="K1033" i="4" s="1"/>
  <c r="I1021" i="4"/>
  <c r="K1021" i="4" s="1"/>
  <c r="I1009" i="4"/>
  <c r="K1009" i="4" s="1"/>
  <c r="I997" i="4"/>
  <c r="K997" i="4" s="1"/>
  <c r="I984" i="4"/>
  <c r="K984" i="4" s="1"/>
  <c r="I972" i="4"/>
  <c r="K972" i="4" s="1"/>
  <c r="I960" i="4"/>
  <c r="K960" i="4" s="1"/>
  <c r="I948" i="4"/>
  <c r="K948" i="4" s="1"/>
  <c r="I936" i="4"/>
  <c r="K936" i="4" s="1"/>
  <c r="I923" i="4"/>
  <c r="K923" i="4" s="1"/>
  <c r="I911" i="4"/>
  <c r="K911" i="4" s="1"/>
  <c r="I899" i="4"/>
  <c r="K899" i="4" s="1"/>
  <c r="I887" i="4"/>
  <c r="K887" i="4" s="1"/>
  <c r="I874" i="4"/>
  <c r="K874" i="4" s="1"/>
  <c r="I861" i="4"/>
  <c r="I728" i="4"/>
  <c r="K728" i="4" s="1"/>
  <c r="I715" i="4"/>
  <c r="I703" i="4"/>
  <c r="K703" i="4" s="1"/>
  <c r="I691" i="4"/>
  <c r="K691" i="4" s="1"/>
  <c r="I679" i="4"/>
  <c r="K679" i="4" s="1"/>
  <c r="I666" i="4"/>
  <c r="I654" i="4"/>
  <c r="K654" i="4" s="1"/>
  <c r="I641" i="4"/>
  <c r="K641" i="4" s="1"/>
  <c r="I629" i="4"/>
  <c r="K629" i="4" s="1"/>
  <c r="I616" i="4"/>
  <c r="K616" i="4" s="1"/>
  <c r="I604" i="4"/>
  <c r="K604" i="4" s="1"/>
  <c r="I592" i="4"/>
  <c r="K592" i="4" s="1"/>
  <c r="I580" i="4"/>
  <c r="K580" i="4" s="1"/>
  <c r="I567" i="4"/>
  <c r="K567" i="4" s="1"/>
  <c r="I555" i="4"/>
  <c r="K555" i="4" s="1"/>
  <c r="I543" i="4"/>
  <c r="K543" i="4" s="1"/>
  <c r="I531" i="4"/>
  <c r="K531" i="4" s="1"/>
  <c r="I517" i="4"/>
  <c r="I504" i="4"/>
  <c r="K504" i="4" s="1"/>
  <c r="I491" i="4"/>
  <c r="K491" i="4" s="1"/>
  <c r="I479" i="4"/>
  <c r="K479" i="4" s="1"/>
  <c r="I467" i="4"/>
  <c r="K467" i="4" s="1"/>
  <c r="I455" i="4"/>
  <c r="K455" i="4" s="1"/>
  <c r="I442" i="4"/>
  <c r="I430" i="4"/>
  <c r="I417" i="4"/>
  <c r="I405" i="4"/>
  <c r="K405" i="4" s="1"/>
  <c r="I393" i="4"/>
  <c r="K393" i="4" s="1"/>
  <c r="I381" i="4"/>
  <c r="I368" i="4"/>
  <c r="I2347" i="4"/>
  <c r="I2176" i="4"/>
  <c r="K2176" i="4" s="1"/>
  <c r="I2030" i="4"/>
  <c r="K2030" i="4" s="1"/>
  <c r="I1885" i="4"/>
  <c r="K1885" i="4" s="1"/>
  <c r="I1657" i="4"/>
  <c r="K1657" i="4" s="1"/>
  <c r="I1508" i="4"/>
  <c r="I1384" i="4"/>
  <c r="I1349" i="4"/>
  <c r="K1349" i="4" s="1"/>
  <c r="I1331" i="4"/>
  <c r="K1331" i="4" s="1"/>
  <c r="I1315" i="4"/>
  <c r="K1315" i="4" s="1"/>
  <c r="I1297" i="4"/>
  <c r="K1297" i="4" s="1"/>
  <c r="I1281" i="4"/>
  <c r="K1281" i="4" s="1"/>
  <c r="I1267" i="4"/>
  <c r="K1267" i="4" s="1"/>
  <c r="I1255" i="4"/>
  <c r="K1255" i="4" s="1"/>
  <c r="I1240" i="4"/>
  <c r="I1228" i="4"/>
  <c r="K1228" i="4" s="1"/>
  <c r="I1216" i="4"/>
  <c r="I1204" i="4"/>
  <c r="K1204" i="4" s="1"/>
  <c r="I1191" i="4"/>
  <c r="K1191" i="4" s="1"/>
  <c r="I1179" i="4"/>
  <c r="K1179" i="4" s="1"/>
  <c r="I1167" i="4"/>
  <c r="K1167" i="4" s="1"/>
  <c r="I1155" i="4"/>
  <c r="K1155" i="4" s="1"/>
  <c r="I1142" i="4"/>
  <c r="K1142" i="4" s="1"/>
  <c r="I1130" i="4"/>
  <c r="K1130" i="4" s="1"/>
  <c r="I1118" i="4"/>
  <c r="K1118" i="4" s="1"/>
  <c r="I1106" i="4"/>
  <c r="K1106" i="4" s="1"/>
  <c r="I1093" i="4"/>
  <c r="K1093" i="4" s="1"/>
  <c r="I1081" i="4"/>
  <c r="K1081" i="4" s="1"/>
  <c r="I1069" i="4"/>
  <c r="K1069" i="4" s="1"/>
  <c r="I1057" i="4"/>
  <c r="K1057" i="4" s="1"/>
  <c r="I1045" i="4"/>
  <c r="K1045" i="4" s="1"/>
  <c r="I1032" i="4"/>
  <c r="K1032" i="4" s="1"/>
  <c r="I1020" i="4"/>
  <c r="K1020" i="4" s="1"/>
  <c r="I1008" i="4"/>
  <c r="K1008" i="4" s="1"/>
  <c r="I996" i="4"/>
  <c r="K996" i="4" s="1"/>
  <c r="I983" i="4"/>
  <c r="K983" i="4" s="1"/>
  <c r="I971" i="4"/>
  <c r="K971" i="4" s="1"/>
  <c r="I959" i="4"/>
  <c r="K959" i="4" s="1"/>
  <c r="I947" i="4"/>
  <c r="K947" i="4" s="1"/>
  <c r="I935" i="4"/>
  <c r="K935" i="4" s="1"/>
  <c r="I922" i="4"/>
  <c r="K922" i="4" s="1"/>
  <c r="I910" i="4"/>
  <c r="K910" i="4" s="1"/>
  <c r="I898" i="4"/>
  <c r="K898" i="4" s="1"/>
  <c r="I886" i="4"/>
  <c r="K886" i="4" s="1"/>
  <c r="I873" i="4"/>
  <c r="K873" i="4" s="1"/>
  <c r="I860" i="4"/>
  <c r="K860" i="4" s="1"/>
  <c r="I727" i="4"/>
  <c r="K727" i="4" s="1"/>
  <c r="I714" i="4"/>
  <c r="I702" i="4"/>
  <c r="K702" i="4" s="1"/>
  <c r="I690" i="4"/>
  <c r="K690" i="4" s="1"/>
  <c r="I678" i="4"/>
  <c r="I665" i="4"/>
  <c r="K665" i="4" s="1"/>
  <c r="I653" i="4"/>
  <c r="I640" i="4"/>
  <c r="K640" i="4" s="1"/>
  <c r="I628" i="4"/>
  <c r="I615" i="4"/>
  <c r="K615" i="4" s="1"/>
  <c r="I603" i="4"/>
  <c r="K603" i="4" s="1"/>
  <c r="I591" i="4"/>
  <c r="K591" i="4" s="1"/>
  <c r="I579" i="4"/>
  <c r="K579" i="4" s="1"/>
  <c r="I566" i="4"/>
  <c r="K566" i="4" s="1"/>
  <c r="I554" i="4"/>
  <c r="K554" i="4" s="1"/>
  <c r="I542" i="4"/>
  <c r="K542" i="4" s="1"/>
  <c r="I530" i="4"/>
  <c r="K530" i="4" s="1"/>
  <c r="I516" i="4"/>
  <c r="K516" i="4" s="1"/>
  <c r="I503" i="4"/>
  <c r="K503" i="4" s="1"/>
  <c r="I490" i="4"/>
  <c r="K490" i="4" s="1"/>
  <c r="I478" i="4"/>
  <c r="K478" i="4" s="1"/>
  <c r="I466" i="4"/>
  <c r="K466" i="4" s="1"/>
  <c r="I454" i="4"/>
  <c r="K454" i="4" s="1"/>
  <c r="I441" i="4"/>
  <c r="K441" i="4" s="1"/>
  <c r="I429" i="4"/>
  <c r="I416" i="4"/>
  <c r="I404" i="4"/>
  <c r="I392" i="4"/>
  <c r="K392" i="4" s="1"/>
  <c r="I380" i="4"/>
  <c r="I367" i="4"/>
  <c r="K367" i="4" s="1"/>
  <c r="I355" i="4"/>
  <c r="K355" i="4" s="1"/>
  <c r="I343" i="4"/>
  <c r="I330" i="4"/>
  <c r="K330" i="4" s="1"/>
  <c r="I318" i="4"/>
  <c r="K318" i="4" s="1"/>
  <c r="I306" i="4"/>
  <c r="K306" i="4" s="1"/>
  <c r="I294" i="4"/>
  <c r="I280" i="4"/>
  <c r="K280" i="4" s="1"/>
  <c r="I268" i="4"/>
  <c r="K268" i="4" s="1"/>
  <c r="I256" i="4"/>
  <c r="K256" i="4" s="1"/>
  <c r="I2334" i="4"/>
  <c r="K2334" i="4" s="1"/>
  <c r="I2164" i="4"/>
  <c r="K2164" i="4" s="1"/>
  <c r="I2018" i="4"/>
  <c r="K2018" i="4" s="1"/>
  <c r="I1873" i="4"/>
  <c r="K1873" i="4" s="1"/>
  <c r="I1644" i="4"/>
  <c r="I1495" i="4"/>
  <c r="I1383" i="4"/>
  <c r="K1383" i="4" s="1"/>
  <c r="I1347" i="4"/>
  <c r="K1347" i="4" s="1"/>
  <c r="I1330" i="4"/>
  <c r="K1330" i="4" s="1"/>
  <c r="I1313" i="4"/>
  <c r="K1313" i="4" s="1"/>
  <c r="I1296" i="4"/>
  <c r="K1296" i="4" s="1"/>
  <c r="I1280" i="4"/>
  <c r="K1280" i="4" s="1"/>
  <c r="I1266" i="4"/>
  <c r="K1266" i="4" s="1"/>
  <c r="I1254" i="4"/>
  <c r="K1254" i="4" s="1"/>
  <c r="I1239" i="4"/>
  <c r="K1239" i="4" s="1"/>
  <c r="I1227" i="4"/>
  <c r="K1227" i="4" s="1"/>
  <c r="I1215" i="4"/>
  <c r="K1215" i="4" s="1"/>
  <c r="I1203" i="4"/>
  <c r="K1203" i="4" s="1"/>
  <c r="I1190" i="4"/>
  <c r="K1190" i="4" s="1"/>
  <c r="I1178" i="4"/>
  <c r="K1178" i="4" s="1"/>
  <c r="I1166" i="4"/>
  <c r="K1166" i="4" s="1"/>
  <c r="I1154" i="4"/>
  <c r="K1154" i="4" s="1"/>
  <c r="I1141" i="4"/>
  <c r="K1141" i="4" s="1"/>
  <c r="I1129" i="4"/>
  <c r="K1129" i="4" s="1"/>
  <c r="I1117" i="4"/>
  <c r="K1117" i="4" s="1"/>
  <c r="I1105" i="4"/>
  <c r="K1105" i="4" s="1"/>
  <c r="I1092" i="4"/>
  <c r="K1092" i="4" s="1"/>
  <c r="I1080" i="4"/>
  <c r="K1080" i="4" s="1"/>
  <c r="I1068" i="4"/>
  <c r="K1068" i="4" s="1"/>
  <c r="I1056" i="4"/>
  <c r="K1056" i="4" s="1"/>
  <c r="I1044" i="4"/>
  <c r="K1044" i="4" s="1"/>
  <c r="I1031" i="4"/>
  <c r="K1031" i="4" s="1"/>
  <c r="I1019" i="4"/>
  <c r="K1019" i="4" s="1"/>
  <c r="I1007" i="4"/>
  <c r="K1007" i="4" s="1"/>
  <c r="I995" i="4"/>
  <c r="K995" i="4" s="1"/>
  <c r="I982" i="4"/>
  <c r="K982" i="4" s="1"/>
  <c r="I970" i="4"/>
  <c r="K970" i="4" s="1"/>
  <c r="I958" i="4"/>
  <c r="K958" i="4" s="1"/>
  <c r="I946" i="4"/>
  <c r="K946" i="4" s="1"/>
  <c r="I934" i="4"/>
  <c r="K934" i="4" s="1"/>
  <c r="I921" i="4"/>
  <c r="K921" i="4" s="1"/>
  <c r="I909" i="4"/>
  <c r="K909" i="4" s="1"/>
  <c r="I897" i="4"/>
  <c r="K897" i="4" s="1"/>
  <c r="I884" i="4"/>
  <c r="K884" i="4" s="1"/>
  <c r="I872" i="4"/>
  <c r="K872" i="4" s="1"/>
  <c r="I859" i="4"/>
  <c r="I726" i="4"/>
  <c r="K726" i="4" s="1"/>
  <c r="I713" i="4"/>
  <c r="K713" i="4" s="1"/>
  <c r="I701" i="4"/>
  <c r="K701" i="4" s="1"/>
  <c r="I689" i="4"/>
  <c r="K689" i="4" s="1"/>
  <c r="I677" i="4"/>
  <c r="K677" i="4" s="1"/>
  <c r="I664" i="4"/>
  <c r="K664" i="4" s="1"/>
  <c r="I652" i="4"/>
  <c r="K652" i="4" s="1"/>
  <c r="I639" i="4"/>
  <c r="K639" i="4" s="1"/>
  <c r="I627" i="4"/>
  <c r="K627" i="4" s="1"/>
  <c r="I614" i="4"/>
  <c r="K614" i="4" s="1"/>
  <c r="I602" i="4"/>
  <c r="K602" i="4" s="1"/>
  <c r="I590" i="4"/>
  <c r="K590" i="4" s="1"/>
  <c r="I578" i="4"/>
  <c r="K578" i="4" s="1"/>
  <c r="I565" i="4"/>
  <c r="K565" i="4" s="1"/>
  <c r="I553" i="4"/>
  <c r="K553" i="4" s="1"/>
  <c r="I541" i="4"/>
  <c r="K541" i="4" s="1"/>
  <c r="I528" i="4"/>
  <c r="K528" i="4" s="1"/>
  <c r="I515" i="4"/>
  <c r="K515" i="4" s="1"/>
  <c r="I502" i="4"/>
  <c r="K502" i="4" s="1"/>
  <c r="I489" i="4"/>
  <c r="K489" i="4" s="1"/>
  <c r="I477" i="4"/>
  <c r="K477" i="4" s="1"/>
  <c r="I465" i="4"/>
  <c r="K465" i="4" s="1"/>
  <c r="I452" i="4"/>
  <c r="K452" i="4" s="1"/>
  <c r="I440" i="4"/>
  <c r="I428" i="4"/>
  <c r="I415" i="4"/>
  <c r="K415" i="4" s="1"/>
  <c r="I403" i="4"/>
  <c r="K403" i="4" s="1"/>
  <c r="I391" i="4"/>
  <c r="K391" i="4" s="1"/>
  <c r="I379" i="4"/>
  <c r="K379" i="4" s="1"/>
  <c r="I366" i="4"/>
  <c r="K366" i="4" s="1"/>
  <c r="I354" i="4"/>
  <c r="K354" i="4" s="1"/>
  <c r="I342" i="4"/>
  <c r="K342" i="4" s="1"/>
  <c r="I329" i="4"/>
  <c r="K329" i="4" s="1"/>
  <c r="I317" i="4"/>
  <c r="K317" i="4" s="1"/>
  <c r="I305" i="4"/>
  <c r="K305" i="4" s="1"/>
  <c r="I293" i="4"/>
  <c r="I279" i="4"/>
  <c r="K279" i="4" s="1"/>
  <c r="I267" i="4"/>
  <c r="K267" i="4" s="1"/>
  <c r="I255" i="4"/>
  <c r="K255" i="4" s="1"/>
  <c r="I2321" i="4"/>
  <c r="K2321" i="4" s="1"/>
  <c r="I2151" i="4"/>
  <c r="K2151" i="4" s="1"/>
  <c r="I2006" i="4"/>
  <c r="K2006" i="4" s="1"/>
  <c r="I1861" i="4"/>
  <c r="K1861" i="4" s="1"/>
  <c r="I1632" i="4"/>
  <c r="I1482" i="4"/>
  <c r="I1372" i="4"/>
  <c r="I1346" i="4"/>
  <c r="K1346" i="4" s="1"/>
  <c r="I1329" i="4"/>
  <c r="K1329" i="4" s="1"/>
  <c r="I1312" i="4"/>
  <c r="K1312" i="4" s="1"/>
  <c r="I1295" i="4"/>
  <c r="K1295" i="4" s="1"/>
  <c r="I1279" i="4"/>
  <c r="K1279" i="4" s="1"/>
  <c r="I1265" i="4"/>
  <c r="K1265" i="4" s="1"/>
  <c r="I1253" i="4"/>
  <c r="K1253" i="4" s="1"/>
  <c r="I1238" i="4"/>
  <c r="K1238" i="4" s="1"/>
  <c r="I1226" i="4"/>
  <c r="K1226" i="4" s="1"/>
  <c r="I1214" i="4"/>
  <c r="K1214" i="4" s="1"/>
  <c r="I1202" i="4"/>
  <c r="K1202" i="4" s="1"/>
  <c r="I1189" i="4"/>
  <c r="K1189" i="4" s="1"/>
  <c r="I1177" i="4"/>
  <c r="K1177" i="4" s="1"/>
  <c r="I1165" i="4"/>
  <c r="K1165" i="4" s="1"/>
  <c r="I1153" i="4"/>
  <c r="K1153" i="4" s="1"/>
  <c r="I1140" i="4"/>
  <c r="K1140" i="4" s="1"/>
  <c r="I1128" i="4"/>
  <c r="K1128" i="4" s="1"/>
  <c r="I1116" i="4"/>
  <c r="K1116" i="4" s="1"/>
  <c r="I1104" i="4"/>
  <c r="K1104" i="4" s="1"/>
  <c r="I1091" i="4"/>
  <c r="K1091" i="4" s="1"/>
  <c r="I1079" i="4"/>
  <c r="K1079" i="4" s="1"/>
  <c r="I1067" i="4"/>
  <c r="K1067" i="4" s="1"/>
  <c r="I1055" i="4"/>
  <c r="K1055" i="4" s="1"/>
  <c r="I1043" i="4"/>
  <c r="K1043" i="4" s="1"/>
  <c r="I1030" i="4"/>
  <c r="K1030" i="4" s="1"/>
  <c r="I1018" i="4"/>
  <c r="K1018" i="4" s="1"/>
  <c r="I1006" i="4"/>
  <c r="K1006" i="4" s="1"/>
  <c r="I994" i="4"/>
  <c r="K994" i="4" s="1"/>
  <c r="I981" i="4"/>
  <c r="K981" i="4" s="1"/>
  <c r="I969" i="4"/>
  <c r="K969" i="4" s="1"/>
  <c r="I957" i="4"/>
  <c r="K957" i="4" s="1"/>
  <c r="I945" i="4"/>
  <c r="K945" i="4" s="1"/>
  <c r="I933" i="4"/>
  <c r="K933" i="4" s="1"/>
  <c r="I920" i="4"/>
  <c r="K920" i="4" s="1"/>
  <c r="I908" i="4"/>
  <c r="K908" i="4" s="1"/>
  <c r="I896" i="4"/>
  <c r="K896" i="4" s="1"/>
  <c r="I883" i="4"/>
  <c r="K883" i="4" s="1"/>
  <c r="I871" i="4"/>
  <c r="I858" i="4"/>
  <c r="I725" i="4"/>
  <c r="K725" i="4" s="1"/>
  <c r="I712" i="4"/>
  <c r="K712" i="4" s="1"/>
  <c r="I700" i="4"/>
  <c r="K700" i="4" s="1"/>
  <c r="I688" i="4"/>
  <c r="K688" i="4" s="1"/>
  <c r="I676" i="4"/>
  <c r="K676" i="4" s="1"/>
  <c r="I663" i="4"/>
  <c r="K663" i="4" s="1"/>
  <c r="I651" i="4"/>
  <c r="K651" i="4" s="1"/>
  <c r="I638" i="4"/>
  <c r="K638" i="4" s="1"/>
  <c r="I626" i="4"/>
  <c r="K626" i="4" s="1"/>
  <c r="I613" i="4"/>
  <c r="K613" i="4" s="1"/>
  <c r="I601" i="4"/>
  <c r="K601" i="4" s="1"/>
  <c r="I589" i="4"/>
  <c r="K589" i="4" s="1"/>
  <c r="I577" i="4"/>
  <c r="K577" i="4" s="1"/>
  <c r="I564" i="4"/>
  <c r="K564" i="4" s="1"/>
  <c r="I552" i="4"/>
  <c r="K552" i="4" s="1"/>
  <c r="I540" i="4"/>
  <c r="K540" i="4" s="1"/>
  <c r="I526" i="4"/>
  <c r="K526" i="4" s="1"/>
  <c r="I514" i="4"/>
  <c r="K514" i="4" s="1"/>
  <c r="I501" i="4"/>
  <c r="K501" i="4" s="1"/>
  <c r="I488" i="4"/>
  <c r="K488" i="4" s="1"/>
  <c r="I476" i="4"/>
  <c r="K476" i="4" s="1"/>
  <c r="I464" i="4"/>
  <c r="K464" i="4" s="1"/>
  <c r="I451" i="4"/>
  <c r="I439" i="4"/>
  <c r="I427" i="4"/>
  <c r="K427" i="4" s="1"/>
  <c r="I414" i="4"/>
  <c r="K414" i="4" s="1"/>
  <c r="I402" i="4"/>
  <c r="K402" i="4" s="1"/>
  <c r="I390" i="4"/>
  <c r="K390" i="4" s="1"/>
  <c r="I378" i="4"/>
  <c r="K378" i="4" s="1"/>
  <c r="I365" i="4"/>
  <c r="K365" i="4" s="1"/>
  <c r="I2309" i="4"/>
  <c r="K2309" i="4" s="1"/>
  <c r="I2139" i="4"/>
  <c r="K2139" i="4" s="1"/>
  <c r="I1994" i="4"/>
  <c r="K1994" i="4" s="1"/>
  <c r="I1849" i="4"/>
  <c r="K1849" i="4" s="1"/>
  <c r="I1620" i="4"/>
  <c r="I1469" i="4"/>
  <c r="I1371" i="4"/>
  <c r="K1371" i="4" s="1"/>
  <c r="I1345" i="4"/>
  <c r="K1345" i="4" s="1"/>
  <c r="I1327" i="4"/>
  <c r="K1327" i="4" s="1"/>
  <c r="I1311" i="4"/>
  <c r="K1311" i="4" s="1"/>
  <c r="I1293" i="4"/>
  <c r="K1293" i="4" s="1"/>
  <c r="I1277" i="4"/>
  <c r="K1277" i="4" s="1"/>
  <c r="I1264" i="4"/>
  <c r="K1264" i="4" s="1"/>
  <c r="I1251" i="4"/>
  <c r="K1251" i="4" s="1"/>
  <c r="I1237" i="4"/>
  <c r="K1237" i="4" s="1"/>
  <c r="I1225" i="4"/>
  <c r="K1225" i="4" s="1"/>
  <c r="I1213" i="4"/>
  <c r="I1201" i="4"/>
  <c r="I1188" i="4"/>
  <c r="K1188" i="4" s="1"/>
  <c r="I1176" i="4"/>
  <c r="K1176" i="4" s="1"/>
  <c r="I1164" i="4"/>
  <c r="K1164" i="4" s="1"/>
  <c r="I1152" i="4"/>
  <c r="K1152" i="4" s="1"/>
  <c r="I1139" i="4"/>
  <c r="K1139" i="4" s="1"/>
  <c r="I1127" i="4"/>
  <c r="K1127" i="4" s="1"/>
  <c r="I1115" i="4"/>
  <c r="K1115" i="4" s="1"/>
  <c r="I1103" i="4"/>
  <c r="K1103" i="4" s="1"/>
  <c r="I1090" i="4"/>
  <c r="K1090" i="4" s="1"/>
  <c r="I1078" i="4"/>
  <c r="K1078" i="4" s="1"/>
  <c r="I1066" i="4"/>
  <c r="K1066" i="4" s="1"/>
  <c r="I1054" i="4"/>
  <c r="K1054" i="4" s="1"/>
  <c r="I1042" i="4"/>
  <c r="K1042" i="4" s="1"/>
  <c r="I1029" i="4"/>
  <c r="K1029" i="4" s="1"/>
  <c r="I1017" i="4"/>
  <c r="K1017" i="4" s="1"/>
  <c r="I1005" i="4"/>
  <c r="K1005" i="4" s="1"/>
  <c r="I993" i="4"/>
  <c r="K993" i="4" s="1"/>
  <c r="I980" i="4"/>
  <c r="K980" i="4" s="1"/>
  <c r="I968" i="4"/>
  <c r="K968" i="4" s="1"/>
  <c r="I956" i="4"/>
  <c r="K956" i="4" s="1"/>
  <c r="I944" i="4"/>
  <c r="K944" i="4" s="1"/>
  <c r="I932" i="4"/>
  <c r="K932" i="4" s="1"/>
  <c r="I919" i="4"/>
  <c r="K919" i="4" s="1"/>
  <c r="I907" i="4"/>
  <c r="K907" i="4" s="1"/>
  <c r="I895" i="4"/>
  <c r="K895" i="4" s="1"/>
  <c r="I882" i="4"/>
  <c r="K882" i="4" s="1"/>
  <c r="I870" i="4"/>
  <c r="K870" i="4" s="1"/>
  <c r="I857" i="4"/>
  <c r="K857" i="4" s="1"/>
  <c r="I724" i="4"/>
  <c r="K724" i="4" s="1"/>
  <c r="I711" i="4"/>
  <c r="K711" i="4" s="1"/>
  <c r="I699" i="4"/>
  <c r="K699" i="4" s="1"/>
  <c r="I687" i="4"/>
  <c r="K687" i="4" s="1"/>
  <c r="I675" i="4"/>
  <c r="K675" i="4" s="1"/>
  <c r="I662" i="4"/>
  <c r="K662" i="4" s="1"/>
  <c r="I650" i="4"/>
  <c r="I637" i="4"/>
  <c r="I625" i="4"/>
  <c r="K625" i="4" s="1"/>
  <c r="I612" i="4"/>
  <c r="K612" i="4" s="1"/>
  <c r="I600" i="4"/>
  <c r="K600" i="4" s="1"/>
  <c r="I588" i="4"/>
  <c r="K588" i="4" s="1"/>
  <c r="I576" i="4"/>
  <c r="K576" i="4" s="1"/>
  <c r="I563" i="4"/>
  <c r="K563" i="4" s="1"/>
  <c r="I551" i="4"/>
  <c r="K551" i="4" s="1"/>
  <c r="I539" i="4"/>
  <c r="K539" i="4" s="1"/>
  <c r="I525" i="4"/>
  <c r="K525" i="4" s="1"/>
  <c r="I513" i="4"/>
  <c r="K513" i="4" s="1"/>
  <c r="I500" i="4"/>
  <c r="K500" i="4" s="1"/>
  <c r="I487" i="4"/>
  <c r="K487" i="4" s="1"/>
  <c r="I475" i="4"/>
  <c r="K475" i="4" s="1"/>
  <c r="I463" i="4"/>
  <c r="K463" i="4" s="1"/>
  <c r="I450" i="4"/>
  <c r="K450" i="4" s="1"/>
  <c r="I438" i="4"/>
  <c r="K438" i="4" s="1"/>
  <c r="I426" i="4"/>
  <c r="K426" i="4" s="1"/>
  <c r="I413" i="4"/>
  <c r="K413" i="4" s="1"/>
  <c r="I401" i="4"/>
  <c r="I389" i="4"/>
  <c r="K389" i="4" s="1"/>
  <c r="I376" i="4"/>
  <c r="I364" i="4"/>
  <c r="K364" i="4" s="1"/>
  <c r="I2296" i="4"/>
  <c r="K2296" i="4" s="1"/>
  <c r="I2127" i="4"/>
  <c r="K2127" i="4" s="1"/>
  <c r="I1982" i="4"/>
  <c r="K1982" i="4" s="1"/>
  <c r="I1836" i="4"/>
  <c r="K1836" i="4" s="1"/>
  <c r="I1607" i="4"/>
  <c r="I1457" i="4"/>
  <c r="I1369" i="4"/>
  <c r="I1343" i="4"/>
  <c r="K1343" i="4" s="1"/>
  <c r="I1325" i="4"/>
  <c r="K1325" i="4" s="1"/>
  <c r="I1310" i="4"/>
  <c r="K1310" i="4" s="1"/>
  <c r="I1292" i="4"/>
  <c r="K1292" i="4" s="1"/>
  <c r="I1275" i="4"/>
  <c r="K1275" i="4" s="1"/>
  <c r="I1263" i="4"/>
  <c r="K1263" i="4" s="1"/>
  <c r="I1249" i="4"/>
  <c r="I1236" i="4"/>
  <c r="I1224" i="4"/>
  <c r="I1212" i="4"/>
  <c r="K1212" i="4" s="1"/>
  <c r="I1200" i="4"/>
  <c r="K1200" i="4" s="1"/>
  <c r="I1187" i="4"/>
  <c r="K1187" i="4" s="1"/>
  <c r="I1175" i="4"/>
  <c r="K1175" i="4" s="1"/>
  <c r="I1163" i="4"/>
  <c r="K1163" i="4" s="1"/>
  <c r="I1151" i="4"/>
  <c r="K1151" i="4" s="1"/>
  <c r="I1138" i="4"/>
  <c r="K1138" i="4" s="1"/>
  <c r="I1126" i="4"/>
  <c r="K1126" i="4" s="1"/>
  <c r="I1114" i="4"/>
  <c r="K1114" i="4" s="1"/>
  <c r="I1102" i="4"/>
  <c r="K1102" i="4" s="1"/>
  <c r="I1089" i="4"/>
  <c r="K1089" i="4" s="1"/>
  <c r="I1077" i="4"/>
  <c r="K1077" i="4" s="1"/>
  <c r="I1065" i="4"/>
  <c r="K1065" i="4" s="1"/>
  <c r="I1053" i="4"/>
  <c r="K1053" i="4" s="1"/>
  <c r="I1041" i="4"/>
  <c r="K1041" i="4" s="1"/>
  <c r="I1028" i="4"/>
  <c r="K1028" i="4" s="1"/>
  <c r="I1016" i="4"/>
  <c r="K1016" i="4" s="1"/>
  <c r="I1004" i="4"/>
  <c r="K1004" i="4" s="1"/>
  <c r="I992" i="4"/>
  <c r="K992" i="4" s="1"/>
  <c r="I979" i="4"/>
  <c r="K979" i="4" s="1"/>
  <c r="I967" i="4"/>
  <c r="K967" i="4" s="1"/>
  <c r="I955" i="4"/>
  <c r="K955" i="4" s="1"/>
  <c r="I943" i="4"/>
  <c r="K943" i="4" s="1"/>
  <c r="I931" i="4"/>
  <c r="K931" i="4" s="1"/>
  <c r="I918" i="4"/>
  <c r="K918" i="4" s="1"/>
  <c r="I906" i="4"/>
  <c r="K906" i="4" s="1"/>
  <c r="I894" i="4"/>
  <c r="K894" i="4" s="1"/>
  <c r="I881" i="4"/>
  <c r="K881" i="4" s="1"/>
  <c r="I868" i="4"/>
  <c r="I856" i="4"/>
  <c r="I723" i="4"/>
  <c r="K723" i="4" s="1"/>
  <c r="I710" i="4"/>
  <c r="K710" i="4" s="1"/>
  <c r="I698" i="4"/>
  <c r="I686" i="4"/>
  <c r="I674" i="4"/>
  <c r="I661" i="4"/>
  <c r="I649" i="4"/>
  <c r="K649" i="4" s="1"/>
  <c r="I636" i="4"/>
  <c r="K636" i="4" s="1"/>
  <c r="I624" i="4"/>
  <c r="K624" i="4" s="1"/>
  <c r="I611" i="4"/>
  <c r="K611" i="4" s="1"/>
  <c r="I599" i="4"/>
  <c r="K599" i="4" s="1"/>
  <c r="I587" i="4"/>
  <c r="K587" i="4" s="1"/>
  <c r="I575" i="4"/>
  <c r="K575" i="4" s="1"/>
  <c r="I562" i="4"/>
  <c r="K562" i="4" s="1"/>
  <c r="I550" i="4"/>
  <c r="K550" i="4" s="1"/>
  <c r="I538" i="4"/>
  <c r="K538" i="4" s="1"/>
  <c r="I524" i="4"/>
  <c r="I511" i="4"/>
  <c r="K511" i="4" s="1"/>
  <c r="I499" i="4"/>
  <c r="K499" i="4" s="1"/>
  <c r="I486" i="4"/>
  <c r="K486" i="4" s="1"/>
  <c r="I474" i="4"/>
  <c r="K474" i="4" s="1"/>
  <c r="I462" i="4"/>
  <c r="K462" i="4" s="1"/>
  <c r="I2283" i="4"/>
  <c r="K2283" i="4" s="1"/>
  <c r="I2114" i="4"/>
  <c r="K2114" i="4" s="1"/>
  <c r="I1970" i="4"/>
  <c r="K1970" i="4" s="1"/>
  <c r="I1824" i="4"/>
  <c r="K1824" i="4" s="1"/>
  <c r="I1595" i="4"/>
  <c r="I1444" i="4"/>
  <c r="I1368" i="4"/>
  <c r="I1342" i="4"/>
  <c r="K1342" i="4" s="1"/>
  <c r="I1324" i="4"/>
  <c r="K1324" i="4" s="1"/>
  <c r="I1309" i="4"/>
  <c r="K1309" i="4" s="1"/>
  <c r="I1291" i="4"/>
  <c r="K1291" i="4" s="1"/>
  <c r="I1274" i="4"/>
  <c r="K1274" i="4" s="1"/>
  <c r="I1262" i="4"/>
  <c r="K1262" i="4" s="1"/>
  <c r="I1248" i="4"/>
  <c r="I1235" i="4"/>
  <c r="I1223" i="4"/>
  <c r="K1223" i="4" s="1"/>
  <c r="I1211" i="4"/>
  <c r="I1199" i="4"/>
  <c r="I1186" i="4"/>
  <c r="K1186" i="4" s="1"/>
  <c r="I1174" i="4"/>
  <c r="K1174" i="4" s="1"/>
  <c r="I1162" i="4"/>
  <c r="K1162" i="4" s="1"/>
  <c r="I1149" i="4"/>
  <c r="K1149" i="4" s="1"/>
  <c r="I1137" i="4"/>
  <c r="K1137" i="4" s="1"/>
  <c r="I1125" i="4"/>
  <c r="K1125" i="4" s="1"/>
  <c r="I1113" i="4"/>
  <c r="K1113" i="4" s="1"/>
  <c r="I1101" i="4"/>
  <c r="K1101" i="4" s="1"/>
  <c r="I1088" i="4"/>
  <c r="K1088" i="4" s="1"/>
  <c r="I1076" i="4"/>
  <c r="K1076" i="4" s="1"/>
  <c r="I1064" i="4"/>
  <c r="K1064" i="4" s="1"/>
  <c r="I1052" i="4"/>
  <c r="K1052" i="4" s="1"/>
  <c r="I1039" i="4"/>
  <c r="K1039" i="4" s="1"/>
  <c r="I1027" i="4"/>
  <c r="K1027" i="4" s="1"/>
  <c r="I1015" i="4"/>
  <c r="K1015" i="4" s="1"/>
  <c r="I1003" i="4"/>
  <c r="K1003" i="4" s="1"/>
  <c r="I991" i="4"/>
  <c r="K991" i="4" s="1"/>
  <c r="I978" i="4"/>
  <c r="K978" i="4" s="1"/>
  <c r="I966" i="4"/>
  <c r="K966" i="4" s="1"/>
  <c r="I954" i="4"/>
  <c r="K954" i="4" s="1"/>
  <c r="I942" i="4"/>
  <c r="K942" i="4" s="1"/>
  <c r="I929" i="4"/>
  <c r="K929" i="4" s="1"/>
  <c r="I917" i="4"/>
  <c r="K917" i="4" s="1"/>
  <c r="I905" i="4"/>
  <c r="K905" i="4" s="1"/>
  <c r="I893" i="4"/>
  <c r="K893" i="4" s="1"/>
  <c r="I880" i="4"/>
  <c r="I867" i="4"/>
  <c r="I855" i="4"/>
  <c r="K855" i="4" s="1"/>
  <c r="I722" i="4"/>
  <c r="K722" i="4" s="1"/>
  <c r="I709" i="4"/>
  <c r="K709" i="4" s="1"/>
  <c r="I697" i="4"/>
  <c r="K697" i="4" s="1"/>
  <c r="I685" i="4"/>
  <c r="I672" i="4"/>
  <c r="I660" i="4"/>
  <c r="K660" i="4" s="1"/>
  <c r="I648" i="4"/>
  <c r="I635" i="4"/>
  <c r="I623" i="4"/>
  <c r="K623" i="4" s="1"/>
  <c r="I610" i="4"/>
  <c r="K610" i="4" s="1"/>
  <c r="I598" i="4"/>
  <c r="K598" i="4" s="1"/>
  <c r="I586" i="4"/>
  <c r="K586" i="4" s="1"/>
  <c r="I574" i="4"/>
  <c r="K574" i="4" s="1"/>
  <c r="I561" i="4"/>
  <c r="K561" i="4" s="1"/>
  <c r="I549" i="4"/>
  <c r="K549" i="4" s="1"/>
  <c r="I537" i="4"/>
  <c r="K537" i="4" s="1"/>
  <c r="I523" i="4"/>
  <c r="I510" i="4"/>
  <c r="K510" i="4" s="1"/>
  <c r="I498" i="4"/>
  <c r="K498" i="4" s="1"/>
  <c r="I485" i="4"/>
  <c r="K485" i="4" s="1"/>
  <c r="I473" i="4"/>
  <c r="K473" i="4" s="1"/>
  <c r="I461" i="4"/>
  <c r="K461" i="4" s="1"/>
  <c r="I448" i="4"/>
  <c r="I436" i="4"/>
  <c r="K436" i="4" s="1"/>
  <c r="I424" i="4"/>
  <c r="K424" i="4" s="1"/>
  <c r="I411" i="4"/>
  <c r="K411" i="4" s="1"/>
  <c r="I399" i="4"/>
  <c r="I387" i="4"/>
  <c r="K387" i="4" s="1"/>
  <c r="I374" i="4"/>
  <c r="K374" i="4" s="1"/>
  <c r="I362" i="4"/>
  <c r="I2270" i="4"/>
  <c r="K2270" i="4" s="1"/>
  <c r="I2102" i="4"/>
  <c r="K2102" i="4" s="1"/>
  <c r="I1958" i="4"/>
  <c r="K1958" i="4" s="1"/>
  <c r="I1811" i="4"/>
  <c r="K1811" i="4" s="1"/>
  <c r="I1581" i="4"/>
  <c r="I1432" i="4"/>
  <c r="K1432" i="4" s="1"/>
  <c r="I1363" i="4"/>
  <c r="I1341" i="4"/>
  <c r="K1341" i="4" s="1"/>
  <c r="I1323" i="4"/>
  <c r="K1323" i="4" s="1"/>
  <c r="I1306" i="4"/>
  <c r="K1306" i="4" s="1"/>
  <c r="I1289" i="4"/>
  <c r="K1289" i="4" s="1"/>
  <c r="I1273" i="4"/>
  <c r="K1273" i="4" s="1"/>
  <c r="I1261" i="4"/>
  <c r="K1261" i="4" s="1"/>
  <c r="I1247" i="4"/>
  <c r="I1234" i="4"/>
  <c r="I1222" i="4"/>
  <c r="I1210" i="4"/>
  <c r="I1198" i="4"/>
  <c r="I1185" i="4"/>
  <c r="K1185" i="4" s="1"/>
  <c r="I1173" i="4"/>
  <c r="K1173" i="4" s="1"/>
  <c r="I1161" i="4"/>
  <c r="K1161" i="4" s="1"/>
  <c r="I1148" i="4"/>
  <c r="K1148" i="4" s="1"/>
  <c r="I1136" i="4"/>
  <c r="K1136" i="4" s="1"/>
  <c r="I1124" i="4"/>
  <c r="K1124" i="4" s="1"/>
  <c r="I9" i="4"/>
  <c r="I21" i="4"/>
  <c r="I33" i="4"/>
  <c r="I46" i="4"/>
  <c r="K46" i="4" s="1"/>
  <c r="I58" i="4"/>
  <c r="K58" i="4" s="1"/>
  <c r="I70" i="4"/>
  <c r="K70" i="4" s="1"/>
  <c r="I82" i="4"/>
  <c r="K82" i="4" s="1"/>
  <c r="I95" i="4"/>
  <c r="K95" i="4" s="1"/>
  <c r="I108" i="4"/>
  <c r="K108" i="4" s="1"/>
  <c r="I121" i="4"/>
  <c r="K121" i="4" s="1"/>
  <c r="I133" i="4"/>
  <c r="K133" i="4" s="1"/>
  <c r="I145" i="4"/>
  <c r="K145" i="4" s="1"/>
  <c r="I158" i="4"/>
  <c r="I170" i="4"/>
  <c r="I182" i="4"/>
  <c r="K182" i="4" s="1"/>
  <c r="I194" i="4"/>
  <c r="K194" i="4" s="1"/>
  <c r="I207" i="4"/>
  <c r="K207" i="4" s="1"/>
  <c r="I219" i="4"/>
  <c r="K219" i="4" s="1"/>
  <c r="I231" i="4"/>
  <c r="K231" i="4" s="1"/>
  <c r="I244" i="4"/>
  <c r="K244" i="4" s="1"/>
  <c r="I258" i="4"/>
  <c r="K258" i="4" s="1"/>
  <c r="I274" i="4"/>
  <c r="K274" i="4" s="1"/>
  <c r="I291" i="4"/>
  <c r="I308" i="4"/>
  <c r="I324" i="4"/>
  <c r="I340" i="4"/>
  <c r="I357" i="4"/>
  <c r="K357" i="4" s="1"/>
  <c r="I385" i="4"/>
  <c r="K385" i="4" s="1"/>
  <c r="I419" i="4"/>
  <c r="I457" i="4"/>
  <c r="K457" i="4" s="1"/>
  <c r="I506" i="4"/>
  <c r="K506" i="4" s="1"/>
  <c r="I582" i="4"/>
  <c r="K582" i="4" s="1"/>
  <c r="I656" i="4"/>
  <c r="K656" i="4" s="1"/>
  <c r="I866" i="4"/>
  <c r="I1014" i="4"/>
  <c r="K1014" i="4" s="1"/>
  <c r="I10" i="4"/>
  <c r="I22" i="4"/>
  <c r="I34" i="4"/>
  <c r="I47" i="4"/>
  <c r="K47" i="4" s="1"/>
  <c r="I59" i="4"/>
  <c r="K59" i="4" s="1"/>
  <c r="I71" i="4"/>
  <c r="K71" i="4" s="1"/>
  <c r="I83" i="4"/>
  <c r="K83" i="4" s="1"/>
  <c r="I96" i="4"/>
  <c r="K96" i="4" s="1"/>
  <c r="I109" i="4"/>
  <c r="K109" i="4" s="1"/>
  <c r="I122" i="4"/>
  <c r="K122" i="4" s="1"/>
  <c r="I134" i="4"/>
  <c r="K134" i="4" s="1"/>
  <c r="I146" i="4"/>
  <c r="K146" i="4" s="1"/>
  <c r="I159" i="4"/>
  <c r="K159" i="4" s="1"/>
  <c r="I171" i="4"/>
  <c r="I183" i="4"/>
  <c r="I195" i="4"/>
  <c r="K195" i="4" s="1"/>
  <c r="I208" i="4"/>
  <c r="K208" i="4" s="1"/>
  <c r="I220" i="4"/>
  <c r="K220" i="4" s="1"/>
  <c r="I232" i="4"/>
  <c r="K232" i="4" s="1"/>
  <c r="I245" i="4"/>
  <c r="K245" i="4" s="1"/>
  <c r="I259" i="4"/>
  <c r="K259" i="4" s="1"/>
  <c r="I275" i="4"/>
  <c r="K275" i="4" s="1"/>
  <c r="I292" i="4"/>
  <c r="K292" i="4" s="1"/>
  <c r="I309" i="4"/>
  <c r="I325" i="4"/>
  <c r="I341" i="4"/>
  <c r="I358" i="4"/>
  <c r="I386" i="4"/>
  <c r="K386" i="4" s="1"/>
  <c r="I423" i="4"/>
  <c r="K423" i="4" s="1"/>
  <c r="I460" i="4"/>
  <c r="K460" i="4" s="1"/>
  <c r="I509" i="4"/>
  <c r="K509" i="4" s="1"/>
  <c r="I585" i="4"/>
  <c r="K585" i="4" s="1"/>
  <c r="I659" i="4"/>
  <c r="I879" i="4"/>
  <c r="I1026" i="4"/>
  <c r="K1026" i="4" s="1"/>
  <c r="I11" i="4"/>
  <c r="I23" i="4"/>
  <c r="I35" i="4"/>
  <c r="I48" i="4"/>
  <c r="K48" i="4" s="1"/>
  <c r="I60" i="4"/>
  <c r="K60" i="4" s="1"/>
  <c r="I72" i="4"/>
  <c r="K72" i="4" s="1"/>
  <c r="I84" i="4"/>
  <c r="K84" i="4" s="1"/>
  <c r="I97" i="4"/>
  <c r="K97" i="4" s="1"/>
  <c r="I110" i="4"/>
  <c r="K110" i="4" s="1"/>
  <c r="I123" i="4"/>
  <c r="K123" i="4" s="1"/>
  <c r="I135" i="4"/>
  <c r="K135" i="4" s="1"/>
  <c r="I147" i="4"/>
  <c r="K147" i="4" s="1"/>
  <c r="I160" i="4"/>
  <c r="K160" i="4" s="1"/>
  <c r="I172" i="4"/>
  <c r="K172" i="4" s="1"/>
  <c r="I184" i="4"/>
  <c r="I197" i="4"/>
  <c r="I209" i="4"/>
  <c r="K209" i="4" s="1"/>
  <c r="I221" i="4"/>
  <c r="K221" i="4" s="1"/>
  <c r="I233" i="4"/>
  <c r="K233" i="4" s="1"/>
  <c r="I246" i="4"/>
  <c r="K246" i="4" s="1"/>
  <c r="I261" i="4"/>
  <c r="K261" i="4" s="1"/>
  <c r="I276" i="4"/>
  <c r="K276" i="4" s="1"/>
  <c r="I295" i="4"/>
  <c r="I311" i="4"/>
  <c r="I326" i="4"/>
  <c r="I344" i="4"/>
  <c r="I360" i="4"/>
  <c r="I388" i="4"/>
  <c r="I425" i="4"/>
  <c r="K425" i="4" s="1"/>
  <c r="I468" i="4"/>
  <c r="K468" i="4" s="1"/>
  <c r="I519" i="4"/>
  <c r="K519" i="4" s="1"/>
  <c r="I594" i="4"/>
  <c r="K594" i="4" s="1"/>
  <c r="I668" i="4"/>
  <c r="K668" i="4" s="1"/>
  <c r="I892" i="4"/>
  <c r="K892" i="4" s="1"/>
  <c r="I1038" i="4"/>
  <c r="K1038" i="4" s="1"/>
  <c r="I12" i="4"/>
  <c r="I24" i="4"/>
  <c r="I36" i="4"/>
  <c r="I49" i="4"/>
  <c r="K49" i="4" s="1"/>
  <c r="I61" i="4"/>
  <c r="K61" i="4" s="1"/>
  <c r="I73" i="4"/>
  <c r="K73" i="4" s="1"/>
  <c r="I86" i="4"/>
  <c r="K86" i="4" s="1"/>
  <c r="I98" i="4"/>
  <c r="K98" i="4" s="1"/>
  <c r="I111" i="4"/>
  <c r="K111" i="4" s="1"/>
  <c r="I124" i="4"/>
  <c r="K124" i="4" s="1"/>
  <c r="I136" i="4"/>
  <c r="K136" i="4" s="1"/>
  <c r="I148" i="4"/>
  <c r="I161" i="4"/>
  <c r="K161" i="4" s="1"/>
  <c r="I173" i="4"/>
  <c r="K173" i="4" s="1"/>
  <c r="I185" i="4"/>
  <c r="I198" i="4"/>
  <c r="I210" i="4"/>
  <c r="I222" i="4"/>
  <c r="K222" i="4" s="1"/>
  <c r="I234" i="4"/>
  <c r="K234" i="4" s="1"/>
  <c r="I247" i="4"/>
  <c r="K247" i="4" s="1"/>
  <c r="I262" i="4"/>
  <c r="K262" i="4" s="1"/>
  <c r="I277" i="4"/>
  <c r="K277" i="4" s="1"/>
  <c r="I296" i="4"/>
  <c r="K296" i="4" s="1"/>
  <c r="I312" i="4"/>
  <c r="I327" i="4"/>
  <c r="K327" i="4" s="1"/>
  <c r="I345" i="4"/>
  <c r="I361" i="4"/>
  <c r="I394" i="4"/>
  <c r="I431" i="4"/>
  <c r="I469" i="4"/>
  <c r="K469" i="4" s="1"/>
  <c r="I522" i="4"/>
  <c r="K522" i="4" s="1"/>
  <c r="I597" i="4"/>
  <c r="K597" i="4" s="1"/>
  <c r="I671" i="4"/>
  <c r="I904" i="4"/>
  <c r="K904" i="4" s="1"/>
  <c r="I1051" i="4"/>
  <c r="K1051" i="4" s="1"/>
  <c r="I13" i="4"/>
  <c r="I25" i="4"/>
  <c r="I37" i="4"/>
  <c r="I50" i="4"/>
  <c r="K50" i="4" s="1"/>
  <c r="I62" i="4"/>
  <c r="K62" i="4" s="1"/>
  <c r="I74" i="4"/>
  <c r="K74" i="4" s="1"/>
  <c r="I87" i="4"/>
  <c r="K87" i="4" s="1"/>
  <c r="I99" i="4"/>
  <c r="K99" i="4" s="1"/>
  <c r="I112" i="4"/>
  <c r="K112" i="4" s="1"/>
  <c r="I125" i="4"/>
  <c r="K125" i="4" s="1"/>
  <c r="I137" i="4"/>
  <c r="K137" i="4" s="1"/>
  <c r="I149" i="4"/>
  <c r="K149" i="4" s="1"/>
  <c r="I162" i="4"/>
  <c r="I174" i="4"/>
  <c r="K174" i="4" s="1"/>
  <c r="I186" i="4"/>
  <c r="K186" i="4" s="1"/>
  <c r="I199" i="4"/>
  <c r="I211" i="4"/>
  <c r="I223" i="4"/>
  <c r="I235" i="4"/>
  <c r="K235" i="4" s="1"/>
  <c r="I248" i="4"/>
  <c r="K248" i="4" s="1"/>
  <c r="I263" i="4"/>
  <c r="K263" i="4" s="1"/>
  <c r="I278" i="4"/>
  <c r="K278" i="4" s="1"/>
  <c r="I297" i="4"/>
  <c r="K297" i="4" s="1"/>
  <c r="I313" i="4"/>
  <c r="K313" i="4" s="1"/>
  <c r="I328" i="4"/>
  <c r="I346" i="4"/>
  <c r="I363" i="4"/>
  <c r="I395" i="4"/>
  <c r="I432" i="4"/>
  <c r="I472" i="4"/>
  <c r="K472" i="4" s="1"/>
  <c r="I533" i="4"/>
  <c r="K533" i="4" s="1"/>
  <c r="I606" i="4"/>
  <c r="K606" i="4" s="1"/>
  <c r="I681" i="4"/>
  <c r="I916" i="4"/>
  <c r="K916" i="4" s="1"/>
  <c r="I1063" i="4"/>
  <c r="K1063" i="4" s="1"/>
  <c r="I14" i="4"/>
  <c r="I26" i="4"/>
  <c r="I38" i="4"/>
  <c r="I51" i="4"/>
  <c r="K51" i="4" s="1"/>
  <c r="I63" i="4"/>
  <c r="K63" i="4" s="1"/>
  <c r="I75" i="4"/>
  <c r="K75" i="4" s="1"/>
  <c r="I88" i="4"/>
  <c r="K88" i="4" s="1"/>
  <c r="I100" i="4"/>
  <c r="K100" i="4" s="1"/>
  <c r="I113" i="4"/>
  <c r="K113" i="4" s="1"/>
  <c r="I126" i="4"/>
  <c r="K126" i="4" s="1"/>
  <c r="I138" i="4"/>
  <c r="K138" i="4" s="1"/>
  <c r="I150" i="4"/>
  <c r="K150" i="4" s="1"/>
  <c r="I163" i="4"/>
  <c r="K163" i="4" s="1"/>
  <c r="I175" i="4"/>
  <c r="I187" i="4"/>
  <c r="K187" i="4" s="1"/>
  <c r="I200" i="4"/>
  <c r="K200" i="4" s="1"/>
  <c r="I212" i="4"/>
  <c r="I224" i="4"/>
  <c r="I236" i="4"/>
  <c r="I249" i="4"/>
  <c r="K249" i="4" s="1"/>
  <c r="I264" i="4"/>
  <c r="K264" i="4" s="1"/>
  <c r="I281" i="4"/>
  <c r="K281" i="4" s="1"/>
  <c r="I299" i="4"/>
  <c r="K299" i="4" s="1"/>
  <c r="I314" i="4"/>
  <c r="K314" i="4" s="1"/>
  <c r="I332" i="4"/>
  <c r="I348" i="4"/>
  <c r="I369" i="4"/>
  <c r="K369" i="4" s="1"/>
  <c r="I398" i="4"/>
  <c r="K398" i="4" s="1"/>
  <c r="I435" i="4"/>
  <c r="I480" i="4"/>
  <c r="K480" i="4" s="1"/>
  <c r="I536" i="4"/>
  <c r="K536" i="4" s="1"/>
  <c r="I609" i="4"/>
  <c r="K609" i="4" s="1"/>
  <c r="I684" i="4"/>
  <c r="I928" i="4"/>
  <c r="K928" i="4" s="1"/>
  <c r="I1075" i="4"/>
  <c r="K1075" i="4" s="1"/>
  <c r="I15" i="4"/>
  <c r="I27" i="4"/>
  <c r="I39" i="4"/>
  <c r="I52" i="4"/>
  <c r="K52" i="4" s="1"/>
  <c r="I64" i="4"/>
  <c r="K64" i="4" s="1"/>
  <c r="I76" i="4"/>
  <c r="K76" i="4" s="1"/>
  <c r="I89" i="4"/>
  <c r="K89" i="4" s="1"/>
  <c r="I102" i="4"/>
  <c r="K102" i="4" s="1"/>
  <c r="I114" i="4"/>
  <c r="K114" i="4" s="1"/>
  <c r="I127" i="4"/>
  <c r="I139" i="4"/>
  <c r="K139" i="4" s="1"/>
  <c r="I151" i="4"/>
  <c r="K151" i="4" s="1"/>
  <c r="I164" i="4"/>
  <c r="K164" i="4" s="1"/>
  <c r="I176" i="4"/>
  <c r="I188" i="4"/>
  <c r="I201" i="4"/>
  <c r="I213" i="4"/>
  <c r="K213" i="4" s="1"/>
  <c r="I225" i="4"/>
  <c r="I237" i="4"/>
  <c r="I250" i="4"/>
  <c r="K250" i="4" s="1"/>
  <c r="I265" i="4"/>
  <c r="K265" i="4" s="1"/>
  <c r="I282" i="4"/>
  <c r="K282" i="4" s="1"/>
  <c r="I300" i="4"/>
  <c r="K300" i="4" s="1"/>
  <c r="I315" i="4"/>
  <c r="K315" i="4" s="1"/>
  <c r="I333" i="4"/>
  <c r="K333" i="4" s="1"/>
  <c r="I349" i="4"/>
  <c r="I370" i="4"/>
  <c r="I400" i="4"/>
  <c r="I437" i="4"/>
  <c r="I481" i="4"/>
  <c r="K481" i="4" s="1"/>
  <c r="I545" i="4"/>
  <c r="K545" i="4" s="1"/>
  <c r="I618" i="4"/>
  <c r="K618" i="4" s="1"/>
  <c r="I693" i="4"/>
  <c r="I941" i="4"/>
  <c r="K941" i="4" s="1"/>
  <c r="I1087" i="4"/>
  <c r="K1087" i="4" s="1"/>
  <c r="I16" i="4"/>
  <c r="I28" i="4"/>
  <c r="I40" i="4"/>
  <c r="I53" i="4"/>
  <c r="K53" i="4" s="1"/>
  <c r="I65" i="4"/>
  <c r="K65" i="4" s="1"/>
  <c r="I77" i="4"/>
  <c r="K77" i="4" s="1"/>
  <c r="I90" i="4"/>
  <c r="K90" i="4" s="1"/>
  <c r="I103" i="4"/>
  <c r="K103" i="4" s="1"/>
  <c r="I115" i="4"/>
  <c r="K115" i="4" s="1"/>
  <c r="I128" i="4"/>
  <c r="K128" i="4" s="1"/>
  <c r="I140" i="4"/>
  <c r="I152" i="4"/>
  <c r="K152" i="4" s="1"/>
  <c r="I165" i="4"/>
  <c r="K165" i="4" s="1"/>
  <c r="I177" i="4"/>
  <c r="K177" i="4" s="1"/>
  <c r="I189" i="4"/>
  <c r="I202" i="4"/>
  <c r="I214" i="4"/>
  <c r="I226" i="4"/>
  <c r="K226" i="4" s="1"/>
  <c r="I238" i="4"/>
  <c r="I251" i="4"/>
  <c r="K251" i="4" s="1"/>
  <c r="I266" i="4"/>
  <c r="K266" i="4" s="1"/>
  <c r="I283" i="4"/>
  <c r="K283" i="4" s="1"/>
  <c r="I301" i="4"/>
  <c r="I316" i="4"/>
  <c r="K316" i="4" s="1"/>
  <c r="I334" i="4"/>
  <c r="K334" i="4" s="1"/>
  <c r="I350" i="4"/>
  <c r="K350" i="4" s="1"/>
  <c r="I372" i="4"/>
  <c r="I406" i="4"/>
  <c r="I443" i="4"/>
  <c r="I484" i="4"/>
  <c r="K484" i="4" s="1"/>
  <c r="I548" i="4"/>
  <c r="K548" i="4" s="1"/>
  <c r="I622" i="4"/>
  <c r="I696" i="4"/>
  <c r="I953" i="4"/>
  <c r="K953" i="4" s="1"/>
  <c r="I1100" i="4"/>
  <c r="K1100" i="4" s="1"/>
  <c r="I5" i="4"/>
  <c r="I17" i="4"/>
  <c r="I29" i="4"/>
  <c r="I41" i="4"/>
  <c r="I54" i="4"/>
  <c r="K54" i="4" s="1"/>
  <c r="I66" i="4"/>
  <c r="K66" i="4" s="1"/>
  <c r="I78" i="4"/>
  <c r="K78" i="4" s="1"/>
  <c r="I91" i="4"/>
  <c r="K91" i="4" s="1"/>
  <c r="I104" i="4"/>
  <c r="K104" i="4" s="1"/>
  <c r="I116" i="4"/>
  <c r="K116" i="4" s="1"/>
  <c r="I129" i="4"/>
  <c r="I141" i="4"/>
  <c r="I153" i="4"/>
  <c r="I166" i="4"/>
  <c r="I178" i="4"/>
  <c r="I190" i="4"/>
  <c r="I203" i="4"/>
  <c r="I215" i="4"/>
  <c r="I227" i="4"/>
  <c r="I239" i="4"/>
  <c r="I252" i="4"/>
  <c r="K252" i="4" s="1"/>
  <c r="I269" i="4"/>
  <c r="K269" i="4" s="1"/>
  <c r="I286" i="4"/>
  <c r="K286" i="4" s="1"/>
  <c r="I302" i="4"/>
  <c r="I319" i="4"/>
  <c r="K319" i="4" s="1"/>
  <c r="I336" i="4"/>
  <c r="K336" i="4" s="1"/>
  <c r="I351" i="4"/>
  <c r="K351" i="4" s="1"/>
  <c r="I373" i="4"/>
  <c r="I407" i="4"/>
  <c r="I444" i="4"/>
  <c r="I492" i="4"/>
  <c r="K492" i="4" s="1"/>
  <c r="I557" i="4"/>
  <c r="K557" i="4" s="1"/>
  <c r="I631" i="4"/>
  <c r="I705" i="4"/>
  <c r="I965" i="4"/>
  <c r="K965" i="4" s="1"/>
  <c r="I1112" i="4"/>
  <c r="K1112" i="4" s="1"/>
  <c r="L38" i="5"/>
  <c r="I37" i="5"/>
  <c r="O34" i="5"/>
  <c r="O10" i="5"/>
  <c r="I4" i="5"/>
  <c r="O4" i="5" s="1"/>
  <c r="I16" i="5"/>
  <c r="O22" i="5"/>
  <c r="O38" i="5"/>
  <c r="O28" i="5"/>
  <c r="F574" i="4"/>
  <c r="F562" i="4"/>
  <c r="F550" i="4"/>
  <c r="F538" i="4"/>
  <c r="F525" i="4"/>
  <c r="F513" i="4"/>
  <c r="F501" i="4"/>
  <c r="F489" i="4"/>
  <c r="F477" i="4"/>
  <c r="F465" i="4"/>
  <c r="F453" i="4"/>
  <c r="F441" i="4"/>
  <c r="F429" i="4"/>
  <c r="F417" i="4"/>
  <c r="F405" i="4"/>
  <c r="F393" i="4"/>
  <c r="F381" i="4"/>
  <c r="F369" i="4"/>
  <c r="F357" i="4"/>
  <c r="F345" i="4"/>
  <c r="F333" i="4"/>
  <c r="F321" i="4"/>
  <c r="F309" i="4"/>
  <c r="F297" i="4"/>
  <c r="F284" i="4"/>
  <c r="F272" i="4"/>
  <c r="F260" i="4"/>
  <c r="F248" i="4"/>
  <c r="F236" i="4"/>
  <c r="F224" i="4"/>
  <c r="F212" i="4"/>
  <c r="F200" i="4"/>
  <c r="F188" i="4"/>
  <c r="N4" i="5"/>
  <c r="N10" i="5"/>
  <c r="N16" i="5"/>
  <c r="N22" i="5"/>
  <c r="N28" i="5"/>
  <c r="N34" i="5"/>
  <c r="E36" i="5"/>
  <c r="E33" i="5"/>
  <c r="E30" i="5"/>
  <c r="E27" i="5"/>
  <c r="E24" i="5"/>
  <c r="E21" i="5"/>
  <c r="E18" i="5"/>
  <c r="E15" i="5"/>
  <c r="E12" i="5"/>
  <c r="E9" i="5"/>
  <c r="E6" i="5"/>
  <c r="M5" i="5"/>
  <c r="M11" i="5"/>
  <c r="M17" i="5"/>
  <c r="M23" i="5"/>
  <c r="M29" i="5"/>
  <c r="M35" i="5"/>
  <c r="D36" i="5"/>
  <c r="D33" i="5"/>
  <c r="D30" i="5"/>
  <c r="D27" i="5"/>
  <c r="D24" i="5"/>
  <c r="D21" i="5"/>
  <c r="D18" i="5"/>
  <c r="D15" i="5"/>
  <c r="D12" i="5"/>
  <c r="D9" i="5"/>
  <c r="D6" i="5"/>
  <c r="N5" i="5"/>
  <c r="N11" i="5"/>
  <c r="N17" i="5"/>
  <c r="N23" i="5"/>
  <c r="N29" i="5"/>
  <c r="N35" i="5"/>
  <c r="C36" i="5"/>
  <c r="C33" i="5"/>
  <c r="C30" i="5"/>
  <c r="C27" i="5"/>
  <c r="C24" i="5"/>
  <c r="C21" i="5"/>
  <c r="C18" i="5"/>
  <c r="C15" i="5"/>
  <c r="C12" i="5"/>
  <c r="C9" i="5"/>
  <c r="C6" i="5"/>
  <c r="M6" i="5"/>
  <c r="M12" i="5"/>
  <c r="M18" i="5"/>
  <c r="M24" i="5"/>
  <c r="M30" i="5"/>
  <c r="M36" i="5"/>
  <c r="F35" i="5"/>
  <c r="F32" i="5"/>
  <c r="F29" i="5"/>
  <c r="F26" i="5"/>
  <c r="F23" i="5"/>
  <c r="F20" i="5"/>
  <c r="F17" i="5"/>
  <c r="F14" i="5"/>
  <c r="F11" i="5"/>
  <c r="F8" i="5"/>
  <c r="F5" i="5"/>
  <c r="E35" i="5"/>
  <c r="E32" i="5"/>
  <c r="E29" i="5"/>
  <c r="E26" i="5"/>
  <c r="E23" i="5"/>
  <c r="E20" i="5"/>
  <c r="E17" i="5"/>
  <c r="E14" i="5"/>
  <c r="E11" i="5"/>
  <c r="E8" i="5"/>
  <c r="E5" i="5"/>
  <c r="C3" i="5"/>
  <c r="M7" i="5"/>
  <c r="M13" i="5"/>
  <c r="M19" i="5"/>
  <c r="M25" i="5"/>
  <c r="M31" i="5"/>
  <c r="M40" i="5"/>
  <c r="D35" i="5"/>
  <c r="D32" i="5"/>
  <c r="D29" i="5"/>
  <c r="D26" i="5"/>
  <c r="D23" i="5"/>
  <c r="D20" i="5"/>
  <c r="D17" i="5"/>
  <c r="D14" i="5"/>
  <c r="D11" i="5"/>
  <c r="D8" i="5"/>
  <c r="D5" i="5"/>
  <c r="D3" i="5"/>
  <c r="N7" i="5"/>
  <c r="N13" i="5"/>
  <c r="N19" i="5"/>
  <c r="N25" i="5"/>
  <c r="N31" i="5"/>
  <c r="N40" i="5"/>
  <c r="C32" i="5"/>
  <c r="C26" i="5"/>
  <c r="C20" i="5"/>
  <c r="C14" i="5"/>
  <c r="C8" i="5"/>
  <c r="E3" i="5"/>
  <c r="M8" i="5"/>
  <c r="M14" i="5"/>
  <c r="M20" i="5"/>
  <c r="M26" i="5"/>
  <c r="M32" i="5"/>
  <c r="F40" i="5"/>
  <c r="F34" i="5"/>
  <c r="F31" i="5"/>
  <c r="F28" i="5"/>
  <c r="F25" i="5"/>
  <c r="F22" i="5"/>
  <c r="F19" i="5"/>
  <c r="F16" i="5"/>
  <c r="F13" i="5"/>
  <c r="F10" i="5"/>
  <c r="F7" i="5"/>
  <c r="F4" i="5"/>
  <c r="F3" i="5"/>
  <c r="N26" i="5"/>
  <c r="E40" i="5"/>
  <c r="E34" i="5"/>
  <c r="E31" i="5"/>
  <c r="E28" i="5"/>
  <c r="E25" i="5"/>
  <c r="E22" i="5"/>
  <c r="E19" i="5"/>
  <c r="E16" i="5"/>
  <c r="E13" i="5"/>
  <c r="E10" i="5"/>
  <c r="E7" i="5"/>
  <c r="E4" i="5"/>
  <c r="M3" i="5"/>
  <c r="M9" i="5"/>
  <c r="M15" i="5"/>
  <c r="M21" i="5"/>
  <c r="M27" i="5"/>
  <c r="M33" i="5"/>
  <c r="D40" i="5"/>
  <c r="D34" i="5"/>
  <c r="D31" i="5"/>
  <c r="D28" i="5"/>
  <c r="D25" i="5"/>
  <c r="D22" i="5"/>
  <c r="D19" i="5"/>
  <c r="D16" i="5"/>
  <c r="D13" i="5"/>
  <c r="D10" i="5"/>
  <c r="D7" i="5"/>
  <c r="D4" i="5"/>
  <c r="N15" i="5"/>
  <c r="Q285" i="4"/>
  <c r="Q156" i="4"/>
  <c r="Q101" i="4"/>
  <c r="Q196" i="4"/>
  <c r="Q44" i="4"/>
  <c r="Q85" i="4"/>
  <c r="Y735" i="4"/>
  <c r="Q735" i="4"/>
  <c r="Q422" i="4"/>
  <c r="Y829" i="4"/>
  <c r="Q829" i="4"/>
  <c r="Y793" i="4"/>
  <c r="Q793" i="4"/>
  <c r="Y757" i="4"/>
  <c r="Q757" i="4"/>
  <c r="Y733" i="4"/>
  <c r="Q733" i="4"/>
  <c r="Q494" i="4"/>
  <c r="Q512" i="4"/>
  <c r="Y816" i="4"/>
  <c r="Q816" i="4"/>
  <c r="Q377" i="4"/>
  <c r="Y842" i="4"/>
  <c r="Q842" i="4"/>
  <c r="Y813" i="4"/>
  <c r="Q813" i="4"/>
  <c r="Y801" i="4"/>
  <c r="Q801" i="4"/>
  <c r="Y741" i="4"/>
  <c r="Q741" i="4"/>
  <c r="Q573" i="4"/>
  <c r="Y788" i="4"/>
  <c r="Q788" i="4"/>
  <c r="Q117" i="4"/>
  <c r="Q240" i="4"/>
  <c r="Y823" i="4"/>
  <c r="Q823" i="4"/>
  <c r="Y787" i="4"/>
  <c r="Q787" i="4"/>
  <c r="Y775" i="4"/>
  <c r="Q775" i="4"/>
  <c r="Y762" i="4"/>
  <c r="Q762" i="4"/>
  <c r="Y773" i="4"/>
  <c r="Q773" i="4"/>
  <c r="Q331" i="4"/>
  <c r="Q774" i="4"/>
  <c r="Q453" i="4"/>
  <c r="Q718" i="4"/>
  <c r="Q736" i="4"/>
  <c r="Q747" i="4"/>
  <c r="Q752" i="4"/>
  <c r="Q673" i="4"/>
  <c r="Q753" i="4"/>
  <c r="Q759" i="4"/>
  <c r="Q764" i="4"/>
  <c r="Q748" i="4"/>
  <c r="Q754" i="4"/>
  <c r="Q765" i="4"/>
  <c r="Q771" i="4"/>
  <c r="Q749" i="4"/>
  <c r="Q777" i="4"/>
  <c r="Q619" i="4"/>
  <c r="Q755" i="4"/>
  <c r="Q772" i="4"/>
  <c r="Q646" i="4"/>
  <c r="Q739" i="4"/>
  <c r="Q745" i="4"/>
  <c r="Q761" i="4"/>
  <c r="Q767" i="4"/>
  <c r="Q734" i="4"/>
  <c r="Q758" i="4"/>
  <c r="Q781" i="4"/>
  <c r="Q786" i="4"/>
  <c r="Q795" i="4"/>
  <c r="Q812" i="4"/>
  <c r="Q930" i="4"/>
  <c r="Q851" i="4"/>
  <c r="Q766" i="4"/>
  <c r="Q807" i="4"/>
  <c r="Q818" i="4"/>
  <c r="Q835" i="4"/>
  <c r="Q840" i="4"/>
  <c r="Q782" i="4"/>
  <c r="Q763" i="4"/>
  <c r="Q797" i="4"/>
  <c r="Q802" i="4"/>
  <c r="Q808" i="4"/>
  <c r="Q830" i="4"/>
  <c r="Q841" i="4"/>
  <c r="Q1040" i="4"/>
  <c r="Q756" i="4"/>
  <c r="Q792" i="4"/>
  <c r="Q825" i="4"/>
  <c r="Q853" i="4"/>
  <c r="Q779" i="4"/>
  <c r="Q831" i="4"/>
  <c r="Q848" i="4"/>
  <c r="Q768" i="4"/>
  <c r="Q815" i="4"/>
  <c r="Q820" i="4"/>
  <c r="Q869" i="4"/>
  <c r="Q746" i="4"/>
  <c r="Q776" i="4"/>
  <c r="Q784" i="4"/>
  <c r="Q789" i="4"/>
  <c r="Q799" i="4"/>
  <c r="Q804" i="4"/>
  <c r="Q843" i="4"/>
  <c r="Q743" i="4"/>
  <c r="Q750" i="4"/>
  <c r="Q821" i="4"/>
  <c r="Q740" i="4"/>
  <c r="Q769" i="4"/>
  <c r="Q785" i="4"/>
  <c r="Q794" i="4"/>
  <c r="Q805" i="4"/>
  <c r="Q833" i="4"/>
  <c r="Q838" i="4"/>
  <c r="Q844" i="4"/>
  <c r="Q737" i="4"/>
  <c r="Q817" i="4"/>
  <c r="Q822" i="4"/>
  <c r="Q828" i="4"/>
  <c r="Q985" i="4"/>
  <c r="Q1150" i="4"/>
  <c r="Q1195" i="4"/>
  <c r="Q1250" i="4"/>
  <c r="Q1305" i="4"/>
  <c r="Q1360" i="4"/>
  <c r="Q1456" i="4"/>
  <c r="Q1471" i="4"/>
  <c r="Q1486" i="4"/>
  <c r="Q1612" i="4"/>
  <c r="Q1502" i="4"/>
  <c r="Q1415" i="4"/>
  <c r="Q1730" i="4"/>
  <c r="Q1699" i="4"/>
  <c r="Q1695" i="4"/>
  <c r="Q1701" i="4"/>
  <c r="Q1713" i="4"/>
  <c r="Q1719" i="4"/>
  <c r="Q1727" i="4"/>
  <c r="Q1588" i="4"/>
  <c r="Q1543" i="4"/>
  <c r="Q1739" i="4"/>
  <c r="Q1769" i="4"/>
  <c r="Q1653" i="4"/>
  <c r="Q1686" i="4"/>
  <c r="Q1698" i="4"/>
  <c r="Q1722" i="4"/>
  <c r="Q1729" i="4"/>
  <c r="Q1847" i="4"/>
  <c r="Q1724" i="4"/>
  <c r="Q1721" i="4"/>
  <c r="Q1718" i="4"/>
  <c r="Q1712" i="4"/>
  <c r="Q1709" i="4"/>
  <c r="Q1741" i="4"/>
  <c r="Q1700" i="4"/>
  <c r="Q1738" i="4"/>
  <c r="Q1820" i="4"/>
  <c r="Q1697" i="4"/>
  <c r="Q1735" i="4"/>
  <c r="Q1888" i="4"/>
  <c r="Q2260" i="4"/>
  <c r="Q2308" i="4"/>
  <c r="Q2117" i="4"/>
  <c r="Q2404" i="4"/>
  <c r="Q2292" i="4"/>
  <c r="Q2245" i="4"/>
  <c r="Q2389" i="4"/>
  <c r="Q2276" i="4"/>
  <c r="Q2324" i="4"/>
  <c r="Q2342" i="4"/>
  <c r="Q2373" i="4"/>
  <c r="Y117" i="4"/>
  <c r="Z2389" i="4"/>
  <c r="Y156" i="4"/>
  <c r="Y453" i="4"/>
  <c r="Y1691" i="4"/>
  <c r="Y812" i="4"/>
  <c r="Y752" i="4"/>
  <c r="Y1697" i="4"/>
  <c r="Y818" i="4"/>
  <c r="Y758" i="4"/>
  <c r="Y1040" i="4"/>
  <c r="Y824" i="4"/>
  <c r="Y770" i="4"/>
  <c r="Y1702" i="4"/>
  <c r="Y1653" i="4"/>
  <c r="Y817" i="4"/>
  <c r="Y799" i="4"/>
  <c r="Y769" i="4"/>
  <c r="Y573" i="4"/>
  <c r="Y422" i="4"/>
  <c r="Y1769" i="4"/>
  <c r="Y1695" i="4"/>
  <c r="Y852" i="4"/>
  <c r="Y846" i="4"/>
  <c r="Y840" i="4"/>
  <c r="Y834" i="4"/>
  <c r="Y828" i="4"/>
  <c r="Y822" i="4"/>
  <c r="Y810" i="4"/>
  <c r="Y804" i="4"/>
  <c r="Y798" i="4"/>
  <c r="Y792" i="4"/>
  <c r="Y786" i="4"/>
  <c r="Y780" i="4"/>
  <c r="Y768" i="4"/>
  <c r="Y756" i="4"/>
  <c r="Y750" i="4"/>
  <c r="Y744" i="4"/>
  <c r="Y738" i="4"/>
  <c r="Y764" i="4"/>
  <c r="Y781" i="4"/>
  <c r="Y646" i="4"/>
  <c r="Y1888" i="4"/>
  <c r="Y1719" i="4"/>
  <c r="Y2245" i="4"/>
  <c r="Y782" i="4"/>
  <c r="Y494" i="4"/>
  <c r="Y2158" i="4"/>
  <c r="Y1713" i="4"/>
  <c r="Y1701" i="4"/>
  <c r="Y1543" i="4"/>
  <c r="Y1471" i="4"/>
  <c r="Y2199" i="4"/>
  <c r="Y1724" i="4"/>
  <c r="Y1718" i="4"/>
  <c r="Y1712" i="4"/>
  <c r="Y1700" i="4"/>
  <c r="Y1688" i="4"/>
  <c r="Y851" i="4"/>
  <c r="Y845" i="4"/>
  <c r="Y839" i="4"/>
  <c r="Y833" i="4"/>
  <c r="Y827" i="4"/>
  <c r="Y809" i="4"/>
  <c r="Y803" i="4"/>
  <c r="Y797" i="4"/>
  <c r="Y791" i="4"/>
  <c r="Y779" i="4"/>
  <c r="Y767" i="4"/>
  <c r="Y755" i="4"/>
  <c r="Y743" i="4"/>
  <c r="Y737" i="4"/>
  <c r="Y806" i="4"/>
  <c r="Y746" i="4"/>
  <c r="Y847" i="4"/>
  <c r="Y811" i="4"/>
  <c r="Y763" i="4"/>
  <c r="Y751" i="4"/>
  <c r="Y848" i="4"/>
  <c r="Y794" i="4"/>
  <c r="Y1847" i="4"/>
  <c r="Y835" i="4"/>
  <c r="Y745" i="4"/>
  <c r="Y1195" i="4"/>
  <c r="Y1150" i="4"/>
  <c r="Y790" i="4"/>
  <c r="Y772" i="4"/>
  <c r="Y754" i="4"/>
  <c r="Y1709" i="4"/>
  <c r="Y800" i="4"/>
  <c r="Y740" i="4"/>
  <c r="Y985" i="4"/>
  <c r="Y739" i="4"/>
  <c r="Y1820" i="4"/>
  <c r="Y850" i="4"/>
  <c r="Y844" i="4"/>
  <c r="Y826" i="4"/>
  <c r="Y808" i="4"/>
  <c r="Y784" i="4"/>
  <c r="Y760" i="4"/>
  <c r="Y742" i="4"/>
  <c r="Y1685" i="4"/>
  <c r="Y836" i="4"/>
  <c r="Y776" i="4"/>
  <c r="Y2117" i="4"/>
  <c r="Y1502" i="4"/>
  <c r="Y1699" i="4"/>
  <c r="Y1360" i="4"/>
  <c r="Y1305" i="4"/>
  <c r="Y1250" i="4"/>
  <c r="Y838" i="4"/>
  <c r="Y814" i="4"/>
  <c r="Y718" i="4"/>
  <c r="Y527" i="4"/>
  <c r="Y2342" i="4"/>
  <c r="Y2276" i="4"/>
  <c r="Y1742" i="4"/>
  <c r="Y1722" i="4"/>
  <c r="Y1710" i="4"/>
  <c r="Y1698" i="4"/>
  <c r="Y1686" i="4"/>
  <c r="Y1588" i="4"/>
  <c r="Y1486" i="4"/>
  <c r="Y1456" i="4"/>
  <c r="Y1095" i="4"/>
  <c r="Y885" i="4"/>
  <c r="Y849" i="4"/>
  <c r="Y843" i="4"/>
  <c r="Y837" i="4"/>
  <c r="Y831" i="4"/>
  <c r="Y825" i="4"/>
  <c r="Y819" i="4"/>
  <c r="Y795" i="4"/>
  <c r="Y783" i="4"/>
  <c r="Y777" i="4"/>
  <c r="Y771" i="4"/>
  <c r="Y765" i="4"/>
  <c r="Y759" i="4"/>
  <c r="Y753" i="4"/>
  <c r="Y1721" i="4"/>
  <c r="Y2292" i="4"/>
  <c r="Y805" i="4"/>
  <c r="Y832" i="4"/>
  <c r="Y820" i="4"/>
  <c r="Y796" i="4"/>
  <c r="Y778" i="4"/>
  <c r="Y766" i="4"/>
  <c r="Y736" i="4"/>
  <c r="Y619" i="4"/>
  <c r="Z1726" i="4" l="1"/>
  <c r="Z1736" i="4"/>
  <c r="Z1732" i="4"/>
  <c r="Z1735" i="4"/>
  <c r="Z1730" i="4"/>
  <c r="T1730" i="4"/>
  <c r="K1723" i="4"/>
  <c r="Z1731" i="4"/>
  <c r="Z1734" i="4"/>
  <c r="Z1737" i="4"/>
  <c r="Z80" i="4"/>
  <c r="Z1507" i="4"/>
  <c r="Z70" i="4"/>
  <c r="Z1386" i="4"/>
  <c r="Z2415" i="4"/>
  <c r="Z1541" i="4"/>
  <c r="Z39" i="4"/>
  <c r="Z391" i="4"/>
  <c r="Z326" i="4"/>
  <c r="Z2330" i="4"/>
  <c r="Z329" i="4"/>
  <c r="Z314" i="4"/>
  <c r="Z1599" i="4"/>
  <c r="Z1617" i="4"/>
  <c r="Z1476" i="4"/>
  <c r="Z201" i="4"/>
  <c r="Z1520" i="4"/>
  <c r="Z2405" i="4"/>
  <c r="Z1577" i="4"/>
  <c r="Z1629" i="4"/>
  <c r="Z1463" i="4"/>
  <c r="Z368" i="4"/>
  <c r="Z58" i="4"/>
  <c r="Z520" i="4"/>
  <c r="Z1591" i="4"/>
  <c r="Z1641" i="4"/>
  <c r="Z1218" i="4"/>
  <c r="Z6" i="4"/>
  <c r="Z346" i="4"/>
  <c r="Z855" i="4"/>
  <c r="Z292" i="4"/>
  <c r="Z874" i="4"/>
  <c r="Z860" i="4"/>
  <c r="Z46" i="4"/>
  <c r="Z1466" i="4"/>
  <c r="Z45" i="4"/>
  <c r="Z1603" i="4"/>
  <c r="Z1656" i="4"/>
  <c r="Z1529" i="4"/>
  <c r="Z506" i="4"/>
  <c r="Z384" i="4"/>
  <c r="Z334" i="4"/>
  <c r="Z503" i="4"/>
  <c r="Z1448" i="4"/>
  <c r="Z1225" i="4"/>
  <c r="Z75" i="4"/>
  <c r="Z1483" i="4"/>
  <c r="Z73" i="4"/>
  <c r="Z1444" i="4"/>
  <c r="Z339" i="4"/>
  <c r="Z1501" i="4"/>
  <c r="Z1568" i="4"/>
  <c r="Z1580" i="4"/>
  <c r="Z870" i="4"/>
  <c r="Z1489" i="4"/>
  <c r="Z1210" i="4"/>
  <c r="Z1532" i="4"/>
  <c r="Z289" i="4"/>
  <c r="Z317" i="4"/>
  <c r="Z207" i="4"/>
  <c r="Z304" i="4"/>
  <c r="Z1494" i="4"/>
  <c r="Z1479" i="4"/>
  <c r="Z2334" i="4"/>
  <c r="Z408" i="4"/>
  <c r="Z295" i="4"/>
  <c r="Z1374" i="4"/>
  <c r="Z1552" i="4"/>
  <c r="Z1828" i="4"/>
  <c r="Z509" i="4"/>
  <c r="Z508" i="4"/>
  <c r="Z1441" i="4"/>
  <c r="Z1547" i="4"/>
  <c r="Z1616" i="4"/>
  <c r="Z1516" i="4"/>
  <c r="Z421" i="4"/>
  <c r="Z371" i="4"/>
  <c r="Z1228" i="4"/>
  <c r="Z1436" i="4"/>
  <c r="Z1213" i="4"/>
  <c r="Z63" i="4"/>
  <c r="Z1497" i="4"/>
  <c r="Z198" i="4"/>
  <c r="Z1445" i="4"/>
  <c r="Z49" i="4"/>
  <c r="Z1432" i="4"/>
  <c r="Z873" i="4"/>
  <c r="Z313" i="4"/>
  <c r="Z1525" i="4"/>
  <c r="Z1416" i="4"/>
  <c r="Z29" i="4"/>
  <c r="Z1500" i="4"/>
  <c r="Z402" i="4"/>
  <c r="Z1361" i="4"/>
  <c r="Z1377" i="4"/>
  <c r="Z496" i="4"/>
  <c r="Z82" i="4"/>
  <c r="Z1583" i="4"/>
  <c r="Z1834" i="4"/>
  <c r="Z1576" i="4"/>
  <c r="Z1365" i="4"/>
  <c r="Z358" i="4"/>
  <c r="Z1407" i="4"/>
  <c r="Z1822" i="4"/>
  <c r="Z399" i="4"/>
  <c r="Z2333" i="4"/>
  <c r="Z1602" i="4"/>
  <c r="Z1216" i="4"/>
  <c r="Z1567" i="4"/>
  <c r="Z1462" i="4"/>
  <c r="Z225" i="4"/>
  <c r="Z1595" i="4"/>
  <c r="Z79" i="4"/>
  <c r="Z1249" i="4"/>
  <c r="Z328" i="4"/>
  <c r="Z228" i="4"/>
  <c r="Z390" i="4"/>
  <c r="Z1237" i="4"/>
  <c r="Z1519" i="4"/>
  <c r="Z1598" i="4"/>
  <c r="Z1531" i="4"/>
  <c r="Z1646" i="4"/>
  <c r="Z1628" i="4"/>
  <c r="Z1528" i="4"/>
  <c r="Z231" i="4"/>
  <c r="Z374" i="4"/>
  <c r="Z1453" i="4"/>
  <c r="Z2417" i="4"/>
  <c r="Z1649" i="4"/>
  <c r="Z1640" i="4"/>
  <c r="Z1246" i="4"/>
  <c r="Z219" i="4"/>
  <c r="Z349" i="4"/>
  <c r="Z1683" i="4"/>
  <c r="Z1672" i="4"/>
  <c r="Z1662" i="4"/>
  <c r="Z519" i="4"/>
  <c r="Z1460" i="4"/>
  <c r="Z1235" i="4"/>
  <c r="Z1571" i="4"/>
  <c r="Z1579" i="4"/>
  <c r="Z1419" i="4"/>
  <c r="Z2414" i="4"/>
  <c r="Z316" i="4"/>
  <c r="Z337" i="4"/>
  <c r="Z1674" i="4"/>
  <c r="Z2408" i="4"/>
  <c r="Z356" i="4"/>
  <c r="Z1423" i="4"/>
  <c r="Z367" i="4"/>
  <c r="Z1482" i="4"/>
  <c r="Z1404" i="4"/>
  <c r="Z396" i="4"/>
  <c r="Z61" i="4"/>
  <c r="M1713" i="4"/>
  <c r="N1713" i="4" s="1"/>
  <c r="K1711" i="4"/>
  <c r="M1701" i="4"/>
  <c r="N1701" i="4" s="1"/>
  <c r="M1738" i="4"/>
  <c r="N1738" i="4" s="1"/>
  <c r="Q1740" i="4"/>
  <c r="Z1673" i="4"/>
  <c r="Z1508" i="4"/>
  <c r="Z1533" i="4"/>
  <c r="Z1454" i="4"/>
  <c r="Z1562" i="4"/>
  <c r="Z2418" i="4"/>
  <c r="Z1387" i="4"/>
  <c r="Z379" i="4"/>
  <c r="Z1405" i="4"/>
  <c r="Z1238" i="4"/>
  <c r="Z397" i="4"/>
  <c r="Z1451" i="4"/>
  <c r="Z1556" i="4"/>
  <c r="Z400" i="4"/>
  <c r="Z1671" i="4"/>
  <c r="Z1564" i="4"/>
  <c r="Z1565" i="4"/>
  <c r="Z323" i="4"/>
  <c r="Z305" i="4"/>
  <c r="Z83" i="4"/>
  <c r="Z229" i="4"/>
  <c r="Z1647" i="4"/>
  <c r="Z311" i="4"/>
  <c r="Z517" i="4"/>
  <c r="Z516" i="4"/>
  <c r="S1728" i="4"/>
  <c r="R1728" i="4"/>
  <c r="K1733" i="4"/>
  <c r="K1732" i="4"/>
  <c r="K1734" i="4"/>
  <c r="K1737" i="4"/>
  <c r="S1726" i="4"/>
  <c r="R1726" i="4"/>
  <c r="L1728" i="4"/>
  <c r="Q1728" i="4"/>
  <c r="Y1728" i="4"/>
  <c r="M1739" i="4"/>
  <c r="N1739" i="4" s="1"/>
  <c r="Z2980" i="4"/>
  <c r="K1736" i="4"/>
  <c r="M1727" i="4"/>
  <c r="N1727" i="4" s="1"/>
  <c r="L1726" i="4"/>
  <c r="Y1726" i="4"/>
  <c r="Q1726" i="4"/>
  <c r="Z81" i="4"/>
  <c r="Z1527" i="4"/>
  <c r="Z230" i="4"/>
  <c r="Z1676" i="4"/>
  <c r="Z1642" i="4"/>
  <c r="Z1538" i="4"/>
  <c r="Z1484" i="4"/>
  <c r="Z884" i="4"/>
  <c r="Z1645" i="4"/>
  <c r="K1689" i="4"/>
  <c r="Q1702" i="4"/>
  <c r="K1694" i="4"/>
  <c r="Q1691" i="4"/>
  <c r="Q1685" i="4"/>
  <c r="K1687" i="4"/>
  <c r="M1715" i="4"/>
  <c r="N1715" i="4" s="1"/>
  <c r="Z2956" i="4"/>
  <c r="Q1688" i="4"/>
  <c r="M1685" i="4"/>
  <c r="N1685" i="4" s="1"/>
  <c r="M1692" i="4"/>
  <c r="N1692" i="4" s="1"/>
  <c r="L1715" i="4"/>
  <c r="Y1715" i="4"/>
  <c r="Q1715" i="4"/>
  <c r="K1707" i="4"/>
  <c r="M1704" i="4"/>
  <c r="N1704" i="4" s="1"/>
  <c r="K1714" i="4"/>
  <c r="K1703" i="4"/>
  <c r="Q1723" i="4"/>
  <c r="K1696" i="4"/>
  <c r="M1709" i="4"/>
  <c r="N1709" i="4" s="1"/>
  <c r="Z2968" i="4"/>
  <c r="Y2968" i="4" s="1"/>
  <c r="K1708" i="4"/>
  <c r="L1692" i="4"/>
  <c r="Y1692" i="4"/>
  <c r="Q1692" i="4"/>
  <c r="L1717" i="4"/>
  <c r="Y1717" i="4"/>
  <c r="Q1717" i="4"/>
  <c r="L1720" i="4"/>
  <c r="Y1720" i="4"/>
  <c r="Q1720" i="4"/>
  <c r="L1704" i="4"/>
  <c r="Q1704" i="4"/>
  <c r="Y1704" i="4"/>
  <c r="K1706" i="4"/>
  <c r="M1720" i="4"/>
  <c r="N1720" i="4" s="1"/>
  <c r="K1705" i="4"/>
  <c r="M1721" i="4"/>
  <c r="N1721" i="4" s="1"/>
  <c r="M1697" i="4"/>
  <c r="N1697" i="4" s="1"/>
  <c r="M1686" i="4"/>
  <c r="N1686" i="4" s="1"/>
  <c r="K1716" i="4"/>
  <c r="K1690" i="4"/>
  <c r="M1717" i="4"/>
  <c r="N1717" i="4" s="1"/>
  <c r="K1693" i="4"/>
  <c r="M1722" i="4"/>
  <c r="N1722" i="4" s="1"/>
  <c r="M1710" i="4"/>
  <c r="N1710" i="4" s="1"/>
  <c r="M1698" i="4"/>
  <c r="N1698" i="4" s="1"/>
  <c r="Z1212" i="4"/>
  <c r="Z1610" i="4"/>
  <c r="Z1839" i="4"/>
  <c r="Z2329" i="4"/>
  <c r="Z2326" i="4"/>
  <c r="Z881" i="4"/>
  <c r="Z28" i="4"/>
  <c r="Z866" i="4"/>
  <c r="Z1496" i="4"/>
  <c r="Z1431" i="4"/>
  <c r="Z1558" i="4"/>
  <c r="Z357" i="4"/>
  <c r="Z420" i="4"/>
  <c r="Z333" i="4"/>
  <c r="Z1487" i="4"/>
  <c r="Z1382" i="4"/>
  <c r="Z361" i="4"/>
  <c r="Z1621" i="4"/>
  <c r="Z1615" i="4"/>
  <c r="Z1227" i="4"/>
  <c r="Z315" i="4"/>
  <c r="Z1203" i="4"/>
  <c r="Z25" i="4"/>
  <c r="Z291" i="4"/>
  <c r="Z1209" i="4"/>
  <c r="Z1670" i="4"/>
  <c r="Z4" i="4"/>
  <c r="Z1389" i="4"/>
  <c r="Z878" i="4"/>
  <c r="Z1510" i="4"/>
  <c r="Z1506" i="4"/>
  <c r="Z1428" i="4"/>
  <c r="Z41" i="4"/>
  <c r="Z307" i="4"/>
  <c r="Z1447" i="4"/>
  <c r="Z1493" i="4"/>
  <c r="Z206" i="4"/>
  <c r="Z1240" i="4"/>
  <c r="Z1842" i="4"/>
  <c r="Z1385" i="4"/>
  <c r="Z511" i="4"/>
  <c r="Z48" i="4"/>
  <c r="Z57" i="4"/>
  <c r="Z22" i="4"/>
  <c r="Z2420" i="4"/>
  <c r="Z1652" i="4"/>
  <c r="Z414" i="4"/>
  <c r="Z290" i="4"/>
  <c r="Z1838" i="4"/>
  <c r="Z335" i="4"/>
  <c r="Z1384" i="4"/>
  <c r="Z507" i="4"/>
  <c r="Z2325" i="4"/>
  <c r="Z1400" i="4"/>
  <c r="Z1472" i="4"/>
  <c r="Z1630" i="4"/>
  <c r="Z1211" i="4"/>
  <c r="Z1841" i="4"/>
  <c r="Z372" i="4"/>
  <c r="Z202" i="4"/>
  <c r="Z2328" i="4"/>
  <c r="Z880" i="4"/>
  <c r="Z318" i="4"/>
  <c r="Z1214" i="4"/>
  <c r="Z1664" i="4"/>
  <c r="Z877" i="4"/>
  <c r="Z56" i="4"/>
  <c r="Z205" i="4"/>
  <c r="Z1609" i="4"/>
  <c r="Z1430" i="4"/>
  <c r="Z1498" i="4"/>
  <c r="Z1569" i="4"/>
  <c r="Z332" i="4"/>
  <c r="Z1495" i="4"/>
  <c r="Z1381" i="4"/>
  <c r="Z24" i="4"/>
  <c r="J37" i="5"/>
  <c r="W37" i="5"/>
  <c r="Z2969" i="4"/>
  <c r="Y2969" i="4" s="1"/>
  <c r="Y2389" i="4"/>
  <c r="Z2944" i="4"/>
  <c r="Y2944" i="4" s="1"/>
  <c r="Z2981" i="4"/>
  <c r="Y2981" i="4" s="1"/>
  <c r="Z2945" i="4"/>
  <c r="Y2945" i="4" s="1"/>
  <c r="Q38" i="5"/>
  <c r="U38" i="5" s="1"/>
  <c r="L1590" i="4"/>
  <c r="Q1590" i="4"/>
  <c r="Z1590" i="4"/>
  <c r="N2845" i="4"/>
  <c r="S2845" i="4" s="1"/>
  <c r="W16" i="5"/>
  <c r="Z2979" i="4"/>
  <c r="Y2979" i="4" s="1"/>
  <c r="Z2965" i="4"/>
  <c r="Y2965" i="4" s="1"/>
  <c r="L2926" i="4"/>
  <c r="Z1243" i="4"/>
  <c r="Z2952" i="4"/>
  <c r="Y2952" i="4" s="1"/>
  <c r="L2593" i="4"/>
  <c r="Z2959" i="4"/>
  <c r="Q2860" i="4"/>
  <c r="L2907" i="4"/>
  <c r="Q2905" i="4"/>
  <c r="Z233" i="4"/>
  <c r="Z2954" i="4"/>
  <c r="Z388" i="4"/>
  <c r="Z1412" i="4"/>
  <c r="Z1442" i="4"/>
  <c r="Z1682" i="4"/>
  <c r="Z1668" i="4"/>
  <c r="Z1234" i="4"/>
  <c r="Z2410" i="4"/>
  <c r="Z1239" i="4"/>
  <c r="Z404" i="4"/>
  <c r="Z12" i="4"/>
  <c r="Z1661" i="4"/>
  <c r="Z1459" i="4"/>
  <c r="Z1406" i="4"/>
  <c r="Z69" i="4"/>
  <c r="Z1677" i="4"/>
  <c r="Z872" i="4"/>
  <c r="Z1665" i="4"/>
  <c r="Z1434" i="4"/>
  <c r="Z1370" i="4"/>
  <c r="Z59" i="4"/>
  <c r="Z1566" i="4"/>
  <c r="Z386" i="4"/>
  <c r="Z2416" i="4"/>
  <c r="Z1600" i="4"/>
  <c r="Z1639" i="4"/>
  <c r="Z1606" i="4"/>
  <c r="Z1542" i="4"/>
  <c r="Z237" i="4"/>
  <c r="Z515" i="4"/>
  <c r="Z1435" i="4"/>
  <c r="Z1830" i="4"/>
  <c r="Z1409" i="4"/>
  <c r="Z1521" i="4"/>
  <c r="Z1198" i="4"/>
  <c r="Z218" i="4"/>
  <c r="Z294" i="4"/>
  <c r="Z1422" i="4"/>
  <c r="Z1534" i="4"/>
  <c r="Z373" i="4"/>
  <c r="Z2407" i="4"/>
  <c r="Z1427" i="4"/>
  <c r="Z227" i="4"/>
  <c r="Z502" i="4"/>
  <c r="Z72" i="4"/>
  <c r="Z1461" i="4"/>
  <c r="Z1545" i="4"/>
  <c r="Z1544" i="4"/>
  <c r="Z1233" i="4"/>
  <c r="Z10" i="4"/>
  <c r="Z1530" i="4"/>
  <c r="Z1827" i="4"/>
  <c r="Z518" i="4"/>
  <c r="Z1413" i="4"/>
  <c r="Z1410" i="4"/>
  <c r="Z1373" i="4"/>
  <c r="Z13" i="4"/>
  <c r="Z499" i="4"/>
  <c r="Z1681" i="4"/>
  <c r="Z398" i="4"/>
  <c r="Z2332" i="4"/>
  <c r="Z348" i="4"/>
  <c r="Z1518" i="4"/>
  <c r="Z21" i="4"/>
  <c r="Z1505" i="4"/>
  <c r="Z1582" i="4"/>
  <c r="Z1563" i="4"/>
  <c r="Z1401" i="4"/>
  <c r="Z221" i="4"/>
  <c r="Z510" i="4"/>
  <c r="Z2341" i="4"/>
  <c r="Z1833" i="4"/>
  <c r="Z1627" i="4"/>
  <c r="Z1481" i="4"/>
  <c r="Z1197" i="4"/>
  <c r="Z1587" i="4"/>
  <c r="Z871" i="4"/>
  <c r="Z392" i="4"/>
  <c r="Z1522" i="4"/>
  <c r="Z1236" i="4"/>
  <c r="Z1421" i="4"/>
  <c r="Z197" i="4"/>
  <c r="Z401" i="4"/>
  <c r="Z1455" i="4"/>
  <c r="Z2955" i="4"/>
  <c r="Y2955" i="4" s="1"/>
  <c r="Z1821" i="4"/>
  <c r="Z1394" i="4"/>
  <c r="Z312" i="4"/>
  <c r="Z1601" i="4"/>
  <c r="Z1443" i="4"/>
  <c r="Z522" i="4"/>
  <c r="Z302" i="4"/>
  <c r="Z521" i="4"/>
  <c r="Z2331" i="4"/>
  <c r="Z1623" i="4"/>
  <c r="Z1648" i="4"/>
  <c r="Z1626" i="4"/>
  <c r="Z1578" i="4"/>
  <c r="Z1680" i="4"/>
  <c r="Z1452" i="4"/>
  <c r="Z1540" i="4"/>
  <c r="Z78" i="4"/>
  <c r="Z1376" i="4"/>
  <c r="Z1363" i="4"/>
  <c r="Z15" i="4"/>
  <c r="Z1200" i="4"/>
  <c r="Z1396" i="4"/>
  <c r="Z300" i="4"/>
  <c r="Z1515" i="4"/>
  <c r="Z1458" i="4"/>
  <c r="Z862" i="4"/>
  <c r="Z2982" i="4"/>
  <c r="Y2982" i="4" s="1"/>
  <c r="Z336" i="4"/>
  <c r="Z1364" i="4"/>
  <c r="Z2413" i="4"/>
  <c r="Z859" i="4"/>
  <c r="Z1636" i="4"/>
  <c r="Z2338" i="4"/>
  <c r="Z60" i="4"/>
  <c r="Z1633" i="4"/>
  <c r="Z1658" i="4"/>
  <c r="Z1478" i="4"/>
  <c r="Z1215" i="4"/>
  <c r="Z345" i="4"/>
  <c r="Z1554" i="4"/>
  <c r="Z1570" i="4"/>
  <c r="Z1397" i="4"/>
  <c r="Z389" i="4"/>
  <c r="Z34" i="4"/>
  <c r="Z215" i="4"/>
  <c r="Z1475" i="4"/>
  <c r="Z16" i="4"/>
  <c r="Z1221" i="4"/>
  <c r="Z1440" i="4"/>
  <c r="Z1551" i="4"/>
  <c r="Z1499" i="4"/>
  <c r="Z319" i="4"/>
  <c r="Z354" i="4"/>
  <c r="Z37" i="4"/>
  <c r="Z1224" i="4"/>
  <c r="Z342" i="4"/>
  <c r="Z303" i="4"/>
  <c r="Z66" i="4"/>
  <c r="Z1439" i="4"/>
  <c r="Z1581" i="4"/>
  <c r="Z1660" i="4"/>
  <c r="Y2444" i="4"/>
  <c r="Z71" i="4"/>
  <c r="Z1550" i="4"/>
  <c r="Z1638" i="4"/>
  <c r="Z385" i="4"/>
  <c r="Z68" i="4"/>
  <c r="Z330" i="4"/>
  <c r="Z1393" i="4"/>
  <c r="Z2406" i="4"/>
  <c r="Z1223" i="4"/>
  <c r="Z36" i="4"/>
  <c r="Z217" i="4"/>
  <c r="Z1832" i="4"/>
  <c r="Z883" i="4"/>
  <c r="Z1375" i="4"/>
  <c r="Z861" i="4"/>
  <c r="Z2340" i="4"/>
  <c r="Z214" i="4"/>
  <c r="Z2337" i="4"/>
  <c r="Z858" i="4"/>
  <c r="Z299" i="4"/>
  <c r="Z501" i="4"/>
  <c r="Z293" i="4"/>
  <c r="Z33" i="4"/>
  <c r="Z1635" i="4"/>
  <c r="Z1657" i="4"/>
  <c r="Z1477" i="4"/>
  <c r="Z347" i="4"/>
  <c r="Z1514" i="4"/>
  <c r="Z1226" i="4"/>
  <c r="Z344" i="4"/>
  <c r="Z1553" i="4"/>
  <c r="Z1480" i="4"/>
  <c r="Z1517" i="4"/>
  <c r="Z27" i="4"/>
  <c r="Z1433" i="4"/>
  <c r="Z2976" i="4"/>
  <c r="Y2976" i="4" s="1"/>
  <c r="Z2953" i="4"/>
  <c r="Y2953" i="4" s="1"/>
  <c r="Z2974" i="4"/>
  <c r="Y2974" i="4" s="1"/>
  <c r="L2838" i="4"/>
  <c r="Z2943" i="4"/>
  <c r="Y2943" i="4" s="1"/>
  <c r="M2593" i="4"/>
  <c r="N2593" i="4" s="1"/>
  <c r="R2593" i="4" s="1"/>
  <c r="Z2985" i="4"/>
  <c r="Y2985" i="4" s="1"/>
  <c r="Z2948" i="4"/>
  <c r="Y2948" i="4" s="1"/>
  <c r="Z2940" i="4"/>
  <c r="Y2940" i="4" s="1"/>
  <c r="Z2977" i="4"/>
  <c r="Y2977" i="4" s="1"/>
  <c r="Z2942" i="4"/>
  <c r="Y2942" i="4" s="1"/>
  <c r="Z2958" i="4"/>
  <c r="Y2958" i="4" s="1"/>
  <c r="Z2971" i="4"/>
  <c r="Y2971" i="4" s="1"/>
  <c r="Z2961" i="4"/>
  <c r="Y2961" i="4" s="1"/>
  <c r="Z1202" i="4"/>
  <c r="Z366" i="4"/>
  <c r="Z1618" i="4"/>
  <c r="Z364" i="4"/>
  <c r="Z1369" i="4"/>
  <c r="Z1597" i="4"/>
  <c r="Z1592" i="4"/>
  <c r="Z369" i="4"/>
  <c r="Q2943" i="4"/>
  <c r="Q2801" i="4"/>
  <c r="L2955" i="4"/>
  <c r="Z1826" i="4"/>
  <c r="Z2951" i="4"/>
  <c r="Y2951" i="4" s="1"/>
  <c r="Z327" i="4"/>
  <c r="Z324" i="4"/>
  <c r="Z1575" i="4"/>
  <c r="Z380" i="4"/>
  <c r="Z209" i="4"/>
  <c r="Z2419" i="4"/>
  <c r="Z1651" i="4"/>
  <c r="Z1829" i="4"/>
  <c r="Z1509" i="4"/>
  <c r="Z1248" i="4"/>
  <c r="Z2962" i="4"/>
  <c r="Y2962" i="4" s="1"/>
  <c r="Z1446" i="4"/>
  <c r="Z360" i="4"/>
  <c r="Z310" i="4"/>
  <c r="Z417" i="4"/>
  <c r="Z51" i="4"/>
  <c r="Z513" i="4"/>
  <c r="Z2972" i="4"/>
  <c r="Y2972" i="4" s="1"/>
  <c r="Z2967" i="4"/>
  <c r="Y2967" i="4" s="1"/>
  <c r="Z1245" i="4"/>
  <c r="Z1464" i="4"/>
  <c r="Z40" i="4"/>
  <c r="Z1372" i="4"/>
  <c r="Z1561" i="4"/>
  <c r="Z1845" i="4"/>
  <c r="Z1614" i="4"/>
  <c r="Z1206" i="4"/>
  <c r="Z498" i="4"/>
  <c r="Z2941" i="4"/>
  <c r="Z2978" i="4"/>
  <c r="Y2978" i="4" s="1"/>
  <c r="Y1780" i="4"/>
  <c r="Z495" i="4"/>
  <c r="Z1557" i="4"/>
  <c r="Z239" i="4"/>
  <c r="Z1470" i="4"/>
  <c r="Z413" i="4"/>
  <c r="Z9" i="4"/>
  <c r="Z1594" i="4"/>
  <c r="Z865" i="4"/>
  <c r="Z1199" i="4"/>
  <c r="Z2984" i="4"/>
  <c r="Y2984" i="4" s="1"/>
  <c r="Z410" i="4"/>
  <c r="Z1468" i="4"/>
  <c r="Z47" i="4"/>
  <c r="Z1418" i="4"/>
  <c r="Z7" i="4"/>
  <c r="Z1450" i="4"/>
  <c r="Z1539" i="4"/>
  <c r="Z1388" i="4"/>
  <c r="Z306" i="4"/>
  <c r="Z84" i="4"/>
  <c r="Q2744" i="4"/>
  <c r="Y2648" i="4"/>
  <c r="Q2967" i="4"/>
  <c r="Z2963" i="4"/>
  <c r="Y2963" i="4" s="1"/>
  <c r="Q2832" i="4"/>
  <c r="L2984" i="4"/>
  <c r="Z2975" i="4"/>
  <c r="Y2975" i="4" s="1"/>
  <c r="Z35" i="4"/>
  <c r="L2434" i="4"/>
  <c r="L2840" i="4"/>
  <c r="L2948" i="4"/>
  <c r="Z2949" i="4"/>
  <c r="Y2949" i="4" s="1"/>
  <c r="Z2983" i="4"/>
  <c r="Q1773" i="4"/>
  <c r="Q2979" i="4"/>
  <c r="Q2858" i="4"/>
  <c r="Z2973" i="4"/>
  <c r="Y2973" i="4" s="1"/>
  <c r="Z2966" i="4"/>
  <c r="Y2966" i="4" s="1"/>
  <c r="Q2844" i="4"/>
  <c r="Q2747" i="4"/>
  <c r="Z2970" i="4"/>
  <c r="Y2970" i="4" s="1"/>
  <c r="Z2947" i="4"/>
  <c r="Y2947" i="4" s="1"/>
  <c r="Z2960" i="4"/>
  <c r="Y2960" i="4" s="1"/>
  <c r="Z2950" i="4"/>
  <c r="Y2950" i="4" s="1"/>
  <c r="Z2964" i="4"/>
  <c r="Y2964" i="4" s="1"/>
  <c r="Y1785" i="4"/>
  <c r="Z288" i="4"/>
  <c r="Z2946" i="4"/>
  <c r="Y2946" i="4" s="1"/>
  <c r="L1773" i="4"/>
  <c r="Z1362" i="4"/>
  <c r="Z287" i="4"/>
  <c r="Y2885" i="4"/>
  <c r="L1775" i="4"/>
  <c r="Q1775" i="4"/>
  <c r="L1792" i="4"/>
  <c r="Q1780" i="4"/>
  <c r="L1787" i="4"/>
  <c r="Q1787" i="4"/>
  <c r="Y1787" i="4"/>
  <c r="L1785" i="4"/>
  <c r="Q1792" i="4"/>
  <c r="Y1775" i="4"/>
  <c r="K1779" i="4"/>
  <c r="Q1779" i="4" s="1"/>
  <c r="K1784" i="4"/>
  <c r="Q1784" i="4" s="1"/>
  <c r="Y2844" i="4"/>
  <c r="Q2864" i="4"/>
  <c r="L2972" i="4"/>
  <c r="Q2731" i="4"/>
  <c r="Q2708" i="4"/>
  <c r="L2834" i="4"/>
  <c r="Y2858" i="4"/>
  <c r="Y2834" i="4"/>
  <c r="Q1791" i="4"/>
  <c r="Y2907" i="4"/>
  <c r="Y2919" i="4"/>
  <c r="L1790" i="4"/>
  <c r="Y1790" i="4"/>
  <c r="L1772" i="4"/>
  <c r="Y1772" i="4"/>
  <c r="Q1772" i="4"/>
  <c r="L1778" i="4"/>
  <c r="Y1778" i="4"/>
  <c r="Q1789" i="4"/>
  <c r="L1789" i="4"/>
  <c r="Y1789" i="4"/>
  <c r="Y2929" i="4"/>
  <c r="L1783" i="4"/>
  <c r="Y1783" i="4"/>
  <c r="L1777" i="4"/>
  <c r="Y1777" i="4"/>
  <c r="L1771" i="4"/>
  <c r="Y1771" i="4"/>
  <c r="Y2864" i="4"/>
  <c r="L1788" i="4"/>
  <c r="Y1788" i="4"/>
  <c r="Q1788" i="4"/>
  <c r="L1782" i="4"/>
  <c r="Y1782" i="4"/>
  <c r="Q1777" i="4"/>
  <c r="Q1778" i="4"/>
  <c r="L1776" i="4"/>
  <c r="Y1776" i="4"/>
  <c r="Q1776" i="4"/>
  <c r="Q2920" i="4"/>
  <c r="Y2920" i="4"/>
  <c r="L1781" i="4"/>
  <c r="Y1781" i="4"/>
  <c r="Q1781" i="4"/>
  <c r="Q1783" i="4"/>
  <c r="K1243" i="4"/>
  <c r="L1243" i="4" s="1"/>
  <c r="L1786" i="4"/>
  <c r="Y1786" i="4"/>
  <c r="L1774" i="4"/>
  <c r="Y1774" i="4"/>
  <c r="Q1771" i="4"/>
  <c r="Q1786" i="4"/>
  <c r="L1791" i="4"/>
  <c r="Y1791" i="4"/>
  <c r="Q1790" i="4"/>
  <c r="Q1774" i="4"/>
  <c r="L2855" i="4"/>
  <c r="L2960" i="4"/>
  <c r="M2725" i="4"/>
  <c r="N2725" i="4" s="1"/>
  <c r="S2725" i="4" s="1"/>
  <c r="Q2528" i="4"/>
  <c r="Q2794" i="4"/>
  <c r="Y2758" i="4"/>
  <c r="Q2820" i="4"/>
  <c r="L2919" i="4"/>
  <c r="L2757" i="4"/>
  <c r="Q2970" i="4"/>
  <c r="Q2682" i="4"/>
  <c r="L2922" i="4"/>
  <c r="Y2869" i="4"/>
  <c r="Q2732" i="4"/>
  <c r="L2869" i="4"/>
  <c r="Q1252" i="4"/>
  <c r="L2506" i="4"/>
  <c r="L1252" i="4"/>
  <c r="Y2928" i="4"/>
  <c r="Y2640" i="4"/>
  <c r="Q2734" i="4"/>
  <c r="Q2788" i="4"/>
  <c r="L2945" i="4"/>
  <c r="Y2820" i="4"/>
  <c r="Q2758" i="4"/>
  <c r="Y2866" i="4"/>
  <c r="L2928" i="4"/>
  <c r="Q2928" i="4"/>
  <c r="M2822" i="4"/>
  <c r="N2822" i="4" s="1"/>
  <c r="L2961" i="4"/>
  <c r="Q2684" i="4"/>
  <c r="L2866" i="4"/>
  <c r="L2796" i="4"/>
  <c r="L2831" i="4"/>
  <c r="Q2699" i="4"/>
  <c r="L2954" i="4"/>
  <c r="Q2934" i="4"/>
  <c r="Q2891" i="4"/>
  <c r="Y2891" i="4"/>
  <c r="Q1307" i="4"/>
  <c r="L1307" i="4"/>
  <c r="Y2506" i="4"/>
  <c r="Y2757" i="4"/>
  <c r="Y2934" i="4"/>
  <c r="L2863" i="4"/>
  <c r="Y2846" i="4"/>
  <c r="Y2528" i="4"/>
  <c r="Y2922" i="4"/>
  <c r="M2556" i="4"/>
  <c r="N2556" i="4" s="1"/>
  <c r="Y2810" i="4"/>
  <c r="L2467" i="4"/>
  <c r="L2819" i="4"/>
  <c r="Q2746" i="4"/>
  <c r="Q2985" i="4"/>
  <c r="Q2697" i="4"/>
  <c r="L2778" i="4"/>
  <c r="Q2546" i="4"/>
  <c r="L2769" i="4"/>
  <c r="L2810" i="4"/>
  <c r="L2572" i="4"/>
  <c r="Y2836" i="4"/>
  <c r="Q2661" i="4"/>
  <c r="Y2832" i="4"/>
  <c r="Q2810" i="4"/>
  <c r="Q2493" i="4"/>
  <c r="L2669" i="4"/>
  <c r="Y2778" i="4"/>
  <c r="L2672" i="4"/>
  <c r="Q2522" i="4"/>
  <c r="Q2879" i="4"/>
  <c r="L2696" i="4"/>
  <c r="L2793" i="4"/>
  <c r="Y2689" i="4"/>
  <c r="K1362" i="4"/>
  <c r="L2722" i="4"/>
  <c r="Y2692" i="4"/>
  <c r="Y2741" i="4"/>
  <c r="Y2691" i="4"/>
  <c r="Y2805" i="4"/>
  <c r="Y2731" i="4"/>
  <c r="Y2769" i="4"/>
  <c r="Y2524" i="4"/>
  <c r="Y2732" i="4"/>
  <c r="Q529" i="4"/>
  <c r="L529" i="4"/>
  <c r="Y2703" i="4"/>
  <c r="Y2446" i="4"/>
  <c r="Y2938" i="4"/>
  <c r="Y2918" i="4"/>
  <c r="L2613" i="4"/>
  <c r="Q2693" i="4"/>
  <c r="Q2966" i="4"/>
  <c r="Y2672" i="4"/>
  <c r="Y2696" i="4"/>
  <c r="Y2722" i="4"/>
  <c r="Y2915" i="4"/>
  <c r="Y2785" i="4"/>
  <c r="Y2811" i="4"/>
  <c r="Y2881" i="4"/>
  <c r="Q2852" i="4"/>
  <c r="L2925" i="4"/>
  <c r="Q2846" i="4"/>
  <c r="Q2873" i="4"/>
  <c r="L2951" i="4"/>
  <c r="Y2676" i="4"/>
  <c r="Q2723" i="4"/>
  <c r="Y2824" i="4"/>
  <c r="Q2908" i="4"/>
  <c r="Y2564" i="4"/>
  <c r="Y2841" i="4"/>
  <c r="Q2691" i="4"/>
  <c r="Q2741" i="4"/>
  <c r="L2861" i="4"/>
  <c r="L2619" i="4"/>
  <c r="Q2841" i="4"/>
  <c r="Q2849" i="4"/>
  <c r="L2882" i="4"/>
  <c r="Y2723" i="4"/>
  <c r="Y2826" i="4"/>
  <c r="Q2911" i="4"/>
  <c r="Q2564" i="4"/>
  <c r="Q2596" i="4"/>
  <c r="L2622" i="4"/>
  <c r="Y2701" i="4"/>
  <c r="Q2644" i="4"/>
  <c r="Y2682" i="4"/>
  <c r="Y2708" i="4"/>
  <c r="L2899" i="4"/>
  <c r="Y2578" i="4"/>
  <c r="Q2503" i="4"/>
  <c r="Y2875" i="4"/>
  <c r="Q2485" i="4"/>
  <c r="Q2664" i="4"/>
  <c r="Q2976" i="4"/>
  <c r="Y2625" i="4"/>
  <c r="Q2212" i="4"/>
  <c r="Y2522" i="4"/>
  <c r="Y2596" i="4"/>
  <c r="Y2622" i="4"/>
  <c r="L2459" i="4"/>
  <c r="Q2631" i="4"/>
  <c r="L2219" i="4"/>
  <c r="L2726" i="4"/>
  <c r="L2782" i="4"/>
  <c r="Y2870" i="4"/>
  <c r="Y2212" i="4"/>
  <c r="Y2666" i="4"/>
  <c r="L2666" i="4"/>
  <c r="Q2505" i="4"/>
  <c r="L2211" i="4"/>
  <c r="Q2487" i="4"/>
  <c r="Y2861" i="4"/>
  <c r="Y2802" i="4"/>
  <c r="Q2219" i="4"/>
  <c r="L2208" i="4"/>
  <c r="Y2208" i="4"/>
  <c r="L2210" i="4"/>
  <c r="Y2210" i="4"/>
  <c r="Q2210" i="4"/>
  <c r="Q2435" i="4"/>
  <c r="L2737" i="4"/>
  <c r="Q2714" i="4"/>
  <c r="L2763" i="4"/>
  <c r="Q2785" i="4"/>
  <c r="Q2802" i="4"/>
  <c r="L2837" i="4"/>
  <c r="Y2911" i="4"/>
  <c r="L2785" i="4"/>
  <c r="Q2902" i="4"/>
  <c r="L2811" i="4"/>
  <c r="L2957" i="4"/>
  <c r="Y2442" i="4"/>
  <c r="Y2837" i="4"/>
  <c r="Y2851" i="4"/>
  <c r="Y2652" i="4"/>
  <c r="Q2811" i="4"/>
  <c r="Q2826" i="4"/>
  <c r="Q2982" i="4"/>
  <c r="Y2202" i="4"/>
  <c r="Y2562" i="4"/>
  <c r="Q2688" i="4"/>
  <c r="Y2897" i="4"/>
  <c r="Y2763" i="4"/>
  <c r="Y2207" i="4"/>
  <c r="Q2512" i="4"/>
  <c r="Q2538" i="4"/>
  <c r="L2614" i="4"/>
  <c r="Q2935" i="4"/>
  <c r="Y2502" i="4"/>
  <c r="Y2646" i="4"/>
  <c r="Y2957" i="4"/>
  <c r="Q2562" i="4"/>
  <c r="L2643" i="4"/>
  <c r="L2647" i="4"/>
  <c r="Y2806" i="4"/>
  <c r="Q2573" i="4"/>
  <c r="L2652" i="4"/>
  <c r="Q2738" i="4"/>
  <c r="Q2764" i="4"/>
  <c r="L2890" i="4"/>
  <c r="Y2924" i="4"/>
  <c r="Q2214" i="4"/>
  <c r="Y2214" i="4"/>
  <c r="L2214" i="4"/>
  <c r="Q2208" i="4"/>
  <c r="K288" i="4"/>
  <c r="Q288" i="4" s="1"/>
  <c r="Y2663" i="4"/>
  <c r="L2207" i="4"/>
  <c r="Y2425" i="4"/>
  <c r="Y2609" i="4"/>
  <c r="Y2716" i="4"/>
  <c r="Y2766" i="4"/>
  <c r="Y2813" i="4"/>
  <c r="Y2904" i="4"/>
  <c r="Y2932" i="4"/>
  <c r="Q2444" i="4"/>
  <c r="L2766" i="4"/>
  <c r="L2813" i="4"/>
  <c r="L2828" i="4"/>
  <c r="Q2904" i="4"/>
  <c r="L2444" i="4"/>
  <c r="L2581" i="4"/>
  <c r="L2649" i="4"/>
  <c r="Q2766" i="4"/>
  <c r="Q2813" i="4"/>
  <c r="Q2870" i="4"/>
  <c r="Q2973" i="4"/>
  <c r="Q2705" i="4"/>
  <c r="L2461" i="4"/>
  <c r="L2716" i="4"/>
  <c r="Y2787" i="4"/>
  <c r="Y2211" i="4"/>
  <c r="Q2541" i="4"/>
  <c r="Q2716" i="4"/>
  <c r="Y2660" i="4"/>
  <c r="Y2525" i="4"/>
  <c r="Y2573" i="4"/>
  <c r="Y2649" i="4"/>
  <c r="Y2598" i="4"/>
  <c r="L2437" i="4"/>
  <c r="L2514" i="4"/>
  <c r="Y2740" i="4"/>
  <c r="L2740" i="4"/>
  <c r="Y2804" i="4"/>
  <c r="M2787" i="4"/>
  <c r="N2787" i="4" s="1"/>
  <c r="R2787" i="4" s="1"/>
  <c r="L2787" i="4"/>
  <c r="Y2437" i="4"/>
  <c r="Y2461" i="4"/>
  <c r="Y2487" i="4"/>
  <c r="Y2667" i="4"/>
  <c r="Y2857" i="4"/>
  <c r="L2425" i="4"/>
  <c r="L2566" i="4"/>
  <c r="L2641" i="4"/>
  <c r="Y2641" i="4"/>
  <c r="L2770" i="4"/>
  <c r="Y2794" i="4"/>
  <c r="L2202" i="4"/>
  <c r="Y2690" i="4"/>
  <c r="Y2583" i="4"/>
  <c r="Q2609" i="4"/>
  <c r="L2634" i="4"/>
  <c r="L2690" i="4"/>
  <c r="Y2748" i="4"/>
  <c r="L2804" i="4"/>
  <c r="Y2514" i="4"/>
  <c r="Y2540" i="4"/>
  <c r="Y2566" i="4"/>
  <c r="Y2590" i="4"/>
  <c r="Y2828" i="4"/>
  <c r="Y2901" i="4"/>
  <c r="Y2807" i="4"/>
  <c r="Y2822" i="4"/>
  <c r="Y2879" i="4"/>
  <c r="L2540" i="4"/>
  <c r="L2590" i="4"/>
  <c r="Q2616" i="4"/>
  <c r="Y2782" i="4"/>
  <c r="L2913" i="4"/>
  <c r="Y2632" i="4"/>
  <c r="L2635" i="4"/>
  <c r="Y2717" i="4"/>
  <c r="Q2213" i="4"/>
  <c r="L2213" i="4"/>
  <c r="Y2213" i="4"/>
  <c r="L2710" i="4"/>
  <c r="Y2631" i="4"/>
  <c r="Q2201" i="4"/>
  <c r="L2201" i="4"/>
  <c r="Y2201" i="4"/>
  <c r="L2655" i="4"/>
  <c r="Y2906" i="4"/>
  <c r="L2218" i="4"/>
  <c r="Y2218" i="4"/>
  <c r="Q2525" i="4"/>
  <c r="Y2567" i="4"/>
  <c r="Y2547" i="4"/>
  <c r="L2760" i="4"/>
  <c r="Y2500" i="4"/>
  <c r="Y2693" i="4"/>
  <c r="Y2876" i="4"/>
  <c r="L2206" i="4"/>
  <c r="Y2206" i="4"/>
  <c r="Q2431" i="4"/>
  <c r="L2558" i="4"/>
  <c r="L2822" i="4"/>
  <c r="L2217" i="4"/>
  <c r="Y2217" i="4"/>
  <c r="Q2216" i="4"/>
  <c r="L2216" i="4"/>
  <c r="Y2216" i="4"/>
  <c r="Y2923" i="4"/>
  <c r="L2205" i="4"/>
  <c r="Y2205" i="4"/>
  <c r="L2204" i="4"/>
  <c r="Y2204" i="4"/>
  <c r="Q2206" i="4"/>
  <c r="L2508" i="4"/>
  <c r="Y2584" i="4"/>
  <c r="Q2217" i="4"/>
  <c r="Y2635" i="4"/>
  <c r="L2215" i="4"/>
  <c r="Y2215" i="4"/>
  <c r="Q2215" i="4"/>
  <c r="Q2938" i="4"/>
  <c r="L2203" i="4"/>
  <c r="Y2203" i="4"/>
  <c r="Q2203" i="4"/>
  <c r="Q2209" i="4"/>
  <c r="L2209" i="4"/>
  <c r="Y2209" i="4"/>
  <c r="Y2537" i="4"/>
  <c r="Y2482" i="4"/>
  <c r="Y2449" i="4"/>
  <c r="Y2499" i="4"/>
  <c r="Y2873" i="4"/>
  <c r="Y2908" i="4"/>
  <c r="Y2603" i="4"/>
  <c r="Q2623" i="4"/>
  <c r="Q2470" i="4"/>
  <c r="L2475" i="4"/>
  <c r="K287" i="4"/>
  <c r="L287" i="4" s="1"/>
  <c r="Y2617" i="4"/>
  <c r="Y2719" i="4"/>
  <c r="Y2619" i="4"/>
  <c r="Y2546" i="4"/>
  <c r="Q2490" i="4"/>
  <c r="L2499" i="4"/>
  <c r="L2519" i="4"/>
  <c r="L2602" i="4"/>
  <c r="Q2646" i="4"/>
  <c r="Y2816" i="4"/>
  <c r="Q2499" i="4"/>
  <c r="L2775" i="4"/>
  <c r="Y2775" i="4"/>
  <c r="Y2614" i="4"/>
  <c r="Y2428" i="4"/>
  <c r="Y2475" i="4"/>
  <c r="L2578" i="4"/>
  <c r="L2825" i="4"/>
  <c r="Q2578" i="4"/>
  <c r="Q2896" i="4"/>
  <c r="Y2490" i="4"/>
  <c r="L2438" i="4"/>
  <c r="L2452" i="4"/>
  <c r="L2628" i="4"/>
  <c r="L2857" i="4"/>
  <c r="L2502" i="4"/>
  <c r="Q2857" i="4"/>
  <c r="L2449" i="4"/>
  <c r="Q2502" i="4"/>
  <c r="L2916" i="4"/>
  <c r="Y2575" i="4"/>
  <c r="Y2628" i="4"/>
  <c r="Y2896" i="4"/>
  <c r="Y2916" i="4"/>
  <c r="Q2449" i="4"/>
  <c r="Y2552" i="4"/>
  <c r="Q2553" i="4"/>
  <c r="L2816" i="4"/>
  <c r="Y2880" i="4"/>
  <c r="Q2949" i="4"/>
  <c r="Y2602" i="4"/>
  <c r="Y2746" i="4"/>
  <c r="Q2537" i="4"/>
  <c r="L2552" i="4"/>
  <c r="Y2620" i="4"/>
  <c r="Y2699" i="4"/>
  <c r="Y2860" i="4"/>
  <c r="Y2505" i="4"/>
  <c r="L2629" i="4"/>
  <c r="Y2980" i="4"/>
  <c r="Y2669" i="4"/>
  <c r="Y2572" i="4"/>
  <c r="Y2697" i="4"/>
  <c r="L2462" i="4"/>
  <c r="Q2428" i="4"/>
  <c r="Q2535" i="4"/>
  <c r="Y2654" i="4"/>
  <c r="Q2681" i="4"/>
  <c r="Q2875" i="4"/>
  <c r="Y2511" i="4"/>
  <c r="Y2681" i="4"/>
  <c r="Y2848" i="4"/>
  <c r="Y2895" i="4"/>
  <c r="Q2663" i="4"/>
  <c r="L2443" i="4"/>
  <c r="Q2605" i="4"/>
  <c r="Q2667" i="4"/>
  <c r="Y2739" i="4"/>
  <c r="Y2435" i="4"/>
  <c r="Y2556" i="4"/>
  <c r="Y2634" i="4"/>
  <c r="Y2684" i="4"/>
  <c r="Y2760" i="4"/>
  <c r="L2447" i="4"/>
  <c r="Q2526" i="4"/>
  <c r="Q2660" i="4"/>
  <c r="L2719" i="4"/>
  <c r="Q2784" i="4"/>
  <c r="Q2791" i="4"/>
  <c r="L2814" i="4"/>
  <c r="Q2843" i="4"/>
  <c r="Q2937" i="4"/>
  <c r="Q2958" i="4"/>
  <c r="Y2658" i="4"/>
  <c r="Y2456" i="4"/>
  <c r="Q2620" i="4"/>
  <c r="Q2719" i="4"/>
  <c r="Y2808" i="4"/>
  <c r="L2848" i="4"/>
  <c r="Y2626" i="4"/>
  <c r="Q2441" i="4"/>
  <c r="Q2676" i="4"/>
  <c r="Y2773" i="4"/>
  <c r="Y2814" i="4"/>
  <c r="Q2848" i="4"/>
  <c r="L2895" i="4"/>
  <c r="Q2946" i="4"/>
  <c r="Q2491" i="4"/>
  <c r="L2617" i="4"/>
  <c r="L2676" i="4"/>
  <c r="Y2700" i="4"/>
  <c r="Y2770" i="4"/>
  <c r="Q2817" i="4"/>
  <c r="L2851" i="4"/>
  <c r="Q2895" i="4"/>
  <c r="L2946" i="4"/>
  <c r="Y2541" i="4"/>
  <c r="M2656" i="4"/>
  <c r="N2656" i="4" s="1"/>
  <c r="Q2893" i="4"/>
  <c r="Q2603" i="4"/>
  <c r="Q2797" i="4"/>
  <c r="Q2773" i="4"/>
  <c r="Y2887" i="4"/>
  <c r="Q2851" i="4"/>
  <c r="Y2910" i="4"/>
  <c r="Y2494" i="4"/>
  <c r="Q2423" i="4"/>
  <c r="M2914" i="4"/>
  <c r="N2914" i="4" s="1"/>
  <c r="S2914" i="4" s="1"/>
  <c r="Q2446" i="4"/>
  <c r="Q2482" i="4"/>
  <c r="Q2544" i="4"/>
  <c r="Y2544" i="4"/>
  <c r="L2625" i="4"/>
  <c r="Q2700" i="4"/>
  <c r="Q2750" i="4"/>
  <c r="Q2808" i="4"/>
  <c r="Y2843" i="4"/>
  <c r="Q2876" i="4"/>
  <c r="L2910" i="4"/>
  <c r="Y2503" i="4"/>
  <c r="Y2443" i="4"/>
  <c r="Y2467" i="4"/>
  <c r="Y2493" i="4"/>
  <c r="Y2661" i="4"/>
  <c r="Y2817" i="4"/>
  <c r="Y2508" i="4"/>
  <c r="Y2558" i="4"/>
  <c r="Y2616" i="4"/>
  <c r="Y2831" i="4"/>
  <c r="M2465" i="4"/>
  <c r="N2465" i="4" s="1"/>
  <c r="Q2658" i="4"/>
  <c r="Q2520" i="4"/>
  <c r="L2575" i="4"/>
  <c r="Q2720" i="4"/>
  <c r="Y2789" i="4"/>
  <c r="Q2823" i="4"/>
  <c r="L2876" i="4"/>
  <c r="Y2432" i="4"/>
  <c r="Y2519" i="4"/>
  <c r="Y2553" i="4"/>
  <c r="Y2687" i="4"/>
  <c r="Y2650" i="4"/>
  <c r="Y2872" i="4"/>
  <c r="Y2825" i="4"/>
  <c r="Q2500" i="4"/>
  <c r="Y2570" i="4"/>
  <c r="Q2694" i="4"/>
  <c r="Y2726" i="4"/>
  <c r="Q2464" i="4"/>
  <c r="Q2670" i="4"/>
  <c r="L2743" i="4"/>
  <c r="Y2791" i="4"/>
  <c r="Q2767" i="4"/>
  <c r="L2969" i="4"/>
  <c r="M2500" i="4"/>
  <c r="N2500" i="4" s="1"/>
  <c r="Q2456" i="4"/>
  <c r="L2511" i="4"/>
  <c r="Q2626" i="4"/>
  <c r="Y2750" i="4"/>
  <c r="Q2923" i="4"/>
  <c r="Q2656" i="4"/>
  <c r="Q2570" i="4"/>
  <c r="Q2703" i="4"/>
  <c r="Q2468" i="4"/>
  <c r="Y2523" i="4"/>
  <c r="Y2561" i="4"/>
  <c r="Y2477" i="4"/>
  <c r="Y2637" i="4"/>
  <c r="Y2852" i="4"/>
  <c r="Y2664" i="4"/>
  <c r="Y2688" i="4"/>
  <c r="Y2714" i="4"/>
  <c r="Y2738" i="4"/>
  <c r="Y2764" i="4"/>
  <c r="Y2788" i="4"/>
  <c r="Y2729" i="4"/>
  <c r="Y2935" i="4"/>
  <c r="Y2917" i="4"/>
  <c r="Y2882" i="4"/>
  <c r="Y2913" i="4"/>
  <c r="Y2643" i="4"/>
  <c r="Y2899" i="4"/>
  <c r="Q2547" i="4"/>
  <c r="L2599" i="4"/>
  <c r="Y2601" i="4"/>
  <c r="Y2468" i="4"/>
  <c r="Y2515" i="4"/>
  <c r="Y2747" i="4"/>
  <c r="L2729" i="4"/>
  <c r="L2978" i="4"/>
  <c r="Y2655" i="4"/>
  <c r="Y2507" i="4"/>
  <c r="L2561" i="4"/>
  <c r="Q2755" i="4"/>
  <c r="Y2685" i="4"/>
  <c r="Y2464" i="4"/>
  <c r="Y2638" i="4"/>
  <c r="Y2629" i="4"/>
  <c r="Y2878" i="4"/>
  <c r="Y2510" i="4"/>
  <c r="Y2586" i="4"/>
  <c r="Y2686" i="4"/>
  <c r="Y2863" i="4"/>
  <c r="Y2823" i="4"/>
  <c r="Y2855" i="4"/>
  <c r="Y2644" i="4"/>
  <c r="Y2670" i="4"/>
  <c r="Y2694" i="4"/>
  <c r="Y2720" i="4"/>
  <c r="Y2744" i="4"/>
  <c r="Y2849" i="4"/>
  <c r="Y2735" i="4"/>
  <c r="Y2819" i="4"/>
  <c r="Q2561" i="4"/>
  <c r="Q2917" i="4"/>
  <c r="Q2488" i="4"/>
  <c r="L2917" i="4"/>
  <c r="L2637" i="4"/>
  <c r="Y2898" i="4"/>
  <c r="Y2450" i="4"/>
  <c r="Q2637" i="4"/>
  <c r="Y2430" i="4"/>
  <c r="M2663" i="4"/>
  <c r="N2663" i="4" s="1"/>
  <c r="Q2940" i="4"/>
  <c r="Y2463" i="4"/>
  <c r="Q2711" i="4"/>
  <c r="L2963" i="4"/>
  <c r="M2978" i="4"/>
  <c r="N2978" i="4" s="1"/>
  <c r="S2978" i="4" s="1"/>
  <c r="L2898" i="4"/>
  <c r="L2942" i="4"/>
  <c r="Y2423" i="4"/>
  <c r="L2975" i="4"/>
  <c r="L2450" i="4"/>
  <c r="M2456" i="4"/>
  <c r="N2456" i="4" s="1"/>
  <c r="Y2496" i="4"/>
  <c r="Y2509" i="4"/>
  <c r="M2446" i="4"/>
  <c r="N2446" i="4" s="1"/>
  <c r="Y2623" i="4"/>
  <c r="M2710" i="4"/>
  <c r="N2710" i="4" s="1"/>
  <c r="Y2678" i="4"/>
  <c r="L2426" i="4"/>
  <c r="Q2465" i="4"/>
  <c r="Q2497" i="4"/>
  <c r="L2476" i="4"/>
  <c r="Y2520" i="4"/>
  <c r="Y2796" i="4"/>
  <c r="Q2523" i="4"/>
  <c r="Y2656" i="4"/>
  <c r="Q2632" i="4"/>
  <c r="L2881" i="4"/>
  <c r="Y2441" i="4"/>
  <c r="Y2465" i="4"/>
  <c r="Y2491" i="4"/>
  <c r="Y2498" i="4"/>
  <c r="Y2447" i="4"/>
  <c r="Q2799" i="4"/>
  <c r="Q2496" i="4"/>
  <c r="Q2567" i="4"/>
  <c r="L2626" i="4"/>
  <c r="Q2685" i="4"/>
  <c r="Y2478" i="4"/>
  <c r="L2478" i="4"/>
  <c r="L2761" i="4"/>
  <c r="L2884" i="4"/>
  <c r="M2461" i="4"/>
  <c r="N2461" i="4" s="1"/>
  <c r="Y2931" i="4"/>
  <c r="Q2432" i="4"/>
  <c r="Q2559" i="4"/>
  <c r="L2640" i="4"/>
  <c r="Y2761" i="4"/>
  <c r="L2872" i="4"/>
  <c r="Y2484" i="4"/>
  <c r="Y2445" i="4"/>
  <c r="L2432" i="4"/>
  <c r="M2428" i="4"/>
  <c r="N2428" i="4" s="1"/>
  <c r="L2587" i="4"/>
  <c r="Q2640" i="4"/>
  <c r="Q2872" i="4"/>
  <c r="Y2426" i="4"/>
  <c r="M2443" i="4"/>
  <c r="N2443" i="4" s="1"/>
  <c r="L2687" i="4"/>
  <c r="Y2835" i="4"/>
  <c r="Y2587" i="4"/>
  <c r="Y2529" i="4"/>
  <c r="Y2711" i="4"/>
  <c r="M2455" i="4"/>
  <c r="N2455" i="4" s="1"/>
  <c r="Q2687" i="4"/>
  <c r="L2878" i="4"/>
  <c r="L2931" i="4"/>
  <c r="Y2543" i="4"/>
  <c r="Q2735" i="4"/>
  <c r="Y2777" i="4"/>
  <c r="Q2878" i="4"/>
  <c r="Q2929" i="4"/>
  <c r="L2543" i="4"/>
  <c r="Q2650" i="4"/>
  <c r="Y2733" i="4"/>
  <c r="L2735" i="4"/>
  <c r="L2929" i="4"/>
  <c r="Q2952" i="4"/>
  <c r="Y2440" i="4"/>
  <c r="Y2613" i="4"/>
  <c r="Y2429" i="4"/>
  <c r="Y2479" i="4"/>
  <c r="Y2713" i="4"/>
  <c r="M2423" i="4"/>
  <c r="N2423" i="4" s="1"/>
  <c r="Y2452" i="4"/>
  <c r="Q2529" i="4"/>
  <c r="M2532" i="4"/>
  <c r="N2532" i="4" s="1"/>
  <c r="L2650" i="4"/>
  <c r="Y2458" i="4"/>
  <c r="M2551" i="4"/>
  <c r="N2551" i="4" s="1"/>
  <c r="M2424" i="4"/>
  <c r="N2424" i="4" s="1"/>
  <c r="Y2675" i="4"/>
  <c r="Y2438" i="4"/>
  <c r="Y2488" i="4"/>
  <c r="Y2535" i="4"/>
  <c r="Y2647" i="4"/>
  <c r="M2526" i="4"/>
  <c r="N2526" i="4" s="1"/>
  <c r="Q2638" i="4"/>
  <c r="L2713" i="4"/>
  <c r="Q2835" i="4"/>
  <c r="M2893" i="4"/>
  <c r="N2893" i="4" s="1"/>
  <c r="M2468" i="4"/>
  <c r="N2468" i="4" s="1"/>
  <c r="Y2559" i="4"/>
  <c r="L2638" i="4"/>
  <c r="Y2653" i="4"/>
  <c r="M2571" i="4"/>
  <c r="N2571" i="4" s="1"/>
  <c r="Y2605" i="4"/>
  <c r="Y2705" i="4"/>
  <c r="Y2512" i="4"/>
  <c r="Y2538" i="4"/>
  <c r="L2484" i="4"/>
  <c r="K2424" i="4"/>
  <c r="Y2424" i="4" s="1"/>
  <c r="M2523" i="4"/>
  <c r="N2523" i="4" s="1"/>
  <c r="M2846" i="4"/>
  <c r="N2846" i="4" s="1"/>
  <c r="Y2893" i="4"/>
  <c r="M2564" i="4"/>
  <c r="N2564" i="4" s="1"/>
  <c r="M2438" i="4"/>
  <c r="N2438" i="4" s="1"/>
  <c r="Q2569" i="4"/>
  <c r="M2590" i="4"/>
  <c r="N2590" i="4" s="1"/>
  <c r="Y2459" i="4"/>
  <c r="Y2485" i="4"/>
  <c r="Y2599" i="4"/>
  <c r="Y2470" i="4"/>
  <c r="Y2473" i="4"/>
  <c r="Y2497" i="4"/>
  <c r="Y2581" i="4"/>
  <c r="Y2710" i="4"/>
  <c r="Y2734" i="4"/>
  <c r="M2449" i="4"/>
  <c r="N2449" i="4" s="1"/>
  <c r="M2620" i="4"/>
  <c r="N2620" i="4" s="1"/>
  <c r="M2681" i="4"/>
  <c r="N2681" i="4" s="1"/>
  <c r="M2499" i="4"/>
  <c r="N2499" i="4" s="1"/>
  <c r="M2876" i="4"/>
  <c r="N2876" i="4" s="1"/>
  <c r="M2642" i="4"/>
  <c r="N2642" i="4" s="1"/>
  <c r="Y2549" i="4"/>
  <c r="M2671" i="4"/>
  <c r="N2671" i="4" s="1"/>
  <c r="Y2884" i="4"/>
  <c r="M2508" i="4"/>
  <c r="N2508" i="4" s="1"/>
  <c r="M2852" i="4"/>
  <c r="N2852" i="4" s="1"/>
  <c r="M2486" i="4"/>
  <c r="N2486" i="4" s="1"/>
  <c r="Y2462" i="4"/>
  <c r="Y2431" i="4"/>
  <c r="Y2481" i="4"/>
  <c r="M2470" i="4"/>
  <c r="N2470" i="4" s="1"/>
  <c r="L2473" i="4"/>
  <c r="Q2550" i="4"/>
  <c r="M2535" i="4"/>
  <c r="N2535" i="4" s="1"/>
  <c r="M2573" i="4"/>
  <c r="N2573" i="4" s="1"/>
  <c r="M2637" i="4"/>
  <c r="N2637" i="4" s="1"/>
  <c r="Q2675" i="4"/>
  <c r="M2838" i="4"/>
  <c r="N2838" i="4" s="1"/>
  <c r="Q2517" i="4"/>
  <c r="M2437" i="4"/>
  <c r="N2437" i="4" s="1"/>
  <c r="Q2484" i="4"/>
  <c r="Y2550" i="4"/>
  <c r="Y2472" i="4"/>
  <c r="L2887" i="4"/>
  <c r="M2459" i="4"/>
  <c r="N2459" i="4" s="1"/>
  <c r="Q2494" i="4"/>
  <c r="Y2526" i="4"/>
  <c r="M2552" i="4"/>
  <c r="N2552" i="4" s="1"/>
  <c r="K2642" i="4"/>
  <c r="Y2642" i="4" s="1"/>
  <c r="Q2653" i="4"/>
  <c r="Y2569" i="4"/>
  <c r="M2810" i="4"/>
  <c r="N2810" i="4" s="1"/>
  <c r="L2472" i="4"/>
  <c r="K2551" i="4"/>
  <c r="L2551" i="4" s="1"/>
  <c r="Y2476" i="4"/>
  <c r="M2700" i="4"/>
  <c r="N2700" i="4" s="1"/>
  <c r="M2860" i="4"/>
  <c r="N2860" i="4" s="1"/>
  <c r="Y2517" i="4"/>
  <c r="M2658" i="4"/>
  <c r="N2658" i="4" s="1"/>
  <c r="M2450" i="4"/>
  <c r="N2450" i="4" s="1"/>
  <c r="M2515" i="4"/>
  <c r="N2515" i="4" s="1"/>
  <c r="M2572" i="4"/>
  <c r="N2572" i="4" s="1"/>
  <c r="M2638" i="4"/>
  <c r="N2638" i="4" s="1"/>
  <c r="Y2856" i="4"/>
  <c r="M2887" i="4"/>
  <c r="N2887" i="4" s="1"/>
  <c r="M2875" i="4"/>
  <c r="N2875" i="4" s="1"/>
  <c r="M2705" i="4"/>
  <c r="N2705" i="4" s="1"/>
  <c r="M2426" i="4"/>
  <c r="N2426" i="4" s="1"/>
  <c r="Q2509" i="4"/>
  <c r="L2555" i="4"/>
  <c r="M2543" i="4"/>
  <c r="N2543" i="4" s="1"/>
  <c r="M2602" i="4"/>
  <c r="N2602" i="4" s="1"/>
  <c r="M2625" i="4"/>
  <c r="N2625" i="4" s="1"/>
  <c r="M2794" i="4"/>
  <c r="N2794" i="4" s="1"/>
  <c r="Y2797" i="4"/>
  <c r="Y2793" i="4"/>
  <c r="Y2784" i="4"/>
  <c r="M2865" i="4"/>
  <c r="N2865" i="4" s="1"/>
  <c r="Y2790" i="4"/>
  <c r="M2632" i="4"/>
  <c r="N2632" i="4" s="1"/>
  <c r="M2785" i="4"/>
  <c r="N2785" i="4" s="1"/>
  <c r="Y2937" i="4"/>
  <c r="Y2890" i="4"/>
  <c r="M2752" i="4"/>
  <c r="N2752" i="4" s="1"/>
  <c r="Q2429" i="4"/>
  <c r="M2496" i="4"/>
  <c r="N2496" i="4" s="1"/>
  <c r="M2481" i="4"/>
  <c r="N2481" i="4" s="1"/>
  <c r="M2522" i="4"/>
  <c r="N2522" i="4" s="1"/>
  <c r="M2476" i="4"/>
  <c r="N2476" i="4" s="1"/>
  <c r="M2655" i="4"/>
  <c r="N2655" i="4" s="1"/>
  <c r="L2678" i="4"/>
  <c r="M2661" i="4"/>
  <c r="N2661" i="4" s="1"/>
  <c r="M2720" i="4"/>
  <c r="N2720" i="4" s="1"/>
  <c r="M2770" i="4"/>
  <c r="N2770" i="4" s="1"/>
  <c r="M2888" i="4"/>
  <c r="N2888" i="4" s="1"/>
  <c r="N2422" i="4"/>
  <c r="S2422" i="4" s="1"/>
  <c r="M2458" i="4"/>
  <c r="N2458" i="4" s="1"/>
  <c r="M2447" i="4"/>
  <c r="N2447" i="4" s="1"/>
  <c r="M2441" i="4"/>
  <c r="N2441" i="4" s="1"/>
  <c r="M2431" i="4"/>
  <c r="N2431" i="4" s="1"/>
  <c r="M2425" i="4"/>
  <c r="N2425" i="4" s="1"/>
  <c r="M2467" i="4"/>
  <c r="N2467" i="4" s="1"/>
  <c r="M2452" i="4"/>
  <c r="N2452" i="4" s="1"/>
  <c r="M2432" i="4"/>
  <c r="N2432" i="4" s="1"/>
  <c r="M2462" i="4"/>
  <c r="N2462" i="4" s="1"/>
  <c r="M2444" i="4"/>
  <c r="N2444" i="4" s="1"/>
  <c r="N2563" i="4"/>
  <c r="S2563" i="4" s="1"/>
  <c r="M2608" i="4"/>
  <c r="N2608" i="4" s="1"/>
  <c r="M2567" i="4"/>
  <c r="N2567" i="4" s="1"/>
  <c r="M2587" i="4"/>
  <c r="N2587" i="4" s="1"/>
  <c r="M2609" i="4"/>
  <c r="N2609" i="4" s="1"/>
  <c r="M2605" i="4"/>
  <c r="N2605" i="4" s="1"/>
  <c r="M2599" i="4"/>
  <c r="N2599" i="4" s="1"/>
  <c r="M2570" i="4"/>
  <c r="N2570" i="4" s="1"/>
  <c r="M2578" i="4"/>
  <c r="N2578" i="4" s="1"/>
  <c r="M2581" i="4"/>
  <c r="N2581" i="4" s="1"/>
  <c r="L2429" i="4"/>
  <c r="M2453" i="4"/>
  <c r="N2453" i="4" s="1"/>
  <c r="M2464" i="4"/>
  <c r="N2464" i="4" s="1"/>
  <c r="M2434" i="4"/>
  <c r="N2434" i="4" s="1"/>
  <c r="M2488" i="4"/>
  <c r="N2488" i="4" s="1"/>
  <c r="M2473" i="4"/>
  <c r="N2473" i="4" s="1"/>
  <c r="L2608" i="4"/>
  <c r="L2584" i="4"/>
  <c r="Y2608" i="4"/>
  <c r="M2528" i="4"/>
  <c r="N2528" i="4" s="1"/>
  <c r="M2631" i="4"/>
  <c r="N2631" i="4" s="1"/>
  <c r="M2647" i="4"/>
  <c r="N2647" i="4" s="1"/>
  <c r="M2646" i="4"/>
  <c r="N2646" i="4" s="1"/>
  <c r="Q2679" i="4"/>
  <c r="M2703" i="4"/>
  <c r="N2703" i="4" s="1"/>
  <c r="M2687" i="4"/>
  <c r="N2687" i="4" s="1"/>
  <c r="M2673" i="4"/>
  <c r="N2673" i="4" s="1"/>
  <c r="M2936" i="4"/>
  <c r="N2936" i="4" s="1"/>
  <c r="S2936" i="4" s="1"/>
  <c r="M2973" i="4"/>
  <c r="N2973" i="4" s="1"/>
  <c r="S2973" i="4" s="1"/>
  <c r="N2704" i="4"/>
  <c r="S2704" i="4" s="1"/>
  <c r="M2740" i="4"/>
  <c r="N2740" i="4" s="1"/>
  <c r="M2708" i="4"/>
  <c r="N2708" i="4" s="1"/>
  <c r="M2729" i="4"/>
  <c r="N2729" i="4" s="1"/>
  <c r="M2713" i="4"/>
  <c r="N2713" i="4" s="1"/>
  <c r="M2741" i="4"/>
  <c r="N2741" i="4" s="1"/>
  <c r="M2728" i="4"/>
  <c r="N2728" i="4" s="1"/>
  <c r="M2726" i="4"/>
  <c r="N2726" i="4" s="1"/>
  <c r="M2732" i="4"/>
  <c r="N2732" i="4" s="1"/>
  <c r="M2749" i="4"/>
  <c r="N2749" i="4" s="1"/>
  <c r="M2738" i="4"/>
  <c r="N2738" i="4" s="1"/>
  <c r="M2744" i="4"/>
  <c r="N2744" i="4" s="1"/>
  <c r="M2716" i="4"/>
  <c r="N2716" i="4" s="1"/>
  <c r="M2743" i="4"/>
  <c r="N2743" i="4" s="1"/>
  <c r="M2750" i="4"/>
  <c r="N2750" i="4" s="1"/>
  <c r="M2731" i="4"/>
  <c r="N2731" i="4" s="1"/>
  <c r="M2722" i="4"/>
  <c r="N2722" i="4" s="1"/>
  <c r="M2711" i="4"/>
  <c r="N2711" i="4" s="1"/>
  <c r="M2737" i="4"/>
  <c r="N2737" i="4" s="1"/>
  <c r="M2734" i="4"/>
  <c r="N2734" i="4" s="1"/>
  <c r="M2723" i="4"/>
  <c r="N2723" i="4" s="1"/>
  <c r="N2892" i="4"/>
  <c r="S2892" i="4" s="1"/>
  <c r="M2910" i="4"/>
  <c r="N2910" i="4" s="1"/>
  <c r="S2910" i="4" s="1"/>
  <c r="M2932" i="4"/>
  <c r="N2932" i="4" s="1"/>
  <c r="M2901" i="4"/>
  <c r="N2901" i="4" s="1"/>
  <c r="S2901" i="4" s="1"/>
  <c r="M2907" i="4"/>
  <c r="N2907" i="4" s="1"/>
  <c r="S2907" i="4" s="1"/>
  <c r="M2928" i="4"/>
  <c r="N2928" i="4" s="1"/>
  <c r="S2928" i="4" s="1"/>
  <c r="M2925" i="4"/>
  <c r="N2925" i="4" s="1"/>
  <c r="S2925" i="4" s="1"/>
  <c r="M2899" i="4"/>
  <c r="N2899" i="4" s="1"/>
  <c r="S2899" i="4" s="1"/>
  <c r="M2926" i="4"/>
  <c r="N2926" i="4" s="1"/>
  <c r="S2926" i="4" s="1"/>
  <c r="M2937" i="4"/>
  <c r="N2937" i="4" s="1"/>
  <c r="S2937" i="4" s="1"/>
  <c r="M2895" i="4"/>
  <c r="N2895" i="4" s="1"/>
  <c r="S2895" i="4" s="1"/>
  <c r="M2923" i="4"/>
  <c r="N2923" i="4" s="1"/>
  <c r="S2923" i="4" s="1"/>
  <c r="M2919" i="4"/>
  <c r="N2919" i="4" s="1"/>
  <c r="S2919" i="4" s="1"/>
  <c r="M2913" i="4"/>
  <c r="N2913" i="4" s="1"/>
  <c r="S2913" i="4" s="1"/>
  <c r="M2908" i="4"/>
  <c r="N2908" i="4" s="1"/>
  <c r="S2908" i="4" s="1"/>
  <c r="M2938" i="4"/>
  <c r="N2938" i="4" s="1"/>
  <c r="S2938" i="4" s="1"/>
  <c r="M2935" i="4"/>
  <c r="N2935" i="4" s="1"/>
  <c r="S2935" i="4" s="1"/>
  <c r="M2931" i="4"/>
  <c r="N2931" i="4" s="1"/>
  <c r="S2931" i="4" s="1"/>
  <c r="M2922" i="4"/>
  <c r="N2922" i="4" s="1"/>
  <c r="M2934" i="4"/>
  <c r="N2934" i="4" s="1"/>
  <c r="S2934" i="4" s="1"/>
  <c r="M2917" i="4"/>
  <c r="N2917" i="4" s="1"/>
  <c r="S2917" i="4" s="1"/>
  <c r="M2929" i="4"/>
  <c r="N2929" i="4" s="1"/>
  <c r="S2929" i="4" s="1"/>
  <c r="M2904" i="4"/>
  <c r="N2904" i="4" s="1"/>
  <c r="S2904" i="4" s="1"/>
  <c r="M2902" i="4"/>
  <c r="N2902" i="4" s="1"/>
  <c r="M2905" i="4"/>
  <c r="N2905" i="4" s="1"/>
  <c r="M2911" i="4"/>
  <c r="N2911" i="4" s="1"/>
  <c r="S2911" i="4" s="1"/>
  <c r="Q2455" i="4"/>
  <c r="Y2455" i="4"/>
  <c r="M2429" i="4"/>
  <c r="N2429" i="4" s="1"/>
  <c r="M2479" i="4"/>
  <c r="N2479" i="4" s="1"/>
  <c r="M2487" i="4"/>
  <c r="N2487" i="4" s="1"/>
  <c r="M2520" i="4"/>
  <c r="N2520" i="4" s="1"/>
  <c r="M2525" i="4"/>
  <c r="N2525" i="4" s="1"/>
  <c r="M2635" i="4"/>
  <c r="N2635" i="4" s="1"/>
  <c r="M2697" i="4"/>
  <c r="N2697" i="4" s="1"/>
  <c r="M2691" i="4"/>
  <c r="N2691" i="4" s="1"/>
  <c r="M2569" i="4"/>
  <c r="N2569" i="4" s="1"/>
  <c r="M2747" i="4"/>
  <c r="N2747" i="4" s="1"/>
  <c r="M2793" i="4"/>
  <c r="N2793" i="4" s="1"/>
  <c r="S2793" i="4" s="1"/>
  <c r="M2813" i="4"/>
  <c r="N2813" i="4" s="1"/>
  <c r="S2813" i="4" s="1"/>
  <c r="L2964" i="4"/>
  <c r="Q2964" i="4"/>
  <c r="L2458" i="4"/>
  <c r="M2440" i="4"/>
  <c r="N2440" i="4" s="1"/>
  <c r="L2481" i="4"/>
  <c r="M2512" i="4"/>
  <c r="N2512" i="4" s="1"/>
  <c r="M2603" i="4"/>
  <c r="N2603" i="4" s="1"/>
  <c r="M2561" i="4"/>
  <c r="N2561" i="4" s="1"/>
  <c r="M2584" i="4"/>
  <c r="N2584" i="4" s="1"/>
  <c r="M2641" i="4"/>
  <c r="N2641" i="4" s="1"/>
  <c r="M2640" i="4"/>
  <c r="N2640" i="4" s="1"/>
  <c r="M2634" i="4"/>
  <c r="N2634" i="4" s="1"/>
  <c r="R2634" i="4" s="1"/>
  <c r="M2685" i="4"/>
  <c r="N2685" i="4" s="1"/>
  <c r="M2649" i="4"/>
  <c r="N2649" i="4" s="1"/>
  <c r="M2735" i="4"/>
  <c r="N2735" i="4" s="1"/>
  <c r="M2719" i="4"/>
  <c r="N2719" i="4" s="1"/>
  <c r="M2896" i="4"/>
  <c r="N2896" i="4" s="1"/>
  <c r="S2896" i="4" s="1"/>
  <c r="Q2458" i="4"/>
  <c r="Y2531" i="4"/>
  <c r="M2550" i="4"/>
  <c r="N2550" i="4" s="1"/>
  <c r="M2537" i="4"/>
  <c r="N2537" i="4" s="1"/>
  <c r="M2566" i="4"/>
  <c r="N2566" i="4" s="1"/>
  <c r="M2629" i="4"/>
  <c r="N2629" i="4" s="1"/>
  <c r="M2628" i="4"/>
  <c r="N2628" i="4" s="1"/>
  <c r="Y2673" i="4"/>
  <c r="Q2673" i="4"/>
  <c r="M2676" i="4"/>
  <c r="N2676" i="4" s="1"/>
  <c r="M2717" i="4"/>
  <c r="N2717" i="4" s="1"/>
  <c r="S2717" i="4" s="1"/>
  <c r="N2469" i="4"/>
  <c r="S2469" i="4" s="1"/>
  <c r="M2494" i="4"/>
  <c r="N2494" i="4" s="1"/>
  <c r="M2478" i="4"/>
  <c r="N2478" i="4" s="1"/>
  <c r="M2475" i="4"/>
  <c r="N2475" i="4" s="1"/>
  <c r="M2505" i="4"/>
  <c r="N2505" i="4" s="1"/>
  <c r="M2472" i="4"/>
  <c r="N2472" i="4" s="1"/>
  <c r="M2497" i="4"/>
  <c r="N2497" i="4" s="1"/>
  <c r="M2506" i="4"/>
  <c r="N2506" i="4" s="1"/>
  <c r="M2503" i="4"/>
  <c r="N2503" i="4" s="1"/>
  <c r="M2509" i="4"/>
  <c r="N2509" i="4" s="1"/>
  <c r="M2517" i="4"/>
  <c r="N2517" i="4" s="1"/>
  <c r="N2939" i="4"/>
  <c r="S2939" i="4" s="1"/>
  <c r="M2967" i="4"/>
  <c r="N2967" i="4" s="1"/>
  <c r="S2967" i="4" s="1"/>
  <c r="M2982" i="4"/>
  <c r="N2982" i="4" s="1"/>
  <c r="S2982" i="4" s="1"/>
  <c r="M2946" i="4"/>
  <c r="N2946" i="4" s="1"/>
  <c r="S2946" i="4" s="1"/>
  <c r="M2964" i="4"/>
  <c r="N2964" i="4" s="1"/>
  <c r="S2964" i="4" s="1"/>
  <c r="M2957" i="4"/>
  <c r="N2957" i="4" s="1"/>
  <c r="S2957" i="4" s="1"/>
  <c r="M2975" i="4"/>
  <c r="N2975" i="4" s="1"/>
  <c r="S2975" i="4" s="1"/>
  <c r="M2961" i="4"/>
  <c r="N2961" i="4" s="1"/>
  <c r="S2961" i="4" s="1"/>
  <c r="M2966" i="4"/>
  <c r="N2966" i="4" s="1"/>
  <c r="S2966" i="4" s="1"/>
  <c r="M2984" i="4"/>
  <c r="N2984" i="4" s="1"/>
  <c r="S2984" i="4" s="1"/>
  <c r="M2948" i="4"/>
  <c r="N2948" i="4" s="1"/>
  <c r="S2948" i="4" s="1"/>
  <c r="M2955" i="4"/>
  <c r="N2955" i="4" s="1"/>
  <c r="S2955" i="4" s="1"/>
  <c r="M2970" i="4"/>
  <c r="N2970" i="4" s="1"/>
  <c r="S2970" i="4" s="1"/>
  <c r="M2952" i="4"/>
  <c r="N2952" i="4" s="1"/>
  <c r="S2952" i="4" s="1"/>
  <c r="M2981" i="4"/>
  <c r="N2981" i="4" s="1"/>
  <c r="S2981" i="4" s="1"/>
  <c r="M2945" i="4"/>
  <c r="N2945" i="4" s="1"/>
  <c r="S2945" i="4" s="1"/>
  <c r="M2963" i="4"/>
  <c r="N2963" i="4" s="1"/>
  <c r="S2963" i="4" s="1"/>
  <c r="M2985" i="4"/>
  <c r="N2985" i="4" s="1"/>
  <c r="S2985" i="4" s="1"/>
  <c r="M2949" i="4"/>
  <c r="N2949" i="4" s="1"/>
  <c r="S2949" i="4" s="1"/>
  <c r="M2954" i="4"/>
  <c r="N2954" i="4" s="1"/>
  <c r="S2954" i="4" s="1"/>
  <c r="M2972" i="4"/>
  <c r="N2972" i="4" s="1"/>
  <c r="S2972" i="4" s="1"/>
  <c r="M2979" i="4"/>
  <c r="N2979" i="4" s="1"/>
  <c r="S2979" i="4" s="1"/>
  <c r="M2943" i="4"/>
  <c r="N2943" i="4" s="1"/>
  <c r="S2943" i="4" s="1"/>
  <c r="M2940" i="4"/>
  <c r="N2940" i="4" s="1"/>
  <c r="M2958" i="4"/>
  <c r="N2958" i="4" s="1"/>
  <c r="S2958" i="4" s="1"/>
  <c r="M2976" i="4"/>
  <c r="N2976" i="4" s="1"/>
  <c r="S2976" i="4" s="1"/>
  <c r="M2969" i="4"/>
  <c r="N2969" i="4" s="1"/>
  <c r="S2969" i="4" s="1"/>
  <c r="M2960" i="4"/>
  <c r="N2960" i="4" s="1"/>
  <c r="S2960" i="4" s="1"/>
  <c r="Q2515" i="4"/>
  <c r="M2493" i="4"/>
  <c r="N2493" i="4" s="1"/>
  <c r="M2606" i="4"/>
  <c r="N2606" i="4" s="1"/>
  <c r="M2616" i="4"/>
  <c r="N2616" i="4" s="1"/>
  <c r="M2684" i="4"/>
  <c r="N2684" i="4" s="1"/>
  <c r="M2714" i="4"/>
  <c r="N2714" i="4" s="1"/>
  <c r="M2791" i="4"/>
  <c r="N2791" i="4" s="1"/>
  <c r="M2826" i="4"/>
  <c r="N2826" i="4" s="1"/>
  <c r="M2835" i="4"/>
  <c r="N2835" i="4" s="1"/>
  <c r="S2835" i="4" s="1"/>
  <c r="M2930" i="4"/>
  <c r="N2930" i="4" s="1"/>
  <c r="S2930" i="4" s="1"/>
  <c r="K2930" i="4"/>
  <c r="Y2930" i="4" s="1"/>
  <c r="L2932" i="4"/>
  <c r="Q2932" i="4"/>
  <c r="N2751" i="4"/>
  <c r="S2751" i="4" s="1"/>
  <c r="M2772" i="4"/>
  <c r="N2772" i="4" s="1"/>
  <c r="S2772" i="4" s="1"/>
  <c r="M2767" i="4"/>
  <c r="N2767" i="4" s="1"/>
  <c r="M2761" i="4"/>
  <c r="N2761" i="4" s="1"/>
  <c r="S2761" i="4" s="1"/>
  <c r="M2797" i="4"/>
  <c r="N2797" i="4" s="1"/>
  <c r="M2763" i="4"/>
  <c r="N2763" i="4" s="1"/>
  <c r="S2763" i="4" s="1"/>
  <c r="M2773" i="4"/>
  <c r="N2773" i="4" s="1"/>
  <c r="S2773" i="4" s="1"/>
  <c r="M2788" i="4"/>
  <c r="N2788" i="4" s="1"/>
  <c r="M2755" i="4"/>
  <c r="N2755" i="4" s="1"/>
  <c r="M2757" i="4"/>
  <c r="N2757" i="4" s="1"/>
  <c r="M2764" i="4"/>
  <c r="N2764" i="4" s="1"/>
  <c r="S2764" i="4" s="1"/>
  <c r="M2766" i="4"/>
  <c r="N2766" i="4" s="1"/>
  <c r="M2796" i="4"/>
  <c r="N2796" i="4" s="1"/>
  <c r="M2754" i="4"/>
  <c r="N2754" i="4" s="1"/>
  <c r="M2779" i="4"/>
  <c r="N2779" i="4" s="1"/>
  <c r="M2760" i="4"/>
  <c r="N2760" i="4" s="1"/>
  <c r="M2775" i="4"/>
  <c r="N2775" i="4" s="1"/>
  <c r="M2784" i="4"/>
  <c r="N2784" i="4" s="1"/>
  <c r="M2790" i="4"/>
  <c r="N2790" i="4" s="1"/>
  <c r="M2782" i="4"/>
  <c r="N2782" i="4" s="1"/>
  <c r="S2782" i="4" s="1"/>
  <c r="M2781" i="4"/>
  <c r="N2781" i="4" s="1"/>
  <c r="M2776" i="4"/>
  <c r="N2776" i="4" s="1"/>
  <c r="S2776" i="4" s="1"/>
  <c r="M2778" i="4"/>
  <c r="N2778" i="4" s="1"/>
  <c r="M2484" i="4"/>
  <c r="N2484" i="4" s="1"/>
  <c r="M2514" i="4"/>
  <c r="N2514" i="4" s="1"/>
  <c r="M2575" i="4"/>
  <c r="N2575" i="4" s="1"/>
  <c r="M2843" i="4"/>
  <c r="N2843" i="4" s="1"/>
  <c r="M2828" i="4"/>
  <c r="N2828" i="4" s="1"/>
  <c r="M2920" i="4"/>
  <c r="N2920" i="4" s="1"/>
  <c r="S2920" i="4" s="1"/>
  <c r="L2885" i="4"/>
  <c r="Q2885" i="4"/>
  <c r="Y2725" i="4"/>
  <c r="L2725" i="4"/>
  <c r="Q2749" i="4"/>
  <c r="Y2749" i="4"/>
  <c r="L2854" i="4"/>
  <c r="Y2854" i="4"/>
  <c r="L2776" i="4"/>
  <c r="Q2776" i="4"/>
  <c r="Y2776" i="4"/>
  <c r="Y2905" i="4"/>
  <c r="Q2981" i="4"/>
  <c r="M2942" i="4"/>
  <c r="N2942" i="4" s="1"/>
  <c r="S2942" i="4" s="1"/>
  <c r="M2916" i="4"/>
  <c r="N2916" i="4" s="1"/>
  <c r="S2916" i="4" s="1"/>
  <c r="N2610" i="4"/>
  <c r="S2610" i="4" s="1"/>
  <c r="M2619" i="4"/>
  <c r="N2619" i="4" s="1"/>
  <c r="M2653" i="4"/>
  <c r="N2653" i="4" s="1"/>
  <c r="M2643" i="4"/>
  <c r="N2643" i="4" s="1"/>
  <c r="M2613" i="4"/>
  <c r="N2613" i="4" s="1"/>
  <c r="M2652" i="4"/>
  <c r="N2652" i="4" s="1"/>
  <c r="M2650" i="4"/>
  <c r="N2650" i="4" s="1"/>
  <c r="M2623" i="4"/>
  <c r="N2623" i="4" s="1"/>
  <c r="M2617" i="4"/>
  <c r="N2617" i="4" s="1"/>
  <c r="M2511" i="4"/>
  <c r="N2511" i="4" s="1"/>
  <c r="M2491" i="4"/>
  <c r="N2491" i="4" s="1"/>
  <c r="M2644" i="4"/>
  <c r="N2644" i="4" s="1"/>
  <c r="M2622" i="4"/>
  <c r="N2622" i="4" s="1"/>
  <c r="M2666" i="4"/>
  <c r="N2666" i="4" s="1"/>
  <c r="Y2745" i="4"/>
  <c r="M2746" i="4"/>
  <c r="N2746" i="4" s="1"/>
  <c r="M2758" i="4"/>
  <c r="N2758" i="4" s="1"/>
  <c r="M2898" i="4"/>
  <c r="N2898" i="4" s="1"/>
  <c r="S2898" i="4" s="1"/>
  <c r="Y2702" i="4"/>
  <c r="L2702" i="4"/>
  <c r="Q2728" i="4"/>
  <c r="Y2728" i="4"/>
  <c r="Y2754" i="4"/>
  <c r="Q2754" i="4"/>
  <c r="Y2801" i="4"/>
  <c r="L2888" i="4"/>
  <c r="Y2888" i="4"/>
  <c r="Q2888" i="4"/>
  <c r="M2780" i="4"/>
  <c r="N2780" i="4" s="1"/>
  <c r="S2780" i="4" s="1"/>
  <c r="K2780" i="4"/>
  <c r="Y2780" i="4" s="1"/>
  <c r="M2727" i="4"/>
  <c r="N2727" i="4" s="1"/>
  <c r="S2727" i="4" s="1"/>
  <c r="K2727" i="4"/>
  <c r="Q2727" i="4" s="1"/>
  <c r="M2753" i="4"/>
  <c r="N2753" i="4" s="1"/>
  <c r="S2753" i="4" s="1"/>
  <c r="K2753" i="4"/>
  <c r="Q2753" i="4" s="1"/>
  <c r="M2871" i="4"/>
  <c r="N2871" i="4" s="1"/>
  <c r="S2871" i="4" s="1"/>
  <c r="K2871" i="4"/>
  <c r="Q2871" i="4" s="1"/>
  <c r="M2909" i="4"/>
  <c r="N2909" i="4" s="1"/>
  <c r="S2909" i="4" s="1"/>
  <c r="K2909" i="4"/>
  <c r="Q2909" i="4" s="1"/>
  <c r="Q2440" i="4"/>
  <c r="L2440" i="4"/>
  <c r="M2480" i="4"/>
  <c r="N2480" i="4" s="1"/>
  <c r="S2480" i="4" s="1"/>
  <c r="K2480" i="4"/>
  <c r="Q2480" i="4" s="1"/>
  <c r="M2527" i="4"/>
  <c r="N2527" i="4" s="1"/>
  <c r="S2527" i="4" s="1"/>
  <c r="K2527" i="4"/>
  <c r="Y2527" i="4" s="1"/>
  <c r="Q2549" i="4"/>
  <c r="L2549" i="4"/>
  <c r="M2627" i="4"/>
  <c r="N2627" i="4" s="1"/>
  <c r="S2627" i="4" s="1"/>
  <c r="K2627" i="4"/>
  <c r="Q2627" i="4" s="1"/>
  <c r="Q2453" i="4"/>
  <c r="Y2453" i="4"/>
  <c r="L2479" i="4"/>
  <c r="Q2479" i="4"/>
  <c r="L2532" i="4"/>
  <c r="Y2532" i="4"/>
  <c r="L2556" i="4"/>
  <c r="Q2556" i="4"/>
  <c r="M2582" i="4"/>
  <c r="N2582" i="4" s="1"/>
  <c r="S2582" i="4" s="1"/>
  <c r="L2606" i="4"/>
  <c r="Q2606" i="4"/>
  <c r="Y2606" i="4"/>
  <c r="M2639" i="4"/>
  <c r="N2639" i="4" s="1"/>
  <c r="S2639" i="4" s="1"/>
  <c r="K2639" i="4"/>
  <c r="Y2639" i="4" s="1"/>
  <c r="Q2707" i="4"/>
  <c r="L2707" i="4"/>
  <c r="Y2707" i="4"/>
  <c r="Q2772" i="4"/>
  <c r="L2772" i="4"/>
  <c r="Y2772" i="4"/>
  <c r="M2659" i="4"/>
  <c r="N2659" i="4" s="1"/>
  <c r="S2659" i="4" s="1"/>
  <c r="K2659" i="4"/>
  <c r="Y2659" i="4" s="1"/>
  <c r="Q2901" i="4"/>
  <c r="L2901" i="4"/>
  <c r="M2680" i="4"/>
  <c r="N2680" i="4" s="1"/>
  <c r="S2680" i="4" s="1"/>
  <c r="K2680" i="4"/>
  <c r="Y2680" i="4" s="1"/>
  <c r="M2706" i="4"/>
  <c r="N2706" i="4" s="1"/>
  <c r="S2706" i="4" s="1"/>
  <c r="K2706" i="4"/>
  <c r="M2730" i="4"/>
  <c r="N2730" i="4" s="1"/>
  <c r="S2730" i="4" s="1"/>
  <c r="K2730" i="4"/>
  <c r="L2730" i="4" s="1"/>
  <c r="M2756" i="4"/>
  <c r="N2756" i="4" s="1"/>
  <c r="S2756" i="4" s="1"/>
  <c r="K2756" i="4"/>
  <c r="Q2756" i="4" s="1"/>
  <c r="Y2926" i="4"/>
  <c r="L2867" i="4"/>
  <c r="Q2867" i="4"/>
  <c r="Y2867" i="4"/>
  <c r="Y2902" i="4"/>
  <c r="M2951" i="4"/>
  <c r="N2951" i="4" s="1"/>
  <c r="S2951" i="4" s="1"/>
  <c r="L2752" i="4"/>
  <c r="Y2752" i="4"/>
  <c r="M2695" i="4"/>
  <c r="N2695" i="4" s="1"/>
  <c r="S2695" i="4" s="1"/>
  <c r="K2695" i="4"/>
  <c r="Y2695" i="4" s="1"/>
  <c r="M2579" i="4"/>
  <c r="N2579" i="4" s="1"/>
  <c r="S2579" i="4" s="1"/>
  <c r="K2579" i="4"/>
  <c r="L2579" i="4" s="1"/>
  <c r="Y2534" i="4"/>
  <c r="Q2534" i="4"/>
  <c r="L2717" i="4"/>
  <c r="Q2717" i="4"/>
  <c r="Y2779" i="4"/>
  <c r="L2779" i="4"/>
  <c r="Q2779" i="4"/>
  <c r="L2805" i="4"/>
  <c r="Q2805" i="4"/>
  <c r="Y2829" i="4"/>
  <c r="L2829" i="4"/>
  <c r="M2983" i="4"/>
  <c r="N2983" i="4" s="1"/>
  <c r="S2983" i="4" s="1"/>
  <c r="K2983" i="4"/>
  <c r="Q2983" i="4" s="1"/>
  <c r="M2956" i="4"/>
  <c r="N2956" i="4" s="1"/>
  <c r="S2956" i="4" s="1"/>
  <c r="K2956" i="4"/>
  <c r="Q2956" i="4" s="1"/>
  <c r="L2914" i="4"/>
  <c r="Y2914" i="4"/>
  <c r="N2516" i="4"/>
  <c r="S2516" i="4" s="1"/>
  <c r="M2541" i="4"/>
  <c r="N2541" i="4" s="1"/>
  <c r="M2558" i="4"/>
  <c r="N2558" i="4" s="1"/>
  <c r="M2562" i="4"/>
  <c r="N2562" i="4" s="1"/>
  <c r="M2544" i="4"/>
  <c r="N2544" i="4" s="1"/>
  <c r="M2519" i="4"/>
  <c r="N2519" i="4" s="1"/>
  <c r="M2553" i="4"/>
  <c r="N2553" i="4" s="1"/>
  <c r="M2534" i="4"/>
  <c r="N2534" i="4" s="1"/>
  <c r="M2538" i="4"/>
  <c r="N2538" i="4" s="1"/>
  <c r="S2538" i="4" s="1"/>
  <c r="M2540" i="4"/>
  <c r="N2540" i="4" s="1"/>
  <c r="M2529" i="4"/>
  <c r="N2529" i="4" s="1"/>
  <c r="M2549" i="4"/>
  <c r="N2549" i="4" s="1"/>
  <c r="M2555" i="4"/>
  <c r="N2555" i="4" s="1"/>
  <c r="M2547" i="4"/>
  <c r="N2547" i="4" s="1"/>
  <c r="N2798" i="4"/>
  <c r="S2798" i="4" s="1"/>
  <c r="M2801" i="4"/>
  <c r="N2801" i="4" s="1"/>
  <c r="S2801" i="4" s="1"/>
  <c r="M2837" i="4"/>
  <c r="N2837" i="4" s="1"/>
  <c r="S2837" i="4" s="1"/>
  <c r="M2840" i="4"/>
  <c r="N2840" i="4" s="1"/>
  <c r="S2840" i="4" s="1"/>
  <c r="M2829" i="4"/>
  <c r="N2829" i="4" s="1"/>
  <c r="M2802" i="4"/>
  <c r="N2802" i="4" s="1"/>
  <c r="M2799" i="4"/>
  <c r="N2799" i="4" s="1"/>
  <c r="M2834" i="4"/>
  <c r="N2834" i="4" s="1"/>
  <c r="S2834" i="4" s="1"/>
  <c r="M2805" i="4"/>
  <c r="N2805" i="4" s="1"/>
  <c r="M2832" i="4"/>
  <c r="N2832" i="4" s="1"/>
  <c r="S2832" i="4" s="1"/>
  <c r="M2841" i="4"/>
  <c r="N2841" i="4" s="1"/>
  <c r="M2844" i="4"/>
  <c r="N2844" i="4" s="1"/>
  <c r="M2814" i="4"/>
  <c r="N2814" i="4" s="1"/>
  <c r="S2814" i="4" s="1"/>
  <c r="M2820" i="4"/>
  <c r="N2820" i="4" s="1"/>
  <c r="M2804" i="4"/>
  <c r="N2804" i="4" s="1"/>
  <c r="M2825" i="4"/>
  <c r="N2825" i="4" s="1"/>
  <c r="M2816" i="4"/>
  <c r="N2816" i="4" s="1"/>
  <c r="M2808" i="4"/>
  <c r="N2808" i="4" s="1"/>
  <c r="M2811" i="4"/>
  <c r="N2811" i="4" s="1"/>
  <c r="M2831" i="4"/>
  <c r="N2831" i="4" s="1"/>
  <c r="M2823" i="4"/>
  <c r="N2823" i="4" s="1"/>
  <c r="M2817" i="4"/>
  <c r="N2817" i="4" s="1"/>
  <c r="S2817" i="4" s="1"/>
  <c r="M2807" i="4"/>
  <c r="N2807" i="4" s="1"/>
  <c r="S2807" i="4" s="1"/>
  <c r="M2819" i="4"/>
  <c r="N2819" i="4" s="1"/>
  <c r="L2494" i="4"/>
  <c r="M2485" i="4"/>
  <c r="N2485" i="4" s="1"/>
  <c r="L2531" i="4"/>
  <c r="M2559" i="4"/>
  <c r="N2559" i="4" s="1"/>
  <c r="M2482" i="4"/>
  <c r="N2482" i="4" s="1"/>
  <c r="K2571" i="4"/>
  <c r="Y2571" i="4" s="1"/>
  <c r="M2490" i="4"/>
  <c r="N2490" i="4" s="1"/>
  <c r="S2490" i="4" s="1"/>
  <c r="L2653" i="4"/>
  <c r="M2626" i="4"/>
  <c r="N2626" i="4" s="1"/>
  <c r="M2707" i="4"/>
  <c r="N2707" i="4" s="1"/>
  <c r="Q2781" i="4"/>
  <c r="L2781" i="4"/>
  <c r="Y2781" i="4"/>
  <c r="Q2807" i="4"/>
  <c r="L2807" i="4"/>
  <c r="M2912" i="4"/>
  <c r="N2912" i="4" s="1"/>
  <c r="S2912" i="4" s="1"/>
  <c r="K2912" i="4"/>
  <c r="Q2912" i="4" s="1"/>
  <c r="N2657" i="4"/>
  <c r="M2660" i="4"/>
  <c r="N2660" i="4" s="1"/>
  <c r="M2664" i="4"/>
  <c r="N2664" i="4" s="1"/>
  <c r="M2699" i="4"/>
  <c r="N2699" i="4" s="1"/>
  <c r="M2670" i="4"/>
  <c r="N2670" i="4" s="1"/>
  <c r="M2675" i="4"/>
  <c r="N2675" i="4" s="1"/>
  <c r="M2672" i="4"/>
  <c r="N2672" i="4" s="1"/>
  <c r="M2693" i="4"/>
  <c r="N2693" i="4" s="1"/>
  <c r="M2688" i="4"/>
  <c r="N2688" i="4" s="1"/>
  <c r="M2702" i="4"/>
  <c r="N2702" i="4" s="1"/>
  <c r="M2669" i="4"/>
  <c r="N2669" i="4" s="1"/>
  <c r="S2669" i="4" s="1"/>
  <c r="M2696" i="4"/>
  <c r="N2696" i="4" s="1"/>
  <c r="M2694" i="4"/>
  <c r="N2694" i="4" s="1"/>
  <c r="M2679" i="4"/>
  <c r="N2679" i="4" s="1"/>
  <c r="S2679" i="4" s="1"/>
  <c r="M2678" i="4"/>
  <c r="N2678" i="4" s="1"/>
  <c r="M2682" i="4"/>
  <c r="N2682" i="4" s="1"/>
  <c r="M2690" i="4"/>
  <c r="N2690" i="4" s="1"/>
  <c r="M2667" i="4"/>
  <c r="N2667" i="4" s="1"/>
  <c r="M2435" i="4"/>
  <c r="N2435" i="4" s="1"/>
  <c r="M2502" i="4"/>
  <c r="N2502" i="4" s="1"/>
  <c r="Y2555" i="4"/>
  <c r="M2531" i="4"/>
  <c r="N2531" i="4" s="1"/>
  <c r="M2546" i="4"/>
  <c r="N2546" i="4" s="1"/>
  <c r="M2596" i="4"/>
  <c r="N2596" i="4" s="1"/>
  <c r="M2614" i="4"/>
  <c r="N2614" i="4" s="1"/>
  <c r="K2671" i="4"/>
  <c r="Y2671" i="4" s="1"/>
  <c r="Y2679" i="4"/>
  <c r="M2769" i="4"/>
  <c r="N2769" i="4" s="1"/>
  <c r="M2953" i="4"/>
  <c r="N2953" i="4" s="1"/>
  <c r="S2953" i="4" s="1"/>
  <c r="M2792" i="4"/>
  <c r="N2792" i="4" s="1"/>
  <c r="S2792" i="4" s="1"/>
  <c r="M2818" i="4"/>
  <c r="N2818" i="4" s="1"/>
  <c r="S2818" i="4" s="1"/>
  <c r="M2842" i="4"/>
  <c r="N2842" i="4" s="1"/>
  <c r="S2842" i="4" s="1"/>
  <c r="Y2683" i="4"/>
  <c r="Q2790" i="4"/>
  <c r="M2872" i="4"/>
  <c r="N2872" i="4" s="1"/>
  <c r="M2863" i="4"/>
  <c r="N2863" i="4" s="1"/>
  <c r="Y2954" i="4"/>
  <c r="M2492" i="4"/>
  <c r="N2492" i="4" s="1"/>
  <c r="S2492" i="4" s="1"/>
  <c r="M2585" i="4"/>
  <c r="N2585" i="4" s="1"/>
  <c r="S2585" i="4" s="1"/>
  <c r="M2565" i="4"/>
  <c r="N2565" i="4" s="1"/>
  <c r="S2565" i="4" s="1"/>
  <c r="M2715" i="4"/>
  <c r="N2715" i="4" s="1"/>
  <c r="S2715" i="4" s="1"/>
  <c r="M2501" i="4"/>
  <c r="N2501" i="4" s="1"/>
  <c r="S2501" i="4" s="1"/>
  <c r="M2433" i="4"/>
  <c r="N2433" i="4" s="1"/>
  <c r="S2433" i="4" s="1"/>
  <c r="M2457" i="4"/>
  <c r="N2457" i="4" s="1"/>
  <c r="S2457" i="4" s="1"/>
  <c r="M2483" i="4"/>
  <c r="N2483" i="4" s="1"/>
  <c r="S2483" i="4" s="1"/>
  <c r="M2510" i="4"/>
  <c r="N2510" i="4" s="1"/>
  <c r="S2510" i="4" s="1"/>
  <c r="M2536" i="4"/>
  <c r="N2536" i="4" s="1"/>
  <c r="S2536" i="4" s="1"/>
  <c r="M2560" i="4"/>
  <c r="N2560" i="4" s="1"/>
  <c r="S2560" i="4" s="1"/>
  <c r="M2586" i="4"/>
  <c r="N2586" i="4" s="1"/>
  <c r="S2586" i="4" s="1"/>
  <c r="M2612" i="4"/>
  <c r="N2612" i="4" s="1"/>
  <c r="S2612" i="4" s="1"/>
  <c r="M2874" i="4"/>
  <c r="N2874" i="4" s="1"/>
  <c r="S2874" i="4" s="1"/>
  <c r="M2890" i="4"/>
  <c r="N2890" i="4" s="1"/>
  <c r="S2890" i="4" s="1"/>
  <c r="M2783" i="4"/>
  <c r="N2783" i="4" s="1"/>
  <c r="S2783" i="4" s="1"/>
  <c r="M2809" i="4"/>
  <c r="N2809" i="4" s="1"/>
  <c r="S2809" i="4" s="1"/>
  <c r="M2833" i="4"/>
  <c r="N2833" i="4" s="1"/>
  <c r="S2833" i="4" s="1"/>
  <c r="M2918" i="4"/>
  <c r="N2918" i="4" s="1"/>
  <c r="S2918" i="4" s="1"/>
  <c r="M2924" i="4"/>
  <c r="N2924" i="4" s="1"/>
  <c r="S2924" i="4" s="1"/>
  <c r="M2864" i="4"/>
  <c r="N2864" i="4" s="1"/>
  <c r="M2498" i="4"/>
  <c r="N2498" i="4" s="1"/>
  <c r="S2498" i="4" s="1"/>
  <c r="M2595" i="4"/>
  <c r="N2595" i="4" s="1"/>
  <c r="S2595" i="4" s="1"/>
  <c r="M2588" i="4"/>
  <c r="N2588" i="4" s="1"/>
  <c r="S2588" i="4" s="1"/>
  <c r="M2877" i="4"/>
  <c r="N2877" i="4" s="1"/>
  <c r="S2877" i="4" s="1"/>
  <c r="M2894" i="4"/>
  <c r="N2894" i="4" s="1"/>
  <c r="S2894" i="4" s="1"/>
  <c r="M2968" i="4"/>
  <c r="N2968" i="4" s="1"/>
  <c r="S2968" i="4" s="1"/>
  <c r="M2854" i="4"/>
  <c r="N2854" i="4" s="1"/>
  <c r="S2854" i="4" s="1"/>
  <c r="M2965" i="4"/>
  <c r="N2965" i="4" s="1"/>
  <c r="S2965" i="4" s="1"/>
  <c r="M2557" i="4"/>
  <c r="N2557" i="4" s="1"/>
  <c r="S2557" i="4" s="1"/>
  <c r="M2689" i="4"/>
  <c r="N2689" i="4" s="1"/>
  <c r="S2689" i="4" s="1"/>
  <c r="M2774" i="4"/>
  <c r="N2774" i="4" s="1"/>
  <c r="S2774" i="4" s="1"/>
  <c r="M2648" i="4"/>
  <c r="N2648" i="4" s="1"/>
  <c r="S2648" i="4" s="1"/>
  <c r="M2662" i="4"/>
  <c r="N2662" i="4" s="1"/>
  <c r="S2662" i="4" s="1"/>
  <c r="M2686" i="4"/>
  <c r="N2686" i="4" s="1"/>
  <c r="S2686" i="4" s="1"/>
  <c r="M2712" i="4"/>
  <c r="N2712" i="4" s="1"/>
  <c r="S2712" i="4" s="1"/>
  <c r="M2736" i="4"/>
  <c r="N2736" i="4" s="1"/>
  <c r="S2736" i="4" s="1"/>
  <c r="M2762" i="4"/>
  <c r="N2762" i="4" s="1"/>
  <c r="S2762" i="4" s="1"/>
  <c r="M2733" i="4"/>
  <c r="N2733" i="4" s="1"/>
  <c r="S2733" i="4" s="1"/>
  <c r="M2759" i="4"/>
  <c r="N2759" i="4" s="1"/>
  <c r="S2759" i="4" s="1"/>
  <c r="M2880" i="4"/>
  <c r="N2880" i="4" s="1"/>
  <c r="S2880" i="4" s="1"/>
  <c r="M2947" i="4"/>
  <c r="N2947" i="4" s="1"/>
  <c r="S2947" i="4" s="1"/>
  <c r="M2906" i="4"/>
  <c r="N2906" i="4" s="1"/>
  <c r="S2906" i="4" s="1"/>
  <c r="M2800" i="4"/>
  <c r="N2800" i="4" s="1"/>
  <c r="S2800" i="4" s="1"/>
  <c r="M2824" i="4"/>
  <c r="N2824" i="4" s="1"/>
  <c r="S2824" i="4" s="1"/>
  <c r="M2856" i="4"/>
  <c r="N2856" i="4" s="1"/>
  <c r="S2856" i="4" s="1"/>
  <c r="M2884" i="4"/>
  <c r="N2884" i="4" s="1"/>
  <c r="S2884" i="4" s="1"/>
  <c r="M2851" i="4"/>
  <c r="N2851" i="4" s="1"/>
  <c r="S2851" i="4" s="1"/>
  <c r="M2583" i="4"/>
  <c r="N2583" i="4" s="1"/>
  <c r="S2583" i="4" s="1"/>
  <c r="M2601" i="4"/>
  <c r="N2601" i="4" s="1"/>
  <c r="S2601" i="4" s="1"/>
  <c r="M2436" i="4"/>
  <c r="N2436" i="4" s="1"/>
  <c r="S2436" i="4" s="1"/>
  <c r="M2607" i="4"/>
  <c r="N2607" i="4" s="1"/>
  <c r="S2607" i="4" s="1"/>
  <c r="M2636" i="4"/>
  <c r="N2636" i="4" s="1"/>
  <c r="S2636" i="4" s="1"/>
  <c r="M2665" i="4"/>
  <c r="N2665" i="4" s="1"/>
  <c r="S2665" i="4" s="1"/>
  <c r="M2683" i="4"/>
  <c r="N2683" i="4" s="1"/>
  <c r="S2683" i="4" s="1"/>
  <c r="M2507" i="4"/>
  <c r="N2507" i="4" s="1"/>
  <c r="S2507" i="4" s="1"/>
  <c r="M2589" i="4"/>
  <c r="N2589" i="4" s="1"/>
  <c r="S2589" i="4" s="1"/>
  <c r="M2439" i="4"/>
  <c r="N2439" i="4" s="1"/>
  <c r="S2439" i="4" s="1"/>
  <c r="M2463" i="4"/>
  <c r="N2463" i="4" s="1"/>
  <c r="S2463" i="4" s="1"/>
  <c r="M2489" i="4"/>
  <c r="N2489" i="4" s="1"/>
  <c r="S2489" i="4" s="1"/>
  <c r="M2651" i="4"/>
  <c r="N2651" i="4" s="1"/>
  <c r="S2651" i="4" s="1"/>
  <c r="M2630" i="4"/>
  <c r="N2630" i="4" s="1"/>
  <c r="S2630" i="4" s="1"/>
  <c r="M2518" i="4"/>
  <c r="N2518" i="4" s="1"/>
  <c r="S2518" i="4" s="1"/>
  <c r="M2542" i="4"/>
  <c r="N2542" i="4" s="1"/>
  <c r="S2542" i="4" s="1"/>
  <c r="M2568" i="4"/>
  <c r="N2568" i="4" s="1"/>
  <c r="S2568" i="4" s="1"/>
  <c r="M2592" i="4"/>
  <c r="N2592" i="4" s="1"/>
  <c r="S2592" i="4" s="1"/>
  <c r="M2618" i="4"/>
  <c r="N2618" i="4" s="1"/>
  <c r="S2618" i="4" s="1"/>
  <c r="M2883" i="4"/>
  <c r="N2883" i="4" s="1"/>
  <c r="S2883" i="4" s="1"/>
  <c r="M2950" i="4"/>
  <c r="N2950" i="4" s="1"/>
  <c r="S2950" i="4" s="1"/>
  <c r="M2789" i="4"/>
  <c r="N2789" i="4" s="1"/>
  <c r="S2789" i="4" s="1"/>
  <c r="M2815" i="4"/>
  <c r="N2815" i="4" s="1"/>
  <c r="S2815" i="4" s="1"/>
  <c r="M2839" i="4"/>
  <c r="N2839" i="4" s="1"/>
  <c r="S2839" i="4" s="1"/>
  <c r="M2862" i="4"/>
  <c r="N2862" i="4" s="1"/>
  <c r="S2862" i="4" s="1"/>
  <c r="M2848" i="4"/>
  <c r="N2848" i="4" s="1"/>
  <c r="S2848" i="4" s="1"/>
  <c r="M2878" i="4"/>
  <c r="N2878" i="4" s="1"/>
  <c r="S2878" i="4" s="1"/>
  <c r="M2591" i="4"/>
  <c r="N2591" i="4" s="1"/>
  <c r="S2591" i="4" s="1"/>
  <c r="M2430" i="4"/>
  <c r="N2430" i="4" s="1"/>
  <c r="S2430" i="4" s="1"/>
  <c r="M2442" i="4"/>
  <c r="N2442" i="4" s="1"/>
  <c r="S2442" i="4" s="1"/>
  <c r="M2577" i="4"/>
  <c r="N2577" i="4" s="1"/>
  <c r="S2577" i="4" s="1"/>
  <c r="M2701" i="4"/>
  <c r="N2701" i="4" s="1"/>
  <c r="S2701" i="4" s="1"/>
  <c r="M2597" i="4"/>
  <c r="N2597" i="4" s="1"/>
  <c r="S2597" i="4" s="1"/>
  <c r="M2645" i="4"/>
  <c r="N2645" i="4" s="1"/>
  <c r="S2645" i="4" s="1"/>
  <c r="M2594" i="4"/>
  <c r="N2594" i="4" s="1"/>
  <c r="S2594" i="4" s="1"/>
  <c r="M2847" i="4"/>
  <c r="N2847" i="4" s="1"/>
  <c r="S2847" i="4" s="1"/>
  <c r="M2886" i="4"/>
  <c r="N2886" i="4" s="1"/>
  <c r="S2886" i="4" s="1"/>
  <c r="M2980" i="4"/>
  <c r="N2980" i="4" s="1"/>
  <c r="S2980" i="4" s="1"/>
  <c r="Y2925" i="4"/>
  <c r="M2977" i="4"/>
  <c r="N2977" i="4" s="1"/>
  <c r="S2977" i="4" s="1"/>
  <c r="M2885" i="4"/>
  <c r="N2885" i="4" s="1"/>
  <c r="M2891" i="4"/>
  <c r="N2891" i="4" s="1"/>
  <c r="M2709" i="4"/>
  <c r="N2709" i="4" s="1"/>
  <c r="S2709" i="4" s="1"/>
  <c r="M2539" i="4"/>
  <c r="N2539" i="4" s="1"/>
  <c r="S2539" i="4" s="1"/>
  <c r="M2448" i="4"/>
  <c r="N2448" i="4" s="1"/>
  <c r="S2448" i="4" s="1"/>
  <c r="M2521" i="4"/>
  <c r="N2521" i="4" s="1"/>
  <c r="S2521" i="4" s="1"/>
  <c r="M2633" i="4"/>
  <c r="N2633" i="4" s="1"/>
  <c r="S2633" i="4" s="1"/>
  <c r="M2768" i="4"/>
  <c r="N2768" i="4" s="1"/>
  <c r="S2768" i="4" s="1"/>
  <c r="M2668" i="4"/>
  <c r="N2668" i="4" s="1"/>
  <c r="S2668" i="4" s="1"/>
  <c r="M2692" i="4"/>
  <c r="N2692" i="4" s="1"/>
  <c r="S2692" i="4" s="1"/>
  <c r="M2718" i="4"/>
  <c r="N2718" i="4" s="1"/>
  <c r="S2718" i="4" s="1"/>
  <c r="M2742" i="4"/>
  <c r="N2742" i="4" s="1"/>
  <c r="S2742" i="4" s="1"/>
  <c r="M2739" i="4"/>
  <c r="N2739" i="4" s="1"/>
  <c r="S2739" i="4" s="1"/>
  <c r="M2765" i="4"/>
  <c r="N2765" i="4" s="1"/>
  <c r="S2765" i="4" s="1"/>
  <c r="M2889" i="4"/>
  <c r="N2889" i="4" s="1"/>
  <c r="S2889" i="4" s="1"/>
  <c r="M2959" i="4"/>
  <c r="N2959" i="4" s="1"/>
  <c r="S2959" i="4" s="1"/>
  <c r="M2933" i="4"/>
  <c r="N2933" i="4" s="1"/>
  <c r="S2933" i="4" s="1"/>
  <c r="M2806" i="4"/>
  <c r="N2806" i="4" s="1"/>
  <c r="S2806" i="4" s="1"/>
  <c r="M2830" i="4"/>
  <c r="N2830" i="4" s="1"/>
  <c r="S2830" i="4" s="1"/>
  <c r="Y2645" i="4"/>
  <c r="M2873" i="4"/>
  <c r="N2873" i="4" s="1"/>
  <c r="M2879" i="4"/>
  <c r="N2879" i="4" s="1"/>
  <c r="S2879" i="4" s="1"/>
  <c r="M2882" i="4"/>
  <c r="N2882" i="4" s="1"/>
  <c r="M2454" i="4"/>
  <c r="N2454" i="4" s="1"/>
  <c r="S2454" i="4" s="1"/>
  <c r="M2615" i="4"/>
  <c r="N2615" i="4" s="1"/>
  <c r="S2615" i="4" s="1"/>
  <c r="M2445" i="4"/>
  <c r="N2445" i="4" s="1"/>
  <c r="S2445" i="4" s="1"/>
  <c r="M2471" i="4"/>
  <c r="N2471" i="4" s="1"/>
  <c r="S2471" i="4" s="1"/>
  <c r="M2495" i="4"/>
  <c r="N2495" i="4" s="1"/>
  <c r="S2495" i="4" s="1"/>
  <c r="M2524" i="4"/>
  <c r="N2524" i="4" s="1"/>
  <c r="S2524" i="4" s="1"/>
  <c r="M2548" i="4"/>
  <c r="N2548" i="4" s="1"/>
  <c r="S2548" i="4" s="1"/>
  <c r="M2574" i="4"/>
  <c r="N2574" i="4" s="1"/>
  <c r="S2574" i="4" s="1"/>
  <c r="M2598" i="4"/>
  <c r="N2598" i="4" s="1"/>
  <c r="S2598" i="4" s="1"/>
  <c r="M2624" i="4"/>
  <c r="N2624" i="4" s="1"/>
  <c r="S2624" i="4" s="1"/>
  <c r="M2677" i="4"/>
  <c r="N2677" i="4" s="1"/>
  <c r="S2677" i="4" s="1"/>
  <c r="M2962" i="4"/>
  <c r="N2962" i="4" s="1"/>
  <c r="S2962" i="4" s="1"/>
  <c r="M2915" i="4"/>
  <c r="N2915" i="4" s="1"/>
  <c r="S2915" i="4" s="1"/>
  <c r="M2771" i="4"/>
  <c r="N2771" i="4" s="1"/>
  <c r="S2771" i="4" s="1"/>
  <c r="M2795" i="4"/>
  <c r="N2795" i="4" s="1"/>
  <c r="S2795" i="4" s="1"/>
  <c r="M2821" i="4"/>
  <c r="N2821" i="4" s="1"/>
  <c r="S2821" i="4" s="1"/>
  <c r="M2857" i="4"/>
  <c r="N2857" i="4" s="1"/>
  <c r="S2857" i="4" s="1"/>
  <c r="M2868" i="4"/>
  <c r="N2868" i="4" s="1"/>
  <c r="S2868" i="4" s="1"/>
  <c r="M2861" i="4"/>
  <c r="N2861" i="4" s="1"/>
  <c r="S2861" i="4" s="1"/>
  <c r="M2867" i="4"/>
  <c r="N2867" i="4" s="1"/>
  <c r="S2867" i="4" s="1"/>
  <c r="M2870" i="4"/>
  <c r="N2870" i="4" s="1"/>
  <c r="S2870" i="4" s="1"/>
  <c r="M2513" i="4"/>
  <c r="N2513" i="4" s="1"/>
  <c r="S2513" i="4" s="1"/>
  <c r="M2460" i="4"/>
  <c r="N2460" i="4" s="1"/>
  <c r="S2460" i="4" s="1"/>
  <c r="M2533" i="4"/>
  <c r="N2533" i="4" s="1"/>
  <c r="S2533" i="4" s="1"/>
  <c r="M2576" i="4"/>
  <c r="N2576" i="4" s="1"/>
  <c r="S2576" i="4" s="1"/>
  <c r="M2600" i="4"/>
  <c r="N2600" i="4" s="1"/>
  <c r="S2600" i="4" s="1"/>
  <c r="M2869" i="4"/>
  <c r="N2869" i="4" s="1"/>
  <c r="S2869" i="4" s="1"/>
  <c r="M2853" i="4"/>
  <c r="N2853" i="4" s="1"/>
  <c r="S2853" i="4" s="1"/>
  <c r="M2921" i="4"/>
  <c r="N2921" i="4" s="1"/>
  <c r="S2921" i="4" s="1"/>
  <c r="M2859" i="4"/>
  <c r="N2859" i="4" s="1"/>
  <c r="S2859" i="4" s="1"/>
  <c r="M2944" i="4"/>
  <c r="N2944" i="4" s="1"/>
  <c r="S2944" i="4" s="1"/>
  <c r="M2897" i="4"/>
  <c r="N2897" i="4" s="1"/>
  <c r="S2897" i="4" s="1"/>
  <c r="M2941" i="4"/>
  <c r="N2941" i="4" s="1"/>
  <c r="S2941" i="4" s="1"/>
  <c r="Y2799" i="4"/>
  <c r="M2849" i="4"/>
  <c r="N2849" i="4" s="1"/>
  <c r="M2858" i="4"/>
  <c r="N2858" i="4" s="1"/>
  <c r="S2858" i="4" s="1"/>
  <c r="M2866" i="4"/>
  <c r="N2866" i="4" s="1"/>
  <c r="S2866" i="4" s="1"/>
  <c r="M2466" i="4"/>
  <c r="N2466" i="4" s="1"/>
  <c r="S2466" i="4" s="1"/>
  <c r="M2654" i="4"/>
  <c r="N2654" i="4" s="1"/>
  <c r="S2654" i="4" s="1"/>
  <c r="M2674" i="4"/>
  <c r="N2674" i="4" s="1"/>
  <c r="S2674" i="4" s="1"/>
  <c r="M2698" i="4"/>
  <c r="N2698" i="4" s="1"/>
  <c r="S2698" i="4" s="1"/>
  <c r="M2724" i="4"/>
  <c r="N2724" i="4" s="1"/>
  <c r="S2724" i="4" s="1"/>
  <c r="M2748" i="4"/>
  <c r="N2748" i="4" s="1"/>
  <c r="S2748" i="4" s="1"/>
  <c r="M2721" i="4"/>
  <c r="N2721" i="4" s="1"/>
  <c r="S2721" i="4" s="1"/>
  <c r="M2745" i="4"/>
  <c r="N2745" i="4" s="1"/>
  <c r="S2745" i="4" s="1"/>
  <c r="M2850" i="4"/>
  <c r="N2850" i="4" s="1"/>
  <c r="S2850" i="4" s="1"/>
  <c r="M2900" i="4"/>
  <c r="N2900" i="4" s="1"/>
  <c r="S2900" i="4" s="1"/>
  <c r="M2971" i="4"/>
  <c r="N2971" i="4" s="1"/>
  <c r="S2971" i="4" s="1"/>
  <c r="M2927" i="4"/>
  <c r="N2927" i="4" s="1"/>
  <c r="S2927" i="4" s="1"/>
  <c r="M2812" i="4"/>
  <c r="N2812" i="4" s="1"/>
  <c r="S2812" i="4" s="1"/>
  <c r="M2836" i="4"/>
  <c r="N2836" i="4" s="1"/>
  <c r="S2836" i="4" s="1"/>
  <c r="M2855" i="4"/>
  <c r="N2855" i="4" s="1"/>
  <c r="M2881" i="4"/>
  <c r="N2881" i="4" s="1"/>
  <c r="S2881" i="4" s="1"/>
  <c r="M2474" i="4"/>
  <c r="N2474" i="4" s="1"/>
  <c r="S2474" i="4" s="1"/>
  <c r="M2545" i="4"/>
  <c r="N2545" i="4" s="1"/>
  <c r="S2545" i="4" s="1"/>
  <c r="M2621" i="4"/>
  <c r="N2621" i="4" s="1"/>
  <c r="S2621" i="4" s="1"/>
  <c r="M2427" i="4"/>
  <c r="N2427" i="4" s="1"/>
  <c r="S2427" i="4" s="1"/>
  <c r="M2451" i="4"/>
  <c r="N2451" i="4" s="1"/>
  <c r="S2451" i="4" s="1"/>
  <c r="M2477" i="4"/>
  <c r="N2477" i="4" s="1"/>
  <c r="S2477" i="4" s="1"/>
  <c r="M2611" i="4"/>
  <c r="N2611" i="4" s="1"/>
  <c r="S2611" i="4" s="1"/>
  <c r="M2504" i="4"/>
  <c r="N2504" i="4" s="1"/>
  <c r="S2504" i="4" s="1"/>
  <c r="M2530" i="4"/>
  <c r="N2530" i="4" s="1"/>
  <c r="S2530" i="4" s="1"/>
  <c r="M2554" i="4"/>
  <c r="N2554" i="4" s="1"/>
  <c r="S2554" i="4" s="1"/>
  <c r="M2580" i="4"/>
  <c r="N2580" i="4" s="1"/>
  <c r="S2580" i="4" s="1"/>
  <c r="M2604" i="4"/>
  <c r="N2604" i="4" s="1"/>
  <c r="S2604" i="4" s="1"/>
  <c r="M2786" i="4"/>
  <c r="N2786" i="4" s="1"/>
  <c r="S2786" i="4" s="1"/>
  <c r="M2974" i="4"/>
  <c r="N2974" i="4" s="1"/>
  <c r="S2974" i="4" s="1"/>
  <c r="M2777" i="4"/>
  <c r="N2777" i="4" s="1"/>
  <c r="S2777" i="4" s="1"/>
  <c r="M2803" i="4"/>
  <c r="N2803" i="4" s="1"/>
  <c r="S2803" i="4" s="1"/>
  <c r="M2827" i="4"/>
  <c r="N2827" i="4" s="1"/>
  <c r="S2827" i="4" s="1"/>
  <c r="M2903" i="4"/>
  <c r="N2903" i="4" s="1"/>
  <c r="S2903" i="4" s="1"/>
  <c r="Q2977" i="4"/>
  <c r="L2977" i="4"/>
  <c r="Q2941" i="4"/>
  <c r="L2941" i="4"/>
  <c r="Q2974" i="4"/>
  <c r="L2974" i="4"/>
  <c r="Q2971" i="4"/>
  <c r="L2971" i="4"/>
  <c r="Q2968" i="4"/>
  <c r="L2968" i="4"/>
  <c r="Q2965" i="4"/>
  <c r="L2965" i="4"/>
  <c r="Q2962" i="4"/>
  <c r="L2962" i="4"/>
  <c r="Q2959" i="4"/>
  <c r="L2959" i="4"/>
  <c r="Y2959" i="4"/>
  <c r="Q2953" i="4"/>
  <c r="L2953" i="4"/>
  <c r="Q2950" i="4"/>
  <c r="L2950" i="4"/>
  <c r="Q2947" i="4"/>
  <c r="L2947" i="4"/>
  <c r="Y2941" i="4"/>
  <c r="Q2980" i="4"/>
  <c r="L2980" i="4"/>
  <c r="Q2944" i="4"/>
  <c r="L2944" i="4"/>
  <c r="Q2906" i="4"/>
  <c r="L2906" i="4"/>
  <c r="Q2903" i="4"/>
  <c r="L2903" i="4"/>
  <c r="Y2903" i="4"/>
  <c r="Q2936" i="4"/>
  <c r="L2936" i="4"/>
  <c r="Q2900" i="4"/>
  <c r="L2900" i="4"/>
  <c r="Y2921" i="4"/>
  <c r="Q2933" i="4"/>
  <c r="L2933" i="4"/>
  <c r="Q2897" i="4"/>
  <c r="L2897" i="4"/>
  <c r="Q2894" i="4"/>
  <c r="L2894" i="4"/>
  <c r="Y2894" i="4"/>
  <c r="Y2936" i="4"/>
  <c r="Q2927" i="4"/>
  <c r="L2927" i="4"/>
  <c r="Y2927" i="4"/>
  <c r="Q2924" i="4"/>
  <c r="L2924" i="4"/>
  <c r="Q2921" i="4"/>
  <c r="L2921" i="4"/>
  <c r="Q2918" i="4"/>
  <c r="L2918" i="4"/>
  <c r="Y2933" i="4"/>
  <c r="Q2915" i="4"/>
  <c r="L2915" i="4"/>
  <c r="Y2900" i="4"/>
  <c r="Y2862" i="4"/>
  <c r="Q2874" i="4"/>
  <c r="L2874" i="4"/>
  <c r="Q2868" i="4"/>
  <c r="L2868" i="4"/>
  <c r="Y2850" i="4"/>
  <c r="Q2865" i="4"/>
  <c r="L2865" i="4"/>
  <c r="Y2874" i="4"/>
  <c r="Q2862" i="4"/>
  <c r="L2862" i="4"/>
  <c r="Q2859" i="4"/>
  <c r="L2859" i="4"/>
  <c r="Y2889" i="4"/>
  <c r="Y2865" i="4"/>
  <c r="Y2859" i="4"/>
  <c r="Q2856" i="4"/>
  <c r="L2856" i="4"/>
  <c r="Q2889" i="4"/>
  <c r="L2889" i="4"/>
  <c r="Q2853" i="4"/>
  <c r="L2853" i="4"/>
  <c r="Y2883" i="4"/>
  <c r="Q2886" i="4"/>
  <c r="L2886" i="4"/>
  <c r="Q2850" i="4"/>
  <c r="L2850" i="4"/>
  <c r="Q2883" i="4"/>
  <c r="L2883" i="4"/>
  <c r="Q2847" i="4"/>
  <c r="L2847" i="4"/>
  <c r="Y2886" i="4"/>
  <c r="Y2853" i="4"/>
  <c r="Y2868" i="4"/>
  <c r="Y2847" i="4"/>
  <c r="Q2880" i="4"/>
  <c r="L2880" i="4"/>
  <c r="Q2877" i="4"/>
  <c r="L2877" i="4"/>
  <c r="Y2877" i="4"/>
  <c r="R2845" i="4"/>
  <c r="Y2821" i="4"/>
  <c r="Q2815" i="4"/>
  <c r="L2815" i="4"/>
  <c r="Q2812" i="4"/>
  <c r="L2812" i="4"/>
  <c r="Y2830" i="4"/>
  <c r="Q2809" i="4"/>
  <c r="L2809" i="4"/>
  <c r="Q2842" i="4"/>
  <c r="L2842" i="4"/>
  <c r="Q2806" i="4"/>
  <c r="L2806" i="4"/>
  <c r="Q2839" i="4"/>
  <c r="L2839" i="4"/>
  <c r="Q2803" i="4"/>
  <c r="L2803" i="4"/>
  <c r="Y2809" i="4"/>
  <c r="Q2836" i="4"/>
  <c r="L2836" i="4"/>
  <c r="Q2800" i="4"/>
  <c r="L2800" i="4"/>
  <c r="Y2839" i="4"/>
  <c r="Y2812" i="4"/>
  <c r="Q2833" i="4"/>
  <c r="L2833" i="4"/>
  <c r="Q2830" i="4"/>
  <c r="L2830" i="4"/>
  <c r="Y2815" i="4"/>
  <c r="Y2842" i="4"/>
  <c r="Q2827" i="4"/>
  <c r="L2827" i="4"/>
  <c r="Q2824" i="4"/>
  <c r="L2824" i="4"/>
  <c r="Y2833" i="4"/>
  <c r="Q2821" i="4"/>
  <c r="L2821" i="4"/>
  <c r="Y2800" i="4"/>
  <c r="Y2771" i="4"/>
  <c r="Q2818" i="4"/>
  <c r="L2818" i="4"/>
  <c r="Y2803" i="4"/>
  <c r="Y2827" i="4"/>
  <c r="Y2818" i="4"/>
  <c r="Q2768" i="4"/>
  <c r="L2768" i="4"/>
  <c r="Q2765" i="4"/>
  <c r="L2765" i="4"/>
  <c r="Y2783" i="4"/>
  <c r="Q2762" i="4"/>
  <c r="L2762" i="4"/>
  <c r="Y2765" i="4"/>
  <c r="Q2795" i="4"/>
  <c r="L2795" i="4"/>
  <c r="Q2759" i="4"/>
  <c r="L2759" i="4"/>
  <c r="Q2792" i="4"/>
  <c r="L2792" i="4"/>
  <c r="Q2789" i="4"/>
  <c r="L2789" i="4"/>
  <c r="Q2786" i="4"/>
  <c r="L2786" i="4"/>
  <c r="Q2783" i="4"/>
  <c r="L2783" i="4"/>
  <c r="Y2762" i="4"/>
  <c r="Q2777" i="4"/>
  <c r="L2777" i="4"/>
  <c r="Y2795" i="4"/>
  <c r="Y2768" i="4"/>
  <c r="Q2774" i="4"/>
  <c r="L2774" i="4"/>
  <c r="Q2771" i="4"/>
  <c r="L2771" i="4"/>
  <c r="Y2792" i="4"/>
  <c r="Y2774" i="4"/>
  <c r="Y2786" i="4"/>
  <c r="Y2759" i="4"/>
  <c r="Q2724" i="4"/>
  <c r="L2724" i="4"/>
  <c r="Y2727" i="4"/>
  <c r="Q2721" i="4"/>
  <c r="L2721" i="4"/>
  <c r="Q2718" i="4"/>
  <c r="L2718" i="4"/>
  <c r="Y2721" i="4"/>
  <c r="Q2715" i="4"/>
  <c r="L2715" i="4"/>
  <c r="Y2724" i="4"/>
  <c r="Q2748" i="4"/>
  <c r="L2748" i="4"/>
  <c r="Q2712" i="4"/>
  <c r="L2712" i="4"/>
  <c r="Y2715" i="4"/>
  <c r="Q2745" i="4"/>
  <c r="L2745" i="4"/>
  <c r="Q2709" i="4"/>
  <c r="L2709" i="4"/>
  <c r="Y2718" i="4"/>
  <c r="Y2651" i="4"/>
  <c r="Q2742" i="4"/>
  <c r="L2742" i="4"/>
  <c r="Y2709" i="4"/>
  <c r="Q2739" i="4"/>
  <c r="L2739" i="4"/>
  <c r="Q2736" i="4"/>
  <c r="L2736" i="4"/>
  <c r="Y2712" i="4"/>
  <c r="Y2742" i="4"/>
  <c r="Q2733" i="4"/>
  <c r="L2733" i="4"/>
  <c r="Y2736" i="4"/>
  <c r="Y2677" i="4"/>
  <c r="Q2674" i="4"/>
  <c r="L2674" i="4"/>
  <c r="Q2668" i="4"/>
  <c r="L2668" i="4"/>
  <c r="Q2701" i="4"/>
  <c r="L2701" i="4"/>
  <c r="Q2665" i="4"/>
  <c r="L2665" i="4"/>
  <c r="Q2698" i="4"/>
  <c r="L2698" i="4"/>
  <c r="Q2662" i="4"/>
  <c r="L2662" i="4"/>
  <c r="Q2692" i="4"/>
  <c r="L2692" i="4"/>
  <c r="Y2662" i="4"/>
  <c r="Y2674" i="4"/>
  <c r="Q2689" i="4"/>
  <c r="L2689" i="4"/>
  <c r="Q2686" i="4"/>
  <c r="L2686" i="4"/>
  <c r="Y2668" i="4"/>
  <c r="Y2665" i="4"/>
  <c r="Q2683" i="4"/>
  <c r="L2683" i="4"/>
  <c r="Y2698" i="4"/>
  <c r="Q2677" i="4"/>
  <c r="L2677" i="4"/>
  <c r="Q2636" i="4"/>
  <c r="L2636" i="4"/>
  <c r="Y2636" i="4"/>
  <c r="Q2633" i="4"/>
  <c r="L2633" i="4"/>
  <c r="Q2630" i="4"/>
  <c r="L2630" i="4"/>
  <c r="Y2630" i="4"/>
  <c r="Q2624" i="4"/>
  <c r="L2624" i="4"/>
  <c r="Y2624" i="4"/>
  <c r="Q2621" i="4"/>
  <c r="L2621" i="4"/>
  <c r="Q2654" i="4"/>
  <c r="L2654" i="4"/>
  <c r="Q2618" i="4"/>
  <c r="L2618" i="4"/>
  <c r="Q2651" i="4"/>
  <c r="L2651" i="4"/>
  <c r="Q2615" i="4"/>
  <c r="L2615" i="4"/>
  <c r="Y2618" i="4"/>
  <c r="Y2633" i="4"/>
  <c r="Q2648" i="4"/>
  <c r="L2648" i="4"/>
  <c r="Q2612" i="4"/>
  <c r="L2612" i="4"/>
  <c r="Y2615" i="4"/>
  <c r="Y2612" i="4"/>
  <c r="Q2645" i="4"/>
  <c r="L2645" i="4"/>
  <c r="Y2621" i="4"/>
  <c r="R2520" i="4"/>
  <c r="Y2588" i="4"/>
  <c r="Y2611" i="4"/>
  <c r="Y2565" i="4"/>
  <c r="Q2595" i="4"/>
  <c r="L2595" i="4"/>
  <c r="Y2597" i="4"/>
  <c r="Q2592" i="4"/>
  <c r="L2592" i="4"/>
  <c r="Q2594" i="4"/>
  <c r="Y2568" i="4"/>
  <c r="Q2589" i="4"/>
  <c r="L2589" i="4"/>
  <c r="Q2586" i="4"/>
  <c r="L2586" i="4"/>
  <c r="Q2588" i="4"/>
  <c r="Q2583" i="4"/>
  <c r="L2583" i="4"/>
  <c r="Y2582" i="4"/>
  <c r="Y2600" i="4"/>
  <c r="Q2600" i="4"/>
  <c r="Y2592" i="4"/>
  <c r="Q2580" i="4"/>
  <c r="L2580" i="4"/>
  <c r="Q2597" i="4"/>
  <c r="Y2591" i="4"/>
  <c r="Y2589" i="4"/>
  <c r="Q2577" i="4"/>
  <c r="L2577" i="4"/>
  <c r="Y2580" i="4"/>
  <c r="Y2595" i="4"/>
  <c r="Q2574" i="4"/>
  <c r="L2574" i="4"/>
  <c r="Q2582" i="4"/>
  <c r="Y2585" i="4"/>
  <c r="Q2607" i="4"/>
  <c r="L2607" i="4"/>
  <c r="Y2607" i="4"/>
  <c r="Y2594" i="4"/>
  <c r="Q2604" i="4"/>
  <c r="L2604" i="4"/>
  <c r="Q2568" i="4"/>
  <c r="L2568" i="4"/>
  <c r="Y2574" i="4"/>
  <c r="Q2601" i="4"/>
  <c r="L2601" i="4"/>
  <c r="Q2565" i="4"/>
  <c r="L2565" i="4"/>
  <c r="Y2576" i="4"/>
  <c r="Q2576" i="4"/>
  <c r="Y2579" i="4"/>
  <c r="Q2585" i="4"/>
  <c r="Q2598" i="4"/>
  <c r="L2598" i="4"/>
  <c r="Y2604" i="4"/>
  <c r="Q2591" i="4"/>
  <c r="Y2577" i="4"/>
  <c r="Y2521" i="4"/>
  <c r="Q2554" i="4"/>
  <c r="L2554" i="4"/>
  <c r="Y2554" i="4"/>
  <c r="Q2518" i="4"/>
  <c r="L2518" i="4"/>
  <c r="Q2548" i="4"/>
  <c r="L2548" i="4"/>
  <c r="Q2545" i="4"/>
  <c r="L2545" i="4"/>
  <c r="Y2518" i="4"/>
  <c r="Q2542" i="4"/>
  <c r="L2542" i="4"/>
  <c r="Q2539" i="4"/>
  <c r="L2539" i="4"/>
  <c r="Y2542" i="4"/>
  <c r="Q2536" i="4"/>
  <c r="L2536" i="4"/>
  <c r="Q2533" i="4"/>
  <c r="L2533" i="4"/>
  <c r="Y2539" i="4"/>
  <c r="Y2533" i="4"/>
  <c r="Q2530" i="4"/>
  <c r="L2530" i="4"/>
  <c r="Y2548" i="4"/>
  <c r="Y2536" i="4"/>
  <c r="Q2560" i="4"/>
  <c r="L2560" i="4"/>
  <c r="Y2560" i="4"/>
  <c r="Q2524" i="4"/>
  <c r="L2524" i="4"/>
  <c r="Y2545" i="4"/>
  <c r="Y2530" i="4"/>
  <c r="Q2557" i="4"/>
  <c r="L2557" i="4"/>
  <c r="Y2557" i="4"/>
  <c r="Q2521" i="4"/>
  <c r="L2521" i="4"/>
  <c r="Q2495" i="4"/>
  <c r="L2495" i="4"/>
  <c r="Y2501" i="4"/>
  <c r="Y2474" i="4"/>
  <c r="Q2492" i="4"/>
  <c r="L2492" i="4"/>
  <c r="Q2489" i="4"/>
  <c r="L2489" i="4"/>
  <c r="Q2486" i="4"/>
  <c r="L2486" i="4"/>
  <c r="Y2489" i="4"/>
  <c r="Q2483" i="4"/>
  <c r="L2483" i="4"/>
  <c r="Y2504" i="4"/>
  <c r="Q2513" i="4"/>
  <c r="L2513" i="4"/>
  <c r="Q2477" i="4"/>
  <c r="L2477" i="4"/>
  <c r="Y2492" i="4"/>
  <c r="Q2510" i="4"/>
  <c r="L2510" i="4"/>
  <c r="Q2474" i="4"/>
  <c r="L2474" i="4"/>
  <c r="Q2507" i="4"/>
  <c r="L2507" i="4"/>
  <c r="Q2471" i="4"/>
  <c r="L2471" i="4"/>
  <c r="Y2495" i="4"/>
  <c r="Q2504" i="4"/>
  <c r="L2504" i="4"/>
  <c r="Y2471" i="4"/>
  <c r="Y2513" i="4"/>
  <c r="Y2483" i="4"/>
  <c r="Q2501" i="4"/>
  <c r="L2501" i="4"/>
  <c r="Y2486" i="4"/>
  <c r="Q2498" i="4"/>
  <c r="L2498" i="4"/>
  <c r="Q2439" i="4"/>
  <c r="L2439" i="4"/>
  <c r="Q2436" i="4"/>
  <c r="L2436" i="4"/>
  <c r="Y2439" i="4"/>
  <c r="Y2454" i="4"/>
  <c r="Q2433" i="4"/>
  <c r="L2433" i="4"/>
  <c r="Q2466" i="4"/>
  <c r="L2466" i="4"/>
  <c r="Q2430" i="4"/>
  <c r="L2430" i="4"/>
  <c r="Y2436" i="4"/>
  <c r="Q2463" i="4"/>
  <c r="L2463" i="4"/>
  <c r="Q2427" i="4"/>
  <c r="L2427" i="4"/>
  <c r="Y2427" i="4"/>
  <c r="Q2460" i="4"/>
  <c r="L2460" i="4"/>
  <c r="Y2433" i="4"/>
  <c r="Q2457" i="4"/>
  <c r="L2457" i="4"/>
  <c r="Y2460" i="4"/>
  <c r="Q2454" i="4"/>
  <c r="L2454" i="4"/>
  <c r="Y2466" i="4"/>
  <c r="Y2457" i="4"/>
  <c r="Q2451" i="4"/>
  <c r="L2451" i="4"/>
  <c r="Q2448" i="4"/>
  <c r="L2448" i="4"/>
  <c r="Y2451" i="4"/>
  <c r="Q2445" i="4"/>
  <c r="L2445" i="4"/>
  <c r="Q2442" i="4"/>
  <c r="L2442" i="4"/>
  <c r="Y2448" i="4"/>
  <c r="Q2611" i="4"/>
  <c r="K210" i="4"/>
  <c r="K416" i="4"/>
  <c r="K877" i="4"/>
  <c r="K2361" i="4"/>
  <c r="K2363" i="4"/>
  <c r="K1844" i="4"/>
  <c r="K184" i="4"/>
  <c r="K1213" i="4"/>
  <c r="K197" i="4"/>
  <c r="K517" i="4"/>
  <c r="K1616" i="4"/>
  <c r="K224" i="4"/>
  <c r="K394" i="4"/>
  <c r="K171" i="4"/>
  <c r="K1595" i="4"/>
  <c r="K440" i="4"/>
  <c r="K215" i="4"/>
  <c r="K201" i="4"/>
  <c r="K705" i="4"/>
  <c r="K696" i="4"/>
  <c r="K223" i="4"/>
  <c r="K183" i="4"/>
  <c r="K310" i="4"/>
  <c r="K434" i="4"/>
  <c r="K158" i="4"/>
  <c r="K648" i="4"/>
  <c r="K443" i="4"/>
  <c r="K302" i="4"/>
  <c r="K141" i="4"/>
  <c r="K301" i="4"/>
  <c r="K140" i="4"/>
  <c r="K127" i="4"/>
  <c r="K684" i="4"/>
  <c r="K388" i="4"/>
  <c r="K666" i="4"/>
  <c r="K1662" i="4"/>
  <c r="K236" i="4"/>
  <c r="K340" i="4"/>
  <c r="K714" i="4"/>
  <c r="K1673" i="4"/>
  <c r="K2352" i="4"/>
  <c r="K2251" i="4"/>
  <c r="K1404" i="4"/>
  <c r="K1554" i="4"/>
  <c r="K431" i="4"/>
  <c r="K170" i="4"/>
  <c r="K1201" i="4"/>
  <c r="K368" i="4"/>
  <c r="K622" i="4"/>
  <c r="K237" i="4"/>
  <c r="K211" i="4"/>
  <c r="K360" i="4"/>
  <c r="K698" i="4"/>
  <c r="K650" i="4"/>
  <c r="K451" i="4"/>
  <c r="K293" i="4"/>
  <c r="K429" i="4"/>
  <c r="K239" i="4"/>
  <c r="K238" i="4"/>
  <c r="K225" i="4"/>
  <c r="K435" i="4"/>
  <c r="K212" i="4"/>
  <c r="K395" i="4"/>
  <c r="K199" i="4"/>
  <c r="K361" i="4"/>
  <c r="K185" i="4"/>
  <c r="K344" i="4"/>
  <c r="K358" i="4"/>
  <c r="K1229" i="4"/>
  <c r="K1373" i="4"/>
  <c r="K1435" i="4"/>
  <c r="K1552" i="4"/>
  <c r="K1444" i="4"/>
  <c r="K1582" i="4"/>
  <c r="K1522" i="4"/>
  <c r="K1584" i="4"/>
  <c r="K1524" i="4"/>
  <c r="K1364" i="4"/>
  <c r="K1563" i="4"/>
  <c r="K444" i="4"/>
  <c r="K686" i="4"/>
  <c r="K1469" i="4"/>
  <c r="K428" i="4"/>
  <c r="K1671" i="4"/>
  <c r="K1413" i="4"/>
  <c r="K1465" i="4"/>
  <c r="K432" i="4"/>
  <c r="K198" i="4"/>
  <c r="K341" i="4"/>
  <c r="K1211" i="4"/>
  <c r="K1620" i="4"/>
  <c r="K400" i="4"/>
  <c r="K407" i="4"/>
  <c r="K203" i="4"/>
  <c r="K406" i="4"/>
  <c r="K202" i="4"/>
  <c r="K370" i="4"/>
  <c r="K188" i="4"/>
  <c r="K348" i="4"/>
  <c r="K175" i="4"/>
  <c r="K328" i="4"/>
  <c r="K162" i="4"/>
  <c r="K312" i="4"/>
  <c r="K148" i="4"/>
  <c r="K635" i="4"/>
  <c r="K1249" i="4"/>
  <c r="K439" i="4"/>
  <c r="K1375" i="4"/>
  <c r="K1513" i="4"/>
  <c r="K1402" i="4"/>
  <c r="K324" i="4"/>
  <c r="K871" i="4"/>
  <c r="K859" i="4"/>
  <c r="K214" i="4"/>
  <c r="K373" i="4"/>
  <c r="K190" i="4"/>
  <c r="K372" i="4"/>
  <c r="K189" i="4"/>
  <c r="K349" i="4"/>
  <c r="K176" i="4"/>
  <c r="K332" i="4"/>
  <c r="K1247" i="4"/>
  <c r="K1199" i="4"/>
  <c r="K637" i="4"/>
  <c r="K858" i="4"/>
  <c r="K1433" i="4"/>
  <c r="K631" i="4"/>
  <c r="K381" i="4"/>
  <c r="K1396" i="4"/>
  <c r="K1407" i="4"/>
  <c r="K446" i="4"/>
  <c r="K865" i="4"/>
  <c r="K1445" i="4"/>
  <c r="K1596" i="4"/>
  <c r="K1825" i="4"/>
  <c r="K1385" i="4"/>
  <c r="K1683" i="4"/>
  <c r="K1447" i="4"/>
  <c r="K1598" i="4"/>
  <c r="K1827" i="4"/>
  <c r="K1536" i="4"/>
  <c r="K1525" i="4"/>
  <c r="K1674" i="4"/>
  <c r="K2364" i="4"/>
  <c r="K1426" i="4"/>
  <c r="K1575" i="4"/>
  <c r="K2416" i="4"/>
  <c r="K1414" i="4"/>
  <c r="K1564" i="4"/>
  <c r="K2252" i="4"/>
  <c r="K2405" i="4"/>
  <c r="K1478" i="4"/>
  <c r="K1628" i="4"/>
  <c r="K1417" i="4"/>
  <c r="K1566" i="4"/>
  <c r="K2254" i="4"/>
  <c r="K2407" i="4"/>
  <c r="K1655" i="4"/>
  <c r="K2345" i="4"/>
  <c r="K1494" i="4"/>
  <c r="K1643" i="4"/>
  <c r="K2333" i="4"/>
  <c r="K230" i="4"/>
  <c r="K449" i="4"/>
  <c r="K217" i="4"/>
  <c r="K204" i="4"/>
  <c r="K325" i="4"/>
  <c r="K308" i="4"/>
  <c r="K362" i="4"/>
  <c r="K294" i="4"/>
  <c r="K1207" i="4"/>
  <c r="K1545" i="4"/>
  <c r="K335" i="4"/>
  <c r="K632" i="4"/>
  <c r="K1196" i="4"/>
  <c r="K1408" i="4"/>
  <c r="K878" i="4"/>
  <c r="K1608" i="4"/>
  <c r="K1837" i="4"/>
  <c r="K1397" i="4"/>
  <c r="K1547" i="4"/>
  <c r="K1460" i="4"/>
  <c r="K1610" i="4"/>
  <c r="K1839" i="4"/>
  <c r="K1399" i="4"/>
  <c r="K1549" i="4"/>
  <c r="K1388" i="4"/>
  <c r="K1537" i="4"/>
  <c r="K1438" i="4"/>
  <c r="K1587" i="4"/>
  <c r="K1427" i="4"/>
  <c r="K1576" i="4"/>
  <c r="K2417" i="4"/>
  <c r="K1491" i="4"/>
  <c r="K1640" i="4"/>
  <c r="K2330" i="4"/>
  <c r="K1429" i="4"/>
  <c r="K1578" i="4"/>
  <c r="K2419" i="4"/>
  <c r="K2357" i="4"/>
  <c r="K1507" i="4"/>
  <c r="K1656" i="4"/>
  <c r="K2346" i="4"/>
  <c r="K218" i="4"/>
  <c r="K205" i="4"/>
  <c r="K191" i="4"/>
  <c r="K227" i="4"/>
  <c r="K437" i="4"/>
  <c r="K363" i="4"/>
  <c r="K345" i="4"/>
  <c r="K326" i="4"/>
  <c r="K309" i="4"/>
  <c r="K291" i="4"/>
  <c r="K523" i="4"/>
  <c r="K672" i="4"/>
  <c r="K1235" i="4"/>
  <c r="K376" i="4"/>
  <c r="K1372" i="4"/>
  <c r="K1219" i="4"/>
  <c r="K347" i="4"/>
  <c r="K644" i="4"/>
  <c r="K1208" i="4"/>
  <c r="K1557" i="4"/>
  <c r="K621" i="4"/>
  <c r="K1470" i="4"/>
  <c r="K1409" i="4"/>
  <c r="K1559" i="4"/>
  <c r="K2247" i="4"/>
  <c r="K1623" i="4"/>
  <c r="K1411" i="4"/>
  <c r="K1561" i="4"/>
  <c r="K2249" i="4"/>
  <c r="K1400" i="4"/>
  <c r="K1550" i="4"/>
  <c r="K1450" i="4"/>
  <c r="K1601" i="4"/>
  <c r="K1830" i="4"/>
  <c r="K1439" i="4"/>
  <c r="K1589" i="4"/>
  <c r="K1504" i="4"/>
  <c r="K1652" i="4"/>
  <c r="K2343" i="4"/>
  <c r="K1441" i="4"/>
  <c r="K1592" i="4"/>
  <c r="K1821" i="4"/>
  <c r="K1530" i="4"/>
  <c r="K2369" i="4"/>
  <c r="K1370" i="4"/>
  <c r="K1519" i="4"/>
  <c r="K1668" i="4"/>
  <c r="K2358" i="4"/>
  <c r="K418" i="4"/>
  <c r="K206" i="4"/>
  <c r="K382" i="4"/>
  <c r="K192" i="4"/>
  <c r="K179" i="4"/>
  <c r="K346" i="4"/>
  <c r="K311" i="4"/>
  <c r="K866" i="4"/>
  <c r="K685" i="4"/>
  <c r="K1248" i="4"/>
  <c r="K856" i="4"/>
  <c r="K1482" i="4"/>
  <c r="K417" i="4"/>
  <c r="K715" i="4"/>
  <c r="K518" i="4"/>
  <c r="K667" i="4"/>
  <c r="K1230" i="4"/>
  <c r="K1231" i="4"/>
  <c r="K359" i="4"/>
  <c r="K657" i="4"/>
  <c r="K1220" i="4"/>
  <c r="K633" i="4"/>
  <c r="K1197" i="4"/>
  <c r="K1420" i="4"/>
  <c r="K1483" i="4"/>
  <c r="K1633" i="4"/>
  <c r="K1422" i="4"/>
  <c r="K1571" i="4"/>
  <c r="K2259" i="4"/>
  <c r="K2412" i="4"/>
  <c r="K1485" i="4"/>
  <c r="K1635" i="4"/>
  <c r="K2325" i="4"/>
  <c r="K1424" i="4"/>
  <c r="K1573" i="4"/>
  <c r="K2414" i="4"/>
  <c r="K1412" i="4"/>
  <c r="K1562" i="4"/>
  <c r="K2250" i="4"/>
  <c r="K1463" i="4"/>
  <c r="K1614" i="4"/>
  <c r="K1842" i="4"/>
  <c r="K1451" i="4"/>
  <c r="K1602" i="4"/>
  <c r="K1831" i="4"/>
  <c r="K1367" i="4"/>
  <c r="K1516" i="4"/>
  <c r="K1665" i="4"/>
  <c r="K2355" i="4"/>
  <c r="K1453" i="4"/>
  <c r="K1604" i="4"/>
  <c r="K1833" i="4"/>
  <c r="K1542" i="4"/>
  <c r="K1382" i="4"/>
  <c r="K1531" i="4"/>
  <c r="K1680" i="4"/>
  <c r="K2370" i="4"/>
  <c r="K383" i="4"/>
  <c r="K193" i="4"/>
  <c r="K180" i="4"/>
  <c r="K167" i="4"/>
  <c r="K295" i="4"/>
  <c r="K879" i="4"/>
  <c r="K399" i="4"/>
  <c r="K868" i="4"/>
  <c r="K401" i="4"/>
  <c r="K1632" i="4"/>
  <c r="K1495" i="4"/>
  <c r="K628" i="4"/>
  <c r="K1384" i="4"/>
  <c r="K430" i="4"/>
  <c r="K680" i="4"/>
  <c r="K1242" i="4"/>
  <c r="K1244" i="4"/>
  <c r="K371" i="4"/>
  <c r="K520" i="4"/>
  <c r="K669" i="4"/>
  <c r="K1232" i="4"/>
  <c r="K645" i="4"/>
  <c r="K1209" i="4"/>
  <c r="K1569" i="4"/>
  <c r="K1496" i="4"/>
  <c r="K1645" i="4"/>
  <c r="K2335" i="4"/>
  <c r="K1434" i="4"/>
  <c r="K1583" i="4"/>
  <c r="K1498" i="4"/>
  <c r="K2337" i="4"/>
  <c r="K1585" i="4"/>
  <c r="K1425" i="4"/>
  <c r="K1574" i="4"/>
  <c r="K2415" i="4"/>
  <c r="K1476" i="4"/>
  <c r="K1626" i="4"/>
  <c r="K1464" i="4"/>
  <c r="K1615" i="4"/>
  <c r="K1843" i="4"/>
  <c r="K1379" i="4"/>
  <c r="K1528" i="4"/>
  <c r="K1677" i="4"/>
  <c r="K2367" i="4"/>
  <c r="K1466" i="4"/>
  <c r="K1617" i="4"/>
  <c r="K1845" i="4"/>
  <c r="K1405" i="4"/>
  <c r="K1555" i="4"/>
  <c r="K1394" i="4"/>
  <c r="K1544" i="4"/>
  <c r="K181" i="4"/>
  <c r="K168" i="4"/>
  <c r="K154" i="4"/>
  <c r="K659" i="4"/>
  <c r="K1644" i="4"/>
  <c r="K343" i="4"/>
  <c r="K1508" i="4"/>
  <c r="K442" i="4"/>
  <c r="K861" i="4"/>
  <c r="K692" i="4"/>
  <c r="K384" i="4"/>
  <c r="K682" i="4"/>
  <c r="K1245" i="4"/>
  <c r="K658" i="4"/>
  <c r="K1221" i="4"/>
  <c r="K1509" i="4"/>
  <c r="K1658" i="4"/>
  <c r="K2348" i="4"/>
  <c r="K1446" i="4"/>
  <c r="K1597" i="4"/>
  <c r="K1826" i="4"/>
  <c r="K1511" i="4"/>
  <c r="K1660" i="4"/>
  <c r="K2350" i="4"/>
  <c r="K1448" i="4"/>
  <c r="K1599" i="4"/>
  <c r="K1828" i="4"/>
  <c r="K1437" i="4"/>
  <c r="K1489" i="4"/>
  <c r="K1638" i="4"/>
  <c r="K2328" i="4"/>
  <c r="K1477" i="4"/>
  <c r="K1627" i="4"/>
  <c r="K1391" i="4"/>
  <c r="K1540" i="4"/>
  <c r="K1479" i="4"/>
  <c r="K1629" i="4"/>
  <c r="K1418" i="4"/>
  <c r="K1567" i="4"/>
  <c r="K2255" i="4"/>
  <c r="K2408" i="4"/>
  <c r="K1406" i="4"/>
  <c r="K1556" i="4"/>
  <c r="K169" i="4"/>
  <c r="K155" i="4"/>
  <c r="K142" i="4"/>
  <c r="K178" i="4"/>
  <c r="K1363" i="4"/>
  <c r="K1369" i="4"/>
  <c r="K653" i="4"/>
  <c r="K1216" i="4"/>
  <c r="K2371" i="4"/>
  <c r="K396" i="4"/>
  <c r="K694" i="4"/>
  <c r="K521" i="4"/>
  <c r="K670" i="4"/>
  <c r="K1233" i="4"/>
  <c r="K1521" i="4"/>
  <c r="K1670" i="4"/>
  <c r="K2360" i="4"/>
  <c r="K1459" i="4"/>
  <c r="K1609" i="4"/>
  <c r="K1838" i="4"/>
  <c r="K1374" i="4"/>
  <c r="K1523" i="4"/>
  <c r="K1672" i="4"/>
  <c r="K2362" i="4"/>
  <c r="K1461" i="4"/>
  <c r="K1611" i="4"/>
  <c r="K1840" i="4"/>
  <c r="K1449" i="4"/>
  <c r="K1600" i="4"/>
  <c r="K1829" i="4"/>
  <c r="K1501" i="4"/>
  <c r="K1650" i="4"/>
  <c r="K2340" i="4"/>
  <c r="K1490" i="4"/>
  <c r="K1639" i="4"/>
  <c r="K2329" i="4"/>
  <c r="K1403" i="4"/>
  <c r="K1553" i="4"/>
  <c r="K1492" i="4"/>
  <c r="K1641" i="4"/>
  <c r="K2331" i="4"/>
  <c r="K1579" i="4"/>
  <c r="K2420" i="4"/>
  <c r="K1419" i="4"/>
  <c r="K1568" i="4"/>
  <c r="K2256" i="4"/>
  <c r="K2409" i="4"/>
  <c r="K323" i="4"/>
  <c r="K157" i="4"/>
  <c r="K143" i="4"/>
  <c r="K130" i="4"/>
  <c r="K166" i="4"/>
  <c r="K671" i="4"/>
  <c r="K1198" i="4"/>
  <c r="K1457" i="4"/>
  <c r="K716" i="4"/>
  <c r="K717" i="4"/>
  <c r="K408" i="4"/>
  <c r="K706" i="4"/>
  <c r="K1533" i="4"/>
  <c r="K1682" i="4"/>
  <c r="K2372" i="4"/>
  <c r="K1472" i="4"/>
  <c r="K1622" i="4"/>
  <c r="K1386" i="4"/>
  <c r="K1535" i="4"/>
  <c r="K1474" i="4"/>
  <c r="K1462" i="4"/>
  <c r="K1613" i="4"/>
  <c r="K1841" i="4"/>
  <c r="K1365" i="4"/>
  <c r="K1514" i="4"/>
  <c r="K1663" i="4"/>
  <c r="K2353" i="4"/>
  <c r="K1503" i="4"/>
  <c r="K1651" i="4"/>
  <c r="K2341" i="4"/>
  <c r="K1416" i="4"/>
  <c r="K1565" i="4"/>
  <c r="K2253" i="4"/>
  <c r="K2406" i="4"/>
  <c r="K1505" i="4"/>
  <c r="K1654" i="4"/>
  <c r="K2344" i="4"/>
  <c r="K1822" i="4"/>
  <c r="K1431" i="4"/>
  <c r="K1580" i="4"/>
  <c r="K2421" i="4"/>
  <c r="K307" i="4"/>
  <c r="K144" i="4"/>
  <c r="K131" i="4"/>
  <c r="K708" i="4"/>
  <c r="K118" i="4"/>
  <c r="K153" i="4"/>
  <c r="K681" i="4"/>
  <c r="K419" i="4"/>
  <c r="K1210" i="4"/>
  <c r="K1581" i="4"/>
  <c r="K448" i="4"/>
  <c r="K867" i="4"/>
  <c r="K1607" i="4"/>
  <c r="K380" i="4"/>
  <c r="K678" i="4"/>
  <c r="K1240" i="4"/>
  <c r="K420" i="4"/>
  <c r="K2257" i="4"/>
  <c r="K1546" i="4"/>
  <c r="K1484" i="4"/>
  <c r="K1634" i="4"/>
  <c r="K1398" i="4"/>
  <c r="K1548" i="4"/>
  <c r="K1487" i="4"/>
  <c r="K1636" i="4"/>
  <c r="K2326" i="4"/>
  <c r="K1475" i="4"/>
  <c r="K1625" i="4"/>
  <c r="K1377" i="4"/>
  <c r="K1526" i="4"/>
  <c r="K1675" i="4"/>
  <c r="K2365" i="4"/>
  <c r="K1366" i="4"/>
  <c r="K1515" i="4"/>
  <c r="K1664" i="4"/>
  <c r="K2354" i="4"/>
  <c r="K1428" i="4"/>
  <c r="K1577" i="4"/>
  <c r="K2418" i="4"/>
  <c r="K1517" i="4"/>
  <c r="K1666" i="4"/>
  <c r="K2356" i="4"/>
  <c r="K1834" i="4"/>
  <c r="K1443" i="4"/>
  <c r="K1594" i="4"/>
  <c r="K1823" i="4"/>
  <c r="K290" i="4"/>
  <c r="K132" i="4"/>
  <c r="K119" i="4"/>
  <c r="K634" i="4"/>
  <c r="K1222" i="4"/>
  <c r="K880" i="4"/>
  <c r="K661" i="4"/>
  <c r="K1224" i="4"/>
  <c r="K863" i="4"/>
  <c r="K433" i="4"/>
  <c r="K2410" i="4"/>
  <c r="K1558" i="4"/>
  <c r="K2246" i="4"/>
  <c r="K1497" i="4"/>
  <c r="K1646" i="4"/>
  <c r="K2336" i="4"/>
  <c r="K1410" i="4"/>
  <c r="K1560" i="4"/>
  <c r="K2248" i="4"/>
  <c r="K1499" i="4"/>
  <c r="K1648" i="4"/>
  <c r="K2338" i="4"/>
  <c r="K1488" i="4"/>
  <c r="K1637" i="4"/>
  <c r="K2327" i="4"/>
  <c r="K1389" i="4"/>
  <c r="K1538" i="4"/>
  <c r="K1378" i="4"/>
  <c r="K1527" i="4"/>
  <c r="K1676" i="4"/>
  <c r="K2366" i="4"/>
  <c r="K1440" i="4"/>
  <c r="K1591" i="4"/>
  <c r="K1380" i="4"/>
  <c r="K1529" i="4"/>
  <c r="K1678" i="4"/>
  <c r="K2368" i="4"/>
  <c r="K1846" i="4"/>
  <c r="K1455" i="4"/>
  <c r="K1606" i="4"/>
  <c r="K1835" i="4"/>
  <c r="K854" i="4"/>
  <c r="K120" i="4"/>
  <c r="K643" i="4"/>
  <c r="K129" i="4"/>
  <c r="K693" i="4"/>
  <c r="K1234" i="4"/>
  <c r="K1368" i="4"/>
  <c r="K524" i="4"/>
  <c r="K674" i="4"/>
  <c r="K1236" i="4"/>
  <c r="K404" i="4"/>
  <c r="K2347" i="4"/>
  <c r="K421" i="4"/>
  <c r="K1421" i="4"/>
  <c r="K1570" i="4"/>
  <c r="K2258" i="4"/>
  <c r="K2411" i="4"/>
  <c r="K1510" i="4"/>
  <c r="K1659" i="4"/>
  <c r="K1423" i="4"/>
  <c r="K1572" i="4"/>
  <c r="K2413" i="4"/>
  <c r="K1512" i="4"/>
  <c r="K1661" i="4"/>
  <c r="K2351" i="4"/>
  <c r="K1500" i="4"/>
  <c r="K1649" i="4"/>
  <c r="K2339" i="4"/>
  <c r="K1401" i="4"/>
  <c r="K1551" i="4"/>
  <c r="K1390" i="4"/>
  <c r="K1539" i="4"/>
  <c r="K1452" i="4"/>
  <c r="K1603" i="4"/>
  <c r="K1832" i="4"/>
  <c r="K1392" i="4"/>
  <c r="K1541" i="4"/>
  <c r="K1480" i="4"/>
  <c r="K1630" i="4"/>
  <c r="K1468" i="4"/>
  <c r="K1619" i="4"/>
  <c r="K647" i="4"/>
  <c r="K228" i="4"/>
  <c r="K1493" i="4"/>
  <c r="K2332" i="4"/>
  <c r="K1481" i="4"/>
  <c r="K1631" i="4"/>
  <c r="K229" i="4"/>
  <c r="K447" i="4"/>
  <c r="K216" i="4"/>
  <c r="P38" i="5"/>
  <c r="V38" i="5"/>
  <c r="I20" i="5"/>
  <c r="W20" i="5" s="1"/>
  <c r="I18" i="5"/>
  <c r="W18" i="5" s="1"/>
  <c r="I17" i="5"/>
  <c r="K17" i="5" s="1"/>
  <c r="I14" i="5"/>
  <c r="I12" i="5"/>
  <c r="W12" i="5" s="1"/>
  <c r="I11" i="5"/>
  <c r="I33" i="5"/>
  <c r="W33" i="5" s="1"/>
  <c r="I8" i="5"/>
  <c r="O8" i="5" s="1"/>
  <c r="I6" i="5"/>
  <c r="W6" i="5" s="1"/>
  <c r="I5" i="5"/>
  <c r="I27" i="5"/>
  <c r="I40" i="5"/>
  <c r="J40" i="5" s="1"/>
  <c r="K40" i="5" s="1"/>
  <c r="L40" i="5" s="1"/>
  <c r="Q40" i="5" s="1"/>
  <c r="I21" i="5"/>
  <c r="W21" i="5" s="1"/>
  <c r="I31" i="5"/>
  <c r="W31" i="5" s="1"/>
  <c r="I15" i="5"/>
  <c r="O15" i="5" s="1"/>
  <c r="I25" i="5"/>
  <c r="O16" i="5"/>
  <c r="I9" i="5"/>
  <c r="I19" i="5"/>
  <c r="I3" i="5"/>
  <c r="I13" i="5"/>
  <c r="W13" i="5" s="1"/>
  <c r="I7" i="5"/>
  <c r="I36" i="5"/>
  <c r="J36" i="5" s="1"/>
  <c r="K36" i="5" s="1"/>
  <c r="L36" i="5" s="1"/>
  <c r="Q36" i="5" s="1"/>
  <c r="I35" i="5"/>
  <c r="I32" i="5"/>
  <c r="W32" i="5" s="1"/>
  <c r="I30" i="5"/>
  <c r="W30" i="5" s="1"/>
  <c r="I29" i="5"/>
  <c r="W29" i="5" s="1"/>
  <c r="I26" i="5"/>
  <c r="W26" i="5" s="1"/>
  <c r="I24" i="5"/>
  <c r="W24" i="5" s="1"/>
  <c r="I23" i="5"/>
  <c r="W23" i="5" s="1"/>
  <c r="O37" i="5"/>
  <c r="Z2403" i="4"/>
  <c r="Z2402" i="4"/>
  <c r="Z2401" i="4"/>
  <c r="Z2400" i="4"/>
  <c r="Z2399" i="4"/>
  <c r="Z2398" i="4"/>
  <c r="Z2397" i="4"/>
  <c r="Z2396" i="4"/>
  <c r="Z2395" i="4"/>
  <c r="Z2394" i="4"/>
  <c r="Z2393" i="4"/>
  <c r="Z2392" i="4"/>
  <c r="Z2391" i="4"/>
  <c r="Z2390" i="4"/>
  <c r="Z2372" i="4"/>
  <c r="Z2371" i="4"/>
  <c r="Z2370" i="4"/>
  <c r="Z2369" i="4"/>
  <c r="Z2368" i="4"/>
  <c r="Z2367" i="4"/>
  <c r="Z2366" i="4"/>
  <c r="Z2365" i="4"/>
  <c r="Z2364" i="4"/>
  <c r="Z2363" i="4"/>
  <c r="Z2362" i="4"/>
  <c r="Z2361" i="4"/>
  <c r="Z2360" i="4"/>
  <c r="Z2359" i="4"/>
  <c r="Z2358" i="4"/>
  <c r="Z2357" i="4"/>
  <c r="Z2356" i="4"/>
  <c r="Z2355" i="4"/>
  <c r="Z2354" i="4"/>
  <c r="Z2353" i="4"/>
  <c r="Z2352" i="4"/>
  <c r="Z2351" i="4"/>
  <c r="Z2350" i="4"/>
  <c r="Z2349" i="4"/>
  <c r="Z2348" i="4"/>
  <c r="Z2347" i="4"/>
  <c r="Z2346" i="4"/>
  <c r="Z2345" i="4"/>
  <c r="Z2344" i="4"/>
  <c r="Z2343" i="4"/>
  <c r="L1723" i="4" l="1"/>
  <c r="Y1723" i="4"/>
  <c r="L1711" i="4"/>
  <c r="Q1711" i="4"/>
  <c r="Y1711" i="4"/>
  <c r="X1726" i="4"/>
  <c r="W1726" i="4"/>
  <c r="L1737" i="4"/>
  <c r="Q1737" i="4"/>
  <c r="L1734" i="4"/>
  <c r="Q1734" i="4"/>
  <c r="L1732" i="4"/>
  <c r="Q1732" i="4"/>
  <c r="L1733" i="4"/>
  <c r="Q1733" i="4"/>
  <c r="L1736" i="4"/>
  <c r="Q1736" i="4"/>
  <c r="X1728" i="4"/>
  <c r="W1728" i="4"/>
  <c r="L1689" i="4"/>
  <c r="Q1689" i="4"/>
  <c r="Y1689" i="4"/>
  <c r="L1694" i="4"/>
  <c r="Q1694" i="4"/>
  <c r="Y1694" i="4"/>
  <c r="L1687" i="4"/>
  <c r="Y1687" i="4"/>
  <c r="Q1687" i="4"/>
  <c r="L1708" i="4"/>
  <c r="Y1708" i="4"/>
  <c r="Q1708" i="4"/>
  <c r="L1696" i="4"/>
  <c r="Q1696" i="4"/>
  <c r="Y1696" i="4"/>
  <c r="L1703" i="4"/>
  <c r="Y1703" i="4"/>
  <c r="Q1703" i="4"/>
  <c r="L1714" i="4"/>
  <c r="Y1714" i="4"/>
  <c r="Q1714" i="4"/>
  <c r="L1707" i="4"/>
  <c r="Q1707" i="4"/>
  <c r="Y1707" i="4"/>
  <c r="L1693" i="4"/>
  <c r="Y1693" i="4"/>
  <c r="Q1693" i="4"/>
  <c r="L1690" i="4"/>
  <c r="Q1690" i="4"/>
  <c r="Y1690" i="4"/>
  <c r="L1716" i="4"/>
  <c r="Q1716" i="4"/>
  <c r="Y1716" i="4"/>
  <c r="L1705" i="4"/>
  <c r="Y1705" i="4"/>
  <c r="Q1705" i="4"/>
  <c r="L1706" i="4"/>
  <c r="Y1706" i="4"/>
  <c r="Q1706" i="4"/>
  <c r="O7" i="5"/>
  <c r="W7" i="5"/>
  <c r="O11" i="5"/>
  <c r="W11" i="5"/>
  <c r="J35" i="5"/>
  <c r="K35" i="5" s="1"/>
  <c r="L35" i="5" s="1"/>
  <c r="Q35" i="5" s="1"/>
  <c r="V35" i="5" s="1"/>
  <c r="W35" i="5"/>
  <c r="O3" i="5"/>
  <c r="W3" i="5"/>
  <c r="O5" i="5"/>
  <c r="W5" i="5"/>
  <c r="K37" i="5"/>
  <c r="L37" i="5" s="1"/>
  <c r="O19" i="5"/>
  <c r="W19" i="5"/>
  <c r="O27" i="5"/>
  <c r="W27" i="5"/>
  <c r="O25" i="5"/>
  <c r="W25" i="5"/>
  <c r="Q2671" i="4"/>
  <c r="R2657" i="4"/>
  <c r="S2657" i="4"/>
  <c r="L2983" i="4"/>
  <c r="S2863" i="4"/>
  <c r="W2863" i="4" s="1"/>
  <c r="S2614" i="4"/>
  <c r="W2614" i="4" s="1"/>
  <c r="S2694" i="4"/>
  <c r="W2694" i="4" s="1"/>
  <c r="S2808" i="4"/>
  <c r="W2808" i="4" s="1"/>
  <c r="S2802" i="4"/>
  <c r="X2802" i="4" s="1"/>
  <c r="S2534" i="4"/>
  <c r="X2534" i="4" s="1"/>
  <c r="R2511" i="4"/>
  <c r="S2511" i="4"/>
  <c r="X2511" i="4" s="1"/>
  <c r="R2790" i="4"/>
  <c r="S2790" i="4"/>
  <c r="W2790" i="4" s="1"/>
  <c r="S2826" i="4"/>
  <c r="W2826" i="4" s="1"/>
  <c r="S2940" i="4"/>
  <c r="W2940" i="4" s="1"/>
  <c r="S2517" i="4"/>
  <c r="X2517" i="4" s="1"/>
  <c r="S2676" i="4"/>
  <c r="W2676" i="4" s="1"/>
  <c r="S2735" i="4"/>
  <c r="W2735" i="4" s="1"/>
  <c r="S2487" i="4"/>
  <c r="X2487" i="4" s="1"/>
  <c r="S2922" i="4"/>
  <c r="X2922" i="4" s="1"/>
  <c r="S2731" i="4"/>
  <c r="W2731" i="4" s="1"/>
  <c r="S2729" i="4"/>
  <c r="W2729" i="4" s="1"/>
  <c r="S2631" i="4"/>
  <c r="X2631" i="4" s="1"/>
  <c r="S2578" i="4"/>
  <c r="X2578" i="4" s="1"/>
  <c r="S2452" i="4"/>
  <c r="W2452" i="4" s="1"/>
  <c r="S2705" i="4"/>
  <c r="W2705" i="4" s="1"/>
  <c r="S2470" i="4"/>
  <c r="W2470" i="4" s="1"/>
  <c r="S2499" i="4"/>
  <c r="X2499" i="4" s="1"/>
  <c r="S2423" i="4"/>
  <c r="W2423" i="4" s="1"/>
  <c r="S2663" i="4"/>
  <c r="X2663" i="4" s="1"/>
  <c r="S2864" i="4"/>
  <c r="W2864" i="4" s="1"/>
  <c r="S2872" i="4"/>
  <c r="W2872" i="4" s="1"/>
  <c r="S2596" i="4"/>
  <c r="W2596" i="4" s="1"/>
  <c r="R2696" i="4"/>
  <c r="S2696" i="4"/>
  <c r="W2696" i="4" s="1"/>
  <c r="S2482" i="4"/>
  <c r="X2482" i="4" s="1"/>
  <c r="S2816" i="4"/>
  <c r="W2816" i="4" s="1"/>
  <c r="S2829" i="4"/>
  <c r="W2829" i="4" s="1"/>
  <c r="S2553" i="4"/>
  <c r="W2553" i="4" s="1"/>
  <c r="S2617" i="4"/>
  <c r="W2617" i="4" s="1"/>
  <c r="S2784" i="4"/>
  <c r="X2784" i="4" s="1"/>
  <c r="S2791" i="4"/>
  <c r="X2791" i="4" s="1"/>
  <c r="S2509" i="4"/>
  <c r="X2509" i="4" s="1"/>
  <c r="S2649" i="4"/>
  <c r="W2649" i="4" s="1"/>
  <c r="S2479" i="4"/>
  <c r="X2479" i="4" s="1"/>
  <c r="S2750" i="4"/>
  <c r="X2750" i="4" s="1"/>
  <c r="S2708" i="4"/>
  <c r="W2708" i="4" s="1"/>
  <c r="S2528" i="4"/>
  <c r="X2528" i="4" s="1"/>
  <c r="S2570" i="4"/>
  <c r="W2570" i="4" s="1"/>
  <c r="S2467" i="4"/>
  <c r="W2467" i="4" s="1"/>
  <c r="S2655" i="4"/>
  <c r="W2655" i="4" s="1"/>
  <c r="S2865" i="4"/>
  <c r="X2865" i="4" s="1"/>
  <c r="S2875" i="4"/>
  <c r="W2875" i="4" s="1"/>
  <c r="S2681" i="4"/>
  <c r="X2681" i="4" s="1"/>
  <c r="S2590" i="4"/>
  <c r="W2590" i="4" s="1"/>
  <c r="S2456" i="4"/>
  <c r="X2456" i="4" s="1"/>
  <c r="S2855" i="4"/>
  <c r="W2855" i="4" s="1"/>
  <c r="S2546" i="4"/>
  <c r="X2546" i="4" s="1"/>
  <c r="S2559" i="4"/>
  <c r="W2559" i="4" s="1"/>
  <c r="S2825" i="4"/>
  <c r="X2825" i="4" s="1"/>
  <c r="S2519" i="4"/>
  <c r="W2519" i="4" s="1"/>
  <c r="S2623" i="4"/>
  <c r="W2623" i="4" s="1"/>
  <c r="S2775" i="4"/>
  <c r="W2775" i="4" s="1"/>
  <c r="S2797" i="4"/>
  <c r="X2797" i="4" s="1"/>
  <c r="S2714" i="4"/>
  <c r="W2714" i="4" s="1"/>
  <c r="S2503" i="4"/>
  <c r="X2503" i="4" s="1"/>
  <c r="S2685" i="4"/>
  <c r="W2685" i="4" s="1"/>
  <c r="S2429" i="4"/>
  <c r="W2429" i="4" s="1"/>
  <c r="R2743" i="4"/>
  <c r="S2743" i="4"/>
  <c r="W2743" i="4" s="1"/>
  <c r="S2740" i="4"/>
  <c r="W2740" i="4" s="1"/>
  <c r="S2599" i="4"/>
  <c r="X2599" i="4" s="1"/>
  <c r="S2425" i="4"/>
  <c r="X2425" i="4" s="1"/>
  <c r="S2476" i="4"/>
  <c r="W2476" i="4" s="1"/>
  <c r="S2887" i="4"/>
  <c r="W2887" i="4" s="1"/>
  <c r="S2620" i="4"/>
  <c r="W2620" i="4" s="1"/>
  <c r="S2571" i="4"/>
  <c r="X2571" i="4" s="1"/>
  <c r="S2556" i="4"/>
  <c r="X2556" i="4" s="1"/>
  <c r="S2531" i="4"/>
  <c r="W2531" i="4" s="1"/>
  <c r="S2702" i="4"/>
  <c r="W2702" i="4" s="1"/>
  <c r="S2804" i="4"/>
  <c r="W2804" i="4" s="1"/>
  <c r="S2544" i="4"/>
  <c r="W2544" i="4" s="1"/>
  <c r="S2650" i="4"/>
  <c r="W2650" i="4" s="1"/>
  <c r="S2828" i="4"/>
  <c r="X2828" i="4" s="1"/>
  <c r="S2760" i="4"/>
  <c r="W2760" i="4" s="1"/>
  <c r="S2684" i="4"/>
  <c r="W2684" i="4" s="1"/>
  <c r="S2506" i="4"/>
  <c r="W2506" i="4" s="1"/>
  <c r="S2628" i="4"/>
  <c r="W2628" i="4" s="1"/>
  <c r="S2634" i="4"/>
  <c r="X2634" i="4" s="1"/>
  <c r="S2716" i="4"/>
  <c r="W2716" i="4" s="1"/>
  <c r="R2605" i="4"/>
  <c r="S2605" i="4"/>
  <c r="W2605" i="4" s="1"/>
  <c r="S2431" i="4"/>
  <c r="W2431" i="4" s="1"/>
  <c r="S2522" i="4"/>
  <c r="W2522" i="4" s="1"/>
  <c r="S2810" i="4"/>
  <c r="X2810" i="4" s="1"/>
  <c r="S2437" i="4"/>
  <c r="W2437" i="4" s="1"/>
  <c r="S2449" i="4"/>
  <c r="W2449" i="4" s="1"/>
  <c r="S2438" i="4"/>
  <c r="X2438" i="4" s="1"/>
  <c r="S2443" i="4"/>
  <c r="W2443" i="4" s="1"/>
  <c r="S2891" i="4"/>
  <c r="W2891" i="4" s="1"/>
  <c r="S2688" i="4"/>
  <c r="X2688" i="4" s="1"/>
  <c r="S2485" i="4"/>
  <c r="W2485" i="4" s="1"/>
  <c r="S2820" i="4"/>
  <c r="W2820" i="4" s="1"/>
  <c r="S2562" i="4"/>
  <c r="X2562" i="4" s="1"/>
  <c r="R2652" i="4"/>
  <c r="S2652" i="4"/>
  <c r="R2843" i="4"/>
  <c r="S2843" i="4"/>
  <c r="W2843" i="4" s="1"/>
  <c r="S2779" i="4"/>
  <c r="W2779" i="4" s="1"/>
  <c r="S2767" i="4"/>
  <c r="X2767" i="4" s="1"/>
  <c r="S2616" i="4"/>
  <c r="W2616" i="4" s="1"/>
  <c r="S2497" i="4"/>
  <c r="W2497" i="4" s="1"/>
  <c r="S2629" i="4"/>
  <c r="W2629" i="4" s="1"/>
  <c r="S2640" i="4"/>
  <c r="W2640" i="4" s="1"/>
  <c r="S2932" i="4"/>
  <c r="W2932" i="4" s="1"/>
  <c r="S2744" i="4"/>
  <c r="W2744" i="4" s="1"/>
  <c r="S2609" i="4"/>
  <c r="W2609" i="4" s="1"/>
  <c r="S2441" i="4"/>
  <c r="X2441" i="4" s="1"/>
  <c r="S2481" i="4"/>
  <c r="W2481" i="4" s="1"/>
  <c r="S2638" i="4"/>
  <c r="W2638" i="4" s="1"/>
  <c r="S2486" i="4"/>
  <c r="X2486" i="4" s="1"/>
  <c r="S2564" i="4"/>
  <c r="W2564" i="4" s="1"/>
  <c r="S2885" i="4"/>
  <c r="W2885" i="4" s="1"/>
  <c r="S2502" i="4"/>
  <c r="W2502" i="4" s="1"/>
  <c r="S2693" i="4"/>
  <c r="W2693" i="4" s="1"/>
  <c r="S2558" i="4"/>
  <c r="W2558" i="4" s="1"/>
  <c r="S2758" i="4"/>
  <c r="W2758" i="4" s="1"/>
  <c r="S2613" i="4"/>
  <c r="W2613" i="4" s="1"/>
  <c r="S2575" i="4"/>
  <c r="W2575" i="4" s="1"/>
  <c r="S2754" i="4"/>
  <c r="W2754" i="4" s="1"/>
  <c r="S2606" i="4"/>
  <c r="W2606" i="4" s="1"/>
  <c r="S2472" i="4"/>
  <c r="W2472" i="4" s="1"/>
  <c r="S2566" i="4"/>
  <c r="W2566" i="4" s="1"/>
  <c r="S2641" i="4"/>
  <c r="W2641" i="4" s="1"/>
  <c r="S2747" i="4"/>
  <c r="X2747" i="4" s="1"/>
  <c r="S2738" i="4"/>
  <c r="W2738" i="4" s="1"/>
  <c r="S2473" i="4"/>
  <c r="W2473" i="4" s="1"/>
  <c r="S2587" i="4"/>
  <c r="W2587" i="4" s="1"/>
  <c r="S2447" i="4"/>
  <c r="W2447" i="4" s="1"/>
  <c r="R2496" i="4"/>
  <c r="S2496" i="4"/>
  <c r="S2794" i="4"/>
  <c r="X2794" i="4" s="1"/>
  <c r="S2572" i="4"/>
  <c r="X2572" i="4" s="1"/>
  <c r="S2838" i="4"/>
  <c r="W2838" i="4" s="1"/>
  <c r="S2852" i="4"/>
  <c r="W2852" i="4" s="1"/>
  <c r="S2424" i="4"/>
  <c r="X2424" i="4" s="1"/>
  <c r="S2435" i="4"/>
  <c r="W2435" i="4" s="1"/>
  <c r="S2672" i="4"/>
  <c r="X2672" i="4" s="1"/>
  <c r="S2819" i="4"/>
  <c r="X2819" i="4" s="1"/>
  <c r="S2844" i="4"/>
  <c r="X2844" i="4" s="1"/>
  <c r="S2547" i="4"/>
  <c r="W2547" i="4" s="1"/>
  <c r="S2541" i="4"/>
  <c r="W2541" i="4" s="1"/>
  <c r="R2746" i="4"/>
  <c r="S2746" i="4"/>
  <c r="R2643" i="4"/>
  <c r="S2643" i="4"/>
  <c r="W2643" i="4" s="1"/>
  <c r="R2514" i="4"/>
  <c r="S2514" i="4"/>
  <c r="W2514" i="4" s="1"/>
  <c r="S2796" i="4"/>
  <c r="W2796" i="4" s="1"/>
  <c r="R2493" i="4"/>
  <c r="S2493" i="4"/>
  <c r="W2493" i="4" s="1"/>
  <c r="S2505" i="4"/>
  <c r="W2505" i="4" s="1"/>
  <c r="S2537" i="4"/>
  <c r="W2537" i="4" s="1"/>
  <c r="S2584" i="4"/>
  <c r="W2584" i="4" s="1"/>
  <c r="S2569" i="4"/>
  <c r="W2569" i="4" s="1"/>
  <c r="S2905" i="4"/>
  <c r="W2905" i="4" s="1"/>
  <c r="S2749" i="4"/>
  <c r="W2749" i="4" s="1"/>
  <c r="S2673" i="4"/>
  <c r="W2673" i="4" s="1"/>
  <c r="S2488" i="4"/>
  <c r="X2488" i="4" s="1"/>
  <c r="S2567" i="4"/>
  <c r="X2567" i="4" s="1"/>
  <c r="S2458" i="4"/>
  <c r="W2458" i="4" s="1"/>
  <c r="S2625" i="4"/>
  <c r="W2625" i="4" s="1"/>
  <c r="S2515" i="4"/>
  <c r="X2515" i="4" s="1"/>
  <c r="S2508" i="4"/>
  <c r="W2508" i="4" s="1"/>
  <c r="S2846" i="4"/>
  <c r="W2846" i="4" s="1"/>
  <c r="S2468" i="4"/>
  <c r="W2468" i="4" s="1"/>
  <c r="S2551" i="4"/>
  <c r="W2551" i="4" s="1"/>
  <c r="R2461" i="4"/>
  <c r="S2461" i="4"/>
  <c r="W2461" i="4" s="1"/>
  <c r="S2656" i="4"/>
  <c r="W2656" i="4" s="1"/>
  <c r="S2882" i="4"/>
  <c r="W2882" i="4" s="1"/>
  <c r="S2667" i="4"/>
  <c r="W2667" i="4" s="1"/>
  <c r="S2675" i="4"/>
  <c r="X2675" i="4" s="1"/>
  <c r="S2841" i="4"/>
  <c r="X2841" i="4" s="1"/>
  <c r="R2555" i="4"/>
  <c r="S2555" i="4"/>
  <c r="W2555" i="4" s="1"/>
  <c r="S2653" i="4"/>
  <c r="W2653" i="4" s="1"/>
  <c r="S2484" i="4"/>
  <c r="W2484" i="4" s="1"/>
  <c r="S2766" i="4"/>
  <c r="W2766" i="4" s="1"/>
  <c r="S2475" i="4"/>
  <c r="X2475" i="4" s="1"/>
  <c r="S2550" i="4"/>
  <c r="W2550" i="4" s="1"/>
  <c r="S2561" i="4"/>
  <c r="W2561" i="4" s="1"/>
  <c r="S2691" i="4"/>
  <c r="X2691" i="4" s="1"/>
  <c r="S2902" i="4"/>
  <c r="W2902" i="4" s="1"/>
  <c r="S2723" i="4"/>
  <c r="W2723" i="4" s="1"/>
  <c r="S2732" i="4"/>
  <c r="X2732" i="4" s="1"/>
  <c r="S2687" i="4"/>
  <c r="X2687" i="4" s="1"/>
  <c r="S2434" i="4"/>
  <c r="W2434" i="4" s="1"/>
  <c r="S2608" i="4"/>
  <c r="W2608" i="4" s="1"/>
  <c r="S2752" i="4"/>
  <c r="X2752" i="4" s="1"/>
  <c r="R2602" i="4"/>
  <c r="S2602" i="4"/>
  <c r="W2602" i="4" s="1"/>
  <c r="S2450" i="4"/>
  <c r="X2450" i="4" s="1"/>
  <c r="S2552" i="4"/>
  <c r="X2552" i="4" s="1"/>
  <c r="S2637" i="4"/>
  <c r="W2637" i="4" s="1"/>
  <c r="S2523" i="4"/>
  <c r="W2523" i="4" s="1"/>
  <c r="S2893" i="4"/>
  <c r="X2893" i="4" s="1"/>
  <c r="S2787" i="4"/>
  <c r="X2787" i="4" s="1"/>
  <c r="S2849" i="4"/>
  <c r="W2849" i="4" s="1"/>
  <c r="S2690" i="4"/>
  <c r="X2690" i="4" s="1"/>
  <c r="S2670" i="4"/>
  <c r="W2670" i="4" s="1"/>
  <c r="S2707" i="4"/>
  <c r="W2707" i="4" s="1"/>
  <c r="S2549" i="4"/>
  <c r="W2549" i="4" s="1"/>
  <c r="S2666" i="4"/>
  <c r="W2666" i="4" s="1"/>
  <c r="S2619" i="4"/>
  <c r="W2619" i="4" s="1"/>
  <c r="S2778" i="4"/>
  <c r="X2778" i="4" s="1"/>
  <c r="S2478" i="4"/>
  <c r="W2478" i="4" s="1"/>
  <c r="S2603" i="4"/>
  <c r="W2603" i="4" s="1"/>
  <c r="S2697" i="4"/>
  <c r="W2697" i="4" s="1"/>
  <c r="S2734" i="4"/>
  <c r="W2734" i="4" s="1"/>
  <c r="S2726" i="4"/>
  <c r="X2726" i="4" s="1"/>
  <c r="S2703" i="4"/>
  <c r="W2703" i="4" s="1"/>
  <c r="R2464" i="4"/>
  <c r="S2464" i="4"/>
  <c r="W2464" i="4" s="1"/>
  <c r="S2888" i="4"/>
  <c r="W2888" i="4" s="1"/>
  <c r="S2543" i="4"/>
  <c r="W2543" i="4" s="1"/>
  <c r="S2658" i="4"/>
  <c r="W2658" i="4" s="1"/>
  <c r="S2573" i="4"/>
  <c r="W2573" i="4" s="1"/>
  <c r="S2671" i="4"/>
  <c r="W2671" i="4" s="1"/>
  <c r="S2428" i="4"/>
  <c r="W2428" i="4" s="1"/>
  <c r="S2710" i="4"/>
  <c r="W2710" i="4" s="1"/>
  <c r="S2500" i="4"/>
  <c r="W2500" i="4" s="1"/>
  <c r="S2873" i="4"/>
  <c r="W2873" i="4" s="1"/>
  <c r="S2769" i="4"/>
  <c r="X2769" i="4" s="1"/>
  <c r="S2682" i="4"/>
  <c r="W2682" i="4" s="1"/>
  <c r="S2699" i="4"/>
  <c r="W2699" i="4" s="1"/>
  <c r="S2626" i="4"/>
  <c r="W2626" i="4" s="1"/>
  <c r="S2823" i="4"/>
  <c r="W2823" i="4" s="1"/>
  <c r="S2805" i="4"/>
  <c r="W2805" i="4" s="1"/>
  <c r="S2529" i="4"/>
  <c r="X2529" i="4" s="1"/>
  <c r="S2622" i="4"/>
  <c r="W2622" i="4" s="1"/>
  <c r="S2757" i="4"/>
  <c r="X2757" i="4" s="1"/>
  <c r="S2494" i="4"/>
  <c r="W2494" i="4" s="1"/>
  <c r="S2512" i="4"/>
  <c r="W2512" i="4" s="1"/>
  <c r="S2635" i="4"/>
  <c r="W2635" i="4" s="1"/>
  <c r="S2737" i="4"/>
  <c r="W2737" i="4" s="1"/>
  <c r="S2728" i="4"/>
  <c r="X2728" i="4" s="1"/>
  <c r="S2453" i="4"/>
  <c r="W2453" i="4" s="1"/>
  <c r="S2444" i="4"/>
  <c r="W2444" i="4" s="1"/>
  <c r="S2770" i="4"/>
  <c r="W2770" i="4" s="1"/>
  <c r="S2535" i="4"/>
  <c r="X2535" i="4" s="1"/>
  <c r="S2532" i="4"/>
  <c r="X2532" i="4" s="1"/>
  <c r="S2455" i="4"/>
  <c r="X2455" i="4" s="1"/>
  <c r="S2678" i="4"/>
  <c r="W2678" i="4" s="1"/>
  <c r="S2664" i="4"/>
  <c r="W2664" i="4" s="1"/>
  <c r="S2831" i="4"/>
  <c r="W2831" i="4" s="1"/>
  <c r="S2540" i="4"/>
  <c r="X2540" i="4" s="1"/>
  <c r="S2644" i="4"/>
  <c r="X2644" i="4" s="1"/>
  <c r="S2781" i="4"/>
  <c r="W2781" i="4" s="1"/>
  <c r="S2755" i="4"/>
  <c r="X2755" i="4" s="1"/>
  <c r="S2525" i="4"/>
  <c r="W2525" i="4" s="1"/>
  <c r="S2711" i="4"/>
  <c r="W2711" i="4" s="1"/>
  <c r="S2741" i="4"/>
  <c r="W2741" i="4" s="1"/>
  <c r="S2646" i="4"/>
  <c r="W2646" i="4" s="1"/>
  <c r="S2462" i="4"/>
  <c r="X2462" i="4" s="1"/>
  <c r="S2720" i="4"/>
  <c r="X2720" i="4" s="1"/>
  <c r="S2785" i="4"/>
  <c r="W2785" i="4" s="1"/>
  <c r="S2860" i="4"/>
  <c r="W2860" i="4" s="1"/>
  <c r="S2459" i="4"/>
  <c r="W2459" i="4" s="1"/>
  <c r="S2642" i="4"/>
  <c r="W2642" i="4" s="1"/>
  <c r="S2446" i="4"/>
  <c r="X2446" i="4" s="1"/>
  <c r="S2465" i="4"/>
  <c r="W2465" i="4" s="1"/>
  <c r="S2660" i="4"/>
  <c r="W2660" i="4" s="1"/>
  <c r="S2811" i="4"/>
  <c r="X2811" i="4" s="1"/>
  <c r="S2799" i="4"/>
  <c r="W2799" i="4" s="1"/>
  <c r="S2491" i="4"/>
  <c r="X2491" i="4" s="1"/>
  <c r="S2788" i="4"/>
  <c r="W2788" i="4" s="1"/>
  <c r="S2719" i="4"/>
  <c r="W2719" i="4" s="1"/>
  <c r="S2440" i="4"/>
  <c r="W2440" i="4" s="1"/>
  <c r="S2520" i="4"/>
  <c r="W2520" i="4" s="1"/>
  <c r="S2722" i="4"/>
  <c r="W2722" i="4" s="1"/>
  <c r="S2713" i="4"/>
  <c r="X2713" i="4" s="1"/>
  <c r="S2647" i="4"/>
  <c r="W2647" i="4" s="1"/>
  <c r="S2581" i="4"/>
  <c r="X2581" i="4" s="1"/>
  <c r="S2432" i="4"/>
  <c r="W2432" i="4" s="1"/>
  <c r="S2661" i="4"/>
  <c r="W2661" i="4" s="1"/>
  <c r="S2632" i="4"/>
  <c r="X2632" i="4" s="1"/>
  <c r="S2426" i="4"/>
  <c r="X2426" i="4" s="1"/>
  <c r="S2700" i="4"/>
  <c r="W2700" i="4" s="1"/>
  <c r="S2876" i="4"/>
  <c r="X2876" i="4" s="1"/>
  <c r="S2526" i="4"/>
  <c r="W2526" i="4" s="1"/>
  <c r="S2822" i="4"/>
  <c r="X2822" i="4" s="1"/>
  <c r="S2593" i="4"/>
  <c r="X2593" i="4" s="1"/>
  <c r="R2423" i="4"/>
  <c r="Y1590" i="4"/>
  <c r="R2610" i="4"/>
  <c r="R2428" i="4"/>
  <c r="R2751" i="4"/>
  <c r="R2892" i="4"/>
  <c r="W9" i="5"/>
  <c r="W14" i="5"/>
  <c r="W17" i="5"/>
  <c r="W2509" i="4"/>
  <c r="R2512" i="4"/>
  <c r="R2716" i="4"/>
  <c r="R2704" i="4"/>
  <c r="R2569" i="4"/>
  <c r="R2711" i="4"/>
  <c r="R2550" i="4"/>
  <c r="R2781" i="4"/>
  <c r="R2475" i="4"/>
  <c r="R2572" i="4"/>
  <c r="R2810" i="4"/>
  <c r="R2794" i="4"/>
  <c r="R2671" i="4"/>
  <c r="R2846" i="4"/>
  <c r="R2802" i="4"/>
  <c r="R2644" i="4"/>
  <c r="R2749" i="4"/>
  <c r="R2619" i="4"/>
  <c r="R2735" i="4"/>
  <c r="R2905" i="4"/>
  <c r="R2656" i="4"/>
  <c r="R2441" i="4"/>
  <c r="R2465" i="4"/>
  <c r="R2556" i="4"/>
  <c r="R2725" i="4"/>
  <c r="R2434" i="4"/>
  <c r="R2609" i="4"/>
  <c r="R2629" i="4"/>
  <c r="R2497" i="4"/>
  <c r="R2766" i="4"/>
  <c r="R2547" i="4"/>
  <c r="R2541" i="4"/>
  <c r="R2685" i="4"/>
  <c r="R2525" i="4"/>
  <c r="R2778" i="4"/>
  <c r="R2699" i="4"/>
  <c r="X2547" i="4"/>
  <c r="R2734" i="4"/>
  <c r="R2844" i="4"/>
  <c r="R2546" i="4"/>
  <c r="R2703" i="4"/>
  <c r="X2685" i="4"/>
  <c r="R2726" i="4"/>
  <c r="Y1243" i="4"/>
  <c r="R2499" i="4"/>
  <c r="R2443" i="4"/>
  <c r="R2552" i="4"/>
  <c r="R2658" i="4"/>
  <c r="R2544" i="4"/>
  <c r="Q2579" i="4"/>
  <c r="R2822" i="4"/>
  <c r="R2553" i="4"/>
  <c r="L1779" i="4"/>
  <c r="Q2730" i="4"/>
  <c r="R2509" i="4"/>
  <c r="R2932" i="4"/>
  <c r="Y2730" i="4"/>
  <c r="R2691" i="4"/>
  <c r="R2570" i="4"/>
  <c r="R2575" i="4"/>
  <c r="R2616" i="4"/>
  <c r="R2467" i="4"/>
  <c r="R2744" i="4"/>
  <c r="R2779" i="4"/>
  <c r="R2767" i="4"/>
  <c r="R2647" i="4"/>
  <c r="R2617" i="4"/>
  <c r="X2657" i="4"/>
  <c r="Y1779" i="4"/>
  <c r="Y1784" i="4"/>
  <c r="L1784" i="4"/>
  <c r="Q1243" i="4"/>
  <c r="R2523" i="4"/>
  <c r="R2808" i="4"/>
  <c r="R2828" i="4"/>
  <c r="R2515" i="4"/>
  <c r="R2432" i="4"/>
  <c r="R2625" i="4"/>
  <c r="R2534" i="4"/>
  <c r="R2702" i="4"/>
  <c r="R2581" i="4"/>
  <c r="R2661" i="4"/>
  <c r="R2469" i="4"/>
  <c r="R2914" i="4"/>
  <c r="X2808" i="4"/>
  <c r="R2564" i="4"/>
  <c r="R2429" i="4"/>
  <c r="R2584" i="4"/>
  <c r="R2731" i="4"/>
  <c r="R2729" i="4"/>
  <c r="R2482" i="4"/>
  <c r="Q2551" i="4"/>
  <c r="R2922" i="4"/>
  <c r="R2559" i="4"/>
  <c r="R2535" i="4"/>
  <c r="R2508" i="4"/>
  <c r="R2784" i="4"/>
  <c r="R2752" i="4"/>
  <c r="R2462" i="4"/>
  <c r="R2720" i="4"/>
  <c r="L2930" i="4"/>
  <c r="Q2930" i="4"/>
  <c r="Y288" i="4"/>
  <c r="R2737" i="4"/>
  <c r="R2728" i="4"/>
  <c r="L288" i="4"/>
  <c r="R2537" i="4"/>
  <c r="R2599" i="4"/>
  <c r="L2424" i="4"/>
  <c r="Q2424" i="4"/>
  <c r="R2476" i="4"/>
  <c r="R2606" i="4"/>
  <c r="R2425" i="4"/>
  <c r="R2754" i="4"/>
  <c r="R2642" i="4"/>
  <c r="R2503" i="4"/>
  <c r="R2473" i="4"/>
  <c r="L1362" i="4"/>
  <c r="Q1362" i="4"/>
  <c r="Y1362" i="4"/>
  <c r="R2819" i="4"/>
  <c r="R2626" i="4"/>
  <c r="Y2871" i="4"/>
  <c r="L2871" i="4"/>
  <c r="R2682" i="4"/>
  <c r="R2472" i="4"/>
  <c r="R2431" i="4"/>
  <c r="Y2480" i="4"/>
  <c r="R2529" i="4"/>
  <c r="R2488" i="4"/>
  <c r="R2805" i="4"/>
  <c r="R2424" i="4"/>
  <c r="R2893" i="4"/>
  <c r="R2522" i="4"/>
  <c r="R2723" i="4"/>
  <c r="R2673" i="4"/>
  <c r="R2551" i="4"/>
  <c r="R2435" i="4"/>
  <c r="R2732" i="4"/>
  <c r="R2902" i="4"/>
  <c r="L2571" i="4"/>
  <c r="R2543" i="4"/>
  <c r="R2470" i="4"/>
  <c r="L2480" i="4"/>
  <c r="Q2571" i="4"/>
  <c r="R2566" i="4"/>
  <c r="L2956" i="4"/>
  <c r="R2694" i="4"/>
  <c r="R2649" i="4"/>
  <c r="R2876" i="4"/>
  <c r="Y2912" i="4"/>
  <c r="L2642" i="4"/>
  <c r="L2912" i="4"/>
  <c r="Q2642" i="4"/>
  <c r="R2635" i="4"/>
  <c r="R2446" i="4"/>
  <c r="L2671" i="4"/>
  <c r="R2487" i="4"/>
  <c r="W2487" i="4"/>
  <c r="R2519" i="4"/>
  <c r="R2693" i="4"/>
  <c r="Y2756" i="4"/>
  <c r="X2590" i="4"/>
  <c r="Y2627" i="4"/>
  <c r="R2788" i="4"/>
  <c r="R2526" i="4"/>
  <c r="L2627" i="4"/>
  <c r="R2705" i="4"/>
  <c r="R2500" i="4"/>
  <c r="R2608" i="4"/>
  <c r="R2688" i="4"/>
  <c r="R2769" i="4"/>
  <c r="R2782" i="4"/>
  <c r="R2920" i="4"/>
  <c r="R2478" i="4"/>
  <c r="R2650" i="4"/>
  <c r="L2756" i="4"/>
  <c r="R2835" i="4"/>
  <c r="X2758" i="4"/>
  <c r="R2532" i="4"/>
  <c r="X2608" i="4"/>
  <c r="R2700" i="4"/>
  <c r="L2780" i="4"/>
  <c r="R2825" i="4"/>
  <c r="R2422" i="4"/>
  <c r="R2459" i="4"/>
  <c r="R2449" i="4"/>
  <c r="X2519" i="4"/>
  <c r="Q2780" i="4"/>
  <c r="R2741" i="4"/>
  <c r="R2623" i="4"/>
  <c r="R2640" i="4"/>
  <c r="R2829" i="4"/>
  <c r="R2816" i="4"/>
  <c r="R2590" i="4"/>
  <c r="R2675" i="4"/>
  <c r="R2887" i="4"/>
  <c r="R2852" i="4"/>
  <c r="R2573" i="4"/>
  <c r="R2438" i="4"/>
  <c r="Y2551" i="4"/>
  <c r="R2613" i="4"/>
  <c r="R2667" i="4"/>
  <c r="R2865" i="4"/>
  <c r="R2637" i="4"/>
  <c r="R2879" i="4"/>
  <c r="R2875" i="4"/>
  <c r="R2571" i="4"/>
  <c r="L2680" i="4"/>
  <c r="R2486" i="4"/>
  <c r="R2891" i="4"/>
  <c r="R2452" i="4"/>
  <c r="R2578" i="4"/>
  <c r="L2659" i="4"/>
  <c r="R2638" i="4"/>
  <c r="Q2659" i="4"/>
  <c r="R2697" i="4"/>
  <c r="Y2753" i="4"/>
  <c r="Y287" i="4"/>
  <c r="R2484" i="4"/>
  <c r="L2753" i="4"/>
  <c r="R2796" i="4"/>
  <c r="Q287" i="4"/>
  <c r="R2663" i="4"/>
  <c r="R2628" i="4"/>
  <c r="R2861" i="4"/>
  <c r="R2506" i="4"/>
  <c r="R2738" i="4"/>
  <c r="R2440" i="4"/>
  <c r="R2719" i="4"/>
  <c r="R2798" i="4"/>
  <c r="R2458" i="4"/>
  <c r="R2567" i="4"/>
  <c r="R2785" i="4"/>
  <c r="R2646" i="4"/>
  <c r="R2453" i="4"/>
  <c r="W2496" i="4"/>
  <c r="R2456" i="4"/>
  <c r="R2528" i="4"/>
  <c r="R2761" i="4"/>
  <c r="R2860" i="4"/>
  <c r="R2740" i="4"/>
  <c r="R2622" i="4"/>
  <c r="R2684" i="4"/>
  <c r="R2978" i="4"/>
  <c r="R2603" i="4"/>
  <c r="R2679" i="4"/>
  <c r="R2747" i="4"/>
  <c r="X2653" i="4"/>
  <c r="R2770" i="4"/>
  <c r="R2549" i="4"/>
  <c r="R2940" i="4"/>
  <c r="W2456" i="4"/>
  <c r="R2620" i="4"/>
  <c r="R2760" i="4"/>
  <c r="R2517" i="4"/>
  <c r="R2676" i="4"/>
  <c r="R2653" i="4"/>
  <c r="R2426" i="4"/>
  <c r="R2832" i="4"/>
  <c r="R2838" i="4"/>
  <c r="R2444" i="4"/>
  <c r="R2632" i="4"/>
  <c r="R2490" i="4"/>
  <c r="R2516" i="4"/>
  <c r="L2639" i="4"/>
  <c r="Q2680" i="4"/>
  <c r="R2666" i="4"/>
  <c r="R2841" i="4"/>
  <c r="Q2639" i="4"/>
  <c r="R2631" i="4"/>
  <c r="R2563" i="4"/>
  <c r="R2561" i="4"/>
  <c r="R2939" i="4"/>
  <c r="L2527" i="4"/>
  <c r="R2708" i="4"/>
  <c r="R2807" i="4"/>
  <c r="Q2527" i="4"/>
  <c r="R2750" i="4"/>
  <c r="R2531" i="4"/>
  <c r="R2681" i="4"/>
  <c r="R2888" i="4"/>
  <c r="R2714" i="4"/>
  <c r="R2797" i="4"/>
  <c r="R2447" i="4"/>
  <c r="R2437" i="4"/>
  <c r="R2707" i="4"/>
  <c r="X2447" i="4"/>
  <c r="R2670" i="4"/>
  <c r="L2695" i="4"/>
  <c r="R2814" i="4"/>
  <c r="R2710" i="4"/>
  <c r="R2481" i="4"/>
  <c r="R2587" i="4"/>
  <c r="Q2695" i="4"/>
  <c r="R2468" i="4"/>
  <c r="R2558" i="4"/>
  <c r="R2494" i="4"/>
  <c r="R2641" i="4"/>
  <c r="R2690" i="4"/>
  <c r="R2722" i="4"/>
  <c r="R2885" i="4"/>
  <c r="R2882" i="4"/>
  <c r="R2855" i="4"/>
  <c r="R2450" i="4"/>
  <c r="R2479" i="4"/>
  <c r="R2455" i="4"/>
  <c r="X2670" i="4"/>
  <c r="X2932" i="4"/>
  <c r="R2872" i="4"/>
  <c r="R2870" i="4"/>
  <c r="R2604" i="4"/>
  <c r="R2474" i="4"/>
  <c r="R2900" i="4"/>
  <c r="R2858" i="4"/>
  <c r="R2921" i="4"/>
  <c r="R2574" i="4"/>
  <c r="X2879" i="4"/>
  <c r="W2879" i="4"/>
  <c r="R2765" i="4"/>
  <c r="R2645" i="4"/>
  <c r="R2862" i="4"/>
  <c r="R2651" i="4"/>
  <c r="R2436" i="4"/>
  <c r="R2947" i="4"/>
  <c r="R2557" i="4"/>
  <c r="R2874" i="4"/>
  <c r="R2715" i="4"/>
  <c r="R2834" i="4"/>
  <c r="R2730" i="4"/>
  <c r="W2761" i="4"/>
  <c r="X2761" i="4"/>
  <c r="R2985" i="4"/>
  <c r="R2957" i="4"/>
  <c r="W2813" i="4"/>
  <c r="X2813" i="4"/>
  <c r="R2934" i="4"/>
  <c r="R2899" i="4"/>
  <c r="R2839" i="4"/>
  <c r="R2538" i="4"/>
  <c r="X2956" i="4"/>
  <c r="R2956" i="4"/>
  <c r="R2951" i="4"/>
  <c r="R2916" i="4"/>
  <c r="R2963" i="4"/>
  <c r="R2964" i="4"/>
  <c r="R2896" i="4"/>
  <c r="R2793" i="4"/>
  <c r="R2925" i="4"/>
  <c r="R2850" i="4"/>
  <c r="R2548" i="4"/>
  <c r="R2601" i="4"/>
  <c r="R2612" i="4"/>
  <c r="R2480" i="4"/>
  <c r="R2491" i="4"/>
  <c r="R2562" i="4"/>
  <c r="R2672" i="4"/>
  <c r="Y2706" i="4"/>
  <c r="L2727" i="4"/>
  <c r="R2757" i="4"/>
  <c r="X2804" i="4"/>
  <c r="R2554" i="4"/>
  <c r="R2881" i="4"/>
  <c r="R2745" i="4"/>
  <c r="R2869" i="4"/>
  <c r="R2868" i="4"/>
  <c r="R2524" i="4"/>
  <c r="R2742" i="4"/>
  <c r="R2701" i="4"/>
  <c r="R2815" i="4"/>
  <c r="R2463" i="4"/>
  <c r="R2583" i="4"/>
  <c r="R2759" i="4"/>
  <c r="R2854" i="4"/>
  <c r="R2586" i="4"/>
  <c r="R2585" i="4"/>
  <c r="R2842" i="4"/>
  <c r="X2706" i="4"/>
  <c r="R2706" i="4"/>
  <c r="R2909" i="4"/>
  <c r="R2898" i="4"/>
  <c r="R2942" i="4"/>
  <c r="R2772" i="4"/>
  <c r="R2960" i="4"/>
  <c r="R2945" i="4"/>
  <c r="R2946" i="4"/>
  <c r="R2931" i="4"/>
  <c r="R2928" i="4"/>
  <c r="W2978" i="4"/>
  <c r="X2978" i="4"/>
  <c r="R2489" i="4"/>
  <c r="R2965" i="4"/>
  <c r="R2540" i="4"/>
  <c r="R2687" i="4"/>
  <c r="R2664" i="4"/>
  <c r="R2755" i="4"/>
  <c r="R2791" i="4"/>
  <c r="R2775" i="4"/>
  <c r="X2826" i="4"/>
  <c r="R2764" i="4"/>
  <c r="R2820" i="4"/>
  <c r="R2530" i="4"/>
  <c r="R2721" i="4"/>
  <c r="R2600" i="4"/>
  <c r="R2857" i="4"/>
  <c r="R2495" i="4"/>
  <c r="R2718" i="4"/>
  <c r="R2577" i="4"/>
  <c r="R2789" i="4"/>
  <c r="R2439" i="4"/>
  <c r="R2851" i="4"/>
  <c r="R2733" i="4"/>
  <c r="R2968" i="4"/>
  <c r="R2560" i="4"/>
  <c r="R2492" i="4"/>
  <c r="R2818" i="4"/>
  <c r="X2983" i="4"/>
  <c r="R2983" i="4"/>
  <c r="R2969" i="4"/>
  <c r="R2981" i="4"/>
  <c r="R2982" i="4"/>
  <c r="R2935" i="4"/>
  <c r="R2907" i="4"/>
  <c r="R2580" i="4"/>
  <c r="R2853" i="4"/>
  <c r="R2739" i="4"/>
  <c r="R2597" i="4"/>
  <c r="R2880" i="4"/>
  <c r="R2565" i="4"/>
  <c r="R2485" i="4"/>
  <c r="R2660" i="4"/>
  <c r="R2826" i="4"/>
  <c r="R2713" i="4"/>
  <c r="R2864" i="4"/>
  <c r="Y2909" i="4"/>
  <c r="R2504" i="4"/>
  <c r="R2748" i="4"/>
  <c r="R2576" i="4"/>
  <c r="R2821" i="4"/>
  <c r="R2471" i="4"/>
  <c r="R2692" i="4"/>
  <c r="R2442" i="4"/>
  <c r="R2950" i="4"/>
  <c r="R2762" i="4"/>
  <c r="R2894" i="4"/>
  <c r="R2536" i="4"/>
  <c r="R2792" i="4"/>
  <c r="R2840" i="4"/>
  <c r="X2680" i="4"/>
  <c r="R2680" i="4"/>
  <c r="X2871" i="4"/>
  <c r="R2871" i="4"/>
  <c r="Y2983" i="4"/>
  <c r="R2976" i="4"/>
  <c r="R2952" i="4"/>
  <c r="R2967" i="4"/>
  <c r="R2938" i="4"/>
  <c r="R2901" i="4"/>
  <c r="W2725" i="4"/>
  <c r="X2725" i="4"/>
  <c r="R2611" i="4"/>
  <c r="R2724" i="4"/>
  <c r="R2533" i="4"/>
  <c r="R2795" i="4"/>
  <c r="R2445" i="4"/>
  <c r="R2668" i="4"/>
  <c r="R2977" i="4"/>
  <c r="R2430" i="4"/>
  <c r="R2883" i="4"/>
  <c r="R2884" i="4"/>
  <c r="R2736" i="4"/>
  <c r="R2877" i="4"/>
  <c r="R2924" i="4"/>
  <c r="R2510" i="4"/>
  <c r="R2953" i="4"/>
  <c r="R2837" i="4"/>
  <c r="R2627" i="4"/>
  <c r="W2764" i="4"/>
  <c r="X2764" i="4"/>
  <c r="R2958" i="4"/>
  <c r="R2970" i="4"/>
  <c r="R2908" i="4"/>
  <c r="R2973" i="4"/>
  <c r="L2706" i="4"/>
  <c r="R2849" i="4"/>
  <c r="R2903" i="4"/>
  <c r="R2477" i="4"/>
  <c r="R2698" i="4"/>
  <c r="R2460" i="4"/>
  <c r="R2771" i="4"/>
  <c r="R2768" i="4"/>
  <c r="R2591" i="4"/>
  <c r="R2618" i="4"/>
  <c r="R2589" i="4"/>
  <c r="R2712" i="4"/>
  <c r="R2588" i="4"/>
  <c r="R2918" i="4"/>
  <c r="R2483" i="4"/>
  <c r="W2679" i="4"/>
  <c r="X2679" i="4"/>
  <c r="R2801" i="4"/>
  <c r="R2639" i="4"/>
  <c r="R2753" i="4"/>
  <c r="R2776" i="4"/>
  <c r="R2955" i="4"/>
  <c r="W2717" i="4"/>
  <c r="X2717" i="4"/>
  <c r="W2911" i="4"/>
  <c r="X2911" i="4"/>
  <c r="R2913" i="4"/>
  <c r="R2910" i="4"/>
  <c r="R2936" i="4"/>
  <c r="W2914" i="4"/>
  <c r="X2914" i="4"/>
  <c r="Q2706" i="4"/>
  <c r="R2873" i="4"/>
  <c r="R2827" i="4"/>
  <c r="R2451" i="4"/>
  <c r="R2836" i="4"/>
  <c r="R2674" i="4"/>
  <c r="R2513" i="4"/>
  <c r="R2915" i="4"/>
  <c r="R2830" i="4"/>
  <c r="R2633" i="4"/>
  <c r="R2878" i="4"/>
  <c r="R2592" i="4"/>
  <c r="R2507" i="4"/>
  <c r="R2686" i="4"/>
  <c r="R2595" i="4"/>
  <c r="R2457" i="4"/>
  <c r="W2490" i="4"/>
  <c r="X2490" i="4"/>
  <c r="W2814" i="4"/>
  <c r="X2814" i="4"/>
  <c r="W2920" i="4"/>
  <c r="X2920" i="4"/>
  <c r="R2943" i="4"/>
  <c r="R2948" i="4"/>
  <c r="R2919" i="4"/>
  <c r="R2799" i="4"/>
  <c r="R2596" i="4"/>
  <c r="X2596" i="4"/>
  <c r="R2614" i="4"/>
  <c r="X2864" i="4"/>
  <c r="L2909" i="4"/>
  <c r="R2803" i="4"/>
  <c r="R2427" i="4"/>
  <c r="R2812" i="4"/>
  <c r="R2654" i="4"/>
  <c r="R2941" i="4"/>
  <c r="W2870" i="4"/>
  <c r="X2870" i="4"/>
  <c r="R2962" i="4"/>
  <c r="R2615" i="4"/>
  <c r="R2806" i="4"/>
  <c r="R2521" i="4"/>
  <c r="R2980" i="4"/>
  <c r="R2848" i="4"/>
  <c r="R2568" i="4"/>
  <c r="R2683" i="4"/>
  <c r="R2856" i="4"/>
  <c r="R2662" i="4"/>
  <c r="R2498" i="4"/>
  <c r="R2833" i="4"/>
  <c r="R2433" i="4"/>
  <c r="R2727" i="4"/>
  <c r="W2782" i="4"/>
  <c r="X2782" i="4"/>
  <c r="R2979" i="4"/>
  <c r="R2984" i="4"/>
  <c r="R2923" i="4"/>
  <c r="R2502" i="4"/>
  <c r="R2813" i="4"/>
  <c r="R2804" i="4"/>
  <c r="R2823" i="4"/>
  <c r="R2863" i="4"/>
  <c r="X2820" i="4"/>
  <c r="R2777" i="4"/>
  <c r="R2466" i="4"/>
  <c r="R2897" i="4"/>
  <c r="R2867" i="4"/>
  <c r="R2677" i="4"/>
  <c r="R2933" i="4"/>
  <c r="R2448" i="4"/>
  <c r="R2886" i="4"/>
  <c r="R2542" i="4"/>
  <c r="R2665" i="4"/>
  <c r="R2824" i="4"/>
  <c r="R2648" i="4"/>
  <c r="R2809" i="4"/>
  <c r="R2669" i="4"/>
  <c r="R2912" i="4"/>
  <c r="W2807" i="4"/>
  <c r="X2807" i="4"/>
  <c r="R2579" i="4"/>
  <c r="R2659" i="4"/>
  <c r="R2773" i="4"/>
  <c r="X2930" i="4"/>
  <c r="R2930" i="4"/>
  <c r="R2972" i="4"/>
  <c r="R2966" i="4"/>
  <c r="R2904" i="4"/>
  <c r="R2895" i="4"/>
  <c r="R2655" i="4"/>
  <c r="X2431" i="4"/>
  <c r="R2678" i="4"/>
  <c r="R2758" i="4"/>
  <c r="R2831" i="4"/>
  <c r="R2717" i="4"/>
  <c r="R2505" i="4"/>
  <c r="R2911" i="4"/>
  <c r="R2974" i="4"/>
  <c r="R2621" i="4"/>
  <c r="R2927" i="4"/>
  <c r="R2944" i="4"/>
  <c r="W2861" i="4"/>
  <c r="X2861" i="4"/>
  <c r="R2624" i="4"/>
  <c r="R2454" i="4"/>
  <c r="R2959" i="4"/>
  <c r="R2539" i="4"/>
  <c r="R2847" i="4"/>
  <c r="R2518" i="4"/>
  <c r="R2636" i="4"/>
  <c r="R2800" i="4"/>
  <c r="R2774" i="4"/>
  <c r="R2783" i="4"/>
  <c r="R2817" i="4"/>
  <c r="X2832" i="4"/>
  <c r="W2832" i="4"/>
  <c r="X2756" i="4"/>
  <c r="R2756" i="4"/>
  <c r="R2582" i="4"/>
  <c r="R2780" i="4"/>
  <c r="R2763" i="4"/>
  <c r="W2835" i="4"/>
  <c r="X2835" i="4"/>
  <c r="R2954" i="4"/>
  <c r="R2961" i="4"/>
  <c r="R2929" i="4"/>
  <c r="R2937" i="4"/>
  <c r="R2811" i="4"/>
  <c r="Y2956" i="4"/>
  <c r="R2786" i="4"/>
  <c r="R2545" i="4"/>
  <c r="R2971" i="4"/>
  <c r="R2866" i="4"/>
  <c r="R2859" i="4"/>
  <c r="R2598" i="4"/>
  <c r="R2889" i="4"/>
  <c r="R2709" i="4"/>
  <c r="R2594" i="4"/>
  <c r="R2630" i="4"/>
  <c r="R2607" i="4"/>
  <c r="R2906" i="4"/>
  <c r="R2689" i="4"/>
  <c r="R2890" i="4"/>
  <c r="R2501" i="4"/>
  <c r="R2695" i="4"/>
  <c r="R2527" i="4"/>
  <c r="R2949" i="4"/>
  <c r="R2975" i="4"/>
  <c r="R2917" i="4"/>
  <c r="R2926" i="4"/>
  <c r="X2845" i="4"/>
  <c r="W2845" i="4"/>
  <c r="X2939" i="4"/>
  <c r="W2939" i="4"/>
  <c r="X2892" i="4"/>
  <c r="W2892" i="4"/>
  <c r="X2798" i="4"/>
  <c r="W2798" i="4"/>
  <c r="X2751" i="4"/>
  <c r="W2751" i="4"/>
  <c r="X2704" i="4"/>
  <c r="W2704" i="4"/>
  <c r="X2610" i="4"/>
  <c r="W2610" i="4"/>
  <c r="X2563" i="4"/>
  <c r="W2563" i="4"/>
  <c r="X2516" i="4"/>
  <c r="W2516" i="4"/>
  <c r="X2469" i="4"/>
  <c r="W2469" i="4"/>
  <c r="X2422" i="4"/>
  <c r="W2422" i="4"/>
  <c r="O40" i="5"/>
  <c r="V40" i="5"/>
  <c r="U40" i="5"/>
  <c r="O36" i="5"/>
  <c r="O9" i="5"/>
  <c r="P40" i="5"/>
  <c r="O24" i="5"/>
  <c r="O26" i="5"/>
  <c r="O12" i="5"/>
  <c r="O29" i="5"/>
  <c r="O14" i="5"/>
  <c r="O30" i="5"/>
  <c r="O13" i="5"/>
  <c r="O6" i="5"/>
  <c r="O17" i="5"/>
  <c r="P36" i="5"/>
  <c r="O31" i="5"/>
  <c r="O32" i="5"/>
  <c r="O18" i="5"/>
  <c r="O21" i="5"/>
  <c r="O23" i="5"/>
  <c r="O35" i="5"/>
  <c r="O33" i="5"/>
  <c r="O20" i="5"/>
  <c r="Z2373" i="4"/>
  <c r="M2373" i="4" s="1"/>
  <c r="Z2308" i="4"/>
  <c r="M2308" i="4" s="1"/>
  <c r="Z452" i="4"/>
  <c r="Z451" i="4"/>
  <c r="Z450" i="4"/>
  <c r="Z449" i="4"/>
  <c r="Z448" i="4"/>
  <c r="Z447" i="4"/>
  <c r="Z446" i="4"/>
  <c r="Z445" i="4"/>
  <c r="Z444" i="4"/>
  <c r="Z443" i="4"/>
  <c r="Z442" i="4"/>
  <c r="Z441" i="4"/>
  <c r="Z440" i="4"/>
  <c r="Z439" i="4"/>
  <c r="Z438" i="4"/>
  <c r="Z437" i="4"/>
  <c r="Z436" i="4"/>
  <c r="Z435" i="4"/>
  <c r="Z434" i="4"/>
  <c r="Z433" i="4"/>
  <c r="Z432" i="4"/>
  <c r="Z431" i="4"/>
  <c r="Z430" i="4"/>
  <c r="Z429" i="4"/>
  <c r="Z428" i="4"/>
  <c r="Z427" i="4"/>
  <c r="Z426" i="4"/>
  <c r="Z425" i="4"/>
  <c r="Z424" i="4"/>
  <c r="Z423" i="4"/>
  <c r="X2649" i="4" l="1"/>
  <c r="X2872" i="4"/>
  <c r="W2922" i="4"/>
  <c r="X2613" i="4"/>
  <c r="X2429" i="4"/>
  <c r="X2816" i="4"/>
  <c r="X2452" i="4"/>
  <c r="U35" i="5"/>
  <c r="X2699" i="4"/>
  <c r="X2655" i="4"/>
  <c r="X2617" i="4"/>
  <c r="X2863" i="4"/>
  <c r="X2553" i="4"/>
  <c r="X2470" i="4"/>
  <c r="X2775" i="4"/>
  <c r="X2940" i="4"/>
  <c r="W2893" i="4"/>
  <c r="X2710" i="4"/>
  <c r="X2887" i="4"/>
  <c r="X2506" i="4"/>
  <c r="W2797" i="4"/>
  <c r="X2468" i="4"/>
  <c r="X2484" i="4"/>
  <c r="X2537" i="4"/>
  <c r="X2697" i="4"/>
  <c r="X2885" i="4"/>
  <c r="X2785" i="4"/>
  <c r="X2796" i="4"/>
  <c r="X2664" i="4"/>
  <c r="X2494" i="4"/>
  <c r="X2458" i="4"/>
  <c r="X2440" i="4"/>
  <c r="X2723" i="4"/>
  <c r="X2526" i="4"/>
  <c r="X2443" i="4"/>
  <c r="X2435" i="4"/>
  <c r="X2616" i="4"/>
  <c r="X2831" i="4"/>
  <c r="X2694" i="4"/>
  <c r="W2865" i="4"/>
  <c r="W2672" i="4"/>
  <c r="X2620" i="4"/>
  <c r="W2663" i="4"/>
  <c r="X2891" i="4"/>
  <c r="X2628" i="4"/>
  <c r="X2738" i="4"/>
  <c r="X2587" i="4"/>
  <c r="X2505" i="4"/>
  <c r="X2614" i="4"/>
  <c r="P35" i="5"/>
  <c r="Q37" i="5"/>
  <c r="P37" i="5"/>
  <c r="X2705" i="4"/>
  <c r="W2876" i="4"/>
  <c r="W2757" i="4"/>
  <c r="X2641" i="4"/>
  <c r="X2564" i="4"/>
  <c r="X2678" i="4"/>
  <c r="X2719" i="4"/>
  <c r="X2428" i="4"/>
  <c r="X2523" i="4"/>
  <c r="X2603" i="4"/>
  <c r="X2902" i="4"/>
  <c r="X2684" i="4"/>
  <c r="X2476" i="4"/>
  <c r="X2623" i="4"/>
  <c r="X2829" i="4"/>
  <c r="X2467" i="4"/>
  <c r="X2667" i="4"/>
  <c r="W2424" i="4"/>
  <c r="W2767" i="4"/>
  <c r="X2781" i="4"/>
  <c r="X2453" i="4"/>
  <c r="X2744" i="4"/>
  <c r="X2707" i="4"/>
  <c r="X2702" i="4"/>
  <c r="W2752" i="4"/>
  <c r="X2566" i="4"/>
  <c r="X2541" i="4"/>
  <c r="X2584" i="4"/>
  <c r="X2570" i="4"/>
  <c r="X2779" i="4"/>
  <c r="X2449" i="4"/>
  <c r="X2860" i="4"/>
  <c r="X2520" i="4"/>
  <c r="X2497" i="4"/>
  <c r="X2625" i="4"/>
  <c r="X2500" i="4"/>
  <c r="X2734" i="4"/>
  <c r="X2549" i="4"/>
  <c r="X2626" i="4"/>
  <c r="X2609" i="4"/>
  <c r="W2720" i="4"/>
  <c r="X2637" i="4"/>
  <c r="X2852" i="4"/>
  <c r="X2478" i="4"/>
  <c r="W2691" i="4"/>
  <c r="W2486" i="4"/>
  <c r="W2488" i="4"/>
  <c r="X2882" i="4"/>
  <c r="X2559" i="4"/>
  <c r="X2481" i="4"/>
  <c r="X2740" i="4"/>
  <c r="X2799" i="4"/>
  <c r="X2650" i="4"/>
  <c r="X2805" i="4"/>
  <c r="W2581" i="4"/>
  <c r="X2666" i="4"/>
  <c r="X2714" i="4"/>
  <c r="X2635" i="4"/>
  <c r="W2540" i="4"/>
  <c r="W2515" i="4"/>
  <c r="W2688" i="4"/>
  <c r="W2571" i="4"/>
  <c r="X2459" i="4"/>
  <c r="X2629" i="4"/>
  <c r="X2693" i="4"/>
  <c r="X2875" i="4"/>
  <c r="X2473" i="4"/>
  <c r="X2770" i="4"/>
  <c r="X2711" i="4"/>
  <c r="W2750" i="4"/>
  <c r="W2811" i="4"/>
  <c r="X2444" i="4"/>
  <c r="X2766" i="4"/>
  <c r="X2731" i="4"/>
  <c r="X2855" i="4"/>
  <c r="X2888" i="4"/>
  <c r="X2525" i="4"/>
  <c r="W2479" i="4"/>
  <c r="X2432" i="4"/>
  <c r="X2660" i="4"/>
  <c r="X2512" i="4"/>
  <c r="X2561" i="4"/>
  <c r="X2640" i="4"/>
  <c r="X2522" i="4"/>
  <c r="W2844" i="4"/>
  <c r="X2485" i="4"/>
  <c r="X2741" i="4"/>
  <c r="X2508" i="4"/>
  <c r="W2810" i="4"/>
  <c r="X2737" i="4"/>
  <c r="X2472" i="4"/>
  <c r="X2573" i="4"/>
  <c r="X2544" i="4"/>
  <c r="X2838" i="4"/>
  <c r="X2673" i="4"/>
  <c r="X2638" i="4"/>
  <c r="X2905" i="4"/>
  <c r="X2558" i="4"/>
  <c r="X2437" i="4"/>
  <c r="X2543" i="4"/>
  <c r="X2656" i="4"/>
  <c r="X2606" i="4"/>
  <c r="X2434" i="4"/>
  <c r="X2735" i="4"/>
  <c r="W2578" i="4"/>
  <c r="X2823" i="4"/>
  <c r="W2769" i="4"/>
  <c r="W2599" i="4"/>
  <c r="W2546" i="4"/>
  <c r="X2749" i="4"/>
  <c r="X2502" i="4"/>
  <c r="X2722" i="4"/>
  <c r="X2849" i="4"/>
  <c r="X2708" i="4"/>
  <c r="W2517" i="4"/>
  <c r="X2646" i="4"/>
  <c r="X2700" i="4"/>
  <c r="X2788" i="4"/>
  <c r="X2682" i="4"/>
  <c r="X2754" i="4"/>
  <c r="X2647" i="4"/>
  <c r="X2619" i="4"/>
  <c r="X2846" i="4"/>
  <c r="W2728" i="4"/>
  <c r="W2446" i="4"/>
  <c r="W2462" i="4"/>
  <c r="W2455" i="4"/>
  <c r="X2622" i="4"/>
  <c r="X2671" i="4"/>
  <c r="X2703" i="4"/>
  <c r="W2778" i="4"/>
  <c r="W2690" i="4"/>
  <c r="W2552" i="4"/>
  <c r="W2687" i="4"/>
  <c r="X2550" i="4"/>
  <c r="W2841" i="4"/>
  <c r="X2551" i="4"/>
  <c r="X2569" i="4"/>
  <c r="W2819" i="4"/>
  <c r="W2572" i="4"/>
  <c r="W2441" i="4"/>
  <c r="W2562" i="4"/>
  <c r="W2438" i="4"/>
  <c r="X2760" i="4"/>
  <c r="X2531" i="4"/>
  <c r="W2425" i="4"/>
  <c r="W2503" i="4"/>
  <c r="W2825" i="4"/>
  <c r="W2681" i="4"/>
  <c r="W2528" i="4"/>
  <c r="W2791" i="4"/>
  <c r="W2482" i="4"/>
  <c r="X2423" i="4"/>
  <c r="W2631" i="4"/>
  <c r="X2676" i="4"/>
  <c r="W2534" i="4"/>
  <c r="X2873" i="4"/>
  <c r="X2575" i="4"/>
  <c r="X2658" i="4"/>
  <c r="W2644" i="4"/>
  <c r="W2426" i="4"/>
  <c r="W2713" i="4"/>
  <c r="W2491" i="4"/>
  <c r="X2642" i="4"/>
  <c r="W2532" i="4"/>
  <c r="W2529" i="4"/>
  <c r="W2726" i="4"/>
  <c r="W2450" i="4"/>
  <c r="W2732" i="4"/>
  <c r="W2475" i="4"/>
  <c r="W2675" i="4"/>
  <c r="W2567" i="4"/>
  <c r="W2794" i="4"/>
  <c r="W2747" i="4"/>
  <c r="X2716" i="4"/>
  <c r="W2828" i="4"/>
  <c r="W2556" i="4"/>
  <c r="W2784" i="4"/>
  <c r="W2499" i="4"/>
  <c r="X2729" i="4"/>
  <c r="W2802" i="4"/>
  <c r="W2593" i="4"/>
  <c r="W2632" i="4"/>
  <c r="W2535" i="4"/>
  <c r="W2787" i="4"/>
  <c r="W2634" i="4"/>
  <c r="X2661" i="4"/>
  <c r="W2822" i="4"/>
  <c r="W2755" i="4"/>
  <c r="X2465" i="4"/>
  <c r="W2657" i="4"/>
  <c r="X2605" i="4"/>
  <c r="X2696" i="4"/>
  <c r="X2743" i="4"/>
  <c r="W2511" i="4"/>
  <c r="X2555" i="4"/>
  <c r="X2790" i="4"/>
  <c r="X2602" i="4"/>
  <c r="X2461" i="4"/>
  <c r="X2843" i="4"/>
  <c r="X2493" i="4"/>
  <c r="X2496" i="4"/>
  <c r="X2464" i="4"/>
  <c r="X2514" i="4"/>
  <c r="X2643" i="4"/>
  <c r="X2777" i="4"/>
  <c r="W2777" i="4"/>
  <c r="X2433" i="4"/>
  <c r="W2433" i="4"/>
  <c r="X2568" i="4"/>
  <c r="W2568" i="4"/>
  <c r="X2962" i="4"/>
  <c r="W2962" i="4"/>
  <c r="X2803" i="4"/>
  <c r="W2803" i="4"/>
  <c r="W2919" i="4"/>
  <c r="X2919" i="4"/>
  <c r="X2457" i="4"/>
  <c r="W2457" i="4"/>
  <c r="X2633" i="4"/>
  <c r="W2633" i="4"/>
  <c r="X2836" i="4"/>
  <c r="W2836" i="4"/>
  <c r="X2792" i="4"/>
  <c r="W2792" i="4"/>
  <c r="X2442" i="4"/>
  <c r="W2442" i="4"/>
  <c r="X2504" i="4"/>
  <c r="W2504" i="4"/>
  <c r="X2565" i="4"/>
  <c r="W2565" i="4"/>
  <c r="X2907" i="4"/>
  <c r="W2907" i="4"/>
  <c r="X2851" i="4"/>
  <c r="W2851" i="4"/>
  <c r="W2857" i="4"/>
  <c r="X2857" i="4"/>
  <c r="X2489" i="4"/>
  <c r="W2489" i="4"/>
  <c r="X2759" i="4"/>
  <c r="W2759" i="4"/>
  <c r="X2524" i="4"/>
  <c r="W2524" i="4"/>
  <c r="W2925" i="4"/>
  <c r="X2925" i="4"/>
  <c r="W2951" i="4"/>
  <c r="X2951" i="4"/>
  <c r="W2834" i="4"/>
  <c r="X2834" i="4"/>
  <c r="X2651" i="4"/>
  <c r="W2651" i="4"/>
  <c r="X2574" i="4"/>
  <c r="W2574" i="4"/>
  <c r="W2910" i="4"/>
  <c r="X2910" i="4"/>
  <c r="X2776" i="4"/>
  <c r="W2776" i="4"/>
  <c r="X2918" i="4"/>
  <c r="W2918" i="4"/>
  <c r="X2768" i="4"/>
  <c r="W2768" i="4"/>
  <c r="X2477" i="4"/>
  <c r="W2477" i="4"/>
  <c r="W2958" i="4"/>
  <c r="X2958" i="4"/>
  <c r="X2924" i="4"/>
  <c r="W2924" i="4"/>
  <c r="X2430" i="4"/>
  <c r="W2430" i="4"/>
  <c r="X2724" i="4"/>
  <c r="W2724" i="4"/>
  <c r="W2952" i="4"/>
  <c r="X2952" i="4"/>
  <c r="W2960" i="4"/>
  <c r="X2960" i="4"/>
  <c r="W2793" i="4"/>
  <c r="X2793" i="4"/>
  <c r="X2598" i="4"/>
  <c r="W2598" i="4"/>
  <c r="X2944" i="4"/>
  <c r="W2944" i="4"/>
  <c r="W2669" i="4"/>
  <c r="X2669" i="4"/>
  <c r="X2665" i="4"/>
  <c r="W2665" i="4"/>
  <c r="X2677" i="4"/>
  <c r="W2677" i="4"/>
  <c r="X2833" i="4"/>
  <c r="W2833" i="4"/>
  <c r="X2848" i="4"/>
  <c r="W2848" i="4"/>
  <c r="W2948" i="4"/>
  <c r="X2948" i="4"/>
  <c r="X2595" i="4"/>
  <c r="W2595" i="4"/>
  <c r="X2830" i="4"/>
  <c r="W2830" i="4"/>
  <c r="X2451" i="4"/>
  <c r="W2451" i="4"/>
  <c r="X2536" i="4"/>
  <c r="W2536" i="4"/>
  <c r="X2692" i="4"/>
  <c r="W2692" i="4"/>
  <c r="X2880" i="4"/>
  <c r="W2880" i="4"/>
  <c r="W2935" i="4"/>
  <c r="X2935" i="4"/>
  <c r="X2818" i="4"/>
  <c r="W2818" i="4"/>
  <c r="X2439" i="4"/>
  <c r="W2439" i="4"/>
  <c r="X2600" i="4"/>
  <c r="W2600" i="4"/>
  <c r="W2983" i="4"/>
  <c r="X2583" i="4"/>
  <c r="W2583" i="4"/>
  <c r="X2868" i="4"/>
  <c r="W2868" i="4"/>
  <c r="X2612" i="4"/>
  <c r="W2612" i="4"/>
  <c r="X2715" i="4"/>
  <c r="W2715" i="4"/>
  <c r="W2862" i="4"/>
  <c r="X2862" i="4"/>
  <c r="X2921" i="4"/>
  <c r="W2921" i="4"/>
  <c r="X2859" i="4"/>
  <c r="W2859" i="4"/>
  <c r="W2937" i="4"/>
  <c r="X2937" i="4"/>
  <c r="X2780" i="4"/>
  <c r="W2780" i="4"/>
  <c r="X2783" i="4"/>
  <c r="W2783" i="4"/>
  <c r="X2539" i="4"/>
  <c r="W2539" i="4"/>
  <c r="X2773" i="4"/>
  <c r="W2773" i="4"/>
  <c r="W2984" i="4"/>
  <c r="X2984" i="4"/>
  <c r="W2913" i="4"/>
  <c r="X2913" i="4"/>
  <c r="X2753" i="4"/>
  <c r="W2753" i="4"/>
  <c r="X2588" i="4"/>
  <c r="W2588" i="4"/>
  <c r="X2903" i="4"/>
  <c r="W2903" i="4"/>
  <c r="X2877" i="4"/>
  <c r="W2877" i="4"/>
  <c r="X2977" i="4"/>
  <c r="W2977" i="4"/>
  <c r="X2611" i="4"/>
  <c r="W2611" i="4"/>
  <c r="W2976" i="4"/>
  <c r="X2976" i="4"/>
  <c r="W2928" i="4"/>
  <c r="X2928" i="4"/>
  <c r="W2772" i="4"/>
  <c r="X2772" i="4"/>
  <c r="W2957" i="4"/>
  <c r="X2957" i="4"/>
  <c r="X2542" i="4"/>
  <c r="W2542" i="4"/>
  <c r="W2867" i="4"/>
  <c r="X2867" i="4"/>
  <c r="X2498" i="4"/>
  <c r="W2498" i="4"/>
  <c r="X2980" i="4"/>
  <c r="W2980" i="4"/>
  <c r="X2941" i="4"/>
  <c r="W2941" i="4"/>
  <c r="W2943" i="4"/>
  <c r="X2943" i="4"/>
  <c r="X2686" i="4"/>
  <c r="W2686" i="4"/>
  <c r="X2827" i="4"/>
  <c r="W2827" i="4"/>
  <c r="X2894" i="4"/>
  <c r="W2894" i="4"/>
  <c r="X2471" i="4"/>
  <c r="W2471" i="4"/>
  <c r="X2597" i="4"/>
  <c r="W2597" i="4"/>
  <c r="W2982" i="4"/>
  <c r="X2982" i="4"/>
  <c r="X2492" i="4"/>
  <c r="W2492" i="4"/>
  <c r="X2789" i="4"/>
  <c r="W2789" i="4"/>
  <c r="X2721" i="4"/>
  <c r="W2721" i="4"/>
  <c r="X2842" i="4"/>
  <c r="W2842" i="4"/>
  <c r="X2463" i="4"/>
  <c r="W2463" i="4"/>
  <c r="W2869" i="4"/>
  <c r="X2869" i="4"/>
  <c r="X2601" i="4"/>
  <c r="W2601" i="4"/>
  <c r="W2896" i="4"/>
  <c r="X2896" i="4"/>
  <c r="X2874" i="4"/>
  <c r="W2874" i="4"/>
  <c r="W2645" i="4"/>
  <c r="X2645" i="4"/>
  <c r="W2858" i="4"/>
  <c r="X2858" i="4"/>
  <c r="X2906" i="4"/>
  <c r="W2906" i="4"/>
  <c r="W2926" i="4"/>
  <c r="X2926" i="4"/>
  <c r="X2959" i="4"/>
  <c r="W2959" i="4"/>
  <c r="X2927" i="4"/>
  <c r="W2927" i="4"/>
  <c r="W2895" i="4"/>
  <c r="X2895" i="4"/>
  <c r="X2659" i="4"/>
  <c r="W2659" i="4"/>
  <c r="W2979" i="4"/>
  <c r="X2979" i="4"/>
  <c r="X2639" i="4"/>
  <c r="W2639" i="4"/>
  <c r="W2712" i="4"/>
  <c r="X2712" i="4"/>
  <c r="X2771" i="4"/>
  <c r="W2771" i="4"/>
  <c r="X2627" i="4"/>
  <c r="W2627" i="4"/>
  <c r="X2736" i="4"/>
  <c r="W2736" i="4"/>
  <c r="X2668" i="4"/>
  <c r="W2668" i="4"/>
  <c r="W2942" i="4"/>
  <c r="X2942" i="4"/>
  <c r="X2538" i="4"/>
  <c r="W2538" i="4"/>
  <c r="W2985" i="4"/>
  <c r="X2985" i="4"/>
  <c r="X2607" i="4"/>
  <c r="W2607" i="4"/>
  <c r="X2774" i="4"/>
  <c r="W2774" i="4"/>
  <c r="W2756" i="4"/>
  <c r="X2809" i="4"/>
  <c r="W2809" i="4"/>
  <c r="X2886" i="4"/>
  <c r="W2886" i="4"/>
  <c r="X2897" i="4"/>
  <c r="W2897" i="4"/>
  <c r="W2930" i="4"/>
  <c r="X2662" i="4"/>
  <c r="W2662" i="4"/>
  <c r="W2521" i="4"/>
  <c r="X2521" i="4"/>
  <c r="X2654" i="4"/>
  <c r="W2654" i="4"/>
  <c r="X2507" i="4"/>
  <c r="W2507" i="4"/>
  <c r="X2915" i="4"/>
  <c r="W2915" i="4"/>
  <c r="W2884" i="4"/>
  <c r="X2884" i="4"/>
  <c r="W2762" i="4"/>
  <c r="X2762" i="4"/>
  <c r="X2821" i="4"/>
  <c r="W2821" i="4"/>
  <c r="X2739" i="4"/>
  <c r="W2739" i="4"/>
  <c r="W2981" i="4"/>
  <c r="X2981" i="4"/>
  <c r="X2560" i="4"/>
  <c r="W2560" i="4"/>
  <c r="X2577" i="4"/>
  <c r="W2577" i="4"/>
  <c r="X2530" i="4"/>
  <c r="W2530" i="4"/>
  <c r="W2931" i="4"/>
  <c r="X2931" i="4"/>
  <c r="W2585" i="4"/>
  <c r="X2585" i="4"/>
  <c r="X2815" i="4"/>
  <c r="W2815" i="4"/>
  <c r="X2745" i="4"/>
  <c r="W2745" i="4"/>
  <c r="W2964" i="4"/>
  <c r="X2964" i="4"/>
  <c r="X2557" i="4"/>
  <c r="W2557" i="4"/>
  <c r="X2900" i="4"/>
  <c r="W2900" i="4"/>
  <c r="W2929" i="4"/>
  <c r="X2929" i="4"/>
  <c r="W2917" i="4"/>
  <c r="X2917" i="4"/>
  <c r="X2501" i="4"/>
  <c r="W2501" i="4"/>
  <c r="X2594" i="4"/>
  <c r="W2594" i="4"/>
  <c r="X2971" i="4"/>
  <c r="W2971" i="4"/>
  <c r="X2961" i="4"/>
  <c r="W2961" i="4"/>
  <c r="X2800" i="4"/>
  <c r="W2800" i="4"/>
  <c r="X2454" i="4"/>
  <c r="W2454" i="4"/>
  <c r="X2621" i="4"/>
  <c r="W2621" i="4"/>
  <c r="W2746" i="4"/>
  <c r="X2746" i="4"/>
  <c r="W2904" i="4"/>
  <c r="X2904" i="4"/>
  <c r="W2801" i="4"/>
  <c r="X2801" i="4"/>
  <c r="X2589" i="4"/>
  <c r="W2589" i="4"/>
  <c r="X2460" i="4"/>
  <c r="W2460" i="4"/>
  <c r="X2973" i="4"/>
  <c r="W2973" i="4"/>
  <c r="W2837" i="4"/>
  <c r="X2837" i="4"/>
  <c r="X2445" i="4"/>
  <c r="W2445" i="4"/>
  <c r="X2901" i="4"/>
  <c r="W2901" i="4"/>
  <c r="X2898" i="4"/>
  <c r="W2898" i="4"/>
  <c r="W2963" i="4"/>
  <c r="X2963" i="4"/>
  <c r="X2839" i="4"/>
  <c r="W2839" i="4"/>
  <c r="X2912" i="4"/>
  <c r="W2912" i="4"/>
  <c r="X2582" i="4"/>
  <c r="W2582" i="4"/>
  <c r="X2579" i="4"/>
  <c r="W2579" i="4"/>
  <c r="X2448" i="4"/>
  <c r="W2448" i="4"/>
  <c r="X2466" i="4"/>
  <c r="W2466" i="4"/>
  <c r="X2856" i="4"/>
  <c r="W2856" i="4"/>
  <c r="X2806" i="4"/>
  <c r="W2806" i="4"/>
  <c r="X2812" i="4"/>
  <c r="W2812" i="4"/>
  <c r="X2592" i="4"/>
  <c r="W2592" i="4"/>
  <c r="X2513" i="4"/>
  <c r="W2513" i="4"/>
  <c r="X2576" i="4"/>
  <c r="W2576" i="4"/>
  <c r="X2853" i="4"/>
  <c r="W2853" i="4"/>
  <c r="W2969" i="4"/>
  <c r="X2969" i="4"/>
  <c r="X2968" i="4"/>
  <c r="W2968" i="4"/>
  <c r="X2718" i="4"/>
  <c r="W2718" i="4"/>
  <c r="X2586" i="4"/>
  <c r="W2586" i="4"/>
  <c r="X2701" i="4"/>
  <c r="W2701" i="4"/>
  <c r="W2881" i="4"/>
  <c r="X2881" i="4"/>
  <c r="X2548" i="4"/>
  <c r="W2548" i="4"/>
  <c r="X2947" i="4"/>
  <c r="W2947" i="4"/>
  <c r="X2765" i="4"/>
  <c r="W2765" i="4"/>
  <c r="X2474" i="4"/>
  <c r="W2474" i="4"/>
  <c r="X2847" i="4"/>
  <c r="W2847" i="4"/>
  <c r="X2527" i="4"/>
  <c r="W2527" i="4"/>
  <c r="X2630" i="4"/>
  <c r="W2630" i="4"/>
  <c r="W2975" i="4"/>
  <c r="X2975" i="4"/>
  <c r="W2890" i="4"/>
  <c r="X2890" i="4"/>
  <c r="X2709" i="4"/>
  <c r="W2709" i="4"/>
  <c r="X2545" i="4"/>
  <c r="W2545" i="4"/>
  <c r="W2954" i="4"/>
  <c r="X2954" i="4"/>
  <c r="X2636" i="4"/>
  <c r="W2636" i="4"/>
  <c r="X2624" i="4"/>
  <c r="W2624" i="4"/>
  <c r="W2974" i="4"/>
  <c r="X2974" i="4"/>
  <c r="W2966" i="4"/>
  <c r="X2966" i="4"/>
  <c r="X2618" i="4"/>
  <c r="W2618" i="4"/>
  <c r="X2698" i="4"/>
  <c r="W2698" i="4"/>
  <c r="W2908" i="4"/>
  <c r="X2908" i="4"/>
  <c r="X2953" i="4"/>
  <c r="W2953" i="4"/>
  <c r="X2795" i="4"/>
  <c r="W2795" i="4"/>
  <c r="W2938" i="4"/>
  <c r="X2938" i="4"/>
  <c r="W2871" i="4"/>
  <c r="W2946" i="4"/>
  <c r="X2946" i="4"/>
  <c r="X2909" i="4"/>
  <c r="W2909" i="4"/>
  <c r="W2899" i="4"/>
  <c r="X2899" i="4"/>
  <c r="X2730" i="4"/>
  <c r="W2730" i="4"/>
  <c r="X2695" i="4"/>
  <c r="W2695" i="4"/>
  <c r="W2652" i="4"/>
  <c r="X2652" i="4"/>
  <c r="X2648" i="4"/>
  <c r="W2648" i="4"/>
  <c r="X2933" i="4"/>
  <c r="W2933" i="4"/>
  <c r="X2727" i="4"/>
  <c r="W2727" i="4"/>
  <c r="X2683" i="4"/>
  <c r="W2683" i="4"/>
  <c r="X2615" i="4"/>
  <c r="W2615" i="4"/>
  <c r="X2427" i="4"/>
  <c r="W2427" i="4"/>
  <c r="W2878" i="4"/>
  <c r="X2878" i="4"/>
  <c r="X2674" i="4"/>
  <c r="W2674" i="4"/>
  <c r="W2840" i="4"/>
  <c r="X2840" i="4"/>
  <c r="X2950" i="4"/>
  <c r="W2950" i="4"/>
  <c r="X2748" i="4"/>
  <c r="W2748" i="4"/>
  <c r="X2580" i="4"/>
  <c r="W2580" i="4"/>
  <c r="W2680" i="4"/>
  <c r="X2733" i="4"/>
  <c r="W2733" i="4"/>
  <c r="X2495" i="4"/>
  <c r="W2495" i="4"/>
  <c r="X2965" i="4"/>
  <c r="W2965" i="4"/>
  <c r="W2945" i="4"/>
  <c r="X2945" i="4"/>
  <c r="W2854" i="4"/>
  <c r="X2854" i="4"/>
  <c r="X2742" i="4"/>
  <c r="W2742" i="4"/>
  <c r="X2554" i="4"/>
  <c r="W2554" i="4"/>
  <c r="X2850" i="4"/>
  <c r="W2850" i="4"/>
  <c r="W2916" i="4"/>
  <c r="X2916" i="4"/>
  <c r="W2956" i="4"/>
  <c r="X2436" i="4"/>
  <c r="W2436" i="4"/>
  <c r="X2604" i="4"/>
  <c r="W2604" i="4"/>
  <c r="X2824" i="4"/>
  <c r="W2824" i="4"/>
  <c r="W2763" i="4"/>
  <c r="X2763" i="4"/>
  <c r="W2923" i="4"/>
  <c r="X2923" i="4"/>
  <c r="W2866" i="4"/>
  <c r="X2866" i="4"/>
  <c r="W2949" i="4"/>
  <c r="X2949" i="4"/>
  <c r="X2689" i="4"/>
  <c r="W2689" i="4"/>
  <c r="X2889" i="4"/>
  <c r="W2889" i="4"/>
  <c r="X2786" i="4"/>
  <c r="W2786" i="4"/>
  <c r="X2817" i="4"/>
  <c r="W2817" i="4"/>
  <c r="X2518" i="4"/>
  <c r="W2518" i="4"/>
  <c r="W2972" i="4"/>
  <c r="X2972" i="4"/>
  <c r="X2936" i="4"/>
  <c r="W2936" i="4"/>
  <c r="W2955" i="4"/>
  <c r="X2955" i="4"/>
  <c r="X2483" i="4"/>
  <c r="W2483" i="4"/>
  <c r="X2591" i="4"/>
  <c r="W2591" i="4"/>
  <c r="X2970" i="4"/>
  <c r="W2970" i="4"/>
  <c r="X2510" i="4"/>
  <c r="W2510" i="4"/>
  <c r="X2883" i="4"/>
  <c r="W2883" i="4"/>
  <c r="X2533" i="4"/>
  <c r="W2533" i="4"/>
  <c r="W2967" i="4"/>
  <c r="X2967" i="4"/>
  <c r="X2480" i="4"/>
  <c r="W2480" i="4"/>
  <c r="W2706" i="4"/>
  <c r="W2934" i="4"/>
  <c r="X2934" i="4"/>
  <c r="Z2315" i="4"/>
  <c r="Z2309" i="4"/>
  <c r="Z2320" i="4"/>
  <c r="Z2322" i="4"/>
  <c r="Z2310" i="4"/>
  <c r="Z2323" i="4"/>
  <c r="Z2317" i="4"/>
  <c r="Z2316" i="4"/>
  <c r="Z2311" i="4"/>
  <c r="Z2318" i="4"/>
  <c r="Z2321" i="4"/>
  <c r="Z2319" i="4"/>
  <c r="Z2312" i="4"/>
  <c r="Z2314" i="4"/>
  <c r="Z2313" i="4"/>
  <c r="Z2385" i="4"/>
  <c r="Z2377" i="4"/>
  <c r="Z2379" i="4"/>
  <c r="Z2386" i="4"/>
  <c r="Z2380" i="4"/>
  <c r="Z2387" i="4"/>
  <c r="Z2374" i="4"/>
  <c r="Z2388" i="4"/>
  <c r="Z2375" i="4"/>
  <c r="Z2381" i="4"/>
  <c r="Z2376" i="4"/>
  <c r="Z2382" i="4"/>
  <c r="Z2383" i="4"/>
  <c r="Z2384" i="4"/>
  <c r="Z2378" i="4"/>
  <c r="U36" i="5"/>
  <c r="V36" i="5"/>
  <c r="Y1737" i="4"/>
  <c r="Y1725" i="4"/>
  <c r="Y1739" i="4"/>
  <c r="Y1740" i="4"/>
  <c r="Y1729" i="4"/>
  <c r="Y1736" i="4"/>
  <c r="Y1738" i="4"/>
  <c r="Y1727" i="4"/>
  <c r="Y1741" i="4"/>
  <c r="Y1730" i="4"/>
  <c r="Y1731" i="4"/>
  <c r="Y1732" i="4"/>
  <c r="Y1733" i="4"/>
  <c r="Y1734" i="4"/>
  <c r="Y1735" i="4"/>
  <c r="Y44" i="4"/>
  <c r="Y2308" i="4"/>
  <c r="Y2373" i="4"/>
  <c r="V37" i="5" l="1"/>
  <c r="U37" i="5"/>
  <c r="L849" i="4"/>
  <c r="L852" i="4"/>
  <c r="M852" i="4" s="1"/>
  <c r="L843" i="4"/>
  <c r="L841" i="4"/>
  <c r="L844" i="4"/>
  <c r="M844" i="4" s="1"/>
  <c r="L772" i="4"/>
  <c r="M772" i="4" s="1"/>
  <c r="X4" i="5"/>
  <c r="K4" i="5" s="1"/>
  <c r="W4" i="5" l="1"/>
  <c r="W1" i="5" s="1"/>
  <c r="N841" i="4"/>
  <c r="N772" i="4"/>
  <c r="N843" i="4"/>
  <c r="N852" i="4"/>
  <c r="N844" i="4"/>
  <c r="N849" i="4"/>
  <c r="L850" i="4"/>
  <c r="M850" i="4" s="1"/>
  <c r="L851" i="4"/>
  <c r="L842" i="4"/>
  <c r="M842" i="4" s="1"/>
  <c r="R852" i="4" l="1"/>
  <c r="S852" i="4"/>
  <c r="X852" i="4" s="1"/>
  <c r="R843" i="4"/>
  <c r="S843" i="4"/>
  <c r="W843" i="4" s="1"/>
  <c r="R849" i="4"/>
  <c r="S849" i="4"/>
  <c r="X849" i="4" s="1"/>
  <c r="R772" i="4"/>
  <c r="S772" i="4"/>
  <c r="W772" i="4" s="1"/>
  <c r="R844" i="4"/>
  <c r="S844" i="4"/>
  <c r="X844" i="4" s="1"/>
  <c r="R841" i="4"/>
  <c r="S841" i="4"/>
  <c r="W841" i="4" s="1"/>
  <c r="N842" i="4"/>
  <c r="N851" i="4"/>
  <c r="N850" i="4"/>
  <c r="L1847" i="4"/>
  <c r="M1847" i="4" s="1"/>
  <c r="X843" i="4" l="1"/>
  <c r="R850" i="4"/>
  <c r="S850" i="4"/>
  <c r="W850" i="4" s="1"/>
  <c r="R851" i="4"/>
  <c r="S851" i="4"/>
  <c r="W851" i="4" s="1"/>
  <c r="R842" i="4"/>
  <c r="S842" i="4"/>
  <c r="X842" i="4" s="1"/>
  <c r="W849" i="4"/>
  <c r="X841" i="4"/>
  <c r="W844" i="4"/>
  <c r="X772" i="4"/>
  <c r="X850" i="4"/>
  <c r="W852" i="4"/>
  <c r="M1859" i="4" l="1"/>
  <c r="M1870" i="4"/>
  <c r="M1879" i="4"/>
  <c r="M1858" i="4"/>
  <c r="M1867" i="4"/>
  <c r="M1855" i="4"/>
  <c r="M1884" i="4"/>
  <c r="M1881" i="4"/>
  <c r="M1872" i="4"/>
  <c r="M1860" i="4"/>
  <c r="M1857" i="4"/>
  <c r="M1868" i="4"/>
  <c r="M1878" i="4"/>
  <c r="M1848" i="4"/>
  <c r="M1856" i="4"/>
  <c r="M1866" i="4"/>
  <c r="M1877" i="4"/>
  <c r="M1874" i="4"/>
  <c r="M1869" i="4"/>
  <c r="M1854" i="4"/>
  <c r="M1850" i="4"/>
  <c r="M1865" i="4"/>
  <c r="M1876" i="4"/>
  <c r="M1853" i="4"/>
  <c r="M1864" i="4"/>
  <c r="M1852" i="4"/>
  <c r="M1880" i="4"/>
  <c r="M1887" i="4"/>
  <c r="M1883" i="4"/>
  <c r="M1875" i="4"/>
  <c r="M1871" i="4"/>
  <c r="M1863" i="4"/>
  <c r="M1851" i="4"/>
  <c r="M1886" i="4"/>
  <c r="M1882" i="4"/>
  <c r="M1861" i="4"/>
  <c r="M1849" i="4"/>
  <c r="M1862" i="4"/>
  <c r="M1873" i="4"/>
  <c r="M1885" i="4"/>
  <c r="W842" i="4"/>
  <c r="X851" i="4"/>
  <c r="N1847" i="4"/>
  <c r="L869" i="4"/>
  <c r="L619" i="4"/>
  <c r="L646" i="4"/>
  <c r="L2199" i="4"/>
  <c r="M2199" i="4" s="1"/>
  <c r="L1820" i="4"/>
  <c r="L1486" i="4"/>
  <c r="L2276" i="4"/>
  <c r="M2276" i="4" s="1"/>
  <c r="L2404" i="4"/>
  <c r="L2324" i="4"/>
  <c r="L853" i="4"/>
  <c r="L101" i="4"/>
  <c r="M101" i="4" s="1"/>
  <c r="J4" i="5"/>
  <c r="L4" i="5" s="1"/>
  <c r="J5" i="5"/>
  <c r="K5" i="5" s="1"/>
  <c r="L5" i="5" s="1"/>
  <c r="J6" i="5"/>
  <c r="L6" i="5" s="1"/>
  <c r="J7" i="5"/>
  <c r="K7" i="5" s="1"/>
  <c r="L7" i="5" s="1"/>
  <c r="J8" i="5"/>
  <c r="K8" i="5" s="1"/>
  <c r="L8" i="5" s="1"/>
  <c r="J9" i="5"/>
  <c r="K9" i="5" s="1"/>
  <c r="J10" i="5"/>
  <c r="K10" i="5" s="1"/>
  <c r="L10" i="5" s="1"/>
  <c r="J11" i="5"/>
  <c r="K11" i="5" s="1"/>
  <c r="L11" i="5" s="1"/>
  <c r="J12" i="5"/>
  <c r="L12" i="5" s="1"/>
  <c r="J13" i="5"/>
  <c r="L13" i="5" s="1"/>
  <c r="J14" i="5"/>
  <c r="K14" i="5" s="1"/>
  <c r="J15" i="5"/>
  <c r="K15" i="5" s="1"/>
  <c r="L15" i="5" s="1"/>
  <c r="J16" i="5"/>
  <c r="K16" i="5" s="1"/>
  <c r="J17" i="5"/>
  <c r="J18" i="5"/>
  <c r="L18" i="5" s="1"/>
  <c r="J19" i="5"/>
  <c r="L19" i="5" s="1"/>
  <c r="J20" i="5"/>
  <c r="L20" i="5" s="1"/>
  <c r="J21" i="5"/>
  <c r="L21" i="5" s="1"/>
  <c r="J22" i="5"/>
  <c r="L22" i="5" s="1"/>
  <c r="J23" i="5"/>
  <c r="L23" i="5" s="1"/>
  <c r="J24" i="5"/>
  <c r="L24" i="5" s="1"/>
  <c r="J25" i="5"/>
  <c r="K25" i="5" s="1"/>
  <c r="L25" i="5" s="1"/>
  <c r="J26" i="5"/>
  <c r="L26" i="5" s="1"/>
  <c r="J27" i="5"/>
  <c r="K27" i="5" s="1"/>
  <c r="L27" i="5" s="1"/>
  <c r="J28" i="5"/>
  <c r="L28" i="5" s="1"/>
  <c r="J29" i="5"/>
  <c r="L29" i="5" s="1"/>
  <c r="J30" i="5"/>
  <c r="L30" i="5" s="1"/>
  <c r="J31" i="5"/>
  <c r="L31" i="5" s="1"/>
  <c r="J32" i="5"/>
  <c r="L32" i="5" s="1"/>
  <c r="J33" i="5"/>
  <c r="L33" i="5" s="1"/>
  <c r="J34" i="5"/>
  <c r="L34" i="5" s="1"/>
  <c r="R1847" i="4" l="1"/>
  <c r="S1847" i="4"/>
  <c r="P7" i="5"/>
  <c r="Q7" i="5"/>
  <c r="P5" i="5"/>
  <c r="Q5" i="5"/>
  <c r="P27" i="5"/>
  <c r="Q27" i="5"/>
  <c r="P15" i="5"/>
  <c r="Q15" i="5"/>
  <c r="P19" i="5"/>
  <c r="Q19" i="5"/>
  <c r="P13" i="5"/>
  <c r="Q13" i="5"/>
  <c r="P18" i="5"/>
  <c r="Q18" i="5"/>
  <c r="P26" i="5"/>
  <c r="Q26" i="5"/>
  <c r="P24" i="5"/>
  <c r="Q24" i="5"/>
  <c r="P12" i="5"/>
  <c r="Q12" i="5"/>
  <c r="P31" i="5"/>
  <c r="Q31" i="5"/>
  <c r="P25" i="5"/>
  <c r="Q25" i="5"/>
  <c r="P23" i="5"/>
  <c r="Q23" i="5"/>
  <c r="P11" i="5"/>
  <c r="Q11" i="5"/>
  <c r="P6" i="5"/>
  <c r="Q6" i="5"/>
  <c r="P4" i="5"/>
  <c r="Q4" i="5"/>
  <c r="P34" i="5"/>
  <c r="Q34" i="5"/>
  <c r="P22" i="5"/>
  <c r="Q22" i="5"/>
  <c r="P10" i="5"/>
  <c r="Q10" i="5"/>
  <c r="P29" i="5"/>
  <c r="Q29" i="5"/>
  <c r="P21" i="5"/>
  <c r="Q21" i="5"/>
  <c r="P30" i="5"/>
  <c r="Q30" i="5"/>
  <c r="P28" i="5"/>
  <c r="Q28" i="5"/>
  <c r="P33" i="5"/>
  <c r="Q33" i="5"/>
  <c r="P32" i="5"/>
  <c r="Q32" i="5"/>
  <c r="P20" i="5"/>
  <c r="Q20" i="5"/>
  <c r="P8" i="5"/>
  <c r="Q8" i="5"/>
  <c r="M665" i="4"/>
  <c r="M658" i="4"/>
  <c r="M657" i="4"/>
  <c r="M660" i="4"/>
  <c r="M653" i="4"/>
  <c r="M670" i="4"/>
  <c r="M654" i="4"/>
  <c r="M666" i="4"/>
  <c r="M669" i="4"/>
  <c r="M659" i="4"/>
  <c r="M663" i="4"/>
  <c r="M667" i="4"/>
  <c r="M650" i="4"/>
  <c r="M655" i="4"/>
  <c r="M671" i="4"/>
  <c r="M652" i="4"/>
  <c r="M664" i="4"/>
  <c r="M648" i="4"/>
  <c r="M672" i="4"/>
  <c r="M651" i="4"/>
  <c r="M661" i="4"/>
  <c r="M662" i="4"/>
  <c r="M656" i="4"/>
  <c r="M647" i="4"/>
  <c r="M668" i="4"/>
  <c r="M649" i="4"/>
  <c r="M635" i="4"/>
  <c r="M628" i="4"/>
  <c r="M630" i="4"/>
  <c r="M637" i="4"/>
  <c r="M641" i="4"/>
  <c r="M642" i="4"/>
  <c r="M627" i="4"/>
  <c r="M625" i="4"/>
  <c r="M621" i="4"/>
  <c r="M633" i="4"/>
  <c r="M639" i="4"/>
  <c r="M622" i="4"/>
  <c r="M631" i="4"/>
  <c r="M645" i="4"/>
  <c r="M623" i="4"/>
  <c r="M626" i="4"/>
  <c r="M620" i="4"/>
  <c r="M632" i="4"/>
  <c r="M644" i="4"/>
  <c r="M629" i="4"/>
  <c r="M634" i="4"/>
  <c r="M636" i="4"/>
  <c r="M624" i="4"/>
  <c r="M643" i="4"/>
  <c r="M638" i="4"/>
  <c r="M640" i="4"/>
  <c r="N869" i="4"/>
  <c r="S869" i="4" s="1"/>
  <c r="M1825" i="4"/>
  <c r="M1826" i="4"/>
  <c r="M1828" i="4"/>
  <c r="M1831" i="4"/>
  <c r="M1833" i="4"/>
  <c r="M1844" i="4"/>
  <c r="M1839" i="4"/>
  <c r="M1830" i="4"/>
  <c r="M1837" i="4"/>
  <c r="M1824" i="4"/>
  <c r="M1843" i="4"/>
  <c r="M1842" i="4"/>
  <c r="M1827" i="4"/>
  <c r="M1821" i="4"/>
  <c r="M1845" i="4"/>
  <c r="M1835" i="4"/>
  <c r="M1834" i="4"/>
  <c r="M1841" i="4"/>
  <c r="M1840" i="4"/>
  <c r="M1838" i="4"/>
  <c r="M1832" i="4"/>
  <c r="M1822" i="4"/>
  <c r="M1846" i="4"/>
  <c r="M1829" i="4"/>
  <c r="M1823" i="4"/>
  <c r="M1836" i="4"/>
  <c r="M855" i="4"/>
  <c r="M867" i="4"/>
  <c r="M866" i="4"/>
  <c r="M861" i="4"/>
  <c r="M862" i="4"/>
  <c r="M859" i="4"/>
  <c r="M858" i="4"/>
  <c r="M868" i="4"/>
  <c r="M865" i="4"/>
  <c r="M856" i="4"/>
  <c r="M860" i="4"/>
  <c r="M854" i="4"/>
  <c r="M857" i="4"/>
  <c r="M863" i="4"/>
  <c r="M864" i="4"/>
  <c r="N2324" i="4"/>
  <c r="M1498" i="4"/>
  <c r="M1487" i="4"/>
  <c r="M1501" i="4"/>
  <c r="M1494" i="4"/>
  <c r="M1491" i="4"/>
  <c r="M1496" i="4"/>
  <c r="M1489" i="4"/>
  <c r="M1490" i="4"/>
  <c r="M1495" i="4"/>
  <c r="M1488" i="4"/>
  <c r="M1493" i="4"/>
  <c r="M1497" i="4"/>
  <c r="M1499" i="4"/>
  <c r="M1492" i="4"/>
  <c r="M1500" i="4"/>
  <c r="M2281" i="4"/>
  <c r="M2280" i="4"/>
  <c r="M2289" i="4"/>
  <c r="M2285" i="4"/>
  <c r="M2291" i="4"/>
  <c r="M2282" i="4"/>
  <c r="M2279" i="4"/>
  <c r="M2287" i="4"/>
  <c r="M2288" i="4"/>
  <c r="M2290" i="4"/>
  <c r="M2278" i="4"/>
  <c r="M2284" i="4"/>
  <c r="M2277" i="4"/>
  <c r="M2283" i="4"/>
  <c r="M2286" i="4"/>
  <c r="N1486" i="4"/>
  <c r="N1820" i="4"/>
  <c r="N619" i="4"/>
  <c r="N853" i="4"/>
  <c r="L17" i="5"/>
  <c r="L14" i="5"/>
  <c r="L9" i="5"/>
  <c r="L16" i="5"/>
  <c r="L1769" i="4"/>
  <c r="M1769" i="4" s="1"/>
  <c r="L2260" i="4"/>
  <c r="M2260" i="4" s="1"/>
  <c r="L85" i="4"/>
  <c r="L494" i="4"/>
  <c r="L2292" i="4"/>
  <c r="M2292" i="4" s="1"/>
  <c r="L1588" i="4"/>
  <c r="M1590" i="4" s="1"/>
  <c r="N1590" i="4" s="1"/>
  <c r="S1590" i="4" s="1"/>
  <c r="J3" i="5"/>
  <c r="K3" i="5" s="1"/>
  <c r="L3" i="5" s="1"/>
  <c r="R2324" i="4" l="1"/>
  <c r="S2324" i="4"/>
  <c r="R853" i="4"/>
  <c r="S853" i="4"/>
  <c r="R1708" i="4"/>
  <c r="S1708" i="4"/>
  <c r="R619" i="4"/>
  <c r="S619" i="4"/>
  <c r="R1729" i="4"/>
  <c r="S1729" i="4"/>
  <c r="W1729" i="4" s="1"/>
  <c r="R1820" i="4"/>
  <c r="S1820" i="4"/>
  <c r="X1820" i="4" s="1"/>
  <c r="R1486" i="4"/>
  <c r="S1486" i="4"/>
  <c r="P14" i="5"/>
  <c r="Q14" i="5"/>
  <c r="V14" i="5" s="1"/>
  <c r="P3" i="5"/>
  <c r="Q3" i="5"/>
  <c r="U3" i="5" s="1"/>
  <c r="P16" i="5"/>
  <c r="Q16" i="5"/>
  <c r="V16" i="5" s="1"/>
  <c r="P9" i="5"/>
  <c r="Q9" i="5"/>
  <c r="U9" i="5" s="1"/>
  <c r="P17" i="5"/>
  <c r="Q17" i="5"/>
  <c r="U17" i="5" s="1"/>
  <c r="R1590" i="4"/>
  <c r="R869" i="4"/>
  <c r="X869" i="4"/>
  <c r="X2324" i="4"/>
  <c r="W869" i="4"/>
  <c r="M1595" i="4"/>
  <c r="M1597" i="4"/>
  <c r="M1599" i="4"/>
  <c r="M1602" i="4"/>
  <c r="M1593" i="4"/>
  <c r="M1609" i="4"/>
  <c r="M1604" i="4"/>
  <c r="M1610" i="4"/>
  <c r="M1601" i="4"/>
  <c r="M1608" i="4"/>
  <c r="M1598" i="4"/>
  <c r="M1592" i="4"/>
  <c r="M1600" i="4"/>
  <c r="M1596" i="4"/>
  <c r="M1589" i="4"/>
  <c r="M1611" i="4"/>
  <c r="M1603" i="4"/>
  <c r="M1594" i="4"/>
  <c r="M1607" i="4"/>
  <c r="M1591" i="4"/>
  <c r="M1605" i="4"/>
  <c r="M1606" i="4"/>
  <c r="M877" i="4"/>
  <c r="M879" i="4"/>
  <c r="M871" i="4"/>
  <c r="M882" i="4"/>
  <c r="M878" i="4"/>
  <c r="M883" i="4"/>
  <c r="M872" i="4"/>
  <c r="M884" i="4"/>
  <c r="M870" i="4"/>
  <c r="M881" i="4"/>
  <c r="M880" i="4"/>
  <c r="M875" i="4"/>
  <c r="M873" i="4"/>
  <c r="M876" i="4"/>
  <c r="M874" i="4"/>
  <c r="M2416" i="4"/>
  <c r="M2417" i="4"/>
  <c r="M2419" i="4"/>
  <c r="M2420" i="4"/>
  <c r="M2408" i="4"/>
  <c r="M2405" i="4"/>
  <c r="M2407" i="4"/>
  <c r="M2412" i="4"/>
  <c r="M2414" i="4"/>
  <c r="M2409" i="4"/>
  <c r="M2415" i="4"/>
  <c r="M2410" i="4"/>
  <c r="M2413" i="4"/>
  <c r="M2411" i="4"/>
  <c r="M2418" i="4"/>
  <c r="M2421" i="4"/>
  <c r="M2406" i="4"/>
  <c r="N2404" i="4"/>
  <c r="S2404" i="4" s="1"/>
  <c r="M2334" i="4"/>
  <c r="M2337" i="4"/>
  <c r="M2325" i="4"/>
  <c r="M2333" i="4"/>
  <c r="M2330" i="4"/>
  <c r="M2335" i="4"/>
  <c r="M2331" i="4"/>
  <c r="M2328" i="4"/>
  <c r="M2340" i="4"/>
  <c r="M2339" i="4"/>
  <c r="M2341" i="4"/>
  <c r="M2329" i="4"/>
  <c r="M2327" i="4"/>
  <c r="M2326" i="4"/>
  <c r="M2332" i="4"/>
  <c r="M2336" i="4"/>
  <c r="M2338" i="4"/>
  <c r="W2324" i="4"/>
  <c r="M2218" i="4"/>
  <c r="N2218" i="4" s="1"/>
  <c r="S2218" i="4" s="1"/>
  <c r="M2207" i="4"/>
  <c r="N2207" i="4" s="1"/>
  <c r="S2207" i="4" s="1"/>
  <c r="M2212" i="4"/>
  <c r="N2212" i="4" s="1"/>
  <c r="S2212" i="4" s="1"/>
  <c r="M2219" i="4"/>
  <c r="N2219" i="4" s="1"/>
  <c r="S2219" i="4" s="1"/>
  <c r="M2211" i="4"/>
  <c r="N2211" i="4" s="1"/>
  <c r="S2211" i="4" s="1"/>
  <c r="M2206" i="4"/>
  <c r="N2206" i="4" s="1"/>
  <c r="S2206" i="4" s="1"/>
  <c r="M2214" i="4"/>
  <c r="N2214" i="4" s="1"/>
  <c r="S2214" i="4" s="1"/>
  <c r="M2209" i="4"/>
  <c r="N2209" i="4" s="1"/>
  <c r="S2209" i="4" s="1"/>
  <c r="M2213" i="4"/>
  <c r="N2213" i="4" s="1"/>
  <c r="S2213" i="4" s="1"/>
  <c r="M2202" i="4"/>
  <c r="N2202" i="4" s="1"/>
  <c r="S2202" i="4" s="1"/>
  <c r="M2208" i="4"/>
  <c r="N2208" i="4" s="1"/>
  <c r="S2208" i="4" s="1"/>
  <c r="M2215" i="4"/>
  <c r="N2215" i="4" s="1"/>
  <c r="S2215" i="4" s="1"/>
  <c r="M2210" i="4"/>
  <c r="N2210" i="4" s="1"/>
  <c r="S2210" i="4" s="1"/>
  <c r="M2216" i="4"/>
  <c r="N2216" i="4" s="1"/>
  <c r="S2216" i="4" s="1"/>
  <c r="M2205" i="4"/>
  <c r="N2205" i="4" s="1"/>
  <c r="S2205" i="4" s="1"/>
  <c r="M2203" i="4"/>
  <c r="N2203" i="4" s="1"/>
  <c r="S2203" i="4" s="1"/>
  <c r="M2204" i="4"/>
  <c r="N2204" i="4" s="1"/>
  <c r="S2204" i="4" s="1"/>
  <c r="M2217" i="4"/>
  <c r="N2217" i="4" s="1"/>
  <c r="S2217" i="4" s="1"/>
  <c r="M2201" i="4"/>
  <c r="N2201" i="4" s="1"/>
  <c r="S2201" i="4" s="1"/>
  <c r="M105" i="4"/>
  <c r="M107" i="4"/>
  <c r="M104" i="4"/>
  <c r="M106" i="4"/>
  <c r="M116" i="4"/>
  <c r="M102" i="4"/>
  <c r="M108" i="4"/>
  <c r="M110" i="4"/>
  <c r="M112" i="4"/>
  <c r="M114" i="4"/>
  <c r="M103" i="4"/>
  <c r="M109" i="4"/>
  <c r="M111" i="4"/>
  <c r="M113" i="4"/>
  <c r="M115" i="4"/>
  <c r="M2306" i="4"/>
  <c r="M2294" i="4"/>
  <c r="M2305" i="4"/>
  <c r="M2293" i="4"/>
  <c r="M2302" i="4"/>
  <c r="M2298" i="4"/>
  <c r="M2307" i="4"/>
  <c r="M2304" i="4"/>
  <c r="M2295" i="4"/>
  <c r="M2303" i="4"/>
  <c r="M2300" i="4"/>
  <c r="M2301" i="4"/>
  <c r="M2297" i="4"/>
  <c r="M2299" i="4"/>
  <c r="M2296" i="4"/>
  <c r="M511" i="4"/>
  <c r="M509" i="4"/>
  <c r="M497" i="4"/>
  <c r="M508" i="4"/>
  <c r="M496" i="4"/>
  <c r="M503" i="4"/>
  <c r="M507" i="4"/>
  <c r="M495" i="4"/>
  <c r="M504" i="4"/>
  <c r="M505" i="4"/>
  <c r="M498" i="4"/>
  <c r="M510" i="4"/>
  <c r="M502" i="4"/>
  <c r="M501" i="4"/>
  <c r="M500" i="4"/>
  <c r="M506" i="4"/>
  <c r="M499" i="4"/>
  <c r="M2269" i="4"/>
  <c r="M2263" i="4"/>
  <c r="M2268" i="4"/>
  <c r="M2264" i="4"/>
  <c r="M2267" i="4"/>
  <c r="M2273" i="4"/>
  <c r="M2261" i="4"/>
  <c r="M2266" i="4"/>
  <c r="M2274" i="4"/>
  <c r="M2262" i="4"/>
  <c r="M2272" i="4"/>
  <c r="M2275" i="4"/>
  <c r="M2265" i="4"/>
  <c r="M2271" i="4"/>
  <c r="M2270" i="4"/>
  <c r="M2243" i="4"/>
  <c r="M2240" i="4"/>
  <c r="M2231" i="4"/>
  <c r="M2228" i="4"/>
  <c r="M2239" i="4"/>
  <c r="M2200" i="4"/>
  <c r="M2227" i="4"/>
  <c r="M2237" i="4"/>
  <c r="M2225" i="4"/>
  <c r="M2242" i="4"/>
  <c r="M2235" i="4"/>
  <c r="M2230" i="4"/>
  <c r="M2241" i="4"/>
  <c r="M2223" i="4"/>
  <c r="M2229" i="4"/>
  <c r="M2226" i="4"/>
  <c r="M2232" i="4"/>
  <c r="M2220" i="4"/>
  <c r="M2236" i="4"/>
  <c r="M2224" i="4"/>
  <c r="M2234" i="4"/>
  <c r="M2222" i="4"/>
  <c r="M2244" i="4"/>
  <c r="M2233" i="4"/>
  <c r="M2238" i="4"/>
  <c r="M2221" i="4"/>
  <c r="W1847" i="4"/>
  <c r="X1847" i="4"/>
  <c r="X619" i="4"/>
  <c r="W853" i="4"/>
  <c r="W1486" i="4"/>
  <c r="W1708" i="4"/>
  <c r="U30" i="5"/>
  <c r="V30" i="5"/>
  <c r="U29" i="5"/>
  <c r="V29" i="5"/>
  <c r="V18" i="5"/>
  <c r="U18" i="5"/>
  <c r="U21" i="5"/>
  <c r="V21" i="5"/>
  <c r="U4" i="5"/>
  <c r="V4" i="5"/>
  <c r="U28" i="5"/>
  <c r="V28" i="5"/>
  <c r="U13" i="5"/>
  <c r="V13" i="5"/>
  <c r="U33" i="5"/>
  <c r="V33" i="5"/>
  <c r="V31" i="5"/>
  <c r="U31" i="5"/>
  <c r="U26" i="5"/>
  <c r="V26" i="5"/>
  <c r="U12" i="5"/>
  <c r="V12" i="5"/>
  <c r="U24" i="5"/>
  <c r="V24" i="5"/>
  <c r="V22" i="5"/>
  <c r="U22" i="5"/>
  <c r="U32" i="5"/>
  <c r="V32" i="5"/>
  <c r="U20" i="5"/>
  <c r="V20" i="5"/>
  <c r="U34" i="5"/>
  <c r="V34" i="5"/>
  <c r="U23" i="5"/>
  <c r="V23" i="5"/>
  <c r="N2276" i="4"/>
  <c r="N2199" i="4"/>
  <c r="N101" i="4"/>
  <c r="U19" i="5"/>
  <c r="V19" i="5"/>
  <c r="U15" i="5"/>
  <c r="V15" i="5"/>
  <c r="U27" i="5"/>
  <c r="V27" i="5"/>
  <c r="U11" i="5"/>
  <c r="V11" i="5"/>
  <c r="U25" i="5"/>
  <c r="V25" i="5"/>
  <c r="V10" i="5"/>
  <c r="U10" i="5"/>
  <c r="U8" i="5"/>
  <c r="V8" i="5"/>
  <c r="U7" i="5"/>
  <c r="V7" i="5"/>
  <c r="V6" i="5"/>
  <c r="U6" i="5"/>
  <c r="U5" i="5"/>
  <c r="V5" i="5"/>
  <c r="N658" i="4"/>
  <c r="M85" i="4"/>
  <c r="N662" i="4"/>
  <c r="N652" i="4"/>
  <c r="N664" i="4"/>
  <c r="N655" i="4"/>
  <c r="N672" i="4"/>
  <c r="N670" i="4"/>
  <c r="N656" i="4"/>
  <c r="N666" i="4"/>
  <c r="N665" i="4"/>
  <c r="N648" i="4"/>
  <c r="N647" i="4"/>
  <c r="N654" i="4"/>
  <c r="N659" i="4"/>
  <c r="N669" i="4"/>
  <c r="N651" i="4"/>
  <c r="N653" i="4"/>
  <c r="N650" i="4"/>
  <c r="N649" i="4"/>
  <c r="N1588" i="4"/>
  <c r="N671" i="4"/>
  <c r="N660" i="4"/>
  <c r="N663" i="4"/>
  <c r="N667" i="4"/>
  <c r="N657" i="4"/>
  <c r="N668" i="4"/>
  <c r="N661" i="4"/>
  <c r="N494" i="4"/>
  <c r="L790" i="4"/>
  <c r="L796" i="4"/>
  <c r="M796" i="4" s="1"/>
  <c r="R1588" i="4" l="1"/>
  <c r="S1588" i="4"/>
  <c r="R494" i="4"/>
  <c r="S494" i="4"/>
  <c r="R101" i="4"/>
  <c r="S101" i="4"/>
  <c r="R2199" i="4"/>
  <c r="S2199" i="4"/>
  <c r="R2276" i="4"/>
  <c r="S2276" i="4"/>
  <c r="R657" i="4"/>
  <c r="S657" i="4"/>
  <c r="X657" i="4" s="1"/>
  <c r="R654" i="4"/>
  <c r="S654" i="4"/>
  <c r="R658" i="4"/>
  <c r="S658" i="4"/>
  <c r="R663" i="4"/>
  <c r="S663" i="4"/>
  <c r="R667" i="4"/>
  <c r="S667" i="4"/>
  <c r="X667" i="4" s="1"/>
  <c r="R671" i="4"/>
  <c r="S671" i="4"/>
  <c r="X671" i="4" s="1"/>
  <c r="R656" i="4"/>
  <c r="S656" i="4"/>
  <c r="X656" i="4" s="1"/>
  <c r="R648" i="4"/>
  <c r="S648" i="4"/>
  <c r="R649" i="4"/>
  <c r="S649" i="4"/>
  <c r="R647" i="4"/>
  <c r="S647" i="4"/>
  <c r="R670" i="4"/>
  <c r="S670" i="4"/>
  <c r="X670" i="4" s="1"/>
  <c r="R650" i="4"/>
  <c r="S650" i="4"/>
  <c r="X650" i="4" s="1"/>
  <c r="R672" i="4"/>
  <c r="S672" i="4"/>
  <c r="X672" i="4" s="1"/>
  <c r="R665" i="4"/>
  <c r="S665" i="4"/>
  <c r="R666" i="4"/>
  <c r="S666" i="4"/>
  <c r="R664" i="4"/>
  <c r="S664" i="4"/>
  <c r="X664" i="4" s="1"/>
  <c r="R660" i="4"/>
  <c r="S660" i="4"/>
  <c r="X660" i="4" s="1"/>
  <c r="R655" i="4"/>
  <c r="S655" i="4"/>
  <c r="X655" i="4" s="1"/>
  <c r="R651" i="4"/>
  <c r="S651" i="4"/>
  <c r="R661" i="4"/>
  <c r="S661" i="4"/>
  <c r="R669" i="4"/>
  <c r="S669" i="4"/>
  <c r="R652" i="4"/>
  <c r="S652" i="4"/>
  <c r="X652" i="4" s="1"/>
  <c r="R653" i="4"/>
  <c r="S653" i="4"/>
  <c r="X653" i="4" s="1"/>
  <c r="R668" i="4"/>
  <c r="S668" i="4"/>
  <c r="X668" i="4" s="1"/>
  <c r="R659" i="4"/>
  <c r="S659" i="4"/>
  <c r="R662" i="4"/>
  <c r="S662" i="4"/>
  <c r="V17" i="5"/>
  <c r="W1590" i="4"/>
  <c r="X1590" i="4"/>
  <c r="R2404" i="4"/>
  <c r="M1791" i="4"/>
  <c r="N1791" i="4" s="1"/>
  <c r="S1791" i="4" s="1"/>
  <c r="M1773" i="4"/>
  <c r="N1773" i="4" s="1"/>
  <c r="S1773" i="4" s="1"/>
  <c r="M1785" i="4"/>
  <c r="N1785" i="4" s="1"/>
  <c r="S1785" i="4" s="1"/>
  <c r="M1780" i="4"/>
  <c r="N1780" i="4" s="1"/>
  <c r="S1780" i="4" s="1"/>
  <c r="M1792" i="4"/>
  <c r="N1792" i="4" s="1"/>
  <c r="S1792" i="4" s="1"/>
  <c r="M1790" i="4"/>
  <c r="N1790" i="4" s="1"/>
  <c r="S1790" i="4" s="1"/>
  <c r="M1787" i="4"/>
  <c r="N1787" i="4" s="1"/>
  <c r="S1787" i="4" s="1"/>
  <c r="M1772" i="4"/>
  <c r="N1772" i="4" s="1"/>
  <c r="S1772" i="4" s="1"/>
  <c r="M1779" i="4"/>
  <c r="N1779" i="4" s="1"/>
  <c r="S1779" i="4" s="1"/>
  <c r="M1788" i="4"/>
  <c r="N1788" i="4" s="1"/>
  <c r="S1788" i="4" s="1"/>
  <c r="M1774" i="4"/>
  <c r="N1774" i="4" s="1"/>
  <c r="S1774" i="4" s="1"/>
  <c r="M1786" i="4"/>
  <c r="N1786" i="4" s="1"/>
  <c r="S1786" i="4" s="1"/>
  <c r="M1783" i="4"/>
  <c r="N1783" i="4" s="1"/>
  <c r="S1783" i="4" s="1"/>
  <c r="M1782" i="4"/>
  <c r="N1782" i="4" s="1"/>
  <c r="S1782" i="4" s="1"/>
  <c r="M1789" i="4"/>
  <c r="N1789" i="4" s="1"/>
  <c r="S1789" i="4" s="1"/>
  <c r="M1781" i="4"/>
  <c r="N1781" i="4" s="1"/>
  <c r="S1781" i="4" s="1"/>
  <c r="M1784" i="4"/>
  <c r="N1784" i="4" s="1"/>
  <c r="S1784" i="4" s="1"/>
  <c r="M1778" i="4"/>
  <c r="N1778" i="4" s="1"/>
  <c r="S1778" i="4" s="1"/>
  <c r="M1775" i="4"/>
  <c r="N1775" i="4" s="1"/>
  <c r="S1775" i="4" s="1"/>
  <c r="M1777" i="4"/>
  <c r="N1777" i="4" s="1"/>
  <c r="S1777" i="4" s="1"/>
  <c r="M1771" i="4"/>
  <c r="N1771" i="4" s="1"/>
  <c r="S1771" i="4" s="1"/>
  <c r="M1776" i="4"/>
  <c r="N1776" i="4" s="1"/>
  <c r="S1776" i="4" s="1"/>
  <c r="W619" i="4"/>
  <c r="R2215" i="4"/>
  <c r="R2208" i="4"/>
  <c r="R2202" i="4"/>
  <c r="R2213" i="4"/>
  <c r="R2209" i="4"/>
  <c r="R2201" i="4"/>
  <c r="R2214" i="4"/>
  <c r="R2217" i="4"/>
  <c r="R2206" i="4"/>
  <c r="R2204" i="4"/>
  <c r="R2211" i="4"/>
  <c r="R2203" i="4"/>
  <c r="R2219" i="4"/>
  <c r="R2205" i="4"/>
  <c r="R2212" i="4"/>
  <c r="R2216" i="4"/>
  <c r="R2207" i="4"/>
  <c r="R2210" i="4"/>
  <c r="R2218" i="4"/>
  <c r="M92" i="4"/>
  <c r="M94" i="4"/>
  <c r="M91" i="4"/>
  <c r="M93" i="4"/>
  <c r="M95" i="4"/>
  <c r="M97" i="4"/>
  <c r="M99" i="4"/>
  <c r="M86" i="4"/>
  <c r="M88" i="4"/>
  <c r="M90" i="4"/>
  <c r="M96" i="4"/>
  <c r="M98" i="4"/>
  <c r="M100" i="4"/>
  <c r="M87" i="4"/>
  <c r="M89" i="4"/>
  <c r="X853" i="4"/>
  <c r="M1794" i="4"/>
  <c r="M1804" i="4"/>
  <c r="M1809" i="4"/>
  <c r="M1796" i="4"/>
  <c r="M1805" i="4"/>
  <c r="M1793" i="4"/>
  <c r="M1808" i="4"/>
  <c r="M1819" i="4"/>
  <c r="M1807" i="4"/>
  <c r="M1795" i="4"/>
  <c r="M1817" i="4"/>
  <c r="M1816" i="4"/>
  <c r="M1812" i="4"/>
  <c r="M1770" i="4"/>
  <c r="M1800" i="4"/>
  <c r="M1815" i="4"/>
  <c r="M1810" i="4"/>
  <c r="M1818" i="4"/>
  <c r="M1803" i="4"/>
  <c r="M1814" i="4"/>
  <c r="M1798" i="4"/>
  <c r="M1806" i="4"/>
  <c r="M1802" i="4"/>
  <c r="M1813" i="4"/>
  <c r="M1801" i="4"/>
  <c r="M1811" i="4"/>
  <c r="M1797" i="4"/>
  <c r="M1799" i="4"/>
  <c r="X1729" i="4"/>
  <c r="V9" i="5"/>
  <c r="U14" i="5"/>
  <c r="V3" i="5"/>
  <c r="U16" i="5"/>
  <c r="X1708" i="4"/>
  <c r="X1486" i="4"/>
  <c r="W1820" i="4"/>
  <c r="X662" i="4"/>
  <c r="X661" i="4"/>
  <c r="X665" i="4"/>
  <c r="W101" i="4"/>
  <c r="W494" i="4"/>
  <c r="X663" i="4"/>
  <c r="X647" i="4"/>
  <c r="W1588" i="4"/>
  <c r="X666" i="4"/>
  <c r="N85" i="4"/>
  <c r="N2292" i="4"/>
  <c r="N1769" i="4"/>
  <c r="N2260" i="4"/>
  <c r="N796" i="4"/>
  <c r="N790" i="4"/>
  <c r="L768" i="4"/>
  <c r="M768" i="4" s="1"/>
  <c r="L765" i="4"/>
  <c r="M765" i="4" s="1"/>
  <c r="L770" i="4"/>
  <c r="M770" i="4" s="1"/>
  <c r="L766" i="4"/>
  <c r="M766" i="4" s="1"/>
  <c r="L741" i="4"/>
  <c r="L848" i="4"/>
  <c r="M848" i="4" s="1"/>
  <c r="L747" i="4"/>
  <c r="L745" i="4"/>
  <c r="L750" i="4"/>
  <c r="M750" i="4" s="1"/>
  <c r="L746" i="4"/>
  <c r="M746" i="4" s="1"/>
  <c r="L845" i="4"/>
  <c r="L753" i="4"/>
  <c r="L825" i="4"/>
  <c r="L824" i="4"/>
  <c r="M824" i="4" s="1"/>
  <c r="L787" i="4"/>
  <c r="L781" i="4"/>
  <c r="L783" i="4"/>
  <c r="L788" i="4"/>
  <c r="M788" i="4" s="1"/>
  <c r="L775" i="4"/>
  <c r="L782" i="4"/>
  <c r="M782" i="4" s="1"/>
  <c r="L823" i="4"/>
  <c r="L819" i="4"/>
  <c r="L762" i="4"/>
  <c r="M762" i="4" s="1"/>
  <c r="L760" i="4"/>
  <c r="L813" i="4"/>
  <c r="L773" i="4"/>
  <c r="L812" i="4"/>
  <c r="M812" i="4" s="1"/>
  <c r="L811" i="4"/>
  <c r="L807" i="4"/>
  <c r="L806" i="4"/>
  <c r="M806" i="4" s="1"/>
  <c r="L816" i="4"/>
  <c r="M816" i="4" s="1"/>
  <c r="L757" i="4"/>
  <c r="L810" i="4"/>
  <c r="M810" i="4" s="1"/>
  <c r="L758" i="4"/>
  <c r="L798" i="4"/>
  <c r="M798" i="4" s="1"/>
  <c r="L763" i="4"/>
  <c r="L840" i="4"/>
  <c r="M840" i="4" s="1"/>
  <c r="L761" i="4"/>
  <c r="M761" i="4" s="1"/>
  <c r="L801" i="4"/>
  <c r="L835" i="4"/>
  <c r="L829" i="4"/>
  <c r="L740" i="4"/>
  <c r="M740" i="4" s="1"/>
  <c r="L735" i="4"/>
  <c r="L832" i="4"/>
  <c r="M832" i="4" s="1"/>
  <c r="L777" i="4"/>
  <c r="L739" i="4"/>
  <c r="L793" i="4"/>
  <c r="L795" i="4"/>
  <c r="L930" i="4"/>
  <c r="M930" i="4" s="1"/>
  <c r="L573" i="4"/>
  <c r="M573" i="4" s="1"/>
  <c r="L527" i="4"/>
  <c r="M527" i="4" s="1"/>
  <c r="L117" i="4"/>
  <c r="L1742" i="4"/>
  <c r="M1742" i="4" s="1"/>
  <c r="L1360" i="4"/>
  <c r="L377" i="4"/>
  <c r="L2117" i="4"/>
  <c r="M2117" i="4" s="1"/>
  <c r="L1195" i="4"/>
  <c r="L196" i="4"/>
  <c r="L2158" i="4"/>
  <c r="M2158" i="4" s="1"/>
  <c r="L2373" i="4"/>
  <c r="L1456" i="4"/>
  <c r="L240" i="4"/>
  <c r="M240" i="4" s="1"/>
  <c r="L1502" i="4"/>
  <c r="L1415" i="4"/>
  <c r="L512" i="4"/>
  <c r="L1250" i="4"/>
  <c r="M1250" i="4" s="1"/>
  <c r="L2342" i="4"/>
  <c r="L1095" i="4"/>
  <c r="M1095" i="4" s="1"/>
  <c r="L2245" i="4"/>
  <c r="L2389" i="4"/>
  <c r="L1040" i="4"/>
  <c r="M1040" i="4" s="1"/>
  <c r="L2308" i="4"/>
  <c r="L1150" i="4"/>
  <c r="M1150" i="4" s="1"/>
  <c r="L833" i="4"/>
  <c r="L738" i="4"/>
  <c r="M738" i="4" s="1"/>
  <c r="L827" i="4"/>
  <c r="L743" i="4"/>
  <c r="L820" i="4"/>
  <c r="M820" i="4" s="1"/>
  <c r="L736" i="4"/>
  <c r="M736" i="4" s="1"/>
  <c r="L673" i="4"/>
  <c r="L818" i="4"/>
  <c r="M818" i="4" s="1"/>
  <c r="L821" i="4"/>
  <c r="L737" i="4"/>
  <c r="L422" i="4"/>
  <c r="L814" i="4"/>
  <c r="M814" i="4" s="1"/>
  <c r="L792" i="4"/>
  <c r="M792" i="4" s="1"/>
  <c r="L838" i="4"/>
  <c r="M838" i="4" s="1"/>
  <c r="L786" i="4"/>
  <c r="M786" i="4" s="1"/>
  <c r="L44" i="4"/>
  <c r="L1305" i="4"/>
  <c r="M1305" i="4" s="1"/>
  <c r="L885" i="4"/>
  <c r="M885" i="4" s="1"/>
  <c r="L815" i="4"/>
  <c r="L764" i="4"/>
  <c r="M764" i="4" s="1"/>
  <c r="L808" i="4"/>
  <c r="M808" i="4" s="1"/>
  <c r="L774" i="4"/>
  <c r="M774" i="4" s="1"/>
  <c r="L780" i="4"/>
  <c r="M780" i="4" s="1"/>
  <c r="L809" i="4"/>
  <c r="L759" i="4"/>
  <c r="M759" i="4" s="1"/>
  <c r="L1471" i="4"/>
  <c r="L802" i="4"/>
  <c r="M802" i="4" s="1"/>
  <c r="L752" i="4"/>
  <c r="M752" i="4" s="1"/>
  <c r="L803" i="4"/>
  <c r="L794" i="4"/>
  <c r="M794" i="4" s="1"/>
  <c r="L817" i="4"/>
  <c r="L767" i="4"/>
  <c r="M767" i="4" s="1"/>
  <c r="L1612" i="4"/>
  <c r="L828" i="4"/>
  <c r="M828" i="4" s="1"/>
  <c r="L797" i="4"/>
  <c r="L784" i="4"/>
  <c r="M784" i="4" s="1"/>
  <c r="L800" i="4"/>
  <c r="M800" i="4" s="1"/>
  <c r="L751" i="4"/>
  <c r="L822" i="4"/>
  <c r="M822" i="4" s="1"/>
  <c r="L985" i="4"/>
  <c r="M985" i="4" s="1"/>
  <c r="L785" i="4"/>
  <c r="L778" i="4"/>
  <c r="M778" i="4" s="1"/>
  <c r="L779" i="4"/>
  <c r="L776" i="4"/>
  <c r="M776" i="4" s="1"/>
  <c r="L834" i="4"/>
  <c r="M834" i="4" s="1"/>
  <c r="L805" i="4"/>
  <c r="L331" i="4"/>
  <c r="L156" i="4"/>
  <c r="L756" i="4"/>
  <c r="M756" i="4" s="1"/>
  <c r="L718" i="4"/>
  <c r="M718" i="4" s="1"/>
  <c r="L791" i="4"/>
  <c r="M791" i="4" s="1"/>
  <c r="L453" i="4"/>
  <c r="M453" i="4" s="1"/>
  <c r="L1653" i="4"/>
  <c r="L846" i="4"/>
  <c r="M846" i="4" s="1"/>
  <c r="L769" i="4"/>
  <c r="M769" i="4" s="1"/>
  <c r="L734" i="4"/>
  <c r="M734" i="4" s="1"/>
  <c r="L799" i="4"/>
  <c r="L847" i="4"/>
  <c r="L771" i="4"/>
  <c r="M771" i="4" s="1"/>
  <c r="L836" i="4"/>
  <c r="M836" i="4" s="1"/>
  <c r="L754" i="4"/>
  <c r="M754" i="4" s="1"/>
  <c r="L837" i="4"/>
  <c r="L755" i="4"/>
  <c r="L1543" i="4"/>
  <c r="L830" i="4"/>
  <c r="M830" i="4" s="1"/>
  <c r="L748" i="4"/>
  <c r="M748" i="4" s="1"/>
  <c r="L789" i="4"/>
  <c r="L839" i="4"/>
  <c r="L733" i="4"/>
  <c r="L804" i="4"/>
  <c r="M804" i="4" s="1"/>
  <c r="L744" i="4"/>
  <c r="M744" i="4" s="1"/>
  <c r="L831" i="4"/>
  <c r="L749" i="4"/>
  <c r="L285" i="4"/>
  <c r="L826" i="4"/>
  <c r="M826" i="4" s="1"/>
  <c r="L742" i="4"/>
  <c r="M742" i="4" s="1"/>
  <c r="R790" i="4" l="1"/>
  <c r="S790" i="4"/>
  <c r="R2260" i="4"/>
  <c r="S2260" i="4"/>
  <c r="R1769" i="4"/>
  <c r="S1769" i="4"/>
  <c r="R796" i="4"/>
  <c r="S796" i="4"/>
  <c r="R2292" i="4"/>
  <c r="S2292" i="4"/>
  <c r="R85" i="4"/>
  <c r="S85" i="4"/>
  <c r="W85" i="4" s="1"/>
  <c r="M1657" i="4"/>
  <c r="M1681" i="4"/>
  <c r="M1680" i="4"/>
  <c r="M1673" i="4"/>
  <c r="M1677" i="4"/>
  <c r="M1667" i="4"/>
  <c r="M1683" i="4"/>
  <c r="M1674" i="4"/>
  <c r="M1662" i="4"/>
  <c r="M1671" i="4"/>
  <c r="M1656" i="4"/>
  <c r="M1658" i="4"/>
  <c r="M1660" i="4"/>
  <c r="M1670" i="4"/>
  <c r="M1668" i="4"/>
  <c r="M1665" i="4"/>
  <c r="M1672" i="4"/>
  <c r="M1655" i="4"/>
  <c r="M1682" i="4"/>
  <c r="M1679" i="4"/>
  <c r="M1654" i="4"/>
  <c r="M1676" i="4"/>
  <c r="M1678" i="4"/>
  <c r="M1675" i="4"/>
  <c r="M1661" i="4"/>
  <c r="M1663" i="4"/>
  <c r="M1659" i="4"/>
  <c r="M1664" i="4"/>
  <c r="M1666" i="4"/>
  <c r="M1669" i="4"/>
  <c r="M1476" i="4"/>
  <c r="M1477" i="4"/>
  <c r="M1484" i="4"/>
  <c r="M1473" i="4"/>
  <c r="M1479" i="4"/>
  <c r="M1482" i="4"/>
  <c r="M1478" i="4"/>
  <c r="M1483" i="4"/>
  <c r="M1481" i="4"/>
  <c r="M1472" i="4"/>
  <c r="M1485" i="4"/>
  <c r="M1475" i="4"/>
  <c r="M1480" i="4"/>
  <c r="M1474" i="4"/>
  <c r="M1461" i="4"/>
  <c r="M1462" i="4"/>
  <c r="M1469" i="4"/>
  <c r="M1460" i="4"/>
  <c r="M1458" i="4"/>
  <c r="M1464" i="4"/>
  <c r="M1463" i="4"/>
  <c r="M1470" i="4"/>
  <c r="M1466" i="4"/>
  <c r="M1465" i="4"/>
  <c r="M1459" i="4"/>
  <c r="M1468" i="4"/>
  <c r="M1467" i="4"/>
  <c r="M1457" i="4"/>
  <c r="N813" i="4"/>
  <c r="N821" i="4"/>
  <c r="S821" i="4" s="1"/>
  <c r="M2319" i="4"/>
  <c r="M2309" i="4"/>
  <c r="M2318" i="4"/>
  <c r="M2321" i="4"/>
  <c r="M2315" i="4"/>
  <c r="M2313" i="4"/>
  <c r="M2320" i="4"/>
  <c r="M2317" i="4"/>
  <c r="M2316" i="4"/>
  <c r="M2314" i="4"/>
  <c r="M2323" i="4"/>
  <c r="M2311" i="4"/>
  <c r="M2322" i="4"/>
  <c r="M2312" i="4"/>
  <c r="M2310" i="4"/>
  <c r="M1628" i="4"/>
  <c r="M1633" i="4"/>
  <c r="M1635" i="4"/>
  <c r="M1623" i="4"/>
  <c r="M1652" i="4"/>
  <c r="M1626" i="4"/>
  <c r="M1627" i="4"/>
  <c r="M1616" i="4"/>
  <c r="M1643" i="4"/>
  <c r="M1640" i="4"/>
  <c r="M1647" i="4"/>
  <c r="M1645" i="4"/>
  <c r="M1642" i="4"/>
  <c r="M1615" i="4"/>
  <c r="M1644" i="4"/>
  <c r="M1621" i="4"/>
  <c r="M1614" i="4"/>
  <c r="M1641" i="4"/>
  <c r="M1620" i="4"/>
  <c r="M1632" i="4"/>
  <c r="M1617" i="4"/>
  <c r="M1638" i="4"/>
  <c r="M1639" i="4"/>
  <c r="M1629" i="4"/>
  <c r="M1649" i="4"/>
  <c r="M1630" i="4"/>
  <c r="M1613" i="4"/>
  <c r="M1651" i="4"/>
  <c r="M1637" i="4"/>
  <c r="M1618" i="4"/>
  <c r="M1636" i="4"/>
  <c r="M1619" i="4"/>
  <c r="M1622" i="4"/>
  <c r="M1646" i="4"/>
  <c r="M1648" i="4"/>
  <c r="M1634" i="4"/>
  <c r="M1625" i="4"/>
  <c r="M1631" i="4"/>
  <c r="M1650" i="4"/>
  <c r="M1624" i="4"/>
  <c r="N44" i="4"/>
  <c r="S44" i="4" s="1"/>
  <c r="N673" i="4"/>
  <c r="S673" i="4" s="1"/>
  <c r="N793" i="4"/>
  <c r="S793" i="4" s="1"/>
  <c r="N733" i="4"/>
  <c r="S733" i="4" s="1"/>
  <c r="M197" i="4"/>
  <c r="M223" i="4"/>
  <c r="M211" i="4"/>
  <c r="M217" i="4"/>
  <c r="M205" i="4"/>
  <c r="M232" i="4"/>
  <c r="M231" i="4"/>
  <c r="M239" i="4"/>
  <c r="M199" i="4"/>
  <c r="M198" i="4"/>
  <c r="M203" i="4"/>
  <c r="M204" i="4"/>
  <c r="M206" i="4"/>
  <c r="M219" i="4"/>
  <c r="M215" i="4"/>
  <c r="M238" i="4"/>
  <c r="M209" i="4"/>
  <c r="M224" i="4"/>
  <c r="M201" i="4"/>
  <c r="M225" i="4"/>
  <c r="M202" i="4"/>
  <c r="M214" i="4"/>
  <c r="M227" i="4"/>
  <c r="M235" i="4"/>
  <c r="M210" i="4"/>
  <c r="M236" i="4"/>
  <c r="M230" i="4"/>
  <c r="M207" i="4"/>
  <c r="M234" i="4"/>
  <c r="M237" i="4"/>
  <c r="M212" i="4"/>
  <c r="M233" i="4"/>
  <c r="M218" i="4"/>
  <c r="M221" i="4"/>
  <c r="M229" i="4"/>
  <c r="M222" i="4"/>
  <c r="M216" i="4"/>
  <c r="M220" i="4"/>
  <c r="M200" i="4"/>
  <c r="M228" i="4"/>
  <c r="M226" i="4"/>
  <c r="M208" i="4"/>
  <c r="M213" i="4"/>
  <c r="M2247" i="4"/>
  <c r="M2257" i="4"/>
  <c r="M2250" i="4"/>
  <c r="M2255" i="4"/>
  <c r="M2251" i="4"/>
  <c r="M2252" i="4"/>
  <c r="M2254" i="4"/>
  <c r="M2259" i="4"/>
  <c r="M2256" i="4"/>
  <c r="M2249" i="4"/>
  <c r="M2258" i="4"/>
  <c r="M2246" i="4"/>
  <c r="M2248" i="4"/>
  <c r="M2253" i="4"/>
  <c r="M1229" i="4"/>
  <c r="M1199" i="4"/>
  <c r="M1196" i="4"/>
  <c r="M1235" i="4"/>
  <c r="M1208" i="4"/>
  <c r="M1202" i="4"/>
  <c r="M1225" i="4"/>
  <c r="M1241" i="4"/>
  <c r="M1237" i="4"/>
  <c r="M1228" i="4"/>
  <c r="M1243" i="4"/>
  <c r="N1243" i="4" s="1"/>
  <c r="S1243" i="4" s="1"/>
  <c r="M1249" i="4"/>
  <c r="M1205" i="4"/>
  <c r="M1212" i="4"/>
  <c r="M1221" i="4"/>
  <c r="M1220" i="4"/>
  <c r="M1201" i="4"/>
  <c r="M1207" i="4"/>
  <c r="M1200" i="4"/>
  <c r="M1214" i="4"/>
  <c r="M1218" i="4"/>
  <c r="M1248" i="4"/>
  <c r="M1217" i="4"/>
  <c r="M1211" i="4"/>
  <c r="M1219" i="4"/>
  <c r="M1232" i="4"/>
  <c r="M1238" i="4"/>
  <c r="M1230" i="4"/>
  <c r="M1197" i="4"/>
  <c r="M1203" i="4"/>
  <c r="M1242" i="4"/>
  <c r="M1231" i="4"/>
  <c r="M1215" i="4"/>
  <c r="M1198" i="4"/>
  <c r="M1213" i="4"/>
  <c r="M1247" i="4"/>
  <c r="M1244" i="4"/>
  <c r="M1209" i="4"/>
  <c r="M1204" i="4"/>
  <c r="M1245" i="4"/>
  <c r="M1226" i="4"/>
  <c r="M1239" i="4"/>
  <c r="M1222" i="4"/>
  <c r="M1240" i="4"/>
  <c r="M1210" i="4"/>
  <c r="M1236" i="4"/>
  <c r="M1234" i="4"/>
  <c r="M1206" i="4"/>
  <c r="M1246" i="4"/>
  <c r="M1224" i="4"/>
  <c r="M1233" i="4"/>
  <c r="M1227" i="4"/>
  <c r="M1223" i="4"/>
  <c r="M1216" i="4"/>
  <c r="N823" i="4"/>
  <c r="N785" i="4"/>
  <c r="S785" i="4" s="1"/>
  <c r="N757" i="4"/>
  <c r="S757" i="4" s="1"/>
  <c r="N789" i="4"/>
  <c r="M2345" i="4"/>
  <c r="M2354" i="4"/>
  <c r="M2356" i="4"/>
  <c r="M2372" i="4"/>
  <c r="M2361" i="4"/>
  <c r="M2357" i="4"/>
  <c r="M2369" i="4"/>
  <c r="M2370" i="4"/>
  <c r="M2363" i="4"/>
  <c r="M2352" i="4"/>
  <c r="M2343" i="4"/>
  <c r="M2367" i="4"/>
  <c r="M2364" i="4"/>
  <c r="M2346" i="4"/>
  <c r="M2348" i="4"/>
  <c r="M2350" i="4"/>
  <c r="M2360" i="4"/>
  <c r="M2344" i="4"/>
  <c r="M2358" i="4"/>
  <c r="M2371" i="4"/>
  <c r="M2347" i="4"/>
  <c r="M2355" i="4"/>
  <c r="M2366" i="4"/>
  <c r="M2368" i="4"/>
  <c r="M2349" i="4"/>
  <c r="M2359" i="4"/>
  <c r="M2365" i="4"/>
  <c r="M2351" i="4"/>
  <c r="M2353" i="4"/>
  <c r="M2362" i="4"/>
  <c r="M395" i="4"/>
  <c r="M407" i="4"/>
  <c r="M418" i="4"/>
  <c r="M393" i="4"/>
  <c r="M388" i="4"/>
  <c r="M410" i="4"/>
  <c r="M389" i="4"/>
  <c r="M399" i="4"/>
  <c r="M406" i="4"/>
  <c r="M382" i="4"/>
  <c r="M387" i="4"/>
  <c r="M405" i="4"/>
  <c r="M419" i="4"/>
  <c r="M380" i="4"/>
  <c r="M383" i="4"/>
  <c r="M401" i="4"/>
  <c r="M384" i="4"/>
  <c r="M385" i="4"/>
  <c r="M396" i="4"/>
  <c r="M394" i="4"/>
  <c r="M412" i="4"/>
  <c r="M392" i="4"/>
  <c r="M391" i="4"/>
  <c r="M416" i="4"/>
  <c r="M400" i="4"/>
  <c r="M381" i="4"/>
  <c r="M397" i="4"/>
  <c r="M413" i="4"/>
  <c r="M409" i="4"/>
  <c r="M420" i="4"/>
  <c r="M402" i="4"/>
  <c r="M411" i="4"/>
  <c r="M398" i="4"/>
  <c r="M404" i="4"/>
  <c r="M403" i="4"/>
  <c r="M414" i="4"/>
  <c r="M378" i="4"/>
  <c r="M379" i="4"/>
  <c r="M421" i="4"/>
  <c r="M415" i="4"/>
  <c r="M408" i="4"/>
  <c r="M390" i="4"/>
  <c r="M386" i="4"/>
  <c r="M417" i="4"/>
  <c r="M159" i="4"/>
  <c r="M169" i="4"/>
  <c r="M157" i="4"/>
  <c r="M183" i="4"/>
  <c r="M170" i="4"/>
  <c r="M175" i="4"/>
  <c r="M189" i="4"/>
  <c r="M191" i="4"/>
  <c r="M165" i="4"/>
  <c r="M185" i="4"/>
  <c r="M162" i="4"/>
  <c r="M176" i="4"/>
  <c r="M163" i="4"/>
  <c r="M192" i="4"/>
  <c r="M186" i="4"/>
  <c r="M193" i="4"/>
  <c r="M174" i="4"/>
  <c r="M178" i="4"/>
  <c r="M164" i="4"/>
  <c r="M184" i="4"/>
  <c r="M158" i="4"/>
  <c r="M179" i="4"/>
  <c r="M181" i="4"/>
  <c r="M172" i="4"/>
  <c r="M161" i="4"/>
  <c r="M180" i="4"/>
  <c r="M194" i="4"/>
  <c r="M182" i="4"/>
  <c r="M171" i="4"/>
  <c r="M188" i="4"/>
  <c r="M190" i="4"/>
  <c r="M168" i="4"/>
  <c r="M166" i="4"/>
  <c r="M187" i="4"/>
  <c r="M195" i="4"/>
  <c r="M177" i="4"/>
  <c r="M160" i="4"/>
  <c r="M167" i="4"/>
  <c r="M173" i="4"/>
  <c r="M1396" i="4"/>
  <c r="M1388" i="4"/>
  <c r="M1405" i="4"/>
  <c r="M1362" i="4"/>
  <c r="N1362" i="4" s="1"/>
  <c r="S1362" i="4" s="1"/>
  <c r="M1381" i="4"/>
  <c r="M1403" i="4"/>
  <c r="M1373" i="4"/>
  <c r="M1407" i="4"/>
  <c r="M1385" i="4"/>
  <c r="M1414" i="4"/>
  <c r="M1408" i="4"/>
  <c r="M1384" i="4"/>
  <c r="M1387" i="4"/>
  <c r="M1372" i="4"/>
  <c r="M1411" i="4"/>
  <c r="M1370" i="4"/>
  <c r="M1394" i="4"/>
  <c r="M1391" i="4"/>
  <c r="M1367" i="4"/>
  <c r="M1364" i="4"/>
  <c r="M1375" i="4"/>
  <c r="M1386" i="4"/>
  <c r="M1365" i="4"/>
  <c r="M1404" i="4"/>
  <c r="M1413" i="4"/>
  <c r="M1399" i="4"/>
  <c r="M1409" i="4"/>
  <c r="M1383" i="4"/>
  <c r="M1406" i="4"/>
  <c r="M1382" i="4"/>
  <c r="M1363" i="4"/>
  <c r="M1402" i="4"/>
  <c r="M1397" i="4"/>
  <c r="M1400" i="4"/>
  <c r="M1379" i="4"/>
  <c r="M1377" i="4"/>
  <c r="M1410" i="4"/>
  <c r="M1361" i="4"/>
  <c r="M1412" i="4"/>
  <c r="M1395" i="4"/>
  <c r="M1376" i="4"/>
  <c r="M1392" i="4"/>
  <c r="M1401" i="4"/>
  <c r="M1374" i="4"/>
  <c r="M1389" i="4"/>
  <c r="M1369" i="4"/>
  <c r="M1366" i="4"/>
  <c r="M1371" i="4"/>
  <c r="M1368" i="4"/>
  <c r="M1390" i="4"/>
  <c r="M1380" i="4"/>
  <c r="M1393" i="4"/>
  <c r="M1378" i="4"/>
  <c r="M1398" i="4"/>
  <c r="N807" i="4"/>
  <c r="S807" i="4" s="1"/>
  <c r="N741" i="4"/>
  <c r="S741" i="4" s="1"/>
  <c r="N773" i="4"/>
  <c r="S773" i="4" s="1"/>
  <c r="M1547" i="4"/>
  <c r="M1550" i="4"/>
  <c r="M1569" i="4"/>
  <c r="M1562" i="4"/>
  <c r="M1584" i="4"/>
  <c r="M1557" i="4"/>
  <c r="M1555" i="4"/>
  <c r="M1567" i="4"/>
  <c r="M1564" i="4"/>
  <c r="M1566" i="4"/>
  <c r="M1585" i="4"/>
  <c r="M1571" i="4"/>
  <c r="M1552" i="4"/>
  <c r="M1545" i="4"/>
  <c r="M1587" i="4"/>
  <c r="M1561" i="4"/>
  <c r="M1544" i="4"/>
  <c r="M1573" i="4"/>
  <c r="M1563" i="4"/>
  <c r="M1574" i="4"/>
  <c r="M1554" i="4"/>
  <c r="M1582" i="4"/>
  <c r="M1575" i="4"/>
  <c r="M1549" i="4"/>
  <c r="M1576" i="4"/>
  <c r="M1578" i="4"/>
  <c r="M1559" i="4"/>
  <c r="M1583" i="4"/>
  <c r="M1556" i="4"/>
  <c r="M1570" i="4"/>
  <c r="M1572" i="4"/>
  <c r="M1579" i="4"/>
  <c r="M1548" i="4"/>
  <c r="M1558" i="4"/>
  <c r="M1560" i="4"/>
  <c r="M1581" i="4"/>
  <c r="M1577" i="4"/>
  <c r="M1568" i="4"/>
  <c r="M1546" i="4"/>
  <c r="M1551" i="4"/>
  <c r="M1565" i="4"/>
  <c r="M1553" i="4"/>
  <c r="M1586" i="4"/>
  <c r="M1580" i="4"/>
  <c r="M443" i="4"/>
  <c r="M431" i="4"/>
  <c r="M429" i="4"/>
  <c r="M432" i="4"/>
  <c r="M442" i="4"/>
  <c r="M440" i="4"/>
  <c r="M428" i="4"/>
  <c r="M439" i="4"/>
  <c r="M446" i="4"/>
  <c r="M445" i="4"/>
  <c r="M430" i="4"/>
  <c r="M436" i="4"/>
  <c r="M434" i="4"/>
  <c r="M424" i="4"/>
  <c r="M451" i="4"/>
  <c r="M435" i="4"/>
  <c r="M452" i="4"/>
  <c r="M437" i="4"/>
  <c r="M444" i="4"/>
  <c r="M449" i="4"/>
  <c r="M441" i="4"/>
  <c r="M425" i="4"/>
  <c r="M423" i="4"/>
  <c r="M447" i="4"/>
  <c r="M426" i="4"/>
  <c r="M438" i="4"/>
  <c r="M448" i="4"/>
  <c r="M427" i="4"/>
  <c r="M450" i="4"/>
  <c r="M433" i="4"/>
  <c r="N1415" i="4"/>
  <c r="S1415" i="4" s="1"/>
  <c r="M146" i="4"/>
  <c r="M154" i="4"/>
  <c r="M153" i="4"/>
  <c r="M132" i="4"/>
  <c r="M135" i="4"/>
  <c r="M138" i="4"/>
  <c r="M128" i="4"/>
  <c r="M155" i="4"/>
  <c r="M136" i="4"/>
  <c r="M126" i="4"/>
  <c r="M141" i="4"/>
  <c r="M152" i="4"/>
  <c r="M142" i="4"/>
  <c r="M150" i="4"/>
  <c r="M124" i="4"/>
  <c r="M134" i="4"/>
  <c r="M122" i="4"/>
  <c r="M140" i="4"/>
  <c r="M144" i="4"/>
  <c r="M149" i="4"/>
  <c r="M127" i="4"/>
  <c r="M148" i="4"/>
  <c r="M119" i="4"/>
  <c r="M133" i="4"/>
  <c r="M123" i="4"/>
  <c r="M143" i="4"/>
  <c r="M129" i="4"/>
  <c r="M130" i="4"/>
  <c r="M147" i="4"/>
  <c r="M121" i="4"/>
  <c r="M131" i="4"/>
  <c r="M120" i="4"/>
  <c r="M145" i="4"/>
  <c r="M139" i="4"/>
  <c r="M137" i="4"/>
  <c r="M118" i="4"/>
  <c r="M125" i="4"/>
  <c r="M151" i="4"/>
  <c r="W2404" i="4"/>
  <c r="X2404" i="4"/>
  <c r="M287" i="4"/>
  <c r="N287" i="4" s="1"/>
  <c r="S287" i="4" s="1"/>
  <c r="M324" i="4"/>
  <c r="M286" i="4"/>
  <c r="M299" i="4"/>
  <c r="M288" i="4"/>
  <c r="N288" i="4" s="1"/>
  <c r="S288" i="4" s="1"/>
  <c r="M302" i="4"/>
  <c r="M294" i="4"/>
  <c r="M322" i="4"/>
  <c r="M326" i="4"/>
  <c r="M329" i="4"/>
  <c r="M321" i="4"/>
  <c r="M304" i="4"/>
  <c r="M306" i="4"/>
  <c r="M310" i="4"/>
  <c r="M328" i="4"/>
  <c r="M309" i="4"/>
  <c r="M296" i="4"/>
  <c r="M319" i="4"/>
  <c r="M316" i="4"/>
  <c r="M301" i="4"/>
  <c r="M291" i="4"/>
  <c r="M320" i="4"/>
  <c r="M300" i="4"/>
  <c r="M305" i="4"/>
  <c r="M312" i="4"/>
  <c r="M315" i="4"/>
  <c r="M325" i="4"/>
  <c r="M318" i="4"/>
  <c r="M289" i="4"/>
  <c r="M327" i="4"/>
  <c r="M293" i="4"/>
  <c r="M308" i="4"/>
  <c r="M317" i="4"/>
  <c r="M295" i="4"/>
  <c r="M307" i="4"/>
  <c r="M292" i="4"/>
  <c r="M313" i="4"/>
  <c r="M311" i="4"/>
  <c r="M314" i="4"/>
  <c r="M298" i="4"/>
  <c r="M297" i="4"/>
  <c r="M290" i="4"/>
  <c r="M330" i="4"/>
  <c r="M323" i="4"/>
  <c r="M303" i="4"/>
  <c r="N331" i="4"/>
  <c r="S331" i="4" s="1"/>
  <c r="N749" i="4"/>
  <c r="M1522" i="4"/>
  <c r="M1536" i="4"/>
  <c r="M1532" i="4"/>
  <c r="M1504" i="4"/>
  <c r="M1530" i="4"/>
  <c r="M1528" i="4"/>
  <c r="M1526" i="4"/>
  <c r="M1518" i="4"/>
  <c r="M1525" i="4"/>
  <c r="M1537" i="4"/>
  <c r="M1524" i="4"/>
  <c r="M1507" i="4"/>
  <c r="M1509" i="4"/>
  <c r="M1511" i="4"/>
  <c r="M1519" i="4"/>
  <c r="M1540" i="4"/>
  <c r="M1520" i="4"/>
  <c r="M1516" i="4"/>
  <c r="M1542" i="4"/>
  <c r="M1523" i="4"/>
  <c r="M1513" i="4"/>
  <c r="M1533" i="4"/>
  <c r="M1535" i="4"/>
  <c r="M1514" i="4"/>
  <c r="M1508" i="4"/>
  <c r="M1505" i="4"/>
  <c r="M1527" i="4"/>
  <c r="M1529" i="4"/>
  <c r="M1506" i="4"/>
  <c r="M1512" i="4"/>
  <c r="M1510" i="4"/>
  <c r="M1534" i="4"/>
  <c r="M1503" i="4"/>
  <c r="M1517" i="4"/>
  <c r="M1538" i="4"/>
  <c r="M1541" i="4"/>
  <c r="M1521" i="4"/>
  <c r="M1515" i="4"/>
  <c r="M1531" i="4"/>
  <c r="M1539" i="4"/>
  <c r="R1786" i="4"/>
  <c r="R1774" i="4"/>
  <c r="R1776" i="4"/>
  <c r="R1788" i="4"/>
  <c r="R1771" i="4"/>
  <c r="R1779" i="4"/>
  <c r="R1777" i="4"/>
  <c r="R1772" i="4"/>
  <c r="R1775" i="4"/>
  <c r="R1787" i="4"/>
  <c r="R1778" i="4"/>
  <c r="R1790" i="4"/>
  <c r="R1784" i="4"/>
  <c r="R1792" i="4"/>
  <c r="R1781" i="4"/>
  <c r="R1780" i="4"/>
  <c r="R1789" i="4"/>
  <c r="R1785" i="4"/>
  <c r="R1782" i="4"/>
  <c r="R1773" i="4"/>
  <c r="R1783" i="4"/>
  <c r="R1791" i="4"/>
  <c r="X2210" i="4"/>
  <c r="W2210" i="4"/>
  <c r="X2203" i="4"/>
  <c r="W2203" i="4"/>
  <c r="X2201" i="4"/>
  <c r="W2201" i="4"/>
  <c r="X2207" i="4"/>
  <c r="W2207" i="4"/>
  <c r="X2211" i="4"/>
  <c r="W2211" i="4"/>
  <c r="W2209" i="4"/>
  <c r="X2209" i="4"/>
  <c r="X2216" i="4"/>
  <c r="W2216" i="4"/>
  <c r="X2204" i="4"/>
  <c r="W2204" i="4"/>
  <c r="X2213" i="4"/>
  <c r="W2213" i="4"/>
  <c r="W2212" i="4"/>
  <c r="X2212" i="4"/>
  <c r="X2206" i="4"/>
  <c r="W2206" i="4"/>
  <c r="X2202" i="4"/>
  <c r="W2202" i="4"/>
  <c r="X2205" i="4"/>
  <c r="W2205" i="4"/>
  <c r="X2217" i="4"/>
  <c r="W2217" i="4"/>
  <c r="X2208" i="4"/>
  <c r="W2208" i="4"/>
  <c r="X2218" i="4"/>
  <c r="W2218" i="4"/>
  <c r="X2219" i="4"/>
  <c r="W2219" i="4"/>
  <c r="X2214" i="4"/>
  <c r="W2214" i="4"/>
  <c r="X2215" i="4"/>
  <c r="W2215" i="4"/>
  <c r="V1" i="5"/>
  <c r="M731" i="4"/>
  <c r="M719" i="4"/>
  <c r="M730" i="4"/>
  <c r="M728" i="4"/>
  <c r="M721" i="4"/>
  <c r="M732" i="4"/>
  <c r="M720" i="4"/>
  <c r="M726" i="4"/>
  <c r="M725" i="4"/>
  <c r="M724" i="4"/>
  <c r="M723" i="4"/>
  <c r="M727" i="4"/>
  <c r="M729" i="4"/>
  <c r="M722" i="4"/>
  <c r="U1" i="5"/>
  <c r="X1588" i="4"/>
  <c r="X101" i="4"/>
  <c r="X651" i="4"/>
  <c r="X658" i="4"/>
  <c r="X494" i="4"/>
  <c r="X654" i="4"/>
  <c r="X649" i="4"/>
  <c r="X648" i="4"/>
  <c r="X2276" i="4"/>
  <c r="W2276" i="4"/>
  <c r="X2199" i="4"/>
  <c r="W2199" i="4"/>
  <c r="X2260" i="4"/>
  <c r="W790" i="4"/>
  <c r="X669" i="4"/>
  <c r="W796" i="4"/>
  <c r="W1769" i="4"/>
  <c r="X659" i="4"/>
  <c r="N799" i="4"/>
  <c r="N1502" i="4"/>
  <c r="N1195" i="4"/>
  <c r="M529" i="4"/>
  <c r="N529" i="4" s="1"/>
  <c r="S529" i="4" s="1"/>
  <c r="N829" i="4"/>
  <c r="N783" i="4"/>
  <c r="N806" i="4"/>
  <c r="N752" i="4"/>
  <c r="N820" i="4"/>
  <c r="N755" i="4"/>
  <c r="N734" i="4"/>
  <c r="N791" i="4"/>
  <c r="N800" i="4"/>
  <c r="N784" i="4"/>
  <c r="N764" i="4"/>
  <c r="N737" i="4"/>
  <c r="N117" i="4"/>
  <c r="N835" i="4"/>
  <c r="N811" i="4"/>
  <c r="N781" i="4"/>
  <c r="N804" i="4"/>
  <c r="N778" i="4"/>
  <c r="N788" i="4"/>
  <c r="N817" i="4"/>
  <c r="N738" i="4"/>
  <c r="N2308" i="4"/>
  <c r="N2342" i="4"/>
  <c r="N377" i="4"/>
  <c r="N801" i="4"/>
  <c r="N812" i="4"/>
  <c r="N787" i="4"/>
  <c r="N422" i="4"/>
  <c r="N837" i="4"/>
  <c r="N761" i="4"/>
  <c r="N824" i="4"/>
  <c r="N766" i="4"/>
  <c r="N776" i="4"/>
  <c r="N831" i="4"/>
  <c r="N771" i="4"/>
  <c r="N769" i="4"/>
  <c r="N805" i="4"/>
  <c r="N797" i="4"/>
  <c r="N802" i="4"/>
  <c r="N815" i="4"/>
  <c r="N779" i="4"/>
  <c r="N786" i="4"/>
  <c r="N833" i="4"/>
  <c r="N840" i="4"/>
  <c r="N825" i="4"/>
  <c r="N770" i="4"/>
  <c r="N836" i="4"/>
  <c r="N822" i="4"/>
  <c r="N780" i="4"/>
  <c r="N814" i="4"/>
  <c r="N1456" i="4"/>
  <c r="N795" i="4"/>
  <c r="N763" i="4"/>
  <c r="N760" i="4"/>
  <c r="N753" i="4"/>
  <c r="N828" i="4"/>
  <c r="N838" i="4"/>
  <c r="N818" i="4"/>
  <c r="N743" i="4"/>
  <c r="N2245" i="4"/>
  <c r="N196" i="4"/>
  <c r="N1360" i="4"/>
  <c r="N798" i="4"/>
  <c r="N762" i="4"/>
  <c r="N845" i="4"/>
  <c r="N765" i="4"/>
  <c r="N768" i="4"/>
  <c r="N285" i="4"/>
  <c r="N1471" i="4"/>
  <c r="N839" i="4"/>
  <c r="N756" i="4"/>
  <c r="N739" i="4"/>
  <c r="N758" i="4"/>
  <c r="N819" i="4"/>
  <c r="N746" i="4"/>
  <c r="N767" i="4"/>
  <c r="N846" i="4"/>
  <c r="M1252" i="4"/>
  <c r="N1252" i="4" s="1"/>
  <c r="S1252" i="4" s="1"/>
  <c r="N777" i="4"/>
  <c r="N810" i="4"/>
  <c r="N750" i="4"/>
  <c r="N809" i="4"/>
  <c r="N848" i="4"/>
  <c r="N834" i="4"/>
  <c r="N748" i="4"/>
  <c r="N847" i="4"/>
  <c r="N826" i="4"/>
  <c r="N830" i="4"/>
  <c r="N1653" i="4"/>
  <c r="N774" i="4"/>
  <c r="N1612" i="4"/>
  <c r="N827" i="4"/>
  <c r="N744" i="4"/>
  <c r="N1543" i="4"/>
  <c r="N754" i="4"/>
  <c r="N751" i="4"/>
  <c r="N759" i="4"/>
  <c r="N808" i="4"/>
  <c r="N832" i="4"/>
  <c r="N782" i="4"/>
  <c r="N745" i="4"/>
  <c r="N792" i="4"/>
  <c r="N740" i="4"/>
  <c r="N803" i="4"/>
  <c r="N742" i="4"/>
  <c r="M1307" i="4"/>
  <c r="N1307" i="4" s="1"/>
  <c r="S1307" i="4" s="1"/>
  <c r="N156" i="4"/>
  <c r="N794" i="4"/>
  <c r="N736" i="4"/>
  <c r="N735" i="4"/>
  <c r="N816" i="4"/>
  <c r="N775" i="4"/>
  <c r="N747" i="4"/>
  <c r="R813" i="4" l="1"/>
  <c r="S813" i="4"/>
  <c r="R285" i="4"/>
  <c r="S285" i="4"/>
  <c r="R156" i="4"/>
  <c r="S156" i="4"/>
  <c r="R1725" i="4"/>
  <c r="S1725" i="4"/>
  <c r="R1715" i="4"/>
  <c r="S1715" i="4"/>
  <c r="W1715" i="4" s="1"/>
  <c r="R744" i="4"/>
  <c r="S744" i="4"/>
  <c r="X744" i="4" s="1"/>
  <c r="R848" i="4"/>
  <c r="S848" i="4"/>
  <c r="R1706" i="4"/>
  <c r="S1706" i="4"/>
  <c r="R1733" i="4"/>
  <c r="S1733" i="4"/>
  <c r="R828" i="4"/>
  <c r="S828" i="4"/>
  <c r="R780" i="4"/>
  <c r="S780" i="4"/>
  <c r="W780" i="4" s="1"/>
  <c r="R815" i="4"/>
  <c r="S815" i="4"/>
  <c r="W815" i="4" s="1"/>
  <c r="R766" i="4"/>
  <c r="S766" i="4"/>
  <c r="R2342" i="4"/>
  <c r="S2342" i="4"/>
  <c r="R1734" i="4"/>
  <c r="S1734" i="4"/>
  <c r="R1722" i="4"/>
  <c r="S1722" i="4"/>
  <c r="R1502" i="4"/>
  <c r="S1502" i="4"/>
  <c r="W1502" i="4" s="1"/>
  <c r="R754" i="4"/>
  <c r="S754" i="4"/>
  <c r="X754" i="4" s="1"/>
  <c r="R801" i="4"/>
  <c r="S801" i="4"/>
  <c r="R779" i="4"/>
  <c r="S779" i="4"/>
  <c r="R1697" i="4"/>
  <c r="S1697" i="4"/>
  <c r="R1690" i="4"/>
  <c r="S1690" i="4"/>
  <c r="R1710" i="4"/>
  <c r="S1710" i="4"/>
  <c r="X1710" i="4" s="1"/>
  <c r="R809" i="4"/>
  <c r="S809" i="4"/>
  <c r="W809" i="4" s="1"/>
  <c r="R1689" i="4"/>
  <c r="S1689" i="4"/>
  <c r="R765" i="4"/>
  <c r="S765" i="4"/>
  <c r="R1717" i="4"/>
  <c r="S1717" i="4"/>
  <c r="R822" i="4"/>
  <c r="S822" i="4"/>
  <c r="R802" i="4"/>
  <c r="S802" i="4"/>
  <c r="W802" i="4" s="1"/>
  <c r="R824" i="4"/>
  <c r="S824" i="4"/>
  <c r="X824" i="4" s="1"/>
  <c r="R2308" i="4"/>
  <c r="S2308" i="4"/>
  <c r="R781" i="4"/>
  <c r="S781" i="4"/>
  <c r="R755" i="4"/>
  <c r="S755" i="4"/>
  <c r="R1713" i="4"/>
  <c r="S1713" i="4"/>
  <c r="R748" i="4"/>
  <c r="S748" i="4"/>
  <c r="X748" i="4" s="1"/>
  <c r="R1721" i="4"/>
  <c r="S1721" i="4"/>
  <c r="W1721" i="4" s="1"/>
  <c r="R1716" i="4"/>
  <c r="S1716" i="4"/>
  <c r="R838" i="4"/>
  <c r="S838" i="4"/>
  <c r="R734" i="4"/>
  <c r="S734" i="4"/>
  <c r="R845" i="4"/>
  <c r="S845" i="4"/>
  <c r="R1736" i="4"/>
  <c r="S1736" i="4"/>
  <c r="W1736" i="4" s="1"/>
  <c r="R836" i="4"/>
  <c r="S836" i="4"/>
  <c r="W836" i="4" s="1"/>
  <c r="R797" i="4"/>
  <c r="S797" i="4"/>
  <c r="R761" i="4"/>
  <c r="S761" i="4"/>
  <c r="R738" i="4"/>
  <c r="S738" i="4"/>
  <c r="R811" i="4"/>
  <c r="S811" i="4"/>
  <c r="R1687" i="4"/>
  <c r="S1687" i="4"/>
  <c r="R799" i="4"/>
  <c r="S799" i="4"/>
  <c r="X799" i="4" s="1"/>
  <c r="R818" i="4"/>
  <c r="S818" i="4"/>
  <c r="R791" i="4"/>
  <c r="S791" i="4"/>
  <c r="R768" i="4"/>
  <c r="S768" i="4"/>
  <c r="R1694" i="4"/>
  <c r="S1694" i="4"/>
  <c r="R1695" i="4"/>
  <c r="S1695" i="4"/>
  <c r="W1695" i="4" s="1"/>
  <c r="R805" i="4"/>
  <c r="S805" i="4"/>
  <c r="W805" i="4" s="1"/>
  <c r="R835" i="4"/>
  <c r="S835" i="4"/>
  <c r="R820" i="4"/>
  <c r="S820" i="4"/>
  <c r="R789" i="4"/>
  <c r="S789" i="4"/>
  <c r="R767" i="4"/>
  <c r="S767" i="4"/>
  <c r="R1543" i="4"/>
  <c r="S1543" i="4"/>
  <c r="R377" i="4"/>
  <c r="S377" i="4"/>
  <c r="W377" i="4" s="1"/>
  <c r="R1699" i="4"/>
  <c r="S1699" i="4"/>
  <c r="R1686" i="4"/>
  <c r="S1686" i="4"/>
  <c r="R117" i="4"/>
  <c r="S117" i="4"/>
  <c r="R752" i="4"/>
  <c r="S752" i="4"/>
  <c r="R792" i="4"/>
  <c r="S792" i="4"/>
  <c r="W792" i="4" s="1"/>
  <c r="R1730" i="4"/>
  <c r="S1730" i="4"/>
  <c r="W1730" i="4" s="1"/>
  <c r="R814" i="4"/>
  <c r="S814" i="4"/>
  <c r="R1701" i="4"/>
  <c r="S1701" i="4"/>
  <c r="R827" i="4"/>
  <c r="S827" i="4"/>
  <c r="R747" i="4"/>
  <c r="S747" i="4"/>
  <c r="R782" i="4"/>
  <c r="S782" i="4"/>
  <c r="R819" i="4"/>
  <c r="S819" i="4"/>
  <c r="W819" i="4" s="1"/>
  <c r="R1741" i="4"/>
  <c r="S1741" i="4"/>
  <c r="R1740" i="4"/>
  <c r="S1740" i="4"/>
  <c r="R750" i="4"/>
  <c r="S750" i="4"/>
  <c r="R1738" i="4"/>
  <c r="S1738" i="4"/>
  <c r="R816" i="4"/>
  <c r="S816" i="4"/>
  <c r="X816" i="4" s="1"/>
  <c r="R1723" i="4"/>
  <c r="S1723" i="4"/>
  <c r="X1723" i="4" s="1"/>
  <c r="R1698" i="4"/>
  <c r="S1698" i="4"/>
  <c r="R774" i="4"/>
  <c r="S774" i="4"/>
  <c r="R810" i="4"/>
  <c r="S810" i="4"/>
  <c r="R739" i="4"/>
  <c r="S739" i="4"/>
  <c r="R1360" i="4"/>
  <c r="S1360" i="4"/>
  <c r="X1360" i="4" s="1"/>
  <c r="R753" i="4"/>
  <c r="S753" i="4"/>
  <c r="X753" i="4" s="1"/>
  <c r="R770" i="4"/>
  <c r="S770" i="4"/>
  <c r="R769" i="4"/>
  <c r="S769" i="4"/>
  <c r="R1735" i="4"/>
  <c r="S1735" i="4"/>
  <c r="R817" i="4"/>
  <c r="S817" i="4"/>
  <c r="R737" i="4"/>
  <c r="S737" i="4"/>
  <c r="W737" i="4" s="1"/>
  <c r="R806" i="4"/>
  <c r="S806" i="4"/>
  <c r="W806" i="4" s="1"/>
  <c r="R1700" i="4"/>
  <c r="S1700" i="4"/>
  <c r="R1691" i="4"/>
  <c r="S1691" i="4"/>
  <c r="R746" i="4"/>
  <c r="S746" i="4"/>
  <c r="R1724" i="4"/>
  <c r="S1724" i="4"/>
  <c r="R1709" i="4"/>
  <c r="S1709" i="4"/>
  <c r="R1703" i="4"/>
  <c r="S1703" i="4"/>
  <c r="W1703" i="4" s="1"/>
  <c r="R832" i="4"/>
  <c r="S832" i="4"/>
  <c r="R798" i="4"/>
  <c r="S798" i="4"/>
  <c r="R422" i="4"/>
  <c r="S422" i="4"/>
  <c r="R735" i="4"/>
  <c r="S735" i="4"/>
  <c r="R1688" i="4"/>
  <c r="S1688" i="4"/>
  <c r="R808" i="4"/>
  <c r="S808" i="4"/>
  <c r="X808" i="4" s="1"/>
  <c r="R1653" i="4"/>
  <c r="S1653" i="4"/>
  <c r="R777" i="4"/>
  <c r="S777" i="4"/>
  <c r="R1685" i="4"/>
  <c r="S1685" i="4"/>
  <c r="R196" i="4"/>
  <c r="S196" i="4"/>
  <c r="R760" i="4"/>
  <c r="S760" i="4"/>
  <c r="X760" i="4" s="1"/>
  <c r="R825" i="4"/>
  <c r="S825" i="4"/>
  <c r="W825" i="4" s="1"/>
  <c r="R771" i="4"/>
  <c r="S771" i="4"/>
  <c r="R1707" i="4"/>
  <c r="S1707" i="4"/>
  <c r="R1737" i="4"/>
  <c r="S1737" i="4"/>
  <c r="R764" i="4"/>
  <c r="S764" i="4"/>
  <c r="R1727" i="4"/>
  <c r="S1727" i="4"/>
  <c r="W1727" i="4" s="1"/>
  <c r="R749" i="4"/>
  <c r="S749" i="4"/>
  <c r="R823" i="4"/>
  <c r="S823" i="4"/>
  <c r="R834" i="4"/>
  <c r="S834" i="4"/>
  <c r="R1195" i="4"/>
  <c r="S1195" i="4"/>
  <c r="R1720" i="4"/>
  <c r="S1720" i="4"/>
  <c r="R1705" i="4"/>
  <c r="S1705" i="4"/>
  <c r="W1705" i="4" s="1"/>
  <c r="R762" i="4"/>
  <c r="S762" i="4"/>
  <c r="W762" i="4" s="1"/>
  <c r="R837" i="4"/>
  <c r="S837" i="4"/>
  <c r="R775" i="4"/>
  <c r="S775" i="4"/>
  <c r="R1612" i="4"/>
  <c r="S1612" i="4"/>
  <c r="R758" i="4"/>
  <c r="S758" i="4"/>
  <c r="R1714" i="4"/>
  <c r="S1714" i="4"/>
  <c r="R1711" i="4"/>
  <c r="S1711" i="4"/>
  <c r="W1711" i="4" s="1"/>
  <c r="R742" i="4"/>
  <c r="S742" i="4"/>
  <c r="R759" i="4"/>
  <c r="S759" i="4"/>
  <c r="R830" i="4"/>
  <c r="S830" i="4"/>
  <c r="R756" i="4"/>
  <c r="S756" i="4"/>
  <c r="R2245" i="4"/>
  <c r="S2245" i="4"/>
  <c r="W2245" i="4" s="1"/>
  <c r="R763" i="4"/>
  <c r="S763" i="4"/>
  <c r="X763" i="4" s="1"/>
  <c r="R840" i="4"/>
  <c r="S840" i="4"/>
  <c r="R831" i="4"/>
  <c r="S831" i="4"/>
  <c r="R1693" i="4"/>
  <c r="S1693" i="4"/>
  <c r="R788" i="4"/>
  <c r="S788" i="4"/>
  <c r="R1692" i="4"/>
  <c r="S1692" i="4"/>
  <c r="W1692" i="4" s="1"/>
  <c r="R1718" i="4"/>
  <c r="S1718" i="4"/>
  <c r="X1718" i="4" s="1"/>
  <c r="R1732" i="4"/>
  <c r="S1732" i="4"/>
  <c r="R833" i="4"/>
  <c r="S833" i="4"/>
  <c r="R787" i="4"/>
  <c r="S787" i="4"/>
  <c r="R778" i="4"/>
  <c r="S778" i="4"/>
  <c r="R784" i="4"/>
  <c r="S784" i="4"/>
  <c r="R783" i="4"/>
  <c r="S783" i="4"/>
  <c r="W783" i="4" s="1"/>
  <c r="R1712" i="4"/>
  <c r="S1712" i="4"/>
  <c r="R1704" i="4"/>
  <c r="S1704" i="4"/>
  <c r="R1702" i="4"/>
  <c r="S1702" i="4"/>
  <c r="R1739" i="4"/>
  <c r="S1739" i="4"/>
  <c r="R745" i="4"/>
  <c r="S745" i="4"/>
  <c r="R736" i="4"/>
  <c r="S736" i="4"/>
  <c r="X736" i="4" s="1"/>
  <c r="R803" i="4"/>
  <c r="S803" i="4"/>
  <c r="R751" i="4"/>
  <c r="S751" i="4"/>
  <c r="R826" i="4"/>
  <c r="S826" i="4"/>
  <c r="R839" i="4"/>
  <c r="S839" i="4"/>
  <c r="R1719" i="4"/>
  <c r="S1719" i="4"/>
  <c r="W1719" i="4" s="1"/>
  <c r="R795" i="4"/>
  <c r="S795" i="4"/>
  <c r="W795" i="4" s="1"/>
  <c r="R776" i="4"/>
  <c r="S776" i="4"/>
  <c r="R794" i="4"/>
  <c r="S794" i="4"/>
  <c r="R740" i="4"/>
  <c r="S740" i="4"/>
  <c r="R1731" i="4"/>
  <c r="S1731" i="4"/>
  <c r="R847" i="4"/>
  <c r="S847" i="4"/>
  <c r="X847" i="4" s="1"/>
  <c r="R846" i="4"/>
  <c r="S846" i="4"/>
  <c r="W846" i="4" s="1"/>
  <c r="R1471" i="4"/>
  <c r="S1471" i="4"/>
  <c r="R743" i="4"/>
  <c r="S743" i="4"/>
  <c r="R1456" i="4"/>
  <c r="S1456" i="4"/>
  <c r="R786" i="4"/>
  <c r="S786" i="4"/>
  <c r="R1696" i="4"/>
  <c r="S1696" i="4"/>
  <c r="W1696" i="4" s="1"/>
  <c r="R812" i="4"/>
  <c r="S812" i="4"/>
  <c r="W812" i="4" s="1"/>
  <c r="R804" i="4"/>
  <c r="S804" i="4"/>
  <c r="R800" i="4"/>
  <c r="S800" i="4"/>
  <c r="R829" i="4"/>
  <c r="S829" i="4"/>
  <c r="R741" i="4"/>
  <c r="X741" i="4"/>
  <c r="R673" i="4"/>
  <c r="W673" i="4"/>
  <c r="R331" i="4"/>
  <c r="R1415" i="4"/>
  <c r="W1415" i="4"/>
  <c r="R44" i="4"/>
  <c r="X44" i="4"/>
  <c r="X813" i="4"/>
  <c r="W789" i="4"/>
  <c r="R807" i="4"/>
  <c r="X807" i="4"/>
  <c r="R757" i="4"/>
  <c r="W757" i="4"/>
  <c r="R785" i="4"/>
  <c r="W785" i="4"/>
  <c r="R773" i="4"/>
  <c r="R733" i="4"/>
  <c r="R793" i="4"/>
  <c r="W793" i="4"/>
  <c r="R821" i="4"/>
  <c r="X821" i="4"/>
  <c r="R288" i="4"/>
  <c r="M517" i="4"/>
  <c r="M520" i="4"/>
  <c r="M518" i="4"/>
  <c r="M522" i="4"/>
  <c r="M526" i="4"/>
  <c r="M519" i="4"/>
  <c r="M523" i="4"/>
  <c r="M515" i="4"/>
  <c r="M513" i="4"/>
  <c r="M525" i="4"/>
  <c r="M514" i="4"/>
  <c r="M516" i="4"/>
  <c r="M521" i="4"/>
  <c r="M524" i="4"/>
  <c r="R287" i="4"/>
  <c r="N512" i="4"/>
  <c r="S512" i="4" s="1"/>
  <c r="M2378" i="4"/>
  <c r="M2382" i="4"/>
  <c r="M2385" i="4"/>
  <c r="M2388" i="4"/>
  <c r="M2376" i="4"/>
  <c r="M2375" i="4"/>
  <c r="M2383" i="4"/>
  <c r="M2386" i="4"/>
  <c r="M2380" i="4"/>
  <c r="M2374" i="4"/>
  <c r="M2387" i="4"/>
  <c r="M2379" i="4"/>
  <c r="M2384" i="4"/>
  <c r="M2381" i="4"/>
  <c r="M2377" i="4"/>
  <c r="M348" i="4"/>
  <c r="M372" i="4"/>
  <c r="M362" i="4"/>
  <c r="M345" i="4"/>
  <c r="M371" i="4"/>
  <c r="M360" i="4"/>
  <c r="M376" i="4"/>
  <c r="M374" i="4"/>
  <c r="M353" i="4"/>
  <c r="M365" i="4"/>
  <c r="M361" i="4"/>
  <c r="M341" i="4"/>
  <c r="M349" i="4"/>
  <c r="M352" i="4"/>
  <c r="M342" i="4"/>
  <c r="M368" i="4"/>
  <c r="M336" i="4"/>
  <c r="M350" i="4"/>
  <c r="M354" i="4"/>
  <c r="M366" i="4"/>
  <c r="M344" i="4"/>
  <c r="M370" i="4"/>
  <c r="M373" i="4"/>
  <c r="M332" i="4"/>
  <c r="M335" i="4"/>
  <c r="M347" i="4"/>
  <c r="M364" i="4"/>
  <c r="M343" i="4"/>
  <c r="M346" i="4"/>
  <c r="M340" i="4"/>
  <c r="M358" i="4"/>
  <c r="M363" i="4"/>
  <c r="M355" i="4"/>
  <c r="M367" i="4"/>
  <c r="M333" i="4"/>
  <c r="M351" i="4"/>
  <c r="M375" i="4"/>
  <c r="M339" i="4"/>
  <c r="M337" i="4"/>
  <c r="M359" i="4"/>
  <c r="M334" i="4"/>
  <c r="M338" i="4"/>
  <c r="M357" i="4"/>
  <c r="M369" i="4"/>
  <c r="M356" i="4"/>
  <c r="N2373" i="4"/>
  <c r="S2373" i="4" s="1"/>
  <c r="W823" i="4"/>
  <c r="M1418" i="4"/>
  <c r="M1453" i="4"/>
  <c r="M1417" i="4"/>
  <c r="M1450" i="4"/>
  <c r="M1422" i="4"/>
  <c r="M1435" i="4"/>
  <c r="M1438" i="4"/>
  <c r="M1437" i="4"/>
  <c r="M1424" i="4"/>
  <c r="M1433" i="4"/>
  <c r="M1447" i="4"/>
  <c r="M1441" i="4"/>
  <c r="M1425" i="4"/>
  <c r="M1449" i="4"/>
  <c r="M1444" i="4"/>
  <c r="M1445" i="4"/>
  <c r="M1426" i="4"/>
  <c r="M1427" i="4"/>
  <c r="M1429" i="4"/>
  <c r="M1439" i="4"/>
  <c r="M1434" i="4"/>
  <c r="M1420" i="4"/>
  <c r="M1416" i="4"/>
  <c r="M1432" i="4"/>
  <c r="M1442" i="4"/>
  <c r="M1446" i="4"/>
  <c r="M1448" i="4"/>
  <c r="M1454" i="4"/>
  <c r="M1452" i="4"/>
  <c r="M1428" i="4"/>
  <c r="M1436" i="4"/>
  <c r="M1443" i="4"/>
  <c r="M1419" i="4"/>
  <c r="M1430" i="4"/>
  <c r="M1440" i="4"/>
  <c r="M1431" i="4"/>
  <c r="M1455" i="4"/>
  <c r="M1451" i="4"/>
  <c r="M1423" i="4"/>
  <c r="M1421" i="4"/>
  <c r="R1362" i="4"/>
  <c r="R1243" i="4"/>
  <c r="M684" i="4"/>
  <c r="M714" i="4"/>
  <c r="M686" i="4"/>
  <c r="M677" i="4"/>
  <c r="M715" i="4"/>
  <c r="M704" i="4"/>
  <c r="M687" i="4"/>
  <c r="M716" i="4"/>
  <c r="M707" i="4"/>
  <c r="M685" i="4"/>
  <c r="M698" i="4"/>
  <c r="M709" i="4"/>
  <c r="M690" i="4"/>
  <c r="M692" i="4"/>
  <c r="M683" i="4"/>
  <c r="M697" i="4"/>
  <c r="M680" i="4"/>
  <c r="M706" i="4"/>
  <c r="M705" i="4"/>
  <c r="M695" i="4"/>
  <c r="M682" i="4"/>
  <c r="M702" i="4"/>
  <c r="M694" i="4"/>
  <c r="M688" i="4"/>
  <c r="M696" i="4"/>
  <c r="M674" i="4"/>
  <c r="M711" i="4"/>
  <c r="M679" i="4"/>
  <c r="M700" i="4"/>
  <c r="M693" i="4"/>
  <c r="M712" i="4"/>
  <c r="M689" i="4"/>
  <c r="M708" i="4"/>
  <c r="M676" i="4"/>
  <c r="M717" i="4"/>
  <c r="M699" i="4"/>
  <c r="M691" i="4"/>
  <c r="M701" i="4"/>
  <c r="M710" i="4"/>
  <c r="M703" i="4"/>
  <c r="M713" i="4"/>
  <c r="M681" i="4"/>
  <c r="M678" i="4"/>
  <c r="M675" i="4"/>
  <c r="M54" i="4"/>
  <c r="M53" i="4"/>
  <c r="M50" i="4"/>
  <c r="M56" i="4"/>
  <c r="M59" i="4"/>
  <c r="M52" i="4"/>
  <c r="M84" i="4"/>
  <c r="M66" i="4"/>
  <c r="M61" i="4"/>
  <c r="M58" i="4"/>
  <c r="M68" i="4"/>
  <c r="M63" i="4"/>
  <c r="M60" i="4"/>
  <c r="M78" i="4"/>
  <c r="M65" i="4"/>
  <c r="M62" i="4"/>
  <c r="M80" i="4"/>
  <c r="M71" i="4"/>
  <c r="M64" i="4"/>
  <c r="M45" i="4"/>
  <c r="M73" i="4"/>
  <c r="M70" i="4"/>
  <c r="M48" i="4"/>
  <c r="M55" i="4"/>
  <c r="M75" i="4"/>
  <c r="M72" i="4"/>
  <c r="M81" i="4"/>
  <c r="M67" i="4"/>
  <c r="M57" i="4"/>
  <c r="M77" i="4"/>
  <c r="M74" i="4"/>
  <c r="M51" i="4"/>
  <c r="M69" i="4"/>
  <c r="M47" i="4"/>
  <c r="M83" i="4"/>
  <c r="M76" i="4"/>
  <c r="M79" i="4"/>
  <c r="M49" i="4"/>
  <c r="M46" i="4"/>
  <c r="M82" i="4"/>
  <c r="X1785" i="4"/>
  <c r="W1785" i="4"/>
  <c r="X1790" i="4"/>
  <c r="W1790" i="4"/>
  <c r="X1779" i="4"/>
  <c r="W1779" i="4"/>
  <c r="X1778" i="4"/>
  <c r="W1778" i="4"/>
  <c r="X1789" i="4"/>
  <c r="W1789" i="4"/>
  <c r="X1771" i="4"/>
  <c r="W1771" i="4"/>
  <c r="X1791" i="4"/>
  <c r="W1791" i="4"/>
  <c r="X1780" i="4"/>
  <c r="W1780" i="4"/>
  <c r="X1787" i="4"/>
  <c r="W1787" i="4"/>
  <c r="X1788" i="4"/>
  <c r="W1788" i="4"/>
  <c r="X1783" i="4"/>
  <c r="W1783" i="4"/>
  <c r="X1781" i="4"/>
  <c r="W1781" i="4"/>
  <c r="X1775" i="4"/>
  <c r="W1775" i="4"/>
  <c r="X1776" i="4"/>
  <c r="W1776" i="4"/>
  <c r="X1773" i="4"/>
  <c r="W1773" i="4"/>
  <c r="X1792" i="4"/>
  <c r="W1792" i="4"/>
  <c r="X1772" i="4"/>
  <c r="W1772" i="4"/>
  <c r="X1774" i="4"/>
  <c r="W1774" i="4"/>
  <c r="X1782" i="4"/>
  <c r="W1782" i="4"/>
  <c r="X1784" i="4"/>
  <c r="W1784" i="4"/>
  <c r="X1777" i="4"/>
  <c r="W1777" i="4"/>
  <c r="X1786" i="4"/>
  <c r="W1786" i="4"/>
  <c r="R1252" i="4"/>
  <c r="R1307" i="4"/>
  <c r="W807" i="4"/>
  <c r="X1415" i="4"/>
  <c r="R529" i="4"/>
  <c r="W44" i="4"/>
  <c r="W741" i="4"/>
  <c r="M1101" i="4"/>
  <c r="M1146" i="4"/>
  <c r="M1132" i="4"/>
  <c r="M1134" i="4"/>
  <c r="M1145" i="4"/>
  <c r="M1122" i="4"/>
  <c r="M1133" i="4"/>
  <c r="M1108" i="4"/>
  <c r="M1110" i="4"/>
  <c r="M1121" i="4"/>
  <c r="M1096" i="4"/>
  <c r="M1143" i="4"/>
  <c r="M1098" i="4"/>
  <c r="M1109" i="4"/>
  <c r="M1131" i="4"/>
  <c r="M1097" i="4"/>
  <c r="M1148" i="4"/>
  <c r="M1136" i="4"/>
  <c r="M1147" i="4"/>
  <c r="M1124" i="4"/>
  <c r="M1135" i="4"/>
  <c r="M1112" i="4"/>
  <c r="M1119" i="4"/>
  <c r="M1130" i="4"/>
  <c r="M1141" i="4"/>
  <c r="M1113" i="4"/>
  <c r="M1125" i="4"/>
  <c r="M1137" i="4"/>
  <c r="M1149" i="4"/>
  <c r="M1100" i="4"/>
  <c r="M1123" i="4"/>
  <c r="M1107" i="4"/>
  <c r="M1118" i="4"/>
  <c r="M1129" i="4"/>
  <c r="M1140" i="4"/>
  <c r="M1111" i="4"/>
  <c r="M1106" i="4"/>
  <c r="M1117" i="4"/>
  <c r="M1128" i="4"/>
  <c r="M1139" i="4"/>
  <c r="M1099" i="4"/>
  <c r="M1105" i="4"/>
  <c r="M1116" i="4"/>
  <c r="M1127" i="4"/>
  <c r="M1144" i="4"/>
  <c r="M1104" i="4"/>
  <c r="M1115" i="4"/>
  <c r="M1120" i="4"/>
  <c r="M1103" i="4"/>
  <c r="M1102" i="4"/>
  <c r="M1114" i="4"/>
  <c r="M1126" i="4"/>
  <c r="M1138" i="4"/>
  <c r="M1142" i="4"/>
  <c r="M1303" i="4"/>
  <c r="M1291" i="4"/>
  <c r="M1299" i="4"/>
  <c r="M1283" i="4"/>
  <c r="M1279" i="4"/>
  <c r="M1285" i="4"/>
  <c r="M1298" i="4"/>
  <c r="M1269" i="4"/>
  <c r="M1300" i="4"/>
  <c r="M1271" i="4"/>
  <c r="M1284" i="4"/>
  <c r="M1257" i="4"/>
  <c r="M1288" i="4"/>
  <c r="M1259" i="4"/>
  <c r="M1270" i="4"/>
  <c r="M1296" i="4"/>
  <c r="M1276" i="4"/>
  <c r="M1258" i="4"/>
  <c r="M1282" i="4"/>
  <c r="M1302" i="4"/>
  <c r="M1287" i="4"/>
  <c r="M1301" i="4"/>
  <c r="M1273" i="4"/>
  <c r="M1286" i="4"/>
  <c r="M1295" i="4"/>
  <c r="M1261" i="4"/>
  <c r="M1294" i="4"/>
  <c r="M1280" i="4"/>
  <c r="M1293" i="4"/>
  <c r="M1266" i="4"/>
  <c r="M1278" i="4"/>
  <c r="M1292" i="4"/>
  <c r="M1262" i="4"/>
  <c r="M1274" i="4"/>
  <c r="M1289" i="4"/>
  <c r="M1304" i="4"/>
  <c r="M1281" i="4"/>
  <c r="M1254" i="4"/>
  <c r="M1265" i="4"/>
  <c r="M1277" i="4"/>
  <c r="M1267" i="4"/>
  <c r="M1253" i="4"/>
  <c r="M1264" i="4"/>
  <c r="M1268" i="4"/>
  <c r="M1255" i="4"/>
  <c r="M1251" i="4"/>
  <c r="M1256" i="4"/>
  <c r="M1263" i="4"/>
  <c r="M1275" i="4"/>
  <c r="M1290" i="4"/>
  <c r="M1272" i="4"/>
  <c r="M1297" i="4"/>
  <c r="M1260" i="4"/>
  <c r="M2161" i="4"/>
  <c r="M2170" i="4"/>
  <c r="M2196" i="4"/>
  <c r="M2187" i="4"/>
  <c r="M2184" i="4"/>
  <c r="M2195" i="4"/>
  <c r="M2175" i="4"/>
  <c r="M2172" i="4"/>
  <c r="M2183" i="4"/>
  <c r="M2163" i="4"/>
  <c r="M2159" i="4"/>
  <c r="M2169" i="4"/>
  <c r="M2180" i="4"/>
  <c r="M2177" i="4"/>
  <c r="M2168" i="4"/>
  <c r="M2165" i="4"/>
  <c r="M2198" i="4"/>
  <c r="M2189" i="4"/>
  <c r="M2197" i="4"/>
  <c r="M2194" i="4"/>
  <c r="M2185" i="4"/>
  <c r="M2182" i="4"/>
  <c r="M2173" i="4"/>
  <c r="M2191" i="4"/>
  <c r="M2160" i="4"/>
  <c r="M2179" i="4"/>
  <c r="M2176" i="4"/>
  <c r="M2167" i="4"/>
  <c r="M2193" i="4"/>
  <c r="M2192" i="4"/>
  <c r="M2181" i="4"/>
  <c r="M2171" i="4"/>
  <c r="M2190" i="4"/>
  <c r="M2186" i="4"/>
  <c r="M2178" i="4"/>
  <c r="M2164" i="4"/>
  <c r="M2174" i="4"/>
  <c r="M2166" i="4"/>
  <c r="M2162" i="4"/>
  <c r="M2188" i="4"/>
  <c r="M537" i="4"/>
  <c r="M568" i="4"/>
  <c r="M530" i="4"/>
  <c r="M570" i="4"/>
  <c r="M558" i="4"/>
  <c r="M569" i="4"/>
  <c r="M544" i="4"/>
  <c r="M546" i="4"/>
  <c r="M557" i="4"/>
  <c r="M532" i="4"/>
  <c r="M534" i="4"/>
  <c r="M545" i="4"/>
  <c r="M567" i="4"/>
  <c r="M533" i="4"/>
  <c r="M572" i="4"/>
  <c r="M560" i="4"/>
  <c r="M571" i="4"/>
  <c r="M535" i="4"/>
  <c r="M538" i="4"/>
  <c r="M550" i="4"/>
  <c r="M562" i="4"/>
  <c r="M565" i="4"/>
  <c r="M556" i="4"/>
  <c r="M553" i="4"/>
  <c r="M564" i="4"/>
  <c r="M566" i="4"/>
  <c r="M541" i="4"/>
  <c r="M552" i="4"/>
  <c r="M563" i="4"/>
  <c r="M548" i="4"/>
  <c r="M554" i="4"/>
  <c r="M528" i="4"/>
  <c r="M540" i="4"/>
  <c r="M551" i="4"/>
  <c r="M536" i="4"/>
  <c r="M542" i="4"/>
  <c r="M539" i="4"/>
  <c r="M549" i="4"/>
  <c r="M561" i="4"/>
  <c r="M555" i="4"/>
  <c r="M559" i="4"/>
  <c r="M543" i="4"/>
  <c r="M547" i="4"/>
  <c r="M531" i="4"/>
  <c r="X785" i="4"/>
  <c r="M1004" i="4"/>
  <c r="M1016" i="4"/>
  <c r="M1015" i="4"/>
  <c r="M1027" i="4"/>
  <c r="M1000" i="4"/>
  <c r="M1011" i="4"/>
  <c r="M986" i="4"/>
  <c r="M1033" i="4"/>
  <c r="M988" i="4"/>
  <c r="M999" i="4"/>
  <c r="M987" i="4"/>
  <c r="M1009" i="4"/>
  <c r="M1038" i="4"/>
  <c r="M997" i="4"/>
  <c r="M1026" i="4"/>
  <c r="M1037" i="4"/>
  <c r="M1014" i="4"/>
  <c r="M1025" i="4"/>
  <c r="M1002" i="4"/>
  <c r="M1013" i="4"/>
  <c r="M990" i="4"/>
  <c r="M1001" i="4"/>
  <c r="M989" i="4"/>
  <c r="M1034" i="4"/>
  <c r="M1012" i="4"/>
  <c r="M995" i="4"/>
  <c r="M1006" i="4"/>
  <c r="M1017" i="4"/>
  <c r="M994" i="4"/>
  <c r="M1005" i="4"/>
  <c r="M993" i="4"/>
  <c r="M992" i="4"/>
  <c r="M1032" i="4"/>
  <c r="M1028" i="4"/>
  <c r="M1021" i="4"/>
  <c r="M1020" i="4"/>
  <c r="M1008" i="4"/>
  <c r="M1035" i="4"/>
  <c r="M996" i="4"/>
  <c r="M1023" i="4"/>
  <c r="M1022" i="4"/>
  <c r="M1031" i="4"/>
  <c r="M1036" i="4"/>
  <c r="M1010" i="4"/>
  <c r="M1019" i="4"/>
  <c r="M1030" i="4"/>
  <c r="M991" i="4"/>
  <c r="M1003" i="4"/>
  <c r="M1024" i="4"/>
  <c r="M998" i="4"/>
  <c r="M1007" i="4"/>
  <c r="M1018" i="4"/>
  <c r="M1029" i="4"/>
  <c r="M1039" i="4"/>
  <c r="M2396" i="4"/>
  <c r="M2393" i="4"/>
  <c r="M2392" i="4"/>
  <c r="M2390" i="4"/>
  <c r="M2401" i="4"/>
  <c r="M2395" i="4"/>
  <c r="M2394" i="4"/>
  <c r="M2403" i="4"/>
  <c r="M2400" i="4"/>
  <c r="M2391" i="4"/>
  <c r="M2399" i="4"/>
  <c r="M2397" i="4"/>
  <c r="M2402" i="4"/>
  <c r="M2398" i="4"/>
  <c r="M1306" i="4"/>
  <c r="M1321" i="4"/>
  <c r="M1353" i="4"/>
  <c r="M1329" i="4"/>
  <c r="M1350" i="4"/>
  <c r="M1317" i="4"/>
  <c r="M1338" i="4"/>
  <c r="M1319" i="4"/>
  <c r="M1320" i="4"/>
  <c r="M1334" i="4"/>
  <c r="M1341" i="4"/>
  <c r="M1326" i="4"/>
  <c r="M1315" i="4"/>
  <c r="M1342" i="4"/>
  <c r="M1314" i="4"/>
  <c r="M1312" i="4"/>
  <c r="M1352" i="4"/>
  <c r="M1347" i="4"/>
  <c r="M1346" i="4"/>
  <c r="M1356" i="4"/>
  <c r="M1333" i="4"/>
  <c r="M1332" i="4"/>
  <c r="M1358" i="4"/>
  <c r="M1318" i="4"/>
  <c r="M1343" i="4"/>
  <c r="M1340" i="4"/>
  <c r="M1309" i="4"/>
  <c r="M1322" i="4"/>
  <c r="M1325" i="4"/>
  <c r="M1308" i="4"/>
  <c r="M1344" i="4"/>
  <c r="M1311" i="4"/>
  <c r="M1330" i="4"/>
  <c r="M1357" i="4"/>
  <c r="M1348" i="4"/>
  <c r="M1345" i="4"/>
  <c r="M1327" i="4"/>
  <c r="M1331" i="4"/>
  <c r="M1316" i="4"/>
  <c r="M1359" i="4"/>
  <c r="M1328" i="4"/>
  <c r="M1355" i="4"/>
  <c r="M1313" i="4"/>
  <c r="M1339" i="4"/>
  <c r="M1354" i="4"/>
  <c r="M1335" i="4"/>
  <c r="M1349" i="4"/>
  <c r="M1324" i="4"/>
  <c r="M1337" i="4"/>
  <c r="M1351" i="4"/>
  <c r="M1310" i="4"/>
  <c r="M1323" i="4"/>
  <c r="M1336" i="4"/>
  <c r="M2149" i="4"/>
  <c r="M2137" i="4"/>
  <c r="M2148" i="4"/>
  <c r="M2157" i="4"/>
  <c r="M2125" i="4"/>
  <c r="M2136" i="4"/>
  <c r="M2145" i="4"/>
  <c r="M2124" i="4"/>
  <c r="M2133" i="4"/>
  <c r="M2121" i="4"/>
  <c r="M2150" i="4"/>
  <c r="M2147" i="4"/>
  <c r="M2129" i="4"/>
  <c r="M2138" i="4"/>
  <c r="M2135" i="4"/>
  <c r="M2146" i="4"/>
  <c r="M2156" i="4"/>
  <c r="M2126" i="4"/>
  <c r="M2123" i="4"/>
  <c r="M2134" i="4"/>
  <c r="M2141" i="4"/>
  <c r="M2152" i="4"/>
  <c r="M2140" i="4"/>
  <c r="M2128" i="4"/>
  <c r="M2154" i="4"/>
  <c r="M2155" i="4"/>
  <c r="M2142" i="4"/>
  <c r="M2144" i="4"/>
  <c r="M2143" i="4"/>
  <c r="M2130" i="4"/>
  <c r="M2122" i="4"/>
  <c r="M2132" i="4"/>
  <c r="M2131" i="4"/>
  <c r="M2118" i="4"/>
  <c r="M2120" i="4"/>
  <c r="M2119" i="4"/>
  <c r="M2153" i="4"/>
  <c r="M2139" i="4"/>
  <c r="M2151" i="4"/>
  <c r="M2127" i="4"/>
  <c r="M931" i="4"/>
  <c r="M943" i="4"/>
  <c r="M942" i="4"/>
  <c r="M954" i="4"/>
  <c r="M941" i="4"/>
  <c r="M940" i="4"/>
  <c r="M947" i="4"/>
  <c r="M975" i="4"/>
  <c r="M961" i="4"/>
  <c r="M963" i="4"/>
  <c r="M974" i="4"/>
  <c r="M949" i="4"/>
  <c r="M951" i="4"/>
  <c r="M962" i="4"/>
  <c r="M937" i="4"/>
  <c r="M984" i="4"/>
  <c r="M939" i="4"/>
  <c r="M950" i="4"/>
  <c r="M977" i="4"/>
  <c r="M936" i="4"/>
  <c r="M965" i="4"/>
  <c r="M973" i="4"/>
  <c r="M935" i="4"/>
  <c r="M982" i="4"/>
  <c r="M953" i="4"/>
  <c r="M970" i="4"/>
  <c r="M981" i="4"/>
  <c r="M958" i="4"/>
  <c r="M969" i="4"/>
  <c r="M980" i="4"/>
  <c r="M976" i="4"/>
  <c r="M946" i="4"/>
  <c r="M957" i="4"/>
  <c r="M968" i="4"/>
  <c r="M955" i="4"/>
  <c r="M967" i="4"/>
  <c r="M979" i="4"/>
  <c r="M964" i="4"/>
  <c r="M934" i="4"/>
  <c r="M945" i="4"/>
  <c r="M956" i="4"/>
  <c r="M952" i="4"/>
  <c r="M933" i="4"/>
  <c r="M944" i="4"/>
  <c r="M972" i="4"/>
  <c r="M932" i="4"/>
  <c r="M960" i="4"/>
  <c r="M948" i="4"/>
  <c r="M983" i="4"/>
  <c r="M938" i="4"/>
  <c r="M971" i="4"/>
  <c r="M966" i="4"/>
  <c r="M978" i="4"/>
  <c r="M959" i="4"/>
  <c r="M598" i="4"/>
  <c r="M610" i="4"/>
  <c r="M587" i="4"/>
  <c r="M599" i="4"/>
  <c r="M583" i="4"/>
  <c r="M594" i="4"/>
  <c r="M616" i="4"/>
  <c r="M582" i="4"/>
  <c r="M592" i="4"/>
  <c r="M580" i="4"/>
  <c r="M609" i="4"/>
  <c r="M597" i="4"/>
  <c r="M608" i="4"/>
  <c r="M585" i="4"/>
  <c r="M596" i="4"/>
  <c r="M584" i="4"/>
  <c r="M617" i="4"/>
  <c r="M593" i="4"/>
  <c r="M603" i="4"/>
  <c r="M578" i="4"/>
  <c r="M589" i="4"/>
  <c r="M600" i="4"/>
  <c r="M575" i="4"/>
  <c r="M581" i="4"/>
  <c r="M591" i="4"/>
  <c r="M577" i="4"/>
  <c r="M588" i="4"/>
  <c r="M611" i="4"/>
  <c r="M579" i="4"/>
  <c r="M576" i="4"/>
  <c r="M607" i="4"/>
  <c r="M595" i="4"/>
  <c r="M618" i="4"/>
  <c r="M574" i="4"/>
  <c r="M586" i="4"/>
  <c r="M606" i="4"/>
  <c r="M604" i="4"/>
  <c r="M614" i="4"/>
  <c r="M602" i="4"/>
  <c r="M613" i="4"/>
  <c r="M605" i="4"/>
  <c r="M615" i="4"/>
  <c r="M590" i="4"/>
  <c r="M601" i="4"/>
  <c r="M612" i="4"/>
  <c r="M461" i="4"/>
  <c r="M467" i="4"/>
  <c r="M484" i="4"/>
  <c r="M472" i="4"/>
  <c r="M483" i="4"/>
  <c r="M460" i="4"/>
  <c r="M471" i="4"/>
  <c r="M478" i="4"/>
  <c r="M459" i="4"/>
  <c r="M482" i="4"/>
  <c r="M493" i="4"/>
  <c r="M468" i="4"/>
  <c r="M457" i="4"/>
  <c r="M491" i="4"/>
  <c r="M479" i="4"/>
  <c r="M455" i="4"/>
  <c r="M492" i="4"/>
  <c r="M480" i="4"/>
  <c r="M473" i="4"/>
  <c r="M485" i="4"/>
  <c r="M456" i="4"/>
  <c r="M470" i="4"/>
  <c r="M490" i="4"/>
  <c r="M489" i="4"/>
  <c r="M458" i="4"/>
  <c r="M466" i="4"/>
  <c r="M477" i="4"/>
  <c r="M488" i="4"/>
  <c r="M454" i="4"/>
  <c r="M465" i="4"/>
  <c r="M476" i="4"/>
  <c r="M487" i="4"/>
  <c r="M481" i="4"/>
  <c r="M464" i="4"/>
  <c r="M475" i="4"/>
  <c r="M469" i="4"/>
  <c r="M463" i="4"/>
  <c r="M462" i="4"/>
  <c r="M474" i="4"/>
  <c r="M486" i="4"/>
  <c r="M1077" i="4"/>
  <c r="M1089" i="4"/>
  <c r="M1088" i="4"/>
  <c r="M1087" i="4"/>
  <c r="M1075" i="4"/>
  <c r="M1086" i="4"/>
  <c r="M1093" i="4"/>
  <c r="M1063" i="4"/>
  <c r="M1074" i="4"/>
  <c r="M1051" i="4"/>
  <c r="M1062" i="4"/>
  <c r="M1069" i="4"/>
  <c r="M1050" i="4"/>
  <c r="M1083" i="4"/>
  <c r="M1045" i="4"/>
  <c r="M1085" i="4"/>
  <c r="M1073" i="4"/>
  <c r="M1084" i="4"/>
  <c r="M1061" i="4"/>
  <c r="M1072" i="4"/>
  <c r="M1049" i="4"/>
  <c r="M1060" i="4"/>
  <c r="M1082" i="4"/>
  <c r="M1094" i="4"/>
  <c r="M1070" i="4"/>
  <c r="M1081" i="4"/>
  <c r="M1058" i="4"/>
  <c r="M1057" i="4"/>
  <c r="M1092" i="4"/>
  <c r="M1046" i="4"/>
  <c r="M1080" i="4"/>
  <c r="M1091" i="4"/>
  <c r="M1041" i="4"/>
  <c r="M1053" i="4"/>
  <c r="M1065" i="4"/>
  <c r="M1071" i="4"/>
  <c r="M1068" i="4"/>
  <c r="M1079" i="4"/>
  <c r="M1090" i="4"/>
  <c r="M1048" i="4"/>
  <c r="M1059" i="4"/>
  <c r="M1056" i="4"/>
  <c r="M1067" i="4"/>
  <c r="M1078" i="4"/>
  <c r="M1047" i="4"/>
  <c r="M1044" i="4"/>
  <c r="M1055" i="4"/>
  <c r="M1066" i="4"/>
  <c r="M1043" i="4"/>
  <c r="M1054" i="4"/>
  <c r="M1042" i="4"/>
  <c r="M1052" i="4"/>
  <c r="M1064" i="4"/>
  <c r="M1076" i="4"/>
  <c r="M928" i="4"/>
  <c r="M887" i="4"/>
  <c r="M916" i="4"/>
  <c r="M927" i="4"/>
  <c r="M904" i="4"/>
  <c r="M915" i="4"/>
  <c r="M922" i="4"/>
  <c r="M892" i="4"/>
  <c r="M903" i="4"/>
  <c r="M891" i="4"/>
  <c r="M898" i="4"/>
  <c r="M926" i="4"/>
  <c r="M914" i="4"/>
  <c r="M902" i="4"/>
  <c r="M913" i="4"/>
  <c r="M888" i="4"/>
  <c r="M901" i="4"/>
  <c r="M899" i="4"/>
  <c r="M890" i="4"/>
  <c r="M889" i="4"/>
  <c r="M924" i="4"/>
  <c r="M910" i="4"/>
  <c r="M912" i="4"/>
  <c r="M886" i="4"/>
  <c r="M900" i="4"/>
  <c r="M894" i="4"/>
  <c r="M906" i="4"/>
  <c r="M918" i="4"/>
  <c r="M921" i="4"/>
  <c r="M909" i="4"/>
  <c r="M920" i="4"/>
  <c r="M897" i="4"/>
  <c r="M908" i="4"/>
  <c r="M919" i="4"/>
  <c r="M896" i="4"/>
  <c r="M907" i="4"/>
  <c r="M893" i="4"/>
  <c r="M905" i="4"/>
  <c r="M917" i="4"/>
  <c r="M929" i="4"/>
  <c r="M923" i="4"/>
  <c r="M895" i="4"/>
  <c r="M925" i="4"/>
  <c r="M911" i="4"/>
  <c r="M1151" i="4"/>
  <c r="M1163" i="4"/>
  <c r="M1162" i="4"/>
  <c r="M1174" i="4"/>
  <c r="M1158" i="4"/>
  <c r="M1180" i="4"/>
  <c r="M1156" i="4"/>
  <c r="M1185" i="4"/>
  <c r="M1173" i="4"/>
  <c r="M1184" i="4"/>
  <c r="M1191" i="4"/>
  <c r="M1161" i="4"/>
  <c r="M1172" i="4"/>
  <c r="M1160" i="4"/>
  <c r="M1181" i="4"/>
  <c r="M1153" i="4"/>
  <c r="M1164" i="4"/>
  <c r="M1193" i="4"/>
  <c r="M1152" i="4"/>
  <c r="M1186" i="4"/>
  <c r="M1169" i="4"/>
  <c r="M1157" i="4"/>
  <c r="M1194" i="4"/>
  <c r="M1182" i="4"/>
  <c r="M1170" i="4"/>
  <c r="M1183" i="4"/>
  <c r="M1175" i="4"/>
  <c r="M1187" i="4"/>
  <c r="M1171" i="4"/>
  <c r="M1179" i="4"/>
  <c r="M1190" i="4"/>
  <c r="M1159" i="4"/>
  <c r="M1167" i="4"/>
  <c r="M1178" i="4"/>
  <c r="M1189" i="4"/>
  <c r="M1192" i="4"/>
  <c r="M1155" i="4"/>
  <c r="M1166" i="4"/>
  <c r="M1177" i="4"/>
  <c r="M1188" i="4"/>
  <c r="M1168" i="4"/>
  <c r="M1154" i="4"/>
  <c r="M1165" i="4"/>
  <c r="M1176" i="4"/>
  <c r="M1763" i="4"/>
  <c r="M1760" i="4"/>
  <c r="M1751" i="4"/>
  <c r="M1748" i="4"/>
  <c r="M1759" i="4"/>
  <c r="M1747" i="4"/>
  <c r="M1757" i="4"/>
  <c r="M1768" i="4"/>
  <c r="M1755" i="4"/>
  <c r="M1761" i="4"/>
  <c r="M1743" i="4"/>
  <c r="M1749" i="4"/>
  <c r="M1754" i="4"/>
  <c r="M1752" i="4"/>
  <c r="M1758" i="4"/>
  <c r="M1764" i="4"/>
  <c r="M1746" i="4"/>
  <c r="M1745" i="4"/>
  <c r="M1765" i="4"/>
  <c r="M1762" i="4"/>
  <c r="M1753" i="4"/>
  <c r="M1756" i="4"/>
  <c r="M1744" i="4"/>
  <c r="M1767" i="4"/>
  <c r="M1766" i="4"/>
  <c r="M1750" i="4"/>
  <c r="M241" i="4"/>
  <c r="M243" i="4"/>
  <c r="M253" i="4"/>
  <c r="M255" i="4"/>
  <c r="M265" i="4"/>
  <c r="M267" i="4"/>
  <c r="M277" i="4"/>
  <c r="M279" i="4"/>
  <c r="M242" i="4"/>
  <c r="M252" i="4"/>
  <c r="M254" i="4"/>
  <c r="M264" i="4"/>
  <c r="M266" i="4"/>
  <c r="M276" i="4"/>
  <c r="M278" i="4"/>
  <c r="M244" i="4"/>
  <c r="M246" i="4"/>
  <c r="M248" i="4"/>
  <c r="M250" i="4"/>
  <c r="M256" i="4"/>
  <c r="M258" i="4"/>
  <c r="M260" i="4"/>
  <c r="M262" i="4"/>
  <c r="M268" i="4"/>
  <c r="M270" i="4"/>
  <c r="M272" i="4"/>
  <c r="M274" i="4"/>
  <c r="M280" i="4"/>
  <c r="M282" i="4"/>
  <c r="M284" i="4"/>
  <c r="M245" i="4"/>
  <c r="M247" i="4"/>
  <c r="M249" i="4"/>
  <c r="M251" i="4"/>
  <c r="M257" i="4"/>
  <c r="M259" i="4"/>
  <c r="M261" i="4"/>
  <c r="M263" i="4"/>
  <c r="M269" i="4"/>
  <c r="M271" i="4"/>
  <c r="M273" i="4"/>
  <c r="M275" i="4"/>
  <c r="M281" i="4"/>
  <c r="M283" i="4"/>
  <c r="X673" i="4"/>
  <c r="X790" i="4"/>
  <c r="W2260" i="4"/>
  <c r="X757" i="4"/>
  <c r="X789" i="4"/>
  <c r="X85" i="4"/>
  <c r="X1769" i="4"/>
  <c r="W821" i="4"/>
  <c r="X796" i="4"/>
  <c r="X1731" i="4"/>
  <c r="W839" i="4"/>
  <c r="X285" i="4"/>
  <c r="W770" i="4"/>
  <c r="X833" i="4"/>
  <c r="W766" i="4"/>
  <c r="X800" i="4"/>
  <c r="W1697" i="4"/>
  <c r="W1691" i="4"/>
  <c r="W1471" i="4"/>
  <c r="W768" i="4"/>
  <c r="W1456" i="4"/>
  <c r="X1195" i="4"/>
  <c r="X1739" i="4"/>
  <c r="W774" i="4"/>
  <c r="X834" i="4"/>
  <c r="W1720" i="4"/>
  <c r="W1733" i="4"/>
  <c r="W196" i="4"/>
  <c r="W1699" i="4"/>
  <c r="X840" i="4"/>
  <c r="X786" i="4"/>
  <c r="W771" i="4"/>
  <c r="W761" i="4"/>
  <c r="X422" i="4"/>
  <c r="W734" i="4"/>
  <c r="W1701" i="4"/>
  <c r="X1653" i="4"/>
  <c r="X848" i="4"/>
  <c r="X765" i="4"/>
  <c r="X743" i="4"/>
  <c r="W1704" i="4"/>
  <c r="W1700" i="4"/>
  <c r="X831" i="4"/>
  <c r="W837" i="4"/>
  <c r="W1735" i="4"/>
  <c r="W2342" i="4"/>
  <c r="X778" i="4"/>
  <c r="X1722" i="4"/>
  <c r="X820" i="4"/>
  <c r="W747" i="4"/>
  <c r="W1740" i="4"/>
  <c r="W1543" i="4"/>
  <c r="W830" i="4"/>
  <c r="X750" i="4"/>
  <c r="X767" i="4"/>
  <c r="W845" i="4"/>
  <c r="X818" i="4"/>
  <c r="W814" i="4"/>
  <c r="X779" i="4"/>
  <c r="W1707" i="4"/>
  <c r="W788" i="4"/>
  <c r="X804" i="4"/>
  <c r="X752" i="4"/>
  <c r="W1713" i="4"/>
  <c r="X775" i="4"/>
  <c r="X826" i="4"/>
  <c r="W810" i="4"/>
  <c r="W1706" i="4"/>
  <c r="W838" i="4"/>
  <c r="W1693" i="4"/>
  <c r="W2308" i="4"/>
  <c r="W738" i="4"/>
  <c r="W1687" i="4"/>
  <c r="W794" i="4"/>
  <c r="W1688" i="4"/>
  <c r="W777" i="4"/>
  <c r="X1689" i="4"/>
  <c r="W798" i="4"/>
  <c r="W776" i="4"/>
  <c r="X787" i="4"/>
  <c r="X2292" i="4"/>
  <c r="W2292" i="4"/>
  <c r="W735" i="4"/>
  <c r="W1712" i="4"/>
  <c r="W742" i="4"/>
  <c r="W1690" i="4"/>
  <c r="W746" i="4"/>
  <c r="X828" i="4"/>
  <c r="W822" i="4"/>
  <c r="X1686" i="4"/>
  <c r="X1694" i="4"/>
  <c r="X156" i="4"/>
  <c r="X745" i="4"/>
  <c r="W1698" i="4"/>
  <c r="X827" i="4"/>
  <c r="W1717" i="4"/>
  <c r="X801" i="4"/>
  <c r="W1734" i="4"/>
  <c r="W117" i="4"/>
  <c r="X829" i="4"/>
  <c r="X1725" i="4"/>
  <c r="X782" i="4"/>
  <c r="W1724" i="4"/>
  <c r="W758" i="4"/>
  <c r="W797" i="4"/>
  <c r="X1737" i="4"/>
  <c r="X781" i="4"/>
  <c r="W764" i="4"/>
  <c r="X803" i="4"/>
  <c r="X832" i="4"/>
  <c r="W759" i="4"/>
  <c r="X1612" i="4"/>
  <c r="W739" i="4"/>
  <c r="W1685" i="4"/>
  <c r="W1741" i="4"/>
  <c r="W811" i="4"/>
  <c r="W740" i="4"/>
  <c r="W1716" i="4"/>
  <c r="X751" i="4"/>
  <c r="X1732" i="4"/>
  <c r="W756" i="4"/>
  <c r="X1714" i="4"/>
  <c r="X1702" i="4"/>
  <c r="X835" i="4"/>
  <c r="W784" i="4"/>
  <c r="N2158" i="4"/>
  <c r="N1305" i="4"/>
  <c r="N1040" i="4"/>
  <c r="N985" i="4"/>
  <c r="N573" i="4"/>
  <c r="N1095" i="4"/>
  <c r="N930" i="4"/>
  <c r="N2389" i="4"/>
  <c r="N453" i="4"/>
  <c r="N527" i="4"/>
  <c r="N1150" i="4"/>
  <c r="N240" i="4"/>
  <c r="N885" i="4"/>
  <c r="N1742" i="4"/>
  <c r="N2117" i="4"/>
  <c r="N1250" i="4"/>
  <c r="N718" i="4"/>
  <c r="W1195" i="4"/>
  <c r="N2346" i="4"/>
  <c r="N2355" i="4"/>
  <c r="N2365" i="4"/>
  <c r="N2367" i="4"/>
  <c r="N2354" i="4"/>
  <c r="N2360" i="4"/>
  <c r="N2350" i="4"/>
  <c r="N2369" i="4"/>
  <c r="N2361" i="4"/>
  <c r="N2371" i="4"/>
  <c r="N2353" i="4"/>
  <c r="N2357" i="4"/>
  <c r="N2351" i="4"/>
  <c r="N2348" i="4"/>
  <c r="N2364" i="4"/>
  <c r="N2344" i="4"/>
  <c r="N2372" i="4"/>
  <c r="N2362" i="4"/>
  <c r="N2368" i="4"/>
  <c r="N2349" i="4"/>
  <c r="N2363" i="4"/>
  <c r="N2366" i="4"/>
  <c r="N2343" i="4"/>
  <c r="N2345" i="4"/>
  <c r="N2358" i="4"/>
  <c r="N2352" i="4"/>
  <c r="N2370" i="4"/>
  <c r="N2359" i="4"/>
  <c r="N2356" i="4"/>
  <c r="N2347" i="4"/>
  <c r="L1888" i="4"/>
  <c r="M1888" i="4" s="1"/>
  <c r="R1742" i="4" l="1"/>
  <c r="S1742" i="4"/>
  <c r="R1305" i="4"/>
  <c r="S1305" i="4"/>
  <c r="R885" i="4"/>
  <c r="S885" i="4"/>
  <c r="R2158" i="4"/>
  <c r="S2158" i="4"/>
  <c r="R1150" i="4"/>
  <c r="S1150" i="4"/>
  <c r="R2117" i="4"/>
  <c r="S2117" i="4"/>
  <c r="R453" i="4"/>
  <c r="S453" i="4"/>
  <c r="R2389" i="4"/>
  <c r="S2389" i="4"/>
  <c r="R240" i="4"/>
  <c r="S240" i="4"/>
  <c r="R930" i="4"/>
  <c r="S930" i="4"/>
  <c r="R1040" i="4"/>
  <c r="S1040" i="4"/>
  <c r="R527" i="4"/>
  <c r="S527" i="4"/>
  <c r="R1095" i="4"/>
  <c r="S1095" i="4"/>
  <c r="R718" i="4"/>
  <c r="S718" i="4"/>
  <c r="R573" i="4"/>
  <c r="S573" i="4"/>
  <c r="R1250" i="4"/>
  <c r="S1250" i="4"/>
  <c r="X1250" i="4" s="1"/>
  <c r="R985" i="4"/>
  <c r="S985" i="4"/>
  <c r="R2349" i="4"/>
  <c r="S2349" i="4"/>
  <c r="X2349" i="4" s="1"/>
  <c r="R2350" i="4"/>
  <c r="S2350" i="4"/>
  <c r="R2362" i="4"/>
  <c r="S2362" i="4"/>
  <c r="R2370" i="4"/>
  <c r="S2370" i="4"/>
  <c r="X2370" i="4" s="1"/>
  <c r="R2364" i="4"/>
  <c r="S2364" i="4"/>
  <c r="X2364" i="4" s="1"/>
  <c r="R2365" i="4"/>
  <c r="S2365" i="4"/>
  <c r="R2351" i="4"/>
  <c r="S2351" i="4"/>
  <c r="R2358" i="4"/>
  <c r="S2358" i="4"/>
  <c r="X2358" i="4" s="1"/>
  <c r="R2346" i="4"/>
  <c r="S2346" i="4"/>
  <c r="R2345" i="4"/>
  <c r="S2345" i="4"/>
  <c r="X2345" i="4" s="1"/>
  <c r="R2357" i="4"/>
  <c r="S2357" i="4"/>
  <c r="R2348" i="4"/>
  <c r="S2348" i="4"/>
  <c r="X2348" i="4" s="1"/>
  <c r="R2343" i="4"/>
  <c r="S2343" i="4"/>
  <c r="R2353" i="4"/>
  <c r="S2353" i="4"/>
  <c r="R2366" i="4"/>
  <c r="S2366" i="4"/>
  <c r="R2371" i="4"/>
  <c r="S2371" i="4"/>
  <c r="X2371" i="4" s="1"/>
  <c r="R2363" i="4"/>
  <c r="S2363" i="4"/>
  <c r="X2363" i="4" s="1"/>
  <c r="R2361" i="4"/>
  <c r="S2361" i="4"/>
  <c r="X2361" i="4" s="1"/>
  <c r="R2352" i="4"/>
  <c r="S2352" i="4"/>
  <c r="X2352" i="4" s="1"/>
  <c r="R2347" i="4"/>
  <c r="S2347" i="4"/>
  <c r="R2356" i="4"/>
  <c r="S2356" i="4"/>
  <c r="R2372" i="4"/>
  <c r="S2372" i="4"/>
  <c r="R2354" i="4"/>
  <c r="S2354" i="4"/>
  <c r="R2355" i="4"/>
  <c r="S2355" i="4"/>
  <c r="R2369" i="4"/>
  <c r="S2369" i="4"/>
  <c r="R2368" i="4"/>
  <c r="S2368" i="4"/>
  <c r="R2360" i="4"/>
  <c r="S2360" i="4"/>
  <c r="X2360" i="4" s="1"/>
  <c r="R2359" i="4"/>
  <c r="S2359" i="4"/>
  <c r="R2344" i="4"/>
  <c r="S2344" i="4"/>
  <c r="X2344" i="4" s="1"/>
  <c r="R2367" i="4"/>
  <c r="S2367" i="4"/>
  <c r="X2367" i="4" s="1"/>
  <c r="X1456" i="4"/>
  <c r="W813" i="4"/>
  <c r="X823" i="4"/>
  <c r="W331" i="4"/>
  <c r="X331" i="4"/>
  <c r="R2373" i="4"/>
  <c r="X733" i="4"/>
  <c r="W733" i="4"/>
  <c r="R512" i="4"/>
  <c r="X793" i="4"/>
  <c r="W773" i="4"/>
  <c r="X773" i="4"/>
  <c r="X1243" i="4"/>
  <c r="W1243" i="4"/>
  <c r="X287" i="4"/>
  <c r="W287" i="4"/>
  <c r="W749" i="4"/>
  <c r="X749" i="4"/>
  <c r="W1362" i="4"/>
  <c r="X1362" i="4"/>
  <c r="X288" i="4"/>
  <c r="W288" i="4"/>
  <c r="X809" i="4"/>
  <c r="X196" i="4"/>
  <c r="W833" i="4"/>
  <c r="X1707" i="4"/>
  <c r="W799" i="4"/>
  <c r="X1252" i="4"/>
  <c r="W1252" i="4"/>
  <c r="X825" i="4"/>
  <c r="X1502" i="4"/>
  <c r="X1307" i="4"/>
  <c r="W1307" i="4"/>
  <c r="W765" i="4"/>
  <c r="W779" i="4"/>
  <c r="W848" i="4"/>
  <c r="X792" i="4"/>
  <c r="X529" i="4"/>
  <c r="W529" i="4"/>
  <c r="X770" i="4"/>
  <c r="W1653" i="4"/>
  <c r="X1733" i="4"/>
  <c r="W800" i="4"/>
  <c r="W285" i="4"/>
  <c r="X815" i="4"/>
  <c r="X1695" i="4"/>
  <c r="X747" i="4"/>
  <c r="W1732" i="4"/>
  <c r="W832" i="4"/>
  <c r="W816" i="4"/>
  <c r="W1612" i="4"/>
  <c r="X1690" i="4"/>
  <c r="W745" i="4"/>
  <c r="X810" i="4"/>
  <c r="W840" i="4"/>
  <c r="W818" i="4"/>
  <c r="W1689" i="4"/>
  <c r="X756" i="4"/>
  <c r="W156" i="4"/>
  <c r="X1736" i="4"/>
  <c r="X1740" i="4"/>
  <c r="X1711" i="4"/>
  <c r="X764" i="4"/>
  <c r="W828" i="4"/>
  <c r="X377" i="4"/>
  <c r="X768" i="4"/>
  <c r="X737" i="4"/>
  <c r="W1360" i="4"/>
  <c r="X762" i="4"/>
  <c r="W778" i="4"/>
  <c r="X794" i="4"/>
  <c r="W743" i="4"/>
  <c r="X798" i="4"/>
  <c r="X117" i="4"/>
  <c r="X1716" i="4"/>
  <c r="W787" i="4"/>
  <c r="X1706" i="4"/>
  <c r="X1703" i="4"/>
  <c r="X1688" i="4"/>
  <c r="X735" i="4"/>
  <c r="W804" i="4"/>
  <c r="W1723" i="4"/>
  <c r="X1687" i="4"/>
  <c r="X805" i="4"/>
  <c r="X1720" i="4"/>
  <c r="X845" i="4"/>
  <c r="W1731" i="4"/>
  <c r="X761" i="4"/>
  <c r="W1739" i="4"/>
  <c r="X746" i="4"/>
  <c r="X830" i="4"/>
  <c r="W422" i="4"/>
  <c r="X846" i="4"/>
  <c r="X1741" i="4"/>
  <c r="X1691" i="4"/>
  <c r="X839" i="4"/>
  <c r="X1471" i="4"/>
  <c r="W847" i="4"/>
  <c r="X774" i="4"/>
  <c r="W751" i="4"/>
  <c r="W1737" i="4"/>
  <c r="W803" i="4"/>
  <c r="X758" i="4"/>
  <c r="W786" i="4"/>
  <c r="X1717" i="4"/>
  <c r="X836" i="4"/>
  <c r="W763" i="4"/>
  <c r="X1693" i="4"/>
  <c r="X1715" i="4"/>
  <c r="W750" i="4"/>
  <c r="X1730" i="4"/>
  <c r="W801" i="4"/>
  <c r="X777" i="4"/>
  <c r="X734" i="4"/>
  <c r="W748" i="4"/>
  <c r="X2308" i="4"/>
  <c r="X1727" i="4"/>
  <c r="X1735" i="4"/>
  <c r="W752" i="4"/>
  <c r="X1701" i="4"/>
  <c r="W829" i="4"/>
  <c r="W775" i="4"/>
  <c r="W826" i="4"/>
  <c r="W1686" i="4"/>
  <c r="W835" i="4"/>
  <c r="W834" i="4"/>
  <c r="X1685" i="4"/>
  <c r="W808" i="4"/>
  <c r="X1698" i="4"/>
  <c r="X1712" i="4"/>
  <c r="X1713" i="4"/>
  <c r="X1696" i="4"/>
  <c r="X1697" i="4"/>
  <c r="X784" i="4"/>
  <c r="X1705" i="4"/>
  <c r="W767" i="4"/>
  <c r="W736" i="4"/>
  <c r="W782" i="4"/>
  <c r="X1724" i="4"/>
  <c r="X788" i="4"/>
  <c r="X739" i="4"/>
  <c r="W1702" i="4"/>
  <c r="X771" i="4"/>
  <c r="W781" i="4"/>
  <c r="X738" i="4"/>
  <c r="X802" i="4"/>
  <c r="X766" i="4"/>
  <c r="X1699" i="4"/>
  <c r="X1700" i="4"/>
  <c r="X740" i="4"/>
  <c r="W1718" i="4"/>
  <c r="X814" i="4"/>
  <c r="X1704" i="4"/>
  <c r="X780" i="4"/>
  <c r="X812" i="4"/>
  <c r="W1694" i="4"/>
  <c r="W827" i="4"/>
  <c r="W1722" i="4"/>
  <c r="W831" i="4"/>
  <c r="W824" i="4"/>
  <c r="X837" i="4"/>
  <c r="X795" i="4"/>
  <c r="X759" i="4"/>
  <c r="X2342" i="4"/>
  <c r="W753" i="4"/>
  <c r="X811" i="4"/>
  <c r="X806" i="4"/>
  <c r="X2245" i="4"/>
  <c r="X1719" i="4"/>
  <c r="X1721" i="4"/>
  <c r="W1710" i="4"/>
  <c r="W744" i="4"/>
  <c r="X1543" i="4"/>
  <c r="W1725" i="4"/>
  <c r="W754" i="4"/>
  <c r="W760" i="4"/>
  <c r="W1714" i="4"/>
  <c r="X838" i="4"/>
  <c r="X797" i="4"/>
  <c r="X1692" i="4"/>
  <c r="W820" i="4"/>
  <c r="X2357" i="4"/>
  <c r="X822" i="4"/>
  <c r="X2368" i="4"/>
  <c r="W817" i="4"/>
  <c r="X817" i="4"/>
  <c r="W718" i="4"/>
  <c r="X819" i="4"/>
  <c r="X742" i="4"/>
  <c r="X1734" i="4"/>
  <c r="X783" i="4"/>
  <c r="X1742" i="4"/>
  <c r="X755" i="4"/>
  <c r="W755" i="4"/>
  <c r="X791" i="4"/>
  <c r="W791" i="4"/>
  <c r="W1709" i="4"/>
  <c r="X1709" i="4"/>
  <c r="W1738" i="4"/>
  <c r="X1738" i="4"/>
  <c r="X776" i="4"/>
  <c r="X769" i="4"/>
  <c r="W769" i="4"/>
  <c r="W240" i="4"/>
  <c r="W512" i="4" l="1"/>
  <c r="X512" i="4"/>
  <c r="W2373" i="4"/>
  <c r="X2373" i="4"/>
  <c r="M2077" i="4"/>
  <c r="M1933" i="4"/>
  <c r="M2004" i="4"/>
  <c r="M2015" i="4"/>
  <c r="M2074" i="4"/>
  <c r="M1930" i="4"/>
  <c r="M2085" i="4"/>
  <c r="M1941" i="4"/>
  <c r="M2024" i="4"/>
  <c r="M2095" i="4"/>
  <c r="M1951" i="4"/>
  <c r="M2065" i="4"/>
  <c r="M1921" i="4"/>
  <c r="M1992" i="4"/>
  <c r="M2003" i="4"/>
  <c r="M2062" i="4"/>
  <c r="M1918" i="4"/>
  <c r="M2073" i="4"/>
  <c r="M1929" i="4"/>
  <c r="M2012" i="4"/>
  <c r="M2053" i="4"/>
  <c r="M1909" i="4"/>
  <c r="M1980" i="4"/>
  <c r="M1991" i="4"/>
  <c r="M2050" i="4"/>
  <c r="M1906" i="4"/>
  <c r="M2061" i="4"/>
  <c r="M1917" i="4"/>
  <c r="M2000" i="4"/>
  <c r="M2071" i="4"/>
  <c r="M1927" i="4"/>
  <c r="M2082" i="4"/>
  <c r="M1938" i="4"/>
  <c r="M2041" i="4"/>
  <c r="M1897" i="4"/>
  <c r="M2112" i="4"/>
  <c r="M1968" i="4"/>
  <c r="M1979" i="4"/>
  <c r="M2038" i="4"/>
  <c r="M1894" i="4"/>
  <c r="M2049" i="4"/>
  <c r="M1905" i="4"/>
  <c r="M1988" i="4"/>
  <c r="M2029" i="4"/>
  <c r="M2100" i="4"/>
  <c r="M1956" i="4"/>
  <c r="M2111" i="4"/>
  <c r="M1967" i="4"/>
  <c r="M2026" i="4"/>
  <c r="M2037" i="4"/>
  <c r="M1893" i="4"/>
  <c r="M2017" i="4"/>
  <c r="M2005" i="4"/>
  <c r="M2076" i="4"/>
  <c r="M1932" i="4"/>
  <c r="M2087" i="4"/>
  <c r="M1943" i="4"/>
  <c r="M2002" i="4"/>
  <c r="M2013" i="4"/>
  <c r="M2096" i="4"/>
  <c r="M1952" i="4"/>
  <c r="M2023" i="4"/>
  <c r="M2034" i="4"/>
  <c r="M1890" i="4"/>
  <c r="M2069" i="4"/>
  <c r="M1925" i="4"/>
  <c r="M1984" i="4"/>
  <c r="M1993" i="4"/>
  <c r="M2064" i="4"/>
  <c r="M1920" i="4"/>
  <c r="M2075" i="4"/>
  <c r="M1931" i="4"/>
  <c r="M1990" i="4"/>
  <c r="M2001" i="4"/>
  <c r="M2084" i="4"/>
  <c r="M1940" i="4"/>
  <c r="M2011" i="4"/>
  <c r="M2022" i="4"/>
  <c r="M2057" i="4"/>
  <c r="M1913" i="4"/>
  <c r="M2116" i="4"/>
  <c r="M1972" i="4"/>
  <c r="M2019" i="4"/>
  <c r="M1981" i="4"/>
  <c r="M2052" i="4"/>
  <c r="M1908" i="4"/>
  <c r="M2063" i="4"/>
  <c r="M1919" i="4"/>
  <c r="M1978" i="4"/>
  <c r="M1989" i="4"/>
  <c r="M2113" i="4"/>
  <c r="M2101" i="4"/>
  <c r="M2088" i="4"/>
  <c r="M2025" i="4"/>
  <c r="M1904" i="4"/>
  <c r="M2083" i="4"/>
  <c r="M2094" i="4"/>
  <c r="M1902" i="4"/>
  <c r="M2081" i="4"/>
  <c r="M1889" i="4"/>
  <c r="M1948" i="4"/>
  <c r="M2007" i="4"/>
  <c r="M2089" i="4"/>
  <c r="M2040" i="4"/>
  <c r="M1977" i="4"/>
  <c r="M1892" i="4"/>
  <c r="M2059" i="4"/>
  <c r="M2070" i="4"/>
  <c r="M2045" i="4"/>
  <c r="M2104" i="4"/>
  <c r="M1936" i="4"/>
  <c r="M1995" i="4"/>
  <c r="M2042" i="4"/>
  <c r="M2006" i="4"/>
  <c r="M1969" i="4"/>
  <c r="M2028" i="4"/>
  <c r="M1965" i="4"/>
  <c r="M2047" i="4"/>
  <c r="M2058" i="4"/>
  <c r="M2033" i="4"/>
  <c r="M2092" i="4"/>
  <c r="M1924" i="4"/>
  <c r="M1983" i="4"/>
  <c r="M2066" i="4"/>
  <c r="M1898" i="4"/>
  <c r="M1957" i="4"/>
  <c r="M2016" i="4"/>
  <c r="M1953" i="4"/>
  <c r="M2108" i="4"/>
  <c r="M2035" i="4"/>
  <c r="M2046" i="4"/>
  <c r="M2021" i="4"/>
  <c r="M2080" i="4"/>
  <c r="M1912" i="4"/>
  <c r="M1971" i="4"/>
  <c r="M1922" i="4"/>
  <c r="M2054" i="4"/>
  <c r="M1945" i="4"/>
  <c r="M1944" i="4"/>
  <c r="M2099" i="4"/>
  <c r="M2072" i="4"/>
  <c r="M1999" i="4"/>
  <c r="M2010" i="4"/>
  <c r="M2009" i="4"/>
  <c r="M2068" i="4"/>
  <c r="M1900" i="4"/>
  <c r="M2115" i="4"/>
  <c r="M1959" i="4"/>
  <c r="M1910" i="4"/>
  <c r="M1896" i="4"/>
  <c r="M2051" i="4"/>
  <c r="M2110" i="4"/>
  <c r="M2060" i="4"/>
  <c r="M1987" i="4"/>
  <c r="M1998" i="4"/>
  <c r="M1997" i="4"/>
  <c r="M2056" i="4"/>
  <c r="M2103" i="4"/>
  <c r="M1947" i="4"/>
  <c r="M2030" i="4"/>
  <c r="M2039" i="4"/>
  <c r="M2098" i="4"/>
  <c r="M2048" i="4"/>
  <c r="M1975" i="4"/>
  <c r="M1986" i="4"/>
  <c r="M1985" i="4"/>
  <c r="M2044" i="4"/>
  <c r="M2091" i="4"/>
  <c r="M1935" i="4"/>
  <c r="M2027" i="4"/>
  <c r="M2086" i="4"/>
  <c r="M2036" i="4"/>
  <c r="M1963" i="4"/>
  <c r="M1974" i="4"/>
  <c r="M1973" i="4"/>
  <c r="M2032" i="4"/>
  <c r="M2079" i="4"/>
  <c r="M1923" i="4"/>
  <c r="M1955" i="4"/>
  <c r="M2014" i="4"/>
  <c r="M1976" i="4"/>
  <c r="M1939" i="4"/>
  <c r="M1962" i="4"/>
  <c r="M1961" i="4"/>
  <c r="M2020" i="4"/>
  <c r="M2067" i="4"/>
  <c r="M1911" i="4"/>
  <c r="M1907" i="4"/>
  <c r="M1966" i="4"/>
  <c r="M1964" i="4"/>
  <c r="M1915" i="4"/>
  <c r="M1950" i="4"/>
  <c r="M1949" i="4"/>
  <c r="M2008" i="4"/>
  <c r="M2055" i="4"/>
  <c r="M1899" i="4"/>
  <c r="M2090" i="4"/>
  <c r="M2078" i="4"/>
  <c r="M1895" i="4"/>
  <c r="M1954" i="4"/>
  <c r="M2109" i="4"/>
  <c r="M1928" i="4"/>
  <c r="M1903" i="4"/>
  <c r="M1926" i="4"/>
  <c r="M2105" i="4"/>
  <c r="M1937" i="4"/>
  <c r="M1996" i="4"/>
  <c r="M2043" i="4"/>
  <c r="M1946" i="4"/>
  <c r="M1942" i="4"/>
  <c r="M2097" i="4"/>
  <c r="M1916" i="4"/>
  <c r="M2107" i="4"/>
  <c r="M1891" i="4"/>
  <c r="M1960" i="4"/>
  <c r="M1994" i="4"/>
  <c r="M2106" i="4"/>
  <c r="M1982" i="4"/>
  <c r="M1914" i="4"/>
  <c r="M1958" i="4"/>
  <c r="M2102" i="4"/>
  <c r="M2031" i="4"/>
  <c r="M1934" i="4"/>
  <c r="M2018" i="4"/>
  <c r="M2093" i="4"/>
  <c r="M1901" i="4"/>
  <c r="M1970" i="4"/>
  <c r="M2114" i="4"/>
  <c r="W1742" i="4"/>
  <c r="X718" i="4"/>
  <c r="X2356" i="4"/>
  <c r="X2359" i="4"/>
  <c r="X2372" i="4"/>
  <c r="X2351" i="4"/>
  <c r="W1250" i="4"/>
  <c r="X2366" i="4"/>
  <c r="X2365" i="4"/>
  <c r="X2369" i="4"/>
  <c r="X2347" i="4"/>
  <c r="W1305" i="4"/>
  <c r="X1305" i="4"/>
  <c r="X2346" i="4"/>
  <c r="W1040" i="4"/>
  <c r="X1040" i="4"/>
  <c r="W2158" i="4"/>
  <c r="X2158" i="4"/>
  <c r="X240" i="4"/>
  <c r="W985" i="4"/>
  <c r="X985" i="4"/>
  <c r="X1095" i="4"/>
  <c r="W1095" i="4"/>
  <c r="X885" i="4"/>
  <c r="W885" i="4"/>
  <c r="W527" i="4"/>
  <c r="X527" i="4"/>
  <c r="X930" i="4"/>
  <c r="W930" i="4"/>
  <c r="X573" i="4"/>
  <c r="W573" i="4"/>
  <c r="X2350" i="4"/>
  <c r="X1150" i="4"/>
  <c r="W1150" i="4"/>
  <c r="X2354" i="4"/>
  <c r="X2117" i="4"/>
  <c r="W2117" i="4"/>
  <c r="W2389" i="4"/>
  <c r="X2389" i="4"/>
  <c r="X2362" i="4"/>
  <c r="X2353" i="4"/>
  <c r="X2343" i="4"/>
  <c r="X2355" i="4"/>
  <c r="X453" i="4"/>
  <c r="W453" i="4"/>
  <c r="N1888" i="4"/>
  <c r="R1888" i="4" l="1"/>
  <c r="S1888" i="4"/>
  <c r="X1888" i="4" s="1"/>
  <c r="W1888" i="4" l="1"/>
  <c r="N646" i="4"/>
  <c r="R646" i="4" l="1"/>
  <c r="S646" i="4"/>
  <c r="W646" i="4" s="1"/>
  <c r="X646" i="4" l="1"/>
  <c r="O5" i="1"/>
  <c r="O31" i="1"/>
  <c r="O21" i="1"/>
  <c r="O11" i="1"/>
  <c r="O27" i="1"/>
  <c r="O17" i="1"/>
  <c r="O25" i="1"/>
  <c r="O37" i="1"/>
  <c r="O2" i="1"/>
  <c r="O33" i="1"/>
  <c r="O23" i="1"/>
  <c r="O8" i="1"/>
  <c r="O29" i="1"/>
  <c r="O6" i="1"/>
  <c r="O12" i="1"/>
  <c r="O18" i="1"/>
  <c r="O14" i="1"/>
  <c r="O35" i="1"/>
  <c r="O15" i="1"/>
  <c r="O26" i="1"/>
  <c r="O10" i="1"/>
  <c r="O36" i="1"/>
  <c r="O16" i="1"/>
  <c r="O20" i="1"/>
  <c r="O22" i="1"/>
  <c r="O24" i="1"/>
  <c r="O30" i="1"/>
  <c r="O32" i="1"/>
  <c r="O13" i="1"/>
  <c r="O3" i="1"/>
  <c r="O28" i="1"/>
  <c r="O4" i="1"/>
  <c r="O7" i="1"/>
  <c r="O19" i="1"/>
  <c r="O9" i="1"/>
  <c r="O34" i="1"/>
  <c r="N141" i="4"/>
  <c r="N142" i="4"/>
  <c r="N126" i="4"/>
  <c r="N124" i="4"/>
  <c r="N119" i="4"/>
  <c r="N121" i="4"/>
  <c r="N130" i="4"/>
  <c r="N129" i="4"/>
  <c r="N132" i="4"/>
  <c r="N442" i="4"/>
  <c r="N134" i="4"/>
  <c r="N182" i="4"/>
  <c r="N148" i="4"/>
  <c r="N193" i="4"/>
  <c r="N2254" i="4"/>
  <c r="N425" i="4"/>
  <c r="N136" i="4"/>
  <c r="N446" i="4"/>
  <c r="N152" i="4"/>
  <c r="N424" i="4"/>
  <c r="N125" i="4"/>
  <c r="N435" i="4"/>
  <c r="N139" i="4"/>
  <c r="N431" i="4"/>
  <c r="N127" i="4"/>
  <c r="N430" i="4"/>
  <c r="N137" i="4"/>
  <c r="N172" i="4"/>
  <c r="N155" i="4"/>
  <c r="N194" i="4"/>
  <c r="N185" i="4"/>
  <c r="N170" i="4"/>
  <c r="N437" i="4"/>
  <c r="N147" i="4"/>
  <c r="N426" i="4"/>
  <c r="N144" i="4"/>
  <c r="N448" i="4"/>
  <c r="N186" i="4"/>
  <c r="N135" i="4"/>
  <c r="N444" i="4"/>
  <c r="N432" i="4"/>
  <c r="N143" i="4"/>
  <c r="N438" i="4"/>
  <c r="N163" i="4"/>
  <c r="N151" i="4"/>
  <c r="N160" i="4"/>
  <c r="N166" i="4"/>
  <c r="N171" i="4"/>
  <c r="N2256" i="4"/>
  <c r="N165" i="4"/>
  <c r="N2255" i="4"/>
  <c r="N450" i="4"/>
  <c r="N145" i="4"/>
  <c r="N154" i="4"/>
  <c r="N190" i="4"/>
  <c r="N174" i="4"/>
  <c r="N120" i="4"/>
  <c r="N162" i="4"/>
  <c r="N440" i="4"/>
  <c r="N133" i="4"/>
  <c r="N184" i="4"/>
  <c r="N157" i="4"/>
  <c r="N2258" i="4"/>
  <c r="N188" i="4"/>
  <c r="N159" i="4"/>
  <c r="N2257" i="4"/>
  <c r="N427" i="4"/>
  <c r="N138" i="4"/>
  <c r="N173" i="4"/>
  <c r="N449" i="4"/>
  <c r="N118" i="4"/>
  <c r="N140" i="4"/>
  <c r="N192" i="4"/>
  <c r="N180" i="4"/>
  <c r="N177" i="4"/>
  <c r="N2251" i="4"/>
  <c r="N178" i="4"/>
  <c r="N187" i="4"/>
  <c r="N175" i="4"/>
  <c r="N2247" i="4"/>
  <c r="N429" i="4"/>
  <c r="N179" i="4"/>
  <c r="N2246" i="4"/>
  <c r="N131" i="4"/>
  <c r="N439" i="4"/>
  <c r="N149" i="4"/>
  <c r="N428" i="4"/>
  <c r="N122" i="4"/>
  <c r="N447" i="4"/>
  <c r="N158" i="4"/>
  <c r="N183" i="4"/>
  <c r="N164" i="4"/>
  <c r="N2252" i="4"/>
  <c r="N191" i="4"/>
  <c r="N433" i="4"/>
  <c r="N195" i="4"/>
  <c r="N2250" i="4"/>
  <c r="N181" i="4"/>
  <c r="N2259" i="4"/>
  <c r="N161" i="4"/>
  <c r="N2248" i="4"/>
  <c r="N423" i="4"/>
  <c r="N451" i="4"/>
  <c r="N153" i="4"/>
  <c r="N452" i="4"/>
  <c r="N123" i="4"/>
  <c r="N128" i="4"/>
  <c r="N176" i="4"/>
  <c r="N169" i="4"/>
  <c r="N2253" i="4"/>
  <c r="N167" i="4"/>
  <c r="N445" i="4"/>
  <c r="N434" i="4"/>
  <c r="N150" i="4"/>
  <c r="N168" i="4"/>
  <c r="N443" i="4"/>
  <c r="N189" i="4"/>
  <c r="N2249" i="4"/>
  <c r="N441" i="4"/>
  <c r="N146" i="4"/>
  <c r="N436" i="4"/>
  <c r="N1579" i="4"/>
  <c r="S1579" i="4" s="1"/>
  <c r="N1370" i="4"/>
  <c r="S1370" i="4" s="1"/>
  <c r="N1482" i="4"/>
  <c r="S1482" i="4" s="1"/>
  <c r="N1679" i="4"/>
  <c r="S1679" i="4" s="1"/>
  <c r="N1657" i="4"/>
  <c r="S1657" i="4" s="1"/>
  <c r="N1402" i="4"/>
  <c r="S1402" i="4" s="1"/>
  <c r="N2316" i="4"/>
  <c r="S2316" i="4" s="1"/>
  <c r="N233" i="4"/>
  <c r="S233" i="4" s="1"/>
  <c r="N378" i="4"/>
  <c r="S378" i="4" s="1"/>
  <c r="N1571" i="4"/>
  <c r="S1571" i="4" s="1"/>
  <c r="N384" i="4"/>
  <c r="S384" i="4" s="1"/>
  <c r="N318" i="4"/>
  <c r="S318" i="4" s="1"/>
  <c r="N1364" i="4"/>
  <c r="S1364" i="4" s="1"/>
  <c r="N1403" i="4"/>
  <c r="S1403" i="4" s="1"/>
  <c r="N1565" i="4"/>
  <c r="S1565" i="4" s="1"/>
  <c r="N395" i="4"/>
  <c r="S395" i="4" s="1"/>
  <c r="N383" i="4"/>
  <c r="S383" i="4" s="1"/>
  <c r="N1563" i="4"/>
  <c r="S1563" i="4" s="1"/>
  <c r="N315" i="4"/>
  <c r="S315" i="4" s="1"/>
  <c r="N2311" i="4"/>
  <c r="S2311" i="4" s="1"/>
  <c r="N1575" i="4"/>
  <c r="S1575" i="4" s="1"/>
  <c r="N404" i="4"/>
  <c r="S404" i="4" s="1"/>
  <c r="N1639" i="4"/>
  <c r="S1639" i="4" s="1"/>
  <c r="N206" i="4"/>
  <c r="S206" i="4" s="1"/>
  <c r="N1557" i="4"/>
  <c r="S1557" i="4" s="1"/>
  <c r="N1224" i="4"/>
  <c r="S1224" i="4" s="1"/>
  <c r="N1383" i="4"/>
  <c r="S1383" i="4" s="1"/>
  <c r="N1380" i="4"/>
  <c r="S1380" i="4" s="1"/>
  <c r="N1234" i="4"/>
  <c r="S1234" i="4" s="1"/>
  <c r="N1567" i="4"/>
  <c r="S1567" i="4" s="1"/>
  <c r="N1634" i="4"/>
  <c r="S1634" i="4" s="1"/>
  <c r="N1468" i="4"/>
  <c r="S1468" i="4" s="1"/>
  <c r="N1553" i="4"/>
  <c r="S1553" i="4" s="1"/>
  <c r="N1624" i="4"/>
  <c r="S1624" i="4" s="1"/>
  <c r="N394" i="4"/>
  <c r="S394" i="4" s="1"/>
  <c r="N1365" i="4"/>
  <c r="S1365" i="4" s="1"/>
  <c r="N1618" i="4"/>
  <c r="S1618" i="4" s="1"/>
  <c r="N205" i="4"/>
  <c r="S205" i="4" s="1"/>
  <c r="N1235" i="4"/>
  <c r="S1235" i="4" s="1"/>
  <c r="N1467" i="4"/>
  <c r="S1467" i="4" s="1"/>
  <c r="N1673" i="4"/>
  <c r="S1673" i="4" s="1"/>
  <c r="N1539" i="4"/>
  <c r="S1539" i="4" s="1"/>
  <c r="N1619" i="4"/>
  <c r="S1619" i="4" s="1"/>
  <c r="N1225" i="4"/>
  <c r="S1225" i="4" s="1"/>
  <c r="N421" i="4"/>
  <c r="S421" i="4" s="1"/>
  <c r="N1572" i="4"/>
  <c r="S1572" i="4" s="1"/>
  <c r="N330" i="4"/>
  <c r="S330" i="4" s="1"/>
  <c r="N1377" i="4"/>
  <c r="S1377" i="4" s="1"/>
  <c r="N219" i="4"/>
  <c r="S219" i="4" s="1"/>
  <c r="N1632" i="4"/>
  <c r="S1632" i="4" s="1"/>
  <c r="N1670" i="4"/>
  <c r="S1670" i="4" s="1"/>
  <c r="N1564" i="4"/>
  <c r="S1564" i="4" s="1"/>
  <c r="N1213" i="4"/>
  <c r="S1213" i="4" s="1"/>
  <c r="N1401" i="4"/>
  <c r="S1401" i="4" s="1"/>
  <c r="N2320" i="4"/>
  <c r="S2320" i="4" s="1"/>
  <c r="N1214" i="4"/>
  <c r="S1214" i="4" s="1"/>
  <c r="N1545" i="4"/>
  <c r="S1545" i="4" s="1"/>
  <c r="N1524" i="4"/>
  <c r="S1524" i="4" s="1"/>
  <c r="N213" i="4"/>
  <c r="S213" i="4" s="1"/>
  <c r="N1636" i="4"/>
  <c r="S1636" i="4" s="1"/>
  <c r="N1395" i="4"/>
  <c r="S1395" i="4" s="1"/>
  <c r="N197" i="4"/>
  <c r="S197" i="4" s="1"/>
  <c r="N1538" i="4"/>
  <c r="S1538" i="4" s="1"/>
  <c r="N306" i="4"/>
  <c r="S306" i="4" s="1"/>
  <c r="N1662" i="4"/>
  <c r="S1662" i="4" s="1"/>
  <c r="N321" i="4"/>
  <c r="S321" i="4" s="1"/>
  <c r="N1521" i="4"/>
  <c r="S1521" i="4" s="1"/>
  <c r="N2310" i="4"/>
  <c r="S2310" i="4" s="1"/>
  <c r="N1481" i="4"/>
  <c r="S1481" i="4" s="1"/>
  <c r="N1412" i="4"/>
  <c r="S1412" i="4" s="1"/>
  <c r="N413" i="4"/>
  <c r="S413" i="4" s="1"/>
  <c r="N1399" i="4"/>
  <c r="S1399" i="4" s="1"/>
  <c r="N1542" i="4"/>
  <c r="S1542" i="4" s="1"/>
  <c r="N390" i="4"/>
  <c r="S390" i="4" s="1"/>
  <c r="N1393" i="4"/>
  <c r="S1393" i="4" s="1"/>
  <c r="N1528" i="4"/>
  <c r="S1528" i="4" s="1"/>
  <c r="N1249" i="4"/>
  <c r="S1249" i="4" s="1"/>
  <c r="N319" i="4"/>
  <c r="S319" i="4" s="1"/>
  <c r="N1477" i="4"/>
  <c r="S1477" i="4" s="1"/>
  <c r="N1206" i="4"/>
  <c r="S1206" i="4" s="1"/>
  <c r="N1464" i="4"/>
  <c r="S1464" i="4" s="1"/>
  <c r="N292" i="4"/>
  <c r="S292" i="4" s="1"/>
  <c r="N398" i="4"/>
  <c r="S398" i="4" s="1"/>
  <c r="N1460" i="4"/>
  <c r="S1460" i="4" s="1"/>
  <c r="N1641" i="4"/>
  <c r="S1641" i="4" s="1"/>
  <c r="N1627" i="4"/>
  <c r="S1627" i="4" s="1"/>
  <c r="N1246" i="4"/>
  <c r="S1246" i="4" s="1"/>
  <c r="N2314" i="4"/>
  <c r="S2314" i="4" s="1"/>
  <c r="N402" i="4"/>
  <c r="S402" i="4" s="1"/>
  <c r="N1466" i="4"/>
  <c r="S1466" i="4" s="1"/>
  <c r="N1369" i="4"/>
  <c r="S1369" i="4" s="1"/>
  <c r="N1514" i="4"/>
  <c r="S1514" i="4" s="1"/>
  <c r="N1406" i="4"/>
  <c r="S1406" i="4" s="1"/>
  <c r="N1537" i="4"/>
  <c r="S1537" i="4" s="1"/>
  <c r="N1638" i="4"/>
  <c r="S1638" i="4" s="1"/>
  <c r="N325" i="4"/>
  <c r="S325" i="4" s="1"/>
  <c r="N1522" i="4"/>
  <c r="S1522" i="4" s="1"/>
  <c r="N1623" i="4"/>
  <c r="S1623" i="4" s="1"/>
  <c r="N316" i="4"/>
  <c r="S316" i="4" s="1"/>
  <c r="N1582" i="4"/>
  <c r="S1582" i="4" s="1"/>
  <c r="N1219" i="4"/>
  <c r="S1219" i="4" s="1"/>
  <c r="N295" i="4"/>
  <c r="S295" i="4" s="1"/>
  <c r="N1675" i="4"/>
  <c r="S1675" i="4" s="1"/>
  <c r="N1476" i="4"/>
  <c r="S1476" i="4" s="1"/>
  <c r="N1461" i="4"/>
  <c r="S1461" i="4" s="1"/>
  <c r="N1637" i="4"/>
  <c r="S1637" i="4" s="1"/>
  <c r="N309" i="4"/>
  <c r="S309" i="4" s="1"/>
  <c r="N1558" i="4"/>
  <c r="S1558" i="4" s="1"/>
  <c r="N1361" i="4"/>
  <c r="S1361" i="4" s="1"/>
  <c r="N1230" i="4"/>
  <c r="S1230" i="4" s="1"/>
  <c r="N417" i="4"/>
  <c r="S417" i="4" s="1"/>
  <c r="N1483" i="4"/>
  <c r="S1483" i="4" s="1"/>
  <c r="N342" i="4"/>
  <c r="S342" i="4" s="1"/>
  <c r="N348" i="4"/>
  <c r="S348" i="4" s="1"/>
  <c r="N1672" i="4"/>
  <c r="S1672" i="4" s="1"/>
  <c r="N1518" i="4"/>
  <c r="S1518" i="4" s="1"/>
  <c r="N1652" i="4"/>
  <c r="S1652" i="4" s="1"/>
  <c r="N1244" i="4"/>
  <c r="S1244" i="4" s="1"/>
  <c r="N1396" i="4"/>
  <c r="S1396" i="4" s="1"/>
  <c r="N1211" i="4"/>
  <c r="S1211" i="4" s="1"/>
  <c r="N1628" i="4"/>
  <c r="S1628" i="4" s="1"/>
  <c r="N1199" i="4"/>
  <c r="S1199" i="4" s="1"/>
  <c r="N1584" i="4"/>
  <c r="S1584" i="4" s="1"/>
  <c r="N1237" i="4"/>
  <c r="S1237" i="4" s="1"/>
  <c r="N396" i="4"/>
  <c r="S396" i="4" s="1"/>
  <c r="N1581" i="4"/>
  <c r="S1581" i="4" s="1"/>
  <c r="N1555" i="4"/>
  <c r="S1555" i="4" s="1"/>
  <c r="N1384" i="4"/>
  <c r="S1384" i="4" s="1"/>
  <c r="N2315" i="4"/>
  <c r="S2315" i="4" s="1"/>
  <c r="N329" i="4"/>
  <c r="S329" i="4" s="1"/>
  <c r="N356" i="4"/>
  <c r="S356" i="4" s="1"/>
  <c r="N333" i="4"/>
  <c r="S333" i="4" s="1"/>
  <c r="N2321" i="4"/>
  <c r="S2321" i="4" s="1"/>
  <c r="N220" i="4"/>
  <c r="S220" i="4" s="1"/>
  <c r="N1223" i="4"/>
  <c r="S1223" i="4" s="1"/>
  <c r="N1647" i="4"/>
  <c r="S1647" i="4" s="1"/>
  <c r="N1245" i="4"/>
  <c r="S1245" i="4" s="1"/>
  <c r="N1475" i="4"/>
  <c r="S1475" i="4" s="1"/>
  <c r="N235" i="4"/>
  <c r="S235" i="4" s="1"/>
  <c r="N1459" i="4"/>
  <c r="S1459" i="4" s="1"/>
  <c r="N1398" i="4"/>
  <c r="S1398" i="4" s="1"/>
  <c r="N1626" i="4"/>
  <c r="S1626" i="4" s="1"/>
  <c r="N1552" i="4"/>
  <c r="S1552" i="4" s="1"/>
  <c r="N1220" i="4"/>
  <c r="S1220" i="4" s="1"/>
  <c r="N1620" i="4"/>
  <c r="S1620" i="4" s="1"/>
  <c r="N208" i="4"/>
  <c r="S208" i="4" s="1"/>
  <c r="N1549" i="4"/>
  <c r="S1549" i="4" s="1"/>
  <c r="N203" i="4"/>
  <c r="S203" i="4" s="1"/>
  <c r="N405" i="4"/>
  <c r="S405" i="4" s="1"/>
  <c r="N204" i="4"/>
  <c r="S204" i="4" s="1"/>
  <c r="N1574" i="4"/>
  <c r="S1574" i="4" s="1"/>
  <c r="N1642" i="4"/>
  <c r="S1642" i="4" s="1"/>
  <c r="N1239" i="4"/>
  <c r="S1239" i="4" s="1"/>
  <c r="N1547" i="4"/>
  <c r="S1547" i="4" s="1"/>
  <c r="N2318" i="4"/>
  <c r="S2318" i="4" s="1"/>
  <c r="N1510" i="4"/>
  <c r="S1510" i="4" s="1"/>
  <c r="N1671" i="4"/>
  <c r="S1671" i="4" s="1"/>
  <c r="N1505" i="4"/>
  <c r="S1505" i="4" s="1"/>
  <c r="N1474" i="4"/>
  <c r="S1474" i="4" s="1"/>
  <c r="N216" i="4"/>
  <c r="S216" i="4" s="1"/>
  <c r="N1661" i="4"/>
  <c r="S1661" i="4" s="1"/>
  <c r="N230" i="4"/>
  <c r="S230" i="4" s="1"/>
  <c r="N341" i="4"/>
  <c r="S341" i="4" s="1"/>
  <c r="N345" i="4"/>
  <c r="S345" i="4" s="1"/>
  <c r="N1448" i="4"/>
  <c r="S1448" i="4" s="1"/>
  <c r="N391" i="4"/>
  <c r="S391" i="4" s="1"/>
  <c r="N411" i="4"/>
  <c r="S411" i="4" s="1"/>
  <c r="N1576" i="4"/>
  <c r="S1576" i="4" s="1"/>
  <c r="N1674" i="4"/>
  <c r="S1674" i="4" s="1"/>
  <c r="N1463" i="4"/>
  <c r="S1463" i="4" s="1"/>
  <c r="N1556" i="4"/>
  <c r="S1556" i="4" s="1"/>
  <c r="N1208" i="4"/>
  <c r="S1208" i="4" s="1"/>
  <c r="N1669" i="4"/>
  <c r="S1669" i="4" s="1"/>
  <c r="N409" i="4"/>
  <c r="S409" i="4" s="1"/>
  <c r="N234" i="4"/>
  <c r="S234" i="4" s="1"/>
  <c r="N1386" i="4"/>
  <c r="S1386" i="4" s="1"/>
  <c r="N1512" i="4"/>
  <c r="S1512" i="4" s="1"/>
  <c r="N1241" i="4"/>
  <c r="S1241" i="4" s="1"/>
  <c r="N1577" i="4"/>
  <c r="S1577" i="4" s="1"/>
  <c r="N1516" i="4"/>
  <c r="S1516" i="4" s="1"/>
  <c r="N1382" i="4"/>
  <c r="S1382" i="4" s="1"/>
  <c r="N328" i="4"/>
  <c r="S328" i="4" s="1"/>
  <c r="N2322" i="4"/>
  <c r="S2322" i="4" s="1"/>
  <c r="N1585" i="4"/>
  <c r="S1585" i="4" s="1"/>
  <c r="N1465" i="4"/>
  <c r="S1465" i="4" s="1"/>
  <c r="N1561" i="4"/>
  <c r="S1561" i="4" s="1"/>
  <c r="N1479" i="4"/>
  <c r="S1479" i="4" s="1"/>
  <c r="N1478" i="4"/>
  <c r="S1478" i="4" s="1"/>
  <c r="N407" i="4"/>
  <c r="S407" i="4" s="1"/>
  <c r="N1410" i="4"/>
  <c r="S1410" i="4" s="1"/>
  <c r="N222" i="4"/>
  <c r="S222" i="4" s="1"/>
  <c r="N1378" i="4"/>
  <c r="S1378" i="4" s="1"/>
  <c r="N298" i="4"/>
  <c r="S298" i="4" s="1"/>
  <c r="N1439" i="4"/>
  <c r="S1439" i="4" s="1"/>
  <c r="N382" i="4"/>
  <c r="S382" i="4" s="1"/>
  <c r="N1363" i="4"/>
  <c r="S1363" i="4" s="1"/>
  <c r="N1615" i="4"/>
  <c r="S1615" i="4" s="1"/>
  <c r="N299" i="4"/>
  <c r="S299" i="4" s="1"/>
  <c r="N400" i="4"/>
  <c r="S400" i="4" s="1"/>
  <c r="N2309" i="4"/>
  <c r="S2309" i="4" s="1"/>
  <c r="N393" i="4"/>
  <c r="S393" i="4" s="1"/>
  <c r="N201" i="4"/>
  <c r="S201" i="4" s="1"/>
  <c r="N1681" i="4"/>
  <c r="S1681" i="4" s="1"/>
  <c r="N1651" i="4"/>
  <c r="S1651" i="4" s="1"/>
  <c r="N322" i="4"/>
  <c r="S322" i="4" s="1"/>
  <c r="N1663" i="4"/>
  <c r="S1663" i="4" s="1"/>
  <c r="N296" i="4"/>
  <c r="S296" i="4" s="1"/>
  <c r="N392" i="4"/>
  <c r="S392" i="4" s="1"/>
  <c r="N1625" i="4"/>
  <c r="S1625" i="4" s="1"/>
  <c r="N410" i="4"/>
  <c r="S410" i="4" s="1"/>
  <c r="N415" i="4"/>
  <c r="S415" i="4" s="1"/>
  <c r="N1387" i="4"/>
  <c r="S1387" i="4" s="1"/>
  <c r="N1221" i="4"/>
  <c r="S1221" i="4" s="1"/>
  <c r="N327" i="4"/>
  <c r="S327" i="4" s="1"/>
  <c r="N1665" i="4"/>
  <c r="S1665" i="4" s="1"/>
  <c r="N1586" i="4"/>
  <c r="S1586" i="4" s="1"/>
  <c r="N303" i="4"/>
  <c r="S303" i="4" s="1"/>
  <c r="N381" i="4"/>
  <c r="S381" i="4" s="1"/>
  <c r="N226" i="4"/>
  <c r="S226" i="4" s="1"/>
  <c r="N1616" i="4"/>
  <c r="S1616" i="4" s="1"/>
  <c r="N389" i="4"/>
  <c r="S389" i="4" s="1"/>
  <c r="N1535" i="4"/>
  <c r="S1535" i="4" s="1"/>
  <c r="N387" i="4"/>
  <c r="S387" i="4" s="1"/>
  <c r="N1523" i="4"/>
  <c r="S1523" i="4" s="1"/>
  <c r="N1394" i="4"/>
  <c r="S1394" i="4" s="1"/>
  <c r="N304" i="4"/>
  <c r="S304" i="4" s="1"/>
  <c r="N310" i="4"/>
  <c r="S310" i="4" s="1"/>
  <c r="N1622" i="4"/>
  <c r="S1622" i="4" s="1"/>
  <c r="N1650" i="4"/>
  <c r="S1650" i="4" s="1"/>
  <c r="N1227" i="4"/>
  <c r="S1227" i="4" s="1"/>
  <c r="N2323" i="4"/>
  <c r="S2323" i="4" s="1"/>
  <c r="N354" i="4"/>
  <c r="S354" i="4" s="1"/>
  <c r="N355" i="4"/>
  <c r="S355" i="4" s="1"/>
  <c r="N1233" i="4"/>
  <c r="S1233" i="4" s="1"/>
  <c r="N1453" i="4"/>
  <c r="S1453" i="4" s="1"/>
  <c r="N81" i="4"/>
  <c r="S81" i="4" s="1"/>
  <c r="N2379" i="4"/>
  <c r="S2379" i="4" s="1"/>
  <c r="N362" i="4"/>
  <c r="S362" i="4" s="1"/>
  <c r="N1432" i="4"/>
  <c r="S1432" i="4" s="1"/>
  <c r="N372" i="4"/>
  <c r="S372" i="4" s="1"/>
  <c r="N360" i="4"/>
  <c r="S360" i="4" s="1"/>
  <c r="N76" i="4"/>
  <c r="S76" i="4" s="1"/>
  <c r="N336" i="4"/>
  <c r="S336" i="4" s="1"/>
  <c r="N1427" i="4"/>
  <c r="S1427" i="4" s="1"/>
  <c r="N361" i="4"/>
  <c r="S361" i="4" s="1"/>
  <c r="N1454" i="4"/>
  <c r="S1454" i="4" s="1"/>
  <c r="N337" i="4"/>
  <c r="S337" i="4" s="1"/>
  <c r="N1434" i="4"/>
  <c r="S1434" i="4" s="1"/>
  <c r="N73" i="4"/>
  <c r="S73" i="4" s="1"/>
  <c r="N1442" i="4"/>
  <c r="S1442" i="4" s="1"/>
  <c r="N1397" i="4"/>
  <c r="S1397" i="4" s="1"/>
  <c r="N326" i="4"/>
  <c r="S326" i="4" s="1"/>
  <c r="N1648" i="4"/>
  <c r="S1648" i="4" s="1"/>
  <c r="N320" i="4"/>
  <c r="S320" i="4" s="1"/>
  <c r="N1532" i="4"/>
  <c r="S1532" i="4" s="1"/>
  <c r="N58" i="4"/>
  <c r="S58" i="4" s="1"/>
  <c r="N2380" i="4"/>
  <c r="S2380" i="4" s="1"/>
  <c r="N2378" i="4"/>
  <c r="S2378" i="4" s="1"/>
  <c r="N84" i="4"/>
  <c r="S84" i="4" s="1"/>
  <c r="N519" i="4"/>
  <c r="S519" i="4" s="1"/>
  <c r="N339" i="4"/>
  <c r="S339" i="4" s="1"/>
  <c r="N1443" i="4"/>
  <c r="S1443" i="4" s="1"/>
  <c r="N368" i="4"/>
  <c r="S368" i="4" s="1"/>
  <c r="N1450" i="4"/>
  <c r="S1450" i="4" s="1"/>
  <c r="N71" i="4"/>
  <c r="S71" i="4" s="1"/>
  <c r="N1417" i="4"/>
  <c r="S1417" i="4" s="1"/>
  <c r="N1422" i="4"/>
  <c r="S1422" i="4" s="1"/>
  <c r="N75" i="4"/>
  <c r="S75" i="4" s="1"/>
  <c r="N1445" i="4"/>
  <c r="S1445" i="4" s="1"/>
  <c r="N45" i="4"/>
  <c r="S45" i="4" s="1"/>
  <c r="N522" i="4"/>
  <c r="S522" i="4" s="1"/>
  <c r="N1229" i="4"/>
  <c r="S1229" i="4" s="1"/>
  <c r="N2313" i="4"/>
  <c r="S2313" i="4" s="1"/>
  <c r="N1504" i="4"/>
  <c r="S1504" i="4" s="1"/>
  <c r="N1409" i="4"/>
  <c r="S1409" i="4" s="1"/>
  <c r="N1247" i="4"/>
  <c r="S1247" i="4" s="1"/>
  <c r="N79" i="4"/>
  <c r="S79" i="4" s="1"/>
  <c r="N373" i="4"/>
  <c r="S373" i="4" s="1"/>
  <c r="N47" i="4"/>
  <c r="S47" i="4" s="1"/>
  <c r="N1418" i="4"/>
  <c r="S1418" i="4" s="1"/>
  <c r="N68" i="4"/>
  <c r="S68" i="4" s="1"/>
  <c r="N521" i="4"/>
  <c r="S521" i="4" s="1"/>
  <c r="N371" i="4"/>
  <c r="S371" i="4" s="1"/>
  <c r="N1248" i="4"/>
  <c r="S1248" i="4" s="1"/>
  <c r="N1391" i="4"/>
  <c r="S1391" i="4" s="1"/>
  <c r="N1242" i="4"/>
  <c r="S1242" i="4" s="1"/>
  <c r="N317" i="4"/>
  <c r="S317" i="4" s="1"/>
  <c r="N1366" i="4"/>
  <c r="S1366" i="4" s="1"/>
  <c r="N1375" i="4"/>
  <c r="S1375" i="4" s="1"/>
  <c r="N2381" i="4"/>
  <c r="S2381" i="4" s="1"/>
  <c r="N347" i="4"/>
  <c r="S347" i="4" s="1"/>
  <c r="N1435" i="4"/>
  <c r="S1435" i="4" s="1"/>
  <c r="N369" i="4"/>
  <c r="S369" i="4" s="1"/>
  <c r="N74" i="4"/>
  <c r="S74" i="4" s="1"/>
  <c r="N1419" i="4"/>
  <c r="S1419" i="4" s="1"/>
  <c r="N518" i="4"/>
  <c r="S518" i="4" s="1"/>
  <c r="N48" i="4"/>
  <c r="S48" i="4" s="1"/>
  <c r="N78" i="4"/>
  <c r="S78" i="4" s="1"/>
  <c r="N2375" i="4"/>
  <c r="S2375" i="4" s="1"/>
  <c r="N57" i="4"/>
  <c r="S57" i="4" s="1"/>
  <c r="N70" i="4"/>
  <c r="S70" i="4" s="1"/>
  <c r="N353" i="4"/>
  <c r="S353" i="4" s="1"/>
  <c r="N332" i="4"/>
  <c r="S332" i="4" s="1"/>
  <c r="N1232" i="4"/>
  <c r="S1232" i="4" s="1"/>
  <c r="N199" i="4"/>
  <c r="S199" i="4" s="1"/>
  <c r="N1578" i="4"/>
  <c r="S1578" i="4" s="1"/>
  <c r="N1217" i="4"/>
  <c r="S1217" i="4" s="1"/>
  <c r="N293" i="4"/>
  <c r="S293" i="4" s="1"/>
  <c r="N1484" i="4"/>
  <c r="S1484" i="4" s="1"/>
  <c r="N1201" i="4"/>
  <c r="S1201" i="4" s="1"/>
  <c r="N408" i="4"/>
  <c r="S408" i="4" s="1"/>
  <c r="N221" i="4"/>
  <c r="S221" i="4" s="1"/>
  <c r="N359" i="4"/>
  <c r="S359" i="4" s="1"/>
  <c r="N375" i="4"/>
  <c r="S375" i="4" s="1"/>
  <c r="N1447" i="4"/>
  <c r="S1447" i="4" s="1"/>
  <c r="N349" i="4"/>
  <c r="S349" i="4" s="1"/>
  <c r="N1425" i="4"/>
  <c r="S1425" i="4" s="1"/>
  <c r="N351" i="4"/>
  <c r="S351" i="4" s="1"/>
  <c r="N1423" i="4"/>
  <c r="S1423" i="4" s="1"/>
  <c r="N2377" i="4"/>
  <c r="S2377" i="4" s="1"/>
  <c r="N72" i="4"/>
  <c r="S72" i="4" s="1"/>
  <c r="N520" i="4"/>
  <c r="S520" i="4" s="1"/>
  <c r="N53" i="4"/>
  <c r="S53" i="4" s="1"/>
  <c r="N513" i="4"/>
  <c r="S513" i="4" s="1"/>
  <c r="N2376" i="4"/>
  <c r="S2376" i="4" s="1"/>
  <c r="N80" i="4"/>
  <c r="S80" i="4" s="1"/>
  <c r="N367" i="4"/>
  <c r="S367" i="4" s="1"/>
  <c r="N66" i="4"/>
  <c r="S66" i="4" s="1"/>
  <c r="N1426" i="4"/>
  <c r="S1426" i="4" s="1"/>
  <c r="N1593" i="4"/>
  <c r="S1593" i="4" s="1"/>
  <c r="N1609" i="4"/>
  <c r="S1609" i="4" s="1"/>
  <c r="N1611" i="4"/>
  <c r="S1611" i="4" s="1"/>
  <c r="N1610" i="4"/>
  <c r="S1610" i="4" s="1"/>
  <c r="N1592" i="4"/>
  <c r="S1592" i="4" s="1"/>
  <c r="N1597" i="4"/>
  <c r="S1597" i="4" s="1"/>
  <c r="N1605" i="4"/>
  <c r="S1605" i="4" s="1"/>
  <c r="N1600" i="4"/>
  <c r="S1600" i="4" s="1"/>
  <c r="N1601" i="4"/>
  <c r="S1601" i="4" s="1"/>
  <c r="N1591" i="4"/>
  <c r="S1591" i="4" s="1"/>
  <c r="N1603" i="4"/>
  <c r="S1603" i="4" s="1"/>
  <c r="N1607" i="4"/>
  <c r="S1607" i="4" s="1"/>
  <c r="N1606" i="4"/>
  <c r="S1606" i="4" s="1"/>
  <c r="N1604" i="4"/>
  <c r="S1604" i="4" s="1"/>
  <c r="N1596" i="4"/>
  <c r="S1596" i="4" s="1"/>
  <c r="N1599" i="4"/>
  <c r="S1599" i="4" s="1"/>
  <c r="N1602" i="4"/>
  <c r="S1602" i="4" s="1"/>
  <c r="N2407" i="4"/>
  <c r="S2407" i="4" s="1"/>
  <c r="N1834" i="4"/>
  <c r="S1834" i="4" s="1"/>
  <c r="N1846" i="4"/>
  <c r="S1846" i="4" s="1"/>
  <c r="N1490" i="4"/>
  <c r="S1490" i="4" s="1"/>
  <c r="N1488" i="4"/>
  <c r="S1488" i="4" s="1"/>
  <c r="N1823" i="4"/>
  <c r="S1823" i="4" s="1"/>
  <c r="N1500" i="4"/>
  <c r="S1500" i="4" s="1"/>
  <c r="N1836" i="4"/>
  <c r="S1836" i="4" s="1"/>
  <c r="N873" i="4"/>
  <c r="S873" i="4" s="1"/>
  <c r="N2340" i="4"/>
  <c r="S2340" i="4" s="1"/>
  <c r="N2332" i="4"/>
  <c r="S2332" i="4" s="1"/>
  <c r="N854" i="4"/>
  <c r="S854" i="4" s="1"/>
  <c r="N2419" i="4"/>
  <c r="S2419" i="4" s="1"/>
  <c r="N2339" i="4"/>
  <c r="S2339" i="4" s="1"/>
  <c r="N2336" i="4"/>
  <c r="S2336" i="4" s="1"/>
  <c r="N2334" i="4"/>
  <c r="S2334" i="4" s="1"/>
  <c r="N855" i="4"/>
  <c r="S855" i="4" s="1"/>
  <c r="N867" i="4"/>
  <c r="S867" i="4" s="1"/>
  <c r="N2325" i="4"/>
  <c r="S2325" i="4" s="1"/>
  <c r="N1827" i="4"/>
  <c r="S1827" i="4" s="1"/>
  <c r="N883" i="4"/>
  <c r="S883" i="4" s="1"/>
  <c r="N882" i="4"/>
  <c r="S882" i="4" s="1"/>
  <c r="N881" i="4"/>
  <c r="S881" i="4" s="1"/>
  <c r="N1496" i="4"/>
  <c r="N1828" i="4"/>
  <c r="S1828" i="4" s="1"/>
  <c r="N874" i="4"/>
  <c r="S874" i="4" s="1"/>
  <c r="N2327" i="4"/>
  <c r="S2327" i="4" s="1"/>
  <c r="N2414" i="4"/>
  <c r="S2414" i="4" s="1"/>
  <c r="N2408" i="4"/>
  <c r="S2408" i="4" s="1"/>
  <c r="N2329" i="4"/>
  <c r="S2329" i="4" s="1"/>
  <c r="N2328" i="4"/>
  <c r="S2328" i="4" s="1"/>
  <c r="N2413" i="4"/>
  <c r="S2413" i="4" s="1"/>
  <c r="N868" i="4"/>
  <c r="S868" i="4" s="1"/>
  <c r="N1494" i="4"/>
  <c r="S1494" i="4" s="1"/>
  <c r="N1830" i="4"/>
  <c r="S1830" i="4" s="1"/>
  <c r="N870" i="4"/>
  <c r="S870" i="4" s="1"/>
  <c r="N880" i="4"/>
  <c r="S880" i="4" s="1"/>
  <c r="N1821" i="4"/>
  <c r="S1821" i="4" s="1"/>
  <c r="N878" i="4"/>
  <c r="S878" i="4" s="1"/>
  <c r="N1492" i="4"/>
  <c r="S1492" i="4" s="1"/>
  <c r="N2405" i="4"/>
  <c r="S2405" i="4" s="1"/>
  <c r="N2415" i="4"/>
  <c r="S2415" i="4" s="1"/>
  <c r="N864" i="4"/>
  <c r="S864" i="4" s="1"/>
  <c r="N871" i="4"/>
  <c r="S871" i="4" s="1"/>
  <c r="N1833" i="4"/>
  <c r="S1833" i="4" s="1"/>
  <c r="N1839" i="4"/>
  <c r="S1839" i="4" s="1"/>
  <c r="N876" i="4"/>
  <c r="S876" i="4" s="1"/>
  <c r="N1824" i="4"/>
  <c r="S1824" i="4" s="1"/>
  <c r="N1825" i="4"/>
  <c r="S1825" i="4" s="1"/>
  <c r="N1822" i="4"/>
  <c r="S1822" i="4" s="1"/>
  <c r="N1501" i="4"/>
  <c r="S1501" i="4" s="1"/>
  <c r="N2410" i="4"/>
  <c r="S2410" i="4" s="1"/>
  <c r="N2330" i="4"/>
  <c r="S2330" i="4" s="1"/>
  <c r="N2341" i="4"/>
  <c r="N2412" i="4"/>
  <c r="S2412" i="4" s="1"/>
  <c r="N1838" i="4"/>
  <c r="S1838" i="4" s="1"/>
  <c r="N1493" i="4"/>
  <c r="S1493" i="4" s="1"/>
  <c r="N1831" i="4"/>
  <c r="S1831" i="4" s="1"/>
  <c r="N877" i="4"/>
  <c r="S877" i="4" s="1"/>
  <c r="N1495" i="4"/>
  <c r="S1495" i="4" s="1"/>
  <c r="N884" i="4"/>
  <c r="S884" i="4" s="1"/>
  <c r="Y2406" i="4"/>
  <c r="Y2338" i="4"/>
  <c r="N861" i="4"/>
  <c r="S861" i="4" s="1"/>
  <c r="N857" i="4"/>
  <c r="S857" i="4" s="1"/>
  <c r="N2411" i="4"/>
  <c r="S2411" i="4" s="1"/>
  <c r="N2331" i="4"/>
  <c r="S2331" i="4" s="1"/>
  <c r="N1842" i="4"/>
  <c r="S1842" i="4" s="1"/>
  <c r="N1491" i="4"/>
  <c r="S1491" i="4" s="1"/>
  <c r="N1832" i="4"/>
  <c r="S1832" i="4" s="1"/>
  <c r="N1489" i="4"/>
  <c r="S1489" i="4" s="1"/>
  <c r="N1843" i="4"/>
  <c r="S1843" i="4" s="1"/>
  <c r="N879" i="4"/>
  <c r="S879" i="4" s="1"/>
  <c r="Y1497" i="4"/>
  <c r="N1844" i="4"/>
  <c r="S1844" i="4" s="1"/>
  <c r="P3" i="4"/>
  <c r="O3" i="4"/>
  <c r="L871" i="4"/>
  <c r="N1882" i="4"/>
  <c r="S1882" i="4" s="1"/>
  <c r="L879" i="4"/>
  <c r="N102" i="4"/>
  <c r="S102" i="4" s="1"/>
  <c r="N104" i="4"/>
  <c r="S104" i="4" s="1"/>
  <c r="W647" i="4"/>
  <c r="Q655" i="4"/>
  <c r="N106" i="4"/>
  <c r="S106" i="4" s="1"/>
  <c r="N108" i="4"/>
  <c r="S108" i="4" s="1"/>
  <c r="N2278" i="4"/>
  <c r="S2278" i="4" s="1"/>
  <c r="N624" i="4"/>
  <c r="S624" i="4" s="1"/>
  <c r="N1858" i="4"/>
  <c r="S1858" i="4" s="1"/>
  <c r="N1875" i="4"/>
  <c r="S1875" i="4" s="1"/>
  <c r="N109" i="4"/>
  <c r="S109" i="4" s="1"/>
  <c r="N642" i="4"/>
  <c r="S642" i="4" s="1"/>
  <c r="Q665" i="4"/>
  <c r="N2233" i="4"/>
  <c r="S2233" i="4" s="1"/>
  <c r="N2239" i="4"/>
  <c r="S2239" i="4" s="1"/>
  <c r="N110" i="4"/>
  <c r="S110" i="4" s="1"/>
  <c r="N620" i="4"/>
  <c r="S620" i="4" s="1"/>
  <c r="Q667" i="4"/>
  <c r="N1851" i="4"/>
  <c r="S1851" i="4" s="1"/>
  <c r="Q2327" i="4"/>
  <c r="N111" i="4"/>
  <c r="S111" i="4" s="1"/>
  <c r="N622" i="4"/>
  <c r="S622" i="4" s="1"/>
  <c r="N645" i="4"/>
  <c r="S645" i="4" s="1"/>
  <c r="N1856" i="4"/>
  <c r="S1856" i="4" s="1"/>
  <c r="N626" i="4"/>
  <c r="S626" i="4" s="1"/>
  <c r="Q867" i="4"/>
  <c r="N1862" i="4"/>
  <c r="S1862" i="4" s="1"/>
  <c r="N115" i="4"/>
  <c r="S115" i="4" s="1"/>
  <c r="N629" i="4"/>
  <c r="S629" i="4" s="1"/>
  <c r="N1880" i="4"/>
  <c r="S1880" i="4" s="1"/>
  <c r="L878" i="4"/>
  <c r="N1887" i="4"/>
  <c r="S1887" i="4" s="1"/>
  <c r="N107" i="4"/>
  <c r="S107" i="4" s="1"/>
  <c r="N635" i="4"/>
  <c r="S635" i="4" s="1"/>
  <c r="Q1825" i="4"/>
  <c r="N1866" i="4"/>
  <c r="S1866" i="4" s="1"/>
  <c r="N2288" i="4"/>
  <c r="S2288" i="4" s="1"/>
  <c r="N574" i="4"/>
  <c r="S574" i="4" s="1"/>
  <c r="N634" i="4"/>
  <c r="S634" i="4" s="1"/>
  <c r="N1884" i="4"/>
  <c r="S1884" i="4" s="1"/>
  <c r="N621" i="4"/>
  <c r="S621" i="4" s="1"/>
  <c r="N623" i="4"/>
  <c r="S623" i="4" s="1"/>
  <c r="N640" i="4"/>
  <c r="S640" i="4" s="1"/>
  <c r="W659" i="4"/>
  <c r="N1854" i="4"/>
  <c r="S1854" i="4" s="1"/>
  <c r="N2223" i="4"/>
  <c r="S2223" i="4" s="1"/>
  <c r="N625" i="4"/>
  <c r="S625" i="4" s="1"/>
  <c r="W650" i="4"/>
  <c r="L1487" i="4"/>
  <c r="N1860" i="4"/>
  <c r="S1860" i="4" s="1"/>
  <c r="Q859" i="4"/>
  <c r="N1863" i="4"/>
  <c r="S1863" i="4" s="1"/>
  <c r="N2286" i="4"/>
  <c r="S2286" i="4" s="1"/>
  <c r="L1837" i="4"/>
  <c r="N1872" i="4"/>
  <c r="S1872" i="4" s="1"/>
  <c r="N2225" i="4"/>
  <c r="S2225" i="4" s="1"/>
  <c r="N631" i="4"/>
  <c r="S631" i="4" s="1"/>
  <c r="Q656" i="4"/>
  <c r="N1878" i="4"/>
  <c r="S1878" i="4" s="1"/>
  <c r="N1770" i="4"/>
  <c r="S1770" i="4" s="1"/>
  <c r="N1870" i="4"/>
  <c r="S1870" i="4" s="1"/>
  <c r="L1497" i="4"/>
  <c r="N1850" i="4"/>
  <c r="S1850" i="4" s="1"/>
  <c r="N1874" i="4"/>
  <c r="S1874" i="4" s="1"/>
  <c r="N1852" i="4"/>
  <c r="S1852" i="4" s="1"/>
  <c r="N1876" i="4"/>
  <c r="S1876" i="4" s="1"/>
  <c r="Q1498" i="4"/>
  <c r="L1823" i="4"/>
  <c r="N1864" i="4"/>
  <c r="S1864" i="4" s="1"/>
  <c r="N1886" i="4"/>
  <c r="S1886" i="4" s="1"/>
  <c r="Q1488" i="4"/>
  <c r="N1848" i="4"/>
  <c r="S1848" i="4" s="1"/>
  <c r="N1868" i="4"/>
  <c r="S1868" i="4" s="1"/>
  <c r="N1853" i="4"/>
  <c r="S1853" i="4" s="1"/>
  <c r="N1865" i="4"/>
  <c r="S1865" i="4" s="1"/>
  <c r="N1877" i="4"/>
  <c r="S1877" i="4" s="1"/>
  <c r="N2224" i="4"/>
  <c r="S2224" i="4" s="1"/>
  <c r="L2415" i="4"/>
  <c r="Q1842" i="4"/>
  <c r="N1855" i="4"/>
  <c r="S1855" i="4" s="1"/>
  <c r="N1867" i="4"/>
  <c r="S1867" i="4" s="1"/>
  <c r="N1879" i="4"/>
  <c r="S1879" i="4" s="1"/>
  <c r="N2226" i="4"/>
  <c r="S2226" i="4" s="1"/>
  <c r="N2277" i="4"/>
  <c r="S2277" i="4" s="1"/>
  <c r="N2289" i="4"/>
  <c r="S2289" i="4" s="1"/>
  <c r="L1832" i="4"/>
  <c r="N1857" i="4"/>
  <c r="S1857" i="4" s="1"/>
  <c r="N1869" i="4"/>
  <c r="S1869" i="4" s="1"/>
  <c r="N1881" i="4"/>
  <c r="S1881" i="4" s="1"/>
  <c r="N2228" i="4"/>
  <c r="S2228" i="4" s="1"/>
  <c r="N2279" i="4"/>
  <c r="S2279" i="4" s="1"/>
  <c r="N1859" i="4"/>
  <c r="S1859" i="4" s="1"/>
  <c r="N1871" i="4"/>
  <c r="S1871" i="4" s="1"/>
  <c r="N1883" i="4"/>
  <c r="S1883" i="4" s="1"/>
  <c r="N2281" i="4"/>
  <c r="S2281" i="4" s="1"/>
  <c r="F3" i="4"/>
  <c r="L1824" i="4"/>
  <c r="N1849" i="4"/>
  <c r="S1849" i="4" s="1"/>
  <c r="N1861" i="4"/>
  <c r="S1861" i="4" s="1"/>
  <c r="N1873" i="4"/>
  <c r="S1873" i="4" s="1"/>
  <c r="N1885" i="4"/>
  <c r="S1885" i="4" s="1"/>
  <c r="E3" i="4"/>
  <c r="Q2340" i="4"/>
  <c r="D3" i="4"/>
  <c r="R1496" i="4" l="1"/>
  <c r="S1496" i="4"/>
  <c r="S441" i="4"/>
  <c r="X441" i="4" s="1"/>
  <c r="S128" i="4"/>
  <c r="X128" i="4" s="1"/>
  <c r="S433" i="4"/>
  <c r="X433" i="4" s="1"/>
  <c r="S2246" i="4"/>
  <c r="X2246" i="4" s="1"/>
  <c r="S118" i="4"/>
  <c r="X118" i="4" s="1"/>
  <c r="S440" i="4"/>
  <c r="X440" i="4" s="1"/>
  <c r="S166" i="4"/>
  <c r="X166" i="4" s="1"/>
  <c r="S426" i="4"/>
  <c r="X426" i="4" s="1"/>
  <c r="S139" i="4"/>
  <c r="W139" i="4" s="1"/>
  <c r="S134" i="4"/>
  <c r="X134" i="4" s="1"/>
  <c r="S2249" i="4"/>
  <c r="X2249" i="4" s="1"/>
  <c r="S123" i="4"/>
  <c r="X123" i="4" s="1"/>
  <c r="S191" i="4"/>
  <c r="X191" i="4" s="1"/>
  <c r="S179" i="4"/>
  <c r="X179" i="4" s="1"/>
  <c r="S449" i="4"/>
  <c r="X449" i="4" s="1"/>
  <c r="S162" i="4"/>
  <c r="X162" i="4" s="1"/>
  <c r="S160" i="4"/>
  <c r="X160" i="4" s="1"/>
  <c r="S147" i="4"/>
  <c r="X147" i="4" s="1"/>
  <c r="S435" i="4"/>
  <c r="X435" i="4" s="1"/>
  <c r="S442" i="4"/>
  <c r="X442" i="4" s="1"/>
  <c r="S189" i="4"/>
  <c r="X189" i="4" s="1"/>
  <c r="S452" i="4"/>
  <c r="X452" i="4" s="1"/>
  <c r="S2252" i="4"/>
  <c r="X2252" i="4" s="1"/>
  <c r="S429" i="4"/>
  <c r="X429" i="4" s="1"/>
  <c r="S173" i="4"/>
  <c r="X173" i="4" s="1"/>
  <c r="S120" i="4"/>
  <c r="X120" i="4" s="1"/>
  <c r="S151" i="4"/>
  <c r="X151" i="4" s="1"/>
  <c r="S437" i="4"/>
  <c r="X437" i="4" s="1"/>
  <c r="S125" i="4"/>
  <c r="X125" i="4" s="1"/>
  <c r="S132" i="4"/>
  <c r="X132" i="4" s="1"/>
  <c r="S443" i="4"/>
  <c r="X443" i="4" s="1"/>
  <c r="S153" i="4"/>
  <c r="X153" i="4" s="1"/>
  <c r="S164" i="4"/>
  <c r="X164" i="4" s="1"/>
  <c r="S2247" i="4"/>
  <c r="X2247" i="4" s="1"/>
  <c r="S138" i="4"/>
  <c r="X138" i="4" s="1"/>
  <c r="S174" i="4"/>
  <c r="X174" i="4" s="1"/>
  <c r="S163" i="4"/>
  <c r="X163" i="4" s="1"/>
  <c r="S170" i="4"/>
  <c r="X170" i="4" s="1"/>
  <c r="S424" i="4"/>
  <c r="X424" i="4" s="1"/>
  <c r="S129" i="4"/>
  <c r="X129" i="4" s="1"/>
  <c r="S168" i="4"/>
  <c r="X168" i="4" s="1"/>
  <c r="S451" i="4"/>
  <c r="X451" i="4" s="1"/>
  <c r="S183" i="4"/>
  <c r="X183" i="4" s="1"/>
  <c r="S175" i="4"/>
  <c r="X175" i="4" s="1"/>
  <c r="S427" i="4"/>
  <c r="X427" i="4" s="1"/>
  <c r="S190" i="4"/>
  <c r="X190" i="4" s="1"/>
  <c r="S438" i="4"/>
  <c r="X438" i="4" s="1"/>
  <c r="S185" i="4"/>
  <c r="X185" i="4" s="1"/>
  <c r="S152" i="4"/>
  <c r="X152" i="4" s="1"/>
  <c r="S130" i="4"/>
  <c r="X130" i="4" s="1"/>
  <c r="S150" i="4"/>
  <c r="W150" i="4" s="1"/>
  <c r="S423" i="4"/>
  <c r="X423" i="4" s="1"/>
  <c r="S158" i="4"/>
  <c r="X158" i="4" s="1"/>
  <c r="S187" i="4"/>
  <c r="X187" i="4" s="1"/>
  <c r="S2257" i="4"/>
  <c r="X2257" i="4" s="1"/>
  <c r="S154" i="4"/>
  <c r="X154" i="4" s="1"/>
  <c r="S143" i="4"/>
  <c r="X143" i="4" s="1"/>
  <c r="S194" i="4"/>
  <c r="X194" i="4" s="1"/>
  <c r="S446" i="4"/>
  <c r="X446" i="4" s="1"/>
  <c r="S121" i="4"/>
  <c r="X121" i="4" s="1"/>
  <c r="R2341" i="4"/>
  <c r="S2341" i="4"/>
  <c r="S434" i="4"/>
  <c r="X434" i="4" s="1"/>
  <c r="S2248" i="4"/>
  <c r="X2248" i="4" s="1"/>
  <c r="S447" i="4"/>
  <c r="X447" i="4" s="1"/>
  <c r="S178" i="4"/>
  <c r="X178" i="4" s="1"/>
  <c r="S159" i="4"/>
  <c r="X159" i="4" s="1"/>
  <c r="S145" i="4"/>
  <c r="X145" i="4" s="1"/>
  <c r="S432" i="4"/>
  <c r="X432" i="4" s="1"/>
  <c r="S155" i="4"/>
  <c r="X155" i="4" s="1"/>
  <c r="S136" i="4"/>
  <c r="X136" i="4" s="1"/>
  <c r="S119" i="4"/>
  <c r="X119" i="4" s="1"/>
  <c r="S445" i="4"/>
  <c r="X445" i="4" s="1"/>
  <c r="S161" i="4"/>
  <c r="X161" i="4" s="1"/>
  <c r="S122" i="4"/>
  <c r="X122" i="4" s="1"/>
  <c r="S2251" i="4"/>
  <c r="X2251" i="4" s="1"/>
  <c r="S188" i="4"/>
  <c r="X188" i="4" s="1"/>
  <c r="S450" i="4"/>
  <c r="X450" i="4" s="1"/>
  <c r="S444" i="4"/>
  <c r="X444" i="4" s="1"/>
  <c r="S172" i="4"/>
  <c r="X172" i="4" s="1"/>
  <c r="S425" i="4"/>
  <c r="X425" i="4" s="1"/>
  <c r="S124" i="4"/>
  <c r="X124" i="4" s="1"/>
  <c r="S167" i="4"/>
  <c r="X167" i="4" s="1"/>
  <c r="S2259" i="4"/>
  <c r="X2259" i="4" s="1"/>
  <c r="S428" i="4"/>
  <c r="X428" i="4" s="1"/>
  <c r="S177" i="4"/>
  <c r="X177" i="4" s="1"/>
  <c r="S2258" i="4"/>
  <c r="X2258" i="4" s="1"/>
  <c r="S2255" i="4"/>
  <c r="X2255" i="4" s="1"/>
  <c r="S135" i="4"/>
  <c r="X135" i="4" s="1"/>
  <c r="S137" i="4"/>
  <c r="X137" i="4" s="1"/>
  <c r="S2254" i="4"/>
  <c r="X2254" i="4" s="1"/>
  <c r="S126" i="4"/>
  <c r="X126" i="4" s="1"/>
  <c r="S2253" i="4"/>
  <c r="X2253" i="4" s="1"/>
  <c r="S181" i="4"/>
  <c r="X181" i="4" s="1"/>
  <c r="S149" i="4"/>
  <c r="X149" i="4" s="1"/>
  <c r="S180" i="4"/>
  <c r="X180" i="4" s="1"/>
  <c r="S157" i="4"/>
  <c r="X157" i="4" s="1"/>
  <c r="S165" i="4"/>
  <c r="X165" i="4" s="1"/>
  <c r="S186" i="4"/>
  <c r="X186" i="4" s="1"/>
  <c r="S430" i="4"/>
  <c r="X430" i="4" s="1"/>
  <c r="S193" i="4"/>
  <c r="X193" i="4" s="1"/>
  <c r="S142" i="4"/>
  <c r="X142" i="4" s="1"/>
  <c r="S436" i="4"/>
  <c r="X436" i="4" s="1"/>
  <c r="S169" i="4"/>
  <c r="X169" i="4" s="1"/>
  <c r="S2250" i="4"/>
  <c r="X2250" i="4" s="1"/>
  <c r="S439" i="4"/>
  <c r="X439" i="4" s="1"/>
  <c r="S192" i="4"/>
  <c r="X192" i="4" s="1"/>
  <c r="S184" i="4"/>
  <c r="X184" i="4" s="1"/>
  <c r="S2256" i="4"/>
  <c r="X2256" i="4" s="1"/>
  <c r="S448" i="4"/>
  <c r="X448" i="4" s="1"/>
  <c r="S127" i="4"/>
  <c r="X127" i="4" s="1"/>
  <c r="S148" i="4"/>
  <c r="X148" i="4" s="1"/>
  <c r="S141" i="4"/>
  <c r="X141" i="4" s="1"/>
  <c r="S146" i="4"/>
  <c r="X146" i="4" s="1"/>
  <c r="S176" i="4"/>
  <c r="X176" i="4" s="1"/>
  <c r="S195" i="4"/>
  <c r="X195" i="4" s="1"/>
  <c r="S131" i="4"/>
  <c r="X131" i="4" s="1"/>
  <c r="S140" i="4"/>
  <c r="X140" i="4" s="1"/>
  <c r="S133" i="4"/>
  <c r="X133" i="4" s="1"/>
  <c r="S171" i="4"/>
  <c r="X171" i="4" s="1"/>
  <c r="S144" i="4"/>
  <c r="X144" i="4" s="1"/>
  <c r="S431" i="4"/>
  <c r="X431" i="4" s="1"/>
  <c r="S182" i="4"/>
  <c r="X182" i="4" s="1"/>
  <c r="Y2337" i="4"/>
  <c r="R194" i="4"/>
  <c r="R182" i="4"/>
  <c r="Y884" i="4"/>
  <c r="R144" i="4"/>
  <c r="Y1831" i="4"/>
  <c r="R121" i="4"/>
  <c r="R431" i="4"/>
  <c r="R124" i="4"/>
  <c r="X855" i="4"/>
  <c r="R446" i="4"/>
  <c r="R189" i="4"/>
  <c r="R167" i="4"/>
  <c r="R452" i="4"/>
  <c r="R2259" i="4"/>
  <c r="R2252" i="4"/>
  <c r="R428" i="4"/>
  <c r="R429" i="4"/>
  <c r="R177" i="4"/>
  <c r="R173" i="4"/>
  <c r="R2258" i="4"/>
  <c r="R120" i="4"/>
  <c r="R2255" i="4"/>
  <c r="R151" i="4"/>
  <c r="R444" i="4"/>
  <c r="R147" i="4"/>
  <c r="R172" i="4"/>
  <c r="R435" i="4"/>
  <c r="R425" i="4"/>
  <c r="R442" i="4"/>
  <c r="R443" i="4"/>
  <c r="R2253" i="4"/>
  <c r="R153" i="4"/>
  <c r="R181" i="4"/>
  <c r="R164" i="4"/>
  <c r="R149" i="4"/>
  <c r="R2247" i="4"/>
  <c r="R180" i="4"/>
  <c r="R138" i="4"/>
  <c r="R157" i="4"/>
  <c r="R174" i="4"/>
  <c r="R165" i="4"/>
  <c r="R163" i="4"/>
  <c r="R135" i="4"/>
  <c r="R437" i="4"/>
  <c r="R137" i="4"/>
  <c r="R125" i="4"/>
  <c r="R2254" i="4"/>
  <c r="R132" i="4"/>
  <c r="R126" i="4"/>
  <c r="R436" i="4"/>
  <c r="R168" i="4"/>
  <c r="R169" i="4"/>
  <c r="R451" i="4"/>
  <c r="R2250" i="4"/>
  <c r="R183" i="4"/>
  <c r="R439" i="4"/>
  <c r="R175" i="4"/>
  <c r="R192" i="4"/>
  <c r="R427" i="4"/>
  <c r="R184" i="4"/>
  <c r="R190" i="4"/>
  <c r="R2256" i="4"/>
  <c r="R438" i="4"/>
  <c r="R186" i="4"/>
  <c r="R170" i="4"/>
  <c r="R430" i="4"/>
  <c r="R424" i="4"/>
  <c r="R193" i="4"/>
  <c r="R129" i="4"/>
  <c r="R142" i="4"/>
  <c r="R146" i="4"/>
  <c r="R150" i="4"/>
  <c r="R176" i="4"/>
  <c r="R423" i="4"/>
  <c r="R195" i="4"/>
  <c r="R158" i="4"/>
  <c r="R131" i="4"/>
  <c r="R187" i="4"/>
  <c r="R140" i="4"/>
  <c r="R2257" i="4"/>
  <c r="R133" i="4"/>
  <c r="R154" i="4"/>
  <c r="R171" i="4"/>
  <c r="R143" i="4"/>
  <c r="R448" i="4"/>
  <c r="R185" i="4"/>
  <c r="R127" i="4"/>
  <c r="R152" i="4"/>
  <c r="R148" i="4"/>
  <c r="R130" i="4"/>
  <c r="R141" i="4"/>
  <c r="R441" i="4"/>
  <c r="R434" i="4"/>
  <c r="R128" i="4"/>
  <c r="R2248" i="4"/>
  <c r="R433" i="4"/>
  <c r="R447" i="4"/>
  <c r="R2246" i="4"/>
  <c r="R178" i="4"/>
  <c r="R118" i="4"/>
  <c r="R159" i="4"/>
  <c r="R440" i="4"/>
  <c r="R145" i="4"/>
  <c r="R166" i="4"/>
  <c r="R432" i="4"/>
  <c r="K3" i="4"/>
  <c r="R2249" i="4"/>
  <c r="R445" i="4"/>
  <c r="R123" i="4"/>
  <c r="R161" i="4"/>
  <c r="R191" i="4"/>
  <c r="R122" i="4"/>
  <c r="R179" i="4"/>
  <c r="R2251" i="4"/>
  <c r="R449" i="4"/>
  <c r="R188" i="4"/>
  <c r="R162" i="4"/>
  <c r="R450" i="4"/>
  <c r="R160" i="4"/>
  <c r="R426" i="4"/>
  <c r="R155" i="4"/>
  <c r="R139" i="4"/>
  <c r="R136" i="4"/>
  <c r="R134" i="4"/>
  <c r="R119" i="4"/>
  <c r="X1494" i="4"/>
  <c r="X2407" i="4"/>
  <c r="J1" i="4"/>
  <c r="Q1836" i="4"/>
  <c r="L1836" i="4"/>
  <c r="W657" i="4"/>
  <c r="L657" i="4"/>
  <c r="Y657" i="4"/>
  <c r="Q657" i="4"/>
  <c r="Q1501" i="4"/>
  <c r="L1501" i="4"/>
  <c r="Y1501" i="4"/>
  <c r="L2418" i="4"/>
  <c r="Y2418" i="4"/>
  <c r="Q2418" i="4"/>
  <c r="L861" i="4"/>
  <c r="Q861" i="4"/>
  <c r="L658" i="4"/>
  <c r="W658" i="4"/>
  <c r="Y658" i="4"/>
  <c r="Q658" i="4"/>
  <c r="W649" i="4"/>
  <c r="Q649" i="4"/>
  <c r="L649" i="4"/>
  <c r="Y649" i="4"/>
  <c r="Q862" i="4"/>
  <c r="L862" i="4"/>
  <c r="Q1491" i="4"/>
  <c r="L1491" i="4"/>
  <c r="Q873" i="4"/>
  <c r="L873" i="4"/>
  <c r="Q1500" i="4"/>
  <c r="L1500" i="4"/>
  <c r="Q1495" i="4"/>
  <c r="L1495" i="4"/>
  <c r="Y865" i="4"/>
  <c r="L865" i="4"/>
  <c r="Q865" i="4"/>
  <c r="L2410" i="4"/>
  <c r="Y2410" i="4"/>
  <c r="Q2410" i="4"/>
  <c r="Q1844" i="4"/>
  <c r="Y1844" i="4"/>
  <c r="L1844" i="4"/>
  <c r="Q1843" i="4"/>
  <c r="Y1843" i="4"/>
  <c r="L1843" i="4"/>
  <c r="L1821" i="4"/>
  <c r="Y1821" i="4"/>
  <c r="Q1821" i="4"/>
  <c r="L668" i="4"/>
  <c r="Y668" i="4"/>
  <c r="W668" i="4"/>
  <c r="Q668" i="4"/>
  <c r="L866" i="4"/>
  <c r="Q866" i="4"/>
  <c r="Q1490" i="4"/>
  <c r="L1490" i="4"/>
  <c r="L1493" i="4"/>
  <c r="Q1493" i="4"/>
  <c r="Q1839" i="4"/>
  <c r="L1839" i="4"/>
  <c r="Y1839" i="4"/>
  <c r="L1835" i="4"/>
  <c r="Q1835" i="4"/>
  <c r="Y663" i="4"/>
  <c r="W663" i="4"/>
  <c r="L663" i="4"/>
  <c r="Q663" i="4"/>
  <c r="Q1833" i="4"/>
  <c r="L1833" i="4"/>
  <c r="Q1840" i="4"/>
  <c r="L1840" i="4"/>
  <c r="Y2408" i="4"/>
  <c r="L2408" i="4"/>
  <c r="Q2408" i="4"/>
  <c r="Q1834" i="4"/>
  <c r="L1834" i="4"/>
  <c r="W666" i="4"/>
  <c r="L666" i="4"/>
  <c r="Y666" i="4"/>
  <c r="Q666" i="4"/>
  <c r="L2341" i="4"/>
  <c r="Y2341" i="4"/>
  <c r="Q2341" i="4"/>
  <c r="Q1838" i="4"/>
  <c r="L1838" i="4"/>
  <c r="Q877" i="4"/>
  <c r="Y877" i="4"/>
  <c r="L877" i="4"/>
  <c r="Q1489" i="4"/>
  <c r="L1489" i="4"/>
  <c r="Y1489" i="4"/>
  <c r="Y660" i="4"/>
  <c r="L660" i="4"/>
  <c r="W660" i="4"/>
  <c r="Q660" i="4"/>
  <c r="Q2330" i="4"/>
  <c r="Y2330" i="4"/>
  <c r="L2330" i="4"/>
  <c r="W671" i="4"/>
  <c r="Q671" i="4"/>
  <c r="Y671" i="4"/>
  <c r="L671" i="4"/>
  <c r="L856" i="4"/>
  <c r="Q856" i="4"/>
  <c r="L2414" i="4"/>
  <c r="Q2414" i="4"/>
  <c r="Q1826" i="4"/>
  <c r="Y1826" i="4"/>
  <c r="L1826" i="4"/>
  <c r="L2331" i="4"/>
  <c r="Q2331" i="4"/>
  <c r="Y2331" i="4"/>
  <c r="Q876" i="4"/>
  <c r="L876" i="4"/>
  <c r="W672" i="4"/>
  <c r="Q672" i="4"/>
  <c r="L672" i="4"/>
  <c r="Y672" i="4"/>
  <c r="Q882" i="4"/>
  <c r="L882" i="4"/>
  <c r="Q858" i="4"/>
  <c r="L858" i="4"/>
  <c r="L1829" i="4"/>
  <c r="Q1829" i="4"/>
  <c r="Q1841" i="4"/>
  <c r="L1841" i="4"/>
  <c r="Q2382" i="4"/>
  <c r="L2382" i="4"/>
  <c r="W2345" i="4"/>
  <c r="Y2345" i="4"/>
  <c r="Q2345" i="4"/>
  <c r="L2345" i="4"/>
  <c r="Q2416" i="4"/>
  <c r="L2416" i="4"/>
  <c r="L2388" i="4"/>
  <c r="Q2388" i="4"/>
  <c r="Q2361" i="4"/>
  <c r="W2361" i="4"/>
  <c r="L2361" i="4"/>
  <c r="Y2361" i="4"/>
  <c r="Q2321" i="4"/>
  <c r="L2321" i="4"/>
  <c r="N2244" i="4"/>
  <c r="S2244" i="4" s="1"/>
  <c r="N2078" i="4"/>
  <c r="S2078" i="4" s="1"/>
  <c r="N1934" i="4"/>
  <c r="S1934" i="4" s="1"/>
  <c r="N1764" i="4"/>
  <c r="S1764" i="4" s="1"/>
  <c r="N2230" i="4"/>
  <c r="S2230" i="4" s="1"/>
  <c r="N2064" i="4"/>
  <c r="S2064" i="4" s="1"/>
  <c r="N1920" i="4"/>
  <c r="S1920" i="4" s="1"/>
  <c r="N2196" i="4"/>
  <c r="S2196" i="4" s="1"/>
  <c r="N2050" i="4"/>
  <c r="S2050" i="4" s="1"/>
  <c r="N1906" i="4"/>
  <c r="S1906" i="4" s="1"/>
  <c r="N2394" i="4"/>
  <c r="S2394" i="4" s="1"/>
  <c r="N2182" i="4"/>
  <c r="S2182" i="4" s="1"/>
  <c r="N2036" i="4"/>
  <c r="S2036" i="4" s="1"/>
  <c r="N1892" i="4"/>
  <c r="S1892" i="4" s="1"/>
  <c r="W2364" i="4"/>
  <c r="L2364" i="4"/>
  <c r="Y2364" i="4"/>
  <c r="Q2364" i="4"/>
  <c r="N2168" i="4"/>
  <c r="S2168" i="4" s="1"/>
  <c r="N2022" i="4"/>
  <c r="S2022" i="4" s="1"/>
  <c r="R1877" i="4"/>
  <c r="L2310" i="4"/>
  <c r="Q2310" i="4"/>
  <c r="Y2310" i="4"/>
  <c r="N2033" i="4"/>
  <c r="S2033" i="4" s="1"/>
  <c r="N1761" i="4"/>
  <c r="S1761" i="4" s="1"/>
  <c r="L1550" i="4"/>
  <c r="Q1550" i="4"/>
  <c r="L1400" i="4"/>
  <c r="Q1400" i="4"/>
  <c r="Y1400" i="4"/>
  <c r="N1251" i="4"/>
  <c r="S1251" i="4" s="1"/>
  <c r="N2197" i="4"/>
  <c r="S2197" i="4" s="1"/>
  <c r="N1948" i="4"/>
  <c r="S1948" i="4" s="1"/>
  <c r="L1647" i="4"/>
  <c r="Q1647" i="4"/>
  <c r="Y1647" i="4"/>
  <c r="N1348" i="4"/>
  <c r="S1348" i="4" s="1"/>
  <c r="N2049" i="4"/>
  <c r="S2049" i="4" s="1"/>
  <c r="Y1679" i="4"/>
  <c r="L1679" i="4"/>
  <c r="Q1679" i="4"/>
  <c r="N1321" i="4"/>
  <c r="S1321" i="4" s="1"/>
  <c r="N1057" i="4"/>
  <c r="S1057" i="4" s="1"/>
  <c r="N2269" i="4"/>
  <c r="S2269" i="4" s="1"/>
  <c r="N1947" i="4"/>
  <c r="S1947" i="4" s="1"/>
  <c r="Y1618" i="4"/>
  <c r="L1618" i="4"/>
  <c r="Q1618" i="4"/>
  <c r="Q1438" i="4"/>
  <c r="L1438" i="4"/>
  <c r="N1259" i="4"/>
  <c r="S1259" i="4" s="1"/>
  <c r="N1153" i="4"/>
  <c r="S1153" i="4" s="1"/>
  <c r="N1006" i="4"/>
  <c r="S1006" i="4" s="1"/>
  <c r="N2142" i="4"/>
  <c r="S2142" i="4" s="1"/>
  <c r="Q1555" i="4"/>
  <c r="L1555" i="4"/>
  <c r="L1377" i="4"/>
  <c r="Q1377" i="4"/>
  <c r="L1204" i="4"/>
  <c r="Q1204" i="4"/>
  <c r="N1102" i="4"/>
  <c r="S1102" i="4" s="1"/>
  <c r="N2041" i="4"/>
  <c r="S2041" i="4" s="1"/>
  <c r="L1615" i="4"/>
  <c r="Q1615" i="4"/>
  <c r="Y1615" i="4"/>
  <c r="L1375" i="4"/>
  <c r="Q1375" i="4"/>
  <c r="N1003" i="4"/>
  <c r="S1003" i="4" s="1"/>
  <c r="N730" i="4"/>
  <c r="S730" i="4" s="1"/>
  <c r="N582" i="4"/>
  <c r="S582" i="4" s="1"/>
  <c r="N2104" i="4"/>
  <c r="S2104" i="4" s="1"/>
  <c r="L1652" i="4"/>
  <c r="Q1652" i="4"/>
  <c r="L1413" i="4"/>
  <c r="Q1413" i="4"/>
  <c r="N1034" i="4"/>
  <c r="S1034" i="4" s="1"/>
  <c r="Y874" i="4"/>
  <c r="L874" i="4"/>
  <c r="L2333" i="4"/>
  <c r="Q2333" i="4"/>
  <c r="N1900" i="4"/>
  <c r="S1900" i="4" s="1"/>
  <c r="L1529" i="4"/>
  <c r="Q1529" i="4"/>
  <c r="N1290" i="4"/>
  <c r="S1290" i="4" s="1"/>
  <c r="N1129" i="4"/>
  <c r="S1129" i="4" s="1"/>
  <c r="N946" i="4"/>
  <c r="S946" i="4" s="1"/>
  <c r="N677" i="4"/>
  <c r="S677" i="4" s="1"/>
  <c r="N2089" i="4"/>
  <c r="S2089" i="4" s="1"/>
  <c r="L1643" i="4"/>
  <c r="Q1643" i="4"/>
  <c r="Q1404" i="4"/>
  <c r="L1404" i="4"/>
  <c r="N1027" i="4"/>
  <c r="S1027" i="4" s="1"/>
  <c r="Y870" i="4"/>
  <c r="Q870" i="4"/>
  <c r="L870" i="4"/>
  <c r="N600" i="4"/>
  <c r="S600" i="4" s="1"/>
  <c r="N2053" i="4"/>
  <c r="S2053" i="4" s="1"/>
  <c r="L1503" i="4"/>
  <c r="Q1503" i="4"/>
  <c r="N928" i="4"/>
  <c r="S928" i="4" s="1"/>
  <c r="N593" i="4"/>
  <c r="S593" i="4" s="1"/>
  <c r="Q435" i="4"/>
  <c r="L435" i="4"/>
  <c r="Y435" i="4"/>
  <c r="N2087" i="4"/>
  <c r="S2087" i="4" s="1"/>
  <c r="L1522" i="4"/>
  <c r="Q1522" i="4"/>
  <c r="Y1522" i="4"/>
  <c r="N943" i="4"/>
  <c r="S943" i="4" s="1"/>
  <c r="N605" i="4"/>
  <c r="S605" i="4" s="1"/>
  <c r="W445" i="4"/>
  <c r="Q445" i="4"/>
  <c r="L445" i="4"/>
  <c r="Y445" i="4"/>
  <c r="L298" i="4"/>
  <c r="Q298" i="4"/>
  <c r="Y298" i="4"/>
  <c r="N2132" i="4"/>
  <c r="S2132" i="4" s="1"/>
  <c r="L1551" i="4"/>
  <c r="Q1551" i="4"/>
  <c r="L1200" i="4"/>
  <c r="Q1200" i="4"/>
  <c r="N959" i="4"/>
  <c r="S959" i="4" s="1"/>
  <c r="N617" i="4"/>
  <c r="S617" i="4" s="1"/>
  <c r="N456" i="4"/>
  <c r="S456" i="4" s="1"/>
  <c r="Q308" i="4"/>
  <c r="L308" i="4"/>
  <c r="N2234" i="4"/>
  <c r="S2234" i="4" s="1"/>
  <c r="L1599" i="4"/>
  <c r="Q1599" i="4"/>
  <c r="L1239" i="4"/>
  <c r="Q1239" i="4"/>
  <c r="Y1239" i="4"/>
  <c r="N991" i="4"/>
  <c r="S991" i="4" s="1"/>
  <c r="L1594" i="4"/>
  <c r="Q1594" i="4"/>
  <c r="N1133" i="4"/>
  <c r="S1133" i="4" s="1"/>
  <c r="Y661" i="4"/>
  <c r="L661" i="4"/>
  <c r="Q437" i="4"/>
  <c r="Y437" i="4"/>
  <c r="L437" i="4"/>
  <c r="Q239" i="4"/>
  <c r="L239" i="4"/>
  <c r="Q81" i="4"/>
  <c r="L81" i="4"/>
  <c r="Y81" i="4"/>
  <c r="Q1499" i="4"/>
  <c r="L1499" i="4"/>
  <c r="N1320" i="4"/>
  <c r="S1320" i="4" s="1"/>
  <c r="Q1627" i="4"/>
  <c r="L1627" i="4"/>
  <c r="N1160" i="4"/>
  <c r="S1160" i="4" s="1"/>
  <c r="N683" i="4"/>
  <c r="S683" i="4" s="1"/>
  <c r="L450" i="4"/>
  <c r="Q450" i="4"/>
  <c r="W450" i="4"/>
  <c r="Y450" i="4"/>
  <c r="N253" i="4"/>
  <c r="S253" i="4" s="1"/>
  <c r="N92" i="4"/>
  <c r="S92" i="4" s="1"/>
  <c r="N2023" i="4"/>
  <c r="S2023" i="4" s="1"/>
  <c r="N1304" i="4"/>
  <c r="S1304" i="4" s="1"/>
  <c r="N920" i="4"/>
  <c r="S920" i="4" s="1"/>
  <c r="N531" i="4"/>
  <c r="S531" i="4" s="1"/>
  <c r="Y332" i="4"/>
  <c r="L332" i="4"/>
  <c r="Q332" i="4"/>
  <c r="W151" i="4"/>
  <c r="L151" i="4"/>
  <c r="Q151" i="4"/>
  <c r="Y151" i="4"/>
  <c r="Q1521" i="4"/>
  <c r="L1521" i="4"/>
  <c r="Y1521" i="4"/>
  <c r="N1074" i="4"/>
  <c r="S1074" i="4" s="1"/>
  <c r="R626" i="4"/>
  <c r="L412" i="4"/>
  <c r="Q412" i="4"/>
  <c r="L215" i="4"/>
  <c r="Q215" i="4"/>
  <c r="L63" i="4"/>
  <c r="Q63" i="4"/>
  <c r="N1755" i="4"/>
  <c r="S1755" i="4" s="1"/>
  <c r="N720" i="4"/>
  <c r="S720" i="4" s="1"/>
  <c r="N475" i="4"/>
  <c r="S475" i="4" s="1"/>
  <c r="N277" i="4"/>
  <c r="S277" i="4" s="1"/>
  <c r="R111" i="4"/>
  <c r="N1996" i="4"/>
  <c r="S1996" i="4" s="1"/>
  <c r="N937" i="4"/>
  <c r="S937" i="4" s="1"/>
  <c r="Y342" i="4"/>
  <c r="L342" i="4"/>
  <c r="Q342" i="4"/>
  <c r="N964" i="4"/>
  <c r="S964" i="4" s="1"/>
  <c r="L358" i="4"/>
  <c r="Q358" i="4"/>
  <c r="Q1507" i="4"/>
  <c r="Y1507" i="4"/>
  <c r="L1507" i="4"/>
  <c r="N1062" i="4"/>
  <c r="S1062" i="4" s="1"/>
  <c r="N616" i="4"/>
  <c r="S616" i="4" s="1"/>
  <c r="L405" i="4"/>
  <c r="Q405" i="4"/>
  <c r="Q208" i="4"/>
  <c r="L208" i="4"/>
  <c r="L59" i="4"/>
  <c r="Q59" i="4"/>
  <c r="Y59" i="4"/>
  <c r="N1166" i="4"/>
  <c r="S1166" i="4" s="1"/>
  <c r="L372" i="4"/>
  <c r="Q372" i="4"/>
  <c r="N2057" i="4"/>
  <c r="S2057" i="4" s="1"/>
  <c r="W148" i="4"/>
  <c r="Q148" i="4"/>
  <c r="Y148" i="4"/>
  <c r="L148" i="4"/>
  <c r="W2360" i="4"/>
  <c r="Y2360" i="4"/>
  <c r="L2360" i="4"/>
  <c r="Q2360" i="4"/>
  <c r="N682" i="4"/>
  <c r="S682" i="4" s="1"/>
  <c r="L179" i="4"/>
  <c r="Q179" i="4"/>
  <c r="Y179" i="4"/>
  <c r="W179" i="4"/>
  <c r="N615" i="4"/>
  <c r="S615" i="4" s="1"/>
  <c r="N1309" i="4"/>
  <c r="S1309" i="4" s="1"/>
  <c r="L442" i="4"/>
  <c r="Q442" i="4"/>
  <c r="Y442" i="4"/>
  <c r="N1959" i="4"/>
  <c r="S1959" i="4" s="1"/>
  <c r="L400" i="4"/>
  <c r="Q400" i="4"/>
  <c r="L2250" i="4"/>
  <c r="Q2250" i="4"/>
  <c r="Y2250" i="4"/>
  <c r="L52" i="4"/>
  <c r="Q52" i="4"/>
  <c r="Y52" i="4"/>
  <c r="N707" i="4"/>
  <c r="S707" i="4" s="1"/>
  <c r="L436" i="4"/>
  <c r="Y436" i="4"/>
  <c r="W436" i="4"/>
  <c r="Q436" i="4"/>
  <c r="L139" i="4"/>
  <c r="Q139" i="4"/>
  <c r="Y139" i="4"/>
  <c r="L1661" i="4"/>
  <c r="Q1661" i="4"/>
  <c r="Y1661" i="4"/>
  <c r="N548" i="4"/>
  <c r="S548" i="4" s="1"/>
  <c r="R104" i="4"/>
  <c r="L1519" i="4"/>
  <c r="Q1519" i="4"/>
  <c r="N501" i="4"/>
  <c r="S501" i="4" s="1"/>
  <c r="L1639" i="4"/>
  <c r="Q1639" i="4"/>
  <c r="Y1639" i="4"/>
  <c r="N540" i="4"/>
  <c r="S540" i="4" s="1"/>
  <c r="N99" i="4"/>
  <c r="S99" i="4" s="1"/>
  <c r="N1086" i="4"/>
  <c r="S1086" i="4" s="1"/>
  <c r="L299" i="4"/>
  <c r="Q299" i="4"/>
  <c r="Y299" i="4"/>
  <c r="N1487" i="4"/>
  <c r="S1487" i="4" s="1"/>
  <c r="N856" i="4"/>
  <c r="S856" i="4" s="1"/>
  <c r="Q2337" i="4"/>
  <c r="L1842" i="4"/>
  <c r="N858" i="4"/>
  <c r="S858" i="4" s="1"/>
  <c r="Y858" i="4"/>
  <c r="N2333" i="4"/>
  <c r="S2333" i="4" s="1"/>
  <c r="Y2333" i="4"/>
  <c r="Q874" i="4"/>
  <c r="R876" i="4"/>
  <c r="N2232" i="4"/>
  <c r="S2232" i="4" s="1"/>
  <c r="N2066" i="4"/>
  <c r="S2066" i="4" s="1"/>
  <c r="N1922" i="4"/>
  <c r="S1922" i="4" s="1"/>
  <c r="N2198" i="4"/>
  <c r="S2198" i="4" s="1"/>
  <c r="N2052" i="4"/>
  <c r="S2052" i="4" s="1"/>
  <c r="N1908" i="4"/>
  <c r="S1908" i="4" s="1"/>
  <c r="N2398" i="4"/>
  <c r="S2398" i="4" s="1"/>
  <c r="N2184" i="4"/>
  <c r="S2184" i="4" s="1"/>
  <c r="N2038" i="4"/>
  <c r="S2038" i="4" s="1"/>
  <c r="N1894" i="4"/>
  <c r="S1894" i="4" s="1"/>
  <c r="W2368" i="4"/>
  <c r="Y2368" i="4"/>
  <c r="Q2368" i="4"/>
  <c r="L2368" i="4"/>
  <c r="N2170" i="4"/>
  <c r="S2170" i="4" s="1"/>
  <c r="N2024" i="4"/>
  <c r="S2024" i="4" s="1"/>
  <c r="R1879" i="4"/>
  <c r="Q2339" i="4"/>
  <c r="L2339" i="4"/>
  <c r="N2155" i="4"/>
  <c r="S2155" i="4" s="1"/>
  <c r="N2010" i="4"/>
  <c r="S2010" i="4" s="1"/>
  <c r="R1865" i="4"/>
  <c r="N2285" i="4"/>
  <c r="S2285" i="4" s="1"/>
  <c r="N2013" i="4"/>
  <c r="S2013" i="4" s="1"/>
  <c r="N1746" i="4"/>
  <c r="S1746" i="4" s="1"/>
  <c r="L1537" i="4"/>
  <c r="Q1537" i="4"/>
  <c r="L1388" i="4"/>
  <c r="Q1388" i="4"/>
  <c r="N2177" i="4"/>
  <c r="S2177" i="4" s="1"/>
  <c r="N1927" i="4"/>
  <c r="S1927" i="4" s="1"/>
  <c r="L1635" i="4"/>
  <c r="Q1635" i="4"/>
  <c r="Y1635" i="4"/>
  <c r="L1485" i="4"/>
  <c r="Q1485" i="4"/>
  <c r="N1336" i="4"/>
  <c r="S1336" i="4" s="1"/>
  <c r="N2392" i="4"/>
  <c r="S2392" i="4" s="1"/>
  <c r="N2025" i="4"/>
  <c r="S2025" i="4" s="1"/>
  <c r="L1665" i="4"/>
  <c r="Q1665" i="4"/>
  <c r="L1484" i="4"/>
  <c r="Q1484" i="4"/>
  <c r="Y1484" i="4"/>
  <c r="N1306" i="4"/>
  <c r="S1306" i="4" s="1"/>
  <c r="N1191" i="4"/>
  <c r="S1191" i="4" s="1"/>
  <c r="N1045" i="4"/>
  <c r="S1045" i="4" s="1"/>
  <c r="N2243" i="4"/>
  <c r="S2243" i="4" s="1"/>
  <c r="N1923" i="4"/>
  <c r="S1923" i="4" s="1"/>
  <c r="L1603" i="4"/>
  <c r="Q1603" i="4"/>
  <c r="L1422" i="4"/>
  <c r="Q1422" i="4"/>
  <c r="Y1422" i="4"/>
  <c r="L1242" i="4"/>
  <c r="Q1242" i="4"/>
  <c r="Y1242" i="4"/>
  <c r="N1140" i="4"/>
  <c r="S1140" i="4" s="1"/>
  <c r="N994" i="4"/>
  <c r="S994" i="4" s="1"/>
  <c r="N2118" i="4"/>
  <c r="S2118" i="4" s="1"/>
  <c r="N1816" i="4"/>
  <c r="S1816" i="4" s="1"/>
  <c r="L1540" i="4"/>
  <c r="Q1540" i="4"/>
  <c r="N1359" i="4"/>
  <c r="S1359" i="4" s="1"/>
  <c r="N1089" i="4"/>
  <c r="S1089" i="4" s="1"/>
  <c r="N2008" i="4"/>
  <c r="S2008" i="4" s="1"/>
  <c r="L1595" i="4"/>
  <c r="Q1595" i="4"/>
  <c r="N1355" i="4"/>
  <c r="S1355" i="4" s="1"/>
  <c r="N1183" i="4"/>
  <c r="S1183" i="4" s="1"/>
  <c r="N988" i="4"/>
  <c r="S988" i="4" s="1"/>
  <c r="N717" i="4"/>
  <c r="S717" i="4" s="1"/>
  <c r="N569" i="4"/>
  <c r="S569" i="4" s="1"/>
  <c r="N2068" i="4"/>
  <c r="S2068" i="4" s="1"/>
  <c r="L1631" i="4"/>
  <c r="Q1631" i="4"/>
  <c r="Y1631" i="4"/>
  <c r="Q1392" i="4"/>
  <c r="L1392" i="4"/>
  <c r="N1017" i="4"/>
  <c r="S1017" i="4" s="1"/>
  <c r="R2286" i="4"/>
  <c r="R1863" i="4"/>
  <c r="Q1508" i="4"/>
  <c r="L1508" i="4"/>
  <c r="N1269" i="4"/>
  <c r="S1269" i="4" s="1"/>
  <c r="N1112" i="4"/>
  <c r="S1112" i="4" s="1"/>
  <c r="N934" i="4"/>
  <c r="S934" i="4" s="1"/>
  <c r="L664" i="4"/>
  <c r="Y664" i="4"/>
  <c r="N2059" i="4"/>
  <c r="S2059" i="4" s="1"/>
  <c r="Q1626" i="4"/>
  <c r="L1626" i="4"/>
  <c r="Y1626" i="4"/>
  <c r="L1385" i="4"/>
  <c r="Q1385" i="4"/>
  <c r="N1012" i="4"/>
  <c r="S1012" i="4" s="1"/>
  <c r="L857" i="4"/>
  <c r="Q857" i="4"/>
  <c r="N588" i="4"/>
  <c r="S588" i="4" s="1"/>
  <c r="N2003" i="4"/>
  <c r="S2003" i="4" s="1"/>
  <c r="L1470" i="4"/>
  <c r="Q1470" i="4"/>
  <c r="N1180" i="4"/>
  <c r="S1180" i="4" s="1"/>
  <c r="N910" i="4"/>
  <c r="S910" i="4" s="1"/>
  <c r="N579" i="4"/>
  <c r="S579" i="4" s="1"/>
  <c r="W423" i="4"/>
  <c r="L423" i="4"/>
  <c r="Y423" i="4"/>
  <c r="Q423" i="4"/>
  <c r="N274" i="4"/>
  <c r="S274" i="4" s="1"/>
  <c r="N2044" i="4"/>
  <c r="S2044" i="4" s="1"/>
  <c r="L1496" i="4"/>
  <c r="Q1496" i="4"/>
  <c r="Y1496" i="4"/>
  <c r="N926" i="4"/>
  <c r="S926" i="4" s="1"/>
  <c r="N591" i="4"/>
  <c r="S591" i="4" s="1"/>
  <c r="W433" i="4"/>
  <c r="L433" i="4"/>
  <c r="Q433" i="4"/>
  <c r="Y433" i="4"/>
  <c r="N284" i="4"/>
  <c r="S284" i="4" s="1"/>
  <c r="N2083" i="4"/>
  <c r="S2083" i="4" s="1"/>
  <c r="L1520" i="4"/>
  <c r="Q1520" i="4"/>
  <c r="N941" i="4"/>
  <c r="S941" i="4" s="1"/>
  <c r="N603" i="4"/>
  <c r="S603" i="4" s="1"/>
  <c r="Q443" i="4"/>
  <c r="Y443" i="4"/>
  <c r="W443" i="4"/>
  <c r="L443" i="4"/>
  <c r="L296" i="4"/>
  <c r="Q296" i="4"/>
  <c r="Y296" i="4"/>
  <c r="N2166" i="4"/>
  <c r="S2166" i="4" s="1"/>
  <c r="L1568" i="4"/>
  <c r="Q1568" i="4"/>
  <c r="L1215" i="4"/>
  <c r="Q1215" i="4"/>
  <c r="N971" i="4"/>
  <c r="S971" i="4" s="1"/>
  <c r="Q1544" i="4"/>
  <c r="L1544" i="4"/>
  <c r="N1092" i="4"/>
  <c r="S1092" i="4" s="1"/>
  <c r="R635" i="4"/>
  <c r="L419" i="4"/>
  <c r="Q419" i="4"/>
  <c r="Q222" i="4"/>
  <c r="L222" i="4"/>
  <c r="Y222" i="4"/>
  <c r="L69" i="4"/>
  <c r="Q69" i="4"/>
  <c r="Q1406" i="4"/>
  <c r="L1406" i="4"/>
  <c r="Y1406" i="4"/>
  <c r="L1229" i="4"/>
  <c r="Q1229" i="4"/>
  <c r="Q1580" i="4"/>
  <c r="L1580" i="4"/>
  <c r="N1123" i="4"/>
  <c r="S1123" i="4" s="1"/>
  <c r="L434" i="4"/>
  <c r="Y434" i="4"/>
  <c r="Q434" i="4"/>
  <c r="L236" i="4"/>
  <c r="Q236" i="4"/>
  <c r="L79" i="4"/>
  <c r="Q79" i="4"/>
  <c r="Y79" i="4"/>
  <c r="N1957" i="4"/>
  <c r="S1957" i="4" s="1"/>
  <c r="N1265" i="4"/>
  <c r="S1265" i="4" s="1"/>
  <c r="N898" i="4"/>
  <c r="S898" i="4" s="1"/>
  <c r="L514" i="4"/>
  <c r="Q514" i="4"/>
  <c r="Y514" i="4"/>
  <c r="L316" i="4"/>
  <c r="Q316" i="4"/>
  <c r="L140" i="4"/>
  <c r="Q140" i="4"/>
  <c r="Y140" i="4"/>
  <c r="Y2362" i="4"/>
  <c r="W2362" i="4"/>
  <c r="Q2362" i="4"/>
  <c r="L2362" i="4"/>
  <c r="L1478" i="4"/>
  <c r="Q1478" i="4"/>
  <c r="Y1478" i="4"/>
  <c r="N1038" i="4"/>
  <c r="S1038" i="4" s="1"/>
  <c r="N604" i="4"/>
  <c r="S604" i="4" s="1"/>
  <c r="Q395" i="4"/>
  <c r="Y395" i="4"/>
  <c r="L395" i="4"/>
  <c r="L200" i="4"/>
  <c r="Q200" i="4"/>
  <c r="L51" i="4"/>
  <c r="Q51" i="4"/>
  <c r="L1654" i="4"/>
  <c r="Q1654" i="4"/>
  <c r="N1182" i="4"/>
  <c r="S1182" i="4" s="1"/>
  <c r="N695" i="4"/>
  <c r="S695" i="4" s="1"/>
  <c r="N459" i="4"/>
  <c r="S459" i="4" s="1"/>
  <c r="N261" i="4"/>
  <c r="S261" i="4" s="1"/>
  <c r="N98" i="4"/>
  <c r="S98" i="4" s="1"/>
  <c r="R1851" i="4"/>
  <c r="N888" i="4"/>
  <c r="S888" i="4" s="1"/>
  <c r="L309" i="4"/>
  <c r="Q309" i="4"/>
  <c r="Y309" i="4"/>
  <c r="R2239" i="4"/>
  <c r="N914" i="4"/>
  <c r="S914" i="4" s="1"/>
  <c r="L326" i="4"/>
  <c r="Q326" i="4"/>
  <c r="Y326" i="4"/>
  <c r="L2314" i="4"/>
  <c r="Q2314" i="4"/>
  <c r="Y2314" i="4"/>
  <c r="L1461" i="4"/>
  <c r="Q1461" i="4"/>
  <c r="N1025" i="4"/>
  <c r="S1025" i="4" s="1"/>
  <c r="N598" i="4"/>
  <c r="S598" i="4" s="1"/>
  <c r="L390" i="4"/>
  <c r="Y390" i="4"/>
  <c r="Q390" i="4"/>
  <c r="Y194" i="4"/>
  <c r="Q194" i="4"/>
  <c r="L194" i="4"/>
  <c r="Q47" i="4"/>
  <c r="L47" i="4"/>
  <c r="Y47" i="4"/>
  <c r="N1078" i="4"/>
  <c r="S1078" i="4" s="1"/>
  <c r="L334" i="4"/>
  <c r="Q334" i="4"/>
  <c r="Q1596" i="4"/>
  <c r="L1596" i="4"/>
  <c r="N89" i="4"/>
  <c r="S89" i="4" s="1"/>
  <c r="N2081" i="4"/>
  <c r="S2081" i="4" s="1"/>
  <c r="R624" i="4"/>
  <c r="L150" i="4"/>
  <c r="Y150" i="4"/>
  <c r="Q150" i="4"/>
  <c r="Q526" i="4"/>
  <c r="L526" i="4"/>
  <c r="L402" i="4"/>
  <c r="Q402" i="4"/>
  <c r="Y355" i="4"/>
  <c r="L355" i="4"/>
  <c r="Q355" i="4"/>
  <c r="N510" i="4"/>
  <c r="S510" i="4" s="1"/>
  <c r="N1135" i="4"/>
  <c r="S1135" i="4" s="1"/>
  <c r="L362" i="4"/>
  <c r="Q362" i="4"/>
  <c r="N1759" i="4"/>
  <c r="S1759" i="4" s="1"/>
  <c r="N2231" i="4"/>
  <c r="S2231" i="4" s="1"/>
  <c r="N467" i="4"/>
  <c r="S467" i="4" s="1"/>
  <c r="L317" i="4"/>
  <c r="Q317" i="4"/>
  <c r="Y317" i="4"/>
  <c r="L1399" i="4"/>
  <c r="Q1399" i="4"/>
  <c r="Q1527" i="4"/>
  <c r="L1527" i="4"/>
  <c r="N503" i="4"/>
  <c r="S503" i="4" s="1"/>
  <c r="L74" i="4"/>
  <c r="Q74" i="4"/>
  <c r="L1384" i="4"/>
  <c r="Q1384" i="4"/>
  <c r="Y1384" i="4"/>
  <c r="N463" i="4"/>
  <c r="S463" i="4" s="1"/>
  <c r="Q1505" i="4"/>
  <c r="L1505" i="4"/>
  <c r="Y1505" i="4"/>
  <c r="N499" i="4"/>
  <c r="S499" i="4" s="1"/>
  <c r="Q68" i="4"/>
  <c r="L68" i="4"/>
  <c r="Y68" i="4"/>
  <c r="N998" i="4"/>
  <c r="S998" i="4" s="1"/>
  <c r="N256" i="4"/>
  <c r="S256" i="4" s="1"/>
  <c r="Y2411" i="4"/>
  <c r="Y859" i="4"/>
  <c r="L2337" i="4"/>
  <c r="Q879" i="4"/>
  <c r="Y863" i="4"/>
  <c r="N863" i="4"/>
  <c r="S863" i="4" s="1"/>
  <c r="N2338" i="4"/>
  <c r="S2338" i="4" s="1"/>
  <c r="L1488" i="4"/>
  <c r="Y1829" i="4"/>
  <c r="R2412" i="4"/>
  <c r="N2409" i="4"/>
  <c r="S2409" i="4" s="1"/>
  <c r="Y2409" i="4"/>
  <c r="Q664" i="4"/>
  <c r="Q1837" i="4"/>
  <c r="Y2415" i="4"/>
  <c r="R868" i="4"/>
  <c r="W2334" i="4"/>
  <c r="X2334" i="4"/>
  <c r="W1823" i="4"/>
  <c r="R1823" i="4"/>
  <c r="Y1595" i="4"/>
  <c r="Y2349" i="4"/>
  <c r="W2349" i="4"/>
  <c r="L2349" i="4"/>
  <c r="Q2349" i="4"/>
  <c r="L2406" i="4"/>
  <c r="Q2406" i="4"/>
  <c r="W2363" i="4"/>
  <c r="Y2363" i="4"/>
  <c r="Q2363" i="4"/>
  <c r="L2363" i="4"/>
  <c r="Y2336" i="4"/>
  <c r="L2336" i="4"/>
  <c r="Q2336" i="4"/>
  <c r="N2220" i="4"/>
  <c r="S2220" i="4" s="1"/>
  <c r="N2054" i="4"/>
  <c r="S2054" i="4" s="1"/>
  <c r="N1910" i="4"/>
  <c r="S1910" i="4" s="1"/>
  <c r="N2402" i="4"/>
  <c r="S2402" i="4" s="1"/>
  <c r="N2186" i="4"/>
  <c r="S2186" i="4" s="1"/>
  <c r="N2040" i="4"/>
  <c r="S2040" i="4" s="1"/>
  <c r="N1896" i="4"/>
  <c r="S1896" i="4" s="1"/>
  <c r="L2372" i="4"/>
  <c r="Y2372" i="4"/>
  <c r="W2372" i="4"/>
  <c r="Q2372" i="4"/>
  <c r="N2172" i="4"/>
  <c r="S2172" i="4" s="1"/>
  <c r="N2026" i="4"/>
  <c r="S2026" i="4" s="1"/>
  <c r="R1881" i="4"/>
  <c r="Q2344" i="4"/>
  <c r="W2344" i="4"/>
  <c r="L2344" i="4"/>
  <c r="Y2344" i="4"/>
  <c r="N2157" i="4"/>
  <c r="S2157" i="4" s="1"/>
  <c r="N2012" i="4"/>
  <c r="S2012" i="4" s="1"/>
  <c r="R1867" i="4"/>
  <c r="L2318" i="4"/>
  <c r="Q2318" i="4"/>
  <c r="N2143" i="4"/>
  <c r="S2143" i="4" s="1"/>
  <c r="N1998" i="4"/>
  <c r="S1998" i="4" s="1"/>
  <c r="R1853" i="4"/>
  <c r="N2263" i="4"/>
  <c r="S2263" i="4" s="1"/>
  <c r="N1993" i="4"/>
  <c r="S1993" i="4" s="1"/>
  <c r="Q1674" i="4"/>
  <c r="L1674" i="4"/>
  <c r="Y1674" i="4"/>
  <c r="L1525" i="4"/>
  <c r="Q1525" i="4"/>
  <c r="L1376" i="4"/>
  <c r="Q1376" i="4"/>
  <c r="Y1376" i="4"/>
  <c r="N2154" i="4"/>
  <c r="S2154" i="4" s="1"/>
  <c r="N1907" i="4"/>
  <c r="S1907" i="4" s="1"/>
  <c r="L1623" i="4"/>
  <c r="Q1623" i="4"/>
  <c r="Y1623" i="4"/>
  <c r="L1473" i="4"/>
  <c r="Q1473" i="4"/>
  <c r="N1324" i="4"/>
  <c r="S1324" i="4" s="1"/>
  <c r="L2335" i="4"/>
  <c r="Q2335" i="4"/>
  <c r="N2001" i="4"/>
  <c r="S2001" i="4" s="1"/>
  <c r="L1650" i="4"/>
  <c r="Q1650" i="4"/>
  <c r="Y1650" i="4"/>
  <c r="Q1469" i="4"/>
  <c r="L1469" i="4"/>
  <c r="N1291" i="4"/>
  <c r="S1291" i="4" s="1"/>
  <c r="N1179" i="4"/>
  <c r="S1179" i="4" s="1"/>
  <c r="N1032" i="4"/>
  <c r="S1032" i="4" s="1"/>
  <c r="N2195" i="4"/>
  <c r="S2195" i="4" s="1"/>
  <c r="N1899" i="4"/>
  <c r="S1899" i="4" s="1"/>
  <c r="Q1587" i="4"/>
  <c r="L1587" i="4"/>
  <c r="L1407" i="4"/>
  <c r="Q1407" i="4"/>
  <c r="Q1230" i="4"/>
  <c r="L1230" i="4"/>
  <c r="N1128" i="4"/>
  <c r="S1128" i="4" s="1"/>
  <c r="N2091" i="4"/>
  <c r="S2091" i="4" s="1"/>
  <c r="R1770" i="4"/>
  <c r="L1526" i="4"/>
  <c r="Q1526" i="4"/>
  <c r="N1345" i="4"/>
  <c r="S1345" i="4" s="1"/>
  <c r="N1077" i="4"/>
  <c r="S1077" i="4" s="1"/>
  <c r="N1979" i="4"/>
  <c r="S1979" i="4" s="1"/>
  <c r="Q1576" i="4"/>
  <c r="L1576" i="4"/>
  <c r="N1337" i="4"/>
  <c r="S1337" i="4" s="1"/>
  <c r="N1168" i="4"/>
  <c r="S1168" i="4" s="1"/>
  <c r="N974" i="4"/>
  <c r="S974" i="4" s="1"/>
  <c r="N705" i="4"/>
  <c r="S705" i="4" s="1"/>
  <c r="N557" i="4"/>
  <c r="S557" i="4" s="1"/>
  <c r="N2037" i="4"/>
  <c r="S2037" i="4" s="1"/>
  <c r="L1611" i="4"/>
  <c r="Q1611" i="4"/>
  <c r="L1372" i="4"/>
  <c r="Q1372" i="4"/>
  <c r="N1001" i="4"/>
  <c r="S1001" i="4" s="1"/>
  <c r="N728" i="4"/>
  <c r="S728" i="4" s="1"/>
  <c r="W2252" i="4"/>
  <c r="L2252" i="4"/>
  <c r="Q2252" i="4"/>
  <c r="Y2252" i="4"/>
  <c r="L1249" i="4"/>
  <c r="Q1249" i="4"/>
  <c r="N1097" i="4"/>
  <c r="S1097" i="4" s="1"/>
  <c r="N921" i="4"/>
  <c r="S921" i="4" s="1"/>
  <c r="W652" i="4"/>
  <c r="L652" i="4"/>
  <c r="Y652" i="4"/>
  <c r="Q652" i="4"/>
  <c r="N2027" i="4"/>
  <c r="S2027" i="4" s="1"/>
  <c r="L1606" i="4"/>
  <c r="Q1606" i="4"/>
  <c r="Y1606" i="4"/>
  <c r="L1368" i="4"/>
  <c r="Q1368" i="4"/>
  <c r="N1192" i="4"/>
  <c r="S1192" i="4" s="1"/>
  <c r="N997" i="4"/>
  <c r="S997" i="4" s="1"/>
  <c r="N724" i="4"/>
  <c r="S724" i="4" s="1"/>
  <c r="N576" i="4"/>
  <c r="S576" i="4" s="1"/>
  <c r="N1955" i="4"/>
  <c r="S1955" i="4" s="1"/>
  <c r="Y1441" i="4"/>
  <c r="Q1441" i="4"/>
  <c r="L1441" i="4"/>
  <c r="N1156" i="4"/>
  <c r="S1156" i="4" s="1"/>
  <c r="N892" i="4"/>
  <c r="S892" i="4" s="1"/>
  <c r="N564" i="4"/>
  <c r="S564" i="4" s="1"/>
  <c r="L410" i="4"/>
  <c r="Q410" i="4"/>
  <c r="N262" i="4"/>
  <c r="S262" i="4" s="1"/>
  <c r="N1987" i="4"/>
  <c r="S1987" i="4" s="1"/>
  <c r="L1463" i="4"/>
  <c r="Q1463" i="4"/>
  <c r="Y1463" i="4"/>
  <c r="N1173" i="4"/>
  <c r="S1173" i="4" s="1"/>
  <c r="N906" i="4"/>
  <c r="S906" i="4" s="1"/>
  <c r="N577" i="4"/>
  <c r="S577" i="4" s="1"/>
  <c r="L420" i="4"/>
  <c r="Q420" i="4"/>
  <c r="N272" i="4"/>
  <c r="S272" i="4" s="1"/>
  <c r="N2035" i="4"/>
  <c r="S2035" i="4" s="1"/>
  <c r="N922" i="4"/>
  <c r="S922" i="4" s="1"/>
  <c r="N589" i="4"/>
  <c r="S589" i="4" s="1"/>
  <c r="W431" i="4"/>
  <c r="Q431" i="4"/>
  <c r="Y431" i="4"/>
  <c r="L431" i="4"/>
  <c r="N282" i="4"/>
  <c r="S282" i="4" s="1"/>
  <c r="N2115" i="4"/>
  <c r="S2115" i="4" s="1"/>
  <c r="L1539" i="4"/>
  <c r="Q1539" i="4"/>
  <c r="N953" i="4"/>
  <c r="S953" i="4" s="1"/>
  <c r="L1504" i="4"/>
  <c r="Q1504" i="4"/>
  <c r="Y1504" i="4"/>
  <c r="N1059" i="4"/>
  <c r="S1059" i="4" s="1"/>
  <c r="N614" i="4"/>
  <c r="S614" i="4" s="1"/>
  <c r="Q403" i="4"/>
  <c r="L403" i="4"/>
  <c r="Y206" i="4"/>
  <c r="L206" i="4"/>
  <c r="Q206" i="4"/>
  <c r="Q57" i="4"/>
  <c r="L57" i="4"/>
  <c r="N1275" i="4"/>
  <c r="S1275" i="4" s="1"/>
  <c r="L1538" i="4"/>
  <c r="Y1538" i="4"/>
  <c r="Q1538" i="4"/>
  <c r="N1087" i="4"/>
  <c r="S1087" i="4" s="1"/>
  <c r="N632" i="4"/>
  <c r="S632" i="4" s="1"/>
  <c r="L416" i="4"/>
  <c r="Q416" i="4"/>
  <c r="L219" i="4"/>
  <c r="Q219" i="4"/>
  <c r="Q67" i="4"/>
  <c r="L67" i="4"/>
  <c r="R1880" i="4"/>
  <c r="L1222" i="4"/>
  <c r="Q1222" i="4"/>
  <c r="Q875" i="4"/>
  <c r="L875" i="4"/>
  <c r="N498" i="4"/>
  <c r="S498" i="4" s="1"/>
  <c r="Q301" i="4"/>
  <c r="L301" i="4"/>
  <c r="Y301" i="4"/>
  <c r="L128" i="4"/>
  <c r="Y128" i="4"/>
  <c r="Q128" i="4"/>
  <c r="W128" i="4"/>
  <c r="Q2258" i="4"/>
  <c r="L2258" i="4"/>
  <c r="Y2258" i="4"/>
  <c r="Q1432" i="4"/>
  <c r="L1432" i="4"/>
  <c r="Y1432" i="4"/>
  <c r="N1002" i="4"/>
  <c r="S1002" i="4" s="1"/>
  <c r="N585" i="4"/>
  <c r="S585" i="4" s="1"/>
  <c r="L379" i="4"/>
  <c r="Q379" i="4"/>
  <c r="L186" i="4"/>
  <c r="Q186" i="4"/>
  <c r="Y186" i="4"/>
  <c r="L1604" i="4"/>
  <c r="Q1604" i="4"/>
  <c r="Y1604" i="4"/>
  <c r="N1141" i="4"/>
  <c r="S1141" i="4" s="1"/>
  <c r="W669" i="4"/>
  <c r="Y669" i="4"/>
  <c r="L669" i="4"/>
  <c r="Q669" i="4"/>
  <c r="Q441" i="4"/>
  <c r="Y441" i="4"/>
  <c r="L441" i="4"/>
  <c r="W441" i="4"/>
  <c r="N244" i="4"/>
  <c r="S244" i="4" s="1"/>
  <c r="N86" i="4"/>
  <c r="S86" i="4" s="1"/>
  <c r="N1752" i="4"/>
  <c r="S1752" i="4" s="1"/>
  <c r="N719" i="4"/>
  <c r="S719" i="4" s="1"/>
  <c r="N276" i="4"/>
  <c r="S276" i="4" s="1"/>
  <c r="N1921" i="4"/>
  <c r="S1921" i="4" s="1"/>
  <c r="L293" i="4"/>
  <c r="Q293" i="4"/>
  <c r="Y293" i="4"/>
  <c r="R2233" i="4"/>
  <c r="Q1418" i="4"/>
  <c r="L1418" i="4"/>
  <c r="Y1418" i="4"/>
  <c r="N990" i="4"/>
  <c r="S990" i="4" s="1"/>
  <c r="N580" i="4"/>
  <c r="S580" i="4" s="1"/>
  <c r="Q374" i="4"/>
  <c r="L374" i="4"/>
  <c r="L182" i="4"/>
  <c r="Q182" i="4"/>
  <c r="Y182" i="4"/>
  <c r="N989" i="4"/>
  <c r="S989" i="4" s="1"/>
  <c r="L295" i="4"/>
  <c r="Q295" i="4"/>
  <c r="Y295" i="4"/>
  <c r="Q1458" i="4"/>
  <c r="L1458" i="4"/>
  <c r="R1858" i="4"/>
  <c r="N572" i="4"/>
  <c r="S572" i="4" s="1"/>
  <c r="W121" i="4"/>
  <c r="Y121" i="4"/>
  <c r="Q121" i="4"/>
  <c r="L121" i="4"/>
  <c r="W446" i="4"/>
  <c r="L446" i="4"/>
  <c r="Y446" i="4"/>
  <c r="Q446" i="4"/>
  <c r="Y429" i="4"/>
  <c r="W429" i="4"/>
  <c r="L429" i="4"/>
  <c r="Q429" i="4"/>
  <c r="N1144" i="4"/>
  <c r="S1144" i="4" s="1"/>
  <c r="L364" i="4"/>
  <c r="Q364" i="4"/>
  <c r="L201" i="4"/>
  <c r="Q201" i="4"/>
  <c r="Y201" i="4"/>
  <c r="L231" i="4"/>
  <c r="Q231" i="4"/>
  <c r="N1047" i="4"/>
  <c r="S1047" i="4" s="1"/>
  <c r="Q319" i="4"/>
  <c r="Y319" i="4"/>
  <c r="L319" i="4"/>
  <c r="L1428" i="4"/>
  <c r="Q1428" i="4"/>
  <c r="L1682" i="4"/>
  <c r="Q1682" i="4"/>
  <c r="L313" i="4"/>
  <c r="Q313" i="4"/>
  <c r="Y313" i="4"/>
  <c r="Q238" i="4"/>
  <c r="L238" i="4"/>
  <c r="N951" i="4"/>
  <c r="S951" i="4" s="1"/>
  <c r="L1394" i="4"/>
  <c r="Q1394" i="4"/>
  <c r="Y1394" i="4"/>
  <c r="N465" i="4"/>
  <c r="S465" i="4" s="1"/>
  <c r="L1247" i="4"/>
  <c r="Q1247" i="4"/>
  <c r="Y1247" i="4"/>
  <c r="L421" i="4"/>
  <c r="Q421" i="4"/>
  <c r="Y421" i="4"/>
  <c r="L1369" i="4"/>
  <c r="Q1369" i="4"/>
  <c r="N461" i="4"/>
  <c r="S461" i="4" s="1"/>
  <c r="N929" i="4"/>
  <c r="S929" i="4" s="1"/>
  <c r="W185" i="4"/>
  <c r="L185" i="4"/>
  <c r="Q185" i="4"/>
  <c r="Y185" i="4"/>
  <c r="N1497" i="4"/>
  <c r="S1497" i="4" s="1"/>
  <c r="R1489" i="4"/>
  <c r="R2411" i="4"/>
  <c r="W2411" i="4"/>
  <c r="L647" i="4"/>
  <c r="W664" i="4"/>
  <c r="R2415" i="4"/>
  <c r="W2413" i="4"/>
  <c r="R2413" i="4"/>
  <c r="W1828" i="4"/>
  <c r="R1828" i="4"/>
  <c r="R2336" i="4"/>
  <c r="R1488" i="4"/>
  <c r="W1488" i="4"/>
  <c r="Y1594" i="4"/>
  <c r="L2323" i="4"/>
  <c r="Q2323" i="4"/>
  <c r="Y2323" i="4"/>
  <c r="L2407" i="4"/>
  <c r="Q2407" i="4"/>
  <c r="N2188" i="4"/>
  <c r="S2188" i="4" s="1"/>
  <c r="N2042" i="4"/>
  <c r="S2042" i="4" s="1"/>
  <c r="N1898" i="4"/>
  <c r="S1898" i="4" s="1"/>
  <c r="L2377" i="4"/>
  <c r="Q2377" i="4"/>
  <c r="N2174" i="4"/>
  <c r="S2174" i="4" s="1"/>
  <c r="N2028" i="4"/>
  <c r="S2028" i="4" s="1"/>
  <c r="R1883" i="4"/>
  <c r="W2348" i="4"/>
  <c r="Y2348" i="4"/>
  <c r="L2348" i="4"/>
  <c r="Q2348" i="4"/>
  <c r="N2160" i="4"/>
  <c r="S2160" i="4" s="1"/>
  <c r="N2014" i="4"/>
  <c r="S2014" i="4" s="1"/>
  <c r="R1869" i="4"/>
  <c r="L2320" i="4"/>
  <c r="Q2320" i="4"/>
  <c r="N2145" i="4"/>
  <c r="S2145" i="4" s="1"/>
  <c r="N2000" i="4"/>
  <c r="S2000" i="4" s="1"/>
  <c r="R1855" i="4"/>
  <c r="N2301" i="4"/>
  <c r="S2301" i="4" s="1"/>
  <c r="N2131" i="4"/>
  <c r="S2131" i="4" s="1"/>
  <c r="N1986" i="4"/>
  <c r="S1986" i="4" s="1"/>
  <c r="N2241" i="4"/>
  <c r="S2241" i="4" s="1"/>
  <c r="N1972" i="4"/>
  <c r="S1972" i="4" s="1"/>
  <c r="L1662" i="4"/>
  <c r="Q1662" i="4"/>
  <c r="L1513" i="4"/>
  <c r="Q1513" i="4"/>
  <c r="Y1513" i="4"/>
  <c r="L1364" i="4"/>
  <c r="Y1364" i="4"/>
  <c r="Q1364" i="4"/>
  <c r="N2134" i="4"/>
  <c r="S2134" i="4" s="1"/>
  <c r="R1886" i="4"/>
  <c r="L1610" i="4"/>
  <c r="Q1610" i="4"/>
  <c r="L1460" i="4"/>
  <c r="Q1460" i="4"/>
  <c r="Y1460" i="4"/>
  <c r="N1312" i="4"/>
  <c r="S1312" i="4" s="1"/>
  <c r="N2298" i="4"/>
  <c r="S2298" i="4" s="1"/>
  <c r="N1977" i="4"/>
  <c r="S1977" i="4" s="1"/>
  <c r="L1634" i="4"/>
  <c r="Y1634" i="4"/>
  <c r="Q1634" i="4"/>
  <c r="L1454" i="4"/>
  <c r="Q1454" i="4"/>
  <c r="Y1454" i="4"/>
  <c r="N1277" i="4"/>
  <c r="S1277" i="4" s="1"/>
  <c r="N1167" i="4"/>
  <c r="S1167" i="4" s="1"/>
  <c r="N1020" i="4"/>
  <c r="S1020" i="4" s="1"/>
  <c r="N2171" i="4"/>
  <c r="S2171" i="4" s="1"/>
  <c r="R1874" i="4"/>
  <c r="L1571" i="4"/>
  <c r="Q1571" i="4"/>
  <c r="Y1571" i="4"/>
  <c r="L1393" i="4"/>
  <c r="Q1393" i="4"/>
  <c r="Y1393" i="4"/>
  <c r="L1218" i="4"/>
  <c r="Q1218" i="4"/>
  <c r="Y1218" i="4"/>
  <c r="N1116" i="4"/>
  <c r="S1116" i="4" s="1"/>
  <c r="N2067" i="4"/>
  <c r="S2067" i="4" s="1"/>
  <c r="N1749" i="4"/>
  <c r="S1749" i="4" s="1"/>
  <c r="L1510" i="4"/>
  <c r="Q1510" i="4"/>
  <c r="Y1510" i="4"/>
  <c r="N1331" i="4"/>
  <c r="S1331" i="4" s="1"/>
  <c r="N1065" i="4"/>
  <c r="S1065" i="4" s="1"/>
  <c r="L2417" i="4"/>
  <c r="Q2417" i="4"/>
  <c r="N1941" i="4"/>
  <c r="S1941" i="4" s="1"/>
  <c r="Q1554" i="4"/>
  <c r="L1554" i="4"/>
  <c r="N1316" i="4"/>
  <c r="S1316" i="4" s="1"/>
  <c r="N1149" i="4"/>
  <c r="S1149" i="4" s="1"/>
  <c r="N962" i="4"/>
  <c r="S962" i="4" s="1"/>
  <c r="N693" i="4"/>
  <c r="S693" i="4" s="1"/>
  <c r="N2005" i="4"/>
  <c r="S2005" i="4" s="1"/>
  <c r="L1593" i="4"/>
  <c r="Q1593" i="4"/>
  <c r="N1353" i="4"/>
  <c r="S1353" i="4" s="1"/>
  <c r="N1181" i="4"/>
  <c r="S1181" i="4" s="1"/>
  <c r="N986" i="4"/>
  <c r="S986" i="4" s="1"/>
  <c r="N715" i="4"/>
  <c r="S715" i="4" s="1"/>
  <c r="N2200" i="4"/>
  <c r="S2200" i="4" s="1"/>
  <c r="N1798" i="4"/>
  <c r="S1798" i="4" s="1"/>
  <c r="Y1468" i="4"/>
  <c r="L1468" i="4"/>
  <c r="Q1468" i="4"/>
  <c r="L1231" i="4"/>
  <c r="Q1231" i="4"/>
  <c r="N1080" i="4"/>
  <c r="S1080" i="4" s="1"/>
  <c r="N909" i="4"/>
  <c r="S909" i="4" s="1"/>
  <c r="N639" i="4"/>
  <c r="S639" i="4" s="1"/>
  <c r="N1991" i="4"/>
  <c r="S1991" i="4" s="1"/>
  <c r="L1582" i="4"/>
  <c r="Q1582" i="4"/>
  <c r="N1344" i="4"/>
  <c r="S1344" i="4" s="1"/>
  <c r="N1174" i="4"/>
  <c r="S1174" i="4" s="1"/>
  <c r="N981" i="4"/>
  <c r="S981" i="4" s="1"/>
  <c r="N711" i="4"/>
  <c r="S711" i="4" s="1"/>
  <c r="N563" i="4"/>
  <c r="S563" i="4" s="1"/>
  <c r="N1903" i="4"/>
  <c r="S1903" i="4" s="1"/>
  <c r="L1411" i="4"/>
  <c r="Q1411" i="4"/>
  <c r="Y1411" i="4"/>
  <c r="N1131" i="4"/>
  <c r="S1131" i="4" s="1"/>
  <c r="N549" i="4"/>
  <c r="S549" i="4" s="1"/>
  <c r="L398" i="4"/>
  <c r="Y398" i="4"/>
  <c r="Q398" i="4"/>
  <c r="N250" i="4"/>
  <c r="S250" i="4" s="1"/>
  <c r="N1945" i="4"/>
  <c r="S1945" i="4" s="1"/>
  <c r="Q1436" i="4"/>
  <c r="L1436" i="4"/>
  <c r="N1152" i="4"/>
  <c r="S1152" i="4" s="1"/>
  <c r="N890" i="4"/>
  <c r="S890" i="4" s="1"/>
  <c r="N561" i="4"/>
  <c r="S561" i="4" s="1"/>
  <c r="L408" i="4"/>
  <c r="Q408" i="4"/>
  <c r="N260" i="4"/>
  <c r="S260" i="4" s="1"/>
  <c r="N1984" i="4"/>
  <c r="S1984" i="4" s="1"/>
  <c r="L1459" i="4"/>
  <c r="Q1459" i="4"/>
  <c r="Y1459" i="4"/>
  <c r="N1171" i="4"/>
  <c r="S1171" i="4" s="1"/>
  <c r="N904" i="4"/>
  <c r="S904" i="4" s="1"/>
  <c r="R574" i="4"/>
  <c r="Q418" i="4"/>
  <c r="L418" i="4"/>
  <c r="N270" i="4"/>
  <c r="S270" i="4" s="1"/>
  <c r="N2065" i="4"/>
  <c r="S2065" i="4" s="1"/>
  <c r="L1509" i="4"/>
  <c r="Q1509" i="4"/>
  <c r="N2302" i="4"/>
  <c r="S2302" i="4" s="1"/>
  <c r="L1457" i="4"/>
  <c r="Q1457" i="4"/>
  <c r="N1022" i="4"/>
  <c r="S1022" i="4" s="1"/>
  <c r="N596" i="4"/>
  <c r="S596" i="4" s="1"/>
  <c r="L388" i="4"/>
  <c r="Q388" i="4"/>
  <c r="L192" i="4"/>
  <c r="W192" i="4"/>
  <c r="Q192" i="4"/>
  <c r="Y192" i="4"/>
  <c r="L45" i="4"/>
  <c r="Q45" i="4"/>
  <c r="L2413" i="4"/>
  <c r="Q2413" i="4"/>
  <c r="N1051" i="4"/>
  <c r="S1051" i="4" s="1"/>
  <c r="N611" i="4"/>
  <c r="S611" i="4" s="1"/>
  <c r="Q401" i="4"/>
  <c r="L401" i="4"/>
  <c r="Y401" i="4"/>
  <c r="L204" i="4"/>
  <c r="Q204" i="4"/>
  <c r="L55" i="4"/>
  <c r="Q55" i="4"/>
  <c r="N1808" i="4"/>
  <c r="S1808" i="4" s="1"/>
  <c r="N725" i="4"/>
  <c r="S725" i="4" s="1"/>
  <c r="N479" i="4"/>
  <c r="S479" i="4" s="1"/>
  <c r="N281" i="4"/>
  <c r="S281" i="4" s="1"/>
  <c r="R115" i="4"/>
  <c r="N2163" i="4"/>
  <c r="S2163" i="4" s="1"/>
  <c r="Q1387" i="4"/>
  <c r="L1387" i="4"/>
  <c r="N969" i="4"/>
  <c r="S969" i="4" s="1"/>
  <c r="N566" i="4"/>
  <c r="S566" i="4" s="1"/>
  <c r="L363" i="4"/>
  <c r="Q363" i="4"/>
  <c r="Q174" i="4"/>
  <c r="Y174" i="4"/>
  <c r="W174" i="4"/>
  <c r="L174" i="4"/>
  <c r="Y1563" i="4"/>
  <c r="L1563" i="4"/>
  <c r="Q1563" i="4"/>
  <c r="N1108" i="4"/>
  <c r="S1108" i="4" s="1"/>
  <c r="R645" i="4"/>
  <c r="Y426" i="4"/>
  <c r="L426" i="4"/>
  <c r="Q426" i="4"/>
  <c r="L228" i="4"/>
  <c r="Q228" i="4"/>
  <c r="L73" i="4"/>
  <c r="Q73" i="4"/>
  <c r="L1602" i="4"/>
  <c r="Q1602" i="4"/>
  <c r="L667" i="4"/>
  <c r="Y667" i="4"/>
  <c r="N243" i="4"/>
  <c r="S243" i="4" s="1"/>
  <c r="L1645" i="4"/>
  <c r="Q1645" i="4"/>
  <c r="N692" i="4"/>
  <c r="S692" i="4" s="1"/>
  <c r="N259" i="4"/>
  <c r="S259" i="4" s="1"/>
  <c r="N2140" i="4"/>
  <c r="S2140" i="4" s="1"/>
  <c r="L1373" i="4"/>
  <c r="Q1373" i="4"/>
  <c r="N961" i="4"/>
  <c r="S961" i="4" s="1"/>
  <c r="N558" i="4"/>
  <c r="S558" i="4" s="1"/>
  <c r="Y356" i="4"/>
  <c r="Q356" i="4"/>
  <c r="L356" i="4"/>
  <c r="W170" i="4"/>
  <c r="L170" i="4"/>
  <c r="Q170" i="4"/>
  <c r="Y170" i="4"/>
  <c r="N924" i="4"/>
  <c r="S924" i="4" s="1"/>
  <c r="N254" i="4"/>
  <c r="S254" i="4" s="1"/>
  <c r="Q1198" i="4"/>
  <c r="L1198" i="4"/>
  <c r="Q1607" i="4"/>
  <c r="Y1607" i="4"/>
  <c r="L1607" i="4"/>
  <c r="N530" i="4"/>
  <c r="S530" i="4" s="1"/>
  <c r="N91" i="4"/>
  <c r="S91" i="4" s="1"/>
  <c r="Q366" i="4"/>
  <c r="L366" i="4"/>
  <c r="Y366" i="4"/>
  <c r="L193" i="4"/>
  <c r="Q193" i="4"/>
  <c r="Y193" i="4"/>
  <c r="N1056" i="4"/>
  <c r="S1056" i="4" s="1"/>
  <c r="Q323" i="4"/>
  <c r="L323" i="4"/>
  <c r="N112" i="4"/>
  <c r="S112" i="4" s="1"/>
  <c r="L76" i="4"/>
  <c r="Q76" i="4"/>
  <c r="Y76" i="4"/>
  <c r="N967" i="4"/>
  <c r="S967" i="4" s="1"/>
  <c r="N280" i="4"/>
  <c r="S280" i="4" s="1"/>
  <c r="N1296" i="4"/>
  <c r="S1296" i="4" s="1"/>
  <c r="L1417" i="4"/>
  <c r="Y1417" i="4"/>
  <c r="Q1417" i="4"/>
  <c r="R106" i="4"/>
  <c r="N552" i="4"/>
  <c r="S552" i="4" s="1"/>
  <c r="N1260" i="4"/>
  <c r="S1260" i="4" s="1"/>
  <c r="Y427" i="4"/>
  <c r="L427" i="4"/>
  <c r="Q427" i="4"/>
  <c r="N1188" i="4"/>
  <c r="S1188" i="4" s="1"/>
  <c r="L383" i="4"/>
  <c r="Y383" i="4"/>
  <c r="Q383" i="4"/>
  <c r="Q1237" i="4"/>
  <c r="L1237" i="4"/>
  <c r="Y1237" i="4"/>
  <c r="L417" i="4"/>
  <c r="Q417" i="4"/>
  <c r="L154" i="4"/>
  <c r="Q154" i="4"/>
  <c r="Y154" i="4"/>
  <c r="X2411" i="4"/>
  <c r="Q661" i="4"/>
  <c r="W884" i="4"/>
  <c r="R884" i="4"/>
  <c r="W1831" i="4"/>
  <c r="R1831" i="4"/>
  <c r="W667" i="4"/>
  <c r="W2405" i="4"/>
  <c r="R2405" i="4"/>
  <c r="R2328" i="4"/>
  <c r="R2339" i="4"/>
  <c r="W1490" i="4"/>
  <c r="R1490" i="4"/>
  <c r="N2391" i="4"/>
  <c r="S2391" i="4" s="1"/>
  <c r="N2393" i="4"/>
  <c r="S2393" i="4" s="1"/>
  <c r="L2351" i="4"/>
  <c r="W2351" i="4"/>
  <c r="Y2351" i="4"/>
  <c r="Q2351" i="4"/>
  <c r="L2380" i="4"/>
  <c r="Q2380" i="4"/>
  <c r="Y2380" i="4"/>
  <c r="Y2365" i="4"/>
  <c r="W2365" i="4"/>
  <c r="L2365" i="4"/>
  <c r="Q2365" i="4"/>
  <c r="L2338" i="4"/>
  <c r="Q2338" i="4"/>
  <c r="L2381" i="4"/>
  <c r="Q2381" i="4"/>
  <c r="Y2381" i="4"/>
  <c r="N2176" i="4"/>
  <c r="S2176" i="4" s="1"/>
  <c r="N2030" i="4"/>
  <c r="S2030" i="4" s="1"/>
  <c r="R1885" i="4"/>
  <c r="Q2352" i="4"/>
  <c r="W2352" i="4"/>
  <c r="L2352" i="4"/>
  <c r="Y2352" i="4"/>
  <c r="N2162" i="4"/>
  <c r="S2162" i="4" s="1"/>
  <c r="N2016" i="4"/>
  <c r="S2016" i="4" s="1"/>
  <c r="R1871" i="4"/>
  <c r="Y2325" i="4"/>
  <c r="L2325" i="4"/>
  <c r="Q2325" i="4"/>
  <c r="N2147" i="4"/>
  <c r="S2147" i="4" s="1"/>
  <c r="N2002" i="4"/>
  <c r="S2002" i="4" s="1"/>
  <c r="R1857" i="4"/>
  <c r="N2303" i="4"/>
  <c r="S2303" i="4" s="1"/>
  <c r="N2133" i="4"/>
  <c r="S2133" i="4" s="1"/>
  <c r="N1988" i="4"/>
  <c r="S1988" i="4" s="1"/>
  <c r="N2287" i="4"/>
  <c r="S2287" i="4" s="1"/>
  <c r="N2119" i="4"/>
  <c r="S2119" i="4" s="1"/>
  <c r="N1974" i="4"/>
  <c r="S1974" i="4" s="1"/>
  <c r="Q1828" i="4"/>
  <c r="L1828" i="4"/>
  <c r="N2221" i="4"/>
  <c r="S2221" i="4" s="1"/>
  <c r="N1951" i="4"/>
  <c r="S1951" i="4" s="1"/>
  <c r="Q1649" i="4"/>
  <c r="L1649" i="4"/>
  <c r="N1350" i="4"/>
  <c r="S1350" i="4" s="1"/>
  <c r="N2113" i="4"/>
  <c r="S2113" i="4" s="1"/>
  <c r="R1864" i="4"/>
  <c r="Y1598" i="4"/>
  <c r="L1598" i="4"/>
  <c r="Q1598" i="4"/>
  <c r="L1447" i="4"/>
  <c r="Q1447" i="4"/>
  <c r="Y1447" i="4"/>
  <c r="N1298" i="4"/>
  <c r="S1298" i="4" s="1"/>
  <c r="N2272" i="4"/>
  <c r="S2272" i="4" s="1"/>
  <c r="N1953" i="4"/>
  <c r="S1953" i="4" s="1"/>
  <c r="L1620" i="4"/>
  <c r="Y1620" i="4"/>
  <c r="Q1620" i="4"/>
  <c r="L1440" i="4"/>
  <c r="Q1440" i="4"/>
  <c r="N1261" i="4"/>
  <c r="S1261" i="4" s="1"/>
  <c r="N1155" i="4"/>
  <c r="S1155" i="4" s="1"/>
  <c r="N1008" i="4"/>
  <c r="S1008" i="4" s="1"/>
  <c r="N2146" i="4"/>
  <c r="S2146" i="4" s="1"/>
  <c r="R1850" i="4"/>
  <c r="L1557" i="4"/>
  <c r="Q1557" i="4"/>
  <c r="Y1557" i="4"/>
  <c r="L1379" i="4"/>
  <c r="Q1379" i="4"/>
  <c r="L1206" i="4"/>
  <c r="Q1206" i="4"/>
  <c r="Y1206" i="4"/>
  <c r="N1104" i="4"/>
  <c r="S1104" i="4" s="1"/>
  <c r="L2421" i="4"/>
  <c r="Q2421" i="4"/>
  <c r="N2043" i="4"/>
  <c r="S2043" i="4" s="1"/>
  <c r="Q1675" i="4"/>
  <c r="L1675" i="4"/>
  <c r="N1317" i="4"/>
  <c r="S1317" i="4" s="1"/>
  <c r="N1053" i="4"/>
  <c r="S1053" i="4" s="1"/>
  <c r="Y2358" i="4"/>
  <c r="W2358" i="4"/>
  <c r="L2358" i="4"/>
  <c r="Q2358" i="4"/>
  <c r="N1912" i="4"/>
  <c r="S1912" i="4" s="1"/>
  <c r="L1534" i="4"/>
  <c r="Q1534" i="4"/>
  <c r="N1295" i="4"/>
  <c r="S1295" i="4" s="1"/>
  <c r="N1134" i="4"/>
  <c r="S1134" i="4" s="1"/>
  <c r="N950" i="4"/>
  <c r="S950" i="4" s="1"/>
  <c r="N681" i="4"/>
  <c r="S681" i="4" s="1"/>
  <c r="N1971" i="4"/>
  <c r="S1971" i="4" s="1"/>
  <c r="L1570" i="4"/>
  <c r="Q1570" i="4"/>
  <c r="N1332" i="4"/>
  <c r="S1332" i="4" s="1"/>
  <c r="N1164" i="4"/>
  <c r="S1164" i="4" s="1"/>
  <c r="N972" i="4"/>
  <c r="S972" i="4" s="1"/>
  <c r="N703" i="4"/>
  <c r="S703" i="4" s="1"/>
  <c r="N2165" i="4"/>
  <c r="S2165" i="4" s="1"/>
  <c r="N1747" i="4"/>
  <c r="S1747" i="4" s="1"/>
  <c r="Q1446" i="4"/>
  <c r="L1446" i="4"/>
  <c r="Y1214" i="4"/>
  <c r="L1214" i="4"/>
  <c r="Q1214" i="4"/>
  <c r="N1063" i="4"/>
  <c r="S1063" i="4" s="1"/>
  <c r="N897" i="4"/>
  <c r="S897" i="4" s="1"/>
  <c r="N627" i="4"/>
  <c r="S627" i="4" s="1"/>
  <c r="N1960" i="4"/>
  <c r="S1960" i="4" s="1"/>
  <c r="Q1565" i="4"/>
  <c r="L1565" i="4"/>
  <c r="N1327" i="4"/>
  <c r="S1327" i="4" s="1"/>
  <c r="N1159" i="4"/>
  <c r="S1159" i="4" s="1"/>
  <c r="N968" i="4"/>
  <c r="S968" i="4" s="1"/>
  <c r="N699" i="4"/>
  <c r="S699" i="4" s="1"/>
  <c r="N551" i="4"/>
  <c r="S551" i="4" s="1"/>
  <c r="R1854" i="4"/>
  <c r="L1382" i="4"/>
  <c r="Q1382" i="4"/>
  <c r="N1107" i="4"/>
  <c r="S1107" i="4" s="1"/>
  <c r="Y854" i="4"/>
  <c r="L854" i="4"/>
  <c r="Q854" i="4"/>
  <c r="N536" i="4"/>
  <c r="S536" i="4" s="1"/>
  <c r="Q386" i="4"/>
  <c r="L386" i="4"/>
  <c r="L237" i="4"/>
  <c r="Q237" i="4"/>
  <c r="N1891" i="4"/>
  <c r="S1891" i="4" s="1"/>
  <c r="Y1403" i="4"/>
  <c r="L1403" i="4"/>
  <c r="Q1403" i="4"/>
  <c r="N1124" i="4"/>
  <c r="S1124" i="4" s="1"/>
  <c r="Y868" i="4"/>
  <c r="L868" i="4"/>
  <c r="N547" i="4"/>
  <c r="S547" i="4" s="1"/>
  <c r="Q396" i="4"/>
  <c r="L396" i="4"/>
  <c r="Y396" i="4"/>
  <c r="N248" i="4"/>
  <c r="S248" i="4" s="1"/>
  <c r="N1936" i="4"/>
  <c r="S1936" i="4" s="1"/>
  <c r="Q1430" i="4"/>
  <c r="L1430" i="4"/>
  <c r="N1146" i="4"/>
  <c r="S1146" i="4" s="1"/>
  <c r="N886" i="4"/>
  <c r="S886" i="4" s="1"/>
  <c r="N559" i="4"/>
  <c r="S559" i="4" s="1"/>
  <c r="L406" i="4"/>
  <c r="Q406" i="4"/>
  <c r="N258" i="4"/>
  <c r="S258" i="4" s="1"/>
  <c r="N2017" i="4"/>
  <c r="S2017" i="4" s="1"/>
  <c r="L1479" i="4"/>
  <c r="Q1479" i="4"/>
  <c r="N1186" i="4"/>
  <c r="S1186" i="4" s="1"/>
  <c r="N2227" i="4"/>
  <c r="S2227" i="4" s="1"/>
  <c r="L1414" i="4"/>
  <c r="Q1414" i="4"/>
  <c r="N987" i="4"/>
  <c r="S987" i="4" s="1"/>
  <c r="N575" i="4"/>
  <c r="S575" i="4" s="1"/>
  <c r="Q370" i="4"/>
  <c r="L370" i="4"/>
  <c r="Y180" i="4"/>
  <c r="L180" i="4"/>
  <c r="Q180" i="4"/>
  <c r="W180" i="4"/>
  <c r="N2193" i="4"/>
  <c r="S2193" i="4" s="1"/>
  <c r="N2284" i="4"/>
  <c r="S2284" i="4" s="1"/>
  <c r="Q1445" i="4"/>
  <c r="Y1445" i="4"/>
  <c r="L1445" i="4"/>
  <c r="N1013" i="4"/>
  <c r="S1013" i="4" s="1"/>
  <c r="N592" i="4"/>
  <c r="S592" i="4" s="1"/>
  <c r="L385" i="4"/>
  <c r="Q385" i="4"/>
  <c r="Y385" i="4"/>
  <c r="L190" i="4"/>
  <c r="Q190" i="4"/>
  <c r="Y190" i="4"/>
  <c r="L1664" i="4"/>
  <c r="Q1664" i="4"/>
  <c r="Y1664" i="4"/>
  <c r="N1190" i="4"/>
  <c r="S1190" i="4" s="1"/>
  <c r="N702" i="4"/>
  <c r="S702" i="4" s="1"/>
  <c r="N464" i="4"/>
  <c r="S464" i="4" s="1"/>
  <c r="N266" i="4"/>
  <c r="S266" i="4" s="1"/>
  <c r="N103" i="4"/>
  <c r="S103" i="4" s="1"/>
  <c r="N2085" i="4"/>
  <c r="S2085" i="4" s="1"/>
  <c r="N1342" i="4"/>
  <c r="S1342" i="4" s="1"/>
  <c r="N942" i="4"/>
  <c r="S942" i="4" s="1"/>
  <c r="N546" i="4"/>
  <c r="S546" i="4" s="1"/>
  <c r="Q346" i="4"/>
  <c r="Y346" i="4"/>
  <c r="L346" i="4"/>
  <c r="W162" i="4"/>
  <c r="L162" i="4"/>
  <c r="Q162" i="4"/>
  <c r="Y162" i="4"/>
  <c r="Q1518" i="4"/>
  <c r="L1518" i="4"/>
  <c r="Y1518" i="4"/>
  <c r="N1071" i="4"/>
  <c r="S1071" i="4" s="1"/>
  <c r="R622" i="4"/>
  <c r="Q409" i="4"/>
  <c r="L409" i="4"/>
  <c r="Y409" i="4"/>
  <c r="L212" i="4"/>
  <c r="Q212" i="4"/>
  <c r="Y212" i="4"/>
  <c r="L61" i="4"/>
  <c r="Q61" i="4"/>
  <c r="Q1515" i="4"/>
  <c r="Y1515" i="4"/>
  <c r="L1515" i="4"/>
  <c r="R620" i="4"/>
  <c r="L210" i="4"/>
  <c r="Q210" i="4"/>
  <c r="L1558" i="4"/>
  <c r="Q1558" i="4"/>
  <c r="N644" i="4"/>
  <c r="S644" i="4" s="1"/>
  <c r="L227" i="4"/>
  <c r="Q227" i="4"/>
  <c r="Y227" i="4"/>
  <c r="N2061" i="4"/>
  <c r="S2061" i="4" s="1"/>
  <c r="N1328" i="4"/>
  <c r="S1328" i="4" s="1"/>
  <c r="N935" i="4"/>
  <c r="S935" i="4" s="1"/>
  <c r="N541" i="4"/>
  <c r="S541" i="4" s="1"/>
  <c r="Y341" i="4"/>
  <c r="L341" i="4"/>
  <c r="Q341" i="4"/>
  <c r="Q158" i="4"/>
  <c r="Y158" i="4"/>
  <c r="L158" i="4"/>
  <c r="L216" i="4"/>
  <c r="Q216" i="4"/>
  <c r="Y216" i="4"/>
  <c r="N1060" i="4"/>
  <c r="S1060" i="4" s="1"/>
  <c r="N273" i="4"/>
  <c r="S273" i="4" s="1"/>
  <c r="L1477" i="4"/>
  <c r="Q1477" i="4"/>
  <c r="Y1477" i="4"/>
  <c r="N487" i="4"/>
  <c r="S487" i="4" s="1"/>
  <c r="L62" i="4"/>
  <c r="Q62" i="4"/>
  <c r="Q289" i="4"/>
  <c r="L289" i="4"/>
  <c r="Q46" i="4"/>
  <c r="L46" i="4"/>
  <c r="N973" i="4"/>
  <c r="S973" i="4" s="1"/>
  <c r="N283" i="4"/>
  <c r="S283" i="4" s="1"/>
  <c r="L80" i="4"/>
  <c r="Q80" i="4"/>
  <c r="N903" i="4"/>
  <c r="S903" i="4" s="1"/>
  <c r="N241" i="4"/>
  <c r="S241" i="4" s="1"/>
  <c r="N1127" i="4"/>
  <c r="S1127" i="4" s="1"/>
  <c r="N1037" i="4"/>
  <c r="S1037" i="4" s="1"/>
  <c r="N2011" i="4"/>
  <c r="S2011" i="4" s="1"/>
  <c r="N1983" i="4"/>
  <c r="S1983" i="4" s="1"/>
  <c r="L351" i="4"/>
  <c r="Q351" i="4"/>
  <c r="N1193" i="4"/>
  <c r="S1193" i="4" s="1"/>
  <c r="L387" i="4"/>
  <c r="Q387" i="4"/>
  <c r="L189" i="4"/>
  <c r="Y189" i="4"/>
  <c r="Q189" i="4"/>
  <c r="N1096" i="4"/>
  <c r="S1096" i="4" s="1"/>
  <c r="Q344" i="4"/>
  <c r="L344" i="4"/>
  <c r="N1184" i="4"/>
  <c r="S1184" i="4" s="1"/>
  <c r="L380" i="4"/>
  <c r="Q380" i="4"/>
  <c r="N2400" i="4"/>
  <c r="S2400" i="4" s="1"/>
  <c r="N686" i="4"/>
  <c r="S686" i="4" s="1"/>
  <c r="Q127" i="4"/>
  <c r="L127" i="4"/>
  <c r="Y127" i="4"/>
  <c r="N1826" i="4"/>
  <c r="S1826" i="4" s="1"/>
  <c r="Y1832" i="4"/>
  <c r="Q1487" i="4"/>
  <c r="W661" i="4"/>
  <c r="N2337" i="4"/>
  <c r="S2337" i="4" s="1"/>
  <c r="R2330" i="4"/>
  <c r="R1501" i="4"/>
  <c r="W1501" i="4"/>
  <c r="W1839" i="4"/>
  <c r="R1839" i="4"/>
  <c r="Q871" i="4"/>
  <c r="R1492" i="4"/>
  <c r="W2329" i="4"/>
  <c r="R2329" i="4"/>
  <c r="W2419" i="4"/>
  <c r="W1846" i="4"/>
  <c r="R1846" i="4"/>
  <c r="N2403" i="4"/>
  <c r="S2403" i="4" s="1"/>
  <c r="Q2367" i="4"/>
  <c r="L2367" i="4"/>
  <c r="W2367" i="4"/>
  <c r="Y2367" i="4"/>
  <c r="W2353" i="4"/>
  <c r="Q2353" i="4"/>
  <c r="L2353" i="4"/>
  <c r="Y2353" i="4"/>
  <c r="L2326" i="4"/>
  <c r="Q2326" i="4"/>
  <c r="Q2356" i="4"/>
  <c r="W2356" i="4"/>
  <c r="Y2356" i="4"/>
  <c r="L2356" i="4"/>
  <c r="N2164" i="4"/>
  <c r="S2164" i="4" s="1"/>
  <c r="N2018" i="4"/>
  <c r="S2018" i="4" s="1"/>
  <c r="R1873" i="4"/>
  <c r="L2329" i="4"/>
  <c r="Q2329" i="4"/>
  <c r="N2149" i="4"/>
  <c r="S2149" i="4" s="1"/>
  <c r="N2004" i="4"/>
  <c r="S2004" i="4" s="1"/>
  <c r="R1859" i="4"/>
  <c r="N2306" i="4"/>
  <c r="S2306" i="4" s="1"/>
  <c r="N2135" i="4"/>
  <c r="S2135" i="4" s="1"/>
  <c r="N1990" i="4"/>
  <c r="S1990" i="4" s="1"/>
  <c r="R2289" i="4"/>
  <c r="N2121" i="4"/>
  <c r="S2121" i="4" s="1"/>
  <c r="N1976" i="4"/>
  <c r="S1976" i="4" s="1"/>
  <c r="Q1830" i="4"/>
  <c r="L1830" i="4"/>
  <c r="Y1830" i="4"/>
  <c r="N2274" i="4"/>
  <c r="S2274" i="4" s="1"/>
  <c r="N2106" i="4"/>
  <c r="S2106" i="4" s="1"/>
  <c r="N1962" i="4"/>
  <c r="S1962" i="4" s="1"/>
  <c r="N1815" i="4"/>
  <c r="S1815" i="4" s="1"/>
  <c r="N2179" i="4"/>
  <c r="S2179" i="4" s="1"/>
  <c r="N1931" i="4"/>
  <c r="S1931" i="4" s="1"/>
  <c r="Q1637" i="4"/>
  <c r="L1637" i="4"/>
  <c r="N1338" i="4"/>
  <c r="S1338" i="4" s="1"/>
  <c r="N2092" i="4"/>
  <c r="S2092" i="4" s="1"/>
  <c r="L1584" i="4"/>
  <c r="Q1584" i="4"/>
  <c r="L1435" i="4"/>
  <c r="Q1435" i="4"/>
  <c r="N1286" i="4"/>
  <c r="S1286" i="4" s="1"/>
  <c r="Y2247" i="4"/>
  <c r="L2247" i="4"/>
  <c r="Q2247" i="4"/>
  <c r="N1925" i="4"/>
  <c r="S1925" i="4" s="1"/>
  <c r="L1605" i="4"/>
  <c r="Q1605" i="4"/>
  <c r="L1426" i="4"/>
  <c r="Q1426" i="4"/>
  <c r="L1245" i="4"/>
  <c r="Q1245" i="4"/>
  <c r="N1142" i="4"/>
  <c r="S1142" i="4" s="1"/>
  <c r="N996" i="4"/>
  <c r="S996" i="4" s="1"/>
  <c r="N2122" i="4"/>
  <c r="S2122" i="4" s="1"/>
  <c r="L1542" i="4"/>
  <c r="Q1542" i="4"/>
  <c r="L1365" i="4"/>
  <c r="Q1365" i="4"/>
  <c r="N1091" i="4"/>
  <c r="S1091" i="4" s="1"/>
  <c r="L2370" i="4"/>
  <c r="Y2370" i="4"/>
  <c r="Q2370" i="4"/>
  <c r="W2370" i="4"/>
  <c r="N2019" i="4"/>
  <c r="S2019" i="4" s="1"/>
  <c r="L1659" i="4"/>
  <c r="Q1659" i="4"/>
  <c r="Y1659" i="4"/>
  <c r="L1480" i="4"/>
  <c r="Q1480" i="4"/>
  <c r="N1301" i="4"/>
  <c r="S1301" i="4" s="1"/>
  <c r="N1187" i="4"/>
  <c r="S1187" i="4" s="1"/>
  <c r="N1041" i="4"/>
  <c r="S1041" i="4" s="1"/>
  <c r="N2299" i="4"/>
  <c r="S2299" i="4" s="1"/>
  <c r="R1878" i="4"/>
  <c r="Q1517" i="4"/>
  <c r="L1517" i="4"/>
  <c r="N1278" i="4"/>
  <c r="S1278" i="4" s="1"/>
  <c r="N1119" i="4"/>
  <c r="S1119" i="4" s="1"/>
  <c r="N938" i="4"/>
  <c r="S938" i="4" s="1"/>
  <c r="L2411" i="4"/>
  <c r="Q2411" i="4"/>
  <c r="N1937" i="4"/>
  <c r="S1937" i="4" s="1"/>
  <c r="L1552" i="4"/>
  <c r="Q1552" i="4"/>
  <c r="Y1552" i="4"/>
  <c r="N1313" i="4"/>
  <c r="S1313" i="4" s="1"/>
  <c r="N1147" i="4"/>
  <c r="S1147" i="4" s="1"/>
  <c r="N960" i="4"/>
  <c r="S960" i="4" s="1"/>
  <c r="N691" i="4"/>
  <c r="S691" i="4" s="1"/>
  <c r="N2130" i="4"/>
  <c r="S2130" i="4" s="1"/>
  <c r="L1668" i="4"/>
  <c r="Q1668" i="4"/>
  <c r="L1429" i="4"/>
  <c r="Q1429" i="4"/>
  <c r="Q1199" i="4"/>
  <c r="Y1199" i="4"/>
  <c r="L1199" i="4"/>
  <c r="N1048" i="4"/>
  <c r="S1048" i="4" s="1"/>
  <c r="L884" i="4"/>
  <c r="Q884" i="4"/>
  <c r="N2396" i="4"/>
  <c r="S2396" i="4" s="1"/>
  <c r="N1929" i="4"/>
  <c r="S1929" i="4" s="1"/>
  <c r="Q1546" i="4"/>
  <c r="L1546" i="4"/>
  <c r="N1308" i="4"/>
  <c r="S1308" i="4" s="1"/>
  <c r="N1143" i="4"/>
  <c r="S1143" i="4" s="1"/>
  <c r="N956" i="4"/>
  <c r="S956" i="4" s="1"/>
  <c r="N687" i="4"/>
  <c r="S687" i="4" s="1"/>
  <c r="N539" i="4"/>
  <c r="S539" i="4" s="1"/>
  <c r="N1802" i="4"/>
  <c r="S1802" i="4" s="1"/>
  <c r="N1352" i="4"/>
  <c r="S1352" i="4" s="1"/>
  <c r="N1082" i="4"/>
  <c r="S1082" i="4" s="1"/>
  <c r="N714" i="4"/>
  <c r="S714" i="4" s="1"/>
  <c r="L522" i="4"/>
  <c r="Q522" i="4"/>
  <c r="Y522" i="4"/>
  <c r="Q373" i="4"/>
  <c r="L373" i="4"/>
  <c r="Y373" i="4"/>
  <c r="L225" i="4"/>
  <c r="Q225" i="4"/>
  <c r="Q1845" i="4"/>
  <c r="L1845" i="4"/>
  <c r="L1378" i="4"/>
  <c r="Q1378" i="4"/>
  <c r="Y1378" i="4"/>
  <c r="N1103" i="4"/>
  <c r="S1103" i="4" s="1"/>
  <c r="N731" i="4"/>
  <c r="S731" i="4" s="1"/>
  <c r="N534" i="4"/>
  <c r="S534" i="4" s="1"/>
  <c r="Y384" i="4"/>
  <c r="L384" i="4"/>
  <c r="Q384" i="4"/>
  <c r="L235" i="4"/>
  <c r="Q235" i="4"/>
  <c r="R1884" i="4"/>
  <c r="Y1401" i="4"/>
  <c r="L1401" i="4"/>
  <c r="Q1401" i="4"/>
  <c r="N1122" i="4"/>
  <c r="S1122" i="4" s="1"/>
  <c r="N545" i="4"/>
  <c r="S545" i="4" s="1"/>
  <c r="L394" i="4"/>
  <c r="Q394" i="4"/>
  <c r="N246" i="4"/>
  <c r="S246" i="4" s="1"/>
  <c r="N1965" i="4"/>
  <c r="S1965" i="4" s="1"/>
  <c r="Y1448" i="4"/>
  <c r="L1448" i="4"/>
  <c r="Q1448" i="4"/>
  <c r="N1162" i="4"/>
  <c r="S1162" i="4" s="1"/>
  <c r="N2124" i="4"/>
  <c r="S2124" i="4" s="1"/>
  <c r="L1366" i="4"/>
  <c r="Q1366" i="4"/>
  <c r="Y1366" i="4"/>
  <c r="N955" i="4"/>
  <c r="S955" i="4" s="1"/>
  <c r="N555" i="4"/>
  <c r="S555" i="4" s="1"/>
  <c r="Y354" i="4"/>
  <c r="Q354" i="4"/>
  <c r="L354" i="4"/>
  <c r="L168" i="4"/>
  <c r="Y168" i="4"/>
  <c r="W168" i="4"/>
  <c r="Q168" i="4"/>
  <c r="N2047" i="4"/>
  <c r="S2047" i="4" s="1"/>
  <c r="N2187" i="4"/>
  <c r="S2187" i="4" s="1"/>
  <c r="Q1402" i="4"/>
  <c r="L1402" i="4"/>
  <c r="N978" i="4"/>
  <c r="S978" i="4" s="1"/>
  <c r="N571" i="4"/>
  <c r="S571" i="4" s="1"/>
  <c r="L367" i="4"/>
  <c r="Q367" i="4"/>
  <c r="W178" i="4"/>
  <c r="L178" i="4"/>
  <c r="Q178" i="4"/>
  <c r="Y178" i="4"/>
  <c r="L1622" i="4"/>
  <c r="Q1622" i="4"/>
  <c r="Y1622" i="4"/>
  <c r="N1157" i="4"/>
  <c r="S1157" i="4" s="1"/>
  <c r="N680" i="4"/>
  <c r="S680" i="4" s="1"/>
  <c r="W448" i="4"/>
  <c r="Q448" i="4"/>
  <c r="L448" i="4"/>
  <c r="Y448" i="4"/>
  <c r="N251" i="4"/>
  <c r="S251" i="4" s="1"/>
  <c r="N90" i="4"/>
  <c r="S90" i="4" s="1"/>
  <c r="N2015" i="4"/>
  <c r="S2015" i="4" s="1"/>
  <c r="N1297" i="4"/>
  <c r="S1297" i="4" s="1"/>
  <c r="N917" i="4"/>
  <c r="S917" i="4" s="1"/>
  <c r="N528" i="4"/>
  <c r="S528" i="4" s="1"/>
  <c r="L329" i="4"/>
  <c r="Q329" i="4"/>
  <c r="Y329" i="4"/>
  <c r="W149" i="4"/>
  <c r="L149" i="4"/>
  <c r="Q149" i="4"/>
  <c r="Y149" i="4"/>
  <c r="W2354" i="4"/>
  <c r="Q2354" i="4"/>
  <c r="L2354" i="4"/>
  <c r="Y2354" i="4"/>
  <c r="L1474" i="4"/>
  <c r="Q1474" i="4"/>
  <c r="Y1474" i="4"/>
  <c r="N1035" i="4"/>
  <c r="S1035" i="4" s="1"/>
  <c r="N601" i="4"/>
  <c r="S601" i="4" s="1"/>
  <c r="L392" i="4"/>
  <c r="Q392" i="4"/>
  <c r="Y392" i="4"/>
  <c r="Q198" i="4"/>
  <c r="L198" i="4"/>
  <c r="Y198" i="4"/>
  <c r="Q49" i="4"/>
  <c r="L49" i="4"/>
  <c r="Q1421" i="4"/>
  <c r="L1421" i="4"/>
  <c r="N581" i="4"/>
  <c r="S581" i="4" s="1"/>
  <c r="W183" i="4"/>
  <c r="L183" i="4"/>
  <c r="Q183" i="4"/>
  <c r="Y183" i="4"/>
  <c r="L1466" i="4"/>
  <c r="Q1466" i="4"/>
  <c r="Y1466" i="4"/>
  <c r="N599" i="4"/>
  <c r="S599" i="4" s="1"/>
  <c r="Y195" i="4"/>
  <c r="L195" i="4"/>
  <c r="Q195" i="4"/>
  <c r="N1985" i="4"/>
  <c r="S1985" i="4" s="1"/>
  <c r="N1282" i="4"/>
  <c r="S1282" i="4" s="1"/>
  <c r="N912" i="4"/>
  <c r="S912" i="4" s="1"/>
  <c r="Q523" i="4"/>
  <c r="L523" i="4"/>
  <c r="L325" i="4"/>
  <c r="Q325" i="4"/>
  <c r="Y325" i="4"/>
  <c r="Q145" i="4"/>
  <c r="Y145" i="4"/>
  <c r="L145" i="4"/>
  <c r="L2375" i="4"/>
  <c r="Q2375" i="4"/>
  <c r="N684" i="4"/>
  <c r="S684" i="4" s="1"/>
  <c r="L181" i="4"/>
  <c r="Q181" i="4"/>
  <c r="Y181" i="4"/>
  <c r="N916" i="4"/>
  <c r="S916" i="4" s="1"/>
  <c r="L50" i="4"/>
  <c r="Q50" i="4"/>
  <c r="N1340" i="4"/>
  <c r="S1340" i="4" s="1"/>
  <c r="Q449" i="4"/>
  <c r="Y449" i="4"/>
  <c r="W449" i="4"/>
  <c r="L449" i="4"/>
  <c r="N249" i="4"/>
  <c r="S249" i="4" s="1"/>
  <c r="N1266" i="4"/>
  <c r="S1266" i="4" s="1"/>
  <c r="N908" i="4"/>
  <c r="S908" i="4" s="1"/>
  <c r="N245" i="4"/>
  <c r="S245" i="4" s="1"/>
  <c r="N723" i="4"/>
  <c r="S723" i="4" s="1"/>
  <c r="L203" i="4"/>
  <c r="Q203" i="4"/>
  <c r="Y203" i="4"/>
  <c r="N957" i="4"/>
  <c r="S957" i="4" s="1"/>
  <c r="N712" i="4"/>
  <c r="S712" i="4" s="1"/>
  <c r="Q1564" i="4"/>
  <c r="L1564" i="4"/>
  <c r="L1547" i="4"/>
  <c r="Q1547" i="4"/>
  <c r="Y1547" i="4"/>
  <c r="Q137" i="4"/>
  <c r="L137" i="4"/>
  <c r="Y137" i="4"/>
  <c r="W137" i="4"/>
  <c r="N1109" i="4"/>
  <c r="S1109" i="4" s="1"/>
  <c r="Y348" i="4"/>
  <c r="L348" i="4"/>
  <c r="Q348" i="4"/>
  <c r="Y131" i="4"/>
  <c r="L131" i="4"/>
  <c r="Q131" i="4"/>
  <c r="N1011" i="4"/>
  <c r="S1011" i="4" s="1"/>
  <c r="Q304" i="4"/>
  <c r="L304" i="4"/>
  <c r="N1090" i="4"/>
  <c r="S1090" i="4" s="1"/>
  <c r="Q340" i="4"/>
  <c r="L340" i="4"/>
  <c r="N2109" i="4"/>
  <c r="S2109" i="4" s="1"/>
  <c r="N584" i="4"/>
  <c r="S584" i="4" s="1"/>
  <c r="Q66" i="4"/>
  <c r="Y66" i="4"/>
  <c r="L66" i="4"/>
  <c r="Y879" i="4"/>
  <c r="R1832" i="4"/>
  <c r="R2331" i="4"/>
  <c r="L1498" i="4"/>
  <c r="Y1840" i="4"/>
  <c r="R1493" i="4"/>
  <c r="W1493" i="4"/>
  <c r="Y665" i="4"/>
  <c r="L2340" i="4"/>
  <c r="W878" i="4"/>
  <c r="R878" i="4"/>
  <c r="R854" i="4"/>
  <c r="R1834" i="4"/>
  <c r="W1834" i="4"/>
  <c r="R870" i="4"/>
  <c r="W870" i="4"/>
  <c r="L2378" i="4"/>
  <c r="Q2378" i="4"/>
  <c r="Q2420" i="4"/>
  <c r="L2420" i="4"/>
  <c r="W2355" i="4"/>
  <c r="Y2355" i="4"/>
  <c r="L2355" i="4"/>
  <c r="Q2355" i="4"/>
  <c r="Q2313" i="4"/>
  <c r="L2313" i="4"/>
  <c r="Y2313" i="4"/>
  <c r="N2397" i="4"/>
  <c r="S2397" i="4" s="1"/>
  <c r="Q2332" i="4"/>
  <c r="Y2332" i="4"/>
  <c r="L2332" i="4"/>
  <c r="N2151" i="4"/>
  <c r="S2151" i="4" s="1"/>
  <c r="N2006" i="4"/>
  <c r="S2006" i="4" s="1"/>
  <c r="R1861" i="4"/>
  <c r="L2309" i="4"/>
  <c r="Q2309" i="4"/>
  <c r="Y2309" i="4"/>
  <c r="N2137" i="4"/>
  <c r="S2137" i="4" s="1"/>
  <c r="N1992" i="4"/>
  <c r="S1992" i="4" s="1"/>
  <c r="Q1846" i="4"/>
  <c r="L1846" i="4"/>
  <c r="N2291" i="4"/>
  <c r="S2291" i="4" s="1"/>
  <c r="N2123" i="4"/>
  <c r="S2123" i="4" s="1"/>
  <c r="N1978" i="4"/>
  <c r="S1978" i="4" s="1"/>
  <c r="R2277" i="4"/>
  <c r="N2108" i="4"/>
  <c r="S2108" i="4" s="1"/>
  <c r="N1964" i="4"/>
  <c r="S1964" i="4" s="1"/>
  <c r="N1817" i="4"/>
  <c r="S1817" i="4" s="1"/>
  <c r="N2262" i="4"/>
  <c r="S2262" i="4" s="1"/>
  <c r="N2094" i="4"/>
  <c r="S2094" i="4" s="1"/>
  <c r="N1950" i="4"/>
  <c r="S1950" i="4" s="1"/>
  <c r="N1803" i="4"/>
  <c r="S1803" i="4" s="1"/>
  <c r="N2159" i="4"/>
  <c r="S2159" i="4" s="1"/>
  <c r="N1911" i="4"/>
  <c r="S1911" i="4" s="1"/>
  <c r="L1625" i="4"/>
  <c r="Q1625" i="4"/>
  <c r="Y1625" i="4"/>
  <c r="Q1475" i="4"/>
  <c r="L1475" i="4"/>
  <c r="Y1475" i="4"/>
  <c r="N1326" i="4"/>
  <c r="S1326" i="4" s="1"/>
  <c r="L2383" i="4"/>
  <c r="Q2383" i="4"/>
  <c r="N2071" i="4"/>
  <c r="S2071" i="4" s="1"/>
  <c r="Q1572" i="4"/>
  <c r="L1572" i="4"/>
  <c r="Q1423" i="4"/>
  <c r="L1423" i="4"/>
  <c r="N1274" i="4"/>
  <c r="S1274" i="4" s="1"/>
  <c r="N2222" i="4"/>
  <c r="S2222" i="4" s="1"/>
  <c r="N1901" i="4"/>
  <c r="S1901" i="4" s="1"/>
  <c r="Q1591" i="4"/>
  <c r="L1591" i="4"/>
  <c r="L1409" i="4"/>
  <c r="Q1409" i="4"/>
  <c r="Y1409" i="4"/>
  <c r="L1232" i="4"/>
  <c r="Q1232" i="4"/>
  <c r="N1130" i="4"/>
  <c r="S1130" i="4" s="1"/>
  <c r="N2097" i="4"/>
  <c r="S2097" i="4" s="1"/>
  <c r="N1796" i="4"/>
  <c r="S1796" i="4" s="1"/>
  <c r="L1528" i="4"/>
  <c r="Q1528" i="4"/>
  <c r="N1347" i="4"/>
  <c r="S1347" i="4" s="1"/>
  <c r="N1079" i="4"/>
  <c r="S1079" i="4" s="1"/>
  <c r="Q2322" i="4"/>
  <c r="L2322" i="4"/>
  <c r="Y2322" i="4"/>
  <c r="N1995" i="4"/>
  <c r="S1995" i="4" s="1"/>
  <c r="L1644" i="4"/>
  <c r="Q1644" i="4"/>
  <c r="L1465" i="4"/>
  <c r="Q1465" i="4"/>
  <c r="Y1465" i="4"/>
  <c r="N1285" i="4"/>
  <c r="S1285" i="4" s="1"/>
  <c r="N1175" i="4"/>
  <c r="S1175" i="4" s="1"/>
  <c r="N1028" i="4"/>
  <c r="S1028" i="4" s="1"/>
  <c r="N2261" i="4"/>
  <c r="S2261" i="4" s="1"/>
  <c r="Q1494" i="4"/>
  <c r="L1494" i="4"/>
  <c r="N1256" i="4"/>
  <c r="S1256" i="4" s="1"/>
  <c r="N1101" i="4"/>
  <c r="S1101" i="4" s="1"/>
  <c r="N925" i="4"/>
  <c r="S925" i="4" s="1"/>
  <c r="Y656" i="4"/>
  <c r="L656" i="4"/>
  <c r="Q2350" i="4"/>
  <c r="L2350" i="4"/>
  <c r="W2350" i="4"/>
  <c r="Y2350" i="4"/>
  <c r="N1905" i="4"/>
  <c r="S1905" i="4" s="1"/>
  <c r="L1532" i="4"/>
  <c r="Q1532" i="4"/>
  <c r="Y1532" i="4"/>
  <c r="N1293" i="4"/>
  <c r="S1293" i="4" s="1"/>
  <c r="N1132" i="4"/>
  <c r="S1132" i="4" s="1"/>
  <c r="N948" i="4"/>
  <c r="S948" i="4" s="1"/>
  <c r="N679" i="4"/>
  <c r="S679" i="4" s="1"/>
  <c r="N2099" i="4"/>
  <c r="S2099" i="4" s="1"/>
  <c r="Q1648" i="4"/>
  <c r="L1648" i="4"/>
  <c r="Y1648" i="4"/>
  <c r="L1408" i="4"/>
  <c r="Q1408" i="4"/>
  <c r="N1031" i="4"/>
  <c r="S1031" i="4" s="1"/>
  <c r="Q872" i="4"/>
  <c r="L872" i="4"/>
  <c r="Q2319" i="4"/>
  <c r="L2319" i="4"/>
  <c r="N1893" i="4"/>
  <c r="S1893" i="4" s="1"/>
  <c r="L1524" i="4"/>
  <c r="Q1524" i="4"/>
  <c r="Y1524" i="4"/>
  <c r="N1284" i="4"/>
  <c r="S1284" i="4" s="1"/>
  <c r="N1125" i="4"/>
  <c r="S1125" i="4" s="1"/>
  <c r="N944" i="4"/>
  <c r="S944" i="4" s="1"/>
  <c r="N675" i="4"/>
  <c r="S675" i="4" s="1"/>
  <c r="Q1680" i="4"/>
  <c r="L1680" i="4"/>
  <c r="N1322" i="4"/>
  <c r="S1322" i="4" s="1"/>
  <c r="N1058" i="4"/>
  <c r="S1058" i="4" s="1"/>
  <c r="N696" i="4"/>
  <c r="S696" i="4" s="1"/>
  <c r="N509" i="4"/>
  <c r="S509" i="4" s="1"/>
  <c r="Q361" i="4"/>
  <c r="L361" i="4"/>
  <c r="Y361" i="4"/>
  <c r="Q213" i="4"/>
  <c r="L213" i="4"/>
  <c r="N1766" i="4"/>
  <c r="S1766" i="4" s="1"/>
  <c r="N1343" i="4"/>
  <c r="S1343" i="4" s="1"/>
  <c r="N1075" i="4"/>
  <c r="S1075" i="4" s="1"/>
  <c r="N710" i="4"/>
  <c r="S710" i="4" s="1"/>
  <c r="L520" i="4"/>
  <c r="Q520" i="4"/>
  <c r="Q371" i="4"/>
  <c r="L371" i="4"/>
  <c r="Y371" i="4"/>
  <c r="L223" i="4"/>
  <c r="Q223" i="4"/>
  <c r="Q1371" i="4"/>
  <c r="L1371" i="4"/>
  <c r="N1098" i="4"/>
  <c r="S1098" i="4" s="1"/>
  <c r="N727" i="4"/>
  <c r="S727" i="4" s="1"/>
  <c r="N532" i="4"/>
  <c r="S532" i="4" s="1"/>
  <c r="Q382" i="4"/>
  <c r="L382" i="4"/>
  <c r="Y382" i="4"/>
  <c r="Y233" i="4"/>
  <c r="L233" i="4"/>
  <c r="Q233" i="4"/>
  <c r="N1917" i="4"/>
  <c r="S1917" i="4" s="1"/>
  <c r="Q1419" i="4"/>
  <c r="L1419" i="4"/>
  <c r="N1137" i="4"/>
  <c r="S1137" i="4" s="1"/>
  <c r="N2056" i="4"/>
  <c r="S2056" i="4" s="1"/>
  <c r="N1323" i="4"/>
  <c r="S1323" i="4" s="1"/>
  <c r="N931" i="4"/>
  <c r="S931" i="4" s="1"/>
  <c r="N538" i="4"/>
  <c r="S538" i="4" s="1"/>
  <c r="Q339" i="4"/>
  <c r="L339" i="4"/>
  <c r="Y339" i="4"/>
  <c r="Q155" i="4"/>
  <c r="Y155" i="4"/>
  <c r="L155" i="4"/>
  <c r="N1897" i="4"/>
  <c r="S1897" i="4" s="1"/>
  <c r="N2111" i="4"/>
  <c r="S2111" i="4" s="1"/>
  <c r="N1357" i="4"/>
  <c r="S1357" i="4" s="1"/>
  <c r="N952" i="4"/>
  <c r="S952" i="4" s="1"/>
  <c r="N553" i="4"/>
  <c r="S553" i="4" s="1"/>
  <c r="Q352" i="4"/>
  <c r="L352" i="4"/>
  <c r="Y352" i="4"/>
  <c r="Y166" i="4"/>
  <c r="Q166" i="4"/>
  <c r="W166" i="4"/>
  <c r="L166" i="4"/>
  <c r="L1577" i="4"/>
  <c r="Q1577" i="4"/>
  <c r="Y1577" i="4"/>
  <c r="N1120" i="4"/>
  <c r="S1120" i="4" s="1"/>
  <c r="W651" i="4"/>
  <c r="Y651" i="4"/>
  <c r="L651" i="4"/>
  <c r="Q651" i="4"/>
  <c r="W430" i="4"/>
  <c r="L430" i="4"/>
  <c r="Q430" i="4"/>
  <c r="Y430" i="4"/>
  <c r="L232" i="4"/>
  <c r="Q232" i="4"/>
  <c r="Y232" i="4"/>
  <c r="L77" i="4"/>
  <c r="Q77" i="4"/>
  <c r="Y77" i="4"/>
  <c r="N1939" i="4"/>
  <c r="S1939" i="4" s="1"/>
  <c r="N1255" i="4"/>
  <c r="S1255" i="4" s="1"/>
  <c r="N894" i="4"/>
  <c r="S894" i="4" s="1"/>
  <c r="N511" i="4"/>
  <c r="S511" i="4" s="1"/>
  <c r="L314" i="4"/>
  <c r="Q314" i="4"/>
  <c r="L138" i="4"/>
  <c r="Y138" i="4"/>
  <c r="W138" i="4"/>
  <c r="Q138" i="4"/>
  <c r="W2246" i="4"/>
  <c r="L2246" i="4"/>
  <c r="Q2246" i="4"/>
  <c r="Y2246" i="4"/>
  <c r="Q1424" i="4"/>
  <c r="Y1424" i="4"/>
  <c r="L1424" i="4"/>
  <c r="N995" i="4"/>
  <c r="S995" i="4" s="1"/>
  <c r="N583" i="4"/>
  <c r="S583" i="4" s="1"/>
  <c r="L376" i="4"/>
  <c r="Q376" i="4"/>
  <c r="W184" i="4"/>
  <c r="Q184" i="4"/>
  <c r="L184" i="4"/>
  <c r="Y184" i="4"/>
  <c r="N1334" i="4"/>
  <c r="S1334" i="4" s="1"/>
  <c r="N542" i="4"/>
  <c r="S542" i="4" s="1"/>
  <c r="Q159" i="4"/>
  <c r="Y159" i="4"/>
  <c r="W159" i="4"/>
  <c r="L159" i="4"/>
  <c r="Y1380" i="4"/>
  <c r="L1380" i="4"/>
  <c r="Q1380" i="4"/>
  <c r="N560" i="4"/>
  <c r="S560" i="4" s="1"/>
  <c r="W171" i="4"/>
  <c r="Y171" i="4"/>
  <c r="L171" i="4"/>
  <c r="Q171" i="4"/>
  <c r="N1915" i="4"/>
  <c r="S1915" i="4" s="1"/>
  <c r="L1238" i="4"/>
  <c r="Q1238" i="4"/>
  <c r="Q883" i="4"/>
  <c r="L883" i="4"/>
  <c r="Y883" i="4"/>
  <c r="N504" i="4"/>
  <c r="S504" i="4" s="1"/>
  <c r="Q307" i="4"/>
  <c r="L307" i="4"/>
  <c r="Y134" i="4"/>
  <c r="L134" i="4"/>
  <c r="Q134" i="4"/>
  <c r="N2093" i="4"/>
  <c r="S2093" i="4" s="1"/>
  <c r="N628" i="4"/>
  <c r="S628" i="4" s="1"/>
  <c r="L152" i="4"/>
  <c r="Q152" i="4"/>
  <c r="Y152" i="4"/>
  <c r="W152" i="4"/>
  <c r="N676" i="4"/>
  <c r="S676" i="4" s="1"/>
  <c r="L1667" i="4"/>
  <c r="Q1667" i="4"/>
  <c r="Q1211" i="4"/>
  <c r="L1211" i="4"/>
  <c r="Y1211" i="4"/>
  <c r="L411" i="4"/>
  <c r="Q411" i="4"/>
  <c r="Y411" i="4"/>
  <c r="N2307" i="4"/>
  <c r="S2307" i="4" s="1"/>
  <c r="W177" i="4"/>
  <c r="Y177" i="4"/>
  <c r="L177" i="4"/>
  <c r="Q177" i="4"/>
  <c r="L218" i="4"/>
  <c r="Q218" i="4"/>
  <c r="Y218" i="4"/>
  <c r="N729" i="4"/>
  <c r="S729" i="4" s="1"/>
  <c r="L205" i="4"/>
  <c r="Q205" i="4"/>
  <c r="N896" i="4"/>
  <c r="S896" i="4" s="1"/>
  <c r="N2271" i="4"/>
  <c r="S2271" i="4" s="1"/>
  <c r="W173" i="4"/>
  <c r="Q173" i="4"/>
  <c r="L173" i="4"/>
  <c r="Y173" i="4"/>
  <c r="N721" i="4"/>
  <c r="S721" i="4" s="1"/>
  <c r="N554" i="4"/>
  <c r="S554" i="4" s="1"/>
  <c r="N1280" i="4"/>
  <c r="S1280" i="4" s="1"/>
  <c r="N602" i="4"/>
  <c r="S602" i="4" s="1"/>
  <c r="N1019" i="4"/>
  <c r="S1019" i="4" s="1"/>
  <c r="L306" i="4"/>
  <c r="Y306" i="4"/>
  <c r="Q306" i="4"/>
  <c r="R102" i="4"/>
  <c r="N940" i="4"/>
  <c r="S940" i="4" s="1"/>
  <c r="N265" i="4"/>
  <c r="S265" i="4" s="1"/>
  <c r="N1007" i="4"/>
  <c r="S1007" i="4" s="1"/>
  <c r="Q302" i="4"/>
  <c r="L302" i="4"/>
  <c r="R1882" i="4"/>
  <c r="N537" i="4"/>
  <c r="S537" i="4" s="1"/>
  <c r="R879" i="4"/>
  <c r="Q1823" i="4"/>
  <c r="N2406" i="4"/>
  <c r="S2406" i="4" s="1"/>
  <c r="Y1495" i="4"/>
  <c r="Y1838" i="4"/>
  <c r="L665" i="4"/>
  <c r="L659" i="4"/>
  <c r="W656" i="4"/>
  <c r="R1833" i="4"/>
  <c r="Y1499" i="4"/>
  <c r="R2408" i="4"/>
  <c r="W2408" i="4"/>
  <c r="R882" i="4"/>
  <c r="W2332" i="4"/>
  <c r="R2332" i="4"/>
  <c r="W2407" i="4"/>
  <c r="R874" i="4"/>
  <c r="R881" i="4"/>
  <c r="W2343" i="4"/>
  <c r="L2343" i="4"/>
  <c r="Y2343" i="4"/>
  <c r="Q2343" i="4"/>
  <c r="Q2328" i="4"/>
  <c r="Y2328" i="4"/>
  <c r="N2300" i="4"/>
  <c r="S2300" i="4" s="1"/>
  <c r="Q2384" i="4"/>
  <c r="Y2384" i="4"/>
  <c r="L2384" i="4"/>
  <c r="Y2311" i="4"/>
  <c r="L2311" i="4"/>
  <c r="Q2311" i="4"/>
  <c r="N2139" i="4"/>
  <c r="S2139" i="4" s="1"/>
  <c r="N1994" i="4"/>
  <c r="S1994" i="4" s="1"/>
  <c r="R1849" i="4"/>
  <c r="N2294" i="4"/>
  <c r="S2294" i="4" s="1"/>
  <c r="N2125" i="4"/>
  <c r="S2125" i="4" s="1"/>
  <c r="N1980" i="4"/>
  <c r="S1980" i="4" s="1"/>
  <c r="R2279" i="4"/>
  <c r="N2110" i="4"/>
  <c r="S2110" i="4" s="1"/>
  <c r="N1966" i="4"/>
  <c r="S1966" i="4" s="1"/>
  <c r="N1819" i="4"/>
  <c r="S1819" i="4" s="1"/>
  <c r="N2264" i="4"/>
  <c r="S2264" i="4" s="1"/>
  <c r="N2096" i="4"/>
  <c r="S2096" i="4" s="1"/>
  <c r="N1952" i="4"/>
  <c r="S1952" i="4" s="1"/>
  <c r="N1805" i="4"/>
  <c r="S1805" i="4" s="1"/>
  <c r="Y2249" i="4"/>
  <c r="L2249" i="4"/>
  <c r="W2249" i="4"/>
  <c r="Q2249" i="4"/>
  <c r="N2082" i="4"/>
  <c r="S2082" i="4" s="1"/>
  <c r="N1938" i="4"/>
  <c r="S1938" i="4" s="1"/>
  <c r="N1768" i="4"/>
  <c r="S1768" i="4" s="1"/>
  <c r="N2138" i="4"/>
  <c r="S2138" i="4" s="1"/>
  <c r="N1889" i="4"/>
  <c r="S1889" i="4" s="1"/>
  <c r="L1613" i="4"/>
  <c r="Q1613" i="4"/>
  <c r="L1462" i="4"/>
  <c r="Q1462" i="4"/>
  <c r="N1314" i="4"/>
  <c r="S1314" i="4" s="1"/>
  <c r="N2051" i="4"/>
  <c r="S2051" i="4" s="1"/>
  <c r="N1801" i="4"/>
  <c r="S1801" i="4" s="1"/>
  <c r="L1560" i="4"/>
  <c r="Q1560" i="4"/>
  <c r="L1410" i="4"/>
  <c r="Q1410" i="4"/>
  <c r="N1262" i="4"/>
  <c r="S1262" i="4" s="1"/>
  <c r="N2175" i="4"/>
  <c r="S2175" i="4" s="1"/>
  <c r="R1876" i="4"/>
  <c r="Q1575" i="4"/>
  <c r="Y1575" i="4"/>
  <c r="L1575" i="4"/>
  <c r="Q1395" i="4"/>
  <c r="L1395" i="4"/>
  <c r="L1220" i="4"/>
  <c r="Q1220" i="4"/>
  <c r="N1118" i="4"/>
  <c r="S1118" i="4" s="1"/>
  <c r="N2069" i="4"/>
  <c r="S2069" i="4" s="1"/>
  <c r="N1751" i="4"/>
  <c r="S1751" i="4" s="1"/>
  <c r="Y1514" i="4"/>
  <c r="Q1514" i="4"/>
  <c r="L1514" i="4"/>
  <c r="N1333" i="4"/>
  <c r="S1333" i="4" s="1"/>
  <c r="N1067" i="4"/>
  <c r="S1067" i="4" s="1"/>
  <c r="N2290" i="4"/>
  <c r="S2290" i="4" s="1"/>
  <c r="N1967" i="4"/>
  <c r="S1967" i="4" s="1"/>
  <c r="L1630" i="4"/>
  <c r="Q1630" i="4"/>
  <c r="Y1630" i="4"/>
  <c r="L1450" i="4"/>
  <c r="Q1450" i="4"/>
  <c r="Y1450" i="4"/>
  <c r="N1271" i="4"/>
  <c r="S1271" i="4" s="1"/>
  <c r="N1163" i="4"/>
  <c r="S1163" i="4" s="1"/>
  <c r="N1016" i="4"/>
  <c r="S1016" i="4" s="1"/>
  <c r="N2229" i="4"/>
  <c r="S2229" i="4" s="1"/>
  <c r="N1810" i="4"/>
  <c r="S1810" i="4" s="1"/>
  <c r="L1476" i="4"/>
  <c r="Q1476" i="4"/>
  <c r="Y1476" i="4"/>
  <c r="L1236" i="4"/>
  <c r="Q1236" i="4"/>
  <c r="Y1236" i="4"/>
  <c r="N1085" i="4"/>
  <c r="S1085" i="4" s="1"/>
  <c r="N913" i="4"/>
  <c r="S913" i="4" s="1"/>
  <c r="N643" i="4"/>
  <c r="S643" i="4" s="1"/>
  <c r="N2293" i="4"/>
  <c r="S2293" i="4" s="1"/>
  <c r="R1872" i="4"/>
  <c r="Q1512" i="4"/>
  <c r="L1512" i="4"/>
  <c r="N1272" i="4"/>
  <c r="S1272" i="4" s="1"/>
  <c r="N1115" i="4"/>
  <c r="S1115" i="4" s="1"/>
  <c r="N936" i="4"/>
  <c r="S936" i="4" s="1"/>
  <c r="N2063" i="4"/>
  <c r="S2063" i="4" s="1"/>
  <c r="L1628" i="4"/>
  <c r="Q1628" i="4"/>
  <c r="Y1628" i="4"/>
  <c r="Q1389" i="4"/>
  <c r="L1389" i="4"/>
  <c r="Y1389" i="4"/>
  <c r="N1014" i="4"/>
  <c r="S1014" i="4" s="1"/>
  <c r="N2280" i="4"/>
  <c r="S2280" i="4" s="1"/>
  <c r="R1860" i="4"/>
  <c r="Q1506" i="4"/>
  <c r="L1506" i="4"/>
  <c r="N1267" i="4"/>
  <c r="S1267" i="4" s="1"/>
  <c r="N1110" i="4"/>
  <c r="S1110" i="4" s="1"/>
  <c r="N932" i="4"/>
  <c r="S932" i="4" s="1"/>
  <c r="L662" i="4"/>
  <c r="Y662" i="4"/>
  <c r="Q1651" i="4"/>
  <c r="L1651" i="4"/>
  <c r="Y1651" i="4"/>
  <c r="N1292" i="4"/>
  <c r="S1292" i="4" s="1"/>
  <c r="N1033" i="4"/>
  <c r="S1033" i="4" s="1"/>
  <c r="N678" i="4"/>
  <c r="S678" i="4" s="1"/>
  <c r="N497" i="4"/>
  <c r="S497" i="4" s="1"/>
  <c r="Q349" i="4"/>
  <c r="L349" i="4"/>
  <c r="L1676" i="4"/>
  <c r="Q1676" i="4"/>
  <c r="N1318" i="4"/>
  <c r="S1318" i="4" s="1"/>
  <c r="N1054" i="4"/>
  <c r="S1054" i="4" s="1"/>
  <c r="N694" i="4"/>
  <c r="S694" i="4" s="1"/>
  <c r="N507" i="4"/>
  <c r="S507" i="4" s="1"/>
  <c r="L359" i="4"/>
  <c r="Q359" i="4"/>
  <c r="L211" i="4"/>
  <c r="Q211" i="4"/>
  <c r="N1763" i="4"/>
  <c r="S1763" i="4" s="1"/>
  <c r="N1341" i="4"/>
  <c r="S1341" i="4" s="1"/>
  <c r="N1073" i="4"/>
  <c r="S1073" i="4" s="1"/>
  <c r="N708" i="4"/>
  <c r="S708" i="4" s="1"/>
  <c r="L518" i="4"/>
  <c r="Q518" i="4"/>
  <c r="Y518" i="4"/>
  <c r="Q369" i="4"/>
  <c r="L369" i="4"/>
  <c r="L221" i="4"/>
  <c r="Q221" i="4"/>
  <c r="R1866" i="4"/>
  <c r="L1390" i="4"/>
  <c r="Q1390" i="4"/>
  <c r="N1113" i="4"/>
  <c r="S1113" i="4" s="1"/>
  <c r="N1981" i="4"/>
  <c r="S1981" i="4" s="1"/>
  <c r="N1279" i="4"/>
  <c r="S1279" i="4" s="1"/>
  <c r="N905" i="4"/>
  <c r="S905" i="4" s="1"/>
  <c r="Q519" i="4"/>
  <c r="Y519" i="4"/>
  <c r="L519" i="4"/>
  <c r="Q321" i="4"/>
  <c r="L321" i="4"/>
  <c r="L143" i="4"/>
  <c r="Q143" i="4"/>
  <c r="Y143" i="4"/>
  <c r="N2297" i="4"/>
  <c r="S2297" i="4" s="1"/>
  <c r="Q1678" i="4"/>
  <c r="L1678" i="4"/>
  <c r="N2039" i="4"/>
  <c r="S2039" i="4" s="1"/>
  <c r="N1315" i="4"/>
  <c r="S1315" i="4" s="1"/>
  <c r="N927" i="4"/>
  <c r="S927" i="4" s="1"/>
  <c r="N535" i="4"/>
  <c r="S535" i="4" s="1"/>
  <c r="Q336" i="4"/>
  <c r="L336" i="4"/>
  <c r="Y336" i="4"/>
  <c r="L153" i="4"/>
  <c r="Y153" i="4"/>
  <c r="Q153" i="4"/>
  <c r="L1533" i="4"/>
  <c r="Q1533" i="4"/>
  <c r="N1084" i="4"/>
  <c r="S1084" i="4" s="1"/>
  <c r="R629" i="4"/>
  <c r="L414" i="4"/>
  <c r="Q414" i="4"/>
  <c r="L217" i="4"/>
  <c r="Q217" i="4"/>
  <c r="Q65" i="4"/>
  <c r="L65" i="4"/>
  <c r="R1862" i="4"/>
  <c r="L1213" i="4"/>
  <c r="Q1213" i="4"/>
  <c r="Y1213" i="4"/>
  <c r="N493" i="4"/>
  <c r="S493" i="4" s="1"/>
  <c r="L297" i="4"/>
  <c r="Q297" i="4"/>
  <c r="Q126" i="4"/>
  <c r="L126" i="4"/>
  <c r="Y126" i="4"/>
  <c r="N2153" i="4"/>
  <c r="S2153" i="4" s="1"/>
  <c r="L1383" i="4"/>
  <c r="Q1383" i="4"/>
  <c r="N966" i="4"/>
  <c r="S966" i="4" s="1"/>
  <c r="N562" i="4"/>
  <c r="S562" i="4" s="1"/>
  <c r="Q360" i="4"/>
  <c r="Y360" i="4"/>
  <c r="L360" i="4"/>
  <c r="Q172" i="4"/>
  <c r="L172" i="4"/>
  <c r="Y172" i="4"/>
  <c r="L1241" i="4"/>
  <c r="Q1241" i="4"/>
  <c r="Y1241" i="4"/>
  <c r="N506" i="4"/>
  <c r="S506" i="4" s="1"/>
  <c r="Q135" i="4"/>
  <c r="Y135" i="4"/>
  <c r="L135" i="4"/>
  <c r="N1287" i="4"/>
  <c r="S1287" i="4" s="1"/>
  <c r="L524" i="4"/>
  <c r="Q524" i="4"/>
  <c r="Q146" i="4"/>
  <c r="W146" i="4"/>
  <c r="L146" i="4"/>
  <c r="Y146" i="4"/>
  <c r="L1202" i="4"/>
  <c r="Q1202" i="4"/>
  <c r="L860" i="4"/>
  <c r="Q860" i="4"/>
  <c r="N488" i="4"/>
  <c r="S488" i="4" s="1"/>
  <c r="Q292" i="4"/>
  <c r="L292" i="4"/>
  <c r="Y122" i="4"/>
  <c r="L122" i="4"/>
  <c r="Q122" i="4"/>
  <c r="R1875" i="4"/>
  <c r="N578" i="4"/>
  <c r="S578" i="4" s="1"/>
  <c r="W125" i="4"/>
  <c r="L125" i="4"/>
  <c r="Y125" i="4"/>
  <c r="Q125" i="4"/>
  <c r="N570" i="4"/>
  <c r="S570" i="4" s="1"/>
  <c r="N1117" i="4"/>
  <c r="S1117" i="4" s="1"/>
  <c r="N1158" i="4"/>
  <c r="S1158" i="4" s="1"/>
  <c r="L368" i="4"/>
  <c r="Q368" i="4"/>
  <c r="Y368" i="4"/>
  <c r="L1831" i="4"/>
  <c r="Q1831" i="4"/>
  <c r="W119" i="4"/>
  <c r="Y119" i="4"/>
  <c r="Q119" i="4"/>
  <c r="L119" i="4"/>
  <c r="R2278" i="4"/>
  <c r="W670" i="4"/>
  <c r="Y670" i="4"/>
  <c r="L670" i="4"/>
  <c r="Q670" i="4"/>
  <c r="W175" i="4"/>
  <c r="Q175" i="4"/>
  <c r="L175" i="4"/>
  <c r="Y175" i="4"/>
  <c r="N471" i="4"/>
  <c r="S471" i="4" s="1"/>
  <c r="N2020" i="4"/>
  <c r="S2020" i="4" s="1"/>
  <c r="N610" i="4"/>
  <c r="S610" i="4" s="1"/>
  <c r="W142" i="4"/>
  <c r="L142" i="4"/>
  <c r="Y142" i="4"/>
  <c r="Q142" i="4"/>
  <c r="N607" i="4"/>
  <c r="S607" i="4" s="1"/>
  <c r="Q432" i="4"/>
  <c r="Y432" i="4"/>
  <c r="L432" i="4"/>
  <c r="N1042" i="4"/>
  <c r="S1042" i="4" s="1"/>
  <c r="N954" i="4"/>
  <c r="S954" i="4" s="1"/>
  <c r="N269" i="4"/>
  <c r="S269" i="4" s="1"/>
  <c r="N945" i="4"/>
  <c r="S945" i="4" s="1"/>
  <c r="N267" i="4"/>
  <c r="S267" i="4" s="1"/>
  <c r="L224" i="4"/>
  <c r="Q224" i="4"/>
  <c r="N933" i="4"/>
  <c r="S933" i="4" s="1"/>
  <c r="N263" i="4"/>
  <c r="S263" i="4" s="1"/>
  <c r="Q1624" i="4"/>
  <c r="L1624" i="4"/>
  <c r="N496" i="4"/>
  <c r="S496" i="4" s="1"/>
  <c r="Y1491" i="4"/>
  <c r="Y857" i="4"/>
  <c r="Y861" i="4"/>
  <c r="Q662" i="4"/>
  <c r="R1495" i="4"/>
  <c r="W1495" i="4"/>
  <c r="R1838" i="4"/>
  <c r="W665" i="4"/>
  <c r="L859" i="4"/>
  <c r="Y1825" i="4"/>
  <c r="Y871" i="4"/>
  <c r="L1825" i="4"/>
  <c r="Y2326" i="4"/>
  <c r="R883" i="4"/>
  <c r="W1494" i="4"/>
  <c r="Y496" i="4"/>
  <c r="L2315" i="4"/>
  <c r="Q2315" i="4"/>
  <c r="Y2315" i="4"/>
  <c r="L2412" i="4"/>
  <c r="Y2412" i="4"/>
  <c r="Q2412" i="4"/>
  <c r="Q2371" i="4"/>
  <c r="W2371" i="4"/>
  <c r="Y2371" i="4"/>
  <c r="L2371" i="4"/>
  <c r="N2296" i="4"/>
  <c r="S2296" i="4" s="1"/>
  <c r="N2127" i="4"/>
  <c r="S2127" i="4" s="1"/>
  <c r="N1982" i="4"/>
  <c r="S1982" i="4" s="1"/>
  <c r="R2281" i="4"/>
  <c r="N2112" i="4"/>
  <c r="S2112" i="4" s="1"/>
  <c r="N1968" i="4"/>
  <c r="S1968" i="4" s="1"/>
  <c r="L1822" i="4"/>
  <c r="Q1822" i="4"/>
  <c r="N2266" i="4"/>
  <c r="S2266" i="4" s="1"/>
  <c r="N2098" i="4"/>
  <c r="S2098" i="4" s="1"/>
  <c r="N1954" i="4"/>
  <c r="S1954" i="4" s="1"/>
  <c r="N1807" i="4"/>
  <c r="S1807" i="4" s="1"/>
  <c r="L2251" i="4"/>
  <c r="W2251" i="4"/>
  <c r="Q2251" i="4"/>
  <c r="Y2251" i="4"/>
  <c r="N2084" i="4"/>
  <c r="S2084" i="4" s="1"/>
  <c r="N1940" i="4"/>
  <c r="S1940" i="4" s="1"/>
  <c r="N1793" i="4"/>
  <c r="S1793" i="4" s="1"/>
  <c r="N2236" i="4"/>
  <c r="S2236" i="4" s="1"/>
  <c r="N2070" i="4"/>
  <c r="S2070" i="4" s="1"/>
  <c r="N1926" i="4"/>
  <c r="S1926" i="4" s="1"/>
  <c r="N1756" i="4"/>
  <c r="S1756" i="4" s="1"/>
  <c r="N2116" i="4"/>
  <c r="S2116" i="4" s="1"/>
  <c r="R1868" i="4"/>
  <c r="L1600" i="4"/>
  <c r="Q1600" i="4"/>
  <c r="Q1449" i="4"/>
  <c r="L1449" i="4"/>
  <c r="N1300" i="4"/>
  <c r="S1300" i="4" s="1"/>
  <c r="N2305" i="4"/>
  <c r="S2305" i="4" s="1"/>
  <c r="N2031" i="4"/>
  <c r="S2031" i="4" s="1"/>
  <c r="N1757" i="4"/>
  <c r="S1757" i="4" s="1"/>
  <c r="L1548" i="4"/>
  <c r="Q1548" i="4"/>
  <c r="Y1548" i="4"/>
  <c r="L1398" i="4"/>
  <c r="Q1398" i="4"/>
  <c r="Q1248" i="4"/>
  <c r="L1248" i="4"/>
  <c r="N2150" i="4"/>
  <c r="S2150" i="4" s="1"/>
  <c r="R1852" i="4"/>
  <c r="L1559" i="4"/>
  <c r="Q1559" i="4"/>
  <c r="Q1381" i="4"/>
  <c r="L1381" i="4"/>
  <c r="L1208" i="4"/>
  <c r="Q1208" i="4"/>
  <c r="N1106" i="4"/>
  <c r="S1106" i="4" s="1"/>
  <c r="N2045" i="4"/>
  <c r="S2045" i="4" s="1"/>
  <c r="L1677" i="4"/>
  <c r="Q1677" i="4"/>
  <c r="N1319" i="4"/>
  <c r="S1319" i="4" s="1"/>
  <c r="N1055" i="4"/>
  <c r="S1055" i="4" s="1"/>
  <c r="N2265" i="4"/>
  <c r="S2265" i="4" s="1"/>
  <c r="N1943" i="4"/>
  <c r="S1943" i="4" s="1"/>
  <c r="L1616" i="4"/>
  <c r="Q1616" i="4"/>
  <c r="Y1616" i="4"/>
  <c r="Q1434" i="4"/>
  <c r="L1434" i="4"/>
  <c r="Y1434" i="4"/>
  <c r="N1257" i="4"/>
  <c r="S1257" i="4" s="1"/>
  <c r="N1151" i="4"/>
  <c r="S1151" i="4" s="1"/>
  <c r="N1004" i="4"/>
  <c r="S1004" i="4" s="1"/>
  <c r="N2178" i="4"/>
  <c r="S2178" i="4" s="1"/>
  <c r="N1754" i="4"/>
  <c r="S1754" i="4" s="1"/>
  <c r="Q1455" i="4"/>
  <c r="L1455" i="4"/>
  <c r="L1221" i="4"/>
  <c r="Q1221" i="4"/>
  <c r="Y1221" i="4"/>
  <c r="N1070" i="4"/>
  <c r="S1070" i="4" s="1"/>
  <c r="N901" i="4"/>
  <c r="S901" i="4" s="1"/>
  <c r="R631" i="4"/>
  <c r="L2256" i="4"/>
  <c r="W2256" i="4"/>
  <c r="Q2256" i="4"/>
  <c r="Y2256" i="4"/>
  <c r="Y1492" i="4"/>
  <c r="L1492" i="4"/>
  <c r="Q1492" i="4"/>
  <c r="N1254" i="4"/>
  <c r="S1254" i="4" s="1"/>
  <c r="N1099" i="4"/>
  <c r="S1099" i="4" s="1"/>
  <c r="N923" i="4"/>
  <c r="S923" i="4" s="1"/>
  <c r="Q654" i="4"/>
  <c r="L654" i="4"/>
  <c r="N2032" i="4"/>
  <c r="S2032" i="4" s="1"/>
  <c r="Y1608" i="4"/>
  <c r="L1608" i="4"/>
  <c r="Q1608" i="4"/>
  <c r="Y1370" i="4"/>
  <c r="Q1370" i="4"/>
  <c r="L1370" i="4"/>
  <c r="N1194" i="4"/>
  <c r="S1194" i="4" s="1"/>
  <c r="N999" i="4"/>
  <c r="S999" i="4" s="1"/>
  <c r="N726" i="4"/>
  <c r="S726" i="4" s="1"/>
  <c r="L2248" i="4"/>
  <c r="Q2248" i="4"/>
  <c r="Y2248" i="4"/>
  <c r="W2248" i="4"/>
  <c r="L1246" i="4"/>
  <c r="Q1246" i="4"/>
  <c r="Y1246" i="4"/>
  <c r="N1094" i="4"/>
  <c r="S1094" i="4" s="1"/>
  <c r="N919" i="4"/>
  <c r="S919" i="4" s="1"/>
  <c r="N2273" i="4"/>
  <c r="S2273" i="4" s="1"/>
  <c r="Q1621" i="4"/>
  <c r="L1621" i="4"/>
  <c r="N1263" i="4"/>
  <c r="S1263" i="4" s="1"/>
  <c r="N1009" i="4"/>
  <c r="S1009" i="4" s="1"/>
  <c r="Y659" i="4"/>
  <c r="Q659" i="4"/>
  <c r="N484" i="4"/>
  <c r="S484" i="4" s="1"/>
  <c r="Q337" i="4"/>
  <c r="Y337" i="4"/>
  <c r="L337" i="4"/>
  <c r="L2316" i="4"/>
  <c r="Q2316" i="4"/>
  <c r="Y2316" i="4"/>
  <c r="L1642" i="4"/>
  <c r="Q1642" i="4"/>
  <c r="Y1642" i="4"/>
  <c r="N1283" i="4"/>
  <c r="S1283" i="4" s="1"/>
  <c r="N1026" i="4"/>
  <c r="S1026" i="4" s="1"/>
  <c r="N674" i="4"/>
  <c r="S674" i="4" s="1"/>
  <c r="N495" i="4"/>
  <c r="S495" i="4" s="1"/>
  <c r="L347" i="4"/>
  <c r="Q347" i="4"/>
  <c r="Y347" i="4"/>
  <c r="Q2409" i="4"/>
  <c r="L2409" i="4"/>
  <c r="L1669" i="4"/>
  <c r="Q1669" i="4"/>
  <c r="Y1669" i="4"/>
  <c r="N1311" i="4"/>
  <c r="S1311" i="4" s="1"/>
  <c r="N1049" i="4"/>
  <c r="S1049" i="4" s="1"/>
  <c r="N690" i="4"/>
  <c r="S690" i="4" s="1"/>
  <c r="N505" i="4"/>
  <c r="S505" i="4" s="1"/>
  <c r="L357" i="4"/>
  <c r="Q357" i="4"/>
  <c r="L209" i="4"/>
  <c r="Q209" i="4"/>
  <c r="Y209" i="4"/>
  <c r="N1814" i="4"/>
  <c r="S1814" i="4" s="1"/>
  <c r="N1358" i="4"/>
  <c r="S1358" i="4" s="1"/>
  <c r="N1088" i="4"/>
  <c r="S1088" i="4" s="1"/>
  <c r="N1909" i="4"/>
  <c r="S1909" i="4" s="1"/>
  <c r="L1235" i="4"/>
  <c r="Q1235" i="4"/>
  <c r="Y880" i="4"/>
  <c r="Q880" i="4"/>
  <c r="L880" i="4"/>
  <c r="N502" i="4"/>
  <c r="S502" i="4" s="1"/>
  <c r="L305" i="4"/>
  <c r="Q305" i="4"/>
  <c r="Y305" i="4"/>
  <c r="Q132" i="4"/>
  <c r="Y132" i="4"/>
  <c r="L132" i="4"/>
  <c r="N2120" i="4"/>
  <c r="S2120" i="4" s="1"/>
  <c r="L1585" i="4"/>
  <c r="Q1585" i="4"/>
  <c r="N1961" i="4"/>
  <c r="S1961" i="4" s="1"/>
  <c r="N1268" i="4"/>
  <c r="S1268" i="4" s="1"/>
  <c r="N902" i="4"/>
  <c r="S902" i="4" s="1"/>
  <c r="L516" i="4"/>
  <c r="Q516" i="4"/>
  <c r="Y318" i="4"/>
  <c r="L318" i="4"/>
  <c r="Q318" i="4"/>
  <c r="Y141" i="4"/>
  <c r="Q141" i="4"/>
  <c r="L141" i="4"/>
  <c r="L2385" i="4"/>
  <c r="Q2385" i="4"/>
  <c r="Q1483" i="4"/>
  <c r="L1483" i="4"/>
  <c r="N1044" i="4"/>
  <c r="S1044" i="4" s="1"/>
  <c r="N609" i="4"/>
  <c r="S609" i="4" s="1"/>
  <c r="Q399" i="4"/>
  <c r="L399" i="4"/>
  <c r="Y399" i="4"/>
  <c r="L202" i="4"/>
  <c r="Q202" i="4"/>
  <c r="Y202" i="4"/>
  <c r="L53" i="4"/>
  <c r="Q53" i="4"/>
  <c r="N1765" i="4"/>
  <c r="S1765" i="4" s="1"/>
  <c r="N722" i="4"/>
  <c r="S722" i="4" s="1"/>
  <c r="N477" i="4"/>
  <c r="S477" i="4" s="1"/>
  <c r="N279" i="4"/>
  <c r="S279" i="4" s="1"/>
  <c r="N113" i="4"/>
  <c r="S113" i="4" s="1"/>
  <c r="N2080" i="4"/>
  <c r="S2080" i="4" s="1"/>
  <c r="N1339" i="4"/>
  <c r="S1339" i="4" s="1"/>
  <c r="N939" i="4"/>
  <c r="S939" i="4" s="1"/>
  <c r="N543" i="4"/>
  <c r="S543" i="4" s="1"/>
  <c r="Q343" i="4"/>
  <c r="L343" i="4"/>
  <c r="L160" i="4"/>
  <c r="W160" i="4"/>
  <c r="Q160" i="4"/>
  <c r="Y160" i="4"/>
  <c r="N474" i="4"/>
  <c r="S474" i="4" s="1"/>
  <c r="R110" i="4"/>
  <c r="Q1207" i="4"/>
  <c r="L1207" i="4"/>
  <c r="Y1207" i="4"/>
  <c r="N489" i="4"/>
  <c r="S489" i="4" s="1"/>
  <c r="Y123" i="4"/>
  <c r="W123" i="4"/>
  <c r="L123" i="4"/>
  <c r="Q123" i="4"/>
  <c r="N1745" i="4"/>
  <c r="S1745" i="4" s="1"/>
  <c r="N716" i="4"/>
  <c r="S716" i="4" s="1"/>
  <c r="N473" i="4"/>
  <c r="S473" i="4" s="1"/>
  <c r="N275" i="4"/>
  <c r="S275" i="4" s="1"/>
  <c r="R109" i="4"/>
  <c r="Y1619" i="4"/>
  <c r="L1619" i="4"/>
  <c r="Q1619" i="4"/>
  <c r="N533" i="4"/>
  <c r="S533" i="4" s="1"/>
  <c r="N93" i="4"/>
  <c r="S93" i="4" s="1"/>
  <c r="N485" i="4"/>
  <c r="S485" i="4" s="1"/>
  <c r="N893" i="4"/>
  <c r="S893" i="4" s="1"/>
  <c r="N1072" i="4"/>
  <c r="S1072" i="4" s="1"/>
  <c r="L330" i="4"/>
  <c r="Y330" i="4"/>
  <c r="Q330" i="4"/>
  <c r="N1325" i="4"/>
  <c r="S1325" i="4" s="1"/>
  <c r="L58" i="4"/>
  <c r="Q58" i="4"/>
  <c r="Y58" i="4"/>
  <c r="N2029" i="4"/>
  <c r="S2029" i="4" s="1"/>
  <c r="N613" i="4"/>
  <c r="S613" i="4" s="1"/>
  <c r="W144" i="4"/>
  <c r="Q144" i="4"/>
  <c r="Y144" i="4"/>
  <c r="L144" i="4"/>
  <c r="Y315" i="4"/>
  <c r="Q315" i="4"/>
  <c r="L315" i="4"/>
  <c r="N1794" i="4"/>
  <c r="S1794" i="4" s="1"/>
  <c r="N565" i="4"/>
  <c r="S565" i="4" s="1"/>
  <c r="N114" i="4"/>
  <c r="S114" i="4" s="1"/>
  <c r="L515" i="4"/>
  <c r="Q515" i="4"/>
  <c r="L234" i="4"/>
  <c r="Q234" i="4"/>
  <c r="Y234" i="4"/>
  <c r="N900" i="4"/>
  <c r="S900" i="4" s="1"/>
  <c r="N597" i="4"/>
  <c r="S597" i="4" s="1"/>
  <c r="L881" i="4"/>
  <c r="Y881" i="4"/>
  <c r="Q881" i="4"/>
  <c r="L229" i="4"/>
  <c r="Q229" i="4"/>
  <c r="N630" i="4"/>
  <c r="S630" i="4" s="1"/>
  <c r="N700" i="4"/>
  <c r="S700" i="4" s="1"/>
  <c r="Y161" i="4"/>
  <c r="W161" i="4"/>
  <c r="L161" i="4"/>
  <c r="Q161" i="4"/>
  <c r="L220" i="4"/>
  <c r="Q220" i="4"/>
  <c r="Y220" i="4"/>
  <c r="N454" i="4"/>
  <c r="S454" i="4" s="1"/>
  <c r="R1491" i="4"/>
  <c r="W1491" i="4"/>
  <c r="W857" i="4"/>
  <c r="R857" i="4"/>
  <c r="W861" i="4"/>
  <c r="R861" i="4"/>
  <c r="Q650" i="4"/>
  <c r="Q1832" i="4"/>
  <c r="W662" i="4"/>
  <c r="R1825" i="4"/>
  <c r="W1825" i="4"/>
  <c r="W871" i="4"/>
  <c r="R871" i="4"/>
  <c r="Y655" i="4"/>
  <c r="Y654" i="4"/>
  <c r="L867" i="4"/>
  <c r="R1821" i="4"/>
  <c r="W2414" i="4"/>
  <c r="R2414" i="4"/>
  <c r="R1827" i="4"/>
  <c r="W2340" i="4"/>
  <c r="R2340" i="4"/>
  <c r="Y503" i="4"/>
  <c r="N2283" i="4"/>
  <c r="S2283" i="4" s="1"/>
  <c r="N2114" i="4"/>
  <c r="S2114" i="4" s="1"/>
  <c r="N1970" i="4"/>
  <c r="S1970" i="4" s="1"/>
  <c r="N2268" i="4"/>
  <c r="S2268" i="4" s="1"/>
  <c r="N2100" i="4"/>
  <c r="S2100" i="4" s="1"/>
  <c r="N1956" i="4"/>
  <c r="S1956" i="4" s="1"/>
  <c r="N1809" i="4"/>
  <c r="S1809" i="4" s="1"/>
  <c r="L2253" i="4"/>
  <c r="Y2253" i="4"/>
  <c r="Q2253" i="4"/>
  <c r="N2086" i="4"/>
  <c r="S2086" i="4" s="1"/>
  <c r="N1942" i="4"/>
  <c r="S1942" i="4" s="1"/>
  <c r="N1795" i="4"/>
  <c r="S1795" i="4" s="1"/>
  <c r="N2238" i="4"/>
  <c r="S2238" i="4" s="1"/>
  <c r="N2072" i="4"/>
  <c r="S2072" i="4" s="1"/>
  <c r="N1928" i="4"/>
  <c r="S1928" i="4" s="1"/>
  <c r="N1758" i="4"/>
  <c r="S1758" i="4" s="1"/>
  <c r="R2224" i="4"/>
  <c r="N2058" i="4"/>
  <c r="S2058" i="4" s="1"/>
  <c r="N1914" i="4"/>
  <c r="S1914" i="4" s="1"/>
  <c r="N1744" i="4"/>
  <c r="S1744" i="4" s="1"/>
  <c r="N2095" i="4"/>
  <c r="S2095" i="4" s="1"/>
  <c r="R1848" i="4"/>
  <c r="L1586" i="4"/>
  <c r="Q1586" i="4"/>
  <c r="L1437" i="4"/>
  <c r="Q1437" i="4"/>
  <c r="N1288" i="4"/>
  <c r="S1288" i="4" s="1"/>
  <c r="N2282" i="4"/>
  <c r="S2282" i="4" s="1"/>
  <c r="N2009" i="4"/>
  <c r="S2009" i="4" s="1"/>
  <c r="N1743" i="4"/>
  <c r="S1743" i="4" s="1"/>
  <c r="L1535" i="4"/>
  <c r="Q1535" i="4"/>
  <c r="L1386" i="4"/>
  <c r="Q1386" i="4"/>
  <c r="Y1386" i="4"/>
  <c r="N2126" i="4"/>
  <c r="S2126" i="4" s="1"/>
  <c r="Q1827" i="4"/>
  <c r="L1827" i="4"/>
  <c r="L1545" i="4"/>
  <c r="Q1545" i="4"/>
  <c r="Y1545" i="4"/>
  <c r="L1367" i="4"/>
  <c r="Q1367" i="4"/>
  <c r="Y1367" i="4"/>
  <c r="L1196" i="4"/>
  <c r="Q1196" i="4"/>
  <c r="N1093" i="4"/>
  <c r="S1093" i="4" s="1"/>
  <c r="Q2379" i="4"/>
  <c r="Y2379" i="4"/>
  <c r="L2379" i="4"/>
  <c r="N2021" i="4"/>
  <c r="S2021" i="4" s="1"/>
  <c r="L1663" i="4"/>
  <c r="Q1663" i="4"/>
  <c r="L1482" i="4"/>
  <c r="Q1482" i="4"/>
  <c r="N1303" i="4"/>
  <c r="S1303" i="4" s="1"/>
  <c r="N1189" i="4"/>
  <c r="S1189" i="4" s="1"/>
  <c r="N1043" i="4"/>
  <c r="S1043" i="4" s="1"/>
  <c r="N2235" i="4"/>
  <c r="S2235" i="4" s="1"/>
  <c r="N1919" i="4"/>
  <c r="S1919" i="4" s="1"/>
  <c r="L1601" i="4"/>
  <c r="Q1601" i="4"/>
  <c r="Q1420" i="4"/>
  <c r="L1420" i="4"/>
  <c r="Y1420" i="4"/>
  <c r="Q1240" i="4"/>
  <c r="L1240" i="4"/>
  <c r="Y1240" i="4"/>
  <c r="N1138" i="4"/>
  <c r="S1138" i="4" s="1"/>
  <c r="N992" i="4"/>
  <c r="S992" i="4" s="1"/>
  <c r="N2141" i="4"/>
  <c r="S2141" i="4" s="1"/>
  <c r="L1673" i="4"/>
  <c r="Q1673" i="4"/>
  <c r="Q1433" i="4"/>
  <c r="L1433" i="4"/>
  <c r="Q1203" i="4"/>
  <c r="L1203" i="4"/>
  <c r="N1052" i="4"/>
  <c r="S1052" i="4" s="1"/>
  <c r="N889" i="4"/>
  <c r="S889" i="4" s="1"/>
  <c r="N618" i="4"/>
  <c r="S618" i="4" s="1"/>
  <c r="R2225" i="4"/>
  <c r="N1806" i="4"/>
  <c r="S1806" i="4" s="1"/>
  <c r="Q1472" i="4"/>
  <c r="L1472" i="4"/>
  <c r="L1234" i="4"/>
  <c r="Q1234" i="4"/>
  <c r="N1083" i="4"/>
  <c r="S1083" i="4" s="1"/>
  <c r="N911" i="4"/>
  <c r="S911" i="4" s="1"/>
  <c r="N641" i="4"/>
  <c r="S641" i="4" s="1"/>
  <c r="N1999" i="4"/>
  <c r="S1999" i="4" s="1"/>
  <c r="L1589" i="4"/>
  <c r="Q1589" i="4"/>
  <c r="Y1589" i="4"/>
  <c r="N1349" i="4"/>
  <c r="S1349" i="4" s="1"/>
  <c r="N1178" i="4"/>
  <c r="S1178" i="4" s="1"/>
  <c r="N983" i="4"/>
  <c r="S983" i="4" s="1"/>
  <c r="N713" i="4"/>
  <c r="S713" i="4" s="1"/>
  <c r="N2190" i="4"/>
  <c r="S2190" i="4" s="1"/>
  <c r="N1767" i="4"/>
  <c r="S1767" i="4" s="1"/>
  <c r="L1464" i="4"/>
  <c r="Y1464" i="4"/>
  <c r="Q1464" i="4"/>
  <c r="L1227" i="4"/>
  <c r="Q1227" i="4"/>
  <c r="Y1227" i="4"/>
  <c r="N1076" i="4"/>
  <c r="S1076" i="4" s="1"/>
  <c r="N907" i="4"/>
  <c r="S907" i="4" s="1"/>
  <c r="N637" i="4"/>
  <c r="S637" i="4" s="1"/>
  <c r="R2223" i="4"/>
  <c r="L1592" i="4"/>
  <c r="Q1592" i="4"/>
  <c r="L1233" i="4"/>
  <c r="Q1233" i="4"/>
  <c r="N984" i="4"/>
  <c r="S984" i="4" s="1"/>
  <c r="R640" i="4"/>
  <c r="N472" i="4"/>
  <c r="S472" i="4" s="1"/>
  <c r="Q324" i="4"/>
  <c r="L324" i="4"/>
  <c r="Y324" i="4"/>
  <c r="N2267" i="4"/>
  <c r="S2267" i="4" s="1"/>
  <c r="L1617" i="4"/>
  <c r="Q1617" i="4"/>
  <c r="N1258" i="4"/>
  <c r="S1258" i="4" s="1"/>
  <c r="N1005" i="4"/>
  <c r="S1005" i="4" s="1"/>
  <c r="N482" i="4"/>
  <c r="S482" i="4" s="1"/>
  <c r="L335" i="4"/>
  <c r="Q335" i="4"/>
  <c r="L2312" i="4"/>
  <c r="Q2312" i="4"/>
  <c r="Y1640" i="4"/>
  <c r="Q1640" i="4"/>
  <c r="L1640" i="4"/>
  <c r="N1281" i="4"/>
  <c r="S1281" i="4" s="1"/>
  <c r="N1024" i="4"/>
  <c r="S1024" i="4" s="1"/>
  <c r="N492" i="4"/>
  <c r="S492" i="4" s="1"/>
  <c r="Y345" i="4"/>
  <c r="Q345" i="4"/>
  <c r="L345" i="4"/>
  <c r="Y197" i="4"/>
  <c r="L197" i="4"/>
  <c r="Q197" i="4"/>
  <c r="N1748" i="4"/>
  <c r="S1748" i="4" s="1"/>
  <c r="N1330" i="4"/>
  <c r="S1330" i="4" s="1"/>
  <c r="N1064" i="4"/>
  <c r="S1064" i="4" s="1"/>
  <c r="N486" i="4"/>
  <c r="S486" i="4" s="1"/>
  <c r="L290" i="4"/>
  <c r="Q290" i="4"/>
  <c r="Y290" i="4"/>
  <c r="W120" i="4"/>
  <c r="L120" i="4"/>
  <c r="Q120" i="4"/>
  <c r="Y120" i="4"/>
  <c r="N1975" i="4"/>
  <c r="S1975" i="4" s="1"/>
  <c r="Q1541" i="4"/>
  <c r="L1541" i="4"/>
  <c r="R1887" i="4"/>
  <c r="L1225" i="4"/>
  <c r="Q1225" i="4"/>
  <c r="Y1225" i="4"/>
  <c r="Q878" i="4"/>
  <c r="Y878" i="4"/>
  <c r="N500" i="4"/>
  <c r="S500" i="4" s="1"/>
  <c r="Y500" i="4"/>
  <c r="Q303" i="4"/>
  <c r="L303" i="4"/>
  <c r="L130" i="4"/>
  <c r="Y130" i="4"/>
  <c r="W130" i="4"/>
  <c r="Q130" i="4"/>
  <c r="N2275" i="4"/>
  <c r="S2275" i="4" s="1"/>
  <c r="Q1442" i="4"/>
  <c r="L1442" i="4"/>
  <c r="N1010" i="4"/>
  <c r="S1010" i="4" s="1"/>
  <c r="N587" i="4"/>
  <c r="S587" i="4" s="1"/>
  <c r="L381" i="4"/>
  <c r="Q381" i="4"/>
  <c r="Y381" i="4"/>
  <c r="Q188" i="4"/>
  <c r="Y188" i="4"/>
  <c r="L188" i="4"/>
  <c r="Q1657" i="4"/>
  <c r="Y1657" i="4"/>
  <c r="L1657" i="4"/>
  <c r="N1185" i="4"/>
  <c r="S1185" i="4" s="1"/>
  <c r="N698" i="4"/>
  <c r="S698" i="4" s="1"/>
  <c r="N462" i="4"/>
  <c r="S462" i="4" s="1"/>
  <c r="N264" i="4"/>
  <c r="S264" i="4" s="1"/>
  <c r="N100" i="4"/>
  <c r="S100" i="4" s="1"/>
  <c r="N2007" i="4"/>
  <c r="S2007" i="4" s="1"/>
  <c r="N1294" i="4"/>
  <c r="S1294" i="4" s="1"/>
  <c r="N915" i="4"/>
  <c r="S915" i="4" s="1"/>
  <c r="Q525" i="4"/>
  <c r="L525" i="4"/>
  <c r="Y525" i="4"/>
  <c r="L327" i="4"/>
  <c r="Q327" i="4"/>
  <c r="Y327" i="4"/>
  <c r="Q147" i="4"/>
  <c r="Y147" i="4"/>
  <c r="L147" i="4"/>
  <c r="L2327" i="4"/>
  <c r="Y2327" i="4"/>
  <c r="N1139" i="4"/>
  <c r="S1139" i="4" s="1"/>
  <c r="L440" i="4"/>
  <c r="W440" i="4"/>
  <c r="Y440" i="4"/>
  <c r="Q440" i="4"/>
  <c r="Q84" i="4"/>
  <c r="Y84" i="4"/>
  <c r="L84" i="4"/>
  <c r="N1176" i="4"/>
  <c r="S1176" i="4" s="1"/>
  <c r="N457" i="4"/>
  <c r="S457" i="4" s="1"/>
  <c r="N97" i="4"/>
  <c r="S97" i="4" s="1"/>
  <c r="L1641" i="4"/>
  <c r="Q1641" i="4"/>
  <c r="N1172" i="4"/>
  <c r="S1172" i="4" s="1"/>
  <c r="N688" i="4"/>
  <c r="S688" i="4" s="1"/>
  <c r="N455" i="4"/>
  <c r="S455" i="4" s="1"/>
  <c r="N257" i="4"/>
  <c r="S257" i="4" s="1"/>
  <c r="N96" i="4"/>
  <c r="S96" i="4" s="1"/>
  <c r="Q1481" i="4"/>
  <c r="L1481" i="4"/>
  <c r="Y1481" i="4"/>
  <c r="N491" i="4"/>
  <c r="S491" i="4" s="1"/>
  <c r="Q64" i="4"/>
  <c r="L64" i="4"/>
  <c r="L404" i="4"/>
  <c r="Q404" i="4"/>
  <c r="L389" i="4"/>
  <c r="Q389" i="4"/>
  <c r="Y389" i="4"/>
  <c r="N982" i="4"/>
  <c r="S982" i="4" s="1"/>
  <c r="L291" i="4"/>
  <c r="Q291" i="4"/>
  <c r="N1154" i="4"/>
  <c r="S1154" i="4" s="1"/>
  <c r="N1121" i="4"/>
  <c r="S1121" i="4" s="1"/>
  <c r="N1812" i="4"/>
  <c r="S1812" i="4" s="1"/>
  <c r="N567" i="4"/>
  <c r="S567" i="4" s="1"/>
  <c r="N116" i="4"/>
  <c r="S116" i="4" s="1"/>
  <c r="Q167" i="4"/>
  <c r="W167" i="4"/>
  <c r="L167" i="4"/>
  <c r="Y167" i="4"/>
  <c r="Q1573" i="4"/>
  <c r="L1573" i="4"/>
  <c r="L517" i="4"/>
  <c r="Q517" i="4"/>
  <c r="L82" i="4"/>
  <c r="Q82" i="4"/>
  <c r="Q397" i="4"/>
  <c r="L397" i="4"/>
  <c r="L78" i="4"/>
  <c r="Q78" i="4"/>
  <c r="L513" i="4"/>
  <c r="Q513" i="4"/>
  <c r="Y513" i="4"/>
  <c r="N95" i="4"/>
  <c r="S95" i="4" s="1"/>
  <c r="N704" i="4"/>
  <c r="S704" i="4" s="1"/>
  <c r="W191" i="4"/>
  <c r="L191" i="4"/>
  <c r="Q191" i="4"/>
  <c r="Y191" i="4"/>
  <c r="N2156" i="4"/>
  <c r="S2156" i="4" s="1"/>
  <c r="N638" i="4"/>
  <c r="S638" i="4" s="1"/>
  <c r="Q70" i="4"/>
  <c r="L70" i="4"/>
  <c r="N697" i="4"/>
  <c r="S697" i="4" s="1"/>
  <c r="L187" i="4"/>
  <c r="W187" i="4"/>
  <c r="Q187" i="4"/>
  <c r="Y187" i="4"/>
  <c r="N1356" i="4"/>
  <c r="S1356" i="4" s="1"/>
  <c r="L415" i="4"/>
  <c r="Q415" i="4"/>
  <c r="Y415" i="4"/>
  <c r="H1" i="5"/>
  <c r="W1843" i="4"/>
  <c r="R1843" i="4"/>
  <c r="L650" i="4"/>
  <c r="Q1497" i="4"/>
  <c r="Y2417" i="4"/>
  <c r="Y872" i="4"/>
  <c r="Q868" i="4"/>
  <c r="W2410" i="4"/>
  <c r="R2410" i="4"/>
  <c r="L2328" i="4"/>
  <c r="L655" i="4"/>
  <c r="W654" i="4"/>
  <c r="R880" i="4"/>
  <c r="W880" i="4"/>
  <c r="R2327" i="4"/>
  <c r="R2325" i="4"/>
  <c r="R873" i="4"/>
  <c r="W873" i="4"/>
  <c r="L2376" i="4"/>
  <c r="Q2376" i="4"/>
  <c r="W2359" i="4"/>
  <c r="L2359" i="4"/>
  <c r="Q2359" i="4"/>
  <c r="Y2359" i="4"/>
  <c r="Q2369" i="4"/>
  <c r="W2369" i="4"/>
  <c r="L2369" i="4"/>
  <c r="Y2369" i="4"/>
  <c r="N2304" i="4"/>
  <c r="S2304" i="4" s="1"/>
  <c r="Q2386" i="4"/>
  <c r="L2386" i="4"/>
  <c r="L2347" i="4"/>
  <c r="W2347" i="4"/>
  <c r="Y2347" i="4"/>
  <c r="Q2347" i="4"/>
  <c r="N2270" i="4"/>
  <c r="S2270" i="4" s="1"/>
  <c r="N2102" i="4"/>
  <c r="S2102" i="4" s="1"/>
  <c r="N1958" i="4"/>
  <c r="S1958" i="4" s="1"/>
  <c r="N1811" i="4"/>
  <c r="S1811" i="4" s="1"/>
  <c r="W2255" i="4"/>
  <c r="Y2255" i="4"/>
  <c r="L2255" i="4"/>
  <c r="Q2255" i="4"/>
  <c r="N2088" i="4"/>
  <c r="S2088" i="4" s="1"/>
  <c r="N1944" i="4"/>
  <c r="S1944" i="4" s="1"/>
  <c r="N1797" i="4"/>
  <c r="S1797" i="4" s="1"/>
  <c r="N2240" i="4"/>
  <c r="S2240" i="4" s="1"/>
  <c r="N2074" i="4"/>
  <c r="S2074" i="4" s="1"/>
  <c r="N1930" i="4"/>
  <c r="S1930" i="4" s="1"/>
  <c r="N1760" i="4"/>
  <c r="S1760" i="4" s="1"/>
  <c r="R2226" i="4"/>
  <c r="N2060" i="4"/>
  <c r="S2060" i="4" s="1"/>
  <c r="N1916" i="4"/>
  <c r="S1916" i="4" s="1"/>
  <c r="N2192" i="4"/>
  <c r="S2192" i="4" s="1"/>
  <c r="N2046" i="4"/>
  <c r="S2046" i="4" s="1"/>
  <c r="N1902" i="4"/>
  <c r="S1902" i="4" s="1"/>
  <c r="L2387" i="4"/>
  <c r="Q2387" i="4"/>
  <c r="Y2387" i="4"/>
  <c r="N2075" i="4"/>
  <c r="S2075" i="4" s="1"/>
  <c r="Q1574" i="4"/>
  <c r="L1574" i="4"/>
  <c r="Y1574" i="4"/>
  <c r="L1425" i="4"/>
  <c r="Q1425" i="4"/>
  <c r="N1276" i="4"/>
  <c r="S1276" i="4" s="1"/>
  <c r="Y2259" i="4"/>
  <c r="W2259" i="4"/>
  <c r="L2259" i="4"/>
  <c r="Q2259" i="4"/>
  <c r="N1989" i="4"/>
  <c r="S1989" i="4" s="1"/>
  <c r="L1672" i="4"/>
  <c r="Q1672" i="4"/>
  <c r="Y1672" i="4"/>
  <c r="L1523" i="4"/>
  <c r="Q1523" i="4"/>
  <c r="Y1523" i="4"/>
  <c r="L1374" i="4"/>
  <c r="Q1374" i="4"/>
  <c r="N2101" i="4"/>
  <c r="S2101" i="4" s="1"/>
  <c r="N1800" i="4"/>
  <c r="S1800" i="4" s="1"/>
  <c r="L1530" i="4"/>
  <c r="Q1530" i="4"/>
  <c r="N1351" i="4"/>
  <c r="S1351" i="4" s="1"/>
  <c r="N1081" i="4"/>
  <c r="S1081" i="4" s="1"/>
  <c r="N1997" i="4"/>
  <c r="S1997" i="4" s="1"/>
  <c r="Q1646" i="4"/>
  <c r="L1646" i="4"/>
  <c r="Y1646" i="4"/>
  <c r="Y1467" i="4"/>
  <c r="L1467" i="4"/>
  <c r="Q1467" i="4"/>
  <c r="N1289" i="4"/>
  <c r="S1289" i="4" s="1"/>
  <c r="N1177" i="4"/>
  <c r="S1177" i="4" s="1"/>
  <c r="N1030" i="4"/>
  <c r="S1030" i="4" s="1"/>
  <c r="N2191" i="4"/>
  <c r="S2191" i="4" s="1"/>
  <c r="N1895" i="4"/>
  <c r="S1895" i="4" s="1"/>
  <c r="L1583" i="4"/>
  <c r="Q1583" i="4"/>
  <c r="Y1583" i="4"/>
  <c r="L1405" i="4"/>
  <c r="Q1405" i="4"/>
  <c r="Y1405" i="4"/>
  <c r="Q1228" i="4"/>
  <c r="L1228" i="4"/>
  <c r="Y1228" i="4"/>
  <c r="N1126" i="4"/>
  <c r="S1126" i="4" s="1"/>
  <c r="N979" i="4"/>
  <c r="S979" i="4" s="1"/>
  <c r="N2107" i="4"/>
  <c r="S2107" i="4" s="1"/>
  <c r="L1655" i="4"/>
  <c r="Q1655" i="4"/>
  <c r="Y1655" i="4"/>
  <c r="Q1416" i="4"/>
  <c r="L1416" i="4"/>
  <c r="N1036" i="4"/>
  <c r="S1036" i="4" s="1"/>
  <c r="N606" i="4"/>
  <c r="S606" i="4" s="1"/>
  <c r="N2169" i="4"/>
  <c r="S2169" i="4" s="1"/>
  <c r="N1750" i="4"/>
  <c r="S1750" i="4" s="1"/>
  <c r="Q1451" i="4"/>
  <c r="L1451" i="4"/>
  <c r="L1217" i="4"/>
  <c r="Q1217" i="4"/>
  <c r="Y1217" i="4"/>
  <c r="N1066" i="4"/>
  <c r="S1066" i="4" s="1"/>
  <c r="N899" i="4"/>
  <c r="S899" i="4" s="1"/>
  <c r="N1963" i="4"/>
  <c r="S1963" i="4" s="1"/>
  <c r="L1567" i="4"/>
  <c r="Q1567" i="4"/>
  <c r="Y1567" i="4"/>
  <c r="N1329" i="4"/>
  <c r="S1329" i="4" s="1"/>
  <c r="N1161" i="4"/>
  <c r="S1161" i="4" s="1"/>
  <c r="N970" i="4"/>
  <c r="S970" i="4" s="1"/>
  <c r="N701" i="4"/>
  <c r="S701" i="4" s="1"/>
  <c r="N2161" i="4"/>
  <c r="S2161" i="4" s="1"/>
  <c r="L1683" i="4"/>
  <c r="Q1683" i="4"/>
  <c r="Q1444" i="4"/>
  <c r="L1444" i="4"/>
  <c r="Y1444" i="4"/>
  <c r="Q1212" i="4"/>
  <c r="L1212" i="4"/>
  <c r="N1061" i="4"/>
  <c r="S1061" i="4" s="1"/>
  <c r="N895" i="4"/>
  <c r="S895" i="4" s="1"/>
  <c r="R625" i="4"/>
  <c r="N2152" i="4"/>
  <c r="S2152" i="4" s="1"/>
  <c r="Q1561" i="4"/>
  <c r="L1561" i="4"/>
  <c r="Y1561" i="4"/>
  <c r="Q1209" i="4"/>
  <c r="L1209" i="4"/>
  <c r="N965" i="4"/>
  <c r="S965" i="4" s="1"/>
  <c r="R623" i="4"/>
  <c r="N460" i="4"/>
  <c r="S460" i="4" s="1"/>
  <c r="L312" i="4"/>
  <c r="Q312" i="4"/>
  <c r="N2189" i="4"/>
  <c r="S2189" i="4" s="1"/>
  <c r="L1581" i="4"/>
  <c r="Q1581" i="4"/>
  <c r="Y1581" i="4"/>
  <c r="L1226" i="4"/>
  <c r="Q1226" i="4"/>
  <c r="N980" i="4"/>
  <c r="S980" i="4" s="1"/>
  <c r="N636" i="4"/>
  <c r="S636" i="4" s="1"/>
  <c r="N470" i="4"/>
  <c r="S470" i="4" s="1"/>
  <c r="Q322" i="4"/>
  <c r="Y322" i="4"/>
  <c r="L322" i="4"/>
  <c r="W2254" i="4"/>
  <c r="L2254" i="4"/>
  <c r="Y2254" i="4"/>
  <c r="Q2254" i="4"/>
  <c r="L1609" i="4"/>
  <c r="Q1609" i="4"/>
  <c r="N1253" i="4"/>
  <c r="S1253" i="4" s="1"/>
  <c r="N1000" i="4"/>
  <c r="S1000" i="4" s="1"/>
  <c r="W653" i="4"/>
  <c r="Y653" i="4"/>
  <c r="L653" i="4"/>
  <c r="Q653" i="4"/>
  <c r="N480" i="4"/>
  <c r="S480" i="4" s="1"/>
  <c r="Q333" i="4"/>
  <c r="L333" i="4"/>
  <c r="Y2366" i="4"/>
  <c r="Q2366" i="4"/>
  <c r="W2366" i="4"/>
  <c r="L2366" i="4"/>
  <c r="L1658" i="4"/>
  <c r="Q1658" i="4"/>
  <c r="N1299" i="4"/>
  <c r="S1299" i="4" s="1"/>
  <c r="N1039" i="4"/>
  <c r="S1039" i="4" s="1"/>
  <c r="Q1681" i="4"/>
  <c r="L1681" i="4"/>
  <c r="Y1681" i="4"/>
  <c r="N709" i="4"/>
  <c r="S709" i="4" s="1"/>
  <c r="N469" i="4"/>
  <c r="S469" i="4" s="1"/>
  <c r="N271" i="4"/>
  <c r="S271" i="4" s="1"/>
  <c r="R107" i="4"/>
  <c r="N1818" i="4"/>
  <c r="S1818" i="4" s="1"/>
  <c r="Q1453" i="4"/>
  <c r="L1453" i="4"/>
  <c r="N1813" i="4"/>
  <c r="S1813" i="4" s="1"/>
  <c r="N732" i="4"/>
  <c r="S732" i="4" s="1"/>
  <c r="N483" i="4"/>
  <c r="S483" i="4" s="1"/>
  <c r="L286" i="4"/>
  <c r="Q286" i="4"/>
  <c r="Q118" i="4"/>
  <c r="Y118" i="4"/>
  <c r="W118" i="4"/>
  <c r="L118" i="4"/>
  <c r="N2181" i="4"/>
  <c r="S2181" i="4" s="1"/>
  <c r="L1397" i="4"/>
  <c r="Q1397" i="4"/>
  <c r="Y1397" i="4"/>
  <c r="N975" i="4"/>
  <c r="S975" i="4" s="1"/>
  <c r="N568" i="4"/>
  <c r="S568" i="4" s="1"/>
  <c r="Q365" i="4"/>
  <c r="L365" i="4"/>
  <c r="Q176" i="4"/>
  <c r="W176" i="4"/>
  <c r="Y176" i="4"/>
  <c r="L176" i="4"/>
  <c r="Q1614" i="4"/>
  <c r="L1614" i="4"/>
  <c r="N1148" i="4"/>
  <c r="S1148" i="4" s="1"/>
  <c r="W444" i="4"/>
  <c r="Q444" i="4"/>
  <c r="Y444" i="4"/>
  <c r="L444" i="4"/>
  <c r="N247" i="4"/>
  <c r="S247" i="4" s="1"/>
  <c r="N88" i="4"/>
  <c r="S88" i="4" s="1"/>
  <c r="N1924" i="4"/>
  <c r="S1924" i="4" s="1"/>
  <c r="L1244" i="4"/>
  <c r="Q1244" i="4"/>
  <c r="Y1244" i="4"/>
  <c r="N891" i="4"/>
  <c r="S891" i="4" s="1"/>
  <c r="N508" i="4"/>
  <c r="S508" i="4" s="1"/>
  <c r="Q311" i="4"/>
  <c r="L311" i="4"/>
  <c r="L136" i="4"/>
  <c r="Q136" i="4"/>
  <c r="W136" i="4"/>
  <c r="Y136" i="4"/>
  <c r="N2148" i="4"/>
  <c r="S2148" i="4" s="1"/>
  <c r="N1068" i="4"/>
  <c r="S1068" i="4" s="1"/>
  <c r="L407" i="4"/>
  <c r="Q407" i="4"/>
  <c r="Y407" i="4"/>
  <c r="L60" i="4"/>
  <c r="Q60" i="4"/>
  <c r="Y60" i="4"/>
  <c r="N1105" i="4"/>
  <c r="S1105" i="4" s="1"/>
  <c r="Q425" i="4"/>
  <c r="L425" i="4"/>
  <c r="Y425" i="4"/>
  <c r="L72" i="4"/>
  <c r="Q72" i="4"/>
  <c r="Y72" i="4"/>
  <c r="L1597" i="4"/>
  <c r="Q1597" i="4"/>
  <c r="N1136" i="4"/>
  <c r="S1136" i="4" s="1"/>
  <c r="Q439" i="4"/>
  <c r="Y439" i="4"/>
  <c r="L439" i="4"/>
  <c r="N242" i="4"/>
  <c r="S242" i="4" s="1"/>
  <c r="Q83" i="4"/>
  <c r="L83" i="4"/>
  <c r="N1346" i="4"/>
  <c r="S1346" i="4" s="1"/>
  <c r="Y451" i="4"/>
  <c r="L451" i="4"/>
  <c r="Q451" i="4"/>
  <c r="L328" i="4"/>
  <c r="Q328" i="4"/>
  <c r="Y328" i="4"/>
  <c r="L165" i="4"/>
  <c r="Q165" i="4"/>
  <c r="W165" i="4"/>
  <c r="Y165" i="4"/>
  <c r="N918" i="4"/>
  <c r="S918" i="4" s="1"/>
  <c r="N252" i="4"/>
  <c r="S252" i="4" s="1"/>
  <c r="N976" i="4"/>
  <c r="S976" i="4" s="1"/>
  <c r="L199" i="4"/>
  <c r="Q199" i="4"/>
  <c r="L1578" i="4"/>
  <c r="Q1578" i="4"/>
  <c r="L521" i="4"/>
  <c r="Y521" i="4"/>
  <c r="Q521" i="4"/>
  <c r="N87" i="4"/>
  <c r="S87" i="4" s="1"/>
  <c r="R108" i="4"/>
  <c r="L1439" i="4"/>
  <c r="Q1439" i="4"/>
  <c r="N478" i="4"/>
  <c r="S478" i="4" s="1"/>
  <c r="L54" i="4"/>
  <c r="Q54" i="4"/>
  <c r="N278" i="4"/>
  <c r="S278" i="4" s="1"/>
  <c r="L1536" i="4"/>
  <c r="Q1536" i="4"/>
  <c r="N556" i="4"/>
  <c r="S556" i="4" s="1"/>
  <c r="L393" i="4"/>
  <c r="Y393" i="4"/>
  <c r="Q393" i="4"/>
  <c r="N2173" i="4"/>
  <c r="S2173" i="4" s="1"/>
  <c r="Y647" i="4"/>
  <c r="Q647" i="4"/>
  <c r="L163" i="4"/>
  <c r="W163" i="4"/>
  <c r="Q163" i="4"/>
  <c r="Y163" i="4"/>
  <c r="N1933" i="4"/>
  <c r="S1933" i="4" s="1"/>
  <c r="N590" i="4"/>
  <c r="S590" i="4" s="1"/>
  <c r="N2129" i="4"/>
  <c r="S2129" i="4" s="1"/>
  <c r="N633" i="4"/>
  <c r="S633" i="4" s="1"/>
  <c r="L157" i="4"/>
  <c r="Y157" i="4"/>
  <c r="W157" i="4"/>
  <c r="Q157" i="4"/>
  <c r="L1223" i="4"/>
  <c r="Q1223" i="4"/>
  <c r="Y378" i="4"/>
  <c r="L378" i="4"/>
  <c r="Q378" i="4"/>
  <c r="Y1842" i="4"/>
  <c r="Y650" i="4"/>
  <c r="Q2415" i="4"/>
  <c r="Y2421" i="4"/>
  <c r="N2417" i="4"/>
  <c r="S2417" i="4" s="1"/>
  <c r="R1824" i="4"/>
  <c r="W864" i="4"/>
  <c r="R864" i="4"/>
  <c r="W655" i="4"/>
  <c r="Q1824" i="4"/>
  <c r="Y862" i="4"/>
  <c r="R867" i="4"/>
  <c r="Y1498" i="4"/>
  <c r="W1822" i="4"/>
  <c r="R1822" i="4"/>
  <c r="N2395" i="4"/>
  <c r="S2395" i="4" s="1"/>
  <c r="L2317" i="4"/>
  <c r="Q2317" i="4"/>
  <c r="N2399" i="4"/>
  <c r="S2399" i="4" s="1"/>
  <c r="W2357" i="4"/>
  <c r="L2357" i="4"/>
  <c r="Q2357" i="4"/>
  <c r="Y2357" i="4"/>
  <c r="N2401" i="4"/>
  <c r="S2401" i="4" s="1"/>
  <c r="Q2374" i="4"/>
  <c r="L2374" i="4"/>
  <c r="L2334" i="4"/>
  <c r="Q2334" i="4"/>
  <c r="W2257" i="4"/>
  <c r="L2257" i="4"/>
  <c r="Q2257" i="4"/>
  <c r="Y2257" i="4"/>
  <c r="N2090" i="4"/>
  <c r="S2090" i="4" s="1"/>
  <c r="N1946" i="4"/>
  <c r="S1946" i="4" s="1"/>
  <c r="N1799" i="4"/>
  <c r="S1799" i="4" s="1"/>
  <c r="N2242" i="4"/>
  <c r="S2242" i="4" s="1"/>
  <c r="N2076" i="4"/>
  <c r="S2076" i="4" s="1"/>
  <c r="N1932" i="4"/>
  <c r="S1932" i="4" s="1"/>
  <c r="N1762" i="4"/>
  <c r="S1762" i="4" s="1"/>
  <c r="R2228" i="4"/>
  <c r="N2062" i="4"/>
  <c r="S2062" i="4" s="1"/>
  <c r="N1918" i="4"/>
  <c r="S1918" i="4" s="1"/>
  <c r="L2419" i="4"/>
  <c r="Q2419" i="4"/>
  <c r="Y2419" i="4"/>
  <c r="N2194" i="4"/>
  <c r="S2194" i="4" s="1"/>
  <c r="N2048" i="4"/>
  <c r="S2048" i="4" s="1"/>
  <c r="N1904" i="4"/>
  <c r="S1904" i="4" s="1"/>
  <c r="N2390" i="4"/>
  <c r="S2390" i="4" s="1"/>
  <c r="N2180" i="4"/>
  <c r="S2180" i="4" s="1"/>
  <c r="N2034" i="4"/>
  <c r="S2034" i="4" s="1"/>
  <c r="N1890" i="4"/>
  <c r="S1890" i="4" s="1"/>
  <c r="W2346" i="4"/>
  <c r="L2346" i="4"/>
  <c r="Q2346" i="4"/>
  <c r="Y2346" i="4"/>
  <c r="N2055" i="4"/>
  <c r="S2055" i="4" s="1"/>
  <c r="N1804" i="4"/>
  <c r="S1804" i="4" s="1"/>
  <c r="L1562" i="4"/>
  <c r="Q1562" i="4"/>
  <c r="L1412" i="4"/>
  <c r="Q1412" i="4"/>
  <c r="Y1412" i="4"/>
  <c r="N1264" i="4"/>
  <c r="S1264" i="4" s="1"/>
  <c r="N2237" i="4"/>
  <c r="S2237" i="4" s="1"/>
  <c r="N1969" i="4"/>
  <c r="S1969" i="4" s="1"/>
  <c r="Q1660" i="4"/>
  <c r="L1660" i="4"/>
  <c r="L1511" i="4"/>
  <c r="Y1511" i="4"/>
  <c r="Q1511" i="4"/>
  <c r="L1361" i="4"/>
  <c r="Q1361" i="4"/>
  <c r="Y1361" i="4"/>
  <c r="N2077" i="4"/>
  <c r="S2077" i="4" s="1"/>
  <c r="N1753" i="4"/>
  <c r="S1753" i="4" s="1"/>
  <c r="L1516" i="4"/>
  <c r="Q1516" i="4"/>
  <c r="Y1516" i="4"/>
  <c r="N1335" i="4"/>
  <c r="S1335" i="4" s="1"/>
  <c r="N1069" i="4"/>
  <c r="S1069" i="4" s="1"/>
  <c r="N2295" i="4"/>
  <c r="S2295" i="4" s="1"/>
  <c r="N1973" i="4"/>
  <c r="S1973" i="4" s="1"/>
  <c r="Y1632" i="4"/>
  <c r="L1632" i="4"/>
  <c r="Q1632" i="4"/>
  <c r="L1452" i="4"/>
  <c r="Q1452" i="4"/>
  <c r="N1273" i="4"/>
  <c r="S1273" i="4" s="1"/>
  <c r="N1165" i="4"/>
  <c r="S1165" i="4" s="1"/>
  <c r="N1018" i="4"/>
  <c r="S1018" i="4" s="1"/>
  <c r="N2167" i="4"/>
  <c r="S2167" i="4" s="1"/>
  <c r="R1870" i="4"/>
  <c r="L1569" i="4"/>
  <c r="Q1569" i="4"/>
  <c r="L1391" i="4"/>
  <c r="Q1391" i="4"/>
  <c r="Y1391" i="4"/>
  <c r="Q1216" i="4"/>
  <c r="L1216" i="4"/>
  <c r="N1114" i="4"/>
  <c r="S1114" i="4" s="1"/>
  <c r="N2079" i="4"/>
  <c r="S2079" i="4" s="1"/>
  <c r="Y1636" i="4"/>
  <c r="L1636" i="4"/>
  <c r="Q1636" i="4"/>
  <c r="Q1396" i="4"/>
  <c r="L1396" i="4"/>
  <c r="N1021" i="4"/>
  <c r="S1021" i="4" s="1"/>
  <c r="Q863" i="4"/>
  <c r="L863" i="4"/>
  <c r="N594" i="4"/>
  <c r="S594" i="4" s="1"/>
  <c r="N2136" i="4"/>
  <c r="S2136" i="4" s="1"/>
  <c r="L1670" i="4"/>
  <c r="Q1670" i="4"/>
  <c r="Q1431" i="4"/>
  <c r="L1431" i="4"/>
  <c r="Q1201" i="4"/>
  <c r="L1201" i="4"/>
  <c r="N1050" i="4"/>
  <c r="S1050" i="4" s="1"/>
  <c r="N887" i="4"/>
  <c r="S887" i="4" s="1"/>
  <c r="Q2405" i="4"/>
  <c r="L2405" i="4"/>
  <c r="N1935" i="4"/>
  <c r="S1935" i="4" s="1"/>
  <c r="L1549" i="4"/>
  <c r="Q1549" i="4"/>
  <c r="N1310" i="4"/>
  <c r="S1310" i="4" s="1"/>
  <c r="N1145" i="4"/>
  <c r="S1145" i="4" s="1"/>
  <c r="N958" i="4"/>
  <c r="S958" i="4" s="1"/>
  <c r="N689" i="4"/>
  <c r="S689" i="4" s="1"/>
  <c r="N2128" i="4"/>
  <c r="S2128" i="4" s="1"/>
  <c r="L1666" i="4"/>
  <c r="Q1666" i="4"/>
  <c r="L1427" i="4"/>
  <c r="Q1427" i="4"/>
  <c r="L1197" i="4"/>
  <c r="Q1197" i="4"/>
  <c r="N1046" i="4"/>
  <c r="S1046" i="4" s="1"/>
  <c r="N612" i="4"/>
  <c r="S612" i="4" s="1"/>
  <c r="N2103" i="4"/>
  <c r="S2103" i="4" s="1"/>
  <c r="L1531" i="4"/>
  <c r="Q1531" i="4"/>
  <c r="Y1531" i="4"/>
  <c r="N947" i="4"/>
  <c r="S947" i="4" s="1"/>
  <c r="N608" i="4"/>
  <c r="S608" i="4" s="1"/>
  <c r="L447" i="4"/>
  <c r="Q447" i="4"/>
  <c r="Y447" i="4"/>
  <c r="L300" i="4"/>
  <c r="Q300" i="4"/>
  <c r="N2144" i="4"/>
  <c r="S2144" i="4" s="1"/>
  <c r="L1556" i="4"/>
  <c r="Q1556" i="4"/>
  <c r="Y1556" i="4"/>
  <c r="L1205" i="4"/>
  <c r="Q1205" i="4"/>
  <c r="Y1205" i="4"/>
  <c r="N963" i="4"/>
  <c r="S963" i="4" s="1"/>
  <c r="R621" i="4"/>
  <c r="N458" i="4"/>
  <c r="S458" i="4" s="1"/>
  <c r="L310" i="4"/>
  <c r="Q310" i="4"/>
  <c r="N2185" i="4"/>
  <c r="S2185" i="4" s="1"/>
  <c r="Y1579" i="4"/>
  <c r="L1579" i="4"/>
  <c r="Q1579" i="4"/>
  <c r="L1224" i="4"/>
  <c r="Q1224" i="4"/>
  <c r="Y1224" i="4"/>
  <c r="N977" i="4"/>
  <c r="S977" i="4" s="1"/>
  <c r="R634" i="4"/>
  <c r="N468" i="4"/>
  <c r="S468" i="4" s="1"/>
  <c r="Q320" i="4"/>
  <c r="Y320" i="4"/>
  <c r="L320" i="4"/>
  <c r="R2288" i="4"/>
  <c r="Q1629" i="4"/>
  <c r="L1629" i="4"/>
  <c r="N1270" i="4"/>
  <c r="S1270" i="4" s="1"/>
  <c r="N1015" i="4"/>
  <c r="S1015" i="4" s="1"/>
  <c r="L1638" i="4"/>
  <c r="Q1638" i="4"/>
  <c r="N1169" i="4"/>
  <c r="S1169" i="4" s="1"/>
  <c r="N685" i="4"/>
  <c r="S685" i="4" s="1"/>
  <c r="L452" i="4"/>
  <c r="Y452" i="4"/>
  <c r="Q452" i="4"/>
  <c r="N255" i="4"/>
  <c r="S255" i="4" s="1"/>
  <c r="N94" i="4"/>
  <c r="S94" i="4" s="1"/>
  <c r="L1633" i="4"/>
  <c r="Q1633" i="4"/>
  <c r="L1363" i="4"/>
  <c r="Q1363" i="4"/>
  <c r="Y1363" i="4"/>
  <c r="Q1671" i="4"/>
  <c r="L1671" i="4"/>
  <c r="Y1671" i="4"/>
  <c r="N706" i="4"/>
  <c r="S706" i="4" s="1"/>
  <c r="N466" i="4"/>
  <c r="S466" i="4" s="1"/>
  <c r="N268" i="4"/>
  <c r="S268" i="4" s="1"/>
  <c r="N105" i="4"/>
  <c r="S105" i="4" s="1"/>
  <c r="N2105" i="4"/>
  <c r="S2105" i="4" s="1"/>
  <c r="N1354" i="4"/>
  <c r="S1354" i="4" s="1"/>
  <c r="N949" i="4"/>
  <c r="S949" i="4" s="1"/>
  <c r="N550" i="4"/>
  <c r="S550" i="4" s="1"/>
  <c r="L350" i="4"/>
  <c r="Q350" i="4"/>
  <c r="L164" i="4"/>
  <c r="Q164" i="4"/>
  <c r="Y164" i="4"/>
  <c r="Q1566" i="4"/>
  <c r="L1566" i="4"/>
  <c r="N1111" i="4"/>
  <c r="S1111" i="4" s="1"/>
  <c r="W648" i="4"/>
  <c r="L648" i="4"/>
  <c r="Y648" i="4"/>
  <c r="Q648" i="4"/>
  <c r="W428" i="4"/>
  <c r="L428" i="4"/>
  <c r="Q428" i="4"/>
  <c r="Y428" i="4"/>
  <c r="Q230" i="4"/>
  <c r="L230" i="4"/>
  <c r="L75" i="4"/>
  <c r="Q75" i="4"/>
  <c r="Y75" i="4"/>
  <c r="R1856" i="4"/>
  <c r="L1210" i="4"/>
  <c r="Q1210" i="4"/>
  <c r="Q864" i="4"/>
  <c r="L864" i="4"/>
  <c r="N490" i="4"/>
  <c r="S490" i="4" s="1"/>
  <c r="L294" i="4"/>
  <c r="Q294" i="4"/>
  <c r="L124" i="4"/>
  <c r="Y124" i="4"/>
  <c r="Q124" i="4"/>
  <c r="N2073" i="4"/>
  <c r="S2073" i="4" s="1"/>
  <c r="N993" i="4"/>
  <c r="S993" i="4" s="1"/>
  <c r="L375" i="4"/>
  <c r="Q375" i="4"/>
  <c r="N1029" i="4"/>
  <c r="S1029" i="4" s="1"/>
  <c r="L391" i="4"/>
  <c r="Q391" i="4"/>
  <c r="L48" i="4"/>
  <c r="Q48" i="4"/>
  <c r="Y48" i="4"/>
  <c r="L1553" i="4"/>
  <c r="Q1553" i="4"/>
  <c r="Y1553" i="4"/>
  <c r="N1100" i="4"/>
  <c r="S1100" i="4" s="1"/>
  <c r="R642" i="4"/>
  <c r="W424" i="4"/>
  <c r="Q424" i="4"/>
  <c r="L424" i="4"/>
  <c r="Y424" i="4"/>
  <c r="L226" i="4"/>
  <c r="Q226" i="4"/>
  <c r="Y226" i="4"/>
  <c r="Q71" i="4"/>
  <c r="L71" i="4"/>
  <c r="L1219" i="4"/>
  <c r="Q1219" i="4"/>
  <c r="Y1219" i="4"/>
  <c r="L413" i="4"/>
  <c r="Q413" i="4"/>
  <c r="Y413" i="4"/>
  <c r="Y207" i="4"/>
  <c r="L207" i="4"/>
  <c r="Q207" i="4"/>
  <c r="L214" i="4"/>
  <c r="Q214" i="4"/>
  <c r="Y214" i="4"/>
  <c r="L855" i="4"/>
  <c r="Y855" i="4"/>
  <c r="Q855" i="4"/>
  <c r="N2183" i="4"/>
  <c r="S2183" i="4" s="1"/>
  <c r="Q1443" i="4"/>
  <c r="Y1443" i="4"/>
  <c r="L1443" i="4"/>
  <c r="N481" i="4"/>
  <c r="S481" i="4" s="1"/>
  <c r="Y56" i="4"/>
  <c r="Q56" i="4"/>
  <c r="L56" i="4"/>
  <c r="N1302" i="4"/>
  <c r="S1302" i="4" s="1"/>
  <c r="W438" i="4"/>
  <c r="Q438" i="4"/>
  <c r="L438" i="4"/>
  <c r="Y438" i="4"/>
  <c r="W169" i="4"/>
  <c r="Q169" i="4"/>
  <c r="L169" i="4"/>
  <c r="Y169" i="4"/>
  <c r="N1023" i="4"/>
  <c r="S1023" i="4" s="1"/>
  <c r="N476" i="4"/>
  <c r="S476" i="4" s="1"/>
  <c r="L353" i="4"/>
  <c r="Q353" i="4"/>
  <c r="N1949" i="4"/>
  <c r="S1949" i="4" s="1"/>
  <c r="N595" i="4"/>
  <c r="S595" i="4" s="1"/>
  <c r="Q133" i="4"/>
  <c r="W133" i="4"/>
  <c r="L133" i="4"/>
  <c r="Y133" i="4"/>
  <c r="L1656" i="4"/>
  <c r="Q1656" i="4"/>
  <c r="Y1656" i="4"/>
  <c r="N544" i="4"/>
  <c r="S544" i="4" s="1"/>
  <c r="N1913" i="4"/>
  <c r="S1913" i="4" s="1"/>
  <c r="N586" i="4"/>
  <c r="S586" i="4" s="1"/>
  <c r="L129" i="4"/>
  <c r="Y129" i="4"/>
  <c r="W129" i="4"/>
  <c r="Q129" i="4"/>
  <c r="N1170" i="4"/>
  <c r="S1170" i="4" s="1"/>
  <c r="Q338" i="4"/>
  <c r="L338" i="4"/>
  <c r="R1844" i="4"/>
  <c r="Y1487" i="4"/>
  <c r="R1842" i="4"/>
  <c r="Y856" i="4"/>
  <c r="R877" i="4"/>
  <c r="Y2420" i="4"/>
  <c r="Y876" i="4"/>
  <c r="R1830" i="4"/>
  <c r="Y2416" i="4"/>
  <c r="W855" i="4"/>
  <c r="R1836" i="4"/>
  <c r="W1836" i="4"/>
  <c r="W1500" i="4"/>
  <c r="R1500" i="4"/>
  <c r="Y2414" i="4"/>
  <c r="Y1828" i="4"/>
  <c r="Y882" i="4"/>
  <c r="Y867" i="4"/>
  <c r="Y2339" i="4"/>
  <c r="R1599" i="4"/>
  <c r="Y504" i="4"/>
  <c r="N1841" i="4"/>
  <c r="S1841" i="4" s="1"/>
  <c r="Y1591" i="4"/>
  <c r="N1835" i="4"/>
  <c r="S1835" i="4" s="1"/>
  <c r="Y1605" i="4"/>
  <c r="N1829" i="4"/>
  <c r="S1829" i="4" s="1"/>
  <c r="R1609" i="4"/>
  <c r="Y2374" i="4"/>
  <c r="Y1836" i="4"/>
  <c r="Y1490" i="4"/>
  <c r="Y866" i="4"/>
  <c r="W1591" i="4"/>
  <c r="R1591" i="4"/>
  <c r="W1605" i="4"/>
  <c r="R1605" i="4"/>
  <c r="Y495" i="4"/>
  <c r="N860" i="4"/>
  <c r="S860" i="4" s="1"/>
  <c r="N859" i="4"/>
  <c r="S859" i="4" s="1"/>
  <c r="N2326" i="4"/>
  <c r="S2326" i="4" s="1"/>
  <c r="N866" i="4"/>
  <c r="S866" i="4" s="1"/>
  <c r="Y1841" i="4"/>
  <c r="Y2413" i="4"/>
  <c r="N1595" i="4"/>
  <c r="S1595" i="4" s="1"/>
  <c r="N875" i="4"/>
  <c r="S875" i="4" s="1"/>
  <c r="W1604" i="4"/>
  <c r="R1604" i="4"/>
  <c r="Y509" i="4"/>
  <c r="R1607" i="4"/>
  <c r="N1837" i="4"/>
  <c r="S1837" i="4" s="1"/>
  <c r="Y511" i="4"/>
  <c r="Y1593" i="4"/>
  <c r="N1498" i="4"/>
  <c r="S1498" i="4" s="1"/>
  <c r="W1593" i="4"/>
  <c r="R1593" i="4"/>
  <c r="Y875" i="4"/>
  <c r="Y1493" i="4"/>
  <c r="Y2335" i="4"/>
  <c r="Y1822" i="4"/>
  <c r="Y1837" i="4"/>
  <c r="Y864" i="4"/>
  <c r="Y1494" i="4"/>
  <c r="Y2329" i="4"/>
  <c r="X2419" i="4"/>
  <c r="Y2340" i="4"/>
  <c r="Y1500" i="4"/>
  <c r="Y1846" i="4"/>
  <c r="Y860" i="4"/>
  <c r="R1606" i="4"/>
  <c r="Y502" i="4"/>
  <c r="N1499" i="4"/>
  <c r="S1499" i="4" s="1"/>
  <c r="N1589" i="4"/>
  <c r="S1589" i="4" s="1"/>
  <c r="Y510" i="4"/>
  <c r="Y1592" i="4"/>
  <c r="R855" i="4"/>
  <c r="R2407" i="4"/>
  <c r="N54" i="4"/>
  <c r="S54" i="4" s="1"/>
  <c r="Y54" i="4"/>
  <c r="Y69" i="4"/>
  <c r="N2420" i="4"/>
  <c r="S2420" i="4" s="1"/>
  <c r="R1592" i="4"/>
  <c r="N2335" i="4"/>
  <c r="S2335" i="4" s="1"/>
  <c r="Y1573" i="4"/>
  <c r="Y338" i="4"/>
  <c r="Y1407" i="4"/>
  <c r="Y2405" i="4"/>
  <c r="Y1845" i="4"/>
  <c r="Y1835" i="4"/>
  <c r="Y1827" i="4"/>
  <c r="Y2334" i="4"/>
  <c r="N1840" i="4"/>
  <c r="S1840" i="4" s="1"/>
  <c r="R1494" i="4"/>
  <c r="N872" i="4"/>
  <c r="S872" i="4" s="1"/>
  <c r="Y507" i="4"/>
  <c r="Y1603" i="4"/>
  <c r="N1845" i="4"/>
  <c r="S1845" i="4" s="1"/>
  <c r="Y1597" i="4"/>
  <c r="R2334" i="4"/>
  <c r="Y82" i="4"/>
  <c r="Y335" i="4"/>
  <c r="Y873" i="4"/>
  <c r="Y1823" i="4"/>
  <c r="Y1834" i="4"/>
  <c r="R1603" i="4"/>
  <c r="W1603" i="4"/>
  <c r="Y1601" i="4"/>
  <c r="Y1600" i="4"/>
  <c r="R1597" i="4"/>
  <c r="Y1610" i="4"/>
  <c r="N865" i="4"/>
  <c r="S865" i="4" s="1"/>
  <c r="Y2388" i="4"/>
  <c r="Y1676" i="4"/>
  <c r="Y516" i="4"/>
  <c r="N1598" i="4"/>
  <c r="S1598" i="4" s="1"/>
  <c r="Y1596" i="4"/>
  <c r="W1601" i="4"/>
  <c r="R1601" i="4"/>
  <c r="W1600" i="4"/>
  <c r="R1600" i="4"/>
  <c r="R1610" i="4"/>
  <c r="Y1611" i="4"/>
  <c r="Y363" i="4"/>
  <c r="W1596" i="4"/>
  <c r="R1596" i="4"/>
  <c r="W1611" i="4"/>
  <c r="R1611" i="4"/>
  <c r="N862" i="4"/>
  <c r="S862" i="4" s="1"/>
  <c r="N2418" i="4"/>
  <c r="S2418" i="4" s="1"/>
  <c r="N358" i="4"/>
  <c r="S358" i="4" s="1"/>
  <c r="Y358" i="4"/>
  <c r="Y1388" i="4"/>
  <c r="Y1824" i="4"/>
  <c r="Y1833" i="4"/>
  <c r="Y1488" i="4"/>
  <c r="Y2407" i="4"/>
  <c r="Y1602" i="4"/>
  <c r="N1608" i="4"/>
  <c r="S1608" i="4" s="1"/>
  <c r="N2421" i="4"/>
  <c r="S2421" i="4" s="1"/>
  <c r="R2419" i="4"/>
  <c r="Y1457" i="4"/>
  <c r="Y49" i="4"/>
  <c r="R1602" i="4"/>
  <c r="Y1599" i="4"/>
  <c r="Y499" i="4"/>
  <c r="N1594" i="4"/>
  <c r="S1594" i="4" s="1"/>
  <c r="Y1609" i="4"/>
  <c r="N2416" i="4"/>
  <c r="S2416" i="4" s="1"/>
  <c r="R349" i="4"/>
  <c r="R2375" i="4"/>
  <c r="R78" i="4"/>
  <c r="R1419" i="4"/>
  <c r="N1430" i="4"/>
  <c r="S1430" i="4" s="1"/>
  <c r="Y1430" i="4"/>
  <c r="N340" i="4"/>
  <c r="S340" i="4" s="1"/>
  <c r="Y340" i="4"/>
  <c r="N61" i="4"/>
  <c r="S61" i="4" s="1"/>
  <c r="Y61" i="4"/>
  <c r="N2317" i="4"/>
  <c r="S2317" i="4" s="1"/>
  <c r="Y2317" i="4"/>
  <c r="N1433" i="4"/>
  <c r="S1433" i="4" s="1"/>
  <c r="N1544" i="4"/>
  <c r="S1544" i="4" s="1"/>
  <c r="Y1544" i="4"/>
  <c r="Y1423" i="4"/>
  <c r="Y359" i="4"/>
  <c r="N1676" i="4"/>
  <c r="S1676" i="4" s="1"/>
  <c r="N1416" i="4"/>
  <c r="S1416" i="4" s="1"/>
  <c r="Y1416" i="4"/>
  <c r="N62" i="4"/>
  <c r="S62" i="4" s="1"/>
  <c r="Y62" i="4"/>
  <c r="N2388" i="4"/>
  <c r="S2388" i="4" s="1"/>
  <c r="R1423" i="4"/>
  <c r="W1423" i="4"/>
  <c r="W359" i="4"/>
  <c r="R359" i="4"/>
  <c r="N524" i="4"/>
  <c r="S524" i="4" s="1"/>
  <c r="Y524" i="4"/>
  <c r="N364" i="4"/>
  <c r="S364" i="4" s="1"/>
  <c r="Y364" i="4"/>
  <c r="N1469" i="4"/>
  <c r="S1469" i="4" s="1"/>
  <c r="Y1469" i="4"/>
  <c r="R1418" i="4"/>
  <c r="N1683" i="4"/>
  <c r="S1683" i="4" s="1"/>
  <c r="Y1683" i="4"/>
  <c r="N350" i="4"/>
  <c r="S350" i="4" s="1"/>
  <c r="Y350" i="4"/>
  <c r="W513" i="4"/>
  <c r="R513" i="4"/>
  <c r="W72" i="4"/>
  <c r="R72" i="4"/>
  <c r="W1447" i="4"/>
  <c r="R1447" i="4"/>
  <c r="N1451" i="4"/>
  <c r="S1451" i="4" s="1"/>
  <c r="Y1451" i="4"/>
  <c r="N69" i="4"/>
  <c r="S69" i="4" s="1"/>
  <c r="N302" i="4"/>
  <c r="S302" i="4" s="1"/>
  <c r="Y302" i="4"/>
  <c r="N338" i="4"/>
  <c r="S338" i="4" s="1"/>
  <c r="N1404" i="4"/>
  <c r="S1404" i="4" s="1"/>
  <c r="Y1404" i="4"/>
  <c r="N2374" i="4"/>
  <c r="S2374" i="4" s="1"/>
  <c r="N77" i="4"/>
  <c r="S77" i="4" s="1"/>
  <c r="R66" i="4"/>
  <c r="Y351" i="4"/>
  <c r="R293" i="4"/>
  <c r="N514" i="4"/>
  <c r="S514" i="4" s="1"/>
  <c r="N2386" i="4"/>
  <c r="S2386" i="4" s="1"/>
  <c r="Y2386" i="4"/>
  <c r="N60" i="4"/>
  <c r="S60" i="4" s="1"/>
  <c r="Y74" i="4"/>
  <c r="R317" i="4"/>
  <c r="W317" i="4"/>
  <c r="N313" i="4"/>
  <c r="S313" i="4" s="1"/>
  <c r="N1617" i="4"/>
  <c r="S1617" i="4" s="1"/>
  <c r="Y1617" i="4"/>
  <c r="Y1426" i="4"/>
  <c r="Y80" i="4"/>
  <c r="Y2377" i="4"/>
  <c r="R351" i="4"/>
  <c r="Y375" i="4"/>
  <c r="Y221" i="4"/>
  <c r="Y1201" i="4"/>
  <c r="Y1578" i="4"/>
  <c r="N1457" i="4"/>
  <c r="S1457" i="4" s="1"/>
  <c r="Y353" i="4"/>
  <c r="R74" i="4"/>
  <c r="Y369" i="4"/>
  <c r="Y1435" i="4"/>
  <c r="N1205" i="4"/>
  <c r="S1205" i="4" s="1"/>
  <c r="N1630" i="4"/>
  <c r="S1630" i="4" s="1"/>
  <c r="N1389" i="4"/>
  <c r="S1389" i="4" s="1"/>
  <c r="R1391" i="4"/>
  <c r="N308" i="4"/>
  <c r="S308" i="4" s="1"/>
  <c r="Y308" i="4"/>
  <c r="R1426" i="4"/>
  <c r="R80" i="4"/>
  <c r="Y520" i="4"/>
  <c r="R2377" i="4"/>
  <c r="R375" i="4"/>
  <c r="R221" i="4"/>
  <c r="R1201" i="4"/>
  <c r="R1578" i="4"/>
  <c r="Y1232" i="4"/>
  <c r="R353" i="4"/>
  <c r="Y70" i="4"/>
  <c r="R369" i="4"/>
  <c r="R1435" i="4"/>
  <c r="N1215" i="4"/>
  <c r="S1215" i="4" s="1"/>
  <c r="Y1215" i="4"/>
  <c r="N1437" i="4"/>
  <c r="S1437" i="4" s="1"/>
  <c r="Y1437" i="4"/>
  <c r="N335" i="4"/>
  <c r="S335" i="4" s="1"/>
  <c r="Y1229" i="4"/>
  <c r="N376" i="4"/>
  <c r="S376" i="4" s="1"/>
  <c r="Y376" i="4"/>
  <c r="N1644" i="4"/>
  <c r="S1644" i="4" s="1"/>
  <c r="Y1644" i="4"/>
  <c r="R520" i="4"/>
  <c r="Y199" i="4"/>
  <c r="R1232" i="4"/>
  <c r="R70" i="4"/>
  <c r="Y57" i="4"/>
  <c r="N82" i="4"/>
  <c r="S82" i="4" s="1"/>
  <c r="N83" i="4"/>
  <c r="S83" i="4" s="1"/>
  <c r="Y83" i="4"/>
  <c r="N55" i="4"/>
  <c r="S55" i="4" s="1"/>
  <c r="Y55" i="4"/>
  <c r="W1229" i="4"/>
  <c r="R1229" i="4"/>
  <c r="N1222" i="4"/>
  <c r="S1222" i="4" s="1"/>
  <c r="Y1222" i="4"/>
  <c r="Y2376" i="4"/>
  <c r="Y1425" i="4"/>
  <c r="Y408" i="4"/>
  <c r="W199" i="4"/>
  <c r="R199" i="4"/>
  <c r="W57" i="4"/>
  <c r="R57" i="4"/>
  <c r="N516" i="4"/>
  <c r="S516" i="4" s="1"/>
  <c r="N517" i="4"/>
  <c r="S517" i="4" s="1"/>
  <c r="Y517" i="4"/>
  <c r="Y1375" i="4"/>
  <c r="Y1248" i="4"/>
  <c r="N1431" i="4"/>
  <c r="S1431" i="4" s="1"/>
  <c r="Y1431" i="4"/>
  <c r="N523" i="4"/>
  <c r="S523" i="4" s="1"/>
  <c r="Y523" i="4"/>
  <c r="N49" i="4"/>
  <c r="S49" i="4" s="1"/>
  <c r="W2376" i="4"/>
  <c r="R2376" i="4"/>
  <c r="W1425" i="4"/>
  <c r="R1425" i="4"/>
  <c r="W408" i="4"/>
  <c r="R408" i="4"/>
  <c r="W1484" i="4"/>
  <c r="R1484" i="4"/>
  <c r="R332" i="4"/>
  <c r="W332" i="4"/>
  <c r="N2383" i="4"/>
  <c r="S2383" i="4" s="1"/>
  <c r="Y2383" i="4"/>
  <c r="N363" i="4"/>
  <c r="S363" i="4" s="1"/>
  <c r="W1375" i="4"/>
  <c r="R1375" i="4"/>
  <c r="N1573" i="4"/>
  <c r="S1573" i="4" s="1"/>
  <c r="R1248" i="4"/>
  <c r="W1248" i="4"/>
  <c r="N2385" i="4"/>
  <c r="S2385" i="4" s="1"/>
  <c r="Y2385" i="4"/>
  <c r="N1546" i="4"/>
  <c r="S1546" i="4" s="1"/>
  <c r="Y1546" i="4"/>
  <c r="N1407" i="4"/>
  <c r="S1407" i="4" s="1"/>
  <c r="Y367" i="4"/>
  <c r="Y53" i="4"/>
  <c r="N46" i="4"/>
  <c r="S46" i="4" s="1"/>
  <c r="Y46" i="4"/>
  <c r="W518" i="4"/>
  <c r="R518" i="4"/>
  <c r="N525" i="4"/>
  <c r="S525" i="4" s="1"/>
  <c r="R1409" i="4"/>
  <c r="W1409" i="4"/>
  <c r="W1504" i="4"/>
  <c r="R1504" i="4"/>
  <c r="R2313" i="4"/>
  <c r="W2313" i="4"/>
  <c r="N2382" i="4"/>
  <c r="S2382" i="4" s="1"/>
  <c r="Y2382" i="4"/>
  <c r="R367" i="4"/>
  <c r="R53" i="4"/>
  <c r="Y349" i="4"/>
  <c r="R1217" i="4"/>
  <c r="N1548" i="4"/>
  <c r="S1548" i="4" s="1"/>
  <c r="Y2375" i="4"/>
  <c r="Y78" i="4"/>
  <c r="Y1419" i="4"/>
  <c r="N1444" i="4"/>
  <c r="S1444" i="4" s="1"/>
  <c r="Y1433" i="4"/>
  <c r="N1371" i="4"/>
  <c r="S1371" i="4" s="1"/>
  <c r="Y1371" i="4"/>
  <c r="N1388" i="4"/>
  <c r="S1388" i="4" s="1"/>
  <c r="N1218" i="4"/>
  <c r="S1218" i="4" s="1"/>
  <c r="N526" i="4"/>
  <c r="S526" i="4" s="1"/>
  <c r="Y526" i="4"/>
  <c r="N374" i="4"/>
  <c r="S374" i="4" s="1"/>
  <c r="Y374" i="4"/>
  <c r="N64" i="4"/>
  <c r="S64" i="4" s="1"/>
  <c r="Y64" i="4"/>
  <c r="Y1570" i="4"/>
  <c r="N1643" i="4"/>
  <c r="S1643" i="4" s="1"/>
  <c r="Y1643" i="4"/>
  <c r="N1429" i="4"/>
  <c r="S1429" i="4" s="1"/>
  <c r="Y1429" i="4"/>
  <c r="N1202" i="4"/>
  <c r="S1202" i="4" s="1"/>
  <c r="Y1202" i="4"/>
  <c r="N1385" i="4"/>
  <c r="S1385" i="4" s="1"/>
  <c r="Y1385" i="4"/>
  <c r="Y1485" i="4"/>
  <c r="N65" i="4"/>
  <c r="S65" i="4" s="1"/>
  <c r="Y65" i="4"/>
  <c r="N323" i="4"/>
  <c r="S323" i="4" s="1"/>
  <c r="Y323" i="4"/>
  <c r="N403" i="4"/>
  <c r="S403" i="4" s="1"/>
  <c r="Y403" i="4"/>
  <c r="N1536" i="4"/>
  <c r="S1536" i="4" s="1"/>
  <c r="Y1536" i="4"/>
  <c r="N515" i="4"/>
  <c r="S515" i="4" s="1"/>
  <c r="Y515" i="4"/>
  <c r="N1198" i="4"/>
  <c r="S1198" i="4" s="1"/>
  <c r="Y1198" i="4"/>
  <c r="N1560" i="4"/>
  <c r="S1560" i="4" s="1"/>
  <c r="Y1560" i="4"/>
  <c r="N1667" i="4"/>
  <c r="S1667" i="4" s="1"/>
  <c r="Y1667" i="4"/>
  <c r="N67" i="4"/>
  <c r="S67" i="4" s="1"/>
  <c r="Y67" i="4"/>
  <c r="N1520" i="4"/>
  <c r="S1520" i="4" s="1"/>
  <c r="Y1520" i="4"/>
  <c r="N1413" i="4"/>
  <c r="S1413" i="4" s="1"/>
  <c r="Y1413" i="4"/>
  <c r="N1424" i="4"/>
  <c r="S1424" i="4" s="1"/>
  <c r="N1455" i="4"/>
  <c r="S1455" i="4" s="1"/>
  <c r="Y1455" i="4"/>
  <c r="N1633" i="4"/>
  <c r="S1633" i="4" s="1"/>
  <c r="Y1633" i="4"/>
  <c r="R371" i="4"/>
  <c r="N50" i="4"/>
  <c r="S50" i="4" s="1"/>
  <c r="Y50" i="4"/>
  <c r="N307" i="4"/>
  <c r="S307" i="4" s="1"/>
  <c r="Y307" i="4"/>
  <c r="N300" i="4"/>
  <c r="S300" i="4" s="1"/>
  <c r="Y300" i="4"/>
  <c r="N334" i="4"/>
  <c r="S334" i="4" s="1"/>
  <c r="Y334" i="4"/>
  <c r="N1470" i="4"/>
  <c r="S1470" i="4" s="1"/>
  <c r="Y1470" i="4"/>
  <c r="N414" i="4"/>
  <c r="S414" i="4" s="1"/>
  <c r="Y414" i="4"/>
  <c r="N63" i="4"/>
  <c r="S63" i="4" s="1"/>
  <c r="Y63" i="4"/>
  <c r="N419" i="4"/>
  <c r="S419" i="4" s="1"/>
  <c r="Y419" i="4"/>
  <c r="Y1506" i="4"/>
  <c r="N229" i="4"/>
  <c r="S229" i="4" s="1"/>
  <c r="Y229" i="4"/>
  <c r="N1436" i="4"/>
  <c r="S1436" i="4" s="1"/>
  <c r="Y1436" i="4"/>
  <c r="Y1668" i="4"/>
  <c r="N1534" i="4"/>
  <c r="S1534" i="4" s="1"/>
  <c r="Y1534" i="4"/>
  <c r="N1449" i="4"/>
  <c r="S1449" i="4" s="1"/>
  <c r="Y1449" i="4"/>
  <c r="N344" i="4"/>
  <c r="S344" i="4" s="1"/>
  <c r="Y344" i="4"/>
  <c r="N1587" i="4"/>
  <c r="S1587" i="4" s="1"/>
  <c r="Y1587" i="4"/>
  <c r="N1508" i="4"/>
  <c r="S1508" i="4" s="1"/>
  <c r="Y1508" i="4"/>
  <c r="Y380" i="4"/>
  <c r="N1473" i="4"/>
  <c r="S1473" i="4" s="1"/>
  <c r="Y1473" i="4"/>
  <c r="N1421" i="4"/>
  <c r="S1421" i="4" s="1"/>
  <c r="Y1421" i="4"/>
  <c r="N346" i="4"/>
  <c r="S346" i="4" s="1"/>
  <c r="N352" i="4"/>
  <c r="S352" i="4" s="1"/>
  <c r="N357" i="4"/>
  <c r="S357" i="4" s="1"/>
  <c r="Y357" i="4"/>
  <c r="N1428" i="4"/>
  <c r="S1428" i="4" s="1"/>
  <c r="Y1428" i="4"/>
  <c r="N1613" i="4"/>
  <c r="S1613" i="4" s="1"/>
  <c r="Y1613" i="4"/>
  <c r="Y343" i="4"/>
  <c r="N386" i="4"/>
  <c r="S386" i="4" s="1"/>
  <c r="Y386" i="4"/>
  <c r="N210" i="4"/>
  <c r="S210" i="4" s="1"/>
  <c r="Y210" i="4"/>
  <c r="Y1562" i="4"/>
  <c r="N1408" i="4"/>
  <c r="S1408" i="4" s="1"/>
  <c r="Y1408" i="4"/>
  <c r="Y215" i="4"/>
  <c r="R522" i="4"/>
  <c r="R75" i="4"/>
  <c r="R1417" i="4"/>
  <c r="R339" i="4"/>
  <c r="R1648" i="4"/>
  <c r="R1397" i="4"/>
  <c r="R361" i="4"/>
  <c r="R2323" i="4"/>
  <c r="R1650" i="4"/>
  <c r="R1394" i="4"/>
  <c r="Y1530" i="4"/>
  <c r="N202" i="4"/>
  <c r="S202" i="4" s="1"/>
  <c r="N1236" i="4"/>
  <c r="S1236" i="4" s="1"/>
  <c r="N1525" i="4"/>
  <c r="S1525" i="4" s="1"/>
  <c r="Y1525" i="4"/>
  <c r="N1559" i="4"/>
  <c r="S1559" i="4" s="1"/>
  <c r="Y1559" i="4"/>
  <c r="N1372" i="4"/>
  <c r="S1372" i="4" s="1"/>
  <c r="Y1372" i="4"/>
  <c r="N214" i="4"/>
  <c r="S214" i="4" s="1"/>
  <c r="N1533" i="4"/>
  <c r="S1533" i="4" s="1"/>
  <c r="Y1533" i="4"/>
  <c r="N416" i="4"/>
  <c r="S416" i="4" s="1"/>
  <c r="Y416" i="4"/>
  <c r="Y1438" i="4"/>
  <c r="N1550" i="4"/>
  <c r="S1550" i="4" s="1"/>
  <c r="Y1550" i="4"/>
  <c r="Y1368" i="4"/>
  <c r="R355" i="4"/>
  <c r="W355" i="4"/>
  <c r="R354" i="4"/>
  <c r="W354" i="4"/>
  <c r="N385" i="4"/>
  <c r="S385" i="4" s="1"/>
  <c r="W1616" i="4"/>
  <c r="R1616" i="4"/>
  <c r="W1625" i="4"/>
  <c r="R1625" i="4"/>
  <c r="N1513" i="4"/>
  <c r="S1513" i="4" s="1"/>
  <c r="N200" i="4"/>
  <c r="S200" i="4" s="1"/>
  <c r="Y200" i="4"/>
  <c r="N1568" i="4"/>
  <c r="S1568" i="4" s="1"/>
  <c r="Y1568" i="4"/>
  <c r="N297" i="4"/>
  <c r="S297" i="4" s="1"/>
  <c r="Y297" i="4"/>
  <c r="N1405" i="4"/>
  <c r="S1405" i="4" s="1"/>
  <c r="N1551" i="4"/>
  <c r="S1551" i="4" s="1"/>
  <c r="Y1551" i="4"/>
  <c r="N1645" i="4"/>
  <c r="S1645" i="4" s="1"/>
  <c r="Y1645" i="4"/>
  <c r="N1527" i="4"/>
  <c r="S1527" i="4" s="1"/>
  <c r="Y1527" i="4"/>
  <c r="N1678" i="4"/>
  <c r="S1678" i="4" s="1"/>
  <c r="Y1678" i="4"/>
  <c r="N2384" i="4"/>
  <c r="S2384" i="4" s="1"/>
  <c r="R48" i="4"/>
  <c r="N1656" i="4"/>
  <c r="S1656" i="4" s="1"/>
  <c r="R79" i="4"/>
  <c r="N1531" i="4"/>
  <c r="S1531" i="4" s="1"/>
  <c r="R326" i="4"/>
  <c r="Y73" i="4"/>
  <c r="Y1427" i="4"/>
  <c r="Y372" i="4"/>
  <c r="N1420" i="4"/>
  <c r="S1420" i="4" s="1"/>
  <c r="R1622" i="4"/>
  <c r="Y304" i="4"/>
  <c r="R1523" i="4"/>
  <c r="Y303" i="4"/>
  <c r="Y1665" i="4"/>
  <c r="N314" i="4"/>
  <c r="S314" i="4" s="1"/>
  <c r="Y314" i="4"/>
  <c r="N209" i="4"/>
  <c r="S209" i="4" s="1"/>
  <c r="R382" i="4"/>
  <c r="N379" i="4"/>
  <c r="S379" i="4" s="1"/>
  <c r="Y379" i="4"/>
  <c r="W73" i="4"/>
  <c r="R73" i="4"/>
  <c r="W1427" i="4"/>
  <c r="R1427" i="4"/>
  <c r="W372" i="4"/>
  <c r="R372" i="4"/>
  <c r="R304" i="4"/>
  <c r="W304" i="4"/>
  <c r="W303" i="4"/>
  <c r="R303" i="4"/>
  <c r="R1665" i="4"/>
  <c r="W1665" i="4"/>
  <c r="N2319" i="4"/>
  <c r="S2319" i="4" s="1"/>
  <c r="Y2319" i="4"/>
  <c r="N1526" i="4"/>
  <c r="S1526" i="4" s="1"/>
  <c r="Y1526" i="4"/>
  <c r="N1197" i="4"/>
  <c r="S1197" i="4" s="1"/>
  <c r="Y1197" i="4"/>
  <c r="R2381" i="4"/>
  <c r="R1366" i="4"/>
  <c r="N290" i="4"/>
  <c r="S290" i="4" s="1"/>
  <c r="R68" i="4"/>
  <c r="N2387" i="4"/>
  <c r="S2387" i="4" s="1"/>
  <c r="N1635" i="4"/>
  <c r="S1635" i="4" s="1"/>
  <c r="R368" i="4"/>
  <c r="R84" i="4"/>
  <c r="R2380" i="4"/>
  <c r="R58" i="4"/>
  <c r="R1434" i="4"/>
  <c r="R76" i="4"/>
  <c r="N366" i="4"/>
  <c r="S366" i="4" s="1"/>
  <c r="N56" i="4"/>
  <c r="S56" i="4" s="1"/>
  <c r="R389" i="4"/>
  <c r="N1209" i="4"/>
  <c r="S1209" i="4" s="1"/>
  <c r="Y1209" i="4"/>
  <c r="Y1663" i="4"/>
  <c r="N1414" i="4"/>
  <c r="S1414" i="4" s="1"/>
  <c r="Y1414" i="4"/>
  <c r="R1681" i="4"/>
  <c r="R2309" i="4"/>
  <c r="N1440" i="4"/>
  <c r="S1440" i="4" s="1"/>
  <c r="Y1440" i="4"/>
  <c r="R1363" i="4"/>
  <c r="R298" i="4"/>
  <c r="N420" i="4"/>
  <c r="S420" i="4" s="1"/>
  <c r="Y420" i="4"/>
  <c r="Y239" i="4"/>
  <c r="N1226" i="4"/>
  <c r="S1226" i="4" s="1"/>
  <c r="Y1226" i="4"/>
  <c r="W1663" i="4"/>
  <c r="R1663" i="4"/>
  <c r="N1668" i="4"/>
  <c r="S1668" i="4" s="1"/>
  <c r="N1517" i="4"/>
  <c r="S1517" i="4" s="1"/>
  <c r="Y1517" i="4"/>
  <c r="Y45" i="4"/>
  <c r="W1445" i="4"/>
  <c r="R1445" i="4"/>
  <c r="N52" i="4"/>
  <c r="S52" i="4" s="1"/>
  <c r="R1422" i="4"/>
  <c r="Y71" i="4"/>
  <c r="R1450" i="4"/>
  <c r="Y2378" i="4"/>
  <c r="Y1442" i="4"/>
  <c r="W336" i="4"/>
  <c r="R336" i="4"/>
  <c r="W1432" i="4"/>
  <c r="R1432" i="4"/>
  <c r="N59" i="4"/>
  <c r="S59" i="4" s="1"/>
  <c r="W81" i="4"/>
  <c r="R81" i="4"/>
  <c r="Y1453" i="4"/>
  <c r="N399" i="4"/>
  <c r="S399" i="4" s="1"/>
  <c r="Y310" i="4"/>
  <c r="N1646" i="4"/>
  <c r="S1646" i="4" s="1"/>
  <c r="R327" i="4"/>
  <c r="W327" i="4"/>
  <c r="Y410" i="4"/>
  <c r="N1204" i="4"/>
  <c r="S1204" i="4" s="1"/>
  <c r="Y1204" i="4"/>
  <c r="W45" i="4"/>
  <c r="R45" i="4"/>
  <c r="R71" i="4"/>
  <c r="W71" i="4"/>
  <c r="R2378" i="4"/>
  <c r="W2378" i="4"/>
  <c r="W1532" i="4"/>
  <c r="R1532" i="4"/>
  <c r="W320" i="4"/>
  <c r="R320" i="4"/>
  <c r="W1442" i="4"/>
  <c r="R1442" i="4"/>
  <c r="W337" i="4"/>
  <c r="R337" i="4"/>
  <c r="R1453" i="4"/>
  <c r="W1453" i="4"/>
  <c r="W310" i="4"/>
  <c r="R310" i="4"/>
  <c r="W381" i="4"/>
  <c r="R381" i="4"/>
  <c r="W410" i="4"/>
  <c r="R410" i="4"/>
  <c r="N343" i="4"/>
  <c r="S343" i="4" s="1"/>
  <c r="N1212" i="4"/>
  <c r="S1212" i="4" s="1"/>
  <c r="Y1212" i="4"/>
  <c r="N1529" i="4"/>
  <c r="S1529" i="4" s="1"/>
  <c r="Y1529" i="4"/>
  <c r="R347" i="4"/>
  <c r="R1242" i="4"/>
  <c r="R521" i="4"/>
  <c r="R47" i="4"/>
  <c r="R373" i="4"/>
  <c r="R1247" i="4"/>
  <c r="R1443" i="4"/>
  <c r="R519" i="4"/>
  <c r="R1454" i="4"/>
  <c r="R360" i="4"/>
  <c r="Y362" i="4"/>
  <c r="R2379" i="4"/>
  <c r="Y1233" i="4"/>
  <c r="R1227" i="4"/>
  <c r="N1583" i="4"/>
  <c r="S1583" i="4" s="1"/>
  <c r="Y387" i="4"/>
  <c r="Y1535" i="4"/>
  <c r="Y1586" i="4"/>
  <c r="Y1387" i="4"/>
  <c r="R392" i="4"/>
  <c r="N365" i="4"/>
  <c r="S365" i="4" s="1"/>
  <c r="Y365" i="4"/>
  <c r="N1541" i="4"/>
  <c r="S1541" i="4" s="1"/>
  <c r="Y1541" i="4"/>
  <c r="N1196" i="4"/>
  <c r="S1196" i="4" s="1"/>
  <c r="Y1196" i="4"/>
  <c r="N1238" i="4"/>
  <c r="S1238" i="4" s="1"/>
  <c r="Y1238" i="4"/>
  <c r="N1373" i="4"/>
  <c r="S1373" i="4" s="1"/>
  <c r="Y1373" i="4"/>
  <c r="N1519" i="4"/>
  <c r="S1519" i="4" s="1"/>
  <c r="Y1519" i="4"/>
  <c r="R362" i="4"/>
  <c r="R1233" i="4"/>
  <c r="R387" i="4"/>
  <c r="R1535" i="4"/>
  <c r="R1586" i="4"/>
  <c r="R1387" i="4"/>
  <c r="N1570" i="4"/>
  <c r="S1570" i="4" s="1"/>
  <c r="N380" i="4"/>
  <c r="S380" i="4" s="1"/>
  <c r="N1485" i="4"/>
  <c r="S1485" i="4" s="1"/>
  <c r="N1506" i="4"/>
  <c r="S1506" i="4" s="1"/>
  <c r="Y238" i="4"/>
  <c r="N1462" i="4"/>
  <c r="S1462" i="4" s="1"/>
  <c r="Y1462" i="4"/>
  <c r="N370" i="4"/>
  <c r="S370" i="4" s="1"/>
  <c r="Y370" i="4"/>
  <c r="N1580" i="4"/>
  <c r="S1580" i="4" s="1"/>
  <c r="Y1580" i="4"/>
  <c r="N1569" i="4"/>
  <c r="S1569" i="4" s="1"/>
  <c r="Y1569" i="4"/>
  <c r="R415" i="4"/>
  <c r="R296" i="4"/>
  <c r="R393" i="4"/>
  <c r="R1615" i="4"/>
  <c r="R1669" i="4"/>
  <c r="R1674" i="4"/>
  <c r="Y391" i="4"/>
  <c r="R345" i="4"/>
  <c r="R1474" i="4"/>
  <c r="R1239" i="4"/>
  <c r="N324" i="4"/>
  <c r="S324" i="4" s="1"/>
  <c r="N1677" i="4"/>
  <c r="S1677" i="4" s="1"/>
  <c r="Y1677" i="4"/>
  <c r="N1655" i="4"/>
  <c r="S1655" i="4" s="1"/>
  <c r="N225" i="4"/>
  <c r="S225" i="4" s="1"/>
  <c r="Y225" i="4"/>
  <c r="Y1509" i="4"/>
  <c r="Y1479" i="4"/>
  <c r="Y1585" i="4"/>
  <c r="Y1382" i="4"/>
  <c r="Y1512" i="4"/>
  <c r="Y1208" i="4"/>
  <c r="W391" i="4"/>
  <c r="R391" i="4"/>
  <c r="N1614" i="4"/>
  <c r="S1614" i="4" s="1"/>
  <c r="Y1614" i="4"/>
  <c r="N231" i="4"/>
  <c r="S231" i="4" s="1"/>
  <c r="Y231" i="4"/>
  <c r="R1479" i="4"/>
  <c r="R1585" i="4"/>
  <c r="R1382" i="4"/>
  <c r="N238" i="4"/>
  <c r="S238" i="4" s="1"/>
  <c r="R1512" i="4"/>
  <c r="N239" i="4"/>
  <c r="S239" i="4" s="1"/>
  <c r="R1208" i="4"/>
  <c r="N1562" i="4"/>
  <c r="S1562" i="4" s="1"/>
  <c r="N1515" i="4"/>
  <c r="S1515" i="4" s="1"/>
  <c r="N1654" i="4"/>
  <c r="S1654" i="4" s="1"/>
  <c r="Y1654" i="4"/>
  <c r="N1682" i="4"/>
  <c r="S1682" i="4" s="1"/>
  <c r="Y1682" i="4"/>
  <c r="N412" i="4"/>
  <c r="S412" i="4" s="1"/>
  <c r="Y412" i="4"/>
  <c r="N215" i="4"/>
  <c r="S215" i="4" s="1"/>
  <c r="N397" i="4"/>
  <c r="S397" i="4" s="1"/>
  <c r="Y397" i="4"/>
  <c r="Y286" i="4"/>
  <c r="N1446" i="4"/>
  <c r="S1446" i="4" s="1"/>
  <c r="Y1446" i="4"/>
  <c r="N418" i="4"/>
  <c r="S418" i="4" s="1"/>
  <c r="Y418" i="4"/>
  <c r="W222" i="4"/>
  <c r="R222" i="4"/>
  <c r="W1478" i="4"/>
  <c r="R1478" i="4"/>
  <c r="R1465" i="4"/>
  <c r="W1465" i="4"/>
  <c r="R328" i="4"/>
  <c r="W328" i="4"/>
  <c r="W1241" i="4"/>
  <c r="R1241" i="4"/>
  <c r="W1386" i="4"/>
  <c r="R1386" i="4"/>
  <c r="W1463" i="4"/>
  <c r="R1463" i="4"/>
  <c r="N227" i="4"/>
  <c r="S227" i="4" s="1"/>
  <c r="N1368" i="4"/>
  <c r="S1368" i="4" s="1"/>
  <c r="W407" i="4"/>
  <c r="R407" i="4"/>
  <c r="W1561" i="4"/>
  <c r="R1561" i="4"/>
  <c r="N232" i="4"/>
  <c r="S232" i="4" s="1"/>
  <c r="N211" i="4"/>
  <c r="S211" i="4" s="1"/>
  <c r="Y211" i="4"/>
  <c r="N1664" i="4"/>
  <c r="S1664" i="4" s="1"/>
  <c r="N1503" i="4"/>
  <c r="S1503" i="4" s="1"/>
  <c r="Y1503" i="4"/>
  <c r="R322" i="4"/>
  <c r="N218" i="4"/>
  <c r="S218" i="4" s="1"/>
  <c r="R234" i="4"/>
  <c r="N1376" i="4"/>
  <c r="S1376" i="4" s="1"/>
  <c r="R1671" i="4"/>
  <c r="Y2318" i="4"/>
  <c r="N198" i="4"/>
  <c r="S198" i="4" s="1"/>
  <c r="Y51" i="4"/>
  <c r="Y223" i="4"/>
  <c r="Y1621" i="4"/>
  <c r="Y230" i="4"/>
  <c r="R2318" i="4"/>
  <c r="Y405" i="4"/>
  <c r="N1203" i="4"/>
  <c r="S1203" i="4" s="1"/>
  <c r="Y1203" i="4"/>
  <c r="W411" i="4"/>
  <c r="R411" i="4"/>
  <c r="N1438" i="4"/>
  <c r="S1438" i="4" s="1"/>
  <c r="R230" i="4"/>
  <c r="W230" i="4"/>
  <c r="N217" i="4"/>
  <c r="S217" i="4" s="1"/>
  <c r="Y217" i="4"/>
  <c r="W405" i="4"/>
  <c r="R405" i="4"/>
  <c r="N1392" i="4"/>
  <c r="S1392" i="4" s="1"/>
  <c r="Y1392" i="4"/>
  <c r="Y1658" i="4"/>
  <c r="N1566" i="4"/>
  <c r="S1566" i="4" s="1"/>
  <c r="Y1566" i="4"/>
  <c r="N1381" i="4"/>
  <c r="S1381" i="4" s="1"/>
  <c r="Y1381" i="4"/>
  <c r="W1651" i="4"/>
  <c r="R1651" i="4"/>
  <c r="R201" i="4"/>
  <c r="Y400" i="4"/>
  <c r="R299" i="4"/>
  <c r="Y1439" i="4"/>
  <c r="R1378" i="4"/>
  <c r="Y1410" i="4"/>
  <c r="W2322" i="4"/>
  <c r="R2322" i="4"/>
  <c r="R1577" i="4"/>
  <c r="W1577" i="4"/>
  <c r="R409" i="4"/>
  <c r="W409" i="4"/>
  <c r="R1556" i="4"/>
  <c r="Y1576" i="4"/>
  <c r="W1547" i="4"/>
  <c r="R1547" i="4"/>
  <c r="Y1231" i="4"/>
  <c r="Y294" i="4"/>
  <c r="Y1452" i="4"/>
  <c r="N1458" i="4"/>
  <c r="S1458" i="4" s="1"/>
  <c r="Y1458" i="4"/>
  <c r="Y236" i="4"/>
  <c r="Y289" i="4"/>
  <c r="Y237" i="4"/>
  <c r="Y388" i="4"/>
  <c r="R226" i="4"/>
  <c r="R1221" i="4"/>
  <c r="N1207" i="4"/>
  <c r="S1207" i="4" s="1"/>
  <c r="N1530" i="4"/>
  <c r="S1530" i="4" s="1"/>
  <c r="R400" i="4"/>
  <c r="R1439" i="4"/>
  <c r="R1410" i="4"/>
  <c r="R1516" i="4"/>
  <c r="N1367" i="4"/>
  <c r="S1367" i="4" s="1"/>
  <c r="R1576" i="4"/>
  <c r="R341" i="4"/>
  <c r="N1411" i="4"/>
  <c r="S1411" i="4" s="1"/>
  <c r="N1210" i="4"/>
  <c r="S1210" i="4" s="1"/>
  <c r="Y1210" i="4"/>
  <c r="N1631" i="4"/>
  <c r="S1631" i="4" s="1"/>
  <c r="Y1666" i="4"/>
  <c r="R1448" i="4"/>
  <c r="R1661" i="4"/>
  <c r="R216" i="4"/>
  <c r="Y1549" i="4"/>
  <c r="N401" i="4"/>
  <c r="S401" i="4" s="1"/>
  <c r="R1459" i="4"/>
  <c r="N1441" i="4"/>
  <c r="S1441" i="4" s="1"/>
  <c r="R2315" i="4"/>
  <c r="Y1555" i="4"/>
  <c r="R1237" i="4"/>
  <c r="R1211" i="4"/>
  <c r="R1672" i="4"/>
  <c r="Y1230" i="4"/>
  <c r="R1219" i="4"/>
  <c r="R1522" i="4"/>
  <c r="R325" i="4"/>
  <c r="N1640" i="4"/>
  <c r="S1640" i="4" s="1"/>
  <c r="Y1249" i="4"/>
  <c r="R1393" i="4"/>
  <c r="N1659" i="4"/>
  <c r="S1659" i="4" s="1"/>
  <c r="N1390" i="4"/>
  <c r="S1390" i="4" s="1"/>
  <c r="Y1390" i="4"/>
  <c r="R1549" i="4"/>
  <c r="Y1398" i="4"/>
  <c r="Y2321" i="4"/>
  <c r="Y333" i="4"/>
  <c r="W1555" i="4"/>
  <c r="R1555" i="4"/>
  <c r="N294" i="4"/>
  <c r="S294" i="4" s="1"/>
  <c r="R1230" i="4"/>
  <c r="Y316" i="4"/>
  <c r="W1249" i="4"/>
  <c r="R1249" i="4"/>
  <c r="R1398" i="4"/>
  <c r="Y235" i="4"/>
  <c r="N1231" i="4"/>
  <c r="S1231" i="4" s="1"/>
  <c r="N286" i="4"/>
  <c r="S286" i="4" s="1"/>
  <c r="Y1223" i="4"/>
  <c r="R2321" i="4"/>
  <c r="R333" i="4"/>
  <c r="R356" i="4"/>
  <c r="R1384" i="4"/>
  <c r="Y1584" i="4"/>
  <c r="Y1396" i="4"/>
  <c r="Y1652" i="4"/>
  <c r="Y1461" i="4"/>
  <c r="R316" i="4"/>
  <c r="Y1638" i="4"/>
  <c r="Y1369" i="4"/>
  <c r="N1666" i="4"/>
  <c r="S1666" i="4" s="1"/>
  <c r="Y292" i="4"/>
  <c r="R1464" i="4"/>
  <c r="Y1528" i="4"/>
  <c r="Y2320" i="4"/>
  <c r="N388" i="4"/>
  <c r="S388" i="4" s="1"/>
  <c r="N406" i="4"/>
  <c r="S406" i="4" s="1"/>
  <c r="Y406" i="4"/>
  <c r="W235" i="4"/>
  <c r="R235" i="4"/>
  <c r="W1223" i="4"/>
  <c r="R1223" i="4"/>
  <c r="R1584" i="4"/>
  <c r="W1584" i="4"/>
  <c r="W1396" i="4"/>
  <c r="R1396" i="4"/>
  <c r="W1652" i="4"/>
  <c r="R1652" i="4"/>
  <c r="N1452" i="4"/>
  <c r="S1452" i="4" s="1"/>
  <c r="R1461" i="4"/>
  <c r="W1461" i="4"/>
  <c r="W1638" i="4"/>
  <c r="R1638" i="4"/>
  <c r="W1369" i="4"/>
  <c r="R1369" i="4"/>
  <c r="W292" i="4"/>
  <c r="R292" i="4"/>
  <c r="N1621" i="4"/>
  <c r="S1621" i="4" s="1"/>
  <c r="W1528" i="4"/>
  <c r="R1528" i="4"/>
  <c r="N1200" i="4"/>
  <c r="S1200" i="4" s="1"/>
  <c r="Y1200" i="4"/>
  <c r="W2320" i="4"/>
  <c r="R2320" i="4"/>
  <c r="N1472" i="4"/>
  <c r="S1472" i="4" s="1"/>
  <c r="Y1472" i="4"/>
  <c r="N1660" i="4"/>
  <c r="S1660" i="4" s="1"/>
  <c r="Y1660" i="4"/>
  <c r="R1574" i="4"/>
  <c r="R1647" i="4"/>
  <c r="W1581" i="4"/>
  <c r="R1581" i="4"/>
  <c r="R1361" i="4"/>
  <c r="W1361" i="4"/>
  <c r="R1514" i="4"/>
  <c r="W1514" i="4"/>
  <c r="W1466" i="4"/>
  <c r="R1466" i="4"/>
  <c r="N1400" i="4"/>
  <c r="S1400" i="4" s="1"/>
  <c r="W1481" i="4"/>
  <c r="R1481" i="4"/>
  <c r="N1554" i="4"/>
  <c r="S1554" i="4" s="1"/>
  <c r="Y1554" i="4"/>
  <c r="N305" i="4"/>
  <c r="S305" i="4" s="1"/>
  <c r="Y1216" i="4"/>
  <c r="W1628" i="4"/>
  <c r="R1628" i="4"/>
  <c r="R342" i="4"/>
  <c r="R309" i="4"/>
  <c r="Y1675" i="4"/>
  <c r="R1623" i="4"/>
  <c r="Y402" i="4"/>
  <c r="R1460" i="4"/>
  <c r="R1206" i="4"/>
  <c r="R413" i="4"/>
  <c r="Y1662" i="4"/>
  <c r="Y213" i="4"/>
  <c r="Y312" i="4"/>
  <c r="R1505" i="4"/>
  <c r="R1510" i="4"/>
  <c r="R1642" i="4"/>
  <c r="Y204" i="4"/>
  <c r="R203" i="4"/>
  <c r="Y208" i="4"/>
  <c r="R1620" i="4"/>
  <c r="Y1220" i="4"/>
  <c r="R1475" i="4"/>
  <c r="Y1245" i="4"/>
  <c r="R220" i="4"/>
  <c r="N212" i="4"/>
  <c r="S212" i="4" s="1"/>
  <c r="R396" i="4"/>
  <c r="N301" i="4"/>
  <c r="S301" i="4" s="1"/>
  <c r="R348" i="4"/>
  <c r="Y1483" i="4"/>
  <c r="N223" i="4"/>
  <c r="S223" i="4" s="1"/>
  <c r="R1675" i="4"/>
  <c r="Y1582" i="4"/>
  <c r="R402" i="4"/>
  <c r="Y1627" i="4"/>
  <c r="Y1399" i="4"/>
  <c r="N289" i="4"/>
  <c r="S289" i="4" s="1"/>
  <c r="N1509" i="4"/>
  <c r="S1509" i="4" s="1"/>
  <c r="R1662" i="4"/>
  <c r="R213" i="4"/>
  <c r="Y1377" i="4"/>
  <c r="N291" i="4"/>
  <c r="S291" i="4" s="1"/>
  <c r="Y291" i="4"/>
  <c r="R204" i="4"/>
  <c r="R208" i="4"/>
  <c r="R1220" i="4"/>
  <c r="R1245" i="4"/>
  <c r="N51" i="4"/>
  <c r="S51" i="4" s="1"/>
  <c r="N1658" i="4"/>
  <c r="S1658" i="4" s="1"/>
  <c r="R1483" i="4"/>
  <c r="W1483" i="4"/>
  <c r="Y1637" i="4"/>
  <c r="W1582" i="4"/>
  <c r="R1582" i="4"/>
  <c r="R1627" i="4"/>
  <c r="W1627" i="4"/>
  <c r="W1399" i="4"/>
  <c r="R1399" i="4"/>
  <c r="R1524" i="4"/>
  <c r="W1377" i="4"/>
  <c r="R1377" i="4"/>
  <c r="N1480" i="4"/>
  <c r="S1480" i="4" s="1"/>
  <c r="Y1480" i="4"/>
  <c r="R1637" i="4"/>
  <c r="W1637" i="4"/>
  <c r="W1476" i="4"/>
  <c r="R1476" i="4"/>
  <c r="W1246" i="4"/>
  <c r="R1246" i="4"/>
  <c r="W398" i="4"/>
  <c r="R398" i="4"/>
  <c r="W1477" i="4"/>
  <c r="R1477" i="4"/>
  <c r="W1521" i="4"/>
  <c r="R1521" i="4"/>
  <c r="N228" i="4"/>
  <c r="S228" i="4" s="1"/>
  <c r="Y228" i="4"/>
  <c r="Y417" i="4"/>
  <c r="Y1558" i="4"/>
  <c r="R295" i="4"/>
  <c r="Y1537" i="4"/>
  <c r="R1406" i="4"/>
  <c r="R2314" i="4"/>
  <c r="Y1641" i="4"/>
  <c r="R319" i="4"/>
  <c r="R390" i="4"/>
  <c r="Y1542" i="4"/>
  <c r="Y321" i="4"/>
  <c r="Y1395" i="4"/>
  <c r="N1629" i="4"/>
  <c r="S1629" i="4" s="1"/>
  <c r="Y1629" i="4"/>
  <c r="N1680" i="4"/>
  <c r="S1680" i="4" s="1"/>
  <c r="Y1680" i="4"/>
  <c r="Y1649" i="4"/>
  <c r="Y1540" i="4"/>
  <c r="R1552" i="4"/>
  <c r="R1626" i="4"/>
  <c r="R329" i="4"/>
  <c r="R1199" i="4"/>
  <c r="R1244" i="4"/>
  <c r="R1518" i="4"/>
  <c r="R417" i="4"/>
  <c r="R1558" i="4"/>
  <c r="N236" i="4"/>
  <c r="S236" i="4" s="1"/>
  <c r="R1537" i="4"/>
  <c r="R1641" i="4"/>
  <c r="R1542" i="4"/>
  <c r="N224" i="4"/>
  <c r="S224" i="4" s="1"/>
  <c r="Y224" i="4"/>
  <c r="R321" i="4"/>
  <c r="R1395" i="4"/>
  <c r="N237" i="4"/>
  <c r="S237" i="4" s="1"/>
  <c r="N311" i="4"/>
  <c r="S311" i="4" s="1"/>
  <c r="Y311" i="4"/>
  <c r="N2312" i="4"/>
  <c r="S2312" i="4" s="1"/>
  <c r="Y2312" i="4"/>
  <c r="R1571" i="4"/>
  <c r="R2316" i="4"/>
  <c r="W1467" i="4"/>
  <c r="R1467" i="4"/>
  <c r="Y205" i="4"/>
  <c r="R1618" i="4"/>
  <c r="Y1624" i="4"/>
  <c r="W1567" i="4"/>
  <c r="R1567" i="4"/>
  <c r="N1540" i="4"/>
  <c r="S1540" i="4" s="1"/>
  <c r="Y1565" i="4"/>
  <c r="R1370" i="4"/>
  <c r="W1370" i="4"/>
  <c r="W1545" i="4"/>
  <c r="R1545" i="4"/>
  <c r="W205" i="4"/>
  <c r="R205" i="4"/>
  <c r="R1624" i="4"/>
  <c r="W1624" i="4"/>
  <c r="W1634" i="4"/>
  <c r="R1634" i="4"/>
  <c r="W1224" i="4"/>
  <c r="R1224" i="4"/>
  <c r="W1639" i="4"/>
  <c r="R1639" i="4"/>
  <c r="R1575" i="4"/>
  <c r="W1575" i="4"/>
  <c r="W1565" i="4"/>
  <c r="R1565" i="4"/>
  <c r="N1216" i="4"/>
  <c r="S1216" i="4" s="1"/>
  <c r="R1412" i="4"/>
  <c r="R306" i="4"/>
  <c r="R1538" i="4"/>
  <c r="N207" i="4"/>
  <c r="S207" i="4" s="1"/>
  <c r="Y1564" i="4"/>
  <c r="Y219" i="4"/>
  <c r="Y1539" i="4"/>
  <c r="Y1235" i="4"/>
  <c r="Y1365" i="4"/>
  <c r="Y1234" i="4"/>
  <c r="Y1383" i="4"/>
  <c r="R378" i="4"/>
  <c r="W1564" i="4"/>
  <c r="R1564" i="4"/>
  <c r="W219" i="4"/>
  <c r="R219" i="4"/>
  <c r="W1539" i="4"/>
  <c r="R1539" i="4"/>
  <c r="W1235" i="4"/>
  <c r="R1235" i="4"/>
  <c r="R1365" i="4"/>
  <c r="W1365" i="4"/>
  <c r="R1234" i="4"/>
  <c r="W1234" i="4"/>
  <c r="W1383" i="4"/>
  <c r="R1383" i="4"/>
  <c r="N312" i="4"/>
  <c r="S312" i="4" s="1"/>
  <c r="N1379" i="4"/>
  <c r="S1379" i="4" s="1"/>
  <c r="Y1379" i="4"/>
  <c r="W1401" i="4"/>
  <c r="R1401" i="4"/>
  <c r="N1228" i="4"/>
  <c r="S1228" i="4" s="1"/>
  <c r="R1553" i="4"/>
  <c r="W1553" i="4"/>
  <c r="W1557" i="4"/>
  <c r="R1557" i="4"/>
  <c r="W2311" i="4"/>
  <c r="R2311" i="4"/>
  <c r="W383" i="4"/>
  <c r="R383" i="4"/>
  <c r="W1403" i="4"/>
  <c r="R1403" i="4"/>
  <c r="W384" i="4"/>
  <c r="R384" i="4"/>
  <c r="R1679" i="4"/>
  <c r="W1679" i="4"/>
  <c r="R2310" i="4"/>
  <c r="N1507" i="4"/>
  <c r="S1507" i="4" s="1"/>
  <c r="R197" i="4"/>
  <c r="R1636" i="4"/>
  <c r="Y1670" i="4"/>
  <c r="R330" i="4"/>
  <c r="Y1572" i="4"/>
  <c r="R1225" i="4"/>
  <c r="Y1673" i="4"/>
  <c r="Y394" i="4"/>
  <c r="Y404" i="4"/>
  <c r="N1240" i="4"/>
  <c r="S1240" i="4" s="1"/>
  <c r="R318" i="4"/>
  <c r="Y1402" i="4"/>
  <c r="Y1482" i="4"/>
  <c r="N1374" i="4"/>
  <c r="S1374" i="4" s="1"/>
  <c r="Y1374" i="4"/>
  <c r="N1511" i="4"/>
  <c r="S1511" i="4" s="1"/>
  <c r="W1670" i="4"/>
  <c r="R1670" i="4"/>
  <c r="W1572" i="4"/>
  <c r="R1572" i="4"/>
  <c r="W1673" i="4"/>
  <c r="R1673" i="4"/>
  <c r="W394" i="4"/>
  <c r="R394" i="4"/>
  <c r="N1649" i="4"/>
  <c r="S1649" i="4" s="1"/>
  <c r="R404" i="4"/>
  <c r="W404" i="4"/>
  <c r="W1402" i="4"/>
  <c r="R1402" i="4"/>
  <c r="W1482" i="4"/>
  <c r="R1482" i="4"/>
  <c r="W1213" i="4"/>
  <c r="R1213" i="4"/>
  <c r="W421" i="4"/>
  <c r="R421" i="4"/>
  <c r="W1468" i="4"/>
  <c r="R1468" i="4"/>
  <c r="W206" i="4"/>
  <c r="R206" i="4"/>
  <c r="W315" i="4"/>
  <c r="R315" i="4"/>
  <c r="W1563" i="4"/>
  <c r="R1563" i="4"/>
  <c r="W1364" i="4"/>
  <c r="R1364" i="4"/>
  <c r="R1214" i="4"/>
  <c r="R1632" i="4"/>
  <c r="R1619" i="4"/>
  <c r="W1380" i="4"/>
  <c r="R1380" i="4"/>
  <c r="R233" i="4"/>
  <c r="W233" i="4"/>
  <c r="R395" i="4"/>
  <c r="R1657" i="4"/>
  <c r="R1579" i="4"/>
  <c r="W1579" i="4"/>
  <c r="W435" i="4" l="1"/>
  <c r="W153" i="4"/>
  <c r="W155" i="4"/>
  <c r="W452" i="4"/>
  <c r="W134" i="4"/>
  <c r="W181" i="4"/>
  <c r="W439" i="4"/>
  <c r="W194" i="4"/>
  <c r="W140" i="4"/>
  <c r="W190" i="4"/>
  <c r="W124" i="4"/>
  <c r="W2247" i="4"/>
  <c r="W164" i="4"/>
  <c r="W131" i="4"/>
  <c r="W189" i="4"/>
  <c r="W2250" i="4"/>
  <c r="W2253" i="4"/>
  <c r="W143" i="4"/>
  <c r="W432" i="4"/>
  <c r="W425" i="4"/>
  <c r="W427" i="4"/>
  <c r="W172" i="4"/>
  <c r="W126" i="4"/>
  <c r="W145" i="4"/>
  <c r="W195" i="4"/>
  <c r="W154" i="4"/>
  <c r="W447" i="4"/>
  <c r="W434" i="4"/>
  <c r="X139" i="4"/>
  <c r="W135" i="4"/>
  <c r="W442" i="4"/>
  <c r="X150" i="4"/>
  <c r="W193" i="4"/>
  <c r="W188" i="4"/>
  <c r="W158" i="4"/>
  <c r="W186" i="4"/>
  <c r="W2258" i="4"/>
  <c r="W141" i="4"/>
  <c r="W122" i="4"/>
  <c r="W426" i="4"/>
  <c r="W147" i="4"/>
  <c r="W437" i="4"/>
  <c r="W451" i="4"/>
  <c r="W127" i="4"/>
  <c r="W132" i="4"/>
  <c r="W182" i="4"/>
  <c r="X1828" i="4"/>
  <c r="X2340" i="4"/>
  <c r="X1488" i="4"/>
  <c r="X878" i="4"/>
  <c r="X1823" i="4"/>
  <c r="X1834" i="4"/>
  <c r="X2408" i="4"/>
  <c r="X2329" i="4"/>
  <c r="X1825" i="4"/>
  <c r="X873" i="4"/>
  <c r="X2332" i="4"/>
  <c r="X2414" i="4"/>
  <c r="L3" i="4"/>
  <c r="K39" i="4"/>
  <c r="K27" i="4"/>
  <c r="K15" i="4"/>
  <c r="K38" i="4"/>
  <c r="K26" i="4"/>
  <c r="K14" i="4"/>
  <c r="K42" i="4"/>
  <c r="K31" i="4"/>
  <c r="K43" i="4"/>
  <c r="K4" i="4"/>
  <c r="K16" i="4"/>
  <c r="K5" i="4"/>
  <c r="K28" i="4"/>
  <c r="K17" i="4"/>
  <c r="K6" i="4"/>
  <c r="K40" i="4"/>
  <c r="K29" i="4"/>
  <c r="K18" i="4"/>
  <c r="K7" i="4"/>
  <c r="K41" i="4"/>
  <c r="K30" i="4"/>
  <c r="K19" i="4"/>
  <c r="K8" i="4"/>
  <c r="K20" i="4"/>
  <c r="K9" i="4"/>
  <c r="K32" i="4"/>
  <c r="K21" i="4"/>
  <c r="K10" i="4"/>
  <c r="K33" i="4"/>
  <c r="K22" i="4"/>
  <c r="K11" i="4"/>
  <c r="K34" i="4"/>
  <c r="K23" i="4"/>
  <c r="K12" i="4"/>
  <c r="K35" i="4"/>
  <c r="K24" i="4"/>
  <c r="K13" i="4"/>
  <c r="K36" i="4"/>
  <c r="K25" i="4"/>
  <c r="K37" i="4"/>
  <c r="X1490" i="4"/>
  <c r="X880" i="4"/>
  <c r="X1843" i="4"/>
  <c r="X1493" i="4"/>
  <c r="Y3" i="4"/>
  <c r="X310" i="4"/>
  <c r="X2413" i="4"/>
  <c r="X1501" i="4"/>
  <c r="X2405" i="4"/>
  <c r="X870" i="4"/>
  <c r="X513" i="4"/>
  <c r="X1521" i="4"/>
  <c r="X871" i="4"/>
  <c r="X81" i="4"/>
  <c r="X73" i="4"/>
  <c r="X2410" i="4"/>
  <c r="X421" i="4"/>
  <c r="X1383" i="4"/>
  <c r="X1466" i="4"/>
  <c r="X1584" i="4"/>
  <c r="X1605" i="4"/>
  <c r="X355" i="4"/>
  <c r="X1591" i="4"/>
  <c r="X1651" i="4"/>
  <c r="X292" i="4"/>
  <c r="X1572" i="4"/>
  <c r="X235" i="4"/>
  <c r="X1375" i="4"/>
  <c r="X2311" i="4"/>
  <c r="X410" i="4"/>
  <c r="X1616" i="4"/>
  <c r="Q3" i="4"/>
  <c r="X233" i="4"/>
  <c r="X1582" i="4"/>
  <c r="X1564" i="4"/>
  <c r="X2378" i="4"/>
  <c r="X1577" i="4"/>
  <c r="X864" i="4"/>
  <c r="X857" i="4"/>
  <c r="X1396" i="4"/>
  <c r="X2322" i="4"/>
  <c r="X1463" i="4"/>
  <c r="X45" i="4"/>
  <c r="X1561" i="4"/>
  <c r="X1528" i="4"/>
  <c r="X1386" i="4"/>
  <c r="X391" i="4"/>
  <c r="X320" i="4"/>
  <c r="X332" i="4"/>
  <c r="X1839" i="4"/>
  <c r="X1468" i="4"/>
  <c r="X1477" i="4"/>
  <c r="X1467" i="4"/>
  <c r="X1545" i="4"/>
  <c r="X1532" i="4"/>
  <c r="X1679" i="4"/>
  <c r="X303" i="4"/>
  <c r="X359" i="4"/>
  <c r="X1482" i="4"/>
  <c r="X1235" i="4"/>
  <c r="X1652" i="4"/>
  <c r="X328" i="4"/>
  <c r="X2376" i="4"/>
  <c r="X315" i="4"/>
  <c r="X1246" i="4"/>
  <c r="X1403" i="4"/>
  <c r="X383" i="4"/>
  <c r="X1401" i="4"/>
  <c r="X1539" i="4"/>
  <c r="X1565" i="4"/>
  <c r="X409" i="4"/>
  <c r="X1465" i="4"/>
  <c r="X1432" i="4"/>
  <c r="X1663" i="4"/>
  <c r="X1625" i="4"/>
  <c r="X1248" i="4"/>
  <c r="X199" i="4"/>
  <c r="X861" i="4"/>
  <c r="X1409" i="4"/>
  <c r="X1846" i="4"/>
  <c r="X1627" i="4"/>
  <c r="X1223" i="4"/>
  <c r="X222" i="4"/>
  <c r="X57" i="4"/>
  <c r="X1611" i="4"/>
  <c r="X1380" i="4"/>
  <c r="X1581" i="4"/>
  <c r="X1369" i="4"/>
  <c r="X1547" i="4"/>
  <c r="X405" i="4"/>
  <c r="X381" i="4"/>
  <c r="X1427" i="4"/>
  <c r="X1447" i="4"/>
  <c r="X1596" i="4"/>
  <c r="X230" i="4"/>
  <c r="X1484" i="4"/>
  <c r="X1370" i="4"/>
  <c r="X206" i="4"/>
  <c r="X1377" i="4"/>
  <c r="X1555" i="4"/>
  <c r="X71" i="4"/>
  <c r="X1601" i="4"/>
  <c r="W1505" i="4"/>
  <c r="X1505" i="4"/>
  <c r="R1212" i="4"/>
  <c r="R2386" i="4"/>
  <c r="W1607" i="4"/>
  <c r="X1607" i="4"/>
  <c r="L586" i="4"/>
  <c r="Y586" i="4"/>
  <c r="Q586" i="4"/>
  <c r="R2073" i="4"/>
  <c r="R977" i="4"/>
  <c r="L1114" i="4"/>
  <c r="Y1114" i="4"/>
  <c r="Q1114" i="4"/>
  <c r="Y1973" i="4"/>
  <c r="L1973" i="4"/>
  <c r="Q1973" i="4"/>
  <c r="R2076" i="4"/>
  <c r="R478" i="4"/>
  <c r="R247" i="4"/>
  <c r="L469" i="4"/>
  <c r="Y469" i="4"/>
  <c r="Q469" i="4"/>
  <c r="L965" i="4"/>
  <c r="Y965" i="4"/>
  <c r="Q965" i="4"/>
  <c r="Q701" i="4"/>
  <c r="L701" i="4"/>
  <c r="Y701" i="4"/>
  <c r="Y2169" i="4"/>
  <c r="L2169" i="4"/>
  <c r="Q2169" i="4"/>
  <c r="L1289" i="4"/>
  <c r="Y1289" i="4"/>
  <c r="Q1289" i="4"/>
  <c r="W2226" i="4"/>
  <c r="X2226" i="4"/>
  <c r="R2102" i="4"/>
  <c r="R95" i="4"/>
  <c r="Y1121" i="4"/>
  <c r="Q1121" i="4"/>
  <c r="L1121" i="4"/>
  <c r="L455" i="4"/>
  <c r="Y455" i="4"/>
  <c r="Q455" i="4"/>
  <c r="Q1176" i="4"/>
  <c r="L1176" i="4"/>
  <c r="Y1176" i="4"/>
  <c r="R915" i="4"/>
  <c r="R698" i="4"/>
  <c r="R984" i="4"/>
  <c r="R1076" i="4"/>
  <c r="R713" i="4"/>
  <c r="L641" i="4"/>
  <c r="Y641" i="4"/>
  <c r="Q641" i="4"/>
  <c r="R1093" i="4"/>
  <c r="R2126" i="4"/>
  <c r="L1288" i="4"/>
  <c r="Y1288" i="4"/>
  <c r="Q1288" i="4"/>
  <c r="Q1914" i="4"/>
  <c r="Y1914" i="4"/>
  <c r="L1914" i="4"/>
  <c r="L2238" i="4"/>
  <c r="Q2238" i="4"/>
  <c r="Y2238" i="4"/>
  <c r="L1809" i="4"/>
  <c r="Y1809" i="4"/>
  <c r="Q1809" i="4"/>
  <c r="R2283" i="4"/>
  <c r="Y111" i="4"/>
  <c r="L111" i="4"/>
  <c r="Q111" i="4"/>
  <c r="R454" i="4"/>
  <c r="R533" i="4"/>
  <c r="Q113" i="4"/>
  <c r="Y113" i="4"/>
  <c r="L113" i="4"/>
  <c r="L1283" i="4"/>
  <c r="Y1283" i="4"/>
  <c r="Q1283" i="4"/>
  <c r="R484" i="4"/>
  <c r="R919" i="4"/>
  <c r="Q999" i="4"/>
  <c r="L999" i="4"/>
  <c r="Y999" i="4"/>
  <c r="R2070" i="4"/>
  <c r="R1968" i="4"/>
  <c r="X883" i="4"/>
  <c r="W883" i="4"/>
  <c r="L1861" i="4"/>
  <c r="Y1861" i="4"/>
  <c r="Q1861" i="4"/>
  <c r="R1042" i="4"/>
  <c r="R610" i="4"/>
  <c r="L1158" i="4"/>
  <c r="Y1158" i="4"/>
  <c r="Q1158" i="4"/>
  <c r="X1862" i="4"/>
  <c r="W1862" i="4"/>
  <c r="L927" i="4"/>
  <c r="Y927" i="4"/>
  <c r="Q927" i="4"/>
  <c r="R1981" i="4"/>
  <c r="W1860" i="4"/>
  <c r="X1860" i="4"/>
  <c r="Q1271" i="4"/>
  <c r="L1271" i="4"/>
  <c r="Y1271" i="4"/>
  <c r="L1067" i="4"/>
  <c r="Y1067" i="4"/>
  <c r="Q1067" i="4"/>
  <c r="R2069" i="4"/>
  <c r="L2175" i="4"/>
  <c r="Q2175" i="4"/>
  <c r="Y2175" i="4"/>
  <c r="Q1314" i="4"/>
  <c r="L1314" i="4"/>
  <c r="Y1314" i="4"/>
  <c r="L1938" i="4"/>
  <c r="Y1938" i="4"/>
  <c r="Q1938" i="4"/>
  <c r="L2096" i="4"/>
  <c r="Y2096" i="4"/>
  <c r="Q2096" i="4"/>
  <c r="L1980" i="4"/>
  <c r="Y1980" i="4"/>
  <c r="Q1980" i="4"/>
  <c r="Y107" i="4"/>
  <c r="L107" i="4"/>
  <c r="Q107" i="4"/>
  <c r="L537" i="4"/>
  <c r="Y537" i="4"/>
  <c r="Q537" i="4"/>
  <c r="L896" i="4"/>
  <c r="Y896" i="4"/>
  <c r="Q896" i="4"/>
  <c r="R676" i="4"/>
  <c r="Y1939" i="4"/>
  <c r="L1939" i="4"/>
  <c r="Q1939" i="4"/>
  <c r="Y2111" i="4"/>
  <c r="Q2111" i="4"/>
  <c r="L2111" i="4"/>
  <c r="R727" i="4"/>
  <c r="Q710" i="4"/>
  <c r="Y710" i="4"/>
  <c r="L710" i="4"/>
  <c r="R675" i="4"/>
  <c r="R925" i="4"/>
  <c r="R1175" i="4"/>
  <c r="Y2097" i="4"/>
  <c r="Q2097" i="4"/>
  <c r="L2097" i="4"/>
  <c r="R1901" i="4"/>
  <c r="R2159" i="4"/>
  <c r="R1964" i="4"/>
  <c r="Y2151" i="4"/>
  <c r="L2151" i="4"/>
  <c r="Q2151" i="4"/>
  <c r="L2109" i="4"/>
  <c r="Y2109" i="4"/>
  <c r="Q2109" i="4"/>
  <c r="R723" i="4"/>
  <c r="R249" i="4"/>
  <c r="R916" i="4"/>
  <c r="R1297" i="4"/>
  <c r="R680" i="4"/>
  <c r="R955" i="4"/>
  <c r="R1965" i="4"/>
  <c r="R1103" i="4"/>
  <c r="Q687" i="4"/>
  <c r="Y687" i="4"/>
  <c r="L687" i="4"/>
  <c r="L2396" i="4"/>
  <c r="Y2396" i="4"/>
  <c r="Q2396" i="4"/>
  <c r="R1091" i="4"/>
  <c r="R1142" i="4"/>
  <c r="R2274" i="4"/>
  <c r="Q2135" i="4"/>
  <c r="L2135" i="4"/>
  <c r="Y2135" i="4"/>
  <c r="R1826" i="4"/>
  <c r="R1127" i="4"/>
  <c r="R973" i="4"/>
  <c r="L273" i="4"/>
  <c r="Y273" i="4"/>
  <c r="Q273" i="4"/>
  <c r="Q1071" i="4"/>
  <c r="L1071" i="4"/>
  <c r="Y1071" i="4"/>
  <c r="L266" i="4"/>
  <c r="Y266" i="4"/>
  <c r="Q266" i="4"/>
  <c r="R1186" i="4"/>
  <c r="R886" i="4"/>
  <c r="L547" i="4"/>
  <c r="Y547" i="4"/>
  <c r="Q547" i="4"/>
  <c r="R1164" i="4"/>
  <c r="R1134" i="4"/>
  <c r="R1053" i="4"/>
  <c r="R1104" i="4"/>
  <c r="R2146" i="4"/>
  <c r="Y1953" i="4"/>
  <c r="L1953" i="4"/>
  <c r="Q1953" i="4"/>
  <c r="L2303" i="4"/>
  <c r="Y2303" i="4"/>
  <c r="Q2303" i="4"/>
  <c r="R2030" i="4"/>
  <c r="L1853" i="4"/>
  <c r="Y1853" i="4"/>
  <c r="Q1853" i="4"/>
  <c r="R1260" i="4"/>
  <c r="Y1296" i="4"/>
  <c r="L1296" i="4"/>
  <c r="Q1296" i="4"/>
  <c r="Y530" i="4"/>
  <c r="L530" i="4"/>
  <c r="Q530" i="4"/>
  <c r="Q924" i="4"/>
  <c r="L924" i="4"/>
  <c r="Y924" i="4"/>
  <c r="R558" i="4"/>
  <c r="Y2163" i="4"/>
  <c r="Q2163" i="4"/>
  <c r="L2163" i="4"/>
  <c r="Q1051" i="4"/>
  <c r="L1051" i="4"/>
  <c r="Y1051" i="4"/>
  <c r="L596" i="4"/>
  <c r="Q596" i="4"/>
  <c r="Y596" i="4"/>
  <c r="R1171" i="4"/>
  <c r="Q890" i="4"/>
  <c r="Y890" i="4"/>
  <c r="L890" i="4"/>
  <c r="Q711" i="4"/>
  <c r="Y711" i="4"/>
  <c r="L711" i="4"/>
  <c r="Q639" i="4"/>
  <c r="L639" i="4"/>
  <c r="Y639" i="4"/>
  <c r="R1798" i="4"/>
  <c r="L1167" i="4"/>
  <c r="Q1167" i="4"/>
  <c r="Y1167" i="4"/>
  <c r="L2298" i="4"/>
  <c r="Y2298" i="4"/>
  <c r="Q2298" i="4"/>
  <c r="R2134" i="4"/>
  <c r="L2241" i="4"/>
  <c r="Q2241" i="4"/>
  <c r="Y2241" i="4"/>
  <c r="R2145" i="4"/>
  <c r="R2042" i="4"/>
  <c r="X2336" i="4"/>
  <c r="W2336" i="4"/>
  <c r="Q2288" i="4"/>
  <c r="Y2288" i="4"/>
  <c r="L2288" i="4"/>
  <c r="R951" i="4"/>
  <c r="L572" i="4"/>
  <c r="Y572" i="4"/>
  <c r="Q572" i="4"/>
  <c r="R989" i="4"/>
  <c r="R990" i="4"/>
  <c r="R276" i="4"/>
  <c r="L498" i="4"/>
  <c r="Y498" i="4"/>
  <c r="Q498" i="4"/>
  <c r="Q1275" i="4"/>
  <c r="L1275" i="4"/>
  <c r="Y1275" i="4"/>
  <c r="R1059" i="4"/>
  <c r="R2115" i="4"/>
  <c r="R1173" i="4"/>
  <c r="Q892" i="4"/>
  <c r="L892" i="4"/>
  <c r="Y892" i="4"/>
  <c r="R724" i="4"/>
  <c r="Y2037" i="4"/>
  <c r="Q2037" i="4"/>
  <c r="L2037" i="4"/>
  <c r="R2143" i="4"/>
  <c r="R1896" i="4"/>
  <c r="R2220" i="4"/>
  <c r="R2338" i="4"/>
  <c r="R89" i="4"/>
  <c r="L888" i="4"/>
  <c r="Y888" i="4"/>
  <c r="Q888" i="4"/>
  <c r="Y1182" i="4"/>
  <c r="Q1182" i="4"/>
  <c r="L1182" i="4"/>
  <c r="R604" i="4"/>
  <c r="R1957" i="4"/>
  <c r="R603" i="4"/>
  <c r="L910" i="4"/>
  <c r="Y910" i="4"/>
  <c r="Q910" i="4"/>
  <c r="L1012" i="4"/>
  <c r="Y1012" i="4"/>
  <c r="Q1012" i="4"/>
  <c r="R2068" i="4"/>
  <c r="Y1816" i="4"/>
  <c r="L1816" i="4"/>
  <c r="Q1816" i="4"/>
  <c r="L1306" i="4"/>
  <c r="Y1306" i="4"/>
  <c r="Q1306" i="4"/>
  <c r="R1336" i="4"/>
  <c r="Q2155" i="4"/>
  <c r="Y2155" i="4"/>
  <c r="L2155" i="4"/>
  <c r="L2052" i="4"/>
  <c r="Y2052" i="4"/>
  <c r="Q2052" i="4"/>
  <c r="R858" i="4"/>
  <c r="L1959" i="4"/>
  <c r="Y1959" i="4"/>
  <c r="Q1959" i="4"/>
  <c r="L615" i="4"/>
  <c r="Y615" i="4"/>
  <c r="Q615" i="4"/>
  <c r="R937" i="4"/>
  <c r="Y1074" i="4"/>
  <c r="L1074" i="4"/>
  <c r="Q1074" i="4"/>
  <c r="Q253" i="4"/>
  <c r="L253" i="4"/>
  <c r="Y253" i="4"/>
  <c r="L1320" i="4"/>
  <c r="Y1320" i="4"/>
  <c r="Q1320" i="4"/>
  <c r="R2087" i="4"/>
  <c r="R946" i="4"/>
  <c r="R582" i="4"/>
  <c r="Y2041" i="4"/>
  <c r="Q2041" i="4"/>
  <c r="L2041" i="4"/>
  <c r="Q1006" i="4"/>
  <c r="Y1006" i="4"/>
  <c r="L1006" i="4"/>
  <c r="R1947" i="4"/>
  <c r="Y2049" i="4"/>
  <c r="L2049" i="4"/>
  <c r="Q2049" i="4"/>
  <c r="R1251" i="4"/>
  <c r="R1892" i="4"/>
  <c r="R2196" i="4"/>
  <c r="R2078" i="4"/>
  <c r="W1524" i="4"/>
  <c r="X1524" i="4"/>
  <c r="R1530" i="4"/>
  <c r="R1462" i="4"/>
  <c r="W382" i="4"/>
  <c r="X382" i="4"/>
  <c r="R1413" i="4"/>
  <c r="R1205" i="4"/>
  <c r="R1498" i="4"/>
  <c r="L105" i="4"/>
  <c r="Y105" i="4"/>
  <c r="Q105" i="4"/>
  <c r="R1050" i="4"/>
  <c r="R2167" i="4"/>
  <c r="Y1804" i="4"/>
  <c r="L1804" i="4"/>
  <c r="Q1804" i="4"/>
  <c r="L590" i="4"/>
  <c r="Y590" i="4"/>
  <c r="Q590" i="4"/>
  <c r="Q508" i="4"/>
  <c r="Y508" i="4"/>
  <c r="L508" i="4"/>
  <c r="Y2181" i="4"/>
  <c r="Q2181" i="4"/>
  <c r="L2181" i="4"/>
  <c r="L1299" i="4"/>
  <c r="Y1299" i="4"/>
  <c r="Q1299" i="4"/>
  <c r="R895" i="4"/>
  <c r="R1963" i="4"/>
  <c r="R1944" i="4"/>
  <c r="Q1303" i="4"/>
  <c r="Y1303" i="4"/>
  <c r="L1303" i="4"/>
  <c r="R224" i="4"/>
  <c r="W417" i="4"/>
  <c r="X417" i="4"/>
  <c r="W1552" i="4"/>
  <c r="X1552" i="4"/>
  <c r="W1406" i="4"/>
  <c r="X1406" i="4"/>
  <c r="R291" i="4"/>
  <c r="R301" i="4"/>
  <c r="W1574" i="4"/>
  <c r="X1574" i="4"/>
  <c r="W356" i="4"/>
  <c r="X356" i="4"/>
  <c r="W1398" i="4"/>
  <c r="X1398" i="4"/>
  <c r="R1210" i="4"/>
  <c r="X411" i="4"/>
  <c r="W1378" i="4"/>
  <c r="X1378" i="4"/>
  <c r="R1381" i="4"/>
  <c r="R217" i="4"/>
  <c r="W2318" i="4"/>
  <c r="X2318" i="4"/>
  <c r="W1671" i="4"/>
  <c r="X1671" i="4"/>
  <c r="W322" i="4"/>
  <c r="X322" i="4"/>
  <c r="W1208" i="4"/>
  <c r="X1208" i="4"/>
  <c r="W1586" i="4"/>
  <c r="X1586" i="4"/>
  <c r="R1541" i="4"/>
  <c r="R52" i="4"/>
  <c r="R1440" i="4"/>
  <c r="X372" i="4"/>
  <c r="W2380" i="4"/>
  <c r="X2380" i="4"/>
  <c r="W1523" i="4"/>
  <c r="X1523" i="4"/>
  <c r="W79" i="4"/>
  <c r="X79" i="4"/>
  <c r="W48" i="4"/>
  <c r="X48" i="4"/>
  <c r="R1645" i="4"/>
  <c r="R1533" i="4"/>
  <c r="R1525" i="4"/>
  <c r="R1613" i="4"/>
  <c r="W371" i="4"/>
  <c r="X371" i="4"/>
  <c r="R65" i="4"/>
  <c r="R1371" i="4"/>
  <c r="X518" i="4"/>
  <c r="R2385" i="4"/>
  <c r="X1229" i="4"/>
  <c r="R376" i="4"/>
  <c r="W369" i="4"/>
  <c r="X369" i="4"/>
  <c r="W375" i="4"/>
  <c r="X375" i="4"/>
  <c r="R1683" i="4"/>
  <c r="R1544" i="4"/>
  <c r="R1598" i="4"/>
  <c r="R872" i="4"/>
  <c r="X1604" i="4"/>
  <c r="R2326" i="4"/>
  <c r="W1830" i="4"/>
  <c r="X1830" i="4"/>
  <c r="Q1855" i="4"/>
  <c r="L1855" i="4"/>
  <c r="Y1855" i="4"/>
  <c r="R586" i="4"/>
  <c r="L595" i="4"/>
  <c r="Q595" i="4"/>
  <c r="Y595" i="4"/>
  <c r="R105" i="4"/>
  <c r="X621" i="4"/>
  <c r="W621" i="4"/>
  <c r="Y1310" i="4"/>
  <c r="L1310" i="4"/>
  <c r="Q1310" i="4"/>
  <c r="L1021" i="4"/>
  <c r="Y1021" i="4"/>
  <c r="Q1021" i="4"/>
  <c r="R1114" i="4"/>
  <c r="Y1018" i="4"/>
  <c r="L1018" i="4"/>
  <c r="Q1018" i="4"/>
  <c r="R1973" i="4"/>
  <c r="Q1753" i="4"/>
  <c r="Y1753" i="4"/>
  <c r="L1753" i="4"/>
  <c r="Y1969" i="4"/>
  <c r="Q1969" i="4"/>
  <c r="L1969" i="4"/>
  <c r="R1804" i="4"/>
  <c r="R2180" i="4"/>
  <c r="L1918" i="4"/>
  <c r="Y1918" i="4"/>
  <c r="Q1918" i="4"/>
  <c r="Y2242" i="4"/>
  <c r="L2242" i="4"/>
  <c r="Q2242" i="4"/>
  <c r="R590" i="4"/>
  <c r="L242" i="4"/>
  <c r="Q242" i="4"/>
  <c r="Y242" i="4"/>
  <c r="R508" i="4"/>
  <c r="R2181" i="4"/>
  <c r="R469" i="4"/>
  <c r="R1299" i="4"/>
  <c r="R965" i="4"/>
  <c r="L1061" i="4"/>
  <c r="Y1061" i="4"/>
  <c r="Q1061" i="4"/>
  <c r="R701" i="4"/>
  <c r="Y899" i="4"/>
  <c r="L899" i="4"/>
  <c r="Q899" i="4"/>
  <c r="R2169" i="4"/>
  <c r="Y2107" i="4"/>
  <c r="L2107" i="4"/>
  <c r="Q2107" i="4"/>
  <c r="R1289" i="4"/>
  <c r="L1276" i="4"/>
  <c r="Y1276" i="4"/>
  <c r="Q1276" i="4"/>
  <c r="L1902" i="4"/>
  <c r="Y1902" i="4"/>
  <c r="Q1902" i="4"/>
  <c r="Y1760" i="4"/>
  <c r="L1760" i="4"/>
  <c r="Q1760" i="4"/>
  <c r="L2088" i="4"/>
  <c r="Y2088" i="4"/>
  <c r="Q2088" i="4"/>
  <c r="Q2270" i="4"/>
  <c r="Y2270" i="4"/>
  <c r="L2270" i="4"/>
  <c r="Y638" i="4"/>
  <c r="L638" i="4"/>
  <c r="Q638" i="4"/>
  <c r="R1121" i="4"/>
  <c r="R455" i="4"/>
  <c r="R1176" i="4"/>
  <c r="L1294" i="4"/>
  <c r="Y1294" i="4"/>
  <c r="Q1294" i="4"/>
  <c r="L1185" i="4"/>
  <c r="Y1185" i="4"/>
  <c r="Q1185" i="4"/>
  <c r="X1887" i="4"/>
  <c r="W1887" i="4"/>
  <c r="L486" i="4"/>
  <c r="Y486" i="4"/>
  <c r="Q486" i="4"/>
  <c r="L983" i="4"/>
  <c r="Y983" i="4"/>
  <c r="Q983" i="4"/>
  <c r="R641" i="4"/>
  <c r="X2225" i="4"/>
  <c r="W2225" i="4"/>
  <c r="R1303" i="4"/>
  <c r="R1288" i="4"/>
  <c r="R1914" i="4"/>
  <c r="R2238" i="4"/>
  <c r="R1809" i="4"/>
  <c r="Y2283" i="4"/>
  <c r="L2283" i="4"/>
  <c r="Q2283" i="4"/>
  <c r="R113" i="4"/>
  <c r="Y902" i="4"/>
  <c r="L902" i="4"/>
  <c r="Q902" i="4"/>
  <c r="L1909" i="4"/>
  <c r="Y1909" i="4"/>
  <c r="Q1909" i="4"/>
  <c r="R1283" i="4"/>
  <c r="L1094" i="4"/>
  <c r="Y1094" i="4"/>
  <c r="Q1094" i="4"/>
  <c r="R999" i="4"/>
  <c r="Q2236" i="4"/>
  <c r="Y2236" i="4"/>
  <c r="L2236" i="4"/>
  <c r="Y1807" i="4"/>
  <c r="L1807" i="4"/>
  <c r="Q1807" i="4"/>
  <c r="Y2112" i="4"/>
  <c r="L2112" i="4"/>
  <c r="Q2112" i="4"/>
  <c r="L1859" i="4"/>
  <c r="Y1859" i="4"/>
  <c r="Q1859" i="4"/>
  <c r="L2020" i="4"/>
  <c r="Y2020" i="4"/>
  <c r="Q2020" i="4"/>
  <c r="R1158" i="4"/>
  <c r="W1875" i="4"/>
  <c r="X1875" i="4"/>
  <c r="R927" i="4"/>
  <c r="Y1113" i="4"/>
  <c r="Q1113" i="4"/>
  <c r="L1113" i="4"/>
  <c r="Q2280" i="4"/>
  <c r="L2280" i="4"/>
  <c r="Y2280" i="4"/>
  <c r="X1872" i="4"/>
  <c r="W1872" i="4"/>
  <c r="R1271" i="4"/>
  <c r="R1067" i="4"/>
  <c r="L1118" i="4"/>
  <c r="Y1118" i="4"/>
  <c r="Q1118" i="4"/>
  <c r="R2175" i="4"/>
  <c r="R1314" i="4"/>
  <c r="R1938" i="4"/>
  <c r="R2096" i="4"/>
  <c r="R1980" i="4"/>
  <c r="R2406" i="4"/>
  <c r="R537" i="4"/>
  <c r="W102" i="4"/>
  <c r="X102" i="4"/>
  <c r="R896" i="4"/>
  <c r="L2307" i="4"/>
  <c r="Y2307" i="4"/>
  <c r="Q2307" i="4"/>
  <c r="Q542" i="4"/>
  <c r="Y542" i="4"/>
  <c r="L542" i="4"/>
  <c r="Y583" i="4"/>
  <c r="L583" i="4"/>
  <c r="Q583" i="4"/>
  <c r="R1939" i="4"/>
  <c r="R2111" i="4"/>
  <c r="L538" i="4"/>
  <c r="Q538" i="4"/>
  <c r="Y538" i="4"/>
  <c r="L1917" i="4"/>
  <c r="Q1917" i="4"/>
  <c r="Y1917" i="4"/>
  <c r="L1098" i="4"/>
  <c r="Y1098" i="4"/>
  <c r="Q1098" i="4"/>
  <c r="R710" i="4"/>
  <c r="L509" i="4"/>
  <c r="Q509" i="4"/>
  <c r="L944" i="4"/>
  <c r="Y944" i="4"/>
  <c r="Q944" i="4"/>
  <c r="Y1101" i="4"/>
  <c r="Q1101" i="4"/>
  <c r="L1101" i="4"/>
  <c r="Y1285" i="4"/>
  <c r="L1285" i="4"/>
  <c r="Q1285" i="4"/>
  <c r="L1079" i="4"/>
  <c r="Y1079" i="4"/>
  <c r="Q1079" i="4"/>
  <c r="R2097" i="4"/>
  <c r="Y2222" i="4"/>
  <c r="L2222" i="4"/>
  <c r="Q2222" i="4"/>
  <c r="Y1326" i="4"/>
  <c r="L1326" i="4"/>
  <c r="Q1326" i="4"/>
  <c r="Y1803" i="4"/>
  <c r="Q1803" i="4"/>
  <c r="L1803" i="4"/>
  <c r="Y2108" i="4"/>
  <c r="L2108" i="4"/>
  <c r="Q2108" i="4"/>
  <c r="Q1992" i="4"/>
  <c r="L1992" i="4"/>
  <c r="Y1992" i="4"/>
  <c r="R2151" i="4"/>
  <c r="Y631" i="4"/>
  <c r="L631" i="4"/>
  <c r="Q631" i="4"/>
  <c r="R2109" i="4"/>
  <c r="L581" i="4"/>
  <c r="Y581" i="4"/>
  <c r="Q581" i="4"/>
  <c r="L601" i="4"/>
  <c r="Y601" i="4"/>
  <c r="Q601" i="4"/>
  <c r="Y2015" i="4"/>
  <c r="L2015" i="4"/>
  <c r="Q2015" i="4"/>
  <c r="L1157" i="4"/>
  <c r="Y1157" i="4"/>
  <c r="Q1157" i="4"/>
  <c r="L246" i="4"/>
  <c r="Y246" i="4"/>
  <c r="Q246" i="4"/>
  <c r="W1884" i="4"/>
  <c r="X1884" i="4"/>
  <c r="R687" i="4"/>
  <c r="R2396" i="4"/>
  <c r="L2130" i="4"/>
  <c r="Y2130" i="4"/>
  <c r="Q2130" i="4"/>
  <c r="Y1286" i="4"/>
  <c r="L1286" i="4"/>
  <c r="Q1286" i="4"/>
  <c r="L1931" i="4"/>
  <c r="Y1931" i="4"/>
  <c r="Q1931" i="4"/>
  <c r="R2135" i="4"/>
  <c r="W1873" i="4"/>
  <c r="X1873" i="4"/>
  <c r="W2330" i="4"/>
  <c r="X2330" i="4"/>
  <c r="L1184" i="4"/>
  <c r="Y1184" i="4"/>
  <c r="Q1184" i="4"/>
  <c r="Y1193" i="4"/>
  <c r="Q1193" i="4"/>
  <c r="L1193" i="4"/>
  <c r="Y241" i="4"/>
  <c r="Q241" i="4"/>
  <c r="L241" i="4"/>
  <c r="R273" i="4"/>
  <c r="R1071" i="4"/>
  <c r="R266" i="4"/>
  <c r="L1146" i="4"/>
  <c r="Y1146" i="4"/>
  <c r="Q1146" i="4"/>
  <c r="R547" i="4"/>
  <c r="X1854" i="4"/>
  <c r="W1854" i="4"/>
  <c r="Q1332" i="4"/>
  <c r="L1332" i="4"/>
  <c r="Y1332" i="4"/>
  <c r="L1295" i="4"/>
  <c r="Y1295" i="4"/>
  <c r="Q1295" i="4"/>
  <c r="L1008" i="4"/>
  <c r="Y1008" i="4"/>
  <c r="Q1008" i="4"/>
  <c r="R1953" i="4"/>
  <c r="X1864" i="4"/>
  <c r="W1864" i="4"/>
  <c r="R2303" i="4"/>
  <c r="L2016" i="4"/>
  <c r="Y2016" i="4"/>
  <c r="Q2016" i="4"/>
  <c r="L2176" i="4"/>
  <c r="Y2176" i="4"/>
  <c r="Q2176" i="4"/>
  <c r="L1873" i="4"/>
  <c r="Y1873" i="4"/>
  <c r="Q1873" i="4"/>
  <c r="Q552" i="4"/>
  <c r="L552" i="4"/>
  <c r="Y552" i="4"/>
  <c r="R1296" i="4"/>
  <c r="L1056" i="4"/>
  <c r="Y1056" i="4"/>
  <c r="Q1056" i="4"/>
  <c r="R530" i="4"/>
  <c r="R924" i="4"/>
  <c r="L961" i="4"/>
  <c r="Y961" i="4"/>
  <c r="Q961" i="4"/>
  <c r="Q243" i="4"/>
  <c r="Y243" i="4"/>
  <c r="L243" i="4"/>
  <c r="R2163" i="4"/>
  <c r="L1808" i="4"/>
  <c r="Y1808" i="4"/>
  <c r="Q1808" i="4"/>
  <c r="R1051" i="4"/>
  <c r="R596" i="4"/>
  <c r="Y2065" i="4"/>
  <c r="L2065" i="4"/>
  <c r="Q2065" i="4"/>
  <c r="R890" i="4"/>
  <c r="Y549" i="4"/>
  <c r="L549" i="4"/>
  <c r="Q549" i="4"/>
  <c r="R711" i="4"/>
  <c r="R639" i="4"/>
  <c r="L2200" i="4"/>
  <c r="Y2200" i="4"/>
  <c r="Q2200" i="4"/>
  <c r="L2005" i="4"/>
  <c r="Q2005" i="4"/>
  <c r="Y2005" i="4"/>
  <c r="L1941" i="4"/>
  <c r="Y1941" i="4"/>
  <c r="Q1941" i="4"/>
  <c r="R1167" i="4"/>
  <c r="R2298" i="4"/>
  <c r="L1986" i="4"/>
  <c r="Y1986" i="4"/>
  <c r="Q1986" i="4"/>
  <c r="Q2188" i="4"/>
  <c r="Y2188" i="4"/>
  <c r="L2188" i="4"/>
  <c r="Y1047" i="4"/>
  <c r="Q1047" i="4"/>
  <c r="L1047" i="4"/>
  <c r="R572" i="4"/>
  <c r="Y719" i="4"/>
  <c r="L719" i="4"/>
  <c r="Q719" i="4"/>
  <c r="R498" i="4"/>
  <c r="R1275" i="4"/>
  <c r="Y282" i="4"/>
  <c r="L282" i="4"/>
  <c r="Q282" i="4"/>
  <c r="Y2035" i="4"/>
  <c r="L2035" i="4"/>
  <c r="Q2035" i="4"/>
  <c r="R892" i="4"/>
  <c r="Y997" i="4"/>
  <c r="Q997" i="4"/>
  <c r="L997" i="4"/>
  <c r="R2037" i="4"/>
  <c r="Y1899" i="4"/>
  <c r="L1899" i="4"/>
  <c r="Q1899" i="4"/>
  <c r="L2040" i="4"/>
  <c r="Q2040" i="4"/>
  <c r="Y2040" i="4"/>
  <c r="L256" i="4"/>
  <c r="Y256" i="4"/>
  <c r="Q256" i="4"/>
  <c r="L463" i="4"/>
  <c r="Y463" i="4"/>
  <c r="Q463" i="4"/>
  <c r="L1135" i="4"/>
  <c r="Q1135" i="4"/>
  <c r="Y1135" i="4"/>
  <c r="R888" i="4"/>
  <c r="R1182" i="4"/>
  <c r="L1038" i="4"/>
  <c r="Y1038" i="4"/>
  <c r="Q1038" i="4"/>
  <c r="Y941" i="4"/>
  <c r="L941" i="4"/>
  <c r="Q941" i="4"/>
  <c r="R910" i="4"/>
  <c r="R1012" i="4"/>
  <c r="Q934" i="4"/>
  <c r="L934" i="4"/>
  <c r="Y934" i="4"/>
  <c r="L1017" i="4"/>
  <c r="Y1017" i="4"/>
  <c r="Q1017" i="4"/>
  <c r="L569" i="4"/>
  <c r="Q569" i="4"/>
  <c r="Y569" i="4"/>
  <c r="Y2008" i="4"/>
  <c r="Q2008" i="4"/>
  <c r="L2008" i="4"/>
  <c r="R1816" i="4"/>
  <c r="R1306" i="4"/>
  <c r="R2155" i="4"/>
  <c r="R2052" i="4"/>
  <c r="X1500" i="4"/>
  <c r="R1959" i="4"/>
  <c r="R615" i="4"/>
  <c r="Y1996" i="4"/>
  <c r="L1996" i="4"/>
  <c r="Q1996" i="4"/>
  <c r="R1074" i="4"/>
  <c r="R253" i="4"/>
  <c r="R1320" i="4"/>
  <c r="Q605" i="4"/>
  <c r="L605" i="4"/>
  <c r="Y605" i="4"/>
  <c r="L1129" i="4"/>
  <c r="Y1129" i="4"/>
  <c r="Q1129" i="4"/>
  <c r="L1034" i="4"/>
  <c r="Y1034" i="4"/>
  <c r="Q1034" i="4"/>
  <c r="L730" i="4"/>
  <c r="Q730" i="4"/>
  <c r="Y730" i="4"/>
  <c r="R2041" i="4"/>
  <c r="R1006" i="4"/>
  <c r="Y2269" i="4"/>
  <c r="L2269" i="4"/>
  <c r="Q2269" i="4"/>
  <c r="R2049" i="4"/>
  <c r="L2036" i="4"/>
  <c r="Y2036" i="4"/>
  <c r="Q2036" i="4"/>
  <c r="L1920" i="4"/>
  <c r="Y1920" i="4"/>
  <c r="Q1920" i="4"/>
  <c r="Q2244" i="4"/>
  <c r="Y2244" i="4"/>
  <c r="L2244" i="4"/>
  <c r="R1655" i="4"/>
  <c r="L2180" i="4"/>
  <c r="Y2180" i="4"/>
  <c r="Q2180" i="4"/>
  <c r="R51" i="4"/>
  <c r="R406" i="4"/>
  <c r="W333" i="4"/>
  <c r="X333" i="4"/>
  <c r="W1516" i="4"/>
  <c r="X1516" i="4"/>
  <c r="R1446" i="4"/>
  <c r="R412" i="4"/>
  <c r="W1479" i="4"/>
  <c r="X1479" i="4"/>
  <c r="R1677" i="4"/>
  <c r="W1674" i="4"/>
  <c r="X1674" i="4"/>
  <c r="R1506" i="4"/>
  <c r="R1519" i="4"/>
  <c r="W1242" i="4"/>
  <c r="X1242" i="4"/>
  <c r="R343" i="4"/>
  <c r="R399" i="4"/>
  <c r="R1226" i="4"/>
  <c r="R1197" i="4"/>
  <c r="R209" i="4"/>
  <c r="R2384" i="4"/>
  <c r="R1513" i="4"/>
  <c r="W339" i="4"/>
  <c r="X339" i="4"/>
  <c r="R1421" i="4"/>
  <c r="R1508" i="4"/>
  <c r="R1534" i="4"/>
  <c r="X2313" i="4"/>
  <c r="W367" i="4"/>
  <c r="X367" i="4"/>
  <c r="R516" i="4"/>
  <c r="R55" i="4"/>
  <c r="W1232" i="4"/>
  <c r="X1232" i="4"/>
  <c r="R308" i="4"/>
  <c r="R313" i="4"/>
  <c r="R514" i="4"/>
  <c r="R338" i="4"/>
  <c r="W1418" i="4"/>
  <c r="X1418" i="4"/>
  <c r="R62" i="4"/>
  <c r="R1430" i="4"/>
  <c r="W1602" i="4"/>
  <c r="X1602" i="4"/>
  <c r="R1608" i="4"/>
  <c r="R358" i="4"/>
  <c r="R54" i="4"/>
  <c r="R859" i="4"/>
  <c r="W1609" i="4"/>
  <c r="X1609" i="4"/>
  <c r="W1844" i="4"/>
  <c r="X1844" i="4"/>
  <c r="Q1852" i="4"/>
  <c r="L1852" i="4"/>
  <c r="Y1852" i="4"/>
  <c r="Q1913" i="4"/>
  <c r="Y1913" i="4"/>
  <c r="L1913" i="4"/>
  <c r="R595" i="4"/>
  <c r="X1856" i="4"/>
  <c r="W1856" i="4"/>
  <c r="L268" i="4"/>
  <c r="Y268" i="4"/>
  <c r="Q268" i="4"/>
  <c r="Q685" i="4"/>
  <c r="Y685" i="4"/>
  <c r="L685" i="4"/>
  <c r="W2288" i="4"/>
  <c r="X2288" i="4"/>
  <c r="R1310" i="4"/>
  <c r="R1021" i="4"/>
  <c r="R1018" i="4"/>
  <c r="L2295" i="4"/>
  <c r="Y2295" i="4"/>
  <c r="Q2295" i="4"/>
  <c r="R1753" i="4"/>
  <c r="R1969" i="4"/>
  <c r="Q2055" i="4"/>
  <c r="Y2055" i="4"/>
  <c r="L2055" i="4"/>
  <c r="L2390" i="4"/>
  <c r="Y2390" i="4"/>
  <c r="Q2390" i="4"/>
  <c r="R1918" i="4"/>
  <c r="R2242" i="4"/>
  <c r="Q642" i="4"/>
  <c r="Y642" i="4"/>
  <c r="L642" i="4"/>
  <c r="Q1933" i="4"/>
  <c r="L1933" i="4"/>
  <c r="Y1933" i="4"/>
  <c r="Y976" i="4"/>
  <c r="Q976" i="4"/>
  <c r="L976" i="4"/>
  <c r="R242" i="4"/>
  <c r="L1068" i="4"/>
  <c r="Y1068" i="4"/>
  <c r="Q1068" i="4"/>
  <c r="Y891" i="4"/>
  <c r="Q891" i="4"/>
  <c r="L891" i="4"/>
  <c r="Y1813" i="4"/>
  <c r="L1813" i="4"/>
  <c r="Q1813" i="4"/>
  <c r="L709" i="4"/>
  <c r="Y709" i="4"/>
  <c r="Q709" i="4"/>
  <c r="R1061" i="4"/>
  <c r="L970" i="4"/>
  <c r="Y970" i="4"/>
  <c r="Q970" i="4"/>
  <c r="R899" i="4"/>
  <c r="Y606" i="4"/>
  <c r="Q606" i="4"/>
  <c r="L606" i="4"/>
  <c r="R2107" i="4"/>
  <c r="R1276" i="4"/>
  <c r="R1902" i="4"/>
  <c r="R1760" i="4"/>
  <c r="R2088" i="4"/>
  <c r="R2270" i="4"/>
  <c r="W2325" i="4"/>
  <c r="X2325" i="4"/>
  <c r="R638" i="4"/>
  <c r="L1154" i="4"/>
  <c r="Y1154" i="4"/>
  <c r="Q1154" i="4"/>
  <c r="L688" i="4"/>
  <c r="Y688" i="4"/>
  <c r="Q688" i="4"/>
  <c r="R1294" i="4"/>
  <c r="R1185" i="4"/>
  <c r="R486" i="4"/>
  <c r="Y2267" i="4"/>
  <c r="L2267" i="4"/>
  <c r="Q2267" i="4"/>
  <c r="R983" i="4"/>
  <c r="Y911" i="4"/>
  <c r="L911" i="4"/>
  <c r="Q911" i="4"/>
  <c r="L618" i="4"/>
  <c r="Q618" i="4"/>
  <c r="Y618" i="4"/>
  <c r="Y2141" i="4"/>
  <c r="L2141" i="4"/>
  <c r="Q2141" i="4"/>
  <c r="Q2058" i="4"/>
  <c r="L2058" i="4"/>
  <c r="Y2058" i="4"/>
  <c r="L1795" i="4"/>
  <c r="Y1795" i="4"/>
  <c r="Q1795" i="4"/>
  <c r="Y1956" i="4"/>
  <c r="L1956" i="4"/>
  <c r="Q1956" i="4"/>
  <c r="Q108" i="4"/>
  <c r="Y108" i="4"/>
  <c r="L108" i="4"/>
  <c r="Q114" i="4"/>
  <c r="Y114" i="4"/>
  <c r="L114" i="4"/>
  <c r="L279" i="4"/>
  <c r="Y279" i="4"/>
  <c r="Q279" i="4"/>
  <c r="R902" i="4"/>
  <c r="R1909" i="4"/>
  <c r="Y505" i="4"/>
  <c r="L505" i="4"/>
  <c r="Q505" i="4"/>
  <c r="R1094" i="4"/>
  <c r="Q1194" i="4"/>
  <c r="L1194" i="4"/>
  <c r="Y1194" i="4"/>
  <c r="Y923" i="4"/>
  <c r="L923" i="4"/>
  <c r="Q923" i="4"/>
  <c r="L1754" i="4"/>
  <c r="Y1754" i="4"/>
  <c r="Q1754" i="4"/>
  <c r="L1319" i="4"/>
  <c r="Y1319" i="4"/>
  <c r="Q1319" i="4"/>
  <c r="R2236" i="4"/>
  <c r="R1807" i="4"/>
  <c r="R2112" i="4"/>
  <c r="L1875" i="4"/>
  <c r="Y1875" i="4"/>
  <c r="Q1875" i="4"/>
  <c r="R2020" i="4"/>
  <c r="W2278" i="4"/>
  <c r="X2278" i="4"/>
  <c r="L1117" i="4"/>
  <c r="Y1117" i="4"/>
  <c r="Q1117" i="4"/>
  <c r="L506" i="4"/>
  <c r="Q506" i="4"/>
  <c r="L1315" i="4"/>
  <c r="Q1315" i="4"/>
  <c r="Y1315" i="4"/>
  <c r="R1113" i="4"/>
  <c r="L708" i="4"/>
  <c r="Y708" i="4"/>
  <c r="Q708" i="4"/>
  <c r="L507" i="4"/>
  <c r="Q507" i="4"/>
  <c r="L497" i="4"/>
  <c r="Q497" i="4"/>
  <c r="R2280" i="4"/>
  <c r="L2063" i="4"/>
  <c r="Y2063" i="4"/>
  <c r="Q2063" i="4"/>
  <c r="L2293" i="4"/>
  <c r="Y2293" i="4"/>
  <c r="Q2293" i="4"/>
  <c r="R1118" i="4"/>
  <c r="Q1262" i="4"/>
  <c r="L1262" i="4"/>
  <c r="Y1262" i="4"/>
  <c r="Y2082" i="4"/>
  <c r="L2082" i="4"/>
  <c r="Q2082" i="4"/>
  <c r="Y2264" i="4"/>
  <c r="L2264" i="4"/>
  <c r="Q2264" i="4"/>
  <c r="Q2125" i="4"/>
  <c r="L2125" i="4"/>
  <c r="Y2125" i="4"/>
  <c r="Y497" i="4"/>
  <c r="Q554" i="4"/>
  <c r="L554" i="4"/>
  <c r="Y554" i="4"/>
  <c r="R2307" i="4"/>
  <c r="R542" i="4"/>
  <c r="R583" i="4"/>
  <c r="L1897" i="4"/>
  <c r="Y1897" i="4"/>
  <c r="Q1897" i="4"/>
  <c r="R538" i="4"/>
  <c r="R1917" i="4"/>
  <c r="R1098" i="4"/>
  <c r="Y1075" i="4"/>
  <c r="L1075" i="4"/>
  <c r="Q1075" i="4"/>
  <c r="R509" i="4"/>
  <c r="R944" i="4"/>
  <c r="L2099" i="4"/>
  <c r="Y2099" i="4"/>
  <c r="Q2099" i="4"/>
  <c r="R1101" i="4"/>
  <c r="R1285" i="4"/>
  <c r="R1079" i="4"/>
  <c r="L1130" i="4"/>
  <c r="Y1130" i="4"/>
  <c r="Q1130" i="4"/>
  <c r="R2222" i="4"/>
  <c r="R1326" i="4"/>
  <c r="R1803" i="4"/>
  <c r="R2108" i="4"/>
  <c r="R1992" i="4"/>
  <c r="W2331" i="4"/>
  <c r="X2331" i="4"/>
  <c r="R581" i="4"/>
  <c r="R601" i="4"/>
  <c r="R2015" i="4"/>
  <c r="R1157" i="4"/>
  <c r="Y571" i="4"/>
  <c r="L571" i="4"/>
  <c r="Q571" i="4"/>
  <c r="R246" i="4"/>
  <c r="L714" i="4"/>
  <c r="Q714" i="4"/>
  <c r="Y714" i="4"/>
  <c r="Q956" i="4"/>
  <c r="L956" i="4"/>
  <c r="Y956" i="4"/>
  <c r="R2130" i="4"/>
  <c r="L1937" i="4"/>
  <c r="Y1937" i="4"/>
  <c r="Q1937" i="4"/>
  <c r="R1286" i="4"/>
  <c r="R1931" i="4"/>
  <c r="Y2306" i="4"/>
  <c r="L2306" i="4"/>
  <c r="Q2306" i="4"/>
  <c r="Q2018" i="4"/>
  <c r="L2018" i="4"/>
  <c r="Y2018" i="4"/>
  <c r="R1184" i="4"/>
  <c r="R1193" i="4"/>
  <c r="R241" i="4"/>
  <c r="Q1060" i="4"/>
  <c r="Y1060" i="4"/>
  <c r="L1060" i="4"/>
  <c r="L546" i="4"/>
  <c r="Y546" i="4"/>
  <c r="Q546" i="4"/>
  <c r="L464" i="4"/>
  <c r="Q464" i="4"/>
  <c r="Y464" i="4"/>
  <c r="R1146" i="4"/>
  <c r="L551" i="4"/>
  <c r="Q551" i="4"/>
  <c r="Y551" i="4"/>
  <c r="L1960" i="4"/>
  <c r="Y1960" i="4"/>
  <c r="Q1960" i="4"/>
  <c r="R1332" i="4"/>
  <c r="R1295" i="4"/>
  <c r="R1008" i="4"/>
  <c r="L2272" i="4"/>
  <c r="Y2272" i="4"/>
  <c r="Q2272" i="4"/>
  <c r="Y2113" i="4"/>
  <c r="L2113" i="4"/>
  <c r="Q2113" i="4"/>
  <c r="L1974" i="4"/>
  <c r="Y1974" i="4"/>
  <c r="Q1974" i="4"/>
  <c r="R2016" i="4"/>
  <c r="R2176" i="4"/>
  <c r="L1874" i="4"/>
  <c r="Y1874" i="4"/>
  <c r="Q1874" i="4"/>
  <c r="R552" i="4"/>
  <c r="Q280" i="4"/>
  <c r="L280" i="4"/>
  <c r="Y280" i="4"/>
  <c r="R1056" i="4"/>
  <c r="R961" i="4"/>
  <c r="R243" i="4"/>
  <c r="R1808" i="4"/>
  <c r="Y1022" i="4"/>
  <c r="Q1022" i="4"/>
  <c r="L1022" i="4"/>
  <c r="R2065" i="4"/>
  <c r="L1152" i="4"/>
  <c r="Y1152" i="4"/>
  <c r="Q1152" i="4"/>
  <c r="R549" i="4"/>
  <c r="L981" i="4"/>
  <c r="Y981" i="4"/>
  <c r="Q981" i="4"/>
  <c r="L909" i="4"/>
  <c r="Y909" i="4"/>
  <c r="Q909" i="4"/>
  <c r="R2200" i="4"/>
  <c r="R2005" i="4"/>
  <c r="R1941" i="4"/>
  <c r="Q1277" i="4"/>
  <c r="L1277" i="4"/>
  <c r="Y1277" i="4"/>
  <c r="Q1312" i="4"/>
  <c r="L1312" i="4"/>
  <c r="Y1312" i="4"/>
  <c r="R1986" i="4"/>
  <c r="X1883" i="4"/>
  <c r="W1883" i="4"/>
  <c r="R2188" i="4"/>
  <c r="Y929" i="4"/>
  <c r="L929" i="4"/>
  <c r="Q929" i="4"/>
  <c r="R1047" i="4"/>
  <c r="R719" i="4"/>
  <c r="Q632" i="4"/>
  <c r="Y632" i="4"/>
  <c r="L632" i="4"/>
  <c r="R282" i="4"/>
  <c r="R2035" i="4"/>
  <c r="Q1156" i="4"/>
  <c r="Y1156" i="4"/>
  <c r="L1156" i="4"/>
  <c r="R997" i="4"/>
  <c r="L728" i="4"/>
  <c r="Y728" i="4"/>
  <c r="Q728" i="4"/>
  <c r="L557" i="4"/>
  <c r="Q557" i="4"/>
  <c r="Y557" i="4"/>
  <c r="Y1979" i="4"/>
  <c r="L1979" i="4"/>
  <c r="Q1979" i="4"/>
  <c r="W1770" i="4"/>
  <c r="X1770" i="4"/>
  <c r="R1899" i="4"/>
  <c r="W1881" i="4"/>
  <c r="X1881" i="4"/>
  <c r="R2040" i="4"/>
  <c r="L2225" i="4"/>
  <c r="Y2225" i="4"/>
  <c r="Q2225" i="4"/>
  <c r="R863" i="4"/>
  <c r="R256" i="4"/>
  <c r="R463" i="4"/>
  <c r="R1135" i="4"/>
  <c r="R1038" i="4"/>
  <c r="L2166" i="4"/>
  <c r="Y2166" i="4"/>
  <c r="Q2166" i="4"/>
  <c r="R941" i="4"/>
  <c r="L2044" i="4"/>
  <c r="Y2044" i="4"/>
  <c r="Q2044" i="4"/>
  <c r="L1180" i="4"/>
  <c r="Y1180" i="4"/>
  <c r="Q1180" i="4"/>
  <c r="R934" i="4"/>
  <c r="R1017" i="4"/>
  <c r="R569" i="4"/>
  <c r="R2008" i="4"/>
  <c r="Q2118" i="4"/>
  <c r="L2118" i="4"/>
  <c r="Y2118" i="4"/>
  <c r="Q1746" i="4"/>
  <c r="L1746" i="4"/>
  <c r="Y1746" i="4"/>
  <c r="L1894" i="4"/>
  <c r="Y1894" i="4"/>
  <c r="Q1894" i="4"/>
  <c r="L2198" i="4"/>
  <c r="Q2198" i="4"/>
  <c r="Y2198" i="4"/>
  <c r="R1996" i="4"/>
  <c r="Y1755" i="4"/>
  <c r="L1755" i="4"/>
  <c r="Q1755" i="4"/>
  <c r="Q531" i="4"/>
  <c r="L531" i="4"/>
  <c r="Y531" i="4"/>
  <c r="Q2234" i="4"/>
  <c r="Y2234" i="4"/>
  <c r="L2234" i="4"/>
  <c r="R605" i="4"/>
  <c r="R1129" i="4"/>
  <c r="R1034" i="4"/>
  <c r="R730" i="4"/>
  <c r="L1102" i="4"/>
  <c r="Y1102" i="4"/>
  <c r="Q1102" i="4"/>
  <c r="Q1153" i="4"/>
  <c r="L1153" i="4"/>
  <c r="Y1153" i="4"/>
  <c r="R2269" i="4"/>
  <c r="Q1348" i="4"/>
  <c r="L1348" i="4"/>
  <c r="Y1348" i="4"/>
  <c r="W1877" i="4"/>
  <c r="X1877" i="4"/>
  <c r="R2036" i="4"/>
  <c r="R1920" i="4"/>
  <c r="R2244" i="4"/>
  <c r="R228" i="4"/>
  <c r="W1460" i="4"/>
  <c r="X1460" i="4"/>
  <c r="W1211" i="4"/>
  <c r="X1211" i="4"/>
  <c r="R1408" i="4"/>
  <c r="R374" i="4"/>
  <c r="R1404" i="4"/>
  <c r="Q1867" i="4"/>
  <c r="L1867" i="4"/>
  <c r="Y1867" i="4"/>
  <c r="X1624" i="4"/>
  <c r="X1514" i="4"/>
  <c r="W316" i="4"/>
  <c r="X316" i="4"/>
  <c r="R1458" i="4"/>
  <c r="R1569" i="4"/>
  <c r="W347" i="4"/>
  <c r="X347" i="4"/>
  <c r="W2309" i="4"/>
  <c r="X2309" i="4"/>
  <c r="W389" i="4"/>
  <c r="X389" i="4"/>
  <c r="W76" i="4"/>
  <c r="X76" i="4"/>
  <c r="W84" i="4"/>
  <c r="X84" i="4"/>
  <c r="W1366" i="4"/>
  <c r="X1366" i="4"/>
  <c r="R1236" i="4"/>
  <c r="W1417" i="4"/>
  <c r="X1417" i="4"/>
  <c r="R334" i="4"/>
  <c r="R1560" i="4"/>
  <c r="R1643" i="4"/>
  <c r="X1504" i="4"/>
  <c r="R1431" i="4"/>
  <c r="W2377" i="4"/>
  <c r="X2377" i="4"/>
  <c r="W74" i="4"/>
  <c r="X74" i="4"/>
  <c r="W351" i="4"/>
  <c r="X351" i="4"/>
  <c r="W66" i="4"/>
  <c r="X66" i="4"/>
  <c r="R1433" i="4"/>
  <c r="R2418" i="4"/>
  <c r="R1840" i="4"/>
  <c r="X1836" i="4"/>
  <c r="R860" i="4"/>
  <c r="R1829" i="4"/>
  <c r="Q1877" i="4"/>
  <c r="L1877" i="4"/>
  <c r="Y1877" i="4"/>
  <c r="R1913" i="4"/>
  <c r="Q1949" i="4"/>
  <c r="L1949" i="4"/>
  <c r="Y1949" i="4"/>
  <c r="Y1029" i="4"/>
  <c r="L1029" i="4"/>
  <c r="Q1029" i="4"/>
  <c r="R268" i="4"/>
  <c r="R685" i="4"/>
  <c r="L963" i="4"/>
  <c r="Y963" i="4"/>
  <c r="Q963" i="4"/>
  <c r="Y1165" i="4"/>
  <c r="L1165" i="4"/>
  <c r="Q1165" i="4"/>
  <c r="R2295" i="4"/>
  <c r="Q2077" i="4"/>
  <c r="L2077" i="4"/>
  <c r="Y2077" i="4"/>
  <c r="R2237" i="4"/>
  <c r="R2055" i="4"/>
  <c r="R2390" i="4"/>
  <c r="L2062" i="4"/>
  <c r="Y2062" i="4"/>
  <c r="Q2062" i="4"/>
  <c r="L1799" i="4"/>
  <c r="Y1799" i="4"/>
  <c r="Q1799" i="4"/>
  <c r="Q2395" i="4"/>
  <c r="L2395" i="4"/>
  <c r="Y2395" i="4"/>
  <c r="R1933" i="4"/>
  <c r="Y556" i="4"/>
  <c r="L556" i="4"/>
  <c r="Q556" i="4"/>
  <c r="R976" i="4"/>
  <c r="R1068" i="4"/>
  <c r="R891" i="4"/>
  <c r="R1813" i="4"/>
  <c r="R709" i="4"/>
  <c r="R970" i="4"/>
  <c r="Y1066" i="4"/>
  <c r="L1066" i="4"/>
  <c r="Q1066" i="4"/>
  <c r="R606" i="4"/>
  <c r="Q979" i="4"/>
  <c r="L979" i="4"/>
  <c r="Y979" i="4"/>
  <c r="L1351" i="4"/>
  <c r="Y1351" i="4"/>
  <c r="Q1351" i="4"/>
  <c r="Y2046" i="4"/>
  <c r="Q2046" i="4"/>
  <c r="L2046" i="4"/>
  <c r="Y1930" i="4"/>
  <c r="L1930" i="4"/>
  <c r="Q1930" i="4"/>
  <c r="W2327" i="4"/>
  <c r="X2327" i="4"/>
  <c r="L1356" i="4"/>
  <c r="Y1356" i="4"/>
  <c r="Q1356" i="4"/>
  <c r="Q2156" i="4"/>
  <c r="L2156" i="4"/>
  <c r="Y2156" i="4"/>
  <c r="R1154" i="4"/>
  <c r="L491" i="4"/>
  <c r="Y491" i="4"/>
  <c r="Q491" i="4"/>
  <c r="R688" i="4"/>
  <c r="L2007" i="4"/>
  <c r="Y2007" i="4"/>
  <c r="Q2007" i="4"/>
  <c r="L587" i="4"/>
  <c r="Y587" i="4"/>
  <c r="Q587" i="4"/>
  <c r="R2267" i="4"/>
  <c r="Y1178" i="4"/>
  <c r="L1178" i="4"/>
  <c r="Q1178" i="4"/>
  <c r="R911" i="4"/>
  <c r="R618" i="4"/>
  <c r="R2141" i="4"/>
  <c r="R2058" i="4"/>
  <c r="R1795" i="4"/>
  <c r="R1956" i="4"/>
  <c r="R114" i="4"/>
  <c r="Y613" i="4"/>
  <c r="Q613" i="4"/>
  <c r="L613" i="4"/>
  <c r="L1072" i="4"/>
  <c r="Y1072" i="4"/>
  <c r="Q1072" i="4"/>
  <c r="Y1745" i="4"/>
  <c r="L1745" i="4"/>
  <c r="Q1745" i="4"/>
  <c r="X110" i="4"/>
  <c r="W110" i="4"/>
  <c r="R279" i="4"/>
  <c r="L1268" i="4"/>
  <c r="Q1268" i="4"/>
  <c r="Y1268" i="4"/>
  <c r="L1088" i="4"/>
  <c r="Y1088" i="4"/>
  <c r="Q1088" i="4"/>
  <c r="R505" i="4"/>
  <c r="L1009" i="4"/>
  <c r="Y1009" i="4"/>
  <c r="Q1009" i="4"/>
  <c r="R1194" i="4"/>
  <c r="R923" i="4"/>
  <c r="R1754" i="4"/>
  <c r="R1319" i="4"/>
  <c r="Y1757" i="4"/>
  <c r="L1757" i="4"/>
  <c r="Q1757" i="4"/>
  <c r="Y1793" i="4"/>
  <c r="L1793" i="4"/>
  <c r="Q1793" i="4"/>
  <c r="L1954" i="4"/>
  <c r="Y1954" i="4"/>
  <c r="Q1954" i="4"/>
  <c r="L1869" i="4"/>
  <c r="Y1869" i="4"/>
  <c r="Q1869" i="4"/>
  <c r="L496" i="4"/>
  <c r="Q496" i="4"/>
  <c r="Y267" i="4"/>
  <c r="L267" i="4"/>
  <c r="Q267" i="4"/>
  <c r="Q471" i="4"/>
  <c r="L471" i="4"/>
  <c r="Y471" i="4"/>
  <c r="R1117" i="4"/>
  <c r="R506" i="4"/>
  <c r="R1315" i="4"/>
  <c r="R708" i="4"/>
  <c r="R507" i="4"/>
  <c r="R497" i="4"/>
  <c r="Q932" i="4"/>
  <c r="L932" i="4"/>
  <c r="Y932" i="4"/>
  <c r="L1014" i="4"/>
  <c r="Y1014" i="4"/>
  <c r="Q1014" i="4"/>
  <c r="R2063" i="4"/>
  <c r="R2293" i="4"/>
  <c r="R1262" i="4"/>
  <c r="R2082" i="4"/>
  <c r="R2264" i="4"/>
  <c r="R2125" i="4"/>
  <c r="X881" i="4"/>
  <c r="W881" i="4"/>
  <c r="L629" i="4"/>
  <c r="Y629" i="4"/>
  <c r="Q629" i="4"/>
  <c r="L109" i="4"/>
  <c r="Y109" i="4"/>
  <c r="Q109" i="4"/>
  <c r="X1882" i="4"/>
  <c r="W1882" i="4"/>
  <c r="R554" i="4"/>
  <c r="L504" i="4"/>
  <c r="Q504" i="4"/>
  <c r="L1334" i="4"/>
  <c r="Y1334" i="4"/>
  <c r="Q1334" i="4"/>
  <c r="L995" i="4"/>
  <c r="Y995" i="4"/>
  <c r="Q995" i="4"/>
  <c r="R1897" i="4"/>
  <c r="L931" i="4"/>
  <c r="Y931" i="4"/>
  <c r="Q931" i="4"/>
  <c r="R1075" i="4"/>
  <c r="Q696" i="4"/>
  <c r="L696" i="4"/>
  <c r="Y696" i="4"/>
  <c r="Q1125" i="4"/>
  <c r="L1125" i="4"/>
  <c r="Y1125" i="4"/>
  <c r="R2099" i="4"/>
  <c r="L1905" i="4"/>
  <c r="Y1905" i="4"/>
  <c r="Q1905" i="4"/>
  <c r="L1256" i="4"/>
  <c r="Q1256" i="4"/>
  <c r="Y1256" i="4"/>
  <c r="R1130" i="4"/>
  <c r="L1274" i="4"/>
  <c r="Y1274" i="4"/>
  <c r="Q1274" i="4"/>
  <c r="Y1950" i="4"/>
  <c r="L1950" i="4"/>
  <c r="Q1950" i="4"/>
  <c r="L2137" i="4"/>
  <c r="Y2137" i="4"/>
  <c r="Q2137" i="4"/>
  <c r="Y1035" i="4"/>
  <c r="Q1035" i="4"/>
  <c r="L1035" i="4"/>
  <c r="L90" i="4"/>
  <c r="Y90" i="4"/>
  <c r="Q90" i="4"/>
  <c r="R571" i="4"/>
  <c r="R714" i="4"/>
  <c r="R956" i="4"/>
  <c r="L691" i="4"/>
  <c r="Y691" i="4"/>
  <c r="Q691" i="4"/>
  <c r="R1937" i="4"/>
  <c r="X1878" i="4"/>
  <c r="W1878" i="4"/>
  <c r="L2179" i="4"/>
  <c r="Y2179" i="4"/>
  <c r="Q2179" i="4"/>
  <c r="R2306" i="4"/>
  <c r="R2018" i="4"/>
  <c r="Q903" i="4"/>
  <c r="L903" i="4"/>
  <c r="Y903" i="4"/>
  <c r="R1060" i="4"/>
  <c r="R644" i="4"/>
  <c r="R546" i="4"/>
  <c r="R464" i="4"/>
  <c r="R2284" i="4"/>
  <c r="L575" i="4"/>
  <c r="Y575" i="4"/>
  <c r="Q575" i="4"/>
  <c r="L2017" i="4"/>
  <c r="Y2017" i="4"/>
  <c r="Q2017" i="4"/>
  <c r="L536" i="4"/>
  <c r="Y536" i="4"/>
  <c r="Q536" i="4"/>
  <c r="R551" i="4"/>
  <c r="R1960" i="4"/>
  <c r="Q1747" i="4"/>
  <c r="L1747" i="4"/>
  <c r="Y1747" i="4"/>
  <c r="Q1317" i="4"/>
  <c r="Y1317" i="4"/>
  <c r="L1317" i="4"/>
  <c r="Y1155" i="4"/>
  <c r="L1155" i="4"/>
  <c r="Q1155" i="4"/>
  <c r="R2272" i="4"/>
  <c r="R2113" i="4"/>
  <c r="R1974" i="4"/>
  <c r="X1857" i="4"/>
  <c r="W1857" i="4"/>
  <c r="L2162" i="4"/>
  <c r="Y2162" i="4"/>
  <c r="Q2162" i="4"/>
  <c r="L1879" i="4"/>
  <c r="Y1879" i="4"/>
  <c r="Q1879" i="4"/>
  <c r="Y1188" i="4"/>
  <c r="L1188" i="4"/>
  <c r="Q1188" i="4"/>
  <c r="R280" i="4"/>
  <c r="W645" i="4"/>
  <c r="X645" i="4"/>
  <c r="X115" i="4"/>
  <c r="W115" i="4"/>
  <c r="R1022" i="4"/>
  <c r="L270" i="4"/>
  <c r="Y270" i="4"/>
  <c r="Q270" i="4"/>
  <c r="R1152" i="4"/>
  <c r="Q1131" i="4"/>
  <c r="Y1131" i="4"/>
  <c r="L1131" i="4"/>
  <c r="R981" i="4"/>
  <c r="R909" i="4"/>
  <c r="L715" i="4"/>
  <c r="Y715" i="4"/>
  <c r="Q715" i="4"/>
  <c r="Q693" i="4"/>
  <c r="Y693" i="4"/>
  <c r="L693" i="4"/>
  <c r="L1749" i="4"/>
  <c r="Y1749" i="4"/>
  <c r="Q1749" i="4"/>
  <c r="R1277" i="4"/>
  <c r="R1312" i="4"/>
  <c r="Y2131" i="4"/>
  <c r="L2131" i="4"/>
  <c r="Q2131" i="4"/>
  <c r="Y2028" i="4"/>
  <c r="L2028" i="4"/>
  <c r="Q2028" i="4"/>
  <c r="L645" i="4"/>
  <c r="Y645" i="4"/>
  <c r="Q645" i="4"/>
  <c r="R929" i="4"/>
  <c r="X1858" i="4"/>
  <c r="W1858" i="4"/>
  <c r="L1752" i="4"/>
  <c r="Y1752" i="4"/>
  <c r="Q1752" i="4"/>
  <c r="R632" i="4"/>
  <c r="L272" i="4"/>
  <c r="Y272" i="4"/>
  <c r="Q272" i="4"/>
  <c r="R1156" i="4"/>
  <c r="L1192" i="4"/>
  <c r="Y1192" i="4"/>
  <c r="Q1192" i="4"/>
  <c r="R728" i="4"/>
  <c r="R557" i="4"/>
  <c r="R1979" i="4"/>
  <c r="L2091" i="4"/>
  <c r="Y2091" i="4"/>
  <c r="Q2091" i="4"/>
  <c r="L2195" i="4"/>
  <c r="Y2195" i="4"/>
  <c r="Q2195" i="4"/>
  <c r="Q1907" i="4"/>
  <c r="Y1907" i="4"/>
  <c r="L1907" i="4"/>
  <c r="Y1993" i="4"/>
  <c r="L1993" i="4"/>
  <c r="Q1993" i="4"/>
  <c r="L2026" i="4"/>
  <c r="Y2026" i="4"/>
  <c r="Q2026" i="4"/>
  <c r="Y2186" i="4"/>
  <c r="L2186" i="4"/>
  <c r="Q2186" i="4"/>
  <c r="L998" i="4"/>
  <c r="Y998" i="4"/>
  <c r="Q998" i="4"/>
  <c r="Q510" i="4"/>
  <c r="L510" i="4"/>
  <c r="W1851" i="4"/>
  <c r="X1851" i="4"/>
  <c r="W635" i="4"/>
  <c r="X635" i="4"/>
  <c r="R2166" i="4"/>
  <c r="R2044" i="4"/>
  <c r="R1180" i="4"/>
  <c r="Q1112" i="4"/>
  <c r="L1112" i="4"/>
  <c r="Y1112" i="4"/>
  <c r="L717" i="4"/>
  <c r="Y717" i="4"/>
  <c r="Q717" i="4"/>
  <c r="L1089" i="4"/>
  <c r="Y1089" i="4"/>
  <c r="Q1089" i="4"/>
  <c r="R2118" i="4"/>
  <c r="R1746" i="4"/>
  <c r="R1894" i="4"/>
  <c r="R2198" i="4"/>
  <c r="L2278" i="4"/>
  <c r="Q2278" i="4"/>
  <c r="Y2278" i="4"/>
  <c r="Y2226" i="4"/>
  <c r="Q2226" i="4"/>
  <c r="L2226" i="4"/>
  <c r="L501" i="4"/>
  <c r="Q501" i="4"/>
  <c r="R1755" i="4"/>
  <c r="R531" i="4"/>
  <c r="L1133" i="4"/>
  <c r="Y1133" i="4"/>
  <c r="Q1133" i="4"/>
  <c r="R2234" i="4"/>
  <c r="L943" i="4"/>
  <c r="Y943" i="4"/>
  <c r="Q943" i="4"/>
  <c r="Q2053" i="4"/>
  <c r="Y2053" i="4"/>
  <c r="L2053" i="4"/>
  <c r="L1290" i="4"/>
  <c r="Q1290" i="4"/>
  <c r="Y1290" i="4"/>
  <c r="L1003" i="4"/>
  <c r="Q1003" i="4"/>
  <c r="Y1003" i="4"/>
  <c r="R1102" i="4"/>
  <c r="R1153" i="4"/>
  <c r="L1057" i="4"/>
  <c r="Y1057" i="4"/>
  <c r="Q1057" i="4"/>
  <c r="R1348" i="4"/>
  <c r="Q2022" i="4"/>
  <c r="Y2022" i="4"/>
  <c r="L2022" i="4"/>
  <c r="L2182" i="4"/>
  <c r="Y2182" i="4"/>
  <c r="Q2182" i="4"/>
  <c r="L2064" i="4"/>
  <c r="Y2064" i="4"/>
  <c r="Q2064" i="4"/>
  <c r="R1667" i="4"/>
  <c r="R523" i="4"/>
  <c r="W1496" i="4"/>
  <c r="X1496" i="4"/>
  <c r="X1557" i="4"/>
  <c r="W396" i="4"/>
  <c r="X396" i="4"/>
  <c r="W1247" i="4"/>
  <c r="X1247" i="4"/>
  <c r="R388" i="4"/>
  <c r="R365" i="4"/>
  <c r="X304" i="4"/>
  <c r="R1428" i="4"/>
  <c r="R419" i="4"/>
  <c r="R335" i="4"/>
  <c r="Y104" i="4"/>
  <c r="L104" i="4"/>
  <c r="Q104" i="4"/>
  <c r="R1949" i="4"/>
  <c r="R1029" i="4"/>
  <c r="R963" i="4"/>
  <c r="R1165" i="4"/>
  <c r="Q2237" i="4"/>
  <c r="L2237" i="4"/>
  <c r="Y2237" i="4"/>
  <c r="R1799" i="4"/>
  <c r="W108" i="4"/>
  <c r="X108" i="4"/>
  <c r="L2148" i="4"/>
  <c r="Y2148" i="4"/>
  <c r="Q2148" i="4"/>
  <c r="L1000" i="4"/>
  <c r="Y1000" i="4"/>
  <c r="Q1000" i="4"/>
  <c r="L2189" i="4"/>
  <c r="Y2189" i="4"/>
  <c r="Q2189" i="4"/>
  <c r="Q1161" i="4"/>
  <c r="Y1161" i="4"/>
  <c r="L1161" i="4"/>
  <c r="R1066" i="4"/>
  <c r="Y1036" i="4"/>
  <c r="L1036" i="4"/>
  <c r="Q1036" i="4"/>
  <c r="R979" i="4"/>
  <c r="Y1895" i="4"/>
  <c r="L1895" i="4"/>
  <c r="Q1895" i="4"/>
  <c r="R1351" i="4"/>
  <c r="R2046" i="4"/>
  <c r="R1930" i="4"/>
  <c r="R1356" i="4"/>
  <c r="R2156" i="4"/>
  <c r="R491" i="4"/>
  <c r="L1172" i="4"/>
  <c r="Y1172" i="4"/>
  <c r="Q1172" i="4"/>
  <c r="R2007" i="4"/>
  <c r="R587" i="4"/>
  <c r="L1975" i="4"/>
  <c r="Q1975" i="4"/>
  <c r="Y1975" i="4"/>
  <c r="R1178" i="4"/>
  <c r="L1083" i="4"/>
  <c r="Y1083" i="4"/>
  <c r="Q1083" i="4"/>
  <c r="L889" i="4"/>
  <c r="Y889" i="4"/>
  <c r="Q889" i="4"/>
  <c r="Y992" i="4"/>
  <c r="L992" i="4"/>
  <c r="Q992" i="4"/>
  <c r="L1919" i="4"/>
  <c r="Y1919" i="4"/>
  <c r="Q1919" i="4"/>
  <c r="Y1942" i="4"/>
  <c r="Q1942" i="4"/>
  <c r="L1942" i="4"/>
  <c r="L2100" i="4"/>
  <c r="Q2100" i="4"/>
  <c r="Y2100" i="4"/>
  <c r="L565" i="4"/>
  <c r="Y565" i="4"/>
  <c r="Q565" i="4"/>
  <c r="R613" i="4"/>
  <c r="R1072" i="4"/>
  <c r="R1745" i="4"/>
  <c r="Y474" i="4"/>
  <c r="L474" i="4"/>
  <c r="Q474" i="4"/>
  <c r="L543" i="4"/>
  <c r="Q543" i="4"/>
  <c r="Y543" i="4"/>
  <c r="L477" i="4"/>
  <c r="Y477" i="4"/>
  <c r="Q477" i="4"/>
  <c r="R1268" i="4"/>
  <c r="R1088" i="4"/>
  <c r="L690" i="4"/>
  <c r="Y690" i="4"/>
  <c r="Q690" i="4"/>
  <c r="R1009" i="4"/>
  <c r="Q1099" i="4"/>
  <c r="L1099" i="4"/>
  <c r="Y1099" i="4"/>
  <c r="X631" i="4"/>
  <c r="W631" i="4"/>
  <c r="Y2178" i="4"/>
  <c r="Q2178" i="4"/>
  <c r="L2178" i="4"/>
  <c r="R1757" i="4"/>
  <c r="W1868" i="4"/>
  <c r="X1868" i="4"/>
  <c r="R1793" i="4"/>
  <c r="R1954" i="4"/>
  <c r="W2281" i="4"/>
  <c r="X2281" i="4"/>
  <c r="L1848" i="4"/>
  <c r="Y1848" i="4"/>
  <c r="Q1848" i="4"/>
  <c r="R496" i="4"/>
  <c r="R267" i="4"/>
  <c r="R471" i="4"/>
  <c r="L570" i="4"/>
  <c r="Y570" i="4"/>
  <c r="Q570" i="4"/>
  <c r="Y562" i="4"/>
  <c r="L562" i="4"/>
  <c r="Q562" i="4"/>
  <c r="L2039" i="4"/>
  <c r="Y2039" i="4"/>
  <c r="Q2039" i="4"/>
  <c r="L1073" i="4"/>
  <c r="Y1073" i="4"/>
  <c r="Q1073" i="4"/>
  <c r="L694" i="4"/>
  <c r="Y694" i="4"/>
  <c r="Q694" i="4"/>
  <c r="L678" i="4"/>
  <c r="Y678" i="4"/>
  <c r="Q678" i="4"/>
  <c r="R932" i="4"/>
  <c r="R1014" i="4"/>
  <c r="Y936" i="4"/>
  <c r="L936" i="4"/>
  <c r="Q936" i="4"/>
  <c r="Y643" i="4"/>
  <c r="L643" i="4"/>
  <c r="Q643" i="4"/>
  <c r="L1810" i="4"/>
  <c r="Y1810" i="4"/>
  <c r="Q1810" i="4"/>
  <c r="L1333" i="4"/>
  <c r="Y1333" i="4"/>
  <c r="Q1333" i="4"/>
  <c r="L1819" i="4"/>
  <c r="Y1819" i="4"/>
  <c r="Q1819" i="4"/>
  <c r="Y2294" i="4"/>
  <c r="L2294" i="4"/>
  <c r="Q2294" i="4"/>
  <c r="Q721" i="4"/>
  <c r="L721" i="4"/>
  <c r="Y721" i="4"/>
  <c r="Q729" i="4"/>
  <c r="Y729" i="4"/>
  <c r="L729" i="4"/>
  <c r="R504" i="4"/>
  <c r="Y560" i="4"/>
  <c r="L560" i="4"/>
  <c r="Q560" i="4"/>
  <c r="R1334" i="4"/>
  <c r="R995" i="4"/>
  <c r="L1120" i="4"/>
  <c r="Y1120" i="4"/>
  <c r="Q1120" i="4"/>
  <c r="R931" i="4"/>
  <c r="Y1343" i="4"/>
  <c r="L1343" i="4"/>
  <c r="Q1343" i="4"/>
  <c r="R696" i="4"/>
  <c r="R1125" i="4"/>
  <c r="Q1031" i="4"/>
  <c r="L1031" i="4"/>
  <c r="Y1031" i="4"/>
  <c r="L679" i="4"/>
  <c r="Y679" i="4"/>
  <c r="Q679" i="4"/>
  <c r="R1905" i="4"/>
  <c r="R1256" i="4"/>
  <c r="R1274" i="4"/>
  <c r="R1950" i="4"/>
  <c r="X2277" i="4"/>
  <c r="W2277" i="4"/>
  <c r="R2137" i="4"/>
  <c r="Y1090" i="4"/>
  <c r="Q1090" i="4"/>
  <c r="L1090" i="4"/>
  <c r="Q712" i="4"/>
  <c r="L712" i="4"/>
  <c r="Y712" i="4"/>
  <c r="L599" i="4"/>
  <c r="Y599" i="4"/>
  <c r="Q599" i="4"/>
  <c r="R1035" i="4"/>
  <c r="R90" i="4"/>
  <c r="Q978" i="4"/>
  <c r="L978" i="4"/>
  <c r="Y978" i="4"/>
  <c r="L2124" i="4"/>
  <c r="Y2124" i="4"/>
  <c r="Q2124" i="4"/>
  <c r="Q1082" i="4"/>
  <c r="L1082" i="4"/>
  <c r="Y1082" i="4"/>
  <c r="L1143" i="4"/>
  <c r="Y1143" i="4"/>
  <c r="Q1143" i="4"/>
  <c r="Q1048" i="4"/>
  <c r="L1048" i="4"/>
  <c r="Y1048" i="4"/>
  <c r="R691" i="4"/>
  <c r="Y2299" i="4"/>
  <c r="L2299" i="4"/>
  <c r="Q2299" i="4"/>
  <c r="R2179" i="4"/>
  <c r="Y1976" i="4"/>
  <c r="Q1976" i="4"/>
  <c r="L1976" i="4"/>
  <c r="Q2164" i="4"/>
  <c r="Y2164" i="4"/>
  <c r="L2164" i="4"/>
  <c r="R2337" i="4"/>
  <c r="R903" i="4"/>
  <c r="L541" i="4"/>
  <c r="Y541" i="4"/>
  <c r="Q541" i="4"/>
  <c r="L644" i="4"/>
  <c r="Y644" i="4"/>
  <c r="Q644" i="4"/>
  <c r="L942" i="4"/>
  <c r="Y942" i="4"/>
  <c r="Q942" i="4"/>
  <c r="Q702" i="4"/>
  <c r="L702" i="4"/>
  <c r="Y702" i="4"/>
  <c r="Q2284" i="4"/>
  <c r="L2284" i="4"/>
  <c r="Y2284" i="4"/>
  <c r="R575" i="4"/>
  <c r="R2017" i="4"/>
  <c r="L1124" i="4"/>
  <c r="Y1124" i="4"/>
  <c r="Q1124" i="4"/>
  <c r="R536" i="4"/>
  <c r="Y699" i="4"/>
  <c r="Q699" i="4"/>
  <c r="L699" i="4"/>
  <c r="L627" i="4"/>
  <c r="Y627" i="4"/>
  <c r="Q627" i="4"/>
  <c r="R1747" i="4"/>
  <c r="R1317" i="4"/>
  <c r="R1155" i="4"/>
  <c r="Q1298" i="4"/>
  <c r="L1298" i="4"/>
  <c r="Y1298" i="4"/>
  <c r="L1350" i="4"/>
  <c r="Y1350" i="4"/>
  <c r="Q1350" i="4"/>
  <c r="L2119" i="4"/>
  <c r="Y2119" i="4"/>
  <c r="Q2119" i="4"/>
  <c r="L2002" i="4"/>
  <c r="Y2002" i="4"/>
  <c r="Q2002" i="4"/>
  <c r="R2162" i="4"/>
  <c r="W2339" i="4"/>
  <c r="X2339" i="4"/>
  <c r="Y2286" i="4"/>
  <c r="L2286" i="4"/>
  <c r="Q2286" i="4"/>
  <c r="L1883" i="4"/>
  <c r="Y1883" i="4"/>
  <c r="Q1883" i="4"/>
  <c r="R1188" i="4"/>
  <c r="Q967" i="4"/>
  <c r="L967" i="4"/>
  <c r="Y967" i="4"/>
  <c r="L281" i="4"/>
  <c r="Y281" i="4"/>
  <c r="Q281" i="4"/>
  <c r="R270" i="4"/>
  <c r="Y1984" i="4"/>
  <c r="Q1984" i="4"/>
  <c r="L1984" i="4"/>
  <c r="R1131" i="4"/>
  <c r="Y1174" i="4"/>
  <c r="L1174" i="4"/>
  <c r="Q1174" i="4"/>
  <c r="Y1080" i="4"/>
  <c r="L1080" i="4"/>
  <c r="Q1080" i="4"/>
  <c r="R715" i="4"/>
  <c r="R693" i="4"/>
  <c r="R1749" i="4"/>
  <c r="R2131" i="4"/>
  <c r="X1869" i="4"/>
  <c r="W1869" i="4"/>
  <c r="R2028" i="4"/>
  <c r="Q2281" i="4"/>
  <c r="Y2281" i="4"/>
  <c r="L2281" i="4"/>
  <c r="R1752" i="4"/>
  <c r="Y1087" i="4"/>
  <c r="Q1087" i="4"/>
  <c r="L1087" i="4"/>
  <c r="Y953" i="4"/>
  <c r="Q953" i="4"/>
  <c r="L953" i="4"/>
  <c r="R272" i="4"/>
  <c r="Q1987" i="4"/>
  <c r="L1987" i="4"/>
  <c r="Y1987" i="4"/>
  <c r="R1192" i="4"/>
  <c r="Y921" i="4"/>
  <c r="Q921" i="4"/>
  <c r="L921" i="4"/>
  <c r="Y1001" i="4"/>
  <c r="Q1001" i="4"/>
  <c r="L1001" i="4"/>
  <c r="L705" i="4"/>
  <c r="Y705" i="4"/>
  <c r="Q705" i="4"/>
  <c r="Q1077" i="4"/>
  <c r="L1077" i="4"/>
  <c r="Y1077" i="4"/>
  <c r="R2091" i="4"/>
  <c r="R2195" i="4"/>
  <c r="Y2001" i="4"/>
  <c r="L2001" i="4"/>
  <c r="Q2001" i="4"/>
  <c r="R1907" i="4"/>
  <c r="R1993" i="4"/>
  <c r="X1867" i="4"/>
  <c r="W1867" i="4"/>
  <c r="R2026" i="4"/>
  <c r="R2186" i="4"/>
  <c r="R2409" i="4"/>
  <c r="R998" i="4"/>
  <c r="R510" i="4"/>
  <c r="Y98" i="4"/>
  <c r="L98" i="4"/>
  <c r="Q98" i="4"/>
  <c r="L1092" i="4"/>
  <c r="Y1092" i="4"/>
  <c r="Q1092" i="4"/>
  <c r="L591" i="4"/>
  <c r="Y591" i="4"/>
  <c r="Q591" i="4"/>
  <c r="Q274" i="4"/>
  <c r="Y274" i="4"/>
  <c r="L274" i="4"/>
  <c r="R1112" i="4"/>
  <c r="R717" i="4"/>
  <c r="R1089" i="4"/>
  <c r="L994" i="4"/>
  <c r="Y994" i="4"/>
  <c r="Q994" i="4"/>
  <c r="Y1923" i="4"/>
  <c r="Q1923" i="4"/>
  <c r="L1923" i="4"/>
  <c r="Y2013" i="4"/>
  <c r="Q2013" i="4"/>
  <c r="L2013" i="4"/>
  <c r="Y2038" i="4"/>
  <c r="L2038" i="4"/>
  <c r="Q2038" i="4"/>
  <c r="Y1922" i="4"/>
  <c r="Q1922" i="4"/>
  <c r="L1922" i="4"/>
  <c r="R501" i="4"/>
  <c r="L2057" i="4"/>
  <c r="Y2057" i="4"/>
  <c r="Q2057" i="4"/>
  <c r="L964" i="4"/>
  <c r="Y964" i="4"/>
  <c r="Q964" i="4"/>
  <c r="W111" i="4"/>
  <c r="X111" i="4"/>
  <c r="Q920" i="4"/>
  <c r="L920" i="4"/>
  <c r="Y920" i="4"/>
  <c r="R1133" i="4"/>
  <c r="L2132" i="4"/>
  <c r="Y2132" i="4"/>
  <c r="Q2132" i="4"/>
  <c r="R943" i="4"/>
  <c r="R2053" i="4"/>
  <c r="R1290" i="4"/>
  <c r="R1003" i="4"/>
  <c r="L1259" i="4"/>
  <c r="Y1259" i="4"/>
  <c r="Q1259" i="4"/>
  <c r="R1057" i="4"/>
  <c r="R2022" i="4"/>
  <c r="R2182" i="4"/>
  <c r="R2064" i="4"/>
  <c r="R1649" i="4"/>
  <c r="R1209" i="4"/>
  <c r="R2399" i="4"/>
  <c r="W1619" i="4"/>
  <c r="X1619" i="4"/>
  <c r="R312" i="4"/>
  <c r="R2312" i="4"/>
  <c r="W1620" i="4"/>
  <c r="X1620" i="4"/>
  <c r="X1670" i="4"/>
  <c r="W1522" i="4"/>
  <c r="X1522" i="4"/>
  <c r="W1641" i="4"/>
  <c r="X1641" i="4"/>
  <c r="R1660" i="4"/>
  <c r="R1411" i="4"/>
  <c r="R1376" i="4"/>
  <c r="R1368" i="4"/>
  <c r="W2381" i="4"/>
  <c r="X2381" i="4"/>
  <c r="R1550" i="4"/>
  <c r="R1633" i="4"/>
  <c r="R1385" i="4"/>
  <c r="W353" i="4"/>
  <c r="X353" i="4"/>
  <c r="R524" i="4"/>
  <c r="W1419" i="4"/>
  <c r="X1419" i="4"/>
  <c r="R862" i="4"/>
  <c r="R875" i="4"/>
  <c r="Q1865" i="4"/>
  <c r="L1865" i="4"/>
  <c r="Y1865" i="4"/>
  <c r="X642" i="4"/>
  <c r="W642" i="4"/>
  <c r="L1111" i="4"/>
  <c r="Y1111" i="4"/>
  <c r="Q1111" i="4"/>
  <c r="L466" i="4"/>
  <c r="Y466" i="4"/>
  <c r="Q466" i="4"/>
  <c r="R2077" i="4"/>
  <c r="R2062" i="4"/>
  <c r="L252" i="4"/>
  <c r="Y252" i="4"/>
  <c r="Q252" i="4"/>
  <c r="W197" i="4"/>
  <c r="X197" i="4"/>
  <c r="W306" i="4"/>
  <c r="X306" i="4"/>
  <c r="X1476" i="4"/>
  <c r="R1390" i="4"/>
  <c r="W1661" i="4"/>
  <c r="X1661" i="4"/>
  <c r="W299" i="4"/>
  <c r="X299" i="4"/>
  <c r="R1438" i="4"/>
  <c r="R1503" i="4"/>
  <c r="R227" i="4"/>
  <c r="R324" i="4"/>
  <c r="R1485" i="4"/>
  <c r="R1373" i="4"/>
  <c r="W519" i="4"/>
  <c r="X519" i="4"/>
  <c r="X327" i="4"/>
  <c r="X336" i="4"/>
  <c r="R1204" i="4"/>
  <c r="W1681" i="4"/>
  <c r="X1681" i="4"/>
  <c r="W368" i="4"/>
  <c r="X368" i="4"/>
  <c r="R1526" i="4"/>
  <c r="R314" i="4"/>
  <c r="W1622" i="4"/>
  <c r="X1622" i="4"/>
  <c r="R202" i="4"/>
  <c r="W75" i="4"/>
  <c r="X75" i="4"/>
  <c r="R300" i="4"/>
  <c r="R1198" i="4"/>
  <c r="R1548" i="4"/>
  <c r="R46" i="4"/>
  <c r="R83" i="4"/>
  <c r="W1391" i="4"/>
  <c r="X1391" i="4"/>
  <c r="W293" i="4"/>
  <c r="X293" i="4"/>
  <c r="R77" i="4"/>
  <c r="R302" i="4"/>
  <c r="R1416" i="4"/>
  <c r="R2335" i="4"/>
  <c r="X1593" i="4"/>
  <c r="R1835" i="4"/>
  <c r="Q1881" i="4"/>
  <c r="L1881" i="4"/>
  <c r="Y1881" i="4"/>
  <c r="Q1880" i="4"/>
  <c r="L1880" i="4"/>
  <c r="Y1880" i="4"/>
  <c r="R544" i="4"/>
  <c r="R481" i="4"/>
  <c r="L1100" i="4"/>
  <c r="Y1100" i="4"/>
  <c r="Q1100" i="4"/>
  <c r="R1111" i="4"/>
  <c r="R550" i="4"/>
  <c r="R466" i="4"/>
  <c r="R1169" i="4"/>
  <c r="Y2103" i="4"/>
  <c r="L2103" i="4"/>
  <c r="Q2103" i="4"/>
  <c r="L2128" i="4"/>
  <c r="Y2128" i="4"/>
  <c r="Q2128" i="4"/>
  <c r="Y1935" i="4"/>
  <c r="L1935" i="4"/>
  <c r="Q1935" i="4"/>
  <c r="Q1273" i="4"/>
  <c r="Y1273" i="4"/>
  <c r="L1273" i="4"/>
  <c r="R1069" i="4"/>
  <c r="L1264" i="4"/>
  <c r="Q1264" i="4"/>
  <c r="Y1264" i="4"/>
  <c r="R1904" i="4"/>
  <c r="L1946" i="4"/>
  <c r="Y1946" i="4"/>
  <c r="Q1946" i="4"/>
  <c r="L2401" i="4"/>
  <c r="Y2401" i="4"/>
  <c r="Q2401" i="4"/>
  <c r="W1824" i="4"/>
  <c r="X1824" i="4"/>
  <c r="L87" i="4"/>
  <c r="Y87" i="4"/>
  <c r="Q87" i="4"/>
  <c r="R252" i="4"/>
  <c r="R2148" i="4"/>
  <c r="L1148" i="4"/>
  <c r="Y1148" i="4"/>
  <c r="Q1148" i="4"/>
  <c r="L568" i="4"/>
  <c r="Q568" i="4"/>
  <c r="Y568" i="4"/>
  <c r="R1000" i="4"/>
  <c r="L470" i="4"/>
  <c r="Y470" i="4"/>
  <c r="Q470" i="4"/>
  <c r="R2189" i="4"/>
  <c r="R1161" i="4"/>
  <c r="R1036" i="4"/>
  <c r="Q1126" i="4"/>
  <c r="Y1126" i="4"/>
  <c r="L1126" i="4"/>
  <c r="R1895" i="4"/>
  <c r="L2192" i="4"/>
  <c r="Y2192" i="4"/>
  <c r="Q2192" i="4"/>
  <c r="L2074" i="4"/>
  <c r="Y2074" i="4"/>
  <c r="Q2074" i="4"/>
  <c r="Y625" i="4"/>
  <c r="L625" i="4"/>
  <c r="Q625" i="4"/>
  <c r="R1172" i="4"/>
  <c r="L100" i="4"/>
  <c r="Y100" i="4"/>
  <c r="Q100" i="4"/>
  <c r="L1010" i="4"/>
  <c r="Y1010" i="4"/>
  <c r="Q1010" i="4"/>
  <c r="L500" i="4"/>
  <c r="Q500" i="4"/>
  <c r="R1975" i="4"/>
  <c r="Y1064" i="4"/>
  <c r="Q1064" i="4"/>
  <c r="L1064" i="4"/>
  <c r="Q492" i="4"/>
  <c r="Y492" i="4"/>
  <c r="L492" i="4"/>
  <c r="L1349" i="4"/>
  <c r="Y1349" i="4"/>
  <c r="Q1349" i="4"/>
  <c r="R1083" i="4"/>
  <c r="R889" i="4"/>
  <c r="R992" i="4"/>
  <c r="R1919" i="4"/>
  <c r="X2224" i="4"/>
  <c r="W2224" i="4"/>
  <c r="R1942" i="4"/>
  <c r="R2100" i="4"/>
  <c r="Y597" i="4"/>
  <c r="L597" i="4"/>
  <c r="Q597" i="4"/>
  <c r="R565" i="4"/>
  <c r="L2029" i="4"/>
  <c r="Y2029" i="4"/>
  <c r="Q2029" i="4"/>
  <c r="L893" i="4"/>
  <c r="Y893" i="4"/>
  <c r="Q893" i="4"/>
  <c r="W109" i="4"/>
  <c r="X109" i="4"/>
  <c r="R474" i="4"/>
  <c r="R543" i="4"/>
  <c r="R477" i="4"/>
  <c r="Y1961" i="4"/>
  <c r="L1961" i="4"/>
  <c r="Q1961" i="4"/>
  <c r="L1358" i="4"/>
  <c r="Y1358" i="4"/>
  <c r="Q1358" i="4"/>
  <c r="R690" i="4"/>
  <c r="L1263" i="4"/>
  <c r="Y1263" i="4"/>
  <c r="Q1263" i="4"/>
  <c r="R1099" i="4"/>
  <c r="L901" i="4"/>
  <c r="Y901" i="4"/>
  <c r="Q901" i="4"/>
  <c r="R2178" i="4"/>
  <c r="X1852" i="4"/>
  <c r="W1852" i="4"/>
  <c r="L2031" i="4"/>
  <c r="Y2031" i="4"/>
  <c r="Q2031" i="4"/>
  <c r="Q2116" i="4"/>
  <c r="Y2116" i="4"/>
  <c r="L2116" i="4"/>
  <c r="L1940" i="4"/>
  <c r="Y1940" i="4"/>
  <c r="Q1940" i="4"/>
  <c r="Y2098" i="4"/>
  <c r="L2098" i="4"/>
  <c r="Q2098" i="4"/>
  <c r="Q1982" i="4"/>
  <c r="L1982" i="4"/>
  <c r="Y1982" i="4"/>
  <c r="L1858" i="4"/>
  <c r="Y1858" i="4"/>
  <c r="Q1858" i="4"/>
  <c r="Y945" i="4"/>
  <c r="Q945" i="4"/>
  <c r="L945" i="4"/>
  <c r="Q607" i="4"/>
  <c r="L607" i="4"/>
  <c r="Y607" i="4"/>
  <c r="R570" i="4"/>
  <c r="R562" i="4"/>
  <c r="R2039" i="4"/>
  <c r="R1073" i="4"/>
  <c r="R694" i="4"/>
  <c r="R678" i="4"/>
  <c r="L1110" i="4"/>
  <c r="Y1110" i="4"/>
  <c r="Q1110" i="4"/>
  <c r="R936" i="4"/>
  <c r="R643" i="4"/>
  <c r="R1810" i="4"/>
  <c r="R1333" i="4"/>
  <c r="R1819" i="4"/>
  <c r="R2294" i="4"/>
  <c r="X874" i="4"/>
  <c r="W874" i="4"/>
  <c r="W1833" i="4"/>
  <c r="X1833" i="4"/>
  <c r="Q1019" i="4"/>
  <c r="Y1019" i="4"/>
  <c r="L1019" i="4"/>
  <c r="R721" i="4"/>
  <c r="R729" i="4"/>
  <c r="Q628" i="4"/>
  <c r="L628" i="4"/>
  <c r="Y628" i="4"/>
  <c r="R560" i="4"/>
  <c r="R1120" i="4"/>
  <c r="L1323" i="4"/>
  <c r="Y1323" i="4"/>
  <c r="Q1323" i="4"/>
  <c r="R1343" i="4"/>
  <c r="L1058" i="4"/>
  <c r="Y1058" i="4"/>
  <c r="Q1058" i="4"/>
  <c r="Q1284" i="4"/>
  <c r="Y1284" i="4"/>
  <c r="L1284" i="4"/>
  <c r="R1031" i="4"/>
  <c r="R679" i="4"/>
  <c r="Y2094" i="4"/>
  <c r="Q2094" i="4"/>
  <c r="L2094" i="4"/>
  <c r="L1978" i="4"/>
  <c r="Y1978" i="4"/>
  <c r="Q1978" i="4"/>
  <c r="L2397" i="4"/>
  <c r="Y2397" i="4"/>
  <c r="Q2397" i="4"/>
  <c r="W1832" i="4"/>
  <c r="X1832" i="4"/>
  <c r="R1090" i="4"/>
  <c r="L1109" i="4"/>
  <c r="Y1109" i="4"/>
  <c r="Q1109" i="4"/>
  <c r="R712" i="4"/>
  <c r="Y245" i="4"/>
  <c r="L245" i="4"/>
  <c r="Q245" i="4"/>
  <c r="Q684" i="4"/>
  <c r="Y684" i="4"/>
  <c r="L684" i="4"/>
  <c r="R599" i="4"/>
  <c r="L251" i="4"/>
  <c r="Y251" i="4"/>
  <c r="Q251" i="4"/>
  <c r="R978" i="4"/>
  <c r="R2124" i="4"/>
  <c r="Q545" i="4"/>
  <c r="L545" i="4"/>
  <c r="Y545" i="4"/>
  <c r="R1082" i="4"/>
  <c r="R1143" i="4"/>
  <c r="R1048" i="4"/>
  <c r="Y960" i="4"/>
  <c r="Q960" i="4"/>
  <c r="L960" i="4"/>
  <c r="R2299" i="4"/>
  <c r="L2019" i="4"/>
  <c r="Y2019" i="4"/>
  <c r="Q2019" i="4"/>
  <c r="Y1815" i="4"/>
  <c r="L1815" i="4"/>
  <c r="Q1815" i="4"/>
  <c r="R1976" i="4"/>
  <c r="W1859" i="4"/>
  <c r="X1859" i="4"/>
  <c r="R2164" i="4"/>
  <c r="X1831" i="4"/>
  <c r="Y1096" i="4"/>
  <c r="Q1096" i="4"/>
  <c r="L1096" i="4"/>
  <c r="L1983" i="4"/>
  <c r="Y1983" i="4"/>
  <c r="Q1983" i="4"/>
  <c r="R541" i="4"/>
  <c r="R942" i="4"/>
  <c r="R702" i="4"/>
  <c r="Q2193" i="4"/>
  <c r="L2193" i="4"/>
  <c r="Y2193" i="4"/>
  <c r="L987" i="4"/>
  <c r="Q987" i="4"/>
  <c r="Y987" i="4"/>
  <c r="L258" i="4"/>
  <c r="Y258" i="4"/>
  <c r="Q258" i="4"/>
  <c r="Y1936" i="4"/>
  <c r="Q1936" i="4"/>
  <c r="L1936" i="4"/>
  <c r="R1124" i="4"/>
  <c r="R699" i="4"/>
  <c r="R627" i="4"/>
  <c r="Y2165" i="4"/>
  <c r="L2165" i="4"/>
  <c r="Q2165" i="4"/>
  <c r="L1971" i="4"/>
  <c r="Y1971" i="4"/>
  <c r="Q1971" i="4"/>
  <c r="L1912" i="4"/>
  <c r="Y1912" i="4"/>
  <c r="Q1912" i="4"/>
  <c r="L1261" i="4"/>
  <c r="Y1261" i="4"/>
  <c r="Q1261" i="4"/>
  <c r="R1298" i="4"/>
  <c r="R1350" i="4"/>
  <c r="R2119" i="4"/>
  <c r="R2002" i="4"/>
  <c r="W2328" i="4"/>
  <c r="X2328" i="4"/>
  <c r="L1868" i="4"/>
  <c r="Y1868" i="4"/>
  <c r="Q1868" i="4"/>
  <c r="R967" i="4"/>
  <c r="L2140" i="4"/>
  <c r="Y2140" i="4"/>
  <c r="Q2140" i="4"/>
  <c r="Y1108" i="4"/>
  <c r="L1108" i="4"/>
  <c r="Q1108" i="4"/>
  <c r="R281" i="4"/>
  <c r="R1984" i="4"/>
  <c r="R1174" i="4"/>
  <c r="R1080" i="4"/>
  <c r="Y986" i="4"/>
  <c r="L986" i="4"/>
  <c r="Q986" i="4"/>
  <c r="L962" i="4"/>
  <c r="Y962" i="4"/>
  <c r="Q962" i="4"/>
  <c r="L1065" i="4"/>
  <c r="Q1065" i="4"/>
  <c r="Y1065" i="4"/>
  <c r="L2067" i="4"/>
  <c r="Y2067" i="4"/>
  <c r="Q2067" i="4"/>
  <c r="Y2301" i="4"/>
  <c r="Q2301" i="4"/>
  <c r="L2301" i="4"/>
  <c r="Y2014" i="4"/>
  <c r="Q2014" i="4"/>
  <c r="L2014" i="4"/>
  <c r="L2174" i="4"/>
  <c r="Y2174" i="4"/>
  <c r="Q2174" i="4"/>
  <c r="X2415" i="4"/>
  <c r="W2415" i="4"/>
  <c r="W2233" i="4"/>
  <c r="X2233" i="4"/>
  <c r="Y86" i="4"/>
  <c r="Q86" i="4"/>
  <c r="L86" i="4"/>
  <c r="L1141" i="4"/>
  <c r="Q1141" i="4"/>
  <c r="Y1141" i="4"/>
  <c r="R1087" i="4"/>
  <c r="R953" i="4"/>
  <c r="R1987" i="4"/>
  <c r="R921" i="4"/>
  <c r="R1001" i="4"/>
  <c r="R705" i="4"/>
  <c r="R1077" i="4"/>
  <c r="L1128" i="4"/>
  <c r="Y1128" i="4"/>
  <c r="Q1128" i="4"/>
  <c r="Q1032" i="4"/>
  <c r="L1032" i="4"/>
  <c r="Y1032" i="4"/>
  <c r="R2001" i="4"/>
  <c r="Y2154" i="4"/>
  <c r="L2154" i="4"/>
  <c r="Q2154" i="4"/>
  <c r="L2263" i="4"/>
  <c r="Y2263" i="4"/>
  <c r="Q2263" i="4"/>
  <c r="L2012" i="4"/>
  <c r="Y2012" i="4"/>
  <c r="Q2012" i="4"/>
  <c r="Y2172" i="4"/>
  <c r="L2172" i="4"/>
  <c r="Q2172" i="4"/>
  <c r="Q2402" i="4"/>
  <c r="Y2402" i="4"/>
  <c r="L2402" i="4"/>
  <c r="Q115" i="4"/>
  <c r="Y115" i="4"/>
  <c r="L115" i="4"/>
  <c r="Q467" i="4"/>
  <c r="L467" i="4"/>
  <c r="Y467" i="4"/>
  <c r="L1078" i="4"/>
  <c r="Y1078" i="4"/>
  <c r="Q1078" i="4"/>
  <c r="Y598" i="4"/>
  <c r="L598" i="4"/>
  <c r="Q598" i="4"/>
  <c r="Y914" i="4"/>
  <c r="Q914" i="4"/>
  <c r="L914" i="4"/>
  <c r="R98" i="4"/>
  <c r="R1092" i="4"/>
  <c r="R591" i="4"/>
  <c r="R274" i="4"/>
  <c r="Y1269" i="4"/>
  <c r="Q1269" i="4"/>
  <c r="L1269" i="4"/>
  <c r="Y988" i="4"/>
  <c r="Q988" i="4"/>
  <c r="L988" i="4"/>
  <c r="R994" i="4"/>
  <c r="R1923" i="4"/>
  <c r="R2013" i="4"/>
  <c r="W1879" i="4"/>
  <c r="X1879" i="4"/>
  <c r="R2038" i="4"/>
  <c r="R1922" i="4"/>
  <c r="W876" i="4"/>
  <c r="X876" i="4"/>
  <c r="R856" i="4"/>
  <c r="R2057" i="4"/>
  <c r="Y616" i="4"/>
  <c r="L616" i="4"/>
  <c r="Q616" i="4"/>
  <c r="R964" i="4"/>
  <c r="L277" i="4"/>
  <c r="Y277" i="4"/>
  <c r="Q277" i="4"/>
  <c r="R920" i="4"/>
  <c r="R2132" i="4"/>
  <c r="L600" i="4"/>
  <c r="Q600" i="4"/>
  <c r="Y600" i="4"/>
  <c r="R1259" i="4"/>
  <c r="L2168" i="4"/>
  <c r="Y2168" i="4"/>
  <c r="Q2168" i="4"/>
  <c r="Y2394" i="4"/>
  <c r="L2394" i="4"/>
  <c r="Q2394" i="4"/>
  <c r="Y2230" i="4"/>
  <c r="L2230" i="4"/>
  <c r="Q2230" i="4"/>
  <c r="R1640" i="4"/>
  <c r="R200" i="4"/>
  <c r="R1429" i="4"/>
  <c r="R363" i="4"/>
  <c r="W70" i="4"/>
  <c r="X70" i="4"/>
  <c r="R1617" i="4"/>
  <c r="W395" i="4"/>
  <c r="X395" i="4"/>
  <c r="X1634" i="4"/>
  <c r="W1549" i="4"/>
  <c r="X1549" i="4"/>
  <c r="W390" i="4"/>
  <c r="X390" i="4"/>
  <c r="W216" i="4"/>
  <c r="X216" i="4"/>
  <c r="W1535" i="4"/>
  <c r="X1535" i="4"/>
  <c r="X1553" i="4"/>
  <c r="W1518" i="4"/>
  <c r="X1518" i="4"/>
  <c r="W295" i="4"/>
  <c r="X295" i="4"/>
  <c r="W213" i="4"/>
  <c r="X213" i="4"/>
  <c r="W203" i="4"/>
  <c r="X203" i="4"/>
  <c r="W1669" i="4"/>
  <c r="X1669" i="4"/>
  <c r="W326" i="4"/>
  <c r="X326" i="4"/>
  <c r="R1551" i="4"/>
  <c r="R214" i="4"/>
  <c r="R1587" i="4"/>
  <c r="R525" i="4"/>
  <c r="R2383" i="4"/>
  <c r="R1451" i="4"/>
  <c r="Q1878" i="4"/>
  <c r="L1878" i="4"/>
  <c r="Y1878" i="4"/>
  <c r="Y544" i="4"/>
  <c r="L544" i="4"/>
  <c r="Q544" i="4"/>
  <c r="L481" i="4"/>
  <c r="Q481" i="4"/>
  <c r="Y481" i="4"/>
  <c r="L550" i="4"/>
  <c r="Y550" i="4"/>
  <c r="Q550" i="4"/>
  <c r="Y1169" i="4"/>
  <c r="L1169" i="4"/>
  <c r="Q1169" i="4"/>
  <c r="Q1069" i="4"/>
  <c r="L1069" i="4"/>
  <c r="Y1069" i="4"/>
  <c r="Y1904" i="4"/>
  <c r="L1904" i="4"/>
  <c r="Q1904" i="4"/>
  <c r="R2395" i="4"/>
  <c r="R556" i="4"/>
  <c r="W1632" i="4"/>
  <c r="X1632" i="4"/>
  <c r="X404" i="4"/>
  <c r="R1228" i="4"/>
  <c r="X205" i="4"/>
  <c r="W1244" i="4"/>
  <c r="X1244" i="4"/>
  <c r="W319" i="4"/>
  <c r="X319" i="4"/>
  <c r="X1483" i="4"/>
  <c r="W1662" i="4"/>
  <c r="X1662" i="4"/>
  <c r="W1675" i="4"/>
  <c r="X1675" i="4"/>
  <c r="R212" i="4"/>
  <c r="X2320" i="4"/>
  <c r="X1579" i="4"/>
  <c r="X1364" i="4"/>
  <c r="X1213" i="4"/>
  <c r="X384" i="4"/>
  <c r="R1507" i="4"/>
  <c r="X1567" i="4"/>
  <c r="R237" i="4"/>
  <c r="X1637" i="4"/>
  <c r="W1220" i="4"/>
  <c r="X1220" i="4"/>
  <c r="R223" i="4"/>
  <c r="X1481" i="4"/>
  <c r="R305" i="4"/>
  <c r="R1472" i="4"/>
  <c r="W1230" i="4"/>
  <c r="X1230" i="4"/>
  <c r="R1659" i="4"/>
  <c r="W1219" i="4"/>
  <c r="X1219" i="4"/>
  <c r="W2315" i="4"/>
  <c r="X2315" i="4"/>
  <c r="W1448" i="4"/>
  <c r="X1448" i="4"/>
  <c r="W341" i="4"/>
  <c r="X341" i="4"/>
  <c r="W1439" i="4"/>
  <c r="X1439" i="4"/>
  <c r="W1221" i="4"/>
  <c r="X1221" i="4"/>
  <c r="X1241" i="4"/>
  <c r="W1512" i="4"/>
  <c r="X1512" i="4"/>
  <c r="R1614" i="4"/>
  <c r="W1615" i="4"/>
  <c r="X1615" i="4"/>
  <c r="R1580" i="4"/>
  <c r="W360" i="4"/>
  <c r="X360" i="4"/>
  <c r="W1443" i="4"/>
  <c r="X1443" i="4"/>
  <c r="R420" i="4"/>
  <c r="R56" i="4"/>
  <c r="W1434" i="4"/>
  <c r="X1434" i="4"/>
  <c r="R1635" i="4"/>
  <c r="X354" i="4"/>
  <c r="R1531" i="4"/>
  <c r="R1405" i="4"/>
  <c r="W361" i="4"/>
  <c r="X361" i="4"/>
  <c r="R210" i="4"/>
  <c r="R1436" i="4"/>
  <c r="R63" i="4"/>
  <c r="R1520" i="4"/>
  <c r="R403" i="4"/>
  <c r="R1407" i="4"/>
  <c r="R1222" i="4"/>
  <c r="W520" i="4"/>
  <c r="X520" i="4"/>
  <c r="R1437" i="4"/>
  <c r="W80" i="4"/>
  <c r="X80" i="4"/>
  <c r="X317" i="4"/>
  <c r="R1457" i="4"/>
  <c r="R1469" i="4"/>
  <c r="R1676" i="4"/>
  <c r="R2317" i="4"/>
  <c r="W78" i="4"/>
  <c r="X78" i="4"/>
  <c r="W1610" i="4"/>
  <c r="X1610" i="4"/>
  <c r="R865" i="4"/>
  <c r="R1595" i="4"/>
  <c r="L626" i="4"/>
  <c r="Q626" i="4"/>
  <c r="Y626" i="4"/>
  <c r="Q1871" i="4"/>
  <c r="L1871" i="4"/>
  <c r="Y1871" i="4"/>
  <c r="L1170" i="4"/>
  <c r="Y1170" i="4"/>
  <c r="Q1170" i="4"/>
  <c r="R1100" i="4"/>
  <c r="Q949" i="4"/>
  <c r="L949" i="4"/>
  <c r="Y949" i="4"/>
  <c r="L706" i="4"/>
  <c r="Y706" i="4"/>
  <c r="Q706" i="4"/>
  <c r="Q94" i="4"/>
  <c r="L94" i="4"/>
  <c r="Y94" i="4"/>
  <c r="R2103" i="4"/>
  <c r="R2128" i="4"/>
  <c r="R1935" i="4"/>
  <c r="R1273" i="4"/>
  <c r="R1264" i="4"/>
  <c r="L2048" i="4"/>
  <c r="Q2048" i="4"/>
  <c r="Y2048" i="4"/>
  <c r="X2228" i="4"/>
  <c r="W2228" i="4"/>
  <c r="R1946" i="4"/>
  <c r="R2401" i="4"/>
  <c r="Y2228" i="4"/>
  <c r="L2228" i="4"/>
  <c r="Q2228" i="4"/>
  <c r="R87" i="4"/>
  <c r="Q918" i="4"/>
  <c r="L918" i="4"/>
  <c r="Y918" i="4"/>
  <c r="Y1105" i="4"/>
  <c r="L1105" i="4"/>
  <c r="Q1105" i="4"/>
  <c r="R1148" i="4"/>
  <c r="R568" i="4"/>
  <c r="Q1818" i="4"/>
  <c r="Y1818" i="4"/>
  <c r="L1818" i="4"/>
  <c r="Y1253" i="4"/>
  <c r="L1253" i="4"/>
  <c r="Q1253" i="4"/>
  <c r="R470" i="4"/>
  <c r="L1329" i="4"/>
  <c r="Y1329" i="4"/>
  <c r="Q1329" i="4"/>
  <c r="R1126" i="4"/>
  <c r="L2191" i="4"/>
  <c r="Y2191" i="4"/>
  <c r="Q2191" i="4"/>
  <c r="R2192" i="4"/>
  <c r="R2074" i="4"/>
  <c r="L1770" i="4"/>
  <c r="Y1770" i="4"/>
  <c r="Q1770" i="4"/>
  <c r="Q116" i="4"/>
  <c r="Y116" i="4"/>
  <c r="L116" i="4"/>
  <c r="L982" i="4"/>
  <c r="Y982" i="4"/>
  <c r="Q982" i="4"/>
  <c r="R100" i="4"/>
  <c r="R1010" i="4"/>
  <c r="R500" i="4"/>
  <c r="R1064" i="4"/>
  <c r="R492" i="4"/>
  <c r="L482" i="4"/>
  <c r="Y482" i="4"/>
  <c r="Q482" i="4"/>
  <c r="X2223" i="4"/>
  <c r="W2223" i="4"/>
  <c r="R1349" i="4"/>
  <c r="L1052" i="4"/>
  <c r="Y1052" i="4"/>
  <c r="Q1052" i="4"/>
  <c r="Y1138" i="4"/>
  <c r="L1138" i="4"/>
  <c r="Q1138" i="4"/>
  <c r="R2235" i="4"/>
  <c r="L2021" i="4"/>
  <c r="Y2021" i="4"/>
  <c r="Q2021" i="4"/>
  <c r="Y1743" i="4"/>
  <c r="Q1743" i="4"/>
  <c r="L1743" i="4"/>
  <c r="L1758" i="4"/>
  <c r="Y1758" i="4"/>
  <c r="Q1758" i="4"/>
  <c r="L2086" i="4"/>
  <c r="Q2086" i="4"/>
  <c r="Y2086" i="4"/>
  <c r="Y2268" i="4"/>
  <c r="L2268" i="4"/>
  <c r="Q2268" i="4"/>
  <c r="R597" i="4"/>
  <c r="L1794" i="4"/>
  <c r="Y1794" i="4"/>
  <c r="Q1794" i="4"/>
  <c r="R2029" i="4"/>
  <c r="R893" i="4"/>
  <c r="Y275" i="4"/>
  <c r="L275" i="4"/>
  <c r="Q275" i="4"/>
  <c r="L939" i="4"/>
  <c r="Y939" i="4"/>
  <c r="Q939" i="4"/>
  <c r="L722" i="4"/>
  <c r="Y722" i="4"/>
  <c r="Q722" i="4"/>
  <c r="R1961" i="4"/>
  <c r="L502" i="4"/>
  <c r="Q502" i="4"/>
  <c r="R1358" i="4"/>
  <c r="L1049" i="4"/>
  <c r="Y1049" i="4"/>
  <c r="Q1049" i="4"/>
  <c r="L495" i="4"/>
  <c r="Q495" i="4"/>
  <c r="R1263" i="4"/>
  <c r="L1254" i="4"/>
  <c r="Q1254" i="4"/>
  <c r="Y1254" i="4"/>
  <c r="R901" i="4"/>
  <c r="L1004" i="4"/>
  <c r="Y1004" i="4"/>
  <c r="Q1004" i="4"/>
  <c r="Q1943" i="4"/>
  <c r="Y1943" i="4"/>
  <c r="L1943" i="4"/>
  <c r="Q2045" i="4"/>
  <c r="L2045" i="4"/>
  <c r="Y2045" i="4"/>
  <c r="Q2150" i="4"/>
  <c r="L2150" i="4"/>
  <c r="Y2150" i="4"/>
  <c r="R2031" i="4"/>
  <c r="R2116" i="4"/>
  <c r="R1940" i="4"/>
  <c r="R2098" i="4"/>
  <c r="R1982" i="4"/>
  <c r="L1851" i="4"/>
  <c r="Y1851" i="4"/>
  <c r="Q1851" i="4"/>
  <c r="R945" i="4"/>
  <c r="R607" i="4"/>
  <c r="L966" i="4"/>
  <c r="Y966" i="4"/>
  <c r="Q966" i="4"/>
  <c r="Y493" i="4"/>
  <c r="L493" i="4"/>
  <c r="Q493" i="4"/>
  <c r="X1866" i="4"/>
  <c r="W1866" i="4"/>
  <c r="L1341" i="4"/>
  <c r="Y1341" i="4"/>
  <c r="Q1341" i="4"/>
  <c r="Q1054" i="4"/>
  <c r="Y1054" i="4"/>
  <c r="L1054" i="4"/>
  <c r="L1033" i="4"/>
  <c r="Y1033" i="4"/>
  <c r="Q1033" i="4"/>
  <c r="R1110" i="4"/>
  <c r="Q1115" i="4"/>
  <c r="L1115" i="4"/>
  <c r="Y1115" i="4"/>
  <c r="Q913" i="4"/>
  <c r="L913" i="4"/>
  <c r="Y913" i="4"/>
  <c r="R2229" i="4"/>
  <c r="L1889" i="4"/>
  <c r="Y1889" i="4"/>
  <c r="Q1889" i="4"/>
  <c r="Y1966" i="4"/>
  <c r="Q1966" i="4"/>
  <c r="L1966" i="4"/>
  <c r="L2300" i="4"/>
  <c r="Y2300" i="4"/>
  <c r="Q2300" i="4"/>
  <c r="X1822" i="4"/>
  <c r="W879" i="4"/>
  <c r="X879" i="4"/>
  <c r="L1007" i="4"/>
  <c r="Y1007" i="4"/>
  <c r="Q1007" i="4"/>
  <c r="R1019" i="4"/>
  <c r="R628" i="4"/>
  <c r="L511" i="4"/>
  <c r="Q511" i="4"/>
  <c r="Q553" i="4"/>
  <c r="L553" i="4"/>
  <c r="Y553" i="4"/>
  <c r="R1323" i="4"/>
  <c r="L1766" i="4"/>
  <c r="Y1766" i="4"/>
  <c r="Q1766" i="4"/>
  <c r="R1058" i="4"/>
  <c r="R1284" i="4"/>
  <c r="L948" i="4"/>
  <c r="Y948" i="4"/>
  <c r="Q948" i="4"/>
  <c r="L1347" i="4"/>
  <c r="Y1347" i="4"/>
  <c r="Q1347" i="4"/>
  <c r="R2094" i="4"/>
  <c r="R1978" i="4"/>
  <c r="R2397" i="4"/>
  <c r="Q634" i="4"/>
  <c r="Y634" i="4"/>
  <c r="L634" i="4"/>
  <c r="R1109" i="4"/>
  <c r="Y957" i="4"/>
  <c r="L957" i="4"/>
  <c r="Q957" i="4"/>
  <c r="R245" i="4"/>
  <c r="R684" i="4"/>
  <c r="L912" i="4"/>
  <c r="Y912" i="4"/>
  <c r="Q912" i="4"/>
  <c r="R251" i="4"/>
  <c r="L1162" i="4"/>
  <c r="Y1162" i="4"/>
  <c r="Q1162" i="4"/>
  <c r="R545" i="4"/>
  <c r="L1352" i="4"/>
  <c r="Y1352" i="4"/>
  <c r="Q1352" i="4"/>
  <c r="Y1308" i="4"/>
  <c r="Q1308" i="4"/>
  <c r="L1308" i="4"/>
  <c r="R960" i="4"/>
  <c r="Y938" i="4"/>
  <c r="L938" i="4"/>
  <c r="Q938" i="4"/>
  <c r="L1041" i="4"/>
  <c r="Y1041" i="4"/>
  <c r="Q1041" i="4"/>
  <c r="R2019" i="4"/>
  <c r="R1815" i="4"/>
  <c r="L2121" i="4"/>
  <c r="Q2121" i="4"/>
  <c r="Y2121" i="4"/>
  <c r="Y2004" i="4"/>
  <c r="L2004" i="4"/>
  <c r="Q2004" i="4"/>
  <c r="W1492" i="4"/>
  <c r="X1492" i="4"/>
  <c r="X884" i="4"/>
  <c r="R1096" i="4"/>
  <c r="R1983" i="4"/>
  <c r="L935" i="4"/>
  <c r="Y935" i="4"/>
  <c r="Q935" i="4"/>
  <c r="L1342" i="4"/>
  <c r="Y1342" i="4"/>
  <c r="Q1342" i="4"/>
  <c r="L1190" i="4"/>
  <c r="Q1190" i="4"/>
  <c r="Y1190" i="4"/>
  <c r="R2193" i="4"/>
  <c r="R987" i="4"/>
  <c r="R258" i="4"/>
  <c r="R1936" i="4"/>
  <c r="Q968" i="4"/>
  <c r="L968" i="4"/>
  <c r="Y968" i="4"/>
  <c r="Y897" i="4"/>
  <c r="Q897" i="4"/>
  <c r="L897" i="4"/>
  <c r="R2165" i="4"/>
  <c r="R1971" i="4"/>
  <c r="R1912" i="4"/>
  <c r="R1261" i="4"/>
  <c r="R2287" i="4"/>
  <c r="Y2147" i="4"/>
  <c r="L2147" i="4"/>
  <c r="Q2147" i="4"/>
  <c r="L1887" i="4"/>
  <c r="Y1887" i="4"/>
  <c r="Q1887" i="4"/>
  <c r="R2140" i="4"/>
  <c r="R1108" i="4"/>
  <c r="L566" i="4"/>
  <c r="Y566" i="4"/>
  <c r="Q566" i="4"/>
  <c r="L479" i="4"/>
  <c r="Y479" i="4"/>
  <c r="Q479" i="4"/>
  <c r="L2302" i="4"/>
  <c r="Y2302" i="4"/>
  <c r="Q2302" i="4"/>
  <c r="L260" i="4"/>
  <c r="Y260" i="4"/>
  <c r="Q260" i="4"/>
  <c r="L1945" i="4"/>
  <c r="Y1945" i="4"/>
  <c r="Q1945" i="4"/>
  <c r="Q1344" i="4"/>
  <c r="L1344" i="4"/>
  <c r="Y1344" i="4"/>
  <c r="R986" i="4"/>
  <c r="R962" i="4"/>
  <c r="R1065" i="4"/>
  <c r="R2067" i="4"/>
  <c r="R2301" i="4"/>
  <c r="R2014" i="4"/>
  <c r="R2174" i="4"/>
  <c r="L461" i="4"/>
  <c r="Y461" i="4"/>
  <c r="Q461" i="4"/>
  <c r="L465" i="4"/>
  <c r="Y465" i="4"/>
  <c r="Q465" i="4"/>
  <c r="R86" i="4"/>
  <c r="R1141" i="4"/>
  <c r="L585" i="4"/>
  <c r="Y585" i="4"/>
  <c r="Q585" i="4"/>
  <c r="L262" i="4"/>
  <c r="Y262" i="4"/>
  <c r="Q262" i="4"/>
  <c r="L1097" i="4"/>
  <c r="Y1097" i="4"/>
  <c r="Q1097" i="4"/>
  <c r="L974" i="4"/>
  <c r="Y974" i="4"/>
  <c r="Q974" i="4"/>
  <c r="R1128" i="4"/>
  <c r="R1032" i="4"/>
  <c r="R2154" i="4"/>
  <c r="R2263" i="4"/>
  <c r="R2012" i="4"/>
  <c r="R2172" i="4"/>
  <c r="R2402" i="4"/>
  <c r="Q635" i="4"/>
  <c r="Y635" i="4"/>
  <c r="L635" i="4"/>
  <c r="Y2223" i="4"/>
  <c r="L2223" i="4"/>
  <c r="Q2223" i="4"/>
  <c r="R467" i="4"/>
  <c r="R1078" i="4"/>
  <c r="R598" i="4"/>
  <c r="R914" i="4"/>
  <c r="L261" i="4"/>
  <c r="Y261" i="4"/>
  <c r="Q261" i="4"/>
  <c r="L926" i="4"/>
  <c r="Y926" i="4"/>
  <c r="Q926" i="4"/>
  <c r="L2003" i="4"/>
  <c r="Y2003" i="4"/>
  <c r="Q2003" i="4"/>
  <c r="R1269" i="4"/>
  <c r="R988" i="4"/>
  <c r="Q1140" i="4"/>
  <c r="L1140" i="4"/>
  <c r="Y1140" i="4"/>
  <c r="Q2243" i="4"/>
  <c r="L2243" i="4"/>
  <c r="Y2243" i="4"/>
  <c r="Q1927" i="4"/>
  <c r="Y1927" i="4"/>
  <c r="L1927" i="4"/>
  <c r="R2285" i="4"/>
  <c r="L2024" i="4"/>
  <c r="Y2024" i="4"/>
  <c r="Q2024" i="4"/>
  <c r="Q2184" i="4"/>
  <c r="Y2184" i="4"/>
  <c r="L2184" i="4"/>
  <c r="Q2066" i="4"/>
  <c r="Y2066" i="4"/>
  <c r="L2066" i="4"/>
  <c r="Q1086" i="4"/>
  <c r="L1086" i="4"/>
  <c r="Y1086" i="4"/>
  <c r="Y682" i="4"/>
  <c r="Q682" i="4"/>
  <c r="L682" i="4"/>
  <c r="R616" i="4"/>
  <c r="R277" i="4"/>
  <c r="Y1304" i="4"/>
  <c r="L1304" i="4"/>
  <c r="Q1304" i="4"/>
  <c r="L683" i="4"/>
  <c r="Y683" i="4"/>
  <c r="Q683" i="4"/>
  <c r="L456" i="4"/>
  <c r="Y456" i="4"/>
  <c r="Q456" i="4"/>
  <c r="R600" i="4"/>
  <c r="L1761" i="4"/>
  <c r="Y1761" i="4"/>
  <c r="Q1761" i="4"/>
  <c r="R2168" i="4"/>
  <c r="R2394" i="4"/>
  <c r="R2230" i="4"/>
  <c r="R1379" i="4"/>
  <c r="R1374" i="4"/>
  <c r="X1365" i="4"/>
  <c r="W402" i="4"/>
  <c r="X402" i="4"/>
  <c r="W325" i="4"/>
  <c r="X325" i="4"/>
  <c r="W1636" i="4"/>
  <c r="X1636" i="4"/>
  <c r="W1538" i="4"/>
  <c r="X1538" i="4"/>
  <c r="W1618" i="4"/>
  <c r="X1618" i="4"/>
  <c r="W1542" i="4"/>
  <c r="X1542" i="4"/>
  <c r="W1245" i="4"/>
  <c r="X1245" i="4"/>
  <c r="R1400" i="4"/>
  <c r="R1621" i="4"/>
  <c r="W1237" i="4"/>
  <c r="X1237" i="4"/>
  <c r="R1207" i="4"/>
  <c r="R239" i="4"/>
  <c r="R311" i="4"/>
  <c r="X1399" i="4"/>
  <c r="W1623" i="4"/>
  <c r="X1623" i="4"/>
  <c r="W2321" i="4"/>
  <c r="X2321" i="4"/>
  <c r="W1410" i="4"/>
  <c r="X1410" i="4"/>
  <c r="W1556" i="4"/>
  <c r="X1556" i="4"/>
  <c r="R1566" i="4"/>
  <c r="R232" i="4"/>
  <c r="R1682" i="4"/>
  <c r="R231" i="4"/>
  <c r="W387" i="4"/>
  <c r="X387" i="4"/>
  <c r="R1583" i="4"/>
  <c r="X1563" i="4"/>
  <c r="W1225" i="4"/>
  <c r="X1225" i="4"/>
  <c r="X219" i="4"/>
  <c r="W378" i="4"/>
  <c r="X378" i="4"/>
  <c r="W1412" i="4"/>
  <c r="X1412" i="4"/>
  <c r="W1537" i="4"/>
  <c r="X1537" i="4"/>
  <c r="R1680" i="4"/>
  <c r="X398" i="4"/>
  <c r="R1509" i="4"/>
  <c r="W309" i="4"/>
  <c r="X309" i="4"/>
  <c r="X1249" i="4"/>
  <c r="R286" i="4"/>
  <c r="R294" i="4"/>
  <c r="W1576" i="4"/>
  <c r="X1576" i="4"/>
  <c r="R1664" i="4"/>
  <c r="R1654" i="4"/>
  <c r="R238" i="4"/>
  <c r="R225" i="4"/>
  <c r="W1239" i="4"/>
  <c r="X1239" i="4"/>
  <c r="R380" i="4"/>
  <c r="W1233" i="4"/>
  <c r="X1233" i="4"/>
  <c r="W1227" i="4"/>
  <c r="X1227" i="4"/>
  <c r="R1517" i="4"/>
  <c r="W298" i="4"/>
  <c r="X298" i="4"/>
  <c r="R2319" i="4"/>
  <c r="R1678" i="4"/>
  <c r="R385" i="4"/>
  <c r="W1397" i="4"/>
  <c r="X1397" i="4"/>
  <c r="R357" i="4"/>
  <c r="R1455" i="4"/>
  <c r="R526" i="4"/>
  <c r="R1444" i="4"/>
  <c r="R2382" i="4"/>
  <c r="R82" i="4"/>
  <c r="W1578" i="4"/>
  <c r="X1578" i="4"/>
  <c r="X1600" i="4"/>
  <c r="W1592" i="4"/>
  <c r="X1592" i="4"/>
  <c r="R1841" i="4"/>
  <c r="Q1886" i="4"/>
  <c r="L1886" i="4"/>
  <c r="Y1886" i="4"/>
  <c r="R1170" i="4"/>
  <c r="Q476" i="4"/>
  <c r="L476" i="4"/>
  <c r="Y476" i="4"/>
  <c r="Y490" i="4"/>
  <c r="Q490" i="4"/>
  <c r="L490" i="4"/>
  <c r="R949" i="4"/>
  <c r="R706" i="4"/>
  <c r="R94" i="4"/>
  <c r="L468" i="4"/>
  <c r="Y468" i="4"/>
  <c r="Q468" i="4"/>
  <c r="L2185" i="4"/>
  <c r="Q2185" i="4"/>
  <c r="Y2185" i="4"/>
  <c r="Y608" i="4"/>
  <c r="Q608" i="4"/>
  <c r="L608" i="4"/>
  <c r="L612" i="4"/>
  <c r="Y612" i="4"/>
  <c r="Q612" i="4"/>
  <c r="Y689" i="4"/>
  <c r="L689" i="4"/>
  <c r="Q689" i="4"/>
  <c r="L2136" i="4"/>
  <c r="Y2136" i="4"/>
  <c r="Q2136" i="4"/>
  <c r="R2048" i="4"/>
  <c r="L1762" i="4"/>
  <c r="Y1762" i="4"/>
  <c r="Q1762" i="4"/>
  <c r="Y2090" i="4"/>
  <c r="L2090" i="4"/>
  <c r="Q2090" i="4"/>
  <c r="L622" i="4"/>
  <c r="Y622" i="4"/>
  <c r="Q622" i="4"/>
  <c r="Y278" i="4"/>
  <c r="L278" i="4"/>
  <c r="Q278" i="4"/>
  <c r="R918" i="4"/>
  <c r="Y1136" i="4"/>
  <c r="Q1136" i="4"/>
  <c r="L1136" i="4"/>
  <c r="R1105" i="4"/>
  <c r="L1924" i="4"/>
  <c r="Y1924" i="4"/>
  <c r="Q1924" i="4"/>
  <c r="Y975" i="4"/>
  <c r="Q975" i="4"/>
  <c r="L975" i="4"/>
  <c r="R1818" i="4"/>
  <c r="R1253" i="4"/>
  <c r="Q636" i="4"/>
  <c r="L636" i="4"/>
  <c r="Y636" i="4"/>
  <c r="Q2152" i="4"/>
  <c r="L2152" i="4"/>
  <c r="Y2152" i="4"/>
  <c r="R1329" i="4"/>
  <c r="R2191" i="4"/>
  <c r="Y1800" i="4"/>
  <c r="Q1800" i="4"/>
  <c r="L1800" i="4"/>
  <c r="L1989" i="4"/>
  <c r="Y1989" i="4"/>
  <c r="Q1989" i="4"/>
  <c r="Y1916" i="4"/>
  <c r="L1916" i="4"/>
  <c r="Q1916" i="4"/>
  <c r="L2240" i="4"/>
  <c r="Q2240" i="4"/>
  <c r="Y2240" i="4"/>
  <c r="Q1811" i="4"/>
  <c r="Y1811" i="4"/>
  <c r="L1811" i="4"/>
  <c r="R116" i="4"/>
  <c r="R982" i="4"/>
  <c r="L264" i="4"/>
  <c r="Y264" i="4"/>
  <c r="Q264" i="4"/>
  <c r="Q1330" i="4"/>
  <c r="L1330" i="4"/>
  <c r="Y1330" i="4"/>
  <c r="L1024" i="4"/>
  <c r="Y1024" i="4"/>
  <c r="Q1024" i="4"/>
  <c r="R482" i="4"/>
  <c r="L472" i="4"/>
  <c r="Y472" i="4"/>
  <c r="Q472" i="4"/>
  <c r="Q637" i="4"/>
  <c r="L637" i="4"/>
  <c r="Y637" i="4"/>
  <c r="Y1767" i="4"/>
  <c r="Q1767" i="4"/>
  <c r="L1767" i="4"/>
  <c r="R1052" i="4"/>
  <c r="R1138" i="4"/>
  <c r="L2235" i="4"/>
  <c r="Q2235" i="4"/>
  <c r="Y2235" i="4"/>
  <c r="R2021" i="4"/>
  <c r="R1743" i="4"/>
  <c r="X1848" i="4"/>
  <c r="W1848" i="4"/>
  <c r="R1758" i="4"/>
  <c r="R2086" i="4"/>
  <c r="R2268" i="4"/>
  <c r="L621" i="4"/>
  <c r="Y621" i="4"/>
  <c r="Q621" i="4"/>
  <c r="L900" i="4"/>
  <c r="Y900" i="4"/>
  <c r="Q900" i="4"/>
  <c r="R1794" i="4"/>
  <c r="L485" i="4"/>
  <c r="Y485" i="4"/>
  <c r="Q485" i="4"/>
  <c r="R275" i="4"/>
  <c r="R939" i="4"/>
  <c r="R722" i="4"/>
  <c r="R502" i="4"/>
  <c r="L1814" i="4"/>
  <c r="Y1814" i="4"/>
  <c r="Q1814" i="4"/>
  <c r="R1049" i="4"/>
  <c r="R495" i="4"/>
  <c r="R1254" i="4"/>
  <c r="L1070" i="4"/>
  <c r="Y1070" i="4"/>
  <c r="Q1070" i="4"/>
  <c r="R1004" i="4"/>
  <c r="R1943" i="4"/>
  <c r="R2045" i="4"/>
  <c r="R2150" i="4"/>
  <c r="Q2305" i="4"/>
  <c r="Y2305" i="4"/>
  <c r="L2305" i="4"/>
  <c r="Y1756" i="4"/>
  <c r="L1756" i="4"/>
  <c r="Q1756" i="4"/>
  <c r="Q2084" i="4"/>
  <c r="Y2084" i="4"/>
  <c r="L2084" i="4"/>
  <c r="Q2266" i="4"/>
  <c r="Y2266" i="4"/>
  <c r="L2266" i="4"/>
  <c r="Y2127" i="4"/>
  <c r="Q2127" i="4"/>
  <c r="L2127" i="4"/>
  <c r="L1860" i="4"/>
  <c r="Y1860" i="4"/>
  <c r="Q1860" i="4"/>
  <c r="L1862" i="4"/>
  <c r="Y1862" i="4"/>
  <c r="Q1862" i="4"/>
  <c r="Y263" i="4"/>
  <c r="Q263" i="4"/>
  <c r="L263" i="4"/>
  <c r="L269" i="4"/>
  <c r="Y269" i="4"/>
  <c r="Q269" i="4"/>
  <c r="R966" i="4"/>
  <c r="R493" i="4"/>
  <c r="L905" i="4"/>
  <c r="Y905" i="4"/>
  <c r="Q905" i="4"/>
  <c r="R1341" i="4"/>
  <c r="R1054" i="4"/>
  <c r="R1033" i="4"/>
  <c r="L1267" i="4"/>
  <c r="Y1267" i="4"/>
  <c r="Q1267" i="4"/>
  <c r="R1115" i="4"/>
  <c r="R913" i="4"/>
  <c r="Y2229" i="4"/>
  <c r="Q2229" i="4"/>
  <c r="L2229" i="4"/>
  <c r="R1889" i="4"/>
  <c r="R1966" i="4"/>
  <c r="X1849" i="4"/>
  <c r="W1849" i="4"/>
  <c r="R2300" i="4"/>
  <c r="R1007" i="4"/>
  <c r="Y602" i="4"/>
  <c r="L602" i="4"/>
  <c r="Q602" i="4"/>
  <c r="L2093" i="4"/>
  <c r="Y2093" i="4"/>
  <c r="Q2093" i="4"/>
  <c r="R511" i="4"/>
  <c r="R553" i="4"/>
  <c r="L2056" i="4"/>
  <c r="Y2056" i="4"/>
  <c r="Q2056" i="4"/>
  <c r="R1766" i="4"/>
  <c r="L1322" i="4"/>
  <c r="Y1322" i="4"/>
  <c r="Q1322" i="4"/>
  <c r="R948" i="4"/>
  <c r="L2261" i="4"/>
  <c r="Y2261" i="4"/>
  <c r="Q2261" i="4"/>
  <c r="R1347" i="4"/>
  <c r="L2262" i="4"/>
  <c r="Y2262" i="4"/>
  <c r="Q2262" i="4"/>
  <c r="L2123" i="4"/>
  <c r="Y2123" i="4"/>
  <c r="Q2123" i="4"/>
  <c r="Y640" i="4"/>
  <c r="L640" i="4"/>
  <c r="Q640" i="4"/>
  <c r="R957" i="4"/>
  <c r="L908" i="4"/>
  <c r="Y908" i="4"/>
  <c r="Q908" i="4"/>
  <c r="L1340" i="4"/>
  <c r="Y1340" i="4"/>
  <c r="Q1340" i="4"/>
  <c r="R912" i="4"/>
  <c r="L528" i="4"/>
  <c r="Y528" i="4"/>
  <c r="Q528" i="4"/>
  <c r="R1162" i="4"/>
  <c r="L1122" i="4"/>
  <c r="Y1122" i="4"/>
  <c r="Q1122" i="4"/>
  <c r="L534" i="4"/>
  <c r="Y534" i="4"/>
  <c r="Q534" i="4"/>
  <c r="R1352" i="4"/>
  <c r="R1308" i="4"/>
  <c r="Y1147" i="4"/>
  <c r="L1147" i="4"/>
  <c r="Q1147" i="4"/>
  <c r="R938" i="4"/>
  <c r="R1041" i="4"/>
  <c r="L2122" i="4"/>
  <c r="Y2122" i="4"/>
  <c r="Q2122" i="4"/>
  <c r="Y1925" i="4"/>
  <c r="L1925" i="4"/>
  <c r="Q1925" i="4"/>
  <c r="Y2092" i="4"/>
  <c r="Q2092" i="4"/>
  <c r="L2092" i="4"/>
  <c r="L1962" i="4"/>
  <c r="Y1962" i="4"/>
  <c r="Q1962" i="4"/>
  <c r="R2121" i="4"/>
  <c r="R2004" i="4"/>
  <c r="L686" i="4"/>
  <c r="Q686" i="4"/>
  <c r="Y686" i="4"/>
  <c r="L2011" i="4"/>
  <c r="Y2011" i="4"/>
  <c r="Q2011" i="4"/>
  <c r="L487" i="4"/>
  <c r="Y487" i="4"/>
  <c r="Q487" i="4"/>
  <c r="R935" i="4"/>
  <c r="R1342" i="4"/>
  <c r="R1190" i="4"/>
  <c r="L248" i="4"/>
  <c r="Y248" i="4"/>
  <c r="Q248" i="4"/>
  <c r="R968" i="4"/>
  <c r="R897" i="4"/>
  <c r="Y703" i="4"/>
  <c r="L703" i="4"/>
  <c r="Q703" i="4"/>
  <c r="L681" i="4"/>
  <c r="Y681" i="4"/>
  <c r="Q681" i="4"/>
  <c r="L2043" i="4"/>
  <c r="Y2043" i="4"/>
  <c r="Q2043" i="4"/>
  <c r="Y2287" i="4"/>
  <c r="Q2287" i="4"/>
  <c r="L2287" i="4"/>
  <c r="R2147" i="4"/>
  <c r="Q2393" i="4"/>
  <c r="L2393" i="4"/>
  <c r="Y2393" i="4"/>
  <c r="L1864" i="4"/>
  <c r="Y1864" i="4"/>
  <c r="Q1864" i="4"/>
  <c r="X106" i="4"/>
  <c r="W106" i="4"/>
  <c r="L259" i="4"/>
  <c r="Q259" i="4"/>
  <c r="Y259" i="4"/>
  <c r="R566" i="4"/>
  <c r="R479" i="4"/>
  <c r="R2302" i="4"/>
  <c r="R260" i="4"/>
  <c r="R1945" i="4"/>
  <c r="R1344" i="4"/>
  <c r="Q1181" i="4"/>
  <c r="L1181" i="4"/>
  <c r="Y1181" i="4"/>
  <c r="Y1149" i="4"/>
  <c r="Q1149" i="4"/>
  <c r="L1149" i="4"/>
  <c r="L1116" i="4"/>
  <c r="Y1116" i="4"/>
  <c r="Q1116" i="4"/>
  <c r="W1874" i="4"/>
  <c r="X1874" i="4"/>
  <c r="Q2160" i="4"/>
  <c r="L2160" i="4"/>
  <c r="Y2160" i="4"/>
  <c r="R461" i="4"/>
  <c r="R465" i="4"/>
  <c r="L244" i="4"/>
  <c r="Y244" i="4"/>
  <c r="Q244" i="4"/>
  <c r="R585" i="4"/>
  <c r="X1880" i="4"/>
  <c r="W1880" i="4"/>
  <c r="Y589" i="4"/>
  <c r="L589" i="4"/>
  <c r="Q589" i="4"/>
  <c r="L577" i="4"/>
  <c r="Y577" i="4"/>
  <c r="Q577" i="4"/>
  <c r="R262" i="4"/>
  <c r="Y1955" i="4"/>
  <c r="L1955" i="4"/>
  <c r="Q1955" i="4"/>
  <c r="R1097" i="4"/>
  <c r="R974" i="4"/>
  <c r="Q1179" i="4"/>
  <c r="L1179" i="4"/>
  <c r="Y1179" i="4"/>
  <c r="L2157" i="4"/>
  <c r="Y2157" i="4"/>
  <c r="Q2157" i="4"/>
  <c r="Y1910" i="4"/>
  <c r="L1910" i="4"/>
  <c r="Q1910" i="4"/>
  <c r="Y2239" i="4"/>
  <c r="L2239" i="4"/>
  <c r="Q2239" i="4"/>
  <c r="Q2231" i="4"/>
  <c r="L2231" i="4"/>
  <c r="Y2231" i="4"/>
  <c r="L1025" i="4"/>
  <c r="Y1025" i="4"/>
  <c r="Q1025" i="4"/>
  <c r="R261" i="4"/>
  <c r="Y898" i="4"/>
  <c r="L898" i="4"/>
  <c r="Q898" i="4"/>
  <c r="R926" i="4"/>
  <c r="R2003" i="4"/>
  <c r="L1183" i="4"/>
  <c r="Y1183" i="4"/>
  <c r="Q1183" i="4"/>
  <c r="R1140" i="4"/>
  <c r="R2243" i="4"/>
  <c r="Y2025" i="4"/>
  <c r="L2025" i="4"/>
  <c r="Q2025" i="4"/>
  <c r="R1927" i="4"/>
  <c r="L2285" i="4"/>
  <c r="Y2285" i="4"/>
  <c r="Q2285" i="4"/>
  <c r="R2024" i="4"/>
  <c r="R2184" i="4"/>
  <c r="R2066" i="4"/>
  <c r="R1487" i="4"/>
  <c r="R1086" i="4"/>
  <c r="R682" i="4"/>
  <c r="L1062" i="4"/>
  <c r="Y1062" i="4"/>
  <c r="Q1062" i="4"/>
  <c r="L475" i="4"/>
  <c r="Y475" i="4"/>
  <c r="Q475" i="4"/>
  <c r="R1304" i="4"/>
  <c r="R683" i="4"/>
  <c r="Y991" i="4"/>
  <c r="L991" i="4"/>
  <c r="Q991" i="4"/>
  <c r="R456" i="4"/>
  <c r="Q593" i="4"/>
  <c r="L593" i="4"/>
  <c r="Y593" i="4"/>
  <c r="Q2089" i="4"/>
  <c r="Y2089" i="4"/>
  <c r="L2089" i="4"/>
  <c r="Y1900" i="4"/>
  <c r="L1900" i="4"/>
  <c r="Q1900" i="4"/>
  <c r="L1321" i="4"/>
  <c r="Q1321" i="4"/>
  <c r="Y1321" i="4"/>
  <c r="Y1948" i="4"/>
  <c r="L1948" i="4"/>
  <c r="Q1948" i="4"/>
  <c r="R1761" i="4"/>
  <c r="L1906" i="4"/>
  <c r="Y1906" i="4"/>
  <c r="Q1906" i="4"/>
  <c r="Q1764" i="4"/>
  <c r="L1764" i="4"/>
  <c r="Y1764" i="4"/>
  <c r="W415" i="4"/>
  <c r="X415" i="4"/>
  <c r="W521" i="4"/>
  <c r="X521" i="4"/>
  <c r="R290" i="4"/>
  <c r="W1606" i="4"/>
  <c r="X1606" i="4"/>
  <c r="R458" i="4"/>
  <c r="R236" i="4"/>
  <c r="R1480" i="4"/>
  <c r="W220" i="4"/>
  <c r="X220" i="4"/>
  <c r="W1642" i="4"/>
  <c r="X1642" i="4"/>
  <c r="W413" i="4"/>
  <c r="X413" i="4"/>
  <c r="R1441" i="4"/>
  <c r="W226" i="4"/>
  <c r="X226" i="4"/>
  <c r="W201" i="4"/>
  <c r="X201" i="4"/>
  <c r="W234" i="4"/>
  <c r="X234" i="4"/>
  <c r="W1474" i="4"/>
  <c r="X1474" i="4"/>
  <c r="W393" i="4"/>
  <c r="X393" i="4"/>
  <c r="W362" i="4"/>
  <c r="X362" i="4"/>
  <c r="R1238" i="4"/>
  <c r="W392" i="4"/>
  <c r="X392" i="4"/>
  <c r="W373" i="4"/>
  <c r="X373" i="4"/>
  <c r="R59" i="4"/>
  <c r="R1668" i="4"/>
  <c r="R1414" i="4"/>
  <c r="R2387" i="4"/>
  <c r="R1656" i="4"/>
  <c r="R297" i="4"/>
  <c r="R1372" i="4"/>
  <c r="W1394" i="4"/>
  <c r="X1394" i="4"/>
  <c r="W522" i="4"/>
  <c r="X522" i="4"/>
  <c r="R307" i="4"/>
  <c r="R67" i="4"/>
  <c r="R1202" i="4"/>
  <c r="R1218" i="4"/>
  <c r="W1217" i="4"/>
  <c r="X1217" i="4"/>
  <c r="R1546" i="4"/>
  <c r="R1573" i="4"/>
  <c r="R1389" i="4"/>
  <c r="R69" i="4"/>
  <c r="W2375" i="4"/>
  <c r="X2375" i="4"/>
  <c r="R2416" i="4"/>
  <c r="R1589" i="4"/>
  <c r="W877" i="4"/>
  <c r="X877" i="4"/>
  <c r="Q1849" i="4"/>
  <c r="L1849" i="4"/>
  <c r="Y1849" i="4"/>
  <c r="R476" i="4"/>
  <c r="R490" i="4"/>
  <c r="L1354" i="4"/>
  <c r="Y1354" i="4"/>
  <c r="Q1354" i="4"/>
  <c r="Q255" i="4"/>
  <c r="L255" i="4"/>
  <c r="Y255" i="4"/>
  <c r="Y1015" i="4"/>
  <c r="Q1015" i="4"/>
  <c r="L1015" i="4"/>
  <c r="R468" i="4"/>
  <c r="R2185" i="4"/>
  <c r="R608" i="4"/>
  <c r="R612" i="4"/>
  <c r="R689" i="4"/>
  <c r="R2136" i="4"/>
  <c r="L1335" i="4"/>
  <c r="Y1335" i="4"/>
  <c r="Q1335" i="4"/>
  <c r="Y1890" i="4"/>
  <c r="L1890" i="4"/>
  <c r="Q1890" i="4"/>
  <c r="Y2194" i="4"/>
  <c r="Q2194" i="4"/>
  <c r="L2194" i="4"/>
  <c r="R1762" i="4"/>
  <c r="R2090" i="4"/>
  <c r="Q633" i="4"/>
  <c r="L633" i="4"/>
  <c r="Y633" i="4"/>
  <c r="R278" i="4"/>
  <c r="R1136" i="4"/>
  <c r="R1924" i="4"/>
  <c r="R975" i="4"/>
  <c r="Q483" i="4"/>
  <c r="L483" i="4"/>
  <c r="Y483" i="4"/>
  <c r="X107" i="4"/>
  <c r="W107" i="4"/>
  <c r="R636" i="4"/>
  <c r="Q460" i="4"/>
  <c r="L460" i="4"/>
  <c r="Y460" i="4"/>
  <c r="R2152" i="4"/>
  <c r="L1030" i="4"/>
  <c r="Y1030" i="4"/>
  <c r="Q1030" i="4"/>
  <c r="Y1997" i="4"/>
  <c r="Q1997" i="4"/>
  <c r="L1997" i="4"/>
  <c r="R1800" i="4"/>
  <c r="R1989" i="4"/>
  <c r="Y2075" i="4"/>
  <c r="L2075" i="4"/>
  <c r="Q2075" i="4"/>
  <c r="R1916" i="4"/>
  <c r="R2240" i="4"/>
  <c r="R1811" i="4"/>
  <c r="L567" i="4"/>
  <c r="Q567" i="4"/>
  <c r="Y567" i="4"/>
  <c r="L96" i="4"/>
  <c r="Y96" i="4"/>
  <c r="Q96" i="4"/>
  <c r="Y97" i="4"/>
  <c r="Q97" i="4"/>
  <c r="L97" i="4"/>
  <c r="R264" i="4"/>
  <c r="R1330" i="4"/>
  <c r="R1024" i="4"/>
  <c r="L1005" i="4"/>
  <c r="Y1005" i="4"/>
  <c r="Q1005" i="4"/>
  <c r="R472" i="4"/>
  <c r="R637" i="4"/>
  <c r="R1767" i="4"/>
  <c r="Y1043" i="4"/>
  <c r="Q1043" i="4"/>
  <c r="L1043" i="4"/>
  <c r="L2009" i="4"/>
  <c r="Y2009" i="4"/>
  <c r="Q2009" i="4"/>
  <c r="Y2095" i="4"/>
  <c r="L2095" i="4"/>
  <c r="Q2095" i="4"/>
  <c r="Q1928" i="4"/>
  <c r="Y1928" i="4"/>
  <c r="L1928" i="4"/>
  <c r="Y1970" i="4"/>
  <c r="Q1970" i="4"/>
  <c r="L1970" i="4"/>
  <c r="X1827" i="4"/>
  <c r="W1827" i="4"/>
  <c r="L700" i="4"/>
  <c r="Y700" i="4"/>
  <c r="Q700" i="4"/>
  <c r="R900" i="4"/>
  <c r="R485" i="4"/>
  <c r="L473" i="4"/>
  <c r="Y473" i="4"/>
  <c r="Q473" i="4"/>
  <c r="L1339" i="4"/>
  <c r="Y1339" i="4"/>
  <c r="Q1339" i="4"/>
  <c r="L609" i="4"/>
  <c r="Y609" i="4"/>
  <c r="Q609" i="4"/>
  <c r="R1814" i="4"/>
  <c r="Y1311" i="4"/>
  <c r="L1311" i="4"/>
  <c r="Q1311" i="4"/>
  <c r="Q674" i="4"/>
  <c r="L674" i="4"/>
  <c r="Y674" i="4"/>
  <c r="R1070" i="4"/>
  <c r="Q1151" i="4"/>
  <c r="L1151" i="4"/>
  <c r="Y1151" i="4"/>
  <c r="Y2265" i="4"/>
  <c r="L2265" i="4"/>
  <c r="Q2265" i="4"/>
  <c r="Q1106" i="4"/>
  <c r="L1106" i="4"/>
  <c r="Y1106" i="4"/>
  <c r="R2305" i="4"/>
  <c r="R1756" i="4"/>
  <c r="R2084" i="4"/>
  <c r="R2266" i="4"/>
  <c r="R2127" i="4"/>
  <c r="L2289" i="4"/>
  <c r="Y2289" i="4"/>
  <c r="Q2289" i="4"/>
  <c r="L1866" i="4"/>
  <c r="Y1866" i="4"/>
  <c r="Q1866" i="4"/>
  <c r="R263" i="4"/>
  <c r="R269" i="4"/>
  <c r="Y488" i="4"/>
  <c r="L488" i="4"/>
  <c r="Q488" i="4"/>
  <c r="L1287" i="4"/>
  <c r="Y1287" i="4"/>
  <c r="Q1287" i="4"/>
  <c r="W629" i="4"/>
  <c r="X629" i="4"/>
  <c r="Y2297" i="4"/>
  <c r="Q2297" i="4"/>
  <c r="L2297" i="4"/>
  <c r="R905" i="4"/>
  <c r="Q1763" i="4"/>
  <c r="Y1763" i="4"/>
  <c r="L1763" i="4"/>
  <c r="L1318" i="4"/>
  <c r="Y1318" i="4"/>
  <c r="Q1318" i="4"/>
  <c r="Q1292" i="4"/>
  <c r="L1292" i="4"/>
  <c r="Y1292" i="4"/>
  <c r="R1267" i="4"/>
  <c r="L1272" i="4"/>
  <c r="Y1272" i="4"/>
  <c r="Q1272" i="4"/>
  <c r="L1085" i="4"/>
  <c r="Y1085" i="4"/>
  <c r="Q1085" i="4"/>
  <c r="L1016" i="4"/>
  <c r="Y1016" i="4"/>
  <c r="Q1016" i="4"/>
  <c r="L1967" i="4"/>
  <c r="Q1967" i="4"/>
  <c r="Y1967" i="4"/>
  <c r="L1801" i="4"/>
  <c r="Y1801" i="4"/>
  <c r="Q1801" i="4"/>
  <c r="L2138" i="4"/>
  <c r="Y2138" i="4"/>
  <c r="Q2138" i="4"/>
  <c r="Q1805" i="4"/>
  <c r="Y1805" i="4"/>
  <c r="L1805" i="4"/>
  <c r="Q2110" i="4"/>
  <c r="L2110" i="4"/>
  <c r="Y2110" i="4"/>
  <c r="L1994" i="4"/>
  <c r="Y1994" i="4"/>
  <c r="Q1994" i="4"/>
  <c r="L265" i="4"/>
  <c r="Y265" i="4"/>
  <c r="Q265" i="4"/>
  <c r="R602" i="4"/>
  <c r="R2093" i="4"/>
  <c r="Y894" i="4"/>
  <c r="L894" i="4"/>
  <c r="Q894" i="4"/>
  <c r="L952" i="4"/>
  <c r="Y952" i="4"/>
  <c r="Q952" i="4"/>
  <c r="R2056" i="4"/>
  <c r="R1322" i="4"/>
  <c r="L1132" i="4"/>
  <c r="Y1132" i="4"/>
  <c r="Q1132" i="4"/>
  <c r="R2261" i="4"/>
  <c r="L1995" i="4"/>
  <c r="Y1995" i="4"/>
  <c r="Q1995" i="4"/>
  <c r="R2262" i="4"/>
  <c r="R2123" i="4"/>
  <c r="Y1011" i="4"/>
  <c r="Q1011" i="4"/>
  <c r="L1011" i="4"/>
  <c r="R908" i="4"/>
  <c r="R1340" i="4"/>
  <c r="L1282" i="4"/>
  <c r="Y1282" i="4"/>
  <c r="Q1282" i="4"/>
  <c r="R528" i="4"/>
  <c r="Q2187" i="4"/>
  <c r="L2187" i="4"/>
  <c r="Y2187" i="4"/>
  <c r="R1122" i="4"/>
  <c r="R534" i="4"/>
  <c r="L1802" i="4"/>
  <c r="Y1802" i="4"/>
  <c r="Q1802" i="4"/>
  <c r="R1147" i="4"/>
  <c r="L1119" i="4"/>
  <c r="Y1119" i="4"/>
  <c r="Q1119" i="4"/>
  <c r="L1187" i="4"/>
  <c r="Y1187" i="4"/>
  <c r="Q1187" i="4"/>
  <c r="R2122" i="4"/>
  <c r="R1925" i="4"/>
  <c r="R2092" i="4"/>
  <c r="R1962" i="4"/>
  <c r="Y2149" i="4"/>
  <c r="Q2149" i="4"/>
  <c r="L2149" i="4"/>
  <c r="Y2403" i="4"/>
  <c r="Q2403" i="4"/>
  <c r="L2403" i="4"/>
  <c r="Y2233" i="4"/>
  <c r="L2233" i="4"/>
  <c r="Q2233" i="4"/>
  <c r="R686" i="4"/>
  <c r="R2011" i="4"/>
  <c r="R487" i="4"/>
  <c r="L1328" i="4"/>
  <c r="Y1328" i="4"/>
  <c r="Q1328" i="4"/>
  <c r="Y2085" i="4"/>
  <c r="L2085" i="4"/>
  <c r="Q2085" i="4"/>
  <c r="Y592" i="4"/>
  <c r="L592" i="4"/>
  <c r="Q592" i="4"/>
  <c r="R248" i="4"/>
  <c r="Q1107" i="4"/>
  <c r="L1107" i="4"/>
  <c r="Y1107" i="4"/>
  <c r="L1159" i="4"/>
  <c r="Y1159" i="4"/>
  <c r="Q1159" i="4"/>
  <c r="Y1063" i="4"/>
  <c r="L1063" i="4"/>
  <c r="Q1063" i="4"/>
  <c r="R703" i="4"/>
  <c r="R681" i="4"/>
  <c r="R2043" i="4"/>
  <c r="Y1951" i="4"/>
  <c r="L1951" i="4"/>
  <c r="Q1951" i="4"/>
  <c r="Y1988" i="4"/>
  <c r="L1988" i="4"/>
  <c r="Q1988" i="4"/>
  <c r="R2393" i="4"/>
  <c r="L1863" i="4"/>
  <c r="Y1863" i="4"/>
  <c r="Q1863" i="4"/>
  <c r="R259" i="4"/>
  <c r="L969" i="4"/>
  <c r="Y969" i="4"/>
  <c r="Q969" i="4"/>
  <c r="L725" i="4"/>
  <c r="Y725" i="4"/>
  <c r="Q725" i="4"/>
  <c r="X574" i="4"/>
  <c r="W574" i="4"/>
  <c r="L250" i="4"/>
  <c r="Y250" i="4"/>
  <c r="Q250" i="4"/>
  <c r="Y1903" i="4"/>
  <c r="L1903" i="4"/>
  <c r="Q1903" i="4"/>
  <c r="R1181" i="4"/>
  <c r="R1149" i="4"/>
  <c r="R1116" i="4"/>
  <c r="Y2171" i="4"/>
  <c r="Q2171" i="4"/>
  <c r="L2171" i="4"/>
  <c r="X1855" i="4"/>
  <c r="W1855" i="4"/>
  <c r="R2160" i="4"/>
  <c r="Q102" i="4"/>
  <c r="Y102" i="4"/>
  <c r="L102" i="4"/>
  <c r="W1489" i="4"/>
  <c r="X1489" i="4"/>
  <c r="R244" i="4"/>
  <c r="Y1002" i="4"/>
  <c r="Q1002" i="4"/>
  <c r="L1002" i="4"/>
  <c r="R589" i="4"/>
  <c r="R577" i="4"/>
  <c r="R1955" i="4"/>
  <c r="Y1168" i="4"/>
  <c r="Q1168" i="4"/>
  <c r="L1168" i="4"/>
  <c r="R1179" i="4"/>
  <c r="L1324" i="4"/>
  <c r="Y1324" i="4"/>
  <c r="Q1324" i="4"/>
  <c r="W1853" i="4"/>
  <c r="X1853" i="4"/>
  <c r="R2157" i="4"/>
  <c r="R1910" i="4"/>
  <c r="W2412" i="4"/>
  <c r="X2412" i="4"/>
  <c r="Q106" i="4"/>
  <c r="L106" i="4"/>
  <c r="Y106" i="4"/>
  <c r="L499" i="4"/>
  <c r="Q499" i="4"/>
  <c r="L503" i="4"/>
  <c r="Q503" i="4"/>
  <c r="R2231" i="4"/>
  <c r="W624" i="4"/>
  <c r="X624" i="4"/>
  <c r="R1025" i="4"/>
  <c r="X2239" i="4"/>
  <c r="W2239" i="4"/>
  <c r="L459" i="4"/>
  <c r="Y459" i="4"/>
  <c r="Q459" i="4"/>
  <c r="R898" i="4"/>
  <c r="L971" i="4"/>
  <c r="Q971" i="4"/>
  <c r="Y971" i="4"/>
  <c r="L2083" i="4"/>
  <c r="Y2083" i="4"/>
  <c r="Q2083" i="4"/>
  <c r="L588" i="4"/>
  <c r="Y588" i="4"/>
  <c r="Q588" i="4"/>
  <c r="R1183" i="4"/>
  <c r="L1359" i="4"/>
  <c r="Y1359" i="4"/>
  <c r="Q1359" i="4"/>
  <c r="Y1045" i="4"/>
  <c r="L1045" i="4"/>
  <c r="Q1045" i="4"/>
  <c r="R2025" i="4"/>
  <c r="L2177" i="4"/>
  <c r="Y2177" i="4"/>
  <c r="Q2177" i="4"/>
  <c r="L2170" i="4"/>
  <c r="Y2170" i="4"/>
  <c r="Q2170" i="4"/>
  <c r="L2398" i="4"/>
  <c r="Y2398" i="4"/>
  <c r="Q2398" i="4"/>
  <c r="Y2232" i="4"/>
  <c r="L2232" i="4"/>
  <c r="Q2232" i="4"/>
  <c r="L99" i="4"/>
  <c r="Y99" i="4"/>
  <c r="Q99" i="4"/>
  <c r="X104" i="4"/>
  <c r="W104" i="4"/>
  <c r="L1309" i="4"/>
  <c r="Y1309" i="4"/>
  <c r="Q1309" i="4"/>
  <c r="Y1166" i="4"/>
  <c r="L1166" i="4"/>
  <c r="Q1166" i="4"/>
  <c r="R1062" i="4"/>
  <c r="R475" i="4"/>
  <c r="L2023" i="4"/>
  <c r="Y2023" i="4"/>
  <c r="Q2023" i="4"/>
  <c r="L1160" i="4"/>
  <c r="Y1160" i="4"/>
  <c r="Q1160" i="4"/>
  <c r="R991" i="4"/>
  <c r="Y617" i="4"/>
  <c r="Q617" i="4"/>
  <c r="L617" i="4"/>
  <c r="R593" i="4"/>
  <c r="R2089" i="4"/>
  <c r="R1900" i="4"/>
  <c r="R1321" i="4"/>
  <c r="R1948" i="4"/>
  <c r="L2033" i="4"/>
  <c r="Y2033" i="4"/>
  <c r="Q2033" i="4"/>
  <c r="R1906" i="4"/>
  <c r="R1764" i="4"/>
  <c r="R2144" i="4"/>
  <c r="W1395" i="4"/>
  <c r="X1395" i="4"/>
  <c r="R1540" i="4"/>
  <c r="R1629" i="4"/>
  <c r="W1464" i="4"/>
  <c r="X1464" i="4"/>
  <c r="R1392" i="4"/>
  <c r="R370" i="4"/>
  <c r="W1450" i="4"/>
  <c r="X1450" i="4"/>
  <c r="R1420" i="4"/>
  <c r="R352" i="4"/>
  <c r="R344" i="4"/>
  <c r="R414" i="4"/>
  <c r="R323" i="4"/>
  <c r="W1201" i="4"/>
  <c r="X1201" i="4"/>
  <c r="Q1885" i="4"/>
  <c r="L1885" i="4"/>
  <c r="Y1885" i="4"/>
  <c r="L2183" i="4"/>
  <c r="Y2183" i="4"/>
  <c r="Q2183" i="4"/>
  <c r="R255" i="4"/>
  <c r="X634" i="4"/>
  <c r="W634" i="4"/>
  <c r="L958" i="4"/>
  <c r="Y958" i="4"/>
  <c r="Q958" i="4"/>
  <c r="R1335" i="4"/>
  <c r="R1890" i="4"/>
  <c r="R633" i="4"/>
  <c r="Q1346" i="4"/>
  <c r="L1346" i="4"/>
  <c r="Y1346" i="4"/>
  <c r="Y88" i="4"/>
  <c r="L88" i="4"/>
  <c r="Q88" i="4"/>
  <c r="R460" i="4"/>
  <c r="R1030" i="4"/>
  <c r="R1997" i="4"/>
  <c r="L2101" i="4"/>
  <c r="Q2101" i="4"/>
  <c r="Y2101" i="4"/>
  <c r="R2075" i="4"/>
  <c r="Y2060" i="4"/>
  <c r="Q2060" i="4"/>
  <c r="L2060" i="4"/>
  <c r="L1797" i="4"/>
  <c r="Y1797" i="4"/>
  <c r="Q1797" i="4"/>
  <c r="Q1958" i="4"/>
  <c r="Y1958" i="4"/>
  <c r="L1958" i="4"/>
  <c r="Y2304" i="4"/>
  <c r="L2304" i="4"/>
  <c r="Q2304" i="4"/>
  <c r="L697" i="4"/>
  <c r="Y697" i="4"/>
  <c r="Q697" i="4"/>
  <c r="L704" i="4"/>
  <c r="Q704" i="4"/>
  <c r="Y704" i="4"/>
  <c r="R567" i="4"/>
  <c r="R96" i="4"/>
  <c r="R97" i="4"/>
  <c r="L1139" i="4"/>
  <c r="Y1139" i="4"/>
  <c r="Q1139" i="4"/>
  <c r="L462" i="4"/>
  <c r="Y462" i="4"/>
  <c r="Q462" i="4"/>
  <c r="L2275" i="4"/>
  <c r="Q2275" i="4"/>
  <c r="Y2275" i="4"/>
  <c r="L1748" i="4"/>
  <c r="Y1748" i="4"/>
  <c r="Q1748" i="4"/>
  <c r="L1281" i="4"/>
  <c r="Y1281" i="4"/>
  <c r="Q1281" i="4"/>
  <c r="R1005" i="4"/>
  <c r="Y907" i="4"/>
  <c r="L907" i="4"/>
  <c r="Q907" i="4"/>
  <c r="Q2190" i="4"/>
  <c r="L2190" i="4"/>
  <c r="Y2190" i="4"/>
  <c r="R1043" i="4"/>
  <c r="R2009" i="4"/>
  <c r="R2095" i="4"/>
  <c r="R1928" i="4"/>
  <c r="R1970" i="4"/>
  <c r="X1495" i="4"/>
  <c r="R700" i="4"/>
  <c r="Y93" i="4"/>
  <c r="L93" i="4"/>
  <c r="Q93" i="4"/>
  <c r="R473" i="4"/>
  <c r="Y489" i="4"/>
  <c r="Q489" i="4"/>
  <c r="L489" i="4"/>
  <c r="R1339" i="4"/>
  <c r="R609" i="4"/>
  <c r="L2120" i="4"/>
  <c r="Y2120" i="4"/>
  <c r="Q2120" i="4"/>
  <c r="R1311" i="4"/>
  <c r="R674" i="4"/>
  <c r="L2273" i="4"/>
  <c r="Q2273" i="4"/>
  <c r="Y2273" i="4"/>
  <c r="R1151" i="4"/>
  <c r="R2265" i="4"/>
  <c r="R1106" i="4"/>
  <c r="L1300" i="4"/>
  <c r="Q1300" i="4"/>
  <c r="Y1300" i="4"/>
  <c r="Q1926" i="4"/>
  <c r="Y1926" i="4"/>
  <c r="L1926" i="4"/>
  <c r="Y2296" i="4"/>
  <c r="L2296" i="4"/>
  <c r="Q2296" i="4"/>
  <c r="L1882" i="4"/>
  <c r="Y1882" i="4"/>
  <c r="Q1882" i="4"/>
  <c r="L933" i="4"/>
  <c r="Y933" i="4"/>
  <c r="Q933" i="4"/>
  <c r="L954" i="4"/>
  <c r="Y954" i="4"/>
  <c r="Q954" i="4"/>
  <c r="R488" i="4"/>
  <c r="R1287" i="4"/>
  <c r="Q1084" i="4"/>
  <c r="L1084" i="4"/>
  <c r="Y1084" i="4"/>
  <c r="R2297" i="4"/>
  <c r="L1279" i="4"/>
  <c r="Q1279" i="4"/>
  <c r="Y1279" i="4"/>
  <c r="R1763" i="4"/>
  <c r="R1318" i="4"/>
  <c r="R1292" i="4"/>
  <c r="R1272" i="4"/>
  <c r="R1085" i="4"/>
  <c r="R1016" i="4"/>
  <c r="R1967" i="4"/>
  <c r="Q1751" i="4"/>
  <c r="L1751" i="4"/>
  <c r="Y1751" i="4"/>
  <c r="R1801" i="4"/>
  <c r="R2138" i="4"/>
  <c r="R1805" i="4"/>
  <c r="R2110" i="4"/>
  <c r="R1994" i="4"/>
  <c r="R265" i="4"/>
  <c r="L1280" i="4"/>
  <c r="Y1280" i="4"/>
  <c r="Q1280" i="4"/>
  <c r="R894" i="4"/>
  <c r="R952" i="4"/>
  <c r="L1137" i="4"/>
  <c r="Y1137" i="4"/>
  <c r="Q1137" i="4"/>
  <c r="L532" i="4"/>
  <c r="Q532" i="4"/>
  <c r="Y532" i="4"/>
  <c r="R1132" i="4"/>
  <c r="L1028" i="4"/>
  <c r="Y1028" i="4"/>
  <c r="Q1028" i="4"/>
  <c r="R1995" i="4"/>
  <c r="Q2071" i="4"/>
  <c r="L2071" i="4"/>
  <c r="Y2071" i="4"/>
  <c r="L1911" i="4"/>
  <c r="Y1911" i="4"/>
  <c r="Q1911" i="4"/>
  <c r="Q1817" i="4"/>
  <c r="Y1817" i="4"/>
  <c r="L1817" i="4"/>
  <c r="R2291" i="4"/>
  <c r="X1861" i="4"/>
  <c r="W1861" i="4"/>
  <c r="R1011" i="4"/>
  <c r="L1266" i="4"/>
  <c r="Y1266" i="4"/>
  <c r="Q1266" i="4"/>
  <c r="R1282" i="4"/>
  <c r="Y917" i="4"/>
  <c r="Q917" i="4"/>
  <c r="L917" i="4"/>
  <c r="R2187" i="4"/>
  <c r="L555" i="4"/>
  <c r="Y555" i="4"/>
  <c r="Q555" i="4"/>
  <c r="L731" i="4"/>
  <c r="Y731" i="4"/>
  <c r="Q731" i="4"/>
  <c r="R1802" i="4"/>
  <c r="Q1313" i="4"/>
  <c r="Y1313" i="4"/>
  <c r="L1313" i="4"/>
  <c r="R1119" i="4"/>
  <c r="R1187" i="4"/>
  <c r="Q996" i="4"/>
  <c r="L996" i="4"/>
  <c r="Y996" i="4"/>
  <c r="L1338" i="4"/>
  <c r="Q1338" i="4"/>
  <c r="Y1338" i="4"/>
  <c r="Y2106" i="4"/>
  <c r="L2106" i="4"/>
  <c r="Q2106" i="4"/>
  <c r="W2289" i="4"/>
  <c r="X2289" i="4"/>
  <c r="R2149" i="4"/>
  <c r="R2403" i="4"/>
  <c r="L2224" i="4"/>
  <c r="Y2224" i="4"/>
  <c r="Q2224" i="4"/>
  <c r="Q2400" i="4"/>
  <c r="Y2400" i="4"/>
  <c r="L2400" i="4"/>
  <c r="Q1037" i="4"/>
  <c r="L1037" i="4"/>
  <c r="Y1037" i="4"/>
  <c r="L283" i="4"/>
  <c r="Y283" i="4"/>
  <c r="Q283" i="4"/>
  <c r="R1328" i="4"/>
  <c r="R2085" i="4"/>
  <c r="R592" i="4"/>
  <c r="Q2227" i="4"/>
  <c r="Y2227" i="4"/>
  <c r="L2227" i="4"/>
  <c r="L559" i="4"/>
  <c r="Y559" i="4"/>
  <c r="Q559" i="4"/>
  <c r="L1891" i="4"/>
  <c r="Y1891" i="4"/>
  <c r="Q1891" i="4"/>
  <c r="R1107" i="4"/>
  <c r="R1159" i="4"/>
  <c r="R1063" i="4"/>
  <c r="L972" i="4"/>
  <c r="Y972" i="4"/>
  <c r="Q972" i="4"/>
  <c r="Y950" i="4"/>
  <c r="Q950" i="4"/>
  <c r="L950" i="4"/>
  <c r="R1951" i="4"/>
  <c r="R1988" i="4"/>
  <c r="L2391" i="4"/>
  <c r="Q2391" i="4"/>
  <c r="Y2391" i="4"/>
  <c r="Q2279" i="4"/>
  <c r="L2279" i="4"/>
  <c r="Y2279" i="4"/>
  <c r="L1884" i="4"/>
  <c r="Y1884" i="4"/>
  <c r="Q1884" i="4"/>
  <c r="L112" i="4"/>
  <c r="Y112" i="4"/>
  <c r="Q112" i="4"/>
  <c r="Y692" i="4"/>
  <c r="Q692" i="4"/>
  <c r="L692" i="4"/>
  <c r="R969" i="4"/>
  <c r="R725" i="4"/>
  <c r="L904" i="4"/>
  <c r="Q904" i="4"/>
  <c r="Y904" i="4"/>
  <c r="R250" i="4"/>
  <c r="R1903" i="4"/>
  <c r="L1353" i="4"/>
  <c r="Y1353" i="4"/>
  <c r="Q1353" i="4"/>
  <c r="L1316" i="4"/>
  <c r="Y1316" i="4"/>
  <c r="Q1316" i="4"/>
  <c r="R2171" i="4"/>
  <c r="Y1972" i="4"/>
  <c r="L1972" i="4"/>
  <c r="Q1972" i="4"/>
  <c r="Y2000" i="4"/>
  <c r="Q2000" i="4"/>
  <c r="L2000" i="4"/>
  <c r="Y1898" i="4"/>
  <c r="L1898" i="4"/>
  <c r="Q1898" i="4"/>
  <c r="Y580" i="4"/>
  <c r="Q580" i="4"/>
  <c r="L580" i="4"/>
  <c r="Y1921" i="4"/>
  <c r="L1921" i="4"/>
  <c r="Q1921" i="4"/>
  <c r="R1002" i="4"/>
  <c r="Y614" i="4"/>
  <c r="L614" i="4"/>
  <c r="Q614" i="4"/>
  <c r="L922" i="4"/>
  <c r="Y922" i="4"/>
  <c r="Q922" i="4"/>
  <c r="L906" i="4"/>
  <c r="Y906" i="4"/>
  <c r="Q906" i="4"/>
  <c r="L576" i="4"/>
  <c r="Y576" i="4"/>
  <c r="Q576" i="4"/>
  <c r="R1168" i="4"/>
  <c r="L1345" i="4"/>
  <c r="Y1345" i="4"/>
  <c r="Q1345" i="4"/>
  <c r="L1291" i="4"/>
  <c r="Y1291" i="4"/>
  <c r="Q1291" i="4"/>
  <c r="R1324" i="4"/>
  <c r="L1998" i="4"/>
  <c r="Y1998" i="4"/>
  <c r="Q1998" i="4"/>
  <c r="Y2054" i="4"/>
  <c r="Q2054" i="4"/>
  <c r="L2054" i="4"/>
  <c r="R499" i="4"/>
  <c r="R503" i="4"/>
  <c r="Y1759" i="4"/>
  <c r="Q1759" i="4"/>
  <c r="L1759" i="4"/>
  <c r="L2081" i="4"/>
  <c r="Y2081" i="4"/>
  <c r="Q2081" i="4"/>
  <c r="R459" i="4"/>
  <c r="L1265" i="4"/>
  <c r="Y1265" i="4"/>
  <c r="Q1265" i="4"/>
  <c r="R971" i="4"/>
  <c r="R2083" i="4"/>
  <c r="R588" i="4"/>
  <c r="Y2059" i="4"/>
  <c r="L2059" i="4"/>
  <c r="Q2059" i="4"/>
  <c r="Q1355" i="4"/>
  <c r="Y1355" i="4"/>
  <c r="L1355" i="4"/>
  <c r="R1359" i="4"/>
  <c r="R1045" i="4"/>
  <c r="Q2392" i="4"/>
  <c r="L2392" i="4"/>
  <c r="Y2392" i="4"/>
  <c r="R2177" i="4"/>
  <c r="X1865" i="4"/>
  <c r="W1865" i="4"/>
  <c r="R2170" i="4"/>
  <c r="R2398" i="4"/>
  <c r="R2232" i="4"/>
  <c r="R2333" i="4"/>
  <c r="R99" i="4"/>
  <c r="Q548" i="4"/>
  <c r="L548" i="4"/>
  <c r="Y548" i="4"/>
  <c r="R1309" i="4"/>
  <c r="R1166" i="4"/>
  <c r="Q720" i="4"/>
  <c r="L720" i="4"/>
  <c r="Y720" i="4"/>
  <c r="R2023" i="4"/>
  <c r="R1160" i="4"/>
  <c r="R617" i="4"/>
  <c r="Y928" i="4"/>
  <c r="L928" i="4"/>
  <c r="Q928" i="4"/>
  <c r="L677" i="4"/>
  <c r="Y677" i="4"/>
  <c r="Q677" i="4"/>
  <c r="Y2104" i="4"/>
  <c r="L2104" i="4"/>
  <c r="Q2104" i="4"/>
  <c r="L2197" i="4"/>
  <c r="Q2197" i="4"/>
  <c r="Y2197" i="4"/>
  <c r="R2033" i="4"/>
  <c r="Q2050" i="4"/>
  <c r="Y2050" i="4"/>
  <c r="L2050" i="4"/>
  <c r="L1934" i="4"/>
  <c r="Y1934" i="4"/>
  <c r="Q1934" i="4"/>
  <c r="W2323" i="4"/>
  <c r="X2323" i="4"/>
  <c r="R1145" i="4"/>
  <c r="R1216" i="4"/>
  <c r="W208" i="4"/>
  <c r="X208" i="4"/>
  <c r="W2310" i="4"/>
  <c r="X2310" i="4"/>
  <c r="W2316" i="4"/>
  <c r="X2316" i="4"/>
  <c r="W204" i="4"/>
  <c r="X204" i="4"/>
  <c r="W1206" i="4"/>
  <c r="X1206" i="4"/>
  <c r="R1231" i="4"/>
  <c r="R397" i="4"/>
  <c r="W1454" i="4"/>
  <c r="X1454" i="4"/>
  <c r="R386" i="4"/>
  <c r="R229" i="4"/>
  <c r="R49" i="4"/>
  <c r="X72" i="4"/>
  <c r="R350" i="4"/>
  <c r="R61" i="4"/>
  <c r="W1597" i="4"/>
  <c r="X1597" i="4"/>
  <c r="R2420" i="4"/>
  <c r="L1302" i="4"/>
  <c r="Y1302" i="4"/>
  <c r="Q1302" i="4"/>
  <c r="R1354" i="4"/>
  <c r="Y947" i="4"/>
  <c r="Q947" i="4"/>
  <c r="L947" i="4"/>
  <c r="Y887" i="4"/>
  <c r="L887" i="4"/>
  <c r="Q887" i="4"/>
  <c r="R2194" i="4"/>
  <c r="R2417" i="4"/>
  <c r="X1445" i="4"/>
  <c r="R1473" i="4"/>
  <c r="R1388" i="4"/>
  <c r="W53" i="4"/>
  <c r="X53" i="4"/>
  <c r="X408" i="4"/>
  <c r="W1435" i="4"/>
  <c r="X1435" i="4"/>
  <c r="W221" i="4"/>
  <c r="X221" i="4"/>
  <c r="W1426" i="4"/>
  <c r="X1426" i="4"/>
  <c r="R1630" i="4"/>
  <c r="R60" i="4"/>
  <c r="X1423" i="4"/>
  <c r="R1594" i="4"/>
  <c r="W2341" i="4"/>
  <c r="X2341" i="4"/>
  <c r="R1499" i="4"/>
  <c r="R1837" i="4"/>
  <c r="W1599" i="4"/>
  <c r="X1599" i="4"/>
  <c r="Q1857" i="4"/>
  <c r="L1857" i="4"/>
  <c r="Y1857" i="4"/>
  <c r="R1023" i="4"/>
  <c r="R1302" i="4"/>
  <c r="R2183" i="4"/>
  <c r="R993" i="4"/>
  <c r="L2105" i="4"/>
  <c r="Y2105" i="4"/>
  <c r="Q2105" i="4"/>
  <c r="L1270" i="4"/>
  <c r="Y1270" i="4"/>
  <c r="Q1270" i="4"/>
  <c r="R947" i="4"/>
  <c r="R1046" i="4"/>
  <c r="R958" i="4"/>
  <c r="R887" i="4"/>
  <c r="R594" i="4"/>
  <c r="L2079" i="4"/>
  <c r="Y2079" i="4"/>
  <c r="Q2079" i="4"/>
  <c r="X1870" i="4"/>
  <c r="W1870" i="4"/>
  <c r="L2034" i="4"/>
  <c r="Y2034" i="4"/>
  <c r="Q2034" i="4"/>
  <c r="R1932" i="4"/>
  <c r="L2129" i="4"/>
  <c r="Y2129" i="4"/>
  <c r="Q2129" i="4"/>
  <c r="L2173" i="4"/>
  <c r="Y2173" i="4"/>
  <c r="Q2173" i="4"/>
  <c r="R1346" i="4"/>
  <c r="R88" i="4"/>
  <c r="Q732" i="4"/>
  <c r="L732" i="4"/>
  <c r="Y732" i="4"/>
  <c r="Q271" i="4"/>
  <c r="L271" i="4"/>
  <c r="Y271" i="4"/>
  <c r="L1039" i="4"/>
  <c r="Y1039" i="4"/>
  <c r="Q1039" i="4"/>
  <c r="L480" i="4"/>
  <c r="Y480" i="4"/>
  <c r="Q480" i="4"/>
  <c r="R980" i="4"/>
  <c r="X623" i="4"/>
  <c r="W623" i="4"/>
  <c r="W625" i="4"/>
  <c r="X625" i="4"/>
  <c r="L2161" i="4"/>
  <c r="Y2161" i="4"/>
  <c r="Q2161" i="4"/>
  <c r="L1750" i="4"/>
  <c r="Q1750" i="4"/>
  <c r="Y1750" i="4"/>
  <c r="L1177" i="4"/>
  <c r="Y1177" i="4"/>
  <c r="Q1177" i="4"/>
  <c r="L1081" i="4"/>
  <c r="Y1081" i="4"/>
  <c r="Q1081" i="4"/>
  <c r="R2101" i="4"/>
  <c r="R2060" i="4"/>
  <c r="R1797" i="4"/>
  <c r="R1958" i="4"/>
  <c r="R2304" i="4"/>
  <c r="R697" i="4"/>
  <c r="R704" i="4"/>
  <c r="L1812" i="4"/>
  <c r="Q1812" i="4"/>
  <c r="Y1812" i="4"/>
  <c r="Y257" i="4"/>
  <c r="L257" i="4"/>
  <c r="Q257" i="4"/>
  <c r="L457" i="4"/>
  <c r="Y457" i="4"/>
  <c r="Q457" i="4"/>
  <c r="R1139" i="4"/>
  <c r="R462" i="4"/>
  <c r="R2275" i="4"/>
  <c r="R1748" i="4"/>
  <c r="R1281" i="4"/>
  <c r="Q1258" i="4"/>
  <c r="L1258" i="4"/>
  <c r="Y1258" i="4"/>
  <c r="W640" i="4"/>
  <c r="X640" i="4"/>
  <c r="R907" i="4"/>
  <c r="R2190" i="4"/>
  <c r="L1999" i="4"/>
  <c r="Y1999" i="4"/>
  <c r="Q1999" i="4"/>
  <c r="Q1806" i="4"/>
  <c r="Y1806" i="4"/>
  <c r="L1806" i="4"/>
  <c r="Q1189" i="4"/>
  <c r="Y1189" i="4"/>
  <c r="L1189" i="4"/>
  <c r="Y2282" i="4"/>
  <c r="L2282" i="4"/>
  <c r="Q2282" i="4"/>
  <c r="Q1744" i="4"/>
  <c r="L1744" i="4"/>
  <c r="Y1744" i="4"/>
  <c r="L2072" i="4"/>
  <c r="Y2072" i="4"/>
  <c r="Q2072" i="4"/>
  <c r="L2114" i="4"/>
  <c r="Y2114" i="4"/>
  <c r="Q2114" i="4"/>
  <c r="Y630" i="4"/>
  <c r="Q630" i="4"/>
  <c r="L630" i="4"/>
  <c r="L1325" i="4"/>
  <c r="Y1325" i="4"/>
  <c r="Q1325" i="4"/>
  <c r="R93" i="4"/>
  <c r="Y716" i="4"/>
  <c r="L716" i="4"/>
  <c r="Q716" i="4"/>
  <c r="R489" i="4"/>
  <c r="L2080" i="4"/>
  <c r="Y2080" i="4"/>
  <c r="Q2080" i="4"/>
  <c r="L1765" i="4"/>
  <c r="Q1765" i="4"/>
  <c r="Y1765" i="4"/>
  <c r="Q1044" i="4"/>
  <c r="L1044" i="4"/>
  <c r="Y1044" i="4"/>
  <c r="R2120" i="4"/>
  <c r="L1026" i="4"/>
  <c r="Q1026" i="4"/>
  <c r="Y1026" i="4"/>
  <c r="R2273" i="4"/>
  <c r="Q726" i="4"/>
  <c r="L726" i="4"/>
  <c r="Y726" i="4"/>
  <c r="L2032" i="4"/>
  <c r="Y2032" i="4"/>
  <c r="Q2032" i="4"/>
  <c r="L1257" i="4"/>
  <c r="Y1257" i="4"/>
  <c r="Q1257" i="4"/>
  <c r="Y1055" i="4"/>
  <c r="L1055" i="4"/>
  <c r="Q1055" i="4"/>
  <c r="R1300" i="4"/>
  <c r="R1926" i="4"/>
  <c r="R2296" i="4"/>
  <c r="L1850" i="4"/>
  <c r="Y1850" i="4"/>
  <c r="Q1850" i="4"/>
  <c r="R933" i="4"/>
  <c r="R954" i="4"/>
  <c r="L578" i="4"/>
  <c r="Y578" i="4"/>
  <c r="Q578" i="4"/>
  <c r="Y2153" i="4"/>
  <c r="L2153" i="4"/>
  <c r="Q2153" i="4"/>
  <c r="R1084" i="4"/>
  <c r="L535" i="4"/>
  <c r="Q535" i="4"/>
  <c r="Y535" i="4"/>
  <c r="R1279" i="4"/>
  <c r="L1163" i="4"/>
  <c r="Y1163" i="4"/>
  <c r="Q1163" i="4"/>
  <c r="L2290" i="4"/>
  <c r="Y2290" i="4"/>
  <c r="Q2290" i="4"/>
  <c r="R1751" i="4"/>
  <c r="L2051" i="4"/>
  <c r="Y2051" i="4"/>
  <c r="Q2051" i="4"/>
  <c r="Q1768" i="4"/>
  <c r="L1768" i="4"/>
  <c r="Y1768" i="4"/>
  <c r="Q1952" i="4"/>
  <c r="L1952" i="4"/>
  <c r="Y1952" i="4"/>
  <c r="Y2139" i="4"/>
  <c r="L2139" i="4"/>
  <c r="Q2139" i="4"/>
  <c r="Q940" i="4"/>
  <c r="Y940" i="4"/>
  <c r="L940" i="4"/>
  <c r="R1280" i="4"/>
  <c r="Y2271" i="4"/>
  <c r="L2271" i="4"/>
  <c r="Q2271" i="4"/>
  <c r="Y1915" i="4"/>
  <c r="Q1915" i="4"/>
  <c r="L1915" i="4"/>
  <c r="Y1255" i="4"/>
  <c r="L1255" i="4"/>
  <c r="Q1255" i="4"/>
  <c r="L1357" i="4"/>
  <c r="Y1357" i="4"/>
  <c r="Q1357" i="4"/>
  <c r="R1137" i="4"/>
  <c r="R532" i="4"/>
  <c r="Y1893" i="4"/>
  <c r="L1893" i="4"/>
  <c r="Q1893" i="4"/>
  <c r="Y1293" i="4"/>
  <c r="L1293" i="4"/>
  <c r="Q1293" i="4"/>
  <c r="R1028" i="4"/>
  <c r="Y1796" i="4"/>
  <c r="L1796" i="4"/>
  <c r="Q1796" i="4"/>
  <c r="R2071" i="4"/>
  <c r="R1911" i="4"/>
  <c r="R1817" i="4"/>
  <c r="L2291" i="4"/>
  <c r="Y2291" i="4"/>
  <c r="Q2291" i="4"/>
  <c r="L2006" i="4"/>
  <c r="Y2006" i="4"/>
  <c r="Q2006" i="4"/>
  <c r="W854" i="4"/>
  <c r="X854" i="4"/>
  <c r="L574" i="4"/>
  <c r="Y574" i="4"/>
  <c r="Q574" i="4"/>
  <c r="Q584" i="4"/>
  <c r="L584" i="4"/>
  <c r="Y584" i="4"/>
  <c r="R1266" i="4"/>
  <c r="Y1985" i="4"/>
  <c r="L1985" i="4"/>
  <c r="Q1985" i="4"/>
  <c r="R917" i="4"/>
  <c r="L2047" i="4"/>
  <c r="Y2047" i="4"/>
  <c r="Q2047" i="4"/>
  <c r="R555" i="4"/>
  <c r="R731" i="4"/>
  <c r="Q539" i="4"/>
  <c r="Y539" i="4"/>
  <c r="L539" i="4"/>
  <c r="Y1929" i="4"/>
  <c r="L1929" i="4"/>
  <c r="Q1929" i="4"/>
  <c r="R1313" i="4"/>
  <c r="Y1278" i="4"/>
  <c r="L1278" i="4"/>
  <c r="Q1278" i="4"/>
  <c r="Q1301" i="4"/>
  <c r="Y1301" i="4"/>
  <c r="L1301" i="4"/>
  <c r="R996" i="4"/>
  <c r="R1338" i="4"/>
  <c r="R2106" i="4"/>
  <c r="L1990" i="4"/>
  <c r="Y1990" i="4"/>
  <c r="Q1990" i="4"/>
  <c r="Y506" i="4"/>
  <c r="Q110" i="4"/>
  <c r="L110" i="4"/>
  <c r="Y110" i="4"/>
  <c r="R2400" i="4"/>
  <c r="R1037" i="4"/>
  <c r="R283" i="4"/>
  <c r="L2061" i="4"/>
  <c r="Y2061" i="4"/>
  <c r="Q2061" i="4"/>
  <c r="W620" i="4"/>
  <c r="X620" i="4"/>
  <c r="Y103" i="4"/>
  <c r="L103" i="4"/>
  <c r="Q103" i="4"/>
  <c r="Y1013" i="4"/>
  <c r="L1013" i="4"/>
  <c r="Q1013" i="4"/>
  <c r="R2227" i="4"/>
  <c r="R559" i="4"/>
  <c r="R1891" i="4"/>
  <c r="L1327" i="4"/>
  <c r="Y1327" i="4"/>
  <c r="Q1327" i="4"/>
  <c r="R972" i="4"/>
  <c r="R950" i="4"/>
  <c r="X1850" i="4"/>
  <c r="W1850" i="4"/>
  <c r="L2221" i="4"/>
  <c r="Y2221" i="4"/>
  <c r="Q2221" i="4"/>
  <c r="Q2133" i="4"/>
  <c r="Y2133" i="4"/>
  <c r="L2133" i="4"/>
  <c r="W1885" i="4"/>
  <c r="X1885" i="4"/>
  <c r="R2391" i="4"/>
  <c r="L1854" i="4"/>
  <c r="Y1854" i="4"/>
  <c r="Q1854" i="4"/>
  <c r="L1872" i="4"/>
  <c r="Y1872" i="4"/>
  <c r="Q1872" i="4"/>
  <c r="R112" i="4"/>
  <c r="L91" i="4"/>
  <c r="Y91" i="4"/>
  <c r="Q91" i="4"/>
  <c r="L254" i="4"/>
  <c r="Q254" i="4"/>
  <c r="Y254" i="4"/>
  <c r="R692" i="4"/>
  <c r="L611" i="4"/>
  <c r="Y611" i="4"/>
  <c r="Q611" i="4"/>
  <c r="R904" i="4"/>
  <c r="Y561" i="4"/>
  <c r="Q561" i="4"/>
  <c r="L561" i="4"/>
  <c r="Q563" i="4"/>
  <c r="Y563" i="4"/>
  <c r="L563" i="4"/>
  <c r="L1991" i="4"/>
  <c r="Y1991" i="4"/>
  <c r="Q1991" i="4"/>
  <c r="R1353" i="4"/>
  <c r="R1316" i="4"/>
  <c r="L1331" i="4"/>
  <c r="Y1331" i="4"/>
  <c r="Q1331" i="4"/>
  <c r="L1020" i="4"/>
  <c r="Y1020" i="4"/>
  <c r="Q1020" i="4"/>
  <c r="L1977" i="4"/>
  <c r="Y1977" i="4"/>
  <c r="Q1977" i="4"/>
  <c r="X1886" i="4"/>
  <c r="W1886" i="4"/>
  <c r="R1972" i="4"/>
  <c r="R2000" i="4"/>
  <c r="R1898" i="4"/>
  <c r="L624" i="4"/>
  <c r="Y624" i="4"/>
  <c r="Q624" i="4"/>
  <c r="L1144" i="4"/>
  <c r="Y1144" i="4"/>
  <c r="Q1144" i="4"/>
  <c r="R580" i="4"/>
  <c r="R1921" i="4"/>
  <c r="R614" i="4"/>
  <c r="R922" i="4"/>
  <c r="R906" i="4"/>
  <c r="Y564" i="4"/>
  <c r="Q564" i="4"/>
  <c r="L564" i="4"/>
  <c r="R576" i="4"/>
  <c r="Y2027" i="4"/>
  <c r="Q2027" i="4"/>
  <c r="L2027" i="4"/>
  <c r="L1337" i="4"/>
  <c r="Q1337" i="4"/>
  <c r="Y1337" i="4"/>
  <c r="R1345" i="4"/>
  <c r="R1291" i="4"/>
  <c r="R1998" i="4"/>
  <c r="R2054" i="4"/>
  <c r="W868" i="4"/>
  <c r="X868" i="4"/>
  <c r="Y623" i="4"/>
  <c r="L623" i="4"/>
  <c r="Q623" i="4"/>
  <c r="R1759" i="4"/>
  <c r="R2081" i="4"/>
  <c r="L695" i="4"/>
  <c r="Y695" i="4"/>
  <c r="Q695" i="4"/>
  <c r="R1265" i="4"/>
  <c r="Y1123" i="4"/>
  <c r="L1123" i="4"/>
  <c r="Q1123" i="4"/>
  <c r="L284" i="4"/>
  <c r="Y284" i="4"/>
  <c r="Q284" i="4"/>
  <c r="Y579" i="4"/>
  <c r="L579" i="4"/>
  <c r="Q579" i="4"/>
  <c r="R2059" i="4"/>
  <c r="X1863" i="4"/>
  <c r="W1863" i="4"/>
  <c r="R1355" i="4"/>
  <c r="L1191" i="4"/>
  <c r="Y1191" i="4"/>
  <c r="Q1191" i="4"/>
  <c r="R2392" i="4"/>
  <c r="L2010" i="4"/>
  <c r="Q2010" i="4"/>
  <c r="Y2010" i="4"/>
  <c r="Y1908" i="4"/>
  <c r="Q1908" i="4"/>
  <c r="L1908" i="4"/>
  <c r="Y501" i="4"/>
  <c r="Y620" i="4"/>
  <c r="L620" i="4"/>
  <c r="Q620" i="4"/>
  <c r="Q540" i="4"/>
  <c r="L540" i="4"/>
  <c r="Y540" i="4"/>
  <c r="R548" i="4"/>
  <c r="L707" i="4"/>
  <c r="Q707" i="4"/>
  <c r="Y707" i="4"/>
  <c r="R720" i="4"/>
  <c r="L92" i="4"/>
  <c r="Y92" i="4"/>
  <c r="Q92" i="4"/>
  <c r="L959" i="4"/>
  <c r="Q959" i="4"/>
  <c r="Y959" i="4"/>
  <c r="R928" i="4"/>
  <c r="L1027" i="4"/>
  <c r="Y1027" i="4"/>
  <c r="Q1027" i="4"/>
  <c r="R677" i="4"/>
  <c r="R2104" i="4"/>
  <c r="L2142" i="4"/>
  <c r="Y2142" i="4"/>
  <c r="Q2142" i="4"/>
  <c r="R2197" i="4"/>
  <c r="R2050" i="4"/>
  <c r="R1934" i="4"/>
  <c r="R1452" i="4"/>
  <c r="W1585" i="4"/>
  <c r="X1585" i="4"/>
  <c r="R866" i="4"/>
  <c r="W1214" i="4"/>
  <c r="X1214" i="4"/>
  <c r="W318" i="4"/>
  <c r="X318" i="4"/>
  <c r="W1199" i="4"/>
  <c r="X1199" i="4"/>
  <c r="X1575" i="4"/>
  <c r="W329" i="4"/>
  <c r="X329" i="4"/>
  <c r="X1361" i="4"/>
  <c r="W1393" i="4"/>
  <c r="X1393" i="4"/>
  <c r="R1570" i="4"/>
  <c r="R1529" i="4"/>
  <c r="R515" i="4"/>
  <c r="R64" i="4"/>
  <c r="R1215" i="4"/>
  <c r="R2374" i="4"/>
  <c r="R2388" i="4"/>
  <c r="R1845" i="4"/>
  <c r="Q1023" i="4"/>
  <c r="L1023" i="4"/>
  <c r="Y1023" i="4"/>
  <c r="Y993" i="4"/>
  <c r="L993" i="4"/>
  <c r="Q993" i="4"/>
  <c r="R1015" i="4"/>
  <c r="L1046" i="4"/>
  <c r="Q1046" i="4"/>
  <c r="Y1046" i="4"/>
  <c r="L594" i="4"/>
  <c r="Y594" i="4"/>
  <c r="Q594" i="4"/>
  <c r="Y1932" i="4"/>
  <c r="L1932" i="4"/>
  <c r="Q1932" i="4"/>
  <c r="X867" i="4"/>
  <c r="W867" i="4"/>
  <c r="R483" i="4"/>
  <c r="L980" i="4"/>
  <c r="Y980" i="4"/>
  <c r="Q980" i="4"/>
  <c r="X1402" i="4"/>
  <c r="X394" i="4"/>
  <c r="W330" i="4"/>
  <c r="X330" i="4"/>
  <c r="X1639" i="4"/>
  <c r="R289" i="4"/>
  <c r="W348" i="4"/>
  <c r="X348" i="4"/>
  <c r="W1475" i="4"/>
  <c r="X1475" i="4"/>
  <c r="W1510" i="4"/>
  <c r="X1510" i="4"/>
  <c r="R1554" i="4"/>
  <c r="X1638" i="4"/>
  <c r="W1647" i="4"/>
  <c r="X1647" i="4"/>
  <c r="W1459" i="4"/>
  <c r="X1459" i="4"/>
  <c r="R1631" i="4"/>
  <c r="R1367" i="4"/>
  <c r="R198" i="4"/>
  <c r="X407" i="4"/>
  <c r="R1515" i="4"/>
  <c r="W1382" i="4"/>
  <c r="X1382" i="4"/>
  <c r="W296" i="4"/>
  <c r="X296" i="4"/>
  <c r="X1453" i="4"/>
  <c r="X337" i="4"/>
  <c r="W47" i="4"/>
  <c r="X47" i="4"/>
  <c r="X1665" i="4"/>
  <c r="R366" i="4"/>
  <c r="W68" i="4"/>
  <c r="X68" i="4"/>
  <c r="R379" i="4"/>
  <c r="R1527" i="4"/>
  <c r="R1568" i="4"/>
  <c r="R416" i="4"/>
  <c r="W1650" i="4"/>
  <c r="X1650" i="4"/>
  <c r="W1648" i="4"/>
  <c r="X1648" i="4"/>
  <c r="R1424" i="4"/>
  <c r="W1657" i="4"/>
  <c r="X1657" i="4"/>
  <c r="X1673" i="4"/>
  <c r="R1511" i="4"/>
  <c r="R1240" i="4"/>
  <c r="X1234" i="4"/>
  <c r="X1224" i="4"/>
  <c r="R207" i="4"/>
  <c r="W1571" i="4"/>
  <c r="X1571" i="4"/>
  <c r="W321" i="4"/>
  <c r="X321" i="4"/>
  <c r="W1558" i="4"/>
  <c r="X1558" i="4"/>
  <c r="W1626" i="4"/>
  <c r="X1626" i="4"/>
  <c r="W2314" i="4"/>
  <c r="X2314" i="4"/>
  <c r="R1658" i="4"/>
  <c r="X1628" i="4"/>
  <c r="W342" i="4"/>
  <c r="X342" i="4"/>
  <c r="X1461" i="4"/>
  <c r="R1200" i="4"/>
  <c r="R1666" i="4"/>
  <c r="W1384" i="4"/>
  <c r="X1384" i="4"/>
  <c r="W1672" i="4"/>
  <c r="X1672" i="4"/>
  <c r="R401" i="4"/>
  <c r="W400" i="4"/>
  <c r="X400" i="4"/>
  <c r="R1203" i="4"/>
  <c r="R218" i="4"/>
  <c r="R211" i="4"/>
  <c r="X1478" i="4"/>
  <c r="R418" i="4"/>
  <c r="R215" i="4"/>
  <c r="R1562" i="4"/>
  <c r="W345" i="4"/>
  <c r="X345" i="4"/>
  <c r="W1387" i="4"/>
  <c r="X1387" i="4"/>
  <c r="R1196" i="4"/>
  <c r="W2379" i="4"/>
  <c r="X2379" i="4"/>
  <c r="X1442" i="4"/>
  <c r="R1646" i="4"/>
  <c r="W1422" i="4"/>
  <c r="X1422" i="4"/>
  <c r="W1363" i="4"/>
  <c r="X1363" i="4"/>
  <c r="W58" i="4"/>
  <c r="X58" i="4"/>
  <c r="R1559" i="4"/>
  <c r="R346" i="4"/>
  <c r="R1449" i="4"/>
  <c r="R1470" i="4"/>
  <c r="R50" i="4"/>
  <c r="R1536" i="4"/>
  <c r="X1425" i="4"/>
  <c r="R517" i="4"/>
  <c r="R1644" i="4"/>
  <c r="R364" i="4"/>
  <c r="R340" i="4"/>
  <c r="W349" i="4"/>
  <c r="X349" i="4"/>
  <c r="R2421" i="4"/>
  <c r="X1603" i="4"/>
  <c r="W1842" i="4"/>
  <c r="X1842" i="4"/>
  <c r="Q1856" i="4"/>
  <c r="L1856" i="4"/>
  <c r="Y1856" i="4"/>
  <c r="Y2073" i="4"/>
  <c r="L2073" i="4"/>
  <c r="Q2073" i="4"/>
  <c r="R2105" i="4"/>
  <c r="R1270" i="4"/>
  <c r="L977" i="4"/>
  <c r="Y977" i="4"/>
  <c r="Q977" i="4"/>
  <c r="L458" i="4"/>
  <c r="Y458" i="4"/>
  <c r="Q458" i="4"/>
  <c r="Q2144" i="4"/>
  <c r="L2144" i="4"/>
  <c r="Y2144" i="4"/>
  <c r="L1145" i="4"/>
  <c r="Y1145" i="4"/>
  <c r="Q1145" i="4"/>
  <c r="L1050" i="4"/>
  <c r="Y1050" i="4"/>
  <c r="Q1050" i="4"/>
  <c r="R2079" i="4"/>
  <c r="Q2167" i="4"/>
  <c r="L2167" i="4"/>
  <c r="Y2167" i="4"/>
  <c r="R2034" i="4"/>
  <c r="L2076" i="4"/>
  <c r="Y2076" i="4"/>
  <c r="Q2076" i="4"/>
  <c r="Y2399" i="4"/>
  <c r="Q2399" i="4"/>
  <c r="L2399" i="4"/>
  <c r="R2129" i="4"/>
  <c r="R2173" i="4"/>
  <c r="Y478" i="4"/>
  <c r="L478" i="4"/>
  <c r="Q478" i="4"/>
  <c r="Y247" i="4"/>
  <c r="L247" i="4"/>
  <c r="Q247" i="4"/>
  <c r="R732" i="4"/>
  <c r="R271" i="4"/>
  <c r="R1039" i="4"/>
  <c r="R480" i="4"/>
  <c r="Y895" i="4"/>
  <c r="L895" i="4"/>
  <c r="Q895" i="4"/>
  <c r="R2161" i="4"/>
  <c r="Q1963" i="4"/>
  <c r="L1963" i="4"/>
  <c r="Y1963" i="4"/>
  <c r="R1750" i="4"/>
  <c r="R1177" i="4"/>
  <c r="R1081" i="4"/>
  <c r="Y1944" i="4"/>
  <c r="L1944" i="4"/>
  <c r="Q1944" i="4"/>
  <c r="L2102" i="4"/>
  <c r="Y2102" i="4"/>
  <c r="Q2102" i="4"/>
  <c r="X1491" i="4"/>
  <c r="Y95" i="4"/>
  <c r="L95" i="4"/>
  <c r="Q95" i="4"/>
  <c r="R1812" i="4"/>
  <c r="R257" i="4"/>
  <c r="R457" i="4"/>
  <c r="L915" i="4"/>
  <c r="Q915" i="4"/>
  <c r="Y915" i="4"/>
  <c r="Y698" i="4"/>
  <c r="Q698" i="4"/>
  <c r="L698" i="4"/>
  <c r="R1258" i="4"/>
  <c r="L984" i="4"/>
  <c r="Y984" i="4"/>
  <c r="Q984" i="4"/>
  <c r="Y1076" i="4"/>
  <c r="Q1076" i="4"/>
  <c r="L1076" i="4"/>
  <c r="L713" i="4"/>
  <c r="Y713" i="4"/>
  <c r="Q713" i="4"/>
  <c r="R1999" i="4"/>
  <c r="R1806" i="4"/>
  <c r="R1189" i="4"/>
  <c r="Y1093" i="4"/>
  <c r="Q1093" i="4"/>
  <c r="L1093" i="4"/>
  <c r="L2126" i="4"/>
  <c r="Q2126" i="4"/>
  <c r="Y2126" i="4"/>
  <c r="R2282" i="4"/>
  <c r="R1744" i="4"/>
  <c r="R2072" i="4"/>
  <c r="R2114" i="4"/>
  <c r="X1821" i="4"/>
  <c r="W1821" i="4"/>
  <c r="L454" i="4"/>
  <c r="Y454" i="4"/>
  <c r="Q454" i="4"/>
  <c r="R630" i="4"/>
  <c r="R1325" i="4"/>
  <c r="Y533" i="4"/>
  <c r="L533" i="4"/>
  <c r="Q533" i="4"/>
  <c r="R716" i="4"/>
  <c r="R2080" i="4"/>
  <c r="R1765" i="4"/>
  <c r="R1044" i="4"/>
  <c r="R1026" i="4"/>
  <c r="Q484" i="4"/>
  <c r="Y484" i="4"/>
  <c r="L484" i="4"/>
  <c r="L919" i="4"/>
  <c r="Q919" i="4"/>
  <c r="Y919" i="4"/>
  <c r="R726" i="4"/>
  <c r="R2032" i="4"/>
  <c r="R1257" i="4"/>
  <c r="R1055" i="4"/>
  <c r="L2070" i="4"/>
  <c r="Q2070" i="4"/>
  <c r="Y2070" i="4"/>
  <c r="Y1968" i="4"/>
  <c r="L1968" i="4"/>
  <c r="Q1968" i="4"/>
  <c r="W1838" i="4"/>
  <c r="X1838" i="4"/>
  <c r="L1870" i="4"/>
  <c r="Y1870" i="4"/>
  <c r="Q1870" i="4"/>
  <c r="L1042" i="4"/>
  <c r="Y1042" i="4"/>
  <c r="Q1042" i="4"/>
  <c r="Q610" i="4"/>
  <c r="L610" i="4"/>
  <c r="Y610" i="4"/>
  <c r="R578" i="4"/>
  <c r="R2153" i="4"/>
  <c r="R535" i="4"/>
  <c r="Y1981" i="4"/>
  <c r="L1981" i="4"/>
  <c r="Q1981" i="4"/>
  <c r="R1163" i="4"/>
  <c r="R2290" i="4"/>
  <c r="Y2069" i="4"/>
  <c r="Q2069" i="4"/>
  <c r="L2069" i="4"/>
  <c r="X1876" i="4"/>
  <c r="W1876" i="4"/>
  <c r="R2051" i="4"/>
  <c r="R1768" i="4"/>
  <c r="R1952" i="4"/>
  <c r="X2279" i="4"/>
  <c r="W2279" i="4"/>
  <c r="R2139" i="4"/>
  <c r="W882" i="4"/>
  <c r="X882" i="4"/>
  <c r="R940" i="4"/>
  <c r="R2271" i="4"/>
  <c r="L676" i="4"/>
  <c r="Q676" i="4"/>
  <c r="Y676" i="4"/>
  <c r="R1915" i="4"/>
  <c r="R1255" i="4"/>
  <c r="R1357" i="4"/>
  <c r="Y727" i="4"/>
  <c r="L727" i="4"/>
  <c r="Q727" i="4"/>
  <c r="Y675" i="4"/>
  <c r="Q675" i="4"/>
  <c r="L675" i="4"/>
  <c r="R1893" i="4"/>
  <c r="R1293" i="4"/>
  <c r="Q925" i="4"/>
  <c r="Y925" i="4"/>
  <c r="L925" i="4"/>
  <c r="L1175" i="4"/>
  <c r="Y1175" i="4"/>
  <c r="Q1175" i="4"/>
  <c r="R1796" i="4"/>
  <c r="Q1901" i="4"/>
  <c r="L1901" i="4"/>
  <c r="Y1901" i="4"/>
  <c r="L2159" i="4"/>
  <c r="Y2159" i="4"/>
  <c r="Q2159" i="4"/>
  <c r="Y1964" i="4"/>
  <c r="L1964" i="4"/>
  <c r="Q1964" i="4"/>
  <c r="R2006" i="4"/>
  <c r="R584" i="4"/>
  <c r="L723" i="4"/>
  <c r="Y723" i="4"/>
  <c r="Q723" i="4"/>
  <c r="L249" i="4"/>
  <c r="Y249" i="4"/>
  <c r="Q249" i="4"/>
  <c r="Q916" i="4"/>
  <c r="Y916" i="4"/>
  <c r="L916" i="4"/>
  <c r="R1985" i="4"/>
  <c r="L1297" i="4"/>
  <c r="Y1297" i="4"/>
  <c r="Q1297" i="4"/>
  <c r="Q680" i="4"/>
  <c r="L680" i="4"/>
  <c r="Y680" i="4"/>
  <c r="R2047" i="4"/>
  <c r="L955" i="4"/>
  <c r="Y955" i="4"/>
  <c r="Q955" i="4"/>
  <c r="Y1965" i="4"/>
  <c r="L1965" i="4"/>
  <c r="Q1965" i="4"/>
  <c r="Q1103" i="4"/>
  <c r="L1103" i="4"/>
  <c r="Y1103" i="4"/>
  <c r="R539" i="4"/>
  <c r="R1929" i="4"/>
  <c r="R1278" i="4"/>
  <c r="R1301" i="4"/>
  <c r="Y1091" i="4"/>
  <c r="L1091" i="4"/>
  <c r="Q1091" i="4"/>
  <c r="Y1142" i="4"/>
  <c r="Q1142" i="4"/>
  <c r="L1142" i="4"/>
  <c r="Y2274" i="4"/>
  <c r="L2274" i="4"/>
  <c r="Q2274" i="4"/>
  <c r="R1990" i="4"/>
  <c r="L1127" i="4"/>
  <c r="Y1127" i="4"/>
  <c r="Q1127" i="4"/>
  <c r="L973" i="4"/>
  <c r="Y973" i="4"/>
  <c r="Q973" i="4"/>
  <c r="R2061" i="4"/>
  <c r="X622" i="4"/>
  <c r="W622" i="4"/>
  <c r="R103" i="4"/>
  <c r="R1013" i="4"/>
  <c r="L1186" i="4"/>
  <c r="Q1186" i="4"/>
  <c r="Y1186" i="4"/>
  <c r="L886" i="4"/>
  <c r="Q886" i="4"/>
  <c r="Y886" i="4"/>
  <c r="R1327" i="4"/>
  <c r="Q1164" i="4"/>
  <c r="L1164" i="4"/>
  <c r="Y1164" i="4"/>
  <c r="Y1134" i="4"/>
  <c r="L1134" i="4"/>
  <c r="Q1134" i="4"/>
  <c r="L1053" i="4"/>
  <c r="Q1053" i="4"/>
  <c r="Y1053" i="4"/>
  <c r="L1104" i="4"/>
  <c r="Y1104" i="4"/>
  <c r="Q1104" i="4"/>
  <c r="Y2146" i="4"/>
  <c r="Q2146" i="4"/>
  <c r="L2146" i="4"/>
  <c r="R2221" i="4"/>
  <c r="R2133" i="4"/>
  <c r="X1871" i="4"/>
  <c r="W1871" i="4"/>
  <c r="L2030" i="4"/>
  <c r="Y2030" i="4"/>
  <c r="Q2030" i="4"/>
  <c r="L1876" i="4"/>
  <c r="Y1876" i="4"/>
  <c r="Q1876" i="4"/>
  <c r="L1260" i="4"/>
  <c r="Y1260" i="4"/>
  <c r="Q1260" i="4"/>
  <c r="R91" i="4"/>
  <c r="R254" i="4"/>
  <c r="Y558" i="4"/>
  <c r="L558" i="4"/>
  <c r="Q558" i="4"/>
  <c r="R611" i="4"/>
  <c r="L1171" i="4"/>
  <c r="Y1171" i="4"/>
  <c r="Q1171" i="4"/>
  <c r="R561" i="4"/>
  <c r="R563" i="4"/>
  <c r="R1991" i="4"/>
  <c r="L1798" i="4"/>
  <c r="Q1798" i="4"/>
  <c r="Y1798" i="4"/>
  <c r="R1331" i="4"/>
  <c r="R1020" i="4"/>
  <c r="R1977" i="4"/>
  <c r="Y2134" i="4"/>
  <c r="L2134" i="4"/>
  <c r="Q2134" i="4"/>
  <c r="R2241" i="4"/>
  <c r="Y2145" i="4"/>
  <c r="L2145" i="4"/>
  <c r="Q2145" i="4"/>
  <c r="Y2042" i="4"/>
  <c r="L2042" i="4"/>
  <c r="Q2042" i="4"/>
  <c r="Q2277" i="4"/>
  <c r="Y2277" i="4"/>
  <c r="L2277" i="4"/>
  <c r="R1497" i="4"/>
  <c r="L951" i="4"/>
  <c r="Y951" i="4"/>
  <c r="Q951" i="4"/>
  <c r="R1144" i="4"/>
  <c r="L989" i="4"/>
  <c r="Y989" i="4"/>
  <c r="Q989" i="4"/>
  <c r="Y990" i="4"/>
  <c r="Q990" i="4"/>
  <c r="L990" i="4"/>
  <c r="L276" i="4"/>
  <c r="Y276" i="4"/>
  <c r="Q276" i="4"/>
  <c r="Y1059" i="4"/>
  <c r="Q1059" i="4"/>
  <c r="L1059" i="4"/>
  <c r="L2115" i="4"/>
  <c r="Q2115" i="4"/>
  <c r="Y2115" i="4"/>
  <c r="L1173" i="4"/>
  <c r="Y1173" i="4"/>
  <c r="Q1173" i="4"/>
  <c r="R564" i="4"/>
  <c r="Q724" i="4"/>
  <c r="Y724" i="4"/>
  <c r="L724" i="4"/>
  <c r="R2027" i="4"/>
  <c r="R1337" i="4"/>
  <c r="Q2143" i="4"/>
  <c r="Y2143" i="4"/>
  <c r="L2143" i="4"/>
  <c r="L1896" i="4"/>
  <c r="Q1896" i="4"/>
  <c r="Y1896" i="4"/>
  <c r="L2220" i="4"/>
  <c r="Y2220" i="4"/>
  <c r="Q2220" i="4"/>
  <c r="Y89" i="4"/>
  <c r="L89" i="4"/>
  <c r="Q89" i="4"/>
  <c r="R695" i="4"/>
  <c r="Y604" i="4"/>
  <c r="L604" i="4"/>
  <c r="Q604" i="4"/>
  <c r="Q1957" i="4"/>
  <c r="Y1957" i="4"/>
  <c r="L1957" i="4"/>
  <c r="R1123" i="4"/>
  <c r="L603" i="4"/>
  <c r="Y603" i="4"/>
  <c r="Q603" i="4"/>
  <c r="R284" i="4"/>
  <c r="R579" i="4"/>
  <c r="W2286" i="4"/>
  <c r="X2286" i="4"/>
  <c r="Q2068" i="4"/>
  <c r="Y2068" i="4"/>
  <c r="L2068" i="4"/>
  <c r="R1191" i="4"/>
  <c r="L1336" i="4"/>
  <c r="Q1336" i="4"/>
  <c r="Y1336" i="4"/>
  <c r="R2010" i="4"/>
  <c r="R1908" i="4"/>
  <c r="R540" i="4"/>
  <c r="R707" i="4"/>
  <c r="L937" i="4"/>
  <c r="Y937" i="4"/>
  <c r="Q937" i="4"/>
  <c r="W626" i="4"/>
  <c r="X626" i="4"/>
  <c r="R92" i="4"/>
  <c r="R959" i="4"/>
  <c r="Q2087" i="4"/>
  <c r="Y2087" i="4"/>
  <c r="L2087" i="4"/>
  <c r="R1027" i="4"/>
  <c r="Y946" i="4"/>
  <c r="L946" i="4"/>
  <c r="Q946" i="4"/>
  <c r="Y582" i="4"/>
  <c r="Q582" i="4"/>
  <c r="L582" i="4"/>
  <c r="R2142" i="4"/>
  <c r="Q1947" i="4"/>
  <c r="Y1947" i="4"/>
  <c r="L1947" i="4"/>
  <c r="L1251" i="4"/>
  <c r="Y1251" i="4"/>
  <c r="Q1251" i="4"/>
  <c r="Y1892" i="4"/>
  <c r="L1892" i="4"/>
  <c r="Q1892" i="4"/>
  <c r="L2196" i="4"/>
  <c r="Y2196" i="4"/>
  <c r="Q2196" i="4"/>
  <c r="Y2078" i="4"/>
  <c r="L2078" i="4"/>
  <c r="Q2078" i="4"/>
  <c r="M43" i="4" l="1"/>
  <c r="N43" i="4" s="1"/>
  <c r="S43" i="4" s="1"/>
  <c r="M34" i="4"/>
  <c r="M33" i="4"/>
  <c r="M6" i="4"/>
  <c r="M36" i="4"/>
  <c r="M35" i="4"/>
  <c r="N35" i="4" s="1"/>
  <c r="S35" i="4" s="1"/>
  <c r="M8" i="4"/>
  <c r="N8" i="4" s="1"/>
  <c r="S8" i="4" s="1"/>
  <c r="M38" i="4"/>
  <c r="N38" i="4" s="1"/>
  <c r="S38" i="4" s="1"/>
  <c r="M37" i="4"/>
  <c r="N37" i="4" s="1"/>
  <c r="S37" i="4" s="1"/>
  <c r="M18" i="4"/>
  <c r="N18" i="4" s="1"/>
  <c r="S18" i="4" s="1"/>
  <c r="M40" i="4"/>
  <c r="N40" i="4" s="1"/>
  <c r="S40" i="4" s="1"/>
  <c r="M39" i="4"/>
  <c r="N39" i="4" s="1"/>
  <c r="S39" i="4" s="1"/>
  <c r="M4" i="4"/>
  <c r="N4" i="4" s="1"/>
  <c r="S4" i="4" s="1"/>
  <c r="M20" i="4"/>
  <c r="M9" i="4"/>
  <c r="N9" i="4" s="1"/>
  <c r="S9" i="4" s="1"/>
  <c r="M10" i="4"/>
  <c r="M5" i="4"/>
  <c r="N5" i="4" s="1"/>
  <c r="S5" i="4" s="1"/>
  <c r="M30" i="4"/>
  <c r="N30" i="4" s="1"/>
  <c r="S30" i="4" s="1"/>
  <c r="M11" i="4"/>
  <c r="N11" i="4" s="1"/>
  <c r="S11" i="4" s="1"/>
  <c r="M12" i="4"/>
  <c r="N12" i="4" s="1"/>
  <c r="S12" i="4" s="1"/>
  <c r="M27" i="4"/>
  <c r="N27" i="4" s="1"/>
  <c r="S27" i="4" s="1"/>
  <c r="M7" i="4"/>
  <c r="N7" i="4" s="1"/>
  <c r="S7" i="4" s="1"/>
  <c r="M32" i="4"/>
  <c r="N32" i="4" s="1"/>
  <c r="S32" i="4" s="1"/>
  <c r="M13" i="4"/>
  <c r="N13" i="4" s="1"/>
  <c r="S13" i="4" s="1"/>
  <c r="M14" i="4"/>
  <c r="N14" i="4" s="1"/>
  <c r="S14" i="4" s="1"/>
  <c r="M17" i="4"/>
  <c r="M42" i="4"/>
  <c r="N42" i="4" s="1"/>
  <c r="S42" i="4" s="1"/>
  <c r="M15" i="4"/>
  <c r="M16" i="4"/>
  <c r="N16" i="4" s="1"/>
  <c r="S16" i="4" s="1"/>
  <c r="M19" i="4"/>
  <c r="N19" i="4" s="1"/>
  <c r="S19" i="4" s="1"/>
  <c r="M22" i="4"/>
  <c r="N22" i="4" s="1"/>
  <c r="S22" i="4" s="1"/>
  <c r="M21" i="4"/>
  <c r="N21" i="4" s="1"/>
  <c r="S21" i="4" s="1"/>
  <c r="M29" i="4"/>
  <c r="N29" i="4" s="1"/>
  <c r="S29" i="4" s="1"/>
  <c r="M24" i="4"/>
  <c r="N24" i="4" s="1"/>
  <c r="S24" i="4" s="1"/>
  <c r="M23" i="4"/>
  <c r="N23" i="4" s="1"/>
  <c r="S23" i="4" s="1"/>
  <c r="M41" i="4"/>
  <c r="N41" i="4" s="1"/>
  <c r="S41" i="4" s="1"/>
  <c r="M31" i="4"/>
  <c r="N31" i="4" s="1"/>
  <c r="S31" i="4" s="1"/>
  <c r="M26" i="4"/>
  <c r="M25" i="4"/>
  <c r="N25" i="4" s="1"/>
  <c r="S25" i="4" s="1"/>
  <c r="M28" i="4"/>
  <c r="N28" i="4" s="1"/>
  <c r="S28" i="4" s="1"/>
  <c r="N3" i="4"/>
  <c r="S3" i="4" s="1"/>
  <c r="N34" i="4"/>
  <c r="S34" i="4" s="1"/>
  <c r="X34" i="4" s="1"/>
  <c r="Y15" i="4"/>
  <c r="N15" i="4"/>
  <c r="S15" i="4" s="1"/>
  <c r="Y36" i="4"/>
  <c r="N36" i="4"/>
  <c r="S36" i="4" s="1"/>
  <c r="Y32" i="4"/>
  <c r="Y17" i="4"/>
  <c r="N17" i="4"/>
  <c r="S17" i="4" s="1"/>
  <c r="Y27" i="4"/>
  <c r="Y13" i="4"/>
  <c r="Y9" i="4"/>
  <c r="Y28" i="4"/>
  <c r="Y39" i="4"/>
  <c r="Y24" i="4"/>
  <c r="Y20" i="4"/>
  <c r="N20" i="4"/>
  <c r="S20" i="4" s="1"/>
  <c r="Y5" i="4"/>
  <c r="Y8" i="4"/>
  <c r="Y16" i="4"/>
  <c r="Y12" i="4"/>
  <c r="Y19" i="4"/>
  <c r="Y4" i="4"/>
  <c r="Y23" i="4"/>
  <c r="Y30" i="4"/>
  <c r="Y43" i="4"/>
  <c r="Y6" i="4"/>
  <c r="N6" i="4"/>
  <c r="S6" i="4" s="1"/>
  <c r="Y41" i="4"/>
  <c r="Y31" i="4"/>
  <c r="Y11" i="4"/>
  <c r="Y7" i="4"/>
  <c r="Y42" i="4"/>
  <c r="Y22" i="4"/>
  <c r="Y18" i="4"/>
  <c r="Y14" i="4"/>
  <c r="Y25" i="4"/>
  <c r="Y33" i="4"/>
  <c r="N33" i="4"/>
  <c r="S33" i="4" s="1"/>
  <c r="Y29" i="4"/>
  <c r="Y26" i="4"/>
  <c r="N26" i="4"/>
  <c r="S26" i="4" s="1"/>
  <c r="Y21" i="4"/>
  <c r="Y37" i="4"/>
  <c r="Y10" i="4"/>
  <c r="N10" i="4"/>
  <c r="S10" i="4" s="1"/>
  <c r="Y40" i="4"/>
  <c r="Y38" i="4"/>
  <c r="Y35" i="4"/>
  <c r="Y34" i="4"/>
  <c r="Q35" i="4"/>
  <c r="L35" i="4"/>
  <c r="Q8" i="4"/>
  <c r="L8" i="4"/>
  <c r="Q16" i="4"/>
  <c r="L16" i="4"/>
  <c r="Q12" i="4"/>
  <c r="L12" i="4"/>
  <c r="L19" i="4"/>
  <c r="Q19" i="4"/>
  <c r="L4" i="4"/>
  <c r="Q4" i="4"/>
  <c r="L23" i="4"/>
  <c r="Q23" i="4"/>
  <c r="L30" i="4"/>
  <c r="Q30" i="4"/>
  <c r="L43" i="4"/>
  <c r="Q43" i="4"/>
  <c r="L34" i="4"/>
  <c r="Q34" i="4"/>
  <c r="Q41" i="4"/>
  <c r="L41" i="4"/>
  <c r="Q31" i="4"/>
  <c r="L31" i="4"/>
  <c r="L11" i="4"/>
  <c r="Q11" i="4"/>
  <c r="L7" i="4"/>
  <c r="Q7" i="4"/>
  <c r="Q42" i="4"/>
  <c r="L42" i="4"/>
  <c r="Q22" i="4"/>
  <c r="L22" i="4"/>
  <c r="Q18" i="4"/>
  <c r="L18" i="4"/>
  <c r="L14" i="4"/>
  <c r="Q14" i="4"/>
  <c r="Q33" i="4"/>
  <c r="L33" i="4"/>
  <c r="L29" i="4"/>
  <c r="Q29" i="4"/>
  <c r="L26" i="4"/>
  <c r="Q26" i="4"/>
  <c r="L37" i="4"/>
  <c r="Q37" i="4"/>
  <c r="Q10" i="4"/>
  <c r="L10" i="4"/>
  <c r="L40" i="4"/>
  <c r="Q40" i="4"/>
  <c r="Q38" i="4"/>
  <c r="L38" i="4"/>
  <c r="L25" i="4"/>
  <c r="Q25" i="4"/>
  <c r="L21" i="4"/>
  <c r="Q21" i="4"/>
  <c r="Q6" i="4"/>
  <c r="L6" i="4"/>
  <c r="Q15" i="4"/>
  <c r="L15" i="4"/>
  <c r="L36" i="4"/>
  <c r="Q36" i="4"/>
  <c r="L32" i="4"/>
  <c r="Q32" i="4"/>
  <c r="Q17" i="4"/>
  <c r="L17" i="4"/>
  <c r="L27" i="4"/>
  <c r="Q27" i="4"/>
  <c r="Q13" i="4"/>
  <c r="L13" i="4"/>
  <c r="Q9" i="4"/>
  <c r="L9" i="4"/>
  <c r="L28" i="4"/>
  <c r="Q28" i="4"/>
  <c r="L39" i="4"/>
  <c r="Q39" i="4"/>
  <c r="L24" i="4"/>
  <c r="Q24" i="4"/>
  <c r="L20" i="4"/>
  <c r="Q20" i="4"/>
  <c r="Q5" i="4"/>
  <c r="L5" i="4"/>
  <c r="X2080" i="4"/>
  <c r="W2080" i="4"/>
  <c r="X1301" i="4"/>
  <c r="W1301" i="4"/>
  <c r="W726" i="4"/>
  <c r="X726" i="4"/>
  <c r="W1258" i="4"/>
  <c r="X1258" i="4"/>
  <c r="W1081" i="4"/>
  <c r="X1081" i="4"/>
  <c r="W401" i="4"/>
  <c r="X401" i="4"/>
  <c r="W1554" i="4"/>
  <c r="X1554" i="4"/>
  <c r="W2392" i="4"/>
  <c r="X2392" i="4"/>
  <c r="W1998" i="4"/>
  <c r="X1998" i="4"/>
  <c r="W576" i="4"/>
  <c r="X576" i="4"/>
  <c r="W1972" i="4"/>
  <c r="X1972" i="4"/>
  <c r="X2391" i="4"/>
  <c r="W2391" i="4"/>
  <c r="X950" i="4"/>
  <c r="W950" i="4"/>
  <c r="X283" i="4"/>
  <c r="W283" i="4"/>
  <c r="W954" i="4"/>
  <c r="X954" i="4"/>
  <c r="X1281" i="4"/>
  <c r="W1281" i="4"/>
  <c r="X594" i="4"/>
  <c r="W594" i="4"/>
  <c r="W397" i="4"/>
  <c r="X397" i="4"/>
  <c r="W459" i="4"/>
  <c r="X459" i="4"/>
  <c r="W725" i="4"/>
  <c r="X725" i="4"/>
  <c r="X1328" i="4"/>
  <c r="W1328" i="4"/>
  <c r="W1802" i="4"/>
  <c r="X1802" i="4"/>
  <c r="X1282" i="4"/>
  <c r="W1282" i="4"/>
  <c r="W894" i="4"/>
  <c r="X894" i="4"/>
  <c r="X1085" i="4"/>
  <c r="W1085" i="4"/>
  <c r="X674" i="4"/>
  <c r="W674" i="4"/>
  <c r="X567" i="4"/>
  <c r="W567" i="4"/>
  <c r="W255" i="4"/>
  <c r="X255" i="4"/>
  <c r="W323" i="4"/>
  <c r="X323" i="4"/>
  <c r="X1906" i="4"/>
  <c r="W1906" i="4"/>
  <c r="X898" i="4"/>
  <c r="W898" i="4"/>
  <c r="X2157" i="4"/>
  <c r="W2157" i="4"/>
  <c r="W1955" i="4"/>
  <c r="X1955" i="4"/>
  <c r="W681" i="4"/>
  <c r="X681" i="4"/>
  <c r="X487" i="4"/>
  <c r="W487" i="4"/>
  <c r="W1122" i="4"/>
  <c r="X1122" i="4"/>
  <c r="X908" i="4"/>
  <c r="W908" i="4"/>
  <c r="W1070" i="4"/>
  <c r="X1070" i="4"/>
  <c r="W2090" i="4"/>
  <c r="X2090" i="4"/>
  <c r="W67" i="4"/>
  <c r="X67" i="4"/>
  <c r="W1656" i="4"/>
  <c r="X1656" i="4"/>
  <c r="W1480" i="4"/>
  <c r="X1480" i="4"/>
  <c r="X2184" i="4"/>
  <c r="W2184" i="4"/>
  <c r="X1097" i="4"/>
  <c r="W1097" i="4"/>
  <c r="W566" i="4"/>
  <c r="X566" i="4"/>
  <c r="X1308" i="4"/>
  <c r="W1308" i="4"/>
  <c r="X913" i="4"/>
  <c r="W913" i="4"/>
  <c r="W495" i="4"/>
  <c r="X495" i="4"/>
  <c r="W2021" i="4"/>
  <c r="X2021" i="4"/>
  <c r="X2191" i="4"/>
  <c r="W2191" i="4"/>
  <c r="X1818" i="4"/>
  <c r="W1818" i="4"/>
  <c r="W1664" i="4"/>
  <c r="X1664" i="4"/>
  <c r="W1400" i="4"/>
  <c r="X1400" i="4"/>
  <c r="X2154" i="4"/>
  <c r="W2154" i="4"/>
  <c r="W2193" i="4"/>
  <c r="X2193" i="4"/>
  <c r="X1096" i="4"/>
  <c r="W1096" i="4"/>
  <c r="X1815" i="4"/>
  <c r="W1815" i="4"/>
  <c r="W1961" i="4"/>
  <c r="X1961" i="4"/>
  <c r="X893" i="4"/>
  <c r="W893" i="4"/>
  <c r="X2192" i="4"/>
  <c r="W2192" i="4"/>
  <c r="X2128" i="4"/>
  <c r="W2128" i="4"/>
  <c r="W1595" i="4"/>
  <c r="X1595" i="4"/>
  <c r="W2317" i="4"/>
  <c r="X2317" i="4"/>
  <c r="W1659" i="4"/>
  <c r="X1659" i="4"/>
  <c r="W212" i="4"/>
  <c r="X212" i="4"/>
  <c r="W1228" i="4"/>
  <c r="X1228" i="4"/>
  <c r="W525" i="4"/>
  <c r="X525" i="4"/>
  <c r="W920" i="4"/>
  <c r="X920" i="4"/>
  <c r="W856" i="4"/>
  <c r="X856" i="4"/>
  <c r="W1923" i="4"/>
  <c r="X1923" i="4"/>
  <c r="X591" i="4"/>
  <c r="W591" i="4"/>
  <c r="W1001" i="4"/>
  <c r="X1001" i="4"/>
  <c r="X627" i="4"/>
  <c r="W627" i="4"/>
  <c r="X1048" i="4"/>
  <c r="W1048" i="4"/>
  <c r="W712" i="4"/>
  <c r="X712" i="4"/>
  <c r="X2039" i="4"/>
  <c r="W2039" i="4"/>
  <c r="X1161" i="4"/>
  <c r="W1161" i="4"/>
  <c r="W1069" i="4"/>
  <c r="X1069" i="4"/>
  <c r="W1373" i="4"/>
  <c r="X1373" i="4"/>
  <c r="X2053" i="4"/>
  <c r="W2053" i="4"/>
  <c r="W2028" i="4"/>
  <c r="X2028" i="4"/>
  <c r="W1274" i="4"/>
  <c r="X1274" i="4"/>
  <c r="X1125" i="4"/>
  <c r="W1125" i="4"/>
  <c r="W995" i="4"/>
  <c r="X995" i="4"/>
  <c r="X1757" i="4"/>
  <c r="W1757" i="4"/>
  <c r="W587" i="4"/>
  <c r="X587" i="4"/>
  <c r="X1165" i="4"/>
  <c r="W1165" i="4"/>
  <c r="W1667" i="4"/>
  <c r="X1667" i="4"/>
  <c r="W1156" i="4"/>
  <c r="X1156" i="4"/>
  <c r="X1937" i="4"/>
  <c r="W1937" i="4"/>
  <c r="X2267" i="4"/>
  <c r="W2267" i="4"/>
  <c r="X1068" i="4"/>
  <c r="W1068" i="4"/>
  <c r="W334" i="4"/>
  <c r="X334" i="4"/>
  <c r="W1408" i="4"/>
  <c r="X1408" i="4"/>
  <c r="W2036" i="4"/>
  <c r="X2036" i="4"/>
  <c r="W941" i="4"/>
  <c r="X941" i="4"/>
  <c r="W256" i="4"/>
  <c r="X256" i="4"/>
  <c r="X997" i="4"/>
  <c r="W997" i="4"/>
  <c r="W719" i="4"/>
  <c r="X719" i="4"/>
  <c r="X2065" i="4"/>
  <c r="W2065" i="4"/>
  <c r="W246" i="4"/>
  <c r="X246" i="4"/>
  <c r="X1902" i="4"/>
  <c r="W1902" i="4"/>
  <c r="X1969" i="4"/>
  <c r="W1969" i="4"/>
  <c r="X1310" i="4"/>
  <c r="W1310" i="4"/>
  <c r="W595" i="4"/>
  <c r="X595" i="4"/>
  <c r="W62" i="4"/>
  <c r="X62" i="4"/>
  <c r="W1226" i="4"/>
  <c r="X1226" i="4"/>
  <c r="W1655" i="4"/>
  <c r="X1655" i="4"/>
  <c r="W1074" i="4"/>
  <c r="X1074" i="4"/>
  <c r="W2037" i="4"/>
  <c r="X2037" i="4"/>
  <c r="X711" i="4"/>
  <c r="W711" i="4"/>
  <c r="W1051" i="4"/>
  <c r="X1051" i="4"/>
  <c r="X273" i="4"/>
  <c r="W273" i="4"/>
  <c r="X2111" i="4"/>
  <c r="W2111" i="4"/>
  <c r="W1938" i="4"/>
  <c r="X1938" i="4"/>
  <c r="W1271" i="4"/>
  <c r="X1271" i="4"/>
  <c r="W52" i="4"/>
  <c r="X52" i="4"/>
  <c r="X1944" i="4"/>
  <c r="W1944" i="4"/>
  <c r="W1462" i="4"/>
  <c r="X1462" i="4"/>
  <c r="W1251" i="4"/>
  <c r="X1251" i="4"/>
  <c r="W858" i="4"/>
  <c r="X858" i="4"/>
  <c r="W603" i="4"/>
  <c r="X603" i="4"/>
  <c r="X558" i="4"/>
  <c r="W558" i="4"/>
  <c r="W2274" i="4"/>
  <c r="X2274" i="4"/>
  <c r="W1103" i="4"/>
  <c r="X1103" i="4"/>
  <c r="W249" i="4"/>
  <c r="X249" i="4"/>
  <c r="X1964" i="4"/>
  <c r="W1964" i="4"/>
  <c r="X610" i="4"/>
  <c r="W610" i="4"/>
  <c r="X478" i="4"/>
  <c r="W478" i="4"/>
  <c r="X2073" i="4"/>
  <c r="W2073" i="4"/>
  <c r="W1367" i="4"/>
  <c r="X1367" i="4"/>
  <c r="X579" i="4"/>
  <c r="W579" i="4"/>
  <c r="X564" i="4"/>
  <c r="W564" i="4"/>
  <c r="X630" i="4"/>
  <c r="W630" i="4"/>
  <c r="X1812" i="4"/>
  <c r="W1812" i="4"/>
  <c r="X1999" i="4"/>
  <c r="W1999" i="4"/>
  <c r="W2034" i="4"/>
  <c r="X2034" i="4"/>
  <c r="W2421" i="4"/>
  <c r="X2421" i="4"/>
  <c r="X580" i="4"/>
  <c r="W580" i="4"/>
  <c r="X1313" i="4"/>
  <c r="W1313" i="4"/>
  <c r="X1958" i="4"/>
  <c r="W1958" i="4"/>
  <c r="X2138" i="4"/>
  <c r="W2138" i="4"/>
  <c r="X1928" i="4"/>
  <c r="W1928" i="4"/>
  <c r="W1997" i="4"/>
  <c r="X1997" i="4"/>
  <c r="X633" i="4"/>
  <c r="W633" i="4"/>
  <c r="X593" i="4"/>
  <c r="W593" i="4"/>
  <c r="X1183" i="4"/>
  <c r="W1183" i="4"/>
  <c r="X1116" i="4"/>
  <c r="W1116" i="4"/>
  <c r="W248" i="4"/>
  <c r="X248" i="4"/>
  <c r="X2011" i="4"/>
  <c r="W2011" i="4"/>
  <c r="X2305" i="4"/>
  <c r="W2305" i="4"/>
  <c r="W2152" i="4"/>
  <c r="X2152" i="4"/>
  <c r="X476" i="4"/>
  <c r="W476" i="4"/>
  <c r="W456" i="4"/>
  <c r="X456" i="4"/>
  <c r="W2147" i="4"/>
  <c r="X2147" i="4"/>
  <c r="X2004" i="4"/>
  <c r="W2004" i="4"/>
  <c r="X1352" i="4"/>
  <c r="W1352" i="4"/>
  <c r="W553" i="4"/>
  <c r="X553" i="4"/>
  <c r="W2300" i="4"/>
  <c r="X2300" i="4"/>
  <c r="W1115" i="4"/>
  <c r="X1115" i="4"/>
  <c r="X2045" i="4"/>
  <c r="W2045" i="4"/>
  <c r="W1049" i="4"/>
  <c r="X1049" i="4"/>
  <c r="X275" i="4"/>
  <c r="W275" i="4"/>
  <c r="W918" i="4"/>
  <c r="X918" i="4"/>
  <c r="W706" i="4"/>
  <c r="X706" i="4"/>
  <c r="W2319" i="4"/>
  <c r="X2319" i="4"/>
  <c r="W232" i="4"/>
  <c r="X232" i="4"/>
  <c r="X2394" i="4"/>
  <c r="W2394" i="4"/>
  <c r="X988" i="4"/>
  <c r="W988" i="4"/>
  <c r="X2229" i="4"/>
  <c r="W2229" i="4"/>
  <c r="X2098" i="4"/>
  <c r="W2098" i="4"/>
  <c r="X1100" i="4"/>
  <c r="W1100" i="4"/>
  <c r="W1437" i="4"/>
  <c r="X1437" i="4"/>
  <c r="W1587" i="4"/>
  <c r="X1587" i="4"/>
  <c r="X1092" i="4"/>
  <c r="W1092" i="4"/>
  <c r="W281" i="4"/>
  <c r="X281" i="4"/>
  <c r="W936" i="4"/>
  <c r="X936" i="4"/>
  <c r="X1099" i="4"/>
  <c r="W1099" i="4"/>
  <c r="W481" i="4"/>
  <c r="X481" i="4"/>
  <c r="W2335" i="4"/>
  <c r="X2335" i="4"/>
  <c r="W524" i="4"/>
  <c r="X524" i="4"/>
  <c r="W1550" i="4"/>
  <c r="X1550" i="4"/>
  <c r="X2022" i="4"/>
  <c r="W2022" i="4"/>
  <c r="X1089" i="4"/>
  <c r="W1089" i="4"/>
  <c r="X2186" i="4"/>
  <c r="W2186" i="4"/>
  <c r="W1256" i="4"/>
  <c r="X1256" i="4"/>
  <c r="W1334" i="4"/>
  <c r="X1334" i="4"/>
  <c r="X1930" i="4"/>
  <c r="W1930" i="4"/>
  <c r="W335" i="4"/>
  <c r="X335" i="4"/>
  <c r="W929" i="4"/>
  <c r="X929" i="4"/>
  <c r="W1960" i="4"/>
  <c r="X1960" i="4"/>
  <c r="X2082" i="4"/>
  <c r="W2082" i="4"/>
  <c r="X1117" i="4"/>
  <c r="W1117" i="4"/>
  <c r="X1754" i="4"/>
  <c r="W1754" i="4"/>
  <c r="X2058" i="4"/>
  <c r="W2058" i="4"/>
  <c r="X1154" i="4"/>
  <c r="W1154" i="4"/>
  <c r="X268" i="4"/>
  <c r="W268" i="4"/>
  <c r="W1829" i="4"/>
  <c r="X1829" i="4"/>
  <c r="X569" i="4"/>
  <c r="W569" i="4"/>
  <c r="W863" i="4"/>
  <c r="X863" i="4"/>
  <c r="W1184" i="4"/>
  <c r="X1184" i="4"/>
  <c r="W2222" i="4"/>
  <c r="X2222" i="4"/>
  <c r="X2280" i="4"/>
  <c r="W2280" i="4"/>
  <c r="W1276" i="4"/>
  <c r="X1276" i="4"/>
  <c r="W54" i="4"/>
  <c r="X54" i="4"/>
  <c r="W1513" i="4"/>
  <c r="X1513" i="4"/>
  <c r="W1506" i="4"/>
  <c r="X1506" i="4"/>
  <c r="X2155" i="4"/>
  <c r="W2155" i="4"/>
  <c r="X1275" i="4"/>
  <c r="W1275" i="4"/>
  <c r="W924" i="4"/>
  <c r="X924" i="4"/>
  <c r="X1953" i="4"/>
  <c r="W1953" i="4"/>
  <c r="W710" i="4"/>
  <c r="X710" i="4"/>
  <c r="X1939" i="4"/>
  <c r="W1939" i="4"/>
  <c r="X896" i="4"/>
  <c r="W896" i="4"/>
  <c r="X1809" i="4"/>
  <c r="W1809" i="4"/>
  <c r="X641" i="4"/>
  <c r="W641" i="4"/>
  <c r="W65" i="4"/>
  <c r="X65" i="4"/>
  <c r="X582" i="4"/>
  <c r="W582" i="4"/>
  <c r="W89" i="4"/>
  <c r="X89" i="4"/>
  <c r="W2145" i="4"/>
  <c r="X2145" i="4"/>
  <c r="W1171" i="4"/>
  <c r="X1171" i="4"/>
  <c r="W2146" i="4"/>
  <c r="X2146" i="4"/>
  <c r="W675" i="4"/>
  <c r="X675" i="4"/>
  <c r="W1093" i="4"/>
  <c r="X1093" i="4"/>
  <c r="X95" i="4"/>
  <c r="W95" i="4"/>
  <c r="X1751" i="4"/>
  <c r="W1751" i="4"/>
  <c r="X2010" i="4"/>
  <c r="W2010" i="4"/>
  <c r="X1990" i="4"/>
  <c r="W1990" i="4"/>
  <c r="X584" i="4"/>
  <c r="W584" i="4"/>
  <c r="X1270" i="4"/>
  <c r="W1270" i="4"/>
  <c r="W1470" i="4"/>
  <c r="X1470" i="4"/>
  <c r="W418" i="4"/>
  <c r="X418" i="4"/>
  <c r="W2104" i="4"/>
  <c r="X2104" i="4"/>
  <c r="W284" i="4"/>
  <c r="X284" i="4"/>
  <c r="W1497" i="4"/>
  <c r="X1497" i="4"/>
  <c r="X1991" i="4"/>
  <c r="W1991" i="4"/>
  <c r="X103" i="4"/>
  <c r="W103" i="4"/>
  <c r="X1985" i="4"/>
  <c r="W1985" i="4"/>
  <c r="W1796" i="4"/>
  <c r="X1796" i="4"/>
  <c r="X2290" i="4"/>
  <c r="W2290" i="4"/>
  <c r="X1765" i="4"/>
  <c r="W1765" i="4"/>
  <c r="W2282" i="4"/>
  <c r="X2282" i="4"/>
  <c r="W517" i="4"/>
  <c r="X517" i="4"/>
  <c r="W1449" i="4"/>
  <c r="X1449" i="4"/>
  <c r="W1424" i="4"/>
  <c r="X1424" i="4"/>
  <c r="W198" i="4"/>
  <c r="X198" i="4"/>
  <c r="W515" i="4"/>
  <c r="X515" i="4"/>
  <c r="W1452" i="4"/>
  <c r="X1452" i="4"/>
  <c r="X2081" i="4"/>
  <c r="W2081" i="4"/>
  <c r="X2106" i="4"/>
  <c r="W2106" i="4"/>
  <c r="W1817" i="4"/>
  <c r="X1817" i="4"/>
  <c r="W2273" i="4"/>
  <c r="X2273" i="4"/>
  <c r="X1932" i="4"/>
  <c r="W1932" i="4"/>
  <c r="W350" i="4"/>
  <c r="X350" i="4"/>
  <c r="X2297" i="4"/>
  <c r="W2297" i="4"/>
  <c r="X1027" i="4"/>
  <c r="W1027" i="4"/>
  <c r="X695" i="4"/>
  <c r="W695" i="4"/>
  <c r="X1278" i="4"/>
  <c r="W1278" i="4"/>
  <c r="X2006" i="4"/>
  <c r="W2006" i="4"/>
  <c r="W1952" i="4"/>
  <c r="X1952" i="4"/>
  <c r="X1177" i="4"/>
  <c r="W1177" i="4"/>
  <c r="W480" i="4"/>
  <c r="X480" i="4"/>
  <c r="W2105" i="4"/>
  <c r="X2105" i="4"/>
  <c r="W1658" i="4"/>
  <c r="X1658" i="4"/>
  <c r="W207" i="4"/>
  <c r="X207" i="4"/>
  <c r="W379" i="4"/>
  <c r="X379" i="4"/>
  <c r="W1845" i="4"/>
  <c r="X1845" i="4"/>
  <c r="W1934" i="4"/>
  <c r="X1934" i="4"/>
  <c r="X677" i="4"/>
  <c r="W677" i="4"/>
  <c r="W720" i="4"/>
  <c r="X720" i="4"/>
  <c r="X1291" i="4"/>
  <c r="W1291" i="4"/>
  <c r="X1316" i="4"/>
  <c r="W1316" i="4"/>
  <c r="W972" i="4"/>
  <c r="X972" i="4"/>
  <c r="X1037" i="4"/>
  <c r="W1037" i="4"/>
  <c r="X933" i="4"/>
  <c r="W933" i="4"/>
  <c r="X1748" i="4"/>
  <c r="W1748" i="4"/>
  <c r="W980" i="4"/>
  <c r="X980" i="4"/>
  <c r="X887" i="4"/>
  <c r="W887" i="4"/>
  <c r="X1354" i="4"/>
  <c r="W1354" i="4"/>
  <c r="W2333" i="4"/>
  <c r="X2333" i="4"/>
  <c r="W1168" i="4"/>
  <c r="X1168" i="4"/>
  <c r="X969" i="4"/>
  <c r="W969" i="4"/>
  <c r="X2403" i="4"/>
  <c r="W2403" i="4"/>
  <c r="W1132" i="4"/>
  <c r="X1132" i="4"/>
  <c r="W1272" i="4"/>
  <c r="X1272" i="4"/>
  <c r="W414" i="4"/>
  <c r="X414" i="4"/>
  <c r="W1629" i="4"/>
  <c r="X1629" i="4"/>
  <c r="X475" i="4"/>
  <c r="W475" i="4"/>
  <c r="W577" i="4"/>
  <c r="X577" i="4"/>
  <c r="X2393" i="4"/>
  <c r="W2393" i="4"/>
  <c r="W703" i="4"/>
  <c r="X703" i="4"/>
  <c r="X2261" i="4"/>
  <c r="W2261" i="4"/>
  <c r="W975" i="4"/>
  <c r="X975" i="4"/>
  <c r="X1762" i="4"/>
  <c r="W1762" i="4"/>
  <c r="X2136" i="4"/>
  <c r="W2136" i="4"/>
  <c r="W1573" i="4"/>
  <c r="X1573" i="4"/>
  <c r="W307" i="4"/>
  <c r="X307" i="4"/>
  <c r="W2387" i="4"/>
  <c r="X2387" i="4"/>
  <c r="W1238" i="4"/>
  <c r="X1238" i="4"/>
  <c r="W236" i="4"/>
  <c r="X236" i="4"/>
  <c r="W2024" i="4"/>
  <c r="X2024" i="4"/>
  <c r="X1140" i="4"/>
  <c r="W1140" i="4"/>
  <c r="X261" i="4"/>
  <c r="W261" i="4"/>
  <c r="X1344" i="4"/>
  <c r="W1344" i="4"/>
  <c r="X935" i="4"/>
  <c r="W935" i="4"/>
  <c r="X2268" i="4"/>
  <c r="W2268" i="4"/>
  <c r="X1329" i="4"/>
  <c r="W1329" i="4"/>
  <c r="X949" i="4"/>
  <c r="W949" i="4"/>
  <c r="W1509" i="4"/>
  <c r="X1509" i="4"/>
  <c r="W311" i="4"/>
  <c r="X311" i="4"/>
  <c r="W2285" i="4"/>
  <c r="X2285" i="4"/>
  <c r="W914" i="4"/>
  <c r="X914" i="4"/>
  <c r="W1032" i="4"/>
  <c r="X1032" i="4"/>
  <c r="X1065" i="4"/>
  <c r="W1065" i="4"/>
  <c r="W1108" i="4"/>
  <c r="X1108" i="4"/>
  <c r="X2287" i="4"/>
  <c r="W2287" i="4"/>
  <c r="W2019" i="4"/>
  <c r="X2019" i="4"/>
  <c r="W1263" i="4"/>
  <c r="X1263" i="4"/>
  <c r="X2029" i="4"/>
  <c r="W2029" i="4"/>
  <c r="X2103" i="4"/>
  <c r="W2103" i="4"/>
  <c r="W1676" i="4"/>
  <c r="X1676" i="4"/>
  <c r="W403" i="4"/>
  <c r="X403" i="4"/>
  <c r="W56" i="4"/>
  <c r="X56" i="4"/>
  <c r="W1580" i="4"/>
  <c r="X1580" i="4"/>
  <c r="W237" i="4"/>
  <c r="X237" i="4"/>
  <c r="W1429" i="4"/>
  <c r="X1429" i="4"/>
  <c r="X994" i="4"/>
  <c r="W994" i="4"/>
  <c r="X921" i="4"/>
  <c r="W921" i="4"/>
  <c r="X699" i="4"/>
  <c r="W699" i="4"/>
  <c r="W1143" i="4"/>
  <c r="X1143" i="4"/>
  <c r="W562" i="4"/>
  <c r="X562" i="4"/>
  <c r="W477" i="4"/>
  <c r="X477" i="4"/>
  <c r="X2189" i="4"/>
  <c r="W2189" i="4"/>
  <c r="X1169" i="4"/>
  <c r="W1169" i="4"/>
  <c r="W83" i="4"/>
  <c r="X83" i="4"/>
  <c r="W943" i="4"/>
  <c r="X943" i="4"/>
  <c r="X2026" i="4"/>
  <c r="W2026" i="4"/>
  <c r="X2195" i="4"/>
  <c r="W2195" i="4"/>
  <c r="X575" i="4"/>
  <c r="W575" i="4"/>
  <c r="X696" i="4"/>
  <c r="W696" i="4"/>
  <c r="X2007" i="4"/>
  <c r="W2007" i="4"/>
  <c r="W2046" i="4"/>
  <c r="X2046" i="4"/>
  <c r="W963" i="4"/>
  <c r="X963" i="4"/>
  <c r="W419" i="4"/>
  <c r="X419" i="4"/>
  <c r="X531" i="4"/>
  <c r="W531" i="4"/>
  <c r="X2198" i="4"/>
  <c r="W2198" i="4"/>
  <c r="W1312" i="4"/>
  <c r="X1312" i="4"/>
  <c r="X1022" i="4"/>
  <c r="W1022" i="4"/>
  <c r="W2272" i="4"/>
  <c r="X2272" i="4"/>
  <c r="X2284" i="4"/>
  <c r="W2284" i="4"/>
  <c r="W2018" i="4"/>
  <c r="X2018" i="4"/>
  <c r="X1130" i="4"/>
  <c r="W1130" i="4"/>
  <c r="W976" i="4"/>
  <c r="X976" i="4"/>
  <c r="X1047" i="4"/>
  <c r="W1047" i="4"/>
  <c r="W1332" i="4"/>
  <c r="X1332" i="4"/>
  <c r="X538" i="4"/>
  <c r="W538" i="4"/>
  <c r="X1909" i="4"/>
  <c r="W1909" i="4"/>
  <c r="X486" i="4"/>
  <c r="W486" i="4"/>
  <c r="W638" i="4"/>
  <c r="X638" i="4"/>
  <c r="X1061" i="4"/>
  <c r="W1061" i="4"/>
  <c r="W55" i="4"/>
  <c r="X55" i="4"/>
  <c r="X2396" i="4"/>
  <c r="W2396" i="4"/>
  <c r="X1158" i="4"/>
  <c r="W1158" i="4"/>
  <c r="W2181" i="4"/>
  <c r="X2181" i="4"/>
  <c r="X1973" i="4"/>
  <c r="W1973" i="4"/>
  <c r="W1963" i="4"/>
  <c r="X1963" i="4"/>
  <c r="W1530" i="4"/>
  <c r="X1530" i="4"/>
  <c r="X724" i="4"/>
  <c r="W724" i="4"/>
  <c r="W1798" i="4"/>
  <c r="X1798" i="4"/>
  <c r="X886" i="4"/>
  <c r="W886" i="4"/>
  <c r="X1142" i="4"/>
  <c r="W1142" i="4"/>
  <c r="X1965" i="4"/>
  <c r="W1965" i="4"/>
  <c r="X723" i="4"/>
  <c r="W723" i="4"/>
  <c r="X2159" i="4"/>
  <c r="W2159" i="4"/>
  <c r="W676" i="4"/>
  <c r="X676" i="4"/>
  <c r="X1981" i="4"/>
  <c r="W1981" i="4"/>
  <c r="X1042" i="4"/>
  <c r="W1042" i="4"/>
  <c r="X533" i="4"/>
  <c r="W533" i="4"/>
  <c r="X915" i="4"/>
  <c r="W915" i="4"/>
  <c r="X2102" i="4"/>
  <c r="W2102" i="4"/>
  <c r="X2076" i="4"/>
  <c r="W2076" i="4"/>
  <c r="X1911" i="4"/>
  <c r="W1911" i="4"/>
  <c r="W2417" i="4"/>
  <c r="X2417" i="4"/>
  <c r="X1166" i="4"/>
  <c r="W1166" i="4"/>
  <c r="X588" i="4"/>
  <c r="W588" i="4"/>
  <c r="X1801" i="4"/>
  <c r="W1801" i="4"/>
  <c r="W1292" i="4"/>
  <c r="X1292" i="4"/>
  <c r="W1311" i="4"/>
  <c r="X1311" i="4"/>
  <c r="X473" i="4"/>
  <c r="W473" i="4"/>
  <c r="X2095" i="4"/>
  <c r="W2095" i="4"/>
  <c r="X1005" i="4"/>
  <c r="W1005" i="4"/>
  <c r="X1030" i="4"/>
  <c r="W1030" i="4"/>
  <c r="W1890" i="4"/>
  <c r="X1890" i="4"/>
  <c r="W1540" i="4"/>
  <c r="X1540" i="4"/>
  <c r="X1149" i="4"/>
  <c r="W1149" i="4"/>
  <c r="W1962" i="4"/>
  <c r="X1962" i="4"/>
  <c r="W69" i="4"/>
  <c r="X69" i="4"/>
  <c r="W1546" i="4"/>
  <c r="X1546" i="4"/>
  <c r="X585" i="4"/>
  <c r="W585" i="4"/>
  <c r="X897" i="4"/>
  <c r="W897" i="4"/>
  <c r="X2121" i="4"/>
  <c r="W2121" i="4"/>
  <c r="X912" i="4"/>
  <c r="W912" i="4"/>
  <c r="W948" i="4"/>
  <c r="X948" i="4"/>
  <c r="W511" i="4"/>
  <c r="X511" i="4"/>
  <c r="X1943" i="4"/>
  <c r="W1943" i="4"/>
  <c r="W2048" i="4"/>
  <c r="X2048" i="4"/>
  <c r="W2382" i="4"/>
  <c r="X2382" i="4"/>
  <c r="W357" i="4"/>
  <c r="X357" i="4"/>
  <c r="W380" i="4"/>
  <c r="X380" i="4"/>
  <c r="W1566" i="4"/>
  <c r="X1566" i="4"/>
  <c r="W2168" i="4"/>
  <c r="X2168" i="4"/>
  <c r="X1269" i="4"/>
  <c r="W1269" i="4"/>
  <c r="X1940" i="4"/>
  <c r="W1940" i="4"/>
  <c r="X492" i="4"/>
  <c r="W492" i="4"/>
  <c r="W1469" i="4"/>
  <c r="X1469" i="4"/>
  <c r="W200" i="4"/>
  <c r="X200" i="4"/>
  <c r="W2294" i="4"/>
  <c r="X2294" i="4"/>
  <c r="X1919" i="4"/>
  <c r="W1919" i="4"/>
  <c r="X2148" i="4"/>
  <c r="W2148" i="4"/>
  <c r="W544" i="4"/>
  <c r="X544" i="4"/>
  <c r="W1416" i="4"/>
  <c r="X1416" i="4"/>
  <c r="W202" i="4"/>
  <c r="X202" i="4"/>
  <c r="W1485" i="4"/>
  <c r="X1485" i="4"/>
  <c r="X2399" i="4"/>
  <c r="W2399" i="4"/>
  <c r="X1057" i="4"/>
  <c r="W1057" i="4"/>
  <c r="X717" i="4"/>
  <c r="W717" i="4"/>
  <c r="W90" i="4"/>
  <c r="X90" i="4"/>
  <c r="X1088" i="4"/>
  <c r="W1088" i="4"/>
  <c r="X1066" i="4"/>
  <c r="W1066" i="4"/>
  <c r="W1979" i="4"/>
  <c r="X1979" i="4"/>
  <c r="W1277" i="4"/>
  <c r="X1277" i="4"/>
  <c r="X909" i="4"/>
  <c r="W909" i="4"/>
  <c r="W551" i="4"/>
  <c r="X551" i="4"/>
  <c r="X1262" i="4"/>
  <c r="W1262" i="4"/>
  <c r="W497" i="4"/>
  <c r="X497" i="4"/>
  <c r="X923" i="4"/>
  <c r="W923" i="4"/>
  <c r="W2141" i="4"/>
  <c r="X2141" i="4"/>
  <c r="X2295" i="4"/>
  <c r="W2295" i="4"/>
  <c r="W860" i="4"/>
  <c r="X860" i="4"/>
  <c r="X730" i="4"/>
  <c r="W730" i="4"/>
  <c r="X1017" i="4"/>
  <c r="W1017" i="4"/>
  <c r="X944" i="4"/>
  <c r="W944" i="4"/>
  <c r="X2112" i="4"/>
  <c r="W2112" i="4"/>
  <c r="W2242" i="4"/>
  <c r="X2242" i="4"/>
  <c r="W1753" i="4"/>
  <c r="X1753" i="4"/>
  <c r="W1534" i="4"/>
  <c r="X1534" i="4"/>
  <c r="W2384" i="4"/>
  <c r="X2384" i="4"/>
  <c r="W399" i="4"/>
  <c r="X399" i="4"/>
  <c r="X1306" i="4"/>
  <c r="W1306" i="4"/>
  <c r="W498" i="4"/>
  <c r="X498" i="4"/>
  <c r="W530" i="4"/>
  <c r="X530" i="4"/>
  <c r="X547" i="4"/>
  <c r="W547" i="4"/>
  <c r="W2135" i="4"/>
  <c r="X2135" i="4"/>
  <c r="X1314" i="4"/>
  <c r="W1314" i="4"/>
  <c r="X2238" i="4"/>
  <c r="W2238" i="4"/>
  <c r="X701" i="4"/>
  <c r="W701" i="4"/>
  <c r="W1544" i="4"/>
  <c r="X1544" i="4"/>
  <c r="W376" i="4"/>
  <c r="X376" i="4"/>
  <c r="W1498" i="4"/>
  <c r="X1498" i="4"/>
  <c r="X946" i="4"/>
  <c r="W946" i="4"/>
  <c r="X1957" i="4"/>
  <c r="W1957" i="4"/>
  <c r="W2338" i="4"/>
  <c r="X2338" i="4"/>
  <c r="W1104" i="4"/>
  <c r="X1104" i="4"/>
  <c r="W973" i="4"/>
  <c r="X973" i="4"/>
  <c r="W2069" i="4"/>
  <c r="X2069" i="4"/>
  <c r="X904" i="4"/>
  <c r="W904" i="4"/>
  <c r="W211" i="4"/>
  <c r="X211" i="4"/>
  <c r="W2050" i="4"/>
  <c r="X2050" i="4"/>
  <c r="W1345" i="4"/>
  <c r="X1345" i="4"/>
  <c r="X906" i="4"/>
  <c r="W906" i="4"/>
  <c r="W1353" i="4"/>
  <c r="X1353" i="4"/>
  <c r="W112" i="4"/>
  <c r="X112" i="4"/>
  <c r="X2400" i="4"/>
  <c r="W2400" i="4"/>
  <c r="W917" i="4"/>
  <c r="X917" i="4"/>
  <c r="X2071" i="4"/>
  <c r="W2071" i="4"/>
  <c r="X1084" i="4"/>
  <c r="W1084" i="4"/>
  <c r="W2275" i="4"/>
  <c r="X2275" i="4"/>
  <c r="X1797" i="4"/>
  <c r="W1797" i="4"/>
  <c r="W88" i="4"/>
  <c r="X88" i="4"/>
  <c r="W958" i="4"/>
  <c r="X958" i="4"/>
  <c r="X993" i="4"/>
  <c r="W993" i="4"/>
  <c r="W1231" i="4"/>
  <c r="X1231" i="4"/>
  <c r="W1216" i="4"/>
  <c r="X1216" i="4"/>
  <c r="W2033" i="4"/>
  <c r="X2033" i="4"/>
  <c r="X2232" i="4"/>
  <c r="W2232" i="4"/>
  <c r="W2083" i="4"/>
  <c r="X2083" i="4"/>
  <c r="W1002" i="4"/>
  <c r="X1002" i="4"/>
  <c r="W1903" i="4"/>
  <c r="X1903" i="4"/>
  <c r="X2149" i="4"/>
  <c r="W2149" i="4"/>
  <c r="X1106" i="4"/>
  <c r="W1106" i="4"/>
  <c r="X2009" i="4"/>
  <c r="W2009" i="4"/>
  <c r="X460" i="4"/>
  <c r="W460" i="4"/>
  <c r="W344" i="4"/>
  <c r="X344" i="4"/>
  <c r="X1948" i="4"/>
  <c r="W1948" i="4"/>
  <c r="W1062" i="4"/>
  <c r="X1062" i="4"/>
  <c r="X589" i="4"/>
  <c r="W589" i="4"/>
  <c r="X686" i="4"/>
  <c r="W686" i="4"/>
  <c r="W905" i="4"/>
  <c r="X905" i="4"/>
  <c r="W1024" i="4"/>
  <c r="X1024" i="4"/>
  <c r="X1989" i="4"/>
  <c r="W1989" i="4"/>
  <c r="W1924" i="4"/>
  <c r="X1924" i="4"/>
  <c r="W689" i="4"/>
  <c r="X689" i="4"/>
  <c r="W1414" i="4"/>
  <c r="X1414" i="4"/>
  <c r="W1441" i="4"/>
  <c r="X1441" i="4"/>
  <c r="W458" i="4"/>
  <c r="X458" i="4"/>
  <c r="X682" i="4"/>
  <c r="W682" i="4"/>
  <c r="X1945" i="4"/>
  <c r="W1945" i="4"/>
  <c r="W493" i="4"/>
  <c r="X493" i="4"/>
  <c r="W2086" i="4"/>
  <c r="X2086" i="4"/>
  <c r="W1841" i="4"/>
  <c r="X1841" i="4"/>
  <c r="W1444" i="4"/>
  <c r="X1444" i="4"/>
  <c r="W239" i="4"/>
  <c r="X239" i="4"/>
  <c r="W1374" i="4"/>
  <c r="X1374" i="4"/>
  <c r="X598" i="4"/>
  <c r="W598" i="4"/>
  <c r="W2402" i="4"/>
  <c r="X2402" i="4"/>
  <c r="W1128" i="4"/>
  <c r="X1128" i="4"/>
  <c r="X962" i="4"/>
  <c r="W962" i="4"/>
  <c r="X2140" i="4"/>
  <c r="W2140" i="4"/>
  <c r="X1261" i="4"/>
  <c r="W1261" i="4"/>
  <c r="W684" i="4"/>
  <c r="X684" i="4"/>
  <c r="X2397" i="4"/>
  <c r="W2397" i="4"/>
  <c r="X1284" i="4"/>
  <c r="W1284" i="4"/>
  <c r="X607" i="4"/>
  <c r="W607" i="4"/>
  <c r="W87" i="4"/>
  <c r="X87" i="4"/>
  <c r="W865" i="4"/>
  <c r="X865" i="4"/>
  <c r="W420" i="4"/>
  <c r="X420" i="4"/>
  <c r="W1472" i="4"/>
  <c r="X1472" i="4"/>
  <c r="W214" i="4"/>
  <c r="X214" i="4"/>
  <c r="W964" i="4"/>
  <c r="X964" i="4"/>
  <c r="X1922" i="4"/>
  <c r="W1922" i="4"/>
  <c r="W98" i="4"/>
  <c r="X98" i="4"/>
  <c r="W1987" i="4"/>
  <c r="X1987" i="4"/>
  <c r="X2002" i="4"/>
  <c r="W2002" i="4"/>
  <c r="X1124" i="4"/>
  <c r="W1124" i="4"/>
  <c r="W1082" i="4"/>
  <c r="X1082" i="4"/>
  <c r="W599" i="4"/>
  <c r="X599" i="4"/>
  <c r="X1343" i="4"/>
  <c r="W1343" i="4"/>
  <c r="X729" i="4"/>
  <c r="W729" i="4"/>
  <c r="W570" i="4"/>
  <c r="X570" i="4"/>
  <c r="W543" i="4"/>
  <c r="X543" i="4"/>
  <c r="W565" i="4"/>
  <c r="X565" i="4"/>
  <c r="W466" i="4"/>
  <c r="X466" i="4"/>
  <c r="W46" i="4"/>
  <c r="X46" i="4"/>
  <c r="X2062" i="4"/>
  <c r="W2062" i="4"/>
  <c r="X2091" i="4"/>
  <c r="W2091" i="4"/>
  <c r="W2131" i="4"/>
  <c r="X2131" i="4"/>
  <c r="X1905" i="4"/>
  <c r="W1905" i="4"/>
  <c r="X1745" i="4"/>
  <c r="W1745" i="4"/>
  <c r="W1029" i="4"/>
  <c r="X1029" i="4"/>
  <c r="X1755" i="4"/>
  <c r="W1755" i="4"/>
  <c r="W1894" i="4"/>
  <c r="X1894" i="4"/>
  <c r="X464" i="4"/>
  <c r="W464" i="4"/>
  <c r="X970" i="4"/>
  <c r="W970" i="4"/>
  <c r="W552" i="4"/>
  <c r="X552" i="4"/>
  <c r="X2130" i="4"/>
  <c r="W2130" i="4"/>
  <c r="X902" i="4"/>
  <c r="W902" i="4"/>
  <c r="X1185" i="4"/>
  <c r="W1185" i="4"/>
  <c r="W2107" i="4"/>
  <c r="X2107" i="4"/>
  <c r="X242" i="4"/>
  <c r="W242" i="4"/>
  <c r="X1918" i="4"/>
  <c r="W1918" i="4"/>
  <c r="W358" i="4"/>
  <c r="X358" i="4"/>
  <c r="W338" i="4"/>
  <c r="X338" i="4"/>
  <c r="X1006" i="4"/>
  <c r="W1006" i="4"/>
  <c r="W687" i="4"/>
  <c r="X687" i="4"/>
  <c r="W2151" i="4"/>
  <c r="X2151" i="4"/>
  <c r="W508" i="4"/>
  <c r="X508" i="4"/>
  <c r="W1541" i="4"/>
  <c r="X1541" i="4"/>
  <c r="W217" i="4"/>
  <c r="X217" i="4"/>
  <c r="X895" i="4"/>
  <c r="W895" i="4"/>
  <c r="X937" i="4"/>
  <c r="W937" i="4"/>
  <c r="X2068" i="4"/>
  <c r="W2068" i="4"/>
  <c r="W951" i="4"/>
  <c r="X951" i="4"/>
  <c r="W2030" i="4"/>
  <c r="X2030" i="4"/>
  <c r="X1186" i="4"/>
  <c r="W1186" i="4"/>
  <c r="W1091" i="4"/>
  <c r="X1091" i="4"/>
  <c r="X955" i="4"/>
  <c r="W955" i="4"/>
  <c r="W1901" i="4"/>
  <c r="X1901" i="4"/>
  <c r="X919" i="4"/>
  <c r="W919" i="4"/>
  <c r="X454" i="4"/>
  <c r="W454" i="4"/>
  <c r="W1338" i="4"/>
  <c r="X1338" i="4"/>
  <c r="X2190" i="4"/>
  <c r="W2190" i="4"/>
  <c r="X254" i="4"/>
  <c r="W254" i="4"/>
  <c r="W2271" i="4"/>
  <c r="X2271" i="4"/>
  <c r="X1750" i="4"/>
  <c r="W1750" i="4"/>
  <c r="X1191" i="4"/>
  <c r="W1191" i="4"/>
  <c r="X1977" i="4"/>
  <c r="W1977" i="4"/>
  <c r="W340" i="4"/>
  <c r="X340" i="4"/>
  <c r="W1631" i="4"/>
  <c r="X1631" i="4"/>
  <c r="X1355" i="4"/>
  <c r="W1355" i="4"/>
  <c r="X996" i="4"/>
  <c r="W996" i="4"/>
  <c r="X2120" i="4"/>
  <c r="W2120" i="4"/>
  <c r="W907" i="4"/>
  <c r="X907" i="4"/>
  <c r="W1046" i="4"/>
  <c r="X1046" i="4"/>
  <c r="W1837" i="4"/>
  <c r="X1837" i="4"/>
  <c r="X1324" i="4"/>
  <c r="W1324" i="4"/>
  <c r="W265" i="4"/>
  <c r="X265" i="4"/>
  <c r="X1318" i="4"/>
  <c r="W1318" i="4"/>
  <c r="X1335" i="4"/>
  <c r="W1335" i="4"/>
  <c r="W1181" i="4"/>
  <c r="X1181" i="4"/>
  <c r="X2092" i="4"/>
  <c r="W2092" i="4"/>
  <c r="W2127" i="4"/>
  <c r="X2127" i="4"/>
  <c r="W1389" i="4"/>
  <c r="X1389" i="4"/>
  <c r="X968" i="4"/>
  <c r="W968" i="4"/>
  <c r="X1041" i="4"/>
  <c r="W1041" i="4"/>
  <c r="W1966" i="4"/>
  <c r="X1966" i="4"/>
  <c r="X1004" i="4"/>
  <c r="W1004" i="4"/>
  <c r="X1138" i="4"/>
  <c r="W1138" i="4"/>
  <c r="X482" i="4"/>
  <c r="W482" i="4"/>
  <c r="X982" i="4"/>
  <c r="W982" i="4"/>
  <c r="W1680" i="4"/>
  <c r="X1680" i="4"/>
  <c r="W1583" i="4"/>
  <c r="X1583" i="4"/>
  <c r="W1207" i="4"/>
  <c r="X1207" i="4"/>
  <c r="X986" i="4"/>
  <c r="W986" i="4"/>
  <c r="W1912" i="4"/>
  <c r="X1912" i="4"/>
  <c r="W2116" i="4"/>
  <c r="X2116" i="4"/>
  <c r="X1064" i="4"/>
  <c r="W1064" i="4"/>
  <c r="X1126" i="4"/>
  <c r="W1126" i="4"/>
  <c r="W1222" i="4"/>
  <c r="X1222" i="4"/>
  <c r="W1520" i="4"/>
  <c r="X1520" i="4"/>
  <c r="W1405" i="4"/>
  <c r="X1405" i="4"/>
  <c r="W1614" i="4"/>
  <c r="X1614" i="4"/>
  <c r="W1507" i="4"/>
  <c r="X1507" i="4"/>
  <c r="X556" i="4"/>
  <c r="W556" i="4"/>
  <c r="W1551" i="4"/>
  <c r="X1551" i="4"/>
  <c r="W1259" i="4"/>
  <c r="X1259" i="4"/>
  <c r="X2038" i="4"/>
  <c r="W2038" i="4"/>
  <c r="W1090" i="4"/>
  <c r="X1090" i="4"/>
  <c r="X1819" i="4"/>
  <c r="W1819" i="4"/>
  <c r="X992" i="4"/>
  <c r="W992" i="4"/>
  <c r="X1895" i="4"/>
  <c r="W1895" i="4"/>
  <c r="X252" i="4"/>
  <c r="W252" i="4"/>
  <c r="W550" i="4"/>
  <c r="X550" i="4"/>
  <c r="W1204" i="4"/>
  <c r="X1204" i="4"/>
  <c r="W324" i="4"/>
  <c r="X324" i="4"/>
  <c r="X2077" i="4"/>
  <c r="W2077" i="4"/>
  <c r="W1368" i="4"/>
  <c r="X1368" i="4"/>
  <c r="W1209" i="4"/>
  <c r="X1209" i="4"/>
  <c r="W1112" i="4"/>
  <c r="X1112" i="4"/>
  <c r="W2162" i="4"/>
  <c r="X2162" i="4"/>
  <c r="X2179" i="4"/>
  <c r="W2179" i="4"/>
  <c r="W1035" i="4"/>
  <c r="X1035" i="4"/>
  <c r="X2137" i="4"/>
  <c r="W2137" i="4"/>
  <c r="X1954" i="4"/>
  <c r="W1954" i="4"/>
  <c r="X1268" i="4"/>
  <c r="W1268" i="4"/>
  <c r="X1351" i="4"/>
  <c r="W1351" i="4"/>
  <c r="X1949" i="4"/>
  <c r="W1949" i="4"/>
  <c r="W1428" i="4"/>
  <c r="X1428" i="4"/>
  <c r="X1153" i="4"/>
  <c r="W1153" i="4"/>
  <c r="W981" i="4"/>
  <c r="X981" i="4"/>
  <c r="W2306" i="4"/>
  <c r="X2306" i="4"/>
  <c r="X956" i="4"/>
  <c r="W956" i="4"/>
  <c r="W1075" i="4"/>
  <c r="X1075" i="4"/>
  <c r="X2293" i="4"/>
  <c r="W2293" i="4"/>
  <c r="W507" i="4"/>
  <c r="X507" i="4"/>
  <c r="X1194" i="4"/>
  <c r="W1194" i="4"/>
  <c r="W618" i="4"/>
  <c r="X618" i="4"/>
  <c r="W1643" i="4"/>
  <c r="X1643" i="4"/>
  <c r="W1034" i="4"/>
  <c r="X1034" i="4"/>
  <c r="W934" i="4"/>
  <c r="X934" i="4"/>
  <c r="W2035" i="4"/>
  <c r="X2035" i="4"/>
  <c r="X1808" i="4"/>
  <c r="W1808" i="4"/>
  <c r="W1157" i="4"/>
  <c r="X1157" i="4"/>
  <c r="X1992" i="4"/>
  <c r="W1992" i="4"/>
  <c r="W509" i="4"/>
  <c r="X509" i="4"/>
  <c r="X1118" i="4"/>
  <c r="W1118" i="4"/>
  <c r="X1807" i="4"/>
  <c r="W1807" i="4"/>
  <c r="W1608" i="4"/>
  <c r="X1608" i="4"/>
  <c r="W1508" i="4"/>
  <c r="X1508" i="4"/>
  <c r="W343" i="4"/>
  <c r="X343" i="4"/>
  <c r="W1677" i="4"/>
  <c r="X1677" i="4"/>
  <c r="W406" i="4"/>
  <c r="X406" i="4"/>
  <c r="X615" i="4"/>
  <c r="W615" i="4"/>
  <c r="W1816" i="4"/>
  <c r="X1816" i="4"/>
  <c r="W1182" i="4"/>
  <c r="X1182" i="4"/>
  <c r="X892" i="4"/>
  <c r="W892" i="4"/>
  <c r="W890" i="4"/>
  <c r="X890" i="4"/>
  <c r="X2163" i="4"/>
  <c r="W2163" i="4"/>
  <c r="W537" i="4"/>
  <c r="X537" i="4"/>
  <c r="X2175" i="4"/>
  <c r="W2175" i="4"/>
  <c r="X1914" i="4"/>
  <c r="W1914" i="4"/>
  <c r="X1176" i="4"/>
  <c r="W1176" i="4"/>
  <c r="W1289" i="4"/>
  <c r="X1289" i="4"/>
  <c r="W2180" i="4"/>
  <c r="X2180" i="4"/>
  <c r="X105" i="4"/>
  <c r="W105" i="4"/>
  <c r="W1613" i="4"/>
  <c r="X1613" i="4"/>
  <c r="X1947" i="4"/>
  <c r="W1947" i="4"/>
  <c r="X2087" i="4"/>
  <c r="W2087" i="4"/>
  <c r="X604" i="4"/>
  <c r="W604" i="4"/>
  <c r="W2220" i="4"/>
  <c r="X2220" i="4"/>
  <c r="X1053" i="4"/>
  <c r="W1053" i="4"/>
  <c r="X1127" i="4"/>
  <c r="W1127" i="4"/>
  <c r="X727" i="4"/>
  <c r="W727" i="4"/>
  <c r="X1327" i="4"/>
  <c r="W1327" i="4"/>
  <c r="W2173" i="4"/>
  <c r="X2173" i="4"/>
  <c r="W60" i="4"/>
  <c r="X60" i="4"/>
  <c r="W1337" i="4"/>
  <c r="X1337" i="4"/>
  <c r="X563" i="4"/>
  <c r="W563" i="4"/>
  <c r="W2061" i="4"/>
  <c r="X2061" i="4"/>
  <c r="X1929" i="4"/>
  <c r="W1929" i="4"/>
  <c r="W716" i="4"/>
  <c r="X716" i="4"/>
  <c r="W346" i="4"/>
  <c r="X346" i="4"/>
  <c r="X707" i="4"/>
  <c r="W707" i="4"/>
  <c r="X561" i="4"/>
  <c r="W561" i="4"/>
  <c r="X2047" i="4"/>
  <c r="W2047" i="4"/>
  <c r="X2051" i="4"/>
  <c r="W2051" i="4"/>
  <c r="W2388" i="4"/>
  <c r="X2388" i="4"/>
  <c r="W1570" i="4"/>
  <c r="X1570" i="4"/>
  <c r="W489" i="4"/>
  <c r="X489" i="4"/>
  <c r="W229" i="4"/>
  <c r="X229" i="4"/>
  <c r="X1309" i="4"/>
  <c r="W1309" i="4"/>
  <c r="W1045" i="4"/>
  <c r="X1045" i="4"/>
  <c r="X1063" i="4"/>
  <c r="W1063" i="4"/>
  <c r="X1187" i="4"/>
  <c r="W1187" i="4"/>
  <c r="X2025" i="4"/>
  <c r="W2025" i="4"/>
  <c r="W1147" i="4"/>
  <c r="X1147" i="4"/>
  <c r="W528" i="4"/>
  <c r="X528" i="4"/>
  <c r="X2093" i="4"/>
  <c r="W2093" i="4"/>
  <c r="X1267" i="4"/>
  <c r="W1267" i="4"/>
  <c r="X269" i="4"/>
  <c r="W269" i="4"/>
  <c r="W262" i="4"/>
  <c r="X262" i="4"/>
  <c r="W91" i="4"/>
  <c r="X91" i="4"/>
  <c r="X539" i="4"/>
  <c r="W539" i="4"/>
  <c r="X940" i="4"/>
  <c r="W940" i="4"/>
  <c r="X271" i="4"/>
  <c r="W271" i="4"/>
  <c r="W2129" i="4"/>
  <c r="X2129" i="4"/>
  <c r="W218" i="4"/>
  <c r="X218" i="4"/>
  <c r="W1666" i="4"/>
  <c r="X1666" i="4"/>
  <c r="W1240" i="4"/>
  <c r="X1240" i="4"/>
  <c r="W483" i="4"/>
  <c r="X483" i="4"/>
  <c r="W922" i="4"/>
  <c r="X922" i="4"/>
  <c r="X532" i="4"/>
  <c r="W532" i="4"/>
  <c r="X462" i="4"/>
  <c r="W462" i="4"/>
  <c r="X2060" i="4"/>
  <c r="W2060" i="4"/>
  <c r="W1346" i="4"/>
  <c r="X1346" i="4"/>
  <c r="X2183" i="4"/>
  <c r="W2183" i="4"/>
  <c r="W1630" i="4"/>
  <c r="X1630" i="4"/>
  <c r="X2194" i="4"/>
  <c r="W2194" i="4"/>
  <c r="X1145" i="4"/>
  <c r="W1145" i="4"/>
  <c r="X617" i="4"/>
  <c r="W617" i="4"/>
  <c r="X2398" i="4"/>
  <c r="W2398" i="4"/>
  <c r="X1011" i="4"/>
  <c r="W1011" i="4"/>
  <c r="W1287" i="4"/>
  <c r="X1287" i="4"/>
  <c r="X2265" i="4"/>
  <c r="W2265" i="4"/>
  <c r="W352" i="4"/>
  <c r="X352" i="4"/>
  <c r="W370" i="4"/>
  <c r="X370" i="4"/>
  <c r="X1321" i="4"/>
  <c r="W1321" i="4"/>
  <c r="X991" i="4"/>
  <c r="W991" i="4"/>
  <c r="X1179" i="4"/>
  <c r="W1179" i="4"/>
  <c r="X2160" i="4"/>
  <c r="W2160" i="4"/>
  <c r="W1330" i="4"/>
  <c r="X1330" i="4"/>
  <c r="W1800" i="4"/>
  <c r="X1800" i="4"/>
  <c r="X1136" i="4"/>
  <c r="W1136" i="4"/>
  <c r="W612" i="4"/>
  <c r="X612" i="4"/>
  <c r="W1668" i="4"/>
  <c r="X1668" i="4"/>
  <c r="X683" i="4"/>
  <c r="W683" i="4"/>
  <c r="X1086" i="4"/>
  <c r="W1086" i="4"/>
  <c r="W260" i="4"/>
  <c r="X260" i="4"/>
  <c r="X966" i="4"/>
  <c r="W966" i="4"/>
  <c r="W1794" i="4"/>
  <c r="X1794" i="4"/>
  <c r="X1758" i="4"/>
  <c r="W1758" i="4"/>
  <c r="W225" i="4"/>
  <c r="X225" i="4"/>
  <c r="W277" i="4"/>
  <c r="X277" i="4"/>
  <c r="X1078" i="4"/>
  <c r="W1078" i="4"/>
  <c r="W2172" i="4"/>
  <c r="X2172" i="4"/>
  <c r="W1141" i="4"/>
  <c r="X1141" i="4"/>
  <c r="X2174" i="4"/>
  <c r="W2174" i="4"/>
  <c r="W1936" i="4"/>
  <c r="X1936" i="4"/>
  <c r="X545" i="4"/>
  <c r="W545" i="4"/>
  <c r="X245" i="4"/>
  <c r="W245" i="4"/>
  <c r="W1978" i="4"/>
  <c r="X1978" i="4"/>
  <c r="X1058" i="4"/>
  <c r="W1058" i="4"/>
  <c r="W628" i="4"/>
  <c r="X628" i="4"/>
  <c r="X945" i="4"/>
  <c r="W945" i="4"/>
  <c r="X597" i="4"/>
  <c r="W597" i="4"/>
  <c r="W568" i="4"/>
  <c r="X568" i="4"/>
  <c r="W1264" i="4"/>
  <c r="X1264" i="4"/>
  <c r="W305" i="4"/>
  <c r="X305" i="4"/>
  <c r="W1451" i="4"/>
  <c r="X1451" i="4"/>
  <c r="W1640" i="4"/>
  <c r="X1640" i="4"/>
  <c r="W953" i="4"/>
  <c r="X953" i="4"/>
  <c r="W2119" i="4"/>
  <c r="X2119" i="4"/>
  <c r="X702" i="4"/>
  <c r="W702" i="4"/>
  <c r="W679" i="4"/>
  <c r="X679" i="4"/>
  <c r="X721" i="4"/>
  <c r="W721" i="4"/>
  <c r="X678" i="4"/>
  <c r="W678" i="4"/>
  <c r="W690" i="4"/>
  <c r="X690" i="4"/>
  <c r="X474" i="4"/>
  <c r="W474" i="4"/>
  <c r="W1172" i="4"/>
  <c r="X1172" i="4"/>
  <c r="X1904" i="4"/>
  <c r="W1904" i="4"/>
  <c r="W302" i="4"/>
  <c r="X302" i="4"/>
  <c r="W1548" i="4"/>
  <c r="X1548" i="4"/>
  <c r="W1390" i="4"/>
  <c r="X1390" i="4"/>
  <c r="W875" i="4"/>
  <c r="X875" i="4"/>
  <c r="W1993" i="4"/>
  <c r="X1993" i="4"/>
  <c r="W1192" i="4"/>
  <c r="X1192" i="4"/>
  <c r="X1749" i="4"/>
  <c r="W1749" i="4"/>
  <c r="W1131" i="4"/>
  <c r="X1131" i="4"/>
  <c r="W536" i="4"/>
  <c r="X536" i="4"/>
  <c r="W471" i="4"/>
  <c r="X471" i="4"/>
  <c r="X1072" i="4"/>
  <c r="W1072" i="4"/>
  <c r="W1178" i="4"/>
  <c r="X1178" i="4"/>
  <c r="X1746" i="4"/>
  <c r="W1746" i="4"/>
  <c r="W557" i="4"/>
  <c r="X557" i="4"/>
  <c r="W632" i="4"/>
  <c r="X632" i="4"/>
  <c r="W546" i="4"/>
  <c r="X546" i="4"/>
  <c r="W714" i="4"/>
  <c r="X714" i="4"/>
  <c r="W708" i="4"/>
  <c r="X708" i="4"/>
  <c r="W279" i="4"/>
  <c r="X279" i="4"/>
  <c r="X709" i="4"/>
  <c r="W709" i="4"/>
  <c r="X1933" i="4"/>
  <c r="W1933" i="4"/>
  <c r="W2390" i="4"/>
  <c r="X2390" i="4"/>
  <c r="W1840" i="4"/>
  <c r="X1840" i="4"/>
  <c r="W1236" i="4"/>
  <c r="X1236" i="4"/>
  <c r="W228" i="4"/>
  <c r="X228" i="4"/>
  <c r="X1038" i="4"/>
  <c r="W1038" i="4"/>
  <c r="X243" i="4"/>
  <c r="W243" i="4"/>
  <c r="W1079" i="4"/>
  <c r="X1079" i="4"/>
  <c r="X1294" i="4"/>
  <c r="W1294" i="4"/>
  <c r="W2270" i="4"/>
  <c r="X2270" i="4"/>
  <c r="W514" i="4"/>
  <c r="X514" i="4"/>
  <c r="W516" i="4"/>
  <c r="X516" i="4"/>
  <c r="W1421" i="4"/>
  <c r="X1421" i="4"/>
  <c r="X2041" i="4"/>
  <c r="W2041" i="4"/>
  <c r="W2326" i="4"/>
  <c r="X2326" i="4"/>
  <c r="W1525" i="4"/>
  <c r="X1525" i="4"/>
  <c r="W1381" i="4"/>
  <c r="X1381" i="4"/>
  <c r="W224" i="4"/>
  <c r="X224" i="4"/>
  <c r="W1205" i="4"/>
  <c r="X1205" i="4"/>
  <c r="W2078" i="4"/>
  <c r="X2078" i="4"/>
  <c r="W2134" i="4"/>
  <c r="X2134" i="4"/>
  <c r="X680" i="4"/>
  <c r="W680" i="4"/>
  <c r="X484" i="4"/>
  <c r="W484" i="4"/>
  <c r="W713" i="4"/>
  <c r="X713" i="4"/>
  <c r="W1196" i="4"/>
  <c r="X1196" i="4"/>
  <c r="W1529" i="4"/>
  <c r="X1529" i="4"/>
  <c r="X1759" i="4"/>
  <c r="W1759" i="4"/>
  <c r="W49" i="4"/>
  <c r="X49" i="4"/>
  <c r="X2027" i="4"/>
  <c r="W2027" i="4"/>
  <c r="W2079" i="4"/>
  <c r="X2079" i="4"/>
  <c r="W1559" i="4"/>
  <c r="X1559" i="4"/>
  <c r="W1200" i="4"/>
  <c r="X1200" i="4"/>
  <c r="W416" i="4"/>
  <c r="X416" i="4"/>
  <c r="W366" i="4"/>
  <c r="X366" i="4"/>
  <c r="W289" i="4"/>
  <c r="X289" i="4"/>
  <c r="W1015" i="4"/>
  <c r="X1015" i="4"/>
  <c r="W2374" i="4"/>
  <c r="X2374" i="4"/>
  <c r="W2197" i="4"/>
  <c r="X2197" i="4"/>
  <c r="W928" i="4"/>
  <c r="X928" i="4"/>
  <c r="W692" i="4"/>
  <c r="X692" i="4"/>
  <c r="X1891" i="4"/>
  <c r="W1891" i="4"/>
  <c r="W2296" i="4"/>
  <c r="X2296" i="4"/>
  <c r="W704" i="4"/>
  <c r="X704" i="4"/>
  <c r="W1499" i="4"/>
  <c r="X1499" i="4"/>
  <c r="W1388" i="4"/>
  <c r="X1388" i="4"/>
  <c r="W2420" i="4"/>
  <c r="X2420" i="4"/>
  <c r="X1359" i="4"/>
  <c r="W1359" i="4"/>
  <c r="W971" i="4"/>
  <c r="X971" i="4"/>
  <c r="X250" i="4"/>
  <c r="W250" i="4"/>
  <c r="X1988" i="4"/>
  <c r="W1988" i="4"/>
  <c r="W1159" i="4"/>
  <c r="X1159" i="4"/>
  <c r="X1119" i="4"/>
  <c r="W1119" i="4"/>
  <c r="X1994" i="4"/>
  <c r="W1994" i="4"/>
  <c r="W1043" i="4"/>
  <c r="X1043" i="4"/>
  <c r="X2075" i="4"/>
  <c r="W2075" i="4"/>
  <c r="W1025" i="4"/>
  <c r="X1025" i="4"/>
  <c r="X1925" i="4"/>
  <c r="W1925" i="4"/>
  <c r="W2123" i="4"/>
  <c r="X2123" i="4"/>
  <c r="W1322" i="4"/>
  <c r="X1322" i="4"/>
  <c r="W602" i="4"/>
  <c r="X602" i="4"/>
  <c r="X263" i="4"/>
  <c r="W263" i="4"/>
  <c r="W2266" i="4"/>
  <c r="X2266" i="4"/>
  <c r="X485" i="4"/>
  <c r="W485" i="4"/>
  <c r="W1767" i="4"/>
  <c r="X1767" i="4"/>
  <c r="W264" i="4"/>
  <c r="X264" i="4"/>
  <c r="W1811" i="4"/>
  <c r="X1811" i="4"/>
  <c r="W636" i="4"/>
  <c r="X636" i="4"/>
  <c r="W1304" i="4"/>
  <c r="X1304" i="4"/>
  <c r="X1927" i="4"/>
  <c r="W1927" i="4"/>
  <c r="X2003" i="4"/>
  <c r="W2003" i="4"/>
  <c r="W938" i="4"/>
  <c r="X938" i="4"/>
  <c r="W1889" i="4"/>
  <c r="X1889" i="4"/>
  <c r="X1033" i="4"/>
  <c r="W1033" i="4"/>
  <c r="W502" i="4"/>
  <c r="X502" i="4"/>
  <c r="W1052" i="4"/>
  <c r="X1052" i="4"/>
  <c r="X116" i="4"/>
  <c r="W116" i="4"/>
  <c r="W526" i="4"/>
  <c r="X526" i="4"/>
  <c r="W385" i="4"/>
  <c r="X385" i="4"/>
  <c r="W294" i="4"/>
  <c r="X294" i="4"/>
  <c r="X2012" i="4"/>
  <c r="W2012" i="4"/>
  <c r="X2014" i="4"/>
  <c r="W2014" i="4"/>
  <c r="X1971" i="4"/>
  <c r="W1971" i="4"/>
  <c r="W2031" i="4"/>
  <c r="X2031" i="4"/>
  <c r="W500" i="4"/>
  <c r="X500" i="4"/>
  <c r="W1148" i="4"/>
  <c r="X1148" i="4"/>
  <c r="W63" i="4"/>
  <c r="X63" i="4"/>
  <c r="W1531" i="4"/>
  <c r="X1531" i="4"/>
  <c r="X2395" i="4"/>
  <c r="W2395" i="4"/>
  <c r="W1087" i="4"/>
  <c r="X1087" i="4"/>
  <c r="X1080" i="4"/>
  <c r="W1080" i="4"/>
  <c r="W2164" i="4"/>
  <c r="X2164" i="4"/>
  <c r="W2299" i="4"/>
  <c r="X2299" i="4"/>
  <c r="X1031" i="4"/>
  <c r="W1031" i="4"/>
  <c r="X1333" i="4"/>
  <c r="W1333" i="4"/>
  <c r="X889" i="4"/>
  <c r="W889" i="4"/>
  <c r="X1975" i="4"/>
  <c r="W1975" i="4"/>
  <c r="W1000" i="4"/>
  <c r="X1000" i="4"/>
  <c r="W227" i="4"/>
  <c r="X227" i="4"/>
  <c r="W1385" i="4"/>
  <c r="X1385" i="4"/>
  <c r="W1376" i="4"/>
  <c r="X1376" i="4"/>
  <c r="W1649" i="4"/>
  <c r="X1649" i="4"/>
  <c r="X1133" i="4"/>
  <c r="W1133" i="4"/>
  <c r="W510" i="4"/>
  <c r="X510" i="4"/>
  <c r="X1752" i="4"/>
  <c r="W1752" i="4"/>
  <c r="X1188" i="4"/>
  <c r="W1188" i="4"/>
  <c r="X1155" i="4"/>
  <c r="W1155" i="4"/>
  <c r="W903" i="4"/>
  <c r="X903" i="4"/>
  <c r="X931" i="4"/>
  <c r="W931" i="4"/>
  <c r="W504" i="4"/>
  <c r="X504" i="4"/>
  <c r="W491" i="4"/>
  <c r="X491" i="4"/>
  <c r="X1799" i="4"/>
  <c r="W1799" i="4"/>
  <c r="X1102" i="4"/>
  <c r="W1102" i="4"/>
  <c r="W1180" i="4"/>
  <c r="X1180" i="4"/>
  <c r="W2063" i="4"/>
  <c r="X2063" i="4"/>
  <c r="W114" i="4"/>
  <c r="X114" i="4"/>
  <c r="W911" i="4"/>
  <c r="X911" i="4"/>
  <c r="X688" i="4"/>
  <c r="W688" i="4"/>
  <c r="X2244" i="4"/>
  <c r="W2244" i="4"/>
  <c r="X2269" i="4"/>
  <c r="W2269" i="4"/>
  <c r="W1129" i="4"/>
  <c r="X1129" i="4"/>
  <c r="W2040" i="4"/>
  <c r="X2040" i="4"/>
  <c r="X282" i="4"/>
  <c r="W282" i="4"/>
  <c r="X2188" i="4"/>
  <c r="W2188" i="4"/>
  <c r="X1941" i="4"/>
  <c r="W1941" i="4"/>
  <c r="X549" i="4"/>
  <c r="W549" i="4"/>
  <c r="W2015" i="4"/>
  <c r="X2015" i="4"/>
  <c r="W2108" i="4"/>
  <c r="X2108" i="4"/>
  <c r="X583" i="4"/>
  <c r="W583" i="4"/>
  <c r="X2236" i="4"/>
  <c r="W2236" i="4"/>
  <c r="X2088" i="4"/>
  <c r="W2088" i="4"/>
  <c r="W51" i="4"/>
  <c r="X51" i="4"/>
  <c r="W1320" i="4"/>
  <c r="X1320" i="4"/>
  <c r="X1959" i="4"/>
  <c r="W1959" i="4"/>
  <c r="W1012" i="4"/>
  <c r="X1012" i="4"/>
  <c r="X888" i="4"/>
  <c r="W888" i="4"/>
  <c r="W2406" i="4"/>
  <c r="X2406" i="4"/>
  <c r="W999" i="4"/>
  <c r="X999" i="4"/>
  <c r="W1288" i="4"/>
  <c r="X1288" i="4"/>
  <c r="X455" i="4"/>
  <c r="W455" i="4"/>
  <c r="W1804" i="4"/>
  <c r="X1804" i="4"/>
  <c r="X1114" i="4"/>
  <c r="W1114" i="4"/>
  <c r="W1683" i="4"/>
  <c r="X1683" i="4"/>
  <c r="X1896" i="4"/>
  <c r="W1896" i="4"/>
  <c r="W1173" i="4"/>
  <c r="X1173" i="4"/>
  <c r="W276" i="4"/>
  <c r="X276" i="4"/>
  <c r="W1134" i="4"/>
  <c r="X1134" i="4"/>
  <c r="W1826" i="4"/>
  <c r="X1826" i="4"/>
  <c r="W2386" i="4"/>
  <c r="X2386" i="4"/>
  <c r="W2142" i="4"/>
  <c r="X2142" i="4"/>
  <c r="X1020" i="4"/>
  <c r="W1020" i="4"/>
  <c r="W2133" i="4"/>
  <c r="X2133" i="4"/>
  <c r="X732" i="4"/>
  <c r="W732" i="4"/>
  <c r="W1265" i="4"/>
  <c r="X1265" i="4"/>
  <c r="W1926" i="4"/>
  <c r="X1926" i="4"/>
  <c r="X1139" i="4"/>
  <c r="W1139" i="4"/>
  <c r="W697" i="4"/>
  <c r="X697" i="4"/>
  <c r="W2101" i="4"/>
  <c r="X2101" i="4"/>
  <c r="X947" i="4"/>
  <c r="W947" i="4"/>
  <c r="X1302" i="4"/>
  <c r="W1302" i="4"/>
  <c r="W386" i="4"/>
  <c r="X386" i="4"/>
  <c r="W1160" i="4"/>
  <c r="X1160" i="4"/>
  <c r="X2170" i="4"/>
  <c r="W2170" i="4"/>
  <c r="W503" i="4"/>
  <c r="X503" i="4"/>
  <c r="W592" i="4"/>
  <c r="X592" i="4"/>
  <c r="X2187" i="4"/>
  <c r="W2187" i="4"/>
  <c r="W1995" i="4"/>
  <c r="X1995" i="4"/>
  <c r="W1967" i="4"/>
  <c r="X1967" i="4"/>
  <c r="W1763" i="4"/>
  <c r="X1763" i="4"/>
  <c r="W488" i="4"/>
  <c r="X488" i="4"/>
  <c r="X1151" i="4"/>
  <c r="W1151" i="4"/>
  <c r="W609" i="4"/>
  <c r="X609" i="4"/>
  <c r="X700" i="4"/>
  <c r="W700" i="4"/>
  <c r="X97" i="4"/>
  <c r="W97" i="4"/>
  <c r="W1392" i="4"/>
  <c r="X1392" i="4"/>
  <c r="W2144" i="4"/>
  <c r="X2144" i="4"/>
  <c r="W2056" i="4"/>
  <c r="X2056" i="4"/>
  <c r="X1814" i="4"/>
  <c r="W1814" i="4"/>
  <c r="X278" i="4"/>
  <c r="W278" i="4"/>
  <c r="W608" i="4"/>
  <c r="X608" i="4"/>
  <c r="W1589" i="4"/>
  <c r="X1589" i="4"/>
  <c r="W1218" i="4"/>
  <c r="X1218" i="4"/>
  <c r="W1372" i="4"/>
  <c r="X1372" i="4"/>
  <c r="W59" i="4"/>
  <c r="X59" i="4"/>
  <c r="W290" i="4"/>
  <c r="X290" i="4"/>
  <c r="W1761" i="4"/>
  <c r="X1761" i="4"/>
  <c r="W1487" i="4"/>
  <c r="X1487" i="4"/>
  <c r="X465" i="4"/>
  <c r="W465" i="4"/>
  <c r="X2302" i="4"/>
  <c r="W2302" i="4"/>
  <c r="X1766" i="4"/>
  <c r="W1766" i="4"/>
  <c r="X1054" i="4"/>
  <c r="W1054" i="4"/>
  <c r="X1105" i="4"/>
  <c r="W1105" i="4"/>
  <c r="W600" i="4"/>
  <c r="X600" i="4"/>
  <c r="W616" i="4"/>
  <c r="X616" i="4"/>
  <c r="X467" i="4"/>
  <c r="W467" i="4"/>
  <c r="X86" i="4"/>
  <c r="W86" i="4"/>
  <c r="W258" i="4"/>
  <c r="X258" i="4"/>
  <c r="W2094" i="4"/>
  <c r="X2094" i="4"/>
  <c r="X1019" i="4"/>
  <c r="W1019" i="4"/>
  <c r="X1349" i="4"/>
  <c r="W1349" i="4"/>
  <c r="W1273" i="4"/>
  <c r="X1273" i="4"/>
  <c r="W1457" i="4"/>
  <c r="X1457" i="4"/>
  <c r="W1617" i="4"/>
  <c r="X1617" i="4"/>
  <c r="X1077" i="4"/>
  <c r="W1077" i="4"/>
  <c r="W1350" i="4"/>
  <c r="X1350" i="4"/>
  <c r="X942" i="4"/>
  <c r="W942" i="4"/>
  <c r="X694" i="4"/>
  <c r="W694" i="4"/>
  <c r="X2178" i="4"/>
  <c r="W2178" i="4"/>
  <c r="X2100" i="4"/>
  <c r="W2100" i="4"/>
  <c r="X1111" i="4"/>
  <c r="W1111" i="4"/>
  <c r="W77" i="4"/>
  <c r="X77" i="4"/>
  <c r="W1503" i="4"/>
  <c r="X1503" i="4"/>
  <c r="W1633" i="4"/>
  <c r="X1633" i="4"/>
  <c r="X1003" i="4"/>
  <c r="W1003" i="4"/>
  <c r="W501" i="4"/>
  <c r="X501" i="4"/>
  <c r="W693" i="4"/>
  <c r="X693" i="4"/>
  <c r="W1793" i="4"/>
  <c r="X1793" i="4"/>
  <c r="X613" i="4"/>
  <c r="W613" i="4"/>
  <c r="W2118" i="4"/>
  <c r="X2118" i="4"/>
  <c r="X2044" i="4"/>
  <c r="W2044" i="4"/>
  <c r="X728" i="4"/>
  <c r="W728" i="4"/>
  <c r="X644" i="4"/>
  <c r="W644" i="4"/>
  <c r="X571" i="4"/>
  <c r="W571" i="4"/>
  <c r="X1813" i="4"/>
  <c r="W1813" i="4"/>
  <c r="X2055" i="4"/>
  <c r="W2055" i="4"/>
  <c r="W1404" i="4"/>
  <c r="X1404" i="4"/>
  <c r="W1996" i="4"/>
  <c r="X1996" i="4"/>
  <c r="W1135" i="4"/>
  <c r="X1135" i="4"/>
  <c r="W241" i="4"/>
  <c r="X241" i="4"/>
  <c r="W1931" i="4"/>
  <c r="X1931" i="4"/>
  <c r="X601" i="4"/>
  <c r="W601" i="4"/>
  <c r="X1285" i="4"/>
  <c r="W1285" i="4"/>
  <c r="X899" i="4"/>
  <c r="W899" i="4"/>
  <c r="W1018" i="4"/>
  <c r="X1018" i="4"/>
  <c r="W313" i="4"/>
  <c r="X313" i="4"/>
  <c r="X572" i="4"/>
  <c r="W572" i="4"/>
  <c r="X1296" i="4"/>
  <c r="W1296" i="4"/>
  <c r="X266" i="4"/>
  <c r="W266" i="4"/>
  <c r="W2097" i="4"/>
  <c r="X2097" i="4"/>
  <c r="X1980" i="4"/>
  <c r="W1980" i="4"/>
  <c r="W113" i="4"/>
  <c r="X113" i="4"/>
  <c r="X965" i="4"/>
  <c r="W965" i="4"/>
  <c r="W2385" i="4"/>
  <c r="X2385" i="4"/>
  <c r="W1413" i="4"/>
  <c r="X1413" i="4"/>
  <c r="X2196" i="4"/>
  <c r="W2196" i="4"/>
  <c r="X2115" i="4"/>
  <c r="W2115" i="4"/>
  <c r="W1297" i="4"/>
  <c r="X1297" i="4"/>
  <c r="W1968" i="4"/>
  <c r="X1968" i="4"/>
  <c r="W1076" i="4"/>
  <c r="X1076" i="4"/>
  <c r="W1212" i="4"/>
  <c r="X1212" i="4"/>
  <c r="X1768" i="4"/>
  <c r="W1768" i="4"/>
  <c r="X2114" i="4"/>
  <c r="W2114" i="4"/>
  <c r="X1144" i="4"/>
  <c r="W1144" i="4"/>
  <c r="X1189" i="4"/>
  <c r="W1189" i="4"/>
  <c r="W259" i="4"/>
  <c r="X259" i="4"/>
  <c r="X2122" i="4"/>
  <c r="W2122" i="4"/>
  <c r="X2262" i="4"/>
  <c r="W2262" i="4"/>
  <c r="W2084" i="4"/>
  <c r="X2084" i="4"/>
  <c r="W900" i="4"/>
  <c r="X900" i="4"/>
  <c r="W637" i="4"/>
  <c r="X637" i="4"/>
  <c r="W2240" i="4"/>
  <c r="X2240" i="4"/>
  <c r="W2185" i="4"/>
  <c r="X2185" i="4"/>
  <c r="W926" i="4"/>
  <c r="X926" i="4"/>
  <c r="W479" i="4"/>
  <c r="X479" i="4"/>
  <c r="X722" i="4"/>
  <c r="W722" i="4"/>
  <c r="W1678" i="4"/>
  <c r="X1678" i="4"/>
  <c r="W1517" i="4"/>
  <c r="X1517" i="4"/>
  <c r="W238" i="4"/>
  <c r="X238" i="4"/>
  <c r="W286" i="4"/>
  <c r="X286" i="4"/>
  <c r="W231" i="4"/>
  <c r="X231" i="4"/>
  <c r="W1621" i="4"/>
  <c r="X1621" i="4"/>
  <c r="W1379" i="4"/>
  <c r="X1379" i="4"/>
  <c r="W1110" i="4"/>
  <c r="X1110" i="4"/>
  <c r="W901" i="4"/>
  <c r="X901" i="4"/>
  <c r="W1358" i="4"/>
  <c r="X1358" i="4"/>
  <c r="X1010" i="4"/>
  <c r="W1010" i="4"/>
  <c r="X2401" i="4"/>
  <c r="W2401" i="4"/>
  <c r="W1436" i="4"/>
  <c r="X1436" i="4"/>
  <c r="W223" i="4"/>
  <c r="X223" i="4"/>
  <c r="W1174" i="4"/>
  <c r="X1174" i="4"/>
  <c r="X967" i="4"/>
  <c r="W967" i="4"/>
  <c r="X2124" i="4"/>
  <c r="W2124" i="4"/>
  <c r="X1120" i="4"/>
  <c r="W1120" i="4"/>
  <c r="W1810" i="4"/>
  <c r="X1810" i="4"/>
  <c r="W1083" i="4"/>
  <c r="X1083" i="4"/>
  <c r="W1198" i="4"/>
  <c r="X1198" i="4"/>
  <c r="W314" i="4"/>
  <c r="X314" i="4"/>
  <c r="W862" i="4"/>
  <c r="X862" i="4"/>
  <c r="W1411" i="4"/>
  <c r="X1411" i="4"/>
  <c r="W2312" i="4"/>
  <c r="X2312" i="4"/>
  <c r="X2064" i="4"/>
  <c r="W2064" i="4"/>
  <c r="X998" i="4"/>
  <c r="W998" i="4"/>
  <c r="X1907" i="4"/>
  <c r="W1907" i="4"/>
  <c r="X1317" i="4"/>
  <c r="W1317" i="4"/>
  <c r="W2337" i="4"/>
  <c r="X2337" i="4"/>
  <c r="W1014" i="4"/>
  <c r="X1014" i="4"/>
  <c r="X267" i="4"/>
  <c r="W267" i="4"/>
  <c r="X2156" i="4"/>
  <c r="W2156" i="4"/>
  <c r="W2234" i="4"/>
  <c r="X2234" i="4"/>
  <c r="X280" i="4"/>
  <c r="W280" i="4"/>
  <c r="W2099" i="4"/>
  <c r="X2099" i="4"/>
  <c r="X554" i="4"/>
  <c r="W554" i="4"/>
  <c r="X2125" i="4"/>
  <c r="W2125" i="4"/>
  <c r="X1315" i="4"/>
  <c r="W1315" i="4"/>
  <c r="X1956" i="4"/>
  <c r="W1956" i="4"/>
  <c r="X1913" i="4"/>
  <c r="W1913" i="4"/>
  <c r="W2418" i="4"/>
  <c r="X2418" i="4"/>
  <c r="W1560" i="4"/>
  <c r="X1560" i="4"/>
  <c r="W1569" i="4"/>
  <c r="X1569" i="4"/>
  <c r="X605" i="4"/>
  <c r="W605" i="4"/>
  <c r="X2005" i="4"/>
  <c r="W2005" i="4"/>
  <c r="X961" i="4"/>
  <c r="W961" i="4"/>
  <c r="W2176" i="4"/>
  <c r="X2176" i="4"/>
  <c r="W1803" i="4"/>
  <c r="X1803" i="4"/>
  <c r="X542" i="4"/>
  <c r="W542" i="4"/>
  <c r="X1094" i="4"/>
  <c r="W1094" i="4"/>
  <c r="X983" i="4"/>
  <c r="W983" i="4"/>
  <c r="W308" i="4"/>
  <c r="X308" i="4"/>
  <c r="W209" i="4"/>
  <c r="X209" i="4"/>
  <c r="W412" i="4"/>
  <c r="X412" i="4"/>
  <c r="X910" i="4"/>
  <c r="W910" i="4"/>
  <c r="W2298" i="4"/>
  <c r="X2298" i="4"/>
  <c r="X639" i="4"/>
  <c r="W639" i="4"/>
  <c r="X927" i="4"/>
  <c r="W927" i="4"/>
  <c r="W1303" i="4"/>
  <c r="X1303" i="4"/>
  <c r="X1121" i="4"/>
  <c r="W1121" i="4"/>
  <c r="W2169" i="4"/>
  <c r="X2169" i="4"/>
  <c r="X590" i="4"/>
  <c r="W590" i="4"/>
  <c r="W872" i="4"/>
  <c r="X872" i="4"/>
  <c r="W1533" i="4"/>
  <c r="X1533" i="4"/>
  <c r="W301" i="4"/>
  <c r="X301" i="4"/>
  <c r="W2167" i="4"/>
  <c r="X2167" i="4"/>
  <c r="X1336" i="4"/>
  <c r="W1336" i="4"/>
  <c r="X2143" i="4"/>
  <c r="W2143" i="4"/>
  <c r="X990" i="4"/>
  <c r="W990" i="4"/>
  <c r="W1164" i="4"/>
  <c r="X1164" i="4"/>
  <c r="X1175" i="4"/>
  <c r="W1175" i="4"/>
  <c r="W2283" i="4"/>
  <c r="X2283" i="4"/>
  <c r="W247" i="4"/>
  <c r="X247" i="4"/>
  <c r="W1163" i="4"/>
  <c r="X1163" i="4"/>
  <c r="W1039" i="4"/>
  <c r="X1039" i="4"/>
  <c r="X540" i="4"/>
  <c r="W540" i="4"/>
  <c r="X959" i="4"/>
  <c r="W959" i="4"/>
  <c r="W1215" i="4"/>
  <c r="X1215" i="4"/>
  <c r="W548" i="4"/>
  <c r="X548" i="4"/>
  <c r="W1898" i="4"/>
  <c r="X1898" i="4"/>
  <c r="X1137" i="4"/>
  <c r="W1137" i="4"/>
  <c r="W1255" i="4"/>
  <c r="X1255" i="4"/>
  <c r="W1026" i="4"/>
  <c r="X1026" i="4"/>
  <c r="W1568" i="4"/>
  <c r="X1568" i="4"/>
  <c r="W866" i="4"/>
  <c r="X866" i="4"/>
  <c r="X559" i="4"/>
  <c r="W559" i="4"/>
  <c r="X731" i="4"/>
  <c r="W731" i="4"/>
  <c r="W2171" i="4"/>
  <c r="X2171" i="4"/>
  <c r="X1951" i="4"/>
  <c r="W1951" i="4"/>
  <c r="X1107" i="4"/>
  <c r="W1107" i="4"/>
  <c r="X2110" i="4"/>
  <c r="W2110" i="4"/>
  <c r="X1900" i="4"/>
  <c r="W1900" i="4"/>
  <c r="X244" i="4"/>
  <c r="W244" i="4"/>
  <c r="X534" i="4"/>
  <c r="W534" i="4"/>
  <c r="X92" i="4"/>
  <c r="W92" i="4"/>
  <c r="X1908" i="4"/>
  <c r="W1908" i="4"/>
  <c r="W2221" i="4"/>
  <c r="X2221" i="4"/>
  <c r="X2139" i="4"/>
  <c r="W2139" i="4"/>
  <c r="W2153" i="4"/>
  <c r="X2153" i="4"/>
  <c r="X2032" i="4"/>
  <c r="W2032" i="4"/>
  <c r="X257" i="4"/>
  <c r="W257" i="4"/>
  <c r="W1644" i="4"/>
  <c r="X1644" i="4"/>
  <c r="W1646" i="4"/>
  <c r="X1646" i="4"/>
  <c r="W1515" i="4"/>
  <c r="X1515" i="4"/>
  <c r="X2054" i="4"/>
  <c r="W2054" i="4"/>
  <c r="W1028" i="4"/>
  <c r="X1028" i="4"/>
  <c r="W1280" i="4"/>
  <c r="X1280" i="4"/>
  <c r="X93" i="4"/>
  <c r="W93" i="4"/>
  <c r="X1023" i="4"/>
  <c r="W1023" i="4"/>
  <c r="X2023" i="4"/>
  <c r="W2023" i="4"/>
  <c r="X99" i="4"/>
  <c r="W99" i="4"/>
  <c r="W499" i="4"/>
  <c r="X499" i="4"/>
  <c r="W2085" i="4"/>
  <c r="X2085" i="4"/>
  <c r="W2291" i="4"/>
  <c r="X2291" i="4"/>
  <c r="W952" i="4"/>
  <c r="X952" i="4"/>
  <c r="X1016" i="4"/>
  <c r="W1016" i="4"/>
  <c r="W1339" i="4"/>
  <c r="X1339" i="4"/>
  <c r="X96" i="4"/>
  <c r="W96" i="4"/>
  <c r="W1420" i="4"/>
  <c r="X1420" i="4"/>
  <c r="W1764" i="4"/>
  <c r="X1764" i="4"/>
  <c r="W2089" i="4"/>
  <c r="X2089" i="4"/>
  <c r="X1910" i="4"/>
  <c r="W1910" i="4"/>
  <c r="W2043" i="4"/>
  <c r="X2043" i="4"/>
  <c r="X1340" i="4"/>
  <c r="W1340" i="4"/>
  <c r="W2416" i="4"/>
  <c r="X2416" i="4"/>
  <c r="W1202" i="4"/>
  <c r="X1202" i="4"/>
  <c r="W297" i="4"/>
  <c r="X297" i="4"/>
  <c r="X2066" i="4"/>
  <c r="W2066" i="4"/>
  <c r="X974" i="4"/>
  <c r="W974" i="4"/>
  <c r="W461" i="4"/>
  <c r="X461" i="4"/>
  <c r="W1190" i="4"/>
  <c r="X1190" i="4"/>
  <c r="X1162" i="4"/>
  <c r="W1162" i="4"/>
  <c r="X1347" i="4"/>
  <c r="W1347" i="4"/>
  <c r="X1254" i="4"/>
  <c r="W1254" i="4"/>
  <c r="W1743" i="4"/>
  <c r="X1743" i="4"/>
  <c r="X1253" i="4"/>
  <c r="W1253" i="4"/>
  <c r="W1455" i="4"/>
  <c r="X1455" i="4"/>
  <c r="W1654" i="4"/>
  <c r="X1654" i="4"/>
  <c r="X2263" i="4"/>
  <c r="W2263" i="4"/>
  <c r="X2301" i="4"/>
  <c r="W2301" i="4"/>
  <c r="X2165" i="4"/>
  <c r="W2165" i="4"/>
  <c r="W987" i="4"/>
  <c r="X987" i="4"/>
  <c r="W960" i="4"/>
  <c r="X960" i="4"/>
  <c r="X2074" i="4"/>
  <c r="W2074" i="4"/>
  <c r="W470" i="4"/>
  <c r="X470" i="4"/>
  <c r="W1935" i="4"/>
  <c r="X1935" i="4"/>
  <c r="W1635" i="4"/>
  <c r="X1635" i="4"/>
  <c r="W2383" i="4"/>
  <c r="X2383" i="4"/>
  <c r="X2132" i="4"/>
  <c r="W2132" i="4"/>
  <c r="X2057" i="4"/>
  <c r="W2057" i="4"/>
  <c r="X2013" i="4"/>
  <c r="W2013" i="4"/>
  <c r="W274" i="4"/>
  <c r="X274" i="4"/>
  <c r="W705" i="4"/>
  <c r="X705" i="4"/>
  <c r="X1984" i="4"/>
  <c r="W1984" i="4"/>
  <c r="X1298" i="4"/>
  <c r="W1298" i="4"/>
  <c r="X541" i="4"/>
  <c r="W541" i="4"/>
  <c r="W1976" i="4"/>
  <c r="X1976" i="4"/>
  <c r="W643" i="4"/>
  <c r="X643" i="4"/>
  <c r="W1073" i="4"/>
  <c r="X1073" i="4"/>
  <c r="X1942" i="4"/>
  <c r="W1942" i="4"/>
  <c r="X1036" i="4"/>
  <c r="W1036" i="4"/>
  <c r="W1660" i="4"/>
  <c r="X1660" i="4"/>
  <c r="X1290" i="4"/>
  <c r="W1290" i="4"/>
  <c r="W715" i="4"/>
  <c r="X715" i="4"/>
  <c r="X270" i="4"/>
  <c r="W270" i="4"/>
  <c r="X691" i="4"/>
  <c r="W691" i="4"/>
  <c r="X1950" i="4"/>
  <c r="W1950" i="4"/>
  <c r="W1009" i="4"/>
  <c r="X1009" i="4"/>
  <c r="X979" i="4"/>
  <c r="W979" i="4"/>
  <c r="W365" i="4"/>
  <c r="X365" i="4"/>
  <c r="W523" i="4"/>
  <c r="X523" i="4"/>
  <c r="W1152" i="4"/>
  <c r="X1152" i="4"/>
  <c r="X1974" i="4"/>
  <c r="W1974" i="4"/>
  <c r="W1060" i="4"/>
  <c r="X1060" i="4"/>
  <c r="W1897" i="4"/>
  <c r="X1897" i="4"/>
  <c r="W506" i="4"/>
  <c r="X506" i="4"/>
  <c r="W505" i="4"/>
  <c r="X505" i="4"/>
  <c r="X891" i="4"/>
  <c r="W891" i="4"/>
  <c r="W2237" i="4"/>
  <c r="X2237" i="4"/>
  <c r="W1431" i="4"/>
  <c r="X1431" i="4"/>
  <c r="W374" i="4"/>
  <c r="X374" i="4"/>
  <c r="X1920" i="4"/>
  <c r="W1920" i="4"/>
  <c r="W463" i="4"/>
  <c r="X463" i="4"/>
  <c r="X1986" i="4"/>
  <c r="W1986" i="4"/>
  <c r="X1008" i="4"/>
  <c r="W1008" i="4"/>
  <c r="X1146" i="4"/>
  <c r="W1146" i="4"/>
  <c r="X1101" i="4"/>
  <c r="W1101" i="4"/>
  <c r="X1098" i="4"/>
  <c r="W1098" i="4"/>
  <c r="X1113" i="4"/>
  <c r="W1113" i="4"/>
  <c r="X2020" i="4"/>
  <c r="W2020" i="4"/>
  <c r="X1760" i="4"/>
  <c r="W1760" i="4"/>
  <c r="W1021" i="4"/>
  <c r="X1021" i="4"/>
  <c r="W1430" i="4"/>
  <c r="X1430" i="4"/>
  <c r="W253" i="4"/>
  <c r="X253" i="4"/>
  <c r="W596" i="4"/>
  <c r="X596" i="4"/>
  <c r="W2303" i="4"/>
  <c r="X2303" i="4"/>
  <c r="X1071" i="4"/>
  <c r="W1071" i="4"/>
  <c r="X2096" i="4"/>
  <c r="W2096" i="4"/>
  <c r="W1067" i="4"/>
  <c r="X1067" i="4"/>
  <c r="X1299" i="4"/>
  <c r="W1299" i="4"/>
  <c r="W1440" i="4"/>
  <c r="X1440" i="4"/>
  <c r="W1892" i="4"/>
  <c r="X1892" i="4"/>
  <c r="X916" i="4"/>
  <c r="W916" i="4"/>
  <c r="W984" i="4"/>
  <c r="X984" i="4"/>
  <c r="W977" i="4"/>
  <c r="X977" i="4"/>
  <c r="X1123" i="4"/>
  <c r="W1123" i="4"/>
  <c r="W1357" i="4"/>
  <c r="X1357" i="4"/>
  <c r="X1055" i="4"/>
  <c r="W1055" i="4"/>
  <c r="W364" i="4"/>
  <c r="X364" i="4"/>
  <c r="X535" i="4"/>
  <c r="W535" i="4"/>
  <c r="W457" i="4"/>
  <c r="X457" i="4"/>
  <c r="W1536" i="4"/>
  <c r="X1536" i="4"/>
  <c r="W1203" i="4"/>
  <c r="X1203" i="4"/>
  <c r="W1511" i="4"/>
  <c r="X1511" i="4"/>
  <c r="X614" i="4"/>
  <c r="W614" i="4"/>
  <c r="W1331" i="4"/>
  <c r="X1331" i="4"/>
  <c r="X1293" i="4"/>
  <c r="W1293" i="4"/>
  <c r="W1257" i="4"/>
  <c r="X1257" i="4"/>
  <c r="W1325" i="4"/>
  <c r="X1325" i="4"/>
  <c r="X2072" i="4"/>
  <c r="W2072" i="4"/>
  <c r="X2161" i="4"/>
  <c r="W2161" i="4"/>
  <c r="W50" i="4"/>
  <c r="X50" i="4"/>
  <c r="W1562" i="4"/>
  <c r="X1562" i="4"/>
  <c r="W2059" i="4"/>
  <c r="X2059" i="4"/>
  <c r="W1266" i="4"/>
  <c r="X1266" i="4"/>
  <c r="X2241" i="4"/>
  <c r="W2241" i="4"/>
  <c r="X611" i="4"/>
  <c r="W611" i="4"/>
  <c r="X1013" i="4"/>
  <c r="W1013" i="4"/>
  <c r="W1893" i="4"/>
  <c r="X1893" i="4"/>
  <c r="W1915" i="4"/>
  <c r="X1915" i="4"/>
  <c r="W578" i="4"/>
  <c r="X578" i="4"/>
  <c r="W1044" i="4"/>
  <c r="X1044" i="4"/>
  <c r="X1744" i="4"/>
  <c r="W1744" i="4"/>
  <c r="X1806" i="4"/>
  <c r="W1806" i="4"/>
  <c r="W215" i="4"/>
  <c r="X215" i="4"/>
  <c r="W1527" i="4"/>
  <c r="X1527" i="4"/>
  <c r="W64" i="4"/>
  <c r="X64" i="4"/>
  <c r="X1921" i="4"/>
  <c r="W1921" i="4"/>
  <c r="X2000" i="4"/>
  <c r="W2000" i="4"/>
  <c r="W2227" i="4"/>
  <c r="X2227" i="4"/>
  <c r="W555" i="4"/>
  <c r="X555" i="4"/>
  <c r="W1279" i="4"/>
  <c r="X1279" i="4"/>
  <c r="X1300" i="4"/>
  <c r="W1300" i="4"/>
  <c r="W2304" i="4"/>
  <c r="X2304" i="4"/>
  <c r="W1594" i="4"/>
  <c r="X1594" i="4"/>
  <c r="W1473" i="4"/>
  <c r="X1473" i="4"/>
  <c r="W61" i="4"/>
  <c r="X61" i="4"/>
  <c r="X2177" i="4"/>
  <c r="W2177" i="4"/>
  <c r="X1805" i="4"/>
  <c r="W1805" i="4"/>
  <c r="W1970" i="4"/>
  <c r="X1970" i="4"/>
  <c r="X2231" i="4"/>
  <c r="W2231" i="4"/>
  <c r="X1756" i="4"/>
  <c r="W1756" i="4"/>
  <c r="X472" i="4"/>
  <c r="W472" i="4"/>
  <c r="X1916" i="4"/>
  <c r="W1916" i="4"/>
  <c r="W468" i="4"/>
  <c r="X468" i="4"/>
  <c r="W490" i="4"/>
  <c r="X490" i="4"/>
  <c r="W2243" i="4"/>
  <c r="X2243" i="4"/>
  <c r="W1342" i="4"/>
  <c r="X1342" i="4"/>
  <c r="X957" i="4"/>
  <c r="W957" i="4"/>
  <c r="W1007" i="4"/>
  <c r="X1007" i="4"/>
  <c r="X1341" i="4"/>
  <c r="W1341" i="4"/>
  <c r="X2150" i="4"/>
  <c r="W2150" i="4"/>
  <c r="W939" i="4"/>
  <c r="X939" i="4"/>
  <c r="X94" i="4"/>
  <c r="W94" i="4"/>
  <c r="X1170" i="4"/>
  <c r="W1170" i="4"/>
  <c r="W82" i="4"/>
  <c r="X82" i="4"/>
  <c r="W1682" i="4"/>
  <c r="X1682" i="4"/>
  <c r="W2230" i="4"/>
  <c r="X2230" i="4"/>
  <c r="X2067" i="4"/>
  <c r="W2067" i="4"/>
  <c r="X1983" i="4"/>
  <c r="W1983" i="4"/>
  <c r="X251" i="4"/>
  <c r="W251" i="4"/>
  <c r="W1109" i="4"/>
  <c r="X1109" i="4"/>
  <c r="W1323" i="4"/>
  <c r="X1323" i="4"/>
  <c r="X1982" i="4"/>
  <c r="W1982" i="4"/>
  <c r="W2235" i="4"/>
  <c r="X2235" i="4"/>
  <c r="W100" i="4"/>
  <c r="X100" i="4"/>
  <c r="W1946" i="4"/>
  <c r="X1946" i="4"/>
  <c r="W1407" i="4"/>
  <c r="X1407" i="4"/>
  <c r="W210" i="4"/>
  <c r="X210" i="4"/>
  <c r="W363" i="4"/>
  <c r="X363" i="4"/>
  <c r="X2001" i="4"/>
  <c r="W2001" i="4"/>
  <c r="X978" i="4"/>
  <c r="W978" i="4"/>
  <c r="X560" i="4"/>
  <c r="W560" i="4"/>
  <c r="W1835" i="4"/>
  <c r="X1835" i="4"/>
  <c r="W300" i="4"/>
  <c r="X300" i="4"/>
  <c r="W1526" i="4"/>
  <c r="X1526" i="4"/>
  <c r="W1438" i="4"/>
  <c r="X1438" i="4"/>
  <c r="W312" i="4"/>
  <c r="X312" i="4"/>
  <c r="X2182" i="4"/>
  <c r="W2182" i="4"/>
  <c r="W2409" i="4"/>
  <c r="X2409" i="4"/>
  <c r="X272" i="4"/>
  <c r="W272" i="4"/>
  <c r="X1747" i="4"/>
  <c r="W1747" i="4"/>
  <c r="X2017" i="4"/>
  <c r="W2017" i="4"/>
  <c r="X932" i="4"/>
  <c r="W932" i="4"/>
  <c r="W496" i="4"/>
  <c r="X496" i="4"/>
  <c r="X1356" i="4"/>
  <c r="W1356" i="4"/>
  <c r="W388" i="4"/>
  <c r="X388" i="4"/>
  <c r="W1348" i="4"/>
  <c r="X1348" i="4"/>
  <c r="W2166" i="4"/>
  <c r="X2166" i="4"/>
  <c r="W2113" i="4"/>
  <c r="X2113" i="4"/>
  <c r="X2264" i="4"/>
  <c r="W2264" i="4"/>
  <c r="X1319" i="4"/>
  <c r="W1319" i="4"/>
  <c r="W1795" i="4"/>
  <c r="X1795" i="4"/>
  <c r="X606" i="4"/>
  <c r="W606" i="4"/>
  <c r="W685" i="4"/>
  <c r="X685" i="4"/>
  <c r="W1433" i="4"/>
  <c r="X1433" i="4"/>
  <c r="W1458" i="4"/>
  <c r="X1458" i="4"/>
  <c r="X2008" i="4"/>
  <c r="W2008" i="4"/>
  <c r="X1899" i="4"/>
  <c r="W1899" i="4"/>
  <c r="W2200" i="4"/>
  <c r="X2200" i="4"/>
  <c r="W1056" i="4"/>
  <c r="X1056" i="4"/>
  <c r="X2016" i="4"/>
  <c r="W2016" i="4"/>
  <c r="W1295" i="4"/>
  <c r="X1295" i="4"/>
  <c r="X1193" i="4"/>
  <c r="W1193" i="4"/>
  <c r="X1286" i="4"/>
  <c r="W1286" i="4"/>
  <c r="X581" i="4"/>
  <c r="W581" i="4"/>
  <c r="X1326" i="4"/>
  <c r="W1326" i="4"/>
  <c r="X1917" i="4"/>
  <c r="W1917" i="4"/>
  <c r="W2307" i="4"/>
  <c r="X2307" i="4"/>
  <c r="W859" i="4"/>
  <c r="X859" i="4"/>
  <c r="W1197" i="4"/>
  <c r="X1197" i="4"/>
  <c r="W1519" i="4"/>
  <c r="X1519" i="4"/>
  <c r="W1446" i="4"/>
  <c r="X1446" i="4"/>
  <c r="X2049" i="4"/>
  <c r="W2049" i="4"/>
  <c r="X2052" i="4"/>
  <c r="W2052" i="4"/>
  <c r="X1167" i="4"/>
  <c r="W1167" i="4"/>
  <c r="W2109" i="4"/>
  <c r="X2109" i="4"/>
  <c r="X1283" i="4"/>
  <c r="W1283" i="4"/>
  <c r="W469" i="4"/>
  <c r="X469" i="4"/>
  <c r="X586" i="4"/>
  <c r="W586" i="4"/>
  <c r="W1598" i="4"/>
  <c r="X1598" i="4"/>
  <c r="W1371" i="4"/>
  <c r="X1371" i="4"/>
  <c r="W1645" i="4"/>
  <c r="X1645" i="4"/>
  <c r="W1210" i="4"/>
  <c r="X1210" i="4"/>
  <c r="W291" i="4"/>
  <c r="X291" i="4"/>
  <c r="W1050" i="4"/>
  <c r="X1050" i="4"/>
  <c r="W1059" i="4"/>
  <c r="X1059" i="4"/>
  <c r="X989" i="4"/>
  <c r="W989" i="4"/>
  <c r="W2042" i="4"/>
  <c r="X2042" i="4"/>
  <c r="W1260" i="4"/>
  <c r="X1260" i="4"/>
  <c r="W925" i="4"/>
  <c r="X925" i="4"/>
  <c r="W2070" i="4"/>
  <c r="X2070" i="4"/>
  <c r="W2126" i="4"/>
  <c r="X2126" i="4"/>
  <c r="W698" i="4"/>
  <c r="X698" i="4"/>
  <c r="R34" i="4" l="1"/>
  <c r="X35" i="4"/>
  <c r="W35" i="4"/>
  <c r="R35" i="4"/>
  <c r="R3" i="4"/>
  <c r="Y1" i="4"/>
  <c r="R41" i="4"/>
  <c r="R26" i="4"/>
  <c r="R22" i="4"/>
  <c r="R19" i="4"/>
  <c r="R20" i="4"/>
  <c r="R27" i="4"/>
  <c r="R18" i="4"/>
  <c r="R38" i="4"/>
  <c r="R29" i="4"/>
  <c r="R42" i="4"/>
  <c r="R6" i="4"/>
  <c r="R12" i="4"/>
  <c r="R24" i="4"/>
  <c r="R17" i="4"/>
  <c r="R21" i="4"/>
  <c r="R4" i="4"/>
  <c r="R40" i="4"/>
  <c r="R33" i="4"/>
  <c r="R7" i="4"/>
  <c r="R43" i="4"/>
  <c r="R16" i="4"/>
  <c r="R39" i="4"/>
  <c r="R32" i="4"/>
  <c r="R5" i="4"/>
  <c r="R10" i="4"/>
  <c r="R25" i="4"/>
  <c r="R11" i="4"/>
  <c r="R30" i="4"/>
  <c r="R8" i="4"/>
  <c r="R28" i="4"/>
  <c r="R36" i="4"/>
  <c r="R13" i="4"/>
  <c r="R37" i="4"/>
  <c r="R14" i="4"/>
  <c r="R31" i="4"/>
  <c r="R23" i="4"/>
  <c r="R9" i="4"/>
  <c r="R15" i="4"/>
  <c r="W34" i="4"/>
  <c r="X3" i="4" l="1"/>
  <c r="W3" i="4"/>
  <c r="W5" i="4"/>
  <c r="X5" i="4"/>
  <c r="W27" i="4"/>
  <c r="X27" i="4"/>
  <c r="W33" i="4"/>
  <c r="X33" i="4"/>
  <c r="W28" i="4"/>
  <c r="X28" i="4"/>
  <c r="X8" i="4"/>
  <c r="W8" i="4"/>
  <c r="X20" i="4"/>
  <c r="W20" i="4"/>
  <c r="W30" i="4"/>
  <c r="X30" i="4"/>
  <c r="W40" i="4"/>
  <c r="X40" i="4"/>
  <c r="X42" i="4"/>
  <c r="W42" i="4"/>
  <c r="W19" i="4"/>
  <c r="X19" i="4"/>
  <c r="W39" i="4"/>
  <c r="X39" i="4"/>
  <c r="X11" i="4"/>
  <c r="W11" i="4"/>
  <c r="W16" i="4"/>
  <c r="X16" i="4"/>
  <c r="X21" i="4"/>
  <c r="W21" i="4"/>
  <c r="X29" i="4"/>
  <c r="W29" i="4"/>
  <c r="X23" i="4"/>
  <c r="W23" i="4"/>
  <c r="W22" i="4"/>
  <c r="X22" i="4"/>
  <c r="X14" i="4"/>
  <c r="W14" i="4"/>
  <c r="W25" i="4"/>
  <c r="X25" i="4"/>
  <c r="X17" i="4"/>
  <c r="W17" i="4"/>
  <c r="W38" i="4"/>
  <c r="X38" i="4"/>
  <c r="X32" i="4"/>
  <c r="W32" i="4"/>
  <c r="W13" i="4"/>
  <c r="X13" i="4"/>
  <c r="W26" i="4"/>
  <c r="X26" i="4"/>
  <c r="W6" i="4"/>
  <c r="X6" i="4"/>
  <c r="W37" i="4"/>
  <c r="X37" i="4"/>
  <c r="X24" i="4"/>
  <c r="W24" i="4"/>
  <c r="W12" i="4"/>
  <c r="X12" i="4"/>
  <c r="X31" i="4"/>
  <c r="W31" i="4"/>
  <c r="X4" i="4"/>
  <c r="W4" i="4"/>
  <c r="W15" i="4"/>
  <c r="X15" i="4"/>
  <c r="W43" i="4"/>
  <c r="X43" i="4"/>
  <c r="W9" i="4"/>
  <c r="X9" i="4"/>
  <c r="W36" i="4"/>
  <c r="X36" i="4"/>
  <c r="W10" i="4"/>
  <c r="X10" i="4"/>
  <c r="W7" i="4"/>
  <c r="X7" i="4"/>
  <c r="W18" i="4"/>
  <c r="X18" i="4"/>
  <c r="W41" i="4"/>
  <c r="X41" i="4"/>
  <c r="X1" i="4" l="1"/>
  <c r="W1" i="4"/>
  <c r="E2" i="6" s="1"/>
  <c r="E3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D4A34E-4AC5-43D5-AF7A-4FD0423219BB}" keepAlive="1" name="Запрос — АВТОТЕХПРОМ" description="Соединение с запросом &quot;АВТОТЕХПРОМ&quot; в книге." type="5" refreshedVersion="7" background="1" saveData="1">
    <dbPr connection="Provider=Microsoft.Mashup.OleDb.1;Data Source=$Workbook$;Location=АВТОТЕХПРОМ;Extended Properties=&quot;&quot;" command="SELECT * FROM [АВТОТЕХПРОМ]"/>
  </connection>
</connections>
</file>

<file path=xl/sharedStrings.xml><?xml version="1.0" encoding="utf-8"?>
<sst xmlns="http://schemas.openxmlformats.org/spreadsheetml/2006/main" count="32566" uniqueCount="3419">
  <si>
    <t>ID</t>
  </si>
  <si>
    <t>Наименование</t>
  </si>
  <si>
    <t>Арт. поставщика</t>
  </si>
  <si>
    <t>Поставщик</t>
  </si>
  <si>
    <t>Закуп</t>
  </si>
  <si>
    <t>Розница</t>
  </si>
  <si>
    <t>1</t>
  </si>
  <si>
    <t>2</t>
  </si>
  <si>
    <t>Под заказ</t>
  </si>
  <si>
    <t>Боковые зеркала "Salina" (с тросовым приводом и обогревом) для Лада Нива 4х4</t>
  </si>
  <si>
    <t>АВТОТЕХПРОМ</t>
  </si>
  <si>
    <t>Боковые зеркала "Политех" Р-1б ( с антибликовым покрытием) для Лада Нива 4х4</t>
  </si>
  <si>
    <t>Оригинальные боковые зеркала (с электроприводом и обогревом) для Лада Нива 4x4</t>
  </si>
  <si>
    <t>Боковые зеркала "АТП" для Лада Ларгус</t>
  </si>
  <si>
    <t>https://atp73.ru/zerkalareno/tproduct/456747112-463849795311-zerkala-lada-largus-renault-logan-renaul</t>
  </si>
  <si>
    <t>Декоративная решетка радиатора, 4 лопасти без значка (хром) для Лада Приора 2</t>
  </si>
  <si>
    <t>Декоративная решётка радиатора, 4 лопасти узкие (хром) для Лада Приора</t>
  </si>
  <si>
    <t>Накладки (облицовка) зеркал SE нового образца (под повторитель) для Лада Приора 2</t>
  </si>
  <si>
    <t>Накладки зеркал старого образца для Лада Приора</t>
  </si>
  <si>
    <t>Боковые зеркала "АТП" (с электроприводом и обогревом, двойной динамический повторитель) для Лада Приора</t>
  </si>
  <si>
    <t>https://atp73.ru/zerkalapriora2/tproduct/445900652-489295236921-zerkala-2170-lyuks-s-2-m-beguschim-povto</t>
  </si>
  <si>
    <t>Боковые зеркала "АТП" (с электроприводом и обогревом) для Лада Приора</t>
  </si>
  <si>
    <t>https://atp73.ru/zerkalapriora2/tproduct/445900652-766812056281-zerkala-2170-lyuks-bez-povtoritelya-elek</t>
  </si>
  <si>
    <t>Боковые зеркала "АТП" (нового образца, механика без обогрева) для Лада Приора</t>
  </si>
  <si>
    <t>https://atp73.ru/zerkalapriora2/tproduct/445900652-730829399081-zerkala-2170-lyuks-bez-povtoritelya-meha</t>
  </si>
  <si>
    <t>Боковые зеркала "АТП" старого образца (с электроприводом и обогревом) для Лада Приора</t>
  </si>
  <si>
    <t>https://atp73.ru/zerkalapriora/tproduct/456437315-263434792171-zerkala-2170-2007-2012-elektroprivod-s-o</t>
  </si>
  <si>
    <t>Повторители поворота зеркал "SE" для Лада Приора</t>
  </si>
  <si>
    <t>https://atp73.ru/accessories/tproduct/449835022-315575123071-povtoritel-povorota-1118-2170-lyuks</t>
  </si>
  <si>
    <t>Повторители в зеркала нового образца для Лада Гранта, Датсун (mi-DO, on-DO)</t>
  </si>
  <si>
    <t>https://atp73.ru/accessories/tproduct/449835022-176150681591-povtoritel-povorota-2191-2108-21214</t>
  </si>
  <si>
    <t>Боковые зеркала "Salina" "Норма" для Лада (Калина, Калина 2, Гранта), Датсун (mi-DO, on-DO)</t>
  </si>
  <si>
    <t>Оригинальные боковые зеркала "Лифтбек" с электроприводом и обогревом для Лада (Гранта, Калина, Калина 2), Датсун (mi-DO, on-DO)</t>
  </si>
  <si>
    <t>Оригинальное боковое зеркало "ДААЗ" с антибликом, обогревом и электроприводом для Лада Калина</t>
  </si>
  <si>
    <t>111808201004 / 111808201005</t>
  </si>
  <si>
    <t>Боковое зеркало "Salina" с электроприводом для Лада Ларгус</t>
  </si>
  <si>
    <t>Оригинальные боковые зеркала "ДААЗ" с электроприводом и обогревом (шагрень) для Шевроле Нива</t>
  </si>
  <si>
    <t>212308201050/212308201051</t>
  </si>
  <si>
    <t>212308201050</t>
  </si>
  <si>
    <t>Боковые зеркала "Salina" с электроприводом, обогревом, повторителем на Лада Веста</t>
  </si>
  <si>
    <t>Повторители поворота "кубики" с анимацией для Лада Приора</t>
  </si>
  <si>
    <t>https://atp73.ru/accessories/tproduct/449835022-950931737961-povtoritel-povorota-beguschii-1118-2170</t>
  </si>
  <si>
    <t>Боковые зеркала "АТП" Лифтбек с электроприводом и обогревом для Лада (Калина, Калина 2, Гранта), Датсун (mi-DO, on-DO)</t>
  </si>
  <si>
    <t>https://atp73.ru/zerkalagranta/tproduct/456605733-160238737021-zerkala-2191-granta-bez-povtoritelya-ele</t>
  </si>
  <si>
    <t>https://atp73.ru/zerkalagranta/tproduct/456605733-859479089611-zerkala-2191-granta-s-beguschim-povtorit</t>
  </si>
  <si>
    <t>Боковые зеркала "АТП" в стиле "Mercedes-Benz" (электропривод, обогрев) для ВАЗ 2110-2112, Лада Приора</t>
  </si>
  <si>
    <t>Повторители поворотов ПЛАЗМА (black edition) в зеркало для Лада Приора</t>
  </si>
  <si>
    <t>https://atp73.ru/accessories/tproduct/449835022-874876383951-povtoritel-povorota-plazma-1118-2170-lyu</t>
  </si>
  <si>
    <t>Динамические повторители "ПЛАЗМА" (тёмные, в зеркала нового образца) для Лада (Гранта, Гранта FL), Датсун (mi-DO, on-DO)</t>
  </si>
  <si>
    <t>https://atp73.ru/accessories/tproduct/449835022-508473899211-povtoritel-povorota-plazma-2191-2108-212</t>
  </si>
  <si>
    <t>Накладки вентиляции боковые для Лада Нива 4x4</t>
  </si>
  <si>
    <t>Оригинальные боковые зеркала (электропривод, электроскладывание, обогрев) для Лада Ларгус FL</t>
  </si>
  <si>
    <t>Оригинальные боковые зеркала (механические) для Лада Ларгус FL</t>
  </si>
  <si>
    <t>Оригинальные боковые зеркала (механические, обогрев)  для Лада Ларгус FL</t>
  </si>
  <si>
    <t>Боковые зеркала "АТП" в стиле Гранта (механика,повторитель) для Лада Ларгус</t>
  </si>
  <si>
    <t>https://atp73.ru/zerkalarenogr/tproduct/456750545-438281031971-zerkala-largus-renault-logan-renault-san</t>
  </si>
  <si>
    <t>Боковые зеркала "АТП" в стиле Гранта (механика, обогрев и повторитель) для Лада Ларгус</t>
  </si>
  <si>
    <t>https://atp73.ru/zerkalarenogr/tproduct/456750545-959153731711-zerkala-largus-renault-logan-renault-san</t>
  </si>
  <si>
    <t>Боковые зеркала "АТП" в стиле Гранта (электропривод, обогрев и повторитель) для Лада Ларгус</t>
  </si>
  <si>
    <t>https://atp73.ru/zerkalarenogr/tproduct/456750545-274856005541-zerkala-largus-renault-logan-renault-san</t>
  </si>
  <si>
    <t>Драйвер (контроллер) складывания наружных зеркал ДСЗ-1</t>
  </si>
  <si>
    <t>Боковые зеркала "АТП" в стиле Гранта (ручной привод, без повторителя) для ВАЗ 2104, 2105, 2107</t>
  </si>
  <si>
    <t>Боковые зеркала "АТП" в стиле Гранта (ручной привод, с повторителем) для ВАЗ 2104, 2105, 2107</t>
  </si>
  <si>
    <t>Боковые зеркала "АТП" в стиле Гранта (тросовый привод, с повторителем) для ВАЗ 2104, 2105, 2107</t>
  </si>
  <si>
    <t>Боковые зеркала "АТП" в стиле Гранта (тросовый привод, с повторителем и обогревом) для ВАЗ 2104, 2105, 2107</t>
  </si>
  <si>
    <t>Повторители боковые (жёлтые) в стиле LEXUS-PLAZMA для ВАЗ 2108-21099</t>
  </si>
  <si>
    <t>Повторители боковые (жёлтые) в стиле LEXUS-PLAZMA для ВАЗ 2104, 2105, 2107</t>
  </si>
  <si>
    <t>Повторители боковые (жёлтые) в стиле LEXUS-PLAZMA для ВАЗ (2110-2112, 2113-2115), Лада (Калина, Калина 2, Приора, Приора 2, Гранта)</t>
  </si>
  <si>
    <t>https://atp73.ru/drugoe/tproduct/449838806-290962957691-povtoriteli-povorota-plazma-v-krilo-vaz</t>
  </si>
  <si>
    <t>Накладки на электрические зеркала (без повторителя, шагрень) для Шевроле Нива</t>
  </si>
  <si>
    <t>Боковые зеркала "АТП" в стиле Mercedes-Benz, с 2-м повторителем (наружная регулировка) для ВАЗ 2104, 2105, 2107</t>
  </si>
  <si>
    <t>Повторители боковые (жёлтые) в стиле LEXUS-PLAZMA для Лада Нива 4х4</t>
  </si>
  <si>
    <t>Оригинальные боковые зеркала 2181 "NEW" (электропривод с функцией складывания, обогрев, с повторителем) для Лада Веста</t>
  </si>
  <si>
    <t>Повторители поворотов с анимацией "Lexus" в зеркала для Лада Калина 2, Гранта, Гранта FL</t>
  </si>
  <si>
    <t>https://atp73.ru/accessories/tproduct/449835022-335522891811-povtoritel-povorota-beguschii-2191-2108</t>
  </si>
  <si>
    <t>Оригинальные боковые зеркала Урбан (механические, без обогрева) для Лада Нива 4х4 (В цвет, Яшма (темно-вишневый, 140))</t>
  </si>
  <si>
    <t>Оригинальные боковые зеркала Урбан (механические, без обогрева) для Лада Нива 4х4 (В цвет, Уточнить у менеджера)</t>
  </si>
  <si>
    <t>Оригинальные боковые зеркала Урбан (механические, без обогрева) для Лада Нива 4х4 (В цвет, Терра (коричневый, 507))</t>
  </si>
  <si>
    <t>Оригинальные боковые зеркала Урбан (механические, без обогрева) для Лада Нива 4х4 (В цвет, Сити (золотисто-коричневый, 231))</t>
  </si>
  <si>
    <t>Оригинальные боковые зеркала Урбан (механические, без обогрева) для Лада Нива 4х4 (В цвет, Пантера (черная база, 672))</t>
  </si>
  <si>
    <t>Оригинальные боковые зеркала Урбан (механические, без обогрева) для Лада Нива 4х4 (В цвет, Океан (темно-синий, 449))</t>
  </si>
  <si>
    <t>Оригинальные боковые зеркала Урбан (механические, без обогрева) для Лада Нива 4х4 (В цвет, Несси (темно-зеленый, 368))</t>
  </si>
  <si>
    <t>Оригинальные боковые зеркала Урбан (механические, без обогрева) для Лада Нива 4х4 (В цвет, Мурена (сине-зеленый, 377))</t>
  </si>
  <si>
    <t>Оригинальные боковые зеркала Урбан (механические, без обогрева) для Лада Нива 4х4 (В цвет, Карма (темно-фиолетовый, 114))</t>
  </si>
  <si>
    <t>Оригинальные боковые зеркала Урбан (механические, без обогрева) для Лада Нива 4х4 (В цвет, Гравилат (оливковый, 306))</t>
  </si>
  <si>
    <t>Оригинальные боковые зеркала Урбан (механические, без обогрева) для Лада Нива 4х4 (В цвет, Борнео (темный серебристо-серый, 633))</t>
  </si>
  <si>
    <t>Оригинальные боковые зеркала Урбан (механические, без обогрева) для Лада Нива 4х4 (В цвет, Бенефис (глубокий темно-фиолетовый, 135))</t>
  </si>
  <si>
    <t>Оригинальные боковые зеркала Урбан (механические, без обогрева) для Лада Нива 4х4 (В цвет, Барокко (малиновый, 172))</t>
  </si>
  <si>
    <t>Оригинальные боковые зеркала Урбан (механические, без обогрева) для Лада Нива 4х4 (В цвет, Балтика (темно-сине-зеленый, 420))</t>
  </si>
  <si>
    <t>Оригинальные боковые зеркала Урбан (механические, без обогрева) для Лада Нива 4х4 (Без покраски)</t>
  </si>
  <si>
    <t>Оригинальные боковые зеркала с электроприводом и обогревом для Шевроле Нива (В цвет, Феерия (ярко красный, 115))</t>
  </si>
  <si>
    <t>Оригинальные боковые зеркала с электроприводом и обогревом для Шевроле Нива (В цвет, Тундра (серебристо-зеленоватый, 475))</t>
  </si>
  <si>
    <t>Оригинальные боковые зеркала с электроприводом и обогревом для Шевроле Нива (В цвет, Техно (серебристо-серый, 618))</t>
  </si>
  <si>
    <t>Оригинальные боковые зеркала с электроприводом и обогревом для Шевроле Нива (В цвет, Сочи (серебристо-серо-зеленоватый, 360))</t>
  </si>
  <si>
    <t>Оригинальные боковые зеркала с электроприводом и обогревом для Шевроле Нива (В цвет, Снежная королева (серебристый, 690))</t>
  </si>
  <si>
    <t>Оригинальные боковые зеркала с электроприводом и обогревом для Шевроле Нива (В цвет, Сириус (серо-синий, 483))</t>
  </si>
  <si>
    <t>Оригинальные боковые зеркала с электроприводом и обогревом для Шевроле Нива (В цвет, Млечный путь (серебристо-серо-графитовый, 606))</t>
  </si>
  <si>
    <t>Оригинальные боковые зеркала с электроприводом и обогревом для Шевроле Нива (В цвет, Лаванда (серебристо-коричневый, 675))</t>
  </si>
  <si>
    <t>Оригинальные боковые зеркала с электроприводом и обогревом для Шевроле Нива (В цвет, Кварц (серый, 630))</t>
  </si>
  <si>
    <t>Оригинальные боковые зеркала с электроприводом и обогревом для Шевроле Нива (В цвет, Жидкое серебро (бледно-серебристый, 669))</t>
  </si>
  <si>
    <t>Оригинальные боковые зеркала с электроприводом и обогревом для Шевроле Нива (В цвет, Вишневый сад (темно-серебристо-красный, 132))</t>
  </si>
  <si>
    <t>Оригинальные боковые зеркала с электроприводом и обогревом для Шевроле Нива (В цвет, Борнео (темный серебристо-серый, 633))</t>
  </si>
  <si>
    <t>Оригинальные боковые зеркала с электроприводом и обогревом для Шевроле Нива (В цвет, Амулет (серебристо-темно-зеленый, 371))</t>
  </si>
  <si>
    <t>Оригинальные боковые зеркала с электроприводом и обогревом для Шевроле Нива (В цвет, Айсберг (белая-двухслойная, 204))</t>
  </si>
  <si>
    <t>Оригинальные боковые зеркала с электроприводом и обогревом для Шевроле Нива (В цвет кузова)</t>
  </si>
  <si>
    <t>Оригинальные боковые зеркала с электроприводом и обогревом для Шевроле Нива (Без покраски)</t>
  </si>
  <si>
    <t>Оригинальные боковые зеркала с электроприводом и обогревом для Лада (Калина, Калина 2, Гранта), Датсун (mi-DO, on-DO) (В цвет, Черника (темно-синий, 482))</t>
  </si>
  <si>
    <t>Оригинальные боковые зеркала с электроприводом и обогревом для Лада (Калина, Калина 2, Гранта), Датсун (mi-DO, on-DO) (В цвет, Уточнить у менеджера)</t>
  </si>
  <si>
    <t>Оригинальные боковые зеркала с электроприводом и обогревом для Лада (Калина, Калина 2, Гранта), Датсун (mi-DO, on-DO) (В цвет, Совиньон (серебристо-серый, 650))</t>
  </si>
  <si>
    <t>Оригинальные боковые зеркала с электроприводом и обогревом для Лада (Калина, Калина 2, Гранта), Датсун (mi-DO, on-DO) (В цвет, Снежная королева (серебристый, 690))</t>
  </si>
  <si>
    <t>Оригинальные боковые зеркала с электроприводом и обогревом для Лада (Калина, Калина 2, Гранта), Датсун (mi-DO, on-DO) (В цвет, Слива (серебристо-ярко-синий, 478))</t>
  </si>
  <si>
    <t>Оригинальные боковые зеркала с электроприводом и обогревом для Лада (Калина, Калина 2, Гранта), Датсун (mi-DO, on-DO) (В цвет, Рислинг (серебристо-бледно-серый, 610))</t>
  </si>
  <si>
    <t>Оригинальные боковые зеркала с электроприводом и обогревом для Лада (Калина, Калина 2, Гранта), Датсун (mi-DO, on-DO) (В цвет, Премьер (канареечный желтый, 222))</t>
  </si>
  <si>
    <t>Оригинальные боковые зеркала с электроприводом и обогревом для Лада (Калина, Калина 2, Гранта), Датсун (mi-DO, on-DO) (В цвет, Портвейн (темно-вишневый металлик, 192))</t>
  </si>
  <si>
    <t>Оригинальные боковые зеркала с электроприводом и обогревом для Лада (Калина, Калина 2, Гранта), Датсун (mi-DO, on-DO) (В цвет, Платина (серебристо-бежевый, 691))</t>
  </si>
  <si>
    <t>Оригинальные боковые зеркала с электроприводом и обогревом для Лада (Калина, Калина 2, Гранта), Датсун (mi-DO, on-DO) (В цвет, Персей (темно-синий, 429))</t>
  </si>
  <si>
    <t>Оригинальные боковые зеркала с электроприводом и обогревом для Лада (Калина, Калина 2, Гранта), Датсун (mi-DO, on-DO) (В цвет, Пантера (черная база, 672))</t>
  </si>
  <si>
    <t>Оригинальные боковые зеркала с электроприводом и обогревом для Лада (Калина, Калина 2, Гранта), Датсун (mi-DO, on-DO) (В цвет, Одиссей (Серо-синий, 497))</t>
  </si>
  <si>
    <t>Оригинальные боковые зеркала с электроприводом и обогревом для Лада (Калина, Калина 2, Гранта), Датсун (mi-DO, on-DO) (В цвет, Мускат (серебристо-серо-золотистый, 620))</t>
  </si>
  <si>
    <t>Оригинальные боковые зеркала с электроприводом и обогревом для Лада (Калина, Калина 2, Гранта), Датсун (mi-DO, on-DO) (В цвет, Магма (оранжевый, 119))</t>
  </si>
  <si>
    <t>Оригинальные боковые зеркала с электроприводом и обогревом для Лада (Калина, Калина 2, Гранта), Датсун (mi-DO, on-DO) (В цвет, Космос (черный, 665))</t>
  </si>
  <si>
    <t>Оригинальные боковые зеркала с электроприводом и обогревом для Лада (Калина, Калина 2, Гранта), Датсун (mi-DO, on-DO) (В цвет, Кориандр (золотисто-коричневый, 790))</t>
  </si>
  <si>
    <t>Оригинальные боковые зеркала с электроприводом и обогревом для Лада (Калина, Калина 2, Гранта), Датсун (mi-DO, on-DO) (В цвет, Колумбийская зелень (светло-зеленый, 322))</t>
  </si>
  <si>
    <t>Оригинальные боковые зеркала с электроприводом и обогревом для Лада (Калина, Калина 2, Гранта), Датсун (mi-DO, on-DO) (В цвет, Кварц (серый, 630))</t>
  </si>
  <si>
    <t>Оригинальные боковые зеркала с электроприводом и обогревом для Лада (Калина, Калина 2, Гранта), Датсун (mi-DO, on-DO) (В цвет, Калифорнийский мак (золотисто-красный, 190))</t>
  </si>
  <si>
    <t>Оригинальные боковые зеркала с электроприводом и обогревом для Лада (Калина, Калина 2, Гранта), Датсун (mi-DO, on-DO) (В цвет, Калина (ярко-красный, 104))</t>
  </si>
  <si>
    <t>Оригинальные боковые зеркала с электроприводом и обогревом для Лада (Калина, Калина 2, Гранта), Датсун (mi-DO, on-DO) (В цвет, Изабелла (темно-филетовый, 515))</t>
  </si>
  <si>
    <t>Оригинальные боковые зеркала с электроприводом и обогревом для Лада (Калина, Калина 2, Гранта), Датсун (mi-DO, on-DO) (В цвет, Дыня (серебристо-желтый, 502))</t>
  </si>
  <si>
    <t>Оригинальные боковые зеркала с электроприводом и обогревом для Лада (Калина, Калина 2, Гранта), Датсун (mi-DO, on-DO) (В цвет, Джем (желто-коричневый, 285))</t>
  </si>
  <si>
    <t>Оригинальные боковые зеркала с электроприводом и обогревом для Лада (Калина, Калина 2, Гранта), Датсун (mi-DO, on-DO) (В цвет, Голубая планета (сине-голубой, 418))</t>
  </si>
  <si>
    <t>Оригинальные боковые зеркала с электроприводом и обогревом для Лада (Калина, Калина 2, Гранта), Датсун (mi-DO, on-DO) (В цвет, Вишня (темно-красный, 127))</t>
  </si>
  <si>
    <t>Оригинальные боковые зеркала с электроприводом и обогревом для Лада (Калина, Калина 2, Гранта), Датсун (mi-DO, on-DO) (В цвет, Борнео (темный серебристо-серый, 633))</t>
  </si>
  <si>
    <t>Оригинальные боковые зеркала с электроприводом и обогревом для Лада (Калина, Калина 2, Гранта), Датсун (mi-DO, on-DO) (В цвет, Белое облако (белый, 240))</t>
  </si>
  <si>
    <t>Оригинальные боковые зеркала с электроприводом и обогревом для Лада (Калина, Калина 2, Гранта), Датсун (mi-DO, on-DO) (В цвет, Апельсин (оранжевый, 111))</t>
  </si>
  <si>
    <t>Оригинальные боковые зеркала с электроприводом и обогревом для Лада (Калина, Калина 2, Гранта), Датсун (mi-DO, on-DO) (В цвет, Аллигатор (темно-зеленый, 309))</t>
  </si>
  <si>
    <t>Оригинальные боковые зеркала с электроприводом и обогревом для Лада (Калина, Калина 2, Гранта), Датсун (mi-DO, on-DO) (Без покраски)</t>
  </si>
  <si>
    <t>Оригинальные боковые зеркала + комплект с электроприводом и повторителем, складывающиеся для Лада Веста (В цвет кузова, Черная жемчужина (черный, 676))</t>
  </si>
  <si>
    <t>Оригинальные боковые зеркала + комплект с электроприводом и повторителем, складывающиеся для Лада Веста (В цвет кузова, Фантом (темно-серо-голубой, 496))</t>
  </si>
  <si>
    <t>Оригинальные боковые зеркала + комплект с электроприводом и повторителем, складывающиеся для Лада Веста (В цвет кузова, Тайфун (серый, 616))</t>
  </si>
  <si>
    <t>Оригинальные боковые зеркала + комплект с электроприводом и повторителем, складывающиеся для Лада Веста (В цвет кузова, Сердолик (темно-красный, 195))</t>
  </si>
  <si>
    <t>Оригинальные боковые зеркала + комплект с электроприводом и повторителем, складывающиеся для Лада Веста (В цвет кузова, Плутон (темно-серый, 608))</t>
  </si>
  <si>
    <t>Оригинальные боковые зеркала + комплект с электроприводом и повторителем, складывающиеся для Лада Веста (В цвет кузова, Платина (серебристо-бежевый, 691))</t>
  </si>
  <si>
    <t>Оригинальные боковые зеркала + комплект с электроприводом и повторителем, складывающиеся для Лада Веста (В цвет кузова, Маэстро (черное стекло, 653))</t>
  </si>
  <si>
    <t>Оригинальные боковые зеркала + комплект с электроприводом и повторителем, складывающиеся для Лада Веста (В цвет кузова, Марс (оранжевый, 130))</t>
  </si>
  <si>
    <t>Оригинальные боковые зеркала + комплект с электроприводом и повторителем, складывающиеся для Лада Веста (В цвет кузова, Ледниковый (белый, 221))</t>
  </si>
  <si>
    <t>Оригинальные боковые зеркала + комплект с электроприводом и повторителем, складывающиеся для Лада Веста (В цвет кузова, Лайм (яркий желто-зеленый))</t>
  </si>
  <si>
    <t>Оригинальные боковые зеркала + комплект с электроприводом и повторителем, складывающиеся для Лада Веста (В цвет кузова, Криптон (темно-зеленый, 372))</t>
  </si>
  <si>
    <t>Оригинальные боковые зеркала + комплект с электроприводом и повторителем, складывающиеся для Лада Веста (В цвет кузова, Карфаген (бежевый, 247))</t>
  </si>
  <si>
    <t>Оригинальные боковые зеркала + комплект с электроприводом и повторителем, складывающиеся для Лада Веста (В цвет кузова, Дайвинг (ярко-синий, 476))</t>
  </si>
  <si>
    <t>Оригинальные боковые зеркала + комплект с электроприводом и повторителем, складывающиеся для Лада Веста (В цвет кузова, Блюз (темно-синий, 492))</t>
  </si>
  <si>
    <t>Оригинальные боковые зеркала + комплект с электроприводом и повторителем, складывающиеся для Лада Веста (В цвет кузова, Ангкор (темно-коричневый, 246))</t>
  </si>
  <si>
    <t>Оригинальные боковые зеркала + комплект с электроприводом и повторителем, складывающиеся для Лада Веста (Без покраски)</t>
  </si>
  <si>
    <t>Оригинальные боковые зеркала "Рестайлинг" (с электроприводом и обогревом) для Лада Нива 4х4 (В цвет, Яшма (темно-вишневый, 140))</t>
  </si>
  <si>
    <t>Оригинальные боковые зеркала "Рестайлинг" (с электроприводом и обогревом) для Лада Нива 4х4 (В цвет, Уточнить у менеджера)</t>
  </si>
  <si>
    <t>Оригинальные боковые зеркала "Рестайлинг" (с электроприводом и обогревом) для Лада Нива 4х4 (В цвет, Терра (коричневый, 507))</t>
  </si>
  <si>
    <t>Оригинальные боковые зеркала "Рестайлинг" (с электроприводом и обогревом) для Лада Нива 4х4 (В цвет, Сити (золотисто-коричневый, 231))</t>
  </si>
  <si>
    <t>Оригинальные боковые зеркала "Рестайлинг" (с электроприводом и обогревом) для Лада Нива 4х4 (В цвет, Пантера (черная база, 672))</t>
  </si>
  <si>
    <t>Оригинальные боковые зеркала "Рестайлинг" (с электроприводом и обогревом) для Лада Нива 4х4 (В цвет, Океан (темно-синий, 449))</t>
  </si>
  <si>
    <t>Оригинальные боковые зеркала "Рестайлинг" (с электроприводом и обогревом) для Лада Нива 4х4 (В цвет, Несси (темно-зеленый, 368))</t>
  </si>
  <si>
    <t>Оригинальные боковые зеркала "Рестайлинг" (с электроприводом и обогревом) для Лада Нива 4х4 (В цвет, Мурена (сине-зеленый, 377))</t>
  </si>
  <si>
    <t>Оригинальные боковые зеркала "Рестайлинг" (с электроприводом и обогревом) для Лада Нива 4х4 (В цвет, Карма (темно-фиолетовый, 114))</t>
  </si>
  <si>
    <t>Оригинальные боковые зеркала "Рестайлинг" (с электроприводом и обогревом) для Лада Нива 4х4 (В цвет, Гравилат (оливковый, 306))</t>
  </si>
  <si>
    <t>Оригинальные боковые зеркала "Рестайлинг" (с электроприводом и обогревом) для Лада Нива 4х4 (В цвет, Борнео (темный серебристо-серый, 633))</t>
  </si>
  <si>
    <t>Оригинальные боковые зеркала "Рестайлинг" (с электроприводом и обогревом) для Лада Нива 4х4 (В цвет, Бенефис (глубокий темно-фиолетовый, 135))</t>
  </si>
  <si>
    <t>Оригинальные боковые зеркала "Рестайлинг" (с электроприводом и обогревом) для Лада Нива 4х4 (В цвет, Барокко (малиновый, 172))</t>
  </si>
  <si>
    <t>Оригинальные боковые зеркала "Рестайлинг" (с электроприводом и обогревом) для Лада Нива 4х4 (В цвет, Балтика (темно-сине-зеленый, 420))</t>
  </si>
  <si>
    <t>Оригинальные боковые зеркала "Рестайлинг" (с электроприводом и обогревом) для Лада Нива 4х4 (Без покраски)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</si>
  <si>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Черника (темно-синий, 482))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</si>
  <si>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Черная жемчужина (черный, 676))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</si>
  <si>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Уточнить у менеджера)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</si>
  <si>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Совиньон (серебристо-серый, 650))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</si>
  <si>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Снежная королева (серебристый, 690))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</si>
  <si>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Слива (серебристо-ярко-синий, 478))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</si>
  <si>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Рислинг (серебристо-бледно-серый, 610))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</si>
  <si>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Премьер (канареечный желтый, 222))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</si>
  <si>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Портвейн (темно-вишневый металлик, 192))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</si>
  <si>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Платина (серебристо-бежевый, 691))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</si>
  <si>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Пламя (темно-красный, 193))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</si>
  <si>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Персей (темно-синий, 429))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</si>
  <si>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Пантера (черная база, 672))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</si>
  <si>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Одиссей (Серо-синий, 497))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</si>
  <si>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Мускат (серебристо-серо-золотистый, 620))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</si>
  <si>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Магма (оранжевый, 119))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</si>
  <si>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Ледниковый (белый, 221))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</si>
  <si>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Ладога (серо-голубой, 411))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</si>
  <si>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Красный перец (красно-коричневый, 106))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</si>
  <si>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Космос (черный, 665))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</si>
  <si>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Кориандр (золотисто-коричневый, 790))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</si>
  <si>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Колумбийская зелень (светло-зеленый, 322))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</si>
  <si>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Кварц (серый, 630))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</si>
  <si>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Калифорнийский мак (золотисто-красный, 190))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</si>
  <si>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Калина (ярко-красный, 104))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</si>
  <si>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Изабелла (темно-филетовый, 515))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</si>
  <si>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Дыня (серебристо-желтый, 502))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</si>
  <si>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Джем (желто-коричневый, 285))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</si>
  <si>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Гранта (темно-серый, 682))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</si>
  <si>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Голубая планета (сине-голубой, 418))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</si>
  <si>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Вишня (темно-красный, 127))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</si>
  <si>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Бургундия (красный металлик, 117))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</si>
  <si>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Борнео (темный серебристо-серый, 633))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</si>
  <si>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Белое облако (белый, 240))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</si>
  <si>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Апельсин (оранжевый, 111))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</si>
  <si>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Альпийский (белый, 205))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</si>
  <si>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Алмазное серебро (серебристый, 611))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</si>
  <si>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Аллигатор (темно-зеленый, 309))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</si>
  <si>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Агава (зеленый металлик, 303))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</si>
  <si>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Без покраски)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</si>
  <si>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Черника (темно-синий, 482))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</si>
  <si>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Черная жемчужина (черный, 676))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</si>
  <si>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Уточнить у менеджера)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</si>
  <si>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Совиньон (серебристо-серый, 650))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</si>
  <si>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Снежная королева (серебристый, 690))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</si>
  <si>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Слива (серебристо-ярко-синий, 478))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</si>
  <si>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Рислинг (серебристо-бледно-серый, 610))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</si>
  <si>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Премьер (канареечный желтый, 222))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</si>
  <si>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Портвейн (темно-вишневый металлик, 192))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</si>
  <si>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Платина (серебристо-бежевый, 691))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</si>
  <si>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Пламя (темно-красный, 193))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</si>
  <si>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Персей (темно-синий, 429))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</si>
  <si>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Пантера (черная база, 672))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</si>
  <si>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Одиссей (Серо-синий, 497))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</si>
  <si>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Мускат (серебристо-серо-золотистый, 620))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</si>
  <si>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Магма (оранжевый, 119))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</si>
  <si>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Ледниковый (белый, 221))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</si>
  <si>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Ладога (серо-голубой, 411))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</si>
  <si>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Красный перец (красно-коричневый, 106))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</si>
  <si>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Космос (черный, 665))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</si>
  <si>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Кориандр (золотисто-коричневый, 790))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</si>
  <si>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Колумбийская зелень (светло-зеленый, 322))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</si>
  <si>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Кварц (серый, 630))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</si>
  <si>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Калифорнийский мак (золотисто-красный, 190))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</si>
  <si>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Калина (ярко-красный, 104))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</si>
  <si>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Изабелла (темно-филетовый, 515))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</si>
  <si>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Дыня (серебристо-желтый, 502))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</si>
  <si>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Джем (желто-коричневый, 285))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</si>
  <si>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Гранта (темно-серый, 682))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</si>
  <si>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Голубая планета (сине-голубой, 418))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</si>
  <si>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Вишня (темно-красный, 127))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</si>
  <si>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Бургундия (красный металлик, 117))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</si>
  <si>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Борнео (темный серебристо-серый, 633))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</si>
  <si>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Белое облако (белый, 240))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</si>
  <si>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Апельсин (оранжевый, 111))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</si>
  <si>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Альпийский (белый, 205))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</si>
  <si>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Алмазное серебро (серебристый, 611))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</si>
  <si>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Аллигатор (темно-зеленый, 309))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</si>
  <si>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Агава (зеленый металлик, 303))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</si>
  <si>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Без покраски)</t>
  </si>
  <si>
    <t>Накладки на зеркала "Лифтбек" (без повторителей) в цвет кузова для Лада Калина 2, Гранта, Гранта FL (В цвет, Черника (темно-синий, 482))</t>
  </si>
  <si>
    <t>Накладки на зеркала "Лифтбек" (без повторителей) в цвет кузова для Лада Калина 2, Гранта, Гранта FL (В цвет, Черная жемчужина (черный, 676))</t>
  </si>
  <si>
    <t>Накладки на зеркала "Лифтбек" (без повторителей) в цвет кузова для Лада Калина 2, Гранта, Гранта FL (В цвет, Уточнить у менеджера)</t>
  </si>
  <si>
    <t>Накладки на зеркала "Лифтбек" (без повторителей) в цвет кузова для Лада Калина 2, Гранта, Гранта FL (В цвет, Совиньон (серебристо-серый, 650))</t>
  </si>
  <si>
    <t>Накладки на зеркала "Лифтбек" (без повторителей) в цвет кузова для Лада Калина 2, Гранта, Гранта FL (В цвет, Снежная королева (серебристый, 690))</t>
  </si>
  <si>
    <t>Накладки на зеркала "Лифтбек" (без повторителей) в цвет кузова для Лада Калина 2, Гранта, Гранта FL (В цвет, Слива (серебристо-ярко-синий, 478))</t>
  </si>
  <si>
    <t>Накладки на зеркала "Лифтбек" (без повторителей) в цвет кузова для Лада Калина 2, Гранта, Гранта FL (В цвет, Рислинг (серебристо-бледно-серый, 610))</t>
  </si>
  <si>
    <t>Накладки на зеркала "Лифтбек" (без повторителей) в цвет кузова для Лада Калина 2, Гранта, Гранта FL (В цвет, Премьер (канареечный желтый, 222))</t>
  </si>
  <si>
    <t>Накладки на зеркала "Лифтбек" (без повторителей) в цвет кузова для Лада Калина 2, Гранта, Гранта FL (В цвет, Портвейн (темно-вишневый металлик, 192))</t>
  </si>
  <si>
    <t>Накладки на зеркала "Лифтбек" (без повторителей) в цвет кузова для Лада Калина 2, Гранта, Гранта FL (В цвет, Платина (серебристо-бежевый, 691))</t>
  </si>
  <si>
    <t>Накладки на зеркала "Лифтбек" (без повторителей) в цвет кузова для Лада Калина 2, Гранта, Гранта FL (В цвет, Пламя (темно-красный, 193))</t>
  </si>
  <si>
    <t>Накладки на зеркала "Лифтбек" (без повторителей) в цвет кузова для Лада Калина 2, Гранта, Гранта FL (В цвет, Персей (темно-синий, 429))</t>
  </si>
  <si>
    <t>Накладки на зеркала "Лифтбек" (без повторителей) в цвет кузова для Лада Калина 2, Гранта, Гранта FL (В цвет, Пантера (черная база, 672))</t>
  </si>
  <si>
    <t>Накладки на зеркала "Лифтбек" (без повторителей) в цвет кузова для Лада Калина 2, Гранта, Гранта FL (В цвет, Одиссей (Серо-синий, 497))</t>
  </si>
  <si>
    <t>Накладки на зеркала "Лифтбек" (без повторителей) в цвет кузова для Лада Калина 2, Гранта, Гранта FL (В цвет, Мускат (серебристо-серо-золотистый, 620))</t>
  </si>
  <si>
    <t>Накладки на зеркала "Лифтбек" (без повторителей) в цвет кузова для Лада Калина 2, Гранта, Гранта FL (В цвет, Магма (оранжевый, 119))</t>
  </si>
  <si>
    <t>Накладки на зеркала "Лифтбек" (без повторителей) в цвет кузова для Лада Калина 2, Гранта, Гранта FL (В цвет, Ледниковый (белый, 221))</t>
  </si>
  <si>
    <t>Накладки на зеркала "Лифтбек" (без повторителей) в цвет кузова для Лада Калина 2, Гранта, Гранта FL (В цвет, Ладога (серо-голубой, 411))</t>
  </si>
  <si>
    <t>Накладки на зеркала "Лифтбек" (без повторителей) в цвет кузова для Лада Калина 2, Гранта, Гранта FL (В цвет, Красный перец (красно-коричневый, 106))</t>
  </si>
  <si>
    <t>Накладки на зеркала "Лифтбек" (без повторителей) в цвет кузова для Лада Калина 2, Гранта, Гранта FL (В цвет, Космос (черный, 665))</t>
  </si>
  <si>
    <t>Накладки на зеркала "Лифтбек" (без повторителей) в цвет кузова для Лада Калина 2, Гранта, Гранта FL (В цвет, Кориандр (золотисто-коричневый, 790))</t>
  </si>
  <si>
    <t>Накладки на зеркала "Лифтбек" (без повторителей) в цвет кузова для Лада Калина 2, Гранта, Гранта FL (В цвет, Колумбийская зелень (светло-зеленый, 322))</t>
  </si>
  <si>
    <t>Накладки на зеркала "Лифтбек" (без повторителей) в цвет кузова для Лада Калина 2, Гранта, Гранта FL (В цвет, Кварц (серый, 630))</t>
  </si>
  <si>
    <t>Накладки на зеркала "Лифтбек" (без повторителей) в цвет кузова для Лада Калина 2, Гранта, Гранта FL (В цвет, Калифорнийский мак (золотисто-красный, 190))</t>
  </si>
  <si>
    <t>Накладки на зеркала "Лифтбек" (без повторителей) в цвет кузова для Лада Калина 2, Гранта, Гранта FL (В цвет, Калина (ярко-красный, 104))</t>
  </si>
  <si>
    <t>Накладки на зеркала "Лифтбек" (без повторителей) в цвет кузова для Лада Калина 2, Гранта, Гранта FL (В цвет, Изабелла (темно-филетовый, 515))</t>
  </si>
  <si>
    <t>Накладки на зеркала "Лифтбек" (без повторителей) в цвет кузова для Лада Калина 2, Гранта, Гранта FL (В цвет, Дыня (серебристо-желтый, 502))</t>
  </si>
  <si>
    <t>Накладки на зеркала "Лифтбек" (без повторителей) в цвет кузова для Лада Калина 2, Гранта, Гранта FL (В цвет, Джем (желто-коричневый, 285))</t>
  </si>
  <si>
    <t>Накладки на зеркала "Лифтбек" (без повторителей) в цвет кузова для Лада Калина 2, Гранта, Гранта FL (В цвет, Гранта (темно-серый, 682))</t>
  </si>
  <si>
    <t>Накладки на зеркала "Лифтбек" (без повторителей) в цвет кузова для Лада Калина 2, Гранта, Гранта FL (В цвет, Голубая планета (сине-голубой, 418))</t>
  </si>
  <si>
    <t>Накладки на зеркала "Лифтбек" (без повторителей) в цвет кузова для Лада Калина 2, Гранта, Гранта FL (В цвет, Вишня (темно-красный, 127))</t>
  </si>
  <si>
    <t>Накладки на зеркала "Лифтбек" (без повторителей) в цвет кузова для Лада Калина 2, Гранта, Гранта FL (В цвет, Бургундия (красный металлик, 117))</t>
  </si>
  <si>
    <t>Накладки на зеркала "Лифтбек" (без повторителей) в цвет кузова для Лада Калина 2, Гранта, Гранта FL (В цвет, Борнео (темный серебристо-серый, 633))</t>
  </si>
  <si>
    <t>Накладки на зеркала "Лифтбек" (без повторителей) в цвет кузова для Лада Калина 2, Гранта, Гранта FL (В цвет, Белое облако (белый, 240))</t>
  </si>
  <si>
    <t>Накладки на зеркала "Лифтбек" (без повторителей) в цвет кузова для Лада Калина 2, Гранта, Гранта FL (В цвет, Апельсин (оранжевый, 111))</t>
  </si>
  <si>
    <t>Накладки на зеркала "Лифтбек" (без повторителей) в цвет кузова для Лада Калина 2, Гранта, Гранта FL (В цвет, Альпийский (белый, 205))</t>
  </si>
  <si>
    <t>Накладки на зеркала "Лифтбек" (без повторителей) в цвет кузова для Лада Калина 2, Гранта, Гранта FL (В цвет, Алмазное серебро (серебристый, 611))</t>
  </si>
  <si>
    <t>Накладки на зеркала "Лифтбек" (без повторителей) в цвет кузова для Лада Калина 2, Гранта, Гранта FL (В цвет, Аллигатор (темно-зеленый, 309))</t>
  </si>
  <si>
    <t>Накладки на зеркала "Лифтбек" (без повторителей) в цвет кузова для Лада Калина 2, Гранта, Гранта FL (В цвет, Агава (зеленый металлик, 303))</t>
  </si>
  <si>
    <t>Накладки (облицовка) зеркал SE нового образца (без повторителя) для Лада Приора 2 (В цвет, Цунами (темно-зеленый, 363))</t>
  </si>
  <si>
    <t>Накладки (облицовка) зеркал SE нового образца (без повторителя) для Лада Приора 2 (В цвет, Уточнить у менеджера)</t>
  </si>
  <si>
    <t>Накладки (облицовка) зеркал SE нового образца (без повторителя) для Лада Приора 2 (В цвет, Терра (коричневый, 507))</t>
  </si>
  <si>
    <t>Накладки (облицовка) зеркал SE нового образца (без повторителя) для Лада Приора 2 (В цвет, Сочи (серебристо-серо-зеленоватый, 360))</t>
  </si>
  <si>
    <t>Накладки (облицовка) зеркал SE нового образца (без повторителя) для Лада Приора 2 (В цвет, Снежная королева (серебристый, 690))</t>
  </si>
  <si>
    <t>Накладки (облицовка) зеркал SE нового образца (без повторителя) для Лада Приора 2 (В цвет, Робин гуд (черный с изумрудно-зеленым отливом, 391))</t>
  </si>
  <si>
    <t>Накладки (облицовка) зеркал SE нового образца (без повторителя) для Лада Приора 2 (В цвет, Портвейн (темно-вишневый металлик, 192))</t>
  </si>
  <si>
    <t>Накладки (облицовка) зеркал SE нового образца (без повторителя) для Лада Приора 2 (В цвет, Полюс мира (серо-коричневый, 615))</t>
  </si>
  <si>
    <t>Накладки (облицовка) зеркал SE нового образца (без повторителя) для Лада Приора 2 (В цвет, Пламя (темно-красный, 193))</t>
  </si>
  <si>
    <t>Накладки (облицовка) зеркал SE нового образца (без повторителя) для Лада Приора 2 (В цвет, Персей (темно-синий, 429))</t>
  </si>
  <si>
    <t>Накладки (облицовка) зеркал SE нового образца (без повторителя) для Лада Приора 2 (В цвет, Пантера (черная база, 672))</t>
  </si>
  <si>
    <t>Накладки (облицовка) зеркал SE нового образца (без повторителя) для Лада Приора 2 (В цвет, Ницца (темный сине-зеленый, 328))</t>
  </si>
  <si>
    <t>Накладки (облицовка) зеркал SE нового образца (без повторителя) для Лада Приора 2 (В цвет, Мускари (темно синий, 426))</t>
  </si>
  <si>
    <t>Накладки (облицовка) зеркал SE нового образца (без повторителя) для Лада Приора 2 (В цвет, Млечный путь (серебристо-серо-графитовый, 606))</t>
  </si>
  <si>
    <t>Накладки (облицовка) зеркал SE нового образца (без повторителя) для Лада Приора 2 (В цвет, Кубок (ярко красный, 171))</t>
  </si>
  <si>
    <t>Накладки (облицовка) зеркал SE нового образца (без повторителя) для Лада Приора 2 (В цвет, Космос (черный, 665))</t>
  </si>
  <si>
    <t>Накладки (облицовка) зеркал SE нового образца (без повторителя) для Лада Приора 2 (В цвет, Кориандр (золотисто-коричневый, 790))</t>
  </si>
  <si>
    <t>Накладки (облицовка) зеркал SE нового образца (без повторителя) для Лада Приора 2 (В цвет, Кварц (серый, 630))</t>
  </si>
  <si>
    <t>Накладки (облицовка) зеркал SE нового образца (без повторителя) для Лада Приора 2 (В цвет, Калифорнийский мак (золотисто-красный, 190))</t>
  </si>
  <si>
    <t>Накладки (облицовка) зеркал SE нового образца (без повторителя) для Лада Приора 2 (В цвет, Жимолость (серый стальной, 627))</t>
  </si>
  <si>
    <t>Накладки (облицовка) зеркал SE нового образца (без повторителя) для Лада Приора 2 (В цвет, Голубая планета (сине-голубой, 418))</t>
  </si>
  <si>
    <t>Накладки (облицовка) зеркал SE нового образца (без повторителя) для Лада Приора 2 (В цвет, Викинг (темно-серый, 655))</t>
  </si>
  <si>
    <t>Накладки (облицовка) зеркал SE нового образца (без повторителя) для Лада Приора 2 (В цвет, Борнео (темный серебристо-серый, 633))</t>
  </si>
  <si>
    <t>Накладки (облицовка) зеркал SE нового образца (без повторителя) для Лада Приора 2 (В цвет, Белое облако (белый, 240))</t>
  </si>
  <si>
    <t>Накладки (облицовка) зеркал SE нового образца (без повторителя) для Лада Приора 2 (В цвет, Альтаир (серебристый светло-серый, 660))</t>
  </si>
  <si>
    <t>Накладки (облицовка) зеркал SE нового образца (без повторителя) для Лада Приора 2 (Без покраски)</t>
  </si>
  <si>
    <t>Накладки (вставки) на боковые зеркала Урбан окрашенные для Лада Нива 4х4 Урбан (Яшма (темно-вишневый, 140))</t>
  </si>
  <si>
    <t>Накладки (вставки) на боковые зеркала Урбан окрашенные для Лада Нива 4х4 Урбан (Уточнить у менеджера)</t>
  </si>
  <si>
    <t>Накладки (вставки) на боковые зеркала Урбан окрашенные для Лада Нива 4х4 Урбан (Терра (коричневый, 507))</t>
  </si>
  <si>
    <t>Накладки (вставки) на боковые зеркала Урбан окрашенные для Лада Нива 4х4 Урбан (Сити (золотисто-коричневый, 231))</t>
  </si>
  <si>
    <t>Накладки (вставки) на боковые зеркала Урбан окрашенные для Лада Нива 4х4 Урбан (Пантера (черная база, 672))</t>
  </si>
  <si>
    <t>Накладки (вставки) на боковые зеркала Урбан окрашенные для Лада Нива 4х4 Урбан (Океан (темно-синий, 449))</t>
  </si>
  <si>
    <t>Накладки (вставки) на боковые зеркала Урбан окрашенные для Лада Нива 4х4 Урбан (Несси (темно-зеленый, 368))</t>
  </si>
  <si>
    <t>Накладки (вставки) на боковые зеркала Урбан окрашенные для Лада Нива 4х4 Урбан (Мурена (сине-зеленый, 377))</t>
  </si>
  <si>
    <t>Накладки (вставки) на боковые зеркала Урбан окрашенные для Лада Нива 4х4 Урбан (Карма (темно-фиолетовый, 114))</t>
  </si>
  <si>
    <t>Накладки (вставки) на боковые зеркала Урбан окрашенные для Лада Нива 4х4 Урбан (Гравилат (оливковый, 306))</t>
  </si>
  <si>
    <t>Накладки (вставки) на боковые зеркала Урбан окрашенные для Лада Нива 4х4 Урбан (Борнео (темный серебристо-серый, 633))</t>
  </si>
  <si>
    <t>Накладки (вставки) на боковые зеркала Урбан окрашенные для Лада Нива 4х4 Урбан (Бенефис (глубокий темно-фиолетовый, 135))</t>
  </si>
  <si>
    <t>Накладки (вставки) на боковые зеркала Урбан окрашенные для Лада Нива 4х4 Урбан (Барокко (малиновый, 172))</t>
  </si>
  <si>
    <t>Накладки (вставки) на боковые зеркала Урбан окрашенные для Лада Нива 4х4 Урбан (Балтика (темно-сине-зеленый, 420))</t>
  </si>
  <si>
    <t>Накладки (вставки) 2190 на зеркала в цвет кузова для Лада (Калина, Калина 2, Гранта), Датсун (mi-DO, on-DO) (Черника (темно-синий, 482))</t>
  </si>
  <si>
    <t>Накладки (вставки) 2190 на зеркала в цвет кузова для Лада (Калина, Калина 2, Гранта), Датсун (mi-DO, on-DO) (Черная жемчужина (черный, 676))</t>
  </si>
  <si>
    <t>Накладки (вставки) 2190 на зеркала в цвет кузова для Лада (Калина, Калина 2, Гранта), Датсун (mi-DO, on-DO) (Уточнить у менеджера)</t>
  </si>
  <si>
    <t>Накладки (вставки) 2190 на зеркала в цвет кузова для Лада (Калина, Калина 2, Гранта), Датсун (mi-DO, on-DO) (Совиньон (серебристо-серый, 650))</t>
  </si>
  <si>
    <t>Накладки (вставки) 2190 на зеркала в цвет кузова для Лада (Калина, Калина 2, Гранта), Датсун (mi-DO, on-DO) (Снежная королева (серебристый, 690))</t>
  </si>
  <si>
    <t>Накладки (вставки) 2190 на зеркала в цвет кузова для Лада (Калина, Калина 2, Гранта), Датсун (mi-DO, on-DO) (Слива (серебристо-ярко-синий, 478))</t>
  </si>
  <si>
    <t>Накладки (вставки) 2190 на зеркала в цвет кузова для Лада (Калина, Калина 2, Гранта), Датсун (mi-DO, on-DO) (Рислинг (серебристо-бледно-серый, 610))</t>
  </si>
  <si>
    <t>Накладки (вставки) 2190 на зеркала в цвет кузова для Лада (Калина, Калина 2, Гранта), Датсун (mi-DO, on-DO) (Премьер (канареечный желтый, 222))</t>
  </si>
  <si>
    <t>Накладки (вставки) 2190 на зеркала в цвет кузова для Лада (Калина, Калина 2, Гранта), Датсун (mi-DO, on-DO) (Портвейн (темно-вишневый металлик, 192))</t>
  </si>
  <si>
    <t>Накладки (вставки) 2190 на зеркала в цвет кузова для Лада (Калина, Калина 2, Гранта), Датсун (mi-DO, on-DO) (Платина (серебристо-бежевый, 691))</t>
  </si>
  <si>
    <t>Накладки (вставки) 2190 на зеркала в цвет кузова для Лада (Калина, Калина 2, Гранта), Датсун (mi-DO, on-DO) (Пламя (темно-красный, 193))</t>
  </si>
  <si>
    <t>Накладки (вставки) 2190 на зеркала в цвет кузова для Лада (Калина, Калина 2, Гранта), Датсун (mi-DO, on-DO) (Персей (темно-синий, 429))</t>
  </si>
  <si>
    <t>Накладки (вставки) 2190 на зеркала в цвет кузова для Лада (Калина, Калина 2, Гранта), Датсун (mi-DO, on-DO) (Пантера (черная база, 672))</t>
  </si>
  <si>
    <t>Накладки (вставки) 2190 на зеркала в цвет кузова для Лада (Калина, Калина 2, Гранта), Датсун (mi-DO, on-DO) (Одиссей (Серо-синий, 497))</t>
  </si>
  <si>
    <t>Накладки (вставки) 2190 на зеркала в цвет кузова для Лада (Калина, Калина 2, Гранта), Датсун (mi-DO, on-DO) (Мускат (серебристо-серо-золотистый, 620))</t>
  </si>
  <si>
    <t>Накладки (вставки) 2190 на зеркала в цвет кузова для Лада (Калина, Калина 2, Гранта), Датсун (mi-DO, on-DO) (Магма (оранжевый, 119))</t>
  </si>
  <si>
    <t>Накладки (вставки) 2190 на зеркала в цвет кузова для Лада (Калина, Калина 2, Гранта), Датсун (mi-DO, on-DO) (Ледниковый (белый, 221))</t>
  </si>
  <si>
    <t>Накладки (вставки) 2190 на зеркала в цвет кузова для Лада (Калина, Калина 2, Гранта), Датсун (mi-DO, on-DO) (Ладога (серо-голубой, 411))</t>
  </si>
  <si>
    <t>Накладки (вставки) 2190 на зеркала в цвет кузова для Лада (Калина, Калина 2, Гранта), Датсун (mi-DO, on-DO) (Красный перец (красно-коричневый, 106))</t>
  </si>
  <si>
    <t>Накладки (вставки) 2190 на зеркала в цвет кузова для Лада (Калина, Калина 2, Гранта), Датсун (mi-DO, on-DO) (Космос (черный, 665))</t>
  </si>
  <si>
    <t>Накладки (вставки) 2190 на зеркала в цвет кузова для Лада (Калина, Калина 2, Гранта), Датсун (mi-DO, on-DO) (Кориандр (золотисто-коричневый, 790))</t>
  </si>
  <si>
    <t>Накладки (вставки) 2190 на зеркала в цвет кузова для Лада (Калина, Калина 2, Гранта), Датсун (mi-DO, on-DO) (Колумбийская зелень (светло-зеленый, 322))</t>
  </si>
  <si>
    <t>Накладки (вставки) 2190 на зеркала в цвет кузова для Лада (Калина, Калина 2, Гранта), Датсун (mi-DO, on-DO) (Кварц (серый, 630))</t>
  </si>
  <si>
    <t>Накладки (вставки) 2190 на зеркала в цвет кузова для Лада (Калина, Калина 2, Гранта), Датсун (mi-DO, on-DO) (Калифорнийский мак (золотисто-красный, 190))</t>
  </si>
  <si>
    <t>Накладки (вставки) 2190 на зеркала в цвет кузова для Лада (Калина, Калина 2, Гранта), Датсун (mi-DO, on-DO) (Калина (ярко-красный, 104))</t>
  </si>
  <si>
    <t>Накладки (вставки) 2190 на зеркала в цвет кузова для Лада (Калина, Калина 2, Гранта), Датсун (mi-DO, on-DO) (Изабелла (темно-филетовый, 515))</t>
  </si>
  <si>
    <t>Накладки (вставки) 2190 на зеркала в цвет кузова для Лада (Калина, Калина 2, Гранта), Датсун (mi-DO, on-DO) (Дыня (серебристо-желтый, 502))</t>
  </si>
  <si>
    <t>Накладки (вставки) 2190 на зеркала в цвет кузова для Лада (Калина, Калина 2, Гранта), Датсун (mi-DO, on-DO) (Джем (желто-коричневый, 285))</t>
  </si>
  <si>
    <t>Накладки (вставки) 2190 на зеркала в цвет кузова для Лада (Калина, Калина 2, Гранта), Датсун (mi-DO, on-DO) (Гранта (темно-серый, 682))</t>
  </si>
  <si>
    <t>Накладки (вставки) 2190 на зеркала в цвет кузова для Лада (Калина, Калина 2, Гранта), Датсун (mi-DO, on-DO) (Голубая планета (сине-голубой, 418))</t>
  </si>
  <si>
    <t>Накладки (вставки) 2190 на зеркала в цвет кузова для Лада (Калина, Калина 2, Гранта), Датсун (mi-DO, on-DO) (Вишня (темно-красный, 127))</t>
  </si>
  <si>
    <t>Накладки (вставки) 2190 на зеркала в цвет кузова для Лада (Калина, Калина 2, Гранта), Датсун (mi-DO, on-DO) (Бургундия (красный металлик, 117))</t>
  </si>
  <si>
    <t>Накладки (вставки) 2190 на зеркала в цвет кузова для Лада (Калина, Калина 2, Гранта), Датсун (mi-DO, on-DO) (Борнео (темный серебристо-серый, 633))</t>
  </si>
  <si>
    <t>Накладки (вставки) 2190 на зеркала в цвет кузова для Лада (Калина, Калина 2, Гранта), Датсун (mi-DO, on-DO) (Белое облако (белый, 240))</t>
  </si>
  <si>
    <t>Накладки (вставки) 2190 на зеркала в цвет кузова для Лада (Калина, Калина 2, Гранта), Датсун (mi-DO, on-DO) (Апельсин (оранжевый, 111))</t>
  </si>
  <si>
    <t>Накладки (вставки) 2190 на зеркала в цвет кузова для Лада (Калина, Калина 2, Гранта), Датсун (mi-DO, on-DO) (Альпийский (белый, 205))</t>
  </si>
  <si>
    <t>Накладки (вставки) 2190 на зеркала в цвет кузова для Лада (Калина, Калина 2, Гранта), Датсун (mi-DO, on-DO) (Алмазное серебро (серебристый, 611))</t>
  </si>
  <si>
    <t>Накладки (вставки) 2190 на зеркала в цвет кузова для Лада (Калина, Калина 2, Гранта), Датсун (mi-DO, on-DO) (Аллигатор (темно-зеленый, 309))</t>
  </si>
  <si>
    <t>Накладки (вставки) 2190 на зеркала в цвет кузова для Лада (Калина, Калина 2, Гранта), Датсун (mi-DO, on-DO) (Агава (зеленый металлик, 303))</t>
  </si>
  <si>
    <t>https://atp73.ru/zerkala1118/tproduct/456492430-326408588491-zerkala-kalina-1118-lyuks-bez-povtoritel</t>
  </si>
  <si>
    <t>Боковые зеркала "АТП" с электроприводом, обогревом для Лада (Калина, Калина 2, Гранта), Датсун (mi-DO, on-DO) (В цвет, Черника (темно-синий, 482))</t>
  </si>
  <si>
    <t>Боковые зеркала "АТП" с электроприводом, обогревом для Лада (Калина, Калина 2, Гранта), Датсун (mi-DO, on-DO) (В цвет, Уточнить у менеджера)</t>
  </si>
  <si>
    <t>Боковые зеркала "АТП" с электроприводом, обогревом для Лада (Калина, Калина 2, Гранта), Датсун (mi-DO, on-DO) (В цвет, Совиньон (серебристо-серый, 650))</t>
  </si>
  <si>
    <t>Боковые зеркала "АТП" с электроприводом, обогревом для Лада (Калина, Калина 2, Гранта), Датсун (mi-DO, on-DO) (В цвет, Снежная королева (серебристый, 690))</t>
  </si>
  <si>
    <t>Боковые зеркала "АТП" с электроприводом, обогревом для Лада (Калина, Калина 2, Гранта), Датсун (mi-DO, on-DO) (В цвет, Слива (серебристо-ярко-синий, 478))</t>
  </si>
  <si>
    <t>Боковые зеркала "АТП" с электроприводом, обогревом для Лада (Калина, Калина 2, Гранта), Датсун (mi-DO, on-DO) (В цвет, Рислинг (серебристо-бледно-серый, 610))</t>
  </si>
  <si>
    <t>Боковые зеркала "АТП" с электроприводом, обогревом для Лада (Калина, Калина 2, Гранта), Датсун (mi-DO, on-DO) (В цвет, Премьер (канареечный желтый, 222))</t>
  </si>
  <si>
    <t>Боковые зеркала "АТП" с электроприводом, обогревом для Лада (Калина, Калина 2, Гранта), Датсун (mi-DO, on-DO) (В цвет, Портвейн (темно-вишневый металлик, 192))</t>
  </si>
  <si>
    <t>Боковые зеркала "АТП" с электроприводом, обогревом для Лада (Калина, Калина 2, Гранта), Датсун (mi-DO, on-DO) (В цвет, Платина (серебристо-бежевый, 691))</t>
  </si>
  <si>
    <t>Боковые зеркала "АТП" с электроприводом, обогревом для Лада (Калина, Калина 2, Гранта), Датсун (mi-DO, on-DO) (В цвет, Персей (темно-синий, 429))</t>
  </si>
  <si>
    <t>Боковые зеркала "АТП" с электроприводом, обогревом для Лада (Калина, Калина 2, Гранта), Датсун (mi-DO, on-DO) (В цвет, Пантера (черная база, 672))</t>
  </si>
  <si>
    <t>Боковые зеркала "АТП" с электроприводом, обогревом для Лада (Калина, Калина 2, Гранта), Датсун (mi-DO, on-DO) (В цвет, Одиссей (Серо-синий, 497))</t>
  </si>
  <si>
    <t>Боковые зеркала "АТП" с электроприводом, обогревом для Лада (Калина, Калина 2, Гранта), Датсун (mi-DO, on-DO) (В цвет, Мускат (серебристо-серо-золотистый, 620))</t>
  </si>
  <si>
    <t>Боковые зеркала "АТП" с электроприводом, обогревом для Лада (Калина, Калина 2, Гранта), Датсун (mi-DO, on-DO) (В цвет, Магма (оранжевый, 119))</t>
  </si>
  <si>
    <t>Боковые зеркала "АТП" с электроприводом, обогревом для Лада (Калина, Калина 2, Гранта), Датсун (mi-DO, on-DO) (В цвет, Космос (черный, 665))</t>
  </si>
  <si>
    <t>Боковые зеркала "АТП" с электроприводом, обогревом для Лада (Калина, Калина 2, Гранта), Датсун (mi-DO, on-DO) (В цвет, Кориандр (золотисто-коричневый, 790))</t>
  </si>
  <si>
    <t>Боковые зеркала "АТП" с электроприводом, обогревом для Лада (Калина, Калина 2, Гранта), Датсун (mi-DO, on-DO) (В цвет, Колумбийская зелень (светло-зеленый, 322))</t>
  </si>
  <si>
    <t>Боковые зеркала "АТП" с электроприводом, обогревом для Лада (Калина, Калина 2, Гранта), Датсун (mi-DO, on-DO) (В цвет, Кварц (серый, 630))</t>
  </si>
  <si>
    <t>Боковые зеркала "АТП" с электроприводом, обогревом для Лада (Калина, Калина 2, Гранта), Датсун (mi-DO, on-DO) (В цвет, Калифорнийский мак (золотисто-красный, 190))</t>
  </si>
  <si>
    <t>Боковые зеркала "АТП" с электроприводом, обогревом для Лада (Калина, Калина 2, Гранта), Датсун (mi-DO, on-DO) (В цвет, Калина (ярко-красный, 104))</t>
  </si>
  <si>
    <t>Боковые зеркала "АТП" с электроприводом, обогревом для Лада (Калина, Калина 2, Гранта), Датсун (mi-DO, on-DO) (В цвет, Изабелла (темно-филетовый, 515))</t>
  </si>
  <si>
    <t>Боковые зеркала "АТП" с электроприводом, обогревом для Лада (Калина, Калина 2, Гранта), Датсун (mi-DO, on-DO) (В цвет, Дыня (серебристо-желтый, 502))</t>
  </si>
  <si>
    <t>Боковые зеркала "АТП" с электроприводом, обогревом для Лада (Калина, Калина 2, Гранта), Датсун (mi-DO, on-DO) (В цвет, Джем (желто-коричневый, 285))</t>
  </si>
  <si>
    <t>Боковые зеркала "АТП" с электроприводом, обогревом для Лада (Калина, Калина 2, Гранта), Датсун (mi-DO, on-DO) (В цвет, Голубая планета (сине-голубой, 418))</t>
  </si>
  <si>
    <t>Боковые зеркала "АТП" с электроприводом, обогревом для Лада (Калина, Калина 2, Гранта), Датсун (mi-DO, on-DO) (В цвет, Вишня (темно-красный, 127))</t>
  </si>
  <si>
    <t>Боковые зеркала "АТП" с электроприводом, обогревом для Лада (Калина, Калина 2, Гранта), Датсун (mi-DO, on-DO) (В цвет, Борнео (темный серебристо-серый, 633))</t>
  </si>
  <si>
    <t>Боковые зеркала "АТП" с электроприводом, обогревом для Лада (Калина, Калина 2, Гранта), Датсун (mi-DO, on-DO) (В цвет, Белое облако (белый, 240))</t>
  </si>
  <si>
    <t>Боковые зеркала "АТП" с электроприводом, обогревом для Лада (Калина, Калина 2, Гранта), Датсун (mi-DO, on-DO) (В цвет, Апельсин (оранжевый, 111))</t>
  </si>
  <si>
    <t>Боковые зеркала "АТП" с электроприводом, обогревом для Лада (Калина, Калина 2, Гранта), Датсун (mi-DO, on-DO) (В цвет, Аллигатор (темно-зеленый, 309))</t>
  </si>
  <si>
    <t>Боковые зеркала "АТП" с электроприводом, обогревом для Лада (Калина, Калина 2, Гранта), Датсун (mi-DO, on-DO) (Без покраски)</t>
  </si>
  <si>
    <t>https://atp73.ru/zerkala1118/tproduct/456492430-469474535181-zerkala-kalina-1118-lyuks-s-povtoritelem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</si>
  <si>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Черника (темно-синий, 482))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</si>
  <si>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Черная жемчужина (черный, 676))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</si>
  <si>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Уточнить у менеджера)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</si>
  <si>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Совиньон (серебристо-серый, 650))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</si>
  <si>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Снежная королева (серебристый, 690))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</si>
  <si>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Слива (серебристо-ярко-синий, 478))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</si>
  <si>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Рислинг (серебристо-бледно-серый, 610))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</si>
  <si>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Премьер (канареечный желтый, 222))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</si>
  <si>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Портвейн (темно-вишневый металлик, 192))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</si>
  <si>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Платина (серебристо-бежевый, 691))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</si>
  <si>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Пламя (темно-красный, 193))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</si>
  <si>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Персей (темно-синий, 429))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</si>
  <si>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Пантера (черная база, 672))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</si>
  <si>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Одиссей (Серо-синий, 497))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</si>
  <si>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Мускат (серебристо-серо-золотистый, 620))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</si>
  <si>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Магма (оранжевый, 119))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</si>
  <si>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Ледниковый (белый, 221))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</si>
  <si>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Ладога (серо-голубой, 411))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</si>
  <si>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Красный перец (красно-коричневый, 106))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</si>
  <si>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Космос (черный, 665))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</si>
  <si>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Кориандр (золотисто-коричневый, 790))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</si>
  <si>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Колумбийская зелень (светло-зеленый, 322))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</si>
  <si>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Кварц (серый, 630))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</si>
  <si>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Калифорнийский мак (золотисто-красный, 190))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</si>
  <si>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Калина (ярко-красный, 104))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</si>
  <si>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Изабелла (темно-филетовый, 515))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</si>
  <si>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Дыня (серебристо-желтый, 502))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</si>
  <si>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Джем (желто-коричневый, 285))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</si>
  <si>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Гранта (темно-серый, 682))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</si>
  <si>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Голубая планета (сине-голубой, 418))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</si>
  <si>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Вишня (темно-красный, 127))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</si>
  <si>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Бургундия (красный металлик, 117))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</si>
  <si>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Борнео (темный серебристо-серый, 633))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</si>
  <si>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Белое облако (белый, 240))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</si>
  <si>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Апельсин (оранжевый, 111))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</si>
  <si>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Альпийский (белый, 205))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</si>
  <si>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Алмазное серебро (серебристый, 611))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</si>
  <si>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Аллигатор (темно-зеленый, 309))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</si>
  <si>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Агава (зеленый металлик, 303))</t>
  </si>
  <si>
    <t>Боковые зеркала "АТП" с повторителями, электроприводом и обогревом "стиль приора" для Лада (Калина, Калина 2, Гранта), Датсун (mi-DO, on-DO) (Без покраски)</t>
  </si>
  <si>
    <t>Боковые зеркала "АТП" Приора SE (антиблик, электропривод, обогрев, повторитель) для ВАЗ 2110-2112, Лада (Приора, Приора 2) (В цвет, Цунами (темно-зеленый, 363))</t>
  </si>
  <si>
    <t>Боковые зеркала "АТП" Приора SE (антиблик, электропривод, обогрев, повторитель) для ВАЗ 2110-2112, Лада (Приора, Приора 2) (В цвет, Фея (серебристо-сиреневый, 416))</t>
  </si>
  <si>
    <t>Боковые зеркала "АТП" Приора SE (антиблик, электропривод, обогрев, повторитель) для ВАЗ 2110-2112, Лада (Приора, Приора 2) (В цвет, Триумф (серебристо-красный, 100))</t>
  </si>
  <si>
    <t>Боковые зеркала "АТП" Приора SE (антиблик, электропривод, обогрев, повторитель) для ВАЗ 2110-2112, Лада (Приора, Приора 2) (В цвет, Терра (коричневый, 507))</t>
  </si>
  <si>
    <t>Боковые зеркала "АТП" Приора SE (антиблик, электропривод, обогрев, повторитель) для ВАЗ 2110-2112, Лада (Приора, Приора 2) (В цвет, Талая вода (светло-серый, 206))</t>
  </si>
  <si>
    <t>Боковые зеркала "АТП" Приора SE (антиблик, электропривод, обогрев, повторитель) для ВАЗ 2110-2112, Лада (Приора, Приора 2) (В цвет, Сочи (серебристо-серо-зеленоватый, 360))</t>
  </si>
  <si>
    <t>Боковые зеркала "АТП" Приора SE (антиблик, электропривод, обогрев, повторитель) для ВАЗ 2110-2112, Лада (Приора, Приора 2) (В цвет, Снежная королева (серебристый, 690))</t>
  </si>
  <si>
    <t>Боковые зеркала "АТП" Приора SE (антиблик, электропривод, обогрев, повторитель) для ВАЗ 2110-2112, Лада (Приора, Приора 2) (В цвет, Робин гуд (черный с изумрудно-зеленым отливом, 391))</t>
  </si>
  <si>
    <t>Боковые зеркала "АТП" Приора SE (антиблик, электропривод, обогрев, повторитель) для ВАЗ 2110-2112, Лада (Приора, Приора 2) (В цвет, Рапсодия (серебристо-ярко-синий, 448))</t>
  </si>
  <si>
    <t>Боковые зеркала "АТП" Приора SE (антиблик, электропривод, обогрев, повторитель) для ВАЗ 2110-2112, Лада (Приора, Приора 2) (В цвет, Приз (серебристо-бежевый, 276))</t>
  </si>
  <si>
    <t>Боковые зеркала "АТП" Приора SE (антиблик, электропривод, обогрев, повторитель) для ВАЗ 2110-2112, Лада (Приора, Приора 2) (В цвет, Портвейн (темно-вишневый металлик, 192))</t>
  </si>
  <si>
    <t>Боковые зеркала "АТП" Приора SE (антиблик, электропривод, обогрев, повторитель) для ВАЗ 2110-2112, Лада (Приора, Приора 2) (В цвет, Полюс мира (серо-коричневый, 615))</t>
  </si>
  <si>
    <t>Боковые зеркала "АТП" Приора SE (антиблик, электропривод, обогрев, повторитель) для ВАЗ 2110-2112, Лада (Приора, Приора 2) (В цвет, Пламя (темно-красный, 193))</t>
  </si>
  <si>
    <t>Боковые зеркала "АТП" Приора SE (антиблик, электропривод, обогрев, повторитель) для ВАЗ 2110-2112, Лада (Приора, Приора 2) (В цвет, Персей (темно-синий, 429))</t>
  </si>
  <si>
    <t>Боковые зеркала "АТП" Приора SE (антиблик, электропривод, обогрев, повторитель) для ВАЗ 2110-2112, Лада (Приора, Приора 2) (В цвет, Папирус (серебристо-серо-зеленоватый, 387))</t>
  </si>
  <si>
    <t>Боковые зеркала "АТП" Приора SE (антиблик, электропривод, обогрев, повторитель) для ВАЗ 2110-2112, Лада (Приора, Приора 2) (В цвет, Пантера (черная база, 672))</t>
  </si>
  <si>
    <t>Боковые зеркала "АТП" Приора SE (антиблик, электропривод, обогрев, повторитель) для ВАЗ 2110-2112, Лада (Приора, Приора 2) (В цвет, Опал (серебристо-голубоватый, 419))</t>
  </si>
  <si>
    <t>Боковые зеркала "АТП" Приора SE (антиблик, электропривод, обогрев, повторитель) для ВАЗ 2110-2112, Лада (Приора, Приора 2) (В цвет, Ницца (темный сине-зеленый, 328))</t>
  </si>
  <si>
    <t>Боковые зеркала "АТП" Приора SE (антиблик, электропривод, обогрев, повторитель) для ВАЗ 2110-2112, Лада (Приора, Приора 2) (В цвет, Ниагара (серебристо-серо-голубоватый, 383))</t>
  </si>
  <si>
    <t>Боковые зеркала "АТП" Приора SE (антиблик, электропривод, обогрев, повторитель) для ВАЗ 2110-2112, Лада (Приора, Приора 2) (В цвет, Нептун (серебристо-темно-серо-синий, 628))</t>
  </si>
  <si>
    <t>Боковые зеркала "АТП" Приора SE (антиблик, электропривод, обогрев, повторитель) для ВАЗ 2110-2112, Лада (Приора, Приора 2) (В цвет, Мускари (темно синий, 426))</t>
  </si>
  <si>
    <t>Боковые зеркала "АТП" Приора SE (антиблик, электропривод, обогрев, повторитель) для ВАЗ 2110-2112, Лада (Приора, Приора 2) (В цвет, Млечный путь (серебристо-серо-графитовый, 606))</t>
  </si>
  <si>
    <t>Боковые зеркала "АТП" Приора SE (антиблик, электропривод, обогрев, повторитель) для ВАЗ 2110-2112, Лада (Приора, Приора 2) (В цвет, Мираж (серебристый-желто-зеленый, 280))</t>
  </si>
  <si>
    <t>Боковые зеркала "АТП" Приора SE (антиблик, электропривод, обогрев, повторитель) для ВАЗ 2110-2112, Лада (Приора, Приора 2) (В цвет, Миндаль (серебристо-бежево-розовый, 217))</t>
  </si>
  <si>
    <t>Боковые зеркала "АТП" Приора SE (антиблик, электропривод, обогрев, повторитель) для ВАЗ 2110-2112, Лада (Приора, Приора 2) (В цвет, Магия (серебристо-ярко-фиолетовый, 133))</t>
  </si>
  <si>
    <t>Боковые зеркала "АТП" Приора SE (антиблик, электропривод, обогрев, повторитель) для ВАЗ 2110-2112, Лада (Приора, Приора 2) (В цвет, Кубок (ярко красный, 171))</t>
  </si>
  <si>
    <t>Боковые зеркала "АТП" Приора SE (антиблик, электропривод, обогрев, повторитель) для ВАЗ 2110-2112, Лада (Приора, Приора 2) (В цвет, Кристалл (светло-серый, 281))</t>
  </si>
  <si>
    <t>Боковые зеркала "АТП" Приора SE (антиблик, электропривод, обогрев, повторитель) для ВАЗ 2110-2112, Лада (Приора, Приора 2) (В цвет, Космос (черный, 665))</t>
  </si>
  <si>
    <t>Боковые зеркала "АТП" Приора SE (антиблик, электропривод, обогрев, повторитель) для ВАЗ 2110-2112, Лада (Приора, Приора 2) (В цвет, Кориандр (золотисто-коричневый, 790))</t>
  </si>
  <si>
    <t>Боковые зеркала "АТП" Приора SE (антиблик, электропривод, обогрев, повторитель) для ВАЗ 2110-2112, Лада (Приора, Приора 2) (В цвет, Кварц (серый, 630))</t>
  </si>
  <si>
    <t>Боковые зеркала "АТП" Приора SE (антиблик, электропривод, обогрев, повторитель) для ВАЗ 2110-2112, Лада (Приора, Приора 2) (В цвет, Калифорнийский мак (золотисто-красный, 190))</t>
  </si>
  <si>
    <t>Боковые зеркала "АТП" Приора SE (антиблик, электропривод, обогрев, повторитель) для ВАЗ 2110-2112, Лада (Приора, Приора 2) (В цвет, Изумруд (серебристо-зеленый, 385))</t>
  </si>
  <si>
    <t>Боковые зеркала "АТП" Приора SE (антиблик, электропривод, обогрев, повторитель) для ВАЗ 2110-2112, Лада (Приора, Приора 2) (В цвет, Золото инков (золотистый темно-зеленый, 347))</t>
  </si>
  <si>
    <t>Боковые зеркала "АТП" Приора SE (антиблик, электропривод, обогрев, повторитель) для ВАЗ 2110-2112, Лада (Приора, Приора 2) (В цвет, Жимолость (серый стальной, 627))</t>
  </si>
  <si>
    <t>Боковые зеркала "АТП" Приора SE (антиблик, электропривод, обогрев, повторитель) для ВАЗ 2110-2112, Лада (Приора, Приора 2) (В цвет, Голубая планета (сине-голубой, 418))</t>
  </si>
  <si>
    <t>Боковые зеркала "АТП" Приора SE (антиблик, электропривод, обогрев, повторитель) для ВАЗ 2110-2112, Лада (Приора, Приора 2) (В цвет, Викинг (темно-серый, 655))</t>
  </si>
  <si>
    <t>Боковые зеркала "АТП" Приора SE (антиблик, электропривод, обогрев, повторитель) для ВАЗ 2110-2112, Лада (Приора, Приора 2) (В цвет, Борнео (темный серебристо-серый, 633))</t>
  </si>
  <si>
    <t>Боковые зеркала "АТП" Приора SE (антиблик, электропривод, обогрев, повторитель) для ВАЗ 2110-2112, Лада (Приора, Приора 2) (В цвет, Белое облако (белый, 240))</t>
  </si>
  <si>
    <t>Боковые зеркала "АТП" Приора SE (антиблик, электропривод, обогрев, повторитель) для ВАЗ 2110-2112, Лада (Приора, Приора 2) (В цвет, Афалина (серебристо-зелено-голубой, 421))</t>
  </si>
  <si>
    <t>Боковые зеркала "АТП" Приора SE (антиблик, электропривод, обогрев, повторитель) для ВАЗ 2110-2112, Лада (Приора, Приора 2) (В цвет, Амулет (серебристо-темно-зеленый, 371))</t>
  </si>
  <si>
    <t>Боковые зеркала "АТП" Приора SE (антиблик, электропривод, обогрев, повторитель) для ВАЗ 2110-2112, Лада (Приора, Приора 2) (В цвет, Альтаир (серебристый светло-серый, 660))</t>
  </si>
  <si>
    <t>Боковые зеркала "АТП" Приора SE (антиблик, электропривод, обогрев, повторитель) для ВАЗ 2110-2112, Лада (Приора, Приора 2) (В цвет, Аквамарин (серебристо-сине-зеленый, 460))</t>
  </si>
  <si>
    <t>Боковые зеркала "АТП" Приора SE (антиблик, электропривод, обогрев, повторитель) для ВАЗ 2110-2112, Лада (Приора, Приора 2) (В цвет кузова, Уточнить у менеджера)</t>
  </si>
  <si>
    <t>Боковые зеркала "АТП" Приора SE (антиблик, электропривод, обогрев, повторитель) для ВАЗ 2110-2112, Лада (Приора, Приора 2) (Без покраски)</t>
  </si>
  <si>
    <t>https://atp73.ru/21214/tproduct/456457172-821281083701-zerkala-21214-niva-urban-s-beguschim-pov</t>
  </si>
  <si>
    <t>Боковые зеркала "АТП" в стиле Гранта (с электроприводом, обогревом, повторитель «LEXUS») для Лада Нива 4х4, Нива 4х4 Урбан (В цвет, Яшма (темно-вишневый, 140))</t>
  </si>
  <si>
    <t>Боковые зеркала "АТП" в стиле Гранта (с электроприводом, обогревом, повторитель «LEXUS») для Лада Нива 4х4, Нива 4х4 Урбан (В цвет, Уточнить у менеджера)</t>
  </si>
  <si>
    <t>Боковые зеркала "АТП" в стиле Гранта (с электроприводом, обогревом, повторитель «LEXUS») для Лада Нива 4х4, Нива 4х4 Урбан (В цвет, Терра (коричневый, 507))</t>
  </si>
  <si>
    <t>Боковые зеркала "АТП" в стиле Гранта (с электроприводом, обогревом, повторитель «LEXUS») для Лада Нива 4х4, Нива 4х4 Урбан (В цвет, Сити (золотисто-коричневый, 231))</t>
  </si>
  <si>
    <t>Боковые зеркала "АТП" в стиле Гранта (с электроприводом, обогревом, повторитель «LEXUS») для Лада Нива 4х4, Нива 4х4 Урбан (В цвет, Пантера (черная база, 672))</t>
  </si>
  <si>
    <t>Боковые зеркала "АТП" в стиле Гранта (с электроприводом, обогревом, повторитель «LEXUS») для Лада Нива 4х4, Нива 4х4 Урбан (В цвет, Океан (темно-синий, 449))</t>
  </si>
  <si>
    <t>Боковые зеркала "АТП" в стиле Гранта (с электроприводом, обогревом, повторитель «LEXUS») для Лада Нива 4х4, Нива 4х4 Урбан (В цвет, Несси (темно-зеленый, 368))</t>
  </si>
  <si>
    <t>Боковые зеркала "АТП" в стиле Гранта (с электроприводом, обогревом, повторитель «LEXUS») для Лада Нива 4х4, Нива 4х4 Урбан (В цвет, Мурена (сине-зеленый, 377))</t>
  </si>
  <si>
    <t>Боковые зеркала "АТП" в стиле Гранта (с электроприводом, обогревом, повторитель «LEXUS») для Лада Нива 4х4, Нива 4х4 Урбан (В цвет, Карма (темно-фиолетовый, 114))</t>
  </si>
  <si>
    <t>Боковые зеркала "АТП" в стиле Гранта (с электроприводом, обогревом, повторитель «LEXUS») для Лада Нива 4х4, Нива 4х4 Урбан (В цвет, Гравилат (оливковый, 306))</t>
  </si>
  <si>
    <t>Боковые зеркала "АТП" в стиле Гранта (с электроприводом, обогревом, повторитель «LEXUS») для Лада Нива 4х4, Нива 4х4 Урбан (В цвет, Борнео (темный серебристо-серый, 633))</t>
  </si>
  <si>
    <t>Боковые зеркала "АТП" в стиле Гранта (с электроприводом, обогревом, повторитель «LEXUS») для Лада Нива 4х4, Нива 4х4 Урбан (В цвет, Бенефис (глубокий темно-фиолетовый, 135))</t>
  </si>
  <si>
    <t>Боковые зеркала "АТП" в стиле Гранта (с электроприводом, обогревом, повторитель «LEXUS») для Лада Нива 4х4, Нива 4х4 Урбан (В цвет, Барокко (малиновый, 172))</t>
  </si>
  <si>
    <t>Боковые зеркала "АТП" в стиле Гранта (с электроприводом, обогревом, повторитель «LEXUS») для Лада Нива 4х4, Нива 4х4 Урбан (В цвет, Балтика (темно-сине-зеленый, 420))</t>
  </si>
  <si>
    <t>Боковые зеркала "АТП" в стиле Гранта (с электроприводом, обогревом, повторитель «LEXUS») для Лада Нива 4х4, Нива 4х4 Урбан (Без покраски)</t>
  </si>
  <si>
    <t>Боковые зеркала "АТП" в стиле Гранта (с электроприводом, обогревом, 2-м повторителем «LEXUS») для Лада Нива 4х4, Урбан (В цвет, Уточнить у менеджера)</t>
  </si>
  <si>
    <t>Боковые зеркала "АТП" в стиле Гранта (с электроприводом, обогревом, 2-м повторителем «LEXUS») для Лада Нива 4х4, Урбан (Без покраски)</t>
  </si>
  <si>
    <t>Боковые зеркала "АТП" в стиле Гранта (с электроприводом, обогревом, 2-м повторителем «LEXUS») для Лада Нива 4х4, Нива 4х4 Урбан (В цвет, Яшма (темно-вишневый, 140))</t>
  </si>
  <si>
    <t>Боковые зеркала "АТП" в стиле Гранта (с электроприводом, обогревом, 2-м повторителем «LEXUS») для Лада Нива 4х4, Нива 4х4 Урбан (В цвет, Терра (коричневый, 507))</t>
  </si>
  <si>
    <t>Боковые зеркала "АТП" в стиле Гранта (с электроприводом, обогревом, 2-м повторителем «LEXUS») для Лада Нива 4х4, Нива 4х4 Урбан (В цвет, Сити (золотисто-коричневый, 231))</t>
  </si>
  <si>
    <t>Боковые зеркала "АТП" в стиле Гранта (с электроприводом, обогревом, 2-м повторителем «LEXUS») для Лада Нива 4х4, Нива 4х4 Урбан (В цвет, Пантера (черная база, 672))</t>
  </si>
  <si>
    <t>Боковые зеркала "АТП" в стиле Гранта (с электроприводом, обогревом, 2-м повторителем «LEXUS») для Лада Нива 4х4, Нива 4х4 Урбан (В цвет, Океан (темно-синий, 449))</t>
  </si>
  <si>
    <t>Боковые зеркала "АТП" в стиле Гранта (с электроприводом, обогревом, 2-м повторителем «LEXUS») для Лада Нива 4х4, Нива 4х4 Урбан (В цвет, Несси (темно-зеленый, 368))</t>
  </si>
  <si>
    <t>Боковые зеркала "АТП" в стиле Гранта (с электроприводом, обогревом, 2-м повторителем «LEXUS») для Лада Нива 4х4, Нива 4х4 Урбан (В цвет, Мурена (сине-зеленый, 377))</t>
  </si>
  <si>
    <t>Боковые зеркала "АТП" в стиле Гранта (с электроприводом, обогревом, 2-м повторителем «LEXUS») для Лада Нива 4х4, Нива 4х4 Урбан (В цвет, Карма (темно-фиолетовый, 114))</t>
  </si>
  <si>
    <t>Боковые зеркала "АТП" в стиле Гранта (с электроприводом, обогревом, 2-м повторителем «LEXUS») для Лада Нива 4х4, Нива 4х4 Урбан (В цвет, Гравилат (оливковый, 306))</t>
  </si>
  <si>
    <t>Боковые зеркала "АТП" в стиле Гранта (с электроприводом, обогревом, 2-м повторителем «LEXUS») для Лада Нива 4х4, Нива 4х4 Урбан (В цвет, Борнео (темный серебристо-серый, 633))</t>
  </si>
  <si>
    <t>Боковые зеркала "АТП" в стиле Гранта (с электроприводом, обогревом, 2-м повторителем «LEXUS») для Лада Нива 4х4, Нива 4х4 Урбан (В цвет, Бенефис (глубокий темно-фиолетовый, 135))</t>
  </si>
  <si>
    <t>Боковые зеркала "АТП" в стиле Гранта (с электроприводом, обогревом, 2-м повторителем «LEXUS») для Лада Нива 4х4, Нива 4х4 Урбан (В цвет, Барокко (малиновый, 172))</t>
  </si>
  <si>
    <t>Боковые зеркала "АТП" в стиле Гранта (с электроприводом, обогревом, 2-м повторителем «LEXUS») для Лада Нива 4х4, Нива 4х4 Урбан (В цвет, Балтика (темно-сине-зеленый, 420))</t>
  </si>
  <si>
    <t>https://atp73.ru/zerkalagranta/tproduct/456605733-857039732411-zerkala-2191-granta-s-povtoritelem-elekt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</si>
  <si>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Черника (темно-синий, 482))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</si>
  <si>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Черная жемчужина (черный, 676))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</si>
  <si>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Уточнить у менеджера)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</si>
  <si>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Совиньон (серебристо-серый, 650))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</si>
  <si>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Снежная королева (серебристый, 690))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</si>
  <si>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Слива (серебристо-ярко-синий, 478))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</si>
  <si>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Рислинг (серебристо-бледно-серый, 610))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</si>
  <si>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Премьер (канареечный желтый, 222))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</si>
  <si>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Портвейн (темно-вишневый металлик, 192))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</si>
  <si>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Платина (серебристо-бежевый, 691))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</si>
  <si>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Пламя (темно-красный, 193))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</si>
  <si>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Персей (темно-синий, 429))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</si>
  <si>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Пантера (черная база, 672))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</si>
  <si>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Одиссей (Серо-синий, 497))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</si>
  <si>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Мускат (серебристо-серо-золотистый, 620))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</si>
  <si>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Магма (оранжевый, 119))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</si>
  <si>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Ледниковый (белый, 221))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</si>
  <si>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Ладога (серо-голубой, 411))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</si>
  <si>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Красный перец (красно-коричневый, 106))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</si>
  <si>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Космос (черный, 665))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</si>
  <si>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Кориандр (золотисто-коричневый, 790))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</si>
  <si>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Колумбийская зелень (светло-зеленый, 322))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</si>
  <si>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Кварц (серый, 630))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</si>
  <si>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Калифорнийский мак (золотисто-красный, 190))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</si>
  <si>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Калина (ярко-красный, 104))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</si>
  <si>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Изабелла (темно-филетовый, 515))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</si>
  <si>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Дыня (серебристо-желтый, 502))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</si>
  <si>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Джем (желто-коричневый, 285))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</si>
  <si>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Гранта (темно-серый, 682))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</si>
  <si>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Голубая планета (сине-голубой, 418))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</si>
  <si>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Вишня (темно-красный, 127))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</si>
  <si>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Бургундия (красный металлик, 117))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</si>
  <si>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Борнео (темный серебристо-серый, 633))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</si>
  <si>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Белое облако (белый, 240))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</si>
  <si>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Апельсин (оранжевый, 111))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</si>
  <si>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Альпийский (белый, 205))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</si>
  <si>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Алмазное серебро (серебристый, 611))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</si>
  <si>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Аллигатор (темно-зеленый, 309))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</si>
  <si>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Агава (зеленый металлик, 303))</t>
  </si>
  <si>
    <t>Боковые зеркала "АТП" в стиле Гранта (с электроприводом, обогревом и повторителем) для Лада (Гранта, Калина, Калина 2), Датсун (mi-DO, on-DO) (Без покраски)</t>
  </si>
  <si>
    <t>https://atp73.ru/zerkalavaz/tproduct/456637979-971398485321-zerkala-2108-2115-s-povtoritelem-elektro</t>
  </si>
  <si>
    <t>Боковые зеркала "АТП" в стиле Гранта (повторитель Стандарт, электропривод, обогрев) для ВАЗ 2108-21099, 2113-2115 (Без окрашивания)</t>
  </si>
  <si>
    <t>https://atp73.ru/zerkalavaz/tproduct/456637979-671937077751-zerkala-2108-2115-s-povtoritelem-multi-p</t>
  </si>
  <si>
    <t>Боковые зеркала "АТП" в стиле Гранта (повторитель МУЛЬТИ PLAZMA, электропривод, обогрев) для ВАЗ 2108-21099, 2113-2115 (Без окрашивания)</t>
  </si>
  <si>
    <t>https://atp73.ru/zerkalavaz/tproduct/456637979-133523137531-zerkala-2108-2115-s-povtoritelem-plazma</t>
  </si>
  <si>
    <t>Боковые зеркала "АТП" в стиле Гранта (повторитель PLAZMA, электропривод, обогрев) для ВАЗ 2108-21099, 2113-2115 (Без окрашивания)</t>
  </si>
  <si>
    <t>https://atp73.ru/zerkalavaz/tproduct/456637979-918222928701-zerkala-2108-2115-s-beguschim-povtoritel</t>
  </si>
  <si>
    <t>Боковые зеркала "АТП" в стиле Гранта (повторитель Lexus, электропривод, обогрев) для ВАЗ 2108-21099, 2113-2115 (Без окрашивания)</t>
  </si>
  <si>
    <t>https://atp73.ru/zerkalaprioragr/tproduct/461869287-698870509591-zerkala-2170-lyuks-v-korpuse-granta-s-po</t>
  </si>
  <si>
    <t>https://atp73.ru/zerkalaprioragr/tproduct/461869287-595230344741-zerkala-2170-lyuks-v-korpuse-granta-s-po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</si>
  <si>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Цунами (темно-зеленый, 363))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</si>
  <si>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Фея (серебристо-сиреневый, 416))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</si>
  <si>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Триумф (серебристо-красный, 100))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</si>
  <si>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Терра (коричневый, 507))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</si>
  <si>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Талая вода (светло-серый, 206))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</si>
  <si>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Сочи (серебристо-серо-зеленоватый, 360))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</si>
  <si>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Снежная королева (серебристый, 690))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</si>
  <si>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Робин гуд (черный с изумрудно-зеленым отливом, 391))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</si>
  <si>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Рапсодия (серебристо-ярко-синий, 448))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</si>
  <si>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Приз (серебристо-бежевый, 276))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</si>
  <si>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Портвейн (темно-вишневый металлик, 192))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</si>
  <si>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Полюс мира (серо-коричневый, 615))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</si>
  <si>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Пламя (темно-красный, 193))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</si>
  <si>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Персей (темно-синий, 429))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</si>
  <si>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Папирус (серебристо-серо-зеленоватый, 387))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</si>
  <si>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Пантера (черная база, 672))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</si>
  <si>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Опал (серебристо-голубоватый, 419))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</si>
  <si>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Ницца (темный сине-зеленый, 328))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</si>
  <si>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Ниагара (серебристо-серо-голубоватый, 383))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</si>
  <si>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Нептун (серебристо-темно-серо-синий, 628))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</si>
  <si>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Мускари (темно синий, 426))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</si>
  <si>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Млечный путь (серебристо-серо-графитовый, 606))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</si>
  <si>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Мираж (серебристый-желто-зеленый, 280))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</si>
  <si>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Миндаль (серебристо-бежево-розовый, 217))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</si>
  <si>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Магия (серебристо-ярко-фиолетовый, 133))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</si>
  <si>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Кубок (ярко красный, 171))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</si>
  <si>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Кристалл (светло-серый, 281))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</si>
  <si>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Космос (черный, 665))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</si>
  <si>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Кориандр (золотисто-коричневый, 790))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</si>
  <si>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Кварц (серый, 630))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</si>
  <si>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Калифорнийский мак (золотисто-красный, 190))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</si>
  <si>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Изумруд (серебристо-зеленый, 385))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</si>
  <si>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Золото инков (золотистый темно-зеленый, 347))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</si>
  <si>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Жимолость (серый стальной, 627))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</si>
  <si>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Голубая планета (сине-голубой, 418))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</si>
  <si>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Викинг (темно-серый, 655))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</si>
  <si>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Борнео (темный серебристо-серый, 633))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</si>
  <si>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Белое облако (белый, 240))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</si>
  <si>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Афалина (серебристо-зелено-голубой, 421))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</si>
  <si>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Амулет (серебристо-темно-зеленый, 371))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</si>
  <si>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Альтаир (серебристый светло-серый, 660))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</si>
  <si>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Аквамарин (серебристо-сине-зеленый, 460))</t>
  </si>
  <si>
    <t>Боковые зеркала "АТП" в стиле Гранта (обогрев, электрорегулировка, бегающий RGB поворотник "мультиплазма") для ВАЗ 2110-2112, Лада Приора (В цвет кузова, Уточнить у менеджера)</t>
  </si>
  <si>
    <t>Боковые зеркала "АТП" в стиле Гранта (обогрев, электрорегулировка, бегающий RGB поворотник "мультиплазма") для ВАЗ 2110-2112, Лада Приора (Без покраски)</t>
  </si>
  <si>
    <t>https://atp73.ru/zerkalavaz/tproduct/456637979-162984953251-zerkala-2108-2115-s-povtoritelem-mehanic</t>
  </si>
  <si>
    <t>Боковые зеркала "АТП" в стиле Гранта (механические, повторитель Стандарт) для ВАЗ 2108-21099, 2113-2115 (Без окрашивания)</t>
  </si>
  <si>
    <t>https://atp73.ru/zerkalavaz/tproduct/456637979-542432258761-zerkala-2108-2115-s-povtoritelem-multi-p</t>
  </si>
  <si>
    <t>Боковые зеркала "АТП" в стиле Гранта (механические, повторитель МУЛЬТИ PLAZMA) для ВАЗ 2108-21099, 2113-2115 (Без окрашивания)</t>
  </si>
  <si>
    <t>https://atp73.ru/zerkalavaz/tproduct/456637979-334564716551-zerkala-2108-2115-s-povtoritelem-plazma</t>
  </si>
  <si>
    <t>Боковые зеркала "АТП" в стиле Гранта (механические, повторитель PLAZMA) для ВАЗ 2108-21099, 2113-2115 (Без окрашивания)</t>
  </si>
  <si>
    <t>https://atp73.ru/zerkalavaz/tproduct/456637979-762089277781-zerkala-2108-2115-s-beguschim-povtoritel</t>
  </si>
  <si>
    <t>Боковые зеркала "АТП" в стиле Гранта (механические, повторителm Lexus) для ВАЗ 2108-21099, 2113-2115 (Без окрашивания)</t>
  </si>
  <si>
    <t>https://atp73.ru/zerkalaprioragr/tproduct/461869287-379085363651-zerkala-2170-lyuks-v-korpuse-granta-s-po</t>
  </si>
  <si>
    <t>Боковые зеркала "АТП" в стиле Гранта (механические, бегающий RGB поворотник "мультиплазма") для ВАЗ 2110-2112, Лада Приора (В цвет, Цунами (темно-зеленый, 363))</t>
  </si>
  <si>
    <t>Боковые зеркала "АТП" в стиле Гранта (механические, бегающий RGB поворотник "мультиплазма") для ВАЗ 2110-2112, Лада Приора (В цвет, Фея (серебристо-сиреневый, 416))</t>
  </si>
  <si>
    <t>Боковые зеркала "АТП" в стиле Гранта (механические, бегающий RGB поворотник "мультиплазма") для ВАЗ 2110-2112, Лада Приора (В цвет, Триумф (серебристо-красный, 100))</t>
  </si>
  <si>
    <t>Боковые зеркала "АТП" в стиле Гранта (механические, бегающий RGB поворотник "мультиплазма") для ВАЗ 2110-2112, Лада Приора (В цвет, Терра (коричневый, 507))</t>
  </si>
  <si>
    <t>Боковые зеркала "АТП" в стиле Гранта (механические, бегающий RGB поворотник "мультиплазма") для ВАЗ 2110-2112, Лада Приора (В цвет, Талая вода (светло-серый, 206))</t>
  </si>
  <si>
    <t>Боковые зеркала "АТП" в стиле Гранта (механические, бегающий RGB поворотник "мультиплазма") для ВАЗ 2110-2112, Лада Приора (В цвет, Сочи (серебристо-серо-зеленоватый, 360))</t>
  </si>
  <si>
    <t>Боковые зеркала "АТП" в стиле Гранта (механические, бегающий RGB поворотник "мультиплазма") для ВАЗ 2110-2112, Лада Приора (В цвет, Снежная королева (серебристый, 690))</t>
  </si>
  <si>
    <t>Боковые зеркала "АТП" в стиле Гранта (механические, бегающий RGB поворотник "мультиплазма") для ВАЗ 2110-2112, Лада Приора (В цвет, Робин гуд (черный с изумрудно-зеленым отливом, 391))</t>
  </si>
  <si>
    <t>Боковые зеркала "АТП" в стиле Гранта (механические, бегающий RGB поворотник "мультиплазма") для ВАЗ 2110-2112, Лада Приора (В цвет, Рапсодия (серебристо-ярко-синий, 448))</t>
  </si>
  <si>
    <t>Боковые зеркала "АТП" в стиле Гранта (механические, бегающий RGB поворотник "мультиплазма") для ВАЗ 2110-2112, Лада Приора (В цвет, Приз (серебристо-бежевый, 276))</t>
  </si>
  <si>
    <t>Боковые зеркала "АТП" в стиле Гранта (механические, бегающий RGB поворотник "мультиплазма") для ВАЗ 2110-2112, Лада Приора (В цвет, Портвейн (темно-вишневый металлик, 192))</t>
  </si>
  <si>
    <t>Боковые зеркала "АТП" в стиле Гранта (механические, бегающий RGB поворотник "мультиплазма") для ВАЗ 2110-2112, Лада Приора (В цвет, Полюс мира (серо-коричневый, 615))</t>
  </si>
  <si>
    <t>Боковые зеркала "АТП" в стиле Гранта (механические, бегающий RGB поворотник "мультиплазма") для ВАЗ 2110-2112, Лада Приора (В цвет, Пламя (темно-красный, 193))</t>
  </si>
  <si>
    <t>Боковые зеркала "АТП" в стиле Гранта (механические, бегающий RGB поворотник "мультиплазма") для ВАЗ 2110-2112, Лада Приора (В цвет, Персей (темно-синий, 429))</t>
  </si>
  <si>
    <t>Боковые зеркала "АТП" в стиле Гранта (механические, бегающий RGB поворотник "мультиплазма") для ВАЗ 2110-2112, Лада Приора (В цвет, Папирус (серебристо-серо-зеленоватый, 387))</t>
  </si>
  <si>
    <t>Боковые зеркала "АТП" в стиле Гранта (механические, бегающий RGB поворотник "мультиплазма") для ВАЗ 2110-2112, Лада Приора (В цвет, Пантера (черная база, 672))</t>
  </si>
  <si>
    <t>Боковые зеркала "АТП" в стиле Гранта (механические, бегающий RGB поворотник "мультиплазма") для ВАЗ 2110-2112, Лада Приора (В цвет, Опал (серебристо-голубоватый, 419))</t>
  </si>
  <si>
    <t>Боковые зеркала "АТП" в стиле Гранта (механические, бегающий RGB поворотник "мультиплазма") для ВАЗ 2110-2112, Лада Приора (В цвет, Ницца (темный сине-зеленый, 328))</t>
  </si>
  <si>
    <t>Боковые зеркала "АТП" в стиле Гранта (механические, бегающий RGB поворотник "мультиплазма") для ВАЗ 2110-2112, Лада Приора (В цвет, Ниагара (серебристо-серо-голубоватый, 383))</t>
  </si>
  <si>
    <t>Боковые зеркала "АТП" в стиле Гранта (механические, бегающий RGB поворотник "мультиплазма") для ВАЗ 2110-2112, Лада Приора (В цвет, Нептун (серебристо-темно-серо-синий, 628))</t>
  </si>
  <si>
    <t>Боковые зеркала "АТП" в стиле Гранта (механические, бегающий RGB поворотник "мультиплазма") для ВАЗ 2110-2112, Лада Приора (В цвет, Мускари (темно синий, 426))</t>
  </si>
  <si>
    <t>Боковые зеркала "АТП" в стиле Гранта (механические, бегающий RGB поворотник "мультиплазма") для ВАЗ 2110-2112, Лада Приора (В цвет, Млечный путь (серебристо-серо-графитовый, 606))</t>
  </si>
  <si>
    <t>Боковые зеркала "АТП" в стиле Гранта (механические, бегающий RGB поворотник "мультиплазма") для ВАЗ 2110-2112, Лада Приора (В цвет, Мираж (серебристый-желто-зеленый, 280))</t>
  </si>
  <si>
    <t>Боковые зеркала "АТП" в стиле Гранта (механические, бегающий RGB поворотник "мультиплазма") для ВАЗ 2110-2112, Лада Приора (В цвет, Миндаль (серебристо-бежево-розовый, 217))</t>
  </si>
  <si>
    <t>Боковые зеркала "АТП" в стиле Гранта (механические, бегающий RGB поворотник "мультиплазма") для ВАЗ 2110-2112, Лада Приора (В цвет, Магия (серебристо-ярко-фиолетовый, 133))</t>
  </si>
  <si>
    <t>Боковые зеркала "АТП" в стиле Гранта (механические, бегающий RGB поворотник "мультиплазма") для ВАЗ 2110-2112, Лада Приора (В цвет, Кубок (ярко красный, 171))</t>
  </si>
  <si>
    <t>Боковые зеркала "АТП" в стиле Гранта (механические, бегающий RGB поворотник "мультиплазма") для ВАЗ 2110-2112, Лада Приора (В цвет, Кристалл (светло-серый, 281))</t>
  </si>
  <si>
    <t>Боковые зеркала "АТП" в стиле Гранта (механические, бегающий RGB поворотник "мультиплазма") для ВАЗ 2110-2112, Лада Приора (В цвет, Космос (черный, 665))</t>
  </si>
  <si>
    <t>Боковые зеркала "АТП" в стиле Гранта (механические, бегающий RGB поворотник "мультиплазма") для ВАЗ 2110-2112, Лада Приора (В цвет, Кориандр (золотисто-коричневый, 790))</t>
  </si>
  <si>
    <t>Боковые зеркала "АТП" в стиле Гранта (механические, бегающий RGB поворотник "мультиплазма") для ВАЗ 2110-2112, Лада Приора (В цвет, Кварц (серый, 630))</t>
  </si>
  <si>
    <t>Боковые зеркала "АТП" в стиле Гранта (механические, бегающий RGB поворотник "мультиплазма") для ВАЗ 2110-2112, Лада Приора (В цвет, Калифорнийский мак (золотисто-красный, 190))</t>
  </si>
  <si>
    <t>Боковые зеркала "АТП" в стиле Гранта (механические, бегающий RGB поворотник "мультиплазма") для ВАЗ 2110-2112, Лада Приора (В цвет, Изумруд (серебристо-зеленый, 385))</t>
  </si>
  <si>
    <t>Боковые зеркала "АТП" в стиле Гранта (механические, бегающий RGB поворотник "мультиплазма") для ВАЗ 2110-2112, Лада Приора (В цвет, Золото инков (золотистый темно-зеленый, 347))</t>
  </si>
  <si>
    <t>Боковые зеркала "АТП" в стиле Гранта (механические, бегающий RGB поворотник "мультиплазма") для ВАЗ 2110-2112, Лада Приора (В цвет, Жимолость (серый стальной, 627))</t>
  </si>
  <si>
    <t>Боковые зеркала "АТП" в стиле Гранта (механические, бегающий RGB поворотник "мультиплазма") для ВАЗ 2110-2112, Лада Приора (В цвет, Голубая планета (сине-голубой, 418))</t>
  </si>
  <si>
    <t>Боковые зеркала "АТП" в стиле Гранта (механические, бегающий RGB поворотник "мультиплазма") для ВАЗ 2110-2112, Лада Приора (В цвет, Викинг (темно-серый, 655))</t>
  </si>
  <si>
    <t>Боковые зеркала "АТП" в стиле Гранта (механические, бегающий RGB поворотник "мультиплазма") для ВАЗ 2110-2112, Лада Приора (В цвет, Борнео (темный серебристо-серый, 633))</t>
  </si>
  <si>
    <t>Боковые зеркала "АТП" в стиле Гранта (механические, бегающий RGB поворотник "мультиплазма") для ВАЗ 2110-2112, Лада Приора (В цвет, Белое облако (белый, 240))</t>
  </si>
  <si>
    <t>Боковые зеркала "АТП" в стиле Гранта (механические, бегающий RGB поворотник "мультиплазма") для ВАЗ 2110-2112, Лада Приора (В цвет, Афалина (серебристо-зелено-голубой, 421))</t>
  </si>
  <si>
    <t>Боковые зеркала "АТП" в стиле Гранта (механические, бегающий RGB поворотник "мультиплазма") для ВАЗ 2110-2112, Лада Приора (В цвет, Амулет (серебристо-темно-зеленый, 371))</t>
  </si>
  <si>
    <t>Боковые зеркала "АТП" в стиле Гранта (механические, бегающий RGB поворотник "мультиплазма") для ВАЗ 2110-2112, Лада Приора (В цвет, Альтаир (серебристый светло-серый, 660))</t>
  </si>
  <si>
    <t>Боковые зеркала "АТП" в стиле Гранта (механические, бегающий RGB поворотник "мультиплазма") для ВАЗ 2110-2112, Лада Приора (В цвет, Аквамарин (серебристо-сине-зеленый, 460))</t>
  </si>
  <si>
    <t>Боковые зеркала "АТП" в стиле Гранта (механические, бегающий RGB поворотник "мультиплазма") для ВАЗ 2110-2112, Лада Приора (В цвет кузова, Уточнить у менеджера)</t>
  </si>
  <si>
    <t>Боковые зеркала "АТП" в стиле Гранта (механические, бегающий RGB поворотник "мультиплазма") для ВАЗ 2110-2112, Лада Приора (Без покраски)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</si>
  <si>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Черника (темно-синий, 482))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</si>
  <si>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Черная жемчужина (черный, 676))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</si>
  <si>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Уточнить у менеджера)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</si>
  <si>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Совиньон (серебристо-серый, 650))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</si>
  <si>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Снежная королева (серебристый, 690))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</si>
  <si>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Слива (серебристо-ярко-синий, 478))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</si>
  <si>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Рислинг (серебристо-бледно-серый, 610))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</si>
  <si>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Премьер (канареечный желтый, 222))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</si>
  <si>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Портвейн (темно-вишневый металлик, 192))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</si>
  <si>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Платина (серебристо-бежевый, 691))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</si>
  <si>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Пламя (темно-красный, 193))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</si>
  <si>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Персей (темно-синий, 429))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</si>
  <si>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Пантера (черная база, 672))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</si>
  <si>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Одиссей (Серо-синий, 497))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</si>
  <si>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Мускат (серебристо-серо-золотистый, 620))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</si>
  <si>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Магма (оранжевый, 119))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</si>
  <si>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Ледниковый (белый, 221))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</si>
  <si>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Ладога (серо-голубой, 411))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</si>
  <si>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Красный перец (красно-коричневый, 106))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</si>
  <si>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Космос (черный, 665))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</si>
  <si>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Кориандр (золотисто-коричневый, 790))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</si>
  <si>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Колумбийская зелень (светло-зеленый, 322))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</si>
  <si>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Кварц (серый, 630))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</si>
  <si>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Калифорнийский мак (золотисто-красный, 190))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</si>
  <si>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Калина (ярко-красный, 104))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</si>
  <si>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Изабелла (темно-филетовый, 515))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</si>
  <si>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Дыня (серебристо-желтый, 502))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</si>
  <si>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Джем (желто-коричневый, 285))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</si>
  <si>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Гранта (темно-серый, 682))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</si>
  <si>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Голубая планета (сине-голубой, 418))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</si>
  <si>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Вишня (темно-красный, 127))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</si>
  <si>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Бургундия (красный металлик, 117))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</si>
  <si>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Борнео (темный серебристо-серый, 633))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</si>
  <si>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Белое облако (белый, 240))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</si>
  <si>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Апельсин (оранжевый, 111))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</si>
  <si>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Альпийский (белый, 205))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</si>
  <si>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Алмазное серебро (серебристый, 611))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</si>
  <si>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Аллигатор (темно-зеленый, 309))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</si>
  <si>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Агава (зеленый металлик, 303))</t>
  </si>
  <si>
    <t>Боковые зеркала "АТП" в стиле Гранта «LEXUS» (с электроприводом, обогревом и бегающим повторителем) для Лада Гранта, Калина, Калина 2, Datsun (Без покраски)</t>
  </si>
  <si>
    <t>Боковые зеркала "АТП" в стиле Mercedes-Benz, с 2-м повторителем (электрорегулировка, обогрев) для ВАЗ 2108-21099, 2113-2115 (С вежливой подсветкой, С электроскладыванием)</t>
  </si>
  <si>
    <t>Боковые зеркала "АТП" в стиле Mercedes-Benz, с 2-м повторителем (электрорегулировка, обогрев) для ВАЗ 2108-21099, 2113-2115 (С вежливой подсветкой, Без электроскладывания)</t>
  </si>
  <si>
    <t>Боковые зеркала "АТП" в стиле Mercedes-Benz, с 2-м повторителем (электрорегулировка, обогрев) для ВАЗ 2108-21099, 2113-2115 (Без вежливой подсветки, С электроскладыванием)</t>
  </si>
  <si>
    <t>Боковые зеркала "АТП" в стиле Mercedes-Benz, с 2-м повторителем (электрорегулировка, обогрев) для ВАЗ 2108-21099, 2113-2115 (Без вежливой подсветки, Без электроскладывания)</t>
  </si>
  <si>
    <t>Боковые зеркала "АТП" в стиле Mercedes-Benz, с 2-м повторителем (электрорегулировка, обогрев) для ВАЗ 2104, 2105, 2107 (С вежливой подсветкой, С электроскладыванием)</t>
  </si>
  <si>
    <t>Боковые зеркала "АТП" в стиле Mercedes-Benz, с 2-м повторителем (электрорегулировка, обогрев) для ВАЗ 2104, 2105, 2107 (С вежливой подсветкой, Без электроскладывания)</t>
  </si>
  <si>
    <t>Боковые зеркала "АТП" в стиле Mercedes-Benz, с 2-м повторителем (электрорегулировка, обогрев) для ВАЗ 2104, 2105, 2107 (Без вежливой подсветки, С электроскладыванием)</t>
  </si>
  <si>
    <t>Боковые зеркала "АТП" в стиле Mercedes-Benz, с 2-м повторителем (электрорегулировка, обогрев) для ВАЗ 2104, 2105, 2107 (Без вежливой подсветки, Без электроскладывания)</t>
  </si>
  <si>
    <t>https://atp73.ru/zerkala-vesta-mercedes-benz/tproduct/472404682-479626625791-zerkala-vesta-2180mersedes-bents-s-dvoin</t>
  </si>
  <si>
    <t>Боковые зеркала "АТП" в стиле Mercedes-Benz, с 2-м повторителем (с вежливой подсветкой, с электроскладыванием, с обогревом) для Лада Веста</t>
  </si>
  <si>
    <t>https://atp73.ru/zerkala-vesta-mercedes-benz/tproduct/472404682-948584652401-zerkala-vesta-2180-mersedes-bents-s-dvoi</t>
  </si>
  <si>
    <t>Боковые зеркала "АТП" в стиле Mercedes-Benz, с 2-м повторителем (с вежливой подсветкой, без электроскладывания, с обогревом) для Лада Веста</t>
  </si>
  <si>
    <t>Боковые зеркала "АТП" в стиле Mercedes-Benz, с 2-м повторителем (механическая регулировка) для Лада Нива 4х4 (С вежливой подсветкой, С обогревом, С электроскладыванием)</t>
  </si>
  <si>
    <t>Боковые зеркала "АТП" в стиле Mercedes-Benz, с 2-м повторителем (механическая регулировка) для Лада Нива 4х4 (С вежливой подсветкой, С обогревом, Без электроскладывания)</t>
  </si>
  <si>
    <t>Боковые зеркала "АТП" в стиле Mercedes-Benz, с 2-м повторителем (механическая регулировка) для Лада Нива 4х4 (С вежливой подсветкой, Без обогрева, С электроскладыванием)</t>
  </si>
  <si>
    <t>Боковые зеркала "АТП" в стиле Mercedes-Benz, с 2-м повторителем (механическая регулировка) для Лада Нива 4х4 (С вежливой подсветкой, Без обогрева, Без электроскладывания)</t>
  </si>
  <si>
    <t>Боковые зеркала "АТП" в стиле Mercedes-Benz, с 2-м повторителем (механическая регулировка) для Лада Нива 4х4 (Без вежливой подсветки, С обогревом, С электроскладыванием)</t>
  </si>
  <si>
    <t>Боковые зеркала "АТП" в стиле Mercedes-Benz, с 2-м повторителем (механическая регулировка) для Лада Нива 4х4 (Без вежливой подсветки, С обогревом, Без электроскладывания)</t>
  </si>
  <si>
    <t>Боковые зеркала "АТП" в стиле Mercedes-Benz, с 2-м повторителем (механическая регулировка) для Лада Нива 4х4 (Без вежливой подсветки, Без обогрева, С электроскладыванием)</t>
  </si>
  <si>
    <t>Боковые зеркала "АТП" в стиле Mercedes-Benz, с 2-м повторителем (механическая регулировка) для Лада Нива 4х4 (Без вежливой подсветки, Без обогрева, Без электроскладывания)</t>
  </si>
  <si>
    <t>Боковые зеркала "АТП" в стиле Mercedes-Benz, с 2-м повторителем (механическая регулировка) для ВАЗ 2110-2112, Лада Приора (С вежливой подсветкой, С обогревом, С электроскладыванием)</t>
  </si>
  <si>
    <t>Боковые зеркала "АТП" в стиле Mercedes-Benz, с 2-м повторителем (механическая регулировка) для ВАЗ 2110-2112, Лада Приора (С вежливой подсветкой, С обогревом, Без электроскладывания)</t>
  </si>
  <si>
    <t>Боковые зеркала "АТП" в стиле Mercedes-Benz, с 2-м повторителем (механическая регулировка) для ВАЗ 2110-2112, Лада Приора (С вежливой подсветкой, Без обогрева, С электроскладыванием)</t>
  </si>
  <si>
    <t>Боковые зеркала "АТП" в стиле Mercedes-Benz, с 2-м повторителем (механическая регулировка) для ВАЗ 2110-2112, Лада Приора (С вежливой подсветкой, Без обогрева, Без электроскладывания)</t>
  </si>
  <si>
    <t>Боковые зеркала "АТП" в стиле Mercedes-Benz, с 2-м повторителем (механическая регулировка) для ВАЗ 2110-2112, Лада Приора (Без вежливой подсветки, С обогревом, С электроскладыванием)</t>
  </si>
  <si>
    <t>Боковые зеркала "АТП" в стиле Mercedes-Benz, с 2-м повторителем (механическая регулировка) для ВАЗ 2110-2112, Лада Приора (Без вежливой подсветки, С обогревом, Без электроскладывания)</t>
  </si>
  <si>
    <t>Боковые зеркала "АТП" в стиле Mercedes-Benz, с 2-м повторителем (механическая регулировка) для ВАЗ 2110-2112, Лада Приора (Без вежливой подсветки, Без обогрева, С электроскладыванием)</t>
  </si>
  <si>
    <t>Боковые зеркала "АТП" в стиле Mercedes-Benz, с 2-м повторителем (механическая регулировка) для ВАЗ 2110-2112, Лада Приора (Без вежливой подсветки, Без обогрева, Без электроскладывания)</t>
  </si>
  <si>
    <t>Боковые зеркала "АТП" в стиле Mercedes-Benz, с 2-м повторителем (механическая регулировка) для ВАЗ 2108-21099, 2113-2115 (С вежливой подсветкой, С обогревом, С электроскладыванием)</t>
  </si>
  <si>
    <t>Боковые зеркала "АТП" в стиле Mercedes-Benz, с 2-м повторителем (механическая регулировка) для ВАЗ 2108-21099, 2113-2115 (С вежливой подсветкой, С обогревом, Без электроскладывания)</t>
  </si>
  <si>
    <t>Боковые зеркала "АТП" в стиле Mercedes-Benz, с 2-м повторителем (механическая регулировка) для ВАЗ 2108-21099, 2113-2115 (С вежливой подсветкой, Без обогрева, С электроскладыванием)</t>
  </si>
  <si>
    <t>Боковые зеркала "АТП" в стиле Mercedes-Benz, с 2-м повторителем (механическая регулировка) для ВАЗ 2108-21099, 2113-2115 (С вежливой подсветкой, Без обогрева, Без электроскладывания)</t>
  </si>
  <si>
    <t>Боковые зеркала "АТП" в стиле Mercedes-Benz, с 2-м повторителем (механическая регулировка) для ВАЗ 2108-21099, 2113-2115 (Без вежливой подсветки, С обогревом, С электроскладыванием)</t>
  </si>
  <si>
    <t>Боковые зеркала "АТП" в стиле Mercedes-Benz, с 2-м повторителем (механическая регулировка) для ВАЗ 2108-21099, 2113-2115 (Без вежливой подсветки, С обогревом, Без электроскладывания)</t>
  </si>
  <si>
    <t>Боковые зеркала "АТП" в стиле Mercedes-Benz, с 2-м повторителем (механическая регулировка) для ВАЗ 2108-21099, 2113-2115 (Без вежливой подсветки, Без обогрева, С электроскладыванием)</t>
  </si>
  <si>
    <t>Боковые зеркала "АТП" в стиле Mercedes-Benz, с 2-м повторителем (механическая регулировка) для ВАЗ 2108-21099, 2113-2115 (Без вежливой подсветки, Без обогрева, Без электроскладывания)</t>
  </si>
  <si>
    <t>Боковые зеркала "АТП" в стиле Mercedes-Benz, с 2-м повторителем (механическая регулировка) для ВАЗ 2104, 2105, 2107 (С вежливой подсветкой, С обогревом, С электроскладыванием)</t>
  </si>
  <si>
    <t>Боковые зеркала "АТП" в стиле Mercedes-Benz, с 2-м повторителем (механическая регулировка) для ВАЗ 2104, 2105, 2107 (С вежливой подсветкой, С обогревом, Без электроскладывания)</t>
  </si>
  <si>
    <t>Боковые зеркала "АТП" в стиле Mercedes-Benz, с 2-м повторителем (механическая регулировка) для ВАЗ 2104, 2105, 2107 (С вежливой подсветкой, Без обогрева, С электроскладыванием)</t>
  </si>
  <si>
    <t>Боковые зеркала "АТП" в стиле Mercedes-Benz, с 2-м повторителем (механическая регулировка) для ВАЗ 2104, 2105, 2107 (С вежливой подсветкой, Без обогрева, Без электроскладывания)</t>
  </si>
  <si>
    <t>Боковые зеркала "АТП" в стиле Mercedes-Benz, с 2-м повторителем (механическая регулировка) для ВАЗ 2104, 2105, 2107 (Без вежливой подсветки, С обогревом, С электроскладыванием)</t>
  </si>
  <si>
    <t>Боковые зеркала "АТП" в стиле Mercedes-Benz, с 2-м повторителем (механическая регулировка) для ВАЗ 2104, 2105, 2107 (Без вежливой подсветки, С обогревом, Без электроскладывания)</t>
  </si>
  <si>
    <t>Боковые зеркала "АТП" в стиле Mercedes-Benz, с 2-м повторителем (механическая регулировка) для ВАЗ 2104, 2105, 2107 (Без вежливой подсветки, Без обогрева, С электроскладыванием)</t>
  </si>
  <si>
    <t>Боковые зеркала "АТП" в стиле Mercedes-Benz, с 2-м повторителем (механическая регулировка) для ВАЗ 2104, 2105, 2107 (Без вежливой подсветки, Без обогрева, Без электроскладывания)</t>
  </si>
  <si>
    <t>https://atp73.ru/zerkala-vesta-mercedes-benz/tproduct/472404682-289536834991-zerkala-vesta-2180mersedes-bents-s-dvoin</t>
  </si>
  <si>
    <t>Боковые зеркала "АТП" в стиле Mercedes-Benz, с 2-м повторителем (без вежливой подсветки, с электроскладыванием, с обогревом) для Лада Веста</t>
  </si>
  <si>
    <t>https://atp73.ru/zerkala-vesta-mercedes-benz/tproduct/472404682-602370382571-zerkala-vesta-2180-mersedes-bents-s-dvoi</t>
  </si>
  <si>
    <t>Боковые зеркала "АТП" в стиле Mercedes-Benz, с 2-м повторителем (без вежливой подсветки, без электроскладывания, с обогревом) для Лада Веста</t>
  </si>
  <si>
    <t>Боковые зеркала "АТП" в стиле Mercedes-Benz, с 1-м повторителем (электрорегулировка, обогрев) для Лада Нива 4х4 (С вежливой подсветкой, С электроскладыванием)</t>
  </si>
  <si>
    <t>Боковые зеркала "АТП" в стиле Mercedes-Benz, с 1-м повторителем (электрорегулировка, обогрев) для Лада Нива 4х4 (С вежливой подсветкой, Без электроскладывания)</t>
  </si>
  <si>
    <t>Боковые зеркала "АТП" в стиле Mercedes-Benz, с 1-м повторителем (электрорегулировка, обогрев) для Лада Нива 4х4 (Без вежливой подсветки, С электроскладыванием)</t>
  </si>
  <si>
    <t>Боковые зеркала "АТП" в стиле Mercedes-Benz, с 1-м повторителем (электрорегулировка, обогрев) для Лада Нива 4х4 (Без вежливой подсветки, Без электроскладывания)</t>
  </si>
  <si>
    <t>Боковые зеркала "АТП" в стиле Mercedes-Benz, с 1-м повторителем (электрорегулировка, обогрев) для ВАЗ 2110-2112, Лада Приора (С вежливой подсветкой, С электроскладыванием)</t>
  </si>
  <si>
    <t>Боковые зеркала "АТП" в стиле Mercedes-Benz, с 1-м повторителем (электрорегулировка, обогрев) для ВАЗ 2110-2112, Лада Приора (С вежливой подсветкой, Без электроскладывания)</t>
  </si>
  <si>
    <t>Боковые зеркала "АТП" в стиле Mercedes-Benz, с 1-м повторителем (электрорегулировка, обогрев) для ВАЗ 2110-2112, Лада Приора (Без вежливой подсветки, С электроскладыванием)</t>
  </si>
  <si>
    <t>Боковые зеркала "АТП" в стиле Mercedes-Benz, с 1-м повторителем (электрорегулировка, обогрев) для ВАЗ 2110-2112, Лада Приора (Без вежливой подсветки, Без электроскладывания)</t>
  </si>
  <si>
    <t>Боковые зеркала "АТП" в стиле Mercedes-Benz, с 1-м повторителем (электрорегулировка, обогрев) для ВАЗ 2108-21099, 2113-2115 (С вежливой подсветкой, С электроскладыванием)</t>
  </si>
  <si>
    <t>Боковые зеркала "АТП" в стиле Mercedes-Benz, с 1-м повторителем (электрорегулировка, обогрев) для ВАЗ 2108-21099, 2113-2115 (С вежливой подсветкой, Без электроскладывания)</t>
  </si>
  <si>
    <t>Боковые зеркала "АТП" в стиле Mercedes-Benz, с 1-м повторителем (электрорегулировка, обогрев) для ВАЗ 2108-21099, 2113-2115 (Без вежливой подсветки, С электроскладыванием)</t>
  </si>
  <si>
    <t>Боковые зеркала "АТП" в стиле Mercedes-Benz, с 1-м повторителем (электрорегулировка, обогрев) для ВАЗ 2108-21099, 2113-2115 (Без вежливой подсветки, Без электроскладывания)</t>
  </si>
  <si>
    <t>https://atp73.ru/zerkala-2104-2107-mercedes/tproduct/469240992-678672369821-zerkala-2104-2107-v-stile-mersedes-bents</t>
  </si>
  <si>
    <t>Боковые зеркала "АТП" в стиле Mercedes-Benz, с 1-м повторителем (электрорегулировка, обогрев) для ВАЗ 2104, 2105, 2107</t>
  </si>
  <si>
    <t>https://atp73.ru/zerkala-2104-2107-mercedes/tproduct/469240992-924708840461-zerkala-2104-2107-v-stile-mersedes-bents</t>
  </si>
  <si>
    <t>Боковые зеркала "АТП" в стиле Mercedes-Benz, с 1-м повторителем (электрорегулировка, обогрев, электроскладывание) для ВАЗ 2104, 2105, 2107</t>
  </si>
  <si>
    <t>https://atp73.ru/zerkala-2104-2107-mercedes/tproduct/469240992-268034199241-zerkala-2104-2107-v-stile-mersedes-bents</t>
  </si>
  <si>
    <t>Боковые зеркала "АТП" в стиле Mercedes-Benz, с 1-м повторителем (электрорегулировка, обогрев, вежливая подсветка) для ВАЗ 2104, 2105, 2107</t>
  </si>
  <si>
    <t>https://atp73.ru/zerkala-2104-2107-mercedes/tproduct/469240992-937229346311-zerkala-2104-2107-v-stile-mersedes-bents</t>
  </si>
  <si>
    <t>Боковые зеркала "АТП" в стиле Mercedes-Benz, с 1-м повторителем (электрорегулировка, обогрев, вежливая подсветка, электроскладывание) для ВАЗ 2104, 2105, 2107</t>
  </si>
  <si>
    <t>https://atp73.ru/zerkala-vesta-mercedes-benz/tproduct/472404682-934250074671-zerkala-vesta-2180-mersedes-bents-s-povt</t>
  </si>
  <si>
    <t>Боковые зеркала "АТП" в стиле Mercedes-Benz, с 1-м повторителем (с вежливой подсветкой, с электроскладыванием, с обогревом) для Лада Веста</t>
  </si>
  <si>
    <t>https://atp73.ru/zerkala-vesta-mercedes-benz/tproduct/472404682-899032672141-zerkala-vesta-2180-mersedes-bents-s-povt</t>
  </si>
  <si>
    <t>Боковые зеркала "АТП" в стиле Mercedes-Benz, с 1-м повторителем (с вежливой подсветкой, без электроскладывания, с обогревом) для Лада Веста</t>
  </si>
  <si>
    <t>https://atp73.ru/zerkala-2104-2107-mercedes/tproduct/469240992-402823963381-zerkala-2104-2107-v-stile-mersedes-bents</t>
  </si>
  <si>
    <t>Боковые зеркала "АТП" в стиле Mercedes-Benz, с 1-м повторителем (наружная регулировка) для ВАЗ 2104, 2105, 2107</t>
  </si>
  <si>
    <t>https://atp73.ru/zerkala-2104-2107-mercedes/tproduct/469240992-250547623811-zerkala-2104-2107-v-stile-mersedes-bents</t>
  </si>
  <si>
    <t>Боковые зеркала "АТП" в стиле Mercedes-Benz, с 1-м повторителем (наружная регулировка, электроскладывание) для ВАЗ 2104, 2105, 2107</t>
  </si>
  <si>
    <t>https://atp73.ru/zerkala-2104-2107-mercedes/tproduct/469240992-956149758641-zerkala-2104-2107-v-stile-mersedes-bents</t>
  </si>
  <si>
    <t>Боковые зеркала "АТП" в стиле Mercedes-Benz, с 1-м повторителем (наружная регулировка, обогрев) для ВАЗ 2104, 2105, 2107</t>
  </si>
  <si>
    <t>https://atp73.ru/zerkala-2104-2107-mercedes/tproduct/469240992-855643112571-zerkala-2104-2107-v-stile-mersedes-bents</t>
  </si>
  <si>
    <t>Боковые зеркала "АТП" в стиле Mercedes-Benz, с 1-м повторителем (наружная регулировка, обогрев, электроскладывание) для ВАЗ 2104, 2105, 2107</t>
  </si>
  <si>
    <t>https://atp73.ru/zerkala-2104-2107-mercedes/tproduct/469240992-269539127751-zerkala-2104-2107-v-stile-mersedes-bents</t>
  </si>
  <si>
    <t>Боковые зеркала "АТП" в стиле Mercedes-Benz, с 1-м повторителем (наружная регулировка, обогрев, вежливая подсветка) для ВАЗ 2104, 2105, 2107</t>
  </si>
  <si>
    <t>https://atp73.ru/zerkala-2104-2107-mercedes/tproduct/469240992-818374874611-zerkala-2104-2107-v-stile-mersedes-bents</t>
  </si>
  <si>
    <t>Боковые зеркала "АТП" в стиле Mercedes-Benz, с 1-м повторителем (наружная регулировка, обогрев, вежливая подсветка, электроскладывание) для ВАЗ 2104, 2105, 2107</t>
  </si>
  <si>
    <t>https://atp73.ru/zerkala-2104-2107-mercedes/tproduct/469240992-319368887011-zerkala-2104-2107-v-stile-mersedes-bents</t>
  </si>
  <si>
    <t>Боковые зеркала "АТП" в стиле Mercedes-Benz, с 1-м повторителем (наружная регулировка, вежливая подсветка) для ВАЗ 2104, 2105, 2107</t>
  </si>
  <si>
    <t>https://atp73.ru/zerkala-2104-2107-mercedes/tproduct/469240992-824293751751-zerkala-2104-2107-v-stile-mersedes-bents</t>
  </si>
  <si>
    <t>Боковые зеркала "АТП" в стиле Mercedes-Benz, с 1-м повторителем (наружная регулировка, вежливая подсветка, электроскладывание) для ВАЗ 2104, 2105, 2107</t>
  </si>
  <si>
    <t>Боковые зеркала "АТП" в стиле Mercedes-Benz, с 1-м повторителем (механическая регулировка) для Лада Нива 4х4 (С вежливой подсветкой, С обогревом, С электроскладыванием)</t>
  </si>
  <si>
    <t>Боковые зеркала "АТП" в стиле Mercedes-Benz, с 1-м повторителем (механическая регулировка) для Лада Нива 4х4 (С вежливой подсветкой, С обогревом, Без электроскладывания)</t>
  </si>
  <si>
    <t>Боковые зеркала "АТП" в стиле Mercedes-Benz, с 1-м повторителем (механическая регулировка) для Лада Нива 4х4 (С вежливой подсветкой, Без обогрева, С электроскладыванием)</t>
  </si>
  <si>
    <t>Боковые зеркала "АТП" в стиле Mercedes-Benz, с 1-м повторителем (механическая регулировка) для Лада Нива 4х4 (С вежливой подсветкой, Без обогрева, Без электроскладывания)</t>
  </si>
  <si>
    <t>Боковые зеркала "АТП" в стиле Mercedes-Benz, с 1-м повторителем (механическая регулировка) для Лада Нива 4х4 (Без вежливой подсветки, С обогревом, С электроскладыванием)</t>
  </si>
  <si>
    <t>Боковые зеркала "АТП" в стиле Mercedes-Benz, с 1-м повторителем (механическая регулировка) для Лада Нива 4х4 (Без вежливой подсветки, С обогревом, Без электроскладывания)</t>
  </si>
  <si>
    <t>Боковые зеркала "АТП" в стиле Mercedes-Benz, с 1-м повторителем (механическая регулировка) для Лада Нива 4х4 (Без вежливой подсветки, Без обогрева, С электроскладыванием)</t>
  </si>
  <si>
    <t>Боковые зеркала "АТП" в стиле Mercedes-Benz, с 1-м повторителем (механическая регулировка) для Лада Нива 4х4 (Без вежливой подсветки, Без обогрева, Без электроскладывания)</t>
  </si>
  <si>
    <t>Боковые зеркала "АТП" в стиле Mercedes-Benz, с 1-м повторителем (механическая регулировка) для ВАЗ 2110-2112, Лада Приора (С вежливой подсветкой, С обогревом, С электроскладыванием)</t>
  </si>
  <si>
    <t>Боковые зеркала "АТП" в стиле Mercedes-Benz, с 1-м повторителем (механическая регулировка) для ВАЗ 2110-2112, Лада Приора (С вежливой подсветкой, С обогревом, Без электроскладывания)</t>
  </si>
  <si>
    <t>Боковые зеркала "АТП" в стиле Mercedes-Benz, с 1-м повторителем (механическая регулировка) для ВАЗ 2110-2112, Лада Приора (С вежливой подсветкой, Без обогрева, С электроскладыванием)</t>
  </si>
  <si>
    <t>Боковые зеркала "АТП" в стиле Mercedes-Benz, с 1-м повторителем (механическая регулировка) для ВАЗ 2110-2112, Лада Приора (С вежливой подсветкой, Без обогрева, Без электроскладывания)</t>
  </si>
  <si>
    <t>Боковые зеркала "АТП" в стиле Mercedes-Benz, с 1-м повторителем (механическая регулировка) для ВАЗ 2110-2112, Лада Приора (Без вежливой подсветки, С обогревом, С электроскладыванием)</t>
  </si>
  <si>
    <t>Боковые зеркала "АТП" в стиле Mercedes-Benz, с 1-м повторителем (механическая регулировка) для ВАЗ 2110-2112, Лада Приора (Без вежливой подсветки, С обогревом, Без электроскладывания)</t>
  </si>
  <si>
    <t>Боковые зеркала "АТП" в стиле Mercedes-Benz, с 1-м повторителем (механическая регулировка) для ВАЗ 2110-2112, Лада Приора (Без вежливой подсветки, Без обогрева, С электроскладыванием)</t>
  </si>
  <si>
    <t>Боковые зеркала "АТП" в стиле Mercedes-Benz, с 1-м повторителем (механическая регулировка) для ВАЗ 2110-2112, Лада Приора (Без вежливой подсветки, Без обогрева, Без электроскладывания)</t>
  </si>
  <si>
    <t>Боковые зеркала "АТП" в стиле Mercedes-Benz, с 1-м повторителем (механическая регулировка) для ВАЗ 2108-21099, 2113-2115 (С вежливой подсветкой, С обогревом, С электроскладыванием)</t>
  </si>
  <si>
    <t>Боковые зеркала "АТП" в стиле Mercedes-Benz, с 1-м повторителем (механическая регулировка) для ВАЗ 2108-21099, 2113-2115 (С вежливой подсветкой, С обогревом, Без электроскладывания)</t>
  </si>
  <si>
    <t>Боковые зеркала "АТП" в стиле Mercedes-Benz, с 1-м повторителем (механическая регулировка) для ВАЗ 2108-21099, 2113-2115 (С вежливой подсветкой, Без обогрева, С электроскладыванием)</t>
  </si>
  <si>
    <t>Боковые зеркала "АТП" в стиле Mercedes-Benz, с 1-м повторителем (механическая регулировка) для ВАЗ 2108-21099, 2113-2115 (С вежливой подсветкой, Без обогрева, Без электроскладывания)</t>
  </si>
  <si>
    <t>Боковые зеркала "АТП" в стиле Mercedes-Benz, с 1-м повторителем (механическая регулировка) для ВАЗ 2108-21099, 2113-2115 (Без вежливой подсветки, С обогревом, С электроскладыванием)</t>
  </si>
  <si>
    <t>Боковые зеркала "АТП" в стиле Mercedes-Benz, с 1-м повторителем (механическая регулировка) для ВАЗ 2108-21099, 2113-2115 (Без вежливой подсветки, С обогревом, Без электроскладывания)</t>
  </si>
  <si>
    <t>Боковые зеркала "АТП" в стиле Mercedes-Benz, с 1-м повторителем (механическая регулировка) для ВАЗ 2108-21099, 2113-2115 (Без вежливой подсветки, Без обогрева, С электроскладыванием)</t>
  </si>
  <si>
    <t>Боковые зеркала "АТП" в стиле Mercedes-Benz, с 1-м повторителем (механическая регулировка) для ВАЗ 2108-21099, 2113-2115 (Без вежливой подсветки, Без обогрева, Без электроскладывания)</t>
  </si>
  <si>
    <t>https://atp73.ru/zerkala-2104-2107-mercedes/tproduct/469240992-671550969871-zerkala-2104-2107-v-stile-mersedes-bents</t>
  </si>
  <si>
    <t>Боковые зеркала "АТП" в стиле Mercedes-Benz, с 1-м повторителем (механическая регулировка) для ВАЗ 2104, 2105, 2107</t>
  </si>
  <si>
    <t>https://atp73.ru/zerkala-2104-2107-mercedes/tproduct/469240992-458476501231-zerkala-2104-2107-v-stile-mersedes-bents</t>
  </si>
  <si>
    <t>Боковые зеркала "АТП" в стиле Mercedes-Benz, с 1-м повторителем (механическая регулировка, электроскладывание) для ВАЗ 2104, 2105, 2107</t>
  </si>
  <si>
    <t>https://atp73.ru/zerkala-2104-2107-mercedes/tproduct/469240992-585012323151-zerkala-2104-2107-v-stile-mersedes-bents</t>
  </si>
  <si>
    <t>Боковые зеркала "АТП" в стиле Mercedes-Benz, с 1-м повторителем (механическая регулировка, с обогревом) для ВАЗ 2104, 2105, 2107</t>
  </si>
  <si>
    <t>https://atp73.ru/zerkala-2104-2107-mercedes/tproduct/469240992-346280477461-zerkala-2104-2107-v-stile-mersedes-bents</t>
  </si>
  <si>
    <t>Боковые зеркала "АТП" в стиле Mercedes-Benz, с 1-м повторителем (механическая регулировка, обогрев, электроскладывание) для ВАЗ 2104, 2105, 2107</t>
  </si>
  <si>
    <t>https://atp73.ru/zerkala-2104-2107-mercedes/tproduct/469240992-875799928341-zerkala-2104-2107-v-stile-mersedes-bents</t>
  </si>
  <si>
    <t>Боковые зеркала "АТП" в стиле Mercedes-Benz, с 1-м повторителем (механическая регулировка, обогрев, вежливая подсветка) для ВАЗ 2104, 2105, 2107</t>
  </si>
  <si>
    <t>https://atp73.ru/zerkala-2104-2107-mercedes/tproduct/469240992-105902058051-zerkala-2104-2107-v-stile-mersedes-bents</t>
  </si>
  <si>
    <t>Боковые зеркала "АТП" в стиле Mercedes-Benz, с 1-м повторителем (механическая регулировка, обогрев, вежливая подсветка, электроскладывание) для ВАЗ 2104, 2105, 2107</t>
  </si>
  <si>
    <t>https://atp73.ru/zerkala-2104-2107-mercedes/tproduct/469240992-751410132031-zerkala-2104-2107-v-stile-mersedes-bents</t>
  </si>
  <si>
    <t>Боковые зеркала "АТП" в стиле Mercedes-Benz, с 1-м повторителем (механическая регулировка, вежливая подсветка) для ВАЗ 2104, 2105, 2107</t>
  </si>
  <si>
    <t>https://atp73.ru/zerkala-2104-2107-mercedes/tproduct/469240992-330924193121-zerkala-2104-2107-v-stile-mersedes-bents</t>
  </si>
  <si>
    <t>Боковые зеркала "АТП" в стиле Mercedes-Benz, с 1-м повторителем (механическая регулировка, вежливая подсветка, электроскладывание) для ВАЗ 2104, 2105, 2107</t>
  </si>
  <si>
    <t>https://atp73.ru/zerkala-vesta-mercedes-benz/tproduct/472404682-547824502941-zerkala-vesta-2180-mersedes-bents-s-povt</t>
  </si>
  <si>
    <t>Боковые зеркала "АТП" в стиле Mercedes-Benz, с 1-м повторителем (без вежливой подсветки, с электроскладыванием, с обогревом) для Лада Веста</t>
  </si>
  <si>
    <t>https://atp73.ru/zerkala-vesta-mercedes-benz/tproduct/472404682-488200095731-zerkala-vesta-2180-mersedes-bents-s-povt</t>
  </si>
  <si>
    <t>Боковые зеркала "АТП" в стиле Mercedes-Benz, с 1-м повторителем (без вежливой подсветки, без электроскладывания, с обогревом) для Лада Веста</t>
  </si>
  <si>
    <t>Боковые зеркала "АТП" в стиле Mercedes-Benz (с электроприводом, повторителем и обогревом) для Лада Нива 4x4, Нива 4x4 Урбан (В цвет, Яшма (темно-вишневый, 140))</t>
  </si>
  <si>
    <t>Боковые зеркала "АТП" в стиле Mercedes-Benz (с электроприводом, повторителем и обогревом) для Лада Нива 4x4, Нива 4x4 Урбан (В цвет, Уточнить у менеджера)</t>
  </si>
  <si>
    <t>Боковые зеркала "АТП" в стиле Mercedes-Benz (с электроприводом, повторителем и обогревом) для Лада Нива 4x4, Нива 4x4 Урбан (В цвет, Терра (коричневый, 507))</t>
  </si>
  <si>
    <t>Боковые зеркала "АТП" в стиле Mercedes-Benz (с электроприводом, повторителем и обогревом) для Лада Нива 4x4, Нива 4x4 Урбан (В цвет, Сити (золотисто-коричневый, 231))</t>
  </si>
  <si>
    <t>Боковые зеркала "АТП" в стиле Mercedes-Benz (с электроприводом, повторителем и обогревом) для Лада Нива 4x4, Нива 4x4 Урбан (В цвет, Пантера (черная база, 672))</t>
  </si>
  <si>
    <t>Боковые зеркала "АТП" в стиле Mercedes-Benz (с электроприводом, повторителем и обогревом) для Лада Нива 4x4, Нива 4x4 Урбан (В цвет, Океан (темно-синий, 449))</t>
  </si>
  <si>
    <t>Боковые зеркала "АТП" в стиле Mercedes-Benz (с электроприводом, повторителем и обогревом) для Лада Нива 4x4, Нива 4x4 Урбан (В цвет, Несси (темно-зеленый, 368))</t>
  </si>
  <si>
    <t>Боковые зеркала "АТП" в стиле Mercedes-Benz (с электроприводом, повторителем и обогревом) для Лада Нива 4x4, Нива 4x4 Урбан (В цвет, Мурена (сине-зеленый, 377))</t>
  </si>
  <si>
    <t>Боковые зеркала "АТП" в стиле Mercedes-Benz (с электроприводом, повторителем и обогревом) для Лада Нива 4x4, Нива 4x4 Урбан (В цвет, Карма (темно-фиолетовый, 114))</t>
  </si>
  <si>
    <t>Боковые зеркала "АТП" в стиле Mercedes-Benz (с электроприводом, повторителем и обогревом) для Лада Нива 4x4, Нива 4x4 Урбан (В цвет, Гравилат (оливковый, 306))</t>
  </si>
  <si>
    <t>Боковые зеркала "АТП" в стиле Mercedes-Benz (с электроприводом, повторителем и обогревом) для Лада Нива 4x4, Нива 4x4 Урбан (В цвет, Борнео (темный серебристо-серый, 633))</t>
  </si>
  <si>
    <t>Боковые зеркала "АТП" в стиле Mercedes-Benz (с электроприводом, повторителем и обогревом) для Лада Нива 4x4, Нива 4x4 Урбан (В цвет, Бенефис (глубокий темно-фиолетовый, 135))</t>
  </si>
  <si>
    <t>Боковые зеркала "АТП" в стиле Mercedes-Benz (с электроприводом, повторителем и обогревом) для Лада Нива 4x4, Нива 4x4 Урбан (В цвет, Барокко (малиновый, 172))</t>
  </si>
  <si>
    <t>Боковые зеркала "АТП" в стиле Mercedes-Benz (с электроприводом, повторителем и обогревом) для Лада Нива 4x4, Нива 4x4 Урбан (В цвет, Балтика (темно-сине-зеленый, 420))</t>
  </si>
  <si>
    <t>Боковые зеркала "АТП" в стиле Mercedes-Benz (с электроприводом, повторителем и обогревом) для Лада Нива 4x4, Нива 4x4 Урбан (Без покраски)</t>
  </si>
  <si>
    <t>https://atp73.ru/zerkalapriora2/tproduct/445900652-563899047381-zerkala-2170-lyuks-s-povtoritelem-elektr</t>
  </si>
  <si>
    <t>Боковые зеркала "АТП" SE (электропривод, обогрев, повторитель) для ВАЗ 2110-2112, Лада (Приора, Приора 2) (В цвет, Цунами (темно-зеленый, 363))</t>
  </si>
  <si>
    <t>Боковые зеркала "АТП" SE (электропривод, обогрев, повторитель) для ВАЗ 2110-2112, Лада (Приора, Приора 2) (В цвет, Фея (серебристо-сиреневый, 416))</t>
  </si>
  <si>
    <t>Боковые зеркала "АТП" SE (электропривод, обогрев, повторитель) для ВАЗ 2110-2112, Лада (Приора, Приора 2) (В цвет, Триумф (серебристо-красный, 100))</t>
  </si>
  <si>
    <t>Боковые зеркала "АТП" SE (электропривод, обогрев, повторитель) для ВАЗ 2110-2112, Лада (Приора, Приора 2) (В цвет, Терра (коричневый, 507))</t>
  </si>
  <si>
    <t>Боковые зеркала "АТП" SE (электропривод, обогрев, повторитель) для ВАЗ 2110-2112, Лада (Приора, Приора 2) (В цвет, Талая вода (светло-серый, 206))</t>
  </si>
  <si>
    <t>Боковые зеркала "АТП" SE (электропривод, обогрев, повторитель) для ВАЗ 2110-2112, Лада (Приора, Приора 2) (В цвет, Сочи (серебристо-серо-зеленоватый, 360))</t>
  </si>
  <si>
    <t>Боковые зеркала "АТП" SE (электропривод, обогрев, повторитель) для ВАЗ 2110-2112, Лада (Приора, Приора 2) (В цвет, Снежная королева (серебристый, 690))</t>
  </si>
  <si>
    <t>Боковые зеркала "АТП" SE (электропривод, обогрев, повторитель) для ВАЗ 2110-2112, Лада (Приора, Приора 2) (В цвет, Робин гуд (черный с изумрудно-зеленым отливом, 391))</t>
  </si>
  <si>
    <t>Боковые зеркала "АТП" SE (электропривод, обогрев, повторитель) для ВАЗ 2110-2112, Лада (Приора, Приора 2) (В цвет, Рапсодия (серебристо-ярко-синий, 448))</t>
  </si>
  <si>
    <t>Боковые зеркала "АТП" SE (электропривод, обогрев, повторитель) для ВАЗ 2110-2112, Лада (Приора, Приора 2) (В цвет, Приз (серебристо-бежевый, 276))</t>
  </si>
  <si>
    <t>Боковые зеркала "АТП" SE (электропривод, обогрев, повторитель) для ВАЗ 2110-2112, Лада (Приора, Приора 2) (В цвет, Портвейн (темно-вишневый металлик, 192))</t>
  </si>
  <si>
    <t>Боковые зеркала "АТП" SE (электропривод, обогрев, повторитель) для ВАЗ 2110-2112, Лада (Приора, Приора 2) (В цвет, Полюс мира (серо-коричневый, 615))</t>
  </si>
  <si>
    <t>Боковые зеркала "АТП" SE (электропривод, обогрев, повторитель) для ВАЗ 2110-2112, Лада (Приора, Приора 2) (В цвет, Пламя (темно-красный, 193))</t>
  </si>
  <si>
    <t>Боковые зеркала "АТП" SE (электропривод, обогрев, повторитель) для ВАЗ 2110-2112, Лада (Приора, Приора 2) (В цвет, Персей (темно-синий, 429))</t>
  </si>
  <si>
    <t>Боковые зеркала "АТП" SE (электропривод, обогрев, повторитель) для ВАЗ 2110-2112, Лада (Приора, Приора 2) (В цвет, Папирус (серебристо-серо-зеленоватый, 387))</t>
  </si>
  <si>
    <t>Боковые зеркала "АТП" SE (электропривод, обогрев, повторитель) для ВАЗ 2110-2112, Лада (Приора, Приора 2) (В цвет, Пантера (черная база, 672))</t>
  </si>
  <si>
    <t>Боковые зеркала "АТП" SE (электропривод, обогрев, повторитель) для ВАЗ 2110-2112, Лада (Приора, Приора 2) (В цвет, Опал (серебристо-голубоватый, 419))</t>
  </si>
  <si>
    <t>Боковые зеркала "АТП" SE (электропривод, обогрев, повторитель) для ВАЗ 2110-2112, Лада (Приора, Приора 2) (В цвет, Ницца (темный сине-зеленый, 328))</t>
  </si>
  <si>
    <t>Боковые зеркала "АТП" SE (электропривод, обогрев, повторитель) для ВАЗ 2110-2112, Лада (Приора, Приора 2) (В цвет, Ниагара (серебристо-серо-голубоватый, 383))</t>
  </si>
  <si>
    <t>Боковые зеркала "АТП" SE (электропривод, обогрев, повторитель) для ВАЗ 2110-2112, Лада (Приора, Приора 2) (В цвет, Нептун (серебристо-темно-серо-синий, 628))</t>
  </si>
  <si>
    <t>Боковые зеркала "АТП" SE (электропривод, обогрев, повторитель) для ВАЗ 2110-2112, Лада (Приора, Приора 2) (В цвет, Мускари (темно синий, 426))</t>
  </si>
  <si>
    <t>Боковые зеркала "АТП" SE (электропривод, обогрев, повторитель) для ВАЗ 2110-2112, Лада (Приора, Приора 2) (В цвет, Млечный путь (серебристо-серо-графитовый, 606))</t>
  </si>
  <si>
    <t>Боковые зеркала "АТП" SE (электропривод, обогрев, повторитель) для ВАЗ 2110-2112, Лада (Приора, Приора 2) (В цвет, Мираж (серебристый-желто-зеленый, 280))</t>
  </si>
  <si>
    <t>Боковые зеркала "АТП" SE (электропривод, обогрев, повторитель) для ВАЗ 2110-2112, Лада (Приора, Приора 2) (В цвет, Миндаль (серебристо-бежево-розовый, 217))</t>
  </si>
  <si>
    <t>Боковые зеркала "АТП" SE (электропривод, обогрев, повторитель) для ВАЗ 2110-2112, Лада (Приора, Приора 2) (В цвет, Магия (серебристо-ярко-фиолетовый, 133))</t>
  </si>
  <si>
    <t>Боковые зеркала "АТП" SE (электропривод, обогрев, повторитель) для ВАЗ 2110-2112, Лада (Приора, Приора 2) (В цвет, Кубок (ярко красный, 171))</t>
  </si>
  <si>
    <t>Боковые зеркала "АТП" SE (электропривод, обогрев, повторитель) для ВАЗ 2110-2112, Лада (Приора, Приора 2) (В цвет, Кристалл (светло-серый, 281))</t>
  </si>
  <si>
    <t>Боковые зеркала "АТП" SE (электропривод, обогрев, повторитель) для ВАЗ 2110-2112, Лада (Приора, Приора 2) (В цвет, Космос (черный, 665))</t>
  </si>
  <si>
    <t>Боковые зеркала "АТП" SE (электропривод, обогрев, повторитель) для ВАЗ 2110-2112, Лада (Приора, Приора 2) (В цвет, Кориандр (золотисто-коричневый, 790))</t>
  </si>
  <si>
    <t>Боковые зеркала "АТП" SE (электропривод, обогрев, повторитель) для ВАЗ 2110-2112, Лада (Приора, Приора 2) (В цвет, Кварц (серый, 630))</t>
  </si>
  <si>
    <t>Боковые зеркала "АТП" SE (электропривод, обогрев, повторитель) для ВАЗ 2110-2112, Лада (Приора, Приора 2) (В цвет, Калифорнийский мак (золотисто-красный, 190))</t>
  </si>
  <si>
    <t>Боковые зеркала "АТП" SE (электропривод, обогрев, повторитель) для ВАЗ 2110-2112, Лада (Приора, Приора 2) (В цвет, Изумруд (серебристо-зеленый, 385))</t>
  </si>
  <si>
    <t>Боковые зеркала "АТП" SE (электропривод, обогрев, повторитель) для ВАЗ 2110-2112, Лада (Приора, Приора 2) (В цвет, Золото инков (золотистый темно-зеленый, 347))</t>
  </si>
  <si>
    <t>Боковые зеркала "АТП" SE (электропривод, обогрев, повторитель) для ВАЗ 2110-2112, Лада (Приора, Приора 2) (В цвет, Жимолость (серый стальной, 627))</t>
  </si>
  <si>
    <t>Боковые зеркала "АТП" SE (электропривод, обогрев, повторитель) для ВАЗ 2110-2112, Лада (Приора, Приора 2) (В цвет, Голубая планета (сине-голубой, 418))</t>
  </si>
  <si>
    <t>Боковые зеркала "АТП" SE (электропривод, обогрев, повторитель) для ВАЗ 2110-2112, Лада (Приора, Приора 2) (В цвет, Викинг (темно-серый, 655))</t>
  </si>
  <si>
    <t>Боковые зеркала "АТП" SE (электропривод, обогрев, повторитель) для ВАЗ 2110-2112, Лада (Приора, Приора 2) (В цвет, Борнео (темный серебристо-серый, 633))</t>
  </si>
  <si>
    <t>Боковые зеркала "АТП" SE (электропривод, обогрев, повторитель) для ВАЗ 2110-2112, Лада (Приора, Приора 2) (В цвет, Белое облако (белый, 240))</t>
  </si>
  <si>
    <t>Боковые зеркала "АТП" SE (электропривод, обогрев, повторитель) для ВАЗ 2110-2112, Лада (Приора, Приора 2) (В цвет, Афалина (серебристо-зелено-голубой, 421))</t>
  </si>
  <si>
    <t>Боковые зеркала "АТП" SE (электропривод, обогрев, повторитель) для ВАЗ 2110-2112, Лада (Приора, Приора 2) (В цвет, Амулет (серебристо-темно-зеленый, 371))</t>
  </si>
  <si>
    <t>Боковые зеркала "АТП" SE (электропривод, обогрев, повторитель) для ВАЗ 2110-2112, Лада (Приора, Приора 2) (В цвет, Альтаир (серебристый светло-серый, 660))</t>
  </si>
  <si>
    <t>Боковые зеркала "АТП" SE (электропривод, обогрев, повторитель) для ВАЗ 2110-2112, Лада (Приора, Приора 2) (В цвет, Аквамарин (серебристо-сине-зеленый, 460))</t>
  </si>
  <si>
    <t>Боковые зеркала "АТП" SE (электропривод, обогрев, повторитель) для ВАЗ 2110-2112, Лада (Приора, Приора 2) (В цвет кузова, Уточнить у менеджера)</t>
  </si>
  <si>
    <t>Боковые зеркала "АТП" SE (электропривод, обогрев, повторитель) для ВАЗ 2110-2112, Лада (Приора, Приора 2) (Без покраски)</t>
  </si>
  <si>
    <t>https://atp73.ru/zerkalapriora2/tproduct/445900652-446270813121-zerkala-2170-lyuks-s-povtoritelem-plazma</t>
  </si>
  <si>
    <t>Боковые зеркала "АТП" (обогрев, электропривод, повторитель в стиле Лексус ПЛАЗМА) для ВАЗ 2110-2112, Лада Приора (В цвет, Цунами (темно-зеленый, 363))</t>
  </si>
  <si>
    <t>Боковые зеркала "АТП" (обогрев, электропривод, повторитель в стиле Лексус ПЛАЗМА) для ВАЗ 2110-2112, Лада Приора (В цвет, Фея (серебристо-сиреневый, 416))</t>
  </si>
  <si>
    <t>Боковые зеркала "АТП" (обогрев, электропривод, повторитель в стиле Лексус ПЛАЗМА) для ВАЗ 2110-2112, Лада Приора (В цвет, Триумф (серебристо-красный, 100))</t>
  </si>
  <si>
    <t>Боковые зеркала "АТП" (обогрев, электропривод, повторитель в стиле Лексус ПЛАЗМА) для ВАЗ 2110-2112, Лада Приора (В цвет, Терра (коричневый, 507))</t>
  </si>
  <si>
    <t>Боковые зеркала "АТП" (обогрев, электропривод, повторитель в стиле Лексус ПЛАЗМА) для ВАЗ 2110-2112, Лада Приора (В цвет, Талая вода (светло-серый, 206))</t>
  </si>
  <si>
    <t>Боковые зеркала "АТП" (обогрев, электропривод, повторитель в стиле Лексус ПЛАЗМА) для ВАЗ 2110-2112, Лада Приора (В цвет, Сочи (серебристо-серо-зеленоватый, 360))</t>
  </si>
  <si>
    <t>Боковые зеркала "АТП" (обогрев, электропривод, повторитель в стиле Лексус ПЛАЗМА) для ВАЗ 2110-2112, Лада Приора (В цвет, Снежная королева (серебристый, 690))</t>
  </si>
  <si>
    <t>Боковые зеркала "АТП" (обогрев, электропривод, повторитель в стиле Лексус ПЛАЗМА) для ВАЗ 2110-2112, Лада Приора (В цвет, Робин гуд (черный с изумрудно-зеленым отливом, 391))</t>
  </si>
  <si>
    <t>Боковые зеркала "АТП" (обогрев, электропривод, повторитель в стиле Лексус ПЛАЗМА) для ВАЗ 2110-2112, Лада Приора (В цвет, Рапсодия (серебристо-ярко-синий, 448))</t>
  </si>
  <si>
    <t>Боковые зеркала "АТП" (обогрев, электропривод, повторитель в стиле Лексус ПЛАЗМА) для ВАЗ 2110-2112, Лада Приора (В цвет, Приз (серебристо-бежевый, 276))</t>
  </si>
  <si>
    <t>Боковые зеркала "АТП" (обогрев, электропривод, повторитель в стиле Лексус ПЛАЗМА) для ВАЗ 2110-2112, Лада Приора (В цвет, Портвейн (темно-вишневый металлик, 192))</t>
  </si>
  <si>
    <t>Боковые зеркала "АТП" (обогрев, электропривод, повторитель в стиле Лексус ПЛАЗМА) для ВАЗ 2110-2112, Лада Приора (В цвет, Полюс мира (серо-коричневый, 615))</t>
  </si>
  <si>
    <t>Боковые зеркала "АТП" (обогрев, электропривод, повторитель в стиле Лексус ПЛАЗМА) для ВАЗ 2110-2112, Лада Приора (В цвет, Пламя (темно-красный, 193))</t>
  </si>
  <si>
    <t>Боковые зеркала "АТП" (обогрев, электропривод, повторитель в стиле Лексус ПЛАЗМА) для ВАЗ 2110-2112, Лада Приора (В цвет, Персей (темно-синий, 429))</t>
  </si>
  <si>
    <t>Боковые зеркала "АТП" (обогрев, электропривод, повторитель в стиле Лексус ПЛАЗМА) для ВАЗ 2110-2112, Лада Приора (В цвет, Папирус (серебристо-серо-зеленоватый, 387))</t>
  </si>
  <si>
    <t>Боковые зеркала "АТП" (обогрев, электропривод, повторитель в стиле Лексус ПЛАЗМА) для ВАЗ 2110-2112, Лада Приора (В цвет, Пантера (черная база, 672))</t>
  </si>
  <si>
    <t>Боковые зеркала "АТП" (обогрев, электропривод, повторитель в стиле Лексус ПЛАЗМА) для ВАЗ 2110-2112, Лада Приора (В цвет, Опал (серебристо-голубоватый, 419))</t>
  </si>
  <si>
    <t>Боковые зеркала "АТП" (обогрев, электропривод, повторитель в стиле Лексус ПЛАЗМА) для ВАЗ 2110-2112, Лада Приора (В цвет, Ницца (темный сине-зеленый, 328))</t>
  </si>
  <si>
    <t>Боковые зеркала "АТП" (обогрев, электропривод, повторитель в стиле Лексус ПЛАЗМА) для ВАЗ 2110-2112, Лада Приора (В цвет, Ниагара (серебристо-серо-голубоватый, 383))</t>
  </si>
  <si>
    <t>Боковые зеркала "АТП" (обогрев, электропривод, повторитель в стиле Лексус ПЛАЗМА) для ВАЗ 2110-2112, Лада Приора (В цвет, Нептун (серебристо-темно-серо-синий, 628))</t>
  </si>
  <si>
    <t>Боковые зеркала "АТП" (обогрев, электропривод, повторитель в стиле Лексус ПЛАЗМА) для ВАЗ 2110-2112, Лада Приора (В цвет, Мускари (темно синий, 426))</t>
  </si>
  <si>
    <t>Боковые зеркала "АТП" (обогрев, электропривод, повторитель в стиле Лексус ПЛАЗМА) для ВАЗ 2110-2112, Лада Приора (В цвет, Млечный путь (серебристо-серо-графитовый, 606))</t>
  </si>
  <si>
    <t>Боковые зеркала "АТП" (обогрев, электропривод, повторитель в стиле Лексус ПЛАЗМА) для ВАЗ 2110-2112, Лада Приора (В цвет, Мираж (серебристый-желто-зеленый, 280))</t>
  </si>
  <si>
    <t>Боковые зеркала "АТП" (обогрев, электропривод, повторитель в стиле Лексус ПЛАЗМА) для ВАЗ 2110-2112, Лада Приора (В цвет, Миндаль (серебристо-бежево-розовый, 217))</t>
  </si>
  <si>
    <t>Боковые зеркала "АТП" (обогрев, электропривод, повторитель в стиле Лексус ПЛАЗМА) для ВАЗ 2110-2112, Лада Приора (В цвет, Магия (серебристо-ярко-фиолетовый, 133))</t>
  </si>
  <si>
    <t>Боковые зеркала "АТП" (обогрев, электропривод, повторитель в стиле Лексус ПЛАЗМА) для ВАЗ 2110-2112, Лада Приора (В цвет, Кубок (ярко красный, 171))</t>
  </si>
  <si>
    <t>Боковые зеркала "АТП" (обогрев, электропривод, повторитель в стиле Лексус ПЛАЗМА) для ВАЗ 2110-2112, Лада Приора (В цвет, Кристалл (светло-серый, 281))</t>
  </si>
  <si>
    <t>Боковые зеркала "АТП" (обогрев, электропривод, повторитель в стиле Лексус ПЛАЗМА) для ВАЗ 2110-2112, Лада Приора (В цвет, Космос (черный, 665))</t>
  </si>
  <si>
    <t>Боковые зеркала "АТП" (обогрев, электропривод, повторитель в стиле Лексус ПЛАЗМА) для ВАЗ 2110-2112, Лада Приора (В цвет, Кориандр (золотисто-коричневый, 790))</t>
  </si>
  <si>
    <t>Боковые зеркала "АТП" (обогрев, электропривод, повторитель в стиле Лексус ПЛАЗМА) для ВАЗ 2110-2112, Лада Приора (В цвет, Кварц (серый, 630))</t>
  </si>
  <si>
    <t>Боковые зеркала "АТП" (обогрев, электропривод, повторитель в стиле Лексус ПЛАЗМА) для ВАЗ 2110-2112, Лада Приора (В цвет, Калифорнийский мак (золотисто-красный, 190))</t>
  </si>
  <si>
    <t>Боковые зеркала "АТП" (обогрев, электропривод, повторитель в стиле Лексус ПЛАЗМА) для ВАЗ 2110-2112, Лада Приора (В цвет, Изумруд (серебристо-зеленый, 385))</t>
  </si>
  <si>
    <t>Боковые зеркала "АТП" (обогрев, электропривод, повторитель в стиле Лексус ПЛАЗМА) для ВАЗ 2110-2112, Лада Приора (В цвет, Золото инков (золотистый темно-зеленый, 347))</t>
  </si>
  <si>
    <t>Боковые зеркала "АТП" (обогрев, электропривод, повторитель в стиле Лексус ПЛАЗМА) для ВАЗ 2110-2112, Лада Приора (В цвет, Жимолость (серый стальной, 627))</t>
  </si>
  <si>
    <t>Боковые зеркала "АТП" (обогрев, электропривод, повторитель в стиле Лексус ПЛАЗМА) для ВАЗ 2110-2112, Лада Приора (В цвет, Голубая планета (сине-голубой, 418))</t>
  </si>
  <si>
    <t>Боковые зеркала "АТП" (обогрев, электропривод, повторитель в стиле Лексус ПЛАЗМА) для ВАЗ 2110-2112, Лада Приора (В цвет, Викинг (темно-серый, 655))</t>
  </si>
  <si>
    <t>Боковые зеркала "АТП" (обогрев, электропривод, повторитель в стиле Лексус ПЛАЗМА) для ВАЗ 2110-2112, Лада Приора (В цвет, Борнео (темный серебристо-серый, 633))</t>
  </si>
  <si>
    <t>Боковые зеркала "АТП" (обогрев, электропривод, повторитель в стиле Лексус ПЛАЗМА) для ВАЗ 2110-2112, Лада Приора (В цвет, Белое облако (белый, 240))</t>
  </si>
  <si>
    <t>Боковые зеркала "АТП" (обогрев, электропривод, повторитель в стиле Лексус ПЛАЗМА) для ВАЗ 2110-2112, Лада Приора (В цвет, Афалина (серебристо-зелено-голубой, 421))</t>
  </si>
  <si>
    <t>Боковые зеркала "АТП" (обогрев, электропривод, повторитель в стиле Лексус ПЛАЗМА) для ВАЗ 2110-2112, Лада Приора (В цвет, Амулет (серебристо-темно-зеленый, 371))</t>
  </si>
  <si>
    <t>Боковые зеркала "АТП" (обогрев, электропривод, повторитель в стиле Лексус ПЛАЗМА) для ВАЗ 2110-2112, Лада Приора (В цвет, Альтаир (серебристый светло-серый, 660))</t>
  </si>
  <si>
    <t>Боковые зеркала "АТП" (обогрев, электропривод, повторитель в стиле Лексус ПЛАЗМА) для ВАЗ 2110-2112, Лада Приора (В цвет, Аквамарин (серебристо-сине-зеленый, 460))</t>
  </si>
  <si>
    <t>Боковые зеркала "АТП" (обогрев, электропривод, повторитель в стиле Лексус ПЛАЗМА) для ВАЗ 2110-2112, Лада Приора (В цвет кузова, Уточнить у менеджера)</t>
  </si>
  <si>
    <t>Боковые зеркала "АТП" (обогрев, электропривод, повторитель в стиле Лексус ПЛАЗМА) для ВАЗ 2110-2112, Лада Приора (Без покраски)</t>
  </si>
  <si>
    <t>https://atp73.ru/zerkalapriora2/tproduct/445900652-905825328261-zerkala-2170-lyuks-s-povtoritelem-plazma</t>
  </si>
  <si>
    <t>Боковые зеркала "АТП" (обогрев, механические, повторитель в стиле Лексус ПЛАЗМА) для ВАЗ 2110-2112, Лада Приора (В цвет, Цунами (темно-зеленый, 363))</t>
  </si>
  <si>
    <t>Боковые зеркала "АТП" (обогрев, механические, повторитель в стиле Лексус ПЛАЗМА) для ВАЗ 2110-2112, Лада Приора (В цвет, Фея (серебристо-сиреневый, 416))</t>
  </si>
  <si>
    <t>Боковые зеркала "АТП" (обогрев, механические, повторитель в стиле Лексус ПЛАЗМА) для ВАЗ 2110-2112, Лада Приора (В цвет, Триумф (серебристо-красный, 100))</t>
  </si>
  <si>
    <t>Боковые зеркала "АТП" (обогрев, механические, повторитель в стиле Лексус ПЛАЗМА) для ВАЗ 2110-2112, Лада Приора (В цвет, Терра (коричневый, 507))</t>
  </si>
  <si>
    <t>Боковые зеркала "АТП" (обогрев, механические, повторитель в стиле Лексус ПЛАЗМА) для ВАЗ 2110-2112, Лада Приора (В цвет, Талая вода (светло-серый, 206))</t>
  </si>
  <si>
    <t>Боковые зеркала "АТП" (обогрев, механические, повторитель в стиле Лексус ПЛАЗМА) для ВАЗ 2110-2112, Лада Приора (В цвет, Сочи (серебристо-серо-зеленоватый, 360))</t>
  </si>
  <si>
    <t>Боковые зеркала "АТП" (обогрев, механические, повторитель в стиле Лексус ПЛАЗМА) для ВАЗ 2110-2112, Лада Приора (В цвет, Снежная королева (серебристый, 690))</t>
  </si>
  <si>
    <t>Боковые зеркала "АТП" (обогрев, механические, повторитель в стиле Лексус ПЛАЗМА) для ВАЗ 2110-2112, Лада Приора (В цвет, Робин гуд (черный с изумрудно-зеленым отливом, 391))</t>
  </si>
  <si>
    <t>Боковые зеркала "АТП" (обогрев, механические, повторитель в стиле Лексус ПЛАЗМА) для ВАЗ 2110-2112, Лада Приора (В цвет, Рапсодия (серебристо-ярко-синий, 448))</t>
  </si>
  <si>
    <t>Боковые зеркала "АТП" (обогрев, механические, повторитель в стиле Лексус ПЛАЗМА) для ВАЗ 2110-2112, Лада Приора (В цвет, Приз (серебристо-бежевый, 276))</t>
  </si>
  <si>
    <t>Боковые зеркала "АТП" (обогрев, механические, повторитель в стиле Лексус ПЛАЗМА) для ВАЗ 2110-2112, Лада Приора (В цвет, Портвейн (темно-вишневый металлик, 192))</t>
  </si>
  <si>
    <t>Боковые зеркала "АТП" (обогрев, механические, повторитель в стиле Лексус ПЛАЗМА) для ВАЗ 2110-2112, Лада Приора (В цвет, Полюс мира (серо-коричневый, 615))</t>
  </si>
  <si>
    <t>Боковые зеркала "АТП" (обогрев, механические, повторитель в стиле Лексус ПЛАЗМА) для ВАЗ 2110-2112, Лада Приора (В цвет, Пламя (темно-красный, 193))</t>
  </si>
  <si>
    <t>Боковые зеркала "АТП" (обогрев, механические, повторитель в стиле Лексус ПЛАЗМА) для ВАЗ 2110-2112, Лада Приора (В цвет, Персей (темно-синий, 429))</t>
  </si>
  <si>
    <t>Боковые зеркала "АТП" (обогрев, механические, повторитель в стиле Лексус ПЛАЗМА) для ВАЗ 2110-2112, Лада Приора (В цвет, Папирус (серебристо-серо-зеленоватый, 387))</t>
  </si>
  <si>
    <t>Боковые зеркала "АТП" (обогрев, механические, повторитель в стиле Лексус ПЛАЗМА) для ВАЗ 2110-2112, Лада Приора (В цвет, Пантера (черная база, 672))</t>
  </si>
  <si>
    <t>Боковые зеркала "АТП" (обогрев, механические, повторитель в стиле Лексус ПЛАЗМА) для ВАЗ 2110-2112, Лада Приора (В цвет, Опал (серебристо-голубоватый, 419))</t>
  </si>
  <si>
    <t>Боковые зеркала "АТП" (обогрев, механические, повторитель в стиле Лексус ПЛАЗМА) для ВАЗ 2110-2112, Лада Приора (В цвет, Ницца (темный сине-зеленый, 328))</t>
  </si>
  <si>
    <t>Боковые зеркала "АТП" (обогрев, механические, повторитель в стиле Лексус ПЛАЗМА) для ВАЗ 2110-2112, Лада Приора (В цвет, Ниагара (серебристо-серо-голубоватый, 383))</t>
  </si>
  <si>
    <t>Боковые зеркала "АТП" (обогрев, механические, повторитель в стиле Лексус ПЛАЗМА) для ВАЗ 2110-2112, Лада Приора (В цвет, Нептун (серебристо-темно-серо-синий, 628))</t>
  </si>
  <si>
    <t>Боковые зеркала "АТП" (обогрев, механические, повторитель в стиле Лексус ПЛАЗМА) для ВАЗ 2110-2112, Лада Приора (В цвет, Мускари (темно синий, 426))</t>
  </si>
  <si>
    <t>Боковые зеркала "АТП" (обогрев, механические, повторитель в стиле Лексус ПЛАЗМА) для ВАЗ 2110-2112, Лада Приора (В цвет, Млечный путь (серебристо-серо-графитовый, 606))</t>
  </si>
  <si>
    <t>Боковые зеркала "АТП" (обогрев, механические, повторитель в стиле Лексус ПЛАЗМА) для ВАЗ 2110-2112, Лада Приора (В цвет, Мираж (серебристый-желто-зеленый, 280))</t>
  </si>
  <si>
    <t>Боковые зеркала "АТП" (обогрев, механические, повторитель в стиле Лексус ПЛАЗМА) для ВАЗ 2110-2112, Лада Приора (В цвет, Миндаль (серебристо-бежево-розовый, 217))</t>
  </si>
  <si>
    <t>Боковые зеркала "АТП" (обогрев, механические, повторитель в стиле Лексус ПЛАЗМА) для ВАЗ 2110-2112, Лада Приора (В цвет, Магия (серебристо-ярко-фиолетовый, 133))</t>
  </si>
  <si>
    <t>Боковые зеркала "АТП" (обогрев, механические, повторитель в стиле Лексус ПЛАЗМА) для ВАЗ 2110-2112, Лада Приора (В цвет, Кубок (ярко красный, 171))</t>
  </si>
  <si>
    <t>Боковые зеркала "АТП" (обогрев, механические, повторитель в стиле Лексус ПЛАЗМА) для ВАЗ 2110-2112, Лада Приора (В цвет, Кристалл (светло-серый, 281))</t>
  </si>
  <si>
    <t>Боковые зеркала "АТП" (обогрев, механические, повторитель в стиле Лексус ПЛАЗМА) для ВАЗ 2110-2112, Лада Приора (В цвет, Космос (черный, 665))</t>
  </si>
  <si>
    <t>Боковые зеркала "АТП" (обогрев, механические, повторитель в стиле Лексус ПЛАЗМА) для ВАЗ 2110-2112, Лада Приора (В цвет, Кориандр (золотисто-коричневый, 790))</t>
  </si>
  <si>
    <t>Боковые зеркала "АТП" (обогрев, механические, повторитель в стиле Лексус ПЛАЗМА) для ВАЗ 2110-2112, Лада Приора (В цвет, Кварц (серый, 630))</t>
  </si>
  <si>
    <t>Боковые зеркала "АТП" (обогрев, механические, повторитель в стиле Лексус ПЛАЗМА) для ВАЗ 2110-2112, Лада Приора (В цвет, Калифорнийский мак (золотисто-красный, 190))</t>
  </si>
  <si>
    <t>Боковые зеркала "АТП" (обогрев, механические, повторитель в стиле Лексус ПЛАЗМА) для ВАЗ 2110-2112, Лада Приора (В цвет, Изумруд (серебристо-зеленый, 385))</t>
  </si>
  <si>
    <t>Боковые зеркала "АТП" (обогрев, механические, повторитель в стиле Лексус ПЛАЗМА) для ВАЗ 2110-2112, Лада Приора (В цвет, Золото инков (золотистый темно-зеленый, 347))</t>
  </si>
  <si>
    <t>Боковые зеркала "АТП" (обогрев, механические, повторитель в стиле Лексус ПЛАЗМА) для ВАЗ 2110-2112, Лада Приора (В цвет, Жимолость (серый стальной, 627))</t>
  </si>
  <si>
    <t>Боковые зеркала "АТП" (обогрев, механические, повторитель в стиле Лексус ПЛАЗМА) для ВАЗ 2110-2112, Лада Приора (В цвет, Голубая планета (сине-голубой, 418))</t>
  </si>
  <si>
    <t>Боковые зеркала "АТП" (обогрев, механические, повторитель в стиле Лексус ПЛАЗМА) для ВАЗ 2110-2112, Лада Приора (В цвет, Викинг (темно-серый, 655))</t>
  </si>
  <si>
    <t>Боковые зеркала "АТП" (обогрев, механические, повторитель в стиле Лексус ПЛАЗМА) для ВАЗ 2110-2112, Лада Приора (В цвет, Борнео (темный серебристо-серый, 633))</t>
  </si>
  <si>
    <t>Боковые зеркала "АТП" (обогрев, механические, повторитель в стиле Лексус ПЛАЗМА) для ВАЗ 2110-2112, Лада Приора (В цвет, Белое облако (белый, 240))</t>
  </si>
  <si>
    <t>Боковые зеркала "АТП" (обогрев, механические, повторитель в стиле Лексус ПЛАЗМА) для ВАЗ 2110-2112, Лада Приора (В цвет, Афалина (серебристо-зелено-голубой, 421))</t>
  </si>
  <si>
    <t>Боковые зеркала "АТП" (обогрев, механические, повторитель в стиле Лексус ПЛАЗМА) для ВАЗ 2110-2112, Лада Приора (В цвет, Амулет (серебристо-темно-зеленый, 371))</t>
  </si>
  <si>
    <t>Боковые зеркала "АТП" (обогрев, механические, повторитель в стиле Лексус ПЛАЗМА) для ВАЗ 2110-2112, Лада Приора (В цвет, Альтаир (серебристый светло-серый, 660))</t>
  </si>
  <si>
    <t>Боковые зеркала "АТП" (обогрев, механические, повторитель в стиле Лексус ПЛАЗМА) для ВАЗ 2110-2112, Лада Приора (В цвет, Аквамарин (серебристо-сине-зеленый, 460))</t>
  </si>
  <si>
    <t>Боковые зеркала "АТП" (обогрев, механические, повторитель в стиле Лексус ПЛАЗМА) для ВАЗ 2110-2112, Лада Приора (В цвет кузова, Уточнить у менеджера)</t>
  </si>
  <si>
    <t>Боковые зеркала "АТП" (обогрев, механические, повторитель в стиле Лексус ПЛАЗМА) для ВАЗ 2110-2112, Лада Приора (Без покраски)</t>
  </si>
  <si>
    <t>https://atp73.ru/21214/tproduct/456457172-531198571311-zerkala-21214-niva-urban-s-povtoritelem</t>
  </si>
  <si>
    <t>Боковые зеркала "АТП" "стиль Гранта" с электроприводом, обогревом, повторителем для Лада Нива 4х4, Нива 4x4 Урбан (В цвет, Яшма (темно-вишневый, 140))</t>
  </si>
  <si>
    <t>Боковые зеркала "АТП" "стиль Гранта" с электроприводом, обогревом, повторителем для Лада Нива 4х4, Нива 4x4 Урбан (В цвет, Уточнить у менеджера)</t>
  </si>
  <si>
    <t>Боковые зеркала "АТП" "стиль Гранта" с электроприводом, обогревом, повторителем для Лада Нива 4х4, Нива 4x4 Урбан (В цвет, Терра (коричневый, 507))</t>
  </si>
  <si>
    <t>Боковые зеркала "АТП" "стиль Гранта" с электроприводом, обогревом, повторителем для Лада Нива 4х4, Нива 4x4 Урбан (В цвет, Сити (золотисто-коричневый, 231))</t>
  </si>
  <si>
    <t>Боковые зеркала "АТП" "стиль Гранта" с электроприводом, обогревом, повторителем для Лада Нива 4х4, Нива 4x4 Урбан (В цвет, Пантера (черная база, 672))</t>
  </si>
  <si>
    <t>Боковые зеркала "АТП" "стиль Гранта" с электроприводом, обогревом, повторителем для Лада Нива 4х4, Нива 4x4 Урбан (В цвет, Океан (темно-синий, 449))</t>
  </si>
  <si>
    <t>Боковые зеркала "АТП" "стиль Гранта" с электроприводом, обогревом, повторителем для Лада Нива 4х4, Нива 4x4 Урбан (В цвет, Несси (темно-зеленый, 368))</t>
  </si>
  <si>
    <t>Боковые зеркала "АТП" "стиль Гранта" с электроприводом, обогревом, повторителем для Лада Нива 4х4, Нива 4x4 Урбан (В цвет, Мурена (сине-зеленый, 377))</t>
  </si>
  <si>
    <t>Боковые зеркала "АТП" "стиль Гранта" с электроприводом, обогревом, повторителем для Лада Нива 4х4, Нива 4x4 Урбан (В цвет, Карма (темно-фиолетовый, 114))</t>
  </si>
  <si>
    <t>Боковые зеркала "АТП" "стиль Гранта" с электроприводом, обогревом, повторителем для Лада Нива 4х4, Нива 4x4 Урбан (В цвет, Гравилат (оливковый, 306))</t>
  </si>
  <si>
    <t>Боковые зеркала "АТП" "стиль Гранта" с электроприводом, обогревом, повторителем для Лада Нива 4х4, Нива 4x4 Урбан (В цвет, Борнео (темный серебристо-серый, 633))</t>
  </si>
  <si>
    <t>Боковые зеркала "АТП" "стиль Гранта" с электроприводом, обогревом, повторителем для Лада Нива 4х4, Нива 4x4 Урбан (В цвет, Бенефис (глубокий темно-фиолетовый, 135))</t>
  </si>
  <si>
    <t>Боковые зеркала "АТП" "стиль Гранта" с электроприводом, обогревом, повторителем для Лада Нива 4х4, Нива 4x4 Урбан (В цвет, Барокко (малиновый, 172))</t>
  </si>
  <si>
    <t>Боковые зеркала "АТП" "стиль Гранта" с электроприводом, обогревом, повторителем для Лада Нива 4х4, Нива 4x4 Урбан (В цвет, Балтика (темно-сине-зеленый, 420))</t>
  </si>
  <si>
    <t>Боковые зеркала "АТП" "стиль Гранта" с электроприводом, обогревом, повторителем для Лада Нива 4х4, Нива 4x4 Урбан (Без покраски)</t>
  </si>
  <si>
    <t>Боковые зеркала "Salina" с электроприводом и обогревом для Лада Калина, Калина 2, Гранта (В цвет, Черника (темно-синий, 482))</t>
  </si>
  <si>
    <t>Боковые зеркала "Salina" с электроприводом и обогревом для Лада Калина, Калина 2, Гранта (В цвет, Черная жемчужина (черный, 676))</t>
  </si>
  <si>
    <t>Боковые зеркала "Salina" с электроприводом и обогревом для Лада Калина, Калина 2, Гранта (В цвет, Уточнить у менеджера)</t>
  </si>
  <si>
    <t>Боковые зеркала "Salina" с электроприводом и обогревом для Лада Калина, Калина 2, Гранта (В цвет, Совиньон (серебристо-серый, 650))</t>
  </si>
  <si>
    <t>Боковые зеркала "Salina" с электроприводом и обогревом для Лада Калина, Калина 2, Гранта (В цвет, Снежная королева (серебристый, 690))</t>
  </si>
  <si>
    <t>Боковые зеркала "Salina" с электроприводом и обогревом для Лада Калина, Калина 2, Гранта (В цвет, Слива (серебристо-ярко-синий, 478))</t>
  </si>
  <si>
    <t>Боковые зеркала "Salina" с электроприводом и обогревом для Лада Калина, Калина 2, Гранта (В цвет, Рислинг (серебристо-бледно-серый, 610))</t>
  </si>
  <si>
    <t>Боковые зеркала "Salina" с электроприводом и обогревом для Лада Калина, Калина 2, Гранта (В цвет, Премьер (канареечный желтый, 222))</t>
  </si>
  <si>
    <t>Боковые зеркала "Salina" с электроприводом и обогревом для Лада Калина, Калина 2, Гранта (В цвет, Портвейн (темно-вишневый металлик, 192))</t>
  </si>
  <si>
    <t>Боковые зеркала "Salina" с электроприводом и обогревом для Лада Калина, Калина 2, Гранта (В цвет, Платина (серебристо-бежевый, 691))</t>
  </si>
  <si>
    <t>Боковые зеркала "Salina" с электроприводом и обогревом для Лада Калина, Калина 2, Гранта (В цвет, Пламя (темно-красный, 193))</t>
  </si>
  <si>
    <t>Боковые зеркала "Salina" с электроприводом и обогревом для Лада Калина, Калина 2, Гранта (В цвет, Персей (темно-синий, 429))</t>
  </si>
  <si>
    <t>Боковые зеркала "Salina" с электроприводом и обогревом для Лада Калина, Калина 2, Гранта (В цвет, Пантера (черная база, 672))</t>
  </si>
  <si>
    <t>Боковые зеркала "Salina" с электроприводом и обогревом для Лада Калина, Калина 2, Гранта (В цвет, Одиссей (Серо-синий, 497))</t>
  </si>
  <si>
    <t>Боковые зеркала "Salina" с электроприводом и обогревом для Лада Калина, Калина 2, Гранта (В цвет, Мускат (серебристо-серо-золотистый, 620))</t>
  </si>
  <si>
    <t>Боковые зеркала "Salina" с электроприводом и обогревом для Лада Калина, Калина 2, Гранта (В цвет, Магма (оранжевый, 119))</t>
  </si>
  <si>
    <t>Боковые зеркала "Salina" с электроприводом и обогревом для Лада Калина, Калина 2, Гранта (В цвет, Ледниковый (белый, 221))</t>
  </si>
  <si>
    <t>Боковые зеркала "Salina" с электроприводом и обогревом для Лада Калина, Калина 2, Гранта (В цвет, Ладога (серо-голубой, 411))</t>
  </si>
  <si>
    <t>Боковые зеркала "Salina" с электроприводом и обогревом для Лада Калина, Калина 2, Гранта (В цвет, Красный перец (красно-коричневый, 106))</t>
  </si>
  <si>
    <t>Боковые зеркала "Salina" с электроприводом и обогревом для Лада Калина, Калина 2, Гранта (В цвет, Космос (черный, 665))</t>
  </si>
  <si>
    <t>Боковые зеркала "Salina" с электроприводом и обогревом для Лада Калина, Калина 2, Гранта (В цвет, Кориандр (золотисто-коричневый, 790))</t>
  </si>
  <si>
    <t>Боковые зеркала "Salina" с электроприводом и обогревом для Лада Калина, Калина 2, Гранта (В цвет, Колумбийская зелень (светло-зеленый, 322))</t>
  </si>
  <si>
    <t>Боковые зеркала "Salina" с электроприводом и обогревом для Лада Калина, Калина 2, Гранта (В цвет, Кварц (серый, 630))</t>
  </si>
  <si>
    <t>Боковые зеркала "Salina" с электроприводом и обогревом для Лада Калина, Калина 2, Гранта (В цвет, Калифорнийский мак (золотисто-красный, 190))</t>
  </si>
  <si>
    <t>Боковые зеркала "Salina" с электроприводом и обогревом для Лада Калина, Калина 2, Гранта (В цвет, Калина (ярко-красный, 104))</t>
  </si>
  <si>
    <t>Боковые зеркала "Salina" с электроприводом и обогревом для Лада Калина, Калина 2, Гранта (В цвет, Изабелла (темно-филетовый, 515))</t>
  </si>
  <si>
    <t>Боковые зеркала "Salina" с электроприводом и обогревом для Лада Калина, Калина 2, Гранта (В цвет, Дыня (серебристо-желтый, 502))</t>
  </si>
  <si>
    <t>Боковые зеркала "Salina" с электроприводом и обогревом для Лада Калина, Калина 2, Гранта (В цвет, Джем (желто-коричневый, 285))</t>
  </si>
  <si>
    <t>Боковые зеркала "Salina" с электроприводом и обогревом для Лада Калина, Калина 2, Гранта (В цвет, Гранта (темно-серый, 682))</t>
  </si>
  <si>
    <t>Боковые зеркала "Salina" с электроприводом и обогревом для Лада Калина, Калина 2, Гранта (В цвет, Голубая планета (сине-голубой, 418))</t>
  </si>
  <si>
    <t>Боковые зеркала "Salina" с электроприводом и обогревом для Лада Калина, Калина 2, Гранта (В цвет, Вишня (темно-красный, 127))</t>
  </si>
  <si>
    <t>Боковые зеркала "Salina" с электроприводом и обогревом для Лада Калина, Калина 2, Гранта (В цвет, Бургундия (красный металлик, 117))</t>
  </si>
  <si>
    <t>Боковые зеркала "Salina" с электроприводом и обогревом для Лада Калина, Калина 2, Гранта (В цвет, Борнео (темный серебристо-серый, 633))</t>
  </si>
  <si>
    <t>Боковые зеркала "Salina" с электроприводом и обогревом для Лада Калина, Калина 2, Гранта (В цвет, Белое облако (белый, 240))</t>
  </si>
  <si>
    <t>Боковые зеркала "Salina" с электроприводом и обогревом для Лада Калина, Калина 2, Гранта (В цвет, Апельсин (оранжевый, 111))</t>
  </si>
  <si>
    <t>Боковые зеркала "Salina" с электроприводом и обогревом для Лада Калина, Калина 2, Гранта (В цвет, Альпийский (белый, 205))</t>
  </si>
  <si>
    <t>Боковые зеркала "Salina" с электроприводом и обогревом для Лада Калина, Калина 2, Гранта (В цвет, Алмазное серебро (серебристый, 611))</t>
  </si>
  <si>
    <t>Боковые зеркала "Salina" с электроприводом и обогревом для Лада Калина, Калина 2, Гранта (В цвет, Аллигатор (темно-зеленый, 309))</t>
  </si>
  <si>
    <t>Боковые зеркала "Salina" с электроприводом и обогревом для Лада Калина, Калина 2, Гранта (В цвет, Агава (зеленый металлик, 303))</t>
  </si>
  <si>
    <t>Боковые зеркала "Salina" с электроприводом и обогревом для Лада Калина, Калина 2, Гранта (Без покраски)</t>
  </si>
  <si>
    <t>Боковые зеркала "Salina" механические для Лада (Калина, Калина 2, Гранта), Датсун (mi-DO, on-DO) (В цвет, Черника (темно-синий, 482))</t>
  </si>
  <si>
    <t>Боковые зеркала "Salina" механические для Лада (Калина, Калина 2, Гранта), Датсун (mi-DO, on-DO) (В цвет, Уточнить у менеджера)</t>
  </si>
  <si>
    <t>Боковые зеркала "Salina" механические для Лада (Калина, Калина 2, Гранта), Датсун (mi-DO, on-DO) (В цвет, Совиньон (серебристо-серый, 650))</t>
  </si>
  <si>
    <t>Боковые зеркала "Salina" механические для Лада (Калина, Калина 2, Гранта), Датсун (mi-DO, on-DO) (В цвет, Снежная королева (серебристый, 690))</t>
  </si>
  <si>
    <t>Боковые зеркала "Salina" механические для Лада (Калина, Калина 2, Гранта), Датсун (mi-DO, on-DO) (В цвет, Слива (серебристо-ярко-синий, 478))</t>
  </si>
  <si>
    <t>Боковые зеркала "Salina" механические для Лада (Калина, Калина 2, Гранта), Датсун (mi-DO, on-DO) (В цвет, Рислинг (серебристо-бледно-серый, 610))</t>
  </si>
  <si>
    <t>Боковые зеркала "Salina" механические для Лада (Калина, Калина 2, Гранта), Датсун (mi-DO, on-DO) (В цвет, Премьер (канареечный желтый, 222))</t>
  </si>
  <si>
    <t>Боковые зеркала "Salina" механические для Лада (Калина, Калина 2, Гранта), Датсун (mi-DO, on-DO) (В цвет, Портвейн (темно-вишневый металлик, 192))</t>
  </si>
  <si>
    <t>Боковые зеркала "Salina" механические для Лада (Калина, Калина 2, Гранта), Датсун (mi-DO, on-DO) (В цвет, Платина (серебристо-бежевый, 691))</t>
  </si>
  <si>
    <t>Боковые зеркала "Salina" механические для Лада (Калина, Калина 2, Гранта), Датсун (mi-DO, on-DO) (В цвет, Персей (темно-синий, 429))</t>
  </si>
  <si>
    <t>Боковые зеркала "Salina" механические для Лада (Калина, Калина 2, Гранта), Датсун (mi-DO, on-DO) (В цвет, Пантера (черная база, 672))</t>
  </si>
  <si>
    <t>Боковые зеркала "Salina" механические для Лада (Калина, Калина 2, Гранта), Датсун (mi-DO, on-DO) (В цвет, Одиссей (Серо-синий, 497))</t>
  </si>
  <si>
    <t>Боковые зеркала "Salina" механические для Лада (Калина, Калина 2, Гранта), Датсун (mi-DO, on-DO) (В цвет, Мускат (серебристо-серо-золотистый, 620))</t>
  </si>
  <si>
    <t>Боковые зеркала "Salina" механические для Лада (Калина, Калина 2, Гранта), Датсун (mi-DO, on-DO) (В цвет, Магма (оранжевый, 119))</t>
  </si>
  <si>
    <t>Боковые зеркала "Salina" механические для Лада (Калина, Калина 2, Гранта), Датсун (mi-DO, on-DO) (В цвет, Космос (черный, 665))</t>
  </si>
  <si>
    <t>Боковые зеркала "Salina" механические для Лада (Калина, Калина 2, Гранта), Датсун (mi-DO, on-DO) (В цвет, Кориандр (золотисто-коричневый, 790))</t>
  </si>
  <si>
    <t>Боковые зеркала "Salina" механические для Лада (Калина, Калина 2, Гранта), Датсун (mi-DO, on-DO) (В цвет, Колумбийская зелень (светло-зеленый, 322))</t>
  </si>
  <si>
    <t>Боковые зеркала "Salina" механические для Лада (Калина, Калина 2, Гранта), Датсун (mi-DO, on-DO) (В цвет, Кварц (серый, 630))</t>
  </si>
  <si>
    <t>Боковые зеркала "Salina" механические для Лада (Калина, Калина 2, Гранта), Датсун (mi-DO, on-DO) (В цвет, Калифорнийский мак (золотисто-красный, 190))</t>
  </si>
  <si>
    <t>Боковые зеркала "Salina" механические для Лада (Калина, Калина 2, Гранта), Датсун (mi-DO, on-DO) (В цвет, Калина (ярко-красный, 104))</t>
  </si>
  <si>
    <t>Боковые зеркала "Salina" механические для Лада (Калина, Калина 2, Гранта), Датсун (mi-DO, on-DO) (В цвет, Изабелла (темно-филетовый, 515))</t>
  </si>
  <si>
    <t>Боковые зеркала "Salina" механические для Лада (Калина, Калина 2, Гранта), Датсун (mi-DO, on-DO) (В цвет, Дыня (серебристо-желтый, 502))</t>
  </si>
  <si>
    <t>Боковые зеркала "Salina" механические для Лада (Калина, Калина 2, Гранта), Датсун (mi-DO, on-DO) (В цвет, Джем (желто-коричневый, 285))</t>
  </si>
  <si>
    <t>Боковые зеркала "Salina" механические для Лада (Калина, Калина 2, Гранта), Датсун (mi-DO, on-DO) (В цвет, Голубая планета (сине-голубой, 418))</t>
  </si>
  <si>
    <t>Боковые зеркала "Salina" механические для Лада (Калина, Калина 2, Гранта), Датсун (mi-DO, on-DO) (В цвет, Вишня (темно-красный, 127))</t>
  </si>
  <si>
    <t>Боковые зеркала "Salina" механические для Лада (Калина, Калина 2, Гранта), Датсун (mi-DO, on-DO) (В цвет, Борнео (темный серебристо-серый, 633))</t>
  </si>
  <si>
    <t>Боковые зеркала "Salina" механические для Лада (Калина, Калина 2, Гранта), Датсун (mi-DO, on-DO) (В цвет, Белое облако (белый, 240))</t>
  </si>
  <si>
    <t>Боковые зеркала "Salina" механические для Лада (Калина, Калина 2, Гранта), Датсун (mi-DO, on-DO) (В цвет, Апельсин (оранжевый, 111))</t>
  </si>
  <si>
    <t>Боковые зеркала "Salina" механические для Лада (Калина, Калина 2, Гранта), Датсун (mi-DO, on-DO) (В цвет, Аллигатор (темно-зеленый, 309))</t>
  </si>
  <si>
    <t>Боковые зеркала "Salina" механические для Лада (Калина, Калина 2, Гранта), Датсун (mi-DO, on-DO) (Без покраски)</t>
  </si>
  <si>
    <t>Боковые зеркала "Salina" в стиле Веста (электропривод, обогрев, с повторителем) для ВАЗ 2110-2112, Лада (Приора, Приора 2) (В цвет, Цунами (темно-зеленый, 363))</t>
  </si>
  <si>
    <t>Боковые зеркала "Salina" в стиле Веста (электропривод, обогрев, с повторителем) для ВАЗ 2110-2112, Лада (Приора, Приора 2) (В цвет, Фея (серебристо-сиреневый, 416))</t>
  </si>
  <si>
    <t>Боковые зеркала "Salina" в стиле Веста (электропривод, обогрев, с повторителем) для ВАЗ 2110-2112, Лада (Приора, Приора 2) (В цвет, Триумф (серебристо-красный, 100))</t>
  </si>
  <si>
    <t>Боковые зеркала "Salina" в стиле Веста (электропривод, обогрев, с повторителем) для ВАЗ 2110-2112, Лада (Приора, Приора 2) (В цвет, Терра (коричневый, 507))</t>
  </si>
  <si>
    <t>Боковые зеркала "Salina" в стиле Веста (электропривод, обогрев, с повторителем) для ВАЗ 2110-2112, Лада (Приора, Приора 2) (В цвет, Талая вода (светло-серый, 206))</t>
  </si>
  <si>
    <t>Боковые зеркала "Salina" в стиле Веста (электропривод, обогрев, с повторителем) для ВАЗ 2110-2112, Лада (Приора, Приора 2) (В цвет, Сочи (серебристо-серо-зеленоватый, 360))</t>
  </si>
  <si>
    <t>Боковые зеркала "Salina" в стиле Веста (электропривод, обогрев, с повторителем) для ВАЗ 2110-2112, Лада (Приора, Приора 2) (В цвет, Снежная королева (серебристый, 690))</t>
  </si>
  <si>
    <t>Боковые зеркала "Salina" в стиле Веста (электропривод, обогрев, с повторителем) для ВАЗ 2110-2112, Лада (Приора, Приора 2) (В цвет, Робин гуд (черный с изумрудно-зеленым отливом, 391))</t>
  </si>
  <si>
    <t>Боковые зеркала "Salina" в стиле Веста (электропривод, обогрев, с повторителем) для ВАЗ 2110-2112, Лада (Приора, Приора 2) (В цвет, Рапсодия (серебристо-ярко-синий, 448))</t>
  </si>
  <si>
    <t>Боковые зеркала "Salina" в стиле Веста (электропривод, обогрев, с повторителем) для ВАЗ 2110-2112, Лада (Приора, Приора 2) (В цвет, Приз (серебристо-бежевый, 276))</t>
  </si>
  <si>
    <t>Боковые зеркала "Salina" в стиле Веста (электропривод, обогрев, с повторителем) для ВАЗ 2110-2112, Лада (Приора, Приора 2) (В цвет, Портвейн (темно-вишневый металлик, 192))</t>
  </si>
  <si>
    <t>Боковые зеркала "Salina" в стиле Веста (электропривод, обогрев, с повторителем) для ВАЗ 2110-2112, Лада (Приора, Приора 2) (В цвет, Полюс мира (серо-коричневый, 615))</t>
  </si>
  <si>
    <t>Боковые зеркала "Salina" в стиле Веста (электропривод, обогрев, с повторителем) для ВАЗ 2110-2112, Лада (Приора, Приора 2) (В цвет, Пламя (темно-красный, 193))</t>
  </si>
  <si>
    <t>Боковые зеркала "Salina" в стиле Веста (электропривод, обогрев, с повторителем) для ВАЗ 2110-2112, Лада (Приора, Приора 2) (В цвет, Персей (темно-синий, 429))</t>
  </si>
  <si>
    <t>Боковые зеркала "Salina" в стиле Веста (электропривод, обогрев, с повторителем) для ВАЗ 2110-2112, Лада (Приора, Приора 2) (В цвет, Папирус (серебристо-серо-зеленоватый, 387))</t>
  </si>
  <si>
    <t>Боковые зеркала "Salina" в стиле Веста (электропривод, обогрев, с повторителем) для ВАЗ 2110-2112, Лада (Приора, Приора 2) (В цвет, Пантера (черная база, 672))</t>
  </si>
  <si>
    <t>Боковые зеркала "Salina" в стиле Веста (электропривод, обогрев, с повторителем) для ВАЗ 2110-2112, Лада (Приора, Приора 2) (В цвет, Опал (серебристо-голубоватый, 419))</t>
  </si>
  <si>
    <t>Боковые зеркала "Salina" в стиле Веста (электропривод, обогрев, с повторителем) для ВАЗ 2110-2112, Лада (Приора, Приора 2) (В цвет, Ницца (темный сине-зеленый, 328))</t>
  </si>
  <si>
    <t>Боковые зеркала "Salina" в стиле Веста (электропривод, обогрев, с повторителем) для ВАЗ 2110-2112, Лада (Приора, Приора 2) (В цвет, Ниагара (серебристо-серо-голубоватый, 383))</t>
  </si>
  <si>
    <t>Боковые зеркала "Salina" в стиле Веста (электропривод, обогрев, с повторителем) для ВАЗ 2110-2112, Лада (Приора, Приора 2) (В цвет, Нептун (серебристо-темно-серо-синий, 628))</t>
  </si>
  <si>
    <t>Боковые зеркала "Salina" в стиле Веста (электропривод, обогрев, с повторителем) для ВАЗ 2110-2112, Лада (Приора, Приора 2) (В цвет, Мускари (темно синий, 426))</t>
  </si>
  <si>
    <t>Боковые зеркала "Salina" в стиле Веста (электропривод, обогрев, с повторителем) для ВАЗ 2110-2112, Лада (Приора, Приора 2) (В цвет, Млечный путь (серебристо-серо-графитовый, 606))</t>
  </si>
  <si>
    <t>Боковые зеркала "Salina" в стиле Веста (электропривод, обогрев, с повторителем) для ВАЗ 2110-2112, Лада (Приора, Приора 2) (В цвет, Мираж (серебристый-желто-зеленый, 280))</t>
  </si>
  <si>
    <t>Боковые зеркала "Salina" в стиле Веста (электропривод, обогрев, с повторителем) для ВАЗ 2110-2112, Лада (Приора, Приора 2) (В цвет, Миндаль (серебристо-бежево-розовый, 217))</t>
  </si>
  <si>
    <t>Боковые зеркала "Salina" в стиле Веста (электропривод, обогрев, с повторителем) для ВАЗ 2110-2112, Лада (Приора, Приора 2) (В цвет, Магия (серебристо-ярко-фиолетовый, 133))</t>
  </si>
  <si>
    <t>Боковые зеркала "Salina" в стиле Веста (электропривод, обогрев, с повторителем) для ВАЗ 2110-2112, Лада (Приора, Приора 2) (В цвет, Кубок (ярко красный, 171))</t>
  </si>
  <si>
    <t>Боковые зеркала "Salina" в стиле Веста (электропривод, обогрев, с повторителем) для ВАЗ 2110-2112, Лада (Приора, Приора 2) (В цвет, Кристалл (светло-серый, 281))</t>
  </si>
  <si>
    <t>Боковые зеркала "Salina" в стиле Веста (электропривод, обогрев, с повторителем) для ВАЗ 2110-2112, Лада (Приора, Приора 2) (В цвет, Космос (черный, 665))</t>
  </si>
  <si>
    <t>Боковые зеркала "Salina" в стиле Веста (электропривод, обогрев, с повторителем) для ВАЗ 2110-2112, Лада (Приора, Приора 2) (В цвет, Кориандр (золотисто-коричневый, 790))</t>
  </si>
  <si>
    <t>Боковые зеркала "Salina" в стиле Веста (электропривод, обогрев, с повторителем) для ВАЗ 2110-2112, Лада (Приора, Приора 2) (В цвет, Кварц (серый, 630))</t>
  </si>
  <si>
    <t>Боковые зеркала "Salina" в стиле Веста (электропривод, обогрев, с повторителем) для ВАЗ 2110-2112, Лада (Приора, Приора 2) (В цвет, Калифорнийский мак (золотисто-красный, 190))</t>
  </si>
  <si>
    <t>Боковые зеркала "Salina" в стиле Веста (электропривод, обогрев, с повторителем) для ВАЗ 2110-2112, Лада (Приора, Приора 2) (В цвет, Изумруд (серебристо-зеленый, 385))</t>
  </si>
  <si>
    <t>Боковые зеркала "Salina" в стиле Веста (электропривод, обогрев, с повторителем) для ВАЗ 2110-2112, Лада (Приора, Приора 2) (В цвет, Золото инков (золотистый темно-зеленый, 347))</t>
  </si>
  <si>
    <t>Боковые зеркала "Salina" в стиле Веста (электропривод, обогрев, с повторителем) для ВАЗ 2110-2112, Лада (Приора, Приора 2) (В цвет, Жимолость (серый стальной, 627))</t>
  </si>
  <si>
    <t>Боковые зеркала "Salina" в стиле Веста (электропривод, обогрев, с повторителем) для ВАЗ 2110-2112, Лада (Приора, Приора 2) (В цвет, Голубая планета (сине-голубой, 418))</t>
  </si>
  <si>
    <t>Боковые зеркала "Salina" в стиле Веста (электропривод, обогрев, с повторителем) для ВАЗ 2110-2112, Лада (Приора, Приора 2) (В цвет, Викинг (темно-серый, 655))</t>
  </si>
  <si>
    <t>Боковые зеркала "Salina" в стиле Веста (электропривод, обогрев, с повторителем) для ВАЗ 2110-2112, Лада (Приора, Приора 2) (В цвет, Борнео (темный серебристо-серый, 633))</t>
  </si>
  <si>
    <t>Боковые зеркала "Salina" в стиле Веста (электропривод, обогрев, с повторителем) для ВАЗ 2110-2112, Лада (Приора, Приора 2) (В цвет, Белое облако (белый, 240))</t>
  </si>
  <si>
    <t>Боковые зеркала "Salina" в стиле Веста (электропривод, обогрев, с повторителем) для ВАЗ 2110-2112, Лада (Приора, Приора 2) (В цвет, Афалина (серебристо-зелено-голубой, 421))</t>
  </si>
  <si>
    <t>Боковые зеркала "Salina" в стиле Веста (электропривод, обогрев, с повторителем) для ВАЗ 2110-2112, Лада (Приора, Приора 2) (В цвет, Амулет (серебристо-темно-зеленый, 371))</t>
  </si>
  <si>
    <t>Боковые зеркала "Salina" в стиле Веста (электропривод, обогрев, с повторителем) для ВАЗ 2110-2112, Лада (Приора, Приора 2) (В цвет, Альтаир (серебристый светло-серый, 660))</t>
  </si>
  <si>
    <t>Боковые зеркала "Salina" в стиле Веста (электропривод, обогрев, с повторителем) для ВАЗ 2110-2112, Лада (Приора, Приора 2) (В цвет, Аквамарин (серебристо-сине-зеленый, 460))</t>
  </si>
  <si>
    <t>Боковые зеркала "Salina" в стиле Веста (электропривод, обогрев, с повторителем) для ВАЗ 2110-2112, Лада (Приора, Приора 2) (В цвет кузова, Уточнить у менеджера)</t>
  </si>
  <si>
    <t>Боковые зеркала "Salina" в стиле Веста (электропривод, обогрев, с повторителем) для ВАЗ 2110-2112, Лада (Приора, Приора 2) (Без покраски)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</si>
  <si>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кузова, Уточнить у менеджера)</t>
  </si>
  <si>
    <t>Боковые зеркала "Salina" в стиле Веста (электропривод с функцией складывания, обогрев, с повторителем) для ВАЗ 2110-2112, Лада (Приора, Приора 2) (Без покраски)</t>
  </si>
  <si>
    <t>Боковые зеркала "Salina" в стиле Веста (механическая регулировка, с повторителем) для ВАЗ 2110-2112, Лада (Приора, Приора 2) (В цвет, Цунами (темно-зеленый, 363))</t>
  </si>
  <si>
    <t>Боковые зеркала "Salina" в стиле Веста (механическая регулировка, с повторителем) для ВАЗ 2110-2112, Лада (Приора, Приора 2) (В цвет, Фея (серебристо-сиреневый, 416))</t>
  </si>
  <si>
    <t>Боковые зеркала "Salina" в стиле Веста (механическая регулировка, с повторителем) для ВАЗ 2110-2112, Лада (Приора, Приора 2) (В цвет, Триумф (серебристо-красный, 100))</t>
  </si>
  <si>
    <t>Боковые зеркала "Salina" в стиле Веста (механическая регулировка, с повторителем) для ВАЗ 2110-2112, Лада (Приора, Приора 2) (В цвет, Терра (коричневый, 507))</t>
  </si>
  <si>
    <t>Боковые зеркала "Salina" в стиле Веста (механическая регулировка, с повторителем) для ВАЗ 2110-2112, Лада (Приора, Приора 2) (В цвет, Талая вода (светло-серый, 206))</t>
  </si>
  <si>
    <t>Боковые зеркала "Salina" в стиле Веста (механическая регулировка, с повторителем) для ВАЗ 2110-2112, Лада (Приора, Приора 2) (В цвет, Сочи (серебристо-серо-зеленоватый, 360))</t>
  </si>
  <si>
    <t>Боковые зеркала "Salina" в стиле Веста (механическая регулировка, с повторителем) для ВАЗ 2110-2112, Лада (Приора, Приора 2) (В цвет, Снежная королева (серебристый, 690))</t>
  </si>
  <si>
    <t>Боковые зеркала "Salina" в стиле Веста (механическая регулировка, с повторителем) для ВАЗ 2110-2112, Лада (Приора, Приора 2) (В цвет, Робин гуд (черный с изумрудно-зеленым отливом, 391))</t>
  </si>
  <si>
    <t>Боковые зеркала "Salina" в стиле Веста (механическая регулировка, с повторителем) для ВАЗ 2110-2112, Лада (Приора, Приора 2) (В цвет, Рапсодия (серебристо-ярко-синий, 448))</t>
  </si>
  <si>
    <t>Боковые зеркала "Salina" в стиле Веста (механическая регулировка, с повторителем) для ВАЗ 2110-2112, Лада (Приора, Приора 2) (В цвет, Приз (серебристо-бежевый, 276))</t>
  </si>
  <si>
    <t>Боковые зеркала "Salina" в стиле Веста (механическая регулировка, с повторителем) для ВАЗ 2110-2112, Лада (Приора, Приора 2) (В цвет, Портвейн (темно-вишневый металлик, 192))</t>
  </si>
  <si>
    <t>Боковые зеркала "Salina" в стиле Веста (механическая регулировка, с повторителем) для ВАЗ 2110-2112, Лада (Приора, Приора 2) (В цвет, Полюс мира (серо-коричневый, 615))</t>
  </si>
  <si>
    <t>Боковые зеркала "Salina" в стиле Веста (механическая регулировка, с повторителем) для ВАЗ 2110-2112, Лада (Приора, Приора 2) (В цвет, Пламя (темно-красный, 193))</t>
  </si>
  <si>
    <t>Боковые зеркала "Salina" в стиле Веста (механическая регулировка, с повторителем) для ВАЗ 2110-2112, Лада (Приора, Приора 2) (В цвет, Персей (темно-синий, 429))</t>
  </si>
  <si>
    <t>Боковые зеркала "Salina" в стиле Веста (механическая регулировка, с повторителем) для ВАЗ 2110-2112, Лада (Приора, Приора 2) (В цвет, Папирус (серебристо-серо-зеленоватый, 387))</t>
  </si>
  <si>
    <t>Боковые зеркала "Salina" в стиле Веста (механическая регулировка, с повторителем) для ВАЗ 2110-2112, Лада (Приора, Приора 2) (В цвет, Пантера (черная база, 672))</t>
  </si>
  <si>
    <t>Боковые зеркала "Salina" в стиле Веста (механическая регулировка, с повторителем) для ВАЗ 2110-2112, Лада (Приора, Приора 2) (В цвет, Опал (серебристо-голубоватый, 419))</t>
  </si>
  <si>
    <t>Боковые зеркала "Salina" в стиле Веста (механическая регулировка, с повторителем) для ВАЗ 2110-2112, Лада (Приора, Приора 2) (В цвет, Ницца (темный сине-зеленый, 328))</t>
  </si>
  <si>
    <t>Боковые зеркала "Salina" в стиле Веста (механическая регулировка, с повторителем) для ВАЗ 2110-2112, Лада (Приора, Приора 2) (В цвет, Ниагара (серебристо-серо-голубоватый, 383))</t>
  </si>
  <si>
    <t>Боковые зеркала "Salina" в стиле Веста (механическая регулировка, с повторителем) для ВАЗ 2110-2112, Лада (Приора, Приора 2) (В цвет, Нептун (серебристо-темно-серо-синий, 628))</t>
  </si>
  <si>
    <t>Боковые зеркала "Salina" в стиле Веста (механическая регулировка, с повторителем) для ВАЗ 2110-2112, Лада (Приора, Приора 2) (В цвет, Мускари (темно синий, 426))</t>
  </si>
  <si>
    <t>Боковые зеркала "Salina" в стиле Веста (механическая регулировка, с повторителем) для ВАЗ 2110-2112, Лада (Приора, Приора 2) (В цвет, Млечный путь (серебристо-серо-графитовый, 606))</t>
  </si>
  <si>
    <t>Боковые зеркала "Salina" в стиле Веста (механическая регулировка, с повторителем) для ВАЗ 2110-2112, Лада (Приора, Приора 2) (В цвет, Мираж (серебристый-желто-зеленый, 280))</t>
  </si>
  <si>
    <t>Боковые зеркала "Salina" в стиле Веста (механическая регулировка, с повторителем) для ВАЗ 2110-2112, Лада (Приора, Приора 2) (В цвет, Миндаль (серебристо-бежево-розовый, 217))</t>
  </si>
  <si>
    <t>Боковые зеркала "Salina" в стиле Веста (механическая регулировка, с повторителем) для ВАЗ 2110-2112, Лада (Приора, Приора 2) (В цвет, Магия (серебристо-ярко-фиолетовый, 133))</t>
  </si>
  <si>
    <t>Боковые зеркала "Salina" в стиле Веста (механическая регулировка, с повторителем) для ВАЗ 2110-2112, Лада (Приора, Приора 2) (В цвет, Кубок (ярко красный, 171))</t>
  </si>
  <si>
    <t>Боковые зеркала "Salina" в стиле Веста (механическая регулировка, с повторителем) для ВАЗ 2110-2112, Лада (Приора, Приора 2) (В цвет, Кристалл (светло-серый, 281))</t>
  </si>
  <si>
    <t>Боковые зеркала "Salina" в стиле Веста (механическая регулировка, с повторителем) для ВАЗ 2110-2112, Лада (Приора, Приора 2) (В цвет, Космос (черный, 665))</t>
  </si>
  <si>
    <t>Боковые зеркала "Salina" в стиле Веста (механическая регулировка, с повторителем) для ВАЗ 2110-2112, Лада (Приора, Приора 2) (В цвет, Кориандр (золотисто-коричневый, 790))</t>
  </si>
  <si>
    <t>Боковые зеркала "Salina" в стиле Веста (механическая регулировка, с повторителем) для ВАЗ 2110-2112, Лада (Приора, Приора 2) (В цвет, Кварц (серый, 630))</t>
  </si>
  <si>
    <t>Боковые зеркала "Salina" в стиле Веста (механическая регулировка, с повторителем) для ВАЗ 2110-2112, Лада (Приора, Приора 2) (В цвет, Калифорнийский мак (золотисто-красный, 190))</t>
  </si>
  <si>
    <t>Боковые зеркала "Salina" в стиле Веста (механическая регулировка, с повторителем) для ВАЗ 2110-2112, Лада (Приора, Приора 2) (В цвет, Изумруд (серебристо-зеленый, 385))</t>
  </si>
  <si>
    <t>Боковые зеркала "Salina" в стиле Веста (механическая регулировка, с повторителем) для ВАЗ 2110-2112, Лада (Приора, Приора 2) (В цвет, Золото инков (золотистый темно-зеленый, 347))</t>
  </si>
  <si>
    <t>Боковые зеркала "Salina" в стиле Веста (механическая регулировка, с повторителем) для ВАЗ 2110-2112, Лада (Приора, Приора 2) (В цвет, Жимолость (серый стальной, 627))</t>
  </si>
  <si>
    <t>Боковые зеркала "Salina" в стиле Веста (механическая регулировка, с повторителем) для ВАЗ 2110-2112, Лада (Приора, Приора 2) (В цвет, Голубая планета (сине-голубой, 418))</t>
  </si>
  <si>
    <t>Боковые зеркала "Salina" в стиле Веста (механическая регулировка, с повторителем) для ВАЗ 2110-2112, Лада (Приора, Приора 2) (В цвет, Викинг (темно-серый, 655))</t>
  </si>
  <si>
    <t>Боковые зеркала "Salina" в стиле Веста (механическая регулировка, с повторителем) для ВАЗ 2110-2112, Лада (Приора, Приора 2) (В цвет, Борнео (темный серебристо-серый, 633))</t>
  </si>
  <si>
    <t>Боковые зеркала "Salina" в стиле Веста (механическая регулировка, с повторителем) для ВАЗ 2110-2112, Лада (Приора, Приора 2) (В цвет, Белое облако (белый, 240))</t>
  </si>
  <si>
    <t>Боковые зеркала "Salina" в стиле Веста (механическая регулировка, с повторителем) для ВАЗ 2110-2112, Лада (Приора, Приора 2) (В цвет, Афалина (серебристо-зелено-голубой, 421))</t>
  </si>
  <si>
    <t>Боковые зеркала "Salina" в стиле Веста (механическая регулировка, с повторителем) для ВАЗ 2110-2112, Лада (Приора, Приора 2) (В цвет, Амулет (серебристо-темно-зеленый, 371))</t>
  </si>
  <si>
    <t>Боковые зеркала "Salina" в стиле Веста (механическая регулировка, с повторителем) для ВАЗ 2110-2112, Лада (Приора, Приора 2) (В цвет, Альтаир (серебристый светло-серый, 660))</t>
  </si>
  <si>
    <t>Боковые зеркала "Salina" в стиле Веста (механическая регулировка, с повторителем) для ВАЗ 2110-2112, Лада (Приора, Приора 2) (В цвет, Аквамарин (серебристо-сине-зеленый, 460))</t>
  </si>
  <si>
    <t>Боковые зеркала "Salina" в стиле Веста (механическая регулировка, с повторителем) для ВАЗ 2110-2112, Лада (Приора, Приора 2) (В цвет кузова, Уточнить у менеджера)</t>
  </si>
  <si>
    <t>Боковые зеркала "Salina" в стиле Веста (механическая регулировка, с повторителем) для ВАЗ 2110-2112, Лада (Приора, Приора 2) (Без покраски)</t>
  </si>
  <si>
    <t>Боковые зеркала "Salina" (электропривод, обогрев, повторители "Плазма") для ВАЗ 2110-2112, Лада (Приора, Приора 2) (В цвет кузова, Уточнить у менеджера)</t>
  </si>
  <si>
    <t>Боковые зеркала "Salina" (электропривод, обогрев, повторители "Плазма") для ВАЗ 2110-2112, Лада (Приора, Приора 2) (Без покраски)</t>
  </si>
  <si>
    <t>Боковые зеркала "Salina" (электрические, обогрев, поворотник) для ВАЗ 2110-2112, Лада Приора (В цвет, Цунами (темно-зеленый, 363))</t>
  </si>
  <si>
    <t>Боковые зеркала "Salina" (электрические, обогрев, поворотник) для ВАЗ 2110-2112, Лада Приора (В цвет, Фея (серебристо-сиреневый, 416))</t>
  </si>
  <si>
    <t>Боковые зеркала "Salina" (электрические, обогрев, поворотник) для ВАЗ 2110-2112, Лада Приора (В цвет, Триумф (серебристо-красный, 100))</t>
  </si>
  <si>
    <t>Боковые зеркала "Salina" (электрические, обогрев, поворотник) для ВАЗ 2110-2112, Лада Приора (В цвет, Терра (коричневый, 507))</t>
  </si>
  <si>
    <t>Боковые зеркала "Salina" (электрические, обогрев, поворотник) для ВАЗ 2110-2112, Лада Приора (В цвет, Талая вода (светло-серый, 206))</t>
  </si>
  <si>
    <t>Боковые зеркала "Salina" (электрические, обогрев, поворотник) для ВАЗ 2110-2112, Лада Приора (В цвет, Сочи (серебристо-серо-зеленоватый, 360))</t>
  </si>
  <si>
    <t>Боковые зеркала "Salina" (электрические, обогрев, поворотник) для ВАЗ 2110-2112, Лада Приора (В цвет, Снежная королева (серебристый, 690))</t>
  </si>
  <si>
    <t>Боковые зеркала "Salina" (электрические, обогрев, поворотник) для ВАЗ 2110-2112, Лада Приора (В цвет, Робин гуд (черный с изумрудно-зеленым отливом, 391))</t>
  </si>
  <si>
    <t>Боковые зеркала "Salina" (электрические, обогрев, поворотник) для ВАЗ 2110-2112, Лада Приора (В цвет, Рапсодия (серебристо-ярко-синий, 448))</t>
  </si>
  <si>
    <t>Боковые зеркала "Salina" (электрические, обогрев, поворотник) для ВАЗ 2110-2112, Лада Приора (В цвет, Приз (серебристо-бежевый, 276))</t>
  </si>
  <si>
    <t>Боковые зеркала "Salina" (электрические, обогрев, поворотник) для ВАЗ 2110-2112, Лада Приора (В цвет, Портвейн (темно-вишневый металлик, 192))</t>
  </si>
  <si>
    <t>Боковые зеркала "Salina" (электрические, обогрев, поворотник) для ВАЗ 2110-2112, Лада Приора (В цвет, Полюс мира (серо-коричневый, 615))</t>
  </si>
  <si>
    <t>Боковые зеркала "Salina" (электрические, обогрев, поворотник) для ВАЗ 2110-2112, Лада Приора (В цвет, Пламя (темно-красный, 193))</t>
  </si>
  <si>
    <t>Боковые зеркала "Salina" (электрические, обогрев, поворотник) для ВАЗ 2110-2112, Лада Приора (В цвет, Персей (темно-синий, 429))</t>
  </si>
  <si>
    <t>Боковые зеркала "Salina" (электрические, обогрев, поворотник) для ВАЗ 2110-2112, Лада Приора (В цвет, Папирус (серебристо-серо-зеленоватый, 387))</t>
  </si>
  <si>
    <t>Боковые зеркала "Salina" (электрические, обогрев, поворотник) для ВАЗ 2110-2112, Лада Приора (В цвет, Пантера (черная база, 672))</t>
  </si>
  <si>
    <t>Боковые зеркала "Salina" (электрические, обогрев, поворотник) для ВАЗ 2110-2112, Лада Приора (В цвет, Опал (серебристо-голубоватый, 419))</t>
  </si>
  <si>
    <t>Боковые зеркала "Salina" (электрические, обогрев, поворотник) для ВАЗ 2110-2112, Лада Приора (В цвет, Ницца (темный сине-зеленый, 328))</t>
  </si>
  <si>
    <t>Боковые зеркала "Salina" (электрические, обогрев, поворотник) для ВАЗ 2110-2112, Лада Приора (В цвет, Ниагара (серебристо-серо-голубоватый, 383))</t>
  </si>
  <si>
    <t>Боковые зеркала "Salina" (электрические, обогрев, поворотник) для ВАЗ 2110-2112, Лада Приора (В цвет, Нептун (серебристо-темно-серо-синий, 628))</t>
  </si>
  <si>
    <t>Боковые зеркала "Salina" (электрические, обогрев, поворотник) для ВАЗ 2110-2112, Лада Приора (В цвет, Мускари (темно синий, 426))</t>
  </si>
  <si>
    <t>Боковые зеркала "Salina" (электрические, обогрев, поворотник) для ВАЗ 2110-2112, Лада Приора (В цвет, Млечный путь (серебристо-серо-графитовый, 606))</t>
  </si>
  <si>
    <t>Боковые зеркала "Salina" (электрические, обогрев, поворотник) для ВАЗ 2110-2112, Лада Приора (В цвет, Мираж (серебристый-желто-зеленый, 280))</t>
  </si>
  <si>
    <t>Боковые зеркала "Salina" (электрические, обогрев, поворотник) для ВАЗ 2110-2112, Лада Приора (В цвет, Миндаль (серебристо-бежево-розовый, 217))</t>
  </si>
  <si>
    <t>Боковые зеркала "Salina" (электрические, обогрев, поворотник) для ВАЗ 2110-2112, Лада Приора (В цвет, Магия (серебристо-ярко-фиолетовый, 133))</t>
  </si>
  <si>
    <t>Боковые зеркала "Salina" (электрические, обогрев, поворотник) для ВАЗ 2110-2112, Лада Приора (В цвет, Кубок (ярко красный, 171))</t>
  </si>
  <si>
    <t>Боковые зеркала "Salina" (электрические, обогрев, поворотник) для ВАЗ 2110-2112, Лада Приора (В цвет, Кристалл (светло-серый, 281))</t>
  </si>
  <si>
    <t>Боковые зеркала "Salina" (электрические, обогрев, поворотник) для ВАЗ 2110-2112, Лада Приора (В цвет, Космос (черный, 665))</t>
  </si>
  <si>
    <t>Боковые зеркала "Salina" (электрические, обогрев, поворотник) для ВАЗ 2110-2112, Лада Приора (В цвет, Кориандр (золотисто-коричневый, 790))</t>
  </si>
  <si>
    <t>Боковые зеркала "Salina" (электрические, обогрев, поворотник) для ВАЗ 2110-2112, Лада Приора (В цвет, Кварц (серый, 630))</t>
  </si>
  <si>
    <t>Боковые зеркала "Salina" (электрические, обогрев, поворотник) для ВАЗ 2110-2112, Лада Приора (В цвет, Калифорнийский мак (золотисто-красный, 190))</t>
  </si>
  <si>
    <t>Боковые зеркала "Salina" (электрические, обогрев, поворотник) для ВАЗ 2110-2112, Лада Приора (В цвет, Изумруд (серебристо-зеленый, 385))</t>
  </si>
  <si>
    <t>Боковые зеркала "Salina" (электрические, обогрев, поворотник) для ВАЗ 2110-2112, Лада Приора (В цвет, Золото инков (золотистый темно-зеленый, 347))</t>
  </si>
  <si>
    <t>Боковые зеркала "Salina" (электрические, обогрев, поворотник) для ВАЗ 2110-2112, Лада Приора (В цвет, Жимолость (серый стальной, 627))</t>
  </si>
  <si>
    <t>Боковые зеркала "Salina" (электрические, обогрев, поворотник) для ВАЗ 2110-2112, Лада Приора (В цвет, Голубая планета (сине-голубой, 418))</t>
  </si>
  <si>
    <t>Боковые зеркала "Salina" (электрические, обогрев, поворотник) для ВАЗ 2110-2112, Лада Приора (В цвет, Викинг (темно-серый, 655))</t>
  </si>
  <si>
    <t>Боковые зеркала "Salina" (электрические, обогрев, поворотник) для ВАЗ 2110-2112, Лада Приора (В цвет, Борнео (темный серебристо-серый, 633))</t>
  </si>
  <si>
    <t>Боковые зеркала "Salina" (электрические, обогрев, поворотник) для ВАЗ 2110-2112, Лада Приора (В цвет, Белое облако (белый, 240))</t>
  </si>
  <si>
    <t>Боковые зеркала "Salina" (электрические, обогрев, поворотник) для ВАЗ 2110-2112, Лада Приора (В цвет, Афалина (серебристо-зелено-голубой, 421))</t>
  </si>
  <si>
    <t>Боковые зеркала "Salina" (электрические, обогрев, поворотник) для ВАЗ 2110-2112, Лада Приора (В цвет, Амулет (серебристо-темно-зеленый, 371))</t>
  </si>
  <si>
    <t>Боковые зеркала "Salina" (электрические, обогрев, поворотник) для ВАЗ 2110-2112, Лада Приора (В цвет, Альтаир (серебристый светло-серый, 660))</t>
  </si>
  <si>
    <t>Боковые зеркала "Salina" (электрические, обогрев, поворотник) для ВАЗ 2110-2112, Лада Приора (В цвет, Аквамарин (серебристо-сине-зеленый, 460))</t>
  </si>
  <si>
    <t>Боковые зеркала "Salina" (электрические, обогрев, поворотник) для ВАЗ 2110-2112, Лада Приора (В цвет кузова, Уточнить у менеджера)</t>
  </si>
  <si>
    <t>Боковые зеркала "Salina" (электрические, обогрев, поворотник) для ВАЗ 2110-2112, Лада Приора (Без покраски)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</si>
  <si>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Черника (темно-синий, 482))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</si>
  <si>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Черная жемчужина (черный, 676))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</si>
  <si>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Совиньон (серебристо-серый, 650))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</si>
  <si>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Снежная королева (серебристый, 690))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</si>
  <si>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Слива (серебристо-ярко-синий, 478))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</si>
  <si>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Рислинг (серебристо-бледно-серый, 610))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</si>
  <si>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Премьер (канареечный желтый, 222))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</si>
  <si>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Портвейн (темно-вишневый металлик, 192))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</si>
  <si>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Платина (серебристо-бежевый, 691))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</si>
  <si>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Пламя (темно-красный, 193))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</si>
  <si>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Персей (темно-синий, 429))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</si>
  <si>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Пантера (черная база, 672))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</si>
  <si>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Одиссей (Серо-синий, 497))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</si>
  <si>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Мускат (серебристо-серо-золотистый, 620))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</si>
  <si>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Магма (оранжевый, 119))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</si>
  <si>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Ледниковый (белый, 221))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</si>
  <si>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Ладога (серо-голубой, 411))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</si>
  <si>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Красный перец (красно-коричневый, 106))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</si>
  <si>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Космос (черный, 665))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</si>
  <si>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Кориандр (золотисто-коричневый, 790))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</si>
  <si>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Колумбийская зелень (светло-зеленый, 322))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</si>
  <si>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Кварц (серый, 630))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</si>
  <si>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Калифорнийский мак (золотисто-красный, 190))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</si>
  <si>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Калина (ярко-красный, 104))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</si>
  <si>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Изабелла (темно-филетовый, 515))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</si>
  <si>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Дыня (серебристо-желтый, 502))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</si>
  <si>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Джем (желто-коричневый, 285))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</si>
  <si>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Гранта (темно-серый, 682))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</si>
  <si>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Голубая планета (сине-голубой, 418))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</si>
  <si>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Вишня (темно-красный, 127))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</si>
  <si>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Бургундия (красный металлик, 117))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</si>
  <si>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Борнео (темный серебристо-серый, 633))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</si>
  <si>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Белое облако (белый, 240))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</si>
  <si>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Апельсин (оранжевый, 111))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</si>
  <si>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Альпийский (белый, 205))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</si>
  <si>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Алмазное серебро (серебристый, 611))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</si>
  <si>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Аллигатор (темно-зеленый, 309))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</si>
  <si>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Агава (зеленый металлик, 303))</t>
  </si>
  <si>
    <t>Боковое зеркало "АТП" Лифтбек с электроприводом, обогревом и повторителем для Лада (Гранта, Калина, Калина 2), Датсун (mi-DO, on-DO) (Правая (пассажирская), Без покраски)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</si>
  <si>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Черника (темно-синий, 482))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</si>
  <si>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Черная жемчужина (черный, 676))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</si>
  <si>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Совиньон (серебристо-серый, 650))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</si>
  <si>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Снежная королева (серебристый, 690))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</si>
  <si>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Слива (серебристо-ярко-синий, 478))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</si>
  <si>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Рислинг (серебристо-бледно-серый, 610))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</si>
  <si>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Премьер (канареечный желтый, 222))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</si>
  <si>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Портвейн (темно-вишневый металлик, 192))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</si>
  <si>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Платина (серебристо-бежевый, 691))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</si>
  <si>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Пламя (темно-красный, 193))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</si>
  <si>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Персей (темно-синий, 429))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</si>
  <si>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Пантера (черная база, 672))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</si>
  <si>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Одиссей (Серо-синий, 497))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</si>
  <si>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Мускат (серебристо-серо-золотистый, 620))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</si>
  <si>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Магма (оранжевый, 119))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</si>
  <si>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Ледниковый (белый, 221))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</si>
  <si>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Ладога (серо-голубой, 411))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</si>
  <si>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Красный перец (красно-коричневый, 106))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</si>
  <si>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Космос (черный, 665))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</si>
  <si>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Кориандр (золотисто-коричневый, 790))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</si>
  <si>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Колумбийская зелень (светло-зеленый, 322))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</si>
  <si>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Кварц (серый, 630))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</si>
  <si>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Калифорнийский мак (золотисто-красный, 190))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</si>
  <si>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Калина (ярко-красный, 104))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</si>
  <si>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Изабелла (темно-филетовый, 515))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</si>
  <si>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Дыня (серебристо-желтый, 502))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</si>
  <si>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Джем (желто-коричневый, 285))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</si>
  <si>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Гранта (темно-серый, 682))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</si>
  <si>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Голубая планета (сине-голубой, 418))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</si>
  <si>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Вишня (темно-красный, 127))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</si>
  <si>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Бургундия (красный металлик, 117))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</si>
  <si>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Борнео (темный серебристо-серый, 633))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</si>
  <si>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Белое облако (белый, 240))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</si>
  <si>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Апельсин (оранжевый, 111))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</si>
  <si>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Альпийский (белый, 205))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</si>
  <si>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Алмазное серебро (серебристый, 611))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</si>
  <si>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Аллигатор (темно-зеленый, 309))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</si>
  <si>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Агава (зеленый металлик, 303))</t>
  </si>
  <si>
    <t>Боковое зеркало "АТП" Лифтбек с электроприводом, обогревом и повторителем для Лада (Гранта, Калина, Калина 2), Датсун (mi-DO, on-DO) (Левая (водительская), Без покраски)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</si>
  <si>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Черника (темно-синий, 482))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</si>
  <si>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Черная жемчужина (черный, 676))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</si>
  <si>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Уточнить у менеджера)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</si>
  <si>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Совиньон (серебристо-серый, 650))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</si>
  <si>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Снежная королева (серебристый, 690))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</si>
  <si>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Слива (серебристо-ярко-синий, 478))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</si>
  <si>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Рислинг (серебристо-бледно-серый, 610))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</si>
  <si>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Премьер (канареечный желтый, 222))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</si>
  <si>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Портвейн (темно-вишневый металлик, 192))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</si>
  <si>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Платина (серебристо-бежевый, 691))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</si>
  <si>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Пламя (темно-красный, 193))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</si>
  <si>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Персей (темно-синий, 429))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</si>
  <si>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Пантера (черная база, 672))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</si>
  <si>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Одиссей (Серо-синий, 497))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</si>
  <si>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Мускат (серебристо-серо-золотистый, 620))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</si>
  <si>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Магма (оранжевый, 119))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</si>
  <si>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Ледниковый (белый, 221))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</si>
  <si>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Ладога (серо-голубой, 411))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</si>
  <si>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Красный перец (красно-коричневый, 106))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</si>
  <si>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Космос (черный, 665))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</si>
  <si>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Кориандр (золотисто-коричневый, 790))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</si>
  <si>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Колумбийская зелень (светло-зеленый, 322))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</si>
  <si>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Кварц (серый, 630))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</si>
  <si>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Калифорнийский мак (золотисто-красный, 190))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</si>
  <si>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Калина (ярко-красный, 104))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</si>
  <si>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Изабелла (темно-филетовый, 515))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</si>
  <si>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Дыня (серебристо-желтый, 502))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</si>
  <si>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Джем (желто-коричневый, 285))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</si>
  <si>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Гранта (темно-серый, 682))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</si>
  <si>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Голубая планета (сине-голубой, 418))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</si>
  <si>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Вишня (темно-красный, 127))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</si>
  <si>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Бургундия (красный металлик, 117))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</si>
  <si>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Борнео (темный серебристо-серый, 633))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</si>
  <si>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Белое облако (белый, 240))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</si>
  <si>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Апельсин (оранжевый, 111))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</si>
  <si>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Альпийский (белый, 205))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</si>
  <si>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Алмазное серебро (серебристый, 611))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</si>
  <si>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Аллигатор (темно-зеленый, 309))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</si>
  <si>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В цвет, Агава (зеленый металлик, 303))</t>
  </si>
  <si>
    <t>Боковое зеркало "Salina" Люкс (с антибликом, обогревом и электроприводом) для Лада (Калина, Калина 2, Гранта), Датсун (mi-DO, on-DO) (Правая (пассажирская), Без покраски)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</si>
  <si>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Черника (темно-синий, 482))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</si>
  <si>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Черная жемчужина (черный, 676))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</si>
  <si>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Уточнить у менеджера)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</si>
  <si>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Совиньон (серебристо-серый, 650))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</si>
  <si>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Снежная королева (серебристый, 690))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</si>
  <si>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Слива (серебристо-ярко-синий, 478))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</si>
  <si>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Рислинг (серебристо-бледно-серый, 610))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</si>
  <si>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Премьер (канареечный желтый, 222))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</si>
  <si>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Портвейн (темно-вишневый металлик, 192))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</si>
  <si>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Платина (серебристо-бежевый, 691))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</si>
  <si>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Пламя (темно-красный, 193))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</si>
  <si>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Персей (темно-синий, 429))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</si>
  <si>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Пантера (черная база, 672))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</si>
  <si>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Одиссей (Серо-синий, 497))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</si>
  <si>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Мускат (серебристо-серо-золотистый, 620))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</si>
  <si>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Магма (оранжевый, 119))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</si>
  <si>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Ледниковый (белый, 221))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</si>
  <si>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Ладога (серо-голубой, 411))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</si>
  <si>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Красный перец (красно-коричневый, 106))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</si>
  <si>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Космос (черный, 665))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</si>
  <si>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Кориандр (золотисто-коричневый, 790))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</si>
  <si>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Колумбийская зелень (светло-зеленый, 322))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</si>
  <si>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Кварц (серый, 630))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</si>
  <si>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Калифорнийский мак (золотисто-красный, 190))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</si>
  <si>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Калина (ярко-красный, 104))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</si>
  <si>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Изабелла (темно-филетовый, 515))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</si>
  <si>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Дыня (серебристо-желтый, 502))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</si>
  <si>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Джем (желто-коричневый, 285))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</si>
  <si>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Гранта (темно-серый, 682))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</si>
  <si>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Голубая планета (сине-голубой, 418))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</si>
  <si>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Вишня (темно-красный, 127))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</si>
  <si>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Бургундия (красный металлик, 117))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</si>
  <si>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Борнео (темный серебристо-серый, 633))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</si>
  <si>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Белое облако (белый, 240))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</si>
  <si>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Апельсин (оранжевый, 111))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</si>
  <si>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Альпийский (белый, 205))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</si>
  <si>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Алмазное серебро (серебристый, 611))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</si>
  <si>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Аллигатор (темно-зеленый, 309))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</si>
  <si>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В цвет, Агава (зеленый металлик, 303))</t>
  </si>
  <si>
    <t>Боковое зеркало "Salina" Люкс (с антибликом, обогревом и электроприводом) для Лада (Калина, Калина 2, Гранта), Датсун (mi-DO, on-DO) (Левая (водительская), Без покраски)</t>
  </si>
  <si>
    <t>Разн</t>
  </si>
  <si>
    <t>Факт</t>
  </si>
  <si>
    <t>https://atp73.ru/zerkalapriora2/tproduct/445900652-158610346751-zerkala-2170-lyuks-s-povtoritelem-elektr</t>
  </si>
  <si>
    <t>https://atp73.ru/21214/tproduct/456457172-781035088961-zerkala-21214-niva-urban-s-2-m-beguschim</t>
  </si>
  <si>
    <t>https://atp73.ru/zerkala-niva-2121-21214-mercedes-benz/tproduct/469249740-991929400941-zerkala-niva-2121-21214-mersedes-bents-s</t>
  </si>
  <si>
    <t>https://atp73.ru/zerkala-niva-2121-21214-mercedes-benz/tproduct/469249740-506718756231-zerkala-niva-2121-21214-mersedes-bents-s</t>
  </si>
  <si>
    <t>https://atp73.ru/zerkala-niva-2121-21214-mercedes-benz/tproduct/469249740-279199375451-zerkala-niva-2121-21214-mersedes-bents-s</t>
  </si>
  <si>
    <t>https://atp73.ru/zerkala-niva-2121-21214-mercedes-benz/tproduct/469249740-176200242601-zerkala-niva-2121-21214-mersedes-bents-s</t>
  </si>
  <si>
    <t>https://atp73.ru/zerkala-priora-mercedes-benz/tproduct/470842231-503256485441-zerkala-2110-2170-priora-mersedes-bents</t>
  </si>
  <si>
    <t>https://atp73.ru/zerkala-priora-mercedes-benz/tproduct/470842231-948050113141-zerkala-2110-2170-priora-mersedes-bents</t>
  </si>
  <si>
    <t>https://atp73.ru/zerkala-priora-mercedes-benz/tproduct/470842231-573288206931-zerkala-2110-2170-priora-mersedes-bents</t>
  </si>
  <si>
    <t>https://atp73.ru/zerkala-priora-mercedes-benz/tproduct/470842231-750380665211-zerkala-2110-2170-priora-mersedes-bents</t>
  </si>
  <si>
    <t>https://atp73.ru/zerkala-2108-2115-mercedes-benz/tproduct/469248359-791156987391-zerkala-2108-2115-mersedes-bents-s-dvoin</t>
  </si>
  <si>
    <t>https://atp73.ru/zerkala-2108-2115-mercedes-benz/tproduct/469248359-481552240601-zerkala-2108-2115-mersedes-bents-s-dvoin</t>
  </si>
  <si>
    <t>https://atp73.ru/zerkala-2108-2115-mercedes-benz/tproduct/469248359-403378924401-zerkala-2108-2115-mersedes-bents-s-dvoin</t>
  </si>
  <si>
    <t>https://atp73.ru/zerkala-2108-2115-mercedes-benz/tproduct/469248359-236974821841-zerkala-2108-2115-mersedes-bents-s-dvoin</t>
  </si>
  <si>
    <t>https://atp73.ru/zerkala-2104-2107-mercedes/tproduct/469240992-742065096541-zerkala-2104-2107-v-stile-mersedes-bents</t>
  </si>
  <si>
    <t>https://atp73.ru/zerkala-2104-2107-mercedes/tproduct/469240992-950611861341-zerkala-2104-2107-v-stile-mersedes-bents</t>
  </si>
  <si>
    <t>https://atp73.ru/zerkala-2104-2107-mercedes/tproduct/469240992-415271011341-zerkala-2104-2107-v-stile-mersedes-bents</t>
  </si>
  <si>
    <t>https://atp73.ru/zerkala-2104-2107-mercedes/tproduct/469240992-924517951231-zerkala-2104-2107-v-stile-mersedes-bents</t>
  </si>
  <si>
    <t>https://atp73.ru/zerkala-niva-2121-21214-mercedes-benz/tproduct/469249740-690486354541-zerkala-niva-2121-21214-mersedes-bents-s</t>
  </si>
  <si>
    <t>https://atp73.ru/zerkala-niva-2121-21214-mercedes-benz/tproduct/469249740-333068492481-zerkala-niva-2121-21214-mersedes-bents-s</t>
  </si>
  <si>
    <t>https://atp73.ru/zerkala-niva-2121-21214-mercedes-benz/tproduct/469249740-165320831771-zerkala-niva-2121-21214-mersedes-bents-s</t>
  </si>
  <si>
    <t>https://atp73.ru/zerkala-niva-2121-21214-mercedes-benz/tproduct/469249740-529490530091-zerkala-niva-2121-21214-mersedes-bents-s</t>
  </si>
  <si>
    <t>https://atp73.ru/zerkala-niva-2121-21214-mercedes-benz/tproduct/469249740-608784295411-zerkala-niva-2121-21214-mersedes-bents-s</t>
  </si>
  <si>
    <t>https://atp73.ru/zerkala-niva-2121-21214-mercedes-benz/tproduct/469249740-838936343851-zerkala-niva-2121-21214-mersedes-bents-s</t>
  </si>
  <si>
    <t>https://atp73.ru/zerkala-niva-2121-21214-mercedes-benz/tproduct/469249740-404668754731-zerkala-niva-2121-21214-mersedes-bents-s</t>
  </si>
  <si>
    <t>https://atp73.ru/zerkala-niva-2121-21214-mercedes-benz/tproduct/469249740-984838252101-zerkala-niva-2121-21214-mersedes-bents-s</t>
  </si>
  <si>
    <t>https://atp73.ru/zerkala-priora-mercedes-benz/tproduct/470842231-979293945761-zerkala-2110-2170-priora-mersedes-bents</t>
  </si>
  <si>
    <t>https://atp73.ru/zerkala-priora-mercedes-benz/tproduct/470842231-801452969001-zerkala-2110-2170-priora-mersedes-bents</t>
  </si>
  <si>
    <t>https://atp73.ru/zerkala-priora-mercedes-benz/tproduct/470842231-520084649131-zerkala-2110-2170-priora-mersedes-bents</t>
  </si>
  <si>
    <t>https://atp73.ru/zerkala-priora-mercedes-benz/tproduct/470842231-830100277591-zerkala-2110-2170-priora-mersedes-bents</t>
  </si>
  <si>
    <t>https://atp73.ru/zerkala-priora-mercedes-benz/tproduct/470842231-637983885301-zerkala-2110-2170-priora-mersedes-bents</t>
  </si>
  <si>
    <t>https://atp73.ru/zerkala-priora-mercedes-benz/tproduct/470842231-965978076221-zerkala-2110-2170-priora-mersedes-bents</t>
  </si>
  <si>
    <t>https://atp73.ru/zerkala-priora-mercedes-benz/tproduct/470842231-993179208921-zerkala-2110-2170-priora-mersedes-bents</t>
  </si>
  <si>
    <t>https://atp73.ru/zerkala-priora-mercedes-benz/tproduct/470842231-100928323271-zerkala-2110-2170-priora-mersedes-bents</t>
  </si>
  <si>
    <t>https://atp73.ru/zerkala-2108-2115-mercedes-benz/tproduct/469248359-458775815071-zerkala-2108-2115-mersedes-bents-s-dvoin</t>
  </si>
  <si>
    <t>https://atp73.ru/zerkala-2108-2115-mercedes-benz/tproduct/469248359-730387201481-zerkala-2108-2115-mersedes-bents-s-dvoin</t>
  </si>
  <si>
    <t>https://atp73.ru/zerkala-2108-2115-mercedes-benz/tproduct/469248359-389543532601-zerkala-2108-2115-mersedes-bents-s-dvoin</t>
  </si>
  <si>
    <t>https://atp73.ru/zerkala-2108-2115-mercedes-benz/tproduct/469248359-660871651251-zerkala-2108-2115-mersedes-bents-s-dvoin</t>
  </si>
  <si>
    <t>https://atp73.ru/zerkala-2108-2115-mercedes-benz/tproduct/469248359-798462704031-zerkala-2108-2115-mersedes-bents-s-dvoin</t>
  </si>
  <si>
    <t>https://atp73.ru/zerkala-2108-2115-mercedes-benz/tproduct/469248359-599640086681-zerkala-2108-2115-mersedes-bents-s-dvoin</t>
  </si>
  <si>
    <t>https://atp73.ru/zerkala-2108-2115-mercedes-benz/tproduct/469248359-408008717421-zerkala-2108-2115-mersedes-bents-s-dvoin</t>
  </si>
  <si>
    <t>https://atp73.ru/zerkala-2108-2115-mercedes-benz/tproduct/469248359-761835031131-zerkala-2108-2115-mersedes-bents-s-dvoin</t>
  </si>
  <si>
    <t>https://atp73.ru/zerkala-2104-2107-mercedes/tproduct/469240992-384805048461-zerkala-2104-2107-v-stile-mersedes-bents</t>
  </si>
  <si>
    <t>https://atp73.ru/zerkala-2104-2107-mercedes/tproduct/469240992-228384115341-zerkala-2104-2107-v-stile-mersedes-bents</t>
  </si>
  <si>
    <t>https://atp73.ru/zerkala-2104-2107-mercedes/tproduct/469240992-650783047311-zerkala-2104-2107-v-stile-mersedes-bents</t>
  </si>
  <si>
    <t>https://atp73.ru/zerkala-2104-2107-mercedes/tproduct/469240992-226633746361-zerkala-2104-2107-v-stile-mersedes-bents</t>
  </si>
  <si>
    <t>https://atp73.ru/zerkala-2104-2107-mercedes/tproduct/469240992-505688547491-zerkala-2104-2107-v-stile-mersedes-bents</t>
  </si>
  <si>
    <t>https://atp73.ru/zerkala-2104-2107-mercedes/tproduct/469240992-612653047351-zerkala-2104-2107-v-stile-mersedes-bents</t>
  </si>
  <si>
    <t>https://atp73.ru/zerkala-2104-2107-mercedes/tproduct/469240992-452615065191-zerkala-2104-2107-v-stile-mersedes-bents</t>
  </si>
  <si>
    <t>https://atp73.ru/zerkala-2104-2107-mercedes/tproduct/469240992-121370658811-zerkala-2104-2107-v-stile-mersedes-bents</t>
  </si>
  <si>
    <t>https://atp73.ru/zerkala-niva-2121-21214-mercedes-benz/tproduct/469249740-943992973261-zerkala-niva-2121-21214-mersedes-bents-s</t>
  </si>
  <si>
    <t>https://atp73.ru/zerkala-niva-2121-21214-mercedes-benz/tproduct/469249740-964178411501-zerkala-niva-2121-21214-mersedes-bents-s</t>
  </si>
  <si>
    <t>https://atp73.ru/zerkala-niva-2121-21214-mercedes-benz/tproduct/469249740-399851291201-zerkala-niva-2121-21214-mersedes-bents-s</t>
  </si>
  <si>
    <t>https://atp73.ru/zerkala-niva-2121-21214-mercedes-benz/tproduct/469249740-432014571871-zerkala-niva-2121-21214-mersedes-bents-s</t>
  </si>
  <si>
    <t>https://atp73.ru/zerkala-priora-mercedes-benz/tproduct/470842231-272370722771-zerkala-2110-2170-priora-mersedes-bents</t>
  </si>
  <si>
    <t>https://atp73.ru/zerkala-priora-mercedes-benz/tproduct/470842231-496390728721-zerkala-2110-2170-priora-mersedes-bents</t>
  </si>
  <si>
    <t>https://atp73.ru/zerkala-priora-mercedes-benz/tproduct/470842231-467464507491-zerkala-2110-2170-priora-mersedes-bents</t>
  </si>
  <si>
    <t>https://atp73.ru/zerkala-priora-mercedes-benz/tproduct/470842231-375407465931-zerkala-2110-2170-priora-mersedes-bents</t>
  </si>
  <si>
    <t>https://atp73.ru/zerkala-2108-2115-mercedes-benz/tproduct/469248359-516374870051-zerkala-2108-2115-mersedes-bents-s-povto</t>
  </si>
  <si>
    <t>https://atp73.ru/zerkala-2108-2115-mercedes-benz/tproduct/469248359-916124715241-zerkala-2108-2115-mersedes-bents-s-povto</t>
  </si>
  <si>
    <t>https://atp73.ru/zerkala-2108-2115-mercedes-benz/tproduct/469248359-892864371211-zerkala-2108-2115-mersedes-bents-s-povto</t>
  </si>
  <si>
    <t>https://atp73.ru/zerkala-2108-2115-mercedes-benz/tproduct/469248359-105474255061-zerkala-2108-2115-mersedes-bents-s-povto</t>
  </si>
  <si>
    <t>https://atp73.ru/zerkala-niva-2121-21214-mercedes-benz/tproduct/469249740-504098596231-zerkala-niva-2121-21214-mersedes-bents-s</t>
  </si>
  <si>
    <t>https://atp73.ru/zerkala-niva-2121-21214-mercedes-benz/tproduct/469249740-598929342051-zerkala-niva-2121-21214-mersedes-bents-s</t>
  </si>
  <si>
    <t>https://atp73.ru/zerkala-niva-2121-21214-mercedes-benz/tproduct/469249740-190185119411-zerkala-niva-2121-21214-mersedes-bents-s</t>
  </si>
  <si>
    <t>https://atp73.ru/zerkala-niva-2121-21214-mercedes-benz/tproduct/469249740-241208538521-zerkala-niva-2121-21214-mersedes-bents-s</t>
  </si>
  <si>
    <t>https://atp73.ru/zerkala-niva-2121-21214-mercedes-benz/tproduct/469249740-539999011191-zerkala-niva-2121-21214-mersedes-bents-s</t>
  </si>
  <si>
    <t>https://atp73.ru/zerkala-niva-2121-21214-mercedes-benz/tproduct/469249740-876807813711-zerkala-niva-2121-21214-mersedes-bents-s</t>
  </si>
  <si>
    <t>https://atp73.ru/zerkala-niva-2121-21214-mercedes-benz/tproduct/469249740-711044252111-zerkala-niva-2121-21214-mersedes-bents-s</t>
  </si>
  <si>
    <t>https://atp73.ru/zerkala-niva-2121-21214-mercedes-benz/tproduct/469249740-497816463921-zerkala-niva-2121-21214-mersedes-bents-s</t>
  </si>
  <si>
    <t>https://atp73.ru/zerkala-priora-mercedes-benz/tproduct/470842231-292090156791-zerkala-2110-2170-priora-mersedes-bents</t>
  </si>
  <si>
    <t>https://atp73.ru/zerkala-priora-mercedes-benz/tproduct/470842231-143384158661-zerkala-2110-2170-priora-mersedes-bents</t>
  </si>
  <si>
    <t>https://atp73.ru/zerkala-priora-mercedes-benz/tproduct/470842231-498435471671-zerkala-2110-2170-priora-mersedes-bents</t>
  </si>
  <si>
    <t>https://atp73.ru/zerkala-priora-mercedes-benz/tproduct/470842231-609421498181-zerkala-2110-2170-priora-mersedes-bents</t>
  </si>
  <si>
    <t>https://atp73.ru/zerkala-priora-mercedes-benz/tproduct/470842231-253975285091-zerkala-2110-2170-priora-mersedes-bents</t>
  </si>
  <si>
    <t>https://atp73.ru/zerkala-priora-mercedes-benz/tproduct/470842231-314483499231-zerkala-2110-2170-priora-mersedes-bents</t>
  </si>
  <si>
    <t>https://atp73.ru/zerkala-priora-mercedes-benz/tproduct/470842231-942075643161-zerkala-2110-2170-priora-mersedes-bents</t>
  </si>
  <si>
    <t>https://atp73.ru/zerkala-priora-mercedes-benz/tproduct/470842231-157783816911-zerkala-2110-2170-priora-mersedes-bents</t>
  </si>
  <si>
    <t>https://atp73.ru/zerkala-2108-2115-mercedes-benz/tproduct/469248359-215620784381-zerkala-2108-2115-mersedes-bents-s-povto</t>
  </si>
  <si>
    <t>https://atp73.ru/zerkala-2108-2115-mercedes-benz/tproduct/469248359-700239820741-zerkala-2108-2115-mersedes-bents-s-povto</t>
  </si>
  <si>
    <t>https://atp73.ru/zerkala-2108-2115-mercedes-benz/tproduct/469248359-406407269461-zerkala-2108-2115-mersedes-bents-s-povto</t>
  </si>
  <si>
    <t>https://atp73.ru/zerkala-2108-2115-mercedes-benz/tproduct/469248359-639716651661-zerkala-2108-2115-mersedes-bents-s-povto</t>
  </si>
  <si>
    <t>https://atp73.ru/zerkala-2108-2115-mercedes-benz/tproduct/469248359-578508804171-zerkala-2108-2115-mersedes-bents-s-povto</t>
  </si>
  <si>
    <t>https://atp73.ru/zerkala-2108-2115-mercedes-benz/tproduct/469248359-905848287021-zerkala-2108-2115-mersedes-bents-s-povto</t>
  </si>
  <si>
    <t>https://atp73.ru/zerkala-2108-2115-mercedes-benz/tproduct/469248359-990329559951-zerkala-2108-2115-mersedes-bents-s-povto</t>
  </si>
  <si>
    <t>https://atp73.ru/zerkala-2108-2115-mercedes-benz/tproduct/469248359-213619683001-zerkala-2108-2115-mersedes-bents-s-povto</t>
  </si>
  <si>
    <t>Мин</t>
  </si>
  <si>
    <t>Макс</t>
  </si>
  <si>
    <t>Боковые зеркала "Salina" (с электроприводом и обогревом) для Лада Нива 4x4</t>
  </si>
  <si>
    <t>Боковое зеркало "Salina" Люкс (с антибликом, обогревом и электроприводом) для Лада (Калина, Калина 2, Гранта), Датсун (mi-DO, on-DO)</t>
  </si>
  <si>
    <t>Боковое зеркало "Salina" с электроприводом для Лада Ларгус (Левая (водительская), В цвет, Брюн (Коричневый, 250))</t>
  </si>
  <si>
    <t>Боковое зеркало "Salina" с электроприводом для Лада Ларгус (Левая (водительская), В цвет, Венера (темно-красный, 191))</t>
  </si>
  <si>
    <t>Боковое зеркало "Salina" с электроприводом для Лада Ларгус (Левая (водительская), В цвет, Дипломат (темно-синий, 424))</t>
  </si>
  <si>
    <t>Боковое зеркало "Salina" с электроприводом для Лада Ларгус (Левая (водительская), В цвет, Каракумы (серо-бежевый, 238))</t>
  </si>
  <si>
    <t>Боковое зеркало "Salina" с электроприводом для Лада Ларгус (Левая (водительская), В цвет, Кашемир (темно-коричневый, 283))</t>
  </si>
  <si>
    <t>Боковое зеркало "Salina" с электроприводом для Лада Ларгус (Левая (водительская), В цвет, Красный сплав (красный, 136))</t>
  </si>
  <si>
    <t>Боковое зеркало "Salina" с электроприводом для Лада Ларгус (Левая (водительская), В цвет, Лазурно-синий (серебристый темно-синий, 498))</t>
  </si>
  <si>
    <t>Боковое зеркало "Salina" с электроприводом для Лада Ларгус (Левая (водительская), В цвет, Ледниковый (белый, 221))</t>
  </si>
  <si>
    <t>Боковое зеркало "Salina" с электроприводом для Лада Ларгус (Левая (водительская), В цвет, Огненно-красный (красный, 124))</t>
  </si>
  <si>
    <t>Боковое зеркало "Salina" с электроприводом для Лада Ларгус (Левая (водительская), В цвет, Пантера (черная база, 672))</t>
  </si>
  <si>
    <t>Боковое зеркало "Salina" с электроприводом для Лада Ларгус (Левая (водительская), В цвет, Платина (серебристо-бежевый, 691))</t>
  </si>
  <si>
    <t>Боковое зеркало "Salina" с электроприводом для Лада Ларгус (Левая (водительская), В цвет, Серое плато (Светло-серый, 624))</t>
  </si>
  <si>
    <t>Боковое зеркало "Salina" с электроприводом для Лада Ларгус (Левая (водительская), В цвет, Серый базальт (серо-бежевый, 242))</t>
  </si>
  <si>
    <t>Боковое зеркало "Salina" с электроприводом для Лада Ларгус (Левая (водительская), В цвет, Уточнить у менеджера)</t>
  </si>
  <si>
    <t>Боковое зеркало "Salina" с электроприводом для Лада Ларгус (Левая (водительская), В цвет, Черная жемчужина (черный, 676))</t>
  </si>
  <si>
    <t>Боковое зеркало "Salina" с электроприводом для Лада Ларгус (Правая (пассажирская), В цвет, Брюн (Коричневый, 250))</t>
  </si>
  <si>
    <t>Боковое зеркало "Salina" с электроприводом для Лада Ларгус (Правая (пассажирская), В цвет, Венера (темно-красный, 191))</t>
  </si>
  <si>
    <t>Боковое зеркало "Salina" с электроприводом для Лада Ларгус (Правая (пассажирская), В цвет, Дипломат (темно-синий, 424))</t>
  </si>
  <si>
    <t>Боковое зеркало "Salina" с электроприводом для Лада Ларгус (Правая (пассажирская), В цвет, Каракумы (серо-бежевый, 238))</t>
  </si>
  <si>
    <t>Боковое зеркало "Salina" с электроприводом для Лада Ларгус (Правая (пассажирская), В цвет, Кашемир (темно-коричневый, 283))</t>
  </si>
  <si>
    <t>Боковое зеркало "Salina" с электроприводом для Лада Ларгус (Правая (пассажирская), В цвет, Красный сплав (красный, 136))</t>
  </si>
  <si>
    <t>Боковое зеркало "Salina" с электроприводом для Лада Ларгус (Правая (пассажирская), В цвет, Лазурно-синий (серебристый темно-синий, 498))</t>
  </si>
  <si>
    <t>Боковое зеркало "Salina" с электроприводом для Лада Ларгус (Правая (пассажирская), В цвет, Ледниковый (белый, 221))</t>
  </si>
  <si>
    <t>Боковое зеркало "Salina" с электроприводом для Лада Ларгус (Правая (пассажирская), В цвет, Огненно-красный (красный, 124))</t>
  </si>
  <si>
    <t>Боковое зеркало "Salina" с электроприводом для Лада Ларгус (Правая (пассажирская), В цвет, Пантера (черная база, 672))</t>
  </si>
  <si>
    <t>Боковое зеркало "Salina" с электроприводом для Лада Ларгус (Правая (пассажирская), В цвет, Платина (серебристо-бежевый, 691))</t>
  </si>
  <si>
    <t>Боковое зеркало "Salina" с электроприводом для Лада Ларгус (Правая (пассажирская), В цвет, Серое плато (Светло-серый, 624))</t>
  </si>
  <si>
    <t>Боковое зеркало "Salina" с электроприводом для Лада Ларгус (Правая (пассажирская), В цвет, Серый базальт (серо-бежевый, 242))</t>
  </si>
  <si>
    <t>Боковое зеркало "Salina" с электроприводом для Лада Ларгус (Правая (пассажирская), В цвет, Уточнить у менеджера)</t>
  </si>
  <si>
    <t>Боковое зеркало "Salina" с электроприводом для Лада Ларгус (Правая (пассажирская), В цвет, Черная жемчужина (черный, 676))</t>
  </si>
  <si>
    <t>Боковое зеркало "АТП" Лифтбек с электроприводом, обогревом и повторителем для Лада (Гранта, Калина, Калина 2), Датсун (mi-DO, on-DO)</t>
  </si>
  <si>
    <t>Боковые зеркала "Salina" (электрические, обогрев, поворотник) для ВАЗ 2110-2112, Лада Приора</t>
  </si>
  <si>
    <t>Боковые зеркала "SALiNA" (электропривод, обогрев, повторители "Плазма") для ВАЗ 2110-2112, Лада (Приора, Приора 2)</t>
  </si>
  <si>
    <t>Боковые зеркала "SALiNA" (электропривод, обогрев, повторители "Плазма") для ВАЗ 2110-2112, Лада (Приора, Приора 2) (В цвет, Аквамарин (серебристо-сине-зеленый, 460))</t>
  </si>
  <si>
    <t>Боковые зеркала "SALiNA" (электропривод, обогрев, повторители "Плазма") для ВАЗ 2110-2112, Лада (Приора, Приора 2) (В цвет, Альтаир (серебристый светло-серый, 660))</t>
  </si>
  <si>
    <t>Боковые зеркала "SALiNA" (электропривод, обогрев, повторители "Плазма") для ВАЗ 2110-2112, Лада (Приора, Приора 2) (В цвет, Амулет (серебристо-темно-зеленый, 371))</t>
  </si>
  <si>
    <t>Боковые зеркала "SALiNA" (электропривод, обогрев, повторители "Плазма") для ВАЗ 2110-2112, Лада (Приора, Приора 2) (В цвет, Афалина (серебристо-зелено-голубой, 421))</t>
  </si>
  <si>
    <t>Боковые зеркала "SALiNA" (электропривод, обогрев, повторители "Плазма") для ВАЗ 2110-2112, Лада (Приора, Приора 2) (В цвет, Белое облако (белый, 240))</t>
  </si>
  <si>
    <t>Боковые зеркала "SALiNA" (электропривод, обогрев, повторители "Плазма") для ВАЗ 2110-2112, Лада (Приора, Приора 2) (В цвет, Борнео (темный серебристо-серый, 633))</t>
  </si>
  <si>
    <t>Боковые зеркала "SALiNA" (электропривод, обогрев, повторители "Плазма") для ВАЗ 2110-2112, Лада (Приора, Приора 2) (В цвет, Викинг (темно-серый, 655))</t>
  </si>
  <si>
    <t>Боковые зеркала "SALiNA" (электропривод, обогрев, повторители "Плазма") для ВАЗ 2110-2112, Лада (Приора, Приора 2) (В цвет, Голубая планета (сине-голубой, 418))</t>
  </si>
  <si>
    <t>Боковые зеркала "SALiNA" (электропривод, обогрев, повторители "Плазма") для ВАЗ 2110-2112, Лада (Приора, Приора 2) (В цвет, Жимолость (серый стальной, 627))</t>
  </si>
  <si>
    <t>Боковые зеркала "SALiNA" (электропривод, обогрев, повторители "Плазма") для ВАЗ 2110-2112, Лада (Приора, Приора 2) (В цвет, Золото инков (золотистый темно-зеленый, 347))</t>
  </si>
  <si>
    <t>Боковые зеркала "SALiNA" (электропривод, обогрев, повторители "Плазма") для ВАЗ 2110-2112, Лада (Приора, Приора 2) (В цвет, Изумруд (серебристо-зеленый, 385))</t>
  </si>
  <si>
    <t>Боковые зеркала "SALiNA" (электропривод, обогрев, повторители "Плазма") для ВАЗ 2110-2112, Лада (Приора, Приора 2) (В цвет, Калифорнийский мак (золотисто-красный, 190))</t>
  </si>
  <si>
    <t>Боковые зеркала "SALiNA" (электропривод, обогрев, повторители "Плазма") для ВАЗ 2110-2112, Лада (Приора, Приора 2) (В цвет, Кварц (серый, 630))</t>
  </si>
  <si>
    <t>Боковые зеркала "SALiNA" (электропривод, обогрев, повторители "Плазма") для ВАЗ 2110-2112, Лада (Приора, Приора 2) (В цвет, Кориандр (золотисто-коричневый, 790))</t>
  </si>
  <si>
    <t>Боковые зеркала "SALiNA" (электропривод, обогрев, повторители "Плазма") для ВАЗ 2110-2112, Лада (Приора, Приора 2) (В цвет, Космос (черный, 665))</t>
  </si>
  <si>
    <t>Боковые зеркала "SALiNA" (электропривод, обогрев, повторители "Плазма") для ВАЗ 2110-2112, Лада (Приора, Приора 2) (В цвет, Кристалл (светло-серый, 281))</t>
  </si>
  <si>
    <t>Боковые зеркала "SALiNA" (электропривод, обогрев, повторители "Плазма") для ВАЗ 2110-2112, Лада (Приора, Приора 2) (В цвет, Кубок (ярко красный, 171))</t>
  </si>
  <si>
    <t>Боковые зеркала "SALiNA" (электропривод, обогрев, повторители "Плазма") для ВАЗ 2110-2112, Лада (Приора, Приора 2) (В цвет, Ледяной (голубой, 413))</t>
  </si>
  <si>
    <t>Боковые зеркала "SALiNA" (электропривод, обогрев, повторители "Плазма") для ВАЗ 2110-2112, Лада (Приора, Приора 2) (В цвет, Магия (серебристо-ярко-фиолетовый, 133))</t>
  </si>
  <si>
    <t>Боковые зеркала "SALiNA" (электропривод, обогрев, повторители "Плазма") для ВАЗ 2110-2112, Лада (Приора, Приора 2) (В цвет, Миндаль (серебристо-бежево-розовый, 217))</t>
  </si>
  <si>
    <t>Боковые зеркала "SALiNA" (электропривод, обогрев, повторители "Плазма") для ВАЗ 2110-2112, Лада (Приора, Приора 2) (В цвет, Мираж (серебристый-желто-зеленый, 280))</t>
  </si>
  <si>
    <t>Боковые зеркала "SALiNA" (электропривод, обогрев, повторители "Плазма") для ВАЗ 2110-2112, Лада (Приора, Приора 2) (В цвет, Млечный путь (серебристо-серо-графитовый, 606))</t>
  </si>
  <si>
    <t>Боковые зеркала "SALiNA" (электропривод, обогрев, повторители "Плазма") для ВАЗ 2110-2112, Лада (Приора, Приора 2) (В цвет, Мускари (темно синий, 426))</t>
  </si>
  <si>
    <t>Боковые зеркала "SALiNA" (электропривод, обогрев, повторители "Плазма") для ВАЗ 2110-2112, Лада (Приора, Приора 2) (В цвет, Нептун (серебристо-темно-серо-синий, 628))</t>
  </si>
  <si>
    <t>Боковые зеркала "SALiNA" (электропривод, обогрев, повторители "Плазма") для ВАЗ 2110-2112, Лада (Приора, Приора 2) (В цвет, Ниагара (серебристо-серо-голубоватый, 383))</t>
  </si>
  <si>
    <t>Боковые зеркала "SALiNA" (электропривод, обогрев, повторители "Плазма") для ВАЗ 2110-2112, Лада (Приора, Приора 2) (В цвет, Ницца (темный сине-зеленый, 328))</t>
  </si>
  <si>
    <t>Боковые зеркала "SALiNA" (электропривод, обогрев, повторители "Плазма") для ВАЗ 2110-2112, Лада (Приора, Приора 2) (В цвет, Опал (серебристо-голубоватый, 419))</t>
  </si>
  <si>
    <t>Боковые зеркала "SALiNA" (электропривод, обогрев, повторители "Плазма") для ВАЗ 2110-2112, Лада (Приора, Приора 2) (В цвет, Пантера (черная база, 672))</t>
  </si>
  <si>
    <t>Боковые зеркала "SALiNA" (электропривод, обогрев, повторители "Плазма") для ВАЗ 2110-2112, Лада (Приора, Приора 2) (В цвет, Папирус (серебристо-серо-зеленоватый, 387))</t>
  </si>
  <si>
    <t>Боковые зеркала "SALiNA" (электропривод, обогрев, повторители "Плазма") для ВАЗ 2110-2112, Лада (Приора, Приора 2) (В цвет, Персей (темно-синий, 429))</t>
  </si>
  <si>
    <t>Боковые зеркала "SALiNA" (электропривод, обогрев, повторители "Плазма") для ВАЗ 2110-2112, Лада (Приора, Приора 2) (В цвет, Пламя (темно-красный, 193))</t>
  </si>
  <si>
    <t>Боковые зеркала "SALiNA" (электропривод, обогрев, повторители "Плазма") для ВАЗ 2110-2112, Лада (Приора, Приора 2) (В цвет, Полюс мира (серо-коричневый, 615))</t>
  </si>
  <si>
    <t>Боковые зеркала "SALiNA" (электропривод, обогрев, повторители "Плазма") для ВАЗ 2110-2112, Лада (Приора, Приора 2) (В цвет, Портвейн (темно-вишневый металлик, 192))</t>
  </si>
  <si>
    <t>Боковые зеркала "SALiNA" (электропривод, обогрев, повторители "Плазма") для ВАЗ 2110-2112, Лада (Приора, Приора 2) (В цвет, Приз (серебристо-бежевый, 276))</t>
  </si>
  <si>
    <t>Боковые зеркала "SALiNA" (электропривод, обогрев, повторители "Плазма") для ВАЗ 2110-2112, Лада (Приора, Приора 2) (В цвет, Рапсодия (серебристо-ярко-синий, 448))</t>
  </si>
  <si>
    <t>Боковые зеркала "SALiNA" (электропривод, обогрев, повторители "Плазма") для ВАЗ 2110-2112, Лада (Приора, Приора 2) (В цвет, Робин гуд (черный с изумрудно-зеленым отливом, 391))</t>
  </si>
  <si>
    <t>Боковые зеркала "SALiNA" (электропривод, обогрев, повторители "Плазма") для ВАЗ 2110-2112, Лада (Приора, Приора 2) (В цвет, Снежная королева (серебристый, 690))</t>
  </si>
  <si>
    <t>Боковые зеркала "SALiNA" (электропривод, обогрев, повторители "Плазма") для ВАЗ 2110-2112, Лада (Приора, Приора 2) (В цвет, Сочи (серебристо-серо-зеленоватый, 360))</t>
  </si>
  <si>
    <t>Боковые зеркала "SALiNA" (электропривод, обогрев, повторители "Плазма") для ВАЗ 2110-2112, Лада (Приора, Приора 2) (В цвет, Талая вода (светло-серый, 206))</t>
  </si>
  <si>
    <t>Боковые зеркала "SALiNA" (электропривод, обогрев, повторители "Плазма") для ВАЗ 2110-2112, Лада (Приора, Приора 2) (В цвет, Терра (коричневый, 507))</t>
  </si>
  <si>
    <t>Боковые зеркала "SALiNA" (электропривод, обогрев, повторители "Плазма") для ВАЗ 2110-2112, Лада (Приора, Приора 2) (В цвет, Триумф (серебристо-красный, 100))</t>
  </si>
  <si>
    <t>Боковые зеркала "SALiNA" (электропривод, обогрев, повторители "Плазма") для ВАЗ 2110-2112, Лада (Приора, Приора 2) (В цвет, Фея (серебристо-сиреневый, 416))</t>
  </si>
  <si>
    <t>Боковые зеркала "SALiNA" (электропривод, обогрев, повторители "Плазма") для ВАЗ 2110-2112, Лада (Приора, Приора 2) (В цвет, Цунами (темно-зеленый, 363))</t>
  </si>
  <si>
    <t>Боковые зеркала "Salina" в стиле Веста (механическая регулировка, с повторителем) для ВАЗ 2110-2112, Лада (Приора, Приора 2)</t>
  </si>
  <si>
    <t>Боковые зеркала "Salina" в стиле Веста (механическая регулировка, с повторителем) для ВАЗ 2110-2112, Лада (Приора, Приора 2) (В цвет, Ледяной (голубой, 413))</t>
  </si>
  <si>
    <t>Боковые зеркала "Salina" в стиле Веста (электропривод с функцией складывания, обогрев, с повторителем) для ВАЗ 2110-2112, Лада (Приора, Приора 2)</t>
  </si>
  <si>
    <t>Боковые зеркала "Salina" в стиле Веста (электропривод, обогрев, с повторителем) для ВАЗ 2110-2112, Лада (Приора, Приора 2)</t>
  </si>
  <si>
    <t>Боковые зеркала "Salina" в стиле Веста (электропривод, обогрев, с повторителем) для ВАЗ 2110-2112, Лада (Приора, Приора 2) (В цвет, Ледяной (голубой, 413))</t>
  </si>
  <si>
    <t>Боковые зеркала "Salina" механические для Лада (Калина, Калина 2, Гранта), Датсун (mi-DO, on-DO)</t>
  </si>
  <si>
    <t>Боковые зеркала "Salina" механические для Лада (Калина, Калина 2, Гранта), Датсун (mi-DO, on-DO) (В цвет, Ледяной (голубой, 413))</t>
  </si>
  <si>
    <t>Боковые зеркала "Salina" с электроприводом и обогревом для Лада Калина, Калина 2, Гранта</t>
  </si>
  <si>
    <t>Боковые зеркала "Salina" с электроприводом и обогревом для Лада Калина, Калина 2, Гранта (В цвет, Ледяной (голубой, 413))</t>
  </si>
  <si>
    <t>Боковые зеркала "Salina" с электроприводом, обогревом, повторителем на Лада Веста (Без покраски)</t>
  </si>
  <si>
    <t>Боковые зеркала "Salina" с электроприводом, обогревом, повторителем на Лада Веста (В цвет, Ангкор (темно-коричневый, 246))</t>
  </si>
  <si>
    <t>Боковые зеркала "Salina" с электроприводом, обогревом, повторителем на Лада Веста (В цвет, Блюз (темно-синий, 492))</t>
  </si>
  <si>
    <t>Боковые зеркала "Salina" с электроприводом, обогревом, повторителем на Лада Веста (В цвет, Дайвинг (ярко-синий, 476))</t>
  </si>
  <si>
    <t>Боковые зеркала "Salina" с электроприводом, обогревом, повторителем на Лада Веста (В цвет, Карфаген (бежевый, 247))</t>
  </si>
  <si>
    <t>Боковые зеркала "Salina" с электроприводом, обогревом, повторителем на Лада Веста (В цвет, Криптон (темно-зеленый, 372))</t>
  </si>
  <si>
    <t>Боковые зеркала "Salina" с электроприводом, обогревом, повторителем на Лада Веста (В цвет, Лайм (яркий желто-зеленый, 366))</t>
  </si>
  <si>
    <t>Боковые зеркала "Salina" с электроприводом, обогревом, повторителем на Лада Веста (В цвет, Ледниковый (белый, 221))</t>
  </si>
  <si>
    <t>Боковые зеркала "Salina" с электроприводом, обогревом, повторителем на Лада Веста (В цвет, Марс (оранжевый, 130))</t>
  </si>
  <si>
    <t>Боковые зеркала "Salina" с электроприводом, обогревом, повторителем на Лада Веста (В цвет, Маэстро (черное стекло, 653))</t>
  </si>
  <si>
    <t>Боковые зеркала "Salina" с электроприводом, обогревом, повторителем на Лада Веста (В цвет, Пантера (черная база, 672))</t>
  </si>
  <si>
    <t>Боковые зеркала "Salina" с электроприводом, обогревом, повторителем на Лада Веста (В цвет, Платина (серебристо-бежевый, 691))</t>
  </si>
  <si>
    <t>Боковые зеркала "Salina" с электроприводом, обогревом, повторителем на Лада Веста (В цвет, Плутон (темно-серый, 608))</t>
  </si>
  <si>
    <t>Боковые зеркала "Salina" с электроприводом, обогревом, повторителем на Лада Веста (В цвет, Сердолик (темно-красный, 195))</t>
  </si>
  <si>
    <t>Боковые зеркала "Salina" с электроприводом, обогревом, повторителем на Лада Веста (В цвет, Тайфун (серый, 616))</t>
  </si>
  <si>
    <t>Боковые зеркала "Salina" с электроприводом, обогревом, повторителем на Лада Веста (В цвет, Уточнить у менеджера)</t>
  </si>
  <si>
    <t>Боковые зеркала "Salina" с электроприводом, обогревом, повторителем на Лада Веста (В цвет, Фантом (темно-серо-голубой, 496))</t>
  </si>
  <si>
    <t>Боковые зеркала "Salina" с электроприводом, обогревом, повторителем на Лада Веста (В цвет, Черная жемчужина (черный, 676))</t>
  </si>
  <si>
    <t>Боковые зеркала "АТП" "стиль Гранта" с электроприводом, обогревом, повторителем для Лада Нива 4х4, Нива 4x4 Урбан</t>
  </si>
  <si>
    <t>Боковые зеркала "АТП" (обогрев, механические, повторитель в стиле Лексус ПЛАЗМА) для ВАЗ 2110-2112, Лада Приора</t>
  </si>
  <si>
    <t>Боковые зеркала "АТП" (обогрев, механические, повторитель в стиле Лексус ПЛАЗМА) для ВАЗ 2110-2112, Лада Приора (В цвет, Ледяной (голубой, 413))</t>
  </si>
  <si>
    <t>Боковые зеркала "АТП" (обогрев, электропривод, повторитель в стиле Лексус ПЛАЗМА) для ВАЗ 2110-2112, Лада Приора</t>
  </si>
  <si>
    <t>Боковые зеркала "АТП" (обогрев, электропривод, повторитель в стиле Лексус ПЛАЗМА) для ВАЗ 2110-2112, Лада Приора (В цвет, Ледяной (голубой, 413))</t>
  </si>
  <si>
    <t>Боковые зеркала "АТП" (с электроприводом и обогревом, двойной динамический повторитель) для Лада Приора (Без покраски)</t>
  </si>
  <si>
    <t>Боковые зеркала "АТП" (с электроприводом и обогревом, двойной динамический повторитель) для Лада Приора (В цвет, Альтаир (серебристый светло-серый, 660))</t>
  </si>
  <si>
    <t>Боковые зеркала "АТП" (с электроприводом и обогревом, двойной динамический повторитель) для Лада Приора (В цвет, Белое облако (белый, 240))</t>
  </si>
  <si>
    <t>Боковые зеркала "АТП" (с электроприводом и обогревом, двойной динамический повторитель) для Лада Приора (В цвет, Борнео (темный серебристо-серый, 633))</t>
  </si>
  <si>
    <t>Боковые зеркала "АТП" (с электроприводом и обогревом, двойной динамический повторитель) для Лада Приора (В цвет, Викинг (темно-серый, 655))</t>
  </si>
  <si>
    <t>Боковые зеркала "АТП" (с электроприводом и обогревом, двойной динамический повторитель) для Лада Приора (В цвет, Голубая планета (сине-голубой, 418))</t>
  </si>
  <si>
    <t>Боковые зеркала "АТП" (с электроприводом и обогревом, двойной динамический повторитель) для Лада Приора (В цвет, Жимолость (серый стальной, 627))</t>
  </si>
  <si>
    <t>Боковые зеркала "АТП" (с электроприводом и обогревом, двойной динамический повторитель) для Лада Приора (В цвет, Калифорнийский мак (золотисто-красный, 190))</t>
  </si>
  <si>
    <t>Боковые зеркала "АТП" (с электроприводом и обогревом, двойной динамический повторитель) для Лада Приора (В цвет, Кварц (серый, 630))</t>
  </si>
  <si>
    <t>Боковые зеркала "АТП" (с электроприводом и обогревом, двойной динамический повторитель) для Лада Приора (В цвет, Кориандр (золотисто-коричневый, 790))</t>
  </si>
  <si>
    <t>Боковые зеркала "АТП" (с электроприводом и обогревом, двойной динамический повторитель) для Лада Приора (В цвет, Космос (черный, 665))</t>
  </si>
  <si>
    <t>Боковые зеркала "АТП" (с электроприводом и обогревом, двойной динамический повторитель) для Лада Приора (В цвет, Кубок (ярко красный, 171))</t>
  </si>
  <si>
    <t>Боковые зеркала "АТП" (с электроприводом и обогревом, двойной динамический повторитель) для Лада Приора (В цвет, Ледяной (голубой, 413))</t>
  </si>
  <si>
    <t>Боковые зеркала "АТП" (с электроприводом и обогревом, двойной динамический повторитель) для Лада Приора (В цвет, Млечный путь (серебристо-серо-графитовый, 606))</t>
  </si>
  <si>
    <t>Боковые зеркала "АТП" (с электроприводом и обогревом, двойной динамический повторитель) для Лада Приора (В цвет, Мускари (темно синий, 426))</t>
  </si>
  <si>
    <t>Боковые зеркала "АТП" (с электроприводом и обогревом, двойной динамический повторитель) для Лада Приора (В цвет, Ницца (темный сине-зеленый, 328))</t>
  </si>
  <si>
    <t>Боковые зеркала "АТП" (с электроприводом и обогревом, двойной динамический повторитель) для Лада Приора (В цвет, Пантера (черная база, 672))</t>
  </si>
  <si>
    <t>Боковые зеркала "АТП" (с электроприводом и обогревом, двойной динамический повторитель) для Лада Приора (В цвет, Персей (темно-синий, 429))</t>
  </si>
  <si>
    <t>Боковые зеркала "АТП" (с электроприводом и обогревом, двойной динамический повторитель) для Лада Приора (В цвет, Пламя (темно-красный, 193))</t>
  </si>
  <si>
    <t>Боковые зеркала "АТП" (с электроприводом и обогревом, двойной динамический повторитель) для Лада Приора (В цвет, Полюс мира (серо-коричневый, 615))</t>
  </si>
  <si>
    <t>Боковые зеркала "АТП" (с электроприводом и обогревом, двойной динамический повторитель) для Лада Приора (В цвет, Портвейн (темно-вишневый металлик, 192))</t>
  </si>
  <si>
    <t>Боковые зеркала "АТП" (с электроприводом и обогревом, двойной динамический повторитель) для Лада Приора (В цвет, Робин гуд (черный с изумрудно-зеленым отливом, 391))</t>
  </si>
  <si>
    <t>Боковые зеркала "АТП" (с электроприводом и обогревом, двойной динамический повторитель) для Лада Приора (В цвет, Снежная королева (серебристый, 690))</t>
  </si>
  <si>
    <t>Боковые зеркала "АТП" (с электроприводом и обогревом, двойной динамический повторитель) для Лада Приора (В цвет, Сочи (серебристо-серо-зеленоватый, 360))</t>
  </si>
  <si>
    <t>Боковые зеркала "АТП" (с электроприводом и обогревом, двойной динамический повторитель) для Лада Приора (В цвет, Терра (коричневый, 507))</t>
  </si>
  <si>
    <t>Боковые зеркала "АТП" (с электроприводом и обогревом, двойной динамический повторитель) для Лада Приора (В цвет, Уточнить у менеджера)</t>
  </si>
  <si>
    <t>Боковые зеркала "АТП" (с электроприводом и обогревом, двойной динамический повторитель) для Лада Приора (В цвет, Цунами (темно-зеленый, 363))</t>
  </si>
  <si>
    <t>Боковые зеркала "АТП" (с электроприводом и обогревом) для Лада Приора (Без покраски)</t>
  </si>
  <si>
    <t>Боковые зеркала "АТП" (с электроприводом и обогревом) для Лада Приора (В цвет, Альтаир (серебристый светло-серый, 660))</t>
  </si>
  <si>
    <t>Боковые зеркала "АТП" (с электроприводом и обогревом) для Лада Приора (В цвет, Белое облако (белый, 240))</t>
  </si>
  <si>
    <t>Боковые зеркала "АТП" (с электроприводом и обогревом) для Лада Приора (В цвет, Борнео (темный серебристо-серый, 633))</t>
  </si>
  <si>
    <t>Боковые зеркала "АТП" (с электроприводом и обогревом) для Лада Приора (В цвет, Викинг (темно-серый, 655))</t>
  </si>
  <si>
    <t>Боковые зеркала "АТП" (с электроприводом и обогревом) для Лада Приора (В цвет, Голубая планета (сине-голубой, 418))</t>
  </si>
  <si>
    <t>Боковые зеркала "АТП" (с электроприводом и обогревом) для Лада Приора (В цвет, Жимолость (серый стальной, 627))</t>
  </si>
  <si>
    <t>Боковые зеркала "АТП" (с электроприводом и обогревом) для Лада Приора (В цвет, Калифорнийский мак (золотисто-красный, 190))</t>
  </si>
  <si>
    <t>Боковые зеркала "АТП" (с электроприводом и обогревом) для Лада Приора (В цвет, Кварц (серый, 630))</t>
  </si>
  <si>
    <t>Боковые зеркала "АТП" (с электроприводом и обогревом) для Лада Приора (В цвет, Кориандр (золотисто-коричневый, 790))</t>
  </si>
  <si>
    <t>Боковые зеркала "АТП" (с электроприводом и обогревом) для Лада Приора (В цвет, Космос (черный, 665))</t>
  </si>
  <si>
    <t>Боковые зеркала "АТП" (с электроприводом и обогревом) для Лада Приора (В цвет, Кубок (ярко красный, 171))</t>
  </si>
  <si>
    <t>Боковые зеркала "АТП" (с электроприводом и обогревом) для Лада Приора (В цвет, Ледяной (голубой, 413))</t>
  </si>
  <si>
    <t>Боковые зеркала "АТП" (с электроприводом и обогревом) для Лада Приора (В цвет, Млечный путь (серебристо-серо-графитовый, 606))</t>
  </si>
  <si>
    <t>Боковые зеркала "АТП" (с электроприводом и обогревом) для Лада Приора (В цвет, Мускари (темно синий, 426))</t>
  </si>
  <si>
    <t>Боковые зеркала "АТП" (с электроприводом и обогревом) для Лада Приора (В цвет, Ницца (темный сине-зеленый, 328))</t>
  </si>
  <si>
    <t>Боковые зеркала "АТП" (с электроприводом и обогревом) для Лада Приора (В цвет, Пантера (черная база, 672))</t>
  </si>
  <si>
    <t>Боковые зеркала "АТП" (с электроприводом и обогревом) для Лада Приора (В цвет, Персей (темно-синий, 429))</t>
  </si>
  <si>
    <t>Боковые зеркала "АТП" (с электроприводом и обогревом) для Лада Приора (В цвет, Пламя (темно-красный, 193))</t>
  </si>
  <si>
    <t>Боковые зеркала "АТП" (с электроприводом и обогревом) для Лада Приора (В цвет, Полюс мира (серо-коричневый, 615))</t>
  </si>
  <si>
    <t>Боковые зеркала "АТП" (с электроприводом и обогревом) для Лада Приора (В цвет, Портвейн (темно-вишневый металлик, 192))</t>
  </si>
  <si>
    <t>Боковые зеркала "АТП" (с электроприводом и обогревом) для Лада Приора (В цвет, Робин гуд (черный с изумрудно-зеленым отливом, 391))</t>
  </si>
  <si>
    <t>Боковые зеркала "АТП" (с электроприводом и обогревом) для Лада Приора (В цвет, Снежная королева (серебристый, 690))</t>
  </si>
  <si>
    <t>Боковые зеркала "АТП" (с электроприводом и обогревом) для Лада Приора (В цвет, Сочи (серебристо-серо-зеленоватый, 360))</t>
  </si>
  <si>
    <t>Боковые зеркала "АТП" (с электроприводом и обогревом) для Лада Приора (В цвет, Терра (коричневый, 507))</t>
  </si>
  <si>
    <t>Боковые зеркала "АТП" (с электроприводом и обогревом) для Лада Приора (В цвет, Уточнить у менеджера)</t>
  </si>
  <si>
    <t>Боковые зеркала "АТП" (с электроприводом и обогревом) для Лада Приора (В цвет, Цунами (темно-зеленый, 363))</t>
  </si>
  <si>
    <t>Боковые зеркала "АТП" SE (электропривод, обогрев, повторитель) для ВАЗ 2110-2112, Лада (Приора, Приора 2)</t>
  </si>
  <si>
    <t>Боковые зеркала "АТП" SE (электропривод, обогрев, повторитель) для ВАЗ 2110-2112, Лада (Приора, Приора 2) (В цвет, Ледяной (голубой, 413))</t>
  </si>
  <si>
    <t>Боковые зеркала "АТП" в стиле Mercedes-Benz (с электроприводом, повторителем и обогревом) для Лада Нива 4x4, Нива 4x4 Урбан</t>
  </si>
  <si>
    <t>Боковые зеркала "АТП" в стиле Mercedes-Benz, с 1-м повторителем (электрическая регулировка, обогрев) для Лада Веста</t>
  </si>
  <si>
    <t>Боковые зеркала "АТП" в стиле Mercedes-Benz, с 1-м повторителем (механическая регулировка) для ВАЗ 2108-21099, 2113-2115</t>
  </si>
  <si>
    <t>Боковые зеркала "АТП" в стиле Mercedes-Benz, с 1-м повторителем (механическая регулировка) для ВАЗ 2110-2112, Лада Приора</t>
  </si>
  <si>
    <t>Боковые зеркала "АТП" в стиле Mercedes-Benz, с 1-м повторителем (механическая регулировка) для Лада Нива 4х4</t>
  </si>
  <si>
    <t>Боковые зеркала "АТП" в стиле Mercedes-Benz, с 1-м повторителем (электрорегулировка, обогрев) для ВАЗ 2108-21099, 2113-2115</t>
  </si>
  <si>
    <t>Боковые зеркала "АТП" в стиле Mercedes-Benz, с 1-м повторителем (электрорегулировка, обогрев) для ВАЗ 2110-2112, Лада Приора</t>
  </si>
  <si>
    <t>Боковые зеркала "АТП" в стиле Mercedes-Benz, с 1-м повторителем (электрорегулировка, обогрев) для Лада Нива 4х4</t>
  </si>
  <si>
    <t>Боковые зеркала "АТП" в стиле Mercedes-Benz, с 2-м повторителем (электрическая регулировка, обогрев) для Лада Веста</t>
  </si>
  <si>
    <t>Боковые зеркала "АТП" в стиле Mercedes-Benz, с 2-м повторителем (механическая регулировка) для ВАЗ 2104, 2105, 2107</t>
  </si>
  <si>
    <t>Боковые зеркала "АТП" в стиле Mercedes-Benz, с 2-м повторителем (механическая регулировка) для ВАЗ 2108-21099, 2113-2115</t>
  </si>
  <si>
    <t>Боковые зеркала "АТП" в стиле Mercedes-Benz, с 2-м повторителем (механическая регулировка) для ВАЗ 2110-2112, Лада Приора</t>
  </si>
  <si>
    <t>Боковые зеркала "АТП" в стиле Mercedes-Benz, с 2-м повторителем (механическая регулировка) для Лада Нива 4х4</t>
  </si>
  <si>
    <t>Боковые зеркала "АТП" в стиле Mercedes-Benz, с 2-м повторителем (электрорегулировка, обогрев) для ВАЗ 2104, 2105, 2107</t>
  </si>
  <si>
    <t>Боковые зеркала "АТП" в стиле Mercedes-Benz, с 2-м повторителем (электрорегулировка, обогрев) для ВАЗ 2108-21099, 2113-2115</t>
  </si>
  <si>
    <t>Боковые зеркала "АТП" в стиле Mercedes-Benz, с 2-м повторителем (электрорегулировка, обогрев) для ВАЗ 2110-2112, Лада Приора</t>
  </si>
  <si>
    <t>Боковые зеркала "АТП" в стиле Mercedes-Benz, с 2-м повторителем (электрорегулировка, обогрев) для Лада Нива 4х4</t>
  </si>
  <si>
    <t>Боковые зеркала "АТП" в стиле Гранта «LEXUS» (с электроприводом, обогревом и бегающим повторителем) для Лада Гранта, Калина, Калина 2, Datsun</t>
  </si>
  <si>
    <t>Боковые зеркала "АТП" в стиле Гранта «LEXUS» (с электроприводом, обогревом и бегающим повторителем) для Лада Гранта, Калина, Калина 2, Datsun (В цвет, Ледяной (голубой, 413))</t>
  </si>
  <si>
    <t>Боковые зеркала "АТП" в стиле Гранта (механика, обогрев и повторитель) для Лада Ларгус (Без покраски)</t>
  </si>
  <si>
    <t>Боковые зеркала "АТП" в стиле Гранта (механика, обогрев и повторитель) для Лада Ларгус (В цвет, Брюн (Коричневый, 250))</t>
  </si>
  <si>
    <t>Боковые зеркала "АТП" в стиле Гранта (механика, обогрев и повторитель) для Лада Ларгус (В цвет, Венера (темно-красный, 191))</t>
  </si>
  <si>
    <t>Боковые зеркала "АТП" в стиле Гранта (механика, обогрев и повторитель) для Лада Ларгус (В цвет, Дипломат (темно-синий, 424))</t>
  </si>
  <si>
    <t>Боковые зеркала "АТП" в стиле Гранта (механика, обогрев и повторитель) для Лада Ларгус (В цвет, Каракумы (серо-бежевый, 238))</t>
  </si>
  <si>
    <t>Боковые зеркала "АТП" в стиле Гранта (механика, обогрев и повторитель) для Лада Ларгус (В цвет, Кашемир (темно-коричневый, 283))</t>
  </si>
  <si>
    <t>Боковые зеркала "АТП" в стиле Гранта (механика, обогрев и повторитель) для Лада Ларгус (В цвет, Красный сплав (красный, 136))</t>
  </si>
  <si>
    <t>Боковые зеркала "АТП" в стиле Гранта (механика, обогрев и повторитель) для Лада Ларгус (В цвет, Лазурно-синий (серебристый темно-синий, 498))</t>
  </si>
  <si>
    <t>Боковые зеркала "АТП" в стиле Гранта (механика, обогрев и повторитель) для Лада Ларгус (В цвет, Ледниковый (белый, 221))</t>
  </si>
  <si>
    <t>Боковые зеркала "АТП" в стиле Гранта (механика, обогрев и повторитель) для Лада Ларгус (В цвет, Огненно-красный (красный, 124))</t>
  </si>
  <si>
    <t>Боковые зеркала "АТП" в стиле Гранта (механика, обогрев и повторитель) для Лада Ларгус (В цвет, Пантера (черная база, 672))</t>
  </si>
  <si>
    <t>Боковые зеркала "АТП" в стиле Гранта (механика, обогрев и повторитель) для Лада Ларгус (В цвет, Платина (серебристо-бежевый, 691))</t>
  </si>
  <si>
    <t>Боковые зеркала "АТП" в стиле Гранта (механика, обогрев и повторитель) для Лада Ларгус (В цвет, Серое плато (Светло-серый, 624))</t>
  </si>
  <si>
    <t>Боковые зеркала "АТП" в стиле Гранта (механика, обогрев и повторитель) для Лада Ларгус (В цвет, Серый базальт (серо-бежевый, 242))</t>
  </si>
  <si>
    <t>Боковые зеркала "АТП" в стиле Гранта (механика, обогрев и повторитель) для Лада Ларгус (В цвет, Уточнить у менеджера)</t>
  </si>
  <si>
    <t>Боковые зеркала "АТП" в стиле Гранта (механика, обогрев и повторитель) для Лада Ларгус (В цвет, Черная жемчужина (черный, 676))</t>
  </si>
  <si>
    <t>Боковые зеркала "АТП" в стиле Гранта (механика,повторитель) для Лада Ларгус (Без покраски)</t>
  </si>
  <si>
    <t>Боковые зеркала "АТП" в стиле Гранта (механика,повторитель) для Лада Ларгус (В цвет, Брюн (Коричневый, 250))</t>
  </si>
  <si>
    <t>Боковые зеркала "АТП" в стиле Гранта (механика,повторитель) для Лада Ларгус (В цвет, Венера (темно-красный, 191))</t>
  </si>
  <si>
    <t>Боковые зеркала "АТП" в стиле Гранта (механика,повторитель) для Лада Ларгус (В цвет, Дипломат (темно-синий, 424))</t>
  </si>
  <si>
    <t>Боковые зеркала "АТП" в стиле Гранта (механика,повторитель) для Лада Ларгус (В цвет, Каракумы (серо-бежевый, 238))</t>
  </si>
  <si>
    <t>Боковые зеркала "АТП" в стиле Гранта (механика,повторитель) для Лада Ларгус (В цвет, Кашемир (темно-коричневый, 283))</t>
  </si>
  <si>
    <t>Боковые зеркала "АТП" в стиле Гранта (механика,повторитель) для Лада Ларгус (В цвет, Красный сплав (красный, 136))</t>
  </si>
  <si>
    <t>Боковые зеркала "АТП" в стиле Гранта (механика,повторитель) для Лада Ларгус (В цвет, Лазурно-синий (серебристый темно-синий, 498))</t>
  </si>
  <si>
    <t>Боковые зеркала "АТП" в стиле Гранта (механика,повторитель) для Лада Ларгус (В цвет, Ледниковый (белый, 221))</t>
  </si>
  <si>
    <t>Боковые зеркала "АТП" в стиле Гранта (механика,повторитель) для Лада Ларгус (В цвет, Огненно-красный (красный, 124))</t>
  </si>
  <si>
    <t>Боковые зеркала "АТП" в стиле Гранта (механика,повторитель) для Лада Ларгус (В цвет, Пантера (черная база, 672))</t>
  </si>
  <si>
    <t>Боковые зеркала "АТП" в стиле Гранта (механика,повторитель) для Лада Ларгус (В цвет, Платина (серебристо-бежевый, 691))</t>
  </si>
  <si>
    <t>Боковые зеркала "АТП" в стиле Гранта (механика,повторитель) для Лада Ларгус (В цвет, Серое плато (Светло-серый, 624))</t>
  </si>
  <si>
    <t>Боковые зеркала "АТП" в стиле Гранта (механика,повторитель) для Лада Ларгус (В цвет, Серый базальт (серо-бежевый, 242))</t>
  </si>
  <si>
    <t>Боковые зеркала "АТП" в стиле Гранта (механика,повторитель) для Лада Ларгус (В цвет, Уточнить у менеджера)</t>
  </si>
  <si>
    <t>Боковые зеркала "АТП" в стиле Гранта (механика,повторитель) для Лада Ларгус (В цвет, Черная жемчужина (черный, 676))</t>
  </si>
  <si>
    <t>Боковые зеркала "АТП" в стиле Гранта (механические, бегающий RGB поворотник "мультиплазма") для ВАЗ 2110-2112, Лада Приора</t>
  </si>
  <si>
    <t>Боковые зеркала "АТП" в стиле Гранта (механические, бегающий RGB поворотник "мультиплазма") для ВАЗ 2110-2112, Лада Приора (В цвет, Ледяной (голубой, 413))</t>
  </si>
  <si>
    <t>Боковые зеркала "АТП" в стиле Гранта (механические,с повторителем) для ВАЗ 2108-21099, 2113-2115</t>
  </si>
  <si>
    <t>Боковые зеркала "АТП" в стиле Гранта (механические, повторитель Lexus) для ВАЗ 2108-21099, 2113-2115 (В цвет, Уточнить у менеджера)</t>
  </si>
  <si>
    <t>Боковые зеркала "АТП" в стиле Гранта (механические, повторитель PLAZMA) для ВАЗ 2108-21099, 2113-2115 (В цвет, Уточнить у менеджера)</t>
  </si>
  <si>
    <t>Боковые зеркала "АТП" в стиле Гранта (механические, повторитель Динамический (PLAZMA)) для ВАЗ 2108-21099, 2113-2115 (В цвет, Аквамарин (серебристо-сине-зеленый, 460))</t>
  </si>
  <si>
    <t>Боковые зеркала "АТП" в стиле Гранта (механические, повторитель Динамический (PLAZMA)) для ВАЗ 2108-21099, 2113-2115 (В цвет, Амулет (серебристо-темно-зеленый, 371))</t>
  </si>
  <si>
    <t>Боковые зеркала "АТП" в стиле Гранта (механические, повторитель Динамический (PLAZMA)) для ВАЗ 2108-21099, 2113-2115 (В цвет, Антилопа (серебристо-бежевый, 277))</t>
  </si>
  <si>
    <t>Боковые зеркала "АТП" в стиле Гранта (механические, повторитель Динамический (PLAZMA)) для ВАЗ 2108-21099, 2113-2115 (В цвет, Балтика (темно-сине-зеленый, 420))</t>
  </si>
  <si>
    <t>Боковые зеркала "АТП" в стиле Гранта (механические, повторитель Динамический (PLAZMA)) для ВАЗ 2108-21099, 2113-2115 (В цвет, Белое облако (белый, 240))</t>
  </si>
  <si>
    <t>Боковые зеркала "АТП" в стиле Гранта (механические, повторитель Динамический (PLAZMA)) для ВАЗ 2108-21099, 2113-2115 (В цвет, Бриз (зелено-голубой, 480))</t>
  </si>
  <si>
    <t>Боковые зеркала "АТП" в стиле Гранта (механические, повторитель Динамический (PLAZMA)) для ВАЗ 2108-21099, 2113-2115 (В цвет, Бронзовый век (бежево-коричневый, 262))</t>
  </si>
  <si>
    <t>Боковые зеркала "АТП" в стиле Гранта (механические, повторитель Динамический (PLAZMA)) для ВАЗ 2108-21099, 2113-2115 (В цвет, Валюта (серо-зеленый, 310))</t>
  </si>
  <si>
    <t>Боковые зеркала "АТП" в стиле Гранта (механические, повторитель Динамический (PLAZMA)) для ВАЗ 2108-21099, 2113-2115 (В цвет, Вишневый сад (темно-серебристо-красный, 132))</t>
  </si>
  <si>
    <t>Боковые зеркала "АТП" в стиле Гранта (механические, повторитель Динамический (PLAZMA)) для ВАЗ 2108-21099, 2113-2115 (В цвет, Дефиле (серебристо-серо-коричневый, 150))</t>
  </si>
  <si>
    <t>Боковые зеркала "АТП" в стиле Гранта (механические, повторитель Динамический (PLAZMA)) для ВАЗ 2108-21099, 2113-2115 (В цвет, Жемчуг (серебристо-бело-молочный, 230))</t>
  </si>
  <si>
    <t>Боковые зеркала "АТП" в стиле Гранта (механические, повторитель Динамический (PLAZMA)) для ВАЗ 2108-21099, 2113-2115 (В цвет, Золото инков (золотистый темно-зеленый, 347))</t>
  </si>
  <si>
    <t>Боковые зеркала "АТП" в стиле Гранта (механические, повторитель Динамический (PLAZMA)) для ВАЗ 2108-21099, 2113-2115 (В цвет, Золотой лист (золотистый темно-зеленый, 331))</t>
  </si>
  <si>
    <t>Боковые зеркала "АТП" в стиле Гранта (механические, повторитель Динамический (PLAZMA)) для ВАЗ 2108-21099, 2113-2115 (В цвет, Игуана (серебристо-ярко-зеленый, 311))</t>
  </si>
  <si>
    <t>Боковые зеркала "АТП" в стиле Гранта (механические, повторитель Динамический (PLAZMA)) для ВАЗ 2108-21099, 2113-2115 (В цвет, Калифорнийский мак (золотисто-красный, 190))</t>
  </si>
  <si>
    <t>Боковые зеркала "АТП" в стиле Гранта (механические, повторитель Динамический (PLAZMA)) для ВАЗ 2108-21099, 2113-2115 (В цвет, Капри (темно-синий, 453))</t>
  </si>
  <si>
    <t>Боковые зеркала "АТП" в стиле Гранта (механические, повторитель Динамический (PLAZMA)) для ВАЗ 2108-21099, 2113-2115 (В цвет, Кармен (красный, 118))</t>
  </si>
  <si>
    <t>Боковые зеркала "АТП" в стиле Гранта (механические, повторитель Динамический (PLAZMA)) для ВАЗ 2108-21099, 2113-2115 (В цвет, Кварц (серый, 630))</t>
  </si>
  <si>
    <t>Боковые зеркала "АТП" в стиле Гранта (механические, повторитель Динамический (PLAZMA)) для ВАЗ 2108-21099, 2113-2115 (В цвет, Коралл (серебристый темно-красный, 116))</t>
  </si>
  <si>
    <t>Боковые зеркала "АТП" в стиле Гранта (механические, повторитель Динамический (PLAZMA)) для ВАЗ 2108-21099, 2113-2115 (В цвет, Кориандр (золотисто-коричневый, 790))</t>
  </si>
  <si>
    <t>Боковые зеркала "АТП" в стиле Гранта (механические, повторитель Динамический (PLAZMA)) для ВАЗ 2108-21099, 2113-2115 (В цвет, Космос (черный, 665))</t>
  </si>
  <si>
    <t>Боковые зеркала "АТП" в стиле Гранта (механические, повторитель Динамический (PLAZMA)) для ВАЗ 2108-21099, 2113-2115 (В цвет, Кристалл (светло-серый, 281))</t>
  </si>
  <si>
    <t>Боковые зеркала "АТП" в стиле Гранта (механические, повторитель Динамический (PLAZMA)) для ВАЗ 2108-21099, 2113-2115 (В цвет, Майя (серебристый темно-бордовый, 120))</t>
  </si>
  <si>
    <t>Боковые зеркала "АТП" в стиле Гранта (механические, повторитель Динамический (PLAZMA)) для ВАЗ 2108-21099, 2113-2115 (В цвет, Мальборо (красный, 121))</t>
  </si>
  <si>
    <t>Боковые зеркала "АТП" в стиле Гранта (механические, повторитель Динамический (PLAZMA)) для ВАЗ 2108-21099, 2113-2115 (В цвет, Мираж (серебристый-желто-зеленый, 280))</t>
  </si>
  <si>
    <t>Боковые зеркала "АТП" в стиле Гранта (механические, повторитель Динамический (PLAZMA)) для ВАЗ 2108-21099, 2113-2115 (В цвет, Млечный путь (серебристо-серо-графитовый, 606))</t>
  </si>
  <si>
    <t>Боковые зеркала "АТП" в стиле Гранта (механические, повторитель Динамический (PLAZMA)) для ВАЗ 2108-21099, 2113-2115 (В цвет, Мокрый асфальт (серебристый стальной, 626))</t>
  </si>
  <si>
    <t>Боковые зеркала "АТП" в стиле Гранта (механические, повторитель Динамический (PLAZMA)) для ВАЗ 2108-21099, 2113-2115 (В цвет, Мускари (темно синий, 426))</t>
  </si>
  <si>
    <t>Боковые зеркала "АТП" в стиле Гранта (механические, повторитель Динамический (PLAZMA)) для ВАЗ 2108-21099, 2113-2115 (В цвет, Невада (серебристо-серо-бежевый, 239))</t>
  </si>
  <si>
    <t>Боковые зеркала "АТП" в стиле Гранта (механические, повторитель Динамический (PLAZMA)) для ВАЗ 2108-21099, 2113-2115 (В цвет, Нефертити (серебристый-бежевый, 270))</t>
  </si>
  <si>
    <t>Боковые зеркала "АТП" в стиле Гранта (механические, повторитель Динамический (PLAZMA)) для ВАЗ 2108-21099, 2113-2115 (В цвет, Ниагара (серебристо-серо-голубоватый, 383))</t>
  </si>
  <si>
    <t>Боковые зеркала "АТП" в стиле Гранта (механические, повторитель Динамический (PLAZMA)) для ВАЗ 2108-21099, 2113-2115 (В цвет, Опатия (серебристый оранжевый, 286))</t>
  </si>
  <si>
    <t>Боковые зеркала "АТП" в стиле Гранта (механические, повторитель Динамический (PLAZMA)) для ВАЗ 2108-21099, 2113-2115 (В цвет, Осока (зелено-голубой, 308))</t>
  </si>
  <si>
    <t>Боковые зеркала "АТП" в стиле Гранта (механические, повторитель Динамический (PLAZMA)) для ВАЗ 2108-21099, 2113-2115 (В цвет, Пантера (черная база, 672))</t>
  </si>
  <si>
    <t>Боковые зеркала "АТП" в стиле Гранта (механические, повторитель Динамический (PLAZMA)) для ВАЗ 2108-21099, 2113-2115 (В цвет, Папирус (серебристо-серо-зеленоватый, 387))</t>
  </si>
  <si>
    <t>Боковые зеркала "АТП" в стиле Гранта (механические, повторитель Динамический (PLAZMA)) для ВАЗ 2108-21099, 2113-2115 (В цвет, Персей (темно-синий, 429))</t>
  </si>
  <si>
    <t>Боковые зеркала "АТП" в стиле Гранта (механические, повторитель Динамический (PLAZMA)) для ВАЗ 2108-21099, 2113-2115 (В цвет, Портвейн (темно-вишневый металлик, 192))</t>
  </si>
  <si>
    <t>Боковые зеркала "АТП" в стиле Гранта (механические, повторитель Динамический (PLAZMA)) для ВАЗ 2108-21099, 2113-2115 (В цвет, Приз (серебристо-бежевый, 276))</t>
  </si>
  <si>
    <t>Боковые зеркала "АТП" в стиле Гранта (механические, повторитель Динамический (PLAZMA)) для ВАЗ 2108-21099, 2113-2115 (В цвет, Рапсодия (серебристо-ярко-синий, 448))</t>
  </si>
  <si>
    <t>Боковые зеркала "АТП" в стиле Гранта (механические, повторитель Динамический (PLAZMA)) для ВАЗ 2108-21099, 2113-2115 (В цвет, Регата (серебристо-темно-синий, 412))</t>
  </si>
  <si>
    <t>Боковые зеркала "АТП" в стиле Гранта (механические, повторитель Динамический (PLAZMA)) для ВАЗ 2108-21099, 2113-2115 (В цвет, Робин гуд (черный с изумрудно-зеленым отливом, 391))</t>
  </si>
  <si>
    <t>Боковые зеркала "АТП" в стиле Гранта (механические, повторитель Динамический (PLAZMA)) для ВАЗ 2108-21099, 2113-2115 (В цвет, Сандал (бежево-красный, 670))</t>
  </si>
  <si>
    <t>Боковые зеркала "АТП" в стиле Гранта (механические, повторитель Динамический (PLAZMA)) для ВАЗ 2108-21099, 2113-2115 (В цвет, Серебристая ива (серебристый-зеленовато-серый, 301))</t>
  </si>
  <si>
    <t>Боковые зеркала "АТП" в стиле Гранта (механические, повторитель Динамический (PLAZMA)) для ВАЗ 2108-21099, 2113-2115 (В цвет, Снежная королева (серебристый, 690))</t>
  </si>
  <si>
    <t>Боковые зеркала "АТП" в стиле Гранта (механические, повторитель Динамический (PLAZMA)) для ВАЗ 2108-21099, 2113-2115 (В цвет, Сочи (серебристо-серо-зеленоватый, 360))</t>
  </si>
  <si>
    <t>Боковые зеркала "АТП" в стиле Гранта (механические, повторитель Динамический (PLAZMA)) для ВАЗ 2108-21099, 2113-2115 (В цвет, Талая вода (светло-серый, 206))</t>
  </si>
  <si>
    <t>Боковые зеркала "АТП" в стиле Гранта (механические, повторитель Динамический (PLAZMA)) для ВАЗ 2108-21099, 2113-2115 (В цвет, Торнадо (красный, 170))</t>
  </si>
  <si>
    <t>Боковые зеркала "АТП" в стиле Гранта (механические, повторитель Динамический (PLAZMA)) для ВАЗ 2108-21099, 2113-2115 (В цвет, Триумф (серебристо-красный, 100))</t>
  </si>
  <si>
    <t>Боковые зеркала "АТП" в стиле Гранта (механические, повторитель Динамический (PLAZMA)) для ВАЗ 2108-21099, 2113-2115 (В цвет, Франкония (темно-вишнево-малиновый, 105))</t>
  </si>
  <si>
    <t>Боковые зеркала "АТП" в стиле Гранта (механические, повторитель Динамический (PLAZMA)) для ВАЗ 2108-21099, 2113-2115 (В цвет, Цунами (темно-зеленый, 363))</t>
  </si>
  <si>
    <t>Боковые зеркала "АТП" в стиле Гранта (механические, повторитель Динамический (PLAZMA)) для ВАЗ 2108-21099, 2113-2115 (В цвет, Черный жемчуг (серебристо-коричневый, 513))</t>
  </si>
  <si>
    <t>Боковые зеркала "АТП" в стиле Гранта (механические, повторитель Динамический (PLAZMA)) для ВАЗ 2108-21099, 2113-2115 (В цвет, Южный крест (серо-бежевый, 290))</t>
  </si>
  <si>
    <t>Боковые зеркала "АТП" в стиле Гранта (механические, повторитель Динамический (PLAZMA)) для ВАЗ 2108-21099, 2113-2115 (Цвет 419)</t>
  </si>
  <si>
    <t>Боковые зеркала "АТП" в стиле Гранта (механические, повторитель Динамический (МУЛЬТИ PLAZMA)) для ВАЗ 2108-21099, 2113-2115 (В цвет, Аквамарин (серебристо-сине-зеленый, 460))</t>
  </si>
  <si>
    <t>Боковые зеркала "АТП" в стиле Гранта (механические, повторитель Динамический (МУЛЬТИ PLAZMA)) для ВАЗ 2108-21099, 2113-2115 (В цвет, Амулет (серебристо-темно-зеленый, 371))</t>
  </si>
  <si>
    <t>Боковые зеркала "АТП" в стиле Гранта (механические, повторитель Динамический (МУЛЬТИ PLAZMA)) для ВАЗ 2108-21099, 2113-2115 (В цвет, Антилопа (серебристо-бежевый, 277))</t>
  </si>
  <si>
    <t>Боковые зеркала "АТП" в стиле Гранта (механические, повторитель Динамический (МУЛЬТИ PLAZMA)) для ВАЗ 2108-21099, 2113-2115 (В цвет, Балтика (темно-сине-зеленый, 420))</t>
  </si>
  <si>
    <t>Боковые зеркала "АТП" в стиле Гранта (механические, повторитель Динамический (МУЛЬТИ PLAZMA)) для ВАЗ 2108-21099, 2113-2115 (В цвет, Белое облако (белый, 240))</t>
  </si>
  <si>
    <t>Боковые зеркала "АТП" в стиле Гранта (механические, повторитель Динамический (МУЛЬТИ PLAZMA)) для ВАЗ 2108-21099, 2113-2115 (В цвет, Бриз (зелено-голубой, 480))</t>
  </si>
  <si>
    <t>Боковые зеркала "АТП" в стиле Гранта (механические, повторитель Динамический (МУЛЬТИ PLAZMA)) для ВАЗ 2108-21099, 2113-2115 (В цвет, Бронзовый век (бежево-коричневый, 262))</t>
  </si>
  <si>
    <t>Боковые зеркала "АТП" в стиле Гранта (механические, повторитель Динамический (МУЛЬТИ PLAZMA)) для ВАЗ 2108-21099, 2113-2115 (В цвет, Валюта (серо-зеленый, 310))</t>
  </si>
  <si>
    <t>Боковые зеркала "АТП" в стиле Гранта (механические, повторитель Динамический (МУЛЬТИ PLAZMA)) для ВАЗ 2108-21099, 2113-2115 (В цвет, Вишневый сад (темно-серебристо-красный, 132))</t>
  </si>
  <si>
    <t>Боковые зеркала "АТП" в стиле Гранта (механические, повторитель Динамический (МУЛЬТИ PLAZMA)) для ВАЗ 2108-21099, 2113-2115 (В цвет, Дефиле (серебристо-серо-коричневый, 150))</t>
  </si>
  <si>
    <t>Боковые зеркала "АТП" в стиле Гранта (механические, повторитель Динамический (МУЛЬТИ PLAZMA)) для ВАЗ 2108-21099, 2113-2115 (В цвет, Жемчуг (серебристо-бело-молочный, 230))</t>
  </si>
  <si>
    <t>Боковые зеркала "АТП" в стиле Гранта (механические, повторитель Динамический (МУЛЬТИ PLAZMA)) для ВАЗ 2108-21099, 2113-2115 (В цвет, Золото инков (золотистый темно-зеленый, 347))</t>
  </si>
  <si>
    <t>Боковые зеркала "АТП" в стиле Гранта (механические, повторитель Динамический (МУЛЬТИ PLAZMA)) для ВАЗ 2108-21099, 2113-2115 (В цвет, Золотой лист (золотистый темно-зеленый, 331))</t>
  </si>
  <si>
    <t>Боковые зеркала "АТП" в стиле Гранта (механические, повторитель Динамический (МУЛЬТИ PLAZMA)) для ВАЗ 2108-21099, 2113-2115 (В цвет, Игуана (серебристо-ярко-зеленый, 311))</t>
  </si>
  <si>
    <t>Боковые зеркала "АТП" в стиле Гранта (механические, повторитель Динамический (МУЛЬТИ PLAZMA)) для ВАЗ 2108-21099, 2113-2115 (В цвет, Калифорнийский мак (золотисто-красный, 190))</t>
  </si>
  <si>
    <t>Боковые зеркала "АТП" в стиле Гранта (механические, повторитель Динамический (МУЛЬТИ PLAZMA)) для ВАЗ 2108-21099, 2113-2115 (В цвет, Капри (темно-синий, 453))</t>
  </si>
  <si>
    <t>Боковые зеркала "АТП" в стиле Гранта (механические, повторитель Динамический (МУЛЬТИ PLAZMA)) для ВАЗ 2108-21099, 2113-2115 (В цвет, Кармен (красный, 118))</t>
  </si>
  <si>
    <t>Боковые зеркала "АТП" в стиле Гранта (механические, повторитель Динамический (МУЛЬТИ PLAZMA)) для ВАЗ 2108-21099, 2113-2115 (В цвет, Кварц (серый, 630))</t>
  </si>
  <si>
    <t>Боковые зеркала "АТП" в стиле Гранта (механические, повторитель Динамический (МУЛЬТИ PLAZMA)) для ВАЗ 2108-21099, 2113-2115 (В цвет, Коралл (серебристый темно-красный, 116))</t>
  </si>
  <si>
    <t>Боковые зеркала "АТП" в стиле Гранта (механические, повторитель Динамический (МУЛЬТИ PLAZMA)) для ВАЗ 2108-21099, 2113-2115 (В цвет, Кориандр (золотисто-коричневый, 790))</t>
  </si>
  <si>
    <t>Боковые зеркала "АТП" в стиле Гранта (механические, повторитель Динамический (МУЛЬТИ PLAZMA)) для ВАЗ 2108-21099, 2113-2115 (В цвет, Космос (черный, 665))</t>
  </si>
  <si>
    <t>Боковые зеркала "АТП" в стиле Гранта (механические, повторитель Динамический (МУЛЬТИ PLAZMA)) для ВАЗ 2108-21099, 2113-2115 (В цвет, Кристалл (светло-серый, 281))</t>
  </si>
  <si>
    <t>Боковые зеркала "АТП" в стиле Гранта (механические, повторитель Динамический (МУЛЬТИ PLAZMA)) для ВАЗ 2108-21099, 2113-2115 (В цвет, Майя (серебристый темно-бордовый, 120))</t>
  </si>
  <si>
    <t>Боковые зеркала "АТП" в стиле Гранта (механические, повторитель Динамический (МУЛЬТИ PLAZMA)) для ВАЗ 2108-21099, 2113-2115 (В цвет, Мальборо (красный, 121))</t>
  </si>
  <si>
    <t>Боковые зеркала "АТП" в стиле Гранта (механические, повторитель Динамический (МУЛЬТИ PLAZMA)) для ВАЗ 2108-21099, 2113-2115 (В цвет, Мираж (серебристый-желто-зеленый, 280))</t>
  </si>
  <si>
    <t>Боковые зеркала "АТП" в стиле Гранта (механические, повторитель Динамический (МУЛЬТИ PLAZMA)) для ВАЗ 2108-21099, 2113-2115 (В цвет, Млечный путь (серебристо-серо-графитовый, 606))</t>
  </si>
  <si>
    <t>Боковые зеркала "АТП" в стиле Гранта (механические, повторитель Динамический (МУЛЬТИ PLAZMA)) для ВАЗ 2108-21099, 2113-2115 (В цвет, Мокрый асфальт (серебристый стальной, 626))</t>
  </si>
  <si>
    <t>Боковые зеркала "АТП" в стиле Гранта (механические, повторитель Динамический (МУЛЬТИ PLAZMA)) для ВАЗ 2108-21099, 2113-2115 (В цвет, Мускари (темно синий, 426))</t>
  </si>
  <si>
    <t>Боковые зеркала "АТП" в стиле Гранта (механические, повторитель Динамический (МУЛЬТИ PLAZMA)) для ВАЗ 2108-21099, 2113-2115 (В цвет, Невада (серебристо-серо-бежевый, 239))</t>
  </si>
  <si>
    <t>Боковые зеркала "АТП" в стиле Гранта (механические, повторитель Динамический (МУЛЬТИ PLAZMA)) для ВАЗ 2108-21099, 2113-2115 (В цвет, Нефертити (серебристый-бежевый, 270))</t>
  </si>
  <si>
    <t>Боковые зеркала "АТП" в стиле Гранта (механические, повторитель Динамический (МУЛЬТИ PLAZMA)) для ВАЗ 2108-21099, 2113-2115 (В цвет, Ниагара (серебристо-серо-голубоватый, 383))</t>
  </si>
  <si>
    <t>Боковые зеркала "АТП" в стиле Гранта (механические, повторитель Динамический (МУЛЬТИ PLAZMA)) для ВАЗ 2108-21099, 2113-2115 (В цвет, Опатия (серебристый оранжевый, 286))</t>
  </si>
  <si>
    <t>Боковые зеркала "АТП" в стиле Гранта (механические, повторитель Динамический (МУЛЬТИ PLAZMA)) для ВАЗ 2108-21099, 2113-2115 (В цвет, Осока (зелено-голубой, 308))</t>
  </si>
  <si>
    <t>Боковые зеркала "АТП" в стиле Гранта (механические, повторитель Динамический (МУЛЬТИ PLAZMA)) для ВАЗ 2108-21099, 2113-2115 (В цвет, Пантера (черная база, 672))</t>
  </si>
  <si>
    <t>Боковые зеркала "АТП" в стиле Гранта (механические, повторитель Динамический (МУЛЬТИ PLAZMA)) для ВАЗ 2108-21099, 2113-2115 (В цвет, Папирус (серебристо-серо-зеленоватый, 387))</t>
  </si>
  <si>
    <t>Боковые зеркала "АТП" в стиле Гранта (механические, повторитель Динамический (МУЛЬТИ PLAZMA)) для ВАЗ 2108-21099, 2113-2115 (В цвет, Персей (темно-синий, 429))</t>
  </si>
  <si>
    <t>Боковые зеркала "АТП" в стиле Гранта (механические, повторитель Динамический (МУЛЬТИ PLAZMA)) для ВАЗ 2108-21099, 2113-2115 (В цвет, Портвейн (темно-вишневый металлик, 192))</t>
  </si>
  <si>
    <t>Боковые зеркала "АТП" в стиле Гранта (механические, повторитель Динамический (МУЛЬТИ PLAZMA)) для ВАЗ 2108-21099, 2113-2115 (В цвет, Приз (серебристо-бежевый, 276))</t>
  </si>
  <si>
    <t>Боковые зеркала "АТП" в стиле Гранта (механические, повторитель Динамический (МУЛЬТИ PLAZMA)) для ВАЗ 2108-21099, 2113-2115 (В цвет, Рапсодия (серебристо-ярко-синий, 448))</t>
  </si>
  <si>
    <t>Боковые зеркала "АТП" в стиле Гранта (механические, повторитель Динамический (МУЛЬТИ PLAZMA)) для ВАЗ 2108-21099, 2113-2115 (В цвет, Регата (серебристо-темно-синий, 412))</t>
  </si>
  <si>
    <t>Боковые зеркала "АТП" в стиле Гранта (механические, повторитель Динамический (МУЛЬТИ PLAZMA)) для ВАЗ 2108-21099, 2113-2115 (В цвет, Робин гуд (черный с изумрудно-зеленым отливом, 391))</t>
  </si>
  <si>
    <t>Боковые зеркала "АТП" в стиле Гранта (механические, повторитель Динамический (МУЛЬТИ PLAZMA)) для ВАЗ 2108-21099, 2113-2115 (В цвет, Сандал (бежево-красный, 670))</t>
  </si>
  <si>
    <t>Боковые зеркала "АТП" в стиле Гранта (механические, повторитель Динамический (МУЛЬТИ PLAZMA)) для ВАЗ 2108-21099, 2113-2115 (В цвет, Серебристая ива (серебристый-зеленовато-серый, 301))</t>
  </si>
  <si>
    <t>Боковые зеркала "АТП" в стиле Гранта (механические, повторитель Динамический (МУЛЬТИ PLAZMA)) для ВАЗ 2108-21099, 2113-2115 (В цвет, Снежная королева (серебристый, 690))</t>
  </si>
  <si>
    <t>Боковые зеркала "АТП" в стиле Гранта (механические, повторитель Динамический (МУЛЬТИ PLAZMA)) для ВАЗ 2108-21099, 2113-2115 (В цвет, Сочи (серебристо-серо-зеленоватый, 360))</t>
  </si>
  <si>
    <t>Боковые зеркала "АТП" в стиле Гранта (механические, повторитель Динамический (МУЛЬТИ PLAZMA)) для ВАЗ 2108-21099, 2113-2115 (В цвет, Талая вода (светло-серый, 206))</t>
  </si>
  <si>
    <t>Боковые зеркала "АТП" в стиле Гранта (механические, повторитель Динамический (МУЛЬТИ PLAZMA)) для ВАЗ 2108-21099, 2113-2115 (В цвет, Торнадо (красный, 170))</t>
  </si>
  <si>
    <t>Боковые зеркала "АТП" в стиле Гранта (механические, повторитель Динамический (МУЛЬТИ PLAZMA)) для ВАЗ 2108-21099, 2113-2115 (В цвет, Триумф (серебристо-красный, 100))</t>
  </si>
  <si>
    <t>Боковые зеркала "АТП" в стиле Гранта (механические, повторитель Динамический (МУЛЬТИ PLAZMA)) для ВАЗ 2108-21099, 2113-2115 (В цвет, Франкония (темно-вишнево-малиновый, 105))</t>
  </si>
  <si>
    <t>Боковые зеркала "АТП" в стиле Гранта (механические, повторитель Динамический (МУЛЬТИ PLAZMA)) для ВАЗ 2108-21099, 2113-2115 (В цвет, Цунами (темно-зеленый, 363))</t>
  </si>
  <si>
    <t>Боковые зеркала "АТП" в стиле Гранта (механические, повторитель Динамический (МУЛЬТИ PLAZMA)) для ВАЗ 2108-21099, 2113-2115 (В цвет, Черный жемчуг (серебристо-коричневый, 513))</t>
  </si>
  <si>
    <t>Боковые зеркала "АТП" в стиле Гранта (механические, повторитель Динамический (МУЛЬТИ PLAZMA)) для ВАЗ 2108-21099, 2113-2115 (В цвет, Южный крест (серо-бежевый, 290))</t>
  </si>
  <si>
    <t>Боковые зеркала "АТП" в стиле Гранта (механические, повторитель Динамический (МУЛЬТИ PLAZMA)) для ВАЗ 2108-21099, 2113-2115 (Цвет 419)</t>
  </si>
  <si>
    <t>Боковые зеркала "АТП" в стиле Гранта (механические, повторитель Динамический (стиль Lexus)) для ВАЗ 2108-21099, 2113-2115 (В цвет, Аквамарин (серебристо-сине-зеленый, 460))</t>
  </si>
  <si>
    <t>Боковые зеркала "АТП" в стиле Гранта (механические, повторитель Динамический (стиль Lexus)) для ВАЗ 2108-21099, 2113-2115 (В цвет, Амулет (серебристо-темно-зеленый, 371))</t>
  </si>
  <si>
    <t>Боковые зеркала "АТП" в стиле Гранта (механические, повторитель Динамический (стиль Lexus)) для ВАЗ 2108-21099, 2113-2115 (В цвет, Антилопа (серебристо-бежевый, 277))</t>
  </si>
  <si>
    <t>Боковые зеркала "АТП" в стиле Гранта (механические, повторитель Динамический (стиль Lexus)) для ВАЗ 2108-21099, 2113-2115 (В цвет, Балтика (темно-сине-зеленый, 420))</t>
  </si>
  <si>
    <t>Боковые зеркала "АТП" в стиле Гранта (механические, повторитель Динамический (стиль Lexus)) для ВАЗ 2108-21099, 2113-2115 (В цвет, Белое облако (белый, 240))</t>
  </si>
  <si>
    <t>Боковые зеркала "АТП" в стиле Гранта (механические, повторитель Динамический (стиль Lexus)) для ВАЗ 2108-21099, 2113-2115 (В цвет, Бриз (зелено-голубой, 480))</t>
  </si>
  <si>
    <t>Боковые зеркала "АТП" в стиле Гранта (механические, повторитель Динамический (стиль Lexus)) для ВАЗ 2108-21099, 2113-2115 (В цвет, Бронзовый век (бежево-коричневый, 262))</t>
  </si>
  <si>
    <t>Боковые зеркала "АТП" в стиле Гранта (механические, повторитель Динамический (стиль Lexus)) для ВАЗ 2108-21099, 2113-2115 (В цвет, Валюта (серо-зеленый, 310))</t>
  </si>
  <si>
    <t>Боковые зеркала "АТП" в стиле Гранта (механические, повторитель Динамический (стиль Lexus)) для ВАЗ 2108-21099, 2113-2115 (В цвет, Вишневый сад (темно-серебристо-красный, 132))</t>
  </si>
  <si>
    <t>Боковые зеркала "АТП" в стиле Гранта (механические, повторитель Динамический (стиль Lexus)) для ВАЗ 2108-21099, 2113-2115 (В цвет, Дефиле (серебристо-серо-коричневый, 150))</t>
  </si>
  <si>
    <t>Боковые зеркала "АТП" в стиле Гранта (механические, повторитель Динамический (стиль Lexus)) для ВАЗ 2108-21099, 2113-2115 (В цвет, Жемчуг (серебристо-бело-молочный, 230))</t>
  </si>
  <si>
    <t>Боковые зеркала "АТП" в стиле Гранта (механические, повторитель Динамический (стиль Lexus)) для ВАЗ 2108-21099, 2113-2115 (В цвет, Золото инков (золотистый темно-зеленый, 347))</t>
  </si>
  <si>
    <t>Боковые зеркала "АТП" в стиле Гранта (механические, повторитель Динамический (стиль Lexus)) для ВАЗ 2108-21099, 2113-2115 (В цвет, Золотой лист (золотистый темно-зеленый, 331))</t>
  </si>
  <si>
    <t>Боковые зеркала "АТП" в стиле Гранта (механические, повторитель Динамический (стиль Lexus)) для ВАЗ 2108-21099, 2113-2115 (В цвет, Игуана (серебристо-ярко-зеленый, 311))</t>
  </si>
  <si>
    <t>Боковые зеркала "АТП" в стиле Гранта (механические, повторитель Динамический (стиль Lexus)) для ВАЗ 2108-21099, 2113-2115 (В цвет, Калифорнийский мак (золотисто-красный, 190))</t>
  </si>
  <si>
    <t>Боковые зеркала "АТП" в стиле Гранта (механические, повторитель Динамический (стиль Lexus)) для ВАЗ 2108-21099, 2113-2115 (В цвет, Капри (темно-синий, 453))</t>
  </si>
  <si>
    <t>Боковые зеркала "АТП" в стиле Гранта (механические, повторитель Динамический (стиль Lexus)) для ВАЗ 2108-21099, 2113-2115 (В цвет, Кармен (красный, 118))</t>
  </si>
  <si>
    <t>Боковые зеркала "АТП" в стиле Гранта (механические, повторитель Динамический (стиль Lexus)) для ВАЗ 2108-21099, 2113-2115 (В цвет, Кварц (серый, 630))</t>
  </si>
  <si>
    <t>Боковые зеркала "АТП" в стиле Гранта (механические, повторитель Динамический (стиль Lexus)) для ВАЗ 2108-21099, 2113-2115 (В цвет, Коралл (серебристый темно-красный, 116))</t>
  </si>
  <si>
    <t>Боковые зеркала "АТП" в стиле Гранта (механические, повторитель Динамический (стиль Lexus)) для ВАЗ 2108-21099, 2113-2115 (В цвет, Кориандр (золотисто-коричневый, 790))</t>
  </si>
  <si>
    <t>Боковые зеркала "АТП" в стиле Гранта (механические, повторитель Динамический (стиль Lexus)) для ВАЗ 2108-21099, 2113-2115 (В цвет, Космос (черный, 665))</t>
  </si>
  <si>
    <t>Боковые зеркала "АТП" в стиле Гранта (механические, повторитель Динамический (стиль Lexus)) для ВАЗ 2108-21099, 2113-2115 (В цвет, Кристалл (светло-серый, 281))</t>
  </si>
  <si>
    <t>Боковые зеркала "АТП" в стиле Гранта (механические, повторитель Динамический (стиль Lexus)) для ВАЗ 2108-21099, 2113-2115 (В цвет, Майя (серебристый темно-бордовый, 120))</t>
  </si>
  <si>
    <t>Боковые зеркала "АТП" в стиле Гранта (механические, повторитель Динамический (стиль Lexus)) для ВАЗ 2108-21099, 2113-2115 (В цвет, Мальборо (красный, 121))</t>
  </si>
  <si>
    <t>Боковые зеркала "АТП" в стиле Гранта (механические, повторитель Динамический (стиль Lexus)) для ВАЗ 2108-21099, 2113-2115 (В цвет, Мираж (серебристый-желто-зеленый, 280))</t>
  </si>
  <si>
    <t>Боковые зеркала "АТП" в стиле Гранта (механические, повторитель Динамический (стиль Lexus)) для ВАЗ 2108-21099, 2113-2115 (В цвет, Млечный путь (серебристо-серо-графитовый, 606))</t>
  </si>
  <si>
    <t>Боковые зеркала "АТП" в стиле Гранта (механические, повторитель Динамический (стиль Lexus)) для ВАЗ 2108-21099, 2113-2115 (В цвет, Мокрый асфальт (серебристый стальной, 626))</t>
  </si>
  <si>
    <t>Боковые зеркала "АТП" в стиле Гранта (механические, повторитель Динамический (стиль Lexus)) для ВАЗ 2108-21099, 2113-2115 (В цвет, Мускари (темно синий, 426))</t>
  </si>
  <si>
    <t>Боковые зеркала "АТП" в стиле Гранта (механические, повторитель Динамический (стиль Lexus)) для ВАЗ 2108-21099, 2113-2115 (В цвет, Невада (серебристо-серо-бежевый, 239))</t>
  </si>
  <si>
    <t>Боковые зеркала "АТП" в стиле Гранта (механические, повторитель Динамический (стиль Lexus)) для ВАЗ 2108-21099, 2113-2115 (В цвет, Нефертити (серебристый-бежевый, 270))</t>
  </si>
  <si>
    <t>Боковые зеркала "АТП" в стиле Гранта (механические, повторитель Динамический (стиль Lexus)) для ВАЗ 2108-21099, 2113-2115 (В цвет, Ниагара (серебристо-серо-голубоватый, 383))</t>
  </si>
  <si>
    <t>Боковые зеркала "АТП" в стиле Гранта (механические, повторитель Динамический (стиль Lexus)) для ВАЗ 2108-21099, 2113-2115 (В цвет, Опатия (серебристый оранжевый, 286))</t>
  </si>
  <si>
    <t>Боковые зеркала "АТП" в стиле Гранта (механические, повторитель Динамический (стиль Lexus)) для ВАЗ 2108-21099, 2113-2115 (В цвет, Осока (зелено-голубой, 308))</t>
  </si>
  <si>
    <t>Боковые зеркала "АТП" в стиле Гранта (механические, повторитель Динамический (стиль Lexus)) для ВАЗ 2108-21099, 2113-2115 (В цвет, Пантера (черная база, 672))</t>
  </si>
  <si>
    <t>Боковые зеркала "АТП" в стиле Гранта (механические, повторитель Динамический (стиль Lexus)) для ВАЗ 2108-21099, 2113-2115 (В цвет, Папирус (серебристо-серо-зеленоватый, 387))</t>
  </si>
  <si>
    <t>Боковые зеркала "АТП" в стиле Гранта (механические, повторитель Динамический (стиль Lexus)) для ВАЗ 2108-21099, 2113-2115 (В цвет, Персей (темно-синий, 429))</t>
  </si>
  <si>
    <t>Боковые зеркала "АТП" в стиле Гранта (механические, повторитель Динамический (стиль Lexus)) для ВАЗ 2108-21099, 2113-2115 (В цвет, Портвейн (темно-вишневый металлик, 192))</t>
  </si>
  <si>
    <t>Боковые зеркала "АТП" в стиле Гранта (механические, повторитель Динамический (стиль Lexus)) для ВАЗ 2108-21099, 2113-2115 (В цвет, Приз (серебристо-бежевый, 276))</t>
  </si>
  <si>
    <t>Боковые зеркала "АТП" в стиле Гранта (механические, повторитель Динамический (стиль Lexus)) для ВАЗ 2108-21099, 2113-2115 (В цвет, Рапсодия (серебристо-ярко-синий, 448))</t>
  </si>
  <si>
    <t>Боковые зеркала "АТП" в стиле Гранта (механические, повторитель Динамический (стиль Lexus)) для ВАЗ 2108-21099, 2113-2115 (В цвет, Регата (серебристо-темно-синий, 412))</t>
  </si>
  <si>
    <t>Боковые зеркала "АТП" в стиле Гранта (механические, повторитель Динамический (стиль Lexus)) для ВАЗ 2108-21099, 2113-2115 (В цвет, Робин гуд (черный с изумрудно-зеленым отливом, 391))</t>
  </si>
  <si>
    <t>Боковые зеркала "АТП" в стиле Гранта (механические, повторитель Динамический (стиль Lexus)) для ВАЗ 2108-21099, 2113-2115 (В цвет, Сандал (бежево-красный, 670))</t>
  </si>
  <si>
    <t>Боковые зеркала "АТП" в стиле Гранта (механические, повторитель Динамический (стиль Lexus)) для ВАЗ 2108-21099, 2113-2115 (В цвет, Серебристая ива (серебристый-зеленовато-серый, 301))</t>
  </si>
  <si>
    <t>Боковые зеркала "АТП" в стиле Гранта (механические, повторитель Динамический (стиль Lexus)) для ВАЗ 2108-21099, 2113-2115 (В цвет, Снежная королева (серебристый, 690))</t>
  </si>
  <si>
    <t>Боковые зеркала "АТП" в стиле Гранта (механические, повторитель Динамический (стиль Lexus)) для ВАЗ 2108-21099, 2113-2115 (В цвет, Сочи (серебристо-серо-зеленоватый, 360))</t>
  </si>
  <si>
    <t>Боковые зеркала "АТП" в стиле Гранта (механические, повторитель Динамический (стиль Lexus)) для ВАЗ 2108-21099, 2113-2115 (В цвет, Талая вода (светло-серый, 206))</t>
  </si>
  <si>
    <t>Боковые зеркала "АТП" в стиле Гранта (механические, повторитель Динамический (стиль Lexus)) для ВАЗ 2108-21099, 2113-2115 (В цвет, Торнадо (красный, 170))</t>
  </si>
  <si>
    <t>Боковые зеркала "АТП" в стиле Гранта (механические, повторитель Динамический (стиль Lexus)) для ВАЗ 2108-21099, 2113-2115 (В цвет, Триумф (серебристо-красный, 100))</t>
  </si>
  <si>
    <t>Боковые зеркала "АТП" в стиле Гранта (механические, повторитель Динамический (стиль Lexus)) для ВАЗ 2108-21099, 2113-2115 (В цвет, Франкония (темно-вишнево-малиновый, 105))</t>
  </si>
  <si>
    <t>Боковые зеркала "АТП" в стиле Гранта (механические, повторитель Динамический (стиль Lexus)) для ВАЗ 2108-21099, 2113-2115 (В цвет, Цунами (темно-зеленый, 363))</t>
  </si>
  <si>
    <t>Боковые зеркала "АТП" в стиле Гранта (механические, повторитель Динамический (стиль Lexus)) для ВАЗ 2108-21099, 2113-2115 (В цвет, Черный жемчуг (серебристо-коричневый, 513))</t>
  </si>
  <si>
    <t>Боковые зеркала "АТП" в стиле Гранта (механические, повторитель Динамический (стиль Lexus)) для ВАЗ 2108-21099, 2113-2115 (В цвет, Южный крест (серо-бежевый, 290))</t>
  </si>
  <si>
    <t>Боковые зеркала "АТП" в стиле Гранта (механические, повторитель Динамический (стиль Lexus)) для ВАЗ 2108-21099, 2113-2115 (Цвет 419)</t>
  </si>
  <si>
    <t>Боковые зеркала "АТП" в стиле Гранта (механические, повторитель МУЛЬТИ PLAZMA) для ВАЗ 2108-21099, 2113-2115 (В цвет, Уточнить у менеджера)</t>
  </si>
  <si>
    <t>Боковые зеркала "АТП" в стиле Гранта (механические, повторитель Стандартный) для ВАЗ 2108-21099, 2113-2115 (В цвет, Аквамарин (серебристо-сине-зеленый, 460))</t>
  </si>
  <si>
    <t>Боковые зеркала "АТП" в стиле Гранта (механические, повторитель Стандартный) для ВАЗ 2108-21099, 2113-2115 (В цвет, Амулет (серебристо-темно-зеленый, 371))</t>
  </si>
  <si>
    <t>Боковые зеркала "АТП" в стиле Гранта (механические, повторитель Стандартный) для ВАЗ 2108-21099, 2113-2115 (В цвет, Антилопа (серебристо-бежевый, 277))</t>
  </si>
  <si>
    <t>Боковые зеркала "АТП" в стиле Гранта (механические, повторитель Стандартный) для ВАЗ 2108-21099, 2113-2115 (В цвет, Балтика (темно-сине-зеленый, 420))</t>
  </si>
  <si>
    <t>Боковые зеркала "АТП" в стиле Гранта (механические, повторитель Стандартный) для ВАЗ 2108-21099, 2113-2115 (В цвет, Белое облако (белый, 240))</t>
  </si>
  <si>
    <t>Боковые зеркала "АТП" в стиле Гранта (механические, повторитель Стандартный) для ВАЗ 2108-21099, 2113-2115 (В цвет, Бриз (зелено-голубой, 480))</t>
  </si>
  <si>
    <t>Боковые зеркала "АТП" в стиле Гранта (механические, повторитель Стандартный) для ВАЗ 2108-21099, 2113-2115 (В цвет, Бронзовый век (бежево-коричневый, 262))</t>
  </si>
  <si>
    <t>Боковые зеркала "АТП" в стиле Гранта (механические, повторитель Стандартный) для ВАЗ 2108-21099, 2113-2115 (В цвет, Валюта (серо-зеленый, 310))</t>
  </si>
  <si>
    <t>Боковые зеркала "АТП" в стиле Гранта (механические, повторитель Стандартный) для ВАЗ 2108-21099, 2113-2115 (В цвет, Вишневый сад (темно-серебристо-красный, 132))</t>
  </si>
  <si>
    <t>Боковые зеркала "АТП" в стиле Гранта (механические, повторитель Стандартный) для ВАЗ 2108-21099, 2113-2115 (В цвет, Дефиле (серебристо-серо-коричневый, 150))</t>
  </si>
  <si>
    <t>Боковые зеркала "АТП" в стиле Гранта (механические, повторитель Стандартный) для ВАЗ 2108-21099, 2113-2115 (В цвет, Жемчуг (серебристо-бело-молочный, 230))</t>
  </si>
  <si>
    <t>Боковые зеркала "АТП" в стиле Гранта (механические, повторитель Стандартный) для ВАЗ 2108-21099, 2113-2115 (В цвет, Золото инков (золотистый темно-зеленый, 347))</t>
  </si>
  <si>
    <t>Боковые зеркала "АТП" в стиле Гранта (механические, повторитель Стандартный) для ВАЗ 2108-21099, 2113-2115 (В цвет, Золотой лист (золотистый темно-зеленый, 331))</t>
  </si>
  <si>
    <t>Боковые зеркала "АТП" в стиле Гранта (механические, повторитель Стандартный) для ВАЗ 2108-21099, 2113-2115 (В цвет, Игуана (серебристо-ярко-зеленый, 311))</t>
  </si>
  <si>
    <t>Боковые зеркала "АТП" в стиле Гранта (механические, повторитель Стандартный) для ВАЗ 2108-21099, 2113-2115 (В цвет, Калифорнийский мак (золотисто-красный, 190))</t>
  </si>
  <si>
    <t>Боковые зеркала "АТП" в стиле Гранта (механические, повторитель Стандартный) для ВАЗ 2108-21099, 2113-2115 (В цвет, Капри (темно-синий, 453))</t>
  </si>
  <si>
    <t>Боковые зеркала "АТП" в стиле Гранта (механические, повторитель Стандартный) для ВАЗ 2108-21099, 2113-2115 (В цвет, Кармен (красный, 118))</t>
  </si>
  <si>
    <t>Боковые зеркала "АТП" в стиле Гранта (механические, повторитель Стандартный) для ВАЗ 2108-21099, 2113-2115 (В цвет, Кварц (серый, 630))</t>
  </si>
  <si>
    <t>Боковые зеркала "АТП" в стиле Гранта (механические, повторитель Стандартный) для ВАЗ 2108-21099, 2113-2115 (В цвет, Коралл (серебристый темно-красный, 116))</t>
  </si>
  <si>
    <t>Боковые зеркала "АТП" в стиле Гранта (механические, повторитель Стандартный) для ВАЗ 2108-21099, 2113-2115 (В цвет, Кориандр (золотисто-коричневый, 790))</t>
  </si>
  <si>
    <t>Боковые зеркала "АТП" в стиле Гранта (механические, повторитель Стандартный) для ВАЗ 2108-21099, 2113-2115 (В цвет, Космос (черный, 665))</t>
  </si>
  <si>
    <t>Боковые зеркала "АТП" в стиле Гранта (механические, повторитель Стандартный) для ВАЗ 2108-21099, 2113-2115 (В цвет, Кристалл (светло-серый, 281))</t>
  </si>
  <si>
    <t>Боковые зеркала "АТП" в стиле Гранта (механические, повторитель Стандартный) для ВАЗ 2108-21099, 2113-2115 (В цвет, Майя (серебристый темно-бордовый, 120))</t>
  </si>
  <si>
    <t>Боковые зеркала "АТП" в стиле Гранта (механические, повторитель Стандартный) для ВАЗ 2108-21099, 2113-2115 (В цвет, Мальборо (красный, 121))</t>
  </si>
  <si>
    <t>Боковые зеркала "АТП" в стиле Гранта (механические, повторитель Стандартный) для ВАЗ 2108-21099, 2113-2115 (В цвет, Мираж (серебристый-желто-зеленый, 280))</t>
  </si>
  <si>
    <t>Боковые зеркала "АТП" в стиле Гранта (механические, повторитель Стандартный) для ВАЗ 2108-21099, 2113-2115 (В цвет, Млечный путь (серебристо-серо-графитовый, 606))</t>
  </si>
  <si>
    <t>Боковые зеркала "АТП" в стиле Гранта (механические, повторитель Стандартный) для ВАЗ 2108-21099, 2113-2115 (В цвет, Мокрый асфальт (серебристый стальной, 626))</t>
  </si>
  <si>
    <t>Боковые зеркала "АТП" в стиле Гранта (механические, повторитель Стандартный) для ВАЗ 2108-21099, 2113-2115 (В цвет, Мускари (темно синий, 426))</t>
  </si>
  <si>
    <t>Боковые зеркала "АТП" в стиле Гранта (механические, повторитель Стандартный) для ВАЗ 2108-21099, 2113-2115 (В цвет, Невада (серебристо-серо-бежевый, 239))</t>
  </si>
  <si>
    <t>Боковые зеркала "АТП" в стиле Гранта (механические, повторитель Стандартный) для ВАЗ 2108-21099, 2113-2115 (В цвет, Нефертити (серебристый-бежевый, 270))</t>
  </si>
  <si>
    <t>Боковые зеркала "АТП" в стиле Гранта (механические, повторитель Стандартный) для ВАЗ 2108-21099, 2113-2115 (В цвет, Ниагара (серебристо-серо-голубоватый, 383))</t>
  </si>
  <si>
    <t>Боковые зеркала "АТП" в стиле Гранта (механические, повторитель Стандартный) для ВАЗ 2108-21099, 2113-2115 (В цвет, Опатия (серебристый оранжевый, 286))</t>
  </si>
  <si>
    <t>Боковые зеркала "АТП" в стиле Гранта (механические, повторитель Стандартный) для ВАЗ 2108-21099, 2113-2115 (В цвет, Осока (зелено-голубой, 308))</t>
  </si>
  <si>
    <t>Боковые зеркала "АТП" в стиле Гранта (механические, повторитель Стандартный) для ВАЗ 2108-21099, 2113-2115 (В цвет, Пантера (черная база, 672))</t>
  </si>
  <si>
    <t>Боковые зеркала "АТП" в стиле Гранта (механические, повторитель Стандартный) для ВАЗ 2108-21099, 2113-2115 (В цвет, Папирус (серебристо-серо-зеленоватый, 387))</t>
  </si>
  <si>
    <t>Боковые зеркала "АТП" в стиле Гранта (механические, повторитель Стандартный) для ВАЗ 2108-21099, 2113-2115 (В цвет, Персей (темно-синий, 429))</t>
  </si>
  <si>
    <t>Боковые зеркала "АТП" в стиле Гранта (механические, повторитель Стандартный) для ВАЗ 2108-21099, 2113-2115 (В цвет, Портвейн (темно-вишневый металлик, 192))</t>
  </si>
  <si>
    <t>Боковые зеркала "АТП" в стиле Гранта (механические, повторитель Стандартный) для ВАЗ 2108-21099, 2113-2115 (В цвет, Приз (серебристо-бежевый, 276))</t>
  </si>
  <si>
    <t>Боковые зеркала "АТП" в стиле Гранта (механические, повторитель Стандартный) для ВАЗ 2108-21099, 2113-2115 (В цвет, Рапсодия (серебристо-ярко-синий, 448))</t>
  </si>
  <si>
    <t>Боковые зеркала "АТП" в стиле Гранта (механические, повторитель Стандартный) для ВАЗ 2108-21099, 2113-2115 (В цвет, Регата (серебристо-темно-синий, 412))</t>
  </si>
  <si>
    <t>Боковые зеркала "АТП" в стиле Гранта (механические, повторитель Стандартный) для ВАЗ 2108-21099, 2113-2115 (В цвет, Робин гуд (черный с изумрудно-зеленым отливом, 391))</t>
  </si>
  <si>
    <t>Боковые зеркала "АТП" в стиле Гранта (механические, повторитель Стандартный) для ВАЗ 2108-21099, 2113-2115 (В цвет, Сандал (бежево-красный, 670))</t>
  </si>
  <si>
    <t>Боковые зеркала "АТП" в стиле Гранта (механические, повторитель Стандартный) для ВАЗ 2108-21099, 2113-2115 (В цвет, Серебристая ива (серебристый-зеленовато-серый, 301))</t>
  </si>
  <si>
    <t>Боковые зеркала "АТП" в стиле Гранта (механические, повторитель Стандартный) для ВАЗ 2108-21099, 2113-2115 (В цвет, Снежная королева (серебристый, 690))</t>
  </si>
  <si>
    <t>Боковые зеркала "АТП" в стиле Гранта (механические, повторитель Стандартный) для ВАЗ 2108-21099, 2113-2115 (В цвет, Сочи (серебристо-серо-зеленоватый, 360))</t>
  </si>
  <si>
    <t>Боковые зеркала "АТП" в стиле Гранта (механические, повторитель Стандартный) для ВАЗ 2108-21099, 2113-2115 (В цвет, Талая вода (светло-серый, 206))</t>
  </si>
  <si>
    <t>Боковые зеркала "АТП" в стиле Гранта (механические, повторитель Стандартный) для ВАЗ 2108-21099, 2113-2115 (В цвет, Торнадо (красный, 170))</t>
  </si>
  <si>
    <t>Боковые зеркала "АТП" в стиле Гранта (механические, повторитель Стандартный) для ВАЗ 2108-21099, 2113-2115 (В цвет, Триумф (серебристо-красный, 100))</t>
  </si>
  <si>
    <t>Боковые зеркала "АТП" в стиле Гранта (механические, повторитель стандартный) для ВАЗ 2108-21099, 2113-2115 (В цвет, Уточнить у менеджера)</t>
  </si>
  <si>
    <t>Боковые зеркала "АТП" в стиле Гранта (механические, повторитель Стандартный) для ВАЗ 2108-21099, 2113-2115 (В цвет, Франкония (темно-вишнево-малиновый, 105))</t>
  </si>
  <si>
    <t>Боковые зеркала "АТП" в стиле Гранта (механические, повторитель Стандартный) для ВАЗ 2108-21099, 2113-2115 (В цвет, Цунами (темно-зеленый, 363))</t>
  </si>
  <si>
    <t>Боковые зеркала "АТП" в стиле Гранта (механические, повторитель Стандартный) для ВАЗ 2108-21099, 2113-2115 (В цвет, Черный жемчуг (серебристо-коричневый, 513))</t>
  </si>
  <si>
    <t>Боковые зеркала "АТП" в стиле Гранта (механические, повторитель Стандартный) для ВАЗ 2108-21099, 2113-2115 (В цвет, Южный крест (серо-бежевый, 290))</t>
  </si>
  <si>
    <t>Боковые зеркала "АТП" в стиле Гранта (механические, повторитель Стандартный) для ВАЗ 2108-21099, 2113-2115 (Цвет 419)</t>
  </si>
  <si>
    <t>Боковые зеркала "АТП" в стиле Гранта (обогрев, электрорегулировка, бегающий RGB поворотник "мультиплазма") для ВАЗ 2110-2112, Лада Приора</t>
  </si>
  <si>
    <t>Боковые зеркала "АТП" в стиле Гранта (обогрев, электрорегулировка, бегающий RGB поворотник "мультиплазма") для ВАЗ 2110-2112, Лада Приора (В цвет, Ледяной (голубой, 413))</t>
  </si>
  <si>
    <t>Боковые зеркала "АТП" в стиле Гранта (повторитель, электропривод, обогрев) для ВАЗ 2108-21099, 2113-2115</t>
  </si>
  <si>
    <t>Боковые зеркала "АТП" в стиле Гранта (повторитель Lexus, электропривод, обогрев) для ВАЗ 2108-21099, 2113-2115 (В цвет кузова, Уточнить у менеджера)</t>
  </si>
  <si>
    <t>Боковые зеркала "АТП" в стиле Гранта (повторитель Lexus, электропривод, обогрев) для ВАЗ 2108-21099, 2113-2115 (В цвет, Аквамарин (серебристо-сине-зеленый, 460))</t>
  </si>
  <si>
    <t>Боковые зеркала "АТП" в стиле Гранта (повторитель Lexus, электропривод, обогрев) для ВАЗ 2108-21099, 2113-2115 (В цвет, Амулет (серебристо-темно-зеленый, 371))</t>
  </si>
  <si>
    <t>Боковые зеркала "АТП" в стиле Гранта (повторитель Lexus, электропривод, обогрев) для ВАЗ 2108-21099, 2113-2115 (В цвет, Антилопа (серебристо-бежевый, 277))</t>
  </si>
  <si>
    <t>Боковые зеркала "АТП" в стиле Гранта (повторитель Lexus, электропривод, обогрев) для ВАЗ 2108-21099, 2113-2115 (В цвет, Балтика (темно-сине-зеленый, 420))</t>
  </si>
  <si>
    <t>Боковые зеркала "АТП" в стиле Гранта (повторитель Lexus, электропривод, обогрев) для ВАЗ 2108-21099, 2113-2115 (В цвет, Белое облако (белый, 240))</t>
  </si>
  <si>
    <t>Боковые зеркала "АТП" в стиле Гранта (повторитель Lexus, электропривод, обогрев) для ВАЗ 2108-21099, 2113-2115 (В цвет, Бриз (зелено-голубой, 480))</t>
  </si>
  <si>
    <t>Боковые зеркала "АТП" в стиле Гранта (повторитель Lexus, электропривод, обогрев) для ВАЗ 2108-21099, 2113-2115 (В цвет, Бронзовый век (бежево-коричневый, 262))</t>
  </si>
  <si>
    <t>Боковые зеркала "АТП" в стиле Гранта (повторитель Lexus, электропривод, обогрев) для ВАЗ 2108-21099, 2113-2115 (В цвет, Валюта (серо-зеленый, 310))</t>
  </si>
  <si>
    <t>Боковые зеркала "АТП" в стиле Гранта (повторитель Lexus, электропривод, обогрев) для ВАЗ 2108-21099, 2113-2115 (В цвет, Вишневый сад (темно-серебристо-красный, 132))</t>
  </si>
  <si>
    <t>Боковые зеркала "АТП" в стиле Гранта (повторитель Lexus, электропривод, обогрев) для ВАЗ 2108-21099, 2113-2115 (В цвет, Дефиле (серебристо-серо-коричневый, 150))</t>
  </si>
  <si>
    <t>Боковые зеркала "АТП" в стиле Гранта (повторитель Lexus, электропривод, обогрев) для ВАЗ 2108-21099, 2113-2115 (В цвет, Жемчуг (серебристо-бело-молочный, 230))</t>
  </si>
  <si>
    <t>Боковые зеркала "АТП" в стиле Гранта (повторитель Lexus, электропривод, обогрев) для ВАЗ 2108-21099, 2113-2115 (В цвет, Золото инков (золотистый темно-зеленый, 347))</t>
  </si>
  <si>
    <t>Боковые зеркала "АТП" в стиле Гранта (повторитель Lexus, электропривод, обогрев) для ВАЗ 2108-21099, 2113-2115 (В цвет, Золотой лист (золотистый темно-зеленый, 331))</t>
  </si>
  <si>
    <t>Боковые зеркала "АТП" в стиле Гранта (повторитель Lexus, электропривод, обогрев) для ВАЗ 2108-21099, 2113-2115 (В цвет, Игуана (серебристо-ярко-зеленый, 311))</t>
  </si>
  <si>
    <t>Боковые зеркала "АТП" в стиле Гранта (повторитель Lexus, электропривод, обогрев) для ВАЗ 2108-21099, 2113-2115 (В цвет, Калифорнийский мак (золотисто-красный, 190))</t>
  </si>
  <si>
    <t>Боковые зеркала "АТП" в стиле Гранта (повторитель Lexus, электропривод, обогрев) для ВАЗ 2108-21099, 2113-2115 (В цвет, Капри (темно-синий, 453))</t>
  </si>
  <si>
    <t>Боковые зеркала "АТП" в стиле Гранта (повторитель Lexus, электропривод, обогрев) для ВАЗ 2108-21099, 2113-2115 (В цвет, Кармен (красный, 118))</t>
  </si>
  <si>
    <t>Боковые зеркала "АТП" в стиле Гранта (повторитель Lexus, электропривод, обогрев) для ВАЗ 2108-21099, 2113-2115 (В цвет, Кварц (серый, 630))</t>
  </si>
  <si>
    <t>Боковые зеркала "АТП" в стиле Гранта (повторитель Lexus, электропривод, обогрев) для ВАЗ 2108-21099, 2113-2115 (В цвет, Коралл (серебристый темно-красный, 116))</t>
  </si>
  <si>
    <t>Боковые зеркала "АТП" в стиле Гранта (повторитель Lexus, электропривод, обогрев) для ВАЗ 2108-21099, 2113-2115 (В цвет, Кориандр (золотисто-коричневый, 790))</t>
  </si>
  <si>
    <t>Боковые зеркала "АТП" в стиле Гранта (повторитель Lexus, электропривод, обогрев) для ВАЗ 2108-21099, 2113-2115 (В цвет, Космос (черный, 665))</t>
  </si>
  <si>
    <t>Боковые зеркала "АТП" в стиле Гранта (повторитель Lexus, электропривод, обогрев) для ВАЗ 2108-21099, 2113-2115 (В цвет, Кристалл (светло-серый, 281))</t>
  </si>
  <si>
    <t>Боковые зеркала "АТП" в стиле Гранта (повторитель Lexus, электропривод, обогрев) для ВАЗ 2108-21099, 2113-2115 (В цвет, Майя (серебристый темно-бордовый, 120))</t>
  </si>
  <si>
    <t>Боковые зеркала "АТП" в стиле Гранта (повторитель Lexus, электропривод, обогрев) для ВАЗ 2108-21099, 2113-2115 (В цвет, Мальборо (красный, 121))</t>
  </si>
  <si>
    <t>Боковые зеркала "АТП" в стиле Гранта (повторитель Lexus, электропривод, обогрев) для ВАЗ 2108-21099, 2113-2115 (В цвет, Мираж (серебристый-желто-зеленый, 280))</t>
  </si>
  <si>
    <t>Боковые зеркала "АТП" в стиле Гранта (повторитель Lexus, электропривод, обогрев) для ВАЗ 2108-21099, 2113-2115 (В цвет, Млечный путь (серебристо-серо-графитовый, 606))</t>
  </si>
  <si>
    <t>Боковые зеркала "АТП" в стиле Гранта (повторитель Lexus, электропривод, обогрев) для ВАЗ 2108-21099, 2113-2115 (В цвет, Мокрый асфальт (серебристый стальной, 626))</t>
  </si>
  <si>
    <t>Боковые зеркала "АТП" в стиле Гранта (повторитель Lexus, электропривод, обогрев) для ВАЗ 2108-21099, 2113-2115 (В цвет, Мускари (темно синий, 426))</t>
  </si>
  <si>
    <t>Боковые зеркала "АТП" в стиле Гранта (повторитель Lexus, электропривод, обогрев) для ВАЗ 2108-21099, 2113-2115 (В цвет, Невада (серебристо-серо-бежевый, 239))</t>
  </si>
  <si>
    <t>Боковые зеркала "АТП" в стиле Гранта (повторитель Lexus, электропривод, обогрев) для ВАЗ 2108-21099, 2113-2115 (В цвет, Нефертити (серебристый-бежевый, 270))</t>
  </si>
  <si>
    <t>Боковые зеркала "АТП" в стиле Гранта (повторитель Lexus, электропривод, обогрев) для ВАЗ 2108-21099, 2113-2115 (В цвет, Ниагара (серебристо-серо-голубоватый, 383))</t>
  </si>
  <si>
    <t>Боковые зеркала "АТП" в стиле Гранта (повторитель Lexus, электропривод, обогрев) для ВАЗ 2108-21099, 2113-2115 (В цвет, Опатия (серебристый оранжевый, 286))</t>
  </si>
  <si>
    <t>Боковые зеркала "АТП" в стиле Гранта (повторитель Lexus, электропривод, обогрев) для ВАЗ 2108-21099, 2113-2115 (В цвет, Осока (зелено-голубой, 308))</t>
  </si>
  <si>
    <t>Боковые зеркала "АТП" в стиле Гранта (повторитель Lexus, электропривод, обогрев) для ВАЗ 2108-21099, 2113-2115 (В цвет, Пантера (черная база, 672))</t>
  </si>
  <si>
    <t>Боковые зеркала "АТП" в стиле Гранта (повторитель Lexus, электропривод, обогрев) для ВАЗ 2108-21099, 2113-2115 (В цвет, Папирус (серебристо-серо-зеленоватый, 387))</t>
  </si>
  <si>
    <t>Боковые зеркала "АТП" в стиле Гранта (повторитель Lexus, электропривод, обогрев) для ВАЗ 2108-21099, 2113-2115 (В цвет, Персей (темно-синий, 429))</t>
  </si>
  <si>
    <t>Боковые зеркала "АТП" в стиле Гранта (повторитель Lexus, электропривод, обогрев) для ВАЗ 2108-21099, 2113-2115 (В цвет, Портвейн (темно-вишневый металлик, 192))</t>
  </si>
  <si>
    <t>Боковые зеркала "АТП" в стиле Гранта (повторитель Lexus, электропривод, обогрев) для ВАЗ 2108-21099, 2113-2115 (В цвет, Приз (серебристо-бежевый, 276))</t>
  </si>
  <si>
    <t>Боковые зеркала "АТП" в стиле Гранта (повторитель Lexus, электропривод, обогрев) для ВАЗ 2108-21099, 2113-2115 (В цвет, Рапсодия (серебристо-ярко-синий, 448))</t>
  </si>
  <si>
    <t>Боковые зеркала "АТП" в стиле Гранта (повторитель Lexus, электропривод, обогрев) для ВАЗ 2108-21099, 2113-2115 (В цвет, Регата (серебристо-темно-синий, 412))</t>
  </si>
  <si>
    <t>Боковые зеркала "АТП" в стиле Гранта (повторитель Lexus, электропривод, обогрев) для ВАЗ 2108-21099, 2113-2115 (В цвет, Робин гуд (черный с изумрудно-зеленым отливом, 391))</t>
  </si>
  <si>
    <t>Боковые зеркала "АТП" в стиле Гранта (повторитель Lexus, электропривод, обогрев) для ВАЗ 2108-21099, 2113-2115 (В цвет, Сандал (бежево-красный, 670))</t>
  </si>
  <si>
    <t>Боковые зеркала "АТП" в стиле Гранта (повторитель Lexus, электропривод, обогрев) для ВАЗ 2108-21099, 2113-2115 (В цвет, Серебристая ива (серебристый-зеленовато-серый, 301))</t>
  </si>
  <si>
    <t>Боковые зеркала "АТП" в стиле Гранта (повторитель Lexus, электропривод, обогрев) для ВАЗ 2108-21099, 2113-2115 (В цвет, Снежная королева (серебристый, 690))</t>
  </si>
  <si>
    <t>Боковые зеркала "АТП" в стиле Гранта (повторитель Lexus, электропривод, обогрев) для ВАЗ 2108-21099, 2113-2115 (В цвет, Сочи (серебристо-серо-зеленоватый, 360))</t>
  </si>
  <si>
    <t>Боковые зеркала "АТП" в стиле Гранта (повторитель Lexus, электропривод, обогрев) для ВАЗ 2108-21099, 2113-2115 (В цвет, Талая вода (светло-серый, 206))</t>
  </si>
  <si>
    <t>Боковые зеркала "АТП" в стиле Гранта (повторитель Lexus, электропривод, обогрев) для ВАЗ 2108-21099, 2113-2115 (В цвет, Торнадо (красный, 170))</t>
  </si>
  <si>
    <t>Боковые зеркала "АТП" в стиле Гранта (повторитель Lexus, электропривод, обогрев) для ВАЗ 2108-21099, 2113-2115 (В цвет, Триумф (серебристо-красный, 100))</t>
  </si>
  <si>
    <t>Боковые зеркала "АТП" в стиле Гранта (повторитель Lexus, электропривод, обогрев) для ВАЗ 2108-21099, 2113-2115 (В цвет, Франкония (темно-вишнево-малиновый, 105))</t>
  </si>
  <si>
    <t>Боковые зеркала "АТП" в стиле Гранта (повторитель Lexus, электропривод, обогрев) для ВАЗ 2108-21099, 2113-2115 (В цвет, Цунами (темно-зеленый, 363))</t>
  </si>
  <si>
    <t>Боковые зеркала "АТП" в стиле Гранта (повторитель Lexus, электропривод, обогрев) для ВАЗ 2108-21099, 2113-2115 (В цвет, Черный жемчуг (серебристо-коричневый, 513))</t>
  </si>
  <si>
    <t>Боковые зеркала "АТП" в стиле Гранта (повторитель Lexus, электропривод, обогрев) для ВАЗ 2108-21099, 2113-2115 (В цвет, Южный крест (серо-бежевый, 290))</t>
  </si>
  <si>
    <t>Боковые зеркала "АТП" в стиле Гранта (повторитель PLAZMA, электропривод, обогрев) для ВАЗ 2108-21099, 2113-2115 (В цвет кузова, Уточнить у менеджера)</t>
  </si>
  <si>
    <t>Боковые зеркала "АТП" в стиле Гранта (повторитель PLAZMA, электропривод, обогрев) для ВАЗ 2108-21099, 2113-2115 (В цвет, Аквамарин (серебристо-сине-зеленый, 460))</t>
  </si>
  <si>
    <t>Боковые зеркала "АТП" в стиле Гранта (повторитель PLAZMA, электропривод, обогрев) для ВАЗ 2108-21099, 2113-2115 (В цвет, Амулет (серебристо-темно-зеленый, 371))</t>
  </si>
  <si>
    <t>Боковые зеркала "АТП" в стиле Гранта (повторитель PLAZMA, электропривод, обогрев) для ВАЗ 2108-21099, 2113-2115 (В цвет, Антилопа (серебристо-бежевый, 277))</t>
  </si>
  <si>
    <t>Боковые зеркала "АТП" в стиле Гранта (повторитель PLAZMA, электропривод, обогрев) для ВАЗ 2108-21099, 2113-2115 (В цвет, Балтика (темно-сине-зеленый, 420))</t>
  </si>
  <si>
    <t>Боковые зеркала "АТП" в стиле Гранта (повторитель PLAZMA, электропривод, обогрев) для ВАЗ 2108-21099, 2113-2115 (В цвет, Белое облако (белый, 240))</t>
  </si>
  <si>
    <t>Боковые зеркала "АТП" в стиле Гранта (повторитель PLAZMA, электропривод, обогрев) для ВАЗ 2108-21099, 2113-2115 (В цвет, Бриз (зелено-голубой, 480))</t>
  </si>
  <si>
    <t>Боковые зеркала "АТП" в стиле Гранта (повторитель PLAZMA, электропривод, обогрев) для ВАЗ 2108-21099, 2113-2115 (В цвет, Бронзовый век (бежево-коричневый, 262))</t>
  </si>
  <si>
    <t>Боковые зеркала "АТП" в стиле Гранта (повторитель PLAZMA, электропривод, обогрев) для ВАЗ 2108-21099, 2113-2115 (В цвет, Валюта (серо-зеленый, 310))</t>
  </si>
  <si>
    <t>Боковые зеркала "АТП" в стиле Гранта (повторитель PLAZMA, электропривод, обогрев) для ВАЗ 2108-21099, 2113-2115 (В цвет, Вишневый сад (темно-серебристо-красный, 132))</t>
  </si>
  <si>
    <t>Боковые зеркала "АТП" в стиле Гранта (повторитель PLAZMA, электропривод, обогрев) для ВАЗ 2108-21099, 2113-2115 (В цвет, Дефиле (серебристо-серо-коричневый, 150))</t>
  </si>
  <si>
    <t>Боковые зеркала "АТП" в стиле Гранта (повторитель PLAZMA, электропривод, обогрев) для ВАЗ 2108-21099, 2113-2115 (В цвет, Жемчуг (серебристо-бело-молочный, 230))</t>
  </si>
  <si>
    <t>Боковые зеркала "АТП" в стиле Гранта (повторитель PLAZMA, электропривод, обогрев) для ВАЗ 2108-21099, 2113-2115 (В цвет, Золото инков (золотистый темно-зеленый, 347))</t>
  </si>
  <si>
    <t>Боковые зеркала "АТП" в стиле Гранта (повторитель PLAZMA, электропривод, обогрев) для ВАЗ 2108-21099, 2113-2115 (В цвет, Золотой лист (золотистый темно-зеленый, 331))</t>
  </si>
  <si>
    <t>Боковые зеркала "АТП" в стиле Гранта (повторитель PLAZMA, электропривод, обогрев) для ВАЗ 2108-21099, 2113-2115 (В цвет, Игуана (серебристо-ярко-зеленый, 311))</t>
  </si>
  <si>
    <t>Боковые зеркала "АТП" в стиле Гранта (повторитель PLAZMA, электропривод, обогрев) для ВАЗ 2108-21099, 2113-2115 (В цвет, Калифорнийский мак (золотисто-красный, 190))</t>
  </si>
  <si>
    <t>Боковые зеркала "АТП" в стиле Гранта (повторитель PLAZMA, электропривод, обогрев) для ВАЗ 2108-21099, 2113-2115 (В цвет, Капри (темно-синий, 453))</t>
  </si>
  <si>
    <t>Боковые зеркала "АТП" в стиле Гранта (повторитель PLAZMA, электропривод, обогрев) для ВАЗ 2108-21099, 2113-2115 (В цвет, Кармен (красный, 118))</t>
  </si>
  <si>
    <t>Боковые зеркала "АТП" в стиле Гранта (повторитель PLAZMA, электропривод, обогрев) для ВАЗ 2108-21099, 2113-2115 (В цвет, Кварц (серый, 630))</t>
  </si>
  <si>
    <t>Боковые зеркала "АТП" в стиле Гранта (повторитель PLAZMA, электропривод, обогрев) для ВАЗ 2108-21099, 2113-2115 (В цвет, Коралл (серебристый темно-красный, 116))</t>
  </si>
  <si>
    <t>Боковые зеркала "АТП" в стиле Гранта (повторитель PLAZMA, электропривод, обогрев) для ВАЗ 2108-21099, 2113-2115 (В цвет, Кориандр (золотисто-коричневый, 790))</t>
  </si>
  <si>
    <t>Боковые зеркала "АТП" в стиле Гранта (повторитель PLAZMA, электропривод, обогрев) для ВАЗ 2108-21099, 2113-2115 (В цвет, Космос (черный, 665))</t>
  </si>
  <si>
    <t>Боковые зеркала "АТП" в стиле Гранта (повторитель PLAZMA, электропривод, обогрев) для ВАЗ 2108-21099, 2113-2115 (В цвет, Кристалл (светло-серый, 281))</t>
  </si>
  <si>
    <t>Боковые зеркала "АТП" в стиле Гранта (повторитель PLAZMA, электропривод, обогрев) для ВАЗ 2108-21099, 2113-2115 (В цвет, Майя (серебристый темно-бордовый, 120))</t>
  </si>
  <si>
    <t>Боковые зеркала "АТП" в стиле Гранта (повторитель PLAZMA, электропривод, обогрев) для ВАЗ 2108-21099, 2113-2115 (В цвет, Мальборо (красный, 121))</t>
  </si>
  <si>
    <t>Боковые зеркала "АТП" в стиле Гранта (повторитель PLAZMA, электропривод, обогрев) для ВАЗ 2108-21099, 2113-2115 (В цвет, Мираж (серебристый-желто-зеленый, 280))</t>
  </si>
  <si>
    <t>Боковые зеркала "АТП" в стиле Гранта (повторитель PLAZMA, электропривод, обогрев) для ВАЗ 2108-21099, 2113-2115 (В цвет, Млечный путь (серебристо-серо-графитовый, 606))</t>
  </si>
  <si>
    <t>Боковые зеркала "АТП" в стиле Гранта (повторитель PLAZMA, электропривод, обогрев) для ВАЗ 2108-21099, 2113-2115 (В цвет, Мокрый асфальт (серебристый стальной, 626))</t>
  </si>
  <si>
    <t>Боковые зеркала "АТП" в стиле Гранта (повторитель PLAZMA, электропривод, обогрев) для ВАЗ 2108-21099, 2113-2115 (В цвет, Мускари (темно синий, 426))</t>
  </si>
  <si>
    <t>Боковые зеркала "АТП" в стиле Гранта (повторитель PLAZMA, электропривод, обогрев) для ВАЗ 2108-21099, 2113-2115 (В цвет, Невада (серебристо-серо-бежевый, 239))</t>
  </si>
  <si>
    <t>Боковые зеркала "АТП" в стиле Гранта (повторитель PLAZMA, электропривод, обогрев) для ВАЗ 2108-21099, 2113-2115 (В цвет, Нефертити (серебристый-бежевый, 270))</t>
  </si>
  <si>
    <t>Боковые зеркала "АТП" в стиле Гранта (повторитель PLAZMA, электропривод, обогрев) для ВАЗ 2108-21099, 2113-2115 (В цвет, Ниагара (серебристо-серо-голубоватый, 383))</t>
  </si>
  <si>
    <t>Боковые зеркала "АТП" в стиле Гранта (повторитель PLAZMA, электропривод, обогрев) для ВАЗ 2108-21099, 2113-2115 (В цвет, Опатия (серебристый оранжевый, 286))</t>
  </si>
  <si>
    <t>Боковые зеркала "АТП" в стиле Гранта (повторитель PLAZMA, электропривод, обогрев) для ВАЗ 2108-21099, 2113-2115 (В цвет, Осока (зелено-голубой, 308))</t>
  </si>
  <si>
    <t>Боковые зеркала "АТП" в стиле Гранта (повторитель PLAZMA, электропривод, обогрев) для ВАЗ 2108-21099, 2113-2115 (В цвет, Пантера (черная база, 672))</t>
  </si>
  <si>
    <t>Боковые зеркала "АТП" в стиле Гранта (повторитель PLAZMA, электропривод, обогрев) для ВАЗ 2108-21099, 2113-2115 (В цвет, Папирус (серебристо-серо-зеленоватый, 387))</t>
  </si>
  <si>
    <t>Боковые зеркала "АТП" в стиле Гранта (повторитель PLAZMA, электропривод, обогрев) для ВАЗ 2108-21099, 2113-2115 (В цвет, Персей (темно-синий, 429))</t>
  </si>
  <si>
    <t>Боковые зеркала "АТП" в стиле Гранта (повторитель PLAZMA, электропривод, обогрев) для ВАЗ 2108-21099, 2113-2115 (В цвет, Портвейн (темно-вишневый металлик, 192))</t>
  </si>
  <si>
    <t>Боковые зеркала "АТП" в стиле Гранта (повторитель PLAZMA, электропривод, обогрев) для ВАЗ 2108-21099, 2113-2115 (В цвет, Приз (серебристо-бежевый, 276))</t>
  </si>
  <si>
    <t>Боковые зеркала "АТП" в стиле Гранта (повторитель PLAZMA, электропривод, обогрев) для ВАЗ 2108-21099, 2113-2115 (В цвет, Рапсодия (серебристо-ярко-синий, 448))</t>
  </si>
  <si>
    <t>Боковые зеркала "АТП" в стиле Гранта (повторитель PLAZMA, электропривод, обогрев) для ВАЗ 2108-21099, 2113-2115 (В цвет, Регата (серебристо-темно-синий, 412))</t>
  </si>
  <si>
    <t>Боковые зеркала "АТП" в стиле Гранта (повторитель PLAZMA, электропривод, обогрев) для ВАЗ 2108-21099, 2113-2115 (В цвет, Робин гуд (черный с изумрудно-зеленым отливом, 391))</t>
  </si>
  <si>
    <t>Боковые зеркала "АТП" в стиле Гранта (повторитель PLAZMA, электропривод, обогрев) для ВАЗ 2108-21099, 2113-2115 (В цвет, Сандал (бежево-красный, 670))</t>
  </si>
  <si>
    <t>Боковые зеркала "АТП" в стиле Гранта (повторитель PLAZMA, электропривод, обогрев) для ВАЗ 2108-21099, 2113-2115 (В цвет, Серебристая ива (серебристый-зеленовато-серый, 301))</t>
  </si>
  <si>
    <t>Боковые зеркала "АТП" в стиле Гранта (повторитель PLAZMA, электропривод, обогрев) для ВАЗ 2108-21099, 2113-2115 (В цвет, Снежная королева (серебристый, 690))</t>
  </si>
  <si>
    <t>Боковые зеркала "АТП" в стиле Гранта (повторитель PLAZMA, электропривод, обогрев) для ВАЗ 2108-21099, 2113-2115 (В цвет, Сочи (серебристо-серо-зеленоватый, 360))</t>
  </si>
  <si>
    <t>Боковые зеркала "АТП" в стиле Гранта (повторитель PLAZMA, электропривод, обогрев) для ВАЗ 2108-21099, 2113-2115 (В цвет, Талая вода (светло-серый, 206))</t>
  </si>
  <si>
    <t>Боковые зеркала "АТП" в стиле Гранта (повторитель PLAZMA, электропривод, обогрев) для ВАЗ 2108-21099, 2113-2115 (В цвет, Торнадо (красный, 170))</t>
  </si>
  <si>
    <t>Боковые зеркала "АТП" в стиле Гранта (повторитель PLAZMA, электропривод, обогрев) для ВАЗ 2108-21099, 2113-2115 (В цвет, Триумф (серебристо-красный, 100))</t>
  </si>
  <si>
    <t>Боковые зеркала "АТП" в стиле Гранта (повторитель PLAZMA, электропривод, обогрев) для ВАЗ 2108-21099, 2113-2115 (В цвет, Франкония (темно-вишнево-малиновый, 105))</t>
  </si>
  <si>
    <t>Боковые зеркала "АТП" в стиле Гранта (повторитель PLAZMA, электропривод, обогрев) для ВАЗ 2108-21099, 2113-2115 (В цвет, Цунами (темно-зеленый, 363))</t>
  </si>
  <si>
    <t>Боковые зеркала "АТП" в стиле Гранта (повторитель PLAZMA, электропривод, обогрев) для ВАЗ 2108-21099, 2113-2115 (В цвет, Черный жемчуг (серебристо-коричневый, 513))</t>
  </si>
  <si>
    <t>Боковые зеркала "АТП" в стиле Гранта (повторитель PLAZMA, электропривод, обогрев) для ВАЗ 2108-21099, 2113-2115 (В цвет, Южный крест (серо-бежевый, 290))</t>
  </si>
  <si>
    <t>Боковые зеркала "АТП" в стиле Гранта (повторитель МУЛЬТИ PLAZMA, электропривод, обогрев) для ВАЗ 2108-21099, 2113-2115 (В цвет кузова, Уточнить у менеджера)</t>
  </si>
  <si>
    <t>Боковые зеркала "АТП" в стиле Гранта (повторитель МУЛЬТИ PLAZMA, электропривод, обогрев) для ВАЗ 2108-21099, 2113-2115 (В цвет, Аквамарин (серебристо-сине-зеленый, 460))</t>
  </si>
  <si>
    <t>Боковые зеркала "АТП" в стиле Гранта (повторитель МУЛЬТИ PLAZMA, электропривод, обогрев) для ВАЗ 2108-21099, 2113-2115 (В цвет, Амулет (серебристо-темно-зеленый, 371))</t>
  </si>
  <si>
    <t>Боковые зеркала "АТП" в стиле Гранта (повторитель МУЛЬТИ PLAZMA, электропривод, обогрев) для ВАЗ 2108-21099, 2113-2115 (В цвет, Антилопа (серебристо-бежевый, 277))</t>
  </si>
  <si>
    <t>Боковые зеркала "АТП" в стиле Гранта (повторитель МУЛЬТИ PLAZMA, электропривод, обогрев) для ВАЗ 2108-21099, 2113-2115 (В цвет, Балтика (темно-сине-зеленый, 420))</t>
  </si>
  <si>
    <t>Боковые зеркала "АТП" в стиле Гранта (повторитель МУЛЬТИ PLAZMA, электропривод, обогрев) для ВАЗ 2108-21099, 2113-2115 (В цвет, Белое облако (белый, 240))</t>
  </si>
  <si>
    <t>Боковые зеркала "АТП" в стиле Гранта (повторитель МУЛЬТИ PLAZMA, электропривод, обогрев) для ВАЗ 2108-21099, 2113-2115 (В цвет, Бриз (зелено-голубой, 480))</t>
  </si>
  <si>
    <t>Боковые зеркала "АТП" в стиле Гранта (повторитель МУЛЬТИ PLAZMA, электропривод, обогрев) для ВАЗ 2108-21099, 2113-2115 (В цвет, Бронзовый век (бежево-коричневый, 262))</t>
  </si>
  <si>
    <t>Боковые зеркала "АТП" в стиле Гранта (повторитель МУЛЬТИ PLAZMA, электропривод, обогрев) для ВАЗ 2108-21099, 2113-2115 (В цвет, Валюта (серо-зеленый, 310))</t>
  </si>
  <si>
    <t>Боковые зеркала "АТП" в стиле Гранта (повторитель МУЛЬТИ PLAZMA, электропривод, обогрев) для ВАЗ 2108-21099, 2113-2115 (В цвет, Вишневый сад (темно-серебристо-красный, 132))</t>
  </si>
  <si>
    <t>Боковые зеркала "АТП" в стиле Гранта (повторитель МУЛЬТИ PLAZMA, электропривод, обогрев) для ВАЗ 2108-21099, 2113-2115 (В цвет, Дефиле (серебристо-серо-коричневый, 150))</t>
  </si>
  <si>
    <t>Боковые зеркала "АТП" в стиле Гранта (повторитель МУЛЬТИ PLAZMA, электропривод, обогрев) для ВАЗ 2108-21099, 2113-2115 (В цвет, Жемчуг (серебристо-бело-молочный, 230))</t>
  </si>
  <si>
    <t>Боковые зеркала "АТП" в стиле Гранта (повторитель МУЛЬТИ PLAZMA, электропривод, обогрев) для ВАЗ 2108-21099, 2113-2115 (В цвет, Золото инков (золотистый темно-зеленый, 347))</t>
  </si>
  <si>
    <t>Боковые зеркала "АТП" в стиле Гранта (повторитель МУЛЬТИ PLAZMA, электропривод, обогрев) для ВАЗ 2108-21099, 2113-2115 (В цвет, Золотой лист (золотистый темно-зеленый, 331))</t>
  </si>
  <si>
    <t>Боковые зеркала "АТП" в стиле Гранта (повторитель МУЛЬТИ PLAZMA, электропривод, обогрев) для ВАЗ 2108-21099, 2113-2115 (В цвет, Игуана (серебристо-ярко-зеленый, 311))</t>
  </si>
  <si>
    <t>Боковые зеркала "АТП" в стиле Гранта (повторитель МУЛЬТИ PLAZMA, электропривод, обогрев) для ВАЗ 2108-21099, 2113-2115 (В цвет, Калифорнийский мак (золотисто-красный, 190))</t>
  </si>
  <si>
    <t>Боковые зеркала "АТП" в стиле Гранта (повторитель МУЛЬТИ PLAZMA, электропривод, обогрев) для ВАЗ 2108-21099, 2113-2115 (В цвет, Капри (темно-синий, 453))</t>
  </si>
  <si>
    <t>Боковые зеркала "АТП" в стиле Гранта (повторитель МУЛЬТИ PLAZMA, электропривод, обогрев) для ВАЗ 2108-21099, 2113-2115 (В цвет, Кармен (красный, 118))</t>
  </si>
  <si>
    <t>Боковые зеркала "АТП" в стиле Гранта (повторитель МУЛЬТИ PLAZMA, электропривод, обогрев) для ВАЗ 2108-21099, 2113-2115 (В цвет, Кварц (серый, 630))</t>
  </si>
  <si>
    <t>Боковые зеркала "АТП" в стиле Гранта (повторитель МУЛЬТИ PLAZMA, электропривод, обогрев) для ВАЗ 2108-21099, 2113-2115 (В цвет, Коралл (серебристый темно-красный, 116))</t>
  </si>
  <si>
    <t>Боковые зеркала "АТП" в стиле Гранта (повторитель МУЛЬТИ PLAZMA, электропривод, обогрев) для ВАЗ 2108-21099, 2113-2115 (В цвет, Кориандр (золотисто-коричневый, 790))</t>
  </si>
  <si>
    <t>Боковые зеркала "АТП" в стиле Гранта (повторитель МУЛЬТИ PLAZMA, электропривод, обогрев) для ВАЗ 2108-21099, 2113-2115 (В цвет, Космос (черный, 665))</t>
  </si>
  <si>
    <t>Боковые зеркала "АТП" в стиле Гранта (повторитель МУЛЬТИ PLAZMA, электропривод, обогрев) для ВАЗ 2108-21099, 2113-2115 (В цвет, Кристалл (светло-серый, 281))</t>
  </si>
  <si>
    <t>Боковые зеркала "АТП" в стиле Гранта (повторитель МУЛЬТИ PLAZMA, электропривод, обогрев) для ВАЗ 2108-21099, 2113-2115 (В цвет, Майя (серебристый темно-бордовый, 120))</t>
  </si>
  <si>
    <t>Боковые зеркала "АТП" в стиле Гранта (повторитель МУЛЬТИ PLAZMA, электропривод, обогрев) для ВАЗ 2108-21099, 2113-2115 (В цвет, Мальборо (красный, 121))</t>
  </si>
  <si>
    <t>Боковые зеркала "АТП" в стиле Гранта (повторитель МУЛЬТИ PLAZMA, электропривод, обогрев) для ВАЗ 2108-21099, 2113-2115 (В цвет, Мираж (серебристый-желто-зеленый, 280))</t>
  </si>
  <si>
    <t>Боковые зеркала "АТП" в стиле Гранта (повторитель МУЛЬТИ PLAZMA, электропривод, обогрев) для ВАЗ 2108-21099, 2113-2115 (В цвет, Млечный путь (серебристо-серо-графитовый, 606))</t>
  </si>
  <si>
    <t>Боковые зеркала "АТП" в стиле Гранта (повторитель МУЛЬТИ PLAZMA, электропривод, обогрев) для ВАЗ 2108-21099, 2113-2115 (В цвет, Мокрый асфальт (серебристый стальной, 626))</t>
  </si>
  <si>
    <t>Боковые зеркала "АТП" в стиле Гранта (повторитель МУЛЬТИ PLAZMA, электропривод, обогрев) для ВАЗ 2108-21099, 2113-2115 (В цвет, Мускари (темно синий, 426))</t>
  </si>
  <si>
    <t>Боковые зеркала "АТП" в стиле Гранта (повторитель МУЛЬТИ PLAZMA, электропривод, обогрев) для ВАЗ 2108-21099, 2113-2115 (В цвет, Невада (серебристо-серо-бежевый, 239))</t>
  </si>
  <si>
    <t>Боковые зеркала "АТП" в стиле Гранта (повторитель МУЛЬТИ PLAZMA, электропривод, обогрев) для ВАЗ 2108-21099, 2113-2115 (В цвет, Нефертити (серебристый-бежевый, 270))</t>
  </si>
  <si>
    <t>Боковые зеркала "АТП" в стиле Гранта (повторитель МУЛЬТИ PLAZMA, электропривод, обогрев) для ВАЗ 2108-21099, 2113-2115 (В цвет, Ниагара (серебристо-серо-голубоватый, 383))</t>
  </si>
  <si>
    <t>Боковые зеркала "АТП" в стиле Гранта (повторитель МУЛЬТИ PLAZMA, электропривод, обогрев) для ВАЗ 2108-21099, 2113-2115 (В цвет, Опатия (серебристый оранжевый, 286))</t>
  </si>
  <si>
    <t>Боковые зеркала "АТП" в стиле Гранта (повторитель МУЛЬТИ PLAZMA, электропривод, обогрев) для ВАЗ 2108-21099, 2113-2115 (В цвет, Осока (зелено-голубой, 308))</t>
  </si>
  <si>
    <t>Боковые зеркала "АТП" в стиле Гранта (повторитель МУЛЬТИ PLAZMA, электропривод, обогрев) для ВАЗ 2108-21099, 2113-2115 (В цвет, Пантера (черная база, 672))</t>
  </si>
  <si>
    <t>Боковые зеркала "АТП" в стиле Гранта (повторитель МУЛЬТИ PLAZMA, электропривод, обогрев) для ВАЗ 2108-21099, 2113-2115 (В цвет, Папирус (серебристо-серо-зеленоватый, 387))</t>
  </si>
  <si>
    <t>Боковые зеркала "АТП" в стиле Гранта (повторитель МУЛЬТИ PLAZMA, электропривод, обогрев) для ВАЗ 2108-21099, 2113-2115 (В цвет, Персей (темно-синий, 429))</t>
  </si>
  <si>
    <t>Боковые зеркала "АТП" в стиле Гранта (повторитель МУЛЬТИ PLAZMA, электропривод, обогрев) для ВАЗ 2108-21099, 2113-2115 (В цвет, Портвейн (темно-вишневый металлик, 192))</t>
  </si>
  <si>
    <t>Боковые зеркала "АТП" в стиле Гранта (повторитель МУЛЬТИ PLAZMA, электропривод, обогрев) для ВАЗ 2108-21099, 2113-2115 (В цвет, Приз (серебристо-бежевый, 276))</t>
  </si>
  <si>
    <t>Боковые зеркала "АТП" в стиле Гранта (повторитель МУЛЬТИ PLAZMA, электропривод, обогрев) для ВАЗ 2108-21099, 2113-2115 (В цвет, Рапсодия (серебристо-ярко-синий, 448))</t>
  </si>
  <si>
    <t>Боковые зеркала "АТП" в стиле Гранта (повторитель МУЛЬТИ PLAZMA, электропривод, обогрев) для ВАЗ 2108-21099, 2113-2115 (В цвет, Регата (серебристо-темно-синий, 412))</t>
  </si>
  <si>
    <t>Боковые зеркала "АТП" в стиле Гранта (повторитель МУЛЬТИ PLAZMA, электропривод, обогрев) для ВАЗ 2108-21099, 2113-2115 (В цвет, Робин гуд (черный с изумрудно-зеленым отливом, 391))</t>
  </si>
  <si>
    <t>Боковые зеркала "АТП" в стиле Гранта (повторитель МУЛЬТИ PLAZMA, электропривод, обогрев) для ВАЗ 2108-21099, 2113-2115 (В цвет, Сандал (бежево-красный, 670))</t>
  </si>
  <si>
    <t>Боковые зеркала "АТП" в стиле Гранта (повторитель МУЛЬТИ PLAZMA, электропривод, обогрев) для ВАЗ 2108-21099, 2113-2115 (В цвет, Серебристая ива (серебристый-зеленовато-серый, 301))</t>
  </si>
  <si>
    <t>Боковые зеркала "АТП" в стиле Гранта (повторитель МУЛЬТИ PLAZMA, электропривод, обогрев) для ВАЗ 2108-21099, 2113-2115 (В цвет, Снежная королева (серебристый, 690))</t>
  </si>
  <si>
    <t>Боковые зеркала "АТП" в стиле Гранта (повторитель МУЛЬТИ PLAZMA, электропривод, обогрев) для ВАЗ 2108-21099, 2113-2115 (В цвет, Сочи (серебристо-серо-зеленоватый, 360))</t>
  </si>
  <si>
    <t>Боковые зеркала "АТП" в стиле Гранта (повторитель МУЛЬТИ PLAZMA, электропривод, обогрев) для ВАЗ 2108-21099, 2113-2115 (В цвет, Талая вода (светло-серый, 206))</t>
  </si>
  <si>
    <t>Боковые зеркала "АТП" в стиле Гранта (повторитель МУЛЬТИ PLAZMA, электропривод, обогрев) для ВАЗ 2108-21099, 2113-2115 (В цвет, Торнадо (красный, 170))</t>
  </si>
  <si>
    <t>Боковые зеркала "АТП" в стиле Гранта (повторитель МУЛЬТИ PLAZMA, электропривод, обогрев) для ВАЗ 2108-21099, 2113-2115 (В цвет, Триумф (серебристо-красный, 100))</t>
  </si>
  <si>
    <t>Боковые зеркала "АТП" в стиле Гранта (повторитель МУЛЬТИ PLAZMA, электропривод, обогрев) для ВАЗ 2108-21099, 2113-2115 (В цвет, Франкония (темно-вишнево-малиновый, 105))</t>
  </si>
  <si>
    <t>Боковые зеркала "АТП" в стиле Гранта (повторитель МУЛЬТИ PLAZMA, электропривод, обогрев) для ВАЗ 2108-21099, 2113-2115 (В цвет, Цунами (темно-зеленый, 363))</t>
  </si>
  <si>
    <t>Боковые зеркала "АТП" в стиле Гранта (повторитель МУЛЬТИ PLAZMA, электропривод, обогрев) для ВАЗ 2108-21099, 2113-2115 (В цвет, Черный жемчуг (серебристо-коричневый, 513))</t>
  </si>
  <si>
    <t>Боковые зеркала "АТП" в стиле Гранта (повторитель МУЛЬТИ PLAZMA, электропривод, обогрев) для ВАЗ 2108-21099, 2113-2115 (В цвет, Южный крест (серо-бежевый, 290))</t>
  </si>
  <si>
    <t>Боковые зеркала "АТП" в стиле Гранта (повторитель Стандарт, электропривод, обогрев) для ВАЗ 2108-21099, 2113-2115 (В цвет, Аквамарин (серебристо-сине-зеленый, 460))</t>
  </si>
  <si>
    <t>Боковые зеркала "АТП" в стиле Гранта (повторитель Стандарт, электропривод, обогрев) для ВАЗ 2108-21099, 2113-2115 (В цвет, Амулет (серебристо-темно-зеленый, 371))</t>
  </si>
  <si>
    <t>Боковые зеркала "АТП" в стиле Гранта (повторитель Стандарт, электропривод, обогрев) для ВАЗ 2108-21099, 2113-2115 (В цвет, Антилопа (серебристо-бежевый, 277))</t>
  </si>
  <si>
    <t>Боковые зеркала "АТП" в стиле Гранта (повторитель Стандарт, электропривод, обогрев) для ВАЗ 2108-21099, 2113-2115 (В цвет, Балтика (темно-сине-зеленый, 420))</t>
  </si>
  <si>
    <t>Боковые зеркала "АТП" в стиле Гранта (повторитель Стандарт, электропривод, обогрев) для ВАЗ 2108-21099, 2113-2115 (В цвет, Белое облако (белый, 240))</t>
  </si>
  <si>
    <t>Боковые зеркала "АТП" в стиле Гранта (повторитель Стандарт, электропривод, обогрев) для ВАЗ 2108-21099, 2113-2115 (В цвет, Бриз (зелено-голубой, 480))</t>
  </si>
  <si>
    <t>Боковые зеркала "АТП" в стиле Гранта (повторитель Стандарт, электропривод, обогрев) для ВАЗ 2108-21099, 2113-2115 (В цвет, Бронзовый век (бежево-коричневый, 262))</t>
  </si>
  <si>
    <t>Боковые зеркала "АТП" в стиле Гранта (повторитель Стандарт, электропривод, обогрев) для ВАЗ 2108-21099, 2113-2115 (В цвет, Валюта (серо-зеленый, 310))</t>
  </si>
  <si>
    <t>Боковые зеркала "АТП" в стиле Гранта (повторитель Стандарт, электропривод, обогрев) для ВАЗ 2108-21099, 2113-2115 (В цвет, Вишневый сад (темно-серебристо-красный, 132))</t>
  </si>
  <si>
    <t>Боковые зеркала "АТП" в стиле Гранта (повторитель Стандарт, электропривод, обогрев) для ВАЗ 2108-21099, 2113-2115 (В цвет, Дефиле (серебристо-серо-коричневый, 150))</t>
  </si>
  <si>
    <t>Боковые зеркала "АТП" в стиле Гранта (повторитель Стандарт, электропривод, обогрев) для ВАЗ 2108-21099, 2113-2115 (В цвет, Жемчуг (серебристо-бело-молочный, 230))</t>
  </si>
  <si>
    <t>Боковые зеркала "АТП" в стиле Гранта (повторитель Стандарт, электропривод, обогрев) для ВАЗ 2108-21099, 2113-2115 (В цвет, Золото инков (золотистый темно-зеленый, 347))</t>
  </si>
  <si>
    <t>Боковые зеркала "АТП" в стиле Гранта (повторитель Стандарт, электропривод, обогрев) для ВАЗ 2108-21099, 2113-2115 (В цвет, Золотой лист (золотистый темно-зеленый, 331))</t>
  </si>
  <si>
    <t>Боковые зеркала "АТП" в стиле Гранта (повторитель Стандарт, электропривод, обогрев) для ВАЗ 2108-21099, 2113-2115 (В цвет, Игуана (серебристо-ярко-зеленый, 311))</t>
  </si>
  <si>
    <t>Боковые зеркала "АТП" в стиле Гранта (повторитель Стандарт, электропривод, обогрев) для ВАЗ 2108-21099, 2113-2115 (В цвет, Калифорнийский мак (золотисто-красный, 190))</t>
  </si>
  <si>
    <t>Боковые зеркала "АТП" в стиле Гранта (повторитель Стандарт, электропривод, обогрев) для ВАЗ 2108-21099, 2113-2115 (В цвет, Капри (темно-синий, 453))</t>
  </si>
  <si>
    <t>Боковые зеркала "АТП" в стиле Гранта (повторитель Стандарт, электропривод, обогрев) для ВАЗ 2108-21099, 2113-2115 (В цвет, Кармен (красный, 118))</t>
  </si>
  <si>
    <t>Боковые зеркала "АТП" в стиле Гранта (повторитель Стандарт, электропривод, обогрев) для ВАЗ 2108-21099, 2113-2115 (В цвет, Кварц (серый, 630))</t>
  </si>
  <si>
    <t>Боковые зеркала "АТП" в стиле Гранта (повторитель Стандарт, электропривод, обогрев) для ВАЗ 2108-21099, 2113-2115 (В цвет, Коралл (серебристый темно-красный, 116))</t>
  </si>
  <si>
    <t>Боковые зеркала "АТП" в стиле Гранта (повторитель Стандарт, электропривод, обогрев) для ВАЗ 2108-21099, 2113-2115 (В цвет, Кориандр (золотисто-коричневый, 790))</t>
  </si>
  <si>
    <t>Боковые зеркала "АТП" в стиле Гранта (повторитель Стандарт, электропривод, обогрев) для ВАЗ 2108-21099, 2113-2115 (В цвет, Космос (черный, 665))</t>
  </si>
  <si>
    <t>Боковые зеркала "АТП" в стиле Гранта (повторитель Стандарт, электропривод, обогрев) для ВАЗ 2108-21099, 2113-2115 (В цвет, Кристалл (светло-серый, 281))</t>
  </si>
  <si>
    <t>Боковые зеркала "АТП" в стиле Гранта (повторитель Стандарт, электропривод, обогрев) для ВАЗ 2108-21099, 2113-2115 (В цвет, Майя (серебристый темно-бордовый, 120))</t>
  </si>
  <si>
    <t>Боковые зеркала "АТП" в стиле Гранта (повторитель Стандарт, электропривод, обогрев) для ВАЗ 2108-21099, 2113-2115 (В цвет, Мальборо (красный, 121))</t>
  </si>
  <si>
    <t>Боковые зеркала "АТП" в стиле Гранта (повторитель Стандарт, электропривод, обогрев) для ВАЗ 2108-21099, 2113-2115 (В цвет, Мираж (серебристый-желто-зеленый, 280))</t>
  </si>
  <si>
    <t>Боковые зеркала "АТП" в стиле Гранта (повторитель Стандарт, электропривод, обогрев) для ВАЗ 2108-21099, 2113-2115 (В цвет, Млечный путь (серебристо-серо-графитовый, 606))</t>
  </si>
  <si>
    <t>Боковые зеркала "АТП" в стиле Гранта (повторитель Стандарт, электропривод, обогрев) для ВАЗ 2108-21099, 2113-2115 (В цвет, Мокрый асфальт (серебристый стальной, 626))</t>
  </si>
  <si>
    <t>Боковые зеркала "АТП" в стиле Гранта (повторитель Стандарт, электропривод, обогрев) для ВАЗ 2108-21099, 2113-2115 (В цвет, Мускари (темно синий, 426))</t>
  </si>
  <si>
    <t>Боковые зеркала "АТП" в стиле Гранта (повторитель Стандарт, электропривод, обогрев) для ВАЗ 2108-21099, 2113-2115 (В цвет, Невада (серебристо-серо-бежевый, 239))</t>
  </si>
  <si>
    <t>Боковые зеркала "АТП" в стиле Гранта (повторитель Стандарт, электропривод, обогрев) для ВАЗ 2108-21099, 2113-2115 (В цвет, Нефертити (серебристый-бежевый, 270))</t>
  </si>
  <si>
    <t>Боковые зеркала "АТП" в стиле Гранта (повторитель Стандарт, электропривод, обогрев) для ВАЗ 2108-21099, 2113-2115 (В цвет, Ниагара (серебристо-серо-голубоватый, 383))</t>
  </si>
  <si>
    <t>Боковые зеркала "АТП" в стиле Гранта (повторитель Стандарт, электропривод, обогрев) для ВАЗ 2108-21099, 2113-2115 (В цвет, Опатия (серебристый оранжевый, 286))</t>
  </si>
  <si>
    <t>Боковые зеркала "АТП" в стиле Гранта (повторитель Стандарт, электропривод, обогрев) для ВАЗ 2108-21099, 2113-2115 (В цвет, Осока (зелено-голубой, 308))</t>
  </si>
  <si>
    <t>Боковые зеркала "АТП" в стиле Гранта (повторитель Стандарт, электропривод, обогрев) для ВАЗ 2108-21099, 2113-2115 (В цвет, Пантера (черная база, 672))</t>
  </si>
  <si>
    <t>Боковые зеркала "АТП" в стиле Гранта (повторитель Стандарт, электропривод, обогрев) для ВАЗ 2108-21099, 2113-2115 (В цвет, Папирус (серебристо-серо-зеленоватый, 387))</t>
  </si>
  <si>
    <t>Боковые зеркала "АТП" в стиле Гранта (повторитель Стандарт, электропривод, обогрев) для ВАЗ 2108-21099, 2113-2115 (В цвет, Персей (темно-синий, 429))</t>
  </si>
  <si>
    <t>Боковые зеркала "АТП" в стиле Гранта (повторитель Стандарт, электропривод, обогрев) для ВАЗ 2108-21099, 2113-2115 (В цвет, Портвейн (темно-вишневый металлик, 192))</t>
  </si>
  <si>
    <t>Боковые зеркала "АТП" в стиле Гранта (повторитель Стандарт, электропривод, обогрев) для ВАЗ 2108-21099, 2113-2115 (В цвет, Приз (серебристо-бежевый, 276))</t>
  </si>
  <si>
    <t>Боковые зеркала "АТП" в стиле Гранта (повторитель Стандарт, электропривод, обогрев) для ВАЗ 2108-21099, 2113-2115 (В цвет, Рапсодия (серебристо-ярко-синий, 448))</t>
  </si>
  <si>
    <t>Боковые зеркала "АТП" в стиле Гранта (повторитель Стандарт, электропривод, обогрев) для ВАЗ 2108-21099, 2113-2115 (В цвет, Регата (серебристо-темно-синий, 412))</t>
  </si>
  <si>
    <t>Боковые зеркала "АТП" в стиле Гранта (повторитель Стандарт, электропривод, обогрев) для ВАЗ 2108-21099, 2113-2115 (В цвет, Робин гуд (черный с изумрудно-зеленым отливом, 391))</t>
  </si>
  <si>
    <t>Боковые зеркала "АТП" в стиле Гранта (повторитель Стандарт, электропривод, обогрев) для ВАЗ 2108-21099, 2113-2115 (В цвет, Сандал (бежево-красный, 670))</t>
  </si>
  <si>
    <t>Боковые зеркала "АТП" в стиле Гранта (повторитель Стандарт, электропривод, обогрев) для ВАЗ 2108-21099, 2113-2115 (В цвет, Серебристая ива (серебристый-зеленовато-серый, 301))</t>
  </si>
  <si>
    <t>Боковые зеркала "АТП" в стиле Гранта (повторитель Стандарт, электропривод, обогрев) для ВАЗ 2108-21099, 2113-2115 (В цвет, Снежная королева (серебристый, 690))</t>
  </si>
  <si>
    <t>Боковые зеркала "АТП" в стиле Гранта (повторитель Стандарт, электропривод, обогрев) для ВАЗ 2108-21099, 2113-2115 (В цвет, Сочи (серебристо-серо-зеленоватый, 360))</t>
  </si>
  <si>
    <t>Боковые зеркала "АТП" в стиле Гранта (повторитель Стандарт, электропривод, обогрев) для ВАЗ 2108-21099, 2113-2115 (В цвет, Талая вода (светло-серый, 206))</t>
  </si>
  <si>
    <t>Боковые зеркала "АТП" в стиле Гранта (повторитель Стандарт, электропривод, обогрев) для ВАЗ 2108-21099, 2113-2115 (В цвет, Торнадо (красный, 170))</t>
  </si>
  <si>
    <t>Боковые зеркала "АТП" в стиле Гранта (повторитель Стандарт, электропривод, обогрев) для ВАЗ 2108-21099, 2113-2115 (В цвет, Триумф (серебристо-красный, 100))</t>
  </si>
  <si>
    <t>Боковые зеркала "АТП" в стиле Гранта (повторитель Стандарт, электропривод, обогрев) для ВАЗ 2108-21099, 2113-2115 (В цвет, Уточнить у менеджера)</t>
  </si>
  <si>
    <t>Боковые зеркала "АТП" в стиле Гранта (повторитель Стандарт, электропривод, обогрев) для ВАЗ 2108-21099, 2113-2115 (В цвет, Франкония (темно-вишнево-малиновый, 105))</t>
  </si>
  <si>
    <t>Боковые зеркала "АТП" в стиле Гранта (повторитель Стандарт, электропривод, обогрев) для ВАЗ 2108-21099, 2113-2115 (В цвет, Цунами (темно-зеленый, 363))</t>
  </si>
  <si>
    <t>Боковые зеркала "АТП" в стиле Гранта (повторитель Стандарт, электропривод, обогрев) для ВАЗ 2108-21099, 2113-2115 (В цвет, Черный жемчуг (серебристо-коричневый, 513))</t>
  </si>
  <si>
    <t>Боковые зеркала "АТП" в стиле Гранта (повторитель Стандарт, электропривод, обогрев) для ВАЗ 2108-21099, 2113-2115 (В цвет, Южный крест (серо-бежевый, 290))</t>
  </si>
  <si>
    <t>Боковые зеркала "АТП" в стиле Гранта (с электроприводом, обогревом и повторителем) для Лада (Гранта, Калина, Калина 2), Датсун (mi-DO, on-DO)</t>
  </si>
  <si>
    <t>Боковые зеркала "АТП" в стиле Гранта (с электроприводом, обогревом и повторителем) для Лада (Гранта, Калина, Калина 2), Датсун (mi-DO, on-DO) (В цвет, Ледяной (голубой, 413))</t>
  </si>
  <si>
    <t>Боковые зеркала "АТП" в стиле Гранта (с электроприводом, обогревом, 2-м повторителем «LEXUS») для Лада Нива 4х4, Нива 4х4 Урбан</t>
  </si>
  <si>
    <t>Боковые зеркала "АТП" в стиле Гранта (с электроприводом, обогревом, повторитель «LEXUS») для Лада Нива 4х4, Нива 4х4 Урбан</t>
  </si>
  <si>
    <t>Боковые зеркала "АТП" в стиле Гранта (электропривод, обогрев и повторитель) для Лада Ларгус (Без покраски)</t>
  </si>
  <si>
    <t>Боковые зеркала "АТП" в стиле Гранта (электропривод, обогрев и повторитель) для Лада Ларгус (В цвет, Брюн (Коричневый, 250))</t>
  </si>
  <si>
    <t>Боковые зеркала "АТП" в стиле Гранта (электропривод, обогрев и повторитель) для Лада Ларгус (В цвет, Венера (темно-красный, 191))</t>
  </si>
  <si>
    <t>Боковые зеркала "АТП" в стиле Гранта (электропривод, обогрев и повторитель) для Лада Ларгус (В цвет, Дипломат (темно-синий, 424))</t>
  </si>
  <si>
    <t>Боковые зеркала "АТП" в стиле Гранта (электропривод, обогрев и повторитель) для Лада Ларгус (В цвет, Каракумы (серо-бежевый, 238))</t>
  </si>
  <si>
    <t>Боковые зеркала "АТП" в стиле Гранта (электропривод, обогрев и повторитель) для Лада Ларгус (В цвет, Кашемир (темно-коричневый, 283))</t>
  </si>
  <si>
    <t>Боковые зеркала "АТП" в стиле Гранта (электропривод, обогрев и повторитель) для Лада Ларгус (В цвет, Красный сплав (красный, 136))</t>
  </si>
  <si>
    <t>Боковые зеркала "АТП" в стиле Гранта (электропривод, обогрев и повторитель) для Лада Ларгус (В цвет, Лазурно-синий (серебристый темно-синий, 498))</t>
  </si>
  <si>
    <t>Боковые зеркала "АТП" в стиле Гранта (электропривод, обогрев и повторитель) для Лада Ларгус (В цвет, Ледниковый (белый, 221))</t>
  </si>
  <si>
    <t>Боковые зеркала "АТП" в стиле Гранта (электропривод, обогрев и повторитель) для Лада Ларгус (В цвет, Огненно-красный (красный, 124))</t>
  </si>
  <si>
    <t>Боковые зеркала "АТП" в стиле Гранта (электропривод, обогрев и повторитель) для Лада Ларгус (В цвет, Пантера (черная база, 672))</t>
  </si>
  <si>
    <t>Боковые зеркала "АТП" в стиле Гранта (электропривод, обогрев и повторитель) для Лада Ларгус (В цвет, Платина (серебристо-бежевый, 691))</t>
  </si>
  <si>
    <t>Боковые зеркала "АТП" в стиле Гранта (электропривод, обогрев и повторитель) для Лада Ларгус (В цвет, Серое плато (Светло-серый, 624))</t>
  </si>
  <si>
    <t>Боковые зеркала "АТП" в стиле Гранта (электропривод, обогрев и повторитель) для Лада Ларгус (В цвет, Серый базальт (серо-бежевый, 242))</t>
  </si>
  <si>
    <t>Боковые зеркала "АТП" в стиле Гранта (электропривод, обогрев и повторитель) для Лада Ларгус (В цвет, Уточнить у менеджера)</t>
  </si>
  <si>
    <t>Боковые зеркала "АТП" в стиле Гранта (электропривод, обогрев и повторитель) для Лада Ларгус (В цвет, Черная жемчужина (черный, 676))</t>
  </si>
  <si>
    <t>Боковые зеркала "АТП" Приора SE (голубой антиблик, электропривод, обогрев, повторитель) для ВАЗ 2110-2112, Лада (Приора, Приора 2) (В цвет, Ледяной (голубой, 413))</t>
  </si>
  <si>
    <t>Боковые зеркала "АТП" с бегающим повторителем в стиле "Lexus" для Лада Гранта (Без покраски)</t>
  </si>
  <si>
    <t>Боковые зеркала "АТП" с бегающим повторителем в стиле "Lexus" для Лада Гранта (В цвет, Агава (зеленый металлик, 303))</t>
  </si>
  <si>
    <t>Боковые зеркала "АТП" с бегающим повторителем в стиле "Lexus" для Лада Гранта (В цвет, Аллигатор (темно-зеленый, 309))</t>
  </si>
  <si>
    <t>Боковые зеркала "АТП" с бегающим повторителем в стиле "Lexus" для Лада Гранта (В цвет, Алмазное серебро (серебристый, 611))</t>
  </si>
  <si>
    <t>Боковые зеркала "АТП" с бегающим повторителем в стиле "Lexus" для Лада Гранта (В цвет, Апельсин (оранжевый, 111))</t>
  </si>
  <si>
    <t>Боковые зеркала "АТП" с бегающим повторителем в стиле "Lexus" для Лада Гранта (В цвет, Белое облако (белый, 240))</t>
  </si>
  <si>
    <t>Боковые зеркала "АТП" с бегающим повторителем в стиле "Lexus" для Лада Гранта (В цвет, Бургундия (красный металлик, 117))</t>
  </si>
  <si>
    <t>Боковые зеркала "АТП" с бегающим повторителем в стиле "Lexus" для Лада Гранта (В цвет, Гранта (темно-серый, 682))</t>
  </si>
  <si>
    <t>Боковые зеркала "АТП" с бегающим повторителем в стиле "Lexus" для Лада Гранта (В цвет, Колумбийская зелень (светло-зеленый, 322))</t>
  </si>
  <si>
    <t>Боковые зеркала "АТП" с бегающим повторителем в стиле "Lexus" для Лада Гранта (В цвет, Космос (черный, 665))</t>
  </si>
  <si>
    <t>Боковые зеркала "АТП" с бегающим повторителем в стиле "Lexus" для Лада Гранта (В цвет, Красный перец (красно-коричневый, 106))</t>
  </si>
  <si>
    <t>Боковые зеркала "АТП" с бегающим повторителем в стиле "Lexus" для Лада Гранта (В цвет, Ладога (серо-голубой, 411))</t>
  </si>
  <si>
    <t>Боковые зеркала "АТП" с бегающим повторителем в стиле "Lexus" для Лада Гранта (В цвет, Ледниковый (белый, 221))</t>
  </si>
  <si>
    <t>Боковые зеркала "АТП" с бегающим повторителем в стиле "Lexus" для Лада Гранта (В цвет, Ледяной (голубой, 413))</t>
  </si>
  <si>
    <t>Боковые зеркала "АТП" с бегающим повторителем в стиле "Lexus" для Лада Гранта (В цвет, Магма (оранжевый, 119))</t>
  </si>
  <si>
    <t>Боковые зеркала "АТП" с бегающим повторителем в стиле "Lexus" для Лада Гранта (В цвет, Одиссей (Серо-синий, 497))</t>
  </si>
  <si>
    <t>Боковые зеркала "АТП" с бегающим повторителем в стиле "Lexus" для Лада Гранта (В цвет, Пантера (черная база, 672))</t>
  </si>
  <si>
    <t>Боковые зеркала "АТП" с бегающим повторителем в стиле "Lexus" для Лада Гранта (В цвет, Пламя (темно-красный, 193))</t>
  </si>
  <si>
    <t>Боковые зеркала "АТП" с бегающим повторителем в стиле "Lexus" для Лада Гранта (В цвет, Платина (серебристо-бежевый, 691))</t>
  </si>
  <si>
    <t>Боковые зеркала "АТП" с бегающим повторителем в стиле "Lexus" для Лада Гранта (В цвет, Рислинг (серебристо-бледно-серый, 610))</t>
  </si>
  <si>
    <t>Боковые зеркала "АТП" с бегающим повторителем в стиле "Lexus" для Лада Гранта (В цвет, Совиньон (серебристо-серый, 650))</t>
  </si>
  <si>
    <t>Боковые зеркала "АТП" с бегающим повторителем в стиле "Lexus" для Лада Гранта (В цвет, Уточнить у менеджера)</t>
  </si>
  <si>
    <t>Боковые зеркала "АТП" с бегающим повторителем в стиле "Lexus" для Лада Гранта (В цвет, Черная жемчужина (черный, 676))</t>
  </si>
  <si>
    <t>Боковые зеркала "АТП" с повторителями, электроприводом и обогревом "стиль приора" для Лада (Калина, Калина 2, Гранта), Датсун (mi-DO, on-DO)</t>
  </si>
  <si>
    <t>Боковые зеркала "АТП" с повторителями, электроприводом и обогревом "стиль приора" для Лада (Калина, Калина 2, Гранта), Датсун (mi-DO, on-DO) (В цвет, Ледяной (голубой, 413))</t>
  </si>
  <si>
    <t>Боковые зеркала "АТП" с электроприводом, обогревом для Лада (Калина, Калина 2, Гранта), Датсун (mi-DO, on-DO)</t>
  </si>
  <si>
    <t>Боковые зеркала "АТП" с электроприводом, обогревом для Лада (Калина, Калина 2, Гранта), Датсун (mi-DO, on-DO) (В цвет, Ледяной (голубой, 413))</t>
  </si>
  <si>
    <t>Накладки (вставки) 2190 на зеркала в цвет кузова для Лада (Калина, Калина 2, Гранта), Датсун (mi-DO, on-DO)</t>
  </si>
  <si>
    <t>Накладки (вставки) 2190 на зеркала в цвет кузова для Лада (Калина, Калина 2, Гранта), Датсун (mi-DO, on-DO) (Ледяной (голубой, 413))</t>
  </si>
  <si>
    <t>Накладки (вставки) на боковые зеркала Урбан окрашенные для Лада Нива 4х4 Урбан</t>
  </si>
  <si>
    <t>Накладки (вставки) на боковые зеркала Урбан окрашенные для Лада Нива 4х4 Урбан (Белое облако (белый, 240))</t>
  </si>
  <si>
    <t>Накладки (облицовка) зеркал SE нового образца (без повторителя) для Лада Приора 2</t>
  </si>
  <si>
    <t>Накладки (облицовка) зеркал SE нового образца (без повторителя) для Лада Приора 2 (В цвет, Ледяной (голубой, 413))</t>
  </si>
  <si>
    <t>Накладки (облицовка) зеркал SE нового образца (под повторитель) для Лада Приора 2 (Без покраски)</t>
  </si>
  <si>
    <t>Накладки зеркал старого образца для Лада Приора (Без покраски)</t>
  </si>
  <si>
    <t>Накладки зеркал старого образца для Лада Приора (В цвет, Альтаир (серебристый светло-серый, 660))</t>
  </si>
  <si>
    <t>Накладки зеркал старого образца для Лада Приора (В цвет, Белое облако (белый, 240))</t>
  </si>
  <si>
    <t>Накладки зеркал старого образца для Лада Приора (В цвет, Борнео (темный серебристо-серый, 633))</t>
  </si>
  <si>
    <t>Накладки зеркал старого образца для Лада Приора (В цвет, Викинг (темно-серый, 655))</t>
  </si>
  <si>
    <t>Накладки зеркал старого образца для Лада Приора (В цвет, Голубая планета (сине-голубой, 418))</t>
  </si>
  <si>
    <t>Накладки зеркал старого образца для Лада Приора (В цвет, Жимолость (серый стальной, 627))</t>
  </si>
  <si>
    <t>Накладки зеркал старого образца для Лада Приора (В цвет, Калифорнийский мак (золотисто-красный, 190))</t>
  </si>
  <si>
    <t>Накладки зеркал старого образца для Лада Приора (В цвет, Кварц (серый, 630))</t>
  </si>
  <si>
    <t>Накладки зеркал старого образца для Лада Приора (В цвет, Кориандр (золотисто-коричневый, 790))</t>
  </si>
  <si>
    <t>Накладки зеркал старого образца для Лада Приора (В цвет, Космос (черный, 665))</t>
  </si>
  <si>
    <t>Накладки зеркал старого образца для Лада Приора (В цвет, Кубок (ярко красный, 171))</t>
  </si>
  <si>
    <t>Накладки зеркал старого образца для Лада Приора (В цвет, Ледяной (голубой, 413))</t>
  </si>
  <si>
    <t>Накладки зеркал старого образца для Лада Приора (В цвет, Млечный путь (серебристо-серо-графитовый, 606))</t>
  </si>
  <si>
    <t>Накладки зеркал старого образца для Лада Приора (В цвет, Мускари (темно синий, 426))</t>
  </si>
  <si>
    <t>Накладки зеркал старого образца для Лада Приора (В цвет, Ницца (темный сине-зеленый, 328))</t>
  </si>
  <si>
    <t>Накладки зеркал старого образца для Лада Приора (В цвет, Пантера (черная база, 672))</t>
  </si>
  <si>
    <t>Накладки зеркал старого образца для Лада Приора (В цвет, Персей (темно-синий, 429))</t>
  </si>
  <si>
    <t>Накладки зеркал старого образца для Лада Приора (В цвет, Пламя (темно-красный, 193))</t>
  </si>
  <si>
    <t>Накладки зеркал старого образца для Лада Приора (В цвет, Полюс мира (серо-коричневый, 615))</t>
  </si>
  <si>
    <t>Накладки зеркал старого образца для Лада Приора (В цвет, Портвейн (темно-вишневый металлик, 192))</t>
  </si>
  <si>
    <t>Накладки зеркал старого образца для Лада Приора (В цвет, Робин гуд (черный с изумрудно-зеленым отливом, 391))</t>
  </si>
  <si>
    <t>Накладки зеркал старого образца для Лада Приора (В цвет, Снежная королева (серебристый, 690))</t>
  </si>
  <si>
    <t>Накладки зеркал старого образца для Лада Приора (В цвет, Сочи (серебристо-серо-зеленоватый, 360))</t>
  </si>
  <si>
    <t>Накладки зеркал старого образца для Лада Приора (В цвет, Терра (коричневый, 507))</t>
  </si>
  <si>
    <t>Накладки зеркал старого образца для Лада Приора (В цвет, Уточнить у менеджера)</t>
  </si>
  <si>
    <t>Накладки зеркал старого образца для Лада Приора (В цвет, Цунами (темно-зеленый, 363))</t>
  </si>
  <si>
    <t>Накладки на зеркала "Лифтбек" (без повторителей) в цвет кузова для Лада Калина 2, Гранта, Гранта FL</t>
  </si>
  <si>
    <t>Накладки на зеркала "Лифтбек" (без повторителей) в цвет кузова для Лада Калина 2, Гранта, Гранта FL (В цвет, Ледяной (голубой, 413))</t>
  </si>
  <si>
    <t>Накладки на зеркала "Лифтбек" (под повторители) в цвет кузова для Лада Калина 2, Гранта, Гранта FL</t>
  </si>
  <si>
    <t>Накладки на зеркала "Лифтбек" (под повторители) в цвет кузова для Лада Калина 2, Гранта, Гранта FL (Без покраски)</t>
  </si>
  <si>
    <t>Накладки на зеркала "Лифтбек" (под повторители) в цвет кузова для Лада Калина 2, Гранта, Гранта FL (В цвет, Абрикос (серебристо-светло оранжевый, 102))</t>
  </si>
  <si>
    <t>Накладки на зеркала "Лифтбек" (под повторители) в цвет кузова для Лада Калина 2, Гранта, Гранта FL (В цвет, Авантюрин (серебристо-черный, 602))</t>
  </si>
  <si>
    <t>Накладки на зеркала "Лифтбек" (под повторители) в цвет кузова для Лада Калина 2, Гранта, Гранта FL (В цвет, Агава (зеленый металлик, 303))</t>
  </si>
  <si>
    <t>Накладки на зеркала "Лифтбек" (под повторители) в цвет кузова для Лада Калина 2, Гранта, Гранта FL (В цвет, Адриатика (голубой, 425))</t>
  </si>
  <si>
    <t>Накладки на зеркала "Лифтбек" (под повторители) в цвет кузова для Лада Калина 2, Гранта, Гранта FL (В цвет, Акапулько (ярко-желтый, 243))</t>
  </si>
  <si>
    <t>Накладки на зеркала "Лифтбек" (под повторители) в цвет кузова для Лада Калина 2, Гранта, Гранта FL (В цвет, Аквамарин (серебристо-сине-зеленый, 460))</t>
  </si>
  <si>
    <t>Накладки на зеркала "Лифтбек" (под повторители) в цвет кузова для Лада Калина 2, Гранта, Гранта FL (В цвет, Аккорд (серебристо-коричневый, 503))</t>
  </si>
  <si>
    <t>Накладки на зеркала "Лифтбек" (под повторители) в цвет кузова для Лада Калина 2, Гранта, Гранта FL (В цвет, Аллигатор (темно-зеленый, 309))</t>
  </si>
  <si>
    <t>Накладки на зеркала "Лифтбек" (под повторители) в цвет кузова для Лада Калина 2, Гранта, Гранта FL (В цвет, Алмазное серебро (серебристый, 611))</t>
  </si>
  <si>
    <t>Накладки на зеркала "Лифтбек" (под повторители) в цвет кузова для Лада Калина 2, Гранта, Гранта FL (В цвет, Альпийский (белый, 205))</t>
  </si>
  <si>
    <t>Накладки на зеркала "Лифтбек" (под повторители) в цвет кузова для Лада Калина 2, Гранта, Гранта FL (В цвет, Альтаир (серебристый светло-серый, 660))</t>
  </si>
  <si>
    <t>Накладки на зеркала "Лифтбек" (под повторители) в цвет кузова для Лада Калина 2, Гранта, Гранта FL (В цвет, Амазонка (ярко-зеленый, 355))</t>
  </si>
  <si>
    <t>Накладки на зеркала "Лифтбек" (под повторители) в цвет кузова для Лада Калина 2, Гранта, Гранта FL (В цвет, Аметист (серебристый фиолетовый, 145))</t>
  </si>
  <si>
    <t>Накладки на зеркала "Лифтбек" (под повторители) в цвет кузова для Лада Калина 2, Гранта, Гранта FL (В цвет, Амулет (серебристо-темно-зеленый, 371))</t>
  </si>
  <si>
    <t>Накладки на зеркала "Лифтбек" (под повторители) в цвет кузова для Лада Калина 2, Гранта, Гранта FL (В цвет, Антарес (темно-вишневый, 125))</t>
  </si>
  <si>
    <t>Накладки на зеркала "Лифтбек" (под повторители) в цвет кузова для Лада Калина 2, Гранта, Гранта FL (В цвет, Антилопа (серебристо-бежевый, 277))</t>
  </si>
  <si>
    <t>Накладки на зеркала "Лифтбек" (под повторители) в цвет кузова для Лада Калина 2, Гранта, Гранта FL (В цвет, Апельсин (оранжевый, 111))</t>
  </si>
  <si>
    <t>Накладки на зеркала "Лифтбек" (под повторители) в цвет кузова для Лада Калина 2, Гранта, Гранта FL (В цвет, Аспарагус (серебристо-светло-желтый, 305))</t>
  </si>
  <si>
    <t>Накладки на зеркала "Лифтбек" (под повторители) в цвет кузова для Лада Калина 2, Гранта, Гранта FL (В цвет, Астероид (темно-сине-зеленый, 490))</t>
  </si>
  <si>
    <t>Накладки на зеркала "Лифтбек" (под повторители) в цвет кузова для Лада Калина 2, Гранта, Гранта FL (В цвет, Атлантика (фиолетовый, 440))</t>
  </si>
  <si>
    <t>Накладки на зеркала "Лифтбек" (под повторители) в цвет кузова для Лада Калина 2, Гранта, Гранта FL (В цвет, Аурум (оранжевый, 134))</t>
  </si>
  <si>
    <t>Накладки на зеркала "Лифтбек" (под повторители) в цвет кузова для Лада Калина 2, Гранта, Гранта FL (В цвет, Афалина (серебристо-зелено-голубой, 421))</t>
  </si>
  <si>
    <t>Накладки на зеркала "Лифтбек" (под повторители) в цвет кузова для Лада Калина 2, Гранта, Гранта FL (В цвет, Аэлита (бежевый, 218))</t>
  </si>
  <si>
    <t>Накладки на зеркала "Лифтбек" (под повторители) в цвет кузова для Лада Калина 2, Гранта, Гранта FL (В цвет, Базальт (серо-черный, 645))</t>
  </si>
  <si>
    <t>Накладки на зеркала "Лифтбек" (под повторители) в цвет кузова для Лада Калина 2, Гранта, Гранта FL (В цвет, Баклажан (темно-фиолетовый, 107))</t>
  </si>
  <si>
    <t>Накладки на зеркала "Лифтбек" (под повторители) в цвет кузова для Лада Калина 2, Гранта, Гранта FL (В цвет, Балтика (темно-сине-зеленый, 420))</t>
  </si>
  <si>
    <t>Накладки на зеркала "Лифтбек" (под повторители) в цвет кузова для Лада Калина 2, Гранта, Гранта FL (В цвет, Бальзам (зеленый, 353))</t>
  </si>
  <si>
    <t>Накладки на зеркала "Лифтбек" (под повторители) в цвет кузова для Лада Калина 2, Гранта, Гранта FL (В цвет, Барокко (малиновый, 172))</t>
  </si>
  <si>
    <t>Накладки на зеркала "Лифтбек" (под повторители) в цвет кузова для Лада Калина 2, Гранта, Гранта FL (В цвет, Бежевый (бежевый, 235))</t>
  </si>
  <si>
    <t>Накладки на зеркала "Лифтбек" (под повторители) в цвет кузова для Лада Калина 2, Гранта, Гранта FL (В цвет, Белое облако (белый, 240))</t>
  </si>
  <si>
    <t>Накладки на зеркала "Лифтбек" (под повторители) в цвет кузова для Лада Калина 2, Гранта, Гранта FL (В цвет, Белый (белый, 201))</t>
  </si>
  <si>
    <t>Накладки на зеркала "Лифтбек" (под повторители) в цвет кузова для Лада Калина 2, Гранта, Гранта FL (В цвет, Бенефис (глубокий темно-фиолетовый, 135))</t>
  </si>
  <si>
    <t>Накладки на зеркала "Лифтбек" (под повторители) в цвет кузова для Лада Калина 2, Гранта, Гранта FL (В цвет, Бергамот (серебристо-зеленый, 302))</t>
  </si>
  <si>
    <t>Накладки на зеркала "Лифтбек" (под повторители) в цвет кузова для Лада Калина 2, Гранта, Гранта FL (В цвет, Борнео (темный серебристо-серый, 633))</t>
  </si>
  <si>
    <t>Накладки на зеркала "Лифтбек" (под повторители) в цвет кузова для Лада Калина 2, Гранта, Гранта FL (В цвет, Боровница (серебристо-серо-синий, 451))</t>
  </si>
  <si>
    <t>Накладки на зеркала "Лифтбек" (под повторители) в цвет кузова для Лада Калина 2, Гранта, Гранта FL (В цвет, Бриз (зелено-голубой, 480))</t>
  </si>
  <si>
    <t>Накладки на зеркала "Лифтбек" (под повторители) в цвет кузова для Лада Калина 2, Гранта, Гранта FL (В цвет, Бронзовый век (бежево-коричневый, 262))</t>
  </si>
  <si>
    <t>Накладки на зеркала "Лифтбек" (под повторители) в цвет кузова для Лада Калина 2, Гранта, Гранта FL (В цвет, Брюн (Коричневый, 250))</t>
  </si>
  <si>
    <t>Накладки на зеркала "Лифтбек" (под повторители) в цвет кузова для Лада Калина 2, Гранта, Гранта FL (В цвет, Булат (темно-серый, 619))</t>
  </si>
  <si>
    <t>Накладки на зеркала "Лифтбек" (под повторители) в цвет кузова для Лада Калина 2, Гранта, Гранта FL (В цвет, Бургундия (красный металлик, 117))</t>
  </si>
  <si>
    <t>Накладки на зеркала "Лифтбек" (под повторители) в цвет кузова для Лада Калина 2, Гранта, Гранта FL (В цвет, Вавилон (серо-бежевый, 388))</t>
  </si>
  <si>
    <t>Накладки на зеркала "Лифтбек" (под повторители) в цвет кузова для Лада Калина 2, Гранта, Гранта FL (В цвет, Валентина (серо-фиолетовый, 464))</t>
  </si>
  <si>
    <t>Накладки на зеркала "Лифтбек" (под повторители) в цвет кузова для Лада Калина 2, Гранта, Гранта FL (В цвет, Валюта (серо-зеленый, 310))</t>
  </si>
  <si>
    <t>Накладки на зеркала "Лифтбек" (под повторители) в цвет кузова для Лада Калина 2, Гранта, Гранта FL (В цвет, Венера (темно-красный, 191))</t>
  </si>
  <si>
    <t>Накладки на зеркала "Лифтбек" (под повторители) в цвет кузова для Лада Калина 2, Гранта, Гранта FL (В цвет, Викинг (темно-серый, 655))</t>
  </si>
  <si>
    <t>Накладки на зеркала "Лифтбек" (под повторители) в цвет кузова для Лада Калина 2, Гранта, Гранта FL (В цвет, Виктория (серебристый ярко-красный, 129))</t>
  </si>
  <si>
    <t>Накладки на зеркала "Лифтбек" (под повторители) в цвет кузова для Лада Калина 2, Гранта, Гранта FL (В цвет, Вишневый сад (темно-серебристо-красный, 132))</t>
  </si>
  <si>
    <t>Накладки на зеркала "Лифтбек" (под повторители) в цвет кузова для Лада Калина 2, Гранта, Гранта FL (В цвет, Вишня (темно-красный, 127))</t>
  </si>
  <si>
    <t>Накладки на зеркала "Лифтбек" (под повторители) в цвет кузова для Лада Калина 2, Гранта, Гранта FL (В цвет, Водолей (серо-зеленый, 313))</t>
  </si>
  <si>
    <t>Накладки на зеркала "Лифтбек" (под повторители) в цвет кузова для Лада Калина 2, Гранта, Гранта FL (В цвет, Галактика (темно-фиолетовый, 488))</t>
  </si>
  <si>
    <t>Накладки на зеркала "Лифтбек" (под повторители) в цвет кузова для Лада Калина 2, Гранта, Гранта FL (В цвет, Гейзер (серо-голубой, 423))</t>
  </si>
  <si>
    <t>Накладки на зеркала "Лифтбек" (под повторители) в цвет кузова для Лада Калина 2, Гранта, Гранта FL (В цвет, Голубая планета (сине-голубой, 418))</t>
  </si>
  <si>
    <t>Накладки на зеркала "Лифтбек" (под повторители) в цвет кузова для Лада Калина 2, Гранта, Гранта FL (В цвет, Голубой (голубой, 481))</t>
  </si>
  <si>
    <t>Накладки на зеркала "Лифтбек" (под повторители) в цвет кузова для Лада Калина 2, Гранта, Гранта FL (В цвет, Гравилат (оливковый, 306))</t>
  </si>
  <si>
    <t>Накладки на зеркала "Лифтбек" (под повторители) в цвет кузова для Лада Калина 2, Гранта, Гранта FL (В цвет, Гранат (темно-бордовый, 180))</t>
  </si>
  <si>
    <t>Накладки на зеркала "Лифтбек" (под повторители) в цвет кузова для Лада Калина 2, Гранта, Гранта FL (В цвет, Гранта (темно-серый, 682))</t>
  </si>
  <si>
    <t>Накладки на зеркала "Лифтбек" (под повторители) в цвет кузова для Лада Калина 2, Гранта, Гранта FL (В цвет, Дефиле (серебристо-серо-коричневый, 150))</t>
  </si>
  <si>
    <t>Накладки на зеркала "Лифтбек" (под повторители) в цвет кузова для Лада Калина 2, Гранта, Гранта FL (В цвет, Джем (желто-коричневый, 285))</t>
  </si>
  <si>
    <t>Накладки на зеркала "Лифтбек" (под повторители) в цвет кузова для Лада Калина 2, Гранта, Гранта FL (В цвет, Дипломат (темно-синий, 424))</t>
  </si>
  <si>
    <t>Накладки на зеркала "Лифтбек" (под повторители) в цвет кузова для Лада Калина 2, Гранта, Гранта FL (В цвет, Дыня (серебристо-желтый, 502))</t>
  </si>
  <si>
    <t>Накладки на зеркала "Лифтбек" (под повторители) в цвет кузова для Лада Калина 2, Гранта, Гранта FL (В цвет, Дюшес (серебристо-молочно-зеленый, 321))</t>
  </si>
  <si>
    <t>Накладки на зеркала "Лифтбек" (под повторители) в цвет кузова для Лада Калина 2, Гранта, Гранта FL (В цвет, Жасмин (бело-желтый, 203))</t>
  </si>
  <si>
    <t>Накладки на зеркала "Лифтбек" (под повторители) в цвет кузова для Лада Калина 2, Гранта, Гранта FL (В цвет, Жемчуг (серебристо-бело-молочный, 230))</t>
  </si>
  <si>
    <t>Накладки на зеркала "Лифтбек" (под повторители) в цвет кузова для Лада Калина 2, Гранта, Гранта FL (В цвет, Жимолость (серый стальной, 627))</t>
  </si>
  <si>
    <t>Накладки на зеркала "Лифтбек" (под повторители) в цвет кузова для Лада Калина 2, Гранта, Гранта FL (В цвет, Звездная пыль (бежево-сиреневый, 257))</t>
  </si>
  <si>
    <t>Накладки на зеркала "Лифтбек" (под повторители) в цвет кузова для Лада Калина 2, Гранта, Гранта FL (В цвет, Зеленый (зеленый, 963))</t>
  </si>
  <si>
    <t>Накладки на зеркала "Лифтбек" (под повторители) в цвет кузова для Лада Калина 2, Гранта, Гранта FL (В цвет, Зеленый сад (темно-зеленый, 307))</t>
  </si>
  <si>
    <t>Накладки на зеркала "Лифтбек" (под повторители) в цвет кузова для Лада Калина 2, Гранта, Гранта FL (В цвет, Зеленый чай (зеленый, 312))</t>
  </si>
  <si>
    <t>Накладки на зеркала "Лифтбек" (под повторители) в цвет кузова для Лада Калина 2, Гранта, Гранта FL (В цвет, Золотая нива (золотой, 245))</t>
  </si>
  <si>
    <t>Накладки на зеркала "Лифтбек" (под повторители) в цвет кузова для Лада Калина 2, Гранта, Гранта FL (В цвет, Золото инков (золотистый темно-зеленый, 347))</t>
  </si>
  <si>
    <t>Накладки на зеркала "Лифтбек" (под повторители) в цвет кузова для Лада Калина 2, Гранта, Гранта FL (В цвет, Золотой лист (золотистый темно-зеленый, 331))</t>
  </si>
  <si>
    <t>Накладки на зеркала "Лифтбек" (под повторители) в цвет кузова для Лада Калина 2, Гранта, Гранта FL (В цвет, Игуана (серебристо-ярко-зеленый, 311))</t>
  </si>
  <si>
    <t>Накладки на зеркала "Лифтбек" (под повторители) в цвет кузова для Лада Калина 2, Гранта, Гранта FL (В цвет, Изабелла (темно-филетовый, 515))</t>
  </si>
  <si>
    <t>Накладки на зеркала "Лифтбек" (под повторители) в цвет кузова для Лада Калина 2, Гранта, Гранта FL (В цвет, Изумруд (серебристо-зеленый, 385))</t>
  </si>
  <si>
    <t>Накладки на зеркала "Лифтбек" (под повторители) в цвет кузова для Лада Калина 2, Гранта, Гранта FL (В цвет, Индиго (темно-синий, 441))</t>
  </si>
  <si>
    <t>Накладки на зеркала "Лифтбек" (под повторители) в цвет кузова для Лада Калина 2, Гранта, Гранта FL (В цвет, Ирис (фиолетовый, 406))</t>
  </si>
  <si>
    <t>Накладки на зеркала "Лифтбек" (под повторители) в цвет кузова для Лада Калина 2, Гранта, Гранта FL (В цвет, Искра (красный, 128))</t>
  </si>
  <si>
    <t>Накладки на зеркала "Лифтбек" (под повторители) в цвет кузова для Лада Калина 2, Гранта, Гранта FL (В цвет, Кайман (темно-зеленый, 358))</t>
  </si>
  <si>
    <t>Накладки на зеркала "Лифтбек" (под повторители) в цвет кузова для Лада Калина 2, Гранта, Гранта FL (В цвет, Калина (ярко-красный, 104))</t>
  </si>
  <si>
    <t>Накладки на зеркала "Лифтбек" (под повторители) в цвет кузова для Лада Калина 2, Гранта, Гранта FL (В цвет, Калифорнийский мак (золотисто-красный, 190))</t>
  </si>
  <si>
    <t>Накладки на зеркала "Лифтбек" (под повторители) в цвет кузова для Лада Калина 2, Гранта, Гранта FL (В цвет, Камуфляж джунгли (Комбинированный: зеленый, коричневый, 820))</t>
  </si>
  <si>
    <t>Накладки на зеркала "Лифтбек" (под повторители) в цвет кузова для Лада Калина 2, Гранта, Гранта FL (В цвет, Капри (темно-синий, 453))</t>
  </si>
  <si>
    <t>Накладки на зеркала "Лифтбек" (под повторители) в цвет кузова для Лада Калина 2, Гранта, Гранта FL (В цвет, Капучино (светлый серо-бежевый, 212))</t>
  </si>
  <si>
    <t>Накладки на зеркала "Лифтбек" (под повторители) в цвет кузова для Лада Калина 2, Гранта, Гранта FL (В цвет, Каракумы (серо-бежевый, 238))</t>
  </si>
  <si>
    <t>Накладки на зеркала "Лифтбек" (под повторители) в цвет кузова для Лада Калина 2, Гранта, Гранта FL (В цвет, Кардинал (ярко-красный, 101))</t>
  </si>
  <si>
    <t>Накладки на зеркала "Лифтбек" (под повторители) в цвет кузова для Лада Калина 2, Гранта, Гранта FL (В цвет, Карма (темно-фиолетовый, 114))</t>
  </si>
  <si>
    <t>Накладки на зеркала "Лифтбек" (под повторители) в цвет кузова для Лада Калина 2, Гранта, Гранта FL (В цвет, Кармен (красный, 118))</t>
  </si>
  <si>
    <t>Накладки на зеркала "Лифтбек" (под повторители) в цвет кузова для Лада Калина 2, Гранта, Гранта FL (В цвет, Кашемир (темно-коричневый, 283))</t>
  </si>
  <si>
    <t>Накладки на зеркала "Лифтбек" (под повторители) в цвет кузова для Лада Калина 2, Гранта, Гранта FL (В цвет, Кварц (серый, 630))</t>
  </si>
  <si>
    <t>Накладки на зеркала "Лифтбек" (под повторители) в цвет кузова для Лада Калина 2, Гранта, Гранта FL (В цвет, Кедр (серо-зеленый, 352))</t>
  </si>
  <si>
    <t>Накладки на зеркала "Лифтбек" (под повторители) в цвет кузова для Лада Калина 2, Гранта, Гранта FL (В цвет, Кентавр (серебристо-серо-голубой, 381))</t>
  </si>
  <si>
    <t>Накладки на зеркала "Лифтбек" (под повторители) в цвет кузова для Лада Калина 2, Гранта, Гранта FL (В цвет, Колумбийская зелень (светло-зеленый, 322))</t>
  </si>
  <si>
    <t>Накладки на зеркала "Лифтбек" (под повторители) в цвет кузова для Лада Калина 2, Гранта, Гранта FL (В цвет, Коралл (серебристый темно-красный, 116))</t>
  </si>
  <si>
    <t>Накладки на зеркала "Лифтбек" (под повторители) в цвет кузова для Лада Калина 2, Гранта, Гранта FL (В цвет, Кориандр (золотисто-коричневый, 790))</t>
  </si>
  <si>
    <t>Накладки на зеркала "Лифтбек" (под повторители) в цвет кузова для Лада Калина 2, Гранта, Гранта FL (В цвет, Корица (коричневый, 798))</t>
  </si>
  <si>
    <t>Накладки на зеркала "Лифтбек" (под повторители) в цвет кузова для Лада Калина 2, Гранта, Гранта FL (В цвет, Королевский синий (темно-синий, 459))</t>
  </si>
  <si>
    <t>Накладки на зеркала "Лифтбек" (под повторители) в цвет кузова для Лада Калина 2, Гранта, Гранта FL (В цвет, Корсика (серебристый болотно-зеленый, 370))</t>
  </si>
  <si>
    <t>Накладки на зеркала "Лифтбек" (под повторители) в цвет кузова для Лада Калина 2, Гранта, Гранта FL (В цвет, Космос (черный, 665))</t>
  </si>
  <si>
    <t>Накладки на зеркала "Лифтбек" (под повторители) в цвет кузова для Лада Калина 2, Гранта, Гранта FL (В цвет, Красный перец (красно-коричневый, 106))</t>
  </si>
  <si>
    <t>Накладки на зеркала "Лифтбек" (под повторители) в цвет кузова для Лада Калина 2, Гранта, Гранта FL (В цвет, Красный сплав (красный, 136))</t>
  </si>
  <si>
    <t>Накладки на зеркала "Лифтбек" (под повторители) в цвет кузова для Лада Калина 2, Гранта, Гранта FL (В цвет, Кристалл (светло-серый, 281))</t>
  </si>
  <si>
    <t>Накладки на зеркала "Лифтбек" (под повторители) в цвет кузова для Лада Калина 2, Гранта, Гранта FL (В цвет, Кубок (ярко красный, 171))</t>
  </si>
  <si>
    <t>Накладки на зеркала "Лифтбек" (под повторители) в цвет кузова для Лада Калина 2, Гранта, Гранта FL (В цвет, Ла-манш (серебристо-фиолетовый, 435))</t>
  </si>
  <si>
    <t>Накладки на зеркала "Лифтбек" (под повторители) в цвет кузова для Лада Калина 2, Гранта, Гранта FL (В цвет, Лагуна (серебристо-синий, 487))</t>
  </si>
  <si>
    <t>Накладки на зеркала "Лифтбек" (под повторители) в цвет кузова для Лада Калина 2, Гранта, Гранта FL (В цвет, Ладога (серо-голубой, 411))</t>
  </si>
  <si>
    <t>Накладки на зеркала "Лифтбек" (под повторители) в цвет кузова для Лада Калина 2, Гранта, Гранта FL (В цвет, Лазурит (фиолетово-синий, 445))</t>
  </si>
  <si>
    <t>Накладки на зеркала "Лифтбек" (под повторители) в цвет кузова для Лада Калина 2, Гранта, Гранта FL (В цвет, Лазурно-синий (серебристый темно-синий, 498))</t>
  </si>
  <si>
    <t>Накладки на зеркала "Лифтбек" (под повторители) в цвет кузова для Лада Калина 2, Гранта, Гранта FL (В цвет, Лазурь (синий, 489))</t>
  </si>
  <si>
    <t>Накладки на зеркала "Лифтбек" (под повторители) в цвет кузова для Лада Калина 2, Гранта, Гранта FL (В цвет, Ледниковый (белый, 221))</t>
  </si>
  <si>
    <t>Накладки на зеркала "Лифтбек" (под повторители) в цвет кузова для Лада Калина 2, Гранта, Гранта FL (В цвет, Ледяной (голубой, 413))</t>
  </si>
  <si>
    <t>Накладки на зеркала "Лифтбек" (под повторители) в цвет кузова для Лада Калина 2, Гранта, Гранта FL (В цвет, Лилия (бежевый, 108))</t>
  </si>
  <si>
    <t>Накладки на зеркала "Лифтбек" (под повторители) в цвет кузова для Лада Калина 2, Гранта, Гранта FL (В цвет, Лунный свет (светло-голубой, 495))</t>
  </si>
  <si>
    <t>Накладки на зеркала "Лифтбек" (под повторители) в цвет кузова для Лада Калина 2, Гранта, Гранта FL (В цвет, Магеллан (темно-синий, 410))</t>
  </si>
  <si>
    <t>Накладки на зеркала "Лифтбек" (под повторители) в цвет кузова для Лада Калина 2, Гранта, Гранта FL (В цвет, Магия (серебристо-ярко-фиолетовый, 133))</t>
  </si>
  <si>
    <t>Накладки на зеркала "Лифтбек" (под повторители) в цвет кузова для Лада Калина 2, Гранта, Гранта FL (В цвет, Магма (оранжевый, 119))</t>
  </si>
  <si>
    <t>Накладки на зеркала "Лифтбек" (под повторители) в цвет кузова для Лада Калина 2, Гранта, Гранта FL (В цвет, Майя (серебристый темно-бордовый, 120))</t>
  </si>
  <si>
    <t>Накладки на зеркала "Лифтбек" (под повторители) в цвет кузова для Лада Калина 2, Гранта, Гранта FL (В цвет, Мальборо (красный, 121))</t>
  </si>
  <si>
    <t>Накладки на зеркала "Лифтбек" (под повторители) в цвет кузова для Лада Калина 2, Гранта, Гранта FL (В цвет, Медео (голубой, 428))</t>
  </si>
  <si>
    <t>Накладки на зеркала "Лифтбек" (под повторители) в цвет кузова для Лада Калина 2, Гранта, Гранта FL (В цвет, Медовый (желто-золотой, 234))</t>
  </si>
  <si>
    <t>Накладки на зеркала "Лифтбек" (под повторители) в цвет кузова для Лада Калина 2, Гранта, Гранта FL (В цвет, Меридиан (зеленый, 317))</t>
  </si>
  <si>
    <t>Накладки на зеркала "Лифтбек" (под повторители) в цвет кузова для Лада Калина 2, Гранта, Гранта FL (В цвет, Миндаль (серебристо-бежево-розовый, 217))</t>
  </si>
  <si>
    <t>Накладки на зеркала "Лифтбек" (под повторители) в цвет кузова для Лада Калина 2, Гранта, Гранта FL (В цвет, Мираж (серебристый-желто-зеленый, 280))</t>
  </si>
  <si>
    <t>Накладки на зеркала "Лифтбек" (под повторители) в цвет кузова для Лада Калина 2, Гранта, Гранта FL (В цвет, Млечный путь (серебристо-серо-графитовый, 606))</t>
  </si>
  <si>
    <t>Накладки на зеркала "Лифтбек" (под повторители) в цвет кузова для Лада Калина 2, Гранта, Гранта FL (В цвет, Мокрый асфальт (серебристый стальной, 626))</t>
  </si>
  <si>
    <t>Накладки на зеркала "Лифтбек" (под повторители) в цвет кузова для Лада Калина 2, Гранта, Гранта FL (В цвет, Монте-карло (ярко-синий, 403))</t>
  </si>
  <si>
    <t>Накладки на зеркала "Лифтбек" (под повторители) в цвет кузова для Лада Калина 2, Гранта, Гранта FL (В цвет, Морская пучина (темно-зеленый, 325))</t>
  </si>
  <si>
    <t>Накладки на зеркала "Лифтбек" (под повторители) в цвет кузова для Лада Калина 2, Гранта, Гранта FL (В цвет, Мулен руж (ярко-фиолетовый, 458))</t>
  </si>
  <si>
    <t>Накладки на зеркала "Лифтбек" (под повторители) в цвет кузова для Лада Калина 2, Гранта, Гранта FL (В цвет, Мурена (сине-зеленый, 377))</t>
  </si>
  <si>
    <t>Накладки на зеркала "Лифтбек" (под повторители) в цвет кузова для Лада Калина 2, Гранта, Гранта FL (В цвет, Мускари (темно синий, 426))</t>
  </si>
  <si>
    <t>Накладки на зеркала "Лифтбек" (под повторители) в цвет кузова для Лада Калина 2, Гранта, Гранта FL (В цвет, Мускат (серебристо-серо-золотистый, 620))</t>
  </si>
  <si>
    <t>Накладки на зеркала "Лифтбек" (под повторители) в цвет кузова для Лада Калина 2, Гранта, Гранта FL (В цвет, Нарцисс (желтый, 223))</t>
  </si>
  <si>
    <t>Накладки на зеркала "Лифтбек" (под повторители) в цвет кузова для Лада Калина 2, Гранта, Гранта FL (В цвет, Наутилус (темно-зеленый, 304))</t>
  </si>
  <si>
    <t>Накладки на зеркала "Лифтбек" (под повторители) в цвет кузова для Лада Калина 2, Гранта, Гранта FL (В цвет, Невада (серебристо-серо-бежевый, 239))</t>
  </si>
  <si>
    <t>Накладки на зеркала "Лифтбек" (под повторители) в цвет кузова для Лада Калина 2, Гранта, Гранта FL (В цвет, Нептун (серебристо-темно-серо-синий, 628))</t>
  </si>
  <si>
    <t>Накладки на зеркала "Лифтбек" (под повторители) в цвет кузова для Лада Калина 2, Гранта, Гранта FL (В цвет, Несси (темно-зеленый, 368))</t>
  </si>
  <si>
    <t>Накладки на зеркала "Лифтбек" (под повторители) в цвет кузова для Лада Калина 2, Гранта, Гранта FL (В цвет, Несси 2 (темно-зеленый, 316))</t>
  </si>
  <si>
    <t>Накладки на зеркала "Лифтбек" (под повторители) в цвет кузова для Лада Калина 2, Гранта, Гранта FL (В цвет, Нефертити (серебристый-бежевый, 270))</t>
  </si>
  <si>
    <t>Накладки на зеркала "Лифтбек" (под повторители) в цвет кузова для Лада Калина 2, Гранта, Гранта FL (В цвет, Ниагара (серебристо-серо-голубоватый, 383))</t>
  </si>
  <si>
    <t>Накладки на зеркала "Лифтбек" (под повторители) в цвет кузова для Лада Калина 2, Гранта, Гранта FL (В цвет, Ницца (темный сине-зеленый, 328))</t>
  </si>
  <si>
    <t>Накладки на зеркала "Лифтбек" (под повторители) в цвет кузова для Лада Калина 2, Гранта, Гранта FL (В цвет, Огненно-красный (красный, 124))</t>
  </si>
  <si>
    <t>Накладки на зеркала "Лифтбек" (под повторители) в цвет кузова для Лада Калина 2, Гранта, Гранта FL (В цвет, Одиссей (Серо-синий, 497))</t>
  </si>
  <si>
    <t>Накладки на зеркала "Лифтбек" (под повторители) в цвет кузова для Лада Калина 2, Гранта, Гранта FL (В цвет, Океан (темно-синий, 449))</t>
  </si>
  <si>
    <t>Накладки на зеркала "Лифтбек" (под повторители) в цвет кузова для Лада Калина 2, Гранта, Гранта FL (В цвет, Оливин (золотисто-зеленый, 345))</t>
  </si>
  <si>
    <t>Накладки на зеркала "Лифтбек" (под повторители) в цвет кузова для Лада Калина 2, Гранта, Гранта FL (В цвет, Оливковый (желто-зеленый, 340))</t>
  </si>
  <si>
    <t>Накладки на зеркала "Лифтбек" (под повторители) в цвет кузова для Лада Калина 2, Гранта, Гранта FL (В цвет, Опал (серебристо-голубоватый, 419))</t>
  </si>
  <si>
    <t>Накладки на зеркала "Лифтбек" (под повторители) в цвет кузова для Лада Калина 2, Гранта, Гранта FL (В цвет, Опатия (серебристый оранжевый, 286))</t>
  </si>
  <si>
    <t>Накладки на зеркала "Лифтбек" (под повторители) в цвет кузова для Лада Калина 2, Гранта, Гранта FL (В цвет, Осока (зелено-голубой, 308))</t>
  </si>
  <si>
    <t>Накладки на зеркала "Лифтбек" (под повторители) в цвет кузова для Лада Калина 2, Гранта, Гранта FL (В цвет, Пантера (черная база, 672))</t>
  </si>
  <si>
    <t>Накладки на зеркала "Лифтбек" (под повторители) в цвет кузова для Лада Калина 2, Гранта, Гранта FL (В цвет, Папирус (серебристо-серо-зеленоватый, 387))</t>
  </si>
  <si>
    <t>Накладки на зеркала "Лифтбек" (под повторители) в цвет кузова для Лада Калина 2, Гранта, Гранта FL (В цвет, Паприка (серебристо-красно-оранжевый, 152))</t>
  </si>
  <si>
    <t>Накладки на зеркала "Лифтбек" (под повторители) в цвет кузова для Лада Калина 2, Гранта, Гранта FL (В цвет, Персей (темно-синий, 429))</t>
  </si>
  <si>
    <t>Накладки на зеркала "Лифтбек" (под повторители) в цвет кузова для Лада Калина 2, Гранта, Гранта FL (В цвет, Петергоф (серо-зеленоватый, 404))</t>
  </si>
  <si>
    <t>Накладки на зеркала "Лифтбек" (под повторители) в цвет кузова для Лада Калина 2, Гранта, Гранта FL (В цвет, Пирано (красно-коричневый, 795))</t>
  </si>
  <si>
    <t>Накладки на зеркала "Лифтбек" (под повторители) в цвет кузова для Лада Калина 2, Гранта, Гранта FL (В цвет, Пицунда (зелено-синий, 417))</t>
  </si>
  <si>
    <t>Накладки на зеркала "Лифтбек" (под повторители) в цвет кузова для Лада Калина 2, Гранта, Гранта FL (В цвет, Пламя (темно-красный, 193))</t>
  </si>
  <si>
    <t>Накладки на зеркала "Лифтбек" (под повторители) в цвет кузова для Лада Калина 2, Гранта, Гранта FL (В цвет, Платина (серебристо-бежевый, 691))</t>
  </si>
  <si>
    <t>Накладки на зеркала "Лифтбек" (под повторители) в цвет кузова для Лада Калина 2, Гранта, Гранта FL (В цвет, Полюс мира (серо-коричневый, 615))</t>
  </si>
  <si>
    <t>Накладки на зеркала "Лифтбек" (под повторители) в цвет кузова для Лада Калина 2, Гранта, Гранта FL (В цвет, Портвейн (темно-вишневый металлик, 192))</t>
  </si>
  <si>
    <t>Накладки на зеркала "Лифтбек" (под повторители) в цвет кузова для Лада Калина 2, Гранта, Гранта FL (В цвет, Посейдон (темно-синий, 407))</t>
  </si>
  <si>
    <t>Накладки на зеркала "Лифтбек" (под повторители) в цвет кузова для Лада Калина 2, Гранта, Гранта FL (В цвет, Премьер (канареечный желтый, 222))</t>
  </si>
  <si>
    <t>Накладки на зеркала "Лифтбек" (под повторители) в цвет кузова для Лада Калина 2, Гранта, Гранта FL (В цвет, Прерия (серый, 342))</t>
  </si>
  <si>
    <t>Накладки на зеркала "Лифтбек" (под повторители) в цвет кузова для Лада Калина 2, Гранта, Гранта FL (В цвет, Престиж (серебристо-темно-синий, 605))</t>
  </si>
  <si>
    <t>Накладки на зеркала "Лифтбек" (под повторители) в цвет кузова для Лада Калина 2, Гранта, Гранта FL (В цвет, Приз (серебристо-бежевый, 276))</t>
  </si>
  <si>
    <t>Накладки на зеркала "Лифтбек" (под повторители) в цвет кузова для Лада Калина 2, Гранта, Гранта FL (В цвет, Примула (светло-желтый, 210))</t>
  </si>
  <si>
    <t>Накладки на зеркала "Лифтбек" (под повторители) в цвет кузова для Лада Калина 2, Гранта, Гранта FL (В цвет, Рапсодия (серебристо-ярко-синий, 448))</t>
  </si>
  <si>
    <t>Накладки на зеркала "Лифтбек" (под повторители) в цвет кузова для Лада Калина 2, Гранта, Гранта FL (В цвет, Регата (серебристо-темно-синий, 412))</t>
  </si>
  <si>
    <t>Накладки на зеркала "Лифтбек" (под повторители) в цвет кузова для Лада Калина 2, Гранта, Гранта FL (В цвет, Реклама (ярко-красный, 122))</t>
  </si>
  <si>
    <t>Накладки на зеркала "Лифтбек" (под повторители) в цвет кузова для Лада Калина 2, Гранта, Гранта FL (В цвет, Ривьера (сине-фиолетовый, 499))</t>
  </si>
  <si>
    <t>Накладки на зеркала "Лифтбек" (под повторители) в цвет кузова для Лада Калина 2, Гранта, Гранта FL (В цвет, Рислинг (серебристо-бледно-серый, 610))</t>
  </si>
  <si>
    <t>Накладки на зеркала "Лифтбек" (под повторители) в цвет кузова для Лада Калина 2, Гранта, Гранта FL (В цвет, Робин гуд (черный с изумрудно-зеленым отливом, 391))</t>
  </si>
  <si>
    <t>Накладки на зеркала "Лифтбек" (под повторители) в цвет кузова для Лада Калина 2, Гранта, Гранта FL (В цвет, Романс (темно-красный, 182))</t>
  </si>
  <si>
    <t>Накладки на зеркала "Лифтбек" (под повторители) в цвет кузова для Лада Калина 2, Гранта, Гранта FL (В цвет, Рубин (красный, 110))</t>
  </si>
  <si>
    <t>Накладки на зеркала "Лифтбек" (под повторители) в цвет кузова для Лада Калина 2, Гранта, Гранта FL (В цвет, Садко (темно-голубой, 442))</t>
  </si>
  <si>
    <t>Накладки на зеркала "Лифтбек" (под повторители) в цвет кузова для Лада Калина 2, Гранта, Гранта FL (В цвет, Сальвия (бежево-коричневый, 320))</t>
  </si>
  <si>
    <t>Накладки на зеркала "Лифтбек" (под повторители) в цвет кузова для Лада Калина 2, Гранта, Гранта FL (В цвет, Сандал (бежево-красный, 670))</t>
  </si>
  <si>
    <t>Накладки на зеркала "Лифтбек" (под повторители) в цвет кузова для Лада Калина 2, Гранта, Гранта FL (В цвет, Сапфир (серебристый сине-фиолетовый, 446))</t>
  </si>
  <si>
    <t>Накладки на зеркала "Лифтбек" (под повторители) в цвет кузова для Лада Калина 2, Гранта, Гранта FL (В цвет, Сафари (светло-бежевый, 215))</t>
  </si>
  <si>
    <t>Накладки на зеркала "Лифтбек" (под повторители) в цвет кузова для Лада Калина 2, Гранта, Гранта FL (В цвет, Светло-серый (светло-серый, 671))</t>
  </si>
  <si>
    <t>Накладки на зеркала "Лифтбек" (под повторители) в цвет кузова для Лада Калина 2, Гранта, Гранта FL (В цвет, Сердолик (темно-красный, 195))</t>
  </si>
  <si>
    <t>Накладки на зеркала "Лифтбек" (под повторители) в цвет кузова для Лада Калина 2, Гранта, Гранта FL (В цвет, Серебристая ива (серебристый-зеленовато-серый, 301))</t>
  </si>
  <si>
    <t>Накладки на зеркала "Лифтбек" (под повторители) в цвет кузова для Лада Калина 2, Гранта, Гранта FL (В цвет, Серебристый (серебристый, 640))</t>
  </si>
  <si>
    <t>Накладки на зеркала "Лифтбек" (под повторители) в цвет кузова для Лада Калина 2, Гранта, Гранта FL (В цвет, Серо-бежевый (серо-бежевый, 236))</t>
  </si>
  <si>
    <t>Накладки на зеркала "Лифтбек" (под повторители) в цвет кузова для Лада Калина 2, Гранта, Гранта FL (В цвет, Серо-белый (серо-белый, 233))</t>
  </si>
  <si>
    <t>Накладки на зеркала "Лифтбек" (под повторители) в цвет кузова для Лада Калина 2, Гранта, Гранта FL (В цвет, Серо-голубой (серо-голубой, 427))</t>
  </si>
  <si>
    <t>Накладки на зеркала "Лифтбек" (под повторители) в цвет кузова для Лада Калина 2, Гранта, Гранта FL (В цвет, Серо-зеленый (серо-зеленый, 373))</t>
  </si>
  <si>
    <t>Накладки на зеркала "Лифтбек" (под повторители) в цвет кузова для Лада Калина 2, Гранта, Гранта FL (В цвет, Серое плато (Светло-серый, 624))</t>
  </si>
  <si>
    <t>Накладки на зеркала "Лифтбек" (под повторители) в цвет кузова для Лада Калина 2, Гранта, Гранта FL (В цвет, Серый базальт (серо-бежевый, 242))</t>
  </si>
  <si>
    <t>Накладки на зеркала "Лифтбек" (под повторители) в цвет кузова для Лада Калина 2, Гранта, Гранта FL (В цвет, Синяя полночь (синий, 447))</t>
  </si>
  <si>
    <t>Накладки на зеркала "Лифтбек" (под повторители) в цвет кузова для Лада Калина 2, Гранта, Гранта FL (В цвет, Сити (золотисто-коричневый, 231))</t>
  </si>
  <si>
    <t>Накладки на зеркала "Лифтбек" (под повторители) в цвет кузова для Лада Калина 2, Гранта, Гранта FL (В цвет, Слива (серебристо-ярко-синий, 478))</t>
  </si>
  <si>
    <t>Накладки на зеркала "Лифтбек" (под повторители) в цвет кузова для Лада Калина 2, Гранта, Гранта FL (В цвет, Сливочно-белый (сливочно-белый, 295))</t>
  </si>
  <si>
    <t>Накладки на зеркала "Лифтбек" (под повторители) в цвет кузова для Лада Калина 2, Гранта, Гранта FL (В цвет, Слоновая кость (бежево-желтый, 207))</t>
  </si>
  <si>
    <t>Накладки на зеркала "Лифтбек" (под повторители) в цвет кузова для Лада Калина 2, Гранта, Гранта FL (В цвет, Снежная королева (серебристый, 690))</t>
  </si>
  <si>
    <t>Накладки на зеркала "Лифтбек" (под повторители) в цвет кузова для Лада Калина 2, Гранта, Гранта FL (В цвет, Снежно-белый (ярко-белый, 202))</t>
  </si>
  <si>
    <t>Накладки на зеркала "Лифтбек" (под повторители) в цвет кузова для Лада Калина 2, Гранта, Гранта FL (В цвет, Совиньон (серебристо-серый, 650))</t>
  </si>
  <si>
    <t>Накладки на зеркала "Лифтбек" (под повторители) в цвет кузова для Лада Калина 2, Гранта, Гранта FL (В цвет, Солярис (темно-коричневый, 791))</t>
  </si>
  <si>
    <t>Накладки на зеркала "Лифтбек" (под повторители) в цвет кузова для Лада Калина 2, Гранта, Гранта FL (В цвет, Сочи (серебристо-серо-зеленоватый, 360))</t>
  </si>
  <si>
    <t>Накладки на зеркала "Лифтбек" (под повторители) в цвет кузова для Лада Калина 2, Гранта, Гранта FL (В цвет, Табачный (серебристый коричнево-зеленый, 399))</t>
  </si>
  <si>
    <t>Накладки на зеркала "Лифтбек" (под повторители) в цвет кузова для Лада Калина 2, Гранта, Гранта FL (В цвет, Талая вода (светло-серый, 206))</t>
  </si>
  <si>
    <t>Накладки на зеркала "Лифтбек" (под повторители) в цвет кузова для Лада Калина 2, Гранта, Гранта FL (В цвет, Темно-бежевый (темно-бежевый, 509))</t>
  </si>
  <si>
    <t>Накладки на зеркала "Лифтбек" (под повторители) в цвет кузова для Лада Калина 2, Гранта, Гранта FL (В цвет, Темно-коричневый (темно-коричневый, 793))</t>
  </si>
  <si>
    <t>Накладки на зеркала "Лифтбек" (под повторители) в цвет кузова для Лада Калина 2, Гранта, Гранта FL (В цвет, Темно-синий (темно-синий, 456))</t>
  </si>
  <si>
    <t>Накладки на зеркала "Лифтбек" (под повторители) в цвет кузова для Лада Калина 2, Гранта, Гранта FL (В цвет, Темно-синий (темно-синий, 471))</t>
  </si>
  <si>
    <t>Накладки на зеркала "Лифтбек" (под повторители) в цвет кузова для Лада Калина 2, Гранта, Гранта FL (В цвет, Терра (коричневый, 507))</t>
  </si>
  <si>
    <t>Накладки на зеркала "Лифтбек" (под повторители) в цвет кузова для Лада Калина 2, Гранта, Гранта FL (В цвет, Техно (серебристо-серый, 618))</t>
  </si>
  <si>
    <t>Накладки на зеркала "Лифтбек" (под повторители) в цвет кузова для Лада Калина 2, Гранта, Гранта FL (В цвет, Тополиный пух (серый, 631))</t>
  </si>
  <si>
    <t>Накладки на зеркала "Лифтбек" (под повторители) в цвет кузова для Лада Калина 2, Гранта, Гранта FL (В цвет, Торнадо (красный, 170))</t>
  </si>
  <si>
    <t>Накладки на зеркала "Лифтбек" (под повторители) в цвет кузова для Лада Калина 2, Гранта, Гранта FL (В цвет, Триумф (серебристо-красный, 100))</t>
  </si>
  <si>
    <t>Накладки на зеркала "Лифтбек" (под повторители) в цвет кузова для Лада Калина 2, Гранта, Гранта FL (В цвет, Успех (оранжевый, 123))</t>
  </si>
  <si>
    <t>Накладки на зеркала "Лифтбек" (под повторители) в цвет кузова для Лада Калина 2, Гранта, Гранта FL (В цвет, Уточнить у менеджера)</t>
  </si>
  <si>
    <t>Накладки на зеркала "Лифтбек" (под повторители) в цвет кузова для Лада Калина 2, Гранта, Гранта FL (В цвет, Фея (серебристо-сиреневый, 416))</t>
  </si>
  <si>
    <t>Накладки на зеркала "Лифтбек" (под повторители) в цвет кузова для Лада Калина 2, Гранта, Гранта FL (В цвет, Франкония (темно-вишнево-малиновый, 105))</t>
  </si>
  <si>
    <t>Накладки на зеркала "Лифтбек" (под повторители) в цвет кузова для Лада Калина 2, Гранта, Гранта FL (В цвет, Фрегат (цвет морской волны, 430))</t>
  </si>
  <si>
    <t>Накладки на зеркала "Лифтбек" (под повторители) в цвет кузова для Лада Калина 2, Гранта, Гранта FL (В цвет, Цунами (темно-зеленый, 363))</t>
  </si>
  <si>
    <t>Накладки на зеркала "Лифтбек" (под повторители) в цвет кузова для Лада Калина 2, Гранта, Гранта FL (В цвет, Чайная роза (светло-желтый, 228))</t>
  </si>
  <si>
    <t>Накладки на зеркала "Лифтбек" (под повторители) в цвет кузова для Лада Калина 2, Гранта, Гранта FL (В цвет, Чароит (серебристый темно-фиолетовый, 408))</t>
  </si>
  <si>
    <t>Накладки на зеркала "Лифтбек" (под повторители) в цвет кузова для Лада Калина 2, Гранта, Гранта FL (В цвет, Черешня (темно-алый, 162))</t>
  </si>
  <si>
    <t>Накладки на зеркала "Лифтбек" (под повторители) в цвет кузова для Лада Калина 2, Гранта, Гранта FL (В цвет, Черная жемчужина (черный, 676))</t>
  </si>
  <si>
    <t>Накладки на зеркала "Лифтбек" (под повторители) в цвет кузова для Лада Калина 2, Гранта, Гранта FL (В цвет, Черника (темно-синий, 482))</t>
  </si>
  <si>
    <t>Накладки на зеркала "Лифтбек" (под повторители) в цвет кузова для Лада Калина 2, Гранта, Гранта FL (В цвет, Черный (черный, 601))</t>
  </si>
  <si>
    <t>Накладки на зеркала "Лифтбек" (под повторители) в цвет кузова для Лада Калина 2, Гранта, Гранта FL (В цвет, Черный жемчуг (серебристо-коричневый, 513))</t>
  </si>
  <si>
    <t>Накладки на зеркала "Лифтбек" (под повторители) в цвет кузова для Лада Калина 2, Гранта, Гранта FL (В цвет, Черный трюфель (черный, 651))</t>
  </si>
  <si>
    <t>Накладки на зеркала "Лифтбек" (под повторители) в цвет кузова для Лада Калина 2, Гранта, Гранта FL (В цвет, Черный шоколад (темно-коричневый, 637))</t>
  </si>
  <si>
    <t>Накладки на зеркала "Лифтбек" (под повторители) в цвет кузова для Лада Калина 2, Гранта, Гранта FL (В цвет, Электрон (темно-серый, 415))</t>
  </si>
  <si>
    <t>Накладки на зеркала "Лифтбек" (под повторители) в цвет кузова для Лада Калина 2, Гранта, Гранта FL (В цвет, Южный крест (серо-бежевый, 290))</t>
  </si>
  <si>
    <t>Накладки на зеркала "Лифтбек" (под повторители) в цвет кузова для Лада Калина 2, Гранта, Гранта FL (В цвет, Юпитер (серебристо-голубоватый, 473))</t>
  </si>
  <si>
    <t>Накладки на зеркала "Лифтбек" (под повторители) в цвет кузова для Лада Калина 2, Гранта, Гранта FL (В цвет, Яблоко (зеленый, 398))</t>
  </si>
  <si>
    <t>Накладки на зеркала "Лифтбек" (под повторители) в цвет кузова для Лада Калина 2, Гранта, Гранта FL (В цвет, Яшма (темно-вишневый, 140))</t>
  </si>
  <si>
    <t>Оригинальное боковое зеркало "Лифтбек" с электроприводом, обогревом и повторителем для Лада (Гранта, Калина, Калина 2), Датсун (mi-DO, on-DO)</t>
  </si>
  <si>
    <t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Ледяной (голубой, 413))</t>
  </si>
  <si>
    <t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Ледяной (голубой, 413))</t>
  </si>
  <si>
    <t>Оригинальные боковые зеркала "Рестайлинг" (с электроприводом и обогревом) для Лада Нива 4х4</t>
  </si>
  <si>
    <t>Оригинальные боковые зеркала (механические, обогрев)  для Лада Ларгус FL (Без покраски)</t>
  </si>
  <si>
    <t>8450091008 / 8450091006</t>
  </si>
  <si>
    <t>Оригинальные боковые зеркала (механические, обогрев)  для Лада Ларгус FL (В цвет, Брюн (Коричневый, 250))</t>
  </si>
  <si>
    <t>Оригинальные боковые зеркала (механические, обогрев)  для Лада Ларгус FL (В цвет, Венера (темно-красный, 191))</t>
  </si>
  <si>
    <t>Оригинальные боковые зеркала (механические, обогрев)  для Лада Ларгус FL (В цвет, Дипломат (темно-синий, 424))</t>
  </si>
  <si>
    <t>Оригинальные боковые зеркала (механические, обогрев)  для Лада Ларгус FL (В цвет, Каракумы (серо-бежевый, 238))</t>
  </si>
  <si>
    <t>Оригинальные боковые зеркала (механические, обогрев)  для Лада Ларгус FL (В цвет, Кашемир (темно-коричневый, 283))</t>
  </si>
  <si>
    <t>Оригинальные боковые зеркала (механические, обогрев)  для Лада Ларгус FL (В цвет, Красный сплав (красный, 136))</t>
  </si>
  <si>
    <t>Оригинальные боковые зеркала (механические, обогрев)  для Лада Ларгус FL (В цвет, Лазурно-синий (серебристый темно-синий, 498))</t>
  </si>
  <si>
    <t>Оригинальные боковые зеркала (механические, обогрев)  для Лада Ларгус FL (В цвет, Ледниковый (белый, 221))</t>
  </si>
  <si>
    <t>Оригинальные боковые зеркала (механические, обогрев)  для Лада Ларгус FL (В цвет, Огненно-красный (красный, 124))</t>
  </si>
  <si>
    <t>Оригинальные боковые зеркала (механические, обогрев)  для Лада Ларгус FL (В цвет, Пантера (черная база, 672))</t>
  </si>
  <si>
    <t>Оригинальные боковые зеркала (механические, обогрев)  для Лада Ларгус FL (В цвет, Платина (серебристо-бежевый, 691))</t>
  </si>
  <si>
    <t>Оригинальные боковые зеркала (механические, обогрев)  для Лада Ларгус FL (В цвет, Серое плато (Светло-серый, 624))</t>
  </si>
  <si>
    <t>Оригинальные боковые зеркала (механические, обогрев)  для Лада Ларгус FL (В цвет, Серый базальт (серо-бежевый, 242))</t>
  </si>
  <si>
    <t>Оригинальные боковые зеркала (механические, обогрев)  для Лада Ларгус FL (В цвет, Уточнить у менеджера)</t>
  </si>
  <si>
    <t>Оригинальные боковые зеркала (механические, обогрев)  для Лада Ларгус FL (В цвет, Черная жемчужина (черный, 676))</t>
  </si>
  <si>
    <t>Оригинальные боковые зеркала (механические) для Лада Ларгус FL (Без покраски)</t>
  </si>
  <si>
    <t>Оригинальные боковые зеркала (механические) для Лада Ларгус FL (В цвет, Брюн (Коричневый, 250))</t>
  </si>
  <si>
    <t>Оригинальные боковые зеркала (механические) для Лада Ларгус FL (В цвет, Венера (темно-красный, 191))</t>
  </si>
  <si>
    <t>Оригинальные боковые зеркала (механические) для Лада Ларгус FL (В цвет, Дипломат (темно-синий, 424))</t>
  </si>
  <si>
    <t>Оригинальные боковые зеркала (механические) для Лада Ларгус FL (В цвет, Каракумы (серо-бежевый, 238))</t>
  </si>
  <si>
    <t>Оригинальные боковые зеркала (механические) для Лада Ларгус FL (В цвет, Кашемир (темно-коричневый, 283))</t>
  </si>
  <si>
    <t>Оригинальные боковые зеркала (механические) для Лада Ларгус FL (В цвет, Красный сплав (красный, 136))</t>
  </si>
  <si>
    <t>Оригинальные боковые зеркала (механические) для Лада Ларгус FL (В цвет, Лазурно-синий (серебристый темно-синий, 498))</t>
  </si>
  <si>
    <t>Оригинальные боковые зеркала (механические) для Лада Ларгус FL (В цвет, Ледниковый (белый, 221))</t>
  </si>
  <si>
    <t>Оригинальные боковые зеркала (механические) для Лада Ларгус FL (В цвет, Огненно-красный (красный, 124))</t>
  </si>
  <si>
    <t>Оригинальные боковые зеркала (механические) для Лада Ларгус FL (В цвет, Пантера (черная база, 672))</t>
  </si>
  <si>
    <t>Оригинальные боковые зеркала (механические) для Лада Ларгус FL (В цвет, Платина (серебристо-бежевый, 691))</t>
  </si>
  <si>
    <t>Оригинальные боковые зеркала (механические) для Лада Ларгус FL (В цвет, Серое плато (Светло-серый, 624))</t>
  </si>
  <si>
    <t>Оригинальные боковые зеркала (механические) для Лада Ларгус FL (В цвет, Серый базальт (серо-бежевый, 242))</t>
  </si>
  <si>
    <t>Оригинальные боковые зеркала (механические) для Лада Ларгус FL (В цвет, Уточнить у менеджера)</t>
  </si>
  <si>
    <t>Оригинальные боковые зеркала (механические) для Лада Ларгус FL (В цвет, Черная жемчужина (черный, 676))</t>
  </si>
  <si>
    <t>Оригинальные боковые зеркала (электропривод, электроскладывание, обогрев) для Лада Ларгус FL (Без покраски)</t>
  </si>
  <si>
    <t>Оригинальные боковые зеркала (электропривод, электроскладывание, обогрев) для Лада Ларгус FL (В цвет, Брюн (Коричневый, 250))</t>
  </si>
  <si>
    <t>Оригинальные боковые зеркала (электропривод, электроскладывание, обогрев) для Лада Ларгус FL (В цвет, Венера (темно-красный, 191))</t>
  </si>
  <si>
    <t>Оригинальные боковые зеркала (электропривод, электроскладывание, обогрев) для Лада Ларгус FL (В цвет, Дипломат (темно-синий, 424))</t>
  </si>
  <si>
    <t>Оригинальные боковые зеркала (электропривод, электроскладывание, обогрев) для Лада Ларгус FL (В цвет, Каракумы (серо-бежевый, 238))</t>
  </si>
  <si>
    <t>Оригинальные боковые зеркала (электропривод, электроскладывание, обогрев) для Лада Ларгус FL (В цвет, Кашемир (темно-коричневый, 283))</t>
  </si>
  <si>
    <t>Оригинальные боковые зеркала (электропривод, электроскладывание, обогрев) для Лада Ларгус FL (В цвет, Красный сплав (красный, 136))</t>
  </si>
  <si>
    <t>Оригинальные боковые зеркала (электропривод, электроскладывание, обогрев) для Лада Ларгус FL (В цвет, Лазурно-синий (серебристый темно-синий, 498))</t>
  </si>
  <si>
    <t>Оригинальные боковые зеркала (электропривод, электроскладывание, обогрев) для Лада Ларгус FL (В цвет, Ледниковый (белый, 221))</t>
  </si>
  <si>
    <t>Оригинальные боковые зеркала (электропривод, электроскладывание, обогрев) для Лада Ларгус FL (В цвет, Огненно-красный (красный, 124))</t>
  </si>
  <si>
    <t>Оригинальные боковые зеркала (электропривод, электроскладывание, обогрев) для Лада Ларгус FL (В цвет, Пантера (черная база, 672))</t>
  </si>
  <si>
    <t>Оригинальные боковые зеркала (электропривод, электроскладывание, обогрев) для Лада Ларгус FL (В цвет, Платина (серебристо-бежевый, 691))</t>
  </si>
  <si>
    <t>Оригинальные боковые зеркала (электропривод, электроскладывание, обогрев) для Лада Ларгус FL (В цвет, Серое плато (Светло-серый, 624))</t>
  </si>
  <si>
    <t>Оригинальные боковые зеркала (электропривод, электроскладывание, обогрев) для Лада Ларгус FL (В цвет, Серый базальт (серо-бежевый, 242))</t>
  </si>
  <si>
    <t>Оригинальные боковые зеркала (электропривод, электроскладывание, обогрев) для Лада Ларгус FL (В цвет, Уточнить у менеджера)</t>
  </si>
  <si>
    <t>Оригинальные боковые зеркала (электропривод, электроскладывание, обогрев) для Лада Ларгус FL (В цвет, Черная жемчужина (черный, 676))</t>
  </si>
  <si>
    <t>Оригинальные боковые зеркала + комплект с электроприводом и повторителем, складывающиеся для Лада Веста</t>
  </si>
  <si>
    <t>Оригинальные боковые зеркала 2181 "NEW" (электропривод с функцией складывания, обогрев, с повторителем) для Лада Веста (Без покраски)</t>
  </si>
  <si>
    <t>Оригинальные боковые зеркала 2181 "NEW" (электропривод с функцией складывания, обогрев, с повторителем) для Лада Веста (В цвет, Ангкор (темно-коричневый, 246))</t>
  </si>
  <si>
    <t>Оригинальные боковые зеркала 2181 "NEW" (электропривод с функцией складывания, обогрев, с повторителем) для Лада Веста (В цвет, Блюз (темно-синий, 492))</t>
  </si>
  <si>
    <t>Оригинальные боковые зеркала 2181 "NEW" (электропривод с функцией складывания, обогрев, с повторителем) для Лада Веста (В цвет, Дайвинг (ярко-синий, 476))</t>
  </si>
  <si>
    <t>Оригинальные боковые зеркала 2181 "NEW" (электропривод с функцией складывания, обогрев, с повторителем) для Лада Веста (В цвет, Карфаген (бежевый, 247))</t>
  </si>
  <si>
    <t>Оригинальные боковые зеркала 2181 "NEW" (электропривод с функцией складывания, обогрев, с повторителем) для Лада Веста (В цвет, Криптон (темно-зеленый, 372))</t>
  </si>
  <si>
    <t>Оригинальные боковые зеркала 2181 "NEW" (электропривод с функцией складывания, обогрев, с повторителем) для Лада Веста (В цвет, Лайм (яркий желто-зеленый, 366))</t>
  </si>
  <si>
    <t>Оригинальные боковые зеркала 2181 "NEW" (электропривод с функцией складывания, обогрев, с повторителем) для Лада Веста (В цвет, Ледниковый (белый, 221))</t>
  </si>
  <si>
    <t>Оригинальные боковые зеркала 2181 "NEW" (электропривод с функцией складывания, обогрев, с повторителем) для Лада Веста (В цвет, Марс (оранжевый, 130))</t>
  </si>
  <si>
    <t>Оригинальные боковые зеркала 2181 "NEW" (электропривод с функцией складывания, обогрев, с повторителем) для Лада Веста (В цвет, Маэстро (черное стекло, 653))</t>
  </si>
  <si>
    <t>Оригинальные боковые зеркала 2181 "NEW" (электропривод с функцией складывания, обогрев, с повторителем) для Лада Веста (В цвет, Пантера (черная база, 672))</t>
  </si>
  <si>
    <t>Оригинальные боковые зеркала 2181 "NEW" (электропривод с функцией складывания, обогрев, с повторителем) для Лада Веста (В цвет, Платина (серебристо-бежевый, 691))</t>
  </si>
  <si>
    <t>Оригинальные боковые зеркала 2181 "NEW" (электропривод с функцией складывания, обогрев, с повторителем) для Лада Веста (В цвет, Плутон (темно-серый, 608))</t>
  </si>
  <si>
    <t>Оригинальные боковые зеркала 2181 "NEW" (электропривод с функцией складывания, обогрев, с повторителем) для Лада Веста (В цвет, Сердолик (темно-красный, 195))</t>
  </si>
  <si>
    <t>Оригинальные боковые зеркала 2181 "NEW" (электропривод с функцией складывания, обогрев, с повторителем) для Лада Веста (В цвет, Тайфун (серый, 616))</t>
  </si>
  <si>
    <t>Оригинальные боковые зеркала 2181 "NEW" (электропривод с функцией складывания, обогрев, с повторителем) для Лада Веста (В цвет, Уточнить у менеджера)</t>
  </si>
  <si>
    <t>Оригинальные боковые зеркала 2181 "NEW" (электропривод с функцией складывания, обогрев, с повторителем) для Лада Веста (В цвет, Фантом (темно-серо-голубой, 496))</t>
  </si>
  <si>
    <t>Оригинальные боковые зеркала 2181 "NEW" (электропривод с функцией складывания, обогрев, с повторителем) для Лада Веста (В цвет, Черная жемчужина (черный, 676))</t>
  </si>
  <si>
    <t>Оригинальные боковые зеркала с электроприводом и обогревом для Лада (Калина, Калина 2, Гранта), Датсун (mi-DO, on-DO)</t>
  </si>
  <si>
    <t>Оригинальные боковые зеркала с электроприводом и обогревом для Лада (Калина, Калина 2, Гранта), Датсун (mi-DO, on-DO) (В цвет, Ледяной (голубой, 413))</t>
  </si>
  <si>
    <t>Оригинальные боковые зеркала с электроприводом и обогревом для Шевроле Нива</t>
  </si>
  <si>
    <t>Оригинальные боковые зеркала Урбан (механические, без обогрева) для Лада Нива 4х4</t>
  </si>
  <si>
    <t>Код</t>
  </si>
  <si>
    <t>Покрас</t>
  </si>
  <si>
    <t>нет без окраски НИВА</t>
  </si>
  <si>
    <t>https://atp73.ru/accessories/tproduct/449835022-303030633551-oblitsovka-na-zerkalo-bez-povtoritelya-1</t>
  </si>
  <si>
    <t>https://atp73.ru/accessories/tproduct/449835022-368841464341-oblitsovka-na-zerkalo-s-povtoritelem-111</t>
  </si>
  <si>
    <t>https://atp73.ru/accessories/tproduct/449835022-938801102731-oblitsovka-na-zerkalo-bez-povtoritelya-2</t>
  </si>
  <si>
    <t>https://atp73.ru/accessories/tproduct/449835022-128014289151-oblitsovka-na-zerkalo-s-povtoritelem-219</t>
  </si>
  <si>
    <t>Оригинал</t>
  </si>
  <si>
    <t>2181 электро / обогрев / повтороитель / складывание</t>
  </si>
  <si>
    <t>Ларгус FL электро / cкладывание / обогрев</t>
  </si>
  <si>
    <t>Ларгус FL  механика /  обогрев</t>
  </si>
  <si>
    <t>Ларгус FL  механика</t>
  </si>
  <si>
    <t>%</t>
  </si>
  <si>
    <t>Рек</t>
  </si>
  <si>
    <t>MR</t>
  </si>
  <si>
    <t>Парс</t>
  </si>
  <si>
    <t>Боковые зеркала с электроприводом и обогревом для Шевроле Нива, Лада Нива Travel</t>
  </si>
  <si>
    <t>Боковое зеркало "Salina" Люкс (с антибликом, обогревом и электроприводом) для Лада (Калина, Калина 2, Гранта), Датсун (mi-DO, on-DO) (В цвет, Ледяной (голубой, 413), левое)</t>
  </si>
  <si>
    <t>Боковое зеркало "Salina" Люкс (с антибликом, обогревом и электроприводом) для Лада (Калина, Калина 2, Гранта), Датсун (mi-DO, on-DO) (В цвет, Ледяной (голубой, 413), правое)</t>
  </si>
  <si>
    <t>Боковое зеркало "Salina" с электроприводом для Лада Ларгус (Левая (водительская), В цвет)</t>
  </si>
  <si>
    <t>Боковое зеркало "Salina" с электроприводом для Лада Ларгус (Правая (пассажирская), В цвет)</t>
  </si>
  <si>
    <t>Боковое зеркало "АТП" Лифтбек с электроприводом, обогревом и повторителем для Лада (Гранта, Калина, Калина 2), Датсун (mi-DO, on-DO) (В цвет, Ледяной (голубой, 413))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</si>
  <si>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100)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</si>
  <si>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133)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</si>
  <si>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171)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</si>
  <si>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190)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</si>
  <si>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192)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</si>
  <si>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193)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</si>
  <si>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206)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</si>
  <si>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217)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</si>
  <si>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240)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</si>
  <si>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276)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</si>
  <si>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280)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</si>
  <si>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281)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</si>
  <si>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328)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</si>
  <si>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347)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</si>
  <si>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360)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</si>
  <si>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363)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</si>
  <si>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371)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</si>
  <si>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385)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</si>
  <si>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387)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</si>
  <si>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391)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</si>
  <si>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413)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</si>
  <si>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416)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</si>
  <si>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418)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</si>
  <si>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419)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</si>
  <si>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421)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</si>
  <si>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426)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</si>
  <si>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429)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</si>
  <si>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448)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</si>
  <si>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460)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</si>
  <si>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507)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</si>
  <si>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606)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</si>
  <si>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615)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</si>
  <si>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627)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</si>
  <si>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628)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</si>
  <si>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630)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</si>
  <si>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633)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</si>
  <si>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655)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</si>
  <si>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660)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</si>
  <si>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665)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</si>
  <si>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672)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</si>
  <si>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690)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</si>
  <si>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790)</t>
  </si>
  <si>
    <t>Боковые зеркала "Salina" в стиле Веста (электропривод с функцией складывания, обогрев, с повторителем) для ВАЗ 2110-2112, Лада (Приора, Приора 2) (В цвет 83)</t>
  </si>
  <si>
    <t>Боковые зеркала "Salina" в стиле Веста (электропривод с функцией складывания, обогрев, с повторителем) для ВАЗ 2110-2112, Лада (Приора, Приора 2) (цвет 483)</t>
  </si>
  <si>
    <t>Боковые зеркала "АТП" в стиле Mercedes-Benz, с 2-м повторителем (электрорегулировка, обогрев) для ВАЗ 2110-2112, Лада Приора (Без вежливой подсветки, Без электроскладывания, Динамический (стиль Lexus)</t>
  </si>
  <si>
    <t>Боковые зеркала "АТП" в стиле Mercedes-Benz, с 2-м повторителем (электрорегулировка, обогрев) для ВАЗ 2110-2112, Лада Приора (Без вежливой подсветки, Без электроскладывания, Стандарт)</t>
  </si>
  <si>
    <t>Боковые зеркала "АТП" в стиле Mercedes-Benz, с 2-м повторителем (электрорегулировка, обогрев) для ВАЗ 2110-2112, Лада Приора (Без вежливой подсветки, С электроскладыванием, Динамический (стиль Lexus)</t>
  </si>
  <si>
    <t>Боковые зеркала "АТП" в стиле Mercedes-Benz, с 2-м повторителем (электрорегулировка, обогрев) для ВАЗ 2110-2112, Лада Приора (Без вежливой подсветки, С электроскладыванием, Стандарт)</t>
  </si>
  <si>
    <t>Боковые зеркала "АТП" в стиле Mercedes-Benz, с 2-м повторителем (электрорегулировка, обогрев) для ВАЗ 2110-2112, Лада Приора (С вежливой подсветкой, Без электроскладывания, Динамический (стиль Lexus)</t>
  </si>
  <si>
    <t>Боковые зеркала "АТП" в стиле Mercedes-Benz, с 2-м повторителем (электрорегулировка, обогрев) для ВАЗ 2110-2112, Лада Приора (С вежливой подсветкой, Без электроскладывания, Стандарт)</t>
  </si>
  <si>
    <t>Боковые зеркала "АТП" в стиле Mercedes-Benz, с 2-м повторителем (электрорегулировка, обогрев) для ВАЗ 2110-2112, Лада Приора (С вежливой подсветкой, С электроскладыванием, Динамический (стиль Lexus)</t>
  </si>
  <si>
    <t>Боковые зеркала "АТП" в стиле Mercedes-Benz, с 2-м повторителем (электрорегулировка, обогрев) для ВАЗ 2110-2112, Лада Приора (С вежливой подсветкой, С электроскладыванием, Стандарт)</t>
  </si>
  <si>
    <t>Боковые зеркала "АТП" в стиле Mercedes-Benz, с 2-м повторителем (электрорегулировка, обогрев) для Лада Нива 4х4 (Без вежливой подсветки, Без электроскладывания, Динамический (стиль Lexus)</t>
  </si>
  <si>
    <t>Боковые зеркала "АТП" в стиле Mercedes-Benz, с 2-м повторителем (электрорегулировка, обогрев) для Лада Нива 4х4 (Без вежливой подсветки, Без электроскладывания, Стандартный)</t>
  </si>
  <si>
    <t>Боковые зеркала "АТП" в стиле Mercedes-Benz, с 2-м повторителем (электрорегулировка, обогрев) для Лада Нива 4х4 (Без вежливой подсветки, С электроскладыванием, Стандартный)</t>
  </si>
  <si>
    <t>Боковые зеркала "АТП" в стиле Mercedes-Benz, с 2-м повторителем (электрорегулировка, обогрев) для Лада Нива 4х4 (С вежливой подсветкой, Без электроскладывания, Динамический (стиль Lexus)</t>
  </si>
  <si>
    <t>Боковые зеркала "АТП" в стиле Mercedes-Benz, с 2-м повторителем (электрорегулировка, обогрев) для Лада Нива 4х4 (С вежливой подсветкой, Без электроскладывания, Стандартный)</t>
  </si>
  <si>
    <t>Боковые зеркала "АТП" в стиле Mercedes-Benz, с 2-м повторителем (электрорегулировка, обогрев) для Лада Нива 4х4 (С вежливой подсветкой, С электроскладыванием, Динамический (стиль Lexus)</t>
  </si>
  <si>
    <t>Боковые зеркала "АТП" в стиле Mercedes-Benz, с 2-м повторителем (электрорегулировка, обогрев) для Лада Нива 4х4 (С вежливой подсветкой, С электроскладыванием, Стандартный)</t>
  </si>
  <si>
    <t>Накладки на зеркала "Лифтбек" (без повторителей) в цвет кузова для Лада Калина 2, Гранта, Гранта FL (Без покраски)</t>
  </si>
  <si>
    <t>Окраш</t>
  </si>
  <si>
    <t>б/о</t>
  </si>
  <si>
    <t>salina</t>
  </si>
  <si>
    <t>Ориг</t>
  </si>
  <si>
    <t>не нашел</t>
  </si>
  <si>
    <t>только ориг</t>
  </si>
  <si>
    <t>Доп</t>
  </si>
  <si>
    <t>снят Нива</t>
  </si>
  <si>
    <t>Боковые зеркала "АТП" электропривод, обогрев, повторитель в стиле "Lexus" для Лада Гранта</t>
  </si>
  <si>
    <t>Ст З</t>
  </si>
  <si>
    <t>Ст Р</t>
  </si>
  <si>
    <t>Ссылка</t>
  </si>
  <si>
    <t>Боковые зеркала "АТП" в стиле Гранта, с 2-м повторителем Плазма (электрорегулировка, обогрев) для Лада Нива 4х4</t>
  </si>
  <si>
    <t>https://atp73.ru/21214/tproduct/456457172-183658762861-zerkala-21214-niva-urban-s-2-m-povtorite</t>
  </si>
  <si>
    <t>Боковые зеркала "АТП" (обогрев, электропривод, повторитель в стиле Лексус ПЛАЗМА) для ВАЗ 2110-2112, Лада Приора (В цвет 513)</t>
  </si>
  <si>
    <t xml:space="preserve"> не красим</t>
  </si>
  <si>
    <t>https://motorring.ru/product/6880-bokovye-zerkala-urban-elektroprivodom-obogrevom</t>
  </si>
  <si>
    <t>https://motorring.ru/product/34661-mehanika-zerkala-atp-stile-granty-povtoritelem-obogrevom-largus</t>
  </si>
  <si>
    <t>https://motorring.ru/product/34660-mehanicheskie-zerkala-atp-stile-granty-povtoritelem-largus</t>
  </si>
  <si>
    <t>https://motorring.ru/product/34662-elektrozerkala-atp-stile-granty-povtoritelem-obogrevom-largus</t>
  </si>
  <si>
    <t>https://motorring.ru/product/3491-mehanicheskie-bokovye-zerkala-atp-novogo-obrazca-priora</t>
  </si>
  <si>
    <t>https://motorring.ru/product/6023-bokovye-zerkala-atp-novogo-obrazca-elektroprivodom-priora</t>
  </si>
  <si>
    <t>https://motorring.ru/product/31341-erkala-stile-vesta-obogrev-povtoritel-meganika-priora</t>
  </si>
  <si>
    <t>https://motorring.ru/product/26300-bokovye-zerkala-granta-stily-elektroprivodom-povtoritelem</t>
  </si>
  <si>
    <t>https://motorring.ru/product/21728-bokovye-zerkala-granty-elektroprivodom-obogrevom</t>
  </si>
  <si>
    <t>https://motorring.ru/product/21677-bokovye-zerkala-granty-elektroprivodom-obogrevom</t>
  </si>
  <si>
    <t>https://motorring.ru/product/33150-bokovye-zerkala-elektricheskim-privodom-podogrevom-vaz-2110-11-12</t>
  </si>
  <si>
    <t>https://motorring.ru/product/6165-bokovye-zerkala-liftbek-elektroprivod-obogrev-povtoriteli</t>
  </si>
  <si>
    <t>https://motorring.ru/product/6153-bokovye-zerkala-priory-antiblikom-povtoritelyami-obogrevom</t>
  </si>
  <si>
    <t>https://motorring.ru/product/6154-bokovye-zerkala-antiblikom-elektroprivodom-obogrevom-atp</t>
  </si>
  <si>
    <t>https://motorring.ru/product/25448-bokovye-zerkala-amg-elektroprivodom-obogrevom-dinamicheskim</t>
  </si>
  <si>
    <t>https://motorring.ru/product/15259-oblicovki-nakladki-zerkal-starogo-obrazca-lada-priora</t>
  </si>
  <si>
    <t>https://motorring.ru/product/5491-bokovye-zerkala-atp-novogo-obrazca-elektroprivodom-priora</t>
  </si>
  <si>
    <t>https://motorring.ru/product/6514-bokovye-zerkala-atp-liftbek-begayuschim-povtoritelem-cvet</t>
  </si>
  <si>
    <t>https://motorring.ru/product/6902-bokovye-zerkala-urban-elektroprivodom-obogrevom</t>
  </si>
  <si>
    <t>https://motorring.ru/product/21681-bokovye-zerkala-elektroprivodom-oborgevom-povtoritelem</t>
  </si>
  <si>
    <t>https://motorring.ru/product/33149-bokovye-zerkala-elektricheskim-privodom-podogrevom-vaz-2180</t>
  </si>
  <si>
    <t>https://motorring.ru/product/33145-bokovye-zerkala-elektroprivodom-podogrevom-vaz-04-05-07</t>
  </si>
  <si>
    <t>https://motorring.ru/product/33141-bokovye-zerkala-elektricheskim-privodom-podogrevom-vaz-08-09-099</t>
  </si>
  <si>
    <t>https://motorring.ru/product/33126-bokovye-zerkala-mehanicheskim-privodom-stile-mers-08-15</t>
  </si>
  <si>
    <t>https://motorring.ru/product/33198-bokovye-zerkala-meh-privodom-podogrevom-stile-vaz-2108-99-13-15</t>
  </si>
  <si>
    <t>https://motorring.ru/product/33197-bokovye-zerkala-meh-privodom-podogrevom-stile-vaz-2104-05-07</t>
  </si>
  <si>
    <t>https://motorring.ru/product/33125-bokovye-zerkala-mehanicheskie-stile-mers-vaz-2104-2105-07</t>
  </si>
  <si>
    <t>https://motorring.ru/product/33140-bokovye-zerkala-elektricheskim-privodom-podogrevom-vaz-2104-05-07</t>
  </si>
  <si>
    <t>https://motorring.ru/product/33130-bokovye-zerkala-mehanicheskim-privodom-stile-mers-vaz-04-05-07</t>
  </si>
  <si>
    <t>https://motorring.ru/product/33204-bokovye-zerkala-meh-privodom-podogrevom-vaz-2104-05-07</t>
  </si>
  <si>
    <t>https://motorring.ru/product/33132-bokovye-zerkala-mehanicheskim-privodom-stile-mers-vaz-08-09-99</t>
  </si>
  <si>
    <t>https://motorring.ru/product/33207-bokovye-zerkala-meh-privodom-podogrevom-vaz-2108-99-11-13</t>
  </si>
  <si>
    <t>https://motorring.ru/product/33787-bokovye-zerkala-meh-privodom-vaz-2110-12-priora</t>
  </si>
  <si>
    <t>https://motorring.ru/product/33210-bokovye-zerkala-meh-privodom-podogrevom-vaz-2110-12-priora</t>
  </si>
  <si>
    <t>https://motorring.ru/product/33146-bokovye-zerkala-elektricheskim-privodom-podogrevom-vaz-08-99-13-1</t>
  </si>
  <si>
    <t>https://motorring.ru/product/33144-bokovye-zerkala-elektricheskim-privodom-podogrevom-lada-vesta</t>
  </si>
  <si>
    <t>https://motorring.ru/product/33143-bokovye-zerkala-elektricheskim-privodom-podogrevom-stile</t>
  </si>
  <si>
    <t>https://motorring.ru/product/33142-bokovye-zerkala-podogrevom-elektroprivodom-stile-mers-niva-4x4</t>
  </si>
  <si>
    <t>https://motorring.ru/product/34086-bokovye-zerkala-meh-privodom-mercedes-amg-lada-niva-4x4</t>
  </si>
  <si>
    <t>https://motorring.ru/product/33209-bokovye-zerkala-meh-privodom-podogrevom-lada-niva-4x4</t>
  </si>
  <si>
    <t>https://motorring.ru/product/33128-bokovye-zerkala-mehanicheskim-privodom-stile-mers-2110-2112-2170</t>
  </si>
  <si>
    <t>https://motorring.ru/product/33200-bokovye-zerkala-meh-privodom-podogrevom-stile-vaz-2110-12-priora</t>
  </si>
  <si>
    <t>https://motorring.ru/product/33127-bokovye-zerkala-mehanicheskim-privodom-stile-mers-lada-niva</t>
  </si>
  <si>
    <t>https://motorring.ru/product/33199-bokovye-zerkala-meh-privodom-podogrevom-stile-lada-niva-4x4</t>
  </si>
  <si>
    <t>https://motorring.ru/product/33151-bokovye-zerkala-elektricheskim-privodom-podogrevom-lada-niva-4x4</t>
  </si>
  <si>
    <t>https://motorring.ru/product/20416-nakladka-vstavka-zerkalo-urban-lada-niva-4h4</t>
  </si>
  <si>
    <t>https://motorring.ru/product/6155-originalynye-bokovye-zerkala-antiblikom-elektroprivodom-obogrevom</t>
  </si>
  <si>
    <t>https://motorring.ru/product/3488-bokovye-zerkala-original-novogo-obrazca-elektroprivodom</t>
  </si>
  <si>
    <t>https://motorring.ru/product/31337-erkala-stile-vesta-obogrev-povtoritel-skladivsnie-priora</t>
  </si>
  <si>
    <t>https://motorring.ru/product/31340-erkala-stile-vesta-obogrev-povtoritel-elektro-priora</t>
  </si>
  <si>
    <t>https://motorring.ru/product/22614-bokovye-zerkala-novogo-obrazca-obogrevom-povtoritelem</t>
  </si>
  <si>
    <t>https://motorring.ru/product/6160-bokovoe-zerkalo-liftbek-cvet-elektroprivodom-obogrevom-lada</t>
  </si>
  <si>
    <t>https://motorring.ru/product/6144-bokovoe-zerkalo-lyuks-mehanika-cvet-lada-kalina-kalina</t>
  </si>
  <si>
    <t>https://motorring.ru/product/27739-bokovye-zerkala-povtoritelem-povorotov-elektroprivod-vesta</t>
  </si>
  <si>
    <t>https://motorring.ru/product/21297-bokovye-zerkala-povtoritelem-povorotov-elektroprivodom</t>
  </si>
  <si>
    <t>https://motorring.ru/product/19191-bokovoe-zerkalo-levoe-novogo-obrazca-elektroprivodom</t>
  </si>
  <si>
    <t>https://motorring.ru/product/14340-bokovye-zerkala-urban-elektroprivod-obogrevom-cvet-lada</t>
  </si>
  <si>
    <t>https://motorring.ru/product/6148-bokovoe-zerkalo-lyuks-antiblikom-obogrevom-elektroprivodom</t>
  </si>
  <si>
    <t>https://motorring.ru/product/28745-bokovoe-levoe-voditelyskoe-zerkalo-urban-mehanicheskoe-bez</t>
  </si>
  <si>
    <t>https://motorring.ru/product/32864-led-gheltye-povtoriteli-povorotnika-plazma-vaz-2110</t>
  </si>
  <si>
    <t>https://motorring.ru/product/32863-led-gheltye-povtoriteli-povorotnika-plazma-vaz-2108</t>
  </si>
  <si>
    <t>https://motorring.ru/product/32466-led-gheltye-povtoriteli-povorotnika-plazma-2104-2107</t>
  </si>
  <si>
    <t>https://motorring.ru/product/34673-dinamicheskie-gheltye-led-povtoriteli-plazma-lada-4x4</t>
  </si>
  <si>
    <t>https://motorring.ru/product/25620-povtoriteli-povorota-svetlye-matovye-zerkala-novogo-obrazca</t>
  </si>
  <si>
    <t>https://motorring.ru/product/31980-mehanicheskie-bokovye-zerkala-tros-granta-povtoritelem-2107</t>
  </si>
  <si>
    <t>https://motorring.ru/product/4037-bokovoe-zerkalo-r-1b-antiblik-vaz-2101-2103-2106-niva</t>
  </si>
  <si>
    <t>https://motorring.ru/product/3855-dekorativnaya-reshetka-radiatora-4lopasti-uzkie-hrom-lada</t>
  </si>
  <si>
    <t>https://motorring.ru/product/6547-povtoriteli-povorota-bokovye-zerkala-lada-priora2</t>
  </si>
  <si>
    <t>https://motorring.ru/product/8815-povtoriteli-zerkala-novogo-obrazca-lada-granta-datsun</t>
  </si>
  <si>
    <t>https://motorring.ru/product/6147-bokovye-zerkala-lyuks-kop-mehanika-lada-kalina-kalina</t>
  </si>
  <si>
    <t>https://motorring.ru/product/6150-levoe-zerkalo-avtoblik-antiblikom-obogrevom-elektroprivodom</t>
  </si>
  <si>
    <t>https://motorring.ru/product/13669-originalynye-diodnye-begayuschie-povtoriteli-povorota</t>
  </si>
  <si>
    <t>https://motorring.ru/product/6162-bokovye-zerkala-liftbek-elektroprivodom-obogrevom-lada</t>
  </si>
  <si>
    <t>https://motorring.ru/product/24971-povtoriteli-zerkala-temnye-novogo-obrazca-lada-granta-datsun</t>
  </si>
  <si>
    <t>https://motorring.ru/product/24477-begayuschie-povtoriteli-povorota-leksus-stayl-tonirovannye</t>
  </si>
  <si>
    <t>https://motorring.ru/product/31339-drayver-elektroskladyvaniya-zerkal-stile-vesta-dsz-1-priora</t>
  </si>
  <si>
    <t>https://motorring.ru/product/28626-nakladki-bokovyh-stoek-legend-dlya-lada-4h4-niva-2121-21213</t>
  </si>
  <si>
    <t>https://motorring.ru/product/14133-nakladki-zerkala-shevrole-niva-2015-goda</t>
  </si>
  <si>
    <t>https://motorring.ru/product/22893-komplekt-bokovyh-zerkal-avtoblik-starogo-obrazca</t>
  </si>
  <si>
    <t>https://motorring.ru/product/19459-bokovye-zerkala-cvet-lada-largus-reno-logan-sandero-daster</t>
  </si>
  <si>
    <t>Из ГУГЛа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</si>
  <si>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</si>
  <si>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</si>
  <si>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</si>
  <si>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</si>
  <si>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</si>
  <si>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</si>
  <si>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</si>
  <si>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</si>
  <si>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</si>
  <si>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</si>
  <si>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</si>
  <si>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</si>
  <si>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</si>
  <si>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</si>
  <si>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</si>
  <si>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</si>
  <si>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</si>
  <si>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</si>
  <si>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https://docs.google.com/spreadsheets/d/1f8_y-lcqVEuKpceVw_F97NEKzue5YmQtx8GIXUS_2B8/export?format=xlsx</t>
  </si>
  <si>
    <t>Цена</t>
  </si>
  <si>
    <t/>
  </si>
  <si>
    <t>расчет б/о</t>
  </si>
  <si>
    <t>Кат. Номер</t>
  </si>
  <si>
    <t>Наименование элемента</t>
  </si>
  <si>
    <t>Y / N</t>
  </si>
  <si>
    <t>Каталожный номер</t>
  </si>
  <si>
    <t>Артикул поставщика</t>
  </si>
  <si>
    <t>Ссылка на конкурентов</t>
  </si>
  <si>
    <t>Кол-во</t>
  </si>
  <si>
    <t>Склад</t>
  </si>
  <si>
    <t>(дубль) Декоративная решетка радиатора "Соты" (хром) для Лада Приора 2</t>
  </si>
  <si>
    <t>N</t>
  </si>
  <si>
    <t>Y</t>
  </si>
  <si>
    <t>0</t>
  </si>
  <si>
    <t>8450083001 / 8450083002</t>
  </si>
  <si>
    <t>Элемент каталога</t>
  </si>
  <si>
    <t>Код товара</t>
  </si>
  <si>
    <t>Ряд</t>
  </si>
  <si>
    <t>Боковые зеркала "Salina" в стиле Веста (механическая регулировка, с повторителем) для ВАЗ 2110-2112, Лада (Приора, Приора 2) (В цвет 105)</t>
  </si>
  <si>
    <t>Боковые зеркала "АвтоВАЗ" SE (с электроприводом, повторителем и обогревом) для ВАЗ 2110-2112, Лада Приора</t>
  </si>
  <si>
    <t>Оригинальные боковые зеркала "SE" (с электроприводом, повторителем и обогревом) для ВАЗ 2110-2112, Лада Приора (Без покраски)</t>
  </si>
  <si>
    <t>Оригинальные боковые зеркала "SE" (с электроприводом, повторителем и обогревом) для ВАЗ 2110-2112, Лада Приора (В цвет 100)</t>
  </si>
  <si>
    <t>Оригинальные боковые зеркала "SE" (с электроприводом, повторителем и обогревом) для ВАЗ 2110-2112, Лада Приора (В цвет 133)</t>
  </si>
  <si>
    <t>Оригинальные боковые зеркала "SE" (с электроприводом, повторителем и обогревом) для ВАЗ 2110-2112, Лада Приора (В цвет 171)</t>
  </si>
  <si>
    <t>Оригинальные боковые зеркала "SE" (с электроприводом, повторителем и обогревом) для ВАЗ 2110-2112, Лада Приора (В цвет 190)</t>
  </si>
  <si>
    <t>Оригинальные боковые зеркала "SE" (с электроприводом, повторителем и обогревом) для ВАЗ 2110-2112, Лада Приора (В цвет 192)</t>
  </si>
  <si>
    <t>Оригинальные боковые зеркала "SE" (с электроприводом, повторителем и обогревом) для ВАЗ 2110-2112, Лада Приора (В цвет 193)</t>
  </si>
  <si>
    <t>Оригинальные боковые зеркала "SE" (с электроприводом, повторителем и обогревом) для ВАЗ 2110-2112, Лада Приора (В цвет 206)</t>
  </si>
  <si>
    <t>Оригинальные боковые зеркала "SE" (с электроприводом, повторителем и обогревом) для ВАЗ 2110-2112, Лада Приора (В цвет 217)</t>
  </si>
  <si>
    <t>Оригинальные боковые зеркала "SE" (с электроприводом, повторителем и обогревом) для ВАЗ 2110-2112, Лада Приора (В цвет 240)</t>
  </si>
  <si>
    <t>Оригинальные боковые зеркала "SE" (с электроприводом, повторителем и обогревом) для ВАЗ 2110-2112, Лада Приора (В цвет 276)</t>
  </si>
  <si>
    <t>Оригинальные боковые зеркала "SE" (с электроприводом, повторителем и обогревом) для ВАЗ 2110-2112, Лада Приора (В цвет 280)</t>
  </si>
  <si>
    <t>Оригинальные боковые зеркала "SE" (с электроприводом, повторителем и обогревом) для ВАЗ 2110-2112, Лада Приора (В цвет 281)</t>
  </si>
  <si>
    <t>Оригинальные боковые зеркала "SE" (с электроприводом, повторителем и обогревом) для ВАЗ 2110-2112, Лада Приора (В цвет 328)</t>
  </si>
  <si>
    <t>Оригинальные боковые зеркала "SE" (с электроприводом, повторителем и обогревом) для ВАЗ 2110-2112, Лада Приора (В цвет 347)</t>
  </si>
  <si>
    <t>Оригинальные боковые зеркала "SE" (с электроприводом, повторителем и обогревом) для ВАЗ 2110-2112, Лада Приора (В цвет 360)</t>
  </si>
  <si>
    <t>Оригинальные боковые зеркала "SE" (с электроприводом, повторителем и обогревом) для ВАЗ 2110-2112, Лада Приора (В цвет 363)</t>
  </si>
  <si>
    <t>Оригинальные боковые зеркала "SE" (с электроприводом, повторителем и обогревом) для ВАЗ 2110-2112, Лада Приора (В цвет 371)</t>
  </si>
  <si>
    <t>Оригинальные боковые зеркала "SE" (с электроприводом, повторителем и обогревом) для ВАЗ 2110-2112, Лада Приора (В цвет 377)</t>
  </si>
  <si>
    <t>Оригинальные боковые зеркала "SE" (с электроприводом, повторителем и обогревом) для ВАЗ 2110-2112, Лада Приора (В цвет 383)</t>
  </si>
  <si>
    <t>Оригинальные боковые зеркала "SE" (с электроприводом, повторителем и обогревом) для ВАЗ 2110-2112, Лада Приора (В цвет 385)</t>
  </si>
  <si>
    <t>Оригинальные боковые зеркала "SE" (с электроприводом, повторителем и обогревом) для ВАЗ 2110-2112, Лада Приора (В цвет 387)</t>
  </si>
  <si>
    <t>Оригинальные боковые зеркала "SE" (с электроприводом, повторителем и обогревом) для ВАЗ 2110-2112, Лада Приора (В цвет 391)</t>
  </si>
  <si>
    <t>Оригинальные боковые зеркала "SE" (с электроприводом, повторителем и обогревом) для ВАЗ 2110-2112, Лада Приора (В цвет 413)</t>
  </si>
  <si>
    <t>Оригинальные боковые зеркала "SE" (с электроприводом, повторителем и обогревом) для ВАЗ 2110-2112, Лада Приора (В цвет 416)</t>
  </si>
  <si>
    <t>Оригинальные боковые зеркала "SE" (с электроприводом, повторителем и обогревом) для ВАЗ 2110-2112, Лада Приора (В цвет 418)</t>
  </si>
  <si>
    <t>Оригинальные боковые зеркала "SE" (с электроприводом, повторителем и обогревом) для ВАЗ 2110-2112, Лада Приора (В цвет 419)</t>
  </si>
  <si>
    <t>Оригинальные боковые зеркала "SE" (с электроприводом, повторителем и обогревом) для ВАЗ 2110-2112, Лада Приора (В цвет 421)</t>
  </si>
  <si>
    <t>Оригинальные боковые зеркала "SE" (с электроприводом, повторителем и обогревом) для ВАЗ 2110-2112, Лада Приора (В цвет 426)</t>
  </si>
  <si>
    <t>Оригинальные боковые зеркала "SE" (с электроприводом, повторителем и обогревом) для ВАЗ 2110-2112, Лада Приора (В цвет 429)</t>
  </si>
  <si>
    <t>Оригинальные боковые зеркала "SE" (с электроприводом, повторителем и обогревом) для ВАЗ 2110-2112, Лада Приора (В цвет 448)</t>
  </si>
  <si>
    <t>Оригинальные боковые зеркала "SE" (с электроприводом, повторителем и обогревом) для ВАЗ 2110-2112, Лада Приора (В цвет 460)</t>
  </si>
  <si>
    <t>Оригинальные боковые зеркала "SE" (с электроприводом, повторителем и обогревом) для ВАЗ 2110-2112, Лада Приора (В цвет 507)</t>
  </si>
  <si>
    <t>Оригинальные боковые зеркала "SE" (с электроприводом, повторителем и обогревом) для ВАЗ 2110-2112, Лада Приора (В цвет 606)</t>
  </si>
  <si>
    <t>Оригинальные боковые зеркала "SE" (с электроприводом, повторителем и обогревом) для ВАЗ 2110-2112, Лада Приора (В цвет 615)</t>
  </si>
  <si>
    <t>Оригинальные боковые зеркала "SE" (с электроприводом, повторителем и обогревом) для ВАЗ 2110-2112, Лада Приора (В цвет 627)</t>
  </si>
  <si>
    <t>Оригинальные боковые зеркала "SE" (с электроприводом, повторителем и обогревом) для ВАЗ 2110-2112, Лада Приора (В цвет 628)</t>
  </si>
  <si>
    <t>Оригинальные боковые зеркала "SE" (с электроприводом, повторителем и обогревом) для ВАЗ 2110-2112, Лада Приора (В цвет 630)</t>
  </si>
  <si>
    <t>Оригинальные боковые зеркала "SE" (с электроприводом, повторителем и обогревом) для ВАЗ 2110-2112, Лада Приора (В цвет 633)</t>
  </si>
  <si>
    <t>Оригинальные боковые зеркала "SE" (с электроприводом, повторителем и обогревом) для ВАЗ 2110-2112, Лада Приора (В цвет 655)</t>
  </si>
  <si>
    <t>Оригинальные боковые зеркала "SE" (с электроприводом, повторителем и обогревом) для ВАЗ 2110-2112, Лада Приора (В цвет 660)</t>
  </si>
  <si>
    <t>Оригинальные боковые зеркала "SE" (с электроприводом, повторителем и обогревом) для ВАЗ 2110-2112, Лада Приора (В цвет 665)</t>
  </si>
  <si>
    <t>Оригинальные боковые зеркала "SE" (с электроприводом, повторителем и обогревом) для ВАЗ 2110-2112, Лада Приора (В цвет 672)</t>
  </si>
  <si>
    <t>Оригинальные боковые зеркала "SE" (с электроприводом, повторителем и обогревом) для ВАЗ 2110-2112, Лада Приора (В цвет 690)</t>
  </si>
  <si>
    <t>Оригинальные боковые зеркала "SE" (с электроприводом, повторителем и обогревом) для ВАЗ 2110-2112, Лада Приора (В цвет 790)</t>
  </si>
  <si>
    <t>Оригинальные боковые зеркала "SE" (с электроприводом, повторителем и обогревом) для ВАЗ 2110-2112, Лада Приора (Уточнить у менеджера)</t>
  </si>
  <si>
    <t>Боковые зеркала "АТП" (обогрев, механические, повторитель в стиле Лексус ПЛАЗМА) для ВАЗ 2110-2112, Лада Приора (В цвет 499)</t>
  </si>
  <si>
    <t>Боковые зеркала "АТП" в стиле Mercedes-Benz, с 2-м повторителем (электрорегулировка, обогрев) для Лада Нива 4х4 (Без вежливой подсветки, С электроскладыванием, Динамический (стиль Lexus)</t>
  </si>
  <si>
    <t>Боковые зеркала "АТП" в стиле Гранта (механические, мигающий RGB поворотник) для ВАЗ 2110-2112, Лада Приора</t>
  </si>
  <si>
    <t>Боковые зеркала "АТП" в стиле Гранта (повторитель LEXUS, электропривод, обогрев) для ВАЗ 2108-21099, 2113-2115 (В цвет 129)</t>
  </si>
  <si>
    <t>Боковые зеркала "АТП" в стиле Гранта (повторитель МУЛЬТИ ПЛАЗМА, электропривод, обогрев) для ВАЗ 2108-21099, 2113-2115 (В цвет 129)</t>
  </si>
  <si>
    <t>Боковые зеркала "АТП" в стиле Гранта (повторитель ПЛАЗМА, электропривод, обогрев) для ВАЗ 2108-21099, 2113-2115 (В цвет 129)</t>
  </si>
  <si>
    <t>Боковые зеркала "АТП" в стиле Гранта (повторитель Стандарт, электропривод, обогрев) для ВАЗ 2108-21099, 2113-2115 (В цвет 129)</t>
  </si>
  <si>
    <t>Боковые зеркала "АТП" в стиле Гранта для ВАЗ 2110-2112, Лада Приора</t>
  </si>
  <si>
    <t>Боковые зеркала "АТП" в стиле Гранта (повторитель: Динамический (PLAZMA), Механическая, Без обогрева, Без покраски) для ВАЗ 2110-2112, Лада Приора</t>
  </si>
  <si>
    <t>Боковые зеркала "АТП" в стиле Гранта (повторитель: Динамический (PLAZMA), Механическая, Без обогрева, В цвет 100) для ВАЗ 2110-2112, Лада Приора</t>
  </si>
  <si>
    <t>Боковые зеркала "АТП" в стиле Гранта (повторитель: Динамический (PLAZMA), Механическая, Без обогрева, В цвет 125) для ВАЗ 2110-2112, Лада Приора</t>
  </si>
  <si>
    <t>Боковые зеркала "АТП" в стиле Гранта (повторитель: Динамический (PLAZMA), Механическая, Без обогрева, В цвет 133) для ВАЗ 2110-2112, Лада Приора</t>
  </si>
  <si>
    <t>Боковые зеркала "АТП" в стиле Гранта (повторитель: Динамический (PLAZMA), Механическая, Без обогрева, В цвет 171) для ВАЗ 2110-2112, Лада Приора</t>
  </si>
  <si>
    <t>Боковые зеркала "АТП" в стиле Гранта (повторитель: Динамический (PLAZMA), Механическая, Без обогрева, В цвет 190) для ВАЗ 2110-2112, Лада Приора</t>
  </si>
  <si>
    <t>Боковые зеркала "АТП" в стиле Гранта (повторитель: Динамический (PLAZMA), Механическая, Без обогрева, В цвет 192) для ВАЗ 2110-2112, Лада Приора</t>
  </si>
  <si>
    <t>Боковые зеркала "АТП" в стиле Гранта (повторитель: Динамический (PLAZMA), Механическая, Без обогрева, В цвет 193) для ВАЗ 2110-2112, Лада Приора</t>
  </si>
  <si>
    <t>Боковые зеркала "АТП" в стиле Гранта (повторитель: Динамический (PLAZMA), Механическая, Без обогрева, В цвет 206) для ВАЗ 2110-2112, Лада Приора</t>
  </si>
  <si>
    <t>Боковые зеркала "АТП" в стиле Гранта (повторитель: Динамический (PLAZMA), Механическая, Без обогрева, В цвет 217) для ВАЗ 2110-2112, Лада Приора</t>
  </si>
  <si>
    <t>Боковые зеркала "АТП" в стиле Гранта (повторитель: Динамический (PLAZMA), Механическая, Без обогрева, В цвет 240) для ВАЗ 2110-2112, Лада Приора</t>
  </si>
  <si>
    <t>Боковые зеркала "АТП" в стиле Гранта (повторитель: Динамический (PLAZMA), Механическая, Без обогрева, В цвет 276) для ВАЗ 2110-2112, Лада Приора</t>
  </si>
  <si>
    <t>Боковые зеркала "АТП" в стиле Гранта (повторитель: Динамический (PLAZMA), Механическая, Без обогрева, В цвет 280) для ВАЗ 2110-2112, Лада Приора</t>
  </si>
  <si>
    <t>Боковые зеркала "АТП" в стиле Гранта (повторитель: Динамический (PLAZMA), Механическая, Без обогрева, В цвет 281) для ВАЗ 2110-2112, Лада Приора</t>
  </si>
  <si>
    <t>Боковые зеркала "АТП" в стиле Гранта (повторитель: Динамический (PLAZMA), Механическая, Без обогрева, В цвет 328) для ВАЗ 2110-2112, Лада Приора</t>
  </si>
  <si>
    <t>Боковые зеркала "АТП" в стиле Гранта (повторитель: Динамический (PLAZMA), Механическая, Без обогрева, В цвет 347) для ВАЗ 2110-2112, Лада Приора</t>
  </si>
  <si>
    <t>Боковые зеркала "АТП" в стиле Гранта (повторитель: Динамический (PLAZMA), Механическая, Без обогрева, В цвет 360) для ВАЗ 2110-2112, Лада Приора</t>
  </si>
  <si>
    <t>Боковые зеркала "АТП" в стиле Гранта (повторитель: Динамический (PLAZMA), Механическая, Без обогрева, В цвет 363) для ВАЗ 2110-2112, Лада Приора</t>
  </si>
  <si>
    <t>Боковые зеркала "АТП" в стиле Гранта (повторитель: Динамический (PLAZMA), Механическая, Без обогрева, В цвет 371) для ВАЗ 2110-2112, Лада Приора</t>
  </si>
  <si>
    <t>Боковые зеркала "АТП" в стиле Гранта (повторитель: Динамический (PLAZMA), Механическая, Без обогрева, В цвет 383) для ВАЗ 2110-2112, Лада Приора</t>
  </si>
  <si>
    <t>Боковые зеркала "АТП" в стиле Гранта (повторитель: Динамический (PLAZMA), Механическая, Без обогрева, В цвет 385) для ВАЗ 2110-2112, Лада Приора</t>
  </si>
  <si>
    <t>Боковые зеркала "АТП" в стиле Гранта (повторитель: Динамический (PLAZMA), Механическая, Без обогрева, В цвет 387) для ВАЗ 2110-2112, Лада Приора</t>
  </si>
  <si>
    <t>Боковые зеркала "АТП" в стиле Гранта (повторитель: Динамический (PLAZMA), Механическая, Без обогрева, В цвет 391) для ВАЗ 2110-2112, Лада Приора</t>
  </si>
  <si>
    <t>Боковые зеркала "АТП" в стиле Гранта (повторитель: Динамический (PLAZMA), Механическая, Без обогрева, В цвет 412) для ВАЗ 2110-2112, Лада Приора</t>
  </si>
  <si>
    <t>Боковые зеркала "АТП" в стиле Гранта (повторитель: Динамический (PLAZMA), Механическая, Без обогрева, В цвет 413) для ВАЗ 2110-2112, Лада Приора</t>
  </si>
  <si>
    <t>Боковые зеркала "АТП" в стиле Гранта (повторитель: Динамический (PLAZMA), Механическая, Без обогрева, В цвет 416) для ВАЗ 2110-2112, Лада Приора</t>
  </si>
  <si>
    <t>Боковые зеркала "АТП" в стиле Гранта (повторитель: Динамический (PLAZMA), Механическая, Без обогрева, В цвет 418) для ВАЗ 2110-2112, Лада Приора</t>
  </si>
  <si>
    <t>Боковые зеркала "АТП" в стиле Гранта (повторитель: Динамический (PLAZMA), Механическая, Без обогрева, В цвет 419) для ВАЗ 2110-2112, Лада Приора</t>
  </si>
  <si>
    <t>Боковые зеркала "АТП" в стиле Гранта (повторитель: Динамический (PLAZMA), Механическая, Без обогрева, В цвет 421) для ВАЗ 2110-2112, Лада Приора</t>
  </si>
  <si>
    <t>Боковые зеркала "АТП" в стиле Гранта (повторитель: Динамический (PLAZMA), Механическая, Без обогрева, В цвет 426) для ВАЗ 2110-2112, Лада Приора</t>
  </si>
  <si>
    <t>Боковые зеркала "АТП" в стиле Гранта (повторитель: Динамический (PLAZMA), Механическая, Без обогрева, В цвет 429) для ВАЗ 2110-2112, Лада Приора</t>
  </si>
  <si>
    <t>Боковые зеркала "АТП" в стиле Гранта (повторитель: Динамический (PLAZMA), Механическая, Без обогрева, В цвет 448) для ВАЗ 2110-2112, Лада Приора</t>
  </si>
  <si>
    <t>Боковые зеркала "АТП" в стиле Гранта (повторитель: Динамический (PLAZMA), Механическая, Без обогрева, В цвет 460) для ВАЗ 2110-2112, Лада Приора</t>
  </si>
  <si>
    <t>Боковые зеркала "АТП" в стиле Гранта (повторитель: Динамический (PLAZMA), Механическая, Без обогрева, В цвет 507) для ВАЗ 2110-2112, Лада Приора</t>
  </si>
  <si>
    <t>Боковые зеркала "АТП" в стиле Гранта (повторитель: Динамический (PLAZMA), Механическая, Без обогрева, В цвет 606) для ВАЗ 2110-2112, Лада Приора</t>
  </si>
  <si>
    <t>Боковые зеркала "АТП" в стиле Гранта (повторитель: Динамический (PLAZMA), Механическая, Без обогрева, В цвет 615) для ВАЗ 2110-2112, Лада Приора</t>
  </si>
  <si>
    <t>Боковые зеркала "АТП" в стиле Гранта (повторитель: Динамический (PLAZMA), Механическая, Без обогрева, В цвет 627) для ВАЗ 2110-2112, Лада Приора</t>
  </si>
  <si>
    <t>Боковые зеркала "АТП" в стиле Гранта (повторитель: Динамический (PLAZMA), Механическая, Без обогрева, В цвет 628) для ВАЗ 2110-2112, Лада Приора</t>
  </si>
  <si>
    <t>Боковые зеркала "АТП" в стиле Гранта (повторитель: Динамический (PLAZMA), Механическая, Без обогрева, В цвет 630) для ВАЗ 2110-2112, Лада Приора</t>
  </si>
  <si>
    <t>Боковые зеркала "АТП" в стиле Гранта (повторитель: Динамический (PLAZMA), Механическая, Без обогрева, В цвет 633) для ВАЗ 2110-2112, Лада Приора</t>
  </si>
  <si>
    <t>Боковые зеркала "АТП" в стиле Гранта (повторитель: Динамический (PLAZMA), Механическая, Без обогрева, В цвет 655) для ВАЗ 2110-2112, Лада Приора</t>
  </si>
  <si>
    <t>Боковые зеркала "АТП" в стиле Гранта (повторитель: Динамический (PLAZMA), Механическая, Без обогрева, В цвет 660) для ВАЗ 2110-2112, Лада Приора</t>
  </si>
  <si>
    <t>Боковые зеркала "АТП" в стиле Гранта (повторитель: Динамический (PLAZMA), Механическая, Без обогрева, В цвет 665) для ВАЗ 2110-2112, Лада Приора</t>
  </si>
  <si>
    <t>Боковые зеркала "АТП" в стиле Гранта (повторитель: Динамический (PLAZMA), Механическая, Без обогрева, В цвет 672) для ВАЗ 2110-2112, Лада Приора</t>
  </si>
  <si>
    <t>Боковые зеркала "АТП" в стиле Гранта (повторитель: Динамический (PLAZMA), Механическая, Без обогрева, В цвет 690) для ВАЗ 2110-2112, Лада Приора</t>
  </si>
  <si>
    <t>Боковые зеркала "АТП" в стиле Гранта (повторитель: Динамический (PLAZMA), Механическая, Без обогрева, В цвет 790) для ВАЗ 2110-2112, Лада Приора</t>
  </si>
  <si>
    <t>Боковые зеркала "АТП" в стиле Гранта (повторитель: Динамический (PLAZMA), Механическая, Без обогрева, Уточнить у менеджера) для ВАЗ 2110-2112, Лада Приора</t>
  </si>
  <si>
    <t>Боковые зеркала "АТП" в стиле Гранта (повторитель: Динамический (PLAZMA), Механическая, С обогревом, Без покраски) для ВАЗ 2110-2112, Лада Приора</t>
  </si>
  <si>
    <t>Боковые зеркала "АТП" в стиле Гранта (повторитель: Динамический (PLAZMA), Механическая, С обогревом, В цвет 100) для ВАЗ 2110-2112, Лада Приора</t>
  </si>
  <si>
    <t>Боковые зеркала "АТП" в стиле Гранта (повторитель: Динамический (PLAZMA), Механическая, С обогревом, В цвет 125) для ВАЗ 2110-2112, Лада Приора</t>
  </si>
  <si>
    <t>Боковые зеркала "АТП" в стиле Гранта (повторитель: Динамический (PLAZMA), Механическая, С обогревом, В цвет 133) для ВАЗ 2110-2112, Лада Приора</t>
  </si>
  <si>
    <t>Боковые зеркала "АТП" в стиле Гранта (повторитель: Динамический (PLAZMA), Механическая, С обогревом, В цвет 171) для ВАЗ 2110-2112, Лада Приора</t>
  </si>
  <si>
    <t>Боковые зеркала "АТП" в стиле Гранта (повторитель: Динамический (PLAZMA), Механическая, С обогревом, В цвет 190) для ВАЗ 2110-2112, Лада Приора</t>
  </si>
  <si>
    <t>Боковые зеркала "АТП" в стиле Гранта (повторитель: Динамический (PLAZMA), Механическая, С обогревом, В цвет 192) для ВАЗ 2110-2112, Лада Приора</t>
  </si>
  <si>
    <t>Боковые зеркала "АТП" в стиле Гранта (повторитель: Динамический (PLAZMA), Механическая, С обогревом, В цвет 193) для ВАЗ 2110-2112, Лада Приора</t>
  </si>
  <si>
    <t>Боковые зеркала "АТП" в стиле Гранта (повторитель: Динамический (PLAZMA), Механическая, С обогревом, В цвет 206) для ВАЗ 2110-2112, Лада Приора</t>
  </si>
  <si>
    <t>Боковые зеркала "АТП" в стиле Гранта (повторитель: Динамический (PLAZMA), Механическая, С обогревом, В цвет 217) для ВАЗ 2110-2112, Лада Приора</t>
  </si>
  <si>
    <t>Боковые зеркала "АТП" в стиле Гранта (повторитель: Динамический (PLAZMA), Механическая, С обогревом, В цвет 240) для ВАЗ 2110-2112, Лада Приора</t>
  </si>
  <si>
    <t>Боковые зеркала "АТП" в стиле Гранта (повторитель: Динамический (PLAZMA), Механическая, С обогревом, В цвет 276) для ВАЗ 2110-2112, Лада Приора</t>
  </si>
  <si>
    <t>Боковые зеркала "АТП" в стиле Гранта (повторитель: Динамический (PLAZMA), Механическая, С обогревом, В цвет 280) для ВАЗ 2110-2112, Лада Приора</t>
  </si>
  <si>
    <t>Боковые зеркала "АТП" в стиле Гранта (повторитель: Динамический (PLAZMA), Механическая, С обогревом, В цвет 281) для ВАЗ 2110-2112, Лада Приора</t>
  </si>
  <si>
    <t>Боковые зеркала "АТП" в стиле Гранта (повторитель: Динамический (PLAZMA), Механическая, С обогревом, В цвет 328) для ВАЗ 2110-2112, Лада Приора</t>
  </si>
  <si>
    <t>Боковые зеркала "АТП" в стиле Гранта (повторитель: Динамический (PLAZMA), Механическая, С обогревом, В цвет 347) для ВАЗ 2110-2112, Лада Приора</t>
  </si>
  <si>
    <t>Боковые зеркала "АТП" в стиле Гранта (повторитель: Динамический (PLAZMA), Механическая, С обогревом, В цвет 360) для ВАЗ 2110-2112, Лада Приора</t>
  </si>
  <si>
    <t>Боковые зеркала "АТП" в стиле Гранта (повторитель: Динамический (PLAZMA), Механическая, С обогревом, В цвет 363) для ВАЗ 2110-2112, Лада Приора</t>
  </si>
  <si>
    <t>Боковые зеркала "АТП" в стиле Гранта (повторитель: Динамический (PLAZMA), Механическая, С обогревом, В цвет 371) для ВАЗ 2110-2112, Лада Приора</t>
  </si>
  <si>
    <t>Боковые зеркала "АТП" в стиле Гранта (повторитель: Динамический (PLAZMA), Механическая, С обогревом, В цвет 383) для ВАЗ 2110-2112, Лада Приора</t>
  </si>
  <si>
    <t>Боковые зеркала "АТП" в стиле Гранта (повторитель: Динамический (PLAZMA), Механическая, С обогревом, В цвет 385) для ВАЗ 2110-2112, Лада Приора</t>
  </si>
  <si>
    <t>Боковые зеркала "АТП" в стиле Гранта (повторитель: Динамический (PLAZMA), Механическая, С обогревом, В цвет 387) для ВАЗ 2110-2112, Лада Приора</t>
  </si>
  <si>
    <t>Боковые зеркала "АТП" в стиле Гранта (повторитель: Динамический (PLAZMA), Механическая, С обогревом, В цвет 391) для ВАЗ 2110-2112, Лада Приора</t>
  </si>
  <si>
    <t>Боковые зеркала "АТП" в стиле Гранта (повторитель: Динамический (PLAZMA), Механическая, С обогревом, В цвет 412) для ВАЗ 2110-2112, Лада Приора</t>
  </si>
  <si>
    <t>Боковые зеркала "АТП" в стиле Гранта (повторитель: Динамический (PLAZMA), Механическая, С обогревом, В цвет 413) для ВАЗ 2110-2112, Лада Приора</t>
  </si>
  <si>
    <t>Боковые зеркала "АТП" в стиле Гранта (повторитель: Динамический (PLAZMA), Механическая, С обогревом, В цвет 416) для ВАЗ 2110-2112, Лада Приора</t>
  </si>
  <si>
    <t>Боковые зеркала "АТП" в стиле Гранта (повторитель: Динамический (PLAZMA), Механическая, С обогревом, В цвет 418) для ВАЗ 2110-2112, Лада Приора</t>
  </si>
  <si>
    <t>Боковые зеркала "АТП" в стиле Гранта (повторитель: Динамический (PLAZMA), Механическая, С обогревом, В цвет 419) для ВАЗ 2110-2112, Лада Приора</t>
  </si>
  <si>
    <t>Боковые зеркала "АТП" в стиле Гранта (повторитель: Динамический (PLAZMA), Механическая, С обогревом, В цвет 421) для ВАЗ 2110-2112, Лада Приора</t>
  </si>
  <si>
    <t>Боковые зеркала "АТП" в стиле Гранта (повторитель: Динамический (PLAZMA), Механическая, С обогревом, В цвет 426) для ВАЗ 2110-2112, Лада Приора</t>
  </si>
  <si>
    <t>Боковые зеркала "АТП" в стиле Гранта (повторитель: Динамический (PLAZMA), Механическая, С обогревом, В цвет 429) для ВАЗ 2110-2112, Лада Приора</t>
  </si>
  <si>
    <t>Боковые зеркала "АТП" в стиле Гранта (повторитель: Динамический (PLAZMA), Механическая, С обогревом, В цвет 448) для ВАЗ 2110-2112, Лада Приора</t>
  </si>
  <si>
    <t>Боковые зеркала "АТП" в стиле Гранта (повторитель: Динамический (PLAZMA), Механическая, С обогревом, В цвет 460) для ВАЗ 2110-2112, Лада Приора</t>
  </si>
  <si>
    <t>Боковые зеркала "АТП" в стиле Гранта (повторитель: Динамический (PLAZMA), Механическая, С обогревом, В цвет 507) для ВАЗ 2110-2112, Лада Приора</t>
  </si>
  <si>
    <t>Боковые зеркала "АТП" в стиле Гранта (повторитель: Динамический (PLAZMA), Механическая, С обогревом, В цвет 606) для ВАЗ 2110-2112, Лада Приора</t>
  </si>
  <si>
    <t>Боковые зеркала "АТП" в стиле Гранта (повторитель: Динамический (PLAZMA), Механическая, С обогревом, В цвет 615) для ВАЗ 2110-2112, Лада Приора</t>
  </si>
  <si>
    <t>Боковые зеркала "АТП" в стиле Гранта (повторитель: Динамический (PLAZMA), Механическая, С обогревом, В цвет 627) для ВАЗ 2110-2112, Лада Приора</t>
  </si>
  <si>
    <t>Боковые зеркала "АТП" в стиле Гранта (повторитель: Динамический (PLAZMA), Механическая, С обогревом, В цвет 628) для ВАЗ 2110-2112, Лада Приора</t>
  </si>
  <si>
    <t>Боковые зеркала "АТП" в стиле Гранта (повторитель: Динамический (PLAZMA), Механическая, С обогревом, В цвет 630) для ВАЗ 2110-2112, Лада Приора</t>
  </si>
  <si>
    <t>Боковые зеркала "АТП" в стиле Гранта (повторитель: Динамический (PLAZMA), Механическая, С обогревом, В цвет 633) для ВАЗ 2110-2112, Лада Приора</t>
  </si>
  <si>
    <t>Боковые зеркала "АТП" в стиле Гранта (повторитель: Динамический (PLAZMA), Механическая, С обогревом, В цвет 655) для ВАЗ 2110-2112, Лада Приора</t>
  </si>
  <si>
    <t>Боковые зеркала "АТП" в стиле Гранта (повторитель: Динамический (PLAZMA), Механическая, С обогревом, В цвет 660) для ВАЗ 2110-2112, Лада Приора</t>
  </si>
  <si>
    <t>Боковые зеркала "АТП" в стиле Гранта (повторитель: Динамический (PLAZMA), Механическая, С обогревом, В цвет 665) для ВАЗ 2110-2112, Лада Приора</t>
  </si>
  <si>
    <t>Боковые зеркала "АТП" в стиле Гранта (повторитель: Динамический (PLAZMA), Механическая, С обогревом, В цвет 672) для ВАЗ 2110-2112, Лада Приора</t>
  </si>
  <si>
    <t>Боковые зеркала "АТП" в стиле Гранта (повторитель: Динамический (PLAZMA), Механическая, С обогревом, В цвет 690) для ВАЗ 2110-2112, Лада Приора</t>
  </si>
  <si>
    <t>Боковые зеркала "АТП" в стиле Гранта (повторитель: Динамический (PLAZMA), Механическая, С обогревом, В цвет 790) для ВАЗ 2110-2112, Лада Приора</t>
  </si>
  <si>
    <t>Боковые зеркала "АТП" в стиле Гранта (повторитель: Динамический (PLAZMA), Механическая, С обогревом, Уточнить у менеджера) для ВАЗ 2110-2112, Лада Приора</t>
  </si>
  <si>
    <t>Боковые зеркала "АТП" в стиле Гранта (повторитель: Динамический (PLAZMA), Электропривод, Без покраски) для ВАЗ 2110-2112, Лада Приора</t>
  </si>
  <si>
    <t>Боковые зеркала "АТП" в стиле Гранта (повторитель: Динамический (PLAZMA), Электропривод, В цвет 100) для ВАЗ 2110-2112, Лада Приора</t>
  </si>
  <si>
    <t>Боковые зеркала "АТП" в стиле Гранта (повторитель: Динамический (PLAZMA), Электропривод, В цвет 125) для ВАЗ 2110-2112, Лада Приора</t>
  </si>
  <si>
    <t>Боковые зеркала "АТП" в стиле Гранта (повторитель: Динамический (PLAZMA), Электропривод, В цвет 133) для ВАЗ 2110-2112, Лада Приора</t>
  </si>
  <si>
    <t>Боковые зеркала "АТП" в стиле Гранта (повторитель: Динамический (PLAZMA), Электропривод, В цвет 171) для ВАЗ 2110-2112, Лада Приора</t>
  </si>
  <si>
    <t>Боковые зеркала "АТП" в стиле Гранта (повторитель: Динамический (PLAZMA), Электропривод, В цвет 190) для ВАЗ 2110-2112, Лада Приора</t>
  </si>
  <si>
    <t>Боковые зеркала "АТП" в стиле Гранта (повторитель: Динамический (PLAZMA), Электропривод, В цвет 192) для ВАЗ 2110-2112, Лада Приора</t>
  </si>
  <si>
    <t>Боковые зеркала "АТП" в стиле Гранта (повторитель: Динамический (PLAZMA), Электропривод, В цвет 193) для ВАЗ 2110-2112, Лада Приора</t>
  </si>
  <si>
    <t>Боковые зеркала "АТП" в стиле Гранта (повторитель: Динамический (PLAZMA), Электропривод, В цвет 206) для ВАЗ 2110-2112, Лада Приора</t>
  </si>
  <si>
    <t>Боковые зеркала "АТП" в стиле Гранта (повторитель: Динамический (PLAZMA), Электропривод, В цвет 217) для ВАЗ 2110-2112, Лада Приора</t>
  </si>
  <si>
    <t>Боковые зеркала "АТП" в стиле Гранта (повторитель: Динамический (PLAZMA), Электропривод, В цвет 240) для ВАЗ 2110-2112, Лада Приора</t>
  </si>
  <si>
    <t>Боковые зеркала "АТП" в стиле Гранта (повторитель: Динамический (PLAZMA), Электропривод, В цвет 276) для ВАЗ 2110-2112, Лада Приора</t>
  </si>
  <si>
    <t>Боковые зеркала "АТП" в стиле Гранта (повторитель: Динамический (PLAZMA), Электропривод, В цвет 280) для ВАЗ 2110-2112, Лада Приора</t>
  </si>
  <si>
    <t>Боковые зеркала "АТП" в стиле Гранта (повторитель: Динамический (PLAZMA), Электропривод, В цвет 281) для ВАЗ 2110-2112, Лада Приора</t>
  </si>
  <si>
    <t>Боковые зеркала "АТП" в стиле Гранта (повторитель: Динамический (PLAZMA), Электропривод, В цвет 328) для ВАЗ 2110-2112, Лада Приора</t>
  </si>
  <si>
    <t>Боковые зеркала "АТП" в стиле Гранта (повторитель: Динамический (PLAZMA), Электропривод, В цвет 347) для ВАЗ 2110-2112, Лада Приора</t>
  </si>
  <si>
    <t>Боковые зеркала "АТП" в стиле Гранта (повторитель: Динамический (PLAZMA), Электропривод, В цвет 360) для ВАЗ 2110-2112, Лада Приора</t>
  </si>
  <si>
    <t>Боковые зеркала "АТП" в стиле Гранта (повторитель: Динамический (PLAZMA), Электропривод, В цвет 363) для ВАЗ 2110-2112, Лада Приора</t>
  </si>
  <si>
    <t>Боковые зеркала "АТП" в стиле Гранта (повторитель: Динамический (PLAZMA), Электропривод, В цвет 371) для ВАЗ 2110-2112, Лада Приора</t>
  </si>
  <si>
    <t>Боковые зеркала "АТП" в стиле Гранта (повторитель: Динамический (PLAZMA), Электропривод, В цвет 383) для ВАЗ 2110-2112, Лада Приора</t>
  </si>
  <si>
    <t>Боковые зеркала "АТП" в стиле Гранта (повторитель: Динамический (PLAZMA), Электропривод, В цвет 385) для ВАЗ 2110-2112, Лада Приора</t>
  </si>
  <si>
    <t>Боковые зеркала "АТП" в стиле Гранта (повторитель: Динамический (PLAZMA), Электропривод, В цвет 387) для ВАЗ 2110-2112, Лада Приора</t>
  </si>
  <si>
    <t>Боковые зеркала "АТП" в стиле Гранта (повторитель: Динамический (PLAZMA), Электропривод, В цвет 391) для ВАЗ 2110-2112, Лада Приора</t>
  </si>
  <si>
    <t>Боковые зеркала "АТП" в стиле Гранта (повторитель: Динамический (PLAZMA), Электропривод, В цвет 412) для ВАЗ 2110-2112, Лада Приора</t>
  </si>
  <si>
    <t>Боковые зеркала "АТП" в стиле Гранта (повторитель: Динамический (PLAZMA), Электропривод, В цвет 413) для ВАЗ 2110-2112, Лада Приора</t>
  </si>
  <si>
    <t>Боковые зеркала "АТП" в стиле Гранта (повторитель: Динамический (PLAZMA), Электропривод, В цвет 416) для ВАЗ 2110-2112, Лада Приора</t>
  </si>
  <si>
    <t>Боковые зеркала "АТП" в стиле Гранта (повторитель: Динамический (PLAZMA), Электропривод, В цвет 418) для ВАЗ 2110-2112, Лада Приора</t>
  </si>
  <si>
    <t>Боковые зеркала "АТП" в стиле Гранта (повторитель: Динамический (PLAZMA), Электропривод, В цвет 419) для ВАЗ 2110-2112, Лада Приора</t>
  </si>
  <si>
    <t>Боковые зеркала "АТП" в стиле Гранта (повторитель: Динамический (PLAZMA), Электропривод, В цвет 421) для ВАЗ 2110-2112, Лада Приора</t>
  </si>
  <si>
    <t>Боковые зеркала "АТП" в стиле Гранта (повторитель: Динамический (PLAZMA), Электропривод, В цвет 426) для ВАЗ 2110-2112, Лада Приора</t>
  </si>
  <si>
    <t>Боковые зеркала "АТП" в стиле Гранта (повторитель: Динамический (PLAZMA), Электропривод, В цвет 429) для ВАЗ 2110-2112, Лада Приора</t>
  </si>
  <si>
    <t>Боковые зеркала "АТП" в стиле Гранта (повторитель: Динамический (PLAZMA), Электропривод, В цвет 448) для ВАЗ 2110-2112, Лада Приора</t>
  </si>
  <si>
    <t>Боковые зеркала "АТП" в стиле Гранта (повторитель: Динамический (PLAZMA), Электропривод, В цвет 460) для ВАЗ 2110-2112, Лада Приора</t>
  </si>
  <si>
    <t>Боковые зеркала "АТП" в стиле Гранта (повторитель: Динамический (PLAZMA), Электропривод, В цвет 507) для ВАЗ 2110-2112, Лада Приора</t>
  </si>
  <si>
    <t>Боковые зеркала "АТП" в стиле Гранта (повторитель: Динамический (PLAZMA), Электропривод, В цвет 606) для ВАЗ 2110-2112, Лада Приора</t>
  </si>
  <si>
    <t>Боковые зеркала "АТП" в стиле Гранта (повторитель: Динамический (PLAZMA), Электропривод, В цвет 615) для ВАЗ 2110-2112, Лада Приора</t>
  </si>
  <si>
    <t>Боковые зеркала "АТП" в стиле Гранта (повторитель: Динамический (PLAZMA), Электропривод, В цвет 627) для ВАЗ 2110-2112, Лада Приора</t>
  </si>
  <si>
    <t>Боковые зеркала "АТП" в стиле Гранта (повторитель: Динамический (PLAZMA), Электропривод, В цвет 628) для ВАЗ 2110-2112, Лада Приора</t>
  </si>
  <si>
    <t>Боковые зеркала "АТП" в стиле Гранта (повторитель: Динамический (PLAZMA), Электропривод, В цвет 630) для ВАЗ 2110-2112, Лада Приора</t>
  </si>
  <si>
    <t>Боковые зеркала "АТП" в стиле Гранта (повторитель: Динамический (PLAZMA), Электропривод, В цвет 633) для ВАЗ 2110-2112, Лада Приора</t>
  </si>
  <si>
    <t>Боковые зеркала "АТП" в стиле Гранта (повторитель: Динамический (PLAZMA), Электропривод, В цвет 655) для ВАЗ 2110-2112, Лада Приора</t>
  </si>
  <si>
    <t>Боковые зеркала "АТП" в стиле Гранта (повторитель: Динамический (PLAZMA), Электропривод, В цвет 660) для ВАЗ 2110-2112, Лада Приора</t>
  </si>
  <si>
    <t>Боковые зеркала "АТП" в стиле Гранта (повторитель: Динамический (PLAZMA), Электропривод, В цвет 665) для ВАЗ 2110-2112, Лада Приора</t>
  </si>
  <si>
    <t>Боковые зеркала "АТП" в стиле Гранта (повторитель: Динамический (PLAZMA), Электропривод, В цвет 672) для ВАЗ 2110-2112, Лада Приора</t>
  </si>
  <si>
    <t>Боковые зеркала "АТП" в стиле Гранта (повторитель: Динамический (PLAZMA), Электропривод, В цвет 690) для ВАЗ 2110-2112, Лада Приора</t>
  </si>
  <si>
    <t>Боковые зеркала "АТП" в стиле Гранта (повторитель: Динамический (PLAZMA), Электропривод, В цвет 790) для ВАЗ 2110-2112, Лада Приора</t>
  </si>
  <si>
    <t>Боковые зеркала "АТП" в стиле Гранта (повторитель: Динамический (PLAZMA), Электропривод, Уточнить у менеджера) для ВАЗ 2110-2112, Лада Приора</t>
  </si>
  <si>
    <t>Боковые зеркала "АТП" в стиле Гранта (повторитель: Динамический (МУЛЬТИ PLAZMA), Механическая, Без обогрева, Без покраски) для ВАЗ 2110-2112, Лада Приора</t>
  </si>
  <si>
    <t>Боковые зеркала "АТП" в стиле Гранта (повторитель: Динамический (МУЛЬТИ PLAZMA), Механическая, Без обогрева, В цвет 100) для ВАЗ 2110-2112, Лада Приора</t>
  </si>
  <si>
    <t>Боковые зеркала "АТП" в стиле Гранта (повторитель: Динамический (МУЛЬТИ PLAZMA), Механическая, Без обогрева, В цвет 125) для ВАЗ 2110-2112, Лада Приора</t>
  </si>
  <si>
    <t>Боковые зеркала "АТП" в стиле Гранта (повторитель: Динамический (МУЛЬТИ PLAZMA), Механическая, Без обогрева, В цвет 133) для ВАЗ 2110-2112, Лада Приора</t>
  </si>
  <si>
    <t>Боковые зеркала "АТП" в стиле Гранта (повторитель: Динамический (МУЛЬТИ PLAZMA), Механическая, Без обогрева, В цвет 171) для ВАЗ 2110-2112, Лада Приора</t>
  </si>
  <si>
    <t>Боковые зеркала "АТП" в стиле Гранта (повторитель: Динамический (МУЛЬТИ PLAZMA), Механическая, Без обогрева, В цвет 190) для ВАЗ 2110-2112, Лада Приора</t>
  </si>
  <si>
    <t>Боковые зеркала "АТП" в стиле Гранта (повторитель: Динамический (МУЛЬТИ PLAZMA), Механическая, Без обогрева, В цвет 192) для ВАЗ 2110-2112, Лада Приора</t>
  </si>
  <si>
    <t>Боковые зеркала "АТП" в стиле Гранта (повторитель: Динамический (МУЛЬТИ PLAZMA), Механическая, Без обогрева, В цвет 193) для ВАЗ 2110-2112, Лада Приора</t>
  </si>
  <si>
    <t>Боковые зеркала "АТП" в стиле Гранта (повторитель: Динамический (МУЛЬТИ PLAZMA), Механическая, Без обогрева, В цвет 206) для ВАЗ 2110-2112, Лада Приора</t>
  </si>
  <si>
    <t>Боковые зеркала "АТП" в стиле Гранта (повторитель: Динамический (МУЛЬТИ PLAZMA), Механическая, Без обогрева, В цвет 217) для ВАЗ 2110-2112, Лада Приора</t>
  </si>
  <si>
    <t>Боковые зеркала "АТП" в стиле Гранта (повторитель: Динамический (МУЛЬТИ PLAZMA), Механическая, Без обогрева, В цвет 240) для ВАЗ 2110-2112, Лада Приора</t>
  </si>
  <si>
    <t>Боковые зеркала "АТП" в стиле Гранта (повторитель: Динамический (МУЛЬТИ PLAZMA), Механическая, Без обогрева, В цвет 276) для ВАЗ 2110-2112, Лада Приора</t>
  </si>
  <si>
    <t>Боковые зеркала "АТП" в стиле Гранта (повторитель: Динамический (МУЛЬТИ PLAZMA), Механическая, Без обогрева, В цвет 280) для ВАЗ 2110-2112, Лада Приора</t>
  </si>
  <si>
    <t>Боковые зеркала "АТП" в стиле Гранта (повторитель: Динамический (МУЛЬТИ PLAZMA), Механическая, Без обогрева, В цвет 281) для ВАЗ 2110-2112, Лада Приора</t>
  </si>
  <si>
    <t>Боковые зеркала "АТП" в стиле Гранта (повторитель: Динамический (МУЛЬТИ PLAZMA), Механическая, Без обогрева, В цвет 328) для ВАЗ 2110-2112, Лада Приора</t>
  </si>
  <si>
    <t>Боковые зеркала "АТП" в стиле Гранта (повторитель: Динамический (МУЛЬТИ PLAZMA), Механическая, Без обогрева, В цвет 347) для ВАЗ 2110-2112, Лада Приора</t>
  </si>
  <si>
    <t>Боковые зеркала "АТП" в стиле Гранта (повторитель: Динамический (МУЛЬТИ PLAZMA), Механическая, Без обогрева, В цвет 360) для ВАЗ 2110-2112, Лада Приора</t>
  </si>
  <si>
    <t>Боковые зеркала "АТП" в стиле Гранта (повторитель: Динамический (МУЛЬТИ PLAZMA), Механическая, Без обогрева, В цвет 363) для ВАЗ 2110-2112, Лада Приора</t>
  </si>
  <si>
    <t>Боковые зеркала "АТП" в стиле Гранта (повторитель: Динамический (МУЛЬТИ PLAZMA), Механическая, Без обогрева, В цвет 371) для ВАЗ 2110-2112, Лада Приора</t>
  </si>
  <si>
    <t>Боковые зеркала "АТП" в стиле Гранта (повторитель: Динамический (МУЛЬТИ PLAZMA), Механическая, Без обогрева, В цвет 383) для ВАЗ 2110-2112, Лада Приора</t>
  </si>
  <si>
    <t>Боковые зеркала "АТП" в стиле Гранта (повторитель: Динамический (МУЛЬТИ PLAZMA), Механическая, Без обогрева, В цвет 385) для ВАЗ 2110-2112, Лада Приора</t>
  </si>
  <si>
    <t>Боковые зеркала "АТП" в стиле Гранта (повторитель: Динамический (МУЛЬТИ PLAZMA), Механическая, Без обогрева, В цвет 387) для ВАЗ 2110-2112, Лада Приора</t>
  </si>
  <si>
    <t>Боковые зеркала "АТП" в стиле Гранта (повторитель: Динамический (МУЛЬТИ PLAZMA), Механическая, Без обогрева, В цвет 391) для ВАЗ 2110-2112, Лада Приора</t>
  </si>
  <si>
    <t>Боковые зеркала "АТП" в стиле Гранта (повторитель: Динамический (МУЛЬТИ PLAZMA), Механическая, Без обогрева, В цвет 412) для ВАЗ 2110-2112, Лада Приора</t>
  </si>
  <si>
    <t>Боковые зеркала "АТП" в стиле Гранта (повторитель: Динамический (МУЛЬТИ PLAZMA), Механическая, Без обогрева, В цвет 413) для ВАЗ 2110-2112, Лада Приора</t>
  </si>
  <si>
    <t>Боковые зеркала "АТП" в стиле Гранта (повторитель: Динамический (МУЛЬТИ PLAZMA), Механическая, Без обогрева, В цвет 416) для ВАЗ 2110-2112, Лада Приора</t>
  </si>
  <si>
    <t>Боковые зеркала "АТП" в стиле Гранта (повторитель: Динамический (МУЛЬТИ PLAZMA), Механическая, Без обогрева, В цвет 418) для ВАЗ 2110-2112, Лада Приора</t>
  </si>
  <si>
    <t>Боковые зеркала "АТП" в стиле Гранта (повторитель: Динамический (МУЛЬТИ PLAZMA), Механическая, Без обогрева, В цвет 419) для ВАЗ 2110-2112, Лада Приора</t>
  </si>
  <si>
    <t>Боковые зеркала "АТП" в стиле Гранта (повторитель: Динамический (МУЛЬТИ PLAZMA), Механическая, Без обогрева, В цвет 421) для ВАЗ 2110-2112, Лада Приора</t>
  </si>
  <si>
    <t>Боковые зеркала "АТП" в стиле Гранта (повторитель: Динамический (МУЛЬТИ PLAZMA), Механическая, Без обогрева, В цвет 426) для ВАЗ 2110-2112, Лада Приора</t>
  </si>
  <si>
    <t>Боковые зеркала "АТП" в стиле Гранта (повторитель: Динамический (МУЛЬТИ PLAZMA), Механическая, Без обогрева, В цвет 429) для ВАЗ 2110-2112, Лада Приора</t>
  </si>
  <si>
    <t>Боковые зеркала "АТП" в стиле Гранта (повторитель: Динамический (МУЛЬТИ PLAZMA), Механическая, Без обогрева, В цвет 448) для ВАЗ 2110-2112, Лада Приора</t>
  </si>
  <si>
    <t>Боковые зеркала "АТП" в стиле Гранта (повторитель: Динамический (МУЛЬТИ PLAZMA), Механическая, Без обогрева, В цвет 460) для ВАЗ 2110-2112, Лада Приора</t>
  </si>
  <si>
    <t>Боковые зеркала "АТП" в стиле Гранта (повторитель: Динамический (МУЛЬТИ PLAZMA), Механическая, Без обогрева, В цвет 507) для ВАЗ 2110-2112, Лада Приора</t>
  </si>
  <si>
    <t>Боковые зеркала "АТП" в стиле Гранта (повторитель: Динамический (МУЛЬТИ PLAZMA), Механическая, Без обогрева, В цвет 606) для ВАЗ 2110-2112, Лада Приора</t>
  </si>
  <si>
    <t>Боковые зеркала "АТП" в стиле Гранта (повторитель: Динамический (МУЛЬТИ PLAZMA), Механическая, Без обогрева, В цвет 615) для ВАЗ 2110-2112, Лада Приора</t>
  </si>
  <si>
    <t>Боковые зеркала "АТП" в стиле Гранта (повторитель: Динамический (МУЛЬТИ PLAZMA), Механическая, Без обогрева, В цвет 627) для ВАЗ 2110-2112, Лада Приора</t>
  </si>
  <si>
    <t>Боковые зеркала "АТП" в стиле Гранта (повторитель: Динамический (МУЛЬТИ PLAZMA), Механическая, Без обогрева, В цвет 628) для ВАЗ 2110-2112, Лада Приора</t>
  </si>
  <si>
    <t>Боковые зеркала "АТП" в стиле Гранта (повторитель: Динамический (МУЛЬТИ PLAZMA), Механическая, Без обогрева, В цвет 630) для ВАЗ 2110-2112, Лада Приора</t>
  </si>
  <si>
    <t>Боковые зеркала "АТП" в стиле Гранта (повторитель: Динамический (МУЛЬТИ PLAZMA), Механическая, Без обогрева, В цвет 633) для ВАЗ 2110-2112, Лада Приора</t>
  </si>
  <si>
    <t>Боковые зеркала "АТП" в стиле Гранта (повторитель: Динамический (МУЛЬТИ PLAZMA), Механическая, Без обогрева, В цвет 655) для ВАЗ 2110-2112, Лада Приора</t>
  </si>
  <si>
    <t>Боковые зеркала "АТП" в стиле Гранта (повторитель: Динамический (МУЛЬТИ PLAZMA), Механическая, Без обогрева, В цвет 660) для ВАЗ 2110-2112, Лада Приора</t>
  </si>
  <si>
    <t>Боковые зеркала "АТП" в стиле Гранта (повторитель: Динамический (МУЛЬТИ PLAZMA), Механическая, Без обогрева, В цвет 665) для ВАЗ 2110-2112, Лада Приора</t>
  </si>
  <si>
    <t>Боковые зеркала "АТП" в стиле Гранта (повторитель: Динамический (МУЛЬТИ PLAZMA), Механическая, Без обогрева, В цвет 672) для ВАЗ 2110-2112, Лада Приора</t>
  </si>
  <si>
    <t>Боковые зеркала "АТП" в стиле Гранта (повторитель: Динамический (МУЛЬТИ PLAZMA), Механическая, Без обогрева, В цвет 690) для ВАЗ 2110-2112, Лада Приора</t>
  </si>
  <si>
    <t>Боковые зеркала "АТП" в стиле Гранта (повторитель: Динамический (МУЛЬТИ PLAZMA), Механическая, Без обогрева, В цвет 790) для ВАЗ 2110-2112, Лада Приора</t>
  </si>
  <si>
    <t>Боковые зеркала "АТП" в стиле Гранта (повторитель: Динамический (МУЛЬТИ PLAZMA), Механическая, Без обогрева, Уточнить у менеджера) для ВАЗ 2110-2112, Лада Приора</t>
  </si>
  <si>
    <t>Боковые зеркала "АТП" в стиле Гранта (повторитель: Динамический (МУЛЬТИ PLAZMA), Механическая, С обогревом, Без покраски) для ВАЗ 2110-2112, Лада Приора</t>
  </si>
  <si>
    <t>Боковые зеркала "АТП" в стиле Гранта (повторитель: Динамический (МУЛЬТИ PLAZMA), Механическая, С обогревом, В цвет 100) для ВАЗ 2110-2112, Лада Приора</t>
  </si>
  <si>
    <t>Боковые зеркала "АТП" в стиле Гранта (повторитель: Динамический (МУЛЬТИ PLAZMA), Механическая, С обогревом, В цвет 125) для ВАЗ 2110-2112, Лада Приора</t>
  </si>
  <si>
    <t>Боковые зеркала "АТП" в стиле Гранта (повторитель: Динамический (МУЛЬТИ PLAZMA), Механическая, С обогревом, В цвет 133) для ВАЗ 2110-2112, Лада Приора</t>
  </si>
  <si>
    <t>Боковые зеркала "АТП" в стиле Гранта (повторитель: Динамический (МУЛЬТИ PLAZMA), Механическая, С обогревом, В цвет 171) для ВАЗ 2110-2112, Лада Приора</t>
  </si>
  <si>
    <t>Боковые зеркала "АТП" в стиле Гранта (повторитель: Динамический (МУЛЬТИ PLAZMA), Механическая, С обогревом, В цвет 190) для ВАЗ 2110-2112, Лада Приора</t>
  </si>
  <si>
    <t>Боковые зеркала "АТП" в стиле Гранта (повторитель: Динамический (МУЛЬТИ PLAZMA), Механическая, С обогревом, В цвет 192) для ВАЗ 2110-2112, Лада Приора</t>
  </si>
  <si>
    <t>Боковые зеркала "АТП" в стиле Гранта (повторитель: Динамический (МУЛЬТИ PLAZMA), Механическая, С обогревом, В цвет 193) для ВАЗ 2110-2112, Лада Приора</t>
  </si>
  <si>
    <t>Боковые зеркала "АТП" в стиле Гранта (повторитель: Динамический (МУЛЬТИ PLAZMA), Механическая, С обогревом, В цвет 206) для ВАЗ 2110-2112, Лада Приора</t>
  </si>
  <si>
    <t>Боковые зеркала "АТП" в стиле Гранта (повторитель: Динамический (МУЛЬТИ PLAZMA), Механическая, С обогревом, В цвет 217) для ВАЗ 2110-2112, Лада Приора</t>
  </si>
  <si>
    <t>Боковые зеркала "АТП" в стиле Гранта (повторитель: Динамический (МУЛЬТИ PLAZMA), Механическая, С обогревом, В цвет 240) для ВАЗ 2110-2112, Лада Приора</t>
  </si>
  <si>
    <t>Боковые зеркала "АТП" в стиле Гранта (повторитель: Динамический (МУЛЬТИ PLAZMA), Механическая, С обогревом, В цвет 276) для ВАЗ 2110-2112, Лада Приора</t>
  </si>
  <si>
    <t>Боковые зеркала "АТП" в стиле Гранта (повторитель: Динамический (МУЛЬТИ PLAZMA), Механическая, С обогревом, В цвет 280) для ВАЗ 2110-2112, Лада Приора</t>
  </si>
  <si>
    <t>Боковые зеркала "АТП" в стиле Гранта (повторитель: Динамический (МУЛЬТИ PLAZMA), Механическая, С обогревом, В цвет 281) для ВАЗ 2110-2112, Лада Приора</t>
  </si>
  <si>
    <t>Боковые зеркала "АТП" в стиле Гранта (повторитель: Динамический (МУЛЬТИ PLAZMA), Механическая, С обогревом, В цвет 328) для ВАЗ 2110-2112, Лада Приора</t>
  </si>
  <si>
    <t>Боковые зеркала "АТП" в стиле Гранта (повторитель: Динамический (МУЛЬТИ PLAZMA), Механическая, С обогревом, В цвет 347) для ВАЗ 2110-2112, Лада Приора</t>
  </si>
  <si>
    <t>Боковые зеркала "АТП" в стиле Гранта (повторитель: Динамический (МУЛЬТИ PLAZMA), Механическая, С обогревом, В цвет 360) для ВАЗ 2110-2112, Лада Приора</t>
  </si>
  <si>
    <t>Боковые зеркала "АТП" в стиле Гранта (повторитель: Динамический (МУЛЬТИ PLAZMA), Механическая, С обогревом, В цвет 363) для ВАЗ 2110-2112, Лада Приора</t>
  </si>
  <si>
    <t>Боковые зеркала "АТП" в стиле Гранта (повторитель: Динамический (МУЛЬТИ PLAZMA), Механическая, С обогревом, В цвет 371) для ВАЗ 2110-2112, Лада Приора</t>
  </si>
  <si>
    <t>Боковые зеркала "АТП" в стиле Гранта (повторитель: Динамический (МУЛЬТИ PLAZMA), Механическая, С обогревом, В цвет 383) для ВАЗ 2110-2112, Лада Приора</t>
  </si>
  <si>
    <t>Боковые зеркала "АТП" в стиле Гранта (повторитель: Динамический (МУЛЬТИ PLAZMA), Механическая, С обогревом, В цвет 385) для ВАЗ 2110-2112, Лада Приора</t>
  </si>
  <si>
    <t>Боковые зеркала "АТП" в стиле Гранта (повторитель: Динамический (МУЛЬТИ PLAZMA), Механическая, С обогревом, В цвет 387) для ВАЗ 2110-2112, Лада Приора</t>
  </si>
  <si>
    <t>Боковые зеркала "АТП" в стиле Гранта (повторитель: Динамический (МУЛЬТИ PLAZMA), Механическая, С обогревом, В цвет 391) для ВАЗ 2110-2112, Лада Приора</t>
  </si>
  <si>
    <t>Боковые зеркала "АТП" в стиле Гранта (повторитель: Динамический (МУЛЬТИ PLAZMA), Механическая, С обогревом, В цвет 412) для ВАЗ 2110-2112, Лада Приора</t>
  </si>
  <si>
    <t>Боковые зеркала "АТП" в стиле Гранта (повторитель: Динамический (МУЛЬТИ PLAZMA), Механическая, С обогревом, В цвет 413) для ВАЗ 2110-2112, Лада Приора</t>
  </si>
  <si>
    <t>Боковые зеркала "АТП" в стиле Гранта (повторитель: Динамический (МУЛЬТИ PLAZMA), Механическая, С обогревом, В цвет 416) для ВАЗ 2110-2112, Лада Приора</t>
  </si>
  <si>
    <t>Боковые зеркала "АТП" в стиле Гранта (повторитель: Динамический (МУЛЬТИ PLAZMA), Механическая, С обогревом, В цвет 418) для ВАЗ 2110-2112, Лада Приора</t>
  </si>
  <si>
    <t>Боковые зеркала "АТП" в стиле Гранта (повторитель: Динамический (МУЛЬТИ PLAZMA), Механическая, С обогревом, В цвет 419) для ВАЗ 2110-2112, Лада Приора</t>
  </si>
  <si>
    <t>Боковые зеркала "АТП" в стиле Гранта (повторитель: Динамический (МУЛЬТИ PLAZMA), Механическая, С обогревом, В цвет 421) для ВАЗ 2110-2112, Лада Приора</t>
  </si>
  <si>
    <t>Боковые зеркала "АТП" в стиле Гранта (повторитель: Динамический (МУЛЬТИ PLAZMA), Механическая, С обогревом, В цвет 426) для ВАЗ 2110-2112, Лада Приора</t>
  </si>
  <si>
    <t>Боковые зеркала "АТП" в стиле Гранта (повторитель: Динамический (МУЛЬТИ PLAZMA), Механическая, С обогревом, В цвет 429) для ВАЗ 2110-2112, Лада Приора</t>
  </si>
  <si>
    <t>Боковые зеркала "АТП" в стиле Гранта (повторитель: Динамический (МУЛЬТИ PLAZMA), Механическая, С обогревом, В цвет 448) для ВАЗ 2110-2112, Лада Приора</t>
  </si>
  <si>
    <t>Боковые зеркала "АТП" в стиле Гранта (повторитель: Динамический (МУЛЬТИ PLAZMA), Механическая, С обогревом, В цвет 460) для ВАЗ 2110-2112, Лада Приора</t>
  </si>
  <si>
    <t>Боковые зеркала "АТП" в стиле Гранта (повторитель: Динамический (МУЛЬТИ PLAZMA), Механическая, С обогревом, В цвет 507) для ВАЗ 2110-2112, Лада Приора</t>
  </si>
  <si>
    <t>Боковые зеркала "АТП" в стиле Гранта (повторитель: Динамический (МУЛЬТИ PLAZMA), Механическая, С обогревом, В цвет 606) для ВАЗ 2110-2112, Лада Приора</t>
  </si>
  <si>
    <t>Боковые зеркала "АТП" в стиле Гранта (повторитель: Динамический (МУЛЬТИ PLAZMA), Механическая, С обогревом, В цвет 615) для ВАЗ 2110-2112, Лада Приора</t>
  </si>
  <si>
    <t>Боковые зеркала "АТП" в стиле Гранта (повторитель: Динамический (МУЛЬТИ PLAZMA), Механическая, С обогревом, В цвет 627) для ВАЗ 2110-2112, Лада Приора</t>
  </si>
  <si>
    <t>Боковые зеркала "АТП" в стиле Гранта (повторитель: Динамический (МУЛЬТИ PLAZMA), Механическая, С обогревом, В цвет 628) для ВАЗ 2110-2112, Лада Приора</t>
  </si>
  <si>
    <t>Боковые зеркала "АТП" в стиле Гранта (повторитель: Динамический (МУЛЬТИ PLAZMA), Механическая, С обогревом, В цвет 630) для ВАЗ 2110-2112, Лада Приора</t>
  </si>
  <si>
    <t>Боковые зеркала "АТП" в стиле Гранта (повторитель: Динамический (МУЛЬТИ PLAZMA), Механическая, С обогревом, В цвет 633) для ВАЗ 2110-2112, Лада Приора</t>
  </si>
  <si>
    <t>Боковые зеркала "АТП" в стиле Гранта (повторитель: Динамический (МУЛЬТИ PLAZMA), Механическая, С обогревом, В цвет 655) для ВАЗ 2110-2112, Лада Приора</t>
  </si>
  <si>
    <t>Боковые зеркала "АТП" в стиле Гранта (повторитель: Динамический (МУЛЬТИ PLAZMA), Механическая, С обогревом, В цвет 660) для ВАЗ 2110-2112, Лада Приора</t>
  </si>
  <si>
    <t>Боковые зеркала "АТП" в стиле Гранта (повторитель: Динамический (МУЛЬТИ PLAZMA), Механическая, С обогревом, В цвет 665) для ВАЗ 2110-2112, Лада Приора</t>
  </si>
  <si>
    <t>Боковые зеркала "АТП" в стиле Гранта (повторитель: Динамический (МУЛЬТИ PLAZMA), Механическая, С обогревом, В цвет 672) для ВАЗ 2110-2112, Лада Приора</t>
  </si>
  <si>
    <t>Боковые зеркала "АТП" в стиле Гранта (повторитель: Динамический (МУЛЬТИ PLAZMA), Механическая, С обогревом, В цвет 690) для ВАЗ 2110-2112, Лада Приора</t>
  </si>
  <si>
    <t>Боковые зеркала "АТП" в стиле Гранта (повторитель: Динамический (МУЛЬТИ PLAZMA), Механическая, С обогревом, В цвет 790) для ВАЗ 2110-2112, Лада Приора</t>
  </si>
  <si>
    <t>Боковые зеркала "АТП" в стиле Гранта (повторитель: Динамический (МУЛЬТИ PLAZMA), Механическая, С обогревом, Уточнить у менеджера) для ВАЗ 2110-2112, Лада Приора</t>
  </si>
  <si>
    <t>Боковые зеркала "АТП" в стиле Гранта (повторитель: Динамический (МУЛЬТИ PLAZMA), Электропривод, Без покраски) для ВАЗ 2110-2112, Лада Приора</t>
  </si>
  <si>
    <t>Боковые зеркала "АТП" в стиле Гранта (повторитель: Динамический (МУЛЬТИ PLAZMA), Электропривод, В цвет 100) для ВАЗ 2110-2112, Лада Приора</t>
  </si>
  <si>
    <t>Боковые зеркала "АТП" в стиле Гранта (повторитель: Динамический (МУЛЬТИ PLAZMA), Электропривод, В цвет 125) для ВАЗ 2110-2112, Лада Приора</t>
  </si>
  <si>
    <t>Боковые зеркала "АТП" в стиле Гранта (повторитель: Динамический (МУЛЬТИ PLAZMA), Электропривод, В цвет 133) для ВАЗ 2110-2112, Лада Приора</t>
  </si>
  <si>
    <t>Боковые зеркала "АТП" в стиле Гранта (повторитель: Динамический (МУЛЬТИ PLAZMA), Электропривод, В цвет 171) для ВАЗ 2110-2112, Лада Приора</t>
  </si>
  <si>
    <t>Боковые зеркала "АТП" в стиле Гранта (повторитель: Динамический (МУЛЬТИ PLAZMA), Электропривод, В цвет 190) для ВАЗ 2110-2112, Лада Приора</t>
  </si>
  <si>
    <t>Боковые зеркала "АТП" в стиле Гранта (повторитель: Динамический (МУЛЬТИ PLAZMA), Электропривод, В цвет 192) для ВАЗ 2110-2112, Лада Приора</t>
  </si>
  <si>
    <t>Боковые зеркала "АТП" в стиле Гранта (повторитель: Динамический (МУЛЬТИ PLAZMA), Электропривод, В цвет 193) для ВАЗ 2110-2112, Лада Приора</t>
  </si>
  <si>
    <t>Боковые зеркала "АТП" в стиле Гранта (повторитель: Динамический (МУЛЬТИ PLAZMA), Электропривод, В цвет 206) для ВАЗ 2110-2112, Лада Приора</t>
  </si>
  <si>
    <t>Боковые зеркала "АТП" в стиле Гранта (повторитель: Динамический (МУЛЬТИ PLAZMA), Электропривод, В цвет 217) для ВАЗ 2110-2112, Лада Приора</t>
  </si>
  <si>
    <t>Боковые зеркала "АТП" в стиле Гранта (повторитель: Динамический (МУЛЬТИ PLAZMA), Электропривод, В цвет 240) для ВАЗ 2110-2112, Лада Приора</t>
  </si>
  <si>
    <t>Боковые зеркала "АТП" в стиле Гранта (повторитель: Динамический (МУЛЬТИ PLAZMA), Электропривод, В цвет 276) для ВАЗ 2110-2112, Лада Приора</t>
  </si>
  <si>
    <t>Боковые зеркала "АТП" в стиле Гранта (повторитель: Динамический (МУЛЬТИ PLAZMA), Электропривод, В цвет 280) для ВАЗ 2110-2112, Лада Приора</t>
  </si>
  <si>
    <t>Боковые зеркала "АТП" в стиле Гранта (повторитель: Динамический (МУЛЬТИ PLAZMA), Электропривод, В цвет 281) для ВАЗ 2110-2112, Лада Приора</t>
  </si>
  <si>
    <t>Боковые зеркала "АТП" в стиле Гранта (повторитель: Динамический (МУЛЬТИ PLAZMA), Электропривод, В цвет 328) для ВАЗ 2110-2112, Лада Приора</t>
  </si>
  <si>
    <t>Боковые зеркала "АТП" в стиле Гранта (повторитель: Динамический (МУЛЬТИ PLAZMA), Электропривод, В цвет 347) для ВАЗ 2110-2112, Лада Приора</t>
  </si>
  <si>
    <t>Боковые зеркала "АТП" в стиле Гранта (повторитель: Динамический (МУЛЬТИ PLAZMA), Электропривод, В цвет 360) для ВАЗ 2110-2112, Лада Приора</t>
  </si>
  <si>
    <t>Боковые зеркала "АТП" в стиле Гранта (повторитель: Динамический (МУЛЬТИ PLAZMA), Электропривод, В цвет 363) для ВАЗ 2110-2112, Лада Приора</t>
  </si>
  <si>
    <t>Боковые зеркала "АТП" в стиле Гранта (повторитель: Динамический (МУЛЬТИ PLAZMA), Электропривод, В цвет 371) для ВАЗ 2110-2112, Лада Приора</t>
  </si>
  <si>
    <t>Боковые зеркала "АТП" в стиле Гранта (повторитель: Динамический (МУЛЬТИ PLAZMA), Электропривод, В цвет 383) для ВАЗ 2110-2112, Лада Приора</t>
  </si>
  <si>
    <t>Боковые зеркала "АТП" в стиле Гранта (повторитель: Динамический (МУЛЬТИ PLAZMA), Электропривод, В цвет 385) для ВАЗ 2110-2112, Лада Приора</t>
  </si>
  <si>
    <t>Боковые зеркала "АТП" в стиле Гранта (повторитель: Динамический (МУЛЬТИ PLAZMA), Электропривод, В цвет 387) для ВАЗ 2110-2112, Лада Приора</t>
  </si>
  <si>
    <t>Боковые зеркала "АТП" в стиле Гранта (повторитель: Динамический (МУЛЬТИ PLAZMA), Электропривод, В цвет 391) для ВАЗ 2110-2112, Лада Приора</t>
  </si>
  <si>
    <t>Боковые зеркала "АТП" в стиле Гранта (повторитель: Динамический (МУЛЬТИ PLAZMA), Электропривод, В цвет 412) для ВАЗ 2110-2112, Лада Приора</t>
  </si>
  <si>
    <t>Боковые зеркала "АТП" в стиле Гранта (повторитель: Динамический (МУЛЬТИ PLAZMA), Электропривод, В цвет 413) для ВАЗ 2110-2112, Лада Приора</t>
  </si>
  <si>
    <t>Боковые зеркала "АТП" в стиле Гранта (повторитель: Динамический (МУЛЬТИ PLAZMA), Электропривод, В цвет 416) для ВАЗ 2110-2112, Лада Приора</t>
  </si>
  <si>
    <t>Боковые зеркала "АТП" в стиле Гранта (повторитель: Динамический (МУЛЬТИ PLAZMA), Электропривод, В цвет 418) для ВАЗ 2110-2112, Лада Приора</t>
  </si>
  <si>
    <t>Боковые зеркала "АТП" в стиле Гранта (повторитель: Динамический (МУЛЬТИ PLAZMA), Электропривод, В цвет 419) для ВАЗ 2110-2112, Лада Приора</t>
  </si>
  <si>
    <t>Боковые зеркала "АТП" в стиле Гранта (повторитель: Динамический (МУЛЬТИ PLAZMA), Электропривод, В цвет 421) для ВАЗ 2110-2112, Лада Приора</t>
  </si>
  <si>
    <t>Боковые зеркала "АТП" в стиле Гранта (повторитель: Динамический (МУЛЬТИ PLAZMA), Электропривод, В цвет 426) для ВАЗ 2110-2112, Лада Приора</t>
  </si>
  <si>
    <t>Боковые зеркала "АТП" в стиле Гранта (повторитель: Динамический (МУЛЬТИ PLAZMA), Электропривод, В цвет 429) для ВАЗ 2110-2112, Лада Приора</t>
  </si>
  <si>
    <t>Боковые зеркала "АТП" в стиле Гранта (повторитель: Динамический (МУЛЬТИ PLAZMA), Электропривод, В цвет 448) для ВАЗ 2110-2112, Лада Приора</t>
  </si>
  <si>
    <t>Боковые зеркала "АТП" в стиле Гранта (повторитель: Динамический (МУЛЬТИ PLAZMA), Электропривод, В цвет 460) для ВАЗ 2110-2112, Лада Приора</t>
  </si>
  <si>
    <t>Боковые зеркала "АТП" в стиле Гранта (повторитель: Динамический (МУЛЬТИ PLAZMA), Электропривод, В цвет 507) для ВАЗ 2110-2112, Лада Приора</t>
  </si>
  <si>
    <t>Боковые зеркала "АТП" в стиле Гранта (повторитель: Динамический (МУЛЬТИ PLAZMA), Электропривод, В цвет 606) для ВАЗ 2110-2112, Лада Приора</t>
  </si>
  <si>
    <t>Боковые зеркала "АТП" в стиле Гранта (повторитель: Динамический (МУЛЬТИ PLAZMA), Электропривод, В цвет 615) для ВАЗ 2110-2112, Лада Приора</t>
  </si>
  <si>
    <t>Боковые зеркала "АТП" в стиле Гранта (повторитель: Динамический (МУЛЬТИ PLAZMA), Электропривод, В цвет 627) для ВАЗ 2110-2112, Лада Приора</t>
  </si>
  <si>
    <t>Боковые зеркала "АТП" в стиле Гранта (повторитель: Динамический (МУЛЬТИ PLAZMA), Электропривод, В цвет 628) для ВАЗ 2110-2112, Лада Приора</t>
  </si>
  <si>
    <t>Боковые зеркала "АТП" в стиле Гранта (повторитель: Динамический (МУЛЬТИ PLAZMA), Электропривод, В цвет 630) для ВАЗ 2110-2112, Лада Приора</t>
  </si>
  <si>
    <t>Боковые зеркала "АТП" в стиле Гранта (повторитель: Динамический (МУЛЬТИ PLAZMA), Электропривод, В цвет 633) для ВАЗ 2110-2112, Лада Приора</t>
  </si>
  <si>
    <t>Боковые зеркала "АТП" в стиле Гранта (повторитель: Динамический (МУЛЬТИ PLAZMA), Электропривод, В цвет 655) для ВАЗ 2110-2112, Лада Приора</t>
  </si>
  <si>
    <t>Боковые зеркала "АТП" в стиле Гранта (повторитель: Динамический (МУЛЬТИ PLAZMA), Электропривод, В цвет 660) для ВАЗ 2110-2112, Лада Приора</t>
  </si>
  <si>
    <t>Боковые зеркала "АТП" в стиле Гранта (повторитель: Динамический (МУЛЬТИ PLAZMA), Электропривод, В цвет 665) для ВАЗ 2110-2112, Лада Приора</t>
  </si>
  <si>
    <t>Боковые зеркала "АТП" в стиле Гранта (повторитель: Динамический (МУЛЬТИ PLAZMA), Электропривод, В цвет 672) для ВАЗ 2110-2112, Лада Приора</t>
  </si>
  <si>
    <t>Боковые зеркала "АТП" в стиле Гранта (повторитель: Динамический (МУЛЬТИ PLAZMA), Электропривод, В цвет 690) для ВАЗ 2110-2112, Лада Приора</t>
  </si>
  <si>
    <t>Боковые зеркала "АТП" в стиле Гранта (повторитель: Динамический (МУЛЬТИ PLAZMA), Электропривод, В цвет 790) для ВАЗ 2110-2112, Лада Приора</t>
  </si>
  <si>
    <t>Боковые зеркала "АТП" в стиле Гранта (повторитель: Динамический (МУЛЬТИ PLAZMA), Электропривод, Уточнить у менеджера) для ВАЗ 2110-2112, Лада Приора</t>
  </si>
  <si>
    <t>Боковые зеркала "АТП" в стиле Гранта (повторитель: Динамический (стиль Lexus), Механическая, Без обогрева, Без покраски) для ВАЗ 2110-2112, Лада Приора</t>
  </si>
  <si>
    <t>Боковые зеркала "АТП" в стиле Гранта (повторитель: Динамический (стиль Lexus), Механическая, Без обогрева, В цвет 100) для ВАЗ 2110-2112, Лада Приора</t>
  </si>
  <si>
    <t>Боковые зеркала "АТП" в стиле Гранта (повторитель: Динамический (стиль Lexus), Механическая, Без обогрева, В цвет 125) для ВАЗ 2110-2112, Лада Приора</t>
  </si>
  <si>
    <t>Боковые зеркала "АТП" в стиле Гранта (повторитель: Динамический (стиль Lexus), Механическая, Без обогрева, В цвет 133) для ВАЗ 2110-2112, Лада Приора</t>
  </si>
  <si>
    <t>Боковые зеркала "АТП" в стиле Гранта (повторитель: Динамический (стиль Lexus), Механическая, Без обогрева, В цвет 171) для ВАЗ 2110-2112, Лада Приора</t>
  </si>
  <si>
    <t>Боковые зеркала "АТП" в стиле Гранта (повторитель: Динамический (стиль Lexus), Механическая, Без обогрева, В цвет 190) для ВАЗ 2110-2112, Лада Приора</t>
  </si>
  <si>
    <t>Боковые зеркала "АТП" в стиле Гранта (повторитель: Динамический (стиль Lexus), Механическая, Без обогрева, В цвет 192) для ВАЗ 2110-2112, Лада Приора</t>
  </si>
  <si>
    <t>Боковые зеркала "АТП" в стиле Гранта (повторитель: Динамический (стиль Lexus), Механическая, Без обогрева, В цвет 193) для ВАЗ 2110-2112, Лада Приора</t>
  </si>
  <si>
    <t>Боковые зеркала "АТП" в стиле Гранта (повторитель: Динамический (стиль Lexus), Механическая, Без обогрева, В цвет 206) для ВАЗ 2110-2112, Лада Приора</t>
  </si>
  <si>
    <t>Боковые зеркала "АТП" в стиле Гранта (повторитель: Динамический (стиль Lexus), Механическая, Без обогрева, В цвет 217) для ВАЗ 2110-2112, Лада Приора</t>
  </si>
  <si>
    <t>Боковые зеркала "АТП" в стиле Гранта (повторитель: Динамический (стиль Lexus), Механическая, Без обогрева, В цвет 240) для ВАЗ 2110-2112, Лада Приора</t>
  </si>
  <si>
    <t>Боковые зеркала "АТП" в стиле Гранта (повторитель: Динамический (стиль Lexus), Механическая, Без обогрева, В цвет 276) для ВАЗ 2110-2112, Лада Приора</t>
  </si>
  <si>
    <t>Боковые зеркала "АТП" в стиле Гранта (повторитель: Динамический (стиль Lexus), Механическая, Без обогрева, В цвет 280) для ВАЗ 2110-2112, Лада Приора</t>
  </si>
  <si>
    <t>Боковые зеркала "АТП" в стиле Гранта (повторитель: Динамический (стиль Lexus), Механическая, Без обогрева, В цвет 281) для ВАЗ 2110-2112, Лада Приора</t>
  </si>
  <si>
    <t>Боковые зеркала "АТП" в стиле Гранта (повторитель: Динамический (стиль Lexus), Механическая, Без обогрева, В цвет 328) для ВАЗ 2110-2112, Лада Приора</t>
  </si>
  <si>
    <t>Боковые зеркала "АТП" в стиле Гранта (повторитель: Динамический (стиль Lexus), Механическая, Без обогрева, В цвет 347) для ВАЗ 2110-2112, Лада Приора</t>
  </si>
  <si>
    <t>Боковые зеркала "АТП" в стиле Гранта (повторитель: Динамический (стиль Lexus), Механическая, Без обогрева, В цвет 360) для ВАЗ 2110-2112, Лада Приора</t>
  </si>
  <si>
    <t>Боковые зеркала "АТП" в стиле Гранта (повторитель: Динамический (стиль Lexus), Механическая, Без обогрева, В цвет 363) для ВАЗ 2110-2112, Лада Приора</t>
  </si>
  <si>
    <t>Боковые зеркала "АТП" в стиле Гранта (повторитель: Динамический (стиль Lexus), Механическая, Без обогрева, В цвет 371) для ВАЗ 2110-2112, Лада Приора</t>
  </si>
  <si>
    <t>Боковые зеркала "АТП" в стиле Гранта (повторитель: Динамический (стиль Lexus), Механическая, Без обогрева, В цвет 383) для ВАЗ 2110-2112, Лада Приора</t>
  </si>
  <si>
    <t>Боковые зеркала "АТП" в стиле Гранта (повторитель: Динамический (стиль Lexus), Механическая, Без обогрева, В цвет 385) для ВАЗ 2110-2112, Лада Приора</t>
  </si>
  <si>
    <t>Боковые зеркала "АТП" в стиле Гранта (повторитель: Динамический (стиль Lexus), Механическая, Без обогрева, В цвет 387) для ВАЗ 2110-2112, Лада Приора</t>
  </si>
  <si>
    <t>Боковые зеркала "АТП" в стиле Гранта (повторитель: Динамический (стиль Lexus), Механическая, Без обогрева, В цвет 391) для ВАЗ 2110-2112, Лада Приора</t>
  </si>
  <si>
    <t>Боковые зеркала "АТП" в стиле Гранта (повторитель: Динамический (стиль Lexus), Механическая, Без обогрева, В цвет 412) для ВАЗ 2110-2112, Лада Приора</t>
  </si>
  <si>
    <t>Боковые зеркала "АТП" в стиле Гранта (повторитель: Динамический (стиль Lexus), Механическая, Без обогрева, В цвет 413) для ВАЗ 2110-2112, Лада Приора</t>
  </si>
  <si>
    <t>Боковые зеркала "АТП" в стиле Гранта (повторитель: Динамический (стиль Lexus), Механическая, Без обогрева, В цвет 416) для ВАЗ 2110-2112, Лада Приора</t>
  </si>
  <si>
    <t>Боковые зеркала "АТП" в стиле Гранта (повторитель: Динамический (стиль Lexus), Механическая, Без обогрева, В цвет 418) для ВАЗ 2110-2112, Лада Приора</t>
  </si>
  <si>
    <t>Боковые зеркала "АТП" в стиле Гранта (повторитель: Динамический (стиль Lexus), Механическая, Без обогрева, В цвет 419) для ВАЗ 2110-2112, Лада Приора</t>
  </si>
  <si>
    <t>Боковые зеркала "АТП" в стиле Гранта (повторитель: Динамический (стиль Lexus), Механическая, Без обогрева, В цвет 421) для ВАЗ 2110-2112, Лада Приора</t>
  </si>
  <si>
    <t>Боковые зеркала "АТП" в стиле Гранта (повторитель: Динамический (стиль Lexus), Механическая, Без обогрева, В цвет 426) для ВАЗ 2110-2112, Лада Приора</t>
  </si>
  <si>
    <t>Боковые зеркала "АТП" в стиле Гранта (повторитель: Динамический (стиль Lexus), Механическая, Без обогрева, В цвет 429) для ВАЗ 2110-2112, Лада Приора</t>
  </si>
  <si>
    <t>Боковые зеркала "АТП" в стиле Гранта (повторитель: Динамический (стиль Lexus), Механическая, Без обогрева, В цвет 448) для ВАЗ 2110-2112, Лада Приора</t>
  </si>
  <si>
    <t>Боковые зеркала "АТП" в стиле Гранта (повторитель: Динамический (стиль Lexus), Механическая, Без обогрева, В цвет 460) для ВАЗ 2110-2112, Лада Приора</t>
  </si>
  <si>
    <t>Боковые зеркала "АТП" в стиле Гранта (повторитель: Динамический (стиль Lexus), Механическая, Без обогрева, В цвет 507) для ВАЗ 2110-2112, Лада Приора</t>
  </si>
  <si>
    <t>Боковые зеркала "АТП" в стиле Гранта (повторитель: Динамический (стиль Lexus), Механическая, Без обогрева, В цвет 606) для ВАЗ 2110-2112, Лада Приора</t>
  </si>
  <si>
    <t>Боковые зеркала "АТП" в стиле Гранта (повторитель: Динамический (стиль Lexus), Механическая, Без обогрева, В цвет 615) для ВАЗ 2110-2112, Лада Приора</t>
  </si>
  <si>
    <t>Боковые зеркала "АТП" в стиле Гранта (повторитель: Динамический (стиль Lexus), Механическая, Без обогрева, В цвет 627) для ВАЗ 2110-2112, Лада Приора</t>
  </si>
  <si>
    <t>Боковые зеркала "АТП" в стиле Гранта (повторитель: Динамический (стиль Lexus), Механическая, Без обогрева, В цвет 628) для ВАЗ 2110-2112, Лада Приора</t>
  </si>
  <si>
    <t>Боковые зеркала "АТП" в стиле Гранта (повторитель: Динамический (стиль Lexus), Механическая, Без обогрева, В цвет 630) для ВАЗ 2110-2112, Лада Приора</t>
  </si>
  <si>
    <t>Боковые зеркала "АТП" в стиле Гранта (повторитель: Динамический (стиль Lexus), Механическая, Без обогрева, В цвет 633) для ВАЗ 2110-2112, Лада Приора</t>
  </si>
  <si>
    <t>Боковые зеркала "АТП" в стиле Гранта (повторитель: Динамический (стиль Lexus), Механическая, Без обогрева, В цвет 655) для ВАЗ 2110-2112, Лада Приора</t>
  </si>
  <si>
    <t>Боковые зеркала "АТП" в стиле Гранта (повторитель: Динамический (стиль Lexus), Механическая, Без обогрева, В цвет 660) для ВАЗ 2110-2112, Лада Приора</t>
  </si>
  <si>
    <t>Боковые зеркала "АТП" в стиле Гранта (повторитель: Динамический (стиль Lexus), Механическая, Без обогрева, В цвет 665) для ВАЗ 2110-2112, Лада Приора</t>
  </si>
  <si>
    <t>Боковые зеркала "АТП" в стиле Гранта (повторитель: Динамический (стиль Lexus), Механическая, Без обогрева, В цвет 672) для ВАЗ 2110-2112, Лада Приора</t>
  </si>
  <si>
    <t>Боковые зеркала "АТП" в стиле Гранта (повторитель: Динамический (стиль Lexus), Механическая, Без обогрева, В цвет 690) для ВАЗ 2110-2112, Лада Приора</t>
  </si>
  <si>
    <t>Боковые зеркала "АТП" в стиле Гранта (повторитель: Динамический (стиль Lexus), Механическая, Без обогрева, В цвет 790) для ВАЗ 2110-2112, Лада Приора</t>
  </si>
  <si>
    <t>Боковые зеркала "АТП" в стиле Гранта (повторитель: Динамический (стиль Lexus), Механическая, Без обогрева, Уточнить у менеджера) для ВАЗ 2110-2112, Лада Приора</t>
  </si>
  <si>
    <t>Боковые зеркала "АТП" в стиле Гранта (повторитель: Динамический (стиль Lexus), Механическая, С обогревом, Без покраски) для ВАЗ 2110-2112, Лада Приора</t>
  </si>
  <si>
    <t>Боковые зеркала "АТП" в стиле Гранта (повторитель: Динамический (стиль Lexus), Механическая, С обогревом, В цвет 100) для ВАЗ 2110-2112, Лада Приора</t>
  </si>
  <si>
    <t>Боковые зеркала "АТП" в стиле Гранта (повторитель: Динамический (стиль Lexus), Механическая, С обогревом, В цвет 125) для ВАЗ 2110-2112, Лада Приора</t>
  </si>
  <si>
    <t>Боковые зеркала "АТП" в стиле Гранта (повторитель: Динамический (стиль Lexus), Механическая, С обогревом, В цвет 133) для ВАЗ 2110-2112, Лада Приора</t>
  </si>
  <si>
    <t>Боковые зеркала "АТП" в стиле Гранта (повторитель: Динамический (стиль Lexus), Механическая, С обогревом, В цвет 171) для ВАЗ 2110-2112, Лада Приора</t>
  </si>
  <si>
    <t>Боковые зеркала "АТП" в стиле Гранта (повторитель: Динамический (стиль Lexus), Механическая, С обогревом, В цвет 190) для ВАЗ 2110-2112, Лада Приора</t>
  </si>
  <si>
    <t>Боковые зеркала "АТП" в стиле Гранта (повторитель: Динамический (стиль Lexus), Механическая, С обогревом, В цвет 192) для ВАЗ 2110-2112, Лада Приора</t>
  </si>
  <si>
    <t>Боковые зеркала "АТП" в стиле Гранта (повторитель: Динамический (стиль Lexus), Механическая, С обогревом, В цвет 193) для ВАЗ 2110-2112, Лада Приора</t>
  </si>
  <si>
    <t>Боковые зеркала "АТП" в стиле Гранта (повторитель: Динамический (стиль Lexus), Механическая, С обогревом, В цвет 206) для ВАЗ 2110-2112, Лада Приора</t>
  </si>
  <si>
    <t>Боковые зеркала "АТП" в стиле Гранта (повторитель: Динамический (стиль Lexus), Механическая, С обогревом, В цвет 217) для ВАЗ 2110-2112, Лада Приора</t>
  </si>
  <si>
    <t>Боковые зеркала "АТП" в стиле Гранта (повторитель: Динамический (стиль Lexus), Механическая, С обогревом, В цвет 240) для ВАЗ 2110-2112, Лада Приора</t>
  </si>
  <si>
    <t>Боковые зеркала "АТП" в стиле Гранта (повторитель: Динамический (стиль Lexus), Механическая, С обогревом, В цвет 276) для ВАЗ 2110-2112, Лада Приора</t>
  </si>
  <si>
    <t>Боковые зеркала "АТП" в стиле Гранта (повторитель: Динамический (стиль Lexus), Механическая, С обогревом, В цвет 280) для ВАЗ 2110-2112, Лада Приора</t>
  </si>
  <si>
    <t>Боковые зеркала "АТП" в стиле Гранта (повторитель: Динамический (стиль Lexus), Механическая, С обогревом, В цвет 281) для ВАЗ 2110-2112, Лада Приора</t>
  </si>
  <si>
    <t>Боковые зеркала "АТП" в стиле Гранта (повторитель: Динамический (стиль Lexus), Механическая, С обогревом, В цвет 328) для ВАЗ 2110-2112, Лада Приора</t>
  </si>
  <si>
    <t>Боковые зеркала "АТП" в стиле Гранта (повторитель: Динамический (стиль Lexus), Механическая, С обогревом, В цвет 347) для ВАЗ 2110-2112, Лада Приора</t>
  </si>
  <si>
    <t>Боковые зеркала "АТП" в стиле Гранта (повторитель: Динамический (стиль Lexus), Механическая, С обогревом, В цвет 360) для ВАЗ 2110-2112, Лада Приора</t>
  </si>
  <si>
    <t>Боковые зеркала "АТП" в стиле Гранта (повторитель: Динамический (стиль Lexus), Механическая, С обогревом, В цвет 363) для ВАЗ 2110-2112, Лада Приора</t>
  </si>
  <si>
    <t>Боковые зеркала "АТП" в стиле Гранта (повторитель: Динамический (стиль Lexus), Механическая, С обогревом, В цвет 371) для ВАЗ 2110-2112, Лада Приора</t>
  </si>
  <si>
    <t>Боковые зеркала "АТП" в стиле Гранта (повторитель: Динамический (стиль Lexus), Механическая, С обогревом, В цвет 383) для ВАЗ 2110-2112, Лада Приора</t>
  </si>
  <si>
    <t>Боковые зеркала "АТП" в стиле Гранта (повторитель: Динамический (стиль Lexus), Механическая, С обогревом, В цвет 385) для ВАЗ 2110-2112, Лада Приора</t>
  </si>
  <si>
    <t>Боковые зеркала "АТП" в стиле Гранта (повторитель: Динамический (стиль Lexus), Механическая, С обогревом, В цвет 387) для ВАЗ 2110-2112, Лада Приора</t>
  </si>
  <si>
    <t>Боковые зеркала "АТП" в стиле Гранта (повторитель: Динамический (стиль Lexus), Механическая, С обогревом, В цвет 391) для ВАЗ 2110-2112, Лада Приора</t>
  </si>
  <si>
    <t>Боковые зеркала "АТП" в стиле Гранта (повторитель: Динамический (стиль Lexus), Механическая, С обогревом, В цвет 412) для ВАЗ 2110-2112, Лада Приора</t>
  </si>
  <si>
    <t>Боковые зеркала "АТП" в стиле Гранта (повторитель: Динамический (стиль Lexus), Механическая, С обогревом, В цвет 413) для ВАЗ 2110-2112, Лада Приора</t>
  </si>
  <si>
    <t>Боковые зеркала "АТП" в стиле Гранта (повторитель: Динамический (стиль Lexus), Механическая, С обогревом, В цвет 416) для ВАЗ 2110-2112, Лада Приора</t>
  </si>
  <si>
    <t>Боковые зеркала "АТП" в стиле Гранта (повторитель: Динамический (стиль Lexus), Механическая, С обогревом, В цвет 418) для ВАЗ 2110-2112, Лада Приора</t>
  </si>
  <si>
    <t>Боковые зеркала "АТП" в стиле Гранта (повторитель: Динамический (стиль Lexus), Механическая, С обогревом, В цвет 419) для ВАЗ 2110-2112, Лада Приора</t>
  </si>
  <si>
    <t>Боковые зеркала "АТП" в стиле Гранта (повторитель: Динамический (стиль Lexus), Механическая, С обогревом, В цвет 421) для ВАЗ 2110-2112, Лада Приора</t>
  </si>
  <si>
    <t>Боковые зеркала "АТП" в стиле Гранта (повторитель: Динамический (стиль Lexus), Механическая, С обогревом, В цвет 426) для ВАЗ 2110-2112, Лада Приора</t>
  </si>
  <si>
    <t>Боковые зеркала "АТП" в стиле Гранта (повторитель: Динамический (стиль Lexus), Механическая, С обогревом, В цвет 429) для ВАЗ 2110-2112, Лада Приора</t>
  </si>
  <si>
    <t>Боковые зеркала "АТП" в стиле Гранта (повторитель: Динамический (стиль Lexus), Механическая, С обогревом, В цвет 448) для ВАЗ 2110-2112, Лада Приора</t>
  </si>
  <si>
    <t>Боковые зеркала "АТП" в стиле Гранта (повторитель: Динамический (стиль Lexus), Механическая, С обогревом, В цвет 460) для ВАЗ 2110-2112, Лада Приора</t>
  </si>
  <si>
    <t>Боковые зеркала "АТП" в стиле Гранта (повторитель: Динамический (стиль Lexus), Механическая, С обогревом, В цвет 507) для ВАЗ 2110-2112, Лада Приора</t>
  </si>
  <si>
    <t>Боковые зеркала "АТП" в стиле Гранта (повторитель: Динамический (стиль Lexus), Механическая, С обогревом, В цвет 606) для ВАЗ 2110-2112, Лада Приора</t>
  </si>
  <si>
    <t>Боковые зеркала "АТП" в стиле Гранта (повторитель: Динамический (стиль Lexus), Механическая, С обогревом, В цвет 615) для ВАЗ 2110-2112, Лада Приора</t>
  </si>
  <si>
    <t>Боковые зеркала "АТП" в стиле Гранта (повторитель: Динамический (стиль Lexus), Механическая, С обогревом, В цвет 627) для ВАЗ 2110-2112, Лада Приора</t>
  </si>
  <si>
    <t>Боковые зеркала "АТП" в стиле Гранта (повторитель: Динамический (стиль Lexus), Механическая, С обогревом, В цвет 628) для ВАЗ 2110-2112, Лада Приора</t>
  </si>
  <si>
    <t>Боковые зеркала "АТП" в стиле Гранта (повторитель: Динамический (стиль Lexus), Механическая, С обогревом, В цвет 630) для ВАЗ 2110-2112, Лада Приора</t>
  </si>
  <si>
    <t>Боковые зеркала "АТП" в стиле Гранта (повторитель: Динамический (стиль Lexus), Механическая, С обогревом, В цвет 633) для ВАЗ 2110-2112, Лада Приора</t>
  </si>
  <si>
    <t>Боковые зеркала "АТП" в стиле Гранта (повторитель: Динамический (стиль Lexus), Механическая, С обогревом, В цвет 655) для ВАЗ 2110-2112, Лада Приора</t>
  </si>
  <si>
    <t>Боковые зеркала "АТП" в стиле Гранта (повторитель: Динамический (стиль Lexus), Механическая, С обогревом, В цвет 660) для ВАЗ 2110-2112, Лада Приора</t>
  </si>
  <si>
    <t>Боковые зеркала "АТП" в стиле Гранта (повторитель: Динамический (стиль Lexus), Механическая, С обогревом, В цвет 665) для ВАЗ 2110-2112, Лада Приора</t>
  </si>
  <si>
    <t>Боковые зеркала "АТП" в стиле Гранта (повторитель: Динамический (стиль Lexus), Механическая, С обогревом, В цвет 672) для ВАЗ 2110-2112, Лада Приора</t>
  </si>
  <si>
    <t>Боковые зеркала "АТП" в стиле Гранта (повторитель: Динамический (стиль Lexus), Механическая, С обогревом, В цвет 690) для ВАЗ 2110-2112, Лада Приора</t>
  </si>
  <si>
    <t>Боковые зеркала "АТП" в стиле Гранта (повторитель: Динамический (стиль Lexus), Механическая, С обогревом, В цвет 790) для ВАЗ 2110-2112, Лада Приора</t>
  </si>
  <si>
    <t>Боковые зеркала "АТП" в стиле Гранта (повторитель: Динамический (стиль Lexus), Механическая, С обогревом, Уточнить у менеджера) для ВАЗ 2110-2112, Лада Приора</t>
  </si>
  <si>
    <t>Боковые зеркала "АТП" в стиле Гранта (повторитель: Динамический (стиль Lexus), Электропривод, Без покраски) для ВАЗ 2110-2112, Лада Приора</t>
  </si>
  <si>
    <t>Боковые зеркала "АТП" в стиле Гранта (повторитель: Динамический (стиль Lexus), Электропривод, В цвет 100) для ВАЗ 2110-2112, Лада Приора</t>
  </si>
  <si>
    <t>Боковые зеркала "АТП" в стиле Гранта (повторитель: Динамический (стиль Lexus), Электропривод, В цвет 125) для ВАЗ 2110-2112, Лада Приора</t>
  </si>
  <si>
    <t>Боковые зеркала "АТП" в стиле Гранта (повторитель: Динамический (стиль Lexus), Электропривод, В цвет 133) для ВАЗ 2110-2112, Лада Приора</t>
  </si>
  <si>
    <t>Боковые зеркала "АТП" в стиле Гранта (повторитель: Динамический (стиль Lexus), Электропривод, В цвет 171) для ВАЗ 2110-2112, Лада Приора</t>
  </si>
  <si>
    <t>Боковые зеркала "АТП" в стиле Гранта (повторитель: Динамический (стиль Lexus), Электропривод, В цвет 190) для ВАЗ 2110-2112, Лада Приора</t>
  </si>
  <si>
    <t>Боковые зеркала "АТП" в стиле Гранта (повторитель: Динамический (стиль Lexus), Электропривод, В цвет 192) для ВАЗ 2110-2112, Лада Приора</t>
  </si>
  <si>
    <t>Боковые зеркала "АТП" в стиле Гранта (повторитель: Динамический (стиль Lexus), Электропривод, В цвет 193) для ВАЗ 2110-2112, Лада Приора</t>
  </si>
  <si>
    <t>Боковые зеркала "АТП" в стиле Гранта (повторитель: Динамический (стиль Lexus), Электропривод, В цвет 206) для ВАЗ 2110-2112, Лада Приора</t>
  </si>
  <si>
    <t>Боковые зеркала "АТП" в стиле Гранта (повторитель: Динамический (стиль Lexus), Электропривод, В цвет 217) для ВАЗ 2110-2112, Лада Приора</t>
  </si>
  <si>
    <t>Боковые зеркала "АТП" в стиле Гранта (повторитель: Динамический (стиль Lexus), Электропривод, В цвет 240) для ВАЗ 2110-2112, Лада Приора</t>
  </si>
  <si>
    <t>Боковые зеркала "АТП" в стиле Гранта (повторитель: Динамический (стиль Lexus), Электропривод, В цвет 276) для ВАЗ 2110-2112, Лада Приора</t>
  </si>
  <si>
    <t>Боковые зеркала "АТП" в стиле Гранта (повторитель: Динамический (стиль Lexus), Электропривод, В цвет 280) для ВАЗ 2110-2112, Лада Приора</t>
  </si>
  <si>
    <t>Боковые зеркала "АТП" в стиле Гранта (повторитель: Динамический (стиль Lexus), Электропривод, В цвет 281) для ВАЗ 2110-2112, Лада Приора</t>
  </si>
  <si>
    <t>Боковые зеркала "АТП" в стиле Гранта (повторитель: Динамический (стиль Lexus), Электропривод, В цвет 328) для ВАЗ 2110-2112, Лада Приора</t>
  </si>
  <si>
    <t>Боковые зеркала "АТП" в стиле Гранта (повторитель: Динамический (стиль Lexus), Электропривод, В цвет 347) для ВАЗ 2110-2112, Лада Приора</t>
  </si>
  <si>
    <t>Боковые зеркала "АТП" в стиле Гранта (повторитель: Динамический (стиль Lexus), Электропривод, В цвет 360) для ВАЗ 2110-2112, Лада Приора</t>
  </si>
  <si>
    <t>Боковые зеркала "АТП" в стиле Гранта (повторитель: Динамический (стиль Lexus), Электропривод, В цвет 363) для ВАЗ 2110-2112, Лада Приора</t>
  </si>
  <si>
    <t>Боковые зеркала "АТП" в стиле Гранта (повторитель: Динамический (стиль Lexus), Электропривод, В цвет 371) для ВАЗ 2110-2112, Лада Приора</t>
  </si>
  <si>
    <t>Боковые зеркала "АТП" в стиле Гранта (повторитель: Динамический (стиль Lexus), Электропривод, В цвет 383) для ВАЗ 2110-2112, Лада Приора</t>
  </si>
  <si>
    <t>Боковые зеркала "АТП" в стиле Гранта (повторитель: Динамический (стиль Lexus), Электропривод, В цвет 385) для ВАЗ 2110-2112, Лада Приора</t>
  </si>
  <si>
    <t>Боковые зеркала "АТП" в стиле Гранта (повторитель: Динамический (стиль Lexus), Электропривод, В цвет 387) для ВАЗ 2110-2112, Лада Приора</t>
  </si>
  <si>
    <t>Боковые зеркала "АТП" в стиле Гранта (повторитель: Динамический (стиль Lexus), Электропривод, В цвет 391) для ВАЗ 2110-2112, Лада Приора</t>
  </si>
  <si>
    <t>Боковые зеркала "АТП" в стиле Гранта (повторитель: Динамический (стиль Lexus), Электропривод, В цвет 412) для ВАЗ 2110-2112, Лада Приора</t>
  </si>
  <si>
    <t>Боковые зеркала "АТП" в стиле Гранта (повторитель: Динамический (стиль Lexus), Электропривод, В цвет 413) для ВАЗ 2110-2112, Лада Приора</t>
  </si>
  <si>
    <t>Боковые зеркала "АТП" в стиле Гранта (повторитель: Динамический (стиль Lexus), Электропривод, В цвет 416) для ВАЗ 2110-2112, Лада Приора</t>
  </si>
  <si>
    <t>Боковые зеркала "АТП" в стиле Гранта (повторитель: Динамический (стиль Lexus), Электропривод, В цвет 418) для ВАЗ 2110-2112, Лада Приора</t>
  </si>
  <si>
    <t>Боковые зеркала "АТП" в стиле Гранта (повторитель: Динамический (стиль Lexus), Электропривод, В цвет 419) для ВАЗ 2110-2112, Лада Приора</t>
  </si>
  <si>
    <t>Боковые зеркала "АТП" в стиле Гранта (повторитель: Динамический (стиль Lexus), Электропривод, В цвет 421) для ВАЗ 2110-2112, Лада Приора</t>
  </si>
  <si>
    <t>Боковые зеркала "АТП" в стиле Гранта (повторитель: Динамический (стиль Lexus), Электропривод, В цвет 426) для ВАЗ 2110-2112, Лада Приора</t>
  </si>
  <si>
    <t>Боковые зеркала "АТП" в стиле Гранта (повторитель: Динамический (стиль Lexus), Электропривод, В цвет 429) для ВАЗ 2110-2112, Лада Приора</t>
  </si>
  <si>
    <t>Боковые зеркала "АТП" в стиле Гранта (повторитель: Динамический (стиль Lexus), Электропривод, В цвет 448) для ВАЗ 2110-2112, Лада Приора</t>
  </si>
  <si>
    <t>Боковые зеркала "АТП" в стиле Гранта (повторитель: Динамический (стиль Lexus), Электропривод, В цвет 460) для ВАЗ 2110-2112, Лада Приора</t>
  </si>
  <si>
    <t>Боковые зеркала "АТП" в стиле Гранта (повторитель: Динамический (стиль Lexus), Электропривод, В цвет 507) для ВАЗ 2110-2112, Лада Приора</t>
  </si>
  <si>
    <t>Боковые зеркала "АТП" в стиле Гранта (повторитель: Динамический (стиль Lexus), Электропривод, В цвет 606) для ВАЗ 2110-2112, Лада Приора</t>
  </si>
  <si>
    <t>Боковые зеркала "АТП" в стиле Гранта (повторитель: Динамический (стиль Lexus), Электропривод, В цвет 615) для ВАЗ 2110-2112, Лада Приора</t>
  </si>
  <si>
    <t>Боковые зеркала "АТП" в стиле Гранта (повторитель: Динамический (стиль Lexus), Электропривод, В цвет 627) для ВАЗ 2110-2112, Лада Приора</t>
  </si>
  <si>
    <t>Боковые зеркала "АТП" в стиле Гранта (повторитель: Динамический (стиль Lexus), Электропривод, В цвет 628) для ВАЗ 2110-2112, Лада Приора</t>
  </si>
  <si>
    <t>Боковые зеркала "АТП" в стиле Гранта (повторитель: Динамический (стиль Lexus), Электропривод, В цвет 630) для ВАЗ 2110-2112, Лада Приора</t>
  </si>
  <si>
    <t>Боковые зеркала "АТП" в стиле Гранта (повторитель: Динамический (стиль Lexus), Электропривод, В цвет 633) для ВАЗ 2110-2112, Лада Приора</t>
  </si>
  <si>
    <t>Боковые зеркала "АТП" в стиле Гранта (повторитель: Динамический (стиль Lexus), Электропривод, В цвет 655) для ВАЗ 2110-2112, Лада Приора</t>
  </si>
  <si>
    <t>Боковые зеркала "АТП" в стиле Гранта (повторитель: Динамический (стиль Lexus), Электропривод, В цвет 660) для ВАЗ 2110-2112, Лада Приора</t>
  </si>
  <si>
    <t>Боковые зеркала "АТП" в стиле Гранта (повторитель: Динамический (стиль Lexus), Электропривод, В цвет 665) для ВАЗ 2110-2112, Лада Приора</t>
  </si>
  <si>
    <t>Боковые зеркала "АТП" в стиле Гранта (повторитель: Динамический (стиль Lexus), Электропривод, В цвет 672) для ВАЗ 2110-2112, Лада Приора</t>
  </si>
  <si>
    <t>Боковые зеркала "АТП" в стиле Гранта (повторитель: Динамический (стиль Lexus), Электропривод, В цвет 690) для ВАЗ 2110-2112, Лада Приора</t>
  </si>
  <si>
    <t>Боковые зеркала "АТП" в стиле Гранта (повторитель: Динамический (стиль Lexus), Электропривод, В цвет 790) для ВАЗ 2110-2112, Лада Приора</t>
  </si>
  <si>
    <t>Боковые зеркала "АТП" в стиле Гранта (повторитель: Динамический (стиль Lexus), Электропривод, Уточнить у менеджера) для ВАЗ 2110-2112, Лада Приора</t>
  </si>
  <si>
    <t>Боковые зеркала "АТП" в стиле Гранта (повторитель: Стандартный, Механическая, Без обогрева, Без покраски) для ВАЗ 2110-2112, Лада Приора</t>
  </si>
  <si>
    <t>Боковые зеркала "АТП" в стиле Гранта (повторитель: Стандартный, Механическая, Без обогрева, В цвет 100) для ВАЗ 2110-2112, Лада Приора</t>
  </si>
  <si>
    <t>Боковые зеркала "АТП" в стиле Гранта (повторитель: Стандартный, Механическая, Без обогрева, В цвет 125) для ВАЗ 2110-2112, Лада Приора</t>
  </si>
  <si>
    <t>Боковые зеркала "АТП" в стиле Гранта (повторитель: Стандартный, Механическая, Без обогрева, В цвет 133) для ВАЗ 2110-2112, Лада Приора</t>
  </si>
  <si>
    <t>Боковые зеркала "АТП" в стиле Гранта (повторитель: Стандартный, Механическая, Без обогрева, В цвет 171) для ВАЗ 2110-2112, Лада Приора</t>
  </si>
  <si>
    <t>Боковые зеркала "АТП" в стиле Гранта (повторитель: Стандартный, Механическая, Без обогрева, В цвет 190) для ВАЗ 2110-2112, Лада Приора</t>
  </si>
  <si>
    <t>Боковые зеркала "АТП" в стиле Гранта (повторитель: Стандартный, Механическая, Без обогрева, В цвет 192) для ВАЗ 2110-2112, Лада Приора</t>
  </si>
  <si>
    <t>Боковые зеркала "АТП" в стиле Гранта (повторитель: Стандартный, Механическая, Без обогрева, В цвет 193) для ВАЗ 2110-2112, Лада Приора</t>
  </si>
  <si>
    <t>Боковые зеркала "АТП" в стиле Гранта (повторитель: Стандартный, Механическая, Без обогрева, В цвет 206) для ВАЗ 2110-2112, Лада Приора</t>
  </si>
  <si>
    <t>Боковые зеркала "АТП" в стиле Гранта (повторитель: Стандартный, Механическая, Без обогрева, В цвет 217) для ВАЗ 2110-2112, Лада Приора</t>
  </si>
  <si>
    <t>Боковые зеркала "АТП" в стиле Гранта (повторитель: Стандартный, Механическая, Без обогрева, В цвет 240) для ВАЗ 2110-2112, Лада Приора</t>
  </si>
  <si>
    <t>Боковые зеркала "АТП" в стиле Гранта (повторитель: Стандартный, Механическая, Без обогрева, В цвет 276) для ВАЗ 2110-2112, Лада Приора</t>
  </si>
  <si>
    <t>Боковые зеркала "АТП" в стиле Гранта (повторитель: Стандартный, Механическая, Без обогрева, В цвет 280) для ВАЗ 2110-2112, Лада Приора</t>
  </si>
  <si>
    <t>Боковые зеркала "АТП" в стиле Гранта (повторитель: Стандартный, Механическая, Без обогрева, В цвет 281) для ВАЗ 2110-2112, Лада Приора</t>
  </si>
  <si>
    <t>Боковые зеркала "АТП" в стиле Гранта (повторитель: Стандартный, Механическая, Без обогрева, В цвет 328) для ВАЗ 2110-2112, Лада Приора</t>
  </si>
  <si>
    <t>Боковые зеркала "АТП" в стиле Гранта (повторитель: Стандартный, Механическая, Без обогрева, В цвет 347) для ВАЗ 2110-2112, Лада Приора</t>
  </si>
  <si>
    <t>Боковые зеркала "АТП" в стиле Гранта (повторитель: Стандартный, Механическая, Без обогрева, В цвет 360) для ВАЗ 2110-2112, Лада Приора</t>
  </si>
  <si>
    <t>Боковые зеркала "АТП" в стиле Гранта (повторитель: Стандартный, Механическая, Без обогрева, В цвет 363) для ВАЗ 2110-2112, Лада Приора</t>
  </si>
  <si>
    <t>Боковые зеркала "АТП" в стиле Гранта (повторитель: Стандартный, Механическая, Без обогрева, В цвет 371) для ВАЗ 2110-2112, Лада Приора</t>
  </si>
  <si>
    <t>Боковые зеркала "АТП" в стиле Гранта (повторитель: Стандартный, Механическая, Без обогрева, В цвет 383) для ВАЗ 2110-2112, Лада Приора</t>
  </si>
  <si>
    <t>Боковые зеркала "АТП" в стиле Гранта (повторитель: Стандартный, Механическая, Без обогрева, В цвет 385) для ВАЗ 2110-2112, Лада Приора</t>
  </si>
  <si>
    <t>Боковые зеркала "АТП" в стиле Гранта (повторитель: Стандартный, Механическая, Без обогрева, В цвет 387) для ВАЗ 2110-2112, Лада Приора</t>
  </si>
  <si>
    <t>Боковые зеркала "АТП" в стиле Гранта (повторитель: Стандартный, Механическая, Без обогрева, В цвет 391) для ВАЗ 2110-2112, Лада Приора</t>
  </si>
  <si>
    <t>Боковые зеркала "АТП" в стиле Гранта (повторитель: Стандартный, Механическая, Без обогрева, В цвет 412) для ВАЗ 2110-2112, Лада Приора</t>
  </si>
  <si>
    <t>Боковые зеркала "АТП" в стиле Гранта (повторитель: Стандартный, Механическая, Без обогрева, В цвет 413) для ВАЗ 2110-2112, Лада Приора</t>
  </si>
  <si>
    <t>Боковые зеркала "АТП" в стиле Гранта (повторитель: Стандартный, Механическая, Без обогрева, В цвет 416) для ВАЗ 2110-2112, Лада Приора</t>
  </si>
  <si>
    <t>Боковые зеркала "АТП" в стиле Гранта (повторитель: Стандартный, Механическая, Без обогрева, В цвет 418) для ВАЗ 2110-2112, Лада Приора</t>
  </si>
  <si>
    <t>Боковые зеркала "АТП" в стиле Гранта (повторитель: Стандартный, Механическая, Без обогрева, В цвет 419) для ВАЗ 2110-2112, Лада Приора</t>
  </si>
  <si>
    <t>Боковые зеркала "АТП" в стиле Гранта (повторитель: Стандартный, Механическая, Без обогрева, В цвет 421) для ВАЗ 2110-2112, Лада Приора</t>
  </si>
  <si>
    <t>Боковые зеркала "АТП" в стиле Гранта (повторитель: Стандартный, Механическая, Без обогрева, В цвет 426) для ВАЗ 2110-2112, Лада Приора</t>
  </si>
  <si>
    <t>Боковые зеркала "АТП" в стиле Гранта (повторитель: Стандартный, Механическая, Без обогрева, В цвет 429) для ВАЗ 2110-2112, Лада Приора</t>
  </si>
  <si>
    <t>Боковые зеркала "АТП" в стиле Гранта (повторитель: Стандартный, Механическая, Без обогрева, В цвет 448) для ВАЗ 2110-2112, Лада Приора</t>
  </si>
  <si>
    <t>Боковые зеркала "АТП" в стиле Гранта (повторитель: Стандартный, Механическая, Без обогрева, В цвет 460) для ВАЗ 2110-2112, Лада Приора</t>
  </si>
  <si>
    <t>Боковые зеркала "АТП" в стиле Гранта (повторитель: Стандартный, Механическая, Без обогрева, В цвет 507) для ВАЗ 2110-2112, Лада Приора</t>
  </si>
  <si>
    <t>Боковые зеркала "АТП" в стиле Гранта (повторитель: Стандартный, Механическая, Без обогрева, В цвет 606) для ВАЗ 2110-2112, Лада Приора</t>
  </si>
  <si>
    <t>Боковые зеркала "АТП" в стиле Гранта (повторитель: Стандартный, Механическая, Без обогрева, В цвет 615) для ВАЗ 2110-2112, Лада Приора</t>
  </si>
  <si>
    <t>Боковые зеркала "АТП" в стиле Гранта (повторитель: Стандартный, Механическая, Без обогрева, В цвет 627) для ВАЗ 2110-2112, Лада Приора</t>
  </si>
  <si>
    <t>Боковые зеркала "АТП" в стиле Гранта (повторитель: Стандартный, Механическая, Без обогрева, В цвет 628) для ВАЗ 2110-2112, Лада Приора</t>
  </si>
  <si>
    <t>Боковые зеркала "АТП" в стиле Гранта (повторитель: Стандартный, Механическая, Без обогрева, В цвет 630) для ВАЗ 2110-2112, Лада Приора</t>
  </si>
  <si>
    <t>Боковые зеркала "АТП" в стиле Гранта (повторитель: Стандартный, Механическая, Без обогрева, В цвет 633) для ВАЗ 2110-2112, Лада Приора</t>
  </si>
  <si>
    <t>Боковые зеркала "АТП" в стиле Гранта (повторитель: Стандартный, Механическая, Без обогрева, В цвет 655) для ВАЗ 2110-2112, Лада Приора</t>
  </si>
  <si>
    <t>Боковые зеркала "АТП" в стиле Гранта (повторитель: Стандартный, Механическая, Без обогрева, В цвет 660) для ВАЗ 2110-2112, Лада Приора</t>
  </si>
  <si>
    <t>Боковые зеркала "АТП" в стиле Гранта (повторитель: Стандартный, Механическая, Без обогрева, В цвет 665) для ВАЗ 2110-2112, Лада Приора</t>
  </si>
  <si>
    <t>Боковые зеркала "АТП" в стиле Гранта (повторитель: Стандартный, Механическая, Без обогрева, В цвет 672) для ВАЗ 2110-2112, Лада Приора</t>
  </si>
  <si>
    <t>Боковые зеркала "АТП" в стиле Гранта (повторитель: Стандартный, Механическая, Без обогрева, В цвет 690) для ВАЗ 2110-2112, Лада Приора</t>
  </si>
  <si>
    <t>Боковые зеркала "АТП" в стиле Гранта (повторитель: Стандартный, Механическая, Без обогрева, В цвет 790) для ВАЗ 2110-2112, Лада Приора</t>
  </si>
  <si>
    <t>Боковые зеркала "АТП" в стиле Гранта (повторитель: Стандартный, Механическая, Без обогрева, Уточнить у менеджера) для ВАЗ 2110-2112, Лада Приора</t>
  </si>
  <si>
    <t>Боковые зеркала "АТП" в стиле Гранта (повторитель: Стандартный, Механическая, С обогревом, Без покраски) для ВАЗ 2110-2112, Лада Приора</t>
  </si>
  <si>
    <t>Боковые зеркала "АТП" в стиле Гранта (повторитель: Стандартный, Механическая, С обогревом, В цвет 100) для ВАЗ 2110-2112, Лада Приора</t>
  </si>
  <si>
    <t>Боковые зеркала "АТП" в стиле Гранта (повторитель: Стандартный, Механическая, С обогревом, В цвет 125) для ВАЗ 2110-2112, Лада Приора</t>
  </si>
  <si>
    <t>Боковые зеркала "АТП" в стиле Гранта (повторитель: Стандартный, Механическая, С обогревом, В цвет 133) для ВАЗ 2110-2112, Лада Приора</t>
  </si>
  <si>
    <t>Боковые зеркала "АТП" в стиле Гранта (повторитель: Стандартный, Механическая, С обогревом, В цвет 171) для ВАЗ 2110-2112, Лада Приора</t>
  </si>
  <si>
    <t>Боковые зеркала "АТП" в стиле Гранта (повторитель: Стандартный, Механическая, С обогревом, В цвет 190) для ВАЗ 2110-2112, Лада Приора</t>
  </si>
  <si>
    <t>Боковые зеркала "АТП" в стиле Гранта (повторитель: Стандартный, Механическая, С обогревом, В цвет 192) для ВАЗ 2110-2112, Лада Приора</t>
  </si>
  <si>
    <t>Боковые зеркала "АТП" в стиле Гранта (повторитель: Стандартный, Механическая, С обогревом, В цвет 193) для ВАЗ 2110-2112, Лада Приора</t>
  </si>
  <si>
    <t>Боковые зеркала "АТП" в стиле Гранта (повторитель: Стандартный, Механическая, С обогревом, В цвет 206) для ВАЗ 2110-2112, Лада Приора</t>
  </si>
  <si>
    <t>Боковые зеркала "АТП" в стиле Гранта (повторитель: Стандартный, Механическая, С обогревом, В цвет 217) для ВАЗ 2110-2112, Лада Приора</t>
  </si>
  <si>
    <t>Боковые зеркала "АТП" в стиле Гранта (повторитель: Стандартный, Механическая, С обогревом, В цвет 240) для ВАЗ 2110-2112, Лада Приора</t>
  </si>
  <si>
    <t>Боковые зеркала "АТП" в стиле Гранта (повторитель: Стандартный, Механическая, С обогревом, В цвет 276) для ВАЗ 2110-2112, Лада Приора</t>
  </si>
  <si>
    <t>Боковые зеркала "АТП" в стиле Гранта (повторитель: Стандартный, Механическая, С обогревом, В цвет 280) для ВАЗ 2110-2112, Лада Приора</t>
  </si>
  <si>
    <t>Боковые зеркала "АТП" в стиле Гранта (повторитель: Стандартный, Механическая, С обогревом, В цвет 281) для ВАЗ 2110-2112, Лада Приора</t>
  </si>
  <si>
    <t>Боковые зеркала "АТП" в стиле Гранта (повторитель: Стандартный, Механическая, С обогревом, В цвет 328) для ВАЗ 2110-2112, Лада Приора</t>
  </si>
  <si>
    <t>Боковые зеркала "АТП" в стиле Гранта (повторитель: Стандартный, Механическая, С обогревом, В цвет 347) для ВАЗ 2110-2112, Лада Приора</t>
  </si>
  <si>
    <t>Боковые зеркала "АТП" в стиле Гранта (повторитель: Стандартный, Механическая, С обогревом, В цвет 360) для ВАЗ 2110-2112, Лада Приора</t>
  </si>
  <si>
    <t>Боковые зеркала "АТП" в стиле Гранта (повторитель: Стандартный, Механическая, С обогревом, В цвет 363) для ВАЗ 2110-2112, Лада Приора</t>
  </si>
  <si>
    <t>Боковые зеркала "АТП" в стиле Гранта (повторитель: Стандартный, Механическая, С обогревом, В цвет 371) для ВАЗ 2110-2112, Лада Приора</t>
  </si>
  <si>
    <t>Боковые зеркала "АТП" в стиле Гранта (повторитель: Стандартный, Механическая, С обогревом, В цвет 383) для ВАЗ 2110-2112, Лада Приора</t>
  </si>
  <si>
    <t>Боковые зеркала "АТП" в стиле Гранта (повторитель: Стандартный, Механическая, С обогревом, В цвет 385) для ВАЗ 2110-2112, Лада Приора</t>
  </si>
  <si>
    <t>Боковые зеркала "АТП" в стиле Гранта (повторитель: Стандартный, Механическая, С обогревом, В цвет 387) для ВАЗ 2110-2112, Лада Приора</t>
  </si>
  <si>
    <t>Боковые зеркала "АТП" в стиле Гранта (повторитель: Стандартный, Механическая, С обогревом, В цвет 391) для ВАЗ 2110-2112, Лада Приора</t>
  </si>
  <si>
    <t>Боковые зеркала "АТП" в стиле Гранта (повторитель: Стандартный, Механическая, С обогревом, В цвет 412) для ВАЗ 2110-2112, Лада Приора</t>
  </si>
  <si>
    <t>Боковые зеркала "АТП" в стиле Гранта (повторитель: Стандартный, Механическая, С обогревом, В цвет 413) для ВАЗ 2110-2112, Лада Приора</t>
  </si>
  <si>
    <t>Боковые зеркала "АТП" в стиле Гранта (повторитель: Стандартный, Механическая, С обогревом, В цвет 416) для ВАЗ 2110-2112, Лада Приора</t>
  </si>
  <si>
    <t>Боковые зеркала "АТП" в стиле Гранта (повторитель: Стандартный, Механическая, С обогревом, В цвет 418) для ВАЗ 2110-2112, Лада Приора</t>
  </si>
  <si>
    <t>Боковые зеркала "АТП" в стиле Гранта (повторитель: Стандартный, Механическая, С обогревом, В цвет 419) для ВАЗ 2110-2112, Лада Приора</t>
  </si>
  <si>
    <t>Боковые зеркала "АТП" в стиле Гранта (повторитель: Стандартный, Механическая, С обогревом, В цвет 421) для ВАЗ 2110-2112, Лада Приора</t>
  </si>
  <si>
    <t>Боковые зеркала "АТП" в стиле Гранта (повторитель: Стандартный, Механическая, С обогревом, В цвет 426) для ВАЗ 2110-2112, Лада Приора</t>
  </si>
  <si>
    <t>Боковые зеркала "АТП" в стиле Гранта (повторитель: Стандартный, Механическая, С обогревом, В цвет 429) для ВАЗ 2110-2112, Лада Приора</t>
  </si>
  <si>
    <t>Боковые зеркала "АТП" в стиле Гранта (повторитель: Стандартный, Механическая, С обогревом, В цвет 448) для ВАЗ 2110-2112, Лада Приора</t>
  </si>
  <si>
    <t>Боковые зеркала "АТП" в стиле Гранта (повторитель: Стандартный, Механическая, С обогревом, В цвет 460) для ВАЗ 2110-2112, Лада Приора</t>
  </si>
  <si>
    <t>Боковые зеркала "АТП" в стиле Гранта (повторитель: Стандартный, Механическая, С обогревом, В цвет 507) для ВАЗ 2110-2112, Лада Приора</t>
  </si>
  <si>
    <t>Боковые зеркала "АТП" в стиле Гранта (повторитель: Стандартный, Механическая, С обогревом, В цвет 606) для ВАЗ 2110-2112, Лада Приора</t>
  </si>
  <si>
    <t>Боковые зеркала "АТП" в стиле Гранта (повторитель: Стандартный, Механическая, С обогревом, В цвет 615) для ВАЗ 2110-2112, Лада Приора</t>
  </si>
  <si>
    <t>Боковые зеркала "АТП" в стиле Гранта (повторитель: Стандартный, Механическая, С обогревом, В цвет 627) для ВАЗ 2110-2112, Лада Приора</t>
  </si>
  <si>
    <t>Боковые зеркала "АТП" в стиле Гранта (повторитель: Стандартный, Механическая, С обогревом, В цвет 628) для ВАЗ 2110-2112, Лада Приора</t>
  </si>
  <si>
    <t>Боковые зеркала "АТП" в стиле Гранта (повторитель: Стандартный, Механическая, С обогревом, В цвет 630) для ВАЗ 2110-2112, Лада Приора</t>
  </si>
  <si>
    <t>Боковые зеркала "АТП" в стиле Гранта (повторитель: Стандартный, Механическая, С обогревом, В цвет 633) для ВАЗ 2110-2112, Лада Приора</t>
  </si>
  <si>
    <t>Боковые зеркала "АТП" в стиле Гранта (повторитель: Стандартный, Механическая, С обогревом, В цвет 655) для ВАЗ 2110-2112, Лада Приора</t>
  </si>
  <si>
    <t>Боковые зеркала "АТП" в стиле Гранта (повторитель: Стандартный, Механическая, С обогревом, В цвет 660) для ВАЗ 2110-2112, Лада Приора</t>
  </si>
  <si>
    <t>Боковые зеркала "АТП" в стиле Гранта (повторитель: Стандартный, Механическая, С обогревом, В цвет 665) для ВАЗ 2110-2112, Лада Приора</t>
  </si>
  <si>
    <t>Боковые зеркала "АТП" в стиле Гранта (повторитель: Стандартный, Механическая, С обогревом, В цвет 672) для ВАЗ 2110-2112, Лада Приора</t>
  </si>
  <si>
    <t>Боковые зеркала "АТП" в стиле Гранта (повторитель: Стандартный, Механическая, С обогревом, В цвет 690) для ВАЗ 2110-2112, Лада Приора</t>
  </si>
  <si>
    <t>Боковые зеркала "АТП" в стиле Гранта (повторитель: Стандартный, Механическая, С обогревом, В цвет 790) для ВАЗ 2110-2112, Лада Приора</t>
  </si>
  <si>
    <t>Боковые зеркала "АТП" в стиле Гранта (повторитель: Стандартный, Механическая, С обогревом, Уточнить у менеджера) для ВАЗ 2110-2112, Лада Приора</t>
  </si>
  <si>
    <t>Боковые зеркала "АТП" в стиле Гранта (повторитель: Стандартный, Электропривод, Без покраски) для ВАЗ 2110-2112, Лада Приора</t>
  </si>
  <si>
    <t>Боковые зеркала "АТП" в стиле Гранта (повторитель: Стандартный, Электропривод, В цвет 100) для ВАЗ 2110-2112, Лада Приора</t>
  </si>
  <si>
    <t>Боковые зеркала "АТП" в стиле Гранта (повторитель: Стандартный, Электропривод, В цвет 125) для ВАЗ 2110-2112, Лада Приора</t>
  </si>
  <si>
    <t>Боковые зеркала "АТП" в стиле Гранта (повторитель: Стандартный, Электропривод, В цвет 133) для ВАЗ 2110-2112, Лада Приора</t>
  </si>
  <si>
    <t>Боковые зеркала "АТП" в стиле Гранта (повторитель: Стандартный, Электропривод, В цвет 171) для ВАЗ 2110-2112, Лада Приора</t>
  </si>
  <si>
    <t>Боковые зеркала "АТП" в стиле Гранта (повторитель: Стандартный, Электропривод, В цвет 190) для ВАЗ 2110-2112, Лада Приора</t>
  </si>
  <si>
    <t>Боковые зеркала "АТП" в стиле Гранта (повторитель: Стандартный, Электропривод, В цвет 192) для ВАЗ 2110-2112, Лада Приора</t>
  </si>
  <si>
    <t>Боковые зеркала "АТП" в стиле Гранта (повторитель: Стандартный, Электропривод, В цвет 193) для ВАЗ 2110-2112, Лада Приора</t>
  </si>
  <si>
    <t>Боковые зеркала "АТП" в стиле Гранта (повторитель: Стандартный, Электропривод, В цвет 206) для ВАЗ 2110-2112, Лада Приора</t>
  </si>
  <si>
    <t>Боковые зеркала "АТП" в стиле Гранта (повторитель: Стандартный, Электропривод, В цвет 217) для ВАЗ 2110-2112, Лада Приора</t>
  </si>
  <si>
    <t>Боковые зеркала "АТП" в стиле Гранта (повторитель: Стандартный, Электропривод, В цвет 240) для ВАЗ 2110-2112, Лада Приора</t>
  </si>
  <si>
    <t>Боковые зеркала "АТП" в стиле Гранта (повторитель: Стандартный, Электропривод, В цвет 276) для ВАЗ 2110-2112, Лада Приора</t>
  </si>
  <si>
    <t>Боковые зеркала "АТП" в стиле Гранта (повторитель: Стандартный, Электропривод, В цвет 280) для ВАЗ 2110-2112, Лада Приора</t>
  </si>
  <si>
    <t>Боковые зеркала "АТП" в стиле Гранта (повторитель: Стандартный, Электропривод, В цвет 281) для ВАЗ 2110-2112, Лада Приора</t>
  </si>
  <si>
    <t>Боковые зеркала "АТП" в стиле Гранта (повторитель: Стандартный, Электропривод, В цвет 328) для ВАЗ 2110-2112, Лада Приора</t>
  </si>
  <si>
    <t>Боковые зеркала "АТП" в стиле Гранта (повторитель: Стандартный, Электропривод, В цвет 347) для ВАЗ 2110-2112, Лада Приора</t>
  </si>
  <si>
    <t>Боковые зеркала "АТП" в стиле Гранта (повторитель: Стандартный, Электропривод, В цвет 360) для ВАЗ 2110-2112, Лада Приора</t>
  </si>
  <si>
    <t>Боковые зеркала "АТП" в стиле Гранта (повторитель: Стандартный, Электропривод, В цвет 363) для ВАЗ 2110-2112, Лада Приора</t>
  </si>
  <si>
    <t>Боковые зеркала "АТП" в стиле Гранта (повторитель: Стандартный, Электропривод, В цвет 371) для ВАЗ 2110-2112, Лада Приора</t>
  </si>
  <si>
    <t>Боковые зеркала "АТП" в стиле Гранта (повторитель: Стандартный, Электропривод, В цвет 383) для ВАЗ 2110-2112, Лада Приора</t>
  </si>
  <si>
    <t>Боковые зеркала "АТП" в стиле Гранта (повторитель: Стандартный, Электропривод, В цвет 385) для ВАЗ 2110-2112, Лада Приора</t>
  </si>
  <si>
    <t>Боковые зеркала "АТП" в стиле Гранта (повторитель: Стандартный, Электропривод, В цвет 387) для ВАЗ 2110-2112, Лада Приора</t>
  </si>
  <si>
    <t>Боковые зеркала "АТП" в стиле Гранта (повторитель: Стандартный, Электропривод, В цвет 391) для ВАЗ 2110-2112, Лада Приора</t>
  </si>
  <si>
    <t>Боковые зеркала "АТП" в стиле Гранта (повторитель: Стандартный, Электропривод, В цвет 412) для ВАЗ 2110-2112, Лада Приора</t>
  </si>
  <si>
    <t>Боковые зеркала "АТП" в стиле Гранта (повторитель: Стандартный, Электропривод, В цвет 413) для ВАЗ 2110-2112, Лада Приора</t>
  </si>
  <si>
    <t>Боковые зеркала "АТП" в стиле Гранта (повторитель: Стандартный, Электропривод, В цвет 416) для ВАЗ 2110-2112, Лада Приора</t>
  </si>
  <si>
    <t>Боковые зеркала "АТП" в стиле Гранта (повторитель: Стандартный, Электропривод, В цвет 418) для ВАЗ 2110-2112, Лада Приора</t>
  </si>
  <si>
    <t>Боковые зеркала "АТП" в стиле Гранта (повторитель: Стандартный, Электропривод, В цвет 419) для ВАЗ 2110-2112, Лада Приора</t>
  </si>
  <si>
    <t>Боковые зеркала "АТП" в стиле Гранта (повторитель: Стандартный, Электропривод, В цвет 421) для ВАЗ 2110-2112, Лада Приора</t>
  </si>
  <si>
    <t>Боковые зеркала "АТП" в стиле Гранта (повторитель: Стандартный, Электропривод, В цвет 426) для ВАЗ 2110-2112, Лада Приора</t>
  </si>
  <si>
    <t>Боковые зеркала "АТП" в стиле Гранта (повторитель: Стандартный, Электропривод, В цвет 429) для ВАЗ 2110-2112, Лада Приора</t>
  </si>
  <si>
    <t>Боковые зеркала "АТП" в стиле Гранта (повторитель: Стандартный, Электропривод, В цвет 448) для ВАЗ 2110-2112, Лада Приора</t>
  </si>
  <si>
    <t>Боковые зеркала "АТП" в стиле Гранта (повторитель: Стандартный, Электропривод, В цвет 460) для ВАЗ 2110-2112, Лада Приора</t>
  </si>
  <si>
    <t>Боковые зеркала "АТП" в стиле Гранта (повторитель: Стандартный, Электропривод, В цвет 507) для ВАЗ 2110-2112, Лада Приора</t>
  </si>
  <si>
    <t>Боковые зеркала "АТП" в стиле Гранта (повторитель: Стандартный, Электропривод, В цвет 606) для ВАЗ 2110-2112, Лада Приора</t>
  </si>
  <si>
    <t>Боковые зеркала "АТП" в стиле Гранта (повторитель: Стандартный, Электропривод, В цвет 615) для ВАЗ 2110-2112, Лада Приора</t>
  </si>
  <si>
    <t>Боковые зеркала "АТП" в стиле Гранта (повторитель: Стандартный, Электропривод, В цвет 627) для ВАЗ 2110-2112, Лада Приора</t>
  </si>
  <si>
    <t>Боковые зеркала "АТП" в стиле Гранта (повторитель: Стандартный, Электропривод, В цвет 628) для ВАЗ 2110-2112, Лада Приора</t>
  </si>
  <si>
    <t>Боковые зеркала "АТП" в стиле Гранта (повторитель: Стандартный, Электропривод, В цвет 630) для ВАЗ 2110-2112, Лада Приора</t>
  </si>
  <si>
    <t>Боковые зеркала "АТП" в стиле Гранта (повторитель: Стандартный, Электропривод, В цвет 633) для ВАЗ 2110-2112, Лада Приора</t>
  </si>
  <si>
    <t>Боковые зеркала "АТП" в стиле Гранта (повторитель: Стандартный, Электропривод, В цвет 655) для ВАЗ 2110-2112, Лада Приора</t>
  </si>
  <si>
    <t>Боковые зеркала "АТП" в стиле Гранта (повторитель: Стандартный, Электропривод, В цвет 660) для ВАЗ 2110-2112, Лада Приора</t>
  </si>
  <si>
    <t>Боковые зеркала "АТП" в стиле Гранта (повторитель: Стандартный, Электропривод, В цвет 665) для ВАЗ 2110-2112, Лада Приора</t>
  </si>
  <si>
    <t>Боковые зеркала "АТП" в стиле Гранта (повторитель: Стандартный, Электропривод, В цвет 672) для ВАЗ 2110-2112, Лада Приора</t>
  </si>
  <si>
    <t>Боковые зеркала "АТП" в стиле Гранта (повторитель: Стандартный, Электропривод, В цвет 690) для ВАЗ 2110-2112, Лада Приора</t>
  </si>
  <si>
    <t>Боковые зеркала "АТП" в стиле Гранта (повторитель: Стандартный, Электропривод, В цвет 790) для ВАЗ 2110-2112, Лада Приора</t>
  </si>
  <si>
    <t>Боковые зеркала "АТП" в стиле Гранта (повторитель: Стандартный, Электропривод, Уточнить у менеджера) для ВАЗ 2110-2112, Лада Приора</t>
  </si>
  <si>
    <t>Боковые зеркала "АТП" Приора SE (электропривод, обогрев, повторитель) для ВАЗ 2110-2112, Лада (Приора, Приора 2)</t>
  </si>
  <si>
    <t>Боковые электро-зеркала с повторителем нового образца (2181) для Лада Веста</t>
  </si>
  <si>
    <t>Боковые зеркала "АвтоВАЗ" 2181 Н/О (повторитель, обогрев) для Лада Веста (Без покраски)</t>
  </si>
  <si>
    <t>Боковые зеркала "АвтоВАЗ" 2181 Н/О (повторитель, обогрев) для Лада Веста (В цвет 130)</t>
  </si>
  <si>
    <t>Боковые зеркала "АвтоВАЗ" 2181 Н/О (повторитель, обогрев) для Лада Веста (В цвет 195)</t>
  </si>
  <si>
    <t>Боковые зеркала "АвтоВАЗ" 2181 Н/О (повторитель, обогрев) для Лада Веста (В цвет 221)</t>
  </si>
  <si>
    <t>Боковые зеркала "АвтоВАЗ" 2181 Н/О (повторитель, обогрев) для Лада Веста (В цвет 246)</t>
  </si>
  <si>
    <t>Боковые зеркала "АвтоВАЗ" 2181 Н/О (повторитель, обогрев) для Лада Веста (В цвет 247)</t>
  </si>
  <si>
    <t>Боковые зеркала "АвтоВАЗ" 2181 Н/О (повторитель, обогрев) для Лада Веста (В цвет 366)</t>
  </si>
  <si>
    <t>Боковые зеркала "АвтоВАЗ" 2181 Н/О (повторитель, обогрев) для Лада Веста (В цвет 372)</t>
  </si>
  <si>
    <t>Боковые зеркала "АвтоВАЗ" 2181 Н/О (повторитель, обогрев) для Лада Веста (В цвет 476)</t>
  </si>
  <si>
    <t>Боковые зеркала "АвтоВАЗ" 2181 Н/О (повторитель, обогрев) для Лада Веста (В цвет 492)</t>
  </si>
  <si>
    <t>Боковые зеркала "АвтоВАЗ" 2181 Н/О (повторитель, обогрев) для Лада Веста (В цвет 496)</t>
  </si>
  <si>
    <t>Боковые зеркала "АвтоВАЗ" 2181 Н/О (повторитель, обогрев) для Лада Веста (В цвет 608)</t>
  </si>
  <si>
    <t>Боковые зеркала "АвтоВАЗ" 2181 Н/О (повторитель, обогрев) для Лада Веста (В цвет 616)</t>
  </si>
  <si>
    <t>Боковые зеркала "АвтоВАЗ" 2181 Н/О (повторитель, обогрев) для Лада Веста (В цвет 653)</t>
  </si>
  <si>
    <t>Боковые зеркала "АвтоВАЗ" 2181 Н/О (повторитель, обогрев) для Лада Веста (В цвет 672)</t>
  </si>
  <si>
    <t>Боковые зеркала "АвтоВАЗ" 2181 Н/О (повторитель, обогрев) для Лада Веста (В цвет 676)</t>
  </si>
  <si>
    <t>Боковые зеркала "АвтоВАЗ" 2181 Н/О (повторитель, обогрев) для Лада Веста (В цвет 691)</t>
  </si>
  <si>
    <t>Боковые зеркала "АвтоВАЗ" 2181 Н/О (повторитель, обогрев) для Лада Веста (Уточнить у менеджера)</t>
  </si>
  <si>
    <t>Накладки (облицовка) зеркал SE нового образца (под повторитель) для Лада Приора 2 (В цвет 100)</t>
  </si>
  <si>
    <t>Накладки (облицовка) зеркал SE нового образца (под повторитель) для Лада Приора 2 (В цвет 104)</t>
  </si>
  <si>
    <t>Накладки (облицовка) зеркал SE нового образца (под повторитель) для Лада Приора 2 (В цвет 105)</t>
  </si>
  <si>
    <t>Накладки (облицовка) зеркал SE нового образца (под повторитель) для Лада Приора 2 (В цвет 125)</t>
  </si>
  <si>
    <t>Накладки (облицовка) зеркал SE нового образца (под повторитель) для Лада Приора 2 (В цвет 133)</t>
  </si>
  <si>
    <t>Накладки (облицовка) зеркал SE нового образца (под повторитель) для Лада Приора 2 (В цвет 171)</t>
  </si>
  <si>
    <t>Накладки (облицовка) зеркал SE нового образца (под повторитель) для Лада Приора 2 (В цвет 190)</t>
  </si>
  <si>
    <t>Накладки (облицовка) зеркал SE нового образца (под повторитель) для Лада Приора 2 (В цвет 192)</t>
  </si>
  <si>
    <t>Накладки (облицовка) зеркал SE нового образца (под повторитель) для Лада Приора 2 (В цвет 193)</t>
  </si>
  <si>
    <t>Накладки (облицовка) зеркал SE нового образца (под повторитель) для Лада Приора 2 (В цвет 206)</t>
  </si>
  <si>
    <t>Накладки (облицовка) зеркал SE нового образца (под повторитель) для Лада Приора 2 (В цвет 217)</t>
  </si>
  <si>
    <t>Накладки (облицовка) зеркал SE нового образца (под повторитель) для Лада Приора 2 (В цвет 240)</t>
  </si>
  <si>
    <t>Накладки (облицовка) зеркал SE нового образца (под повторитель) для Лада Приора 2 (В цвет 270)</t>
  </si>
  <si>
    <t>Накладки (облицовка) зеркал SE нового образца (под повторитель) для Лада Приора 2 (В цвет 276)</t>
  </si>
  <si>
    <t>Накладки (облицовка) зеркал SE нового образца (под повторитель) для Лада Приора 2 (В цвет 280)</t>
  </si>
  <si>
    <t>Накладки (облицовка) зеркал SE нового образца (под повторитель) для Лада Приора 2 (В цвет 281)</t>
  </si>
  <si>
    <t>Накладки (облицовка) зеркал SE нового образца (под повторитель) для Лада Приора 2 (В цвет 328)</t>
  </si>
  <si>
    <t>Накладки (облицовка) зеркал SE нового образца (под повторитель) для Лада Приора 2 (В цвет 347)</t>
  </si>
  <si>
    <t>Накладки (облицовка) зеркал SE нового образца (под повторитель) для Лада Приора 2 (В цвет 360)</t>
  </si>
  <si>
    <t>Накладки (облицовка) зеркал SE нового образца (под повторитель) для Лада Приора 2 (В цвет 363)</t>
  </si>
  <si>
    <t>Накладки (облицовка) зеркал SE нового образца (под повторитель) для Лада Приора 2 (В цвет 371)</t>
  </si>
  <si>
    <t>Накладки (облицовка) зеркал SE нового образца (под повторитель) для Лада Приора 2 (В цвет 377)</t>
  </si>
  <si>
    <t>Накладки (облицовка) зеркал SE нового образца (под повторитель) для Лада Приора 2 (В цвет 383)</t>
  </si>
  <si>
    <t>Накладки (облицовка) зеркал SE нового образца (под повторитель) для Лада Приора 2 (В цвет 385)</t>
  </si>
  <si>
    <t>Накладки (облицовка) зеркал SE нового образца (под повторитель) для Лада Приора 2 (В цвет 387)</t>
  </si>
  <si>
    <t>Накладки (облицовка) зеркал SE нового образца (под повторитель) для Лада Приора 2 (В цвет 391)</t>
  </si>
  <si>
    <t>Накладки (облицовка) зеркал SE нового образца (под повторитель) для Лада Приора 2 (В цвет 412)</t>
  </si>
  <si>
    <t>Накладки (облицовка) зеркал SE нового образца (под повторитель) для Лада Приора 2 (В цвет 413)</t>
  </si>
  <si>
    <t>Накладки (облицовка) зеркал SE нового образца (под повторитель) для Лада Приора 2 (В цвет 416)</t>
  </si>
  <si>
    <t>Накладки (облицовка) зеркал SE нового образца (под повторитель) для Лада Приора 2 (В цвет 418)</t>
  </si>
  <si>
    <t>Накладки (облицовка) зеркал SE нового образца (под повторитель) для Лада Приора 2 (В цвет 419)</t>
  </si>
  <si>
    <t>Накладки (облицовка) зеркал SE нового образца (под повторитель) для Лада Приора 2 (В цвет 421)</t>
  </si>
  <si>
    <t>Накладки (облицовка) зеркал SE нового образца (под повторитель) для Лада Приора 2 (В цвет 426)</t>
  </si>
  <si>
    <t>Накладки (облицовка) зеркал SE нового образца (под повторитель) для Лада Приора 2 (В цвет 429)</t>
  </si>
  <si>
    <t>Накладки (облицовка) зеркал SE нового образца (под повторитель) для Лада Приора 2 (В цвет 448)</t>
  </si>
  <si>
    <t>Накладки (облицовка) зеркал SE нового образца (под повторитель) для Лада Приора 2 (В цвет 460)</t>
  </si>
  <si>
    <t>Накладки (облицовка) зеркал SE нового образца (под повторитель) для Лада Приора 2 (В цвет 507)</t>
  </si>
  <si>
    <t>Накладки (облицовка) зеркал SE нового образца (под повторитель) для Лада Приора 2 (В цвет 606)</t>
  </si>
  <si>
    <t>Накладки (облицовка) зеркал SE нового образца (под повторитель) для Лада Приора 2 (В цвет 615)</t>
  </si>
  <si>
    <t>Накладки (облицовка) зеркал SE нового образца (под повторитель) для Лада Приора 2 (В цвет 627)</t>
  </si>
  <si>
    <t>Накладки (облицовка) зеркал SE нового образца (под повторитель) для Лада Приора 2 (В цвет 628)</t>
  </si>
  <si>
    <t>Накладки (облицовка) зеркал SE нового образца (под повторитель) для Лада Приора 2 (В цвет 630)</t>
  </si>
  <si>
    <t>Накладки (облицовка) зеркал SE нового образца (под повторитель) для Лада Приора 2 (В цвет 633)</t>
  </si>
  <si>
    <t>Накладки (облицовка) зеркал SE нового образца (под повторитель) для Лада Приора 2 (В цвет 655)</t>
  </si>
  <si>
    <t>Накладки (облицовка) зеркал SE нового образца (под повторитель) для Лада Приора 2 (В цвет 660)</t>
  </si>
  <si>
    <t>Накладки (облицовка) зеркал SE нового образца (под повторитель) для Лада Приора 2 (В цвет 665)</t>
  </si>
  <si>
    <t>Накладки (облицовка) зеркал SE нового образца (под повторитель) для Лада Приора 2 (В цвет 672)</t>
  </si>
  <si>
    <t>Накладки (облицовка) зеркал SE нового образца (под повторитель) для Лада Приора 2 (В цвет 690)</t>
  </si>
  <si>
    <t>Накладки (облицовка) зеркал SE нового образца (под повторитель) для Лада Приора 2 (В цвет 790)</t>
  </si>
  <si>
    <t>Накладки (облицовка) зеркал SE нового образца (под повторитель) для Лада Приора 2 (В цвет Уточнить у менеджера)</t>
  </si>
  <si>
    <t>Элемент</t>
  </si>
  <si>
    <t>Розн</t>
  </si>
  <si>
    <t>СВОД</t>
  </si>
  <si>
    <t>Данные</t>
  </si>
  <si>
    <t>Переменные</t>
  </si>
  <si>
    <t>#ЗНАЧ!</t>
  </si>
  <si>
    <t>0.00</t>
  </si>
  <si>
    <t>Боковые зеркала "АТП" с повторителем в стиле "Lexus" для Лада Гранта (В цвет 790)</t>
  </si>
  <si>
    <t>Накладки (вставки) на боковые зеркала Урбан окрашенные для Лада Нива 4х4 Урбан (В цвет 221)</t>
  </si>
  <si>
    <t>РЦ</t>
  </si>
  <si>
    <t>АТП</t>
  </si>
  <si>
    <t>https://motorring.ru/product/13670-bokovye-zerkala-novogo-obrazca-elektroprivodom-obogrevom</t>
  </si>
  <si>
    <t>не то</t>
  </si>
  <si>
    <t>https://motorring.ru/product/12754-bokovye-zerkala-salina-lada-niva-4h4</t>
  </si>
  <si>
    <t>https://motorring.ru/product/3493-mehanicheskie-bokovye-zerkala-atp-novogo-obrazca-priora</t>
  </si>
  <si>
    <t>https://motorring.ru/product/6292</t>
  </si>
  <si>
    <t>Боковые зеркала "АТП" с электроприводом и обогревом (шагрень) для Шевроле Нива</t>
  </si>
  <si>
    <t>Накладки (вставки) 2190 на зеркала для Лада (Калина, Калина 2, Гранта), Датсун (mi-DO, on-DO) (Без покраски)</t>
  </si>
  <si>
    <t>https://motorring.ru/product/14341-nakladki-vstavki-zerkala-urban-lada-niva-4h4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</si>
</sst>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1"/>
      <charset val="204"/>
    </font>
    <font>
      <b/>
      <sz val="11"/>
      <color theme="1"/>
      <name val="Calibri"/>
      <family val="1"/>
      <charset val="204"/>
    </font>
    <font>
      <sz val="10"/>
      <color rgb="FF9C0006"/>
      <name val="Calibri"/>
      <family val="2"/>
      <charset val="204"/>
    </font>
    <font>
      <sz val="10"/>
      <color theme="1"/>
      <name val="Arial"/>
      <family val="2"/>
      <charset val="204"/>
    </font>
    <font>
      <sz val="10"/>
      <color theme="0"/>
      <name val="Calibri"/>
      <family val="2"/>
      <charset val="204"/>
    </font>
    <font>
      <sz val="10"/>
      <name val="Calibri"/>
      <family val="2"/>
      <charset val="204"/>
    </font>
    <font>
      <b/>
      <sz val="10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sz val="10"/>
      <color rgb="FFC00000"/>
      <name val="Calibri"/>
      <family val="2"/>
      <charset val="204"/>
    </font>
    <font>
      <sz val="10"/>
      <color rgb="FF7030A0"/>
      <name val="Calibri"/>
      <family val="2"/>
      <charset val="204"/>
    </font>
    <font>
      <sz val="10"/>
      <color theme="5" tint="-0.2499465926084170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1"/>
      <name val="Calibri"/>
      <family val="2"/>
      <charset val="204"/>
    </font>
    <font>
      <sz val="1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/>
      <right style="double">
        <color rgb="FF7030A0"/>
      </right>
      <top/>
      <bottom style="double">
        <color rgb="FF7030A0"/>
      </bottom>
      <diagonal/>
    </border>
    <border>
      <left/>
      <right style="double">
        <color theme="5" tint="-0.24994659260841701"/>
      </right>
      <top/>
      <bottom style="double">
        <color theme="5" tint="-0.24994659260841701"/>
      </bottom>
      <diagonal/>
    </border>
    <border diagonalUp="1" diagonalDown="1">
      <left/>
      <right/>
      <top/>
      <bottom/>
      <diagonal style="double">
        <color rgb="FFC00000"/>
      </diagonal>
    </border>
    <border>
      <left/>
      <right style="double">
        <color theme="0"/>
      </right>
      <top/>
      <bottom style="double">
        <color theme="0"/>
      </bottom>
      <diagonal/>
    </border>
  </borders>
  <cellStyleXfs count="14">
    <xf numFmtId="0" fontId="0" fillId="0" borderId="0"/>
    <xf numFmtId="9" fontId="1" fillId="0" borderId="0" applyFont="0" applyFill="0" applyBorder="0" applyAlignment="0" applyProtection="0"/>
    <xf numFmtId="0" fontId="4" fillId="3" borderId="0" applyNumberFormat="0" applyBorder="0" applyAlignment="0" applyProtection="0"/>
    <xf numFmtId="0" fontId="15" fillId="10" borderId="7" applyNumberFormat="0" applyBorder="0" applyAlignment="0" applyProtection="0"/>
    <xf numFmtId="0" fontId="15" fillId="2" borderId="8" applyNumberFormat="0" applyBorder="0" applyAlignment="0" applyProtection="0"/>
    <xf numFmtId="0" fontId="15" fillId="11" borderId="9" applyNumberFormat="0" applyBorder="0" applyAlignment="0" applyProtection="0"/>
    <xf numFmtId="0" fontId="15" fillId="6" borderId="3" applyNumberFormat="0" applyBorder="0" applyAlignment="0" applyProtection="0"/>
    <xf numFmtId="0" fontId="11" fillId="0" borderId="10" applyNumberFormat="0" applyAlignment="0" applyProtection="0"/>
    <xf numFmtId="0" fontId="12" fillId="0" borderId="11" applyNumberFormat="0" applyAlignment="0" applyProtection="0"/>
    <xf numFmtId="0" fontId="13" fillId="0" borderId="12" applyNumberFormat="0" applyAlignment="0" applyProtection="0"/>
    <xf numFmtId="0" fontId="11" fillId="7" borderId="13" applyNumberFormat="0" applyProtection="0">
      <alignment horizontal="center" vertical="center"/>
    </xf>
    <xf numFmtId="0" fontId="6" fillId="8" borderId="14" applyNumberFormat="0" applyAlignment="0" applyProtection="0"/>
    <xf numFmtId="0" fontId="7" fillId="9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112"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0" fontId="3" fillId="0" borderId="1" xfId="0" applyFont="1" applyBorder="1" applyAlignment="1" applyProtection="1">
      <alignment horizontal="left" vertical="top" wrapText="1"/>
    </xf>
    <xf numFmtId="0" fontId="0" fillId="0" borderId="2" xfId="0" applyBorder="1" applyAlignment="1" applyProtection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9" fontId="2" fillId="5" borderId="3" xfId="0" applyNumberFormat="1" applyFont="1" applyFill="1" applyBorder="1" applyAlignment="1" applyProtection="1">
      <alignment horizontal="left" vertical="top" wrapText="1"/>
    </xf>
    <xf numFmtId="9" fontId="1" fillId="0" borderId="0" xfId="1" applyFont="1" applyAlignment="1" applyProtection="1">
      <alignment horizontal="left" vertical="top" wrapText="1"/>
    </xf>
    <xf numFmtId="0" fontId="5" fillId="0" borderId="4" xfId="0" applyFont="1" applyBorder="1" applyAlignment="1" applyProtection="1">
      <alignment horizontal="right" wrapText="1"/>
    </xf>
    <xf numFmtId="0" fontId="5" fillId="0" borderId="5" xfId="0" applyFont="1" applyBorder="1" applyAlignment="1" applyProtection="1">
      <alignment horizontal="right" wrapText="1"/>
    </xf>
    <xf numFmtId="0" fontId="5" fillId="0" borderId="6" xfId="0" applyFont="1" applyBorder="1" applyAlignment="1" applyProtection="1">
      <alignment horizontal="right" wrapText="1"/>
    </xf>
    <xf numFmtId="2" fontId="2" fillId="0" borderId="3" xfId="0" applyNumberFormat="1" applyFont="1" applyBorder="1" applyAlignment="1">
      <alignment horizontal="left" vertical="top" wrapText="1"/>
    </xf>
    <xf numFmtId="2" fontId="0" fillId="0" borderId="3" xfId="0" applyNumberFormat="1" applyBorder="1" applyAlignment="1" applyProtection="1">
      <alignment horizontal="left" vertical="top" wrapText="1"/>
    </xf>
    <xf numFmtId="2" fontId="1" fillId="5" borderId="3" xfId="0" applyNumberFormat="1" applyFont="1" applyFill="1" applyBorder="1" applyAlignment="1" applyProtection="1">
      <alignment horizontal="left" vertical="top" wrapText="1"/>
    </xf>
    <xf numFmtId="2" fontId="1" fillId="0" borderId="0" xfId="0" applyNumberFormat="1" applyFont="1" applyAlignment="1">
      <alignment horizontal="left" vertical="top" wrapText="1"/>
    </xf>
    <xf numFmtId="9" fontId="2" fillId="5" borderId="3" xfId="1" applyFont="1" applyFill="1" applyBorder="1" applyAlignment="1" applyProtection="1">
      <alignment horizontal="left" vertical="top" wrapText="1"/>
    </xf>
    <xf numFmtId="2" fontId="3" fillId="0" borderId="3" xfId="0" applyNumberFormat="1" applyFont="1" applyBorder="1" applyAlignment="1" applyProtection="1">
      <alignment horizontal="left" vertical="top" wrapText="1"/>
    </xf>
    <xf numFmtId="2" fontId="1" fillId="0" borderId="0" xfId="0" applyNumberFormat="1" applyFont="1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top"/>
    </xf>
    <xf numFmtId="9" fontId="1" fillId="2" borderId="0" xfId="1" applyFont="1" applyFill="1" applyAlignment="1" applyProtection="1">
      <alignment horizontal="left" vertical="top" wrapText="1"/>
    </xf>
    <xf numFmtId="0" fontId="5" fillId="2" borderId="6" xfId="0" applyFont="1" applyFill="1" applyBorder="1" applyAlignment="1" applyProtection="1">
      <alignment horizontal="right" wrapText="1"/>
    </xf>
    <xf numFmtId="9" fontId="1" fillId="0" borderId="0" xfId="1" applyFont="1" applyAlignment="1">
      <alignment horizontal="left" vertical="top" wrapText="1"/>
    </xf>
    <xf numFmtId="0" fontId="2" fillId="4" borderId="3" xfId="0" applyFont="1" applyFill="1" applyBorder="1" applyAlignment="1">
      <alignment horizontal="left" vertical="top" wrapText="1"/>
    </xf>
    <xf numFmtId="0" fontId="0" fillId="0" borderId="3" xfId="0" applyBorder="1"/>
    <xf numFmtId="0" fontId="1" fillId="0" borderId="0" xfId="0" applyFont="1" applyFill="1" applyAlignment="1">
      <alignment horizontal="left" vertical="top" wrapText="1"/>
    </xf>
    <xf numFmtId="0" fontId="2" fillId="0" borderId="3" xfId="0" applyFont="1" applyFill="1" applyBorder="1" applyAlignment="1">
      <alignment horizontal="left" vertical="top" wrapText="1"/>
    </xf>
    <xf numFmtId="1" fontId="0" fillId="0" borderId="3" xfId="0" applyNumberFormat="1" applyFill="1" applyBorder="1" applyAlignment="1">
      <alignment horizontal="left" vertical="top" wrapText="1"/>
    </xf>
    <xf numFmtId="1" fontId="0" fillId="0" borderId="3" xfId="0" applyNumberFormat="1" applyFill="1" applyBorder="1" applyAlignment="1" applyProtection="1">
      <alignment horizontal="left" vertical="top" wrapText="1"/>
    </xf>
    <xf numFmtId="0" fontId="16" fillId="0" borderId="0" xfId="0" applyFont="1" applyFill="1" applyAlignment="1">
      <alignment horizontal="left" vertical="top" wrapText="1"/>
    </xf>
    <xf numFmtId="1" fontId="16" fillId="0" borderId="3" xfId="0" applyNumberFormat="1" applyFont="1" applyFill="1" applyBorder="1" applyAlignment="1">
      <alignment horizontal="left" vertical="top" wrapText="1"/>
    </xf>
    <xf numFmtId="0" fontId="17" fillId="0" borderId="3" xfId="0" applyFont="1" applyFill="1" applyBorder="1" applyAlignment="1">
      <alignment horizontal="left" vertical="top" wrapText="1"/>
    </xf>
    <xf numFmtId="2" fontId="0" fillId="0" borderId="3" xfId="0" applyNumberFormat="1" applyFill="1" applyBorder="1" applyAlignment="1">
      <alignment horizontal="left" vertical="top" wrapText="1"/>
    </xf>
    <xf numFmtId="2" fontId="1" fillId="0" borderId="0" xfId="0" applyNumberFormat="1" applyFont="1" applyFill="1" applyAlignment="1">
      <alignment horizontal="left" vertical="top" wrapText="1"/>
    </xf>
    <xf numFmtId="2" fontId="2" fillId="0" borderId="3" xfId="0" applyNumberFormat="1" applyFont="1" applyFill="1" applyBorder="1" applyAlignment="1">
      <alignment horizontal="left" vertical="top" wrapText="1"/>
    </xf>
    <xf numFmtId="0" fontId="0" fillId="0" borderId="3" xfId="0" applyFill="1" applyBorder="1" applyAlignment="1">
      <alignment horizontal="left" vertical="top" wrapText="1"/>
    </xf>
    <xf numFmtId="0" fontId="0" fillId="0" borderId="3" xfId="0" applyFill="1" applyBorder="1" applyAlignment="1" applyProtection="1">
      <alignment horizontal="left" vertical="top" wrapText="1"/>
    </xf>
    <xf numFmtId="9" fontId="16" fillId="5" borderId="3" xfId="0" applyNumberFormat="1" applyFont="1" applyFill="1" applyBorder="1" applyAlignment="1">
      <alignment horizontal="left" vertical="center"/>
    </xf>
    <xf numFmtId="0" fontId="16" fillId="5" borderId="3" xfId="0" applyFont="1" applyFill="1" applyBorder="1" applyAlignment="1">
      <alignment horizontal="left" vertical="center"/>
    </xf>
    <xf numFmtId="2" fontId="2" fillId="15" borderId="3" xfId="0" applyNumberFormat="1" applyFont="1" applyFill="1" applyBorder="1" applyAlignment="1">
      <alignment horizontal="left" vertical="top" wrapText="1"/>
    </xf>
    <xf numFmtId="0" fontId="0" fillId="16" borderId="3" xfId="0" applyFill="1" applyBorder="1"/>
    <xf numFmtId="1" fontId="2" fillId="17" borderId="3" xfId="0" applyNumberFormat="1" applyFont="1" applyFill="1" applyBorder="1" applyAlignment="1">
      <alignment horizontal="left" vertical="top" wrapText="1"/>
    </xf>
    <xf numFmtId="2" fontId="0" fillId="6" borderId="3" xfId="0" applyNumberFormat="1" applyFill="1" applyBorder="1" applyAlignment="1">
      <alignment horizontal="left" vertical="center"/>
    </xf>
    <xf numFmtId="0" fontId="1" fillId="2" borderId="0" xfId="0" applyFont="1" applyFill="1" applyAlignment="1" applyProtection="1">
      <alignment horizontal="left" vertical="top"/>
    </xf>
    <xf numFmtId="0" fontId="3" fillId="0" borderId="1" xfId="0" applyFont="1" applyBorder="1" applyAlignment="1" applyProtection="1">
      <alignment horizontal="left" vertical="top"/>
    </xf>
    <xf numFmtId="0" fontId="0" fillId="0" borderId="2" xfId="0" applyBorder="1" applyAlignment="1" applyProtection="1">
      <alignment horizontal="left" vertical="top"/>
    </xf>
    <xf numFmtId="0" fontId="1" fillId="0" borderId="0" xfId="0" applyFont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/>
    </xf>
    <xf numFmtId="1" fontId="1" fillId="0" borderId="0" xfId="0" applyNumberFormat="1" applyFont="1" applyAlignment="1">
      <alignment horizontal="left" vertical="top" wrapText="1"/>
    </xf>
    <xf numFmtId="1" fontId="2" fillId="0" borderId="3" xfId="0" applyNumberFormat="1" applyFont="1" applyBorder="1" applyAlignment="1">
      <alignment horizontal="left" vertical="top" wrapText="1"/>
    </xf>
    <xf numFmtId="1" fontId="0" fillId="0" borderId="3" xfId="0" applyNumberFormat="1" applyBorder="1" applyAlignment="1">
      <alignment horizontal="left" vertical="top" wrapText="1"/>
    </xf>
    <xf numFmtId="1" fontId="0" fillId="15" borderId="3" xfId="0" applyNumberFormat="1" applyFill="1" applyBorder="1" applyAlignment="1">
      <alignment horizontal="left" vertical="top" wrapText="1"/>
    </xf>
    <xf numFmtId="1" fontId="0" fillId="2" borderId="3" xfId="0" applyNumberFormat="1" applyFill="1" applyBorder="1" applyAlignment="1">
      <alignment horizontal="left" vertical="top" wrapText="1"/>
    </xf>
    <xf numFmtId="1" fontId="2" fillId="2" borderId="3" xfId="0" applyNumberFormat="1" applyFont="1" applyFill="1" applyBorder="1" applyAlignment="1">
      <alignment horizontal="left" vertical="top" wrapText="1"/>
    </xf>
    <xf numFmtId="1" fontId="7" fillId="6" borderId="3" xfId="2" applyNumberFormat="1" applyFont="1" applyFill="1" applyBorder="1" applyAlignment="1">
      <alignment horizontal="left" vertical="top" wrapText="1"/>
    </xf>
    <xf numFmtId="1" fontId="0" fillId="2" borderId="3" xfId="0" applyNumberFormat="1" applyFill="1" applyBorder="1" applyAlignment="1" applyProtection="1">
      <alignment horizontal="left" vertical="top" wrapText="1"/>
    </xf>
    <xf numFmtId="0" fontId="0" fillId="0" borderId="0" xfId="0" applyFont="1" applyAlignment="1" applyProtection="1">
      <alignment horizontal="left" vertical="top" wrapText="1"/>
    </xf>
    <xf numFmtId="1" fontId="1" fillId="5" borderId="3" xfId="0" applyNumberFormat="1" applyFont="1" applyFill="1" applyBorder="1" applyAlignment="1" applyProtection="1">
      <alignment horizontal="left" vertical="top" wrapText="1"/>
    </xf>
    <xf numFmtId="1" fontId="16" fillId="5" borderId="3" xfId="0" applyNumberFormat="1" applyFont="1" applyFill="1" applyBorder="1" applyAlignment="1">
      <alignment horizontal="left" vertical="center"/>
    </xf>
    <xf numFmtId="1" fontId="2" fillId="5" borderId="3" xfId="1" applyNumberFormat="1" applyFont="1" applyFill="1" applyBorder="1" applyAlignment="1" applyProtection="1">
      <alignment horizontal="left" vertical="top" wrapText="1"/>
    </xf>
    <xf numFmtId="1" fontId="1" fillId="15" borderId="3" xfId="0" applyNumberFormat="1" applyFont="1" applyFill="1" applyBorder="1" applyAlignment="1" applyProtection="1">
      <alignment horizontal="left" vertical="top" wrapText="1"/>
    </xf>
    <xf numFmtId="1" fontId="10" fillId="5" borderId="3" xfId="13" applyNumberFormat="1" applyFill="1" applyBorder="1" applyAlignment="1" applyProtection="1">
      <alignment horizontal="left" vertical="top" wrapText="1"/>
    </xf>
    <xf numFmtId="0" fontId="0" fillId="0" borderId="0" xfId="0" applyAlignment="1">
      <alignment horizontal="left" wrapText="1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left"/>
    </xf>
    <xf numFmtId="9" fontId="0" fillId="2" borderId="3" xfId="0" applyNumberFormat="1" applyFill="1" applyBorder="1" applyAlignment="1">
      <alignment horizontal="left"/>
    </xf>
    <xf numFmtId="1" fontId="0" fillId="2" borderId="0" xfId="0" applyNumberFormat="1" applyFill="1" applyAlignment="1">
      <alignment horizontal="left" wrapText="1"/>
    </xf>
    <xf numFmtId="0" fontId="8" fillId="0" borderId="3" xfId="0" applyFont="1" applyBorder="1" applyAlignment="1">
      <alignment horizontal="left" vertical="center" wrapText="1"/>
    </xf>
    <xf numFmtId="1" fontId="8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/>
    </xf>
    <xf numFmtId="1" fontId="4" fillId="3" borderId="3" xfId="2" applyNumberFormat="1" applyBorder="1" applyAlignment="1">
      <alignment horizontal="left"/>
    </xf>
    <xf numFmtId="9" fontId="9" fillId="0" borderId="3" xfId="1" applyFont="1" applyBorder="1" applyAlignment="1">
      <alignment horizontal="left" wrapText="1"/>
    </xf>
    <xf numFmtId="1" fontId="10" fillId="0" borderId="3" xfId="13" applyNumberFormat="1" applyBorder="1" applyAlignment="1">
      <alignment horizontal="left" vertical="center"/>
    </xf>
    <xf numFmtId="1" fontId="0" fillId="6" borderId="3" xfId="0" applyNumberFormat="1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 wrapText="1"/>
    </xf>
    <xf numFmtId="1" fontId="10" fillId="0" borderId="3" xfId="13" applyNumberFormat="1" applyBorder="1" applyAlignment="1">
      <alignment horizontal="left" vertical="center" wrapText="1"/>
    </xf>
    <xf numFmtId="1" fontId="1" fillId="0" borderId="0" xfId="0" applyNumberFormat="1" applyFont="1" applyAlignment="1" applyProtection="1">
      <alignment horizontal="left" vertical="top" wrapText="1"/>
    </xf>
    <xf numFmtId="0" fontId="1" fillId="0" borderId="0" xfId="0" applyFont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1" fontId="2" fillId="2" borderId="3" xfId="0" applyNumberFormat="1" applyFont="1" applyFill="1" applyBorder="1" applyAlignment="1" applyProtection="1">
      <alignment horizontal="left" vertical="top" wrapText="1"/>
    </xf>
    <xf numFmtId="1" fontId="2" fillId="5" borderId="3" xfId="1" applyNumberFormat="1" applyFont="1" applyFill="1" applyBorder="1" applyAlignment="1">
      <alignment horizontal="left" vertical="top" wrapText="1"/>
    </xf>
    <xf numFmtId="9" fontId="1" fillId="0" borderId="0" xfId="0" applyNumberFormat="1" applyFont="1" applyAlignment="1" applyProtection="1">
      <alignment horizontal="left" vertical="top" wrapText="1"/>
    </xf>
    <xf numFmtId="0" fontId="0" fillId="0" borderId="3" xfId="0" applyBorder="1" applyAlignment="1"/>
    <xf numFmtId="1" fontId="16" fillId="0" borderId="3" xfId="0" applyNumberFormat="1" applyFont="1" applyFill="1" applyBorder="1" applyAlignment="1">
      <alignment horizontal="left" wrapText="1"/>
    </xf>
    <xf numFmtId="1" fontId="4" fillId="3" borderId="3" xfId="2" applyNumberFormat="1" applyBorder="1" applyAlignment="1" applyProtection="1">
      <alignment horizontal="left" vertical="top" wrapText="1"/>
    </xf>
    <xf numFmtId="1" fontId="3" fillId="0" borderId="3" xfId="0" applyNumberFormat="1" applyFont="1" applyBorder="1" applyAlignment="1" applyProtection="1">
      <alignment horizontal="left" vertical="top" wrapText="1"/>
    </xf>
    <xf numFmtId="1" fontId="0" fillId="12" borderId="3" xfId="0" applyNumberFormat="1" applyFill="1" applyBorder="1" applyAlignment="1">
      <alignment horizontal="left"/>
    </xf>
    <xf numFmtId="1" fontId="0" fillId="13" borderId="3" xfId="0" applyNumberFormat="1" applyFill="1" applyBorder="1" applyAlignment="1">
      <alignment horizontal="left"/>
    </xf>
    <xf numFmtId="1" fontId="14" fillId="15" borderId="3" xfId="0" applyNumberFormat="1" applyFont="1" applyFill="1" applyBorder="1" applyAlignment="1">
      <alignment horizontal="left" vertical="center"/>
    </xf>
    <xf numFmtId="1" fontId="0" fillId="5" borderId="3" xfId="0" applyNumberFormat="1" applyFill="1" applyBorder="1" applyAlignment="1">
      <alignment horizontal="left"/>
    </xf>
    <xf numFmtId="1" fontId="0" fillId="14" borderId="3" xfId="0" applyNumberFormat="1" applyFill="1" applyBorder="1" applyAlignment="1">
      <alignment horizontal="left"/>
    </xf>
    <xf numFmtId="1" fontId="0" fillId="18" borderId="3" xfId="0" applyNumberFormat="1" applyFill="1" applyBorder="1" applyAlignment="1">
      <alignment horizontal="left"/>
    </xf>
    <xf numFmtId="1" fontId="14" fillId="11" borderId="3" xfId="0" applyNumberFormat="1" applyFont="1" applyFill="1" applyBorder="1" applyAlignment="1">
      <alignment horizontal="left" vertical="center"/>
    </xf>
    <xf numFmtId="2" fontId="0" fillId="2" borderId="0" xfId="0" applyNumberFormat="1" applyFill="1" applyAlignment="1">
      <alignment horizontal="left"/>
    </xf>
    <xf numFmtId="2" fontId="8" fillId="0" borderId="3" xfId="0" applyNumberFormat="1" applyFont="1" applyBorder="1" applyAlignment="1">
      <alignment horizontal="left" vertical="center" wrapText="1"/>
    </xf>
    <xf numFmtId="0" fontId="0" fillId="0" borderId="3" xfId="0" applyBorder="1" applyAlignment="1">
      <alignment horizontal="left" vertical="center"/>
    </xf>
    <xf numFmtId="0" fontId="11" fillId="0" borderId="10" xfId="7" applyAlignment="1">
      <alignment horizontal="left" vertical="center"/>
    </xf>
    <xf numFmtId="0" fontId="10" fillId="0" borderId="3" xfId="13" applyBorder="1" applyAlignment="1">
      <alignment horizontal="left" vertical="center"/>
    </xf>
    <xf numFmtId="0" fontId="2" fillId="0" borderId="0" xfId="0" applyFont="1" applyAlignment="1" applyProtection="1">
      <alignment horizontal="left" vertical="top"/>
    </xf>
    <xf numFmtId="0" fontId="2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2" fillId="2" borderId="3" xfId="0" applyNumberFormat="1" applyFont="1" applyFill="1" applyBorder="1" applyAlignment="1" applyProtection="1">
      <alignment horizontal="left" vertical="top" wrapText="1"/>
    </xf>
    <xf numFmtId="0" fontId="2" fillId="0" borderId="3" xfId="0" applyFont="1" applyBorder="1" applyAlignment="1" applyProtection="1">
      <alignment horizontal="left" vertical="top" wrapText="1"/>
    </xf>
    <xf numFmtId="1" fontId="0" fillId="0" borderId="3" xfId="0" applyNumberFormat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1" fontId="2" fillId="2" borderId="3" xfId="0" applyNumberFormat="1" applyFont="1" applyFill="1" applyBorder="1" applyAlignment="1" applyProtection="1">
      <alignment horizontal="left" vertical="top" wrapText="1"/>
    </xf>
  </cellXfs>
  <cellStyles count="14">
    <cellStyle name="Акцент1" xfId="7" builtinId="29" customBuiltin="1"/>
    <cellStyle name="Акцент2" xfId="8" builtinId="33" customBuiltin="1"/>
    <cellStyle name="Акцент3" xfId="9" builtinId="37" customBuiltin="1"/>
    <cellStyle name="Акцент4" xfId="10" builtinId="41" customBuiltin="1"/>
    <cellStyle name="Акцент5" xfId="11" builtinId="45" customBuiltin="1"/>
    <cellStyle name="Акцент6" xfId="12" builtinId="49" customBuiltin="1"/>
    <cellStyle name="Гиперссылка" xfId="13" builtinId="8"/>
    <cellStyle name="Заголовок 1" xfId="3" builtinId="16" customBuiltin="1"/>
    <cellStyle name="Заголовок 2" xfId="4" builtinId="17" customBuiltin="1"/>
    <cellStyle name="Заголовок 3" xfId="5" builtinId="18" customBuiltin="1"/>
    <cellStyle name="Заголовок 4" xfId="6" builtinId="19" customBuiltin="1"/>
    <cellStyle name="Обычный" xfId="0" builtinId="0"/>
    <cellStyle name="Плохой" xfId="2" builtinId="27"/>
    <cellStyle name="Процентный" xfId="1" builtinId="5"/>
  </cellStyles>
  <dxfs count="32"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ill>
        <patternFill patternType="lightDown">
          <fgColor rgb="FFFF0000"/>
        </patternFill>
      </fill>
    </dxf>
    <dxf>
      <fill>
        <patternFill patternType="lightDown">
          <fgColor rgb="FFFF0000"/>
        </patternFill>
      </fill>
    </dxf>
    <dxf>
      <fill>
        <patternFill>
          <bgColor theme="3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protection locked="1" hidden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1</xdr:row>
          <xdr:rowOff>133350</xdr:rowOff>
        </xdr:from>
        <xdr:to>
          <xdr:col>12</xdr:col>
          <xdr:colOff>495300</xdr:colOff>
          <xdr:row>4</xdr:row>
          <xdr:rowOff>95250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A37ACF4-EC59-45B0-83B4-1C22F1632356}" autoFormatId="16" applyNumberFormats="0" applyBorderFormats="0" applyFontFormats="0" applyPatternFormats="0" applyAlignmentFormats="0" applyWidthHeightFormats="0">
  <queryTableRefresh nextId="21">
    <queryTableFields count="18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CD5FAE-617E-4A66-AE8B-CD4D542D77D7}" name="АВТОТЕХПРОМ" displayName="АВТОТЕХПРОМ" ref="A1:R3067" tableType="queryTable" totalsRowShown="0">
  <autoFilter ref="A1:R3067" xr:uid="{3F3CE397-0072-42E4-A711-DA1CD1FB6CD7}"/>
  <tableColumns count="18">
    <tableColumn id="1" xr3:uid="{4F15B013-0D5D-44F1-8E9A-C748468A12A3}" uniqueName="1" name="Column1" queryTableFieldId="1" dataDxfId="31"/>
    <tableColumn id="2" xr3:uid="{1ADAC83E-A955-4097-A6B2-1A2CB7321ED8}" uniqueName="2" name="Column2" queryTableFieldId="2" dataDxfId="30"/>
    <tableColumn id="3" xr3:uid="{97524F87-321F-48E1-9C73-63CDE4B10840}" uniqueName="3" name="Column3" queryTableFieldId="3" dataDxfId="29"/>
    <tableColumn id="4" xr3:uid="{D276BC35-B7A6-47AB-8710-4FFCADCFF491}" uniqueName="4" name="Column4" queryTableFieldId="4" dataDxfId="28"/>
    <tableColumn id="5" xr3:uid="{BB460322-3E79-4BE9-9F43-8F3A49F2BB59}" uniqueName="5" name="Column5" queryTableFieldId="5" dataDxfId="27"/>
    <tableColumn id="6" xr3:uid="{30C916C3-F17E-4E50-9C1A-C58D4C2E6E5B}" uniqueName="6" name="Column6" queryTableFieldId="6" dataDxfId="26"/>
    <tableColumn id="7" xr3:uid="{DD4CDD43-940A-4142-9032-36DD276AA08A}" uniqueName="7" name="Column7" queryTableFieldId="7" dataDxfId="25"/>
    <tableColumn id="8" xr3:uid="{798C91F7-7B83-4DC6-BA44-6EB937E8E43E}" uniqueName="8" name="Column8" queryTableFieldId="8" dataDxfId="24"/>
    <tableColumn id="9" xr3:uid="{2146BB40-3B56-4873-9EB0-708D1986FF06}" uniqueName="9" name="Column9" queryTableFieldId="9" dataDxfId="23"/>
    <tableColumn id="10" xr3:uid="{A7B597CE-237D-4841-BE24-CAEA80304879}" uniqueName="10" name="Column10" queryTableFieldId="10" dataDxfId="22"/>
    <tableColumn id="11" xr3:uid="{539A785B-81B8-4C14-AAD6-DF2EC587F2EB}" uniqueName="11" name="Column11" queryTableFieldId="11" dataDxfId="21"/>
    <tableColumn id="12" xr3:uid="{826A1E94-5D44-4FA9-B1B4-C9E3B58E316A}" uniqueName="12" name="Column12" queryTableFieldId="12" dataDxfId="20"/>
    <tableColumn id="13" xr3:uid="{86063997-23F9-4854-8F5A-96DF17968B24}" uniqueName="13" name="Column13" queryTableFieldId="13" dataDxfId="19"/>
    <tableColumn id="14" xr3:uid="{2D865E72-C78C-419B-9F37-C955135032F6}" uniqueName="14" name="Column14" queryTableFieldId="14" dataDxfId="18"/>
    <tableColumn id="15" xr3:uid="{E92C47F8-0F40-4CF9-B75F-4E5B36548C8A}" uniqueName="15" name="Column15" queryTableFieldId="15" dataDxfId="17"/>
    <tableColumn id="16" xr3:uid="{F1747814-E8FA-4919-84DC-9921C2EA8816}" uniqueName="16" name="Column16" queryTableFieldId="16" dataDxfId="16"/>
    <tableColumn id="17" xr3:uid="{DFF82011-7E76-4366-A51F-E22FF93EE441}" uniqueName="17" name="Column17" queryTableFieldId="17" dataDxfId="15"/>
    <tableColumn id="18" xr3:uid="{86CC5204-780F-4580-9404-824C0A949828}" uniqueName="18" name="Column18" queryTableFieldId="18" dataDxf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otorring.ru/product/3855-dekorativnaya-reshetka-radiatora-4lopasti-uzkie-hrom-lada" TargetMode="External"/><Relationship Id="rId13" Type="http://schemas.openxmlformats.org/officeDocument/2006/relationships/hyperlink" Target="https://motorring.ru/product/13669-originalynye-diodnye-begayuschie-povtoriteli-povorota" TargetMode="External"/><Relationship Id="rId18" Type="http://schemas.openxmlformats.org/officeDocument/2006/relationships/hyperlink" Target="https://motorring.ru/product/28626-nakladki-bokovyh-stoek-legend-dlya-lada-4h4-niva-2121-21213" TargetMode="External"/><Relationship Id="rId3" Type="http://schemas.openxmlformats.org/officeDocument/2006/relationships/hyperlink" Target="https://motorring.ru/product/32466-led-gheltye-povtoriteli-povorotnika-plazma-2104-2107" TargetMode="External"/><Relationship Id="rId21" Type="http://schemas.openxmlformats.org/officeDocument/2006/relationships/hyperlink" Target="https://motorring.ru/product/22893-komplekt-bokovyh-zerkal-avtoblik-starogo-obrazca" TargetMode="External"/><Relationship Id="rId7" Type="http://schemas.openxmlformats.org/officeDocument/2006/relationships/hyperlink" Target="https://motorring.ru/product/4037-bokovoe-zerkalo-r-1b-antiblik-vaz-2101-2103-2106-niva" TargetMode="External"/><Relationship Id="rId12" Type="http://schemas.openxmlformats.org/officeDocument/2006/relationships/hyperlink" Target="https://motorring.ru/product/6150-levoe-zerkalo-avtoblik-antiblikom-obogrevom-elektroprivodom" TargetMode="External"/><Relationship Id="rId17" Type="http://schemas.openxmlformats.org/officeDocument/2006/relationships/hyperlink" Target="https://motorring.ru/product/31339-drayver-elektroskladyvaniya-zerkal-stile-vesta-dsz-1-priora" TargetMode="External"/><Relationship Id="rId2" Type="http://schemas.openxmlformats.org/officeDocument/2006/relationships/hyperlink" Target="https://motorring.ru/product/32863-led-gheltye-povtoriteli-povorotnika-plazma-vaz-2108" TargetMode="External"/><Relationship Id="rId16" Type="http://schemas.openxmlformats.org/officeDocument/2006/relationships/hyperlink" Target="https://motorring.ru/product/24477-begayuschie-povtoriteli-povorota-leksus-stayl-tonirovannye" TargetMode="External"/><Relationship Id="rId20" Type="http://schemas.openxmlformats.org/officeDocument/2006/relationships/hyperlink" Target="https://motorring.ru/product/14133-nakladki-zerkala-shevrole-niva-2015-goda" TargetMode="External"/><Relationship Id="rId1" Type="http://schemas.openxmlformats.org/officeDocument/2006/relationships/hyperlink" Target="https://motorring.ru/product/32864-led-gheltye-povtoriteli-povorotnika-plazma-vaz-2110" TargetMode="External"/><Relationship Id="rId6" Type="http://schemas.openxmlformats.org/officeDocument/2006/relationships/hyperlink" Target="https://motorring.ru/product/31980-mehanicheskie-bokovye-zerkala-tros-granta-povtoritelem-2107" TargetMode="External"/><Relationship Id="rId11" Type="http://schemas.openxmlformats.org/officeDocument/2006/relationships/hyperlink" Target="https://motorring.ru/product/6147-bokovye-zerkala-lyuks-kop-mehanika-lada-kalina-kalina" TargetMode="External"/><Relationship Id="rId5" Type="http://schemas.openxmlformats.org/officeDocument/2006/relationships/hyperlink" Target="https://motorring.ru/product/25620-povtoriteli-povorota-svetlye-matovye-zerkala-novogo-obrazca" TargetMode="External"/><Relationship Id="rId15" Type="http://schemas.openxmlformats.org/officeDocument/2006/relationships/hyperlink" Target="https://motorring.ru/product/24971-povtoriteli-zerkala-temnye-novogo-obrazca-lada-granta-datsun" TargetMode="External"/><Relationship Id="rId23" Type="http://schemas.openxmlformats.org/officeDocument/2006/relationships/printerSettings" Target="../printerSettings/printerSettings1.bin"/><Relationship Id="rId10" Type="http://schemas.openxmlformats.org/officeDocument/2006/relationships/hyperlink" Target="https://motorring.ru/product/8815-povtoriteli-zerkala-novogo-obrazca-lada-granta-datsun" TargetMode="External"/><Relationship Id="rId19" Type="http://schemas.openxmlformats.org/officeDocument/2006/relationships/hyperlink" Target="https://motorring.ru/product/33130-bokovye-zerkala-mehanicheskim-privodom-stile-mers-vaz-04-05-07" TargetMode="External"/><Relationship Id="rId4" Type="http://schemas.openxmlformats.org/officeDocument/2006/relationships/hyperlink" Target="https://motorring.ru/product/34673-dinamicheskie-gheltye-led-povtoriteli-plazma-lada-4x4" TargetMode="External"/><Relationship Id="rId9" Type="http://schemas.openxmlformats.org/officeDocument/2006/relationships/hyperlink" Target="https://motorring.ru/product/6547-povtoriteli-povorota-bokovye-zerkala-lada-priora2" TargetMode="External"/><Relationship Id="rId14" Type="http://schemas.openxmlformats.org/officeDocument/2006/relationships/hyperlink" Target="https://motorring.ru/product/6162-bokovye-zerkala-liftbek-elektroprivodom-obogrevom-lada" TargetMode="External"/><Relationship Id="rId22" Type="http://schemas.openxmlformats.org/officeDocument/2006/relationships/hyperlink" Target="https://motorring.ru/product/19459-bokovye-zerkala-cvet-lada-largus-reno-logan-sandero-daster" TargetMode="Externa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motorring.ru/product/33126-bokovye-zerkala-mehanicheskim-privodom-stile-mers-08-15" TargetMode="External"/><Relationship Id="rId21" Type="http://schemas.openxmlformats.org/officeDocument/2006/relationships/hyperlink" Target="https://motorring.ru/product/33145-bokovye-zerkala-elektroprivodom-podogrevom-vaz-04-05-07" TargetMode="External"/><Relationship Id="rId42" Type="http://schemas.openxmlformats.org/officeDocument/2006/relationships/hyperlink" Target="https://motorring.ru/product/33207-bokovye-zerkala-meh-privodom-podogrevom-vaz-2108-99-11-13" TargetMode="External"/><Relationship Id="rId47" Type="http://schemas.openxmlformats.org/officeDocument/2006/relationships/hyperlink" Target="https://motorring.ru/product/33150-bokovye-zerkala-elektricheskim-privodom-podogrevom-vaz-2110-11-12" TargetMode="External"/><Relationship Id="rId63" Type="http://schemas.openxmlformats.org/officeDocument/2006/relationships/hyperlink" Target="https://motorring.ru/product/33128-bokovye-zerkala-mehanicheskim-privodom-stile-mers-2110-2112-2170" TargetMode="External"/><Relationship Id="rId68" Type="http://schemas.openxmlformats.org/officeDocument/2006/relationships/hyperlink" Target="https://motorring.ru/product/33127-bokovye-zerkala-mehanicheskim-privodom-stile-mers-lada-niva" TargetMode="External"/><Relationship Id="rId84" Type="http://schemas.openxmlformats.org/officeDocument/2006/relationships/hyperlink" Target="https://motorring.ru/product/6144-bokovoe-zerkalo-lyuks-mehanika-cvet-lada-kalina-kalina" TargetMode="External"/><Relationship Id="rId89" Type="http://schemas.openxmlformats.org/officeDocument/2006/relationships/hyperlink" Target="https://motorring.ru/product/21297-bokovye-zerkala-povtoritelem-povorotov-elektroprivodom" TargetMode="External"/><Relationship Id="rId16" Type="http://schemas.openxmlformats.org/officeDocument/2006/relationships/hyperlink" Target="https://motorring.ru/product/6514-bokovye-zerkala-atp-liftbek-begayuschim-povtoritelem-cvet" TargetMode="External"/><Relationship Id="rId107" Type="http://schemas.openxmlformats.org/officeDocument/2006/relationships/printerSettings" Target="../printerSettings/printerSettings2.bin"/><Relationship Id="rId11" Type="http://schemas.openxmlformats.org/officeDocument/2006/relationships/hyperlink" Target="https://motorring.ru/product/6153-bokovye-zerkala-priory-antiblikom-povtoritelyami-obogrevom" TargetMode="External"/><Relationship Id="rId32" Type="http://schemas.openxmlformats.org/officeDocument/2006/relationships/hyperlink" Target="https://motorring.ru/product/33125-bokovye-zerkala-mehanicheskie-stile-mers-vaz-2104-2105-07" TargetMode="External"/><Relationship Id="rId37" Type="http://schemas.openxmlformats.org/officeDocument/2006/relationships/hyperlink" Target="https://motorring.ru/product/33204-bokovye-zerkala-meh-privodom-podogrevom-vaz-2104-05-07" TargetMode="External"/><Relationship Id="rId53" Type="http://schemas.openxmlformats.org/officeDocument/2006/relationships/hyperlink" Target="https://motorring.ru/product/33144-bokovye-zerkala-elektricheskim-privodom-podogrevom-lada-vesta" TargetMode="External"/><Relationship Id="rId58" Type="http://schemas.openxmlformats.org/officeDocument/2006/relationships/hyperlink" Target="https://motorring.ru/product/33142-bokovye-zerkala-podogrevom-elektroprivodom-stile-mers-niva-4x4" TargetMode="External"/><Relationship Id="rId74" Type="http://schemas.openxmlformats.org/officeDocument/2006/relationships/hyperlink" Target="https://motorring.ru/product/33151-bokovye-zerkala-elektricheskim-privodom-podogrevom-lada-niva-4x4" TargetMode="External"/><Relationship Id="rId79" Type="http://schemas.openxmlformats.org/officeDocument/2006/relationships/hyperlink" Target="https://motorring.ru/product/31337-erkala-stile-vesta-obogrev-povtoritel-skladivsnie-priora" TargetMode="External"/><Relationship Id="rId102" Type="http://schemas.openxmlformats.org/officeDocument/2006/relationships/hyperlink" Target="https://motorring.ru/product/6144-bokovoe-zerkalo-lyuks-mehanika-cvet-lada-kalina-kalina" TargetMode="External"/><Relationship Id="rId5" Type="http://schemas.openxmlformats.org/officeDocument/2006/relationships/hyperlink" Target="https://motorring.ru/product/3491-mehanicheskie-bokovye-zerkala-atp-novogo-obrazca-priora" TargetMode="External"/><Relationship Id="rId90" Type="http://schemas.openxmlformats.org/officeDocument/2006/relationships/hyperlink" Target="https://motorring.ru/product/21295-montaghnyy-komplekt-dlya-podklyucheniya-zerkal" TargetMode="External"/><Relationship Id="rId95" Type="http://schemas.openxmlformats.org/officeDocument/2006/relationships/hyperlink" Target="https://motorring.ru/product/6148-bokovoe-zerkalo-lyuks-antiblikom-obogrevom-elektroprivodom" TargetMode="External"/><Relationship Id="rId22" Type="http://schemas.openxmlformats.org/officeDocument/2006/relationships/hyperlink" Target="https://motorring.ru/product/33145-bokovye-zerkala-elektroprivodom-podogrevom-vaz-04-05-07" TargetMode="External"/><Relationship Id="rId27" Type="http://schemas.openxmlformats.org/officeDocument/2006/relationships/hyperlink" Target="https://motorring.ru/product/33198-bokovye-zerkala-meh-privodom-podogrevom-stile-vaz-2108-99-13-15" TargetMode="External"/><Relationship Id="rId43" Type="http://schemas.openxmlformats.org/officeDocument/2006/relationships/hyperlink" Target="https://motorring.ru/product/33787-bokovye-zerkala-meh-privodom-vaz-2110-12-priora" TargetMode="External"/><Relationship Id="rId48" Type="http://schemas.openxmlformats.org/officeDocument/2006/relationships/hyperlink" Target="https://motorring.ru/product/33150-bokovye-zerkala-elektricheskim-privodom-podogrevom-vaz-2110-11-12" TargetMode="External"/><Relationship Id="rId64" Type="http://schemas.openxmlformats.org/officeDocument/2006/relationships/hyperlink" Target="https://motorring.ru/product/33128-bokovye-zerkala-mehanicheskim-privodom-stile-mers-2110-2112-2170" TargetMode="External"/><Relationship Id="rId69" Type="http://schemas.openxmlformats.org/officeDocument/2006/relationships/hyperlink" Target="https://motorring.ru/product/33199-bokovye-zerkala-meh-privodom-podogrevom-stile-lada-niva-4x4" TargetMode="External"/><Relationship Id="rId80" Type="http://schemas.openxmlformats.org/officeDocument/2006/relationships/hyperlink" Target="https://motorring.ru/product/31340-erkala-stile-vesta-obogrev-povtoritel-elektro-priora" TargetMode="External"/><Relationship Id="rId85" Type="http://schemas.openxmlformats.org/officeDocument/2006/relationships/hyperlink" Target="https://motorring.ru/product/6144-bokovoe-zerkalo-lyuks-mehanika-cvet-lada-kalina-kalina" TargetMode="External"/><Relationship Id="rId12" Type="http://schemas.openxmlformats.org/officeDocument/2006/relationships/hyperlink" Target="https://motorring.ru/product/6154-bokovye-zerkala-antiblikom-elektroprivodom-obogrevom-atp" TargetMode="External"/><Relationship Id="rId17" Type="http://schemas.openxmlformats.org/officeDocument/2006/relationships/hyperlink" Target="https://motorring.ru/product/6902-bokovye-zerkala-urban-elektroprivodom-obogrevom" TargetMode="External"/><Relationship Id="rId33" Type="http://schemas.openxmlformats.org/officeDocument/2006/relationships/hyperlink" Target="https://motorring.ru/product/33140-bokovye-zerkala-elektricheskim-privodom-podogrevom-vaz-2104-05-07" TargetMode="External"/><Relationship Id="rId38" Type="http://schemas.openxmlformats.org/officeDocument/2006/relationships/hyperlink" Target="https://motorring.ru/product/33204-bokovye-zerkala-meh-privodom-podogrevom-vaz-2104-05-07" TargetMode="External"/><Relationship Id="rId59" Type="http://schemas.openxmlformats.org/officeDocument/2006/relationships/hyperlink" Target="https://motorring.ru/product/34086-bokovye-zerkala-meh-privodom-mercedes-amg-lada-niva-4x4" TargetMode="External"/><Relationship Id="rId103" Type="http://schemas.openxmlformats.org/officeDocument/2006/relationships/hyperlink" Target="https://motorring.ru/product/25448-bokovye-zerkala-amg-elektroprivodom-obogrevom-dinamicheskim" TargetMode="External"/><Relationship Id="rId20" Type="http://schemas.openxmlformats.org/officeDocument/2006/relationships/hyperlink" Target="https://motorring.ru/product/33149-bokovye-zerkala-elektricheskim-privodom-podogrevom-vaz-2180" TargetMode="External"/><Relationship Id="rId41" Type="http://schemas.openxmlformats.org/officeDocument/2006/relationships/hyperlink" Target="https://motorring.ru/product/33207-bokovye-zerkala-meh-privodom-podogrevom-vaz-2108-99-11-13" TargetMode="External"/><Relationship Id="rId54" Type="http://schemas.openxmlformats.org/officeDocument/2006/relationships/hyperlink" Target="https://motorring.ru/product/33144-bokovye-zerkala-elektricheskim-privodom-podogrevom-lada-vesta" TargetMode="External"/><Relationship Id="rId62" Type="http://schemas.openxmlformats.org/officeDocument/2006/relationships/hyperlink" Target="https://motorring.ru/product/34086-bokovye-zerkala-meh-privodom-mercedes-amg-lada-niva-4x4" TargetMode="External"/><Relationship Id="rId70" Type="http://schemas.openxmlformats.org/officeDocument/2006/relationships/hyperlink" Target="https://motorring.ru/product/33199-bokovye-zerkala-meh-privodom-podogrevom-stile-lada-niva-4x4" TargetMode="External"/><Relationship Id="rId75" Type="http://schemas.openxmlformats.org/officeDocument/2006/relationships/hyperlink" Target="https://motorring.ru/product/20416-nakladka-vstavka-zerkalo-urban-lada-niva-4h4" TargetMode="External"/><Relationship Id="rId83" Type="http://schemas.openxmlformats.org/officeDocument/2006/relationships/hyperlink" Target="https://motorring.ru/product/6160-bokovoe-zerkalo-liftbek-cvet-elektroprivodom-obogrevom-lada" TargetMode="External"/><Relationship Id="rId88" Type="http://schemas.openxmlformats.org/officeDocument/2006/relationships/hyperlink" Target="https://motorring.ru/product/27739-bokovye-zerkala-povtoritelem-povorotov-elektroprivod-vesta" TargetMode="External"/><Relationship Id="rId91" Type="http://schemas.openxmlformats.org/officeDocument/2006/relationships/hyperlink" Target="https://motorring.ru/product/21297-bokovye-zerkala-povtoritelem-povorotov-elektroprivodom" TargetMode="External"/><Relationship Id="rId96" Type="http://schemas.openxmlformats.org/officeDocument/2006/relationships/hyperlink" Target="https://motorring.ru/product/6148-bokovoe-zerkalo-lyuks-antiblikom-obogrevom-elektroprivodom" TargetMode="External"/><Relationship Id="rId1" Type="http://schemas.openxmlformats.org/officeDocument/2006/relationships/hyperlink" Target="https://motorring.ru/product/6880-bokovye-zerkala-urban-elektroprivodom-obogrevom" TargetMode="External"/><Relationship Id="rId6" Type="http://schemas.openxmlformats.org/officeDocument/2006/relationships/hyperlink" Target="https://motorring.ru/product/6023-bokovye-zerkala-atp-novogo-obrazca-elektroprivodom-priora" TargetMode="External"/><Relationship Id="rId15" Type="http://schemas.openxmlformats.org/officeDocument/2006/relationships/hyperlink" Target="https://motorring.ru/product/6514-bokovye-zerkala-atp-liftbek-begayuschim-povtoritelem-cvet" TargetMode="External"/><Relationship Id="rId23" Type="http://schemas.openxmlformats.org/officeDocument/2006/relationships/hyperlink" Target="https://motorring.ru/product/33141-bokovye-zerkala-elektricheskim-privodom-podogrevom-vaz-08-09-099" TargetMode="External"/><Relationship Id="rId28" Type="http://schemas.openxmlformats.org/officeDocument/2006/relationships/hyperlink" Target="https://motorring.ru/product/33198-bokovye-zerkala-meh-privodom-podogrevom-stile-vaz-2108-99-13-15" TargetMode="External"/><Relationship Id="rId36" Type="http://schemas.openxmlformats.org/officeDocument/2006/relationships/hyperlink" Target="https://motorring.ru/product/33130-bokovye-zerkala-mehanicheskim-privodom-stile-mers-vaz-04-05-07" TargetMode="External"/><Relationship Id="rId49" Type="http://schemas.openxmlformats.org/officeDocument/2006/relationships/hyperlink" Target="https://motorring.ru/product/33150-bokovye-zerkala-elektricheskim-privodom-podogrevom-vaz-2110-11-12" TargetMode="External"/><Relationship Id="rId57" Type="http://schemas.openxmlformats.org/officeDocument/2006/relationships/hyperlink" Target="https://motorring.ru/product/33142-bokovye-zerkala-podogrevom-elektroprivodom-stile-mers-niva-4x4" TargetMode="External"/><Relationship Id="rId106" Type="http://schemas.openxmlformats.org/officeDocument/2006/relationships/hyperlink" Target="https://motorring.ru/product/14340-bokovye-zerkala-urban-elektroprivod-obogrevom-cvet-lada" TargetMode="External"/><Relationship Id="rId10" Type="http://schemas.openxmlformats.org/officeDocument/2006/relationships/hyperlink" Target="https://motorring.ru/product/6165-bokovye-zerkala-liftbek-elektroprivod-obogrev-povtoriteli" TargetMode="External"/><Relationship Id="rId31" Type="http://schemas.openxmlformats.org/officeDocument/2006/relationships/hyperlink" Target="https://motorring.ru/product/33125-bokovye-zerkala-mehanicheskie-stile-mers-vaz-2104-2105-07" TargetMode="External"/><Relationship Id="rId44" Type="http://schemas.openxmlformats.org/officeDocument/2006/relationships/hyperlink" Target="https://motorring.ru/product/33210-bokovye-zerkala-meh-privodom-podogrevom-vaz-2110-12-priora" TargetMode="External"/><Relationship Id="rId52" Type="http://schemas.openxmlformats.org/officeDocument/2006/relationships/hyperlink" Target="https://motorring.ru/product/33146-bokovye-zerkala-elektricheskim-privodom-podogrevom-vaz-08-99-13-1" TargetMode="External"/><Relationship Id="rId60" Type="http://schemas.openxmlformats.org/officeDocument/2006/relationships/hyperlink" Target="https://motorring.ru/product/33209-bokovye-zerkala-meh-privodom-podogrevom-lada-niva-4x4" TargetMode="External"/><Relationship Id="rId65" Type="http://schemas.openxmlformats.org/officeDocument/2006/relationships/hyperlink" Target="https://motorring.ru/product/33200-bokovye-zerkala-meh-privodom-podogrevom-stile-vaz-2110-12-priora" TargetMode="External"/><Relationship Id="rId73" Type="http://schemas.openxmlformats.org/officeDocument/2006/relationships/hyperlink" Target="https://motorring.ru/product/33151-bokovye-zerkala-elektricheskim-privodom-podogrevom-lada-niva-4x4" TargetMode="External"/><Relationship Id="rId78" Type="http://schemas.openxmlformats.org/officeDocument/2006/relationships/hyperlink" Target="https://motorring.ru/product/3488-bokovye-zerkala-original-novogo-obrazca-elektroprivodom" TargetMode="External"/><Relationship Id="rId81" Type="http://schemas.openxmlformats.org/officeDocument/2006/relationships/hyperlink" Target="https://motorring.ru/product/22614-bokovye-zerkala-novogo-obrazca-obogrevom-povtoritelem" TargetMode="External"/><Relationship Id="rId86" Type="http://schemas.openxmlformats.org/officeDocument/2006/relationships/hyperlink" Target="https://motorring.ru/product/25448-bokovye-zerkala-amg-elektroprivodom-obogrevom-dinamicheskim" TargetMode="External"/><Relationship Id="rId94" Type="http://schemas.openxmlformats.org/officeDocument/2006/relationships/hyperlink" Target="https://motorring.ru/product/6148-bokovoe-zerkalo-lyuks-antiblikom-obogrevom-elektroprivodom" TargetMode="External"/><Relationship Id="rId99" Type="http://schemas.openxmlformats.org/officeDocument/2006/relationships/hyperlink" Target="https://motorring.ru/product/6148-bokovoe-zerkalo-lyuks-antiblikom-obogrevom-elektroprivodom" TargetMode="External"/><Relationship Id="rId101" Type="http://schemas.openxmlformats.org/officeDocument/2006/relationships/hyperlink" Target="https://motorring.ru/product/6160-bokovoe-zerkalo-liftbek-cvet-elektroprivodom-obogrevom-lada" TargetMode="External"/><Relationship Id="rId4" Type="http://schemas.openxmlformats.org/officeDocument/2006/relationships/hyperlink" Target="https://motorring.ru/product/34662-elektrozerkala-atp-stile-granty-povtoritelem-obogrevom-largus" TargetMode="External"/><Relationship Id="rId9" Type="http://schemas.openxmlformats.org/officeDocument/2006/relationships/hyperlink" Target="https://motorring.ru/product/21677-bokovye-zerkala-granty-elektroprivodom-obogrevom" TargetMode="External"/><Relationship Id="rId13" Type="http://schemas.openxmlformats.org/officeDocument/2006/relationships/hyperlink" Target="https://motorring.ru/product/15259-oblicovki-nakladki-zerkal-starogo-obrazca-lada-priora" TargetMode="External"/><Relationship Id="rId18" Type="http://schemas.openxmlformats.org/officeDocument/2006/relationships/hyperlink" Target="https://motorring.ru/product/21681-bokovye-zerkala-elektroprivodom-oborgevom-povtoritelem" TargetMode="External"/><Relationship Id="rId39" Type="http://schemas.openxmlformats.org/officeDocument/2006/relationships/hyperlink" Target="https://motorring.ru/product/33132-bokovye-zerkala-mehanicheskim-privodom-stile-mers-vaz-08-09-99" TargetMode="External"/><Relationship Id="rId34" Type="http://schemas.openxmlformats.org/officeDocument/2006/relationships/hyperlink" Target="https://motorring.ru/product/33140-bokovye-zerkala-elektricheskim-privodom-podogrevom-vaz-2104-05-07" TargetMode="External"/><Relationship Id="rId50" Type="http://schemas.openxmlformats.org/officeDocument/2006/relationships/hyperlink" Target="https://motorring.ru/product/33150-bokovye-zerkala-elektricheskim-privodom-podogrevom-vaz-2110-11-12" TargetMode="External"/><Relationship Id="rId55" Type="http://schemas.openxmlformats.org/officeDocument/2006/relationships/hyperlink" Target="https://motorring.ru/product/33143-bokovye-zerkala-elektricheskim-privodom-podogrevom-stile" TargetMode="External"/><Relationship Id="rId76" Type="http://schemas.openxmlformats.org/officeDocument/2006/relationships/hyperlink" Target="https://motorring.ru/product/6155-originalynye-bokovye-zerkala-antiblikom-elektroprivodom-obogrevom" TargetMode="External"/><Relationship Id="rId97" Type="http://schemas.openxmlformats.org/officeDocument/2006/relationships/hyperlink" Target="https://motorring.ru/product/28745-bokovoe-levoe-voditelyskoe-zerkalo-urban-mehanicheskoe-bez" TargetMode="External"/><Relationship Id="rId104" Type="http://schemas.openxmlformats.org/officeDocument/2006/relationships/hyperlink" Target="https://motorring.ru/product/14340-bokovye-zerkala-urban-elektroprivod-obogrevom-cvet-lada" TargetMode="External"/><Relationship Id="rId7" Type="http://schemas.openxmlformats.org/officeDocument/2006/relationships/hyperlink" Target="https://motorring.ru/product/31341-erkala-stile-vesta-obogrev-povtoritel-meganika-priora" TargetMode="External"/><Relationship Id="rId71" Type="http://schemas.openxmlformats.org/officeDocument/2006/relationships/hyperlink" Target="https://motorring.ru/product/33151-bokovye-zerkala-elektricheskim-privodom-podogrevom-lada-niva-4x4" TargetMode="External"/><Relationship Id="rId92" Type="http://schemas.openxmlformats.org/officeDocument/2006/relationships/hyperlink" Target="https://motorring.ru/product/19191-bokovoe-zerkalo-levoe-novogo-obrazca-elektroprivodom" TargetMode="External"/><Relationship Id="rId2" Type="http://schemas.openxmlformats.org/officeDocument/2006/relationships/hyperlink" Target="https://motorring.ru/product/34661-mehanika-zerkala-atp-stile-granty-povtoritelem-obogrevom-largus" TargetMode="External"/><Relationship Id="rId29" Type="http://schemas.openxmlformats.org/officeDocument/2006/relationships/hyperlink" Target="https://motorring.ru/product/33197-bokovye-zerkala-meh-privodom-podogrevom-stile-vaz-2104-05-07" TargetMode="External"/><Relationship Id="rId24" Type="http://schemas.openxmlformats.org/officeDocument/2006/relationships/hyperlink" Target="https://motorring.ru/product/33141-bokovye-zerkala-elektricheskim-privodom-podogrevom-vaz-08-09-099" TargetMode="External"/><Relationship Id="rId40" Type="http://schemas.openxmlformats.org/officeDocument/2006/relationships/hyperlink" Target="https://motorring.ru/product/33132-bokovye-zerkala-mehanicheskim-privodom-stile-mers-vaz-08-09-99" TargetMode="External"/><Relationship Id="rId45" Type="http://schemas.openxmlformats.org/officeDocument/2006/relationships/hyperlink" Target="https://motorring.ru/product/33787-bokovye-zerkala-meh-privodom-vaz-2110-12-priora" TargetMode="External"/><Relationship Id="rId66" Type="http://schemas.openxmlformats.org/officeDocument/2006/relationships/hyperlink" Target="https://motorring.ru/product/33200-bokovye-zerkala-meh-privodom-podogrevom-stile-vaz-2110-12-priora" TargetMode="External"/><Relationship Id="rId87" Type="http://schemas.openxmlformats.org/officeDocument/2006/relationships/hyperlink" Target="https://motorring.ru/product/25448-bokovye-zerkala-amg-elektroprivodom-obogrevom-dinamicheskim" TargetMode="External"/><Relationship Id="rId61" Type="http://schemas.openxmlformats.org/officeDocument/2006/relationships/hyperlink" Target="https://motorring.ru/product/33209-bokovye-zerkala-meh-privodom-podogrevom-lada-niva-4x4" TargetMode="External"/><Relationship Id="rId82" Type="http://schemas.openxmlformats.org/officeDocument/2006/relationships/hyperlink" Target="https://motorring.ru/product/6160-bokovoe-zerkalo-liftbek-cvet-elektroprivodom-obogrevom-lada" TargetMode="External"/><Relationship Id="rId19" Type="http://schemas.openxmlformats.org/officeDocument/2006/relationships/hyperlink" Target="https://motorring.ru/product/33149-bokovye-zerkala-elektricheskim-privodom-podogrevom-vaz-2180" TargetMode="External"/><Relationship Id="rId14" Type="http://schemas.openxmlformats.org/officeDocument/2006/relationships/hyperlink" Target="https://motorring.ru/product/5491-bokovye-zerkala-atp-novogo-obrazca-elektroprivodom-priora" TargetMode="External"/><Relationship Id="rId30" Type="http://schemas.openxmlformats.org/officeDocument/2006/relationships/hyperlink" Target="https://motorring.ru/product/33197-bokovye-zerkala-meh-privodom-podogrevom-stile-vaz-2104-05-07" TargetMode="External"/><Relationship Id="rId35" Type="http://schemas.openxmlformats.org/officeDocument/2006/relationships/hyperlink" Target="https://motorring.ru/product/33130-bokovye-zerkala-mehanicheskim-privodom-stile-mers-vaz-04-05-07" TargetMode="External"/><Relationship Id="rId56" Type="http://schemas.openxmlformats.org/officeDocument/2006/relationships/hyperlink" Target="https://motorring.ru/product/33143-bokovye-zerkala-elektricheskim-privodom-podogrevom-stile" TargetMode="External"/><Relationship Id="rId77" Type="http://schemas.openxmlformats.org/officeDocument/2006/relationships/hyperlink" Target="https://motorring.ru/product/6155-originalynye-bokovye-zerkala-antiblikom-elektroprivodom-obogrevom" TargetMode="External"/><Relationship Id="rId100" Type="http://schemas.openxmlformats.org/officeDocument/2006/relationships/hyperlink" Target="https://motorring.ru/product/6160-bokovoe-zerkalo-liftbek-cvet-elektroprivodom-obogrevom-lada" TargetMode="External"/><Relationship Id="rId105" Type="http://schemas.openxmlformats.org/officeDocument/2006/relationships/hyperlink" Target="https://motorring.ru/product/28745-bokovoe-levoe-voditelyskoe-zerkalo-urban-mehanicheskoe-bez" TargetMode="External"/><Relationship Id="rId8" Type="http://schemas.openxmlformats.org/officeDocument/2006/relationships/hyperlink" Target="https://motorring.ru/product/21728-bokovye-zerkala-granty-elektroprivodom-obogrevom" TargetMode="External"/><Relationship Id="rId51" Type="http://schemas.openxmlformats.org/officeDocument/2006/relationships/hyperlink" Target="https://motorring.ru/product/33146-bokovye-zerkala-elektricheskim-privodom-podogrevom-vaz-08-99-13-1" TargetMode="External"/><Relationship Id="rId72" Type="http://schemas.openxmlformats.org/officeDocument/2006/relationships/hyperlink" Target="https://motorring.ru/product/33151-bokovye-zerkala-elektricheskim-privodom-podogrevom-lada-niva-4x4" TargetMode="External"/><Relationship Id="rId93" Type="http://schemas.openxmlformats.org/officeDocument/2006/relationships/hyperlink" Target="https://motorring.ru/product/14340-bokovye-zerkala-urban-elektroprivod-obogrevom-cvet-lada" TargetMode="External"/><Relationship Id="rId98" Type="http://schemas.openxmlformats.org/officeDocument/2006/relationships/hyperlink" Target="https://motorring.ru/product/28745-bokovoe-levoe-voditelyskoe-zerkalo-urban-mehanicheskoe-bez" TargetMode="External"/><Relationship Id="rId3" Type="http://schemas.openxmlformats.org/officeDocument/2006/relationships/hyperlink" Target="https://motorring.ru/product/34660-mehanicheskie-zerkala-atp-stile-granty-povtoritelem-largus" TargetMode="External"/><Relationship Id="rId25" Type="http://schemas.openxmlformats.org/officeDocument/2006/relationships/hyperlink" Target="https://motorring.ru/product/33126-bokovye-zerkala-mehanicheskim-privodom-stile-mers-08-15" TargetMode="External"/><Relationship Id="rId46" Type="http://schemas.openxmlformats.org/officeDocument/2006/relationships/hyperlink" Target="https://motorring.ru/product/33210-bokovye-zerkala-meh-privodom-podogrevom-vaz-2110-12-priora" TargetMode="External"/><Relationship Id="rId67" Type="http://schemas.openxmlformats.org/officeDocument/2006/relationships/hyperlink" Target="https://motorring.ru/product/33127-bokovye-zerkala-mehanicheskim-privodom-stile-mers-lada-niva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motorring.ru/product/6147-bokovye-zerkala-lyuks-kop-mehanika-lada-kalina-kalina" TargetMode="External"/><Relationship Id="rId21" Type="http://schemas.openxmlformats.org/officeDocument/2006/relationships/hyperlink" Target="https://motorring.ru/product/33145-bokovye-zerkala-elektroprivodom-podogrevom-vaz-04-05-07" TargetMode="External"/><Relationship Id="rId42" Type="http://schemas.openxmlformats.org/officeDocument/2006/relationships/hyperlink" Target="https://motorring.ru/product/33207-bokovye-zerkala-meh-privodom-podogrevom-vaz-2108-99-11-13" TargetMode="External"/><Relationship Id="rId63" Type="http://schemas.openxmlformats.org/officeDocument/2006/relationships/hyperlink" Target="https://motorring.ru/product/33128-bokovye-zerkala-mehanicheskim-privodom-stile-mers-2110-2112-2170" TargetMode="External"/><Relationship Id="rId84" Type="http://schemas.openxmlformats.org/officeDocument/2006/relationships/hyperlink" Target="https://motorring.ru/product/6160-bokovoe-zerkalo-liftbek-cvet-elektroprivodom-obogrevom-lada" TargetMode="External"/><Relationship Id="rId16" Type="http://schemas.openxmlformats.org/officeDocument/2006/relationships/hyperlink" Target="https://motorring.ru/product/6514-bokovye-zerkala-atp-liftbek-begayuschim-povtoritelem-cvet" TargetMode="External"/><Relationship Id="rId107" Type="http://schemas.openxmlformats.org/officeDocument/2006/relationships/hyperlink" Target="https://motorring.ru/product/32864-led-gheltye-povtoriteli-povorotnika-plazma-vaz-2110" TargetMode="External"/><Relationship Id="rId11" Type="http://schemas.openxmlformats.org/officeDocument/2006/relationships/hyperlink" Target="https://motorring.ru/product/6153-bokovye-zerkala-priory-antiblikom-povtoritelyami-obogrevom" TargetMode="External"/><Relationship Id="rId32" Type="http://schemas.openxmlformats.org/officeDocument/2006/relationships/hyperlink" Target="https://motorring.ru/product/33125-bokovye-zerkala-mehanicheskie-stile-mers-vaz-2104-2105-07" TargetMode="External"/><Relationship Id="rId37" Type="http://schemas.openxmlformats.org/officeDocument/2006/relationships/hyperlink" Target="https://motorring.ru/product/33204-bokovye-zerkala-meh-privodom-podogrevom-vaz-2104-05-07" TargetMode="External"/><Relationship Id="rId53" Type="http://schemas.openxmlformats.org/officeDocument/2006/relationships/hyperlink" Target="https://motorring.ru/product/33144-bokovye-zerkala-elektricheskim-privodom-podogrevom-lada-vesta" TargetMode="External"/><Relationship Id="rId58" Type="http://schemas.openxmlformats.org/officeDocument/2006/relationships/hyperlink" Target="https://motorring.ru/product/33142-bokovye-zerkala-podogrevom-elektroprivodom-stile-mers-niva-4x4" TargetMode="External"/><Relationship Id="rId74" Type="http://schemas.openxmlformats.org/officeDocument/2006/relationships/hyperlink" Target="https://motorring.ru/product/33151-bokovye-zerkala-elektricheskim-privodom-podogrevom-lada-niva-4x4" TargetMode="External"/><Relationship Id="rId79" Type="http://schemas.openxmlformats.org/officeDocument/2006/relationships/hyperlink" Target="https://motorring.ru/product/3488-bokovye-zerkala-original-novogo-obrazca-elektroprivodom" TargetMode="External"/><Relationship Id="rId102" Type="http://schemas.openxmlformats.org/officeDocument/2006/relationships/hyperlink" Target="https://motorring.ru/product/6144-bokovoe-zerkalo-lyuks-mehanika-cvet-lada-kalina-kalina" TargetMode="External"/><Relationship Id="rId123" Type="http://schemas.openxmlformats.org/officeDocument/2006/relationships/hyperlink" Target="https://motorring.ru/product/31339-drayver-elektroskladyvaniya-zerkal-stile-vesta-dsz-1-priora" TargetMode="External"/><Relationship Id="rId128" Type="http://schemas.openxmlformats.org/officeDocument/2006/relationships/hyperlink" Target="https://motorring.ru/product/19459-bokovye-zerkala-cvet-lada-largus-reno-logan-sandero-daster" TargetMode="External"/><Relationship Id="rId5" Type="http://schemas.openxmlformats.org/officeDocument/2006/relationships/hyperlink" Target="https://motorring.ru/product/3491-mehanicheskie-bokovye-zerkala-atp-novogo-obrazca-priora" TargetMode="External"/><Relationship Id="rId90" Type="http://schemas.openxmlformats.org/officeDocument/2006/relationships/hyperlink" Target="https://motorring.ru/product/21297-bokovye-zerkala-povtoritelem-povorotov-elektroprivodom" TargetMode="External"/><Relationship Id="rId95" Type="http://schemas.openxmlformats.org/officeDocument/2006/relationships/hyperlink" Target="https://motorring.ru/product/6148-bokovoe-zerkalo-lyuks-antiblikom-obogrevom-elektroprivodom" TargetMode="External"/><Relationship Id="rId22" Type="http://schemas.openxmlformats.org/officeDocument/2006/relationships/hyperlink" Target="https://motorring.ru/product/33145-bokovye-zerkala-elektroprivodom-podogrevom-vaz-04-05-07" TargetMode="External"/><Relationship Id="rId27" Type="http://schemas.openxmlformats.org/officeDocument/2006/relationships/hyperlink" Target="https://motorring.ru/product/33198-bokovye-zerkala-meh-privodom-podogrevom-stile-vaz-2108-99-13-15" TargetMode="External"/><Relationship Id="rId43" Type="http://schemas.openxmlformats.org/officeDocument/2006/relationships/hyperlink" Target="https://motorring.ru/product/33787-bokovye-zerkala-meh-privodom-vaz-2110-12-priora" TargetMode="External"/><Relationship Id="rId48" Type="http://schemas.openxmlformats.org/officeDocument/2006/relationships/hyperlink" Target="https://motorring.ru/product/33150-bokovye-zerkala-elektricheskim-privodom-podogrevom-vaz-2110-11-12" TargetMode="External"/><Relationship Id="rId64" Type="http://schemas.openxmlformats.org/officeDocument/2006/relationships/hyperlink" Target="https://motorring.ru/product/33128-bokovye-zerkala-mehanicheskim-privodom-stile-mers-2110-2112-2170" TargetMode="External"/><Relationship Id="rId69" Type="http://schemas.openxmlformats.org/officeDocument/2006/relationships/hyperlink" Target="https://motorring.ru/product/33199-bokovye-zerkala-meh-privodom-podogrevom-stile-lada-niva-4x4" TargetMode="External"/><Relationship Id="rId113" Type="http://schemas.openxmlformats.org/officeDocument/2006/relationships/hyperlink" Target="https://motorring.ru/product/4037-bokovoe-zerkalo-r-1b-antiblik-vaz-2101-2103-2106-niva" TargetMode="External"/><Relationship Id="rId118" Type="http://schemas.openxmlformats.org/officeDocument/2006/relationships/hyperlink" Target="https://motorring.ru/product/6150-levoe-zerkalo-avtoblik-antiblikom-obogrevom-elektroprivodom" TargetMode="External"/><Relationship Id="rId80" Type="http://schemas.openxmlformats.org/officeDocument/2006/relationships/hyperlink" Target="https://motorring.ru/product/31337-erkala-stile-vesta-obogrev-povtoritel-skladivsnie-priora" TargetMode="External"/><Relationship Id="rId85" Type="http://schemas.openxmlformats.org/officeDocument/2006/relationships/hyperlink" Target="https://motorring.ru/product/6144-bokovoe-zerkalo-lyuks-mehanika-cvet-lada-kalina-kalina" TargetMode="External"/><Relationship Id="rId12" Type="http://schemas.openxmlformats.org/officeDocument/2006/relationships/hyperlink" Target="https://motorring.ru/product/6154-bokovye-zerkala-antiblikom-elektroprivodom-obogrevom-atp" TargetMode="External"/><Relationship Id="rId17" Type="http://schemas.openxmlformats.org/officeDocument/2006/relationships/hyperlink" Target="https://motorring.ru/product/6902-bokovye-zerkala-urban-elektroprivodom-obogrevom" TargetMode="External"/><Relationship Id="rId33" Type="http://schemas.openxmlformats.org/officeDocument/2006/relationships/hyperlink" Target="https://motorring.ru/product/33140-bokovye-zerkala-elektricheskim-privodom-podogrevom-vaz-2104-05-07" TargetMode="External"/><Relationship Id="rId38" Type="http://schemas.openxmlformats.org/officeDocument/2006/relationships/hyperlink" Target="https://motorring.ru/product/33204-bokovye-zerkala-meh-privodom-podogrevom-vaz-2104-05-07" TargetMode="External"/><Relationship Id="rId59" Type="http://schemas.openxmlformats.org/officeDocument/2006/relationships/hyperlink" Target="https://motorring.ru/product/34086-bokovye-zerkala-meh-privodom-mercedes-amg-lada-niva-4x4" TargetMode="External"/><Relationship Id="rId103" Type="http://schemas.openxmlformats.org/officeDocument/2006/relationships/hyperlink" Target="https://motorring.ru/product/25448-bokovye-zerkala-amg-elektroprivodom-obogrevom-dinamicheskim" TargetMode="External"/><Relationship Id="rId108" Type="http://schemas.openxmlformats.org/officeDocument/2006/relationships/hyperlink" Target="https://motorring.ru/product/32863-led-gheltye-povtoriteli-povorotnika-plazma-vaz-2108" TargetMode="External"/><Relationship Id="rId124" Type="http://schemas.openxmlformats.org/officeDocument/2006/relationships/hyperlink" Target="https://motorring.ru/product/28626-nakladki-bokovyh-stoek-legend-dlya-lada-4h4-niva-2121-21213" TargetMode="External"/><Relationship Id="rId129" Type="http://schemas.openxmlformats.org/officeDocument/2006/relationships/printerSettings" Target="../printerSettings/printerSettings4.bin"/><Relationship Id="rId54" Type="http://schemas.openxmlformats.org/officeDocument/2006/relationships/hyperlink" Target="https://motorring.ru/product/33144-bokovye-zerkala-elektricheskim-privodom-podogrevom-lada-vesta" TargetMode="External"/><Relationship Id="rId70" Type="http://schemas.openxmlformats.org/officeDocument/2006/relationships/hyperlink" Target="https://motorring.ru/product/33199-bokovye-zerkala-meh-privodom-podogrevom-stile-lada-niva-4x4" TargetMode="External"/><Relationship Id="rId75" Type="http://schemas.openxmlformats.org/officeDocument/2006/relationships/hyperlink" Target="https://motorring.ru/product/20416-nakladka-vstavka-zerkalo-urban-lada-niva-4h4" TargetMode="External"/><Relationship Id="rId91" Type="http://schemas.openxmlformats.org/officeDocument/2006/relationships/hyperlink" Target="https://motorring.ru/product/21297-bokovye-zerkala-povtoritelem-povorotov-elektroprivodom" TargetMode="External"/><Relationship Id="rId96" Type="http://schemas.openxmlformats.org/officeDocument/2006/relationships/hyperlink" Target="https://motorring.ru/product/6148-bokovoe-zerkalo-lyuks-antiblikom-obogrevom-elektroprivodom" TargetMode="External"/><Relationship Id="rId1" Type="http://schemas.openxmlformats.org/officeDocument/2006/relationships/hyperlink" Target="https://motorring.ru/product/6880-bokovye-zerkala-urban-elektroprivodom-obogrevom" TargetMode="External"/><Relationship Id="rId6" Type="http://schemas.openxmlformats.org/officeDocument/2006/relationships/hyperlink" Target="https://motorring.ru/product/6023-bokovye-zerkala-atp-novogo-obrazca-elektroprivodom-priora" TargetMode="External"/><Relationship Id="rId23" Type="http://schemas.openxmlformats.org/officeDocument/2006/relationships/hyperlink" Target="https://motorring.ru/product/33141-bokovye-zerkala-elektricheskim-privodom-podogrevom-vaz-08-09-099" TargetMode="External"/><Relationship Id="rId28" Type="http://schemas.openxmlformats.org/officeDocument/2006/relationships/hyperlink" Target="https://motorring.ru/product/33198-bokovye-zerkala-meh-privodom-podogrevom-stile-vaz-2108-99-13-15" TargetMode="External"/><Relationship Id="rId49" Type="http://schemas.openxmlformats.org/officeDocument/2006/relationships/hyperlink" Target="https://motorring.ru/product/33150-bokovye-zerkala-elektricheskim-privodom-podogrevom-vaz-2110-11-12" TargetMode="External"/><Relationship Id="rId114" Type="http://schemas.openxmlformats.org/officeDocument/2006/relationships/hyperlink" Target="https://motorring.ru/product/3855-dekorativnaya-reshetka-radiatora-4lopasti-uzkie-hrom-lada" TargetMode="External"/><Relationship Id="rId119" Type="http://schemas.openxmlformats.org/officeDocument/2006/relationships/hyperlink" Target="https://motorring.ru/product/13669-originalynye-diodnye-begayuschie-povtoriteli-povorota" TargetMode="External"/><Relationship Id="rId44" Type="http://schemas.openxmlformats.org/officeDocument/2006/relationships/hyperlink" Target="https://motorring.ru/product/33210-bokovye-zerkala-meh-privodom-podogrevom-vaz-2110-12-priora" TargetMode="External"/><Relationship Id="rId60" Type="http://schemas.openxmlformats.org/officeDocument/2006/relationships/hyperlink" Target="https://motorring.ru/product/33209-bokovye-zerkala-meh-privodom-podogrevom-lada-niva-4x4" TargetMode="External"/><Relationship Id="rId65" Type="http://schemas.openxmlformats.org/officeDocument/2006/relationships/hyperlink" Target="https://motorring.ru/product/33200-bokovye-zerkala-meh-privodom-podogrevom-stile-vaz-2110-12-priora" TargetMode="External"/><Relationship Id="rId81" Type="http://schemas.openxmlformats.org/officeDocument/2006/relationships/hyperlink" Target="https://motorring.ru/product/31340-erkala-stile-vesta-obogrev-povtoritel-elektro-priora" TargetMode="External"/><Relationship Id="rId86" Type="http://schemas.openxmlformats.org/officeDocument/2006/relationships/hyperlink" Target="https://motorring.ru/product/6144-bokovoe-zerkalo-lyuks-mehanika-cvet-lada-kalina-kalina" TargetMode="External"/><Relationship Id="rId130" Type="http://schemas.openxmlformats.org/officeDocument/2006/relationships/drawing" Target="../drawings/drawing1.xml"/><Relationship Id="rId13" Type="http://schemas.openxmlformats.org/officeDocument/2006/relationships/hyperlink" Target="https://motorring.ru/product/15259-oblicovki-nakladki-zerkal-starogo-obrazca-lada-priora" TargetMode="External"/><Relationship Id="rId18" Type="http://schemas.openxmlformats.org/officeDocument/2006/relationships/hyperlink" Target="https://motorring.ru/product/21681-bokovye-zerkala-elektroprivodom-oborgevom-povtoritelem" TargetMode="External"/><Relationship Id="rId39" Type="http://schemas.openxmlformats.org/officeDocument/2006/relationships/hyperlink" Target="https://motorring.ru/product/33132-bokovye-zerkala-mehanicheskim-privodom-stile-mers-vaz-08-09-99" TargetMode="External"/><Relationship Id="rId109" Type="http://schemas.openxmlformats.org/officeDocument/2006/relationships/hyperlink" Target="https://motorring.ru/product/32466-led-gheltye-povtoriteli-povorotnika-plazma-2104-2107" TargetMode="External"/><Relationship Id="rId34" Type="http://schemas.openxmlformats.org/officeDocument/2006/relationships/hyperlink" Target="https://motorring.ru/product/33140-bokovye-zerkala-elektricheskim-privodom-podogrevom-vaz-2104-05-07" TargetMode="External"/><Relationship Id="rId50" Type="http://schemas.openxmlformats.org/officeDocument/2006/relationships/hyperlink" Target="https://motorring.ru/product/33150-bokovye-zerkala-elektricheskim-privodom-podogrevom-vaz-2110-11-12" TargetMode="External"/><Relationship Id="rId55" Type="http://schemas.openxmlformats.org/officeDocument/2006/relationships/hyperlink" Target="https://motorring.ru/product/33143-bokovye-zerkala-elektricheskim-privodom-podogrevom-stile" TargetMode="External"/><Relationship Id="rId76" Type="http://schemas.openxmlformats.org/officeDocument/2006/relationships/hyperlink" Target="https://motorring.ru/product/20416-nakladka-vstavka-zerkalo-urban-lada-niva-4h4" TargetMode="External"/><Relationship Id="rId97" Type="http://schemas.openxmlformats.org/officeDocument/2006/relationships/hyperlink" Target="https://motorring.ru/product/28745-bokovoe-levoe-voditelyskoe-zerkalo-urban-mehanicheskoe-bez" TargetMode="External"/><Relationship Id="rId104" Type="http://schemas.openxmlformats.org/officeDocument/2006/relationships/hyperlink" Target="https://motorring.ru/product/14340-bokovye-zerkala-urban-elektroprivod-obogrevom-cvet-lada" TargetMode="External"/><Relationship Id="rId120" Type="http://schemas.openxmlformats.org/officeDocument/2006/relationships/hyperlink" Target="https://motorring.ru/product/6162-bokovye-zerkala-liftbek-elektroprivodom-obogrevom-lada" TargetMode="External"/><Relationship Id="rId125" Type="http://schemas.openxmlformats.org/officeDocument/2006/relationships/hyperlink" Target="https://motorring.ru/product/33130-bokovye-zerkala-mehanicheskim-privodom-stile-mers-vaz-04-05-07" TargetMode="External"/><Relationship Id="rId7" Type="http://schemas.openxmlformats.org/officeDocument/2006/relationships/hyperlink" Target="https://motorring.ru/product/31341-erkala-stile-vesta-obogrev-povtoritel-meganika-priora" TargetMode="External"/><Relationship Id="rId71" Type="http://schemas.openxmlformats.org/officeDocument/2006/relationships/hyperlink" Target="https://motorring.ru/product/33151-bokovye-zerkala-elektricheskim-privodom-podogrevom-lada-niva-4x4" TargetMode="External"/><Relationship Id="rId92" Type="http://schemas.openxmlformats.org/officeDocument/2006/relationships/hyperlink" Target="https://motorring.ru/product/19191-bokovoe-zerkalo-levoe-novogo-obrazca-elektroprivodom" TargetMode="External"/><Relationship Id="rId2" Type="http://schemas.openxmlformats.org/officeDocument/2006/relationships/hyperlink" Target="https://motorring.ru/product/34661-mehanika-zerkala-atp-stile-granty-povtoritelem-obogrevom-largus" TargetMode="External"/><Relationship Id="rId29" Type="http://schemas.openxmlformats.org/officeDocument/2006/relationships/hyperlink" Target="https://motorring.ru/product/33197-bokovye-zerkala-meh-privodom-podogrevom-stile-vaz-2104-05-07" TargetMode="External"/><Relationship Id="rId24" Type="http://schemas.openxmlformats.org/officeDocument/2006/relationships/hyperlink" Target="https://motorring.ru/product/33141-bokovye-zerkala-elektricheskim-privodom-podogrevom-vaz-08-09-099" TargetMode="External"/><Relationship Id="rId40" Type="http://schemas.openxmlformats.org/officeDocument/2006/relationships/hyperlink" Target="https://motorring.ru/product/33132-bokovye-zerkala-mehanicheskim-privodom-stile-mers-vaz-08-09-99" TargetMode="External"/><Relationship Id="rId45" Type="http://schemas.openxmlformats.org/officeDocument/2006/relationships/hyperlink" Target="https://motorring.ru/product/33787-bokovye-zerkala-meh-privodom-vaz-2110-12-priora" TargetMode="External"/><Relationship Id="rId66" Type="http://schemas.openxmlformats.org/officeDocument/2006/relationships/hyperlink" Target="https://motorring.ru/product/33200-bokovye-zerkala-meh-privodom-podogrevom-stile-vaz-2110-12-priora" TargetMode="External"/><Relationship Id="rId87" Type="http://schemas.openxmlformats.org/officeDocument/2006/relationships/hyperlink" Target="https://motorring.ru/product/25448-bokovye-zerkala-amg-elektroprivodom-obogrevom-dinamicheskim" TargetMode="External"/><Relationship Id="rId110" Type="http://schemas.openxmlformats.org/officeDocument/2006/relationships/hyperlink" Target="https://motorring.ru/product/34673-dinamicheskie-gheltye-led-povtoriteli-plazma-lada-4x4" TargetMode="External"/><Relationship Id="rId115" Type="http://schemas.openxmlformats.org/officeDocument/2006/relationships/hyperlink" Target="https://motorring.ru/product/6547-povtoriteli-povorota-bokovye-zerkala-lada-priora2" TargetMode="External"/><Relationship Id="rId131" Type="http://schemas.openxmlformats.org/officeDocument/2006/relationships/vmlDrawing" Target="../drawings/vmlDrawing1.vml"/><Relationship Id="rId61" Type="http://schemas.openxmlformats.org/officeDocument/2006/relationships/hyperlink" Target="https://motorring.ru/product/33209-bokovye-zerkala-meh-privodom-podogrevom-lada-niva-4x4" TargetMode="External"/><Relationship Id="rId82" Type="http://schemas.openxmlformats.org/officeDocument/2006/relationships/hyperlink" Target="https://motorring.ru/product/22614-bokovye-zerkala-novogo-obrazca-obogrevom-povtoritelem" TargetMode="External"/><Relationship Id="rId19" Type="http://schemas.openxmlformats.org/officeDocument/2006/relationships/hyperlink" Target="https://motorring.ru/product/33149-bokovye-zerkala-elektricheskim-privodom-podogrevom-vaz-2180" TargetMode="External"/><Relationship Id="rId14" Type="http://schemas.openxmlformats.org/officeDocument/2006/relationships/hyperlink" Target="https://motorring.ru/product/5491-bokovye-zerkala-atp-novogo-obrazca-elektroprivodom-priora" TargetMode="External"/><Relationship Id="rId30" Type="http://schemas.openxmlformats.org/officeDocument/2006/relationships/hyperlink" Target="https://motorring.ru/product/33197-bokovye-zerkala-meh-privodom-podogrevom-stile-vaz-2104-05-07" TargetMode="External"/><Relationship Id="rId35" Type="http://schemas.openxmlformats.org/officeDocument/2006/relationships/hyperlink" Target="https://motorring.ru/product/33130-bokovye-zerkala-mehanicheskim-privodom-stile-mers-vaz-04-05-07" TargetMode="External"/><Relationship Id="rId56" Type="http://schemas.openxmlformats.org/officeDocument/2006/relationships/hyperlink" Target="https://motorring.ru/product/33143-bokovye-zerkala-elektricheskim-privodom-podogrevom-stile" TargetMode="External"/><Relationship Id="rId77" Type="http://schemas.openxmlformats.org/officeDocument/2006/relationships/hyperlink" Target="https://motorring.ru/product/6155-originalynye-bokovye-zerkala-antiblikom-elektroprivodom-obogrevom" TargetMode="External"/><Relationship Id="rId100" Type="http://schemas.openxmlformats.org/officeDocument/2006/relationships/hyperlink" Target="https://motorring.ru/product/6160-bokovoe-zerkalo-liftbek-cvet-elektroprivodom-obogrevom-lada" TargetMode="External"/><Relationship Id="rId105" Type="http://schemas.openxmlformats.org/officeDocument/2006/relationships/hyperlink" Target="https://motorring.ru/product/28745-bokovoe-levoe-voditelyskoe-zerkalo-urban-mehanicheskoe-bez" TargetMode="External"/><Relationship Id="rId126" Type="http://schemas.openxmlformats.org/officeDocument/2006/relationships/hyperlink" Target="https://motorring.ru/product/14133-nakladki-zerkala-shevrole-niva-2015-goda" TargetMode="External"/><Relationship Id="rId8" Type="http://schemas.openxmlformats.org/officeDocument/2006/relationships/hyperlink" Target="https://motorring.ru/product/21728-bokovye-zerkala-granty-elektroprivodom-obogrevom" TargetMode="External"/><Relationship Id="rId51" Type="http://schemas.openxmlformats.org/officeDocument/2006/relationships/hyperlink" Target="https://motorring.ru/product/33146-bokovye-zerkala-elektricheskim-privodom-podogrevom-vaz-08-99-13-1" TargetMode="External"/><Relationship Id="rId72" Type="http://schemas.openxmlformats.org/officeDocument/2006/relationships/hyperlink" Target="https://motorring.ru/product/33151-bokovye-zerkala-elektricheskim-privodom-podogrevom-lada-niva-4x4" TargetMode="External"/><Relationship Id="rId93" Type="http://schemas.openxmlformats.org/officeDocument/2006/relationships/hyperlink" Target="https://motorring.ru/product/14340-bokovye-zerkala-urban-elektroprivod-obogrevom-cvet-lada" TargetMode="External"/><Relationship Id="rId98" Type="http://schemas.openxmlformats.org/officeDocument/2006/relationships/hyperlink" Target="https://motorring.ru/product/28745-bokovoe-levoe-voditelyskoe-zerkalo-urban-mehanicheskoe-bez" TargetMode="External"/><Relationship Id="rId121" Type="http://schemas.openxmlformats.org/officeDocument/2006/relationships/hyperlink" Target="https://motorring.ru/product/24971-povtoriteli-zerkala-temnye-novogo-obrazca-lada-granta-datsun" TargetMode="External"/><Relationship Id="rId3" Type="http://schemas.openxmlformats.org/officeDocument/2006/relationships/hyperlink" Target="https://motorring.ru/product/34660-mehanicheskie-zerkala-atp-stile-granty-povtoritelem-largus" TargetMode="External"/><Relationship Id="rId25" Type="http://schemas.openxmlformats.org/officeDocument/2006/relationships/hyperlink" Target="https://motorring.ru/product/33126-bokovye-zerkala-mehanicheskim-privodom-stile-mers-08-15" TargetMode="External"/><Relationship Id="rId46" Type="http://schemas.openxmlformats.org/officeDocument/2006/relationships/hyperlink" Target="https://motorring.ru/product/33210-bokovye-zerkala-meh-privodom-podogrevom-vaz-2110-12-priora" TargetMode="External"/><Relationship Id="rId67" Type="http://schemas.openxmlformats.org/officeDocument/2006/relationships/hyperlink" Target="https://motorring.ru/product/33127-bokovye-zerkala-mehanicheskim-privodom-stile-mers-lada-niva" TargetMode="External"/><Relationship Id="rId116" Type="http://schemas.openxmlformats.org/officeDocument/2006/relationships/hyperlink" Target="https://motorring.ru/product/8815-povtoriteli-zerkala-novogo-obrazca-lada-granta-datsun" TargetMode="External"/><Relationship Id="rId20" Type="http://schemas.openxmlformats.org/officeDocument/2006/relationships/hyperlink" Target="https://motorring.ru/product/33149-bokovye-zerkala-elektricheskim-privodom-podogrevom-vaz-2180" TargetMode="External"/><Relationship Id="rId41" Type="http://schemas.openxmlformats.org/officeDocument/2006/relationships/hyperlink" Target="https://motorring.ru/product/33207-bokovye-zerkala-meh-privodom-podogrevom-vaz-2108-99-11-13" TargetMode="External"/><Relationship Id="rId62" Type="http://schemas.openxmlformats.org/officeDocument/2006/relationships/hyperlink" Target="https://motorring.ru/product/34086-bokovye-zerkala-meh-privodom-mercedes-amg-lada-niva-4x4" TargetMode="External"/><Relationship Id="rId83" Type="http://schemas.openxmlformats.org/officeDocument/2006/relationships/hyperlink" Target="https://motorring.ru/product/6160-bokovoe-zerkalo-liftbek-cvet-elektroprivodom-obogrevom-lada" TargetMode="External"/><Relationship Id="rId88" Type="http://schemas.openxmlformats.org/officeDocument/2006/relationships/hyperlink" Target="https://motorring.ru/product/25448-bokovye-zerkala-amg-elektroprivodom-obogrevom-dinamicheskim" TargetMode="External"/><Relationship Id="rId111" Type="http://schemas.openxmlformats.org/officeDocument/2006/relationships/hyperlink" Target="https://motorring.ru/product/25620-povtoriteli-povorota-svetlye-matovye-zerkala-novogo-obrazca" TargetMode="External"/><Relationship Id="rId132" Type="http://schemas.openxmlformats.org/officeDocument/2006/relationships/control" Target="../activeX/activeX1.xml"/><Relationship Id="rId15" Type="http://schemas.openxmlformats.org/officeDocument/2006/relationships/hyperlink" Target="https://motorring.ru/product/6514-bokovye-zerkala-atp-liftbek-begayuschim-povtoritelem-cvet" TargetMode="External"/><Relationship Id="rId36" Type="http://schemas.openxmlformats.org/officeDocument/2006/relationships/hyperlink" Target="https://motorring.ru/product/33130-bokovye-zerkala-mehanicheskim-privodom-stile-mers-vaz-04-05-07" TargetMode="External"/><Relationship Id="rId57" Type="http://schemas.openxmlformats.org/officeDocument/2006/relationships/hyperlink" Target="https://motorring.ru/product/33142-bokovye-zerkala-podogrevom-elektroprivodom-stile-mers-niva-4x4" TargetMode="External"/><Relationship Id="rId106" Type="http://schemas.openxmlformats.org/officeDocument/2006/relationships/hyperlink" Target="https://motorring.ru/product/14340-bokovye-zerkala-urban-elektroprivod-obogrevom-cvet-lada" TargetMode="External"/><Relationship Id="rId127" Type="http://schemas.openxmlformats.org/officeDocument/2006/relationships/hyperlink" Target="https://motorring.ru/product/22893-komplekt-bokovyh-zerkal-avtoblik-starogo-obrazca" TargetMode="External"/><Relationship Id="rId10" Type="http://schemas.openxmlformats.org/officeDocument/2006/relationships/hyperlink" Target="https://motorring.ru/product/6165-bokovye-zerkala-liftbek-elektroprivod-obogrev-povtoriteli" TargetMode="External"/><Relationship Id="rId31" Type="http://schemas.openxmlformats.org/officeDocument/2006/relationships/hyperlink" Target="https://motorring.ru/product/33125-bokovye-zerkala-mehanicheskie-stile-mers-vaz-2104-2105-07" TargetMode="External"/><Relationship Id="rId52" Type="http://schemas.openxmlformats.org/officeDocument/2006/relationships/hyperlink" Target="https://motorring.ru/product/33146-bokovye-zerkala-elektricheskim-privodom-podogrevom-vaz-08-99-13-1" TargetMode="External"/><Relationship Id="rId73" Type="http://schemas.openxmlformats.org/officeDocument/2006/relationships/hyperlink" Target="https://motorring.ru/product/33151-bokovye-zerkala-elektricheskim-privodom-podogrevom-lada-niva-4x4" TargetMode="External"/><Relationship Id="rId78" Type="http://schemas.openxmlformats.org/officeDocument/2006/relationships/hyperlink" Target="https://motorring.ru/product/6155-originalynye-bokovye-zerkala-antiblikom-elektroprivodom-obogrevom" TargetMode="External"/><Relationship Id="rId94" Type="http://schemas.openxmlformats.org/officeDocument/2006/relationships/hyperlink" Target="https://motorring.ru/product/6148-bokovoe-zerkalo-lyuks-antiblikom-obogrevom-elektroprivodom" TargetMode="External"/><Relationship Id="rId99" Type="http://schemas.openxmlformats.org/officeDocument/2006/relationships/hyperlink" Target="https://motorring.ru/product/6148-bokovoe-zerkalo-lyuks-antiblikom-obogrevom-elektroprivodom" TargetMode="External"/><Relationship Id="rId101" Type="http://schemas.openxmlformats.org/officeDocument/2006/relationships/hyperlink" Target="https://motorring.ru/product/6160-bokovoe-zerkalo-liftbek-cvet-elektroprivodom-obogrevom-lada" TargetMode="External"/><Relationship Id="rId122" Type="http://schemas.openxmlformats.org/officeDocument/2006/relationships/hyperlink" Target="https://motorring.ru/product/24477-begayuschie-povtoriteli-povorota-leksus-stayl-tonirovannye" TargetMode="External"/><Relationship Id="rId4" Type="http://schemas.openxmlformats.org/officeDocument/2006/relationships/hyperlink" Target="https://motorring.ru/product/34662-elektrozerkala-atp-stile-granty-povtoritelem-obogrevom-largus" TargetMode="External"/><Relationship Id="rId9" Type="http://schemas.openxmlformats.org/officeDocument/2006/relationships/hyperlink" Target="https://motorring.ru/product/21677-bokovye-zerkala-granty-elektroprivodom-obogrevom" TargetMode="External"/><Relationship Id="rId26" Type="http://schemas.openxmlformats.org/officeDocument/2006/relationships/hyperlink" Target="https://motorring.ru/product/33126-bokovye-zerkala-mehanicheskim-privodom-stile-mers-08-15" TargetMode="External"/><Relationship Id="rId47" Type="http://schemas.openxmlformats.org/officeDocument/2006/relationships/hyperlink" Target="https://motorring.ru/product/33150-bokovye-zerkala-elektricheskim-privodom-podogrevom-vaz-2110-11-12" TargetMode="External"/><Relationship Id="rId68" Type="http://schemas.openxmlformats.org/officeDocument/2006/relationships/hyperlink" Target="https://motorring.ru/product/33127-bokovye-zerkala-mehanicheskim-privodom-stile-mers-lada-niva" TargetMode="External"/><Relationship Id="rId89" Type="http://schemas.openxmlformats.org/officeDocument/2006/relationships/hyperlink" Target="https://motorring.ru/product/27739-bokovye-zerkala-povtoritelem-povorotov-elektroprivod-vesta" TargetMode="External"/><Relationship Id="rId112" Type="http://schemas.openxmlformats.org/officeDocument/2006/relationships/hyperlink" Target="https://motorring.ru/product/31980-mehanicheskie-bokovye-zerkala-tros-granta-povtoritelem-2107" TargetMode="External"/><Relationship Id="rId133" Type="http://schemas.openxmlformats.org/officeDocument/2006/relationships/image" Target="../media/image1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EF099-10FC-4E0D-A70C-43D599F2980D}">
  <sheetPr codeName="Лист4">
    <outlinePr summaryBelow="0"/>
  </sheetPr>
  <dimension ref="A1:Z55"/>
  <sheetViews>
    <sheetView showRuler="0" zoomScaleNormal="100" workbookViewId="0">
      <pane ySplit="2" topLeftCell="A3" activePane="bottomLeft" state="frozen"/>
      <selection pane="bottomLeft" activeCell="F4" sqref="F4:F5"/>
    </sheetView>
  </sheetViews>
  <sheetFormatPr defaultRowHeight="15" x14ac:dyDescent="0.25"/>
  <cols>
    <col min="1" max="2" width="7" style="81" bestFit="1" customWidth="1"/>
    <col min="3" max="3" width="46.7109375" style="81" customWidth="1"/>
    <col min="4" max="4" width="3.42578125" style="81" bestFit="1" customWidth="1"/>
    <col min="5" max="5" width="4.85546875" style="81" bestFit="1" customWidth="1"/>
    <col min="6" max="6" width="11" style="20" customWidth="1"/>
    <col min="7" max="7" width="25.85546875" style="20" customWidth="1"/>
    <col min="8" max="8" width="4.5703125" style="81" bestFit="1" customWidth="1"/>
    <col min="9" max="9" width="7.140625" style="80" customWidth="1"/>
    <col min="10" max="10" width="5.5703125" style="19" bestFit="1" customWidth="1"/>
    <col min="11" max="11" width="5" style="80" bestFit="1" customWidth="1"/>
    <col min="12" max="12" width="5.85546875" style="80" bestFit="1" customWidth="1"/>
    <col min="13" max="13" width="6.7109375" style="19" bestFit="1" customWidth="1"/>
    <col min="14" max="14" width="6.85546875" style="19" bestFit="1" customWidth="1"/>
    <col min="15" max="16" width="7.42578125" style="19" bestFit="1" customWidth="1"/>
    <col min="17" max="17" width="5.85546875" style="81" bestFit="1" customWidth="1"/>
    <col min="18" max="18" width="7.5703125" style="80" customWidth="1"/>
    <col min="19" max="19" width="2.7109375" style="81" customWidth="1"/>
    <col min="20" max="20" width="6" style="81" customWidth="1"/>
    <col min="21" max="21" width="8.28515625" style="81" bestFit="1" customWidth="1"/>
    <col min="22" max="22" width="7.85546875" style="81" bestFit="1" customWidth="1"/>
    <col min="23" max="23" width="8.140625" style="81" bestFit="1" customWidth="1"/>
    <col min="24" max="24" width="5.85546875" style="81" bestFit="1" customWidth="1"/>
    <col min="25" max="26" width="9.140625" style="20"/>
    <col min="27" max="16384" width="9.140625" style="81"/>
  </cols>
  <sheetData>
    <row r="1" spans="1:26" x14ac:dyDescent="0.25">
      <c r="B1" s="64">
        <v>2</v>
      </c>
      <c r="C1" s="64">
        <v>3</v>
      </c>
      <c r="D1" s="65">
        <v>4</v>
      </c>
      <c r="E1" s="65">
        <v>14</v>
      </c>
      <c r="F1" s="65">
        <v>5</v>
      </c>
      <c r="G1" s="44" t="s">
        <v>2508</v>
      </c>
      <c r="H1" s="21">
        <f>COUNT(X:X,Торг!Z:Z)/COUNT(A:A,Торг!B:B)</f>
        <v>0.37516556291390729</v>
      </c>
      <c r="I1" s="89">
        <f>M1</f>
        <v>8</v>
      </c>
      <c r="K1" s="89">
        <f>N1</f>
        <v>9</v>
      </c>
      <c r="L1" s="89">
        <f>N1</f>
        <v>9</v>
      </c>
      <c r="M1" s="65">
        <v>8</v>
      </c>
      <c r="N1" s="65">
        <v>9</v>
      </c>
      <c r="O1" s="66"/>
      <c r="P1" s="66"/>
      <c r="T1" s="86">
        <v>0.2</v>
      </c>
      <c r="U1" s="67" t="str">
        <f>_xlfn.CONCAT(ROUND(MIN(U3:U9002)*100,0),"-",ROUND(MAX(U3:U9002)*100,0),"%")</f>
        <v>21-261%</v>
      </c>
      <c r="V1" s="67" t="str">
        <f>_xlfn.CONCAT(ROUND(SUBTOTAL(5,V3:V9002)*100,0)," - ",ROUND(SUBTOTAL(4,V3:V9002)*100,0),"%")</f>
        <v>-63 - 27%</v>
      </c>
      <c r="W1" s="67" t="str">
        <f>_xlfn.CONCAT(ROUND(SUBTOTAL(5,W3:W90002)*100,0)," - ",ROUND(SUBTOTAL(4,W3:W90002)*100,0),"%")</f>
        <v>0 - 267%</v>
      </c>
      <c r="X1" s="98"/>
    </row>
    <row r="2" spans="1:26" s="82" customFormat="1" ht="30" x14ac:dyDescent="0.25">
      <c r="A2" s="2" t="s">
        <v>0</v>
      </c>
      <c r="B2" s="24" t="s">
        <v>2493</v>
      </c>
      <c r="C2" s="24" t="s">
        <v>1</v>
      </c>
      <c r="D2" s="24"/>
      <c r="E2" s="24"/>
      <c r="F2" s="24" t="s">
        <v>2694</v>
      </c>
      <c r="G2" s="45" t="s">
        <v>2</v>
      </c>
      <c r="H2" s="2"/>
      <c r="I2" s="84" t="s">
        <v>4</v>
      </c>
      <c r="J2" s="18"/>
      <c r="K2" s="90"/>
      <c r="L2" s="84" t="s">
        <v>3409</v>
      </c>
      <c r="M2" s="24" t="s">
        <v>2584</v>
      </c>
      <c r="N2" s="24" t="s">
        <v>2585</v>
      </c>
      <c r="O2" s="42" t="s">
        <v>1362</v>
      </c>
      <c r="P2" s="42" t="s">
        <v>1362</v>
      </c>
      <c r="Q2" s="8">
        <v>0</v>
      </c>
      <c r="R2" s="60" t="s">
        <v>2671</v>
      </c>
      <c r="S2" s="38"/>
      <c r="T2" s="38" t="s">
        <v>2581</v>
      </c>
      <c r="U2" s="69" t="s">
        <v>1363</v>
      </c>
      <c r="V2" s="69" t="s">
        <v>2505</v>
      </c>
      <c r="W2" s="69" t="s">
        <v>2506</v>
      </c>
      <c r="X2" s="99" t="s">
        <v>2507</v>
      </c>
      <c r="Y2" s="20"/>
      <c r="Z2" s="103"/>
    </row>
    <row r="3" spans="1:26" ht="30" x14ac:dyDescent="0.25">
      <c r="A3" s="72">
        <v>137284</v>
      </c>
      <c r="B3" s="72">
        <f>VLOOKUP($A3,'Выгр Кат'!$A:$R,B$1,0)</f>
        <v>5280</v>
      </c>
      <c r="C3" s="71" t="str">
        <f>VLOOKUP($A3,'Выгр Кат'!$A:$R,C$1,0)</f>
        <v>Боковые зеркала "Salina" (с тросовым приводом и обогревом) для Лада Нива 4х4</v>
      </c>
      <c r="D3" s="72" t="str">
        <f>VLOOKUP($A3,'Выгр Кат'!$A:$R,D$1,0)</f>
        <v>Y</v>
      </c>
      <c r="E3" s="72" t="str">
        <f>VLOOKUP($A3,'Выгр Кат'!$A:$R,E$1,0)</f>
        <v>1</v>
      </c>
      <c r="F3" s="72">
        <f>VLOOKUP($A3,'Выгр Кат'!$A:$R,F$1,0)</f>
        <v>0</v>
      </c>
      <c r="G3" s="46"/>
      <c r="H3" s="3" t="s">
        <v>3410</v>
      </c>
      <c r="I3" s="89">
        <f t="shared" ref="I3:I37" si="0">M3</f>
        <v>2300</v>
      </c>
      <c r="J3" s="14">
        <f>VLOOKUP(I3,Наценка!$A$1:$B$8,2,1)</f>
        <v>1.4</v>
      </c>
      <c r="K3" s="83">
        <f>I3*J3*100/93</f>
        <v>3462.3655913978496</v>
      </c>
      <c r="L3" s="57">
        <f>IF(K3&lt;=1000,(ROUNDUP(K3,-1)-1),(ROUNDUP(K3,-2)-10))</f>
        <v>3490</v>
      </c>
      <c r="M3" s="72">
        <f>VLOOKUP($A3,'Выгр Кат'!$A:$R,M$1,0)</f>
        <v>2300</v>
      </c>
      <c r="N3" s="72">
        <f>VLOOKUP($A3,'Выгр Кат'!$A:$R,N$1,0)</f>
        <v>3590</v>
      </c>
      <c r="O3" s="42">
        <f>M3-I3</f>
        <v>0</v>
      </c>
      <c r="P3" s="42">
        <f>N3-L3</f>
        <v>100</v>
      </c>
      <c r="Q3" s="85">
        <f>IFERROR(ROUND(L3*(1-$Q$2),),"")</f>
        <v>3490</v>
      </c>
      <c r="R3" s="60" t="str">
        <f>IFERROR((VLOOKUP($A3,'Из ГУГЛа'!$B:$G,4,0)+T3)*S3,VLOOKUP($A3,'Из ГУГЛа'!$B:$G,4,0))</f>
        <v/>
      </c>
      <c r="S3" s="39">
        <v>1</v>
      </c>
      <c r="T3" s="39"/>
      <c r="U3" s="74">
        <f>IFERROR(Q3/I3-1,"")</f>
        <v>0.51739130434782599</v>
      </c>
      <c r="V3" s="74">
        <f>IFERROR((X3-Q3)/X3,"")</f>
        <v>-0.29739776951672864</v>
      </c>
      <c r="W3" s="74">
        <f>IFERROR(IF(X3="","",X3/I3-1),"")</f>
        <v>0.16956521739130426</v>
      </c>
      <c r="X3" s="100">
        <v>2690</v>
      </c>
      <c r="Y3" s="20" t="s">
        <v>3413</v>
      </c>
    </row>
    <row r="4" spans="1:26" ht="30.75" thickBot="1" x14ac:dyDescent="0.3">
      <c r="A4" s="72">
        <v>138454</v>
      </c>
      <c r="B4" s="72">
        <f>VLOOKUP($A4,'Выгр Кат'!$A:$R,B$1,0)</f>
        <v>5308</v>
      </c>
      <c r="C4" s="71" t="str">
        <f>VLOOKUP($A4,'Выгр Кат'!$A:$R,C$1,0)</f>
        <v>Боковые зеркала "Политех" Р-1б ( с антибликовым покрытием) для Лада Нива 4х4</v>
      </c>
      <c r="D4" s="72" t="str">
        <f>VLOOKUP($A4,'Выгр Кат'!$A:$R,D$1,0)</f>
        <v>Y</v>
      </c>
      <c r="E4" s="72" t="str">
        <f>VLOOKUP($A4,'Выгр Кат'!$A:$R,E$1,0)</f>
        <v>1</v>
      </c>
      <c r="F4" s="72">
        <f>VLOOKUP($A4,'Выгр Кат'!$A:$R,F$1,0)</f>
        <v>0</v>
      </c>
      <c r="G4" s="46"/>
      <c r="H4" s="3" t="s">
        <v>3410</v>
      </c>
      <c r="I4" s="89">
        <f t="shared" si="0"/>
        <v>440</v>
      </c>
      <c r="J4" s="14">
        <f>VLOOKUP(I4,Наценка!$A$1:$B$8,2,1)</f>
        <v>2</v>
      </c>
      <c r="K4" s="91">
        <f>X4-30</f>
        <v>1268</v>
      </c>
      <c r="L4" s="57">
        <f t="shared" ref="L4:L34" si="1">IF(K4&lt;=1000,(ROUNDUP(K4,-1)-1),(ROUNDUP(K4,-2)-10))</f>
        <v>1290</v>
      </c>
      <c r="M4" s="72">
        <f>VLOOKUP($A4,'Выгр Кат'!$A:$R,M$1,0)</f>
        <v>440</v>
      </c>
      <c r="N4" s="72">
        <f>VLOOKUP($A4,'Выгр Кат'!$A:$R,N$1,0)</f>
        <v>1390</v>
      </c>
      <c r="O4" s="42">
        <f t="shared" ref="O4:O40" si="2">M4-I4</f>
        <v>0</v>
      </c>
      <c r="P4" s="42">
        <f t="shared" ref="P4:P40" si="3">N4-L4</f>
        <v>100</v>
      </c>
      <c r="Q4" s="85">
        <f t="shared" ref="Q4:Q40" si="4">IFERROR(ROUND(L4*(1-$Q$2),),"")</f>
        <v>1290</v>
      </c>
      <c r="R4" s="60">
        <f>IFERROR((VLOOKUP($A4,'Из ГУГЛа'!$B:$G,4,0)+T4)*S4,VLOOKUP($A4,'Из ГУГЛа'!$B:$G,4,0))</f>
        <v>1298</v>
      </c>
      <c r="S4" s="39">
        <v>2</v>
      </c>
      <c r="T4" s="39"/>
      <c r="U4" s="74">
        <f t="shared" ref="U4:U40" si="5">IFERROR(Q4/I4-1,"")</f>
        <v>1.9318181818181817</v>
      </c>
      <c r="V4" s="74">
        <f t="shared" ref="V4:V40" si="6">IFERROR((X4-Q4)/X4,"")</f>
        <v>6.1633281972265025E-3</v>
      </c>
      <c r="W4" s="74">
        <f t="shared" ref="W4:W40" si="7">IFERROR(IF(X4="","",X4/I4-1),"")</f>
        <v>1.9500000000000002</v>
      </c>
      <c r="X4" s="101">
        <f>1298</f>
        <v>1298</v>
      </c>
      <c r="Y4" s="20" t="s">
        <v>2656</v>
      </c>
      <c r="Z4" s="81"/>
    </row>
    <row r="5" spans="1:26" ht="45.75" thickTop="1" x14ac:dyDescent="0.25">
      <c r="A5" s="72">
        <v>184346</v>
      </c>
      <c r="B5" s="72">
        <f>VLOOKUP($A5,'Выгр Кат'!$A:$R,B$1,0)</f>
        <v>5311</v>
      </c>
      <c r="C5" s="71" t="str">
        <f>VLOOKUP($A5,'Выгр Кат'!$A:$R,C$1,0)</f>
        <v>Оригинальные боковые зеркала (с электроприводом и обогревом) для Лада Нива 4x4</v>
      </c>
      <c r="D5" s="72" t="str">
        <f>VLOOKUP($A5,'Выгр Кат'!$A:$R,D$1,0)</f>
        <v>Y</v>
      </c>
      <c r="E5" s="72" t="str">
        <f>VLOOKUP($A5,'Выгр Кат'!$A:$R,E$1,0)</f>
        <v>1</v>
      </c>
      <c r="F5" s="72">
        <f>VLOOKUP($A5,'Выгр Кат'!$A:$R,F$1,0)</f>
        <v>0</v>
      </c>
      <c r="G5" s="46"/>
      <c r="H5" s="3" t="s">
        <v>3410</v>
      </c>
      <c r="I5" s="89">
        <f t="shared" si="0"/>
        <v>3400</v>
      </c>
      <c r="J5" s="14">
        <f>VLOOKUP(I5,Наценка!$A$1:$B$8,2,1)</f>
        <v>1.4</v>
      </c>
      <c r="K5" s="83">
        <f t="shared" ref="K5:K27" si="8">I5*J5*100/93</f>
        <v>5118.2795698924729</v>
      </c>
      <c r="L5" s="57">
        <f t="shared" si="1"/>
        <v>5190</v>
      </c>
      <c r="M5" s="72">
        <f>VLOOKUP($A5,'Выгр Кат'!$A:$R,M$1,0)</f>
        <v>3400</v>
      </c>
      <c r="N5" s="72">
        <f>VLOOKUP($A5,'Выгр Кат'!$A:$R,N$1,0)</f>
        <v>5290</v>
      </c>
      <c r="O5" s="42">
        <f t="shared" si="2"/>
        <v>0</v>
      </c>
      <c r="P5" s="42">
        <f t="shared" si="3"/>
        <v>100</v>
      </c>
      <c r="Q5" s="85">
        <f t="shared" si="4"/>
        <v>5190</v>
      </c>
      <c r="R5" s="60" t="str">
        <f>IFERROR((VLOOKUP($A5,'Из ГУГЛа'!$B:$G,4,0)+T5)*S5,VLOOKUP($A5,'Из ГУГЛа'!$B:$G,4,0))</f>
        <v/>
      </c>
      <c r="S5" s="39">
        <v>1</v>
      </c>
      <c r="T5" s="39"/>
      <c r="U5" s="74">
        <f t="shared" si="5"/>
        <v>0.52647058823529402</v>
      </c>
      <c r="V5" s="74">
        <f t="shared" si="6"/>
        <v>0.11884550084889643</v>
      </c>
      <c r="W5" s="74">
        <f t="shared" si="7"/>
        <v>0.73235294117647065</v>
      </c>
      <c r="X5" s="100">
        <v>5890</v>
      </c>
      <c r="Y5" s="20" t="s">
        <v>2647</v>
      </c>
    </row>
    <row r="6" spans="1:26" ht="15.75" thickBot="1" x14ac:dyDescent="0.3">
      <c r="A6" s="72">
        <v>138261</v>
      </c>
      <c r="B6" s="72">
        <f>VLOOKUP($A6,'Выгр Кат'!$A:$R,B$1,0)</f>
        <v>6282</v>
      </c>
      <c r="C6" s="71" t="str">
        <f>VLOOKUP($A6,'Выгр Кат'!$A:$R,C$1,0)</f>
        <v>Боковые зеркала "АТП" для Лада Ларгус</v>
      </c>
      <c r="D6" s="72" t="str">
        <f>VLOOKUP($A6,'Выгр Кат'!$A:$R,D$1,0)</f>
        <v>Y</v>
      </c>
      <c r="E6" s="72" t="str">
        <f>VLOOKUP($A6,'Выгр Кат'!$A:$R,E$1,0)</f>
        <v>1</v>
      </c>
      <c r="F6" s="72">
        <f>VLOOKUP($A6,'Выгр Кат'!$A:$R,F$1,0)</f>
        <v>0</v>
      </c>
      <c r="G6" s="46" t="s">
        <v>14</v>
      </c>
      <c r="H6" s="3" t="s">
        <v>3410</v>
      </c>
      <c r="I6" s="89">
        <f t="shared" si="0"/>
        <v>1300</v>
      </c>
      <c r="J6" s="14">
        <f>VLOOKUP(I6,Наценка!$A$1:$B$8,2,1)</f>
        <v>1.45</v>
      </c>
      <c r="K6" s="92">
        <f>X6-100</f>
        <v>3090</v>
      </c>
      <c r="L6" s="57">
        <f t="shared" si="1"/>
        <v>3090</v>
      </c>
      <c r="M6" s="72">
        <f>VLOOKUP($A6,'Выгр Кат'!$A:$R,M$1,0)</f>
        <v>1300</v>
      </c>
      <c r="N6" s="72">
        <f>VLOOKUP($A6,'Выгр Кат'!$A:$R,N$1,0)</f>
        <v>3190</v>
      </c>
      <c r="O6" s="42">
        <f t="shared" si="2"/>
        <v>0</v>
      </c>
      <c r="P6" s="42">
        <f t="shared" si="3"/>
        <v>100</v>
      </c>
      <c r="Q6" s="85">
        <f t="shared" si="4"/>
        <v>3090</v>
      </c>
      <c r="R6" s="60">
        <f>IFERROR((VLOOKUP($A6,'Из ГУГЛа'!$B:$G,4,0)+T6)*S6,VLOOKUP($A6,'Из ГУГЛа'!$B:$G,4,0))</f>
        <v>3190</v>
      </c>
      <c r="S6" s="39">
        <v>1</v>
      </c>
      <c r="T6" s="39"/>
      <c r="U6" s="74">
        <f t="shared" si="5"/>
        <v>1.3769230769230769</v>
      </c>
      <c r="V6" s="74">
        <f t="shared" si="6"/>
        <v>3.1347962382445138E-2</v>
      </c>
      <c r="W6" s="74">
        <f t="shared" si="7"/>
        <v>1.453846153846154</v>
      </c>
      <c r="X6" s="101">
        <v>3190</v>
      </c>
      <c r="Y6" s="20" t="s">
        <v>2670</v>
      </c>
      <c r="Z6" s="81"/>
    </row>
    <row r="7" spans="1:26" ht="30.75" thickTop="1" x14ac:dyDescent="0.25">
      <c r="A7" s="72">
        <v>143492</v>
      </c>
      <c r="B7" s="72">
        <f>VLOOKUP($A7,'Выгр Кат'!$A:$R,B$1,0)</f>
        <v>6474</v>
      </c>
      <c r="C7" s="71" t="str">
        <f>VLOOKUP($A7,'Выгр Кат'!$A:$R,C$1,0)</f>
        <v>Декоративная решетка радиатора, 4 лопасти без значка (хром) для Лада Приора 2</v>
      </c>
      <c r="D7" s="72" t="str">
        <f>VLOOKUP($A7,'Выгр Кат'!$A:$R,D$1,0)</f>
        <v>Y</v>
      </c>
      <c r="E7" s="72" t="str">
        <f>VLOOKUP($A7,'Выгр Кат'!$A:$R,E$1,0)</f>
        <v>1</v>
      </c>
      <c r="F7" s="72">
        <f>VLOOKUP($A7,'Выгр Кат'!$A:$R,F$1,0)</f>
        <v>0</v>
      </c>
      <c r="G7" s="46"/>
      <c r="H7" s="3" t="s">
        <v>3410</v>
      </c>
      <c r="I7" s="89">
        <f t="shared" si="0"/>
        <v>1000</v>
      </c>
      <c r="J7" s="14">
        <f>VLOOKUP(I7,Наценка!$A$1:$B$8,2,1)</f>
        <v>1.45</v>
      </c>
      <c r="K7" s="83">
        <f t="shared" si="8"/>
        <v>1559.1397849462367</v>
      </c>
      <c r="L7" s="57">
        <f t="shared" si="1"/>
        <v>1590</v>
      </c>
      <c r="M7" s="72">
        <f>VLOOKUP($A7,'Выгр Кат'!$A:$R,M$1,0)</f>
        <v>1000</v>
      </c>
      <c r="N7" s="72">
        <f>VLOOKUP($A7,'Выгр Кат'!$A:$R,N$1,0)</f>
        <v>1690</v>
      </c>
      <c r="O7" s="42">
        <f t="shared" si="2"/>
        <v>0</v>
      </c>
      <c r="P7" s="42">
        <f t="shared" si="3"/>
        <v>100</v>
      </c>
      <c r="Q7" s="85">
        <f t="shared" si="4"/>
        <v>1590</v>
      </c>
      <c r="R7" s="60" t="str">
        <f>IFERROR((VLOOKUP($A7,'Из ГУГЛа'!$B:$G,4,0)+T7)*S7,VLOOKUP($A7,'Из ГУГЛа'!$B:$G,4,0))</f>
        <v/>
      </c>
      <c r="S7" s="39">
        <v>1</v>
      </c>
      <c r="T7" s="39"/>
      <c r="U7" s="74">
        <f t="shared" si="5"/>
        <v>0.59000000000000008</v>
      </c>
      <c r="V7" s="74" t="str">
        <f t="shared" si="6"/>
        <v/>
      </c>
      <c r="W7" s="74" t="str">
        <f t="shared" si="7"/>
        <v/>
      </c>
      <c r="X7" s="102" t="s">
        <v>2579</v>
      </c>
    </row>
    <row r="8" spans="1:26" ht="30" x14ac:dyDescent="0.25">
      <c r="A8" s="72">
        <v>142842</v>
      </c>
      <c r="B8" s="72">
        <f>VLOOKUP($A8,'Выгр Кат'!$A:$R,B$1,0)</f>
        <v>6482</v>
      </c>
      <c r="C8" s="71" t="str">
        <f>VLOOKUP($A8,'Выгр Кат'!$A:$R,C$1,0)</f>
        <v>(дубль) Декоративная решетка радиатора "Соты" (хром) для Лада Приора 2</v>
      </c>
      <c r="D8" s="72" t="str">
        <f>VLOOKUP($A8,'Выгр Кат'!$A:$R,D$1,0)</f>
        <v>N</v>
      </c>
      <c r="E8" s="72" t="str">
        <f>VLOOKUP($A8,'Выгр Кат'!$A:$R,E$1,0)</f>
        <v>1</v>
      </c>
      <c r="F8" s="72">
        <f>VLOOKUP($A8,'Выгр Кат'!$A:$R,F$1,0)</f>
        <v>0</v>
      </c>
      <c r="G8" s="46"/>
      <c r="H8" s="3" t="s">
        <v>3410</v>
      </c>
      <c r="I8" s="89">
        <f t="shared" si="0"/>
        <v>1000</v>
      </c>
      <c r="J8" s="14">
        <f>VLOOKUP(I8,Наценка!$A$1:$B$8,2,1)</f>
        <v>1.45</v>
      </c>
      <c r="K8" s="83">
        <f t="shared" si="8"/>
        <v>1559.1397849462367</v>
      </c>
      <c r="L8" s="57">
        <f t="shared" si="1"/>
        <v>1590</v>
      </c>
      <c r="M8" s="72">
        <f>VLOOKUP($A8,'Выгр Кат'!$A:$R,M$1,0)</f>
        <v>1000</v>
      </c>
      <c r="N8" s="72">
        <f>VLOOKUP($A8,'Выгр Кат'!$A:$R,N$1,0)</f>
        <v>1590</v>
      </c>
      <c r="O8" s="42">
        <f t="shared" si="2"/>
        <v>0</v>
      </c>
      <c r="P8" s="42">
        <f t="shared" si="3"/>
        <v>0</v>
      </c>
      <c r="Q8" s="85">
        <f t="shared" si="4"/>
        <v>1590</v>
      </c>
      <c r="R8" s="60" t="str">
        <f>IFERROR((VLOOKUP($A8,'Из ГУГЛа'!$B:$G,4,0)+T8)*S8,VLOOKUP($A8,'Из ГУГЛа'!$B:$G,4,0))</f>
        <v/>
      </c>
      <c r="S8" s="39">
        <v>1</v>
      </c>
      <c r="T8" s="39"/>
      <c r="U8" s="74">
        <f t="shared" si="5"/>
        <v>0.59000000000000008</v>
      </c>
      <c r="V8" s="74" t="str">
        <f t="shared" si="6"/>
        <v/>
      </c>
      <c r="W8" s="74" t="str">
        <f t="shared" si="7"/>
        <v/>
      </c>
      <c r="X8" s="100"/>
    </row>
    <row r="9" spans="1:26" ht="30.75" thickBot="1" x14ac:dyDescent="0.3">
      <c r="A9" s="72">
        <v>143495</v>
      </c>
      <c r="B9" s="72">
        <f>VLOOKUP($A9,'Выгр Кат'!$A:$R,B$1,0)</f>
        <v>6487</v>
      </c>
      <c r="C9" s="71" t="str">
        <f>VLOOKUP($A9,'Выгр Кат'!$A:$R,C$1,0)</f>
        <v>Декоративная решётка радиатора, 4 лопасти узкие (хром) для Лада Приора</v>
      </c>
      <c r="D9" s="72" t="str">
        <f>VLOOKUP($A9,'Выгр Кат'!$A:$R,D$1,0)</f>
        <v>Y</v>
      </c>
      <c r="E9" s="72" t="str">
        <f>VLOOKUP($A9,'Выгр Кат'!$A:$R,E$1,0)</f>
        <v>1</v>
      </c>
      <c r="F9" s="72">
        <f>VLOOKUP($A9,'Выгр Кат'!$A:$R,F$1,0)</f>
        <v>0</v>
      </c>
      <c r="G9" s="46"/>
      <c r="H9" s="3" t="s">
        <v>3410</v>
      </c>
      <c r="I9" s="89">
        <f t="shared" si="0"/>
        <v>700</v>
      </c>
      <c r="J9" s="14">
        <f>VLOOKUP(I9,Наценка!$A$1:$B$8,2,1)</f>
        <v>1.75</v>
      </c>
      <c r="K9" s="83">
        <f>I9*J9</f>
        <v>1225</v>
      </c>
      <c r="L9" s="57">
        <f t="shared" si="1"/>
        <v>1290</v>
      </c>
      <c r="M9" s="72">
        <f>VLOOKUP($A9,'Выгр Кат'!$A:$R,M$1,0)</f>
        <v>700</v>
      </c>
      <c r="N9" s="72">
        <f>VLOOKUP($A9,'Выгр Кат'!$A:$R,N$1,0)</f>
        <v>1390</v>
      </c>
      <c r="O9" s="42">
        <f t="shared" si="2"/>
        <v>0</v>
      </c>
      <c r="P9" s="42">
        <f t="shared" si="3"/>
        <v>100</v>
      </c>
      <c r="Q9" s="85">
        <f t="shared" si="4"/>
        <v>1290</v>
      </c>
      <c r="R9" s="60">
        <f>IFERROR((VLOOKUP($A9,'Из ГУГЛа'!$B:$G,4,0)+T9)*S9,VLOOKUP($A9,'Из ГУГЛа'!$B:$G,4,0))</f>
        <v>790</v>
      </c>
      <c r="S9" s="39">
        <v>1</v>
      </c>
      <c r="T9" s="39"/>
      <c r="U9" s="74">
        <f t="shared" si="5"/>
        <v>0.84285714285714275</v>
      </c>
      <c r="V9" s="74">
        <f t="shared" si="6"/>
        <v>-0.63291139240506333</v>
      </c>
      <c r="W9" s="74">
        <f t="shared" si="7"/>
        <v>0.12857142857142856</v>
      </c>
      <c r="X9" s="101">
        <v>790</v>
      </c>
      <c r="Y9" s="20" t="s">
        <v>2657</v>
      </c>
      <c r="Z9" s="81"/>
    </row>
    <row r="10" spans="1:26" ht="30.75" thickTop="1" x14ac:dyDescent="0.25">
      <c r="A10" s="72">
        <v>137606</v>
      </c>
      <c r="B10" s="72">
        <f>VLOOKUP($A10,'Выгр Кат'!$A:$R,B$1,0)</f>
        <v>6587</v>
      </c>
      <c r="C10" s="71" t="str">
        <f>VLOOKUP($A10,'Выгр Кат'!$A:$R,C$1,0)</f>
        <v>Боковые зеркала "АТП" (нового образца, механика без обогрева) для Лада Приора</v>
      </c>
      <c r="D10" s="72" t="str">
        <f>VLOOKUP($A10,'Выгр Кат'!$A:$R,D$1,0)</f>
        <v>Y</v>
      </c>
      <c r="E10" s="72" t="str">
        <f>VLOOKUP($A10,'Выгр Кат'!$A:$R,E$1,0)</f>
        <v>1</v>
      </c>
      <c r="F10" s="72">
        <f>VLOOKUP($A10,'Выгр Кат'!$A:$R,F$1,0)</f>
        <v>0</v>
      </c>
      <c r="G10" s="46" t="s">
        <v>24</v>
      </c>
      <c r="H10" s="3" t="s">
        <v>3410</v>
      </c>
      <c r="I10" s="89">
        <f t="shared" si="0"/>
        <v>1700</v>
      </c>
      <c r="J10" s="14">
        <f>VLOOKUP(I10,Наценка!$A$1:$B$8,2,1)</f>
        <v>1.45</v>
      </c>
      <c r="K10" s="83">
        <f t="shared" si="8"/>
        <v>2650.5376344086021</v>
      </c>
      <c r="L10" s="57">
        <f t="shared" si="1"/>
        <v>2690</v>
      </c>
      <c r="M10" s="72">
        <f>VLOOKUP($A10,'Выгр Кат'!$A:$R,M$1,0)</f>
        <v>1700</v>
      </c>
      <c r="N10" s="72">
        <f>VLOOKUP($A10,'Выгр Кат'!$A:$R,N$1,0)</f>
        <v>2790</v>
      </c>
      <c r="O10" s="42">
        <f t="shared" si="2"/>
        <v>0</v>
      </c>
      <c r="P10" s="42">
        <f t="shared" si="3"/>
        <v>100</v>
      </c>
      <c r="Q10" s="85">
        <f t="shared" si="4"/>
        <v>2690</v>
      </c>
      <c r="R10" s="60" t="str">
        <f>IFERROR((VLOOKUP($A10,'Из ГУГЛа'!$B:$G,4,0)+T10)*S10,VLOOKUP($A10,'Из ГУГЛа'!$B:$G,4,0))</f>
        <v/>
      </c>
      <c r="S10" s="39">
        <v>1</v>
      </c>
      <c r="T10" s="39"/>
      <c r="U10" s="74">
        <f t="shared" si="5"/>
        <v>0.58235294117647052</v>
      </c>
      <c r="V10" s="74">
        <f t="shared" si="6"/>
        <v>0.27100271002710025</v>
      </c>
      <c r="W10" s="74">
        <f t="shared" si="7"/>
        <v>1.1705882352941175</v>
      </c>
      <c r="X10" s="100">
        <v>3690</v>
      </c>
      <c r="Y10" s="20" t="s">
        <v>3414</v>
      </c>
    </row>
    <row r="11" spans="1:26" ht="45" x14ac:dyDescent="0.25">
      <c r="A11" s="72">
        <v>138405</v>
      </c>
      <c r="B11" s="72">
        <f>VLOOKUP($A11,'Выгр Кат'!$A:$R,B$1,0)</f>
        <v>6590</v>
      </c>
      <c r="C11" s="71" t="str">
        <f>VLOOKUP($A11,'Выгр Кат'!$A:$R,C$1,0)</f>
        <v>Боковые зеркала "АТП" старого образца (с электроприводом и обогревом) для Лада Приора</v>
      </c>
      <c r="D11" s="72" t="str">
        <f>VLOOKUP($A11,'Выгр Кат'!$A:$R,D$1,0)</f>
        <v>Y</v>
      </c>
      <c r="E11" s="72" t="str">
        <f>VLOOKUP($A11,'Выгр Кат'!$A:$R,E$1,0)</f>
        <v>1</v>
      </c>
      <c r="F11" s="72">
        <f>VLOOKUP($A11,'Выгр Кат'!$A:$R,F$1,0)</f>
        <v>0</v>
      </c>
      <c r="G11" s="46" t="s">
        <v>26</v>
      </c>
      <c r="H11" s="3" t="s">
        <v>3410</v>
      </c>
      <c r="I11" s="89">
        <f t="shared" si="0"/>
        <v>2300</v>
      </c>
      <c r="J11" s="14">
        <f>VLOOKUP(I11,Наценка!$A$1:$B$8,2,1)</f>
        <v>1.4</v>
      </c>
      <c r="K11" s="83">
        <f t="shared" si="8"/>
        <v>3462.3655913978496</v>
      </c>
      <c r="L11" s="57">
        <f t="shared" si="1"/>
        <v>3490</v>
      </c>
      <c r="M11" s="72">
        <f>VLOOKUP($A11,'Выгр Кат'!$A:$R,M$1,0)</f>
        <v>2300</v>
      </c>
      <c r="N11" s="72">
        <f>VLOOKUP($A11,'Выгр Кат'!$A:$R,N$1,0)</f>
        <v>3590</v>
      </c>
      <c r="O11" s="42">
        <f t="shared" si="2"/>
        <v>0</v>
      </c>
      <c r="P11" s="42">
        <f t="shared" si="3"/>
        <v>100</v>
      </c>
      <c r="Q11" s="85">
        <f t="shared" si="4"/>
        <v>3490</v>
      </c>
      <c r="R11" s="60" t="str">
        <f>IFERROR((VLOOKUP($A11,'Из ГУГЛа'!$B:$G,4,0)+T11)*S11,VLOOKUP($A11,'Из ГУГЛа'!$B:$G,4,0))</f>
        <v/>
      </c>
      <c r="S11" s="39">
        <v>2</v>
      </c>
      <c r="T11" s="39"/>
      <c r="U11" s="74">
        <f t="shared" si="5"/>
        <v>0.51739130434782599</v>
      </c>
      <c r="V11" s="74">
        <f t="shared" si="6"/>
        <v>-0.17114093959731544</v>
      </c>
      <c r="W11" s="74">
        <f t="shared" si="7"/>
        <v>0.29565217391304355</v>
      </c>
      <c r="X11" s="100">
        <f>1490*2</f>
        <v>2980</v>
      </c>
      <c r="Y11" s="20" t="s">
        <v>3415</v>
      </c>
    </row>
    <row r="12" spans="1:26" ht="30.75" thickBot="1" x14ac:dyDescent="0.3">
      <c r="A12" s="72">
        <v>194076</v>
      </c>
      <c r="B12" s="72">
        <f>VLOOKUP($A12,'Выгр Кат'!$A:$R,B$1,0)</f>
        <v>6630</v>
      </c>
      <c r="C12" s="71" t="str">
        <f>VLOOKUP($A12,'Выгр Кат'!$A:$R,C$1,0)</f>
        <v>Повторители поворота зеркал "SE" для Лада Приора</v>
      </c>
      <c r="D12" s="72" t="str">
        <f>VLOOKUP($A12,'Выгр Кат'!$A:$R,D$1,0)</f>
        <v>Y</v>
      </c>
      <c r="E12" s="72" t="str">
        <f>VLOOKUP($A12,'Выгр Кат'!$A:$R,E$1,0)</f>
        <v>1</v>
      </c>
      <c r="F12" s="72">
        <f>VLOOKUP($A12,'Выгр Кат'!$A:$R,F$1,0)</f>
        <v>0</v>
      </c>
      <c r="G12" s="46" t="s">
        <v>28</v>
      </c>
      <c r="H12" s="3" t="s">
        <v>3410</v>
      </c>
      <c r="I12" s="89">
        <f t="shared" si="0"/>
        <v>270</v>
      </c>
      <c r="J12" s="14">
        <f>VLOOKUP(I12,Наценка!$A$1:$B$8,2,1)</f>
        <v>2</v>
      </c>
      <c r="K12" s="91">
        <f t="shared" ref="K12:K13" si="9">X12-30</f>
        <v>960</v>
      </c>
      <c r="L12" s="57">
        <f t="shared" si="1"/>
        <v>959</v>
      </c>
      <c r="M12" s="72">
        <f>VLOOKUP($A12,'Выгр Кат'!$A:$R,M$1,0)</f>
        <v>270</v>
      </c>
      <c r="N12" s="72">
        <f>VLOOKUP($A12,'Выгр Кат'!$A:$R,N$1,0)</f>
        <v>979</v>
      </c>
      <c r="O12" s="42">
        <f t="shared" si="2"/>
        <v>0</v>
      </c>
      <c r="P12" s="42">
        <f t="shared" si="3"/>
        <v>20</v>
      </c>
      <c r="Q12" s="85">
        <f t="shared" si="4"/>
        <v>959</v>
      </c>
      <c r="R12" s="60">
        <f>IFERROR((VLOOKUP($A12,'Из ГУГЛа'!$B:$G,4,0)+T12)*S12,VLOOKUP($A12,'Из ГУГЛа'!$B:$G,4,0))</f>
        <v>990</v>
      </c>
      <c r="S12" s="39">
        <v>1</v>
      </c>
      <c r="T12" s="39"/>
      <c r="U12" s="74">
        <f t="shared" si="5"/>
        <v>2.5518518518518518</v>
      </c>
      <c r="V12" s="74">
        <f t="shared" si="6"/>
        <v>3.1313131313131314E-2</v>
      </c>
      <c r="W12" s="74">
        <f t="shared" si="7"/>
        <v>2.6666666666666665</v>
      </c>
      <c r="X12" s="101">
        <v>990</v>
      </c>
      <c r="Y12" s="20" t="s">
        <v>2658</v>
      </c>
      <c r="Z12" s="81"/>
    </row>
    <row r="13" spans="1:26" ht="31.5" thickTop="1" thickBot="1" x14ac:dyDescent="0.3">
      <c r="A13" s="72">
        <v>194065</v>
      </c>
      <c r="B13" s="72">
        <f>VLOOKUP($A13,'Выгр Кат'!$A:$R,B$1,0)</f>
        <v>7769</v>
      </c>
      <c r="C13" s="71" t="str">
        <f>VLOOKUP($A13,'Выгр Кат'!$A:$R,C$1,0)</f>
        <v>Повторители в зеркала нового образца для Лада Гранта, Датсун (mi-DO, on-DO)</v>
      </c>
      <c r="D13" s="72" t="str">
        <f>VLOOKUP($A13,'Выгр Кат'!$A:$R,D$1,0)</f>
        <v>Y</v>
      </c>
      <c r="E13" s="72" t="str">
        <f>VLOOKUP($A13,'Выгр Кат'!$A:$R,E$1,0)</f>
        <v>1ск1</v>
      </c>
      <c r="F13" s="72">
        <f>VLOOKUP($A13,'Выгр Кат'!$A:$R,F$1,0)</f>
        <v>0</v>
      </c>
      <c r="G13" s="46" t="s">
        <v>30</v>
      </c>
      <c r="H13" s="3" t="s">
        <v>3410</v>
      </c>
      <c r="I13" s="89">
        <f t="shared" si="0"/>
        <v>250</v>
      </c>
      <c r="J13" s="14">
        <f>VLOOKUP(I13,Наценка!$A$1:$B$8,2,1)</f>
        <v>2</v>
      </c>
      <c r="K13" s="91">
        <f t="shared" si="9"/>
        <v>719</v>
      </c>
      <c r="L13" s="57">
        <f t="shared" si="1"/>
        <v>719</v>
      </c>
      <c r="M13" s="72">
        <f>VLOOKUP($A13,'Выгр Кат'!$A:$R,M$1,0)</f>
        <v>250</v>
      </c>
      <c r="N13" s="72">
        <f>VLOOKUP($A13,'Выгр Кат'!$A:$R,N$1,0)</f>
        <v>739</v>
      </c>
      <c r="O13" s="42">
        <f t="shared" si="2"/>
        <v>0</v>
      </c>
      <c r="P13" s="42">
        <f t="shared" si="3"/>
        <v>20</v>
      </c>
      <c r="Q13" s="85">
        <f t="shared" si="4"/>
        <v>719</v>
      </c>
      <c r="R13" s="60">
        <f>IFERROR((VLOOKUP($A13,'Из ГУГЛа'!$B:$G,4,0)+T13)*S13,VLOOKUP($A13,'Из ГУГЛа'!$B:$G,4,0))</f>
        <v>749</v>
      </c>
      <c r="S13" s="39">
        <v>1</v>
      </c>
      <c r="T13" s="39"/>
      <c r="U13" s="74">
        <f t="shared" si="5"/>
        <v>1.8759999999999999</v>
      </c>
      <c r="V13" s="74">
        <f t="shared" si="6"/>
        <v>4.0053404539385849E-2</v>
      </c>
      <c r="W13" s="74">
        <f t="shared" si="7"/>
        <v>1.996</v>
      </c>
      <c r="X13" s="101">
        <v>749</v>
      </c>
      <c r="Y13" s="20" t="s">
        <v>2659</v>
      </c>
      <c r="Z13" s="81"/>
    </row>
    <row r="14" spans="1:26" ht="46.5" thickTop="1" thickBot="1" x14ac:dyDescent="0.3">
      <c r="A14" s="72">
        <v>137276</v>
      </c>
      <c r="B14" s="72">
        <f>VLOOKUP($A14,'Выгр Кат'!$A:$R,B$1,0)</f>
        <v>7803</v>
      </c>
      <c r="C14" s="71" t="str">
        <f>VLOOKUP($A14,'Выгр Кат'!$A:$R,C$1,0)</f>
        <v>Боковые зеркала "Salina" "Норма" для Лада (Калина, Калина 2, Гранта), Датсун (mi-DO, on-DO)</v>
      </c>
      <c r="D14" s="72" t="str">
        <f>VLOOKUP($A14,'Выгр Кат'!$A:$R,D$1,0)</f>
        <v>Y</v>
      </c>
      <c r="E14" s="72" t="str">
        <f>VLOOKUP($A14,'Выгр Кат'!$A:$R,E$1,0)</f>
        <v>1</v>
      </c>
      <c r="F14" s="72">
        <f>VLOOKUP($A14,'Выгр Кат'!$A:$R,F$1,0)</f>
        <v>0</v>
      </c>
      <c r="G14" s="46"/>
      <c r="H14" s="3" t="s">
        <v>3410</v>
      </c>
      <c r="I14" s="89">
        <f t="shared" si="0"/>
        <v>2900</v>
      </c>
      <c r="J14" s="14">
        <f>VLOOKUP(I14,Наценка!$A$1:$B$8,2,1)</f>
        <v>1.4</v>
      </c>
      <c r="K14" s="83">
        <f>I14*J14</f>
        <v>4059.9999999999995</v>
      </c>
      <c r="L14" s="57">
        <f t="shared" si="1"/>
        <v>4090</v>
      </c>
      <c r="M14" s="72">
        <f>VLOOKUP($A14,'Выгр Кат'!$A:$R,M$1,0)</f>
        <v>2900</v>
      </c>
      <c r="N14" s="72">
        <f>VLOOKUP($A14,'Выгр Кат'!$A:$R,N$1,0)</f>
        <v>4190</v>
      </c>
      <c r="O14" s="42">
        <f t="shared" si="2"/>
        <v>0</v>
      </c>
      <c r="P14" s="42">
        <f t="shared" si="3"/>
        <v>100</v>
      </c>
      <c r="Q14" s="85">
        <f t="shared" si="4"/>
        <v>4090</v>
      </c>
      <c r="R14" s="60">
        <f>IFERROR((VLOOKUP($A14,'Из ГУГЛа'!$B:$G,4,0)+T14)*S14,VLOOKUP($A14,'Из ГУГЛа'!$B:$G,4,0))</f>
        <v>2890</v>
      </c>
      <c r="S14" s="39">
        <v>1</v>
      </c>
      <c r="T14" s="39"/>
      <c r="U14" s="74">
        <f t="shared" si="5"/>
        <v>0.41034482758620694</v>
      </c>
      <c r="V14" s="74">
        <f t="shared" si="6"/>
        <v>-0.41522491349480967</v>
      </c>
      <c r="W14" s="74">
        <f t="shared" si="7"/>
        <v>-3.4482758620689724E-3</v>
      </c>
      <c r="X14" s="101">
        <v>2890</v>
      </c>
      <c r="Y14" s="20" t="s">
        <v>2660</v>
      </c>
      <c r="Z14" s="81"/>
    </row>
    <row r="15" spans="1:26" ht="60.75" thickTop="1" x14ac:dyDescent="0.25">
      <c r="A15" s="72">
        <v>184285</v>
      </c>
      <c r="B15" s="72">
        <f>VLOOKUP($A15,'Выгр Кат'!$A:$R,B$1,0)</f>
        <v>7814</v>
      </c>
      <c r="C15" s="71" t="str">
        <f>VLOOKUP($A15,'Выгр Кат'!$A:$R,C$1,0)</f>
        <v>Оригинальные боковые зеркала "Лифтбек" с электроприводом и обогревом для Лада (Гранта, Калина, Калина 2), Датсун (mi-DO, on-DO)</v>
      </c>
      <c r="D15" s="72" t="str">
        <f>VLOOKUP($A15,'Выгр Кат'!$A:$R,D$1,0)</f>
        <v>Y</v>
      </c>
      <c r="E15" s="72" t="str">
        <f>VLOOKUP($A15,'Выгр Кат'!$A:$R,E$1,0)</f>
        <v>0</v>
      </c>
      <c r="F15" s="72">
        <f>VLOOKUP($A15,'Выгр Кат'!$A:$R,F$1,0)</f>
        <v>0</v>
      </c>
      <c r="G15" s="46"/>
      <c r="H15" s="3" t="s">
        <v>3410</v>
      </c>
      <c r="I15" s="89">
        <f t="shared" si="0"/>
        <v>3000</v>
      </c>
      <c r="J15" s="14">
        <f>VLOOKUP(I15,Наценка!$A$1:$B$8,2,1)</f>
        <v>1.4</v>
      </c>
      <c r="K15" s="83">
        <f t="shared" si="8"/>
        <v>4516.1290322580644</v>
      </c>
      <c r="L15" s="57">
        <f t="shared" si="1"/>
        <v>4590</v>
      </c>
      <c r="M15" s="72">
        <f>VLOOKUP($A15,'Выгр Кат'!$A:$R,M$1,0)</f>
        <v>3000</v>
      </c>
      <c r="N15" s="72">
        <f>VLOOKUP($A15,'Выгр Кат'!$A:$R,N$1,0)</f>
        <v>4690</v>
      </c>
      <c r="O15" s="42">
        <f t="shared" si="2"/>
        <v>0</v>
      </c>
      <c r="P15" s="42">
        <f t="shared" si="3"/>
        <v>100</v>
      </c>
      <c r="Q15" s="85">
        <f t="shared" si="4"/>
        <v>4590</v>
      </c>
      <c r="R15" s="60" t="str">
        <f>IFERROR((VLOOKUP($A15,'Из ГУГЛа'!$B:$G,4,0)+T15)*S15,VLOOKUP($A15,'Из ГУГЛа'!$B:$G,4,0))</f>
        <v/>
      </c>
      <c r="S15" s="39">
        <v>1</v>
      </c>
      <c r="T15" s="39"/>
      <c r="U15" s="74">
        <f t="shared" si="5"/>
        <v>0.53</v>
      </c>
      <c r="V15" s="74" t="str">
        <f t="shared" si="6"/>
        <v/>
      </c>
      <c r="W15" s="74" t="str">
        <f t="shared" si="7"/>
        <v/>
      </c>
      <c r="X15" s="100"/>
    </row>
    <row r="16" spans="1:26" ht="45.75" thickBot="1" x14ac:dyDescent="0.3">
      <c r="A16" s="72">
        <v>184004</v>
      </c>
      <c r="B16" s="72">
        <f>VLOOKUP($A16,'Выгр Кат'!$A:$R,B$1,0)</f>
        <v>7901</v>
      </c>
      <c r="C16" s="71" t="str">
        <f>VLOOKUP($A16,'Выгр Кат'!$A:$R,C$1,0)</f>
        <v>Оригинальное боковое зеркало "ДААЗ" с антибликом, обогревом и электроприводом для Лада Калина</v>
      </c>
      <c r="D16" s="72" t="str">
        <f>VLOOKUP($A16,'Выгр Кат'!$A:$R,D$1,0)</f>
        <v>Y</v>
      </c>
      <c r="E16" s="72" t="str">
        <f>VLOOKUP($A16,'Выгр Кат'!$A:$R,E$1,0)</f>
        <v>1</v>
      </c>
      <c r="F16" s="72" t="str">
        <f>VLOOKUP($A16,'Выгр Кат'!$A:$R,F$1,0)</f>
        <v>111808201004 / 111808201005</v>
      </c>
      <c r="G16" s="46"/>
      <c r="H16" s="3" t="s">
        <v>3410</v>
      </c>
      <c r="I16" s="89">
        <f t="shared" si="0"/>
        <v>2000</v>
      </c>
      <c r="J16" s="14">
        <f>VLOOKUP(I16,Наценка!$A$1:$B$8,2,1)</f>
        <v>1.4</v>
      </c>
      <c r="K16" s="83">
        <f>I16*J16</f>
        <v>2800</v>
      </c>
      <c r="L16" s="57">
        <f t="shared" si="1"/>
        <v>2790</v>
      </c>
      <c r="M16" s="72">
        <f>VLOOKUP($A16,'Выгр Кат'!$A:$R,M$1,0)</f>
        <v>2000</v>
      </c>
      <c r="N16" s="72">
        <f>VLOOKUP($A16,'Выгр Кат'!$A:$R,N$1,0)</f>
        <v>2890</v>
      </c>
      <c r="O16" s="42">
        <f t="shared" si="2"/>
        <v>0</v>
      </c>
      <c r="P16" s="42">
        <f t="shared" si="3"/>
        <v>100</v>
      </c>
      <c r="Q16" s="85">
        <f t="shared" si="4"/>
        <v>2790</v>
      </c>
      <c r="R16" s="60">
        <f>IFERROR((VLOOKUP($A16,'Из ГУГЛа'!$B:$G,4,0)+T16)*S16,VLOOKUP($A16,'Из ГУГЛа'!$B:$G,4,0))</f>
        <v>2190</v>
      </c>
      <c r="S16" s="39">
        <v>1</v>
      </c>
      <c r="T16" s="39"/>
      <c r="U16" s="74">
        <f t="shared" si="5"/>
        <v>0.39500000000000002</v>
      </c>
      <c r="V16" s="74">
        <f t="shared" si="6"/>
        <v>-0.27397260273972601</v>
      </c>
      <c r="W16" s="74">
        <f t="shared" si="7"/>
        <v>9.4999999999999973E-2</v>
      </c>
      <c r="X16" s="101">
        <v>2190</v>
      </c>
      <c r="Y16" s="20" t="s">
        <v>2661</v>
      </c>
      <c r="Z16" s="81"/>
    </row>
    <row r="17" spans="1:26" ht="46.5" thickTop="1" thickBot="1" x14ac:dyDescent="0.3">
      <c r="A17" s="72">
        <v>184284</v>
      </c>
      <c r="B17" s="72">
        <f>VLOOKUP($A17,'Выгр Кат'!$A:$R,B$1,0)</f>
        <v>10210</v>
      </c>
      <c r="C17" s="71" t="str">
        <f>VLOOKUP($A17,'Выгр Кат'!$A:$R,C$1,0)</f>
        <v>Оригинальные боковые зеркала "ДААЗ" с электроприводом и обогревом (шагрень) для Шевроле Нива</v>
      </c>
      <c r="D17" s="72" t="str">
        <f>VLOOKUP($A17,'Выгр Кат'!$A:$R,D$1,0)</f>
        <v>Y</v>
      </c>
      <c r="E17" s="72" t="str">
        <f>VLOOKUP($A17,'Выгр Кат'!$A:$R,E$1,0)</f>
        <v>1</v>
      </c>
      <c r="F17" s="72" t="str">
        <f>VLOOKUP($A17,'Выгр Кат'!$A:$R,F$1,0)</f>
        <v>212308201050/212308201051</v>
      </c>
      <c r="G17" s="46" t="s">
        <v>38</v>
      </c>
      <c r="H17" s="3" t="s">
        <v>3410</v>
      </c>
      <c r="I17" s="89">
        <f t="shared" si="0"/>
        <v>5800</v>
      </c>
      <c r="J17" s="14">
        <f>VLOOKUP(I17,Наценка!$A$1:$B$8,2,1)</f>
        <v>1.2</v>
      </c>
      <c r="K17" s="93">
        <f>I17*1.2</f>
        <v>6960</v>
      </c>
      <c r="L17" s="57">
        <f t="shared" si="1"/>
        <v>6990</v>
      </c>
      <c r="M17" s="72">
        <f>VLOOKUP($A17,'Выгр Кат'!$A:$R,M$1,0)</f>
        <v>5800</v>
      </c>
      <c r="N17" s="72">
        <f>VLOOKUP($A17,'Выгр Кат'!$A:$R,N$1,0)</f>
        <v>7190</v>
      </c>
      <c r="O17" s="42">
        <f t="shared" si="2"/>
        <v>0</v>
      </c>
      <c r="P17" s="42">
        <f t="shared" si="3"/>
        <v>200</v>
      </c>
      <c r="Q17" s="85">
        <f t="shared" si="4"/>
        <v>6990</v>
      </c>
      <c r="R17" s="60">
        <f>IFERROR((VLOOKUP($A17,'Из ГУГЛа'!$B:$G,4,0)+T17)*S17,VLOOKUP($A17,'Из ГУГЛа'!$B:$G,4,0))</f>
        <v>6690</v>
      </c>
      <c r="S17" s="39">
        <v>1</v>
      </c>
      <c r="T17" s="39"/>
      <c r="U17" s="74">
        <f t="shared" si="5"/>
        <v>0.20517241379310347</v>
      </c>
      <c r="V17" s="74">
        <f t="shared" si="6"/>
        <v>-4.4843049327354258E-2</v>
      </c>
      <c r="W17" s="74">
        <f t="shared" si="7"/>
        <v>0.15344827586206899</v>
      </c>
      <c r="X17" s="101">
        <v>6690</v>
      </c>
      <c r="Y17" s="20" t="s">
        <v>2669</v>
      </c>
      <c r="Z17" s="81"/>
    </row>
    <row r="18" spans="1:26" ht="31.5" thickTop="1" thickBot="1" x14ac:dyDescent="0.3">
      <c r="A18" s="72">
        <v>194067</v>
      </c>
      <c r="B18" s="72">
        <f>VLOOKUP($A18,'Выгр Кат'!$A:$R,B$1,0)</f>
        <v>13676</v>
      </c>
      <c r="C18" s="71" t="str">
        <f>VLOOKUP($A18,'Выгр Кат'!$A:$R,C$1,0)</f>
        <v>Повторители поворота "кубики" с анимацией для Лада Приора</v>
      </c>
      <c r="D18" s="72" t="str">
        <f>VLOOKUP($A18,'Выгр Кат'!$A:$R,D$1,0)</f>
        <v>Y</v>
      </c>
      <c r="E18" s="72" t="str">
        <f>VLOOKUP($A18,'Выгр Кат'!$A:$R,E$1,0)</f>
        <v>1ск1</v>
      </c>
      <c r="F18" s="72">
        <f>VLOOKUP($A18,'Выгр Кат'!$A:$R,F$1,0)</f>
        <v>0</v>
      </c>
      <c r="G18" s="46" t="s">
        <v>41</v>
      </c>
      <c r="H18" s="3" t="s">
        <v>3410</v>
      </c>
      <c r="I18" s="89">
        <f t="shared" si="0"/>
        <v>550</v>
      </c>
      <c r="J18" s="14">
        <f>VLOOKUP(I18,Наценка!$A$1:$B$8,2,1)</f>
        <v>1.75</v>
      </c>
      <c r="K18" s="91">
        <f>X18-30</f>
        <v>860</v>
      </c>
      <c r="L18" s="57">
        <f t="shared" si="1"/>
        <v>859</v>
      </c>
      <c r="M18" s="72">
        <f>VLOOKUP($A18,'Выгр Кат'!$A:$R,M$1,0)</f>
        <v>550</v>
      </c>
      <c r="N18" s="72">
        <f>VLOOKUP($A18,'Выгр Кат'!$A:$R,N$1,0)</f>
        <v>879</v>
      </c>
      <c r="O18" s="42">
        <f t="shared" si="2"/>
        <v>0</v>
      </c>
      <c r="P18" s="42">
        <f t="shared" si="3"/>
        <v>20</v>
      </c>
      <c r="Q18" s="85">
        <f t="shared" si="4"/>
        <v>859</v>
      </c>
      <c r="R18" s="60">
        <f>IFERROR((VLOOKUP($A18,'Из ГУГЛа'!$B:$G,4,0)+T18)*S18,VLOOKUP($A18,'Из ГУГЛа'!$B:$G,4,0))</f>
        <v>890</v>
      </c>
      <c r="S18" s="39">
        <v>1</v>
      </c>
      <c r="T18" s="39"/>
      <c r="U18" s="74">
        <f t="shared" si="5"/>
        <v>0.56181818181818177</v>
      </c>
      <c r="V18" s="74">
        <f t="shared" si="6"/>
        <v>3.4831460674157301E-2</v>
      </c>
      <c r="W18" s="74">
        <f t="shared" si="7"/>
        <v>0.61818181818181817</v>
      </c>
      <c r="X18" s="101">
        <v>890</v>
      </c>
      <c r="Y18" s="20" t="s">
        <v>2662</v>
      </c>
      <c r="Z18" s="81"/>
    </row>
    <row r="19" spans="1:26" ht="30.75" thickTop="1" x14ac:dyDescent="0.25">
      <c r="A19" s="72">
        <v>138263</v>
      </c>
      <c r="B19" s="72">
        <f>VLOOKUP($A19,'Выгр Кат'!$A:$R,B$1,0)</f>
        <v>17730</v>
      </c>
      <c r="C19" s="71" t="str">
        <f>VLOOKUP($A19,'Выгр Кат'!$A:$R,C$1,0)</f>
        <v>Боковые зеркала "АТП" с электроприводом и обогревом (шагрень) для Шевроле Нива</v>
      </c>
      <c r="D19" s="72" t="str">
        <f>VLOOKUP($A19,'Выгр Кат'!$A:$R,D$1,0)</f>
        <v>Y</v>
      </c>
      <c r="E19" s="72" t="str">
        <f>VLOOKUP($A19,'Выгр Кат'!$A:$R,E$1,0)</f>
        <v>1</v>
      </c>
      <c r="F19" s="72">
        <f>VLOOKUP($A19,'Выгр Кат'!$A:$R,F$1,0)</f>
        <v>0</v>
      </c>
      <c r="G19" s="46"/>
      <c r="H19" s="3" t="s">
        <v>3410</v>
      </c>
      <c r="I19" s="89">
        <f t="shared" si="0"/>
        <v>3800</v>
      </c>
      <c r="J19" s="14">
        <f>VLOOKUP(I19,Наценка!$A$1:$B$8,2,1)</f>
        <v>1.4</v>
      </c>
      <c r="K19" s="92">
        <f>X19-100</f>
        <v>6790</v>
      </c>
      <c r="L19" s="57">
        <f t="shared" si="1"/>
        <v>6790</v>
      </c>
      <c r="M19" s="72">
        <f>VLOOKUP($A19,'Выгр Кат'!$A:$R,M$1,0)</f>
        <v>3800</v>
      </c>
      <c r="N19" s="72">
        <f>VLOOKUP($A19,'Выгр Кат'!$A:$R,N$1,0)</f>
        <v>6790</v>
      </c>
      <c r="O19" s="42">
        <f t="shared" si="2"/>
        <v>0</v>
      </c>
      <c r="P19" s="42">
        <f t="shared" si="3"/>
        <v>0</v>
      </c>
      <c r="Q19" s="85">
        <f t="shared" si="4"/>
        <v>6790</v>
      </c>
      <c r="R19" s="60" t="str">
        <f>IFERROR((VLOOKUP($A19,'Из ГУГЛа'!$B:$G,4,0)+T19)*S19,VLOOKUP($A19,'Из ГУГЛа'!$B:$G,4,0))</f>
        <v/>
      </c>
      <c r="S19" s="39">
        <v>1</v>
      </c>
      <c r="T19" s="39"/>
      <c r="U19" s="74">
        <f t="shared" si="5"/>
        <v>0.78684210526315779</v>
      </c>
      <c r="V19" s="74">
        <f t="shared" si="6"/>
        <v>1.4513788098693759E-2</v>
      </c>
      <c r="W19" s="74">
        <f t="shared" si="7"/>
        <v>0.81315789473684208</v>
      </c>
      <c r="X19" s="100">
        <v>6890</v>
      </c>
      <c r="Y19" s="20" t="s">
        <v>3411</v>
      </c>
    </row>
    <row r="20" spans="1:26" ht="60.75" thickBot="1" x14ac:dyDescent="0.3">
      <c r="A20" s="72">
        <v>138262</v>
      </c>
      <c r="B20" s="72">
        <f>VLOOKUP($A20,'Выгр Кат'!$A:$R,B$1,0)</f>
        <v>19026</v>
      </c>
      <c r="C20" s="71" t="str">
        <f>VLOOKUP($A20,'Выгр Кат'!$A:$R,C$1,0)</f>
        <v>Боковые зеркала "АТП" Лифтбек с электроприводом и обогревом для Лада (Калина, Калина 2, Гранта), Датсун (mi-DO, on-DO)</v>
      </c>
      <c r="D20" s="72" t="str">
        <f>VLOOKUP($A20,'Выгр Кат'!$A:$R,D$1,0)</f>
        <v>Y</v>
      </c>
      <c r="E20" s="72" t="str">
        <f>VLOOKUP($A20,'Выгр Кат'!$A:$R,E$1,0)</f>
        <v>1</v>
      </c>
      <c r="F20" s="72">
        <f>VLOOKUP($A20,'Выгр Кат'!$A:$R,F$1,0)</f>
        <v>0</v>
      </c>
      <c r="G20" s="46" t="s">
        <v>43</v>
      </c>
      <c r="H20" s="3" t="s">
        <v>3410</v>
      </c>
      <c r="I20" s="89">
        <f t="shared" si="0"/>
        <v>2600</v>
      </c>
      <c r="J20" s="14">
        <f>VLOOKUP(I20,Наценка!$A$1:$B$8,2,1)</f>
        <v>1.4</v>
      </c>
      <c r="K20" s="92">
        <f t="shared" ref="K20" si="10">X20-100</f>
        <v>3490</v>
      </c>
      <c r="L20" s="57">
        <f t="shared" si="1"/>
        <v>3490</v>
      </c>
      <c r="M20" s="72">
        <f>VLOOKUP($A20,'Выгр Кат'!$A:$R,M$1,0)</f>
        <v>2600</v>
      </c>
      <c r="N20" s="72">
        <f>VLOOKUP($A20,'Выгр Кат'!$A:$R,N$1,0)</f>
        <v>3590</v>
      </c>
      <c r="O20" s="42">
        <f t="shared" si="2"/>
        <v>0</v>
      </c>
      <c r="P20" s="42">
        <f t="shared" si="3"/>
        <v>100</v>
      </c>
      <c r="Q20" s="85">
        <f t="shared" si="4"/>
        <v>3490</v>
      </c>
      <c r="R20" s="60">
        <f>IFERROR((VLOOKUP($A20,'Из ГУГЛа'!$B:$G,4,0)+T20)*S20,VLOOKUP($A20,'Из ГУГЛа'!$B:$G,4,0))</f>
        <v>3590</v>
      </c>
      <c r="S20" s="39">
        <v>1</v>
      </c>
      <c r="T20" s="39"/>
      <c r="U20" s="74">
        <f t="shared" si="5"/>
        <v>0.3423076923076922</v>
      </c>
      <c r="V20" s="74">
        <f t="shared" si="6"/>
        <v>2.7855153203342618E-2</v>
      </c>
      <c r="W20" s="74">
        <f t="shared" si="7"/>
        <v>0.38076923076923075</v>
      </c>
      <c r="X20" s="101">
        <v>3590</v>
      </c>
      <c r="Y20" s="20" t="s">
        <v>2663</v>
      </c>
      <c r="Z20" s="81"/>
    </row>
    <row r="21" spans="1:26" ht="31.5" thickTop="1" thickBot="1" x14ac:dyDescent="0.3">
      <c r="A21" s="72">
        <v>194087</v>
      </c>
      <c r="B21" s="72">
        <f>VLOOKUP($A21,'Выгр Кат'!$A:$R,B$1,0)</f>
        <v>20718</v>
      </c>
      <c r="C21" s="71" t="str">
        <f>VLOOKUP($A21,'Выгр Кат'!$A:$R,C$1,0)</f>
        <v>Повторители поворотов ПЛАЗМА (black edition) в зеркало для Лада Приора</v>
      </c>
      <c r="D21" s="72" t="str">
        <f>VLOOKUP($A21,'Выгр Кат'!$A:$R,D$1,0)</f>
        <v>Y</v>
      </c>
      <c r="E21" s="72" t="str">
        <f>VLOOKUP($A21,'Выгр Кат'!$A:$R,E$1,0)</f>
        <v>1ск1</v>
      </c>
      <c r="F21" s="72">
        <f>VLOOKUP($A21,'Выгр Кат'!$A:$R,F$1,0)</f>
        <v>0</v>
      </c>
      <c r="G21" s="46" t="s">
        <v>47</v>
      </c>
      <c r="H21" s="3" t="s">
        <v>3410</v>
      </c>
      <c r="I21" s="89">
        <f t="shared" si="0"/>
        <v>350</v>
      </c>
      <c r="J21" s="14">
        <f>VLOOKUP(I21,Наценка!$A$1:$B$8,2,1)</f>
        <v>2</v>
      </c>
      <c r="K21" s="91">
        <f t="shared" ref="K21:K24" si="11">X21-30</f>
        <v>1160</v>
      </c>
      <c r="L21" s="57">
        <f t="shared" si="1"/>
        <v>1190</v>
      </c>
      <c r="M21" s="72">
        <f>VLOOKUP($A21,'Выгр Кат'!$A:$R,M$1,0)</f>
        <v>350</v>
      </c>
      <c r="N21" s="72">
        <f>VLOOKUP($A21,'Выгр Кат'!$A:$R,N$1,0)</f>
        <v>1290</v>
      </c>
      <c r="O21" s="42">
        <f t="shared" si="2"/>
        <v>0</v>
      </c>
      <c r="P21" s="42">
        <f t="shared" si="3"/>
        <v>100</v>
      </c>
      <c r="Q21" s="85">
        <f t="shared" si="4"/>
        <v>1190</v>
      </c>
      <c r="R21" s="60">
        <f>IFERROR((VLOOKUP($A21,'Из ГУГЛа'!$B:$G,4,0)+T21)*S21,VLOOKUP($A21,'Из ГУГЛа'!$B:$G,4,0))</f>
        <v>1190</v>
      </c>
      <c r="S21" s="39">
        <v>1</v>
      </c>
      <c r="T21" s="39"/>
      <c r="U21" s="74">
        <f t="shared" si="5"/>
        <v>2.4</v>
      </c>
      <c r="V21" s="74">
        <f t="shared" si="6"/>
        <v>0</v>
      </c>
      <c r="W21" s="74">
        <f t="shared" si="7"/>
        <v>2.4</v>
      </c>
      <c r="X21" s="101">
        <v>1190</v>
      </c>
      <c r="Y21" s="20" t="s">
        <v>2665</v>
      </c>
      <c r="Z21" s="81"/>
    </row>
    <row r="22" spans="1:26" ht="46.5" thickTop="1" thickBot="1" x14ac:dyDescent="0.3">
      <c r="A22" s="72">
        <v>143691</v>
      </c>
      <c r="B22" s="72">
        <f>VLOOKUP($A22,'Выгр Кат'!$A:$R,B$1,0)</f>
        <v>23351</v>
      </c>
      <c r="C22" s="71" t="str">
        <f>VLOOKUP($A22,'Выгр Кат'!$A:$R,C$1,0)</f>
        <v>Динамические повторители "ПЛАЗМА" (тёмные, в зеркала нового образца) для Лада (Гранта, Гранта FL), Датсун (mi-DO, on-DO)</v>
      </c>
      <c r="D22" s="72" t="str">
        <f>VLOOKUP($A22,'Выгр Кат'!$A:$R,D$1,0)</f>
        <v>Y</v>
      </c>
      <c r="E22" s="72" t="str">
        <f>VLOOKUP($A22,'Выгр Кат'!$A:$R,E$1,0)</f>
        <v>1</v>
      </c>
      <c r="F22" s="72">
        <f>VLOOKUP($A22,'Выгр Кат'!$A:$R,F$1,0)</f>
        <v>0</v>
      </c>
      <c r="G22" s="46" t="s">
        <v>49</v>
      </c>
      <c r="H22" s="3" t="s">
        <v>3410</v>
      </c>
      <c r="I22" s="89">
        <f t="shared" si="0"/>
        <v>500</v>
      </c>
      <c r="J22" s="14">
        <f>VLOOKUP(I22,Наценка!$A$1:$B$8,2,1)</f>
        <v>1.75</v>
      </c>
      <c r="K22" s="91">
        <f t="shared" si="11"/>
        <v>960</v>
      </c>
      <c r="L22" s="57">
        <f t="shared" si="1"/>
        <v>959</v>
      </c>
      <c r="M22" s="72">
        <f>VLOOKUP($A22,'Выгр Кат'!$A:$R,M$1,0)</f>
        <v>500</v>
      </c>
      <c r="N22" s="72">
        <f>VLOOKUP($A22,'Выгр Кат'!$A:$R,N$1,0)</f>
        <v>979</v>
      </c>
      <c r="O22" s="42">
        <f t="shared" si="2"/>
        <v>0</v>
      </c>
      <c r="P22" s="42">
        <f t="shared" si="3"/>
        <v>20</v>
      </c>
      <c r="Q22" s="85">
        <f t="shared" si="4"/>
        <v>959</v>
      </c>
      <c r="R22" s="60">
        <f>IFERROR((VLOOKUP($A22,'Из ГУГЛа'!$B:$G,4,0)+T22)*S22,VLOOKUP($A22,'Из ГУГЛа'!$B:$G,4,0))</f>
        <v>990</v>
      </c>
      <c r="S22" s="39">
        <v>1</v>
      </c>
      <c r="T22" s="39"/>
      <c r="U22" s="74">
        <f t="shared" si="5"/>
        <v>0.91799999999999993</v>
      </c>
      <c r="V22" s="74">
        <f t="shared" si="6"/>
        <v>3.1313131313131314E-2</v>
      </c>
      <c r="W22" s="74">
        <f t="shared" si="7"/>
        <v>0.98</v>
      </c>
      <c r="X22" s="101">
        <v>990</v>
      </c>
      <c r="Y22" s="20" t="s">
        <v>2664</v>
      </c>
      <c r="Z22" s="81"/>
    </row>
    <row r="23" spans="1:26" ht="31.5" thickTop="1" thickBot="1" x14ac:dyDescent="0.3">
      <c r="A23" s="72">
        <v>167829</v>
      </c>
      <c r="B23" s="72">
        <f>VLOOKUP($A23,'Выгр Кат'!$A:$R,B$1,0)</f>
        <v>27072</v>
      </c>
      <c r="C23" s="71" t="str">
        <f>VLOOKUP($A23,'Выгр Кат'!$A:$R,C$1,0)</f>
        <v>Накладки вентиляции боковые для Лада Нива 4x4</v>
      </c>
      <c r="D23" s="72" t="str">
        <f>VLOOKUP($A23,'Выгр Кат'!$A:$R,D$1,0)</f>
        <v>Y</v>
      </c>
      <c r="E23" s="72" t="str">
        <f>VLOOKUP($A23,'Выгр Кат'!$A:$R,E$1,0)</f>
        <v>1ск2</v>
      </c>
      <c r="F23" s="72" t="str">
        <f>VLOOKUP($A23,'Выгр Кат'!$A:$R,F$1,0)</f>
        <v>8450083001 / 8450083002</v>
      </c>
      <c r="G23" s="46"/>
      <c r="H23" s="3" t="s">
        <v>3410</v>
      </c>
      <c r="I23" s="89">
        <f t="shared" si="0"/>
        <v>330</v>
      </c>
      <c r="J23" s="14">
        <f>VLOOKUP(I23,Наценка!$A$1:$B$8,2,1)</f>
        <v>2</v>
      </c>
      <c r="K23" s="91">
        <f t="shared" si="11"/>
        <v>1160</v>
      </c>
      <c r="L23" s="57">
        <f t="shared" si="1"/>
        <v>1190</v>
      </c>
      <c r="M23" s="72">
        <f>VLOOKUP($A23,'Выгр Кат'!$A:$R,M$1,0)</f>
        <v>330</v>
      </c>
      <c r="N23" s="72">
        <f>VLOOKUP($A23,'Выгр Кат'!$A:$R,N$1,0)</f>
        <v>1290</v>
      </c>
      <c r="O23" s="42">
        <f t="shared" si="2"/>
        <v>0</v>
      </c>
      <c r="P23" s="42">
        <f t="shared" si="3"/>
        <v>100</v>
      </c>
      <c r="Q23" s="85">
        <f t="shared" si="4"/>
        <v>1190</v>
      </c>
      <c r="R23" s="60">
        <f>IFERROR((VLOOKUP($A23,'Из ГУГЛа'!$B:$G,4,0)+T23)*S23,VLOOKUP($A23,'Из ГУГЛа'!$B:$G,4,0))</f>
        <v>1190</v>
      </c>
      <c r="S23" s="39">
        <v>1</v>
      </c>
      <c r="T23" s="39"/>
      <c r="U23" s="74">
        <f t="shared" si="5"/>
        <v>2.606060606060606</v>
      </c>
      <c r="V23" s="74">
        <f t="shared" si="6"/>
        <v>0</v>
      </c>
      <c r="W23" s="74">
        <f t="shared" si="7"/>
        <v>2.606060606060606</v>
      </c>
      <c r="X23" s="101">
        <v>1190</v>
      </c>
      <c r="Y23" s="20" t="s">
        <v>2667</v>
      </c>
      <c r="Z23" s="81"/>
    </row>
    <row r="24" spans="1:26" ht="31.5" thickTop="1" thickBot="1" x14ac:dyDescent="0.3">
      <c r="A24" s="72">
        <v>144419</v>
      </c>
      <c r="B24" s="72">
        <f>VLOOKUP($A24,'Выгр Кат'!$A:$R,B$1,0)</f>
        <v>30482</v>
      </c>
      <c r="C24" s="71" t="str">
        <f>VLOOKUP($A24,'Выгр Кат'!$A:$R,C$1,0)</f>
        <v>Драйвер (контроллер) складывания наружных зеркал ДСЗ-1</v>
      </c>
      <c r="D24" s="72" t="str">
        <f>VLOOKUP($A24,'Выгр Кат'!$A:$R,D$1,0)</f>
        <v>Y</v>
      </c>
      <c r="E24" s="72" t="str">
        <f>VLOOKUP($A24,'Выгр Кат'!$A:$R,E$1,0)</f>
        <v>1</v>
      </c>
      <c r="F24" s="72">
        <f>VLOOKUP($A24,'Выгр Кат'!$A:$R,F$1,0)</f>
        <v>0</v>
      </c>
      <c r="G24" s="46"/>
      <c r="H24" s="3" t="s">
        <v>3410</v>
      </c>
      <c r="I24" s="89">
        <f t="shared" si="0"/>
        <v>800</v>
      </c>
      <c r="J24" s="14">
        <f>VLOOKUP(I24,Наценка!$A$1:$B$8,2,1)</f>
        <v>1.75</v>
      </c>
      <c r="K24" s="91">
        <f t="shared" si="11"/>
        <v>1260</v>
      </c>
      <c r="L24" s="57">
        <f t="shared" si="1"/>
        <v>1290</v>
      </c>
      <c r="M24" s="72">
        <f>VLOOKUP($A24,'Выгр Кат'!$A:$R,M$1,0)</f>
        <v>800</v>
      </c>
      <c r="N24" s="72">
        <f>VLOOKUP($A24,'Выгр Кат'!$A:$R,N$1,0)</f>
        <v>1390</v>
      </c>
      <c r="O24" s="42">
        <f t="shared" si="2"/>
        <v>0</v>
      </c>
      <c r="P24" s="42">
        <f t="shared" si="3"/>
        <v>100</v>
      </c>
      <c r="Q24" s="85">
        <f t="shared" si="4"/>
        <v>1290</v>
      </c>
      <c r="R24" s="60">
        <f>IFERROR((VLOOKUP($A24,'Из ГУГЛа'!$B:$G,4,0)+T24)*S24,VLOOKUP($A24,'Из ГУГЛа'!$B:$G,4,0))</f>
        <v>1290</v>
      </c>
      <c r="S24" s="39">
        <v>1</v>
      </c>
      <c r="T24" s="39"/>
      <c r="U24" s="74">
        <f t="shared" si="5"/>
        <v>0.61250000000000004</v>
      </c>
      <c r="V24" s="74">
        <f t="shared" si="6"/>
        <v>0</v>
      </c>
      <c r="W24" s="74">
        <f t="shared" si="7"/>
        <v>0.61250000000000004</v>
      </c>
      <c r="X24" s="101">
        <v>1290</v>
      </c>
      <c r="Y24" s="20" t="s">
        <v>2666</v>
      </c>
      <c r="Z24" s="81"/>
    </row>
    <row r="25" spans="1:26" ht="45.75" thickTop="1" x14ac:dyDescent="0.25">
      <c r="A25" s="72">
        <v>138167</v>
      </c>
      <c r="B25" s="72">
        <f>VLOOKUP($A25,'Выгр Кат'!$A:$R,B$1,0)</f>
        <v>31057</v>
      </c>
      <c r="C25" s="71" t="str">
        <f>VLOOKUP($A25,'Выгр Кат'!$A:$R,C$1,0)</f>
        <v>Боковые зеркала "АТП" в стиле Гранта (ручной привод, без повторителя) для ВАЗ 2104, 2105, 2107</v>
      </c>
      <c r="D25" s="72" t="str">
        <f>VLOOKUP($A25,'Выгр Кат'!$A:$R,D$1,0)</f>
        <v>Y</v>
      </c>
      <c r="E25" s="72" t="str">
        <f>VLOOKUP($A25,'Выгр Кат'!$A:$R,E$1,0)</f>
        <v>1</v>
      </c>
      <c r="F25" s="72">
        <f>VLOOKUP($A25,'Выгр Кат'!$A:$R,F$1,0)</f>
        <v>0</v>
      </c>
      <c r="G25" s="46"/>
      <c r="H25" s="3" t="s">
        <v>3410</v>
      </c>
      <c r="I25" s="89">
        <f t="shared" si="0"/>
        <v>2600</v>
      </c>
      <c r="J25" s="14">
        <f>VLOOKUP(I25,Наценка!$A$1:$B$8,2,1)</f>
        <v>1.4</v>
      </c>
      <c r="K25" s="83">
        <f t="shared" si="8"/>
        <v>3913.9784946236555</v>
      </c>
      <c r="L25" s="57">
        <f t="shared" si="1"/>
        <v>3990</v>
      </c>
      <c r="M25" s="72">
        <f>VLOOKUP($A25,'Выгр Кат'!$A:$R,M$1,0)</f>
        <v>2600</v>
      </c>
      <c r="N25" s="72">
        <f>VLOOKUP($A25,'Выгр Кат'!$A:$R,N$1,0)</f>
        <v>4090</v>
      </c>
      <c r="O25" s="42">
        <f t="shared" si="2"/>
        <v>0</v>
      </c>
      <c r="P25" s="42">
        <f t="shared" si="3"/>
        <v>100</v>
      </c>
      <c r="Q25" s="85">
        <f t="shared" si="4"/>
        <v>3990</v>
      </c>
      <c r="R25" s="60" t="str">
        <f>IFERROR((VLOOKUP($A25,'Из ГУГЛа'!$B:$G,4,0)+T25)*S25,VLOOKUP($A25,'Из ГУГЛа'!$B:$G,4,0))</f>
        <v/>
      </c>
      <c r="S25" s="39">
        <v>1</v>
      </c>
      <c r="T25" s="39"/>
      <c r="U25" s="74">
        <f t="shared" si="5"/>
        <v>0.53461538461538471</v>
      </c>
      <c r="V25" s="74" t="str">
        <f t="shared" si="6"/>
        <v/>
      </c>
      <c r="W25" s="74" t="str">
        <f t="shared" si="7"/>
        <v/>
      </c>
      <c r="X25" s="100" t="s">
        <v>2579</v>
      </c>
    </row>
    <row r="26" spans="1:26" ht="45.75" thickBot="1" x14ac:dyDescent="0.3">
      <c r="A26" s="72">
        <v>138243</v>
      </c>
      <c r="B26" s="72">
        <f>VLOOKUP($A26,'Выгр Кат'!$A:$R,B$1,0)</f>
        <v>31059</v>
      </c>
      <c r="C26" s="71" t="str">
        <f>VLOOKUP($A26,'Выгр Кат'!$A:$R,C$1,0)</f>
        <v>Боковые зеркала "АТП" в стиле Гранта (тросовый привод, с повторителем) для ВАЗ 2104, 2105, 2107</v>
      </c>
      <c r="D26" s="72" t="str">
        <f>VLOOKUP($A26,'Выгр Кат'!$A:$R,D$1,0)</f>
        <v>Y</v>
      </c>
      <c r="E26" s="72" t="str">
        <f>VLOOKUP($A26,'Выгр Кат'!$A:$R,E$1,0)</f>
        <v>1</v>
      </c>
      <c r="F26" s="72">
        <f>VLOOKUP($A26,'Выгр Кат'!$A:$R,F$1,0)</f>
        <v>0</v>
      </c>
      <c r="G26" s="46"/>
      <c r="H26" s="3" t="s">
        <v>3410</v>
      </c>
      <c r="I26" s="89">
        <f t="shared" si="0"/>
        <v>2900</v>
      </c>
      <c r="J26" s="14">
        <f>VLOOKUP(I26,Наценка!$A$1:$B$8,2,1)</f>
        <v>1.4</v>
      </c>
      <c r="K26" s="92">
        <f>X26-100</f>
        <v>3790</v>
      </c>
      <c r="L26" s="57">
        <f t="shared" si="1"/>
        <v>3790</v>
      </c>
      <c r="M26" s="72">
        <f>VLOOKUP($A26,'Выгр Кат'!$A:$R,M$1,0)</f>
        <v>2900</v>
      </c>
      <c r="N26" s="72">
        <f>VLOOKUP($A26,'Выгр Кат'!$A:$R,N$1,0)</f>
        <v>3890</v>
      </c>
      <c r="O26" s="42">
        <f t="shared" si="2"/>
        <v>0</v>
      </c>
      <c r="P26" s="42">
        <f t="shared" si="3"/>
        <v>100</v>
      </c>
      <c r="Q26" s="85">
        <f t="shared" si="4"/>
        <v>3790</v>
      </c>
      <c r="R26" s="60">
        <f>IFERROR((VLOOKUP($A26,'Из ГУГЛа'!$B:$G,4,0)+T26)*S26,VLOOKUP($A26,'Из ГУГЛа'!$B:$G,4,0))</f>
        <v>3890</v>
      </c>
      <c r="S26" s="39">
        <v>1</v>
      </c>
      <c r="T26" s="39"/>
      <c r="U26" s="74">
        <f t="shared" si="5"/>
        <v>0.30689655172413799</v>
      </c>
      <c r="V26" s="74">
        <f t="shared" si="6"/>
        <v>2.570694087403599E-2</v>
      </c>
      <c r="W26" s="74">
        <f t="shared" si="7"/>
        <v>0.34137931034482749</v>
      </c>
      <c r="X26" s="101">
        <v>3890</v>
      </c>
      <c r="Y26" s="20" t="s">
        <v>2655</v>
      </c>
      <c r="Z26" s="81"/>
    </row>
    <row r="27" spans="1:26" ht="45.75" thickTop="1" x14ac:dyDescent="0.25">
      <c r="A27" s="72">
        <v>138242</v>
      </c>
      <c r="B27" s="72">
        <f>VLOOKUP($A27,'Выгр Кат'!$A:$R,B$1,0)</f>
        <v>31060</v>
      </c>
      <c r="C27" s="71" t="str">
        <f>VLOOKUP($A27,'Выгр Кат'!$A:$R,C$1,0)</f>
        <v>Боковые зеркала "АТП" в стиле Гранта (тросовый привод, с повторителем и обогревом) для ВАЗ 2104, 2105, 2107</v>
      </c>
      <c r="D27" s="72" t="str">
        <f>VLOOKUP($A27,'Выгр Кат'!$A:$R,D$1,0)</f>
        <v>Y</v>
      </c>
      <c r="E27" s="72" t="str">
        <f>VLOOKUP($A27,'Выгр Кат'!$A:$R,E$1,0)</f>
        <v>1</v>
      </c>
      <c r="F27" s="72">
        <f>VLOOKUP($A27,'Выгр Кат'!$A:$R,F$1,0)</f>
        <v>0</v>
      </c>
      <c r="G27" s="46"/>
      <c r="H27" s="3" t="s">
        <v>3410</v>
      </c>
      <c r="I27" s="89">
        <f t="shared" si="0"/>
        <v>2900</v>
      </c>
      <c r="J27" s="14">
        <f>VLOOKUP(I27,Наценка!$A$1:$B$8,2,1)</f>
        <v>1.4</v>
      </c>
      <c r="K27" s="83">
        <f t="shared" si="8"/>
        <v>4365.5913978494618</v>
      </c>
      <c r="L27" s="57">
        <f t="shared" si="1"/>
        <v>4390</v>
      </c>
      <c r="M27" s="72">
        <f>VLOOKUP($A27,'Выгр Кат'!$A:$R,M$1,0)</f>
        <v>2900</v>
      </c>
      <c r="N27" s="72">
        <f>VLOOKUP($A27,'Выгр Кат'!$A:$R,N$1,0)</f>
        <v>4490</v>
      </c>
      <c r="O27" s="42">
        <f t="shared" si="2"/>
        <v>0</v>
      </c>
      <c r="P27" s="42">
        <f t="shared" si="3"/>
        <v>100</v>
      </c>
      <c r="Q27" s="85">
        <f t="shared" si="4"/>
        <v>4390</v>
      </c>
      <c r="R27" s="60" t="str">
        <f>IFERROR((VLOOKUP($A27,'Из ГУГЛа'!$B:$G,4,0)+T27)*S27,VLOOKUP($A27,'Из ГУГЛа'!$B:$G,4,0))</f>
        <v/>
      </c>
      <c r="S27" s="39">
        <v>1</v>
      </c>
      <c r="T27" s="39"/>
      <c r="U27" s="74">
        <f t="shared" si="5"/>
        <v>0.51379310344827589</v>
      </c>
      <c r="V27" s="74" t="str">
        <f t="shared" si="6"/>
        <v/>
      </c>
      <c r="W27" s="74" t="str">
        <f t="shared" si="7"/>
        <v/>
      </c>
      <c r="X27" s="100" t="s">
        <v>2579</v>
      </c>
    </row>
    <row r="28" spans="1:26" ht="30.75" thickBot="1" x14ac:dyDescent="0.3">
      <c r="A28" s="72">
        <v>194059</v>
      </c>
      <c r="B28" s="72">
        <f>VLOOKUP($A28,'Выгр Кат'!$A:$R,B$1,0)</f>
        <v>32245</v>
      </c>
      <c r="C28" s="71" t="str">
        <f>VLOOKUP($A28,'Выгр Кат'!$A:$R,C$1,0)</f>
        <v>Повторители боковые (жёлтые) в стиле LEXUS-PLAZMA для ВАЗ 2108-21099</v>
      </c>
      <c r="D28" s="72" t="str">
        <f>VLOOKUP($A28,'Выгр Кат'!$A:$R,D$1,0)</f>
        <v>Y</v>
      </c>
      <c r="E28" s="72" t="str">
        <f>VLOOKUP($A28,'Выгр Кат'!$A:$R,E$1,0)</f>
        <v>1ск1</v>
      </c>
      <c r="F28" s="72">
        <f>VLOOKUP($A28,'Выгр Кат'!$A:$R,F$1,0)</f>
        <v>0</v>
      </c>
      <c r="G28" s="46"/>
      <c r="H28" s="3" t="s">
        <v>3410</v>
      </c>
      <c r="I28" s="89">
        <f t="shared" si="0"/>
        <v>400</v>
      </c>
      <c r="J28" s="14">
        <f>VLOOKUP(I28,Наценка!$A$1:$B$8,2,1)</f>
        <v>2</v>
      </c>
      <c r="K28" s="91">
        <f t="shared" ref="K28:K30" si="12">X28-30</f>
        <v>860</v>
      </c>
      <c r="L28" s="57">
        <f t="shared" si="1"/>
        <v>859</v>
      </c>
      <c r="M28" s="72">
        <f>VLOOKUP($A28,'Выгр Кат'!$A:$R,M$1,0)</f>
        <v>400</v>
      </c>
      <c r="N28" s="72">
        <f>VLOOKUP($A28,'Выгр Кат'!$A:$R,N$1,0)</f>
        <v>879</v>
      </c>
      <c r="O28" s="42">
        <f t="shared" si="2"/>
        <v>0</v>
      </c>
      <c r="P28" s="42">
        <f t="shared" si="3"/>
        <v>20</v>
      </c>
      <c r="Q28" s="85">
        <f t="shared" si="4"/>
        <v>859</v>
      </c>
      <c r="R28" s="60">
        <f>IFERROR((VLOOKUP($A28,'Из ГУГЛа'!$B:$G,4,0)+T28)*S28,VLOOKUP($A28,'Из ГУГЛа'!$B:$G,4,0))</f>
        <v>890</v>
      </c>
      <c r="S28" s="39">
        <v>1</v>
      </c>
      <c r="T28" s="39"/>
      <c r="U28" s="74">
        <f t="shared" si="5"/>
        <v>1.1475</v>
      </c>
      <c r="V28" s="74">
        <f t="shared" si="6"/>
        <v>3.4831460674157301E-2</v>
      </c>
      <c r="W28" s="74">
        <f t="shared" si="7"/>
        <v>1.2250000000000001</v>
      </c>
      <c r="X28" s="101">
        <v>890</v>
      </c>
      <c r="Y28" s="20" t="s">
        <v>2651</v>
      </c>
      <c r="Z28" s="81"/>
    </row>
    <row r="29" spans="1:26" ht="31.5" thickTop="1" thickBot="1" x14ac:dyDescent="0.3">
      <c r="A29" s="72">
        <v>194058</v>
      </c>
      <c r="B29" s="72">
        <f>VLOOKUP($A29,'Выгр Кат'!$A:$R,B$1,0)</f>
        <v>32420</v>
      </c>
      <c r="C29" s="71" t="str">
        <f>VLOOKUP($A29,'Выгр Кат'!$A:$R,C$1,0)</f>
        <v>Повторители боковые (жёлтые) в стиле LEXUS-PLAZMA для ВАЗ 2104, 2105, 2107</v>
      </c>
      <c r="D29" s="72" t="str">
        <f>VLOOKUP($A29,'Выгр Кат'!$A:$R,D$1,0)</f>
        <v>Y</v>
      </c>
      <c r="E29" s="72" t="str">
        <f>VLOOKUP($A29,'Выгр Кат'!$A:$R,E$1,0)</f>
        <v>1</v>
      </c>
      <c r="F29" s="72">
        <f>VLOOKUP($A29,'Выгр Кат'!$A:$R,F$1,0)</f>
        <v>0</v>
      </c>
      <c r="G29" s="46"/>
      <c r="H29" s="3" t="s">
        <v>3410</v>
      </c>
      <c r="I29" s="89">
        <f t="shared" si="0"/>
        <v>400</v>
      </c>
      <c r="J29" s="14">
        <f>VLOOKUP(I29,Наценка!$A$1:$B$8,2,1)</f>
        <v>2</v>
      </c>
      <c r="K29" s="91">
        <f t="shared" si="12"/>
        <v>860</v>
      </c>
      <c r="L29" s="57">
        <f t="shared" si="1"/>
        <v>859</v>
      </c>
      <c r="M29" s="72">
        <f>VLOOKUP($A29,'Выгр Кат'!$A:$R,M$1,0)</f>
        <v>400</v>
      </c>
      <c r="N29" s="72">
        <f>VLOOKUP($A29,'Выгр Кат'!$A:$R,N$1,0)</f>
        <v>879</v>
      </c>
      <c r="O29" s="42">
        <f t="shared" si="2"/>
        <v>0</v>
      </c>
      <c r="P29" s="42">
        <f t="shared" si="3"/>
        <v>20</v>
      </c>
      <c r="Q29" s="85">
        <f t="shared" si="4"/>
        <v>859</v>
      </c>
      <c r="R29" s="60">
        <f>IFERROR((VLOOKUP($A29,'Из ГУГЛа'!$B:$G,4,0)+T29)*S29,VLOOKUP($A29,'Из ГУГЛа'!$B:$G,4,0))</f>
        <v>890</v>
      </c>
      <c r="S29" s="39">
        <v>1</v>
      </c>
      <c r="T29" s="39"/>
      <c r="U29" s="74">
        <f t="shared" si="5"/>
        <v>1.1475</v>
      </c>
      <c r="V29" s="74">
        <f t="shared" si="6"/>
        <v>3.4831460674157301E-2</v>
      </c>
      <c r="W29" s="74">
        <f t="shared" si="7"/>
        <v>1.2250000000000001</v>
      </c>
      <c r="X29" s="101">
        <v>890</v>
      </c>
      <c r="Y29" s="20" t="s">
        <v>2652</v>
      </c>
      <c r="Z29" s="81"/>
    </row>
    <row r="30" spans="1:26" ht="46.5" thickTop="1" thickBot="1" x14ac:dyDescent="0.3">
      <c r="A30" s="72">
        <v>194057</v>
      </c>
      <c r="B30" s="72">
        <f>VLOOKUP($A30,'Выгр Кат'!$A:$R,B$1,0)</f>
        <v>32422</v>
      </c>
      <c r="C30" s="71" t="str">
        <f>VLOOKUP($A30,'Выгр Кат'!$A:$R,C$1,0)</f>
        <v>Повторители боковые (жёлтые) в стиле LEXUS-PLAZMA для ВАЗ (2110-2112, 2113-2115), Лада (Калина, Калина 2, Приора, Приора 2, Гранта)</v>
      </c>
      <c r="D30" s="72" t="str">
        <f>VLOOKUP($A30,'Выгр Кат'!$A:$R,D$1,0)</f>
        <v>Y</v>
      </c>
      <c r="E30" s="72" t="str">
        <f>VLOOKUP($A30,'Выгр Кат'!$A:$R,E$1,0)</f>
        <v>1ск1</v>
      </c>
      <c r="F30" s="72">
        <f>VLOOKUP($A30,'Выгр Кат'!$A:$R,F$1,0)</f>
        <v>0</v>
      </c>
      <c r="G30" s="46" t="s">
        <v>68</v>
      </c>
      <c r="H30" s="3" t="s">
        <v>3410</v>
      </c>
      <c r="I30" s="89">
        <f t="shared" si="0"/>
        <v>400</v>
      </c>
      <c r="J30" s="14">
        <f>VLOOKUP(I30,Наценка!$A$1:$B$8,2,1)</f>
        <v>2</v>
      </c>
      <c r="K30" s="91">
        <f t="shared" si="12"/>
        <v>860</v>
      </c>
      <c r="L30" s="57">
        <f t="shared" si="1"/>
        <v>859</v>
      </c>
      <c r="M30" s="72">
        <f>VLOOKUP($A30,'Выгр Кат'!$A:$R,M$1,0)</f>
        <v>400</v>
      </c>
      <c r="N30" s="72">
        <f>VLOOKUP($A30,'Выгр Кат'!$A:$R,N$1,0)</f>
        <v>879</v>
      </c>
      <c r="O30" s="42">
        <f t="shared" si="2"/>
        <v>0</v>
      </c>
      <c r="P30" s="42">
        <f t="shared" si="3"/>
        <v>20</v>
      </c>
      <c r="Q30" s="85">
        <f t="shared" si="4"/>
        <v>859</v>
      </c>
      <c r="R30" s="60">
        <f>IFERROR((VLOOKUP($A30,'Из ГУГЛа'!$B:$G,4,0)+T30)*S30,VLOOKUP($A30,'Из ГУГЛа'!$B:$G,4,0))</f>
        <v>890</v>
      </c>
      <c r="S30" s="39">
        <v>1</v>
      </c>
      <c r="T30" s="39"/>
      <c r="U30" s="74">
        <f t="shared" si="5"/>
        <v>1.1475</v>
      </c>
      <c r="V30" s="74">
        <f t="shared" si="6"/>
        <v>3.4831460674157301E-2</v>
      </c>
      <c r="W30" s="74">
        <f t="shared" si="7"/>
        <v>1.2250000000000001</v>
      </c>
      <c r="X30" s="101">
        <v>890</v>
      </c>
      <c r="Y30" s="20" t="s">
        <v>2650</v>
      </c>
      <c r="Z30" s="81"/>
    </row>
    <row r="31" spans="1:26" ht="31.5" thickTop="1" thickBot="1" x14ac:dyDescent="0.3">
      <c r="A31" s="72">
        <v>170775</v>
      </c>
      <c r="B31" s="72">
        <f>VLOOKUP($A31,'Выгр Кат'!$A:$R,B$1,0)</f>
        <v>33730</v>
      </c>
      <c r="C31" s="71" t="str">
        <f>VLOOKUP($A31,'Выгр Кат'!$A:$R,C$1,0)</f>
        <v>Накладки на электрические зеркала (без повторителя, шагрень) для Шевроле Нива</v>
      </c>
      <c r="D31" s="72" t="str">
        <f>VLOOKUP($A31,'Выгр Кат'!$A:$R,D$1,0)</f>
        <v>Y</v>
      </c>
      <c r="E31" s="72" t="str">
        <f>VLOOKUP($A31,'Выгр Кат'!$A:$R,E$1,0)</f>
        <v>1ск2</v>
      </c>
      <c r="F31" s="72">
        <f>VLOOKUP($A31,'Выгр Кат'!$A:$R,F$1,0)</f>
        <v>0</v>
      </c>
      <c r="G31" s="46"/>
      <c r="H31" s="3" t="s">
        <v>3410</v>
      </c>
      <c r="I31" s="89">
        <f t="shared" si="0"/>
        <v>200</v>
      </c>
      <c r="J31" s="14">
        <f>VLOOKUP(I31,Наценка!$A$1:$B$8,2,1)</f>
        <v>2</v>
      </c>
      <c r="K31" s="94">
        <f>X31-10</f>
        <v>280</v>
      </c>
      <c r="L31" s="57">
        <f t="shared" si="1"/>
        <v>279</v>
      </c>
      <c r="M31" s="72">
        <f>VLOOKUP($A31,'Выгр Кат'!$A:$R,M$1,0)</f>
        <v>200</v>
      </c>
      <c r="N31" s="72">
        <f>VLOOKUP($A31,'Выгр Кат'!$A:$R,N$1,0)</f>
        <v>289</v>
      </c>
      <c r="O31" s="42">
        <f t="shared" si="2"/>
        <v>0</v>
      </c>
      <c r="P31" s="42">
        <f t="shared" si="3"/>
        <v>10</v>
      </c>
      <c r="Q31" s="85">
        <f t="shared" si="4"/>
        <v>279</v>
      </c>
      <c r="R31" s="60">
        <f>IFERROR((VLOOKUP($A31,'Из ГУГЛа'!$B:$G,4,0)+T31)*S31,VLOOKUP($A31,'Из ГУГЛа'!$B:$G,4,0))</f>
        <v>290</v>
      </c>
      <c r="S31" s="39">
        <v>1</v>
      </c>
      <c r="T31" s="39"/>
      <c r="U31" s="74">
        <f t="shared" si="5"/>
        <v>0.39500000000000002</v>
      </c>
      <c r="V31" s="74">
        <f t="shared" si="6"/>
        <v>3.793103448275862E-2</v>
      </c>
      <c r="W31" s="74">
        <f t="shared" si="7"/>
        <v>0.44999999999999996</v>
      </c>
      <c r="X31" s="101">
        <v>290</v>
      </c>
      <c r="Y31" s="20" t="s">
        <v>2668</v>
      </c>
      <c r="Z31" s="81"/>
    </row>
    <row r="32" spans="1:26" ht="46.5" thickTop="1" thickBot="1" x14ac:dyDescent="0.3">
      <c r="A32" s="72">
        <v>137945</v>
      </c>
      <c r="B32" s="72">
        <f>VLOOKUP($A32,'Выгр Кат'!$A:$R,B$1,0)</f>
        <v>35025</v>
      </c>
      <c r="C32" s="71" t="str">
        <f>VLOOKUP($A32,'Выгр Кат'!$A:$R,C$1,0)</f>
        <v>Боковые зеркала "АТП" в стиле Mercedes-Benz, с 2-м повторителем (наружная регулировка) для ВАЗ 2104, 2105, 2107</v>
      </c>
      <c r="D32" s="72" t="str">
        <f>VLOOKUP($A32,'Выгр Кат'!$A:$R,D$1,0)</f>
        <v>Y</v>
      </c>
      <c r="E32" s="72" t="str">
        <f>VLOOKUP($A32,'Выгр Кат'!$A:$R,E$1,0)</f>
        <v>1</v>
      </c>
      <c r="F32" s="72">
        <f>VLOOKUP($A32,'Выгр Кат'!$A:$R,F$1,0)</f>
        <v>0</v>
      </c>
      <c r="G32" s="46"/>
      <c r="H32" s="3" t="s">
        <v>3410</v>
      </c>
      <c r="I32" s="89">
        <f t="shared" si="0"/>
        <v>2600</v>
      </c>
      <c r="J32" s="14">
        <f>VLOOKUP(I32,Наценка!$A$1:$B$8,2,1)</f>
        <v>1.4</v>
      </c>
      <c r="K32" s="92">
        <f t="shared" ref="K32" si="13">X32-100</f>
        <v>3890</v>
      </c>
      <c r="L32" s="57">
        <f t="shared" si="1"/>
        <v>3890</v>
      </c>
      <c r="M32" s="72">
        <f>VLOOKUP($A32,'Выгр Кат'!$A:$R,M$1,0)</f>
        <v>2600</v>
      </c>
      <c r="N32" s="72">
        <f>VLOOKUP($A32,'Выгр Кат'!$A:$R,N$1,0)</f>
        <v>3990</v>
      </c>
      <c r="O32" s="42">
        <f t="shared" si="2"/>
        <v>0</v>
      </c>
      <c r="P32" s="42">
        <f t="shared" si="3"/>
        <v>100</v>
      </c>
      <c r="Q32" s="85">
        <f t="shared" si="4"/>
        <v>3890</v>
      </c>
      <c r="R32" s="60">
        <f>IFERROR((VLOOKUP($A32,'Из ГУГЛа'!$B:$G,4,0)+T32)*S32,VLOOKUP($A32,'Из ГУГЛа'!$B:$G,4,0))</f>
        <v>3990</v>
      </c>
      <c r="S32" s="39">
        <v>1</v>
      </c>
      <c r="T32" s="39"/>
      <c r="U32" s="74">
        <f t="shared" si="5"/>
        <v>0.49615384615384617</v>
      </c>
      <c r="V32" s="74">
        <f t="shared" si="6"/>
        <v>2.5062656641604009E-2</v>
      </c>
      <c r="W32" s="74">
        <f t="shared" si="7"/>
        <v>0.53461538461538471</v>
      </c>
      <c r="X32" s="101">
        <v>3990</v>
      </c>
      <c r="Y32" s="20" t="s">
        <v>2619</v>
      </c>
      <c r="Z32" s="81"/>
    </row>
    <row r="33" spans="1:26" ht="31.5" thickTop="1" thickBot="1" x14ac:dyDescent="0.3">
      <c r="A33" s="72">
        <v>194060</v>
      </c>
      <c r="B33" s="72">
        <f>VLOOKUP($A33,'Выгр Кат'!$A:$R,B$1,0)</f>
        <v>35130</v>
      </c>
      <c r="C33" s="71" t="str">
        <f>VLOOKUP($A33,'Выгр Кат'!$A:$R,C$1,0)</f>
        <v>Повторители боковые (жёлтые) в стиле LEXUS-PLAZMA для Лада Нива 4х4</v>
      </c>
      <c r="D33" s="72" t="str">
        <f>VLOOKUP($A33,'Выгр Кат'!$A:$R,D$1,0)</f>
        <v>Y</v>
      </c>
      <c r="E33" s="72" t="str">
        <f>VLOOKUP($A33,'Выгр Кат'!$A:$R,E$1,0)</f>
        <v>1ск1</v>
      </c>
      <c r="F33" s="72">
        <f>VLOOKUP($A33,'Выгр Кат'!$A:$R,F$1,0)</f>
        <v>0</v>
      </c>
      <c r="G33" s="46" t="s">
        <v>68</v>
      </c>
      <c r="H33" s="3" t="s">
        <v>3410</v>
      </c>
      <c r="I33" s="89">
        <f t="shared" si="0"/>
        <v>400</v>
      </c>
      <c r="J33" s="14">
        <f>VLOOKUP(I33,Наценка!$A$1:$B$8,2,1)</f>
        <v>2</v>
      </c>
      <c r="K33" s="91">
        <f t="shared" ref="K33:K34" si="14">X33-30</f>
        <v>760</v>
      </c>
      <c r="L33" s="57">
        <f t="shared" si="1"/>
        <v>759</v>
      </c>
      <c r="M33" s="72">
        <f>VLOOKUP($A33,'Выгр Кат'!$A:$R,M$1,0)</f>
        <v>400</v>
      </c>
      <c r="N33" s="72">
        <f>VLOOKUP($A33,'Выгр Кат'!$A:$R,N$1,0)</f>
        <v>779</v>
      </c>
      <c r="O33" s="42">
        <f t="shared" si="2"/>
        <v>0</v>
      </c>
      <c r="P33" s="42">
        <f t="shared" si="3"/>
        <v>20</v>
      </c>
      <c r="Q33" s="85">
        <f t="shared" si="4"/>
        <v>759</v>
      </c>
      <c r="R33" s="60">
        <f>IFERROR((VLOOKUP($A33,'Из ГУГЛа'!$B:$G,4,0)+T33)*S33,VLOOKUP($A33,'Из ГУГЛа'!$B:$G,4,0))</f>
        <v>790</v>
      </c>
      <c r="S33" s="39">
        <v>1</v>
      </c>
      <c r="T33" s="39"/>
      <c r="U33" s="74">
        <f t="shared" si="5"/>
        <v>0.89749999999999996</v>
      </c>
      <c r="V33" s="74">
        <f t="shared" si="6"/>
        <v>3.9240506329113925E-2</v>
      </c>
      <c r="W33" s="74">
        <f t="shared" si="7"/>
        <v>0.97500000000000009</v>
      </c>
      <c r="X33" s="101">
        <v>790</v>
      </c>
      <c r="Y33" s="20" t="s">
        <v>2653</v>
      </c>
      <c r="Z33" s="81"/>
    </row>
    <row r="34" spans="1:26" ht="31.5" thickTop="1" thickBot="1" x14ac:dyDescent="0.3">
      <c r="A34" s="72">
        <v>194088</v>
      </c>
      <c r="B34" s="72">
        <f>VLOOKUP($A34,'Выгр Кат'!$A:$R,B$1,0)</f>
        <v>36862</v>
      </c>
      <c r="C34" s="71" t="str">
        <f>VLOOKUP($A34,'Выгр Кат'!$A:$R,C$1,0)</f>
        <v>Повторители поворотов с анимацией "Lexus" в зеркала для Лада Калина 2, Гранта, Гранта FL</v>
      </c>
      <c r="D34" s="72" t="str">
        <f>VLOOKUP($A34,'Выгр Кат'!$A:$R,D$1,0)</f>
        <v>Y</v>
      </c>
      <c r="E34" s="72" t="str">
        <f>VLOOKUP($A34,'Выгр Кат'!$A:$R,E$1,0)</f>
        <v>1</v>
      </c>
      <c r="F34" s="72">
        <f>VLOOKUP($A34,'Выгр Кат'!$A:$R,F$1,0)</f>
        <v>0</v>
      </c>
      <c r="G34" s="46" t="s">
        <v>74</v>
      </c>
      <c r="H34" s="3" t="s">
        <v>3410</v>
      </c>
      <c r="I34" s="89">
        <f t="shared" si="0"/>
        <v>550</v>
      </c>
      <c r="J34" s="14">
        <f>VLOOKUP(I34,Наценка!$A$1:$B$8,2,1)</f>
        <v>1.75</v>
      </c>
      <c r="K34" s="91">
        <f t="shared" si="14"/>
        <v>1160</v>
      </c>
      <c r="L34" s="57">
        <f t="shared" si="1"/>
        <v>1190</v>
      </c>
      <c r="M34" s="72">
        <f>VLOOKUP($A34,'Выгр Кат'!$A:$R,M$1,0)</f>
        <v>550</v>
      </c>
      <c r="N34" s="72">
        <f>VLOOKUP($A34,'Выгр Кат'!$A:$R,N$1,0)</f>
        <v>1290</v>
      </c>
      <c r="O34" s="42">
        <f t="shared" si="2"/>
        <v>0</v>
      </c>
      <c r="P34" s="42">
        <f t="shared" si="3"/>
        <v>100</v>
      </c>
      <c r="Q34" s="85">
        <f t="shared" si="4"/>
        <v>1190</v>
      </c>
      <c r="R34" s="60">
        <f>IFERROR((VLOOKUP($A34,'Из ГУГЛа'!$B:$G,4,0)+T34)*S34,VLOOKUP($A34,'Из ГУГЛа'!$B:$G,4,0))</f>
        <v>1190</v>
      </c>
      <c r="S34" s="39">
        <v>1</v>
      </c>
      <c r="T34" s="39"/>
      <c r="U34" s="74">
        <f t="shared" si="5"/>
        <v>1.1636363636363636</v>
      </c>
      <c r="V34" s="74">
        <f t="shared" si="6"/>
        <v>0</v>
      </c>
      <c r="W34" s="74">
        <f t="shared" si="7"/>
        <v>1.1636363636363636</v>
      </c>
      <c r="X34" s="101">
        <v>1190</v>
      </c>
      <c r="Y34" s="20" t="s">
        <v>2654</v>
      </c>
      <c r="Z34" s="81"/>
    </row>
    <row r="35" spans="1:26" ht="30.75" thickTop="1" x14ac:dyDescent="0.25">
      <c r="A35" s="72">
        <v>137285</v>
      </c>
      <c r="B35" s="72">
        <f>VLOOKUP($A35,'Выгр Кат'!$A:$R,B$1,0)</f>
        <v>5279</v>
      </c>
      <c r="C35" s="71" t="str">
        <f>VLOOKUP($A35,'Выгр Кат'!$A:$R,C$1,0)</f>
        <v>Боковые зеркала "Salina" (с электроприводом и обогревом) для Лада Нива 4x4</v>
      </c>
      <c r="D35" s="72" t="str">
        <f>VLOOKUP($A35,'Выгр Кат'!$A:$R,D$1,0)</f>
        <v>Y</v>
      </c>
      <c r="E35" s="72" t="str">
        <f>VLOOKUP($A35,'Выгр Кат'!$A:$R,E$1,0)</f>
        <v>1</v>
      </c>
      <c r="F35" s="72">
        <f>VLOOKUP($A35,'Выгр Кат'!$A:$R,F$1,0)</f>
        <v>0</v>
      </c>
      <c r="G35" s="46"/>
      <c r="H35" s="3" t="s">
        <v>3410</v>
      </c>
      <c r="I35" s="89">
        <f t="shared" si="0"/>
        <v>4200</v>
      </c>
      <c r="J35" s="14">
        <f>VLOOKUP(I35,Наценка!$A$1:$B$8,2,1)</f>
        <v>1.4</v>
      </c>
      <c r="K35" s="83">
        <f t="shared" ref="K35:K40" si="15">I35*J35*100/93</f>
        <v>6322.5806451612907</v>
      </c>
      <c r="L35" s="57">
        <f t="shared" ref="L35:L40" si="16">IF(K35&lt;=1000,(ROUNDUP(K35,-1)-1),(ROUNDUP(K35,-2)-10))</f>
        <v>6390</v>
      </c>
      <c r="M35" s="72">
        <f>VLOOKUP($A35,'Выгр Кат'!$A:$R,M$1,0)</f>
        <v>4200</v>
      </c>
      <c r="N35" s="72">
        <f>VLOOKUP($A35,'Выгр Кат'!$A:$R,N$1,0)</f>
        <v>6590</v>
      </c>
      <c r="O35" s="42">
        <f t="shared" si="2"/>
        <v>0</v>
      </c>
      <c r="P35" s="42">
        <f t="shared" si="3"/>
        <v>200</v>
      </c>
      <c r="Q35" s="85">
        <f t="shared" si="4"/>
        <v>6390</v>
      </c>
      <c r="R35" s="60" t="str">
        <f>IFERROR((VLOOKUP($A35,'Из ГУГЛа'!$B:$G,4,0)+T35)*S35,VLOOKUP($A35,'Из ГУГЛа'!$B:$G,4,0))</f>
        <v/>
      </c>
      <c r="S35" s="39">
        <v>1</v>
      </c>
      <c r="T35" s="39"/>
      <c r="U35" s="74">
        <f t="shared" si="5"/>
        <v>0.52142857142857135</v>
      </c>
      <c r="V35" s="74" t="str">
        <f t="shared" si="6"/>
        <v/>
      </c>
      <c r="W35" s="74" t="str">
        <f t="shared" si="7"/>
        <v/>
      </c>
      <c r="X35" s="100" t="s">
        <v>2579</v>
      </c>
    </row>
    <row r="36" spans="1:26" ht="45.75" thickBot="1" x14ac:dyDescent="0.3">
      <c r="A36" s="72">
        <v>138245</v>
      </c>
      <c r="B36" s="72">
        <f>VLOOKUP($A36,'Выгр Кат'!$A:$R,B$1,0)</f>
        <v>36796</v>
      </c>
      <c r="C36" s="71" t="str">
        <f>VLOOKUP($A36,'Выгр Кат'!$A:$R,C$1,0)</f>
        <v>Боковые зеркала "АТП" в стиле Гранта, с 2-м повторителем Плазма (электрорегулировка, обогрев) для Лада Нива 4х4</v>
      </c>
      <c r="D36" s="72" t="str">
        <f>VLOOKUP($A36,'Выгр Кат'!$A:$R,D$1,0)</f>
        <v>Y</v>
      </c>
      <c r="E36" s="72" t="str">
        <f>VLOOKUP($A36,'Выгр Кат'!$A:$R,E$1,0)</f>
        <v>0</v>
      </c>
      <c r="F36" s="72">
        <f>VLOOKUP($A36,'Выгр Кат'!$A:$R,F$1,0)</f>
        <v>0</v>
      </c>
      <c r="G36" s="46"/>
      <c r="H36" s="3" t="s">
        <v>3410</v>
      </c>
      <c r="I36" s="89">
        <f t="shared" si="0"/>
        <v>3500</v>
      </c>
      <c r="J36" s="14">
        <f>VLOOKUP(I36,Наценка!$A$1:$B$8,2,1)</f>
        <v>1.4</v>
      </c>
      <c r="K36" s="83">
        <f t="shared" si="15"/>
        <v>5268.8172043010754</v>
      </c>
      <c r="L36" s="57">
        <f t="shared" si="16"/>
        <v>5290</v>
      </c>
      <c r="M36" s="72">
        <f>VLOOKUP($A36,'Выгр Кат'!$A:$R,M$1,0)</f>
        <v>3500</v>
      </c>
      <c r="N36" s="72">
        <f>VLOOKUP($A36,'Выгр Кат'!$A:$R,N$1,0)</f>
        <v>5390</v>
      </c>
      <c r="O36" s="42">
        <f t="shared" si="2"/>
        <v>0</v>
      </c>
      <c r="P36" s="42">
        <f t="shared" si="3"/>
        <v>100</v>
      </c>
      <c r="Q36" s="85">
        <f t="shared" si="4"/>
        <v>5290</v>
      </c>
      <c r="R36" s="60" t="str">
        <f>IFERROR((VLOOKUP($A36,'Из ГУГЛа'!$B:$G,4,0)+T36)*S36,VLOOKUP($A36,'Из ГУГЛа'!$B:$G,4,0))</f>
        <v/>
      </c>
      <c r="S36" s="39">
        <v>1</v>
      </c>
      <c r="T36" s="39"/>
      <c r="U36" s="74">
        <f t="shared" si="5"/>
        <v>0.51142857142857134</v>
      </c>
      <c r="V36" s="74" t="str">
        <f t="shared" si="6"/>
        <v/>
      </c>
      <c r="W36" s="74" t="str">
        <f t="shared" si="7"/>
        <v/>
      </c>
      <c r="X36" s="101"/>
    </row>
    <row r="37" spans="1:26" ht="31.5" thickTop="1" thickBot="1" x14ac:dyDescent="0.3">
      <c r="A37" s="72">
        <v>138553</v>
      </c>
      <c r="B37" s="72">
        <f>VLOOKUP($A37,'Выгр Кат'!$A:$R,B$1,0)</f>
        <v>79601</v>
      </c>
      <c r="C37" s="71" t="str">
        <f>VLOOKUP($A37,'Выгр Кат'!$A:$R,C$1,0)</f>
        <v>Боковые зеркала с электроприводом и обогревом для Шевроле Нива, Лада Нива Travel</v>
      </c>
      <c r="D37" s="72" t="str">
        <f>VLOOKUP($A37,'Выгр Кат'!$A:$R,D$1,0)</f>
        <v>Y</v>
      </c>
      <c r="E37" s="72" t="str">
        <f>VLOOKUP($A37,'Выгр Кат'!$A:$R,E$1,0)</f>
        <v>1</v>
      </c>
      <c r="F37" s="72">
        <f>VLOOKUP($A37,'Выгр Кат'!$A:$R,F$1,0)</f>
        <v>0</v>
      </c>
      <c r="G37" s="49"/>
      <c r="H37" s="3" t="s">
        <v>3410</v>
      </c>
      <c r="I37" s="89">
        <f t="shared" si="0"/>
        <v>3400</v>
      </c>
      <c r="J37" s="14">
        <f>VLOOKUP(I37,Наценка!$A$1:$B$8,2,1)</f>
        <v>1.4</v>
      </c>
      <c r="K37" s="83">
        <f t="shared" si="15"/>
        <v>5118.2795698924729</v>
      </c>
      <c r="L37" s="57">
        <f t="shared" ref="L37" si="17">IF(K37&lt;=1000,(ROUNDUP(K37,-1)-1),(ROUNDUP(K37,-2)-10))</f>
        <v>5190</v>
      </c>
      <c r="M37" s="72">
        <f>VLOOKUP($A37,'Выгр Кат'!$A:$R,M$1,0)</f>
        <v>3400</v>
      </c>
      <c r="N37" s="72">
        <f>VLOOKUP($A37,'Выгр Кат'!$A:$R,N$1,0)</f>
        <v>5290</v>
      </c>
      <c r="O37" s="42">
        <f t="shared" ref="O37:O39" si="18">M37-I37</f>
        <v>0</v>
      </c>
      <c r="P37" s="42">
        <f t="shared" ref="P37:P39" si="19">N37-L37</f>
        <v>100</v>
      </c>
      <c r="Q37" s="85">
        <f t="shared" si="4"/>
        <v>5190</v>
      </c>
      <c r="R37" s="60" t="str">
        <f>IFERROR((VLOOKUP($A37,'Из ГУГЛа'!$B:$G,4,0)+T37)*S37,VLOOKUP($A37,'Из ГУГЛа'!$B:$G,4,0))</f>
        <v/>
      </c>
      <c r="S37" s="39">
        <v>1</v>
      </c>
      <c r="T37" s="39"/>
      <c r="U37" s="74">
        <f t="shared" ref="U37:U39" si="20">IFERROR(Q37/I37-1,"")</f>
        <v>0.52647058823529402</v>
      </c>
      <c r="V37" s="74" t="str">
        <f t="shared" ref="V37:V39" si="21">IFERROR((X37-Q37)/X37,"")</f>
        <v/>
      </c>
      <c r="W37" s="74" t="str">
        <f t="shared" ref="W37:W39" si="22">IFERROR(IF(X37="","",X37/I37-1),"")</f>
        <v/>
      </c>
      <c r="X37" s="101" t="s">
        <v>3412</v>
      </c>
    </row>
    <row r="38" spans="1:26" ht="46.5" thickTop="1" thickBot="1" x14ac:dyDescent="0.3">
      <c r="A38" s="72">
        <v>137796</v>
      </c>
      <c r="B38" s="72">
        <f>VLOOKUP($A38,'Выгр Кат'!$A:$R,B$1,0)</f>
        <v>0</v>
      </c>
      <c r="C38" s="71" t="str">
        <f>VLOOKUP($A38,'Выгр Кат'!$A:$R,C$1,0)</f>
        <v>Боковые зеркала "АТП" в стиле "Mercedes-Benz" (электропривод, обогрев) для ВАЗ 2110-2112, Лада Приора</v>
      </c>
      <c r="D38" s="72" t="str">
        <f>VLOOKUP($A38,'Выгр Кат'!$A:$R,D$1,0)</f>
        <v>N</v>
      </c>
      <c r="E38" s="72" t="str">
        <f>VLOOKUP($A38,'Выгр Кат'!$A:$R,E$1,0)</f>
        <v>0</v>
      </c>
      <c r="F38" s="72">
        <f>VLOOKUP($A38,'Выгр Кат'!$A:$R,F$1,0)</f>
        <v>0</v>
      </c>
      <c r="G38" s="49"/>
      <c r="H38" s="3" t="s">
        <v>3410</v>
      </c>
      <c r="I38" s="89">
        <f>M38</f>
        <v>0</v>
      </c>
      <c r="J38" s="14" t="e">
        <f>VLOOKUP(I38,Наценка!$A$1:$B$8,2,1)</f>
        <v>#N/A</v>
      </c>
      <c r="K38" s="89">
        <f>N38</f>
        <v>0</v>
      </c>
      <c r="L38" s="89">
        <f>N38</f>
        <v>0</v>
      </c>
      <c r="M38" s="72">
        <f>VLOOKUP($A38,'Выгр Кат'!$A:$R,M$1,0)</f>
        <v>0</v>
      </c>
      <c r="N38" s="72">
        <f>VLOOKUP($A38,'Выгр Кат'!$A:$R,N$1,0)</f>
        <v>0</v>
      </c>
      <c r="O38" s="42">
        <f t="shared" si="18"/>
        <v>0</v>
      </c>
      <c r="P38" s="42">
        <f t="shared" si="19"/>
        <v>0</v>
      </c>
      <c r="Q38" s="85">
        <f t="shared" si="4"/>
        <v>0</v>
      </c>
      <c r="R38" s="60" t="str">
        <f>IFERROR((VLOOKUP($A38,'Из ГУГЛа'!$B:$G,4,0)+T38)*S38,VLOOKUP($A38,'Из ГУГЛа'!$B:$G,4,0))</f>
        <v/>
      </c>
      <c r="S38" s="39">
        <v>1</v>
      </c>
      <c r="T38" s="39"/>
      <c r="U38" s="74" t="str">
        <f t="shared" si="20"/>
        <v/>
      </c>
      <c r="V38" s="74" t="str">
        <f t="shared" si="21"/>
        <v/>
      </c>
      <c r="W38" s="74" t="str">
        <f t="shared" si="22"/>
        <v/>
      </c>
      <c r="X38" s="101"/>
    </row>
    <row r="39" spans="1:26" ht="46.5" thickTop="1" thickBot="1" x14ac:dyDescent="0.3">
      <c r="A39" s="72">
        <v>326952</v>
      </c>
      <c r="B39" s="72">
        <f>VLOOKUP($A39,'Выгр Кат'!$A:$R,B$1,0)</f>
        <v>326952</v>
      </c>
      <c r="C39" s="71" t="str">
        <f>VLOOKUP($A39,'Выгр Кат'!$A:$R,C$1,0)</f>
        <v>Боковые зеркала "АТП" в стиле Гранта (механические, мигающий RGB поворотник) для ВАЗ 2110-2112, Лада Приора</v>
      </c>
      <c r="D39" s="72" t="str">
        <f>VLOOKUP($A39,'Выгр Кат'!$A:$R,D$1,0)</f>
        <v>N</v>
      </c>
      <c r="E39" s="72" t="str">
        <f>VLOOKUP($A39,'Выгр Кат'!$A:$R,E$1,0)</f>
        <v>0</v>
      </c>
      <c r="F39" s="72">
        <f>VLOOKUP($A39,'Выгр Кат'!$A:$R,F$1,0)</f>
        <v>0</v>
      </c>
      <c r="G39" s="49"/>
      <c r="H39" s="3" t="s">
        <v>3410</v>
      </c>
      <c r="I39" s="89">
        <f t="shared" ref="I39" si="23">M39</f>
        <v>3000</v>
      </c>
      <c r="J39" s="14">
        <f>VLOOKUP(I39,Наценка!$A$1:$B$8,2,1)</f>
        <v>1.4</v>
      </c>
      <c r="K39" s="83">
        <f t="shared" si="15"/>
        <v>4516.1290322580644</v>
      </c>
      <c r="L39" s="57">
        <f t="shared" si="16"/>
        <v>4590</v>
      </c>
      <c r="M39" s="72">
        <f>VLOOKUP($A39,'Выгр Кат'!$A:$R,M$1,0)</f>
        <v>3000</v>
      </c>
      <c r="N39" s="72">
        <f>VLOOKUP($A39,'Выгр Кат'!$A:$R,N$1,0)</f>
        <v>0</v>
      </c>
      <c r="O39" s="42">
        <f t="shared" si="18"/>
        <v>0</v>
      </c>
      <c r="P39" s="42">
        <f t="shared" si="19"/>
        <v>-4590</v>
      </c>
      <c r="Q39" s="85">
        <f t="shared" si="4"/>
        <v>4590</v>
      </c>
      <c r="R39" s="60" t="e">
        <f>IFERROR((VLOOKUP($A39,'Из ГУГЛа'!$B:$G,4,0)+T39)*S39,VLOOKUP($A39,'Из ГУГЛа'!$B:$G,4,0))</f>
        <v>#N/A</v>
      </c>
      <c r="S39" s="39">
        <v>1</v>
      </c>
      <c r="T39" s="39"/>
      <c r="U39" s="74">
        <f t="shared" si="20"/>
        <v>0.53</v>
      </c>
      <c r="V39" s="74" t="str">
        <f t="shared" si="21"/>
        <v/>
      </c>
      <c r="W39" s="74" t="str">
        <f t="shared" si="22"/>
        <v/>
      </c>
      <c r="X39" s="101"/>
    </row>
    <row r="40" spans="1:26" ht="46.5" thickTop="1" thickBot="1" x14ac:dyDescent="0.3">
      <c r="A40" s="72">
        <v>138168</v>
      </c>
      <c r="B40" s="72">
        <f>VLOOKUP($A40,'Выгр Кат'!$A:$R,B$1,0)</f>
        <v>0</v>
      </c>
      <c r="C40" s="71" t="str">
        <f>VLOOKUP($A40,'Выгр Кат'!$A:$R,C$1,0)</f>
        <v>Боковые зеркала "АТП" в стиле Гранта (ручной привод, с повторителем) для ВАЗ 2104, 2105, 2107</v>
      </c>
      <c r="D40" s="72" t="str">
        <f>VLOOKUP($A40,'Выгр Кат'!$A:$R,D$1,0)</f>
        <v>Y</v>
      </c>
      <c r="E40" s="72" t="str">
        <f>VLOOKUP($A40,'Выгр Кат'!$A:$R,E$1,0)</f>
        <v>0</v>
      </c>
      <c r="F40" s="72">
        <f>VLOOKUP($A40,'Выгр Кат'!$A:$R,F$1,0)</f>
        <v>0</v>
      </c>
      <c r="G40" s="46"/>
      <c r="H40" s="3" t="s">
        <v>3410</v>
      </c>
      <c r="I40" s="89">
        <f t="shared" ref="I40" si="24">M40</f>
        <v>2600</v>
      </c>
      <c r="J40" s="14">
        <f>VLOOKUP(I40,Наценка!$A$1:$B$8,2,1)</f>
        <v>1.4</v>
      </c>
      <c r="K40" s="83">
        <f t="shared" si="15"/>
        <v>3913.9784946236555</v>
      </c>
      <c r="L40" s="57">
        <f t="shared" si="16"/>
        <v>3990</v>
      </c>
      <c r="M40" s="72">
        <f>VLOOKUP($A40,'Выгр Кат'!$A:$R,M$1,0)</f>
        <v>2600</v>
      </c>
      <c r="N40" s="72">
        <f>VLOOKUP($A40,'Выгр Кат'!$A:$R,N$1,0)</f>
        <v>4090</v>
      </c>
      <c r="O40" s="42">
        <f t="shared" si="2"/>
        <v>0</v>
      </c>
      <c r="P40" s="42">
        <f t="shared" si="3"/>
        <v>100</v>
      </c>
      <c r="Q40" s="85">
        <f t="shared" si="4"/>
        <v>3990</v>
      </c>
      <c r="R40" s="60" t="str">
        <f>IFERROR((VLOOKUP($A40,'Из ГУГЛа'!$B:$G,4,0)+T40)*S40,VLOOKUP($A40,'Из ГУГЛа'!$B:$G,4,0))</f>
        <v/>
      </c>
      <c r="S40" s="39">
        <v>1</v>
      </c>
      <c r="T40" s="39"/>
      <c r="U40" s="74">
        <f t="shared" si="5"/>
        <v>0.53461538461538471</v>
      </c>
      <c r="V40" s="74" t="str">
        <f t="shared" si="6"/>
        <v/>
      </c>
      <c r="W40" s="74" t="str">
        <f t="shared" si="7"/>
        <v/>
      </c>
      <c r="X40" s="101"/>
    </row>
    <row r="41" spans="1:26" ht="15.75" thickTop="1" x14ac:dyDescent="0.25"/>
    <row r="47" spans="1:26" x14ac:dyDescent="0.25">
      <c r="K47" s="83">
        <f>I47*J47</f>
        <v>0</v>
      </c>
    </row>
    <row r="48" spans="1:26" x14ac:dyDescent="0.25">
      <c r="K48" s="94">
        <f>X48-10</f>
        <v>-10</v>
      </c>
    </row>
    <row r="49" spans="11:11" x14ac:dyDescent="0.25">
      <c r="K49" s="91">
        <f>X49-30</f>
        <v>-30</v>
      </c>
    </row>
    <row r="50" spans="11:11" x14ac:dyDescent="0.25">
      <c r="K50" s="92">
        <f>X50-100</f>
        <v>-100</v>
      </c>
    </row>
    <row r="51" spans="11:11" x14ac:dyDescent="0.25">
      <c r="K51" s="95">
        <f>X51</f>
        <v>0</v>
      </c>
    </row>
    <row r="52" spans="11:11" x14ac:dyDescent="0.25">
      <c r="K52" s="95">
        <f>X52*1.02</f>
        <v>0</v>
      </c>
    </row>
    <row r="53" spans="11:11" x14ac:dyDescent="0.25">
      <c r="K53" s="96">
        <f>X53*1.05</f>
        <v>0</v>
      </c>
    </row>
    <row r="54" spans="11:11" x14ac:dyDescent="0.25">
      <c r="K54" s="97">
        <f>X54*1.08</f>
        <v>0</v>
      </c>
    </row>
    <row r="55" spans="11:11" x14ac:dyDescent="0.25">
      <c r="K55" s="93">
        <f>I55*1.2</f>
        <v>0</v>
      </c>
    </row>
  </sheetData>
  <sheetProtection formatCells="0" formatColumns="0" formatRows="0" insertColumns="0" insertRows="0" insertHyperlinks="0" deleteColumns="0" deleteRows="0" sort="0" autoFilter="0" pivotTables="0"/>
  <autoFilter ref="A2:X40" xr:uid="{4CD708F5-D750-4726-8775-86DAAB2D0096}"/>
  <conditionalFormatting sqref="U3:U40 W3:W40">
    <cfRule type="cellIs" dxfId="13" priority="7" operator="lessThan">
      <formula>$T$1</formula>
    </cfRule>
  </conditionalFormatting>
  <conditionalFormatting sqref="V3:V40">
    <cfRule type="cellIs" dxfId="12" priority="6" operator="lessThan">
      <formula>0%</formula>
    </cfRule>
  </conditionalFormatting>
  <conditionalFormatting sqref="R2:R40">
    <cfRule type="expression" dxfId="11" priority="4">
      <formula>VALUE(R2)&lt;&gt;X2</formula>
    </cfRule>
  </conditionalFormatting>
  <conditionalFormatting sqref="C3:C40">
    <cfRule type="expression" dxfId="10" priority="2">
      <formula>OR(D3="N",E3="0")</formula>
    </cfRule>
  </conditionalFormatting>
  <conditionalFormatting sqref="A3:A40">
    <cfRule type="expression" dxfId="9" priority="1">
      <formula>AND(ROUNDDOWN($P3,0)=0,ROUNDDOWN($O3,0)=0)</formula>
    </cfRule>
  </conditionalFormatting>
  <hyperlinks>
    <hyperlink ref="X30" r:id="rId1" display="https://motorring.ru/product/32864-led-gheltye-povtoriteli-povorotnika-plazma-vaz-2110" xr:uid="{C6B1C99F-99E9-4861-9FDC-8CED99C2776A}"/>
    <hyperlink ref="X28" r:id="rId2" display="https://motorring.ru/product/32863-led-gheltye-povtoriteli-povorotnika-plazma-vaz-2108" xr:uid="{B9FD034F-97A6-47CC-A295-3931E9BA6F95}"/>
    <hyperlink ref="X29" r:id="rId3" display="https://motorring.ru/product/32466-led-gheltye-povtoriteli-povorotnika-plazma-2104-2107" xr:uid="{5766CDC5-E289-4AA0-AF77-9AB729E5FC0C}"/>
    <hyperlink ref="X33" r:id="rId4" display="https://motorring.ru/product/34673-dinamicheskie-gheltye-led-povtoriteli-plazma-lada-4x4" xr:uid="{3233CF54-64FF-40C9-82A9-49877DA799B0}"/>
    <hyperlink ref="X34" r:id="rId5" display="https://motorring.ru/product/25620-povtoriteli-povorota-svetlye-matovye-zerkala-novogo-obrazca" xr:uid="{347D11AD-4A9E-4EDF-92D6-18179C553C24}"/>
    <hyperlink ref="X26" r:id="rId6" display="https://motorring.ru/product/31980-mehanicheskie-bokovye-zerkala-tros-granta-povtoritelem-2107" xr:uid="{94B05B58-8349-495C-A5CF-9F1142C4BA14}"/>
    <hyperlink ref="X4" r:id="rId7" display="https://motorring.ru/product/4037-bokovoe-zerkalo-r-1b-antiblik-vaz-2101-2103-2106-niva" xr:uid="{14979E72-B257-48D5-B229-76D24D49F3C9}"/>
    <hyperlink ref="X9" r:id="rId8" display="https://motorring.ru/product/3855-dekorativnaya-reshetka-radiatora-4lopasti-uzkie-hrom-lada" xr:uid="{AB8E9399-A621-4EDC-9E2F-37D79F5376A1}"/>
    <hyperlink ref="X12" r:id="rId9" display="https://motorring.ru/product/6547-povtoriteli-povorota-bokovye-zerkala-lada-priora2" xr:uid="{9C1B3A49-9EB5-4BF5-B6F7-0BAB401BDF62}"/>
    <hyperlink ref="X13" r:id="rId10" display="https://motorring.ru/product/8815-povtoriteli-zerkala-novogo-obrazca-lada-granta-datsun" xr:uid="{6B3B9F5D-186F-4A05-862D-D1126A8535B0}"/>
    <hyperlink ref="X14" r:id="rId11" display="https://motorring.ru/product/6147-bokovye-zerkala-lyuks-kop-mehanika-lada-kalina-kalina" xr:uid="{71861E82-7A9A-4988-A5CE-17A80F01A71D}"/>
    <hyperlink ref="X16" r:id="rId12" display="https://motorring.ru/product/6150-levoe-zerkalo-avtoblik-antiblikom-obogrevom-elektroprivodom" xr:uid="{281637FC-F7DE-4291-8572-DA5B1749FCB7}"/>
    <hyperlink ref="X18" r:id="rId13" display="https://motorring.ru/product/13669-originalynye-diodnye-begayuschie-povtoriteli-povorota" xr:uid="{687209F8-289F-4657-816C-5800E4097402}"/>
    <hyperlink ref="X20" r:id="rId14" display="https://motorring.ru/product/6162-bokovye-zerkala-liftbek-elektroprivodom-obogrevom-lada" xr:uid="{9AE311CA-A0AA-4B2B-9FAD-49FE894DDC19}"/>
    <hyperlink ref="X22" r:id="rId15" display="https://motorring.ru/product/24971-povtoriteli-zerkala-temnye-novogo-obrazca-lada-granta-datsun" xr:uid="{867D0E7F-F4D1-4263-9067-B3FCA94A0765}"/>
    <hyperlink ref="X21" r:id="rId16" display="https://motorring.ru/product/24477-begayuschie-povtoriteli-povorota-leksus-stayl-tonirovannye" xr:uid="{06FE286B-9C14-4D60-83D3-71DD1ED9BFA4}"/>
    <hyperlink ref="X24" r:id="rId17" display="https://motorring.ru/product/31339-drayver-elektroskladyvaniya-zerkal-stile-vesta-dsz-1-priora" xr:uid="{F76347C4-CA44-48E4-81F8-E2617038B468}"/>
    <hyperlink ref="X23" r:id="rId18" display="https://motorring.ru/product/28626-nakladki-bokovyh-stoek-legend-dlya-lada-4h4-niva-2121-21213" xr:uid="{1499D23E-DC2B-4E31-982F-2A45596D22AF}"/>
    <hyperlink ref="X32" r:id="rId19" display="https://motorring.ru/product/33130-bokovye-zerkala-mehanicheskim-privodom-stile-mers-vaz-04-05-07" xr:uid="{8BDC664F-11EB-4EC0-905B-CFDA22BC071A}"/>
    <hyperlink ref="X31" r:id="rId20" display="https://motorring.ru/product/14133-nakladki-zerkala-shevrole-niva-2015-goda" xr:uid="{32D99930-C97F-407E-9DA4-5202DFADC293}"/>
    <hyperlink ref="X17" r:id="rId21" display="https://motorring.ru/product/22893-komplekt-bokovyh-zerkal-avtoblik-starogo-obrazca" xr:uid="{7E9C3260-C663-4323-889F-2D1526EF5FFE}"/>
    <hyperlink ref="X6" r:id="rId22" display="https://motorring.ru/product/19459-bokovye-zerkala-cvet-lada-largus-reno-logan-sandero-daster" xr:uid="{4027455F-F641-4B50-A1E1-92A43969F987}"/>
  </hyperlinks>
  <pageMargins left="0.7" right="0.7" top="0.75" bottom="0.75" header="0.3" footer="0.3"/>
  <pageSetup orientation="portrait" r:id="rId23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A3651-DC39-43E4-A1F9-99FE9129D6A3}">
  <sheetPr codeName="Лист3">
    <outlinePr summaryBelow="0"/>
  </sheetPr>
  <dimension ref="A1:AB2995"/>
  <sheetViews>
    <sheetView tabSelected="1" showRuler="0" zoomScaleNormal="100" workbookViewId="0">
      <pane ySplit="2" topLeftCell="A1723" activePane="bottomLeft" state="frozen"/>
      <selection pane="bottomLeft" activeCell="D1726" sqref="D1726"/>
    </sheetView>
  </sheetViews>
  <sheetFormatPr defaultRowHeight="15" outlineLevelCol="1" x14ac:dyDescent="0.25"/>
  <cols>
    <col min="1" max="1" width="35.42578125" style="4" customWidth="1" outlineLevel="1"/>
    <col min="2" max="2" width="7" style="30" bestFit="1" customWidth="1"/>
    <col min="3" max="3" width="7" style="30" customWidth="1"/>
    <col min="4" max="4" width="42.42578125" style="4" customWidth="1"/>
    <col min="5" max="5" width="2.42578125" style="4" customWidth="1" outlineLevel="1"/>
    <col min="6" max="6" width="4.85546875" style="4" customWidth="1" outlineLevel="1"/>
    <col min="7" max="7" width="22.42578125" style="26" customWidth="1" outlineLevel="1"/>
    <col min="8" max="8" width="7.7109375" style="34" customWidth="1" outlineLevel="1"/>
    <col min="9" max="9" width="7.85546875" style="50" bestFit="1" customWidth="1"/>
    <col min="10" max="10" width="6.140625" style="4" bestFit="1" customWidth="1"/>
    <col min="11" max="11" width="6" style="50" customWidth="1"/>
    <col min="12" max="12" width="4.5703125" style="16" bestFit="1" customWidth="1"/>
    <col min="13" max="13" width="6.85546875" style="50" bestFit="1" customWidth="1"/>
    <col min="14" max="14" width="7.5703125" style="50" bestFit="1" customWidth="1"/>
    <col min="15" max="15" width="6.7109375" style="16" customWidth="1" outlineLevel="1"/>
    <col min="16" max="16" width="6.85546875" style="16" customWidth="1" outlineLevel="1"/>
    <col min="17" max="18" width="7.42578125" style="16" customWidth="1" outlineLevel="1"/>
    <col min="19" max="19" width="6" style="16" bestFit="1" customWidth="1"/>
    <col min="20" max="20" width="6.28515625" style="50" customWidth="1"/>
    <col min="21" max="21" width="6.28515625" style="16" bestFit="1" customWidth="1"/>
    <col min="22" max="22" width="7.5703125" style="50" bestFit="1" customWidth="1"/>
    <col min="23" max="23" width="9.28515625" style="4" bestFit="1" customWidth="1"/>
    <col min="24" max="24" width="6.85546875" style="4" bestFit="1" customWidth="1"/>
    <col min="25" max="25" width="8.42578125" style="4" bestFit="1" customWidth="1"/>
    <col min="26" max="26" width="9.7109375" style="50" bestFit="1" customWidth="1"/>
    <col min="27" max="27" width="9.42578125" style="4" bestFit="1" customWidth="1"/>
    <col min="28" max="28" width="99.85546875" style="20" bestFit="1" customWidth="1"/>
    <col min="29" max="16384" width="9.140625" style="4"/>
  </cols>
  <sheetData>
    <row r="1" spans="1:28" x14ac:dyDescent="0.25">
      <c r="A1" s="64"/>
      <c r="C1" s="64">
        <v>2</v>
      </c>
      <c r="D1" s="64">
        <v>3</v>
      </c>
      <c r="E1" s="65">
        <v>4</v>
      </c>
      <c r="F1" s="65">
        <v>15</v>
      </c>
      <c r="J1" s="23">
        <f>COUNT($Z:$Z)/COUNT(B:B)</f>
        <v>0.37089201877934275</v>
      </c>
      <c r="O1" s="65">
        <v>9</v>
      </c>
      <c r="P1" s="65">
        <v>10</v>
      </c>
      <c r="Q1" s="66"/>
      <c r="R1" s="66"/>
      <c r="V1" s="23">
        <v>0.2</v>
      </c>
      <c r="W1" s="67" t="str">
        <f>_xlfn.CONCAT(ROUND(MIN(W3:W9542)*100,0),"-",ROUND(MAX(W3:W9542)*100,0),"%")</f>
        <v>20-127%</v>
      </c>
      <c r="X1" s="67" t="str">
        <f>_xlfn.CONCAT(ROUND(SUBTOTAL(5,X3:X9542)*100,0)," - ",ROUND(SUBTOTAL(4,X3:X9542)*100,0),"%")</f>
        <v>-41 - 6%</v>
      </c>
      <c r="Y1" s="67" t="str">
        <f>_xlfn.CONCAT(ROUND(SUBTOTAL(5,Y3:Y90542)*100,0)," - ",ROUND(SUBTOTAL(4,Y3:Y90542)*100,0),"%")</f>
        <v>0 - 130%</v>
      </c>
      <c r="Z1" s="68"/>
    </row>
    <row r="2" spans="1:28" s="6" customFormat="1" ht="30" x14ac:dyDescent="0.25">
      <c r="A2" s="7" t="s">
        <v>3400</v>
      </c>
      <c r="B2" s="32" t="s">
        <v>0</v>
      </c>
      <c r="C2" s="24" t="s">
        <v>2493</v>
      </c>
      <c r="D2" s="24" t="s">
        <v>1</v>
      </c>
      <c r="E2" s="24"/>
      <c r="F2" s="24"/>
      <c r="G2" s="27" t="s">
        <v>2</v>
      </c>
      <c r="H2" s="35" t="s">
        <v>2493</v>
      </c>
      <c r="I2" s="51" t="s">
        <v>2494</v>
      </c>
      <c r="J2" s="7"/>
      <c r="K2" s="55" t="s">
        <v>4</v>
      </c>
      <c r="L2" s="13"/>
      <c r="M2" s="40">
        <v>1.3</v>
      </c>
      <c r="N2" s="55" t="s">
        <v>3401</v>
      </c>
      <c r="O2" s="24" t="s">
        <v>2584</v>
      </c>
      <c r="P2" s="24" t="s">
        <v>2585</v>
      </c>
      <c r="Q2" s="42" t="s">
        <v>1362</v>
      </c>
      <c r="R2" s="42" t="s">
        <v>1362</v>
      </c>
      <c r="S2" s="17">
        <v>0</v>
      </c>
      <c r="T2" s="60" t="s">
        <v>2671</v>
      </c>
      <c r="U2" s="17"/>
      <c r="V2" s="61" t="s">
        <v>2581</v>
      </c>
      <c r="W2" s="69" t="s">
        <v>1363</v>
      </c>
      <c r="X2" s="69" t="s">
        <v>2505</v>
      </c>
      <c r="Y2" s="69" t="s">
        <v>2506</v>
      </c>
      <c r="Z2" s="70" t="s">
        <v>2507</v>
      </c>
      <c r="AA2" s="6" t="s">
        <v>2575</v>
      </c>
      <c r="AB2" s="20"/>
    </row>
    <row r="3" spans="1:28" ht="75" x14ac:dyDescent="0.25">
      <c r="A3" s="71" t="str">
        <f>INDEX('Выгр Торг'!$A:$A,MATCH($B3,'Выгр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" s="87">
        <v>137102</v>
      </c>
      <c r="C3" s="72">
        <f>VLOOKUP($B3,'Выгр Торг'!$B:$P,C$1,0)</f>
        <v>143763</v>
      </c>
      <c r="D3" s="71" t="str">
        <f>VLOOKUP($B3,'Выгр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Без покраски)</v>
      </c>
      <c r="E3" s="72" t="str">
        <f>VLOOKUP($B3,'Выгр Торг'!$B:$P,E$1,0)</f>
        <v>Y</v>
      </c>
      <c r="F3" s="72" t="str">
        <f>VLOOKUP($B3,'Выгр Торг'!$B:$P,F$1,0)</f>
        <v>1</v>
      </c>
      <c r="G3" s="36"/>
      <c r="H3" s="28">
        <v>143763</v>
      </c>
      <c r="I3" s="52">
        <v>300</v>
      </c>
      <c r="J3" s="5" t="s">
        <v>2577</v>
      </c>
      <c r="K3" s="73">
        <f>O3</f>
        <v>1500</v>
      </c>
      <c r="L3" s="14">
        <f>VLOOKUP(K3,Наценка!$A$1:$B$8,2,1)</f>
        <v>1.45</v>
      </c>
      <c r="M3" s="92">
        <f>Z3-100</f>
        <v>1945</v>
      </c>
      <c r="N3" s="57">
        <f t="shared" ref="N3:N66" si="0">IF(M3&lt;=1000,(ROUNDUP(M3,-1)-1),(ROUNDUP(M3,-2)-10))</f>
        <v>1990</v>
      </c>
      <c r="O3" s="72">
        <f>VLOOKUP($B3,'Выгр Торг'!$B:$P,O$1,0)</f>
        <v>1500</v>
      </c>
      <c r="P3" s="72">
        <f>VLOOKUP($B3,'Выгр Торг'!$B:$P,P$1,0)</f>
        <v>2090</v>
      </c>
      <c r="Q3" s="42">
        <f>O3-K3</f>
        <v>0</v>
      </c>
      <c r="R3" s="42">
        <f>P3-N3</f>
        <v>100</v>
      </c>
      <c r="S3" s="85">
        <f>IFERROR(ROUND(N3*(1-$S$2),),"")</f>
        <v>1990</v>
      </c>
      <c r="T3" s="60">
        <f>IFERROR(VLOOKUP($B3,'Из ГУГЛа'!$B:$G,4,0)*U3+V3,VLOOKUP($B3,'Из ГУГЛа'!$B:$G,4,0))</f>
        <v>2045</v>
      </c>
      <c r="U3" s="15">
        <v>0.5</v>
      </c>
      <c r="V3" s="59"/>
      <c r="W3" s="74">
        <f>IFERROR(S3/K3-1,"")</f>
        <v>0.32666666666666666</v>
      </c>
      <c r="X3" s="74">
        <f>IFERROR((Z3-S3)/Z3,"")</f>
        <v>2.6894865525672371E-2</v>
      </c>
      <c r="Y3" s="74">
        <f>IFERROR(IF(Z3="","",Z3/K3-1),"")</f>
        <v>0.36333333333333329</v>
      </c>
      <c r="Z3" s="75">
        <v>2045</v>
      </c>
      <c r="AA3" s="4">
        <v>250</v>
      </c>
      <c r="AB3" s="20" t="s">
        <v>2637</v>
      </c>
    </row>
    <row r="4" spans="1:28" ht="90" x14ac:dyDescent="0.25">
      <c r="A4" s="71" t="str">
        <f>INDEX('Выгр Торг'!$A:$A,MATCH($B4,'Выгр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" s="88">
        <v>137103</v>
      </c>
      <c r="C4" s="72">
        <f>VLOOKUP($B4,'Выгр Торг'!$B:$P,C$1,0)</f>
        <v>143767</v>
      </c>
      <c r="D4" s="71" t="str">
        <f>VLOOKUP($B4,'Выгр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Агава (зеленый металлик, 303))</v>
      </c>
      <c r="E4" s="72" t="str">
        <f>VLOOKUP($B4,'Выгр Торг'!$B:$P,E$1,0)</f>
        <v>Y</v>
      </c>
      <c r="F4" s="72" t="str">
        <f>VLOOKUP($B4,'Выгр Торг'!$B:$P,F$1,0)</f>
        <v>1</v>
      </c>
      <c r="G4" s="36"/>
      <c r="H4" s="28">
        <v>143763</v>
      </c>
      <c r="I4" s="53">
        <f>INDEX($I:$I,MATCH($H4,$C:$C,0))</f>
        <v>300</v>
      </c>
      <c r="J4" s="5" t="s">
        <v>2577</v>
      </c>
      <c r="K4" s="56">
        <f>INDEX($K:$K,MATCH($H4,$C:$C,0))+I4</f>
        <v>1800</v>
      </c>
      <c r="L4" s="14">
        <f>VLOOKUP(K4,Наценка!$A$1:$B$8,2,1)</f>
        <v>1.45</v>
      </c>
      <c r="M4" s="56">
        <f>INDEX($M:$M,MATCH($H4,$C:$C,0))+I4*$M$2</f>
        <v>2335</v>
      </c>
      <c r="N4" s="57">
        <f t="shared" si="0"/>
        <v>2390</v>
      </c>
      <c r="O4" s="72">
        <f>VLOOKUP($B4,'Выгр Торг'!$B:$P,O$1,0)</f>
        <v>1800</v>
      </c>
      <c r="P4" s="72">
        <f>VLOOKUP($B4,'Выгр Торг'!$B:$P,P$1,0)</f>
        <v>2490</v>
      </c>
      <c r="Q4" s="42">
        <f t="shared" ref="Q4:Q67" si="1">O4-K4</f>
        <v>0</v>
      </c>
      <c r="R4" s="42">
        <f t="shared" ref="R4:R67" si="2">P4-N4</f>
        <v>100</v>
      </c>
      <c r="S4" s="85">
        <f t="shared" ref="S4:S67" si="3">IFERROR(ROUND(N4*(1-$S$2),),"")</f>
        <v>2390</v>
      </c>
      <c r="T4" s="60">
        <f>IFERROR(VLOOKUP($B4,'Из ГУГЛа'!$B:$G,4,0)*U4+V4,VLOOKUP($B4,'Из ГУГЛа'!$B:$G,4,0))</f>
        <v>2295</v>
      </c>
      <c r="U4" s="15">
        <v>0.5</v>
      </c>
      <c r="V4" s="76">
        <f>INDEX($AA:$AA,MATCH($H4,$C:$C,0))</f>
        <v>250</v>
      </c>
      <c r="W4" s="74">
        <f t="shared" ref="W4:W67" si="4">IFERROR(S4/K4-1,"")</f>
        <v>0.32777777777777772</v>
      </c>
      <c r="X4" s="74">
        <f t="shared" ref="X4:X67" si="5">IFERROR((Z4-S4)/Z4,"")</f>
        <v>-4.1394335511982572E-2</v>
      </c>
      <c r="Y4" s="74">
        <f t="shared" ref="Y4:Y67" si="6">IFERROR(IF(Z4="","",Z4/K4-1),"")</f>
        <v>0.27499999999999991</v>
      </c>
      <c r="Z4" s="76">
        <f>INDEX($Z:$Z,MATCH($H4,$C:$C,0))+V4</f>
        <v>2295</v>
      </c>
      <c r="AB4" s="43" t="str">
        <f>INDEX($AB:$AB,MATCH($H4,$C:$C,0))</f>
        <v>https://motorring.ru/product/6155-originalynye-bokovye-zerkala-antiblikom-elektroprivodom-obogrevom</v>
      </c>
    </row>
    <row r="5" spans="1:28" ht="90" x14ac:dyDescent="0.25">
      <c r="A5" s="71" t="str">
        <f>INDEX('Выгр Торг'!$A:$A,MATCH($B5,'Выгр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" s="88">
        <v>137104</v>
      </c>
      <c r="C5" s="72">
        <f>VLOOKUP($B5,'Выгр Торг'!$B:$P,C$1,0)</f>
        <v>143768</v>
      </c>
      <c r="D5" s="71" t="str">
        <f>VLOOKUP($B5,'Выгр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Аллигатор (темно-зеленый, 309))</v>
      </c>
      <c r="E5" s="72" t="str">
        <f>VLOOKUP($B5,'Выгр Торг'!$B:$P,E$1,0)</f>
        <v>Y</v>
      </c>
      <c r="F5" s="72" t="str">
        <f>VLOOKUP($B5,'Выгр Торг'!$B:$P,F$1,0)</f>
        <v>1</v>
      </c>
      <c r="G5" s="36"/>
      <c r="H5" s="28">
        <v>143763</v>
      </c>
      <c r="I5" s="53">
        <f>INDEX($I:$I,MATCH($H5,$C:$C,0))</f>
        <v>300</v>
      </c>
      <c r="J5" s="5" t="s">
        <v>2577</v>
      </c>
      <c r="K5" s="56">
        <f>INDEX($K:$K,MATCH($H5,$C:$C,0))+I5</f>
        <v>1800</v>
      </c>
      <c r="L5" s="14">
        <f>VLOOKUP(K5,Наценка!$A$1:$B$8,2,1)</f>
        <v>1.45</v>
      </c>
      <c r="M5" s="56">
        <f>INDEX($M:$M,MATCH($H5,$C:$C,0))+I5*$M$2</f>
        <v>2335</v>
      </c>
      <c r="N5" s="57">
        <f t="shared" si="0"/>
        <v>2390</v>
      </c>
      <c r="O5" s="72">
        <f>VLOOKUP($B5,'Выгр Торг'!$B:$P,O$1,0)</f>
        <v>1800</v>
      </c>
      <c r="P5" s="72">
        <f>VLOOKUP($B5,'Выгр Торг'!$B:$P,P$1,0)</f>
        <v>2490</v>
      </c>
      <c r="Q5" s="42">
        <f t="shared" si="1"/>
        <v>0</v>
      </c>
      <c r="R5" s="42">
        <f t="shared" si="2"/>
        <v>100</v>
      </c>
      <c r="S5" s="85">
        <f t="shared" si="3"/>
        <v>2390</v>
      </c>
      <c r="T5" s="60">
        <f>IFERROR(VLOOKUP($B5,'Из ГУГЛа'!$B:$G,4,0)*U5+V5,VLOOKUP($B5,'Из ГУГЛа'!$B:$G,4,0))</f>
        <v>2295</v>
      </c>
      <c r="U5" s="15">
        <v>0.5</v>
      </c>
      <c r="V5" s="76">
        <f>INDEX($AA:$AA,MATCH($H5,$C:$C,0))</f>
        <v>250</v>
      </c>
      <c r="W5" s="74">
        <f t="shared" si="4"/>
        <v>0.32777777777777772</v>
      </c>
      <c r="X5" s="74">
        <f t="shared" si="5"/>
        <v>-4.1394335511982572E-2</v>
      </c>
      <c r="Y5" s="74">
        <f t="shared" si="6"/>
        <v>0.27499999999999991</v>
      </c>
      <c r="Z5" s="76">
        <f>INDEX($Z:$Z,MATCH($H5,$C:$C,0))+V5</f>
        <v>2295</v>
      </c>
      <c r="AB5" s="43" t="str">
        <f>INDEX($AB:$AB,MATCH($H5,$C:$C,0))</f>
        <v>https://motorring.ru/product/6155-originalynye-bokovye-zerkala-antiblikom-elektroprivodom-obogrevom</v>
      </c>
    </row>
    <row r="6" spans="1:28" ht="90" x14ac:dyDescent="0.25">
      <c r="A6" s="71" t="str">
        <f>INDEX('Выгр Торг'!$A:$A,MATCH($B6,'Выгр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" s="88">
        <v>137105</v>
      </c>
      <c r="C6" s="72">
        <f>VLOOKUP($B6,'Выгр Торг'!$B:$P,C$1,0)</f>
        <v>143769</v>
      </c>
      <c r="D6" s="71" t="str">
        <f>VLOOKUP($B6,'Выгр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Алмазное серебро (серебристый, 611))</v>
      </c>
      <c r="E6" s="72" t="str">
        <f>VLOOKUP($B6,'Выгр Торг'!$B:$P,E$1,0)</f>
        <v>Y</v>
      </c>
      <c r="F6" s="72" t="str">
        <f>VLOOKUP($B6,'Выгр Торг'!$B:$P,F$1,0)</f>
        <v>1</v>
      </c>
      <c r="G6" s="36"/>
      <c r="H6" s="28">
        <v>143763</v>
      </c>
      <c r="I6" s="53">
        <f>INDEX($I:$I,MATCH($H6,$C:$C,0))</f>
        <v>300</v>
      </c>
      <c r="J6" s="5" t="s">
        <v>2577</v>
      </c>
      <c r="K6" s="56">
        <f>INDEX($K:$K,MATCH($H6,$C:$C,0))+I6</f>
        <v>1800</v>
      </c>
      <c r="L6" s="14">
        <f>VLOOKUP(K6,Наценка!$A$1:$B$8,2,1)</f>
        <v>1.45</v>
      </c>
      <c r="M6" s="56">
        <f>INDEX($M:$M,MATCH($H6,$C:$C,0))+I6*$M$2</f>
        <v>2335</v>
      </c>
      <c r="N6" s="57">
        <f t="shared" si="0"/>
        <v>2390</v>
      </c>
      <c r="O6" s="72">
        <f>VLOOKUP($B6,'Выгр Торг'!$B:$P,O$1,0)</f>
        <v>1800</v>
      </c>
      <c r="P6" s="72">
        <f>VLOOKUP($B6,'Выгр Торг'!$B:$P,P$1,0)</f>
        <v>2490</v>
      </c>
      <c r="Q6" s="42">
        <f t="shared" si="1"/>
        <v>0</v>
      </c>
      <c r="R6" s="42">
        <f t="shared" si="2"/>
        <v>100</v>
      </c>
      <c r="S6" s="85">
        <f t="shared" si="3"/>
        <v>2390</v>
      </c>
      <c r="T6" s="60">
        <f>IFERROR(VLOOKUP($B6,'Из ГУГЛа'!$B:$G,4,0)*U6+V6,VLOOKUP($B6,'Из ГУГЛа'!$B:$G,4,0))</f>
        <v>2295</v>
      </c>
      <c r="U6" s="15">
        <v>0.5</v>
      </c>
      <c r="V6" s="76">
        <f>INDEX($AA:$AA,MATCH($H6,$C:$C,0))</f>
        <v>250</v>
      </c>
      <c r="W6" s="74">
        <f t="shared" si="4"/>
        <v>0.32777777777777772</v>
      </c>
      <c r="X6" s="74">
        <f t="shared" si="5"/>
        <v>-4.1394335511982572E-2</v>
      </c>
      <c r="Y6" s="74">
        <f t="shared" si="6"/>
        <v>0.27499999999999991</v>
      </c>
      <c r="Z6" s="76">
        <f>INDEX($Z:$Z,MATCH($H6,$C:$C,0))+V6</f>
        <v>2295</v>
      </c>
      <c r="AB6" s="43" t="str">
        <f>INDEX($AB:$AB,MATCH($H6,$C:$C,0))</f>
        <v>https://motorring.ru/product/6155-originalynye-bokovye-zerkala-antiblikom-elektroprivodom-obogrevom</v>
      </c>
    </row>
    <row r="7" spans="1:28" ht="90" x14ac:dyDescent="0.25">
      <c r="A7" s="71" t="str">
        <f>INDEX('Выгр Торг'!$A:$A,MATCH($B7,'Выгр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" s="88">
        <v>137106</v>
      </c>
      <c r="C7" s="72">
        <f>VLOOKUP($B7,'Выгр Торг'!$B:$P,C$1,0)</f>
        <v>143770</v>
      </c>
      <c r="D7" s="71" t="str">
        <f>VLOOKUP($B7,'Выгр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Альпийский (белый, 205))</v>
      </c>
      <c r="E7" s="72" t="str">
        <f>VLOOKUP($B7,'Выгр Торг'!$B:$P,E$1,0)</f>
        <v>Y</v>
      </c>
      <c r="F7" s="72" t="str">
        <f>VLOOKUP($B7,'Выгр Торг'!$B:$P,F$1,0)</f>
        <v>1</v>
      </c>
      <c r="G7" s="36"/>
      <c r="H7" s="28">
        <v>143763</v>
      </c>
      <c r="I7" s="53">
        <f>INDEX($I:$I,MATCH($H7,$C:$C,0))</f>
        <v>300</v>
      </c>
      <c r="J7" s="5" t="s">
        <v>2577</v>
      </c>
      <c r="K7" s="56">
        <f>INDEX($K:$K,MATCH($H7,$C:$C,0))+I7</f>
        <v>1800</v>
      </c>
      <c r="L7" s="14">
        <f>VLOOKUP(K7,Наценка!$A$1:$B$8,2,1)</f>
        <v>1.45</v>
      </c>
      <c r="M7" s="56">
        <f>INDEX($M:$M,MATCH($H7,$C:$C,0))+I7*$M$2</f>
        <v>2335</v>
      </c>
      <c r="N7" s="57">
        <f t="shared" si="0"/>
        <v>2390</v>
      </c>
      <c r="O7" s="72">
        <f>VLOOKUP($B7,'Выгр Торг'!$B:$P,O$1,0)</f>
        <v>1800</v>
      </c>
      <c r="P7" s="72">
        <f>VLOOKUP($B7,'Выгр Торг'!$B:$P,P$1,0)</f>
        <v>2490</v>
      </c>
      <c r="Q7" s="42">
        <f t="shared" si="1"/>
        <v>0</v>
      </c>
      <c r="R7" s="42">
        <f t="shared" si="2"/>
        <v>100</v>
      </c>
      <c r="S7" s="85">
        <f t="shared" si="3"/>
        <v>2390</v>
      </c>
      <c r="T7" s="60">
        <f>IFERROR(VLOOKUP($B7,'Из ГУГЛа'!$B:$G,4,0)*U7+V7,VLOOKUP($B7,'Из ГУГЛа'!$B:$G,4,0))</f>
        <v>2295</v>
      </c>
      <c r="U7" s="15">
        <v>0.5</v>
      </c>
      <c r="V7" s="76">
        <f>INDEX($AA:$AA,MATCH($H7,$C:$C,0))</f>
        <v>250</v>
      </c>
      <c r="W7" s="74">
        <f t="shared" si="4"/>
        <v>0.32777777777777772</v>
      </c>
      <c r="X7" s="74">
        <f t="shared" si="5"/>
        <v>-4.1394335511982572E-2</v>
      </c>
      <c r="Y7" s="74">
        <f t="shared" si="6"/>
        <v>0.27499999999999991</v>
      </c>
      <c r="Z7" s="76">
        <f>INDEX($Z:$Z,MATCH($H7,$C:$C,0))+V7</f>
        <v>2295</v>
      </c>
      <c r="AB7" s="43" t="str">
        <f>INDEX($AB:$AB,MATCH($H7,$C:$C,0))</f>
        <v>https://motorring.ru/product/6155-originalynye-bokovye-zerkala-antiblikom-elektroprivodom-obogrevom</v>
      </c>
    </row>
    <row r="8" spans="1:28" ht="90" x14ac:dyDescent="0.25">
      <c r="A8" s="71" t="str">
        <f>INDEX('Выгр Торг'!$A:$A,MATCH($B8,'Выгр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" s="88">
        <v>137107</v>
      </c>
      <c r="C8" s="72">
        <f>VLOOKUP($B8,'Выгр Торг'!$B:$P,C$1,0)</f>
        <v>143771</v>
      </c>
      <c r="D8" s="71" t="str">
        <f>VLOOKUP($B8,'Выгр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Апельсин (оранжевый, 111))</v>
      </c>
      <c r="E8" s="72" t="str">
        <f>VLOOKUP($B8,'Выгр Торг'!$B:$P,E$1,0)</f>
        <v>Y</v>
      </c>
      <c r="F8" s="72" t="str">
        <f>VLOOKUP($B8,'Выгр Торг'!$B:$P,F$1,0)</f>
        <v>1</v>
      </c>
      <c r="G8" s="36"/>
      <c r="H8" s="28">
        <v>143763</v>
      </c>
      <c r="I8" s="53">
        <f>INDEX($I:$I,MATCH($H8,$C:$C,0))</f>
        <v>300</v>
      </c>
      <c r="J8" s="5" t="s">
        <v>2577</v>
      </c>
      <c r="K8" s="56">
        <f>INDEX($K:$K,MATCH($H8,$C:$C,0))+I8</f>
        <v>1800</v>
      </c>
      <c r="L8" s="14">
        <f>VLOOKUP(K8,Наценка!$A$1:$B$8,2,1)</f>
        <v>1.45</v>
      </c>
      <c r="M8" s="56">
        <f>INDEX($M:$M,MATCH($H8,$C:$C,0))+I8*$M$2</f>
        <v>2335</v>
      </c>
      <c r="N8" s="57">
        <f t="shared" si="0"/>
        <v>2390</v>
      </c>
      <c r="O8" s="72">
        <f>VLOOKUP($B8,'Выгр Торг'!$B:$P,O$1,0)</f>
        <v>1800</v>
      </c>
      <c r="P8" s="72">
        <f>VLOOKUP($B8,'Выгр Торг'!$B:$P,P$1,0)</f>
        <v>2490</v>
      </c>
      <c r="Q8" s="42">
        <f t="shared" si="1"/>
        <v>0</v>
      </c>
      <c r="R8" s="42">
        <f t="shared" si="2"/>
        <v>100</v>
      </c>
      <c r="S8" s="85">
        <f t="shared" si="3"/>
        <v>2390</v>
      </c>
      <c r="T8" s="60">
        <f>IFERROR(VLOOKUP($B8,'Из ГУГЛа'!$B:$G,4,0)*U8+V8,VLOOKUP($B8,'Из ГУГЛа'!$B:$G,4,0))</f>
        <v>2295</v>
      </c>
      <c r="U8" s="15">
        <v>0.5</v>
      </c>
      <c r="V8" s="76">
        <f>INDEX($AA:$AA,MATCH($H8,$C:$C,0))</f>
        <v>250</v>
      </c>
      <c r="W8" s="74">
        <f t="shared" si="4"/>
        <v>0.32777777777777772</v>
      </c>
      <c r="X8" s="74">
        <f t="shared" si="5"/>
        <v>-4.1394335511982572E-2</v>
      </c>
      <c r="Y8" s="74">
        <f t="shared" si="6"/>
        <v>0.27499999999999991</v>
      </c>
      <c r="Z8" s="76">
        <f>INDEX($Z:$Z,MATCH($H8,$C:$C,0))+V8</f>
        <v>2295</v>
      </c>
      <c r="AB8" s="43" t="str">
        <f>INDEX($AB:$AB,MATCH($H8,$C:$C,0))</f>
        <v>https://motorring.ru/product/6155-originalynye-bokovye-zerkala-antiblikom-elektroprivodom-obogrevom</v>
      </c>
    </row>
    <row r="9" spans="1:28" ht="90" x14ac:dyDescent="0.25">
      <c r="A9" s="71" t="str">
        <f>INDEX('Выгр Торг'!$A:$A,MATCH($B9,'Выгр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9" s="88">
        <v>137108</v>
      </c>
      <c r="C9" s="72">
        <f>VLOOKUP($B9,'Выгр Торг'!$B:$P,C$1,0)</f>
        <v>143772</v>
      </c>
      <c r="D9" s="71" t="str">
        <f>VLOOKUP($B9,'Выгр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Белое облако (белый, 240))</v>
      </c>
      <c r="E9" s="72" t="str">
        <f>VLOOKUP($B9,'Выгр Торг'!$B:$P,E$1,0)</f>
        <v>Y</v>
      </c>
      <c r="F9" s="72" t="str">
        <f>VLOOKUP($B9,'Выгр Торг'!$B:$P,F$1,0)</f>
        <v>1</v>
      </c>
      <c r="G9" s="36"/>
      <c r="H9" s="28">
        <v>143763</v>
      </c>
      <c r="I9" s="53">
        <f>INDEX($I:$I,MATCH($H9,$C:$C,0))</f>
        <v>300</v>
      </c>
      <c r="J9" s="5" t="s">
        <v>2577</v>
      </c>
      <c r="K9" s="56">
        <f>INDEX($K:$K,MATCH($H9,$C:$C,0))+I9</f>
        <v>1800</v>
      </c>
      <c r="L9" s="14">
        <f>VLOOKUP(K9,Наценка!$A$1:$B$8,2,1)</f>
        <v>1.45</v>
      </c>
      <c r="M9" s="56">
        <f>INDEX($M:$M,MATCH($H9,$C:$C,0))+I9*$M$2</f>
        <v>2335</v>
      </c>
      <c r="N9" s="57">
        <f t="shared" si="0"/>
        <v>2390</v>
      </c>
      <c r="O9" s="72">
        <f>VLOOKUP($B9,'Выгр Торг'!$B:$P,O$1,0)</f>
        <v>1800</v>
      </c>
      <c r="P9" s="72">
        <f>VLOOKUP($B9,'Выгр Торг'!$B:$P,P$1,0)</f>
        <v>2490</v>
      </c>
      <c r="Q9" s="42">
        <f t="shared" si="1"/>
        <v>0</v>
      </c>
      <c r="R9" s="42">
        <f t="shared" si="2"/>
        <v>100</v>
      </c>
      <c r="S9" s="85">
        <f t="shared" si="3"/>
        <v>2390</v>
      </c>
      <c r="T9" s="60">
        <f>IFERROR(VLOOKUP($B9,'Из ГУГЛа'!$B:$G,4,0)*U9+V9,VLOOKUP($B9,'Из ГУГЛа'!$B:$G,4,0))</f>
        <v>2295</v>
      </c>
      <c r="U9" s="15">
        <v>0.5</v>
      </c>
      <c r="V9" s="76">
        <f>INDEX($AA:$AA,MATCH($H9,$C:$C,0))</f>
        <v>250</v>
      </c>
      <c r="W9" s="74">
        <f t="shared" si="4"/>
        <v>0.32777777777777772</v>
      </c>
      <c r="X9" s="74">
        <f t="shared" si="5"/>
        <v>-4.1394335511982572E-2</v>
      </c>
      <c r="Y9" s="74">
        <f t="shared" si="6"/>
        <v>0.27499999999999991</v>
      </c>
      <c r="Z9" s="76">
        <f>INDEX($Z:$Z,MATCH($H9,$C:$C,0))+V9</f>
        <v>2295</v>
      </c>
      <c r="AB9" s="43" t="str">
        <f>INDEX($AB:$AB,MATCH($H9,$C:$C,0))</f>
        <v>https://motorring.ru/product/6155-originalynye-bokovye-zerkala-antiblikom-elektroprivodom-obogrevom</v>
      </c>
    </row>
    <row r="10" spans="1:28" ht="90" x14ac:dyDescent="0.25">
      <c r="A10" s="71" t="str">
        <f>INDEX('Выгр Торг'!$A:$A,MATCH($B10,'Выгр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0" s="88">
        <v>137109</v>
      </c>
      <c r="C10" s="72">
        <f>VLOOKUP($B10,'Выгр Торг'!$B:$P,C$1,0)</f>
        <v>143773</v>
      </c>
      <c r="D10" s="71" t="str">
        <f>VLOOKUP($B10,'Выгр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Борнео (темный серебристо-серый, 633))</v>
      </c>
      <c r="E10" s="72" t="str">
        <f>VLOOKUP($B10,'Выгр Торг'!$B:$P,E$1,0)</f>
        <v>Y</v>
      </c>
      <c r="F10" s="72" t="str">
        <f>VLOOKUP($B10,'Выгр Торг'!$B:$P,F$1,0)</f>
        <v>1</v>
      </c>
      <c r="G10" s="36"/>
      <c r="H10" s="28">
        <v>143763</v>
      </c>
      <c r="I10" s="53">
        <f>INDEX($I:$I,MATCH($H10,$C:$C,0))</f>
        <v>300</v>
      </c>
      <c r="J10" s="5" t="s">
        <v>2577</v>
      </c>
      <c r="K10" s="56">
        <f>INDEX($K:$K,MATCH($H10,$C:$C,0))+I10</f>
        <v>1800</v>
      </c>
      <c r="L10" s="14">
        <f>VLOOKUP(K10,Наценка!$A$1:$B$8,2,1)</f>
        <v>1.45</v>
      </c>
      <c r="M10" s="56">
        <f>INDEX($M:$M,MATCH($H10,$C:$C,0))+I10*$M$2</f>
        <v>2335</v>
      </c>
      <c r="N10" s="57">
        <f t="shared" si="0"/>
        <v>2390</v>
      </c>
      <c r="O10" s="72">
        <f>VLOOKUP($B10,'Выгр Торг'!$B:$P,O$1,0)</f>
        <v>1800</v>
      </c>
      <c r="P10" s="72">
        <f>VLOOKUP($B10,'Выгр Торг'!$B:$P,P$1,0)</f>
        <v>2490</v>
      </c>
      <c r="Q10" s="42">
        <f t="shared" si="1"/>
        <v>0</v>
      </c>
      <c r="R10" s="42">
        <f t="shared" si="2"/>
        <v>100</v>
      </c>
      <c r="S10" s="85">
        <f t="shared" si="3"/>
        <v>2390</v>
      </c>
      <c r="T10" s="60">
        <f>IFERROR(VLOOKUP($B10,'Из ГУГЛа'!$B:$G,4,0)*U10+V10,VLOOKUP($B10,'Из ГУГЛа'!$B:$G,4,0))</f>
        <v>2295</v>
      </c>
      <c r="U10" s="15">
        <v>0.5</v>
      </c>
      <c r="V10" s="76">
        <f>INDEX($AA:$AA,MATCH($H10,$C:$C,0))</f>
        <v>250</v>
      </c>
      <c r="W10" s="74">
        <f t="shared" si="4"/>
        <v>0.32777777777777772</v>
      </c>
      <c r="X10" s="74">
        <f t="shared" si="5"/>
        <v>-4.1394335511982572E-2</v>
      </c>
      <c r="Y10" s="74">
        <f t="shared" si="6"/>
        <v>0.27499999999999991</v>
      </c>
      <c r="Z10" s="76">
        <f>INDEX($Z:$Z,MATCH($H10,$C:$C,0))+V10</f>
        <v>2295</v>
      </c>
      <c r="AB10" s="43" t="str">
        <f>INDEX($AB:$AB,MATCH($H10,$C:$C,0))</f>
        <v>https://motorring.ru/product/6155-originalynye-bokovye-zerkala-antiblikom-elektroprivodom-obogrevom</v>
      </c>
    </row>
    <row r="11" spans="1:28" ht="90" x14ac:dyDescent="0.25">
      <c r="A11" s="71" t="str">
        <f>INDEX('Выгр Торг'!$A:$A,MATCH($B11,'Выгр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1" s="88">
        <v>137110</v>
      </c>
      <c r="C11" s="72">
        <f>VLOOKUP($B11,'Выгр Торг'!$B:$P,C$1,0)</f>
        <v>143774</v>
      </c>
      <c r="D11" s="71" t="str">
        <f>VLOOKUP($B11,'Выгр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Бургундия (красный металлик, 117))</v>
      </c>
      <c r="E11" s="72" t="str">
        <f>VLOOKUP($B11,'Выгр Торг'!$B:$P,E$1,0)</f>
        <v>Y</v>
      </c>
      <c r="F11" s="72" t="str">
        <f>VLOOKUP($B11,'Выгр Торг'!$B:$P,F$1,0)</f>
        <v>1</v>
      </c>
      <c r="G11" s="36"/>
      <c r="H11" s="28">
        <v>143763</v>
      </c>
      <c r="I11" s="53">
        <f>INDEX($I:$I,MATCH($H11,$C:$C,0))</f>
        <v>300</v>
      </c>
      <c r="J11" s="5" t="s">
        <v>2577</v>
      </c>
      <c r="K11" s="56">
        <f>INDEX($K:$K,MATCH($H11,$C:$C,0))+I11</f>
        <v>1800</v>
      </c>
      <c r="L11" s="14">
        <f>VLOOKUP(K11,Наценка!$A$1:$B$8,2,1)</f>
        <v>1.45</v>
      </c>
      <c r="M11" s="56">
        <f>INDEX($M:$M,MATCH($H11,$C:$C,0))+I11*$M$2</f>
        <v>2335</v>
      </c>
      <c r="N11" s="57">
        <f t="shared" si="0"/>
        <v>2390</v>
      </c>
      <c r="O11" s="72">
        <f>VLOOKUP($B11,'Выгр Торг'!$B:$P,O$1,0)</f>
        <v>1800</v>
      </c>
      <c r="P11" s="72">
        <f>VLOOKUP($B11,'Выгр Торг'!$B:$P,P$1,0)</f>
        <v>2490</v>
      </c>
      <c r="Q11" s="42">
        <f t="shared" si="1"/>
        <v>0</v>
      </c>
      <c r="R11" s="42">
        <f t="shared" si="2"/>
        <v>100</v>
      </c>
      <c r="S11" s="85">
        <f t="shared" si="3"/>
        <v>2390</v>
      </c>
      <c r="T11" s="60">
        <f>IFERROR(VLOOKUP($B11,'Из ГУГЛа'!$B:$G,4,0)*U11+V11,VLOOKUP($B11,'Из ГУГЛа'!$B:$G,4,0))</f>
        <v>2295</v>
      </c>
      <c r="U11" s="15">
        <v>0.5</v>
      </c>
      <c r="V11" s="76">
        <f>INDEX($AA:$AA,MATCH($H11,$C:$C,0))</f>
        <v>250</v>
      </c>
      <c r="W11" s="74">
        <f t="shared" si="4"/>
        <v>0.32777777777777772</v>
      </c>
      <c r="X11" s="74">
        <f t="shared" si="5"/>
        <v>-4.1394335511982572E-2</v>
      </c>
      <c r="Y11" s="74">
        <f t="shared" si="6"/>
        <v>0.27499999999999991</v>
      </c>
      <c r="Z11" s="76">
        <f>INDEX($Z:$Z,MATCH($H11,$C:$C,0))+V11</f>
        <v>2295</v>
      </c>
      <c r="AB11" s="43" t="str">
        <f>INDEX($AB:$AB,MATCH($H11,$C:$C,0))</f>
        <v>https://motorring.ru/product/6155-originalynye-bokovye-zerkala-antiblikom-elektroprivodom-obogrevom</v>
      </c>
    </row>
    <row r="12" spans="1:28" ht="90" x14ac:dyDescent="0.25">
      <c r="A12" s="71" t="str">
        <f>INDEX('Выгр Торг'!$A:$A,MATCH($B12,'Выгр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2" s="88">
        <v>137111</v>
      </c>
      <c r="C12" s="72">
        <f>VLOOKUP($B12,'Выгр Торг'!$B:$P,C$1,0)</f>
        <v>143775</v>
      </c>
      <c r="D12" s="71" t="str">
        <f>VLOOKUP($B12,'Выгр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Вишня (темно-красный, 127))</v>
      </c>
      <c r="E12" s="72" t="str">
        <f>VLOOKUP($B12,'Выгр Торг'!$B:$P,E$1,0)</f>
        <v>Y</v>
      </c>
      <c r="F12" s="72" t="str">
        <f>VLOOKUP($B12,'Выгр Торг'!$B:$P,F$1,0)</f>
        <v>1</v>
      </c>
      <c r="G12" s="36"/>
      <c r="H12" s="28">
        <v>143763</v>
      </c>
      <c r="I12" s="53">
        <f>INDEX($I:$I,MATCH($H12,$C:$C,0))</f>
        <v>300</v>
      </c>
      <c r="J12" s="5" t="s">
        <v>2577</v>
      </c>
      <c r="K12" s="56">
        <f>INDEX($K:$K,MATCH($H12,$C:$C,0))+I12</f>
        <v>1800</v>
      </c>
      <c r="L12" s="14">
        <f>VLOOKUP(K12,Наценка!$A$1:$B$8,2,1)</f>
        <v>1.45</v>
      </c>
      <c r="M12" s="56">
        <f>INDEX($M:$M,MATCH($H12,$C:$C,0))+I12*$M$2</f>
        <v>2335</v>
      </c>
      <c r="N12" s="57">
        <f t="shared" si="0"/>
        <v>2390</v>
      </c>
      <c r="O12" s="72">
        <f>VLOOKUP($B12,'Выгр Торг'!$B:$P,O$1,0)</f>
        <v>1800</v>
      </c>
      <c r="P12" s="72">
        <f>VLOOKUP($B12,'Выгр Торг'!$B:$P,P$1,0)</f>
        <v>2490</v>
      </c>
      <c r="Q12" s="42">
        <f t="shared" si="1"/>
        <v>0</v>
      </c>
      <c r="R12" s="42">
        <f t="shared" si="2"/>
        <v>100</v>
      </c>
      <c r="S12" s="85">
        <f t="shared" si="3"/>
        <v>2390</v>
      </c>
      <c r="T12" s="60">
        <f>IFERROR(VLOOKUP($B12,'Из ГУГЛа'!$B:$G,4,0)*U12+V12,VLOOKUP($B12,'Из ГУГЛа'!$B:$G,4,0))</f>
        <v>2295</v>
      </c>
      <c r="U12" s="15">
        <v>0.5</v>
      </c>
      <c r="V12" s="76">
        <f>INDEX($AA:$AA,MATCH($H12,$C:$C,0))</f>
        <v>250</v>
      </c>
      <c r="W12" s="74">
        <f t="shared" si="4"/>
        <v>0.32777777777777772</v>
      </c>
      <c r="X12" s="74">
        <f t="shared" si="5"/>
        <v>-4.1394335511982572E-2</v>
      </c>
      <c r="Y12" s="74">
        <f t="shared" si="6"/>
        <v>0.27499999999999991</v>
      </c>
      <c r="Z12" s="76">
        <f>INDEX($Z:$Z,MATCH($H12,$C:$C,0))+V12</f>
        <v>2295</v>
      </c>
      <c r="AB12" s="43" t="str">
        <f>INDEX($AB:$AB,MATCH($H12,$C:$C,0))</f>
        <v>https://motorring.ru/product/6155-originalynye-bokovye-zerkala-antiblikom-elektroprivodom-obogrevom</v>
      </c>
    </row>
    <row r="13" spans="1:28" ht="90" x14ac:dyDescent="0.25">
      <c r="A13" s="71" t="str">
        <f>INDEX('Выгр Торг'!$A:$A,MATCH($B13,'Выгр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3" s="88">
        <v>137112</v>
      </c>
      <c r="C13" s="72">
        <f>VLOOKUP($B13,'Выгр Торг'!$B:$P,C$1,0)</f>
        <v>143776</v>
      </c>
      <c r="D13" s="71" t="str">
        <f>VLOOKUP($B13,'Выгр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Голубая планета (сине-голубой, 418))</v>
      </c>
      <c r="E13" s="72" t="str">
        <f>VLOOKUP($B13,'Выгр Торг'!$B:$P,E$1,0)</f>
        <v>Y</v>
      </c>
      <c r="F13" s="72" t="str">
        <f>VLOOKUP($B13,'Выгр Торг'!$B:$P,F$1,0)</f>
        <v>1</v>
      </c>
      <c r="G13" s="36"/>
      <c r="H13" s="28">
        <v>143763</v>
      </c>
      <c r="I13" s="53">
        <f>INDEX($I:$I,MATCH($H13,$C:$C,0))</f>
        <v>300</v>
      </c>
      <c r="J13" s="5" t="s">
        <v>2577</v>
      </c>
      <c r="K13" s="56">
        <f>INDEX($K:$K,MATCH($H13,$C:$C,0))+I13</f>
        <v>1800</v>
      </c>
      <c r="L13" s="14">
        <f>VLOOKUP(K13,Наценка!$A$1:$B$8,2,1)</f>
        <v>1.45</v>
      </c>
      <c r="M13" s="56">
        <f>INDEX($M:$M,MATCH($H13,$C:$C,0))+I13*$M$2</f>
        <v>2335</v>
      </c>
      <c r="N13" s="57">
        <f t="shared" si="0"/>
        <v>2390</v>
      </c>
      <c r="O13" s="72">
        <f>VLOOKUP($B13,'Выгр Торг'!$B:$P,O$1,0)</f>
        <v>1800</v>
      </c>
      <c r="P13" s="72">
        <f>VLOOKUP($B13,'Выгр Торг'!$B:$P,P$1,0)</f>
        <v>2490</v>
      </c>
      <c r="Q13" s="42">
        <f t="shared" si="1"/>
        <v>0</v>
      </c>
      <c r="R13" s="42">
        <f t="shared" si="2"/>
        <v>100</v>
      </c>
      <c r="S13" s="85">
        <f t="shared" si="3"/>
        <v>2390</v>
      </c>
      <c r="T13" s="60">
        <f>IFERROR(VLOOKUP($B13,'Из ГУГЛа'!$B:$G,4,0)*U13+V13,VLOOKUP($B13,'Из ГУГЛа'!$B:$G,4,0))</f>
        <v>2295</v>
      </c>
      <c r="U13" s="15">
        <v>0.5</v>
      </c>
      <c r="V13" s="76">
        <f>INDEX($AA:$AA,MATCH($H13,$C:$C,0))</f>
        <v>250</v>
      </c>
      <c r="W13" s="74">
        <f t="shared" si="4"/>
        <v>0.32777777777777772</v>
      </c>
      <c r="X13" s="74">
        <f t="shared" si="5"/>
        <v>-4.1394335511982572E-2</v>
      </c>
      <c r="Y13" s="74">
        <f t="shared" si="6"/>
        <v>0.27499999999999991</v>
      </c>
      <c r="Z13" s="76">
        <f>INDEX($Z:$Z,MATCH($H13,$C:$C,0))+V13</f>
        <v>2295</v>
      </c>
      <c r="AB13" s="43" t="str">
        <f>INDEX($AB:$AB,MATCH($H13,$C:$C,0))</f>
        <v>https://motorring.ru/product/6155-originalynye-bokovye-zerkala-antiblikom-elektroprivodom-obogrevom</v>
      </c>
    </row>
    <row r="14" spans="1:28" ht="90" x14ac:dyDescent="0.25">
      <c r="A14" s="71" t="str">
        <f>INDEX('Выгр Торг'!$A:$A,MATCH($B14,'Выгр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4" s="88">
        <v>137113</v>
      </c>
      <c r="C14" s="72">
        <f>VLOOKUP($B14,'Выгр Торг'!$B:$P,C$1,0)</f>
        <v>143777</v>
      </c>
      <c r="D14" s="71" t="str">
        <f>VLOOKUP($B14,'Выгр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Гранта (темно-серый, 682))</v>
      </c>
      <c r="E14" s="72" t="str">
        <f>VLOOKUP($B14,'Выгр Торг'!$B:$P,E$1,0)</f>
        <v>Y</v>
      </c>
      <c r="F14" s="72" t="str">
        <f>VLOOKUP($B14,'Выгр Торг'!$B:$P,F$1,0)</f>
        <v>1</v>
      </c>
      <c r="G14" s="36"/>
      <c r="H14" s="28">
        <v>143763</v>
      </c>
      <c r="I14" s="53">
        <f>INDEX($I:$I,MATCH($H14,$C:$C,0))</f>
        <v>300</v>
      </c>
      <c r="J14" s="5" t="s">
        <v>2577</v>
      </c>
      <c r="K14" s="56">
        <f>INDEX($K:$K,MATCH($H14,$C:$C,0))+I14</f>
        <v>1800</v>
      </c>
      <c r="L14" s="14">
        <f>VLOOKUP(K14,Наценка!$A$1:$B$8,2,1)</f>
        <v>1.45</v>
      </c>
      <c r="M14" s="56">
        <f>INDEX($M:$M,MATCH($H14,$C:$C,0))+I14*$M$2</f>
        <v>2335</v>
      </c>
      <c r="N14" s="57">
        <f t="shared" si="0"/>
        <v>2390</v>
      </c>
      <c r="O14" s="72">
        <f>VLOOKUP($B14,'Выгр Торг'!$B:$P,O$1,0)</f>
        <v>1800</v>
      </c>
      <c r="P14" s="72">
        <f>VLOOKUP($B14,'Выгр Торг'!$B:$P,P$1,0)</f>
        <v>2490</v>
      </c>
      <c r="Q14" s="42">
        <f t="shared" si="1"/>
        <v>0</v>
      </c>
      <c r="R14" s="42">
        <f t="shared" si="2"/>
        <v>100</v>
      </c>
      <c r="S14" s="85">
        <f t="shared" si="3"/>
        <v>2390</v>
      </c>
      <c r="T14" s="60">
        <f>IFERROR(VLOOKUP($B14,'Из ГУГЛа'!$B:$G,4,0)*U14+V14,VLOOKUP($B14,'Из ГУГЛа'!$B:$G,4,0))</f>
        <v>2295</v>
      </c>
      <c r="U14" s="15">
        <v>0.5</v>
      </c>
      <c r="V14" s="76">
        <f>INDEX($AA:$AA,MATCH($H14,$C:$C,0))</f>
        <v>250</v>
      </c>
      <c r="W14" s="74">
        <f t="shared" si="4"/>
        <v>0.32777777777777772</v>
      </c>
      <c r="X14" s="74">
        <f t="shared" si="5"/>
        <v>-4.1394335511982572E-2</v>
      </c>
      <c r="Y14" s="74">
        <f t="shared" si="6"/>
        <v>0.27499999999999991</v>
      </c>
      <c r="Z14" s="76">
        <f>INDEX($Z:$Z,MATCH($H14,$C:$C,0))+V14</f>
        <v>2295</v>
      </c>
      <c r="AB14" s="43" t="str">
        <f>INDEX($AB:$AB,MATCH($H14,$C:$C,0))</f>
        <v>https://motorring.ru/product/6155-originalynye-bokovye-zerkala-antiblikom-elektroprivodom-obogrevom</v>
      </c>
    </row>
    <row r="15" spans="1:28" ht="90" x14ac:dyDescent="0.25">
      <c r="A15" s="71" t="str">
        <f>INDEX('Выгр Торг'!$A:$A,MATCH($B15,'Выгр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5" s="88">
        <v>137114</v>
      </c>
      <c r="C15" s="72">
        <f>VLOOKUP($B15,'Выгр Торг'!$B:$P,C$1,0)</f>
        <v>143778</v>
      </c>
      <c r="D15" s="71" t="str">
        <f>VLOOKUP($B15,'Выгр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Джем (желто-коричневый, 285))</v>
      </c>
      <c r="E15" s="72" t="str">
        <f>VLOOKUP($B15,'Выгр Торг'!$B:$P,E$1,0)</f>
        <v>Y</v>
      </c>
      <c r="F15" s="72" t="str">
        <f>VLOOKUP($B15,'Выгр Торг'!$B:$P,F$1,0)</f>
        <v>1</v>
      </c>
      <c r="G15" s="36"/>
      <c r="H15" s="28">
        <v>143763</v>
      </c>
      <c r="I15" s="53">
        <f>INDEX($I:$I,MATCH($H15,$C:$C,0))</f>
        <v>300</v>
      </c>
      <c r="J15" s="5" t="s">
        <v>2577</v>
      </c>
      <c r="K15" s="56">
        <f>INDEX($K:$K,MATCH($H15,$C:$C,0))+I15</f>
        <v>1800</v>
      </c>
      <c r="L15" s="14">
        <f>VLOOKUP(K15,Наценка!$A$1:$B$8,2,1)</f>
        <v>1.45</v>
      </c>
      <c r="M15" s="56">
        <f>INDEX($M:$M,MATCH($H15,$C:$C,0))+I15*$M$2</f>
        <v>2335</v>
      </c>
      <c r="N15" s="57">
        <f t="shared" si="0"/>
        <v>2390</v>
      </c>
      <c r="O15" s="72">
        <f>VLOOKUP($B15,'Выгр Торг'!$B:$P,O$1,0)</f>
        <v>1800</v>
      </c>
      <c r="P15" s="72">
        <f>VLOOKUP($B15,'Выгр Торг'!$B:$P,P$1,0)</f>
        <v>2490</v>
      </c>
      <c r="Q15" s="42">
        <f t="shared" si="1"/>
        <v>0</v>
      </c>
      <c r="R15" s="42">
        <f t="shared" si="2"/>
        <v>100</v>
      </c>
      <c r="S15" s="85">
        <f t="shared" si="3"/>
        <v>2390</v>
      </c>
      <c r="T15" s="60">
        <f>IFERROR(VLOOKUP($B15,'Из ГУГЛа'!$B:$G,4,0)*U15+V15,VLOOKUP($B15,'Из ГУГЛа'!$B:$G,4,0))</f>
        <v>2295</v>
      </c>
      <c r="U15" s="15">
        <v>0.5</v>
      </c>
      <c r="V15" s="76">
        <f>INDEX($AA:$AA,MATCH($H15,$C:$C,0))</f>
        <v>250</v>
      </c>
      <c r="W15" s="74">
        <f t="shared" si="4"/>
        <v>0.32777777777777772</v>
      </c>
      <c r="X15" s="74">
        <f t="shared" si="5"/>
        <v>-4.1394335511982572E-2</v>
      </c>
      <c r="Y15" s="74">
        <f t="shared" si="6"/>
        <v>0.27499999999999991</v>
      </c>
      <c r="Z15" s="76">
        <f>INDEX($Z:$Z,MATCH($H15,$C:$C,0))+V15</f>
        <v>2295</v>
      </c>
      <c r="AB15" s="43" t="str">
        <f>INDEX($AB:$AB,MATCH($H15,$C:$C,0))</f>
        <v>https://motorring.ru/product/6155-originalynye-bokovye-zerkala-antiblikom-elektroprivodom-obogrevom</v>
      </c>
    </row>
    <row r="16" spans="1:28" ht="90" x14ac:dyDescent="0.25">
      <c r="A16" s="71" t="str">
        <f>INDEX('Выгр Торг'!$A:$A,MATCH($B16,'Выгр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6" s="88">
        <v>137115</v>
      </c>
      <c r="C16" s="72">
        <f>VLOOKUP($B16,'Выгр Торг'!$B:$P,C$1,0)</f>
        <v>143779</v>
      </c>
      <c r="D16" s="71" t="str">
        <f>VLOOKUP($B16,'Выгр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Дыня (серебристо-желтый, 502))</v>
      </c>
      <c r="E16" s="72" t="str">
        <f>VLOOKUP($B16,'Выгр Торг'!$B:$P,E$1,0)</f>
        <v>Y</v>
      </c>
      <c r="F16" s="72" t="str">
        <f>VLOOKUP($B16,'Выгр Торг'!$B:$P,F$1,0)</f>
        <v>1</v>
      </c>
      <c r="G16" s="36"/>
      <c r="H16" s="28">
        <v>143763</v>
      </c>
      <c r="I16" s="53">
        <f>INDEX($I:$I,MATCH($H16,$C:$C,0))</f>
        <v>300</v>
      </c>
      <c r="J16" s="5" t="s">
        <v>2577</v>
      </c>
      <c r="K16" s="56">
        <f>INDEX($K:$K,MATCH($H16,$C:$C,0))+I16</f>
        <v>1800</v>
      </c>
      <c r="L16" s="14">
        <f>VLOOKUP(K16,Наценка!$A$1:$B$8,2,1)</f>
        <v>1.45</v>
      </c>
      <c r="M16" s="56">
        <f>INDEX($M:$M,MATCH($H16,$C:$C,0))+I16*$M$2</f>
        <v>2335</v>
      </c>
      <c r="N16" s="57">
        <f t="shared" si="0"/>
        <v>2390</v>
      </c>
      <c r="O16" s="72">
        <f>VLOOKUP($B16,'Выгр Торг'!$B:$P,O$1,0)</f>
        <v>1800</v>
      </c>
      <c r="P16" s="72">
        <f>VLOOKUP($B16,'Выгр Торг'!$B:$P,P$1,0)</f>
        <v>2490</v>
      </c>
      <c r="Q16" s="42">
        <f t="shared" si="1"/>
        <v>0</v>
      </c>
      <c r="R16" s="42">
        <f t="shared" si="2"/>
        <v>100</v>
      </c>
      <c r="S16" s="85">
        <f t="shared" si="3"/>
        <v>2390</v>
      </c>
      <c r="T16" s="60">
        <f>IFERROR(VLOOKUP($B16,'Из ГУГЛа'!$B:$G,4,0)*U16+V16,VLOOKUP($B16,'Из ГУГЛа'!$B:$G,4,0))</f>
        <v>2295</v>
      </c>
      <c r="U16" s="15">
        <v>0.5</v>
      </c>
      <c r="V16" s="76">
        <f>INDEX($AA:$AA,MATCH($H16,$C:$C,0))</f>
        <v>250</v>
      </c>
      <c r="W16" s="74">
        <f t="shared" si="4"/>
        <v>0.32777777777777772</v>
      </c>
      <c r="X16" s="74">
        <f t="shared" si="5"/>
        <v>-4.1394335511982572E-2</v>
      </c>
      <c r="Y16" s="74">
        <f t="shared" si="6"/>
        <v>0.27499999999999991</v>
      </c>
      <c r="Z16" s="76">
        <f>INDEX($Z:$Z,MATCH($H16,$C:$C,0))+V16</f>
        <v>2295</v>
      </c>
      <c r="AB16" s="43" t="str">
        <f>INDEX($AB:$AB,MATCH($H16,$C:$C,0))</f>
        <v>https://motorring.ru/product/6155-originalynye-bokovye-zerkala-antiblikom-elektroprivodom-obogrevom</v>
      </c>
    </row>
    <row r="17" spans="1:28" ht="90" x14ac:dyDescent="0.25">
      <c r="A17" s="71" t="str">
        <f>INDEX('Выгр Торг'!$A:$A,MATCH($B17,'Выгр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7" s="88">
        <v>137116</v>
      </c>
      <c r="C17" s="72">
        <f>VLOOKUP($B17,'Выгр Торг'!$B:$P,C$1,0)</f>
        <v>143780</v>
      </c>
      <c r="D17" s="71" t="str">
        <f>VLOOKUP($B17,'Выгр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Изабелла (темно-филетовый, 515))</v>
      </c>
      <c r="E17" s="72" t="str">
        <f>VLOOKUP($B17,'Выгр Торг'!$B:$P,E$1,0)</f>
        <v>Y</v>
      </c>
      <c r="F17" s="72" t="str">
        <f>VLOOKUP($B17,'Выгр Торг'!$B:$P,F$1,0)</f>
        <v>1</v>
      </c>
      <c r="G17" s="36"/>
      <c r="H17" s="28">
        <v>143763</v>
      </c>
      <c r="I17" s="53">
        <f>INDEX($I:$I,MATCH($H17,$C:$C,0))</f>
        <v>300</v>
      </c>
      <c r="J17" s="5" t="s">
        <v>2577</v>
      </c>
      <c r="K17" s="56">
        <f>INDEX($K:$K,MATCH($H17,$C:$C,0))+I17</f>
        <v>1800</v>
      </c>
      <c r="L17" s="14">
        <f>VLOOKUP(K17,Наценка!$A$1:$B$8,2,1)</f>
        <v>1.45</v>
      </c>
      <c r="M17" s="56">
        <f>INDEX($M:$M,MATCH($H17,$C:$C,0))+I17*$M$2</f>
        <v>2335</v>
      </c>
      <c r="N17" s="57">
        <f t="shared" si="0"/>
        <v>2390</v>
      </c>
      <c r="O17" s="72">
        <f>VLOOKUP($B17,'Выгр Торг'!$B:$P,O$1,0)</f>
        <v>1800</v>
      </c>
      <c r="P17" s="72">
        <f>VLOOKUP($B17,'Выгр Торг'!$B:$P,P$1,0)</f>
        <v>2490</v>
      </c>
      <c r="Q17" s="42">
        <f t="shared" si="1"/>
        <v>0</v>
      </c>
      <c r="R17" s="42">
        <f t="shared" si="2"/>
        <v>100</v>
      </c>
      <c r="S17" s="85">
        <f t="shared" si="3"/>
        <v>2390</v>
      </c>
      <c r="T17" s="60">
        <f>IFERROR(VLOOKUP($B17,'Из ГУГЛа'!$B:$G,4,0)*U17+V17,VLOOKUP($B17,'Из ГУГЛа'!$B:$G,4,0))</f>
        <v>2295</v>
      </c>
      <c r="U17" s="15">
        <v>0.5</v>
      </c>
      <c r="V17" s="76">
        <f>INDEX($AA:$AA,MATCH($H17,$C:$C,0))</f>
        <v>250</v>
      </c>
      <c r="W17" s="74">
        <f t="shared" si="4"/>
        <v>0.32777777777777772</v>
      </c>
      <c r="X17" s="74">
        <f t="shared" si="5"/>
        <v>-4.1394335511982572E-2</v>
      </c>
      <c r="Y17" s="74">
        <f t="shared" si="6"/>
        <v>0.27499999999999991</v>
      </c>
      <c r="Z17" s="76">
        <f>INDEX($Z:$Z,MATCH($H17,$C:$C,0))+V17</f>
        <v>2295</v>
      </c>
      <c r="AB17" s="43" t="str">
        <f>INDEX($AB:$AB,MATCH($H17,$C:$C,0))</f>
        <v>https://motorring.ru/product/6155-originalynye-bokovye-zerkala-antiblikom-elektroprivodom-obogrevom</v>
      </c>
    </row>
    <row r="18" spans="1:28" ht="90" x14ac:dyDescent="0.25">
      <c r="A18" s="71" t="str">
        <f>INDEX('Выгр Торг'!$A:$A,MATCH($B18,'Выгр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8" s="88">
        <v>137117</v>
      </c>
      <c r="C18" s="72">
        <f>VLOOKUP($B18,'Выгр Торг'!$B:$P,C$1,0)</f>
        <v>143781</v>
      </c>
      <c r="D18" s="71" t="str">
        <f>VLOOKUP($B18,'Выгр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Калина (ярко-красный, 104))</v>
      </c>
      <c r="E18" s="72" t="str">
        <f>VLOOKUP($B18,'Выгр Торг'!$B:$P,E$1,0)</f>
        <v>Y</v>
      </c>
      <c r="F18" s="72" t="str">
        <f>VLOOKUP($B18,'Выгр Торг'!$B:$P,F$1,0)</f>
        <v>1</v>
      </c>
      <c r="G18" s="36"/>
      <c r="H18" s="28">
        <v>143763</v>
      </c>
      <c r="I18" s="53">
        <f>INDEX($I:$I,MATCH($H18,$C:$C,0))</f>
        <v>300</v>
      </c>
      <c r="J18" s="5" t="s">
        <v>2577</v>
      </c>
      <c r="K18" s="56">
        <f>INDEX($K:$K,MATCH($H18,$C:$C,0))+I18</f>
        <v>1800</v>
      </c>
      <c r="L18" s="14">
        <f>VLOOKUP(K18,Наценка!$A$1:$B$8,2,1)</f>
        <v>1.45</v>
      </c>
      <c r="M18" s="56">
        <f>INDEX($M:$M,MATCH($H18,$C:$C,0))+I18*$M$2</f>
        <v>2335</v>
      </c>
      <c r="N18" s="57">
        <f t="shared" si="0"/>
        <v>2390</v>
      </c>
      <c r="O18" s="72">
        <f>VLOOKUP($B18,'Выгр Торг'!$B:$P,O$1,0)</f>
        <v>1800</v>
      </c>
      <c r="P18" s="72">
        <f>VLOOKUP($B18,'Выгр Торг'!$B:$P,P$1,0)</f>
        <v>2490</v>
      </c>
      <c r="Q18" s="42">
        <f t="shared" si="1"/>
        <v>0</v>
      </c>
      <c r="R18" s="42">
        <f t="shared" si="2"/>
        <v>100</v>
      </c>
      <c r="S18" s="85">
        <f t="shared" si="3"/>
        <v>2390</v>
      </c>
      <c r="T18" s="60">
        <f>IFERROR(VLOOKUP($B18,'Из ГУГЛа'!$B:$G,4,0)*U18+V18,VLOOKUP($B18,'Из ГУГЛа'!$B:$G,4,0))</f>
        <v>2295</v>
      </c>
      <c r="U18" s="15">
        <v>0.5</v>
      </c>
      <c r="V18" s="76">
        <f>INDEX($AA:$AA,MATCH($H18,$C:$C,0))</f>
        <v>250</v>
      </c>
      <c r="W18" s="74">
        <f t="shared" si="4"/>
        <v>0.32777777777777772</v>
      </c>
      <c r="X18" s="74">
        <f t="shared" si="5"/>
        <v>-4.1394335511982572E-2</v>
      </c>
      <c r="Y18" s="74">
        <f t="shared" si="6"/>
        <v>0.27499999999999991</v>
      </c>
      <c r="Z18" s="76">
        <f>INDEX($Z:$Z,MATCH($H18,$C:$C,0))+V18</f>
        <v>2295</v>
      </c>
      <c r="AB18" s="43" t="str">
        <f>INDEX($AB:$AB,MATCH($H18,$C:$C,0))</f>
        <v>https://motorring.ru/product/6155-originalynye-bokovye-zerkala-antiblikom-elektroprivodom-obogrevom</v>
      </c>
    </row>
    <row r="19" spans="1:28" ht="105" x14ac:dyDescent="0.25">
      <c r="A19" s="71" t="str">
        <f>INDEX('Выгр Торг'!$A:$A,MATCH($B19,'Выгр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19" s="88">
        <v>137118</v>
      </c>
      <c r="C19" s="72">
        <f>VLOOKUP($B19,'Выгр Торг'!$B:$P,C$1,0)</f>
        <v>143782</v>
      </c>
      <c r="D19" s="71" t="str">
        <f>VLOOKUP($B19,'Выгр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Калифорнийский мак (золотисто-красный, 190))</v>
      </c>
      <c r="E19" s="72" t="str">
        <f>VLOOKUP($B19,'Выгр Торг'!$B:$P,E$1,0)</f>
        <v>Y</v>
      </c>
      <c r="F19" s="72" t="str">
        <f>VLOOKUP($B19,'Выгр Торг'!$B:$P,F$1,0)</f>
        <v>1</v>
      </c>
      <c r="G19" s="36"/>
      <c r="H19" s="28">
        <v>143763</v>
      </c>
      <c r="I19" s="53">
        <f>INDEX($I:$I,MATCH($H19,$C:$C,0))</f>
        <v>300</v>
      </c>
      <c r="J19" s="5" t="s">
        <v>2577</v>
      </c>
      <c r="K19" s="56">
        <f>INDEX($K:$K,MATCH($H19,$C:$C,0))+I19</f>
        <v>1800</v>
      </c>
      <c r="L19" s="14">
        <f>VLOOKUP(K19,Наценка!$A$1:$B$8,2,1)</f>
        <v>1.45</v>
      </c>
      <c r="M19" s="56">
        <f>INDEX($M:$M,MATCH($H19,$C:$C,0))+I19*$M$2</f>
        <v>2335</v>
      </c>
      <c r="N19" s="57">
        <f t="shared" si="0"/>
        <v>2390</v>
      </c>
      <c r="O19" s="72">
        <f>VLOOKUP($B19,'Выгр Торг'!$B:$P,O$1,0)</f>
        <v>1800</v>
      </c>
      <c r="P19" s="72">
        <f>VLOOKUP($B19,'Выгр Торг'!$B:$P,P$1,0)</f>
        <v>2490</v>
      </c>
      <c r="Q19" s="42">
        <f t="shared" si="1"/>
        <v>0</v>
      </c>
      <c r="R19" s="42">
        <f t="shared" si="2"/>
        <v>100</v>
      </c>
      <c r="S19" s="85">
        <f t="shared" si="3"/>
        <v>2390</v>
      </c>
      <c r="T19" s="60">
        <f>IFERROR(VLOOKUP($B19,'Из ГУГЛа'!$B:$G,4,0)*U19+V19,VLOOKUP($B19,'Из ГУГЛа'!$B:$G,4,0))</f>
        <v>2295</v>
      </c>
      <c r="U19" s="15">
        <v>0.5</v>
      </c>
      <c r="V19" s="76">
        <f>INDEX($AA:$AA,MATCH($H19,$C:$C,0))</f>
        <v>250</v>
      </c>
      <c r="W19" s="74">
        <f t="shared" si="4"/>
        <v>0.32777777777777772</v>
      </c>
      <c r="X19" s="74">
        <f t="shared" si="5"/>
        <v>-4.1394335511982572E-2</v>
      </c>
      <c r="Y19" s="74">
        <f t="shared" si="6"/>
        <v>0.27499999999999991</v>
      </c>
      <c r="Z19" s="76">
        <f>INDEX($Z:$Z,MATCH($H19,$C:$C,0))+V19</f>
        <v>2295</v>
      </c>
      <c r="AB19" s="43" t="str">
        <f>INDEX($AB:$AB,MATCH($H19,$C:$C,0))</f>
        <v>https://motorring.ru/product/6155-originalynye-bokovye-zerkala-antiblikom-elektroprivodom-obogrevom</v>
      </c>
    </row>
    <row r="20" spans="1:28" ht="90" x14ac:dyDescent="0.25">
      <c r="A20" s="71" t="str">
        <f>INDEX('Выгр Торг'!$A:$A,MATCH($B20,'Выгр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0" s="88">
        <v>137119</v>
      </c>
      <c r="C20" s="72">
        <f>VLOOKUP($B20,'Выгр Торг'!$B:$P,C$1,0)</f>
        <v>143783</v>
      </c>
      <c r="D20" s="71" t="str">
        <f>VLOOKUP($B20,'Выгр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Кварц (серый, 630))</v>
      </c>
      <c r="E20" s="72" t="str">
        <f>VLOOKUP($B20,'Выгр Торг'!$B:$P,E$1,0)</f>
        <v>Y</v>
      </c>
      <c r="F20" s="72" t="str">
        <f>VLOOKUP($B20,'Выгр Торг'!$B:$P,F$1,0)</f>
        <v>1</v>
      </c>
      <c r="G20" s="36"/>
      <c r="H20" s="28">
        <v>143763</v>
      </c>
      <c r="I20" s="53">
        <f>INDEX($I:$I,MATCH($H20,$C:$C,0))</f>
        <v>300</v>
      </c>
      <c r="J20" s="5" t="s">
        <v>2577</v>
      </c>
      <c r="K20" s="56">
        <f>INDEX($K:$K,MATCH($H20,$C:$C,0))+I20</f>
        <v>1800</v>
      </c>
      <c r="L20" s="14">
        <f>VLOOKUP(K20,Наценка!$A$1:$B$8,2,1)</f>
        <v>1.45</v>
      </c>
      <c r="M20" s="56">
        <f>INDEX($M:$M,MATCH($H20,$C:$C,0))+I20*$M$2</f>
        <v>2335</v>
      </c>
      <c r="N20" s="57">
        <f t="shared" si="0"/>
        <v>2390</v>
      </c>
      <c r="O20" s="72">
        <f>VLOOKUP($B20,'Выгр Торг'!$B:$P,O$1,0)</f>
        <v>1800</v>
      </c>
      <c r="P20" s="72">
        <f>VLOOKUP($B20,'Выгр Торг'!$B:$P,P$1,0)</f>
        <v>2490</v>
      </c>
      <c r="Q20" s="42">
        <f t="shared" si="1"/>
        <v>0</v>
      </c>
      <c r="R20" s="42">
        <f t="shared" si="2"/>
        <v>100</v>
      </c>
      <c r="S20" s="85">
        <f t="shared" si="3"/>
        <v>2390</v>
      </c>
      <c r="T20" s="60">
        <f>IFERROR(VLOOKUP($B20,'Из ГУГЛа'!$B:$G,4,0)*U20+V20,VLOOKUP($B20,'Из ГУГЛа'!$B:$G,4,0))</f>
        <v>2295</v>
      </c>
      <c r="U20" s="15">
        <v>0.5</v>
      </c>
      <c r="V20" s="76">
        <f>INDEX($AA:$AA,MATCH($H20,$C:$C,0))</f>
        <v>250</v>
      </c>
      <c r="W20" s="74">
        <f t="shared" si="4"/>
        <v>0.32777777777777772</v>
      </c>
      <c r="X20" s="74">
        <f t="shared" si="5"/>
        <v>-4.1394335511982572E-2</v>
      </c>
      <c r="Y20" s="74">
        <f t="shared" si="6"/>
        <v>0.27499999999999991</v>
      </c>
      <c r="Z20" s="76">
        <f>INDEX($Z:$Z,MATCH($H20,$C:$C,0))+V20</f>
        <v>2295</v>
      </c>
      <c r="AB20" s="43" t="str">
        <f>INDEX($AB:$AB,MATCH($H20,$C:$C,0))</f>
        <v>https://motorring.ru/product/6155-originalynye-bokovye-zerkala-antiblikom-elektroprivodom-obogrevom</v>
      </c>
    </row>
    <row r="21" spans="1:28" ht="105" x14ac:dyDescent="0.25">
      <c r="A21" s="71" t="str">
        <f>INDEX('Выгр Торг'!$A:$A,MATCH($B21,'Выгр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1" s="88">
        <v>137120</v>
      </c>
      <c r="C21" s="72">
        <f>VLOOKUP($B21,'Выгр Торг'!$B:$P,C$1,0)</f>
        <v>143784</v>
      </c>
      <c r="D21" s="71" t="str">
        <f>VLOOKUP($B21,'Выгр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Колумбийская зелень (светло-зеленый, 322))</v>
      </c>
      <c r="E21" s="72" t="str">
        <f>VLOOKUP($B21,'Выгр Торг'!$B:$P,E$1,0)</f>
        <v>Y</v>
      </c>
      <c r="F21" s="72" t="str">
        <f>VLOOKUP($B21,'Выгр Торг'!$B:$P,F$1,0)</f>
        <v>1</v>
      </c>
      <c r="G21" s="36"/>
      <c r="H21" s="28">
        <v>143763</v>
      </c>
      <c r="I21" s="53">
        <f>INDEX($I:$I,MATCH($H21,$C:$C,0))</f>
        <v>300</v>
      </c>
      <c r="J21" s="5" t="s">
        <v>2577</v>
      </c>
      <c r="K21" s="56">
        <f>INDEX($K:$K,MATCH($H21,$C:$C,0))+I21</f>
        <v>1800</v>
      </c>
      <c r="L21" s="14">
        <f>VLOOKUP(K21,Наценка!$A$1:$B$8,2,1)</f>
        <v>1.45</v>
      </c>
      <c r="M21" s="56">
        <f>INDEX($M:$M,MATCH($H21,$C:$C,0))+I21*$M$2</f>
        <v>2335</v>
      </c>
      <c r="N21" s="57">
        <f t="shared" si="0"/>
        <v>2390</v>
      </c>
      <c r="O21" s="72">
        <f>VLOOKUP($B21,'Выгр Торг'!$B:$P,O$1,0)</f>
        <v>1800</v>
      </c>
      <c r="P21" s="72">
        <f>VLOOKUP($B21,'Выгр Торг'!$B:$P,P$1,0)</f>
        <v>2490</v>
      </c>
      <c r="Q21" s="42">
        <f t="shared" si="1"/>
        <v>0</v>
      </c>
      <c r="R21" s="42">
        <f t="shared" si="2"/>
        <v>100</v>
      </c>
      <c r="S21" s="85">
        <f t="shared" si="3"/>
        <v>2390</v>
      </c>
      <c r="T21" s="60">
        <f>IFERROR(VLOOKUP($B21,'Из ГУГЛа'!$B:$G,4,0)*U21+V21,VLOOKUP($B21,'Из ГУГЛа'!$B:$G,4,0))</f>
        <v>2295</v>
      </c>
      <c r="U21" s="15">
        <v>0.5</v>
      </c>
      <c r="V21" s="76">
        <f>INDEX($AA:$AA,MATCH($H21,$C:$C,0))</f>
        <v>250</v>
      </c>
      <c r="W21" s="74">
        <f t="shared" si="4"/>
        <v>0.32777777777777772</v>
      </c>
      <c r="X21" s="74">
        <f t="shared" si="5"/>
        <v>-4.1394335511982572E-2</v>
      </c>
      <c r="Y21" s="74">
        <f t="shared" si="6"/>
        <v>0.27499999999999991</v>
      </c>
      <c r="Z21" s="76">
        <f>INDEX($Z:$Z,MATCH($H21,$C:$C,0))+V21</f>
        <v>2295</v>
      </c>
      <c r="AB21" s="43" t="str">
        <f>INDEX($AB:$AB,MATCH($H21,$C:$C,0))</f>
        <v>https://motorring.ru/product/6155-originalynye-bokovye-zerkala-antiblikom-elektroprivodom-obogrevom</v>
      </c>
    </row>
    <row r="22" spans="1:28" ht="90" x14ac:dyDescent="0.25">
      <c r="A22" s="71" t="str">
        <f>INDEX('Выгр Торг'!$A:$A,MATCH($B22,'Выгр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2" s="88">
        <v>137121</v>
      </c>
      <c r="C22" s="72">
        <f>VLOOKUP($B22,'Выгр Торг'!$B:$P,C$1,0)</f>
        <v>143785</v>
      </c>
      <c r="D22" s="71" t="str">
        <f>VLOOKUP($B22,'Выгр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Кориандр (золотисто-коричневый, 790))</v>
      </c>
      <c r="E22" s="72" t="str">
        <f>VLOOKUP($B22,'Выгр Торг'!$B:$P,E$1,0)</f>
        <v>Y</v>
      </c>
      <c r="F22" s="72" t="str">
        <f>VLOOKUP($B22,'Выгр Торг'!$B:$P,F$1,0)</f>
        <v>1</v>
      </c>
      <c r="G22" s="36"/>
      <c r="H22" s="28">
        <v>143763</v>
      </c>
      <c r="I22" s="53">
        <f>INDEX($I:$I,MATCH($H22,$C:$C,0))</f>
        <v>300</v>
      </c>
      <c r="J22" s="5" t="s">
        <v>2577</v>
      </c>
      <c r="K22" s="56">
        <f>INDEX($K:$K,MATCH($H22,$C:$C,0))+I22</f>
        <v>1800</v>
      </c>
      <c r="L22" s="14">
        <f>VLOOKUP(K22,Наценка!$A$1:$B$8,2,1)</f>
        <v>1.45</v>
      </c>
      <c r="M22" s="56">
        <f>INDEX($M:$M,MATCH($H22,$C:$C,0))+I22*$M$2</f>
        <v>2335</v>
      </c>
      <c r="N22" s="57">
        <f t="shared" si="0"/>
        <v>2390</v>
      </c>
      <c r="O22" s="72">
        <f>VLOOKUP($B22,'Выгр Торг'!$B:$P,O$1,0)</f>
        <v>1800</v>
      </c>
      <c r="P22" s="72">
        <f>VLOOKUP($B22,'Выгр Торг'!$B:$P,P$1,0)</f>
        <v>2490</v>
      </c>
      <c r="Q22" s="42">
        <f t="shared" si="1"/>
        <v>0</v>
      </c>
      <c r="R22" s="42">
        <f t="shared" si="2"/>
        <v>100</v>
      </c>
      <c r="S22" s="85">
        <f t="shared" si="3"/>
        <v>2390</v>
      </c>
      <c r="T22" s="60">
        <f>IFERROR(VLOOKUP($B22,'Из ГУГЛа'!$B:$G,4,0)*U22+V22,VLOOKUP($B22,'Из ГУГЛа'!$B:$G,4,0))</f>
        <v>2295</v>
      </c>
      <c r="U22" s="15">
        <v>0.5</v>
      </c>
      <c r="V22" s="76">
        <f>INDEX($AA:$AA,MATCH($H22,$C:$C,0))</f>
        <v>250</v>
      </c>
      <c r="W22" s="74">
        <f t="shared" si="4"/>
        <v>0.32777777777777772</v>
      </c>
      <c r="X22" s="74">
        <f t="shared" si="5"/>
        <v>-4.1394335511982572E-2</v>
      </c>
      <c r="Y22" s="74">
        <f t="shared" si="6"/>
        <v>0.27499999999999991</v>
      </c>
      <c r="Z22" s="76">
        <f>INDEX($Z:$Z,MATCH($H22,$C:$C,0))+V22</f>
        <v>2295</v>
      </c>
      <c r="AB22" s="43" t="str">
        <f>INDEX($AB:$AB,MATCH($H22,$C:$C,0))</f>
        <v>https://motorring.ru/product/6155-originalynye-bokovye-zerkala-antiblikom-elektroprivodom-obogrevom</v>
      </c>
    </row>
    <row r="23" spans="1:28" ht="90" x14ac:dyDescent="0.25">
      <c r="A23" s="71" t="str">
        <f>INDEX('Выгр Торг'!$A:$A,MATCH($B23,'Выгр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3" s="88">
        <v>137122</v>
      </c>
      <c r="C23" s="72">
        <f>VLOOKUP($B23,'Выгр Торг'!$B:$P,C$1,0)</f>
        <v>143786</v>
      </c>
      <c r="D23" s="71" t="str">
        <f>VLOOKUP($B23,'Выгр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Космос (черный, 665))</v>
      </c>
      <c r="E23" s="72" t="str">
        <f>VLOOKUP($B23,'Выгр Торг'!$B:$P,E$1,0)</f>
        <v>Y</v>
      </c>
      <c r="F23" s="72" t="str">
        <f>VLOOKUP($B23,'Выгр Торг'!$B:$P,F$1,0)</f>
        <v>1</v>
      </c>
      <c r="G23" s="36"/>
      <c r="H23" s="28">
        <v>143763</v>
      </c>
      <c r="I23" s="53">
        <f>INDEX($I:$I,MATCH($H23,$C:$C,0))</f>
        <v>300</v>
      </c>
      <c r="J23" s="5" t="s">
        <v>2577</v>
      </c>
      <c r="K23" s="56">
        <f>INDEX($K:$K,MATCH($H23,$C:$C,0))+I23</f>
        <v>1800</v>
      </c>
      <c r="L23" s="14">
        <f>VLOOKUP(K23,Наценка!$A$1:$B$8,2,1)</f>
        <v>1.45</v>
      </c>
      <c r="M23" s="56">
        <f>INDEX($M:$M,MATCH($H23,$C:$C,0))+I23*$M$2</f>
        <v>2335</v>
      </c>
      <c r="N23" s="57">
        <f t="shared" si="0"/>
        <v>2390</v>
      </c>
      <c r="O23" s="72">
        <f>VLOOKUP($B23,'Выгр Торг'!$B:$P,O$1,0)</f>
        <v>1800</v>
      </c>
      <c r="P23" s="72">
        <f>VLOOKUP($B23,'Выгр Торг'!$B:$P,P$1,0)</f>
        <v>2490</v>
      </c>
      <c r="Q23" s="42">
        <f t="shared" si="1"/>
        <v>0</v>
      </c>
      <c r="R23" s="42">
        <f t="shared" si="2"/>
        <v>100</v>
      </c>
      <c r="S23" s="85">
        <f t="shared" si="3"/>
        <v>2390</v>
      </c>
      <c r="T23" s="60">
        <f>IFERROR(VLOOKUP($B23,'Из ГУГЛа'!$B:$G,4,0)*U23+V23,VLOOKUP($B23,'Из ГУГЛа'!$B:$G,4,0))</f>
        <v>2295</v>
      </c>
      <c r="U23" s="15">
        <v>0.5</v>
      </c>
      <c r="V23" s="76">
        <f>INDEX($AA:$AA,MATCH($H23,$C:$C,0))</f>
        <v>250</v>
      </c>
      <c r="W23" s="74">
        <f t="shared" si="4"/>
        <v>0.32777777777777772</v>
      </c>
      <c r="X23" s="74">
        <f t="shared" si="5"/>
        <v>-4.1394335511982572E-2</v>
      </c>
      <c r="Y23" s="74">
        <f t="shared" si="6"/>
        <v>0.27499999999999991</v>
      </c>
      <c r="Z23" s="76">
        <f>INDEX($Z:$Z,MATCH($H23,$C:$C,0))+V23</f>
        <v>2295</v>
      </c>
      <c r="AB23" s="43" t="str">
        <f>INDEX($AB:$AB,MATCH($H23,$C:$C,0))</f>
        <v>https://motorring.ru/product/6155-originalynye-bokovye-zerkala-antiblikom-elektroprivodom-obogrevom</v>
      </c>
    </row>
    <row r="24" spans="1:28" ht="90" x14ac:dyDescent="0.25">
      <c r="A24" s="71" t="str">
        <f>INDEX('Выгр Торг'!$A:$A,MATCH($B24,'Выгр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4" s="88">
        <v>137123</v>
      </c>
      <c r="C24" s="72">
        <f>VLOOKUP($B24,'Выгр Торг'!$B:$P,C$1,0)</f>
        <v>143787</v>
      </c>
      <c r="D24" s="71" t="str">
        <f>VLOOKUP($B24,'Выгр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Красный перец (красно-коричневый, 106))</v>
      </c>
      <c r="E24" s="72" t="str">
        <f>VLOOKUP($B24,'Выгр Торг'!$B:$P,E$1,0)</f>
        <v>Y</v>
      </c>
      <c r="F24" s="72" t="str">
        <f>VLOOKUP($B24,'Выгр Торг'!$B:$P,F$1,0)</f>
        <v>1</v>
      </c>
      <c r="G24" s="36"/>
      <c r="H24" s="28">
        <v>143763</v>
      </c>
      <c r="I24" s="53">
        <f>INDEX($I:$I,MATCH($H24,$C:$C,0))</f>
        <v>300</v>
      </c>
      <c r="J24" s="5" t="s">
        <v>2577</v>
      </c>
      <c r="K24" s="56">
        <f>INDEX($K:$K,MATCH($H24,$C:$C,0))+I24</f>
        <v>1800</v>
      </c>
      <c r="L24" s="14">
        <f>VLOOKUP(K24,Наценка!$A$1:$B$8,2,1)</f>
        <v>1.45</v>
      </c>
      <c r="M24" s="56">
        <f>INDEX($M:$M,MATCH($H24,$C:$C,0))+I24*$M$2</f>
        <v>2335</v>
      </c>
      <c r="N24" s="57">
        <f t="shared" si="0"/>
        <v>2390</v>
      </c>
      <c r="O24" s="72">
        <f>VLOOKUP($B24,'Выгр Торг'!$B:$P,O$1,0)</f>
        <v>1800</v>
      </c>
      <c r="P24" s="72">
        <f>VLOOKUP($B24,'Выгр Торг'!$B:$P,P$1,0)</f>
        <v>2490</v>
      </c>
      <c r="Q24" s="42">
        <f t="shared" si="1"/>
        <v>0</v>
      </c>
      <c r="R24" s="42">
        <f t="shared" si="2"/>
        <v>100</v>
      </c>
      <c r="S24" s="85">
        <f t="shared" si="3"/>
        <v>2390</v>
      </c>
      <c r="T24" s="60">
        <f>IFERROR(VLOOKUP($B24,'Из ГУГЛа'!$B:$G,4,0)*U24+V24,VLOOKUP($B24,'Из ГУГЛа'!$B:$G,4,0))</f>
        <v>2295</v>
      </c>
      <c r="U24" s="15">
        <v>0.5</v>
      </c>
      <c r="V24" s="76">
        <f>INDEX($AA:$AA,MATCH($H24,$C:$C,0))</f>
        <v>250</v>
      </c>
      <c r="W24" s="74">
        <f t="shared" si="4"/>
        <v>0.32777777777777772</v>
      </c>
      <c r="X24" s="74">
        <f t="shared" si="5"/>
        <v>-4.1394335511982572E-2</v>
      </c>
      <c r="Y24" s="74">
        <f t="shared" si="6"/>
        <v>0.27499999999999991</v>
      </c>
      <c r="Z24" s="76">
        <f>INDEX($Z:$Z,MATCH($H24,$C:$C,0))+V24</f>
        <v>2295</v>
      </c>
      <c r="AB24" s="43" t="str">
        <f>INDEX($AB:$AB,MATCH($H24,$C:$C,0))</f>
        <v>https://motorring.ru/product/6155-originalynye-bokovye-zerkala-antiblikom-elektroprivodom-obogrevom</v>
      </c>
    </row>
    <row r="25" spans="1:28" ht="90" x14ac:dyDescent="0.25">
      <c r="A25" s="71" t="str">
        <f>INDEX('Выгр Торг'!$A:$A,MATCH($B25,'Выгр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5" s="88">
        <v>137124</v>
      </c>
      <c r="C25" s="72">
        <f>VLOOKUP($B25,'Выгр Торг'!$B:$P,C$1,0)</f>
        <v>143788</v>
      </c>
      <c r="D25" s="71" t="str">
        <f>VLOOKUP($B25,'Выгр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Ладога (серо-голубой, 411))</v>
      </c>
      <c r="E25" s="72" t="str">
        <f>VLOOKUP($B25,'Выгр Торг'!$B:$P,E$1,0)</f>
        <v>Y</v>
      </c>
      <c r="F25" s="72" t="str">
        <f>VLOOKUP($B25,'Выгр Торг'!$B:$P,F$1,0)</f>
        <v>1</v>
      </c>
      <c r="G25" s="36"/>
      <c r="H25" s="28">
        <v>143763</v>
      </c>
      <c r="I25" s="53">
        <f>INDEX($I:$I,MATCH($H25,$C:$C,0))</f>
        <v>300</v>
      </c>
      <c r="J25" s="5" t="s">
        <v>2577</v>
      </c>
      <c r="K25" s="56">
        <f>INDEX($K:$K,MATCH($H25,$C:$C,0))+I25</f>
        <v>1800</v>
      </c>
      <c r="L25" s="14">
        <f>VLOOKUP(K25,Наценка!$A$1:$B$8,2,1)</f>
        <v>1.45</v>
      </c>
      <c r="M25" s="56">
        <f>INDEX($M:$M,MATCH($H25,$C:$C,0))+I25*$M$2</f>
        <v>2335</v>
      </c>
      <c r="N25" s="57">
        <f t="shared" si="0"/>
        <v>2390</v>
      </c>
      <c r="O25" s="72">
        <f>VLOOKUP($B25,'Выгр Торг'!$B:$P,O$1,0)</f>
        <v>1800</v>
      </c>
      <c r="P25" s="72">
        <f>VLOOKUP($B25,'Выгр Торг'!$B:$P,P$1,0)</f>
        <v>2490</v>
      </c>
      <c r="Q25" s="42">
        <f t="shared" si="1"/>
        <v>0</v>
      </c>
      <c r="R25" s="42">
        <f t="shared" si="2"/>
        <v>100</v>
      </c>
      <c r="S25" s="85">
        <f t="shared" si="3"/>
        <v>2390</v>
      </c>
      <c r="T25" s="60">
        <f>IFERROR(VLOOKUP($B25,'Из ГУГЛа'!$B:$G,4,0)*U25+V25,VLOOKUP($B25,'Из ГУГЛа'!$B:$G,4,0))</f>
        <v>2295</v>
      </c>
      <c r="U25" s="15">
        <v>0.5</v>
      </c>
      <c r="V25" s="76">
        <f>INDEX($AA:$AA,MATCH($H25,$C:$C,0))</f>
        <v>250</v>
      </c>
      <c r="W25" s="74">
        <f t="shared" si="4"/>
        <v>0.32777777777777772</v>
      </c>
      <c r="X25" s="74">
        <f t="shared" si="5"/>
        <v>-4.1394335511982572E-2</v>
      </c>
      <c r="Y25" s="74">
        <f t="shared" si="6"/>
        <v>0.27499999999999991</v>
      </c>
      <c r="Z25" s="76">
        <f>INDEX($Z:$Z,MATCH($H25,$C:$C,0))+V25</f>
        <v>2295</v>
      </c>
      <c r="AB25" s="43" t="str">
        <f>INDEX($AB:$AB,MATCH($H25,$C:$C,0))</f>
        <v>https://motorring.ru/product/6155-originalynye-bokovye-zerkala-antiblikom-elektroprivodom-obogrevom</v>
      </c>
    </row>
    <row r="26" spans="1:28" ht="90" x14ac:dyDescent="0.25">
      <c r="A26" s="71" t="str">
        <f>INDEX('Выгр Торг'!$A:$A,MATCH($B26,'Выгр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6" s="88">
        <v>137125</v>
      </c>
      <c r="C26" s="72">
        <f>VLOOKUP($B26,'Выгр Торг'!$B:$P,C$1,0)</f>
        <v>143789</v>
      </c>
      <c r="D26" s="71" t="str">
        <f>VLOOKUP($B26,'Выгр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Ледниковый (белый, 221))</v>
      </c>
      <c r="E26" s="72" t="str">
        <f>VLOOKUP($B26,'Выгр Торг'!$B:$P,E$1,0)</f>
        <v>Y</v>
      </c>
      <c r="F26" s="72" t="str">
        <f>VLOOKUP($B26,'Выгр Торг'!$B:$P,F$1,0)</f>
        <v>1</v>
      </c>
      <c r="G26" s="36"/>
      <c r="H26" s="28">
        <v>143763</v>
      </c>
      <c r="I26" s="53">
        <f>INDEX($I:$I,MATCH($H26,$C:$C,0))</f>
        <v>300</v>
      </c>
      <c r="J26" s="5" t="s">
        <v>2577</v>
      </c>
      <c r="K26" s="56">
        <f>INDEX($K:$K,MATCH($H26,$C:$C,0))+I26</f>
        <v>1800</v>
      </c>
      <c r="L26" s="14">
        <f>VLOOKUP(K26,Наценка!$A$1:$B$8,2,1)</f>
        <v>1.45</v>
      </c>
      <c r="M26" s="56">
        <f>INDEX($M:$M,MATCH($H26,$C:$C,0))+I26*$M$2</f>
        <v>2335</v>
      </c>
      <c r="N26" s="57">
        <f t="shared" si="0"/>
        <v>2390</v>
      </c>
      <c r="O26" s="72">
        <f>VLOOKUP($B26,'Выгр Торг'!$B:$P,O$1,0)</f>
        <v>1800</v>
      </c>
      <c r="P26" s="72">
        <f>VLOOKUP($B26,'Выгр Торг'!$B:$P,P$1,0)</f>
        <v>2490</v>
      </c>
      <c r="Q26" s="42">
        <f t="shared" si="1"/>
        <v>0</v>
      </c>
      <c r="R26" s="42">
        <f t="shared" si="2"/>
        <v>100</v>
      </c>
      <c r="S26" s="85">
        <f t="shared" si="3"/>
        <v>2390</v>
      </c>
      <c r="T26" s="60">
        <f>IFERROR(VLOOKUP($B26,'Из ГУГЛа'!$B:$G,4,0)*U26+V26,VLOOKUP($B26,'Из ГУГЛа'!$B:$G,4,0))</f>
        <v>2295</v>
      </c>
      <c r="U26" s="15">
        <v>0.5</v>
      </c>
      <c r="V26" s="76">
        <f>INDEX($AA:$AA,MATCH($H26,$C:$C,0))</f>
        <v>250</v>
      </c>
      <c r="W26" s="74">
        <f t="shared" si="4"/>
        <v>0.32777777777777772</v>
      </c>
      <c r="X26" s="74">
        <f t="shared" si="5"/>
        <v>-4.1394335511982572E-2</v>
      </c>
      <c r="Y26" s="74">
        <f t="shared" si="6"/>
        <v>0.27499999999999991</v>
      </c>
      <c r="Z26" s="76">
        <f>INDEX($Z:$Z,MATCH($H26,$C:$C,0))+V26</f>
        <v>2295</v>
      </c>
      <c r="AB26" s="43" t="str">
        <f>INDEX($AB:$AB,MATCH($H26,$C:$C,0))</f>
        <v>https://motorring.ru/product/6155-originalynye-bokovye-zerkala-antiblikom-elektroprivodom-obogrevom</v>
      </c>
    </row>
    <row r="27" spans="1:28" ht="75" x14ac:dyDescent="0.25">
      <c r="A27" s="71" t="str">
        <f>INDEX('Выгр Торг'!$A:$A,MATCH($B27,'Выгр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7" s="88">
        <v>257424</v>
      </c>
      <c r="C27" s="72">
        <f>VLOOKUP($B27,'Выгр Торг'!$B:$P,C$1,0)</f>
        <v>171480</v>
      </c>
      <c r="D27" s="71" t="str">
        <f>VLOOKUP($B27,'Выгр Торг'!$B:$P,D$1,0)</f>
        <v>Боковое зеркало "Salina" Люкс (с антибликом, обогревом и электроприводом) для Лада (Калина, Калина 2, Гранта), Датсун (mi-DO, on-DO) (В цвет, Ледяной (голубой, 413), левое)</v>
      </c>
      <c r="E27" s="72" t="str">
        <f>VLOOKUP($B27,'Выгр Торг'!$B:$P,E$1,0)</f>
        <v>Y</v>
      </c>
      <c r="F27" s="72" t="str">
        <f>VLOOKUP($B27,'Выгр Торг'!$B:$P,F$1,0)</f>
        <v>1</v>
      </c>
      <c r="G27" s="36"/>
      <c r="H27" s="28">
        <v>143763</v>
      </c>
      <c r="I27" s="53">
        <f>INDEX($I:$I,MATCH($H27,$C:$C,0))</f>
        <v>300</v>
      </c>
      <c r="J27" s="5" t="s">
        <v>2577</v>
      </c>
      <c r="K27" s="56">
        <f>INDEX($K:$K,MATCH($H27,$C:$C,0))+I27</f>
        <v>1800</v>
      </c>
      <c r="L27" s="14">
        <f>VLOOKUP(K27,Наценка!$A$1:$B$8,2,1)</f>
        <v>1.45</v>
      </c>
      <c r="M27" s="56">
        <f>INDEX($M:$M,MATCH($H27,$C:$C,0))+I27*$M$2</f>
        <v>2335</v>
      </c>
      <c r="N27" s="57">
        <f t="shared" si="0"/>
        <v>2390</v>
      </c>
      <c r="O27" s="72">
        <f>VLOOKUP($B27,'Выгр Торг'!$B:$P,O$1,0)</f>
        <v>1800</v>
      </c>
      <c r="P27" s="72">
        <f>VLOOKUP($B27,'Выгр Торг'!$B:$P,P$1,0)</f>
        <v>2490</v>
      </c>
      <c r="Q27" s="42">
        <f t="shared" si="1"/>
        <v>0</v>
      </c>
      <c r="R27" s="42">
        <f t="shared" si="2"/>
        <v>100</v>
      </c>
      <c r="S27" s="85">
        <f t="shared" si="3"/>
        <v>2390</v>
      </c>
      <c r="T27" s="60">
        <f>IFERROR(VLOOKUP($B27,'Из ГУГЛа'!$B:$G,4,0)*U27+V27,VLOOKUP($B27,'Из ГУГЛа'!$B:$G,4,0))</f>
        <v>2295</v>
      </c>
      <c r="U27" s="15">
        <v>0.5</v>
      </c>
      <c r="V27" s="76">
        <f>INDEX($AA:$AA,MATCH($H27,$C:$C,0))</f>
        <v>250</v>
      </c>
      <c r="W27" s="74">
        <f t="shared" si="4"/>
        <v>0.32777777777777772</v>
      </c>
      <c r="X27" s="74">
        <f t="shared" si="5"/>
        <v>-4.1394335511982572E-2</v>
      </c>
      <c r="Y27" s="74">
        <f t="shared" si="6"/>
        <v>0.27499999999999991</v>
      </c>
      <c r="Z27" s="76">
        <f>INDEX($Z:$Z,MATCH($H27,$C:$C,0))+V27</f>
        <v>2295</v>
      </c>
      <c r="AB27" s="43" t="str">
        <f>INDEX($AB:$AB,MATCH($H27,$C:$C,0))</f>
        <v>https://motorring.ru/product/6155-originalynye-bokovye-zerkala-antiblikom-elektroprivodom-obogrevom</v>
      </c>
    </row>
    <row r="28" spans="1:28" ht="90" x14ac:dyDescent="0.25">
      <c r="A28" s="71" t="str">
        <f>INDEX('Выгр Торг'!$A:$A,MATCH($B28,'Выгр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8" s="88">
        <v>137126</v>
      </c>
      <c r="C28" s="72">
        <f>VLOOKUP($B28,'Выгр Торг'!$B:$P,C$1,0)</f>
        <v>143790</v>
      </c>
      <c r="D28" s="71" t="str">
        <f>VLOOKUP($B28,'Выгр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Магма (оранжевый, 119))</v>
      </c>
      <c r="E28" s="72" t="str">
        <f>VLOOKUP($B28,'Выгр Торг'!$B:$P,E$1,0)</f>
        <v>Y</v>
      </c>
      <c r="F28" s="72" t="str">
        <f>VLOOKUP($B28,'Выгр Торг'!$B:$P,F$1,0)</f>
        <v>1</v>
      </c>
      <c r="G28" s="36"/>
      <c r="H28" s="28">
        <v>143763</v>
      </c>
      <c r="I28" s="53">
        <f>INDEX($I:$I,MATCH($H28,$C:$C,0))</f>
        <v>300</v>
      </c>
      <c r="J28" s="5" t="s">
        <v>2577</v>
      </c>
      <c r="K28" s="56">
        <f>INDEX($K:$K,MATCH($H28,$C:$C,0))+I28</f>
        <v>1800</v>
      </c>
      <c r="L28" s="14">
        <f>VLOOKUP(K28,Наценка!$A$1:$B$8,2,1)</f>
        <v>1.45</v>
      </c>
      <c r="M28" s="56">
        <f>INDEX($M:$M,MATCH($H28,$C:$C,0))+I28*$M$2</f>
        <v>2335</v>
      </c>
      <c r="N28" s="57">
        <f t="shared" si="0"/>
        <v>2390</v>
      </c>
      <c r="O28" s="72">
        <f>VLOOKUP($B28,'Выгр Торг'!$B:$P,O$1,0)</f>
        <v>1800</v>
      </c>
      <c r="P28" s="72">
        <f>VLOOKUP($B28,'Выгр Торг'!$B:$P,P$1,0)</f>
        <v>2490</v>
      </c>
      <c r="Q28" s="42">
        <f t="shared" si="1"/>
        <v>0</v>
      </c>
      <c r="R28" s="42">
        <f t="shared" si="2"/>
        <v>100</v>
      </c>
      <c r="S28" s="85">
        <f t="shared" si="3"/>
        <v>2390</v>
      </c>
      <c r="T28" s="60">
        <f>IFERROR(VLOOKUP($B28,'Из ГУГЛа'!$B:$G,4,0)*U28+V28,VLOOKUP($B28,'Из ГУГЛа'!$B:$G,4,0))</f>
        <v>2295</v>
      </c>
      <c r="U28" s="15">
        <v>0.5</v>
      </c>
      <c r="V28" s="76">
        <f>INDEX($AA:$AA,MATCH($H28,$C:$C,0))</f>
        <v>250</v>
      </c>
      <c r="W28" s="74">
        <f t="shared" si="4"/>
        <v>0.32777777777777772</v>
      </c>
      <c r="X28" s="74">
        <f t="shared" si="5"/>
        <v>-4.1394335511982572E-2</v>
      </c>
      <c r="Y28" s="74">
        <f t="shared" si="6"/>
        <v>0.27499999999999991</v>
      </c>
      <c r="Z28" s="76">
        <f>INDEX($Z:$Z,MATCH($H28,$C:$C,0))+V28</f>
        <v>2295</v>
      </c>
      <c r="AB28" s="43" t="str">
        <f>INDEX($AB:$AB,MATCH($H28,$C:$C,0))</f>
        <v>https://motorring.ru/product/6155-originalynye-bokovye-zerkala-antiblikom-elektroprivodom-obogrevom</v>
      </c>
    </row>
    <row r="29" spans="1:28" ht="90" x14ac:dyDescent="0.25">
      <c r="A29" s="71" t="str">
        <f>INDEX('Выгр Торг'!$A:$A,MATCH($B29,'Выгр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29" s="88">
        <v>137127</v>
      </c>
      <c r="C29" s="72">
        <f>VLOOKUP($B29,'Выгр Торг'!$B:$P,C$1,0)</f>
        <v>143791</v>
      </c>
      <c r="D29" s="71" t="str">
        <f>VLOOKUP($B29,'Выгр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Мускат (серебристо-серо-золотистый, 620))</v>
      </c>
      <c r="E29" s="72" t="str">
        <f>VLOOKUP($B29,'Выгр Торг'!$B:$P,E$1,0)</f>
        <v>Y</v>
      </c>
      <c r="F29" s="72" t="str">
        <f>VLOOKUP($B29,'Выгр Торг'!$B:$P,F$1,0)</f>
        <v>1</v>
      </c>
      <c r="G29" s="36"/>
      <c r="H29" s="28">
        <v>143763</v>
      </c>
      <c r="I29" s="53">
        <f>INDEX($I:$I,MATCH($H29,$C:$C,0))</f>
        <v>300</v>
      </c>
      <c r="J29" s="5" t="s">
        <v>2577</v>
      </c>
      <c r="K29" s="56">
        <f>INDEX($K:$K,MATCH($H29,$C:$C,0))+I29</f>
        <v>1800</v>
      </c>
      <c r="L29" s="14">
        <f>VLOOKUP(K29,Наценка!$A$1:$B$8,2,1)</f>
        <v>1.45</v>
      </c>
      <c r="M29" s="56">
        <f>INDEX($M:$M,MATCH($H29,$C:$C,0))+I29*$M$2</f>
        <v>2335</v>
      </c>
      <c r="N29" s="57">
        <f t="shared" si="0"/>
        <v>2390</v>
      </c>
      <c r="O29" s="72">
        <f>VLOOKUP($B29,'Выгр Торг'!$B:$P,O$1,0)</f>
        <v>1800</v>
      </c>
      <c r="P29" s="72">
        <f>VLOOKUP($B29,'Выгр Торг'!$B:$P,P$1,0)</f>
        <v>2490</v>
      </c>
      <c r="Q29" s="42">
        <f t="shared" si="1"/>
        <v>0</v>
      </c>
      <c r="R29" s="42">
        <f t="shared" si="2"/>
        <v>100</v>
      </c>
      <c r="S29" s="85">
        <f t="shared" si="3"/>
        <v>2390</v>
      </c>
      <c r="T29" s="60">
        <f>IFERROR(VLOOKUP($B29,'Из ГУГЛа'!$B:$G,4,0)*U29+V29,VLOOKUP($B29,'Из ГУГЛа'!$B:$G,4,0))</f>
        <v>2295</v>
      </c>
      <c r="U29" s="15">
        <v>0.5</v>
      </c>
      <c r="V29" s="76">
        <f>INDEX($AA:$AA,MATCH($H29,$C:$C,0))</f>
        <v>250</v>
      </c>
      <c r="W29" s="74">
        <f t="shared" si="4"/>
        <v>0.32777777777777772</v>
      </c>
      <c r="X29" s="74">
        <f t="shared" si="5"/>
        <v>-4.1394335511982572E-2</v>
      </c>
      <c r="Y29" s="74">
        <f t="shared" si="6"/>
        <v>0.27499999999999991</v>
      </c>
      <c r="Z29" s="76">
        <f>INDEX($Z:$Z,MATCH($H29,$C:$C,0))+V29</f>
        <v>2295</v>
      </c>
      <c r="AB29" s="43" t="str">
        <f>INDEX($AB:$AB,MATCH($H29,$C:$C,0))</f>
        <v>https://motorring.ru/product/6155-originalynye-bokovye-zerkala-antiblikom-elektroprivodom-obogrevom</v>
      </c>
    </row>
    <row r="30" spans="1:28" ht="90" x14ac:dyDescent="0.25">
      <c r="A30" s="71" t="str">
        <f>INDEX('Выгр Торг'!$A:$A,MATCH($B30,'Выгр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0" s="88">
        <v>137128</v>
      </c>
      <c r="C30" s="72">
        <f>VLOOKUP($B30,'Выгр Торг'!$B:$P,C$1,0)</f>
        <v>143792</v>
      </c>
      <c r="D30" s="71" t="str">
        <f>VLOOKUP($B30,'Выгр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Одиссей (Серо-синий, 497))</v>
      </c>
      <c r="E30" s="72" t="str">
        <f>VLOOKUP($B30,'Выгр Торг'!$B:$P,E$1,0)</f>
        <v>Y</v>
      </c>
      <c r="F30" s="72" t="str">
        <f>VLOOKUP($B30,'Выгр Торг'!$B:$P,F$1,0)</f>
        <v>1</v>
      </c>
      <c r="G30" s="36"/>
      <c r="H30" s="28">
        <v>143763</v>
      </c>
      <c r="I30" s="53">
        <f>INDEX($I:$I,MATCH($H30,$C:$C,0))</f>
        <v>300</v>
      </c>
      <c r="J30" s="5" t="s">
        <v>2577</v>
      </c>
      <c r="K30" s="56">
        <f>INDEX($K:$K,MATCH($H30,$C:$C,0))+I30</f>
        <v>1800</v>
      </c>
      <c r="L30" s="14">
        <f>VLOOKUP(K30,Наценка!$A$1:$B$8,2,1)</f>
        <v>1.45</v>
      </c>
      <c r="M30" s="56">
        <f>INDEX($M:$M,MATCH($H30,$C:$C,0))+I30*$M$2</f>
        <v>2335</v>
      </c>
      <c r="N30" s="57">
        <f t="shared" si="0"/>
        <v>2390</v>
      </c>
      <c r="O30" s="72">
        <f>VLOOKUP($B30,'Выгр Торг'!$B:$P,O$1,0)</f>
        <v>1800</v>
      </c>
      <c r="P30" s="72">
        <f>VLOOKUP($B30,'Выгр Торг'!$B:$P,P$1,0)</f>
        <v>2490</v>
      </c>
      <c r="Q30" s="42">
        <f t="shared" si="1"/>
        <v>0</v>
      </c>
      <c r="R30" s="42">
        <f t="shared" si="2"/>
        <v>100</v>
      </c>
      <c r="S30" s="85">
        <f t="shared" si="3"/>
        <v>2390</v>
      </c>
      <c r="T30" s="60">
        <f>IFERROR(VLOOKUP($B30,'Из ГУГЛа'!$B:$G,4,0)*U30+V30,VLOOKUP($B30,'Из ГУГЛа'!$B:$G,4,0))</f>
        <v>2295</v>
      </c>
      <c r="U30" s="15">
        <v>0.5</v>
      </c>
      <c r="V30" s="76">
        <f>INDEX($AA:$AA,MATCH($H30,$C:$C,0))</f>
        <v>250</v>
      </c>
      <c r="W30" s="74">
        <f t="shared" si="4"/>
        <v>0.32777777777777772</v>
      </c>
      <c r="X30" s="74">
        <f t="shared" si="5"/>
        <v>-4.1394335511982572E-2</v>
      </c>
      <c r="Y30" s="74">
        <f t="shared" si="6"/>
        <v>0.27499999999999991</v>
      </c>
      <c r="Z30" s="76">
        <f>INDEX($Z:$Z,MATCH($H30,$C:$C,0))+V30</f>
        <v>2295</v>
      </c>
      <c r="AB30" s="43" t="str">
        <f>INDEX($AB:$AB,MATCH($H30,$C:$C,0))</f>
        <v>https://motorring.ru/product/6155-originalynye-bokovye-zerkala-antiblikom-elektroprivodom-obogrevom</v>
      </c>
    </row>
    <row r="31" spans="1:28" ht="90" x14ac:dyDescent="0.25">
      <c r="A31" s="71" t="str">
        <f>INDEX('Выгр Торг'!$A:$A,MATCH($B31,'Выгр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1" s="88">
        <v>137129</v>
      </c>
      <c r="C31" s="72">
        <f>VLOOKUP($B31,'Выгр Торг'!$B:$P,C$1,0)</f>
        <v>143793</v>
      </c>
      <c r="D31" s="71" t="str">
        <f>VLOOKUP($B31,'Выгр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Пантера (черная база, 672))</v>
      </c>
      <c r="E31" s="72" t="str">
        <f>VLOOKUP($B31,'Выгр Торг'!$B:$P,E$1,0)</f>
        <v>Y</v>
      </c>
      <c r="F31" s="72" t="str">
        <f>VLOOKUP($B31,'Выгр Торг'!$B:$P,F$1,0)</f>
        <v>1</v>
      </c>
      <c r="G31" s="36"/>
      <c r="H31" s="28">
        <v>143763</v>
      </c>
      <c r="I31" s="53">
        <f>INDEX($I:$I,MATCH($H31,$C:$C,0))</f>
        <v>300</v>
      </c>
      <c r="J31" s="5" t="s">
        <v>2577</v>
      </c>
      <c r="K31" s="56">
        <f>INDEX($K:$K,MATCH($H31,$C:$C,0))+I31</f>
        <v>1800</v>
      </c>
      <c r="L31" s="14">
        <f>VLOOKUP(K31,Наценка!$A$1:$B$8,2,1)</f>
        <v>1.45</v>
      </c>
      <c r="M31" s="56">
        <f>INDEX($M:$M,MATCH($H31,$C:$C,0))+I31*$M$2</f>
        <v>2335</v>
      </c>
      <c r="N31" s="57">
        <f t="shared" si="0"/>
        <v>2390</v>
      </c>
      <c r="O31" s="72">
        <f>VLOOKUP($B31,'Выгр Торг'!$B:$P,O$1,0)</f>
        <v>1800</v>
      </c>
      <c r="P31" s="72">
        <f>VLOOKUP($B31,'Выгр Торг'!$B:$P,P$1,0)</f>
        <v>2490</v>
      </c>
      <c r="Q31" s="42">
        <f t="shared" si="1"/>
        <v>0</v>
      </c>
      <c r="R31" s="42">
        <f t="shared" si="2"/>
        <v>100</v>
      </c>
      <c r="S31" s="85">
        <f t="shared" si="3"/>
        <v>2390</v>
      </c>
      <c r="T31" s="60">
        <f>IFERROR(VLOOKUP($B31,'Из ГУГЛа'!$B:$G,4,0)*U31+V31,VLOOKUP($B31,'Из ГУГЛа'!$B:$G,4,0))</f>
        <v>2295</v>
      </c>
      <c r="U31" s="15">
        <v>0.5</v>
      </c>
      <c r="V31" s="76">
        <f>INDEX($AA:$AA,MATCH($H31,$C:$C,0))</f>
        <v>250</v>
      </c>
      <c r="W31" s="74">
        <f t="shared" si="4"/>
        <v>0.32777777777777772</v>
      </c>
      <c r="X31" s="74">
        <f t="shared" si="5"/>
        <v>-4.1394335511982572E-2</v>
      </c>
      <c r="Y31" s="74">
        <f t="shared" si="6"/>
        <v>0.27499999999999991</v>
      </c>
      <c r="Z31" s="76">
        <f>INDEX($Z:$Z,MATCH($H31,$C:$C,0))+V31</f>
        <v>2295</v>
      </c>
      <c r="AB31" s="43" t="str">
        <f>INDEX($AB:$AB,MATCH($H31,$C:$C,0))</f>
        <v>https://motorring.ru/product/6155-originalynye-bokovye-zerkala-antiblikom-elektroprivodom-obogrevom</v>
      </c>
    </row>
    <row r="32" spans="1:28" ht="90" x14ac:dyDescent="0.25">
      <c r="A32" s="71" t="str">
        <f>INDEX('Выгр Торг'!$A:$A,MATCH($B32,'Выгр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2" s="88">
        <v>137130</v>
      </c>
      <c r="C32" s="72">
        <f>VLOOKUP($B32,'Выгр Торг'!$B:$P,C$1,0)</f>
        <v>143794</v>
      </c>
      <c r="D32" s="71" t="str">
        <f>VLOOKUP($B32,'Выгр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Персей (темно-синий, 429))</v>
      </c>
      <c r="E32" s="72" t="str">
        <f>VLOOKUP($B32,'Выгр Торг'!$B:$P,E$1,0)</f>
        <v>Y</v>
      </c>
      <c r="F32" s="72" t="str">
        <f>VLOOKUP($B32,'Выгр Торг'!$B:$P,F$1,0)</f>
        <v>1</v>
      </c>
      <c r="G32" s="36"/>
      <c r="H32" s="28">
        <v>143763</v>
      </c>
      <c r="I32" s="53">
        <f>INDEX($I:$I,MATCH($H32,$C:$C,0))</f>
        <v>300</v>
      </c>
      <c r="J32" s="5" t="s">
        <v>2577</v>
      </c>
      <c r="K32" s="56">
        <f>INDEX($K:$K,MATCH($H32,$C:$C,0))+I32</f>
        <v>1800</v>
      </c>
      <c r="L32" s="14">
        <f>VLOOKUP(K32,Наценка!$A$1:$B$8,2,1)</f>
        <v>1.45</v>
      </c>
      <c r="M32" s="56">
        <f>INDEX($M:$M,MATCH($H32,$C:$C,0))+I32*$M$2</f>
        <v>2335</v>
      </c>
      <c r="N32" s="57">
        <f t="shared" si="0"/>
        <v>2390</v>
      </c>
      <c r="O32" s="72">
        <f>VLOOKUP($B32,'Выгр Торг'!$B:$P,O$1,0)</f>
        <v>1800</v>
      </c>
      <c r="P32" s="72">
        <f>VLOOKUP($B32,'Выгр Торг'!$B:$P,P$1,0)</f>
        <v>2490</v>
      </c>
      <c r="Q32" s="42">
        <f t="shared" si="1"/>
        <v>0</v>
      </c>
      <c r="R32" s="42">
        <f t="shared" si="2"/>
        <v>100</v>
      </c>
      <c r="S32" s="85">
        <f t="shared" si="3"/>
        <v>2390</v>
      </c>
      <c r="T32" s="60">
        <f>IFERROR(VLOOKUP($B32,'Из ГУГЛа'!$B:$G,4,0)*U32+V32,VLOOKUP($B32,'Из ГУГЛа'!$B:$G,4,0))</f>
        <v>2295</v>
      </c>
      <c r="U32" s="15">
        <v>0.5</v>
      </c>
      <c r="V32" s="76">
        <f>INDEX($AA:$AA,MATCH($H32,$C:$C,0))</f>
        <v>250</v>
      </c>
      <c r="W32" s="74">
        <f t="shared" si="4"/>
        <v>0.32777777777777772</v>
      </c>
      <c r="X32" s="74">
        <f t="shared" si="5"/>
        <v>-4.1394335511982572E-2</v>
      </c>
      <c r="Y32" s="74">
        <f t="shared" si="6"/>
        <v>0.27499999999999991</v>
      </c>
      <c r="Z32" s="76">
        <f>INDEX($Z:$Z,MATCH($H32,$C:$C,0))+V32</f>
        <v>2295</v>
      </c>
      <c r="AB32" s="43" t="str">
        <f>INDEX($AB:$AB,MATCH($H32,$C:$C,0))</f>
        <v>https://motorring.ru/product/6155-originalynye-bokovye-zerkala-antiblikom-elektroprivodom-obogrevom</v>
      </c>
    </row>
    <row r="33" spans="1:28" ht="90" x14ac:dyDescent="0.25">
      <c r="A33" s="71" t="str">
        <f>INDEX('Выгр Торг'!$A:$A,MATCH($B33,'Выгр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3" s="88">
        <v>137131</v>
      </c>
      <c r="C33" s="72">
        <f>VLOOKUP($B33,'Выгр Торг'!$B:$P,C$1,0)</f>
        <v>143795</v>
      </c>
      <c r="D33" s="71" t="str">
        <f>VLOOKUP($B33,'Выгр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Пламя (темно-красный, 193))</v>
      </c>
      <c r="E33" s="72" t="str">
        <f>VLOOKUP($B33,'Выгр Торг'!$B:$P,E$1,0)</f>
        <v>Y</v>
      </c>
      <c r="F33" s="72" t="str">
        <f>VLOOKUP($B33,'Выгр Торг'!$B:$P,F$1,0)</f>
        <v>1</v>
      </c>
      <c r="G33" s="36"/>
      <c r="H33" s="28">
        <v>143763</v>
      </c>
      <c r="I33" s="53">
        <f>INDEX($I:$I,MATCH($H33,$C:$C,0))</f>
        <v>300</v>
      </c>
      <c r="J33" s="5" t="s">
        <v>2577</v>
      </c>
      <c r="K33" s="56">
        <f>INDEX($K:$K,MATCH($H33,$C:$C,0))+I33</f>
        <v>1800</v>
      </c>
      <c r="L33" s="14">
        <f>VLOOKUP(K33,Наценка!$A$1:$B$8,2,1)</f>
        <v>1.45</v>
      </c>
      <c r="M33" s="56">
        <f>INDEX($M:$M,MATCH($H33,$C:$C,0))+I33*$M$2</f>
        <v>2335</v>
      </c>
      <c r="N33" s="57">
        <f t="shared" si="0"/>
        <v>2390</v>
      </c>
      <c r="O33" s="72">
        <f>VLOOKUP($B33,'Выгр Торг'!$B:$P,O$1,0)</f>
        <v>1800</v>
      </c>
      <c r="P33" s="72">
        <f>VLOOKUP($B33,'Выгр Торг'!$B:$P,P$1,0)</f>
        <v>2490</v>
      </c>
      <c r="Q33" s="42">
        <f t="shared" si="1"/>
        <v>0</v>
      </c>
      <c r="R33" s="42">
        <f t="shared" si="2"/>
        <v>100</v>
      </c>
      <c r="S33" s="85">
        <f t="shared" si="3"/>
        <v>2390</v>
      </c>
      <c r="T33" s="60">
        <f>IFERROR(VLOOKUP($B33,'Из ГУГЛа'!$B:$G,4,0)*U33+V33,VLOOKUP($B33,'Из ГУГЛа'!$B:$G,4,0))</f>
        <v>2295</v>
      </c>
      <c r="U33" s="15">
        <v>0.5</v>
      </c>
      <c r="V33" s="76">
        <f>INDEX($AA:$AA,MATCH($H33,$C:$C,0))</f>
        <v>250</v>
      </c>
      <c r="W33" s="74">
        <f t="shared" si="4"/>
        <v>0.32777777777777772</v>
      </c>
      <c r="X33" s="74">
        <f t="shared" si="5"/>
        <v>-4.1394335511982572E-2</v>
      </c>
      <c r="Y33" s="74">
        <f t="shared" si="6"/>
        <v>0.27499999999999991</v>
      </c>
      <c r="Z33" s="76">
        <f>INDEX($Z:$Z,MATCH($H33,$C:$C,0))+V33</f>
        <v>2295</v>
      </c>
      <c r="AB33" s="43" t="str">
        <f>INDEX($AB:$AB,MATCH($H33,$C:$C,0))</f>
        <v>https://motorring.ru/product/6155-originalynye-bokovye-zerkala-antiblikom-elektroprivodom-obogrevom</v>
      </c>
    </row>
    <row r="34" spans="1:28" ht="90" x14ac:dyDescent="0.25">
      <c r="A34" s="71" t="str">
        <f>INDEX('Выгр Торг'!$A:$A,MATCH($B34,'Выгр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4" s="88">
        <v>137132</v>
      </c>
      <c r="C34" s="72">
        <f>VLOOKUP($B34,'Выгр Торг'!$B:$P,C$1,0)</f>
        <v>143796</v>
      </c>
      <c r="D34" s="71" t="str">
        <f>VLOOKUP($B34,'Выгр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Платина (серебристо-бежевый, 691))</v>
      </c>
      <c r="E34" s="72" t="str">
        <f>VLOOKUP($B34,'Выгр Торг'!$B:$P,E$1,0)</f>
        <v>Y</v>
      </c>
      <c r="F34" s="72" t="str">
        <f>VLOOKUP($B34,'Выгр Торг'!$B:$P,F$1,0)</f>
        <v>1</v>
      </c>
      <c r="G34" s="36"/>
      <c r="H34" s="28">
        <v>143763</v>
      </c>
      <c r="I34" s="53">
        <f>INDEX($I:$I,MATCH($H34,$C:$C,0))</f>
        <v>300</v>
      </c>
      <c r="J34" s="5" t="s">
        <v>2577</v>
      </c>
      <c r="K34" s="56">
        <f>INDEX($K:$K,MATCH($H34,$C:$C,0))+I34</f>
        <v>1800</v>
      </c>
      <c r="L34" s="14">
        <f>VLOOKUP(K34,Наценка!$A$1:$B$8,2,1)</f>
        <v>1.45</v>
      </c>
      <c r="M34" s="56">
        <f>INDEX($M:$M,MATCH($H34,$C:$C,0))+I34*$M$2</f>
        <v>2335</v>
      </c>
      <c r="N34" s="57">
        <f t="shared" si="0"/>
        <v>2390</v>
      </c>
      <c r="O34" s="72">
        <f>VLOOKUP($B34,'Выгр Торг'!$B:$P,O$1,0)</f>
        <v>1800</v>
      </c>
      <c r="P34" s="72">
        <f>VLOOKUP($B34,'Выгр Торг'!$B:$P,P$1,0)</f>
        <v>2490</v>
      </c>
      <c r="Q34" s="42">
        <f t="shared" si="1"/>
        <v>0</v>
      </c>
      <c r="R34" s="42">
        <f t="shared" si="2"/>
        <v>100</v>
      </c>
      <c r="S34" s="85">
        <f t="shared" si="3"/>
        <v>2390</v>
      </c>
      <c r="T34" s="60">
        <f>IFERROR(VLOOKUP($B34,'Из ГУГЛа'!$B:$G,4,0)*U34+V34,VLOOKUP($B34,'Из ГУГЛа'!$B:$G,4,0))</f>
        <v>2295</v>
      </c>
      <c r="U34" s="15">
        <v>0.5</v>
      </c>
      <c r="V34" s="76">
        <f>INDEX($AA:$AA,MATCH($H34,$C:$C,0))</f>
        <v>250</v>
      </c>
      <c r="W34" s="74">
        <f t="shared" si="4"/>
        <v>0.32777777777777772</v>
      </c>
      <c r="X34" s="74">
        <f t="shared" si="5"/>
        <v>-4.1394335511982572E-2</v>
      </c>
      <c r="Y34" s="74">
        <f t="shared" si="6"/>
        <v>0.27499999999999991</v>
      </c>
      <c r="Z34" s="76">
        <f>INDEX($Z:$Z,MATCH($H34,$C:$C,0))+V34</f>
        <v>2295</v>
      </c>
      <c r="AB34" s="43" t="str">
        <f>INDEX($AB:$AB,MATCH($H34,$C:$C,0))</f>
        <v>https://motorring.ru/product/6155-originalynye-bokovye-zerkala-antiblikom-elektroprivodom-obogrevom</v>
      </c>
    </row>
    <row r="35" spans="1:28" ht="90" x14ac:dyDescent="0.25">
      <c r="A35" s="71" t="str">
        <f>INDEX('Выгр Торг'!$A:$A,MATCH($B35,'Выгр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5" s="88">
        <v>137133</v>
      </c>
      <c r="C35" s="72">
        <f>VLOOKUP($B35,'Выгр Торг'!$B:$P,C$1,0)</f>
        <v>143797</v>
      </c>
      <c r="D35" s="71" t="str">
        <f>VLOOKUP($B35,'Выгр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Портвейн (темно-вишневый металлик, 192))</v>
      </c>
      <c r="E35" s="72" t="str">
        <f>VLOOKUP($B35,'Выгр Торг'!$B:$P,E$1,0)</f>
        <v>Y</v>
      </c>
      <c r="F35" s="72" t="str">
        <f>VLOOKUP($B35,'Выгр Торг'!$B:$P,F$1,0)</f>
        <v>1</v>
      </c>
      <c r="G35" s="36"/>
      <c r="H35" s="28">
        <v>143763</v>
      </c>
      <c r="I35" s="53">
        <f>INDEX($I:$I,MATCH($H35,$C:$C,0))</f>
        <v>300</v>
      </c>
      <c r="J35" s="5" t="s">
        <v>2577</v>
      </c>
      <c r="K35" s="56">
        <f>INDEX($K:$K,MATCH($H35,$C:$C,0))+I35</f>
        <v>1800</v>
      </c>
      <c r="L35" s="14">
        <f>VLOOKUP(K35,Наценка!$A$1:$B$8,2,1)</f>
        <v>1.45</v>
      </c>
      <c r="M35" s="56">
        <f>INDEX($M:$M,MATCH($H35,$C:$C,0))+I35*$M$2</f>
        <v>2335</v>
      </c>
      <c r="N35" s="57">
        <f t="shared" si="0"/>
        <v>2390</v>
      </c>
      <c r="O35" s="72">
        <f>VLOOKUP($B35,'Выгр Торг'!$B:$P,O$1,0)</f>
        <v>1800</v>
      </c>
      <c r="P35" s="72">
        <f>VLOOKUP($B35,'Выгр Торг'!$B:$P,P$1,0)</f>
        <v>2490</v>
      </c>
      <c r="Q35" s="42">
        <f t="shared" si="1"/>
        <v>0</v>
      </c>
      <c r="R35" s="42">
        <f t="shared" si="2"/>
        <v>100</v>
      </c>
      <c r="S35" s="85">
        <f t="shared" si="3"/>
        <v>2390</v>
      </c>
      <c r="T35" s="60">
        <f>IFERROR(VLOOKUP($B35,'Из ГУГЛа'!$B:$G,4,0)*U35+V35,VLOOKUP($B35,'Из ГУГЛа'!$B:$G,4,0))</f>
        <v>2295</v>
      </c>
      <c r="U35" s="15">
        <v>0.5</v>
      </c>
      <c r="V35" s="76">
        <f>INDEX($AA:$AA,MATCH($H35,$C:$C,0))</f>
        <v>250</v>
      </c>
      <c r="W35" s="74">
        <f t="shared" si="4"/>
        <v>0.32777777777777772</v>
      </c>
      <c r="X35" s="74">
        <f t="shared" si="5"/>
        <v>-4.1394335511982572E-2</v>
      </c>
      <c r="Y35" s="74">
        <f t="shared" si="6"/>
        <v>0.27499999999999991</v>
      </c>
      <c r="Z35" s="76">
        <f>INDEX($Z:$Z,MATCH($H35,$C:$C,0))+V35</f>
        <v>2295</v>
      </c>
      <c r="AB35" s="43" t="str">
        <f>INDEX($AB:$AB,MATCH($H35,$C:$C,0))</f>
        <v>https://motorring.ru/product/6155-originalynye-bokovye-zerkala-antiblikom-elektroprivodom-obogrevom</v>
      </c>
    </row>
    <row r="36" spans="1:28" ht="90" x14ac:dyDescent="0.25">
      <c r="A36" s="71" t="str">
        <f>INDEX('Выгр Торг'!$A:$A,MATCH($B36,'Выгр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6" s="88">
        <v>137134</v>
      </c>
      <c r="C36" s="72">
        <f>VLOOKUP($B36,'Выгр Торг'!$B:$P,C$1,0)</f>
        <v>143798</v>
      </c>
      <c r="D36" s="71" t="str">
        <f>VLOOKUP($B36,'Выгр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Премьер (канареечный желтый, 222))</v>
      </c>
      <c r="E36" s="72" t="str">
        <f>VLOOKUP($B36,'Выгр Торг'!$B:$P,E$1,0)</f>
        <v>Y</v>
      </c>
      <c r="F36" s="72" t="str">
        <f>VLOOKUP($B36,'Выгр Торг'!$B:$P,F$1,0)</f>
        <v>1</v>
      </c>
      <c r="G36" s="36"/>
      <c r="H36" s="28">
        <v>143763</v>
      </c>
      <c r="I36" s="53">
        <f>INDEX($I:$I,MATCH($H36,$C:$C,0))</f>
        <v>300</v>
      </c>
      <c r="J36" s="5" t="s">
        <v>2577</v>
      </c>
      <c r="K36" s="56">
        <f>INDEX($K:$K,MATCH($H36,$C:$C,0))+I36</f>
        <v>1800</v>
      </c>
      <c r="L36" s="14">
        <f>VLOOKUP(K36,Наценка!$A$1:$B$8,2,1)</f>
        <v>1.45</v>
      </c>
      <c r="M36" s="56">
        <f>INDEX($M:$M,MATCH($H36,$C:$C,0))+I36*$M$2</f>
        <v>2335</v>
      </c>
      <c r="N36" s="57">
        <f t="shared" si="0"/>
        <v>2390</v>
      </c>
      <c r="O36" s="72">
        <f>VLOOKUP($B36,'Выгр Торг'!$B:$P,O$1,0)</f>
        <v>1800</v>
      </c>
      <c r="P36" s="72">
        <f>VLOOKUP($B36,'Выгр Торг'!$B:$P,P$1,0)</f>
        <v>2490</v>
      </c>
      <c r="Q36" s="42">
        <f t="shared" si="1"/>
        <v>0</v>
      </c>
      <c r="R36" s="42">
        <f t="shared" si="2"/>
        <v>100</v>
      </c>
      <c r="S36" s="85">
        <f t="shared" si="3"/>
        <v>2390</v>
      </c>
      <c r="T36" s="60">
        <f>IFERROR(VLOOKUP($B36,'Из ГУГЛа'!$B:$G,4,0)*U36+V36,VLOOKUP($B36,'Из ГУГЛа'!$B:$G,4,0))</f>
        <v>2295</v>
      </c>
      <c r="U36" s="15">
        <v>0.5</v>
      </c>
      <c r="V36" s="76">
        <f>INDEX($AA:$AA,MATCH($H36,$C:$C,0))</f>
        <v>250</v>
      </c>
      <c r="W36" s="74">
        <f t="shared" si="4"/>
        <v>0.32777777777777772</v>
      </c>
      <c r="X36" s="74">
        <f t="shared" si="5"/>
        <v>-4.1394335511982572E-2</v>
      </c>
      <c r="Y36" s="74">
        <f t="shared" si="6"/>
        <v>0.27499999999999991</v>
      </c>
      <c r="Z36" s="76">
        <f>INDEX($Z:$Z,MATCH($H36,$C:$C,0))+V36</f>
        <v>2295</v>
      </c>
      <c r="AB36" s="43" t="str">
        <f>INDEX($AB:$AB,MATCH($H36,$C:$C,0))</f>
        <v>https://motorring.ru/product/6155-originalynye-bokovye-zerkala-antiblikom-elektroprivodom-obogrevom</v>
      </c>
    </row>
    <row r="37" spans="1:28" ht="90" x14ac:dyDescent="0.25">
      <c r="A37" s="71" t="str">
        <f>INDEX('Выгр Торг'!$A:$A,MATCH($B37,'Выгр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7" s="88">
        <v>137135</v>
      </c>
      <c r="C37" s="72">
        <f>VLOOKUP($B37,'Выгр Торг'!$B:$P,C$1,0)</f>
        <v>143799</v>
      </c>
      <c r="D37" s="71" t="str">
        <f>VLOOKUP($B37,'Выгр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Рислинг (серебристо-бледно-серый, 610))</v>
      </c>
      <c r="E37" s="72" t="str">
        <f>VLOOKUP($B37,'Выгр Торг'!$B:$P,E$1,0)</f>
        <v>Y</v>
      </c>
      <c r="F37" s="72" t="str">
        <f>VLOOKUP($B37,'Выгр Торг'!$B:$P,F$1,0)</f>
        <v>1</v>
      </c>
      <c r="G37" s="36"/>
      <c r="H37" s="28">
        <v>143763</v>
      </c>
      <c r="I37" s="53">
        <f>INDEX($I:$I,MATCH($H37,$C:$C,0))</f>
        <v>300</v>
      </c>
      <c r="J37" s="5" t="s">
        <v>2577</v>
      </c>
      <c r="K37" s="56">
        <f>INDEX($K:$K,MATCH($H37,$C:$C,0))+I37</f>
        <v>1800</v>
      </c>
      <c r="L37" s="14">
        <f>VLOOKUP(K37,Наценка!$A$1:$B$8,2,1)</f>
        <v>1.45</v>
      </c>
      <c r="M37" s="56">
        <f>INDEX($M:$M,MATCH($H37,$C:$C,0))+I37*$M$2</f>
        <v>2335</v>
      </c>
      <c r="N37" s="57">
        <f t="shared" si="0"/>
        <v>2390</v>
      </c>
      <c r="O37" s="72">
        <f>VLOOKUP($B37,'Выгр Торг'!$B:$P,O$1,0)</f>
        <v>1800</v>
      </c>
      <c r="P37" s="72">
        <f>VLOOKUP($B37,'Выгр Торг'!$B:$P,P$1,0)</f>
        <v>2490</v>
      </c>
      <c r="Q37" s="42">
        <f t="shared" si="1"/>
        <v>0</v>
      </c>
      <c r="R37" s="42">
        <f t="shared" si="2"/>
        <v>100</v>
      </c>
      <c r="S37" s="85">
        <f t="shared" si="3"/>
        <v>2390</v>
      </c>
      <c r="T37" s="60">
        <f>IFERROR(VLOOKUP($B37,'Из ГУГЛа'!$B:$G,4,0)*U37+V37,VLOOKUP($B37,'Из ГУГЛа'!$B:$G,4,0))</f>
        <v>2295</v>
      </c>
      <c r="U37" s="15">
        <v>0.5</v>
      </c>
      <c r="V37" s="76">
        <f>INDEX($AA:$AA,MATCH($H37,$C:$C,0))</f>
        <v>250</v>
      </c>
      <c r="W37" s="74">
        <f t="shared" si="4"/>
        <v>0.32777777777777772</v>
      </c>
      <c r="X37" s="74">
        <f t="shared" si="5"/>
        <v>-4.1394335511982572E-2</v>
      </c>
      <c r="Y37" s="74">
        <f t="shared" si="6"/>
        <v>0.27499999999999991</v>
      </c>
      <c r="Z37" s="76">
        <f>INDEX($Z:$Z,MATCH($H37,$C:$C,0))+V37</f>
        <v>2295</v>
      </c>
      <c r="AB37" s="43" t="str">
        <f>INDEX($AB:$AB,MATCH($H37,$C:$C,0))</f>
        <v>https://motorring.ru/product/6155-originalynye-bokovye-zerkala-antiblikom-elektroprivodom-obogrevom</v>
      </c>
    </row>
    <row r="38" spans="1:28" ht="90" x14ac:dyDescent="0.25">
      <c r="A38" s="71" t="str">
        <f>INDEX('Выгр Торг'!$A:$A,MATCH($B38,'Выгр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8" s="88">
        <v>137136</v>
      </c>
      <c r="C38" s="72">
        <f>VLOOKUP($B38,'Выгр Торг'!$B:$P,C$1,0)</f>
        <v>143800</v>
      </c>
      <c r="D38" s="71" t="str">
        <f>VLOOKUP($B38,'Выгр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Слива (серебристо-ярко-синий, 478))</v>
      </c>
      <c r="E38" s="72" t="str">
        <f>VLOOKUP($B38,'Выгр Торг'!$B:$P,E$1,0)</f>
        <v>Y</v>
      </c>
      <c r="F38" s="72" t="str">
        <f>VLOOKUP($B38,'Выгр Торг'!$B:$P,F$1,0)</f>
        <v>1</v>
      </c>
      <c r="G38" s="36"/>
      <c r="H38" s="28">
        <v>143763</v>
      </c>
      <c r="I38" s="53">
        <f>INDEX($I:$I,MATCH($H38,$C:$C,0))</f>
        <v>300</v>
      </c>
      <c r="J38" s="5" t="s">
        <v>2577</v>
      </c>
      <c r="K38" s="56">
        <f>INDEX($K:$K,MATCH($H38,$C:$C,0))+I38</f>
        <v>1800</v>
      </c>
      <c r="L38" s="14">
        <f>VLOOKUP(K38,Наценка!$A$1:$B$8,2,1)</f>
        <v>1.45</v>
      </c>
      <c r="M38" s="56">
        <f>INDEX($M:$M,MATCH($H38,$C:$C,0))+I38*$M$2</f>
        <v>2335</v>
      </c>
      <c r="N38" s="57">
        <f t="shared" si="0"/>
        <v>2390</v>
      </c>
      <c r="O38" s="72">
        <f>VLOOKUP($B38,'Выгр Торг'!$B:$P,O$1,0)</f>
        <v>1800</v>
      </c>
      <c r="P38" s="72">
        <f>VLOOKUP($B38,'Выгр Торг'!$B:$P,P$1,0)</f>
        <v>2490</v>
      </c>
      <c r="Q38" s="42">
        <f t="shared" si="1"/>
        <v>0</v>
      </c>
      <c r="R38" s="42">
        <f t="shared" si="2"/>
        <v>100</v>
      </c>
      <c r="S38" s="85">
        <f t="shared" si="3"/>
        <v>2390</v>
      </c>
      <c r="T38" s="60">
        <f>IFERROR(VLOOKUP($B38,'Из ГУГЛа'!$B:$G,4,0)*U38+V38,VLOOKUP($B38,'Из ГУГЛа'!$B:$G,4,0))</f>
        <v>2295</v>
      </c>
      <c r="U38" s="15">
        <v>0.5</v>
      </c>
      <c r="V38" s="76">
        <f>INDEX($AA:$AA,MATCH($H38,$C:$C,0))</f>
        <v>250</v>
      </c>
      <c r="W38" s="74">
        <f t="shared" si="4"/>
        <v>0.32777777777777772</v>
      </c>
      <c r="X38" s="74">
        <f t="shared" si="5"/>
        <v>-4.1394335511982572E-2</v>
      </c>
      <c r="Y38" s="74">
        <f t="shared" si="6"/>
        <v>0.27499999999999991</v>
      </c>
      <c r="Z38" s="76">
        <f>INDEX($Z:$Z,MATCH($H38,$C:$C,0))+V38</f>
        <v>2295</v>
      </c>
      <c r="AB38" s="43" t="str">
        <f>INDEX($AB:$AB,MATCH($H38,$C:$C,0))</f>
        <v>https://motorring.ru/product/6155-originalynye-bokovye-zerkala-antiblikom-elektroprivodom-obogrevom</v>
      </c>
    </row>
    <row r="39" spans="1:28" ht="90" x14ac:dyDescent="0.25">
      <c r="A39" s="71" t="str">
        <f>INDEX('Выгр Торг'!$A:$A,MATCH($B39,'Выгр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39" s="88">
        <v>137137</v>
      </c>
      <c r="C39" s="72">
        <f>VLOOKUP($B39,'Выгр Торг'!$B:$P,C$1,0)</f>
        <v>143801</v>
      </c>
      <c r="D39" s="71" t="str">
        <f>VLOOKUP($B39,'Выгр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Снежная королева (серебристый, 690))</v>
      </c>
      <c r="E39" s="72" t="str">
        <f>VLOOKUP($B39,'Выгр Торг'!$B:$P,E$1,0)</f>
        <v>Y</v>
      </c>
      <c r="F39" s="72" t="str">
        <f>VLOOKUP($B39,'Выгр Торг'!$B:$P,F$1,0)</f>
        <v>1</v>
      </c>
      <c r="G39" s="36"/>
      <c r="H39" s="28">
        <v>143763</v>
      </c>
      <c r="I39" s="53">
        <f>INDEX($I:$I,MATCH($H39,$C:$C,0))</f>
        <v>300</v>
      </c>
      <c r="J39" s="5" t="s">
        <v>2577</v>
      </c>
      <c r="K39" s="56">
        <f>INDEX($K:$K,MATCH($H39,$C:$C,0))+I39</f>
        <v>1800</v>
      </c>
      <c r="L39" s="14">
        <f>VLOOKUP(K39,Наценка!$A$1:$B$8,2,1)</f>
        <v>1.45</v>
      </c>
      <c r="M39" s="56">
        <f>INDEX($M:$M,MATCH($H39,$C:$C,0))+I39*$M$2</f>
        <v>2335</v>
      </c>
      <c r="N39" s="57">
        <f t="shared" si="0"/>
        <v>2390</v>
      </c>
      <c r="O39" s="72">
        <f>VLOOKUP($B39,'Выгр Торг'!$B:$P,O$1,0)</f>
        <v>1800</v>
      </c>
      <c r="P39" s="72">
        <f>VLOOKUP($B39,'Выгр Торг'!$B:$P,P$1,0)</f>
        <v>2490</v>
      </c>
      <c r="Q39" s="42">
        <f t="shared" si="1"/>
        <v>0</v>
      </c>
      <c r="R39" s="42">
        <f t="shared" si="2"/>
        <v>100</v>
      </c>
      <c r="S39" s="85">
        <f t="shared" si="3"/>
        <v>2390</v>
      </c>
      <c r="T39" s="60">
        <f>IFERROR(VLOOKUP($B39,'Из ГУГЛа'!$B:$G,4,0)*U39+V39,VLOOKUP($B39,'Из ГУГЛа'!$B:$G,4,0))</f>
        <v>2295</v>
      </c>
      <c r="U39" s="15">
        <v>0.5</v>
      </c>
      <c r="V39" s="76">
        <f>INDEX($AA:$AA,MATCH($H39,$C:$C,0))</f>
        <v>250</v>
      </c>
      <c r="W39" s="74">
        <f t="shared" si="4"/>
        <v>0.32777777777777772</v>
      </c>
      <c r="X39" s="74">
        <f t="shared" si="5"/>
        <v>-4.1394335511982572E-2</v>
      </c>
      <c r="Y39" s="74">
        <f t="shared" si="6"/>
        <v>0.27499999999999991</v>
      </c>
      <c r="Z39" s="76">
        <f>INDEX($Z:$Z,MATCH($H39,$C:$C,0))+V39</f>
        <v>2295</v>
      </c>
      <c r="AB39" s="43" t="str">
        <f>INDEX($AB:$AB,MATCH($H39,$C:$C,0))</f>
        <v>https://motorring.ru/product/6155-originalynye-bokovye-zerkala-antiblikom-elektroprivodom-obogrevom</v>
      </c>
    </row>
    <row r="40" spans="1:28" ht="90" x14ac:dyDescent="0.25">
      <c r="A40" s="71" t="str">
        <f>INDEX('Выгр Торг'!$A:$A,MATCH($B40,'Выгр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0" s="88">
        <v>137138</v>
      </c>
      <c r="C40" s="72">
        <f>VLOOKUP($B40,'Выгр Торг'!$B:$P,C$1,0)</f>
        <v>143802</v>
      </c>
      <c r="D40" s="71" t="str">
        <f>VLOOKUP($B40,'Выгр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Совиньон (серебристо-серый, 650))</v>
      </c>
      <c r="E40" s="72" t="str">
        <f>VLOOKUP($B40,'Выгр Торг'!$B:$P,E$1,0)</f>
        <v>Y</v>
      </c>
      <c r="F40" s="72" t="str">
        <f>VLOOKUP($B40,'Выгр Торг'!$B:$P,F$1,0)</f>
        <v>1</v>
      </c>
      <c r="G40" s="36"/>
      <c r="H40" s="28">
        <v>143763</v>
      </c>
      <c r="I40" s="53">
        <f>INDEX($I:$I,MATCH($H40,$C:$C,0))</f>
        <v>300</v>
      </c>
      <c r="J40" s="5" t="s">
        <v>2577</v>
      </c>
      <c r="K40" s="56">
        <f>INDEX($K:$K,MATCH($H40,$C:$C,0))+I40</f>
        <v>1800</v>
      </c>
      <c r="L40" s="14">
        <f>VLOOKUP(K40,Наценка!$A$1:$B$8,2,1)</f>
        <v>1.45</v>
      </c>
      <c r="M40" s="56">
        <f>INDEX($M:$M,MATCH($H40,$C:$C,0))+I40*$M$2</f>
        <v>2335</v>
      </c>
      <c r="N40" s="57">
        <f t="shared" si="0"/>
        <v>2390</v>
      </c>
      <c r="O40" s="72">
        <f>VLOOKUP($B40,'Выгр Торг'!$B:$P,O$1,0)</f>
        <v>1800</v>
      </c>
      <c r="P40" s="72">
        <f>VLOOKUP($B40,'Выгр Торг'!$B:$P,P$1,0)</f>
        <v>2490</v>
      </c>
      <c r="Q40" s="42">
        <f t="shared" si="1"/>
        <v>0</v>
      </c>
      <c r="R40" s="42">
        <f t="shared" si="2"/>
        <v>100</v>
      </c>
      <c r="S40" s="85">
        <f t="shared" si="3"/>
        <v>2390</v>
      </c>
      <c r="T40" s="60">
        <f>IFERROR(VLOOKUP($B40,'Из ГУГЛа'!$B:$G,4,0)*U40+V40,VLOOKUP($B40,'Из ГУГЛа'!$B:$G,4,0))</f>
        <v>2295</v>
      </c>
      <c r="U40" s="15">
        <v>0.5</v>
      </c>
      <c r="V40" s="76">
        <f>INDEX($AA:$AA,MATCH($H40,$C:$C,0))</f>
        <v>250</v>
      </c>
      <c r="W40" s="74">
        <f t="shared" si="4"/>
        <v>0.32777777777777772</v>
      </c>
      <c r="X40" s="74">
        <f t="shared" si="5"/>
        <v>-4.1394335511982572E-2</v>
      </c>
      <c r="Y40" s="74">
        <f t="shared" si="6"/>
        <v>0.27499999999999991</v>
      </c>
      <c r="Z40" s="76">
        <f>INDEX($Z:$Z,MATCH($H40,$C:$C,0))+V40</f>
        <v>2295</v>
      </c>
      <c r="AB40" s="43" t="str">
        <f>INDEX($AB:$AB,MATCH($H40,$C:$C,0))</f>
        <v>https://motorring.ru/product/6155-originalynye-bokovye-zerkala-antiblikom-elektroprivodom-obogrevom</v>
      </c>
    </row>
    <row r="41" spans="1:28" ht="90" x14ac:dyDescent="0.25">
      <c r="A41" s="71" t="str">
        <f>INDEX('Выгр Торг'!$A:$A,MATCH($B41,'Выгр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1" s="88">
        <v>137139</v>
      </c>
      <c r="C41" s="72">
        <f>VLOOKUP($B41,'Выгр Торг'!$B:$P,C$1,0)</f>
        <v>143766</v>
      </c>
      <c r="D41" s="71" t="str">
        <f>VLOOKUP($B41,'Выгр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Уточнить у менеджера)</v>
      </c>
      <c r="E41" s="72" t="str">
        <f>VLOOKUP($B41,'Выгр Торг'!$B:$P,E$1,0)</f>
        <v>Y</v>
      </c>
      <c r="F41" s="72" t="str">
        <f>VLOOKUP($B41,'Выгр Торг'!$B:$P,F$1,0)</f>
        <v>1</v>
      </c>
      <c r="G41" s="36"/>
      <c r="H41" s="28">
        <v>143763</v>
      </c>
      <c r="I41" s="53">
        <f>INDEX($I:$I,MATCH($H41,$C:$C,0))</f>
        <v>300</v>
      </c>
      <c r="J41" s="5" t="s">
        <v>2577</v>
      </c>
      <c r="K41" s="56">
        <f>INDEX($K:$K,MATCH($H41,$C:$C,0))+I41</f>
        <v>1800</v>
      </c>
      <c r="L41" s="14">
        <f>VLOOKUP(K41,Наценка!$A$1:$B$8,2,1)</f>
        <v>1.45</v>
      </c>
      <c r="M41" s="56">
        <f>INDEX($M:$M,MATCH($H41,$C:$C,0))+I41*$M$2</f>
        <v>2335</v>
      </c>
      <c r="N41" s="57">
        <f t="shared" si="0"/>
        <v>2390</v>
      </c>
      <c r="O41" s="72">
        <f>VLOOKUP($B41,'Выгр Торг'!$B:$P,O$1,0)</f>
        <v>1800</v>
      </c>
      <c r="P41" s="72">
        <f>VLOOKUP($B41,'Выгр Торг'!$B:$P,P$1,0)</f>
        <v>2490</v>
      </c>
      <c r="Q41" s="42">
        <f t="shared" si="1"/>
        <v>0</v>
      </c>
      <c r="R41" s="42">
        <f t="shared" si="2"/>
        <v>100</v>
      </c>
      <c r="S41" s="85">
        <f t="shared" si="3"/>
        <v>2390</v>
      </c>
      <c r="T41" s="60">
        <f>IFERROR(VLOOKUP($B41,'Из ГУГЛа'!$B:$G,4,0)*U41+V41,VLOOKUP($B41,'Из ГУГЛа'!$B:$G,4,0))</f>
        <v>2295</v>
      </c>
      <c r="U41" s="15">
        <v>0.5</v>
      </c>
      <c r="V41" s="76">
        <f>INDEX($AA:$AA,MATCH($H41,$C:$C,0))</f>
        <v>250</v>
      </c>
      <c r="W41" s="74">
        <f t="shared" si="4"/>
        <v>0.32777777777777772</v>
      </c>
      <c r="X41" s="74">
        <f t="shared" si="5"/>
        <v>-4.1394335511982572E-2</v>
      </c>
      <c r="Y41" s="74">
        <f t="shared" si="6"/>
        <v>0.27499999999999991</v>
      </c>
      <c r="Z41" s="76">
        <f>INDEX($Z:$Z,MATCH($H41,$C:$C,0))+V41</f>
        <v>2295</v>
      </c>
      <c r="AB41" s="43" t="str">
        <f>INDEX($AB:$AB,MATCH($H41,$C:$C,0))</f>
        <v>https://motorring.ru/product/6155-originalynye-bokovye-zerkala-antiblikom-elektroprivodom-obogrevom</v>
      </c>
    </row>
    <row r="42" spans="1:28" ht="90" x14ac:dyDescent="0.25">
      <c r="A42" s="71" t="str">
        <f>INDEX('Выгр Торг'!$A:$A,MATCH($B42,'Выгр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2" s="88">
        <v>137140</v>
      </c>
      <c r="C42" s="72">
        <f>VLOOKUP($B42,'Выгр Торг'!$B:$P,C$1,0)</f>
        <v>143803</v>
      </c>
      <c r="D42" s="71" t="str">
        <f>VLOOKUP($B42,'Выгр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Черная жемчужина (черный, 676))</v>
      </c>
      <c r="E42" s="72" t="str">
        <f>VLOOKUP($B42,'Выгр Торг'!$B:$P,E$1,0)</f>
        <v>Y</v>
      </c>
      <c r="F42" s="72" t="str">
        <f>VLOOKUP($B42,'Выгр Торг'!$B:$P,F$1,0)</f>
        <v>1</v>
      </c>
      <c r="G42" s="36"/>
      <c r="H42" s="28">
        <v>143763</v>
      </c>
      <c r="I42" s="53">
        <f>INDEX($I:$I,MATCH($H42,$C:$C,0))</f>
        <v>300</v>
      </c>
      <c r="J42" s="5" t="s">
        <v>2577</v>
      </c>
      <c r="K42" s="56">
        <f>INDEX($K:$K,MATCH($H42,$C:$C,0))+I42</f>
        <v>1800</v>
      </c>
      <c r="L42" s="14">
        <f>VLOOKUP(K42,Наценка!$A$1:$B$8,2,1)</f>
        <v>1.45</v>
      </c>
      <c r="M42" s="56">
        <f>INDEX($M:$M,MATCH($H42,$C:$C,0))+I42*$M$2</f>
        <v>2335</v>
      </c>
      <c r="N42" s="57">
        <f t="shared" si="0"/>
        <v>2390</v>
      </c>
      <c r="O42" s="72">
        <f>VLOOKUP($B42,'Выгр Торг'!$B:$P,O$1,0)</f>
        <v>1800</v>
      </c>
      <c r="P42" s="72">
        <f>VLOOKUP($B42,'Выгр Торг'!$B:$P,P$1,0)</f>
        <v>2490</v>
      </c>
      <c r="Q42" s="42">
        <f t="shared" si="1"/>
        <v>0</v>
      </c>
      <c r="R42" s="42">
        <f t="shared" si="2"/>
        <v>100</v>
      </c>
      <c r="S42" s="85">
        <f t="shared" si="3"/>
        <v>2390</v>
      </c>
      <c r="T42" s="60">
        <f>IFERROR(VLOOKUP($B42,'Из ГУГЛа'!$B:$G,4,0)*U42+V42,VLOOKUP($B42,'Из ГУГЛа'!$B:$G,4,0))</f>
        <v>2295</v>
      </c>
      <c r="U42" s="15">
        <v>0.5</v>
      </c>
      <c r="V42" s="76">
        <f>INDEX($AA:$AA,MATCH($H42,$C:$C,0))</f>
        <v>250</v>
      </c>
      <c r="W42" s="74">
        <f t="shared" si="4"/>
        <v>0.32777777777777772</v>
      </c>
      <c r="X42" s="74">
        <f t="shared" si="5"/>
        <v>-4.1394335511982572E-2</v>
      </c>
      <c r="Y42" s="74">
        <f t="shared" si="6"/>
        <v>0.27499999999999991</v>
      </c>
      <c r="Z42" s="76">
        <f>INDEX($Z:$Z,MATCH($H42,$C:$C,0))+V42</f>
        <v>2295</v>
      </c>
      <c r="AB42" s="43" t="str">
        <f>INDEX($AB:$AB,MATCH($H42,$C:$C,0))</f>
        <v>https://motorring.ru/product/6155-originalynye-bokovye-zerkala-antiblikom-elektroprivodom-obogrevom</v>
      </c>
    </row>
    <row r="43" spans="1:28" ht="90" x14ac:dyDescent="0.25">
      <c r="A43" s="71" t="str">
        <f>INDEX('Выгр Торг'!$A:$A,MATCH($B43,'Выгр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3" s="88">
        <v>137141</v>
      </c>
      <c r="C43" s="72">
        <f>VLOOKUP($B43,'Выгр Торг'!$B:$P,C$1,0)</f>
        <v>143804</v>
      </c>
      <c r="D43" s="71" t="str">
        <f>VLOOKUP($B43,'Выгр Торг'!$B:$P,D$1,0)</f>
        <v>Боковое зеркало "Salina" Люкс (с антибликом, обогревом и электроприводом) для Лада (Калина, Калина 2, Гранта), Датсун (mi-DO, on-DO) (Левая (водительская), В цвет, Черника (темно-синий, 482))</v>
      </c>
      <c r="E43" s="72" t="str">
        <f>VLOOKUP($B43,'Выгр Торг'!$B:$P,E$1,0)</f>
        <v>Y</v>
      </c>
      <c r="F43" s="72" t="str">
        <f>VLOOKUP($B43,'Выгр Торг'!$B:$P,F$1,0)</f>
        <v>1</v>
      </c>
      <c r="G43" s="36"/>
      <c r="H43" s="28">
        <v>143763</v>
      </c>
      <c r="I43" s="53">
        <f>INDEX($I:$I,MATCH($H43,$C:$C,0))</f>
        <v>300</v>
      </c>
      <c r="J43" s="5" t="s">
        <v>2577</v>
      </c>
      <c r="K43" s="56">
        <f>INDEX($K:$K,MATCH($H43,$C:$C,0))+I43</f>
        <v>1800</v>
      </c>
      <c r="L43" s="14">
        <f>VLOOKUP(K43,Наценка!$A$1:$B$8,2,1)</f>
        <v>1.45</v>
      </c>
      <c r="M43" s="56">
        <f>INDEX($M:$M,MATCH($H43,$C:$C,0))+I43*$M$2</f>
        <v>2335</v>
      </c>
      <c r="N43" s="57">
        <f t="shared" si="0"/>
        <v>2390</v>
      </c>
      <c r="O43" s="72">
        <f>VLOOKUP($B43,'Выгр Торг'!$B:$P,O$1,0)</f>
        <v>1800</v>
      </c>
      <c r="P43" s="72">
        <f>VLOOKUP($B43,'Выгр Торг'!$B:$P,P$1,0)</f>
        <v>2490</v>
      </c>
      <c r="Q43" s="42">
        <f t="shared" si="1"/>
        <v>0</v>
      </c>
      <c r="R43" s="42">
        <f t="shared" si="2"/>
        <v>100</v>
      </c>
      <c r="S43" s="85">
        <f t="shared" si="3"/>
        <v>2390</v>
      </c>
      <c r="T43" s="60">
        <f>IFERROR(VLOOKUP($B43,'Из ГУГЛа'!$B:$G,4,0)*U43+V43,VLOOKUP($B43,'Из ГУГЛа'!$B:$G,4,0))</f>
        <v>2295</v>
      </c>
      <c r="U43" s="15">
        <v>0.5</v>
      </c>
      <c r="V43" s="76">
        <f>INDEX($AA:$AA,MATCH($H43,$C:$C,0))</f>
        <v>250</v>
      </c>
      <c r="W43" s="74">
        <f t="shared" si="4"/>
        <v>0.32777777777777772</v>
      </c>
      <c r="X43" s="74">
        <f t="shared" si="5"/>
        <v>-4.1394335511982572E-2</v>
      </c>
      <c r="Y43" s="74">
        <f t="shared" si="6"/>
        <v>0.27499999999999991</v>
      </c>
      <c r="Z43" s="76">
        <f>INDEX($Z:$Z,MATCH($H43,$C:$C,0))+V43</f>
        <v>2295</v>
      </c>
      <c r="AB43" s="43" t="str">
        <f>INDEX($AB:$AB,MATCH($H43,$C:$C,0))</f>
        <v>https://motorring.ru/product/6155-originalynye-bokovye-zerkala-antiblikom-elektroprivodom-obogrevom</v>
      </c>
    </row>
    <row r="44" spans="1:28" ht="75" x14ac:dyDescent="0.25">
      <c r="A44" s="71" t="str">
        <f>INDEX('Выгр Торг'!$A:$A,MATCH($B44,'Выгр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4" s="88">
        <v>137142</v>
      </c>
      <c r="C44" s="72">
        <f>VLOOKUP($B44,'Выгр Торг'!$B:$P,C$1,0)</f>
        <v>143764</v>
      </c>
      <c r="D44" s="71" t="str">
        <f>VLOOKUP($B44,'Выгр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Без покраски)</v>
      </c>
      <c r="E44" s="72" t="str">
        <f>VLOOKUP($B44,'Выгр Торг'!$B:$P,E$1,0)</f>
        <v>Y</v>
      </c>
      <c r="F44" s="72" t="str">
        <f>VLOOKUP($B44,'Выгр Торг'!$B:$P,F$1,0)</f>
        <v>1</v>
      </c>
      <c r="G44" s="36"/>
      <c r="H44" s="28">
        <v>143764</v>
      </c>
      <c r="I44" s="52">
        <v>300</v>
      </c>
      <c r="J44" s="5" t="s">
        <v>2577</v>
      </c>
      <c r="K44" s="73">
        <f>O44</f>
        <v>1500</v>
      </c>
      <c r="L44" s="14">
        <f>VLOOKUP(K44,Наценка!$A$1:$B$8,2,1)</f>
        <v>1.45</v>
      </c>
      <c r="M44" s="92">
        <f>Z44-100</f>
        <v>1945</v>
      </c>
      <c r="N44" s="57">
        <f t="shared" si="0"/>
        <v>1990</v>
      </c>
      <c r="O44" s="72">
        <f>VLOOKUP($B44,'Выгр Торг'!$B:$P,O$1,0)</f>
        <v>1500</v>
      </c>
      <c r="P44" s="72">
        <f>VLOOKUP($B44,'Выгр Торг'!$B:$P,P$1,0)</f>
        <v>2090</v>
      </c>
      <c r="Q44" s="42">
        <f t="shared" si="1"/>
        <v>0</v>
      </c>
      <c r="R44" s="42">
        <f t="shared" si="2"/>
        <v>100</v>
      </c>
      <c r="S44" s="85">
        <f t="shared" si="3"/>
        <v>1990</v>
      </c>
      <c r="T44" s="60">
        <f>IFERROR(VLOOKUP($B44,'Из ГУГЛа'!$B:$G,4,0)*U44+V44,VLOOKUP($B44,'Из ГУГЛа'!$B:$G,4,0))</f>
        <v>2045</v>
      </c>
      <c r="U44" s="15">
        <v>0.5</v>
      </c>
      <c r="V44" s="59"/>
      <c r="W44" s="74">
        <f t="shared" si="4"/>
        <v>0.32666666666666666</v>
      </c>
      <c r="X44" s="74">
        <f t="shared" si="5"/>
        <v>2.6894865525672371E-2</v>
      </c>
      <c r="Y44" s="74">
        <f t="shared" si="6"/>
        <v>0.36333333333333329</v>
      </c>
      <c r="Z44" s="75">
        <v>2045</v>
      </c>
      <c r="AA44" s="4">
        <v>250</v>
      </c>
      <c r="AB44" s="20" t="s">
        <v>2637</v>
      </c>
    </row>
    <row r="45" spans="1:28" ht="90" x14ac:dyDescent="0.25">
      <c r="A45" s="71" t="str">
        <f>INDEX('Выгр Торг'!$A:$A,MATCH($B45,'Выгр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5" s="88">
        <v>137143</v>
      </c>
      <c r="C45" s="72">
        <f>VLOOKUP($B45,'Выгр Торг'!$B:$P,C$1,0)</f>
        <v>143806</v>
      </c>
      <c r="D45" s="71" t="str">
        <f>VLOOKUP($B45,'Выгр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Агава (зеленый металлик, 303))</v>
      </c>
      <c r="E45" s="72" t="str">
        <f>VLOOKUP($B45,'Выгр Торг'!$B:$P,E$1,0)</f>
        <v>Y</v>
      </c>
      <c r="F45" s="72" t="str">
        <f>VLOOKUP($B45,'Выгр Торг'!$B:$P,F$1,0)</f>
        <v>1</v>
      </c>
      <c r="G45" s="36"/>
      <c r="H45" s="28">
        <v>143764</v>
      </c>
      <c r="I45" s="53">
        <f>INDEX($I:$I,MATCH($H45,$C:$C,0))</f>
        <v>300</v>
      </c>
      <c r="J45" s="5" t="s">
        <v>2577</v>
      </c>
      <c r="K45" s="56">
        <f>INDEX($K:$K,MATCH($H45,$C:$C,0))+I45</f>
        <v>1800</v>
      </c>
      <c r="L45" s="14">
        <f>VLOOKUP(K45,Наценка!$A$1:$B$8,2,1)</f>
        <v>1.45</v>
      </c>
      <c r="M45" s="56">
        <f>INDEX($M:$M,MATCH($H45,$C:$C,0))+I45*$M$2</f>
        <v>2335</v>
      </c>
      <c r="N45" s="57">
        <f t="shared" si="0"/>
        <v>2390</v>
      </c>
      <c r="O45" s="72">
        <f>VLOOKUP($B45,'Выгр Торг'!$B:$P,O$1,0)</f>
        <v>1800</v>
      </c>
      <c r="P45" s="72">
        <f>VLOOKUP($B45,'Выгр Торг'!$B:$P,P$1,0)</f>
        <v>2490</v>
      </c>
      <c r="Q45" s="42">
        <f t="shared" si="1"/>
        <v>0</v>
      </c>
      <c r="R45" s="42">
        <f t="shared" si="2"/>
        <v>100</v>
      </c>
      <c r="S45" s="85">
        <f t="shared" si="3"/>
        <v>2390</v>
      </c>
      <c r="T45" s="60">
        <f>IFERROR(VLOOKUP($B45,'Из ГУГЛа'!$B:$G,4,0)*U45+V45,VLOOKUP($B45,'Из ГУГЛа'!$B:$G,4,0))</f>
        <v>2295</v>
      </c>
      <c r="U45" s="15">
        <v>0.5</v>
      </c>
      <c r="V45" s="76">
        <f>INDEX($AA:$AA,MATCH($H45,$C:$C,0))</f>
        <v>250</v>
      </c>
      <c r="W45" s="74">
        <f t="shared" si="4"/>
        <v>0.32777777777777772</v>
      </c>
      <c r="X45" s="74">
        <f t="shared" si="5"/>
        <v>-4.1394335511982572E-2</v>
      </c>
      <c r="Y45" s="74">
        <f t="shared" si="6"/>
        <v>0.27499999999999991</v>
      </c>
      <c r="Z45" s="76">
        <f>INDEX($Z:$Z,MATCH($H45,$C:$C,0))+V45</f>
        <v>2295</v>
      </c>
      <c r="AB45" s="43" t="str">
        <f>INDEX($AB:$AB,MATCH($H45,$C:$C,0))</f>
        <v>https://motorring.ru/product/6155-originalynye-bokovye-zerkala-antiblikom-elektroprivodom-obogrevom</v>
      </c>
    </row>
    <row r="46" spans="1:28" ht="90" x14ac:dyDescent="0.25">
      <c r="A46" s="71" t="str">
        <f>INDEX('Выгр Торг'!$A:$A,MATCH($B46,'Выгр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6" s="88">
        <v>137144</v>
      </c>
      <c r="C46" s="72">
        <f>VLOOKUP($B46,'Выгр Торг'!$B:$P,C$1,0)</f>
        <v>143807</v>
      </c>
      <c r="D46" s="71" t="str">
        <f>VLOOKUP($B46,'Выгр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Аллигатор (темно-зеленый, 309))</v>
      </c>
      <c r="E46" s="72" t="str">
        <f>VLOOKUP($B46,'Выгр Торг'!$B:$P,E$1,0)</f>
        <v>Y</v>
      </c>
      <c r="F46" s="72" t="str">
        <f>VLOOKUP($B46,'Выгр Торг'!$B:$P,F$1,0)</f>
        <v>1</v>
      </c>
      <c r="G46" s="36"/>
      <c r="H46" s="28">
        <v>143764</v>
      </c>
      <c r="I46" s="53">
        <f>INDEX($I:$I,MATCH($H46,$C:$C,0))</f>
        <v>300</v>
      </c>
      <c r="J46" s="5" t="s">
        <v>2577</v>
      </c>
      <c r="K46" s="56">
        <f>INDEX($K:$K,MATCH($H46,$C:$C,0))+I46</f>
        <v>1800</v>
      </c>
      <c r="L46" s="14">
        <f>VLOOKUP(K46,Наценка!$A$1:$B$8,2,1)</f>
        <v>1.45</v>
      </c>
      <c r="M46" s="56">
        <f>INDEX($M:$M,MATCH($H46,$C:$C,0))+I46*$M$2</f>
        <v>2335</v>
      </c>
      <c r="N46" s="57">
        <f t="shared" si="0"/>
        <v>2390</v>
      </c>
      <c r="O46" s="72">
        <f>VLOOKUP($B46,'Выгр Торг'!$B:$P,O$1,0)</f>
        <v>1800</v>
      </c>
      <c r="P46" s="72">
        <f>VLOOKUP($B46,'Выгр Торг'!$B:$P,P$1,0)</f>
        <v>2490</v>
      </c>
      <c r="Q46" s="42">
        <f t="shared" si="1"/>
        <v>0</v>
      </c>
      <c r="R46" s="42">
        <f t="shared" si="2"/>
        <v>100</v>
      </c>
      <c r="S46" s="85">
        <f t="shared" si="3"/>
        <v>2390</v>
      </c>
      <c r="T46" s="60">
        <f>IFERROR(VLOOKUP($B46,'Из ГУГЛа'!$B:$G,4,0)*U46+V46,VLOOKUP($B46,'Из ГУГЛа'!$B:$G,4,0))</f>
        <v>2295</v>
      </c>
      <c r="U46" s="15">
        <v>0.5</v>
      </c>
      <c r="V46" s="76">
        <f>INDEX($AA:$AA,MATCH($H46,$C:$C,0))</f>
        <v>250</v>
      </c>
      <c r="W46" s="74">
        <f t="shared" si="4"/>
        <v>0.32777777777777772</v>
      </c>
      <c r="X46" s="74">
        <f t="shared" si="5"/>
        <v>-4.1394335511982572E-2</v>
      </c>
      <c r="Y46" s="74">
        <f t="shared" si="6"/>
        <v>0.27499999999999991</v>
      </c>
      <c r="Z46" s="76">
        <f>INDEX($Z:$Z,MATCH($H46,$C:$C,0))+V46</f>
        <v>2295</v>
      </c>
      <c r="AB46" s="43" t="str">
        <f>INDEX($AB:$AB,MATCH($H46,$C:$C,0))</f>
        <v>https://motorring.ru/product/6155-originalynye-bokovye-zerkala-antiblikom-elektroprivodom-obogrevom</v>
      </c>
    </row>
    <row r="47" spans="1:28" ht="90" x14ac:dyDescent="0.25">
      <c r="A47" s="71" t="str">
        <f>INDEX('Выгр Торг'!$A:$A,MATCH($B47,'Выгр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7" s="88">
        <v>137145</v>
      </c>
      <c r="C47" s="72">
        <f>VLOOKUP($B47,'Выгр Торг'!$B:$P,C$1,0)</f>
        <v>143808</v>
      </c>
      <c r="D47" s="71" t="str">
        <f>VLOOKUP($B47,'Выгр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Алмазное серебро (серебристый, 611))</v>
      </c>
      <c r="E47" s="72" t="str">
        <f>VLOOKUP($B47,'Выгр Торг'!$B:$P,E$1,0)</f>
        <v>Y</v>
      </c>
      <c r="F47" s="72" t="str">
        <f>VLOOKUP($B47,'Выгр Торг'!$B:$P,F$1,0)</f>
        <v>1</v>
      </c>
      <c r="G47" s="36"/>
      <c r="H47" s="28">
        <v>143764</v>
      </c>
      <c r="I47" s="53">
        <f>INDEX($I:$I,MATCH($H47,$C:$C,0))</f>
        <v>300</v>
      </c>
      <c r="J47" s="5" t="s">
        <v>2577</v>
      </c>
      <c r="K47" s="56">
        <f>INDEX($K:$K,MATCH($H47,$C:$C,0))+I47</f>
        <v>1800</v>
      </c>
      <c r="L47" s="14">
        <f>VLOOKUP(K47,Наценка!$A$1:$B$8,2,1)</f>
        <v>1.45</v>
      </c>
      <c r="M47" s="56">
        <f>INDEX($M:$M,MATCH($H47,$C:$C,0))+I47*$M$2</f>
        <v>2335</v>
      </c>
      <c r="N47" s="57">
        <f t="shared" si="0"/>
        <v>2390</v>
      </c>
      <c r="O47" s="72">
        <f>VLOOKUP($B47,'Выгр Торг'!$B:$P,O$1,0)</f>
        <v>1800</v>
      </c>
      <c r="P47" s="72">
        <f>VLOOKUP($B47,'Выгр Торг'!$B:$P,P$1,0)</f>
        <v>2490</v>
      </c>
      <c r="Q47" s="42">
        <f t="shared" si="1"/>
        <v>0</v>
      </c>
      <c r="R47" s="42">
        <f t="shared" si="2"/>
        <v>100</v>
      </c>
      <c r="S47" s="85">
        <f t="shared" si="3"/>
        <v>2390</v>
      </c>
      <c r="T47" s="60">
        <f>IFERROR(VLOOKUP($B47,'Из ГУГЛа'!$B:$G,4,0)*U47+V47,VLOOKUP($B47,'Из ГУГЛа'!$B:$G,4,0))</f>
        <v>2295</v>
      </c>
      <c r="U47" s="15">
        <v>0.5</v>
      </c>
      <c r="V47" s="76">
        <f>INDEX($AA:$AA,MATCH($H47,$C:$C,0))</f>
        <v>250</v>
      </c>
      <c r="W47" s="74">
        <f t="shared" si="4"/>
        <v>0.32777777777777772</v>
      </c>
      <c r="X47" s="74">
        <f t="shared" si="5"/>
        <v>-4.1394335511982572E-2</v>
      </c>
      <c r="Y47" s="74">
        <f t="shared" si="6"/>
        <v>0.27499999999999991</v>
      </c>
      <c r="Z47" s="76">
        <f>INDEX($Z:$Z,MATCH($H47,$C:$C,0))+V47</f>
        <v>2295</v>
      </c>
      <c r="AB47" s="43" t="str">
        <f>INDEX($AB:$AB,MATCH($H47,$C:$C,0))</f>
        <v>https://motorring.ru/product/6155-originalynye-bokovye-zerkala-antiblikom-elektroprivodom-obogrevom</v>
      </c>
    </row>
    <row r="48" spans="1:28" ht="90" x14ac:dyDescent="0.25">
      <c r="A48" s="71" t="str">
        <f>INDEX('Выгр Торг'!$A:$A,MATCH($B48,'Выгр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8" s="88">
        <v>137146</v>
      </c>
      <c r="C48" s="72">
        <f>VLOOKUP($B48,'Выгр Торг'!$B:$P,C$1,0)</f>
        <v>143809</v>
      </c>
      <c r="D48" s="71" t="str">
        <f>VLOOKUP($B48,'Выгр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Альпийский (белый, 205))</v>
      </c>
      <c r="E48" s="72" t="str">
        <f>VLOOKUP($B48,'Выгр Торг'!$B:$P,E$1,0)</f>
        <v>Y</v>
      </c>
      <c r="F48" s="72" t="str">
        <f>VLOOKUP($B48,'Выгр Торг'!$B:$P,F$1,0)</f>
        <v>1</v>
      </c>
      <c r="G48" s="36"/>
      <c r="H48" s="28">
        <v>143764</v>
      </c>
      <c r="I48" s="53">
        <f>INDEX($I:$I,MATCH($H48,$C:$C,0))</f>
        <v>300</v>
      </c>
      <c r="J48" s="5" t="s">
        <v>2577</v>
      </c>
      <c r="K48" s="56">
        <f>INDEX($K:$K,MATCH($H48,$C:$C,0))+I48</f>
        <v>1800</v>
      </c>
      <c r="L48" s="14">
        <f>VLOOKUP(K48,Наценка!$A$1:$B$8,2,1)</f>
        <v>1.45</v>
      </c>
      <c r="M48" s="56">
        <f>INDEX($M:$M,MATCH($H48,$C:$C,0))+I48*$M$2</f>
        <v>2335</v>
      </c>
      <c r="N48" s="57">
        <f t="shared" si="0"/>
        <v>2390</v>
      </c>
      <c r="O48" s="72">
        <f>VLOOKUP($B48,'Выгр Торг'!$B:$P,O$1,0)</f>
        <v>1800</v>
      </c>
      <c r="P48" s="72">
        <f>VLOOKUP($B48,'Выгр Торг'!$B:$P,P$1,0)</f>
        <v>2490</v>
      </c>
      <c r="Q48" s="42">
        <f t="shared" si="1"/>
        <v>0</v>
      </c>
      <c r="R48" s="42">
        <f t="shared" si="2"/>
        <v>100</v>
      </c>
      <c r="S48" s="85">
        <f t="shared" si="3"/>
        <v>2390</v>
      </c>
      <c r="T48" s="60">
        <f>IFERROR(VLOOKUP($B48,'Из ГУГЛа'!$B:$G,4,0)*U48+V48,VLOOKUP($B48,'Из ГУГЛа'!$B:$G,4,0))</f>
        <v>2295</v>
      </c>
      <c r="U48" s="15">
        <v>0.5</v>
      </c>
      <c r="V48" s="76">
        <f>INDEX($AA:$AA,MATCH($H48,$C:$C,0))</f>
        <v>250</v>
      </c>
      <c r="W48" s="74">
        <f t="shared" si="4"/>
        <v>0.32777777777777772</v>
      </c>
      <c r="X48" s="74">
        <f t="shared" si="5"/>
        <v>-4.1394335511982572E-2</v>
      </c>
      <c r="Y48" s="74">
        <f t="shared" si="6"/>
        <v>0.27499999999999991</v>
      </c>
      <c r="Z48" s="76">
        <f>INDEX($Z:$Z,MATCH($H48,$C:$C,0))+V48</f>
        <v>2295</v>
      </c>
      <c r="AB48" s="43" t="str">
        <f>INDEX($AB:$AB,MATCH($H48,$C:$C,0))</f>
        <v>https://motorring.ru/product/6155-originalynye-bokovye-zerkala-antiblikom-elektroprivodom-obogrevom</v>
      </c>
    </row>
    <row r="49" spans="1:28" ht="90" x14ac:dyDescent="0.25">
      <c r="A49" s="71" t="str">
        <f>INDEX('Выгр Торг'!$A:$A,MATCH($B49,'Выгр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49" s="88">
        <v>137147</v>
      </c>
      <c r="C49" s="72">
        <f>VLOOKUP($B49,'Выгр Торг'!$B:$P,C$1,0)</f>
        <v>143810</v>
      </c>
      <c r="D49" s="71" t="str">
        <f>VLOOKUP($B49,'Выгр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Апельсин (оранжевый, 111))</v>
      </c>
      <c r="E49" s="72" t="str">
        <f>VLOOKUP($B49,'Выгр Торг'!$B:$P,E$1,0)</f>
        <v>Y</v>
      </c>
      <c r="F49" s="72" t="str">
        <f>VLOOKUP($B49,'Выгр Торг'!$B:$P,F$1,0)</f>
        <v>1</v>
      </c>
      <c r="G49" s="36"/>
      <c r="H49" s="28">
        <v>143764</v>
      </c>
      <c r="I49" s="53">
        <f>INDEX($I:$I,MATCH($H49,$C:$C,0))</f>
        <v>300</v>
      </c>
      <c r="J49" s="5" t="s">
        <v>2577</v>
      </c>
      <c r="K49" s="56">
        <f>INDEX($K:$K,MATCH($H49,$C:$C,0))+I49</f>
        <v>1800</v>
      </c>
      <c r="L49" s="14">
        <f>VLOOKUP(K49,Наценка!$A$1:$B$8,2,1)</f>
        <v>1.45</v>
      </c>
      <c r="M49" s="56">
        <f>INDEX($M:$M,MATCH($H49,$C:$C,0))+I49*$M$2</f>
        <v>2335</v>
      </c>
      <c r="N49" s="57">
        <f t="shared" si="0"/>
        <v>2390</v>
      </c>
      <c r="O49" s="72">
        <f>VLOOKUP($B49,'Выгр Торг'!$B:$P,O$1,0)</f>
        <v>1800</v>
      </c>
      <c r="P49" s="72">
        <f>VLOOKUP($B49,'Выгр Торг'!$B:$P,P$1,0)</f>
        <v>2490</v>
      </c>
      <c r="Q49" s="42">
        <f t="shared" si="1"/>
        <v>0</v>
      </c>
      <c r="R49" s="42">
        <f t="shared" si="2"/>
        <v>100</v>
      </c>
      <c r="S49" s="85">
        <f t="shared" si="3"/>
        <v>2390</v>
      </c>
      <c r="T49" s="60">
        <f>IFERROR(VLOOKUP($B49,'Из ГУГЛа'!$B:$G,4,0)*U49+V49,VLOOKUP($B49,'Из ГУГЛа'!$B:$G,4,0))</f>
        <v>2295</v>
      </c>
      <c r="U49" s="15">
        <v>0.5</v>
      </c>
      <c r="V49" s="76">
        <f>INDEX($AA:$AA,MATCH($H49,$C:$C,0))</f>
        <v>250</v>
      </c>
      <c r="W49" s="74">
        <f t="shared" si="4"/>
        <v>0.32777777777777772</v>
      </c>
      <c r="X49" s="74">
        <f t="shared" si="5"/>
        <v>-4.1394335511982572E-2</v>
      </c>
      <c r="Y49" s="74">
        <f t="shared" si="6"/>
        <v>0.27499999999999991</v>
      </c>
      <c r="Z49" s="76">
        <f>INDEX($Z:$Z,MATCH($H49,$C:$C,0))+V49</f>
        <v>2295</v>
      </c>
      <c r="AB49" s="43" t="str">
        <f>INDEX($AB:$AB,MATCH($H49,$C:$C,0))</f>
        <v>https://motorring.ru/product/6155-originalynye-bokovye-zerkala-antiblikom-elektroprivodom-obogrevom</v>
      </c>
    </row>
    <row r="50" spans="1:28" ht="90" x14ac:dyDescent="0.25">
      <c r="A50" s="71" t="str">
        <f>INDEX('Выгр Торг'!$A:$A,MATCH($B50,'Выгр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0" s="88">
        <v>137148</v>
      </c>
      <c r="C50" s="72">
        <f>VLOOKUP($B50,'Выгр Торг'!$B:$P,C$1,0)</f>
        <v>143811</v>
      </c>
      <c r="D50" s="71" t="str">
        <f>VLOOKUP($B50,'Выгр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Белое облако (белый, 240))</v>
      </c>
      <c r="E50" s="72" t="str">
        <f>VLOOKUP($B50,'Выгр Торг'!$B:$P,E$1,0)</f>
        <v>Y</v>
      </c>
      <c r="F50" s="72" t="str">
        <f>VLOOKUP($B50,'Выгр Торг'!$B:$P,F$1,0)</f>
        <v>1</v>
      </c>
      <c r="G50" s="36"/>
      <c r="H50" s="28">
        <v>143764</v>
      </c>
      <c r="I50" s="53">
        <f>INDEX($I:$I,MATCH($H50,$C:$C,0))</f>
        <v>300</v>
      </c>
      <c r="J50" s="5" t="s">
        <v>2577</v>
      </c>
      <c r="K50" s="56">
        <f>INDEX($K:$K,MATCH($H50,$C:$C,0))+I50</f>
        <v>1800</v>
      </c>
      <c r="L50" s="14">
        <f>VLOOKUP(K50,Наценка!$A$1:$B$8,2,1)</f>
        <v>1.45</v>
      </c>
      <c r="M50" s="56">
        <f>INDEX($M:$M,MATCH($H50,$C:$C,0))+I50*$M$2</f>
        <v>2335</v>
      </c>
      <c r="N50" s="57">
        <f t="shared" si="0"/>
        <v>2390</v>
      </c>
      <c r="O50" s="72">
        <f>VLOOKUP($B50,'Выгр Торг'!$B:$P,O$1,0)</f>
        <v>1800</v>
      </c>
      <c r="P50" s="72">
        <f>VLOOKUP($B50,'Выгр Торг'!$B:$P,P$1,0)</f>
        <v>2490</v>
      </c>
      <c r="Q50" s="42">
        <f t="shared" si="1"/>
        <v>0</v>
      </c>
      <c r="R50" s="42">
        <f t="shared" si="2"/>
        <v>100</v>
      </c>
      <c r="S50" s="85">
        <f t="shared" si="3"/>
        <v>2390</v>
      </c>
      <c r="T50" s="60">
        <f>IFERROR(VLOOKUP($B50,'Из ГУГЛа'!$B:$G,4,0)*U50+V50,VLOOKUP($B50,'Из ГУГЛа'!$B:$G,4,0))</f>
        <v>2295</v>
      </c>
      <c r="U50" s="15">
        <v>0.5</v>
      </c>
      <c r="V50" s="76">
        <f>INDEX($AA:$AA,MATCH($H50,$C:$C,0))</f>
        <v>250</v>
      </c>
      <c r="W50" s="74">
        <f t="shared" si="4"/>
        <v>0.32777777777777772</v>
      </c>
      <c r="X50" s="74">
        <f t="shared" si="5"/>
        <v>-4.1394335511982572E-2</v>
      </c>
      <c r="Y50" s="74">
        <f t="shared" si="6"/>
        <v>0.27499999999999991</v>
      </c>
      <c r="Z50" s="76">
        <f>INDEX($Z:$Z,MATCH($H50,$C:$C,0))+V50</f>
        <v>2295</v>
      </c>
      <c r="AB50" s="43" t="str">
        <f>INDEX($AB:$AB,MATCH($H50,$C:$C,0))</f>
        <v>https://motorring.ru/product/6155-originalynye-bokovye-zerkala-antiblikom-elektroprivodom-obogrevom</v>
      </c>
    </row>
    <row r="51" spans="1:28" ht="90" x14ac:dyDescent="0.25">
      <c r="A51" s="71" t="str">
        <f>INDEX('Выгр Торг'!$A:$A,MATCH($B51,'Выгр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1" s="88">
        <v>137149</v>
      </c>
      <c r="C51" s="72">
        <f>VLOOKUP($B51,'Выгр Торг'!$B:$P,C$1,0)</f>
        <v>143812</v>
      </c>
      <c r="D51" s="71" t="str">
        <f>VLOOKUP($B51,'Выгр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Борнео (темный серебристо-серый, 633))</v>
      </c>
      <c r="E51" s="72" t="str">
        <f>VLOOKUP($B51,'Выгр Торг'!$B:$P,E$1,0)</f>
        <v>Y</v>
      </c>
      <c r="F51" s="72" t="str">
        <f>VLOOKUP($B51,'Выгр Торг'!$B:$P,F$1,0)</f>
        <v>1</v>
      </c>
      <c r="G51" s="36"/>
      <c r="H51" s="28">
        <v>143764</v>
      </c>
      <c r="I51" s="53">
        <f>INDEX($I:$I,MATCH($H51,$C:$C,0))</f>
        <v>300</v>
      </c>
      <c r="J51" s="5" t="s">
        <v>2577</v>
      </c>
      <c r="K51" s="56">
        <f>INDEX($K:$K,MATCH($H51,$C:$C,0))+I51</f>
        <v>1800</v>
      </c>
      <c r="L51" s="14">
        <f>VLOOKUP(K51,Наценка!$A$1:$B$8,2,1)</f>
        <v>1.45</v>
      </c>
      <c r="M51" s="56">
        <f>INDEX($M:$M,MATCH($H51,$C:$C,0))+I51*$M$2</f>
        <v>2335</v>
      </c>
      <c r="N51" s="57">
        <f t="shared" si="0"/>
        <v>2390</v>
      </c>
      <c r="O51" s="72">
        <f>VLOOKUP($B51,'Выгр Торг'!$B:$P,O$1,0)</f>
        <v>1800</v>
      </c>
      <c r="P51" s="72">
        <f>VLOOKUP($B51,'Выгр Торг'!$B:$P,P$1,0)</f>
        <v>2490</v>
      </c>
      <c r="Q51" s="42">
        <f t="shared" si="1"/>
        <v>0</v>
      </c>
      <c r="R51" s="42">
        <f t="shared" si="2"/>
        <v>100</v>
      </c>
      <c r="S51" s="85">
        <f t="shared" si="3"/>
        <v>2390</v>
      </c>
      <c r="T51" s="60">
        <f>IFERROR(VLOOKUP($B51,'Из ГУГЛа'!$B:$G,4,0)*U51+V51,VLOOKUP($B51,'Из ГУГЛа'!$B:$G,4,0))</f>
        <v>2295</v>
      </c>
      <c r="U51" s="15">
        <v>0.5</v>
      </c>
      <c r="V51" s="76">
        <f>INDEX($AA:$AA,MATCH($H51,$C:$C,0))</f>
        <v>250</v>
      </c>
      <c r="W51" s="74">
        <f t="shared" si="4"/>
        <v>0.32777777777777772</v>
      </c>
      <c r="X51" s="74">
        <f t="shared" si="5"/>
        <v>-4.1394335511982572E-2</v>
      </c>
      <c r="Y51" s="74">
        <f t="shared" si="6"/>
        <v>0.27499999999999991</v>
      </c>
      <c r="Z51" s="76">
        <f>INDEX($Z:$Z,MATCH($H51,$C:$C,0))+V51</f>
        <v>2295</v>
      </c>
      <c r="AB51" s="43" t="str">
        <f>INDEX($AB:$AB,MATCH($H51,$C:$C,0))</f>
        <v>https://motorring.ru/product/6155-originalynye-bokovye-zerkala-antiblikom-elektroprivodom-obogrevom</v>
      </c>
    </row>
    <row r="52" spans="1:28" ht="90" x14ac:dyDescent="0.25">
      <c r="A52" s="71" t="str">
        <f>INDEX('Выгр Торг'!$A:$A,MATCH($B52,'Выгр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2" s="88">
        <v>137150</v>
      </c>
      <c r="C52" s="72">
        <f>VLOOKUP($B52,'Выгр Торг'!$B:$P,C$1,0)</f>
        <v>143813</v>
      </c>
      <c r="D52" s="71" t="str">
        <f>VLOOKUP($B52,'Выгр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Бургундия (красный металлик, 117))</v>
      </c>
      <c r="E52" s="72" t="str">
        <f>VLOOKUP($B52,'Выгр Торг'!$B:$P,E$1,0)</f>
        <v>Y</v>
      </c>
      <c r="F52" s="72" t="str">
        <f>VLOOKUP($B52,'Выгр Торг'!$B:$P,F$1,0)</f>
        <v>1</v>
      </c>
      <c r="G52" s="36"/>
      <c r="H52" s="28">
        <v>143764</v>
      </c>
      <c r="I52" s="53">
        <f>INDEX($I:$I,MATCH($H52,$C:$C,0))</f>
        <v>300</v>
      </c>
      <c r="J52" s="5" t="s">
        <v>2577</v>
      </c>
      <c r="K52" s="56">
        <f>INDEX($K:$K,MATCH($H52,$C:$C,0))+I52</f>
        <v>1800</v>
      </c>
      <c r="L52" s="14">
        <f>VLOOKUP(K52,Наценка!$A$1:$B$8,2,1)</f>
        <v>1.45</v>
      </c>
      <c r="M52" s="56">
        <f>INDEX($M:$M,MATCH($H52,$C:$C,0))+I52*$M$2</f>
        <v>2335</v>
      </c>
      <c r="N52" s="57">
        <f t="shared" si="0"/>
        <v>2390</v>
      </c>
      <c r="O52" s="72">
        <f>VLOOKUP($B52,'Выгр Торг'!$B:$P,O$1,0)</f>
        <v>1800</v>
      </c>
      <c r="P52" s="72">
        <f>VLOOKUP($B52,'Выгр Торг'!$B:$P,P$1,0)</f>
        <v>2490</v>
      </c>
      <c r="Q52" s="42">
        <f t="shared" si="1"/>
        <v>0</v>
      </c>
      <c r="R52" s="42">
        <f t="shared" si="2"/>
        <v>100</v>
      </c>
      <c r="S52" s="85">
        <f t="shared" si="3"/>
        <v>2390</v>
      </c>
      <c r="T52" s="60">
        <f>IFERROR(VLOOKUP($B52,'Из ГУГЛа'!$B:$G,4,0)*U52+V52,VLOOKUP($B52,'Из ГУГЛа'!$B:$G,4,0))</f>
        <v>2295</v>
      </c>
      <c r="U52" s="15">
        <v>0.5</v>
      </c>
      <c r="V52" s="76">
        <f>INDEX($AA:$AA,MATCH($H52,$C:$C,0))</f>
        <v>250</v>
      </c>
      <c r="W52" s="74">
        <f t="shared" si="4"/>
        <v>0.32777777777777772</v>
      </c>
      <c r="X52" s="74">
        <f t="shared" si="5"/>
        <v>-4.1394335511982572E-2</v>
      </c>
      <c r="Y52" s="74">
        <f t="shared" si="6"/>
        <v>0.27499999999999991</v>
      </c>
      <c r="Z52" s="76">
        <f>INDEX($Z:$Z,MATCH($H52,$C:$C,0))+V52</f>
        <v>2295</v>
      </c>
      <c r="AB52" s="43" t="str">
        <f>INDEX($AB:$AB,MATCH($H52,$C:$C,0))</f>
        <v>https://motorring.ru/product/6155-originalynye-bokovye-zerkala-antiblikom-elektroprivodom-obogrevom</v>
      </c>
    </row>
    <row r="53" spans="1:28" ht="90" x14ac:dyDescent="0.25">
      <c r="A53" s="71" t="str">
        <f>INDEX('Выгр Торг'!$A:$A,MATCH($B53,'Выгр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3" s="88">
        <v>137151</v>
      </c>
      <c r="C53" s="72">
        <f>VLOOKUP($B53,'Выгр Торг'!$B:$P,C$1,0)</f>
        <v>143814</v>
      </c>
      <c r="D53" s="71" t="str">
        <f>VLOOKUP($B53,'Выгр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Вишня (темно-красный, 127))</v>
      </c>
      <c r="E53" s="72" t="str">
        <f>VLOOKUP($B53,'Выгр Торг'!$B:$P,E$1,0)</f>
        <v>Y</v>
      </c>
      <c r="F53" s="72" t="str">
        <f>VLOOKUP($B53,'Выгр Торг'!$B:$P,F$1,0)</f>
        <v>1</v>
      </c>
      <c r="G53" s="36"/>
      <c r="H53" s="28">
        <v>143764</v>
      </c>
      <c r="I53" s="53">
        <f>INDEX($I:$I,MATCH($H53,$C:$C,0))</f>
        <v>300</v>
      </c>
      <c r="J53" s="5" t="s">
        <v>2577</v>
      </c>
      <c r="K53" s="56">
        <f>INDEX($K:$K,MATCH($H53,$C:$C,0))+I53</f>
        <v>1800</v>
      </c>
      <c r="L53" s="14">
        <f>VLOOKUP(K53,Наценка!$A$1:$B$8,2,1)</f>
        <v>1.45</v>
      </c>
      <c r="M53" s="56">
        <f>INDEX($M:$M,MATCH($H53,$C:$C,0))+I53*$M$2</f>
        <v>2335</v>
      </c>
      <c r="N53" s="57">
        <f t="shared" si="0"/>
        <v>2390</v>
      </c>
      <c r="O53" s="72">
        <f>VLOOKUP($B53,'Выгр Торг'!$B:$P,O$1,0)</f>
        <v>1800</v>
      </c>
      <c r="P53" s="72">
        <f>VLOOKUP($B53,'Выгр Торг'!$B:$P,P$1,0)</f>
        <v>2490</v>
      </c>
      <c r="Q53" s="42">
        <f t="shared" si="1"/>
        <v>0</v>
      </c>
      <c r="R53" s="42">
        <f t="shared" si="2"/>
        <v>100</v>
      </c>
      <c r="S53" s="85">
        <f t="shared" si="3"/>
        <v>2390</v>
      </c>
      <c r="T53" s="60">
        <f>IFERROR(VLOOKUP($B53,'Из ГУГЛа'!$B:$G,4,0)*U53+V53,VLOOKUP($B53,'Из ГУГЛа'!$B:$G,4,0))</f>
        <v>2295</v>
      </c>
      <c r="U53" s="15">
        <v>0.5</v>
      </c>
      <c r="V53" s="76">
        <f>INDEX($AA:$AA,MATCH($H53,$C:$C,0))</f>
        <v>250</v>
      </c>
      <c r="W53" s="74">
        <f t="shared" si="4"/>
        <v>0.32777777777777772</v>
      </c>
      <c r="X53" s="74">
        <f t="shared" si="5"/>
        <v>-4.1394335511982572E-2</v>
      </c>
      <c r="Y53" s="74">
        <f t="shared" si="6"/>
        <v>0.27499999999999991</v>
      </c>
      <c r="Z53" s="76">
        <f>INDEX($Z:$Z,MATCH($H53,$C:$C,0))+V53</f>
        <v>2295</v>
      </c>
      <c r="AB53" s="43" t="str">
        <f>INDEX($AB:$AB,MATCH($H53,$C:$C,0))</f>
        <v>https://motorring.ru/product/6155-originalynye-bokovye-zerkala-antiblikom-elektroprivodom-obogrevom</v>
      </c>
    </row>
    <row r="54" spans="1:28" ht="90" x14ac:dyDescent="0.25">
      <c r="A54" s="71" t="str">
        <f>INDEX('Выгр Торг'!$A:$A,MATCH($B54,'Выгр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4" s="88">
        <v>137152</v>
      </c>
      <c r="C54" s="72">
        <f>VLOOKUP($B54,'Выгр Торг'!$B:$P,C$1,0)</f>
        <v>143815</v>
      </c>
      <c r="D54" s="71" t="str">
        <f>VLOOKUP($B54,'Выгр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Голубая планета (сине-голубой, 418))</v>
      </c>
      <c r="E54" s="72" t="str">
        <f>VLOOKUP($B54,'Выгр Торг'!$B:$P,E$1,0)</f>
        <v>Y</v>
      </c>
      <c r="F54" s="72" t="str">
        <f>VLOOKUP($B54,'Выгр Торг'!$B:$P,F$1,0)</f>
        <v>1</v>
      </c>
      <c r="G54" s="36"/>
      <c r="H54" s="28">
        <v>143764</v>
      </c>
      <c r="I54" s="53">
        <f>INDEX($I:$I,MATCH($H54,$C:$C,0))</f>
        <v>300</v>
      </c>
      <c r="J54" s="5" t="s">
        <v>2577</v>
      </c>
      <c r="K54" s="56">
        <f>INDEX($K:$K,MATCH($H54,$C:$C,0))+I54</f>
        <v>1800</v>
      </c>
      <c r="L54" s="14">
        <f>VLOOKUP(K54,Наценка!$A$1:$B$8,2,1)</f>
        <v>1.45</v>
      </c>
      <c r="M54" s="56">
        <f>INDEX($M:$M,MATCH($H54,$C:$C,0))+I54*$M$2</f>
        <v>2335</v>
      </c>
      <c r="N54" s="57">
        <f t="shared" si="0"/>
        <v>2390</v>
      </c>
      <c r="O54" s="72">
        <f>VLOOKUP($B54,'Выгр Торг'!$B:$P,O$1,0)</f>
        <v>1800</v>
      </c>
      <c r="P54" s="72">
        <f>VLOOKUP($B54,'Выгр Торг'!$B:$P,P$1,0)</f>
        <v>2490</v>
      </c>
      <c r="Q54" s="42">
        <f t="shared" si="1"/>
        <v>0</v>
      </c>
      <c r="R54" s="42">
        <f t="shared" si="2"/>
        <v>100</v>
      </c>
      <c r="S54" s="85">
        <f t="shared" si="3"/>
        <v>2390</v>
      </c>
      <c r="T54" s="60">
        <f>IFERROR(VLOOKUP($B54,'Из ГУГЛа'!$B:$G,4,0)*U54+V54,VLOOKUP($B54,'Из ГУГЛа'!$B:$G,4,0))</f>
        <v>2295</v>
      </c>
      <c r="U54" s="15">
        <v>0.5</v>
      </c>
      <c r="V54" s="76">
        <f>INDEX($AA:$AA,MATCH($H54,$C:$C,0))</f>
        <v>250</v>
      </c>
      <c r="W54" s="74">
        <f t="shared" si="4"/>
        <v>0.32777777777777772</v>
      </c>
      <c r="X54" s="74">
        <f t="shared" si="5"/>
        <v>-4.1394335511982572E-2</v>
      </c>
      <c r="Y54" s="74">
        <f t="shared" si="6"/>
        <v>0.27499999999999991</v>
      </c>
      <c r="Z54" s="76">
        <f>INDEX($Z:$Z,MATCH($H54,$C:$C,0))+V54</f>
        <v>2295</v>
      </c>
      <c r="AB54" s="43" t="str">
        <f>INDEX($AB:$AB,MATCH($H54,$C:$C,0))</f>
        <v>https://motorring.ru/product/6155-originalynye-bokovye-zerkala-antiblikom-elektroprivodom-obogrevom</v>
      </c>
    </row>
    <row r="55" spans="1:28" ht="90" x14ac:dyDescent="0.25">
      <c r="A55" s="71" t="str">
        <f>INDEX('Выгр Торг'!$A:$A,MATCH($B55,'Выгр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5" s="88">
        <v>137153</v>
      </c>
      <c r="C55" s="72">
        <f>VLOOKUP($B55,'Выгр Торг'!$B:$P,C$1,0)</f>
        <v>143816</v>
      </c>
      <c r="D55" s="71" t="str">
        <f>VLOOKUP($B55,'Выгр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Гранта (темно-серый, 682))</v>
      </c>
      <c r="E55" s="72" t="str">
        <f>VLOOKUP($B55,'Выгр Торг'!$B:$P,E$1,0)</f>
        <v>Y</v>
      </c>
      <c r="F55" s="72" t="str">
        <f>VLOOKUP($B55,'Выгр Торг'!$B:$P,F$1,0)</f>
        <v>1</v>
      </c>
      <c r="G55" s="36"/>
      <c r="H55" s="28">
        <v>143764</v>
      </c>
      <c r="I55" s="53">
        <f>INDEX($I:$I,MATCH($H55,$C:$C,0))</f>
        <v>300</v>
      </c>
      <c r="J55" s="5" t="s">
        <v>2577</v>
      </c>
      <c r="K55" s="56">
        <f>INDEX($K:$K,MATCH($H55,$C:$C,0))+I55</f>
        <v>1800</v>
      </c>
      <c r="L55" s="14">
        <f>VLOOKUP(K55,Наценка!$A$1:$B$8,2,1)</f>
        <v>1.45</v>
      </c>
      <c r="M55" s="56">
        <f>INDEX($M:$M,MATCH($H55,$C:$C,0))+I55*$M$2</f>
        <v>2335</v>
      </c>
      <c r="N55" s="57">
        <f t="shared" si="0"/>
        <v>2390</v>
      </c>
      <c r="O55" s="72">
        <f>VLOOKUP($B55,'Выгр Торг'!$B:$P,O$1,0)</f>
        <v>1800</v>
      </c>
      <c r="P55" s="72">
        <f>VLOOKUP($B55,'Выгр Торг'!$B:$P,P$1,0)</f>
        <v>2490</v>
      </c>
      <c r="Q55" s="42">
        <f t="shared" si="1"/>
        <v>0</v>
      </c>
      <c r="R55" s="42">
        <f t="shared" si="2"/>
        <v>100</v>
      </c>
      <c r="S55" s="85">
        <f t="shared" si="3"/>
        <v>2390</v>
      </c>
      <c r="T55" s="60">
        <f>IFERROR(VLOOKUP($B55,'Из ГУГЛа'!$B:$G,4,0)*U55+V55,VLOOKUP($B55,'Из ГУГЛа'!$B:$G,4,0))</f>
        <v>2295</v>
      </c>
      <c r="U55" s="15">
        <v>0.5</v>
      </c>
      <c r="V55" s="76">
        <f>INDEX($AA:$AA,MATCH($H55,$C:$C,0))</f>
        <v>250</v>
      </c>
      <c r="W55" s="74">
        <f t="shared" si="4"/>
        <v>0.32777777777777772</v>
      </c>
      <c r="X55" s="74">
        <f t="shared" si="5"/>
        <v>-4.1394335511982572E-2</v>
      </c>
      <c r="Y55" s="74">
        <f t="shared" si="6"/>
        <v>0.27499999999999991</v>
      </c>
      <c r="Z55" s="76">
        <f>INDEX($Z:$Z,MATCH($H55,$C:$C,0))+V55</f>
        <v>2295</v>
      </c>
      <c r="AB55" s="43" t="str">
        <f>INDEX($AB:$AB,MATCH($H55,$C:$C,0))</f>
        <v>https://motorring.ru/product/6155-originalynye-bokovye-zerkala-antiblikom-elektroprivodom-obogrevom</v>
      </c>
    </row>
    <row r="56" spans="1:28" ht="90" x14ac:dyDescent="0.25">
      <c r="A56" s="71" t="str">
        <f>INDEX('Выгр Торг'!$A:$A,MATCH($B56,'Выгр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6" s="88">
        <v>137154</v>
      </c>
      <c r="C56" s="72">
        <f>VLOOKUP($B56,'Выгр Торг'!$B:$P,C$1,0)</f>
        <v>143817</v>
      </c>
      <c r="D56" s="71" t="str">
        <f>VLOOKUP($B56,'Выгр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Джем (желто-коричневый, 285))</v>
      </c>
      <c r="E56" s="72" t="str">
        <f>VLOOKUP($B56,'Выгр Торг'!$B:$P,E$1,0)</f>
        <v>Y</v>
      </c>
      <c r="F56" s="72" t="str">
        <f>VLOOKUP($B56,'Выгр Торг'!$B:$P,F$1,0)</f>
        <v>1</v>
      </c>
      <c r="G56" s="36"/>
      <c r="H56" s="28">
        <v>143764</v>
      </c>
      <c r="I56" s="53">
        <f>INDEX($I:$I,MATCH($H56,$C:$C,0))</f>
        <v>300</v>
      </c>
      <c r="J56" s="5" t="s">
        <v>2577</v>
      </c>
      <c r="K56" s="56">
        <f>INDEX($K:$K,MATCH($H56,$C:$C,0))+I56</f>
        <v>1800</v>
      </c>
      <c r="L56" s="14">
        <f>VLOOKUP(K56,Наценка!$A$1:$B$8,2,1)</f>
        <v>1.45</v>
      </c>
      <c r="M56" s="56">
        <f>INDEX($M:$M,MATCH($H56,$C:$C,0))+I56*$M$2</f>
        <v>2335</v>
      </c>
      <c r="N56" s="57">
        <f t="shared" si="0"/>
        <v>2390</v>
      </c>
      <c r="O56" s="72">
        <f>VLOOKUP($B56,'Выгр Торг'!$B:$P,O$1,0)</f>
        <v>1800</v>
      </c>
      <c r="P56" s="72">
        <f>VLOOKUP($B56,'Выгр Торг'!$B:$P,P$1,0)</f>
        <v>2490</v>
      </c>
      <c r="Q56" s="42">
        <f t="shared" si="1"/>
        <v>0</v>
      </c>
      <c r="R56" s="42">
        <f t="shared" si="2"/>
        <v>100</v>
      </c>
      <c r="S56" s="85">
        <f t="shared" si="3"/>
        <v>2390</v>
      </c>
      <c r="T56" s="60">
        <f>IFERROR(VLOOKUP($B56,'Из ГУГЛа'!$B:$G,4,0)*U56+V56,VLOOKUP($B56,'Из ГУГЛа'!$B:$G,4,0))</f>
        <v>2295</v>
      </c>
      <c r="U56" s="15">
        <v>0.5</v>
      </c>
      <c r="V56" s="76">
        <f>INDEX($AA:$AA,MATCH($H56,$C:$C,0))</f>
        <v>250</v>
      </c>
      <c r="W56" s="74">
        <f t="shared" si="4"/>
        <v>0.32777777777777772</v>
      </c>
      <c r="X56" s="74">
        <f t="shared" si="5"/>
        <v>-4.1394335511982572E-2</v>
      </c>
      <c r="Y56" s="74">
        <f t="shared" si="6"/>
        <v>0.27499999999999991</v>
      </c>
      <c r="Z56" s="76">
        <f>INDEX($Z:$Z,MATCH($H56,$C:$C,0))+V56</f>
        <v>2295</v>
      </c>
      <c r="AB56" s="43" t="str">
        <f>INDEX($AB:$AB,MATCH($H56,$C:$C,0))</f>
        <v>https://motorring.ru/product/6155-originalynye-bokovye-zerkala-antiblikom-elektroprivodom-obogrevom</v>
      </c>
    </row>
    <row r="57" spans="1:28" ht="90" x14ac:dyDescent="0.25">
      <c r="A57" s="71" t="str">
        <f>INDEX('Выгр Торг'!$A:$A,MATCH($B57,'Выгр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7" s="88">
        <v>137155</v>
      </c>
      <c r="C57" s="72">
        <f>VLOOKUP($B57,'Выгр Торг'!$B:$P,C$1,0)</f>
        <v>143818</v>
      </c>
      <c r="D57" s="71" t="str">
        <f>VLOOKUP($B57,'Выгр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Дыня (серебристо-желтый, 502))</v>
      </c>
      <c r="E57" s="72" t="str">
        <f>VLOOKUP($B57,'Выгр Торг'!$B:$P,E$1,0)</f>
        <v>Y</v>
      </c>
      <c r="F57" s="72" t="str">
        <f>VLOOKUP($B57,'Выгр Торг'!$B:$P,F$1,0)</f>
        <v>1</v>
      </c>
      <c r="G57" s="36"/>
      <c r="H57" s="28">
        <v>143764</v>
      </c>
      <c r="I57" s="53">
        <f>INDEX($I:$I,MATCH($H57,$C:$C,0))</f>
        <v>300</v>
      </c>
      <c r="J57" s="5" t="s">
        <v>2577</v>
      </c>
      <c r="K57" s="56">
        <f>INDEX($K:$K,MATCH($H57,$C:$C,0))+I57</f>
        <v>1800</v>
      </c>
      <c r="L57" s="14">
        <f>VLOOKUP(K57,Наценка!$A$1:$B$8,2,1)</f>
        <v>1.45</v>
      </c>
      <c r="M57" s="56">
        <f>INDEX($M:$M,MATCH($H57,$C:$C,0))+I57*$M$2</f>
        <v>2335</v>
      </c>
      <c r="N57" s="57">
        <f t="shared" si="0"/>
        <v>2390</v>
      </c>
      <c r="O57" s="72">
        <f>VLOOKUP($B57,'Выгр Торг'!$B:$P,O$1,0)</f>
        <v>1800</v>
      </c>
      <c r="P57" s="72">
        <f>VLOOKUP($B57,'Выгр Торг'!$B:$P,P$1,0)</f>
        <v>2490</v>
      </c>
      <c r="Q57" s="42">
        <f t="shared" si="1"/>
        <v>0</v>
      </c>
      <c r="R57" s="42">
        <f t="shared" si="2"/>
        <v>100</v>
      </c>
      <c r="S57" s="85">
        <f t="shared" si="3"/>
        <v>2390</v>
      </c>
      <c r="T57" s="60">
        <f>IFERROR(VLOOKUP($B57,'Из ГУГЛа'!$B:$G,4,0)*U57+V57,VLOOKUP($B57,'Из ГУГЛа'!$B:$G,4,0))</f>
        <v>2295</v>
      </c>
      <c r="U57" s="15">
        <v>0.5</v>
      </c>
      <c r="V57" s="76">
        <f>INDEX($AA:$AA,MATCH($H57,$C:$C,0))</f>
        <v>250</v>
      </c>
      <c r="W57" s="74">
        <f t="shared" si="4"/>
        <v>0.32777777777777772</v>
      </c>
      <c r="X57" s="74">
        <f t="shared" si="5"/>
        <v>-4.1394335511982572E-2</v>
      </c>
      <c r="Y57" s="74">
        <f t="shared" si="6"/>
        <v>0.27499999999999991</v>
      </c>
      <c r="Z57" s="76">
        <f>INDEX($Z:$Z,MATCH($H57,$C:$C,0))+V57</f>
        <v>2295</v>
      </c>
      <c r="AB57" s="43" t="str">
        <f>INDEX($AB:$AB,MATCH($H57,$C:$C,0))</f>
        <v>https://motorring.ru/product/6155-originalynye-bokovye-zerkala-antiblikom-elektroprivodom-obogrevom</v>
      </c>
    </row>
    <row r="58" spans="1:28" ht="90" x14ac:dyDescent="0.25">
      <c r="A58" s="71" t="str">
        <f>INDEX('Выгр Торг'!$A:$A,MATCH($B58,'Выгр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8" s="88">
        <v>137156</v>
      </c>
      <c r="C58" s="72">
        <f>VLOOKUP($B58,'Выгр Торг'!$B:$P,C$1,0)</f>
        <v>143819</v>
      </c>
      <c r="D58" s="71" t="str">
        <f>VLOOKUP($B58,'Выгр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Изабелла (темно-филетовый, 515))</v>
      </c>
      <c r="E58" s="72" t="str">
        <f>VLOOKUP($B58,'Выгр Торг'!$B:$P,E$1,0)</f>
        <v>Y</v>
      </c>
      <c r="F58" s="72" t="str">
        <f>VLOOKUP($B58,'Выгр Торг'!$B:$P,F$1,0)</f>
        <v>1</v>
      </c>
      <c r="G58" s="36"/>
      <c r="H58" s="28">
        <v>143764</v>
      </c>
      <c r="I58" s="53">
        <f>INDEX($I:$I,MATCH($H58,$C:$C,0))</f>
        <v>300</v>
      </c>
      <c r="J58" s="5" t="s">
        <v>2577</v>
      </c>
      <c r="K58" s="56">
        <f>INDEX($K:$K,MATCH($H58,$C:$C,0))+I58</f>
        <v>1800</v>
      </c>
      <c r="L58" s="14">
        <f>VLOOKUP(K58,Наценка!$A$1:$B$8,2,1)</f>
        <v>1.45</v>
      </c>
      <c r="M58" s="56">
        <f>INDEX($M:$M,MATCH($H58,$C:$C,0))+I58*$M$2</f>
        <v>2335</v>
      </c>
      <c r="N58" s="57">
        <f t="shared" si="0"/>
        <v>2390</v>
      </c>
      <c r="O58" s="72">
        <f>VLOOKUP($B58,'Выгр Торг'!$B:$P,O$1,0)</f>
        <v>1800</v>
      </c>
      <c r="P58" s="72">
        <f>VLOOKUP($B58,'Выгр Торг'!$B:$P,P$1,0)</f>
        <v>2490</v>
      </c>
      <c r="Q58" s="42">
        <f t="shared" si="1"/>
        <v>0</v>
      </c>
      <c r="R58" s="42">
        <f t="shared" si="2"/>
        <v>100</v>
      </c>
      <c r="S58" s="85">
        <f t="shared" si="3"/>
        <v>2390</v>
      </c>
      <c r="T58" s="60">
        <f>IFERROR(VLOOKUP($B58,'Из ГУГЛа'!$B:$G,4,0)*U58+V58,VLOOKUP($B58,'Из ГУГЛа'!$B:$G,4,0))</f>
        <v>2295</v>
      </c>
      <c r="U58" s="15">
        <v>0.5</v>
      </c>
      <c r="V58" s="76">
        <f>INDEX($AA:$AA,MATCH($H58,$C:$C,0))</f>
        <v>250</v>
      </c>
      <c r="W58" s="74">
        <f t="shared" si="4"/>
        <v>0.32777777777777772</v>
      </c>
      <c r="X58" s="74">
        <f t="shared" si="5"/>
        <v>-4.1394335511982572E-2</v>
      </c>
      <c r="Y58" s="74">
        <f t="shared" si="6"/>
        <v>0.27499999999999991</v>
      </c>
      <c r="Z58" s="76">
        <f>INDEX($Z:$Z,MATCH($H58,$C:$C,0))+V58</f>
        <v>2295</v>
      </c>
      <c r="AB58" s="43" t="str">
        <f>INDEX($AB:$AB,MATCH($H58,$C:$C,0))</f>
        <v>https://motorring.ru/product/6155-originalynye-bokovye-zerkala-antiblikom-elektroprivodom-obogrevom</v>
      </c>
    </row>
    <row r="59" spans="1:28" ht="90" x14ac:dyDescent="0.25">
      <c r="A59" s="71" t="str">
        <f>INDEX('Выгр Торг'!$A:$A,MATCH($B59,'Выгр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59" s="88">
        <v>137157</v>
      </c>
      <c r="C59" s="72">
        <f>VLOOKUP($B59,'Выгр Торг'!$B:$P,C$1,0)</f>
        <v>143820</v>
      </c>
      <c r="D59" s="71" t="str">
        <f>VLOOKUP($B59,'Выгр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Калина (ярко-красный, 104))</v>
      </c>
      <c r="E59" s="72" t="str">
        <f>VLOOKUP($B59,'Выгр Торг'!$B:$P,E$1,0)</f>
        <v>Y</v>
      </c>
      <c r="F59" s="72" t="str">
        <f>VLOOKUP($B59,'Выгр Торг'!$B:$P,F$1,0)</f>
        <v>1</v>
      </c>
      <c r="G59" s="36"/>
      <c r="H59" s="28">
        <v>143764</v>
      </c>
      <c r="I59" s="53">
        <f>INDEX($I:$I,MATCH($H59,$C:$C,0))</f>
        <v>300</v>
      </c>
      <c r="J59" s="5" t="s">
        <v>2577</v>
      </c>
      <c r="K59" s="56">
        <f>INDEX($K:$K,MATCH($H59,$C:$C,0))+I59</f>
        <v>1800</v>
      </c>
      <c r="L59" s="14">
        <f>VLOOKUP(K59,Наценка!$A$1:$B$8,2,1)</f>
        <v>1.45</v>
      </c>
      <c r="M59" s="56">
        <f>INDEX($M:$M,MATCH($H59,$C:$C,0))+I59*$M$2</f>
        <v>2335</v>
      </c>
      <c r="N59" s="57">
        <f t="shared" si="0"/>
        <v>2390</v>
      </c>
      <c r="O59" s="72">
        <f>VLOOKUP($B59,'Выгр Торг'!$B:$P,O$1,0)</f>
        <v>1800</v>
      </c>
      <c r="P59" s="72">
        <f>VLOOKUP($B59,'Выгр Торг'!$B:$P,P$1,0)</f>
        <v>2490</v>
      </c>
      <c r="Q59" s="42">
        <f t="shared" si="1"/>
        <v>0</v>
      </c>
      <c r="R59" s="42">
        <f t="shared" si="2"/>
        <v>100</v>
      </c>
      <c r="S59" s="85">
        <f t="shared" si="3"/>
        <v>2390</v>
      </c>
      <c r="T59" s="60">
        <f>IFERROR(VLOOKUP($B59,'Из ГУГЛа'!$B:$G,4,0)*U59+V59,VLOOKUP($B59,'Из ГУГЛа'!$B:$G,4,0))</f>
        <v>2295</v>
      </c>
      <c r="U59" s="15">
        <v>0.5</v>
      </c>
      <c r="V59" s="76">
        <f>INDEX($AA:$AA,MATCH($H59,$C:$C,0))</f>
        <v>250</v>
      </c>
      <c r="W59" s="74">
        <f t="shared" si="4"/>
        <v>0.32777777777777772</v>
      </c>
      <c r="X59" s="74">
        <f t="shared" si="5"/>
        <v>-4.1394335511982572E-2</v>
      </c>
      <c r="Y59" s="74">
        <f t="shared" si="6"/>
        <v>0.27499999999999991</v>
      </c>
      <c r="Z59" s="76">
        <f>INDEX($Z:$Z,MATCH($H59,$C:$C,0))+V59</f>
        <v>2295</v>
      </c>
      <c r="AB59" s="43" t="str">
        <f>INDEX($AB:$AB,MATCH($H59,$C:$C,0))</f>
        <v>https://motorring.ru/product/6155-originalynye-bokovye-zerkala-antiblikom-elektroprivodom-obogrevom</v>
      </c>
    </row>
    <row r="60" spans="1:28" ht="105" x14ac:dyDescent="0.25">
      <c r="A60" s="71" t="str">
        <f>INDEX('Выгр Торг'!$A:$A,MATCH($B60,'Выгр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0" s="88">
        <v>137158</v>
      </c>
      <c r="C60" s="72">
        <f>VLOOKUP($B60,'Выгр Торг'!$B:$P,C$1,0)</f>
        <v>143821</v>
      </c>
      <c r="D60" s="71" t="str">
        <f>VLOOKUP($B60,'Выгр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Калифорнийский мак (золотисто-красный, 190))</v>
      </c>
      <c r="E60" s="72" t="str">
        <f>VLOOKUP($B60,'Выгр Торг'!$B:$P,E$1,0)</f>
        <v>Y</v>
      </c>
      <c r="F60" s="72" t="str">
        <f>VLOOKUP($B60,'Выгр Торг'!$B:$P,F$1,0)</f>
        <v>1</v>
      </c>
      <c r="G60" s="36"/>
      <c r="H60" s="28">
        <v>143764</v>
      </c>
      <c r="I60" s="53">
        <f>INDEX($I:$I,MATCH($H60,$C:$C,0))</f>
        <v>300</v>
      </c>
      <c r="J60" s="5" t="s">
        <v>2577</v>
      </c>
      <c r="K60" s="56">
        <f>INDEX($K:$K,MATCH($H60,$C:$C,0))+I60</f>
        <v>1800</v>
      </c>
      <c r="L60" s="14">
        <f>VLOOKUP(K60,Наценка!$A$1:$B$8,2,1)</f>
        <v>1.45</v>
      </c>
      <c r="M60" s="56">
        <f>INDEX($M:$M,MATCH($H60,$C:$C,0))+I60*$M$2</f>
        <v>2335</v>
      </c>
      <c r="N60" s="57">
        <f t="shared" si="0"/>
        <v>2390</v>
      </c>
      <c r="O60" s="72">
        <f>VLOOKUP($B60,'Выгр Торг'!$B:$P,O$1,0)</f>
        <v>1800</v>
      </c>
      <c r="P60" s="72">
        <f>VLOOKUP($B60,'Выгр Торг'!$B:$P,P$1,0)</f>
        <v>2490</v>
      </c>
      <c r="Q60" s="42">
        <f t="shared" si="1"/>
        <v>0</v>
      </c>
      <c r="R60" s="42">
        <f t="shared" si="2"/>
        <v>100</v>
      </c>
      <c r="S60" s="85">
        <f t="shared" si="3"/>
        <v>2390</v>
      </c>
      <c r="T60" s="60">
        <f>IFERROR(VLOOKUP($B60,'Из ГУГЛа'!$B:$G,4,0)*U60+V60,VLOOKUP($B60,'Из ГУГЛа'!$B:$G,4,0))</f>
        <v>2295</v>
      </c>
      <c r="U60" s="15">
        <v>0.5</v>
      </c>
      <c r="V60" s="76">
        <f>INDEX($AA:$AA,MATCH($H60,$C:$C,0))</f>
        <v>250</v>
      </c>
      <c r="W60" s="74">
        <f t="shared" si="4"/>
        <v>0.32777777777777772</v>
      </c>
      <c r="X60" s="74">
        <f t="shared" si="5"/>
        <v>-4.1394335511982572E-2</v>
      </c>
      <c r="Y60" s="74">
        <f t="shared" si="6"/>
        <v>0.27499999999999991</v>
      </c>
      <c r="Z60" s="76">
        <f>INDEX($Z:$Z,MATCH($H60,$C:$C,0))+V60</f>
        <v>2295</v>
      </c>
      <c r="AB60" s="43" t="str">
        <f>INDEX($AB:$AB,MATCH($H60,$C:$C,0))</f>
        <v>https://motorring.ru/product/6155-originalynye-bokovye-zerkala-antiblikom-elektroprivodom-obogrevom</v>
      </c>
    </row>
    <row r="61" spans="1:28" ht="90" x14ac:dyDescent="0.25">
      <c r="A61" s="71" t="str">
        <f>INDEX('Выгр Торг'!$A:$A,MATCH($B61,'Выгр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1" s="88">
        <v>137159</v>
      </c>
      <c r="C61" s="72">
        <f>VLOOKUP($B61,'Выгр Торг'!$B:$P,C$1,0)</f>
        <v>143822</v>
      </c>
      <c r="D61" s="71" t="str">
        <f>VLOOKUP($B61,'Выгр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Кварц (серый, 630))</v>
      </c>
      <c r="E61" s="72" t="str">
        <f>VLOOKUP($B61,'Выгр Торг'!$B:$P,E$1,0)</f>
        <v>Y</v>
      </c>
      <c r="F61" s="72" t="str">
        <f>VLOOKUP($B61,'Выгр Торг'!$B:$P,F$1,0)</f>
        <v>1</v>
      </c>
      <c r="G61" s="36"/>
      <c r="H61" s="28">
        <v>143764</v>
      </c>
      <c r="I61" s="53">
        <f>INDEX($I:$I,MATCH($H61,$C:$C,0))</f>
        <v>300</v>
      </c>
      <c r="J61" s="5" t="s">
        <v>2577</v>
      </c>
      <c r="K61" s="56">
        <f>INDEX($K:$K,MATCH($H61,$C:$C,0))+I61</f>
        <v>1800</v>
      </c>
      <c r="L61" s="14">
        <f>VLOOKUP(K61,Наценка!$A$1:$B$8,2,1)</f>
        <v>1.45</v>
      </c>
      <c r="M61" s="56">
        <f>INDEX($M:$M,MATCH($H61,$C:$C,0))+I61*$M$2</f>
        <v>2335</v>
      </c>
      <c r="N61" s="57">
        <f t="shared" si="0"/>
        <v>2390</v>
      </c>
      <c r="O61" s="72">
        <f>VLOOKUP($B61,'Выгр Торг'!$B:$P,O$1,0)</f>
        <v>1800</v>
      </c>
      <c r="P61" s="72">
        <f>VLOOKUP($B61,'Выгр Торг'!$B:$P,P$1,0)</f>
        <v>2490</v>
      </c>
      <c r="Q61" s="42">
        <f t="shared" si="1"/>
        <v>0</v>
      </c>
      <c r="R61" s="42">
        <f t="shared" si="2"/>
        <v>100</v>
      </c>
      <c r="S61" s="85">
        <f t="shared" si="3"/>
        <v>2390</v>
      </c>
      <c r="T61" s="60">
        <f>IFERROR(VLOOKUP($B61,'Из ГУГЛа'!$B:$G,4,0)*U61+V61,VLOOKUP($B61,'Из ГУГЛа'!$B:$G,4,0))</f>
        <v>2295</v>
      </c>
      <c r="U61" s="15">
        <v>0.5</v>
      </c>
      <c r="V61" s="76">
        <f>INDEX($AA:$AA,MATCH($H61,$C:$C,0))</f>
        <v>250</v>
      </c>
      <c r="W61" s="74">
        <f t="shared" si="4"/>
        <v>0.32777777777777772</v>
      </c>
      <c r="X61" s="74">
        <f t="shared" si="5"/>
        <v>-4.1394335511982572E-2</v>
      </c>
      <c r="Y61" s="74">
        <f t="shared" si="6"/>
        <v>0.27499999999999991</v>
      </c>
      <c r="Z61" s="76">
        <f>INDEX($Z:$Z,MATCH($H61,$C:$C,0))+V61</f>
        <v>2295</v>
      </c>
      <c r="AB61" s="43" t="str">
        <f>INDEX($AB:$AB,MATCH($H61,$C:$C,0))</f>
        <v>https://motorring.ru/product/6155-originalynye-bokovye-zerkala-antiblikom-elektroprivodom-obogrevom</v>
      </c>
    </row>
    <row r="62" spans="1:28" ht="105" x14ac:dyDescent="0.25">
      <c r="A62" s="71" t="str">
        <f>INDEX('Выгр Торг'!$A:$A,MATCH($B62,'Выгр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2" s="88">
        <v>137160</v>
      </c>
      <c r="C62" s="72">
        <f>VLOOKUP($B62,'Выгр Торг'!$B:$P,C$1,0)</f>
        <v>143823</v>
      </c>
      <c r="D62" s="71" t="str">
        <f>VLOOKUP($B62,'Выгр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Колумбийская зелень (светло-зеленый, 322))</v>
      </c>
      <c r="E62" s="72" t="str">
        <f>VLOOKUP($B62,'Выгр Торг'!$B:$P,E$1,0)</f>
        <v>Y</v>
      </c>
      <c r="F62" s="72" t="str">
        <f>VLOOKUP($B62,'Выгр Торг'!$B:$P,F$1,0)</f>
        <v>1</v>
      </c>
      <c r="G62" s="36"/>
      <c r="H62" s="28">
        <v>143764</v>
      </c>
      <c r="I62" s="53">
        <f>INDEX($I:$I,MATCH($H62,$C:$C,0))</f>
        <v>300</v>
      </c>
      <c r="J62" s="5" t="s">
        <v>2577</v>
      </c>
      <c r="K62" s="56">
        <f>INDEX($K:$K,MATCH($H62,$C:$C,0))+I62</f>
        <v>1800</v>
      </c>
      <c r="L62" s="14">
        <f>VLOOKUP(K62,Наценка!$A$1:$B$8,2,1)</f>
        <v>1.45</v>
      </c>
      <c r="M62" s="56">
        <f>INDEX($M:$M,MATCH($H62,$C:$C,0))+I62*$M$2</f>
        <v>2335</v>
      </c>
      <c r="N62" s="57">
        <f t="shared" si="0"/>
        <v>2390</v>
      </c>
      <c r="O62" s="72">
        <f>VLOOKUP($B62,'Выгр Торг'!$B:$P,O$1,0)</f>
        <v>1800</v>
      </c>
      <c r="P62" s="72">
        <f>VLOOKUP($B62,'Выгр Торг'!$B:$P,P$1,0)</f>
        <v>2490</v>
      </c>
      <c r="Q62" s="42">
        <f t="shared" si="1"/>
        <v>0</v>
      </c>
      <c r="R62" s="42">
        <f t="shared" si="2"/>
        <v>100</v>
      </c>
      <c r="S62" s="85">
        <f t="shared" si="3"/>
        <v>2390</v>
      </c>
      <c r="T62" s="60">
        <f>IFERROR(VLOOKUP($B62,'Из ГУГЛа'!$B:$G,4,0)*U62+V62,VLOOKUP($B62,'Из ГУГЛа'!$B:$G,4,0))</f>
        <v>2295</v>
      </c>
      <c r="U62" s="15">
        <v>0.5</v>
      </c>
      <c r="V62" s="76">
        <f>INDEX($AA:$AA,MATCH($H62,$C:$C,0))</f>
        <v>250</v>
      </c>
      <c r="W62" s="74">
        <f t="shared" si="4"/>
        <v>0.32777777777777772</v>
      </c>
      <c r="X62" s="74">
        <f t="shared" si="5"/>
        <v>-4.1394335511982572E-2</v>
      </c>
      <c r="Y62" s="74">
        <f t="shared" si="6"/>
        <v>0.27499999999999991</v>
      </c>
      <c r="Z62" s="76">
        <f>INDEX($Z:$Z,MATCH($H62,$C:$C,0))+V62</f>
        <v>2295</v>
      </c>
      <c r="AB62" s="43" t="str">
        <f>INDEX($AB:$AB,MATCH($H62,$C:$C,0))</f>
        <v>https://motorring.ru/product/6155-originalynye-bokovye-zerkala-antiblikom-elektroprivodom-obogrevom</v>
      </c>
    </row>
    <row r="63" spans="1:28" ht="90" x14ac:dyDescent="0.25">
      <c r="A63" s="71" t="str">
        <f>INDEX('Выгр Торг'!$A:$A,MATCH($B63,'Выгр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3" s="88">
        <v>137161</v>
      </c>
      <c r="C63" s="72">
        <f>VLOOKUP($B63,'Выгр Торг'!$B:$P,C$1,0)</f>
        <v>143824</v>
      </c>
      <c r="D63" s="71" t="str">
        <f>VLOOKUP($B63,'Выгр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Кориандр (золотисто-коричневый, 790))</v>
      </c>
      <c r="E63" s="72" t="str">
        <f>VLOOKUP($B63,'Выгр Торг'!$B:$P,E$1,0)</f>
        <v>Y</v>
      </c>
      <c r="F63" s="72" t="str">
        <f>VLOOKUP($B63,'Выгр Торг'!$B:$P,F$1,0)</f>
        <v>1</v>
      </c>
      <c r="G63" s="36"/>
      <c r="H63" s="28">
        <v>143764</v>
      </c>
      <c r="I63" s="53">
        <f>INDEX($I:$I,MATCH($H63,$C:$C,0))</f>
        <v>300</v>
      </c>
      <c r="J63" s="5" t="s">
        <v>2577</v>
      </c>
      <c r="K63" s="56">
        <f>INDEX($K:$K,MATCH($H63,$C:$C,0))+I63</f>
        <v>1800</v>
      </c>
      <c r="L63" s="14">
        <f>VLOOKUP(K63,Наценка!$A$1:$B$8,2,1)</f>
        <v>1.45</v>
      </c>
      <c r="M63" s="56">
        <f>INDEX($M:$M,MATCH($H63,$C:$C,0))+I63*$M$2</f>
        <v>2335</v>
      </c>
      <c r="N63" s="57">
        <f t="shared" si="0"/>
        <v>2390</v>
      </c>
      <c r="O63" s="72">
        <f>VLOOKUP($B63,'Выгр Торг'!$B:$P,O$1,0)</f>
        <v>1800</v>
      </c>
      <c r="P63" s="72">
        <f>VLOOKUP($B63,'Выгр Торг'!$B:$P,P$1,0)</f>
        <v>2490</v>
      </c>
      <c r="Q63" s="42">
        <f t="shared" si="1"/>
        <v>0</v>
      </c>
      <c r="R63" s="42">
        <f t="shared" si="2"/>
        <v>100</v>
      </c>
      <c r="S63" s="85">
        <f t="shared" si="3"/>
        <v>2390</v>
      </c>
      <c r="T63" s="60">
        <f>IFERROR(VLOOKUP($B63,'Из ГУГЛа'!$B:$G,4,0)*U63+V63,VLOOKUP($B63,'Из ГУГЛа'!$B:$G,4,0))</f>
        <v>2295</v>
      </c>
      <c r="U63" s="15">
        <v>0.5</v>
      </c>
      <c r="V63" s="76">
        <f>INDEX($AA:$AA,MATCH($H63,$C:$C,0))</f>
        <v>250</v>
      </c>
      <c r="W63" s="74">
        <f t="shared" si="4"/>
        <v>0.32777777777777772</v>
      </c>
      <c r="X63" s="74">
        <f t="shared" si="5"/>
        <v>-4.1394335511982572E-2</v>
      </c>
      <c r="Y63" s="74">
        <f t="shared" si="6"/>
        <v>0.27499999999999991</v>
      </c>
      <c r="Z63" s="76">
        <f>INDEX($Z:$Z,MATCH($H63,$C:$C,0))+V63</f>
        <v>2295</v>
      </c>
      <c r="AB63" s="43" t="str">
        <f>INDEX($AB:$AB,MATCH($H63,$C:$C,0))</f>
        <v>https://motorring.ru/product/6155-originalynye-bokovye-zerkala-antiblikom-elektroprivodom-obogrevom</v>
      </c>
    </row>
    <row r="64" spans="1:28" ht="90" x14ac:dyDescent="0.25">
      <c r="A64" s="71" t="str">
        <f>INDEX('Выгр Торг'!$A:$A,MATCH($B64,'Выгр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4" s="88">
        <v>137162</v>
      </c>
      <c r="C64" s="72">
        <f>VLOOKUP($B64,'Выгр Торг'!$B:$P,C$1,0)</f>
        <v>143825</v>
      </c>
      <c r="D64" s="71" t="str">
        <f>VLOOKUP($B64,'Выгр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Космос (черный, 665))</v>
      </c>
      <c r="E64" s="72" t="str">
        <f>VLOOKUP($B64,'Выгр Торг'!$B:$P,E$1,0)</f>
        <v>Y</v>
      </c>
      <c r="F64" s="72" t="str">
        <f>VLOOKUP($B64,'Выгр Торг'!$B:$P,F$1,0)</f>
        <v>1</v>
      </c>
      <c r="G64" s="36"/>
      <c r="H64" s="28">
        <v>143764</v>
      </c>
      <c r="I64" s="53">
        <f>INDEX($I:$I,MATCH($H64,$C:$C,0))</f>
        <v>300</v>
      </c>
      <c r="J64" s="5" t="s">
        <v>2577</v>
      </c>
      <c r="K64" s="56">
        <f>INDEX($K:$K,MATCH($H64,$C:$C,0))+I64</f>
        <v>1800</v>
      </c>
      <c r="L64" s="14">
        <f>VLOOKUP(K64,Наценка!$A$1:$B$8,2,1)</f>
        <v>1.45</v>
      </c>
      <c r="M64" s="56">
        <f>INDEX($M:$M,MATCH($H64,$C:$C,0))+I64*$M$2</f>
        <v>2335</v>
      </c>
      <c r="N64" s="57">
        <f t="shared" si="0"/>
        <v>2390</v>
      </c>
      <c r="O64" s="72">
        <f>VLOOKUP($B64,'Выгр Торг'!$B:$P,O$1,0)</f>
        <v>1800</v>
      </c>
      <c r="P64" s="72">
        <f>VLOOKUP($B64,'Выгр Торг'!$B:$P,P$1,0)</f>
        <v>2490</v>
      </c>
      <c r="Q64" s="42">
        <f t="shared" si="1"/>
        <v>0</v>
      </c>
      <c r="R64" s="42">
        <f t="shared" si="2"/>
        <v>100</v>
      </c>
      <c r="S64" s="85">
        <f t="shared" si="3"/>
        <v>2390</v>
      </c>
      <c r="T64" s="60">
        <f>IFERROR(VLOOKUP($B64,'Из ГУГЛа'!$B:$G,4,0)*U64+V64,VLOOKUP($B64,'Из ГУГЛа'!$B:$G,4,0))</f>
        <v>2295</v>
      </c>
      <c r="U64" s="15">
        <v>0.5</v>
      </c>
      <c r="V64" s="76">
        <f>INDEX($AA:$AA,MATCH($H64,$C:$C,0))</f>
        <v>250</v>
      </c>
      <c r="W64" s="74">
        <f t="shared" si="4"/>
        <v>0.32777777777777772</v>
      </c>
      <c r="X64" s="74">
        <f t="shared" si="5"/>
        <v>-4.1394335511982572E-2</v>
      </c>
      <c r="Y64" s="74">
        <f t="shared" si="6"/>
        <v>0.27499999999999991</v>
      </c>
      <c r="Z64" s="76">
        <f>INDEX($Z:$Z,MATCH($H64,$C:$C,0))+V64</f>
        <v>2295</v>
      </c>
      <c r="AB64" s="43" t="str">
        <f>INDEX($AB:$AB,MATCH($H64,$C:$C,0))</f>
        <v>https://motorring.ru/product/6155-originalynye-bokovye-zerkala-antiblikom-elektroprivodom-obogrevom</v>
      </c>
    </row>
    <row r="65" spans="1:28" ht="90" x14ac:dyDescent="0.25">
      <c r="A65" s="71" t="str">
        <f>INDEX('Выгр Торг'!$A:$A,MATCH($B65,'Выгр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5" s="88">
        <v>137163</v>
      </c>
      <c r="C65" s="72">
        <f>VLOOKUP($B65,'Выгр Торг'!$B:$P,C$1,0)</f>
        <v>143826</v>
      </c>
      <c r="D65" s="71" t="str">
        <f>VLOOKUP($B65,'Выгр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Красный перец (красно-коричневый, 106))</v>
      </c>
      <c r="E65" s="72" t="str">
        <f>VLOOKUP($B65,'Выгр Торг'!$B:$P,E$1,0)</f>
        <v>Y</v>
      </c>
      <c r="F65" s="72" t="str">
        <f>VLOOKUP($B65,'Выгр Торг'!$B:$P,F$1,0)</f>
        <v>1</v>
      </c>
      <c r="G65" s="36"/>
      <c r="H65" s="28">
        <v>143764</v>
      </c>
      <c r="I65" s="53">
        <f>INDEX($I:$I,MATCH($H65,$C:$C,0))</f>
        <v>300</v>
      </c>
      <c r="J65" s="5" t="s">
        <v>2577</v>
      </c>
      <c r="K65" s="56">
        <f>INDEX($K:$K,MATCH($H65,$C:$C,0))+I65</f>
        <v>1800</v>
      </c>
      <c r="L65" s="14">
        <f>VLOOKUP(K65,Наценка!$A$1:$B$8,2,1)</f>
        <v>1.45</v>
      </c>
      <c r="M65" s="56">
        <f>INDEX($M:$M,MATCH($H65,$C:$C,0))+I65*$M$2</f>
        <v>2335</v>
      </c>
      <c r="N65" s="57">
        <f t="shared" si="0"/>
        <v>2390</v>
      </c>
      <c r="O65" s="72">
        <f>VLOOKUP($B65,'Выгр Торг'!$B:$P,O$1,0)</f>
        <v>1800</v>
      </c>
      <c r="P65" s="72">
        <f>VLOOKUP($B65,'Выгр Торг'!$B:$P,P$1,0)</f>
        <v>2490</v>
      </c>
      <c r="Q65" s="42">
        <f t="shared" si="1"/>
        <v>0</v>
      </c>
      <c r="R65" s="42">
        <f t="shared" si="2"/>
        <v>100</v>
      </c>
      <c r="S65" s="85">
        <f t="shared" si="3"/>
        <v>2390</v>
      </c>
      <c r="T65" s="60">
        <f>IFERROR(VLOOKUP($B65,'Из ГУГЛа'!$B:$G,4,0)*U65+V65,VLOOKUP($B65,'Из ГУГЛа'!$B:$G,4,0))</f>
        <v>2295</v>
      </c>
      <c r="U65" s="15">
        <v>0.5</v>
      </c>
      <c r="V65" s="76">
        <f>INDEX($AA:$AA,MATCH($H65,$C:$C,0))</f>
        <v>250</v>
      </c>
      <c r="W65" s="74">
        <f t="shared" si="4"/>
        <v>0.32777777777777772</v>
      </c>
      <c r="X65" s="74">
        <f t="shared" si="5"/>
        <v>-4.1394335511982572E-2</v>
      </c>
      <c r="Y65" s="74">
        <f t="shared" si="6"/>
        <v>0.27499999999999991</v>
      </c>
      <c r="Z65" s="76">
        <f>INDEX($Z:$Z,MATCH($H65,$C:$C,0))+V65</f>
        <v>2295</v>
      </c>
      <c r="AB65" s="43" t="str">
        <f>INDEX($AB:$AB,MATCH($H65,$C:$C,0))</f>
        <v>https://motorring.ru/product/6155-originalynye-bokovye-zerkala-antiblikom-elektroprivodom-obogrevom</v>
      </c>
    </row>
    <row r="66" spans="1:28" ht="90" x14ac:dyDescent="0.25">
      <c r="A66" s="71" t="str">
        <f>INDEX('Выгр Торг'!$A:$A,MATCH($B66,'Выгр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6" s="88">
        <v>137164</v>
      </c>
      <c r="C66" s="72">
        <f>VLOOKUP($B66,'Выгр Торг'!$B:$P,C$1,0)</f>
        <v>143827</v>
      </c>
      <c r="D66" s="71" t="str">
        <f>VLOOKUP($B66,'Выгр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Ладога (серо-голубой, 411))</v>
      </c>
      <c r="E66" s="72" t="str">
        <f>VLOOKUP($B66,'Выгр Торг'!$B:$P,E$1,0)</f>
        <v>Y</v>
      </c>
      <c r="F66" s="72" t="str">
        <f>VLOOKUP($B66,'Выгр Торг'!$B:$P,F$1,0)</f>
        <v>1</v>
      </c>
      <c r="G66" s="36"/>
      <c r="H66" s="28">
        <v>143764</v>
      </c>
      <c r="I66" s="53">
        <f>INDEX($I:$I,MATCH($H66,$C:$C,0))</f>
        <v>300</v>
      </c>
      <c r="J66" s="5" t="s">
        <v>2577</v>
      </c>
      <c r="K66" s="56">
        <f>INDEX($K:$K,MATCH($H66,$C:$C,0))+I66</f>
        <v>1800</v>
      </c>
      <c r="L66" s="14">
        <f>VLOOKUP(K66,Наценка!$A$1:$B$8,2,1)</f>
        <v>1.45</v>
      </c>
      <c r="M66" s="56">
        <f>INDEX($M:$M,MATCH($H66,$C:$C,0))+I66*$M$2</f>
        <v>2335</v>
      </c>
      <c r="N66" s="57">
        <f t="shared" si="0"/>
        <v>2390</v>
      </c>
      <c r="O66" s="72">
        <f>VLOOKUP($B66,'Выгр Торг'!$B:$P,O$1,0)</f>
        <v>1800</v>
      </c>
      <c r="P66" s="72">
        <f>VLOOKUP($B66,'Выгр Торг'!$B:$P,P$1,0)</f>
        <v>2490</v>
      </c>
      <c r="Q66" s="42">
        <f t="shared" si="1"/>
        <v>0</v>
      </c>
      <c r="R66" s="42">
        <f t="shared" si="2"/>
        <v>100</v>
      </c>
      <c r="S66" s="85">
        <f t="shared" si="3"/>
        <v>2390</v>
      </c>
      <c r="T66" s="60">
        <f>IFERROR(VLOOKUP($B66,'Из ГУГЛа'!$B:$G,4,0)*U66+V66,VLOOKUP($B66,'Из ГУГЛа'!$B:$G,4,0))</f>
        <v>2295</v>
      </c>
      <c r="U66" s="15">
        <v>0.5</v>
      </c>
      <c r="V66" s="76">
        <f>INDEX($AA:$AA,MATCH($H66,$C:$C,0))</f>
        <v>250</v>
      </c>
      <c r="W66" s="74">
        <f t="shared" si="4"/>
        <v>0.32777777777777772</v>
      </c>
      <c r="X66" s="74">
        <f t="shared" si="5"/>
        <v>-4.1394335511982572E-2</v>
      </c>
      <c r="Y66" s="74">
        <f t="shared" si="6"/>
        <v>0.27499999999999991</v>
      </c>
      <c r="Z66" s="76">
        <f>INDEX($Z:$Z,MATCH($H66,$C:$C,0))+V66</f>
        <v>2295</v>
      </c>
      <c r="AB66" s="43" t="str">
        <f>INDEX($AB:$AB,MATCH($H66,$C:$C,0))</f>
        <v>https://motorring.ru/product/6155-originalynye-bokovye-zerkala-antiblikom-elektroprivodom-obogrevom</v>
      </c>
    </row>
    <row r="67" spans="1:28" ht="90" x14ac:dyDescent="0.25">
      <c r="A67" s="71" t="str">
        <f>INDEX('Выгр Торг'!$A:$A,MATCH($B67,'Выгр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7" s="88">
        <v>137165</v>
      </c>
      <c r="C67" s="72">
        <f>VLOOKUP($B67,'Выгр Торг'!$B:$P,C$1,0)</f>
        <v>143828</v>
      </c>
      <c r="D67" s="71" t="str">
        <f>VLOOKUP($B67,'Выгр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Ледниковый (белый, 221))</v>
      </c>
      <c r="E67" s="72" t="str">
        <f>VLOOKUP($B67,'Выгр Торг'!$B:$P,E$1,0)</f>
        <v>Y</v>
      </c>
      <c r="F67" s="72" t="str">
        <f>VLOOKUP($B67,'Выгр Торг'!$B:$P,F$1,0)</f>
        <v>1</v>
      </c>
      <c r="G67" s="36"/>
      <c r="H67" s="28">
        <v>143764</v>
      </c>
      <c r="I67" s="53">
        <f>INDEX($I:$I,MATCH($H67,$C:$C,0))</f>
        <v>300</v>
      </c>
      <c r="J67" s="5" t="s">
        <v>2577</v>
      </c>
      <c r="K67" s="56">
        <f>INDEX($K:$K,MATCH($H67,$C:$C,0))+I67</f>
        <v>1800</v>
      </c>
      <c r="L67" s="14">
        <f>VLOOKUP(K67,Наценка!$A$1:$B$8,2,1)</f>
        <v>1.45</v>
      </c>
      <c r="M67" s="56">
        <f>INDEX($M:$M,MATCH($H67,$C:$C,0))+I67*$M$2</f>
        <v>2335</v>
      </c>
      <c r="N67" s="57">
        <f t="shared" ref="N67:N130" si="7">IF(M67&lt;=1000,(ROUNDUP(M67,-1)-1),(ROUNDUP(M67,-2)-10))</f>
        <v>2390</v>
      </c>
      <c r="O67" s="72">
        <f>VLOOKUP($B67,'Выгр Торг'!$B:$P,O$1,0)</f>
        <v>1800</v>
      </c>
      <c r="P67" s="72">
        <f>VLOOKUP($B67,'Выгр Торг'!$B:$P,P$1,0)</f>
        <v>2490</v>
      </c>
      <c r="Q67" s="42">
        <f t="shared" si="1"/>
        <v>0</v>
      </c>
      <c r="R67" s="42">
        <f t="shared" si="2"/>
        <v>100</v>
      </c>
      <c r="S67" s="85">
        <f t="shared" si="3"/>
        <v>2390</v>
      </c>
      <c r="T67" s="60">
        <f>IFERROR(VLOOKUP($B67,'Из ГУГЛа'!$B:$G,4,0)*U67+V67,VLOOKUP($B67,'Из ГУГЛа'!$B:$G,4,0))</f>
        <v>2295</v>
      </c>
      <c r="U67" s="15">
        <v>0.5</v>
      </c>
      <c r="V67" s="76">
        <f>INDEX($AA:$AA,MATCH($H67,$C:$C,0))</f>
        <v>250</v>
      </c>
      <c r="W67" s="74">
        <f t="shared" si="4"/>
        <v>0.32777777777777772</v>
      </c>
      <c r="X67" s="74">
        <f t="shared" si="5"/>
        <v>-4.1394335511982572E-2</v>
      </c>
      <c r="Y67" s="74">
        <f t="shared" si="6"/>
        <v>0.27499999999999991</v>
      </c>
      <c r="Z67" s="76">
        <f>INDEX($Z:$Z,MATCH($H67,$C:$C,0))+V67</f>
        <v>2295</v>
      </c>
      <c r="AB67" s="43" t="str">
        <f>INDEX($AB:$AB,MATCH($H67,$C:$C,0))</f>
        <v>https://motorring.ru/product/6155-originalynye-bokovye-zerkala-antiblikom-elektroprivodom-obogrevom</v>
      </c>
    </row>
    <row r="68" spans="1:28" ht="75" x14ac:dyDescent="0.25">
      <c r="A68" s="71" t="str">
        <f>INDEX('Выгр Торг'!$A:$A,MATCH($B68,'Выгр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8" s="88">
        <v>257425</v>
      </c>
      <c r="C68" s="72">
        <f>VLOOKUP($B68,'Выгр Торг'!$B:$P,C$1,0)</f>
        <v>171481</v>
      </c>
      <c r="D68" s="71" t="str">
        <f>VLOOKUP($B68,'Выгр Торг'!$B:$P,D$1,0)</f>
        <v>Боковое зеркало "Salina" Люкс (с антибликом, обогревом и электроприводом) для Лада (Калина, Калина 2, Гранта), Датсун (mi-DO, on-DO) (В цвет, Ледяной (голубой, 413), правое)</v>
      </c>
      <c r="E68" s="72" t="str">
        <f>VLOOKUP($B68,'Выгр Торг'!$B:$P,E$1,0)</f>
        <v>Y</v>
      </c>
      <c r="F68" s="72" t="str">
        <f>VLOOKUP($B68,'Выгр Торг'!$B:$P,F$1,0)</f>
        <v>1</v>
      </c>
      <c r="G68" s="36"/>
      <c r="H68" s="28">
        <v>143764</v>
      </c>
      <c r="I68" s="53">
        <f>INDEX($I:$I,MATCH($H68,$C:$C,0))</f>
        <v>300</v>
      </c>
      <c r="J68" s="5" t="s">
        <v>2577</v>
      </c>
      <c r="K68" s="56">
        <f>INDEX($K:$K,MATCH($H68,$C:$C,0))+I68</f>
        <v>1800</v>
      </c>
      <c r="L68" s="14">
        <f>VLOOKUP(K68,Наценка!$A$1:$B$8,2,1)</f>
        <v>1.45</v>
      </c>
      <c r="M68" s="56">
        <f>INDEX($M:$M,MATCH($H68,$C:$C,0))+I68*$M$2</f>
        <v>2335</v>
      </c>
      <c r="N68" s="57">
        <f t="shared" si="7"/>
        <v>2390</v>
      </c>
      <c r="O68" s="72">
        <f>VLOOKUP($B68,'Выгр Торг'!$B:$P,O$1,0)</f>
        <v>1800</v>
      </c>
      <c r="P68" s="72">
        <f>VLOOKUP($B68,'Выгр Торг'!$B:$P,P$1,0)</f>
        <v>2490</v>
      </c>
      <c r="Q68" s="42">
        <f t="shared" ref="Q68:Q131" si="8">O68-K68</f>
        <v>0</v>
      </c>
      <c r="R68" s="42">
        <f t="shared" ref="R68:R131" si="9">P68-N68</f>
        <v>100</v>
      </c>
      <c r="S68" s="85">
        <f t="shared" ref="S68:S131" si="10">IFERROR(ROUND(N68*(1-$S$2),),"")</f>
        <v>2390</v>
      </c>
      <c r="T68" s="60">
        <f>IFERROR(VLOOKUP($B68,'Из ГУГЛа'!$B:$G,4,0)*U68+V68,VLOOKUP($B68,'Из ГУГЛа'!$B:$G,4,0))</f>
        <v>2295</v>
      </c>
      <c r="U68" s="15">
        <v>0.5</v>
      </c>
      <c r="V68" s="76">
        <f>INDEX($AA:$AA,MATCH($H68,$C:$C,0))</f>
        <v>250</v>
      </c>
      <c r="W68" s="74">
        <f t="shared" ref="W68:W131" si="11">IFERROR(S68/K68-1,"")</f>
        <v>0.32777777777777772</v>
      </c>
      <c r="X68" s="74">
        <f t="shared" ref="X68:X131" si="12">IFERROR((Z68-S68)/Z68,"")</f>
        <v>-4.1394335511982572E-2</v>
      </c>
      <c r="Y68" s="74">
        <f t="shared" ref="Y68:Y131" si="13">IFERROR(IF(Z68="","",Z68/K68-1),"")</f>
        <v>0.27499999999999991</v>
      </c>
      <c r="Z68" s="76">
        <f>INDEX($Z:$Z,MATCH($H68,$C:$C,0))+V68</f>
        <v>2295</v>
      </c>
      <c r="AB68" s="43" t="str">
        <f>INDEX($AB:$AB,MATCH($H68,$C:$C,0))</f>
        <v>https://motorring.ru/product/6155-originalynye-bokovye-zerkala-antiblikom-elektroprivodom-obogrevom</v>
      </c>
    </row>
    <row r="69" spans="1:28" ht="90" x14ac:dyDescent="0.25">
      <c r="A69" s="71" t="str">
        <f>INDEX('Выгр Торг'!$A:$A,MATCH($B69,'Выгр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69" s="88">
        <v>137166</v>
      </c>
      <c r="C69" s="72">
        <f>VLOOKUP($B69,'Выгр Торг'!$B:$P,C$1,0)</f>
        <v>143829</v>
      </c>
      <c r="D69" s="71" t="str">
        <f>VLOOKUP($B69,'Выгр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Магма (оранжевый, 119))</v>
      </c>
      <c r="E69" s="72" t="str">
        <f>VLOOKUP($B69,'Выгр Торг'!$B:$P,E$1,0)</f>
        <v>Y</v>
      </c>
      <c r="F69" s="72" t="str">
        <f>VLOOKUP($B69,'Выгр Торг'!$B:$P,F$1,0)</f>
        <v>1</v>
      </c>
      <c r="G69" s="36"/>
      <c r="H69" s="28">
        <v>143764</v>
      </c>
      <c r="I69" s="53">
        <f>INDEX($I:$I,MATCH($H69,$C:$C,0))</f>
        <v>300</v>
      </c>
      <c r="J69" s="5" t="s">
        <v>2577</v>
      </c>
      <c r="K69" s="56">
        <f>INDEX($K:$K,MATCH($H69,$C:$C,0))+I69</f>
        <v>1800</v>
      </c>
      <c r="L69" s="14">
        <f>VLOOKUP(K69,Наценка!$A$1:$B$8,2,1)</f>
        <v>1.45</v>
      </c>
      <c r="M69" s="56">
        <f>INDEX($M:$M,MATCH($H69,$C:$C,0))+I69*$M$2</f>
        <v>2335</v>
      </c>
      <c r="N69" s="57">
        <f t="shared" si="7"/>
        <v>2390</v>
      </c>
      <c r="O69" s="72">
        <f>VLOOKUP($B69,'Выгр Торг'!$B:$P,O$1,0)</f>
        <v>1800</v>
      </c>
      <c r="P69" s="72">
        <f>VLOOKUP($B69,'Выгр Торг'!$B:$P,P$1,0)</f>
        <v>2490</v>
      </c>
      <c r="Q69" s="42">
        <f t="shared" si="8"/>
        <v>0</v>
      </c>
      <c r="R69" s="42">
        <f t="shared" si="9"/>
        <v>100</v>
      </c>
      <c r="S69" s="85">
        <f t="shared" si="10"/>
        <v>2390</v>
      </c>
      <c r="T69" s="60">
        <f>IFERROR(VLOOKUP($B69,'Из ГУГЛа'!$B:$G,4,0)*U69+V69,VLOOKUP($B69,'Из ГУГЛа'!$B:$G,4,0))</f>
        <v>2295</v>
      </c>
      <c r="U69" s="15">
        <v>0.5</v>
      </c>
      <c r="V69" s="76">
        <f>INDEX($AA:$AA,MATCH($H69,$C:$C,0))</f>
        <v>250</v>
      </c>
      <c r="W69" s="74">
        <f t="shared" si="11"/>
        <v>0.32777777777777772</v>
      </c>
      <c r="X69" s="74">
        <f t="shared" si="12"/>
        <v>-4.1394335511982572E-2</v>
      </c>
      <c r="Y69" s="74">
        <f t="shared" si="13"/>
        <v>0.27499999999999991</v>
      </c>
      <c r="Z69" s="76">
        <f>INDEX($Z:$Z,MATCH($H69,$C:$C,0))+V69</f>
        <v>2295</v>
      </c>
      <c r="AB69" s="43" t="str">
        <f>INDEX($AB:$AB,MATCH($H69,$C:$C,0))</f>
        <v>https://motorring.ru/product/6155-originalynye-bokovye-zerkala-antiblikom-elektroprivodom-obogrevom</v>
      </c>
    </row>
    <row r="70" spans="1:28" ht="90" x14ac:dyDescent="0.25">
      <c r="A70" s="71" t="str">
        <f>INDEX('Выгр Торг'!$A:$A,MATCH($B70,'Выгр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0" s="88">
        <v>137167</v>
      </c>
      <c r="C70" s="72">
        <f>VLOOKUP($B70,'Выгр Торг'!$B:$P,C$1,0)</f>
        <v>143830</v>
      </c>
      <c r="D70" s="71" t="str">
        <f>VLOOKUP($B70,'Выгр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Мускат (серебристо-серо-золотистый, 620))</v>
      </c>
      <c r="E70" s="72" t="str">
        <f>VLOOKUP($B70,'Выгр Торг'!$B:$P,E$1,0)</f>
        <v>Y</v>
      </c>
      <c r="F70" s="72" t="str">
        <f>VLOOKUP($B70,'Выгр Торг'!$B:$P,F$1,0)</f>
        <v>1</v>
      </c>
      <c r="G70" s="36"/>
      <c r="H70" s="28">
        <v>143764</v>
      </c>
      <c r="I70" s="53">
        <f>INDEX($I:$I,MATCH($H70,$C:$C,0))</f>
        <v>300</v>
      </c>
      <c r="J70" s="5" t="s">
        <v>2577</v>
      </c>
      <c r="K70" s="56">
        <f>INDEX($K:$K,MATCH($H70,$C:$C,0))+I70</f>
        <v>1800</v>
      </c>
      <c r="L70" s="14">
        <f>VLOOKUP(K70,Наценка!$A$1:$B$8,2,1)</f>
        <v>1.45</v>
      </c>
      <c r="M70" s="56">
        <f>INDEX($M:$M,MATCH($H70,$C:$C,0))+I70*$M$2</f>
        <v>2335</v>
      </c>
      <c r="N70" s="57">
        <f t="shared" si="7"/>
        <v>2390</v>
      </c>
      <c r="O70" s="72">
        <f>VLOOKUP($B70,'Выгр Торг'!$B:$P,O$1,0)</f>
        <v>1800</v>
      </c>
      <c r="P70" s="72">
        <f>VLOOKUP($B70,'Выгр Торг'!$B:$P,P$1,0)</f>
        <v>2490</v>
      </c>
      <c r="Q70" s="42">
        <f t="shared" si="8"/>
        <v>0</v>
      </c>
      <c r="R70" s="42">
        <f t="shared" si="9"/>
        <v>100</v>
      </c>
      <c r="S70" s="85">
        <f t="shared" si="10"/>
        <v>2390</v>
      </c>
      <c r="T70" s="60">
        <f>IFERROR(VLOOKUP($B70,'Из ГУГЛа'!$B:$G,4,0)*U70+V70,VLOOKUP($B70,'Из ГУГЛа'!$B:$G,4,0))</f>
        <v>2295</v>
      </c>
      <c r="U70" s="15">
        <v>0.5</v>
      </c>
      <c r="V70" s="76">
        <f>INDEX($AA:$AA,MATCH($H70,$C:$C,0))</f>
        <v>250</v>
      </c>
      <c r="W70" s="74">
        <f t="shared" si="11"/>
        <v>0.32777777777777772</v>
      </c>
      <c r="X70" s="74">
        <f t="shared" si="12"/>
        <v>-4.1394335511982572E-2</v>
      </c>
      <c r="Y70" s="74">
        <f t="shared" si="13"/>
        <v>0.27499999999999991</v>
      </c>
      <c r="Z70" s="76">
        <f>INDEX($Z:$Z,MATCH($H70,$C:$C,0))+V70</f>
        <v>2295</v>
      </c>
      <c r="AB70" s="43" t="str">
        <f>INDEX($AB:$AB,MATCH($H70,$C:$C,0))</f>
        <v>https://motorring.ru/product/6155-originalynye-bokovye-zerkala-antiblikom-elektroprivodom-obogrevom</v>
      </c>
    </row>
    <row r="71" spans="1:28" ht="90" x14ac:dyDescent="0.25">
      <c r="A71" s="71" t="str">
        <f>INDEX('Выгр Торг'!$A:$A,MATCH($B71,'Выгр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1" s="88">
        <v>137168</v>
      </c>
      <c r="C71" s="72">
        <f>VLOOKUP($B71,'Выгр Торг'!$B:$P,C$1,0)</f>
        <v>143831</v>
      </c>
      <c r="D71" s="71" t="str">
        <f>VLOOKUP($B71,'Выгр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Одиссей (Серо-синий, 497))</v>
      </c>
      <c r="E71" s="72" t="str">
        <f>VLOOKUP($B71,'Выгр Торг'!$B:$P,E$1,0)</f>
        <v>Y</v>
      </c>
      <c r="F71" s="72" t="str">
        <f>VLOOKUP($B71,'Выгр Торг'!$B:$P,F$1,0)</f>
        <v>1</v>
      </c>
      <c r="G71" s="36"/>
      <c r="H71" s="28">
        <v>143764</v>
      </c>
      <c r="I71" s="53">
        <f>INDEX($I:$I,MATCH($H71,$C:$C,0))</f>
        <v>300</v>
      </c>
      <c r="J71" s="5" t="s">
        <v>2577</v>
      </c>
      <c r="K71" s="56">
        <f>INDEX($K:$K,MATCH($H71,$C:$C,0))+I71</f>
        <v>1800</v>
      </c>
      <c r="L71" s="14">
        <f>VLOOKUP(K71,Наценка!$A$1:$B$8,2,1)</f>
        <v>1.45</v>
      </c>
      <c r="M71" s="56">
        <f>INDEX($M:$M,MATCH($H71,$C:$C,0))+I71*$M$2</f>
        <v>2335</v>
      </c>
      <c r="N71" s="57">
        <f t="shared" si="7"/>
        <v>2390</v>
      </c>
      <c r="O71" s="72">
        <f>VLOOKUP($B71,'Выгр Торг'!$B:$P,O$1,0)</f>
        <v>1800</v>
      </c>
      <c r="P71" s="72">
        <f>VLOOKUP($B71,'Выгр Торг'!$B:$P,P$1,0)</f>
        <v>2490</v>
      </c>
      <c r="Q71" s="42">
        <f t="shared" si="8"/>
        <v>0</v>
      </c>
      <c r="R71" s="42">
        <f t="shared" si="9"/>
        <v>100</v>
      </c>
      <c r="S71" s="85">
        <f t="shared" si="10"/>
        <v>2390</v>
      </c>
      <c r="T71" s="60">
        <f>IFERROR(VLOOKUP($B71,'Из ГУГЛа'!$B:$G,4,0)*U71+V71,VLOOKUP($B71,'Из ГУГЛа'!$B:$G,4,0))</f>
        <v>2295</v>
      </c>
      <c r="U71" s="15">
        <v>0.5</v>
      </c>
      <c r="V71" s="76">
        <f>INDEX($AA:$AA,MATCH($H71,$C:$C,0))</f>
        <v>250</v>
      </c>
      <c r="W71" s="74">
        <f t="shared" si="11"/>
        <v>0.32777777777777772</v>
      </c>
      <c r="X71" s="74">
        <f t="shared" si="12"/>
        <v>-4.1394335511982572E-2</v>
      </c>
      <c r="Y71" s="74">
        <f t="shared" si="13"/>
        <v>0.27499999999999991</v>
      </c>
      <c r="Z71" s="76">
        <f>INDEX($Z:$Z,MATCH($H71,$C:$C,0))+V71</f>
        <v>2295</v>
      </c>
      <c r="AB71" s="43" t="str">
        <f>INDEX($AB:$AB,MATCH($H71,$C:$C,0))</f>
        <v>https://motorring.ru/product/6155-originalynye-bokovye-zerkala-antiblikom-elektroprivodom-obogrevom</v>
      </c>
    </row>
    <row r="72" spans="1:28" ht="90" x14ac:dyDescent="0.25">
      <c r="A72" s="71" t="str">
        <f>INDEX('Выгр Торг'!$A:$A,MATCH($B72,'Выгр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2" s="88">
        <v>137169</v>
      </c>
      <c r="C72" s="72">
        <f>VLOOKUP($B72,'Выгр Торг'!$B:$P,C$1,0)</f>
        <v>143832</v>
      </c>
      <c r="D72" s="71" t="str">
        <f>VLOOKUP($B72,'Выгр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Пантера (черная база, 672))</v>
      </c>
      <c r="E72" s="72" t="str">
        <f>VLOOKUP($B72,'Выгр Торг'!$B:$P,E$1,0)</f>
        <v>Y</v>
      </c>
      <c r="F72" s="72" t="str">
        <f>VLOOKUP($B72,'Выгр Торг'!$B:$P,F$1,0)</f>
        <v>1</v>
      </c>
      <c r="G72" s="36"/>
      <c r="H72" s="28">
        <v>143764</v>
      </c>
      <c r="I72" s="53">
        <f>INDEX($I:$I,MATCH($H72,$C:$C,0))</f>
        <v>300</v>
      </c>
      <c r="J72" s="5" t="s">
        <v>2577</v>
      </c>
      <c r="K72" s="56">
        <f>INDEX($K:$K,MATCH($H72,$C:$C,0))+I72</f>
        <v>1800</v>
      </c>
      <c r="L72" s="14">
        <f>VLOOKUP(K72,Наценка!$A$1:$B$8,2,1)</f>
        <v>1.45</v>
      </c>
      <c r="M72" s="56">
        <f>INDEX($M:$M,MATCH($H72,$C:$C,0))+I72*$M$2</f>
        <v>2335</v>
      </c>
      <c r="N72" s="57">
        <f t="shared" si="7"/>
        <v>2390</v>
      </c>
      <c r="O72" s="72">
        <f>VLOOKUP($B72,'Выгр Торг'!$B:$P,O$1,0)</f>
        <v>1800</v>
      </c>
      <c r="P72" s="72">
        <f>VLOOKUP($B72,'Выгр Торг'!$B:$P,P$1,0)</f>
        <v>2490</v>
      </c>
      <c r="Q72" s="42">
        <f t="shared" si="8"/>
        <v>0</v>
      </c>
      <c r="R72" s="42">
        <f t="shared" si="9"/>
        <v>100</v>
      </c>
      <c r="S72" s="85">
        <f t="shared" si="10"/>
        <v>2390</v>
      </c>
      <c r="T72" s="60">
        <f>IFERROR(VLOOKUP($B72,'Из ГУГЛа'!$B:$G,4,0)*U72+V72,VLOOKUP($B72,'Из ГУГЛа'!$B:$G,4,0))</f>
        <v>2295</v>
      </c>
      <c r="U72" s="15">
        <v>0.5</v>
      </c>
      <c r="V72" s="76">
        <f>INDEX($AA:$AA,MATCH($H72,$C:$C,0))</f>
        <v>250</v>
      </c>
      <c r="W72" s="74">
        <f t="shared" si="11"/>
        <v>0.32777777777777772</v>
      </c>
      <c r="X72" s="74">
        <f t="shared" si="12"/>
        <v>-4.1394335511982572E-2</v>
      </c>
      <c r="Y72" s="74">
        <f t="shared" si="13"/>
        <v>0.27499999999999991</v>
      </c>
      <c r="Z72" s="76">
        <f>INDEX($Z:$Z,MATCH($H72,$C:$C,0))+V72</f>
        <v>2295</v>
      </c>
      <c r="AB72" s="43" t="str">
        <f>INDEX($AB:$AB,MATCH($H72,$C:$C,0))</f>
        <v>https://motorring.ru/product/6155-originalynye-bokovye-zerkala-antiblikom-elektroprivodom-obogrevom</v>
      </c>
    </row>
    <row r="73" spans="1:28" ht="90" x14ac:dyDescent="0.25">
      <c r="A73" s="71" t="str">
        <f>INDEX('Выгр Торг'!$A:$A,MATCH($B73,'Выгр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3" s="88">
        <v>137170</v>
      </c>
      <c r="C73" s="72">
        <f>VLOOKUP($B73,'Выгр Торг'!$B:$P,C$1,0)</f>
        <v>143833</v>
      </c>
      <c r="D73" s="71" t="str">
        <f>VLOOKUP($B73,'Выгр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Персей (темно-синий, 429))</v>
      </c>
      <c r="E73" s="72" t="str">
        <f>VLOOKUP($B73,'Выгр Торг'!$B:$P,E$1,0)</f>
        <v>Y</v>
      </c>
      <c r="F73" s="72" t="str">
        <f>VLOOKUP($B73,'Выгр Торг'!$B:$P,F$1,0)</f>
        <v>1</v>
      </c>
      <c r="G73" s="36"/>
      <c r="H73" s="28">
        <v>143764</v>
      </c>
      <c r="I73" s="53">
        <f>INDEX($I:$I,MATCH($H73,$C:$C,0))</f>
        <v>300</v>
      </c>
      <c r="J73" s="5" t="s">
        <v>2577</v>
      </c>
      <c r="K73" s="56">
        <f>INDEX($K:$K,MATCH($H73,$C:$C,0))+I73</f>
        <v>1800</v>
      </c>
      <c r="L73" s="14">
        <f>VLOOKUP(K73,Наценка!$A$1:$B$8,2,1)</f>
        <v>1.45</v>
      </c>
      <c r="M73" s="56">
        <f>INDEX($M:$M,MATCH($H73,$C:$C,0))+I73*$M$2</f>
        <v>2335</v>
      </c>
      <c r="N73" s="57">
        <f t="shared" si="7"/>
        <v>2390</v>
      </c>
      <c r="O73" s="72">
        <f>VLOOKUP($B73,'Выгр Торг'!$B:$P,O$1,0)</f>
        <v>1800</v>
      </c>
      <c r="P73" s="72">
        <f>VLOOKUP($B73,'Выгр Торг'!$B:$P,P$1,0)</f>
        <v>2490</v>
      </c>
      <c r="Q73" s="42">
        <f t="shared" si="8"/>
        <v>0</v>
      </c>
      <c r="R73" s="42">
        <f t="shared" si="9"/>
        <v>100</v>
      </c>
      <c r="S73" s="85">
        <f t="shared" si="10"/>
        <v>2390</v>
      </c>
      <c r="T73" s="60">
        <f>IFERROR(VLOOKUP($B73,'Из ГУГЛа'!$B:$G,4,0)*U73+V73,VLOOKUP($B73,'Из ГУГЛа'!$B:$G,4,0))</f>
        <v>2295</v>
      </c>
      <c r="U73" s="15">
        <v>0.5</v>
      </c>
      <c r="V73" s="76">
        <f>INDEX($AA:$AA,MATCH($H73,$C:$C,0))</f>
        <v>250</v>
      </c>
      <c r="W73" s="74">
        <f t="shared" si="11"/>
        <v>0.32777777777777772</v>
      </c>
      <c r="X73" s="74">
        <f t="shared" si="12"/>
        <v>-4.1394335511982572E-2</v>
      </c>
      <c r="Y73" s="74">
        <f t="shared" si="13"/>
        <v>0.27499999999999991</v>
      </c>
      <c r="Z73" s="76">
        <f>INDEX($Z:$Z,MATCH($H73,$C:$C,0))+V73</f>
        <v>2295</v>
      </c>
      <c r="AB73" s="43" t="str">
        <f>INDEX($AB:$AB,MATCH($H73,$C:$C,0))</f>
        <v>https://motorring.ru/product/6155-originalynye-bokovye-zerkala-antiblikom-elektroprivodom-obogrevom</v>
      </c>
    </row>
    <row r="74" spans="1:28" ht="90" x14ac:dyDescent="0.25">
      <c r="A74" s="71" t="str">
        <f>INDEX('Выгр Торг'!$A:$A,MATCH($B74,'Выгр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4" s="88">
        <v>137171</v>
      </c>
      <c r="C74" s="72">
        <f>VLOOKUP($B74,'Выгр Торг'!$B:$P,C$1,0)</f>
        <v>143834</v>
      </c>
      <c r="D74" s="71" t="str">
        <f>VLOOKUP($B74,'Выгр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Пламя (темно-красный, 193))</v>
      </c>
      <c r="E74" s="72" t="str">
        <f>VLOOKUP($B74,'Выгр Торг'!$B:$P,E$1,0)</f>
        <v>Y</v>
      </c>
      <c r="F74" s="72" t="str">
        <f>VLOOKUP($B74,'Выгр Торг'!$B:$P,F$1,0)</f>
        <v>1</v>
      </c>
      <c r="G74" s="36"/>
      <c r="H74" s="28">
        <v>143764</v>
      </c>
      <c r="I74" s="53">
        <f>INDEX($I:$I,MATCH($H74,$C:$C,0))</f>
        <v>300</v>
      </c>
      <c r="J74" s="5" t="s">
        <v>2577</v>
      </c>
      <c r="K74" s="56">
        <f>INDEX($K:$K,MATCH($H74,$C:$C,0))+I74</f>
        <v>1800</v>
      </c>
      <c r="L74" s="14">
        <f>VLOOKUP(K74,Наценка!$A$1:$B$8,2,1)</f>
        <v>1.45</v>
      </c>
      <c r="M74" s="56">
        <f>INDEX($M:$M,MATCH($H74,$C:$C,0))+I74*$M$2</f>
        <v>2335</v>
      </c>
      <c r="N74" s="57">
        <f t="shared" si="7"/>
        <v>2390</v>
      </c>
      <c r="O74" s="72">
        <f>VLOOKUP($B74,'Выгр Торг'!$B:$P,O$1,0)</f>
        <v>1800</v>
      </c>
      <c r="P74" s="72">
        <f>VLOOKUP($B74,'Выгр Торг'!$B:$P,P$1,0)</f>
        <v>2490</v>
      </c>
      <c r="Q74" s="42">
        <f t="shared" si="8"/>
        <v>0</v>
      </c>
      <c r="R74" s="42">
        <f t="shared" si="9"/>
        <v>100</v>
      </c>
      <c r="S74" s="85">
        <f t="shared" si="10"/>
        <v>2390</v>
      </c>
      <c r="T74" s="60">
        <f>IFERROR(VLOOKUP($B74,'Из ГУГЛа'!$B:$G,4,0)*U74+V74,VLOOKUP($B74,'Из ГУГЛа'!$B:$G,4,0))</f>
        <v>2295</v>
      </c>
      <c r="U74" s="15">
        <v>0.5</v>
      </c>
      <c r="V74" s="76">
        <f>INDEX($AA:$AA,MATCH($H74,$C:$C,0))</f>
        <v>250</v>
      </c>
      <c r="W74" s="74">
        <f t="shared" si="11"/>
        <v>0.32777777777777772</v>
      </c>
      <c r="X74" s="74">
        <f t="shared" si="12"/>
        <v>-4.1394335511982572E-2</v>
      </c>
      <c r="Y74" s="74">
        <f t="shared" si="13"/>
        <v>0.27499999999999991</v>
      </c>
      <c r="Z74" s="76">
        <f>INDEX($Z:$Z,MATCH($H74,$C:$C,0))+V74</f>
        <v>2295</v>
      </c>
      <c r="AB74" s="43" t="str">
        <f>INDEX($AB:$AB,MATCH($H74,$C:$C,0))</f>
        <v>https://motorring.ru/product/6155-originalynye-bokovye-zerkala-antiblikom-elektroprivodom-obogrevom</v>
      </c>
    </row>
    <row r="75" spans="1:28" ht="90" x14ac:dyDescent="0.25">
      <c r="A75" s="71" t="str">
        <f>INDEX('Выгр Торг'!$A:$A,MATCH($B75,'Выгр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5" s="88">
        <v>137172</v>
      </c>
      <c r="C75" s="72">
        <f>VLOOKUP($B75,'Выгр Торг'!$B:$P,C$1,0)</f>
        <v>143835</v>
      </c>
      <c r="D75" s="71" t="str">
        <f>VLOOKUP($B75,'Выгр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Платина (серебристо-бежевый, 691))</v>
      </c>
      <c r="E75" s="72" t="str">
        <f>VLOOKUP($B75,'Выгр Торг'!$B:$P,E$1,0)</f>
        <v>Y</v>
      </c>
      <c r="F75" s="72" t="str">
        <f>VLOOKUP($B75,'Выгр Торг'!$B:$P,F$1,0)</f>
        <v>1</v>
      </c>
      <c r="G75" s="36"/>
      <c r="H75" s="28">
        <v>143764</v>
      </c>
      <c r="I75" s="53">
        <f>INDEX($I:$I,MATCH($H75,$C:$C,0))</f>
        <v>300</v>
      </c>
      <c r="J75" s="5" t="s">
        <v>2577</v>
      </c>
      <c r="K75" s="56">
        <f>INDEX($K:$K,MATCH($H75,$C:$C,0))+I75</f>
        <v>1800</v>
      </c>
      <c r="L75" s="14">
        <f>VLOOKUP(K75,Наценка!$A$1:$B$8,2,1)</f>
        <v>1.45</v>
      </c>
      <c r="M75" s="56">
        <f>INDEX($M:$M,MATCH($H75,$C:$C,0))+I75*$M$2</f>
        <v>2335</v>
      </c>
      <c r="N75" s="57">
        <f t="shared" si="7"/>
        <v>2390</v>
      </c>
      <c r="O75" s="72">
        <f>VLOOKUP($B75,'Выгр Торг'!$B:$P,O$1,0)</f>
        <v>1800</v>
      </c>
      <c r="P75" s="72">
        <f>VLOOKUP($B75,'Выгр Торг'!$B:$P,P$1,0)</f>
        <v>2490</v>
      </c>
      <c r="Q75" s="42">
        <f t="shared" si="8"/>
        <v>0</v>
      </c>
      <c r="R75" s="42">
        <f t="shared" si="9"/>
        <v>100</v>
      </c>
      <c r="S75" s="85">
        <f t="shared" si="10"/>
        <v>2390</v>
      </c>
      <c r="T75" s="60">
        <f>IFERROR(VLOOKUP($B75,'Из ГУГЛа'!$B:$G,4,0)*U75+V75,VLOOKUP($B75,'Из ГУГЛа'!$B:$G,4,0))</f>
        <v>2295</v>
      </c>
      <c r="U75" s="15">
        <v>0.5</v>
      </c>
      <c r="V75" s="76">
        <f>INDEX($AA:$AA,MATCH($H75,$C:$C,0))</f>
        <v>250</v>
      </c>
      <c r="W75" s="74">
        <f t="shared" si="11"/>
        <v>0.32777777777777772</v>
      </c>
      <c r="X75" s="74">
        <f t="shared" si="12"/>
        <v>-4.1394335511982572E-2</v>
      </c>
      <c r="Y75" s="74">
        <f t="shared" si="13"/>
        <v>0.27499999999999991</v>
      </c>
      <c r="Z75" s="76">
        <f>INDEX($Z:$Z,MATCH($H75,$C:$C,0))+V75</f>
        <v>2295</v>
      </c>
      <c r="AB75" s="43" t="str">
        <f>INDEX($AB:$AB,MATCH($H75,$C:$C,0))</f>
        <v>https://motorring.ru/product/6155-originalynye-bokovye-zerkala-antiblikom-elektroprivodom-obogrevom</v>
      </c>
    </row>
    <row r="76" spans="1:28" ht="90" x14ac:dyDescent="0.25">
      <c r="A76" s="71" t="str">
        <f>INDEX('Выгр Торг'!$A:$A,MATCH($B76,'Выгр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6" s="88">
        <v>137173</v>
      </c>
      <c r="C76" s="72">
        <f>VLOOKUP($B76,'Выгр Торг'!$B:$P,C$1,0)</f>
        <v>143836</v>
      </c>
      <c r="D76" s="71" t="str">
        <f>VLOOKUP($B76,'Выгр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Портвейн (темно-вишневый металлик, 192))</v>
      </c>
      <c r="E76" s="72" t="str">
        <f>VLOOKUP($B76,'Выгр Торг'!$B:$P,E$1,0)</f>
        <v>Y</v>
      </c>
      <c r="F76" s="72" t="str">
        <f>VLOOKUP($B76,'Выгр Торг'!$B:$P,F$1,0)</f>
        <v>1</v>
      </c>
      <c r="G76" s="36"/>
      <c r="H76" s="28">
        <v>143764</v>
      </c>
      <c r="I76" s="53">
        <f>INDEX($I:$I,MATCH($H76,$C:$C,0))</f>
        <v>300</v>
      </c>
      <c r="J76" s="5" t="s">
        <v>2577</v>
      </c>
      <c r="K76" s="56">
        <f>INDEX($K:$K,MATCH($H76,$C:$C,0))+I76</f>
        <v>1800</v>
      </c>
      <c r="L76" s="14">
        <f>VLOOKUP(K76,Наценка!$A$1:$B$8,2,1)</f>
        <v>1.45</v>
      </c>
      <c r="M76" s="56">
        <f>INDEX($M:$M,MATCH($H76,$C:$C,0))+I76*$M$2</f>
        <v>2335</v>
      </c>
      <c r="N76" s="57">
        <f t="shared" si="7"/>
        <v>2390</v>
      </c>
      <c r="O76" s="72">
        <f>VLOOKUP($B76,'Выгр Торг'!$B:$P,O$1,0)</f>
        <v>1800</v>
      </c>
      <c r="P76" s="72">
        <f>VLOOKUP($B76,'Выгр Торг'!$B:$P,P$1,0)</f>
        <v>2490</v>
      </c>
      <c r="Q76" s="42">
        <f t="shared" si="8"/>
        <v>0</v>
      </c>
      <c r="R76" s="42">
        <f t="shared" si="9"/>
        <v>100</v>
      </c>
      <c r="S76" s="85">
        <f t="shared" si="10"/>
        <v>2390</v>
      </c>
      <c r="T76" s="60">
        <f>IFERROR(VLOOKUP($B76,'Из ГУГЛа'!$B:$G,4,0)*U76+V76,VLOOKUP($B76,'Из ГУГЛа'!$B:$G,4,0))</f>
        <v>2295</v>
      </c>
      <c r="U76" s="15">
        <v>0.5</v>
      </c>
      <c r="V76" s="76">
        <f>INDEX($AA:$AA,MATCH($H76,$C:$C,0))</f>
        <v>250</v>
      </c>
      <c r="W76" s="74">
        <f t="shared" si="11"/>
        <v>0.32777777777777772</v>
      </c>
      <c r="X76" s="74">
        <f t="shared" si="12"/>
        <v>-4.1394335511982572E-2</v>
      </c>
      <c r="Y76" s="74">
        <f t="shared" si="13"/>
        <v>0.27499999999999991</v>
      </c>
      <c r="Z76" s="76">
        <f>INDEX($Z:$Z,MATCH($H76,$C:$C,0))+V76</f>
        <v>2295</v>
      </c>
      <c r="AB76" s="43" t="str">
        <f>INDEX($AB:$AB,MATCH($H76,$C:$C,0))</f>
        <v>https://motorring.ru/product/6155-originalynye-bokovye-zerkala-antiblikom-elektroprivodom-obogrevom</v>
      </c>
    </row>
    <row r="77" spans="1:28" ht="90" x14ac:dyDescent="0.25">
      <c r="A77" s="71" t="str">
        <f>INDEX('Выгр Торг'!$A:$A,MATCH($B77,'Выгр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7" s="88">
        <v>137174</v>
      </c>
      <c r="C77" s="72">
        <f>VLOOKUP($B77,'Выгр Торг'!$B:$P,C$1,0)</f>
        <v>143837</v>
      </c>
      <c r="D77" s="71" t="str">
        <f>VLOOKUP($B77,'Выгр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Премьер (канареечный желтый, 222))</v>
      </c>
      <c r="E77" s="72" t="str">
        <f>VLOOKUP($B77,'Выгр Торг'!$B:$P,E$1,0)</f>
        <v>Y</v>
      </c>
      <c r="F77" s="72" t="str">
        <f>VLOOKUP($B77,'Выгр Торг'!$B:$P,F$1,0)</f>
        <v>1</v>
      </c>
      <c r="G77" s="36"/>
      <c r="H77" s="28">
        <v>143764</v>
      </c>
      <c r="I77" s="53">
        <f>INDEX($I:$I,MATCH($H77,$C:$C,0))</f>
        <v>300</v>
      </c>
      <c r="J77" s="5" t="s">
        <v>2577</v>
      </c>
      <c r="K77" s="56">
        <f>INDEX($K:$K,MATCH($H77,$C:$C,0))+I77</f>
        <v>1800</v>
      </c>
      <c r="L77" s="14">
        <f>VLOOKUP(K77,Наценка!$A$1:$B$8,2,1)</f>
        <v>1.45</v>
      </c>
      <c r="M77" s="56">
        <f>INDEX($M:$M,MATCH($H77,$C:$C,0))+I77*$M$2</f>
        <v>2335</v>
      </c>
      <c r="N77" s="57">
        <f t="shared" si="7"/>
        <v>2390</v>
      </c>
      <c r="O77" s="72">
        <f>VLOOKUP($B77,'Выгр Торг'!$B:$P,O$1,0)</f>
        <v>1800</v>
      </c>
      <c r="P77" s="72">
        <f>VLOOKUP($B77,'Выгр Торг'!$B:$P,P$1,0)</f>
        <v>2490</v>
      </c>
      <c r="Q77" s="42">
        <f t="shared" si="8"/>
        <v>0</v>
      </c>
      <c r="R77" s="42">
        <f t="shared" si="9"/>
        <v>100</v>
      </c>
      <c r="S77" s="85">
        <f t="shared" si="10"/>
        <v>2390</v>
      </c>
      <c r="T77" s="60">
        <f>IFERROR(VLOOKUP($B77,'Из ГУГЛа'!$B:$G,4,0)*U77+V77,VLOOKUP($B77,'Из ГУГЛа'!$B:$G,4,0))</f>
        <v>2295</v>
      </c>
      <c r="U77" s="15">
        <v>0.5</v>
      </c>
      <c r="V77" s="76">
        <f>INDEX($AA:$AA,MATCH($H77,$C:$C,0))</f>
        <v>250</v>
      </c>
      <c r="W77" s="74">
        <f t="shared" si="11"/>
        <v>0.32777777777777772</v>
      </c>
      <c r="X77" s="74">
        <f t="shared" si="12"/>
        <v>-4.1394335511982572E-2</v>
      </c>
      <c r="Y77" s="74">
        <f t="shared" si="13"/>
        <v>0.27499999999999991</v>
      </c>
      <c r="Z77" s="76">
        <f>INDEX($Z:$Z,MATCH($H77,$C:$C,0))+V77</f>
        <v>2295</v>
      </c>
      <c r="AB77" s="43" t="str">
        <f>INDEX($AB:$AB,MATCH($H77,$C:$C,0))</f>
        <v>https://motorring.ru/product/6155-originalynye-bokovye-zerkala-antiblikom-elektroprivodom-obogrevom</v>
      </c>
    </row>
    <row r="78" spans="1:28" ht="90" x14ac:dyDescent="0.25">
      <c r="A78" s="71" t="str">
        <f>INDEX('Выгр Торг'!$A:$A,MATCH($B78,'Выгр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8" s="88">
        <v>137175</v>
      </c>
      <c r="C78" s="72">
        <f>VLOOKUP($B78,'Выгр Торг'!$B:$P,C$1,0)</f>
        <v>143838</v>
      </c>
      <c r="D78" s="71" t="str">
        <f>VLOOKUP($B78,'Выгр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Рислинг (серебристо-бледно-серый, 610))</v>
      </c>
      <c r="E78" s="72" t="str">
        <f>VLOOKUP($B78,'Выгр Торг'!$B:$P,E$1,0)</f>
        <v>Y</v>
      </c>
      <c r="F78" s="72" t="str">
        <f>VLOOKUP($B78,'Выгр Торг'!$B:$P,F$1,0)</f>
        <v>1</v>
      </c>
      <c r="G78" s="36"/>
      <c r="H78" s="28">
        <v>143764</v>
      </c>
      <c r="I78" s="53">
        <f>INDEX($I:$I,MATCH($H78,$C:$C,0))</f>
        <v>300</v>
      </c>
      <c r="J78" s="5" t="s">
        <v>2577</v>
      </c>
      <c r="K78" s="56">
        <f>INDEX($K:$K,MATCH($H78,$C:$C,0))+I78</f>
        <v>1800</v>
      </c>
      <c r="L78" s="14">
        <f>VLOOKUP(K78,Наценка!$A$1:$B$8,2,1)</f>
        <v>1.45</v>
      </c>
      <c r="M78" s="56">
        <f>INDEX($M:$M,MATCH($H78,$C:$C,0))+I78*$M$2</f>
        <v>2335</v>
      </c>
      <c r="N78" s="57">
        <f t="shared" si="7"/>
        <v>2390</v>
      </c>
      <c r="O78" s="72">
        <f>VLOOKUP($B78,'Выгр Торг'!$B:$P,O$1,0)</f>
        <v>1800</v>
      </c>
      <c r="P78" s="72">
        <f>VLOOKUP($B78,'Выгр Торг'!$B:$P,P$1,0)</f>
        <v>2490</v>
      </c>
      <c r="Q78" s="42">
        <f t="shared" si="8"/>
        <v>0</v>
      </c>
      <c r="R78" s="42">
        <f t="shared" si="9"/>
        <v>100</v>
      </c>
      <c r="S78" s="85">
        <f t="shared" si="10"/>
        <v>2390</v>
      </c>
      <c r="T78" s="60">
        <f>IFERROR(VLOOKUP($B78,'Из ГУГЛа'!$B:$G,4,0)*U78+V78,VLOOKUP($B78,'Из ГУГЛа'!$B:$G,4,0))</f>
        <v>2295</v>
      </c>
      <c r="U78" s="15">
        <v>0.5</v>
      </c>
      <c r="V78" s="76">
        <f>INDEX($AA:$AA,MATCH($H78,$C:$C,0))</f>
        <v>250</v>
      </c>
      <c r="W78" s="74">
        <f t="shared" si="11"/>
        <v>0.32777777777777772</v>
      </c>
      <c r="X78" s="74">
        <f t="shared" si="12"/>
        <v>-4.1394335511982572E-2</v>
      </c>
      <c r="Y78" s="74">
        <f t="shared" si="13"/>
        <v>0.27499999999999991</v>
      </c>
      <c r="Z78" s="76">
        <f>INDEX($Z:$Z,MATCH($H78,$C:$C,0))+V78</f>
        <v>2295</v>
      </c>
      <c r="AB78" s="43" t="str">
        <f>INDEX($AB:$AB,MATCH($H78,$C:$C,0))</f>
        <v>https://motorring.ru/product/6155-originalynye-bokovye-zerkala-antiblikom-elektroprivodom-obogrevom</v>
      </c>
    </row>
    <row r="79" spans="1:28" ht="90" x14ac:dyDescent="0.25">
      <c r="A79" s="71" t="str">
        <f>INDEX('Выгр Торг'!$A:$A,MATCH($B79,'Выгр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79" s="88">
        <v>137176</v>
      </c>
      <c r="C79" s="72">
        <f>VLOOKUP($B79,'Выгр Торг'!$B:$P,C$1,0)</f>
        <v>143839</v>
      </c>
      <c r="D79" s="71" t="str">
        <f>VLOOKUP($B79,'Выгр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Слива (серебристо-ярко-синий, 478))</v>
      </c>
      <c r="E79" s="72" t="str">
        <f>VLOOKUP($B79,'Выгр Торг'!$B:$P,E$1,0)</f>
        <v>Y</v>
      </c>
      <c r="F79" s="72" t="str">
        <f>VLOOKUP($B79,'Выгр Торг'!$B:$P,F$1,0)</f>
        <v>1</v>
      </c>
      <c r="G79" s="36"/>
      <c r="H79" s="28">
        <v>143764</v>
      </c>
      <c r="I79" s="53">
        <f>INDEX($I:$I,MATCH($H79,$C:$C,0))</f>
        <v>300</v>
      </c>
      <c r="J79" s="5" t="s">
        <v>2577</v>
      </c>
      <c r="K79" s="56">
        <f>INDEX($K:$K,MATCH($H79,$C:$C,0))+I79</f>
        <v>1800</v>
      </c>
      <c r="L79" s="14">
        <f>VLOOKUP(K79,Наценка!$A$1:$B$8,2,1)</f>
        <v>1.45</v>
      </c>
      <c r="M79" s="56">
        <f>INDEX($M:$M,MATCH($H79,$C:$C,0))+I79*$M$2</f>
        <v>2335</v>
      </c>
      <c r="N79" s="57">
        <f t="shared" si="7"/>
        <v>2390</v>
      </c>
      <c r="O79" s="72">
        <f>VLOOKUP($B79,'Выгр Торг'!$B:$P,O$1,0)</f>
        <v>1800</v>
      </c>
      <c r="P79" s="72">
        <f>VLOOKUP($B79,'Выгр Торг'!$B:$P,P$1,0)</f>
        <v>2490</v>
      </c>
      <c r="Q79" s="42">
        <f t="shared" si="8"/>
        <v>0</v>
      </c>
      <c r="R79" s="42">
        <f t="shared" si="9"/>
        <v>100</v>
      </c>
      <c r="S79" s="85">
        <f t="shared" si="10"/>
        <v>2390</v>
      </c>
      <c r="T79" s="60">
        <f>IFERROR(VLOOKUP($B79,'Из ГУГЛа'!$B:$G,4,0)*U79+V79,VLOOKUP($B79,'Из ГУГЛа'!$B:$G,4,0))</f>
        <v>2295</v>
      </c>
      <c r="U79" s="15">
        <v>0.5</v>
      </c>
      <c r="V79" s="76">
        <f>INDEX($AA:$AA,MATCH($H79,$C:$C,0))</f>
        <v>250</v>
      </c>
      <c r="W79" s="74">
        <f t="shared" si="11"/>
        <v>0.32777777777777772</v>
      </c>
      <c r="X79" s="74">
        <f t="shared" si="12"/>
        <v>-4.1394335511982572E-2</v>
      </c>
      <c r="Y79" s="74">
        <f t="shared" si="13"/>
        <v>0.27499999999999991</v>
      </c>
      <c r="Z79" s="76">
        <f>INDEX($Z:$Z,MATCH($H79,$C:$C,0))+V79</f>
        <v>2295</v>
      </c>
      <c r="AB79" s="43" t="str">
        <f>INDEX($AB:$AB,MATCH($H79,$C:$C,0))</f>
        <v>https://motorring.ru/product/6155-originalynye-bokovye-zerkala-antiblikom-elektroprivodom-obogrevom</v>
      </c>
    </row>
    <row r="80" spans="1:28" ht="90" x14ac:dyDescent="0.25">
      <c r="A80" s="71" t="str">
        <f>INDEX('Выгр Торг'!$A:$A,MATCH($B80,'Выгр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0" s="88">
        <v>137177</v>
      </c>
      <c r="C80" s="72">
        <f>VLOOKUP($B80,'Выгр Торг'!$B:$P,C$1,0)</f>
        <v>143840</v>
      </c>
      <c r="D80" s="71" t="str">
        <f>VLOOKUP($B80,'Выгр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Снежная королева (серебристый, 690))</v>
      </c>
      <c r="E80" s="72" t="str">
        <f>VLOOKUP($B80,'Выгр Торг'!$B:$P,E$1,0)</f>
        <v>Y</v>
      </c>
      <c r="F80" s="72" t="str">
        <f>VLOOKUP($B80,'Выгр Торг'!$B:$P,F$1,0)</f>
        <v>1</v>
      </c>
      <c r="G80" s="36"/>
      <c r="H80" s="28">
        <v>143764</v>
      </c>
      <c r="I80" s="53">
        <f>INDEX($I:$I,MATCH($H80,$C:$C,0))</f>
        <v>300</v>
      </c>
      <c r="J80" s="5" t="s">
        <v>2577</v>
      </c>
      <c r="K80" s="56">
        <f>INDEX($K:$K,MATCH($H80,$C:$C,0))+I80</f>
        <v>1800</v>
      </c>
      <c r="L80" s="14">
        <f>VLOOKUP(K80,Наценка!$A$1:$B$8,2,1)</f>
        <v>1.45</v>
      </c>
      <c r="M80" s="56">
        <f>INDEX($M:$M,MATCH($H80,$C:$C,0))+I80*$M$2</f>
        <v>2335</v>
      </c>
      <c r="N80" s="57">
        <f t="shared" si="7"/>
        <v>2390</v>
      </c>
      <c r="O80" s="72">
        <f>VLOOKUP($B80,'Выгр Торг'!$B:$P,O$1,0)</f>
        <v>1800</v>
      </c>
      <c r="P80" s="72">
        <f>VLOOKUP($B80,'Выгр Торг'!$B:$P,P$1,0)</f>
        <v>2490</v>
      </c>
      <c r="Q80" s="42">
        <f t="shared" si="8"/>
        <v>0</v>
      </c>
      <c r="R80" s="42">
        <f t="shared" si="9"/>
        <v>100</v>
      </c>
      <c r="S80" s="85">
        <f t="shared" si="10"/>
        <v>2390</v>
      </c>
      <c r="T80" s="60">
        <f>IFERROR(VLOOKUP($B80,'Из ГУГЛа'!$B:$G,4,0)*U80+V80,VLOOKUP($B80,'Из ГУГЛа'!$B:$G,4,0))</f>
        <v>2295</v>
      </c>
      <c r="U80" s="15">
        <v>0.5</v>
      </c>
      <c r="V80" s="76">
        <f>INDEX($AA:$AA,MATCH($H80,$C:$C,0))</f>
        <v>250</v>
      </c>
      <c r="W80" s="74">
        <f t="shared" si="11"/>
        <v>0.32777777777777772</v>
      </c>
      <c r="X80" s="74">
        <f t="shared" si="12"/>
        <v>-4.1394335511982572E-2</v>
      </c>
      <c r="Y80" s="74">
        <f t="shared" si="13"/>
        <v>0.27499999999999991</v>
      </c>
      <c r="Z80" s="76">
        <f>INDEX($Z:$Z,MATCH($H80,$C:$C,0))+V80</f>
        <v>2295</v>
      </c>
      <c r="AB80" s="43" t="str">
        <f>INDEX($AB:$AB,MATCH($H80,$C:$C,0))</f>
        <v>https://motorring.ru/product/6155-originalynye-bokovye-zerkala-antiblikom-elektroprivodom-obogrevom</v>
      </c>
    </row>
    <row r="81" spans="1:28" ht="90" x14ac:dyDescent="0.25">
      <c r="A81" s="71" t="str">
        <f>INDEX('Выгр Торг'!$A:$A,MATCH($B81,'Выгр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1" s="88">
        <v>137178</v>
      </c>
      <c r="C81" s="72">
        <f>VLOOKUP($B81,'Выгр Торг'!$B:$P,C$1,0)</f>
        <v>143841</v>
      </c>
      <c r="D81" s="71" t="str">
        <f>VLOOKUP($B81,'Выгр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Совиньон (серебристо-серый, 650))</v>
      </c>
      <c r="E81" s="72" t="str">
        <f>VLOOKUP($B81,'Выгр Торг'!$B:$P,E$1,0)</f>
        <v>Y</v>
      </c>
      <c r="F81" s="72" t="str">
        <f>VLOOKUP($B81,'Выгр Торг'!$B:$P,F$1,0)</f>
        <v>1</v>
      </c>
      <c r="G81" s="36"/>
      <c r="H81" s="28">
        <v>143764</v>
      </c>
      <c r="I81" s="53">
        <f>INDEX($I:$I,MATCH($H81,$C:$C,0))</f>
        <v>300</v>
      </c>
      <c r="J81" s="5" t="s">
        <v>2577</v>
      </c>
      <c r="K81" s="56">
        <f>INDEX($K:$K,MATCH($H81,$C:$C,0))+I81</f>
        <v>1800</v>
      </c>
      <c r="L81" s="14">
        <f>VLOOKUP(K81,Наценка!$A$1:$B$8,2,1)</f>
        <v>1.45</v>
      </c>
      <c r="M81" s="56">
        <f>INDEX($M:$M,MATCH($H81,$C:$C,0))+I81*$M$2</f>
        <v>2335</v>
      </c>
      <c r="N81" s="57">
        <f t="shared" si="7"/>
        <v>2390</v>
      </c>
      <c r="O81" s="72">
        <f>VLOOKUP($B81,'Выгр Торг'!$B:$P,O$1,0)</f>
        <v>1800</v>
      </c>
      <c r="P81" s="72">
        <f>VLOOKUP($B81,'Выгр Торг'!$B:$P,P$1,0)</f>
        <v>2490</v>
      </c>
      <c r="Q81" s="42">
        <f t="shared" si="8"/>
        <v>0</v>
      </c>
      <c r="R81" s="42">
        <f t="shared" si="9"/>
        <v>100</v>
      </c>
      <c r="S81" s="85">
        <f t="shared" si="10"/>
        <v>2390</v>
      </c>
      <c r="T81" s="60">
        <f>IFERROR(VLOOKUP($B81,'Из ГУГЛа'!$B:$G,4,0)*U81+V81,VLOOKUP($B81,'Из ГУГЛа'!$B:$G,4,0))</f>
        <v>2295</v>
      </c>
      <c r="U81" s="15">
        <v>0.5</v>
      </c>
      <c r="V81" s="76">
        <f>INDEX($AA:$AA,MATCH($H81,$C:$C,0))</f>
        <v>250</v>
      </c>
      <c r="W81" s="74">
        <f t="shared" si="11"/>
        <v>0.32777777777777772</v>
      </c>
      <c r="X81" s="74">
        <f t="shared" si="12"/>
        <v>-4.1394335511982572E-2</v>
      </c>
      <c r="Y81" s="74">
        <f t="shared" si="13"/>
        <v>0.27499999999999991</v>
      </c>
      <c r="Z81" s="76">
        <f>INDEX($Z:$Z,MATCH($H81,$C:$C,0))+V81</f>
        <v>2295</v>
      </c>
      <c r="AB81" s="43" t="str">
        <f>INDEX($AB:$AB,MATCH($H81,$C:$C,0))</f>
        <v>https://motorring.ru/product/6155-originalynye-bokovye-zerkala-antiblikom-elektroprivodom-obogrevom</v>
      </c>
    </row>
    <row r="82" spans="1:28" ht="90" x14ac:dyDescent="0.25">
      <c r="A82" s="71" t="str">
        <f>INDEX('Выгр Торг'!$A:$A,MATCH($B82,'Выгр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2" s="88">
        <v>137179</v>
      </c>
      <c r="C82" s="72">
        <f>VLOOKUP($B82,'Выгр Торг'!$B:$P,C$1,0)</f>
        <v>143805</v>
      </c>
      <c r="D82" s="71" t="str">
        <f>VLOOKUP($B82,'Выгр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Уточнить у менеджера)</v>
      </c>
      <c r="E82" s="72" t="str">
        <f>VLOOKUP($B82,'Выгр Торг'!$B:$P,E$1,0)</f>
        <v>Y</v>
      </c>
      <c r="F82" s="72" t="str">
        <f>VLOOKUP($B82,'Выгр Торг'!$B:$P,F$1,0)</f>
        <v>1</v>
      </c>
      <c r="G82" s="36"/>
      <c r="H82" s="28">
        <v>143764</v>
      </c>
      <c r="I82" s="53">
        <f>INDEX($I:$I,MATCH($H82,$C:$C,0))</f>
        <v>300</v>
      </c>
      <c r="J82" s="5" t="s">
        <v>2577</v>
      </c>
      <c r="K82" s="56">
        <f>INDEX($K:$K,MATCH($H82,$C:$C,0))+I82</f>
        <v>1800</v>
      </c>
      <c r="L82" s="14">
        <f>VLOOKUP(K82,Наценка!$A$1:$B$8,2,1)</f>
        <v>1.45</v>
      </c>
      <c r="M82" s="56">
        <f>INDEX($M:$M,MATCH($H82,$C:$C,0))+I82*$M$2</f>
        <v>2335</v>
      </c>
      <c r="N82" s="57">
        <f t="shared" si="7"/>
        <v>2390</v>
      </c>
      <c r="O82" s="72">
        <f>VLOOKUP($B82,'Выгр Торг'!$B:$P,O$1,0)</f>
        <v>1800</v>
      </c>
      <c r="P82" s="72">
        <f>VLOOKUP($B82,'Выгр Торг'!$B:$P,P$1,0)</f>
        <v>2490</v>
      </c>
      <c r="Q82" s="42">
        <f t="shared" si="8"/>
        <v>0</v>
      </c>
      <c r="R82" s="42">
        <f t="shared" si="9"/>
        <v>100</v>
      </c>
      <c r="S82" s="85">
        <f t="shared" si="10"/>
        <v>2390</v>
      </c>
      <c r="T82" s="60">
        <f>IFERROR(VLOOKUP($B82,'Из ГУГЛа'!$B:$G,4,0)*U82+V82,VLOOKUP($B82,'Из ГУГЛа'!$B:$G,4,0))</f>
        <v>2295</v>
      </c>
      <c r="U82" s="15">
        <v>0.5</v>
      </c>
      <c r="V82" s="76">
        <f>INDEX($AA:$AA,MATCH($H82,$C:$C,0))</f>
        <v>250</v>
      </c>
      <c r="W82" s="74">
        <f t="shared" si="11"/>
        <v>0.32777777777777772</v>
      </c>
      <c r="X82" s="74">
        <f t="shared" si="12"/>
        <v>-4.1394335511982572E-2</v>
      </c>
      <c r="Y82" s="74">
        <f t="shared" si="13"/>
        <v>0.27499999999999991</v>
      </c>
      <c r="Z82" s="76">
        <f>INDEX($Z:$Z,MATCH($H82,$C:$C,0))+V82</f>
        <v>2295</v>
      </c>
      <c r="AB82" s="43" t="str">
        <f>INDEX($AB:$AB,MATCH($H82,$C:$C,0))</f>
        <v>https://motorring.ru/product/6155-originalynye-bokovye-zerkala-antiblikom-elektroprivodom-obogrevom</v>
      </c>
    </row>
    <row r="83" spans="1:28" ht="90" x14ac:dyDescent="0.25">
      <c r="A83" s="71" t="str">
        <f>INDEX('Выгр Торг'!$A:$A,MATCH($B83,'Выгр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3" s="88">
        <v>137180</v>
      </c>
      <c r="C83" s="72">
        <f>VLOOKUP($B83,'Выгр Торг'!$B:$P,C$1,0)</f>
        <v>143842</v>
      </c>
      <c r="D83" s="71" t="str">
        <f>VLOOKUP($B83,'Выгр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Черная жемчужина (черный, 676))</v>
      </c>
      <c r="E83" s="72" t="str">
        <f>VLOOKUP($B83,'Выгр Торг'!$B:$P,E$1,0)</f>
        <v>Y</v>
      </c>
      <c r="F83" s="72" t="str">
        <f>VLOOKUP($B83,'Выгр Торг'!$B:$P,F$1,0)</f>
        <v>1</v>
      </c>
      <c r="G83" s="36"/>
      <c r="H83" s="28">
        <v>143764</v>
      </c>
      <c r="I83" s="53">
        <f>INDEX($I:$I,MATCH($H83,$C:$C,0))</f>
        <v>300</v>
      </c>
      <c r="J83" s="5" t="s">
        <v>2577</v>
      </c>
      <c r="K83" s="56">
        <f>INDEX($K:$K,MATCH($H83,$C:$C,0))+I83</f>
        <v>1800</v>
      </c>
      <c r="L83" s="14">
        <f>VLOOKUP(K83,Наценка!$A$1:$B$8,2,1)</f>
        <v>1.45</v>
      </c>
      <c r="M83" s="56">
        <f>INDEX($M:$M,MATCH($H83,$C:$C,0))+I83*$M$2</f>
        <v>2335</v>
      </c>
      <c r="N83" s="57">
        <f t="shared" si="7"/>
        <v>2390</v>
      </c>
      <c r="O83" s="72">
        <f>VLOOKUP($B83,'Выгр Торг'!$B:$P,O$1,0)</f>
        <v>1800</v>
      </c>
      <c r="P83" s="72">
        <f>VLOOKUP($B83,'Выгр Торг'!$B:$P,P$1,0)</f>
        <v>2490</v>
      </c>
      <c r="Q83" s="42">
        <f t="shared" si="8"/>
        <v>0</v>
      </c>
      <c r="R83" s="42">
        <f t="shared" si="9"/>
        <v>100</v>
      </c>
      <c r="S83" s="85">
        <f t="shared" si="10"/>
        <v>2390</v>
      </c>
      <c r="T83" s="60">
        <f>IFERROR(VLOOKUP($B83,'Из ГУГЛа'!$B:$G,4,0)*U83+V83,VLOOKUP($B83,'Из ГУГЛа'!$B:$G,4,0))</f>
        <v>2295</v>
      </c>
      <c r="U83" s="15">
        <v>0.5</v>
      </c>
      <c r="V83" s="76">
        <f>INDEX($AA:$AA,MATCH($H83,$C:$C,0))</f>
        <v>250</v>
      </c>
      <c r="W83" s="74">
        <f t="shared" si="11"/>
        <v>0.32777777777777772</v>
      </c>
      <c r="X83" s="74">
        <f t="shared" si="12"/>
        <v>-4.1394335511982572E-2</v>
      </c>
      <c r="Y83" s="74">
        <f t="shared" si="13"/>
        <v>0.27499999999999991</v>
      </c>
      <c r="Z83" s="76">
        <f>INDEX($Z:$Z,MATCH($H83,$C:$C,0))+V83</f>
        <v>2295</v>
      </c>
      <c r="AB83" s="43" t="str">
        <f>INDEX($AB:$AB,MATCH($H83,$C:$C,0))</f>
        <v>https://motorring.ru/product/6155-originalynye-bokovye-zerkala-antiblikom-elektroprivodom-obogrevom</v>
      </c>
    </row>
    <row r="84" spans="1:28" ht="90" x14ac:dyDescent="0.25">
      <c r="A84" s="71" t="str">
        <f>INDEX('Выгр Торг'!$A:$A,MATCH($B84,'Выгр Торг'!$B:$B,0))</f>
        <v>Боковое зеркало "Salina" Люкс (с антибликом, обогревом и электроприводом) для Лада (Калина, Калина 2, Гранта), Датсун (mi-DO, on-DO)</v>
      </c>
      <c r="B84" s="88">
        <v>137181</v>
      </c>
      <c r="C84" s="72">
        <f>VLOOKUP($B84,'Выгр Торг'!$B:$P,C$1,0)</f>
        <v>143843</v>
      </c>
      <c r="D84" s="71" t="str">
        <f>VLOOKUP($B84,'Выгр Торг'!$B:$P,D$1,0)</f>
        <v>Боковое зеркало "Salina" Люкс (с антибликом, обогревом и электроприводом) для Лада (Калина, Калина 2, Гранта), Датсун (mi-DO, on-DO) (Правая (пассажирская), В цвет, Черника (темно-синий, 482))</v>
      </c>
      <c r="E84" s="72" t="str">
        <f>VLOOKUP($B84,'Выгр Торг'!$B:$P,E$1,0)</f>
        <v>Y</v>
      </c>
      <c r="F84" s="72" t="str">
        <f>VLOOKUP($B84,'Выгр Торг'!$B:$P,F$1,0)</f>
        <v>1</v>
      </c>
      <c r="G84" s="36"/>
      <c r="H84" s="28">
        <v>143764</v>
      </c>
      <c r="I84" s="53">
        <f>INDEX($I:$I,MATCH($H84,$C:$C,0))</f>
        <v>300</v>
      </c>
      <c r="J84" s="5" t="s">
        <v>2577</v>
      </c>
      <c r="K84" s="56">
        <f>INDEX($K:$K,MATCH($H84,$C:$C,0))+I84</f>
        <v>1800</v>
      </c>
      <c r="L84" s="14">
        <f>VLOOKUP(K84,Наценка!$A$1:$B$8,2,1)</f>
        <v>1.45</v>
      </c>
      <c r="M84" s="56">
        <f>INDEX($M:$M,MATCH($H84,$C:$C,0))+I84*$M$2</f>
        <v>2335</v>
      </c>
      <c r="N84" s="57">
        <f t="shared" si="7"/>
        <v>2390</v>
      </c>
      <c r="O84" s="72">
        <f>VLOOKUP($B84,'Выгр Торг'!$B:$P,O$1,0)</f>
        <v>1800</v>
      </c>
      <c r="P84" s="72">
        <f>VLOOKUP($B84,'Выгр Торг'!$B:$P,P$1,0)</f>
        <v>2490</v>
      </c>
      <c r="Q84" s="42">
        <f t="shared" si="8"/>
        <v>0</v>
      </c>
      <c r="R84" s="42">
        <f t="shared" si="9"/>
        <v>100</v>
      </c>
      <c r="S84" s="85">
        <f t="shared" si="10"/>
        <v>2390</v>
      </c>
      <c r="T84" s="60">
        <f>IFERROR(VLOOKUP($B84,'Из ГУГЛа'!$B:$G,4,0)*U84+V84,VLOOKUP($B84,'Из ГУГЛа'!$B:$G,4,0))</f>
        <v>2295</v>
      </c>
      <c r="U84" s="15">
        <v>0.5</v>
      </c>
      <c r="V84" s="76">
        <f>INDEX($AA:$AA,MATCH($H84,$C:$C,0))</f>
        <v>250</v>
      </c>
      <c r="W84" s="74">
        <f t="shared" si="11"/>
        <v>0.32777777777777772</v>
      </c>
      <c r="X84" s="74">
        <f t="shared" si="12"/>
        <v>-4.1394335511982572E-2</v>
      </c>
      <c r="Y84" s="74">
        <f t="shared" si="13"/>
        <v>0.27499999999999991</v>
      </c>
      <c r="Z84" s="76">
        <f>INDEX($Z:$Z,MATCH($H84,$C:$C,0))+V84</f>
        <v>2295</v>
      </c>
      <c r="AB84" s="43" t="str">
        <f>INDEX($AB:$AB,MATCH($H84,$C:$C,0))</f>
        <v>https://motorring.ru/product/6155-originalynye-bokovye-zerkala-antiblikom-elektroprivodom-obogrevom</v>
      </c>
    </row>
    <row r="85" spans="1:28" ht="45" x14ac:dyDescent="0.25">
      <c r="A85" s="71" t="str">
        <f>INDEX('Выгр Торг'!$A:$A,MATCH($B85,'Выгр Торг'!$B:$B,0))</f>
        <v>Боковое зеркало "Salina" с электроприводом для Лада Ларгус</v>
      </c>
      <c r="B85" s="88">
        <v>243410</v>
      </c>
      <c r="C85" s="72">
        <f>VLOOKUP($B85,'Выгр Торг'!$B:$P,C$1,0)</f>
        <v>179899</v>
      </c>
      <c r="D85" s="71" t="str">
        <f>VLOOKUP($B85,'Выгр Торг'!$B:$P,D$1,0)</f>
        <v>Боковое зеркало "Salina" с электроприводом для Лада Ларгус (Левая (водительская), В цвет)</v>
      </c>
      <c r="E85" s="72" t="str">
        <f>VLOOKUP($B85,'Выгр Торг'!$B:$P,E$1,0)</f>
        <v>Y</v>
      </c>
      <c r="F85" s="72" t="str">
        <f>VLOOKUP($B85,'Выгр Торг'!$B:$P,F$1,0)</f>
        <v>1</v>
      </c>
      <c r="G85" s="36"/>
      <c r="H85" s="29">
        <v>179899</v>
      </c>
      <c r="I85" s="52">
        <v>300</v>
      </c>
      <c r="J85" s="5" t="s">
        <v>2577</v>
      </c>
      <c r="K85" s="73">
        <f>O85</f>
        <v>1600</v>
      </c>
      <c r="L85" s="14">
        <f>VLOOKUP(K85,Наценка!$A$1:$B$8,2,1)</f>
        <v>1.45</v>
      </c>
      <c r="M85" s="48">
        <f>K85*L85</f>
        <v>2320</v>
      </c>
      <c r="N85" s="57">
        <f t="shared" si="7"/>
        <v>2390</v>
      </c>
      <c r="O85" s="72">
        <f>VLOOKUP($B85,'Выгр Торг'!$B:$P,O$1,0)</f>
        <v>1600</v>
      </c>
      <c r="P85" s="72">
        <f>VLOOKUP($B85,'Выгр Торг'!$B:$P,P$1,0)</f>
        <v>2490</v>
      </c>
      <c r="Q85" s="42">
        <f t="shared" si="8"/>
        <v>0</v>
      </c>
      <c r="R85" s="42">
        <f t="shared" si="9"/>
        <v>100</v>
      </c>
      <c r="S85" s="85">
        <f t="shared" si="10"/>
        <v>2390</v>
      </c>
      <c r="T85" s="60" t="str">
        <f>IFERROR(VLOOKUP($B85,'Из ГУГЛа'!$B:$G,4,0)*U85+V85,VLOOKUP($B85,'Из ГУГЛа'!$B:$G,4,0))</f>
        <v/>
      </c>
      <c r="U85" s="15">
        <v>1</v>
      </c>
      <c r="V85" s="59"/>
      <c r="W85" s="74">
        <f t="shared" si="11"/>
        <v>0.49374999999999991</v>
      </c>
      <c r="X85" s="74" t="str">
        <f t="shared" si="12"/>
        <v/>
      </c>
      <c r="Y85" s="74" t="str">
        <f t="shared" si="13"/>
        <v/>
      </c>
      <c r="Z85" s="77" t="s">
        <v>2579</v>
      </c>
    </row>
    <row r="86" spans="1:28" ht="60" x14ac:dyDescent="0.25">
      <c r="A86" s="71" t="str">
        <f>INDEX('Выгр Торг'!$A:$A,MATCH($B86,'Выгр Торг'!$B:$B,0))</f>
        <v>Боковое зеркало "Salina" с электроприводом для Лада Ларгус</v>
      </c>
      <c r="B86" s="88">
        <v>243395</v>
      </c>
      <c r="C86" s="72">
        <f>VLOOKUP($B86,'Выгр Торг'!$B:$P,C$1,0)</f>
        <v>179905</v>
      </c>
      <c r="D86" s="71" t="str">
        <f>VLOOKUP($B86,'Выгр Торг'!$B:$P,D$1,0)</f>
        <v>Боковое зеркало "Salina" с электроприводом для Лада Ларгус (Левая (водительская), В цвет, Брюн (Коричневый, 250))</v>
      </c>
      <c r="E86" s="72" t="str">
        <f>VLOOKUP($B86,'Выгр Торг'!$B:$P,E$1,0)</f>
        <v>Y</v>
      </c>
      <c r="F86" s="72" t="str">
        <f>VLOOKUP($B86,'Выгр Торг'!$B:$P,F$1,0)</f>
        <v>1</v>
      </c>
      <c r="G86" s="36"/>
      <c r="H86" s="29">
        <v>179899</v>
      </c>
      <c r="I86" s="53">
        <f>INDEX($I:$I,MATCH($H86,$C:$C,0))</f>
        <v>300</v>
      </c>
      <c r="J86" s="5" t="s">
        <v>2577</v>
      </c>
      <c r="K86" s="56">
        <f>INDEX($K:$K,MATCH($H86,$C:$C,0))+I86</f>
        <v>1900</v>
      </c>
      <c r="L86" s="14">
        <f>VLOOKUP(K86,Наценка!$A$1:$B$8,2,1)</f>
        <v>1.45</v>
      </c>
      <c r="M86" s="56">
        <f>INDEX($M:$M,MATCH($H86,$C:$C,0))+I86*$M$2</f>
        <v>2710</v>
      </c>
      <c r="N86" s="57">
        <f t="shared" si="7"/>
        <v>2790</v>
      </c>
      <c r="O86" s="72">
        <f>VLOOKUP($B86,'Выгр Торг'!$B:$P,O$1,0)</f>
        <v>1900</v>
      </c>
      <c r="P86" s="72">
        <f>VLOOKUP($B86,'Выгр Торг'!$B:$P,P$1,0)</f>
        <v>2890</v>
      </c>
      <c r="Q86" s="42">
        <f t="shared" si="8"/>
        <v>0</v>
      </c>
      <c r="R86" s="42">
        <f t="shared" si="9"/>
        <v>100</v>
      </c>
      <c r="S86" s="85">
        <f t="shared" si="10"/>
        <v>2790</v>
      </c>
      <c r="T86" s="60" t="str">
        <f>IFERROR(VLOOKUP($B86,'Из ГУГЛа'!$B:$G,4,0)*U86+V86,VLOOKUP($B86,'Из ГУГЛа'!$B:$G,4,0))</f>
        <v/>
      </c>
      <c r="U86" s="15">
        <v>1</v>
      </c>
      <c r="V86" s="59"/>
      <c r="W86" s="74">
        <f t="shared" si="11"/>
        <v>0.46842105263157885</v>
      </c>
      <c r="X86" s="74" t="str">
        <f t="shared" si="12"/>
        <v/>
      </c>
      <c r="Y86" s="74" t="str">
        <f t="shared" si="13"/>
        <v/>
      </c>
      <c r="Z86" s="77" t="s">
        <v>2579</v>
      </c>
    </row>
    <row r="87" spans="1:28" ht="60" x14ac:dyDescent="0.25">
      <c r="A87" s="71" t="str">
        <f>INDEX('Выгр Торг'!$A:$A,MATCH($B87,'Выгр Торг'!$B:$B,0))</f>
        <v>Боковое зеркало "Salina" с электроприводом для Лада Ларгус</v>
      </c>
      <c r="B87" s="88">
        <v>243396</v>
      </c>
      <c r="C87" s="72">
        <f>VLOOKUP($B87,'Выгр Торг'!$B:$P,C$1,0)</f>
        <v>179906</v>
      </c>
      <c r="D87" s="71" t="str">
        <f>VLOOKUP($B87,'Выгр Торг'!$B:$P,D$1,0)</f>
        <v>Боковое зеркало "Salina" с электроприводом для Лада Ларгус (Левая (водительская), В цвет, Венера (темно-красный, 191))</v>
      </c>
      <c r="E87" s="72" t="str">
        <f>VLOOKUP($B87,'Выгр Торг'!$B:$P,E$1,0)</f>
        <v>Y</v>
      </c>
      <c r="F87" s="72" t="str">
        <f>VLOOKUP($B87,'Выгр Торг'!$B:$P,F$1,0)</f>
        <v>1</v>
      </c>
      <c r="G87" s="36"/>
      <c r="H87" s="29">
        <v>179899</v>
      </c>
      <c r="I87" s="53">
        <f>INDEX($I:$I,MATCH($H87,$C:$C,0))</f>
        <v>300</v>
      </c>
      <c r="J87" s="5" t="s">
        <v>2577</v>
      </c>
      <c r="K87" s="56">
        <f>INDEX($K:$K,MATCH($H87,$C:$C,0))+I87</f>
        <v>1900</v>
      </c>
      <c r="L87" s="14">
        <f>VLOOKUP(K87,Наценка!$A$1:$B$8,2,1)</f>
        <v>1.45</v>
      </c>
      <c r="M87" s="56">
        <f>INDEX($M:$M,MATCH($H87,$C:$C,0))+I87*$M$2</f>
        <v>2710</v>
      </c>
      <c r="N87" s="57">
        <f t="shared" si="7"/>
        <v>2790</v>
      </c>
      <c r="O87" s="72">
        <f>VLOOKUP($B87,'Выгр Торг'!$B:$P,O$1,0)</f>
        <v>1900</v>
      </c>
      <c r="P87" s="72">
        <f>VLOOKUP($B87,'Выгр Торг'!$B:$P,P$1,0)</f>
        <v>2890</v>
      </c>
      <c r="Q87" s="42">
        <f t="shared" si="8"/>
        <v>0</v>
      </c>
      <c r="R87" s="42">
        <f t="shared" si="9"/>
        <v>100</v>
      </c>
      <c r="S87" s="85">
        <f t="shared" si="10"/>
        <v>2790</v>
      </c>
      <c r="T87" s="60" t="str">
        <f>IFERROR(VLOOKUP($B87,'Из ГУГЛа'!$B:$G,4,0)*U87+V87,VLOOKUP($B87,'Из ГУГЛа'!$B:$G,4,0))</f>
        <v/>
      </c>
      <c r="U87" s="15">
        <v>1</v>
      </c>
      <c r="V87" s="59"/>
      <c r="W87" s="74">
        <f t="shared" si="11"/>
        <v>0.46842105263157885</v>
      </c>
      <c r="X87" s="74" t="str">
        <f t="shared" si="12"/>
        <v/>
      </c>
      <c r="Y87" s="74" t="str">
        <f t="shared" si="13"/>
        <v/>
      </c>
      <c r="Z87" s="77" t="s">
        <v>2579</v>
      </c>
    </row>
    <row r="88" spans="1:28" ht="60" x14ac:dyDescent="0.25">
      <c r="A88" s="71" t="str">
        <f>INDEX('Выгр Торг'!$A:$A,MATCH($B88,'Выгр Торг'!$B:$B,0))</f>
        <v>Боковое зеркало "Salina" с электроприводом для Лада Ларгус</v>
      </c>
      <c r="B88" s="88">
        <v>243397</v>
      </c>
      <c r="C88" s="72">
        <f>VLOOKUP($B88,'Выгр Торг'!$B:$P,C$1,0)</f>
        <v>179907</v>
      </c>
      <c r="D88" s="71" t="str">
        <f>VLOOKUP($B88,'Выгр Торг'!$B:$P,D$1,0)</f>
        <v>Боковое зеркало "Salina" с электроприводом для Лада Ларгус (Левая (водительская), В цвет, Дипломат (темно-синий, 424))</v>
      </c>
      <c r="E88" s="72" t="str">
        <f>VLOOKUP($B88,'Выгр Торг'!$B:$P,E$1,0)</f>
        <v>Y</v>
      </c>
      <c r="F88" s="72" t="str">
        <f>VLOOKUP($B88,'Выгр Торг'!$B:$P,F$1,0)</f>
        <v>1</v>
      </c>
      <c r="G88" s="36"/>
      <c r="H88" s="29">
        <v>179899</v>
      </c>
      <c r="I88" s="53">
        <f>INDEX($I:$I,MATCH($H88,$C:$C,0))</f>
        <v>300</v>
      </c>
      <c r="J88" s="5" t="s">
        <v>2577</v>
      </c>
      <c r="K88" s="56">
        <f>INDEX($K:$K,MATCH($H88,$C:$C,0))+I88</f>
        <v>1900</v>
      </c>
      <c r="L88" s="14">
        <f>VLOOKUP(K88,Наценка!$A$1:$B$8,2,1)</f>
        <v>1.45</v>
      </c>
      <c r="M88" s="56">
        <f>INDEX($M:$M,MATCH($H88,$C:$C,0))+I88*$M$2</f>
        <v>2710</v>
      </c>
      <c r="N88" s="57">
        <f t="shared" si="7"/>
        <v>2790</v>
      </c>
      <c r="O88" s="72">
        <f>VLOOKUP($B88,'Выгр Торг'!$B:$P,O$1,0)</f>
        <v>1900</v>
      </c>
      <c r="P88" s="72">
        <f>VLOOKUP($B88,'Выгр Торг'!$B:$P,P$1,0)</f>
        <v>2890</v>
      </c>
      <c r="Q88" s="42">
        <f t="shared" si="8"/>
        <v>0</v>
      </c>
      <c r="R88" s="42">
        <f t="shared" si="9"/>
        <v>100</v>
      </c>
      <c r="S88" s="85">
        <f t="shared" si="10"/>
        <v>2790</v>
      </c>
      <c r="T88" s="60" t="str">
        <f>IFERROR(VLOOKUP($B88,'Из ГУГЛа'!$B:$G,4,0)*U88+V88,VLOOKUP($B88,'Из ГУГЛа'!$B:$G,4,0))</f>
        <v/>
      </c>
      <c r="U88" s="15">
        <v>1</v>
      </c>
      <c r="V88" s="59"/>
      <c r="W88" s="74">
        <f t="shared" si="11"/>
        <v>0.46842105263157885</v>
      </c>
      <c r="X88" s="74" t="str">
        <f t="shared" si="12"/>
        <v/>
      </c>
      <c r="Y88" s="74" t="str">
        <f t="shared" si="13"/>
        <v/>
      </c>
      <c r="Z88" s="77" t="s">
        <v>2579</v>
      </c>
    </row>
    <row r="89" spans="1:28" ht="60" x14ac:dyDescent="0.25">
      <c r="A89" s="71" t="str">
        <f>INDEX('Выгр Торг'!$A:$A,MATCH($B89,'Выгр Торг'!$B:$B,0))</f>
        <v>Боковое зеркало "Salina" с электроприводом для Лада Ларгус</v>
      </c>
      <c r="B89" s="88">
        <v>243398</v>
      </c>
      <c r="C89" s="72">
        <f>VLOOKUP($B89,'Выгр Торг'!$B:$P,C$1,0)</f>
        <v>179908</v>
      </c>
      <c r="D89" s="71" t="str">
        <f>VLOOKUP($B89,'Выгр Торг'!$B:$P,D$1,0)</f>
        <v>Боковое зеркало "Salina" с электроприводом для Лада Ларгус (Левая (водительская), В цвет, Каракумы (серо-бежевый, 238))</v>
      </c>
      <c r="E89" s="72" t="str">
        <f>VLOOKUP($B89,'Выгр Торг'!$B:$P,E$1,0)</f>
        <v>Y</v>
      </c>
      <c r="F89" s="72" t="str">
        <f>VLOOKUP($B89,'Выгр Торг'!$B:$P,F$1,0)</f>
        <v>1</v>
      </c>
      <c r="G89" s="36"/>
      <c r="H89" s="29">
        <v>179899</v>
      </c>
      <c r="I89" s="53">
        <f>INDEX($I:$I,MATCH($H89,$C:$C,0))</f>
        <v>300</v>
      </c>
      <c r="J89" s="5" t="s">
        <v>2577</v>
      </c>
      <c r="K89" s="56">
        <f>INDEX($K:$K,MATCH($H89,$C:$C,0))+I89</f>
        <v>1900</v>
      </c>
      <c r="L89" s="14">
        <f>VLOOKUP(K89,Наценка!$A$1:$B$8,2,1)</f>
        <v>1.45</v>
      </c>
      <c r="M89" s="56">
        <f>INDEX($M:$M,MATCH($H89,$C:$C,0))+I89*$M$2</f>
        <v>2710</v>
      </c>
      <c r="N89" s="57">
        <f t="shared" si="7"/>
        <v>2790</v>
      </c>
      <c r="O89" s="72">
        <f>VLOOKUP($B89,'Выгр Торг'!$B:$P,O$1,0)</f>
        <v>1900</v>
      </c>
      <c r="P89" s="72">
        <f>VLOOKUP($B89,'Выгр Торг'!$B:$P,P$1,0)</f>
        <v>2890</v>
      </c>
      <c r="Q89" s="42">
        <f t="shared" si="8"/>
        <v>0</v>
      </c>
      <c r="R89" s="42">
        <f t="shared" si="9"/>
        <v>100</v>
      </c>
      <c r="S89" s="85">
        <f t="shared" si="10"/>
        <v>2790</v>
      </c>
      <c r="T89" s="60" t="str">
        <f>IFERROR(VLOOKUP($B89,'Из ГУГЛа'!$B:$G,4,0)*U89+V89,VLOOKUP($B89,'Из ГУГЛа'!$B:$G,4,0))</f>
        <v/>
      </c>
      <c r="U89" s="15">
        <v>1</v>
      </c>
      <c r="V89" s="59"/>
      <c r="W89" s="74">
        <f t="shared" si="11"/>
        <v>0.46842105263157885</v>
      </c>
      <c r="X89" s="74" t="str">
        <f t="shared" si="12"/>
        <v/>
      </c>
      <c r="Y89" s="74" t="str">
        <f t="shared" si="13"/>
        <v/>
      </c>
      <c r="Z89" s="77" t="s">
        <v>2579</v>
      </c>
    </row>
    <row r="90" spans="1:28" ht="60" x14ac:dyDescent="0.25">
      <c r="A90" s="71" t="str">
        <f>INDEX('Выгр Торг'!$A:$A,MATCH($B90,'Выгр Торг'!$B:$B,0))</f>
        <v>Боковое зеркало "Salina" с электроприводом для Лада Ларгус</v>
      </c>
      <c r="B90" s="88">
        <v>243399</v>
      </c>
      <c r="C90" s="72">
        <f>VLOOKUP($B90,'Выгр Торг'!$B:$P,C$1,0)</f>
        <v>179909</v>
      </c>
      <c r="D90" s="71" t="str">
        <f>VLOOKUP($B90,'Выгр Торг'!$B:$P,D$1,0)</f>
        <v>Боковое зеркало "Salina" с электроприводом для Лада Ларгус (Левая (водительская), В цвет, Кашемир (темно-коричневый, 283))</v>
      </c>
      <c r="E90" s="72" t="str">
        <f>VLOOKUP($B90,'Выгр Торг'!$B:$P,E$1,0)</f>
        <v>Y</v>
      </c>
      <c r="F90" s="72" t="str">
        <f>VLOOKUP($B90,'Выгр Торг'!$B:$P,F$1,0)</f>
        <v>1</v>
      </c>
      <c r="G90" s="36"/>
      <c r="H90" s="29">
        <v>179899</v>
      </c>
      <c r="I90" s="53">
        <f>INDEX($I:$I,MATCH($H90,$C:$C,0))</f>
        <v>300</v>
      </c>
      <c r="J90" s="5" t="s">
        <v>2577</v>
      </c>
      <c r="K90" s="56">
        <f>INDEX($K:$K,MATCH($H90,$C:$C,0))+I90</f>
        <v>1900</v>
      </c>
      <c r="L90" s="14">
        <f>VLOOKUP(K90,Наценка!$A$1:$B$8,2,1)</f>
        <v>1.45</v>
      </c>
      <c r="M90" s="56">
        <f>INDEX($M:$M,MATCH($H90,$C:$C,0))+I90*$M$2</f>
        <v>2710</v>
      </c>
      <c r="N90" s="57">
        <f t="shared" si="7"/>
        <v>2790</v>
      </c>
      <c r="O90" s="72">
        <f>VLOOKUP($B90,'Выгр Торг'!$B:$P,O$1,0)</f>
        <v>1900</v>
      </c>
      <c r="P90" s="72">
        <f>VLOOKUP($B90,'Выгр Торг'!$B:$P,P$1,0)</f>
        <v>2890</v>
      </c>
      <c r="Q90" s="42">
        <f t="shared" si="8"/>
        <v>0</v>
      </c>
      <c r="R90" s="42">
        <f t="shared" si="9"/>
        <v>100</v>
      </c>
      <c r="S90" s="85">
        <f t="shared" si="10"/>
        <v>2790</v>
      </c>
      <c r="T90" s="60" t="str">
        <f>IFERROR(VLOOKUP($B90,'Из ГУГЛа'!$B:$G,4,0)*U90+V90,VLOOKUP($B90,'Из ГУГЛа'!$B:$G,4,0))</f>
        <v/>
      </c>
      <c r="U90" s="15">
        <v>1</v>
      </c>
      <c r="V90" s="59"/>
      <c r="W90" s="74">
        <f t="shared" si="11"/>
        <v>0.46842105263157885</v>
      </c>
      <c r="X90" s="74" t="str">
        <f t="shared" si="12"/>
        <v/>
      </c>
      <c r="Y90" s="74" t="str">
        <f t="shared" si="13"/>
        <v/>
      </c>
      <c r="Z90" s="77" t="s">
        <v>2579</v>
      </c>
    </row>
    <row r="91" spans="1:28" ht="60" x14ac:dyDescent="0.25">
      <c r="A91" s="71" t="str">
        <f>INDEX('Выгр Торг'!$A:$A,MATCH($B91,'Выгр Торг'!$B:$B,0))</f>
        <v>Боковое зеркало "Salina" с электроприводом для Лада Ларгус</v>
      </c>
      <c r="B91" s="88">
        <v>243400</v>
      </c>
      <c r="C91" s="72">
        <f>VLOOKUP($B91,'Выгр Торг'!$B:$P,C$1,0)</f>
        <v>179910</v>
      </c>
      <c r="D91" s="71" t="str">
        <f>VLOOKUP($B91,'Выгр Торг'!$B:$P,D$1,0)</f>
        <v>Боковое зеркало "Salina" с электроприводом для Лада Ларгус (Левая (водительская), В цвет, Красный сплав (красный, 136))</v>
      </c>
      <c r="E91" s="72" t="str">
        <f>VLOOKUP($B91,'Выгр Торг'!$B:$P,E$1,0)</f>
        <v>Y</v>
      </c>
      <c r="F91" s="72" t="str">
        <f>VLOOKUP($B91,'Выгр Торг'!$B:$P,F$1,0)</f>
        <v>1</v>
      </c>
      <c r="G91" s="36"/>
      <c r="H91" s="29">
        <v>179899</v>
      </c>
      <c r="I91" s="53">
        <f>INDEX($I:$I,MATCH($H91,$C:$C,0))</f>
        <v>300</v>
      </c>
      <c r="J91" s="5" t="s">
        <v>2577</v>
      </c>
      <c r="K91" s="56">
        <f>INDEX($K:$K,MATCH($H91,$C:$C,0))+I91</f>
        <v>1900</v>
      </c>
      <c r="L91" s="14">
        <f>VLOOKUP(K91,Наценка!$A$1:$B$8,2,1)</f>
        <v>1.45</v>
      </c>
      <c r="M91" s="56">
        <f>INDEX($M:$M,MATCH($H91,$C:$C,0))+I91*$M$2</f>
        <v>2710</v>
      </c>
      <c r="N91" s="57">
        <f t="shared" si="7"/>
        <v>2790</v>
      </c>
      <c r="O91" s="72">
        <f>VLOOKUP($B91,'Выгр Торг'!$B:$P,O$1,0)</f>
        <v>1900</v>
      </c>
      <c r="P91" s="72">
        <f>VLOOKUP($B91,'Выгр Торг'!$B:$P,P$1,0)</f>
        <v>2890</v>
      </c>
      <c r="Q91" s="42">
        <f t="shared" si="8"/>
        <v>0</v>
      </c>
      <c r="R91" s="42">
        <f t="shared" si="9"/>
        <v>100</v>
      </c>
      <c r="S91" s="85">
        <f t="shared" si="10"/>
        <v>2790</v>
      </c>
      <c r="T91" s="60" t="str">
        <f>IFERROR(VLOOKUP($B91,'Из ГУГЛа'!$B:$G,4,0)*U91+V91,VLOOKUP($B91,'Из ГУГЛа'!$B:$G,4,0))</f>
        <v/>
      </c>
      <c r="U91" s="15">
        <v>1</v>
      </c>
      <c r="V91" s="59"/>
      <c r="W91" s="74">
        <f t="shared" si="11"/>
        <v>0.46842105263157885</v>
      </c>
      <c r="X91" s="74" t="str">
        <f t="shared" si="12"/>
        <v/>
      </c>
      <c r="Y91" s="74" t="str">
        <f t="shared" si="13"/>
        <v/>
      </c>
      <c r="Z91" s="77" t="s">
        <v>2579</v>
      </c>
    </row>
    <row r="92" spans="1:28" ht="60" x14ac:dyDescent="0.25">
      <c r="A92" s="71" t="str">
        <f>INDEX('Выгр Торг'!$A:$A,MATCH($B92,'Выгр Торг'!$B:$B,0))</f>
        <v>Боковое зеркало "Salina" с электроприводом для Лада Ларгус</v>
      </c>
      <c r="B92" s="88">
        <v>243401</v>
      </c>
      <c r="C92" s="72">
        <f>VLOOKUP($B92,'Выгр Торг'!$B:$P,C$1,0)</f>
        <v>179911</v>
      </c>
      <c r="D92" s="71" t="str">
        <f>VLOOKUP($B92,'Выгр Торг'!$B:$P,D$1,0)</f>
        <v>Боковое зеркало "Salina" с электроприводом для Лада Ларгус (Левая (водительская), В цвет, Лазурно-синий (серебристый темно-синий, 498))</v>
      </c>
      <c r="E92" s="72" t="str">
        <f>VLOOKUP($B92,'Выгр Торг'!$B:$P,E$1,0)</f>
        <v>Y</v>
      </c>
      <c r="F92" s="72" t="str">
        <f>VLOOKUP($B92,'Выгр Торг'!$B:$P,F$1,0)</f>
        <v>1</v>
      </c>
      <c r="G92" s="36"/>
      <c r="H92" s="29">
        <v>179899</v>
      </c>
      <c r="I92" s="53">
        <f>INDEX($I:$I,MATCH($H92,$C:$C,0))</f>
        <v>300</v>
      </c>
      <c r="J92" s="5" t="s">
        <v>2577</v>
      </c>
      <c r="K92" s="56">
        <f>INDEX($K:$K,MATCH($H92,$C:$C,0))+I92</f>
        <v>1900</v>
      </c>
      <c r="L92" s="14">
        <f>VLOOKUP(K92,Наценка!$A$1:$B$8,2,1)</f>
        <v>1.45</v>
      </c>
      <c r="M92" s="56">
        <f>INDEX($M:$M,MATCH($H92,$C:$C,0))+I92*$M$2</f>
        <v>2710</v>
      </c>
      <c r="N92" s="57">
        <f t="shared" si="7"/>
        <v>2790</v>
      </c>
      <c r="O92" s="72">
        <f>VLOOKUP($B92,'Выгр Торг'!$B:$P,O$1,0)</f>
        <v>1900</v>
      </c>
      <c r="P92" s="72">
        <f>VLOOKUP($B92,'Выгр Торг'!$B:$P,P$1,0)</f>
        <v>2890</v>
      </c>
      <c r="Q92" s="42">
        <f t="shared" si="8"/>
        <v>0</v>
      </c>
      <c r="R92" s="42">
        <f t="shared" si="9"/>
        <v>100</v>
      </c>
      <c r="S92" s="85">
        <f t="shared" si="10"/>
        <v>2790</v>
      </c>
      <c r="T92" s="60" t="str">
        <f>IFERROR(VLOOKUP($B92,'Из ГУГЛа'!$B:$G,4,0)*U92+V92,VLOOKUP($B92,'Из ГУГЛа'!$B:$G,4,0))</f>
        <v/>
      </c>
      <c r="U92" s="15">
        <v>1</v>
      </c>
      <c r="V92" s="59"/>
      <c r="W92" s="74">
        <f t="shared" si="11"/>
        <v>0.46842105263157885</v>
      </c>
      <c r="X92" s="74" t="str">
        <f t="shared" si="12"/>
        <v/>
      </c>
      <c r="Y92" s="74" t="str">
        <f t="shared" si="13"/>
        <v/>
      </c>
      <c r="Z92" s="77" t="s">
        <v>2579</v>
      </c>
    </row>
    <row r="93" spans="1:28" ht="60" x14ac:dyDescent="0.25">
      <c r="A93" s="71" t="str">
        <f>INDEX('Выгр Торг'!$A:$A,MATCH($B93,'Выгр Торг'!$B:$B,0))</f>
        <v>Боковое зеркало "Salina" с электроприводом для Лада Ларгус</v>
      </c>
      <c r="B93" s="88">
        <v>243402</v>
      </c>
      <c r="C93" s="72">
        <f>VLOOKUP($B93,'Выгр Торг'!$B:$P,C$1,0)</f>
        <v>179912</v>
      </c>
      <c r="D93" s="71" t="str">
        <f>VLOOKUP($B93,'Выгр Торг'!$B:$P,D$1,0)</f>
        <v>Боковое зеркало "Salina" с электроприводом для Лада Ларгус (Левая (водительская), В цвет, Ледниковый (белый, 221))</v>
      </c>
      <c r="E93" s="72" t="str">
        <f>VLOOKUP($B93,'Выгр Торг'!$B:$P,E$1,0)</f>
        <v>Y</v>
      </c>
      <c r="F93" s="72" t="str">
        <f>VLOOKUP($B93,'Выгр Торг'!$B:$P,F$1,0)</f>
        <v>1</v>
      </c>
      <c r="G93" s="36"/>
      <c r="H93" s="29">
        <v>179899</v>
      </c>
      <c r="I93" s="53">
        <f>INDEX($I:$I,MATCH($H93,$C:$C,0))</f>
        <v>300</v>
      </c>
      <c r="J93" s="5" t="s">
        <v>2577</v>
      </c>
      <c r="K93" s="56">
        <f>INDEX($K:$K,MATCH($H93,$C:$C,0))+I93</f>
        <v>1900</v>
      </c>
      <c r="L93" s="14">
        <f>VLOOKUP(K93,Наценка!$A$1:$B$8,2,1)</f>
        <v>1.45</v>
      </c>
      <c r="M93" s="56">
        <f>INDEX($M:$M,MATCH($H93,$C:$C,0))+I93*$M$2</f>
        <v>2710</v>
      </c>
      <c r="N93" s="57">
        <f t="shared" si="7"/>
        <v>2790</v>
      </c>
      <c r="O93" s="72">
        <f>VLOOKUP($B93,'Выгр Торг'!$B:$P,O$1,0)</f>
        <v>1900</v>
      </c>
      <c r="P93" s="72">
        <f>VLOOKUP($B93,'Выгр Торг'!$B:$P,P$1,0)</f>
        <v>2890</v>
      </c>
      <c r="Q93" s="42">
        <f t="shared" si="8"/>
        <v>0</v>
      </c>
      <c r="R93" s="42">
        <f t="shared" si="9"/>
        <v>100</v>
      </c>
      <c r="S93" s="85">
        <f t="shared" si="10"/>
        <v>2790</v>
      </c>
      <c r="T93" s="60" t="str">
        <f>IFERROR(VLOOKUP($B93,'Из ГУГЛа'!$B:$G,4,0)*U93+V93,VLOOKUP($B93,'Из ГУГЛа'!$B:$G,4,0))</f>
        <v/>
      </c>
      <c r="U93" s="15">
        <v>1</v>
      </c>
      <c r="V93" s="59"/>
      <c r="W93" s="74">
        <f t="shared" si="11"/>
        <v>0.46842105263157885</v>
      </c>
      <c r="X93" s="74" t="str">
        <f t="shared" si="12"/>
        <v/>
      </c>
      <c r="Y93" s="74" t="str">
        <f t="shared" si="13"/>
        <v/>
      </c>
      <c r="Z93" s="77" t="s">
        <v>2579</v>
      </c>
    </row>
    <row r="94" spans="1:28" ht="60" x14ac:dyDescent="0.25">
      <c r="A94" s="71" t="str">
        <f>INDEX('Выгр Торг'!$A:$A,MATCH($B94,'Выгр Торг'!$B:$B,0))</f>
        <v>Боковое зеркало "Salina" с электроприводом для Лада Ларгус</v>
      </c>
      <c r="B94" s="88">
        <v>243403</v>
      </c>
      <c r="C94" s="72">
        <f>VLOOKUP($B94,'Выгр Торг'!$B:$P,C$1,0)</f>
        <v>179913</v>
      </c>
      <c r="D94" s="71" t="str">
        <f>VLOOKUP($B94,'Выгр Торг'!$B:$P,D$1,0)</f>
        <v>Боковое зеркало "Salina" с электроприводом для Лада Ларгус (Левая (водительская), В цвет, Огненно-красный (красный, 124))</v>
      </c>
      <c r="E94" s="72" t="str">
        <f>VLOOKUP($B94,'Выгр Торг'!$B:$P,E$1,0)</f>
        <v>Y</v>
      </c>
      <c r="F94" s="72" t="str">
        <f>VLOOKUP($B94,'Выгр Торг'!$B:$P,F$1,0)</f>
        <v>1</v>
      </c>
      <c r="G94" s="36"/>
      <c r="H94" s="29">
        <v>179899</v>
      </c>
      <c r="I94" s="53">
        <f>INDEX($I:$I,MATCH($H94,$C:$C,0))</f>
        <v>300</v>
      </c>
      <c r="J94" s="5" t="s">
        <v>2577</v>
      </c>
      <c r="K94" s="56">
        <f>INDEX($K:$K,MATCH($H94,$C:$C,0))+I94</f>
        <v>1900</v>
      </c>
      <c r="L94" s="14">
        <f>VLOOKUP(K94,Наценка!$A$1:$B$8,2,1)</f>
        <v>1.45</v>
      </c>
      <c r="M94" s="56">
        <f>INDEX($M:$M,MATCH($H94,$C:$C,0))+I94*$M$2</f>
        <v>2710</v>
      </c>
      <c r="N94" s="57">
        <f t="shared" si="7"/>
        <v>2790</v>
      </c>
      <c r="O94" s="72">
        <f>VLOOKUP($B94,'Выгр Торг'!$B:$P,O$1,0)</f>
        <v>1900</v>
      </c>
      <c r="P94" s="72">
        <f>VLOOKUP($B94,'Выгр Торг'!$B:$P,P$1,0)</f>
        <v>2890</v>
      </c>
      <c r="Q94" s="42">
        <f t="shared" si="8"/>
        <v>0</v>
      </c>
      <c r="R94" s="42">
        <f t="shared" si="9"/>
        <v>100</v>
      </c>
      <c r="S94" s="85">
        <f t="shared" si="10"/>
        <v>2790</v>
      </c>
      <c r="T94" s="60" t="str">
        <f>IFERROR(VLOOKUP($B94,'Из ГУГЛа'!$B:$G,4,0)*U94+V94,VLOOKUP($B94,'Из ГУГЛа'!$B:$G,4,0))</f>
        <v/>
      </c>
      <c r="U94" s="15">
        <v>1</v>
      </c>
      <c r="V94" s="59"/>
      <c r="W94" s="74">
        <f t="shared" si="11"/>
        <v>0.46842105263157885</v>
      </c>
      <c r="X94" s="74" t="str">
        <f t="shared" si="12"/>
        <v/>
      </c>
      <c r="Y94" s="74" t="str">
        <f t="shared" si="13"/>
        <v/>
      </c>
      <c r="Z94" s="77" t="s">
        <v>2579</v>
      </c>
    </row>
    <row r="95" spans="1:28" ht="60" x14ac:dyDescent="0.25">
      <c r="A95" s="71" t="str">
        <f>INDEX('Выгр Торг'!$A:$A,MATCH($B95,'Выгр Торг'!$B:$B,0))</f>
        <v>Боковое зеркало "Salina" с электроприводом для Лада Ларгус</v>
      </c>
      <c r="B95" s="88">
        <v>243404</v>
      </c>
      <c r="C95" s="72">
        <f>VLOOKUP($B95,'Выгр Торг'!$B:$P,C$1,0)</f>
        <v>179914</v>
      </c>
      <c r="D95" s="71" t="str">
        <f>VLOOKUP($B95,'Выгр Торг'!$B:$P,D$1,0)</f>
        <v>Боковое зеркало "Salina" с электроприводом для Лада Ларгус (Левая (водительская), В цвет, Пантера (черная база, 672))</v>
      </c>
      <c r="E95" s="72" t="str">
        <f>VLOOKUP($B95,'Выгр Торг'!$B:$P,E$1,0)</f>
        <v>Y</v>
      </c>
      <c r="F95" s="72" t="str">
        <f>VLOOKUP($B95,'Выгр Торг'!$B:$P,F$1,0)</f>
        <v>1</v>
      </c>
      <c r="G95" s="36"/>
      <c r="H95" s="29">
        <v>179899</v>
      </c>
      <c r="I95" s="53">
        <f>INDEX($I:$I,MATCH($H95,$C:$C,0))</f>
        <v>300</v>
      </c>
      <c r="J95" s="5" t="s">
        <v>2577</v>
      </c>
      <c r="K95" s="56">
        <f>INDEX($K:$K,MATCH($H95,$C:$C,0))+I95</f>
        <v>1900</v>
      </c>
      <c r="L95" s="14">
        <f>VLOOKUP(K95,Наценка!$A$1:$B$8,2,1)</f>
        <v>1.45</v>
      </c>
      <c r="M95" s="56">
        <f>INDEX($M:$M,MATCH($H95,$C:$C,0))+I95*$M$2</f>
        <v>2710</v>
      </c>
      <c r="N95" s="57">
        <f t="shared" si="7"/>
        <v>2790</v>
      </c>
      <c r="O95" s="72">
        <f>VLOOKUP($B95,'Выгр Торг'!$B:$P,O$1,0)</f>
        <v>1900</v>
      </c>
      <c r="P95" s="72">
        <f>VLOOKUP($B95,'Выгр Торг'!$B:$P,P$1,0)</f>
        <v>2890</v>
      </c>
      <c r="Q95" s="42">
        <f t="shared" si="8"/>
        <v>0</v>
      </c>
      <c r="R95" s="42">
        <f t="shared" si="9"/>
        <v>100</v>
      </c>
      <c r="S95" s="85">
        <f t="shared" si="10"/>
        <v>2790</v>
      </c>
      <c r="T95" s="60" t="str">
        <f>IFERROR(VLOOKUP($B95,'Из ГУГЛа'!$B:$G,4,0)*U95+V95,VLOOKUP($B95,'Из ГУГЛа'!$B:$G,4,0))</f>
        <v/>
      </c>
      <c r="U95" s="15">
        <v>1</v>
      </c>
      <c r="V95" s="59"/>
      <c r="W95" s="74">
        <f t="shared" si="11"/>
        <v>0.46842105263157885</v>
      </c>
      <c r="X95" s="74" t="str">
        <f t="shared" si="12"/>
        <v/>
      </c>
      <c r="Y95" s="74" t="str">
        <f t="shared" si="13"/>
        <v/>
      </c>
      <c r="Z95" s="77" t="s">
        <v>2579</v>
      </c>
    </row>
    <row r="96" spans="1:28" ht="60" x14ac:dyDescent="0.25">
      <c r="A96" s="71" t="str">
        <f>INDEX('Выгр Торг'!$A:$A,MATCH($B96,'Выгр Торг'!$B:$B,0))</f>
        <v>Боковое зеркало "Salina" с электроприводом для Лада Ларгус</v>
      </c>
      <c r="B96" s="88">
        <v>243405</v>
      </c>
      <c r="C96" s="72">
        <f>VLOOKUP($B96,'Выгр Торг'!$B:$P,C$1,0)</f>
        <v>179915</v>
      </c>
      <c r="D96" s="71" t="str">
        <f>VLOOKUP($B96,'Выгр Торг'!$B:$P,D$1,0)</f>
        <v>Боковое зеркало "Salina" с электроприводом для Лада Ларгус (Левая (водительская), В цвет, Платина (серебристо-бежевый, 691))</v>
      </c>
      <c r="E96" s="72" t="str">
        <f>VLOOKUP($B96,'Выгр Торг'!$B:$P,E$1,0)</f>
        <v>Y</v>
      </c>
      <c r="F96" s="72" t="str">
        <f>VLOOKUP($B96,'Выгр Торг'!$B:$P,F$1,0)</f>
        <v>1</v>
      </c>
      <c r="G96" s="36"/>
      <c r="H96" s="29">
        <v>179899</v>
      </c>
      <c r="I96" s="53">
        <f>INDEX($I:$I,MATCH($H96,$C:$C,0))</f>
        <v>300</v>
      </c>
      <c r="J96" s="5" t="s">
        <v>2577</v>
      </c>
      <c r="K96" s="56">
        <f>INDEX($K:$K,MATCH($H96,$C:$C,0))+I96</f>
        <v>1900</v>
      </c>
      <c r="L96" s="14">
        <f>VLOOKUP(K96,Наценка!$A$1:$B$8,2,1)</f>
        <v>1.45</v>
      </c>
      <c r="M96" s="56">
        <f>INDEX($M:$M,MATCH($H96,$C:$C,0))+I96*$M$2</f>
        <v>2710</v>
      </c>
      <c r="N96" s="57">
        <f t="shared" si="7"/>
        <v>2790</v>
      </c>
      <c r="O96" s="72">
        <f>VLOOKUP($B96,'Выгр Торг'!$B:$P,O$1,0)</f>
        <v>1900</v>
      </c>
      <c r="P96" s="72">
        <f>VLOOKUP($B96,'Выгр Торг'!$B:$P,P$1,0)</f>
        <v>2890</v>
      </c>
      <c r="Q96" s="42">
        <f t="shared" si="8"/>
        <v>0</v>
      </c>
      <c r="R96" s="42">
        <f t="shared" si="9"/>
        <v>100</v>
      </c>
      <c r="S96" s="85">
        <f t="shared" si="10"/>
        <v>2790</v>
      </c>
      <c r="T96" s="60" t="str">
        <f>IFERROR(VLOOKUP($B96,'Из ГУГЛа'!$B:$G,4,0)*U96+V96,VLOOKUP($B96,'Из ГУГЛа'!$B:$G,4,0))</f>
        <v/>
      </c>
      <c r="U96" s="15">
        <v>1</v>
      </c>
      <c r="V96" s="59"/>
      <c r="W96" s="74">
        <f t="shared" si="11"/>
        <v>0.46842105263157885</v>
      </c>
      <c r="X96" s="74" t="str">
        <f t="shared" si="12"/>
        <v/>
      </c>
      <c r="Y96" s="74" t="str">
        <f t="shared" si="13"/>
        <v/>
      </c>
      <c r="Z96" s="77" t="s">
        <v>2579</v>
      </c>
    </row>
    <row r="97" spans="1:26" ht="60" x14ac:dyDescent="0.25">
      <c r="A97" s="71" t="str">
        <f>INDEX('Выгр Торг'!$A:$A,MATCH($B97,'Выгр Торг'!$B:$B,0))</f>
        <v>Боковое зеркало "Salina" с электроприводом для Лада Ларгус</v>
      </c>
      <c r="B97" s="88">
        <v>243406</v>
      </c>
      <c r="C97" s="72">
        <f>VLOOKUP($B97,'Выгр Торг'!$B:$P,C$1,0)</f>
        <v>179916</v>
      </c>
      <c r="D97" s="71" t="str">
        <f>VLOOKUP($B97,'Выгр Торг'!$B:$P,D$1,0)</f>
        <v>Боковое зеркало "Salina" с электроприводом для Лада Ларгус (Левая (водительская), В цвет, Серое плато (Светло-серый, 624))</v>
      </c>
      <c r="E97" s="72" t="str">
        <f>VLOOKUP($B97,'Выгр Торг'!$B:$P,E$1,0)</f>
        <v>Y</v>
      </c>
      <c r="F97" s="72" t="str">
        <f>VLOOKUP($B97,'Выгр Торг'!$B:$P,F$1,0)</f>
        <v>1</v>
      </c>
      <c r="G97" s="36"/>
      <c r="H97" s="29">
        <v>179899</v>
      </c>
      <c r="I97" s="53">
        <f>INDEX($I:$I,MATCH($H97,$C:$C,0))</f>
        <v>300</v>
      </c>
      <c r="J97" s="5" t="s">
        <v>2577</v>
      </c>
      <c r="K97" s="56">
        <f>INDEX($K:$K,MATCH($H97,$C:$C,0))+I97</f>
        <v>1900</v>
      </c>
      <c r="L97" s="14">
        <f>VLOOKUP(K97,Наценка!$A$1:$B$8,2,1)</f>
        <v>1.45</v>
      </c>
      <c r="M97" s="56">
        <f>INDEX($M:$M,MATCH($H97,$C:$C,0))+I97*$M$2</f>
        <v>2710</v>
      </c>
      <c r="N97" s="57">
        <f t="shared" si="7"/>
        <v>2790</v>
      </c>
      <c r="O97" s="72">
        <f>VLOOKUP($B97,'Выгр Торг'!$B:$P,O$1,0)</f>
        <v>1900</v>
      </c>
      <c r="P97" s="72">
        <f>VLOOKUP($B97,'Выгр Торг'!$B:$P,P$1,0)</f>
        <v>2890</v>
      </c>
      <c r="Q97" s="42">
        <f t="shared" si="8"/>
        <v>0</v>
      </c>
      <c r="R97" s="42">
        <f t="shared" si="9"/>
        <v>100</v>
      </c>
      <c r="S97" s="85">
        <f t="shared" si="10"/>
        <v>2790</v>
      </c>
      <c r="T97" s="60" t="str">
        <f>IFERROR(VLOOKUP($B97,'Из ГУГЛа'!$B:$G,4,0)*U97+V97,VLOOKUP($B97,'Из ГУГЛа'!$B:$G,4,0))</f>
        <v/>
      </c>
      <c r="U97" s="15">
        <v>1</v>
      </c>
      <c r="V97" s="59"/>
      <c r="W97" s="74">
        <f t="shared" si="11"/>
        <v>0.46842105263157885</v>
      </c>
      <c r="X97" s="74" t="str">
        <f t="shared" si="12"/>
        <v/>
      </c>
      <c r="Y97" s="74" t="str">
        <f t="shared" si="13"/>
        <v/>
      </c>
      <c r="Z97" s="77" t="s">
        <v>2579</v>
      </c>
    </row>
    <row r="98" spans="1:26" ht="60" x14ac:dyDescent="0.25">
      <c r="A98" s="71" t="str">
        <f>INDEX('Выгр Торг'!$A:$A,MATCH($B98,'Выгр Торг'!$B:$B,0))</f>
        <v>Боковое зеркало "Salina" с электроприводом для Лада Ларгус</v>
      </c>
      <c r="B98" s="88">
        <v>243407</v>
      </c>
      <c r="C98" s="72">
        <f>VLOOKUP($B98,'Выгр Торг'!$B:$P,C$1,0)</f>
        <v>179917</v>
      </c>
      <c r="D98" s="71" t="str">
        <f>VLOOKUP($B98,'Выгр Торг'!$B:$P,D$1,0)</f>
        <v>Боковое зеркало "Salina" с электроприводом для Лада Ларгус (Левая (водительская), В цвет, Серый базальт (серо-бежевый, 242))</v>
      </c>
      <c r="E98" s="72" t="str">
        <f>VLOOKUP($B98,'Выгр Торг'!$B:$P,E$1,0)</f>
        <v>Y</v>
      </c>
      <c r="F98" s="72" t="str">
        <f>VLOOKUP($B98,'Выгр Торг'!$B:$P,F$1,0)</f>
        <v>1</v>
      </c>
      <c r="G98" s="36"/>
      <c r="H98" s="29">
        <v>179899</v>
      </c>
      <c r="I98" s="53">
        <f>INDEX($I:$I,MATCH($H98,$C:$C,0))</f>
        <v>300</v>
      </c>
      <c r="J98" s="5" t="s">
        <v>2577</v>
      </c>
      <c r="K98" s="56">
        <f>INDEX($K:$K,MATCH($H98,$C:$C,0))+I98</f>
        <v>1900</v>
      </c>
      <c r="L98" s="14">
        <f>VLOOKUP(K98,Наценка!$A$1:$B$8,2,1)</f>
        <v>1.45</v>
      </c>
      <c r="M98" s="56">
        <f>INDEX($M:$M,MATCH($H98,$C:$C,0))+I98*$M$2</f>
        <v>2710</v>
      </c>
      <c r="N98" s="57">
        <f t="shared" si="7"/>
        <v>2790</v>
      </c>
      <c r="O98" s="72">
        <f>VLOOKUP($B98,'Выгр Торг'!$B:$P,O$1,0)</f>
        <v>1900</v>
      </c>
      <c r="P98" s="72">
        <f>VLOOKUP($B98,'Выгр Торг'!$B:$P,P$1,0)</f>
        <v>2890</v>
      </c>
      <c r="Q98" s="42">
        <f t="shared" si="8"/>
        <v>0</v>
      </c>
      <c r="R98" s="42">
        <f t="shared" si="9"/>
        <v>100</v>
      </c>
      <c r="S98" s="85">
        <f t="shared" si="10"/>
        <v>2790</v>
      </c>
      <c r="T98" s="60" t="str">
        <f>IFERROR(VLOOKUP($B98,'Из ГУГЛа'!$B:$G,4,0)*U98+V98,VLOOKUP($B98,'Из ГУГЛа'!$B:$G,4,0))</f>
        <v/>
      </c>
      <c r="U98" s="15">
        <v>1</v>
      </c>
      <c r="V98" s="59"/>
      <c r="W98" s="74">
        <f t="shared" si="11"/>
        <v>0.46842105263157885</v>
      </c>
      <c r="X98" s="74" t="str">
        <f t="shared" si="12"/>
        <v/>
      </c>
      <c r="Y98" s="74" t="str">
        <f t="shared" si="13"/>
        <v/>
      </c>
      <c r="Z98" s="77" t="s">
        <v>2579</v>
      </c>
    </row>
    <row r="99" spans="1:26" ht="60" x14ac:dyDescent="0.25">
      <c r="A99" s="71" t="str">
        <f>INDEX('Выгр Торг'!$A:$A,MATCH($B99,'Выгр Торг'!$B:$B,0))</f>
        <v>Боковое зеркало "Salina" с электроприводом для Лада Ларгус</v>
      </c>
      <c r="B99" s="88">
        <v>243408</v>
      </c>
      <c r="C99" s="72">
        <f>VLOOKUP($B99,'Выгр Торг'!$B:$P,C$1,0)</f>
        <v>179904</v>
      </c>
      <c r="D99" s="71" t="str">
        <f>VLOOKUP($B99,'Выгр Торг'!$B:$P,D$1,0)</f>
        <v>Боковое зеркало "Salina" с электроприводом для Лада Ларгус (Левая (водительская), В цвет, Уточнить у менеджера)</v>
      </c>
      <c r="E99" s="72" t="str">
        <f>VLOOKUP($B99,'Выгр Торг'!$B:$P,E$1,0)</f>
        <v>Y</v>
      </c>
      <c r="F99" s="72" t="str">
        <f>VLOOKUP($B99,'Выгр Торг'!$B:$P,F$1,0)</f>
        <v>1</v>
      </c>
      <c r="G99" s="36"/>
      <c r="H99" s="29">
        <v>179899</v>
      </c>
      <c r="I99" s="53">
        <f>INDEX($I:$I,MATCH($H99,$C:$C,0))</f>
        <v>300</v>
      </c>
      <c r="J99" s="5" t="s">
        <v>2577</v>
      </c>
      <c r="K99" s="56">
        <f>INDEX($K:$K,MATCH($H99,$C:$C,0))+I99</f>
        <v>1900</v>
      </c>
      <c r="L99" s="14">
        <f>VLOOKUP(K99,Наценка!$A$1:$B$8,2,1)</f>
        <v>1.45</v>
      </c>
      <c r="M99" s="56">
        <f>INDEX($M:$M,MATCH($H99,$C:$C,0))+I99*$M$2</f>
        <v>2710</v>
      </c>
      <c r="N99" s="57">
        <f t="shared" si="7"/>
        <v>2790</v>
      </c>
      <c r="O99" s="72">
        <f>VLOOKUP($B99,'Выгр Торг'!$B:$P,O$1,0)</f>
        <v>1900</v>
      </c>
      <c r="P99" s="72">
        <f>VLOOKUP($B99,'Выгр Торг'!$B:$P,P$1,0)</f>
        <v>2890</v>
      </c>
      <c r="Q99" s="42">
        <f t="shared" si="8"/>
        <v>0</v>
      </c>
      <c r="R99" s="42">
        <f t="shared" si="9"/>
        <v>100</v>
      </c>
      <c r="S99" s="85">
        <f t="shared" si="10"/>
        <v>2790</v>
      </c>
      <c r="T99" s="60" t="str">
        <f>IFERROR(VLOOKUP($B99,'Из ГУГЛа'!$B:$G,4,0)*U99+V99,VLOOKUP($B99,'Из ГУГЛа'!$B:$G,4,0))</f>
        <v/>
      </c>
      <c r="U99" s="15">
        <v>1</v>
      </c>
      <c r="V99" s="59"/>
      <c r="W99" s="74">
        <f t="shared" si="11"/>
        <v>0.46842105263157885</v>
      </c>
      <c r="X99" s="74" t="str">
        <f t="shared" si="12"/>
        <v/>
      </c>
      <c r="Y99" s="74" t="str">
        <f t="shared" si="13"/>
        <v/>
      </c>
      <c r="Z99" s="77" t="s">
        <v>2579</v>
      </c>
    </row>
    <row r="100" spans="1:26" ht="60" x14ac:dyDescent="0.25">
      <c r="A100" s="71" t="str">
        <f>INDEX('Выгр Торг'!$A:$A,MATCH($B100,'Выгр Торг'!$B:$B,0))</f>
        <v>Боковое зеркало "Salina" с электроприводом для Лада Ларгус</v>
      </c>
      <c r="B100" s="88">
        <v>243409</v>
      </c>
      <c r="C100" s="72">
        <f>VLOOKUP($B100,'Выгр Торг'!$B:$P,C$1,0)</f>
        <v>179918</v>
      </c>
      <c r="D100" s="71" t="str">
        <f>VLOOKUP($B100,'Выгр Торг'!$B:$P,D$1,0)</f>
        <v>Боковое зеркало "Salina" с электроприводом для Лада Ларгус (Левая (водительская), В цвет, Черная жемчужина (черный, 676))</v>
      </c>
      <c r="E100" s="72" t="str">
        <f>VLOOKUP($B100,'Выгр Торг'!$B:$P,E$1,0)</f>
        <v>Y</v>
      </c>
      <c r="F100" s="72" t="str">
        <f>VLOOKUP($B100,'Выгр Торг'!$B:$P,F$1,0)</f>
        <v>1</v>
      </c>
      <c r="G100" s="36"/>
      <c r="H100" s="29">
        <v>179899</v>
      </c>
      <c r="I100" s="53">
        <f>INDEX($I:$I,MATCH($H100,$C:$C,0))</f>
        <v>300</v>
      </c>
      <c r="J100" s="5" t="s">
        <v>2577</v>
      </c>
      <c r="K100" s="56">
        <f>INDEX($K:$K,MATCH($H100,$C:$C,0))+I100</f>
        <v>1900</v>
      </c>
      <c r="L100" s="14">
        <f>VLOOKUP(K100,Наценка!$A$1:$B$8,2,1)</f>
        <v>1.45</v>
      </c>
      <c r="M100" s="56">
        <f>INDEX($M:$M,MATCH($H100,$C:$C,0))+I100*$M$2</f>
        <v>2710</v>
      </c>
      <c r="N100" s="57">
        <f t="shared" si="7"/>
        <v>2790</v>
      </c>
      <c r="O100" s="72">
        <f>VLOOKUP($B100,'Выгр Торг'!$B:$P,O$1,0)</f>
        <v>1900</v>
      </c>
      <c r="P100" s="72">
        <f>VLOOKUP($B100,'Выгр Торг'!$B:$P,P$1,0)</f>
        <v>2890</v>
      </c>
      <c r="Q100" s="42">
        <f t="shared" si="8"/>
        <v>0</v>
      </c>
      <c r="R100" s="42">
        <f t="shared" si="9"/>
        <v>100</v>
      </c>
      <c r="S100" s="85">
        <f t="shared" si="10"/>
        <v>2790</v>
      </c>
      <c r="T100" s="60" t="str">
        <f>IFERROR(VLOOKUP($B100,'Из ГУГЛа'!$B:$G,4,0)*U100+V100,VLOOKUP($B100,'Из ГУГЛа'!$B:$G,4,0))</f>
        <v/>
      </c>
      <c r="U100" s="15">
        <v>1</v>
      </c>
      <c r="V100" s="59"/>
      <c r="W100" s="74">
        <f t="shared" si="11"/>
        <v>0.46842105263157885</v>
      </c>
      <c r="X100" s="74" t="str">
        <f t="shared" si="12"/>
        <v/>
      </c>
      <c r="Y100" s="74" t="str">
        <f t="shared" si="13"/>
        <v/>
      </c>
      <c r="Z100" s="77" t="s">
        <v>2579</v>
      </c>
    </row>
    <row r="101" spans="1:26" ht="45" x14ac:dyDescent="0.25">
      <c r="A101" s="71" t="str">
        <f>INDEX('Выгр Торг'!$A:$A,MATCH($B101,'Выгр Торг'!$B:$B,0))</f>
        <v>Боковое зеркало "Salina" с электроприводом для Лада Ларгус</v>
      </c>
      <c r="B101" s="88">
        <v>243426</v>
      </c>
      <c r="C101" s="72">
        <f>VLOOKUP($B101,'Выгр Торг'!$B:$P,C$1,0)</f>
        <v>179900</v>
      </c>
      <c r="D101" s="71" t="str">
        <f>VLOOKUP($B101,'Выгр Торг'!$B:$P,D$1,0)</f>
        <v>Боковое зеркало "Salina" с электроприводом для Лада Ларгус (Правая (пассажирская), В цвет)</v>
      </c>
      <c r="E101" s="72" t="str">
        <f>VLOOKUP($B101,'Выгр Торг'!$B:$P,E$1,0)</f>
        <v>Y</v>
      </c>
      <c r="F101" s="72" t="str">
        <f>VLOOKUP($B101,'Выгр Торг'!$B:$P,F$1,0)</f>
        <v>1</v>
      </c>
      <c r="G101" s="36"/>
      <c r="H101" s="29">
        <v>179900</v>
      </c>
      <c r="I101" s="52">
        <v>300</v>
      </c>
      <c r="J101" s="5" t="s">
        <v>2577</v>
      </c>
      <c r="K101" s="73">
        <f>O101</f>
        <v>1600</v>
      </c>
      <c r="L101" s="14">
        <f>VLOOKUP(K101,Наценка!$A$1:$B$8,2,1)</f>
        <v>1.45</v>
      </c>
      <c r="M101" s="83">
        <f>K101*L101</f>
        <v>2320</v>
      </c>
      <c r="N101" s="57">
        <f t="shared" si="7"/>
        <v>2390</v>
      </c>
      <c r="O101" s="72">
        <f>VLOOKUP($B101,'Выгр Торг'!$B:$P,O$1,0)</f>
        <v>1600</v>
      </c>
      <c r="P101" s="72">
        <f>VLOOKUP($B101,'Выгр Торг'!$B:$P,P$1,0)</f>
        <v>2490</v>
      </c>
      <c r="Q101" s="42">
        <f t="shared" si="8"/>
        <v>0</v>
      </c>
      <c r="R101" s="42">
        <f t="shared" si="9"/>
        <v>100</v>
      </c>
      <c r="S101" s="85">
        <f t="shared" si="10"/>
        <v>2390</v>
      </c>
      <c r="T101" s="60" t="str">
        <f>IFERROR(VLOOKUP($B101,'Из ГУГЛа'!$B:$G,4,0)*U101+V101,VLOOKUP($B101,'Из ГУГЛа'!$B:$G,4,0))</f>
        <v/>
      </c>
      <c r="U101" s="15">
        <v>1</v>
      </c>
      <c r="V101" s="59"/>
      <c r="W101" s="74">
        <f t="shared" si="11"/>
        <v>0.49374999999999991</v>
      </c>
      <c r="X101" s="74" t="str">
        <f t="shared" si="12"/>
        <v/>
      </c>
      <c r="Y101" s="74" t="str">
        <f t="shared" si="13"/>
        <v/>
      </c>
      <c r="Z101" s="77" t="s">
        <v>2579</v>
      </c>
    </row>
    <row r="102" spans="1:26" ht="60" x14ac:dyDescent="0.25">
      <c r="A102" s="71" t="str">
        <f>INDEX('Выгр Торг'!$A:$A,MATCH($B102,'Выгр Торг'!$B:$B,0))</f>
        <v>Боковое зеркало "Salina" с электроприводом для Лада Ларгус</v>
      </c>
      <c r="B102" s="88">
        <v>243411</v>
      </c>
      <c r="C102" s="72">
        <f>VLOOKUP($B102,'Выгр Торг'!$B:$P,C$1,0)</f>
        <v>179920</v>
      </c>
      <c r="D102" s="71" t="str">
        <f>VLOOKUP($B102,'Выгр Торг'!$B:$P,D$1,0)</f>
        <v>Боковое зеркало "Salina" с электроприводом для Лада Ларгус (Правая (пассажирская), В цвет, Брюн (Коричневый, 250))</v>
      </c>
      <c r="E102" s="72" t="str">
        <f>VLOOKUP($B102,'Выгр Торг'!$B:$P,E$1,0)</f>
        <v>Y</v>
      </c>
      <c r="F102" s="72" t="str">
        <f>VLOOKUP($B102,'Выгр Торг'!$B:$P,F$1,0)</f>
        <v>1</v>
      </c>
      <c r="G102" s="36"/>
      <c r="H102" s="29">
        <v>179900</v>
      </c>
      <c r="I102" s="53">
        <f>INDEX($I:$I,MATCH($H102,$C:$C,0))</f>
        <v>300</v>
      </c>
      <c r="J102" s="5" t="s">
        <v>2577</v>
      </c>
      <c r="K102" s="56">
        <f>INDEX($K:$K,MATCH($H102,$C:$C,0))+I102</f>
        <v>1900</v>
      </c>
      <c r="L102" s="14">
        <f>VLOOKUP(K102,Наценка!$A$1:$B$8,2,1)</f>
        <v>1.45</v>
      </c>
      <c r="M102" s="56">
        <f>INDEX($M:$M,MATCH($H102,$C:$C,0))+I102*$M$2</f>
        <v>2710</v>
      </c>
      <c r="N102" s="57">
        <f t="shared" si="7"/>
        <v>2790</v>
      </c>
      <c r="O102" s="72">
        <f>VLOOKUP($B102,'Выгр Торг'!$B:$P,O$1,0)</f>
        <v>1900</v>
      </c>
      <c r="P102" s="72">
        <f>VLOOKUP($B102,'Выгр Торг'!$B:$P,P$1,0)</f>
        <v>2890</v>
      </c>
      <c r="Q102" s="42">
        <f t="shared" si="8"/>
        <v>0</v>
      </c>
      <c r="R102" s="42">
        <f t="shared" si="9"/>
        <v>100</v>
      </c>
      <c r="S102" s="85">
        <f t="shared" si="10"/>
        <v>2790</v>
      </c>
      <c r="T102" s="60" t="str">
        <f>IFERROR(VLOOKUP($B102,'Из ГУГЛа'!$B:$G,4,0)*U102+V102,VLOOKUP($B102,'Из ГУГЛа'!$B:$G,4,0))</f>
        <v/>
      </c>
      <c r="U102" s="15">
        <v>1</v>
      </c>
      <c r="V102" s="59"/>
      <c r="W102" s="74">
        <f t="shared" si="11"/>
        <v>0.46842105263157885</v>
      </c>
      <c r="X102" s="74" t="str">
        <f t="shared" si="12"/>
        <v/>
      </c>
      <c r="Y102" s="74" t="str">
        <f t="shared" si="13"/>
        <v/>
      </c>
      <c r="Z102" s="77" t="s">
        <v>2579</v>
      </c>
    </row>
    <row r="103" spans="1:26" ht="60" x14ac:dyDescent="0.25">
      <c r="A103" s="71" t="str">
        <f>INDEX('Выгр Торг'!$A:$A,MATCH($B103,'Выгр Торг'!$B:$B,0))</f>
        <v>Боковое зеркало "Salina" с электроприводом для Лада Ларгус</v>
      </c>
      <c r="B103" s="88">
        <v>243412</v>
      </c>
      <c r="C103" s="72">
        <f>VLOOKUP($B103,'Выгр Торг'!$B:$P,C$1,0)</f>
        <v>179921</v>
      </c>
      <c r="D103" s="71" t="str">
        <f>VLOOKUP($B103,'Выгр Торг'!$B:$P,D$1,0)</f>
        <v>Боковое зеркало "Salina" с электроприводом для Лада Ларгус (Правая (пассажирская), В цвет, Венера (темно-красный, 191))</v>
      </c>
      <c r="E103" s="72" t="str">
        <f>VLOOKUP($B103,'Выгр Торг'!$B:$P,E$1,0)</f>
        <v>Y</v>
      </c>
      <c r="F103" s="72" t="str">
        <f>VLOOKUP($B103,'Выгр Торг'!$B:$P,F$1,0)</f>
        <v>1</v>
      </c>
      <c r="G103" s="36"/>
      <c r="H103" s="29">
        <v>179900</v>
      </c>
      <c r="I103" s="53">
        <f>INDEX($I:$I,MATCH($H103,$C:$C,0))</f>
        <v>300</v>
      </c>
      <c r="J103" s="5" t="s">
        <v>2577</v>
      </c>
      <c r="K103" s="56">
        <f>INDEX($K:$K,MATCH($H103,$C:$C,0))+I103</f>
        <v>1900</v>
      </c>
      <c r="L103" s="14">
        <f>VLOOKUP(K103,Наценка!$A$1:$B$8,2,1)</f>
        <v>1.45</v>
      </c>
      <c r="M103" s="56">
        <f>INDEX($M:$M,MATCH($H103,$C:$C,0))+I103*$M$2</f>
        <v>2710</v>
      </c>
      <c r="N103" s="57">
        <f t="shared" si="7"/>
        <v>2790</v>
      </c>
      <c r="O103" s="72">
        <f>VLOOKUP($B103,'Выгр Торг'!$B:$P,O$1,0)</f>
        <v>1900</v>
      </c>
      <c r="P103" s="72">
        <f>VLOOKUP($B103,'Выгр Торг'!$B:$P,P$1,0)</f>
        <v>2890</v>
      </c>
      <c r="Q103" s="42">
        <f t="shared" si="8"/>
        <v>0</v>
      </c>
      <c r="R103" s="42">
        <f t="shared" si="9"/>
        <v>100</v>
      </c>
      <c r="S103" s="85">
        <f t="shared" si="10"/>
        <v>2790</v>
      </c>
      <c r="T103" s="60" t="str">
        <f>IFERROR(VLOOKUP($B103,'Из ГУГЛа'!$B:$G,4,0)*U103+V103,VLOOKUP($B103,'Из ГУГЛа'!$B:$G,4,0))</f>
        <v/>
      </c>
      <c r="U103" s="15">
        <v>1</v>
      </c>
      <c r="V103" s="59"/>
      <c r="W103" s="74">
        <f t="shared" si="11"/>
        <v>0.46842105263157885</v>
      </c>
      <c r="X103" s="74" t="str">
        <f t="shared" si="12"/>
        <v/>
      </c>
      <c r="Y103" s="74" t="str">
        <f t="shared" si="13"/>
        <v/>
      </c>
      <c r="Z103" s="77" t="s">
        <v>2579</v>
      </c>
    </row>
    <row r="104" spans="1:26" ht="60" x14ac:dyDescent="0.25">
      <c r="A104" s="71" t="str">
        <f>INDEX('Выгр Торг'!$A:$A,MATCH($B104,'Выгр Торг'!$B:$B,0))</f>
        <v>Боковое зеркало "Salina" с электроприводом для Лада Ларгус</v>
      </c>
      <c r="B104" s="88">
        <v>243413</v>
      </c>
      <c r="C104" s="72">
        <f>VLOOKUP($B104,'Выгр Торг'!$B:$P,C$1,0)</f>
        <v>179922</v>
      </c>
      <c r="D104" s="71" t="str">
        <f>VLOOKUP($B104,'Выгр Торг'!$B:$P,D$1,0)</f>
        <v>Боковое зеркало "Salina" с электроприводом для Лада Ларгус (Правая (пассажирская), В цвет, Дипломат (темно-синий, 424))</v>
      </c>
      <c r="E104" s="72" t="str">
        <f>VLOOKUP($B104,'Выгр Торг'!$B:$P,E$1,0)</f>
        <v>Y</v>
      </c>
      <c r="F104" s="72" t="str">
        <f>VLOOKUP($B104,'Выгр Торг'!$B:$P,F$1,0)</f>
        <v>1</v>
      </c>
      <c r="G104" s="36"/>
      <c r="H104" s="29">
        <v>179900</v>
      </c>
      <c r="I104" s="53">
        <f>INDEX($I:$I,MATCH($H104,$C:$C,0))</f>
        <v>300</v>
      </c>
      <c r="J104" s="5" t="s">
        <v>2577</v>
      </c>
      <c r="K104" s="56">
        <f>INDEX($K:$K,MATCH($H104,$C:$C,0))+I104</f>
        <v>1900</v>
      </c>
      <c r="L104" s="14">
        <f>VLOOKUP(K104,Наценка!$A$1:$B$8,2,1)</f>
        <v>1.45</v>
      </c>
      <c r="M104" s="56">
        <f>INDEX($M:$M,MATCH($H104,$C:$C,0))+I104*$M$2</f>
        <v>2710</v>
      </c>
      <c r="N104" s="57">
        <f t="shared" si="7"/>
        <v>2790</v>
      </c>
      <c r="O104" s="72">
        <f>VLOOKUP($B104,'Выгр Торг'!$B:$P,O$1,0)</f>
        <v>1900</v>
      </c>
      <c r="P104" s="72">
        <f>VLOOKUP($B104,'Выгр Торг'!$B:$P,P$1,0)</f>
        <v>2890</v>
      </c>
      <c r="Q104" s="42">
        <f t="shared" si="8"/>
        <v>0</v>
      </c>
      <c r="R104" s="42">
        <f t="shared" si="9"/>
        <v>100</v>
      </c>
      <c r="S104" s="85">
        <f t="shared" si="10"/>
        <v>2790</v>
      </c>
      <c r="T104" s="60" t="str">
        <f>IFERROR(VLOOKUP($B104,'Из ГУГЛа'!$B:$G,4,0)*U104+V104,VLOOKUP($B104,'Из ГУГЛа'!$B:$G,4,0))</f>
        <v/>
      </c>
      <c r="U104" s="15">
        <v>1</v>
      </c>
      <c r="V104" s="59"/>
      <c r="W104" s="74">
        <f t="shared" si="11"/>
        <v>0.46842105263157885</v>
      </c>
      <c r="X104" s="74" t="str">
        <f t="shared" si="12"/>
        <v/>
      </c>
      <c r="Y104" s="74" t="str">
        <f t="shared" si="13"/>
        <v/>
      </c>
      <c r="Z104" s="77" t="s">
        <v>2579</v>
      </c>
    </row>
    <row r="105" spans="1:26" ht="60" x14ac:dyDescent="0.25">
      <c r="A105" s="71" t="str">
        <f>INDEX('Выгр Торг'!$A:$A,MATCH($B105,'Выгр Торг'!$B:$B,0))</f>
        <v>Боковое зеркало "Salina" с электроприводом для Лада Ларгус</v>
      </c>
      <c r="B105" s="88">
        <v>243414</v>
      </c>
      <c r="C105" s="72">
        <f>VLOOKUP($B105,'Выгр Торг'!$B:$P,C$1,0)</f>
        <v>179923</v>
      </c>
      <c r="D105" s="71" t="str">
        <f>VLOOKUP($B105,'Выгр Торг'!$B:$P,D$1,0)</f>
        <v>Боковое зеркало "Salina" с электроприводом для Лада Ларгус (Правая (пассажирская), В цвет, Каракумы (серо-бежевый, 238))</v>
      </c>
      <c r="E105" s="72" t="str">
        <f>VLOOKUP($B105,'Выгр Торг'!$B:$P,E$1,0)</f>
        <v>Y</v>
      </c>
      <c r="F105" s="72" t="str">
        <f>VLOOKUP($B105,'Выгр Торг'!$B:$P,F$1,0)</f>
        <v>1</v>
      </c>
      <c r="G105" s="36"/>
      <c r="H105" s="29">
        <v>179900</v>
      </c>
      <c r="I105" s="53">
        <f>INDEX($I:$I,MATCH($H105,$C:$C,0))</f>
        <v>300</v>
      </c>
      <c r="J105" s="5" t="s">
        <v>2577</v>
      </c>
      <c r="K105" s="56">
        <f>INDEX($K:$K,MATCH($H105,$C:$C,0))+I105</f>
        <v>1900</v>
      </c>
      <c r="L105" s="14">
        <f>VLOOKUP(K105,Наценка!$A$1:$B$8,2,1)</f>
        <v>1.45</v>
      </c>
      <c r="M105" s="56">
        <f>INDEX($M:$M,MATCH($H105,$C:$C,0))+I105*$M$2</f>
        <v>2710</v>
      </c>
      <c r="N105" s="57">
        <f t="shared" si="7"/>
        <v>2790</v>
      </c>
      <c r="O105" s="72">
        <f>VLOOKUP($B105,'Выгр Торг'!$B:$P,O$1,0)</f>
        <v>1900</v>
      </c>
      <c r="P105" s="72">
        <f>VLOOKUP($B105,'Выгр Торг'!$B:$P,P$1,0)</f>
        <v>2890</v>
      </c>
      <c r="Q105" s="42">
        <f t="shared" si="8"/>
        <v>0</v>
      </c>
      <c r="R105" s="42">
        <f t="shared" si="9"/>
        <v>100</v>
      </c>
      <c r="S105" s="85">
        <f t="shared" si="10"/>
        <v>2790</v>
      </c>
      <c r="T105" s="60" t="str">
        <f>IFERROR(VLOOKUP($B105,'Из ГУГЛа'!$B:$G,4,0)*U105+V105,VLOOKUP($B105,'Из ГУГЛа'!$B:$G,4,0))</f>
        <v/>
      </c>
      <c r="U105" s="15">
        <v>1</v>
      </c>
      <c r="V105" s="59"/>
      <c r="W105" s="74">
        <f t="shared" si="11"/>
        <v>0.46842105263157885</v>
      </c>
      <c r="X105" s="74" t="str">
        <f t="shared" si="12"/>
        <v/>
      </c>
      <c r="Y105" s="74" t="str">
        <f t="shared" si="13"/>
        <v/>
      </c>
      <c r="Z105" s="77" t="s">
        <v>2579</v>
      </c>
    </row>
    <row r="106" spans="1:26" ht="60" x14ac:dyDescent="0.25">
      <c r="A106" s="71" t="str">
        <f>INDEX('Выгр Торг'!$A:$A,MATCH($B106,'Выгр Торг'!$B:$B,0))</f>
        <v>Боковое зеркало "Salina" с электроприводом для Лада Ларгус</v>
      </c>
      <c r="B106" s="88">
        <v>243415</v>
      </c>
      <c r="C106" s="72">
        <f>VLOOKUP($B106,'Выгр Торг'!$B:$P,C$1,0)</f>
        <v>179924</v>
      </c>
      <c r="D106" s="71" t="str">
        <f>VLOOKUP($B106,'Выгр Торг'!$B:$P,D$1,0)</f>
        <v>Боковое зеркало "Salina" с электроприводом для Лада Ларгус (Правая (пассажирская), В цвет, Кашемир (темно-коричневый, 283))</v>
      </c>
      <c r="E106" s="72" t="str">
        <f>VLOOKUP($B106,'Выгр Торг'!$B:$P,E$1,0)</f>
        <v>Y</v>
      </c>
      <c r="F106" s="72" t="str">
        <f>VLOOKUP($B106,'Выгр Торг'!$B:$P,F$1,0)</f>
        <v>1</v>
      </c>
      <c r="G106" s="36"/>
      <c r="H106" s="29">
        <v>179900</v>
      </c>
      <c r="I106" s="53">
        <f>INDEX($I:$I,MATCH($H106,$C:$C,0))</f>
        <v>300</v>
      </c>
      <c r="J106" s="5" t="s">
        <v>2577</v>
      </c>
      <c r="K106" s="56">
        <f>INDEX($K:$K,MATCH($H106,$C:$C,0))+I106</f>
        <v>1900</v>
      </c>
      <c r="L106" s="14">
        <f>VLOOKUP(K106,Наценка!$A$1:$B$8,2,1)</f>
        <v>1.45</v>
      </c>
      <c r="M106" s="56">
        <f>INDEX($M:$M,MATCH($H106,$C:$C,0))+I106*$M$2</f>
        <v>2710</v>
      </c>
      <c r="N106" s="57">
        <f t="shared" si="7"/>
        <v>2790</v>
      </c>
      <c r="O106" s="72">
        <f>VLOOKUP($B106,'Выгр Торг'!$B:$P,O$1,0)</f>
        <v>1900</v>
      </c>
      <c r="P106" s="72">
        <f>VLOOKUP($B106,'Выгр Торг'!$B:$P,P$1,0)</f>
        <v>2890</v>
      </c>
      <c r="Q106" s="42">
        <f t="shared" si="8"/>
        <v>0</v>
      </c>
      <c r="R106" s="42">
        <f t="shared" si="9"/>
        <v>100</v>
      </c>
      <c r="S106" s="85">
        <f t="shared" si="10"/>
        <v>2790</v>
      </c>
      <c r="T106" s="60" t="str">
        <f>IFERROR(VLOOKUP($B106,'Из ГУГЛа'!$B:$G,4,0)*U106+V106,VLOOKUP($B106,'Из ГУГЛа'!$B:$G,4,0))</f>
        <v/>
      </c>
      <c r="U106" s="15">
        <v>1</v>
      </c>
      <c r="V106" s="59"/>
      <c r="W106" s="74">
        <f t="shared" si="11"/>
        <v>0.46842105263157885</v>
      </c>
      <c r="X106" s="74" t="str">
        <f t="shared" si="12"/>
        <v/>
      </c>
      <c r="Y106" s="74" t="str">
        <f t="shared" si="13"/>
        <v/>
      </c>
      <c r="Z106" s="77" t="s">
        <v>2579</v>
      </c>
    </row>
    <row r="107" spans="1:26" ht="60" x14ac:dyDescent="0.25">
      <c r="A107" s="71" t="str">
        <f>INDEX('Выгр Торг'!$A:$A,MATCH($B107,'Выгр Торг'!$B:$B,0))</f>
        <v>Боковое зеркало "Salina" с электроприводом для Лада Ларгус</v>
      </c>
      <c r="B107" s="88">
        <v>243416</v>
      </c>
      <c r="C107" s="72">
        <f>VLOOKUP($B107,'Выгр Торг'!$B:$P,C$1,0)</f>
        <v>179925</v>
      </c>
      <c r="D107" s="71" t="str">
        <f>VLOOKUP($B107,'Выгр Торг'!$B:$P,D$1,0)</f>
        <v>Боковое зеркало "Salina" с электроприводом для Лада Ларгус (Правая (пассажирская), В цвет, Красный сплав (красный, 136))</v>
      </c>
      <c r="E107" s="72" t="str">
        <f>VLOOKUP($B107,'Выгр Торг'!$B:$P,E$1,0)</f>
        <v>Y</v>
      </c>
      <c r="F107" s="72" t="str">
        <f>VLOOKUP($B107,'Выгр Торг'!$B:$P,F$1,0)</f>
        <v>1</v>
      </c>
      <c r="G107" s="36"/>
      <c r="H107" s="29">
        <v>179900</v>
      </c>
      <c r="I107" s="53">
        <f>INDEX($I:$I,MATCH($H107,$C:$C,0))</f>
        <v>300</v>
      </c>
      <c r="J107" s="5" t="s">
        <v>2577</v>
      </c>
      <c r="K107" s="56">
        <f>INDEX($K:$K,MATCH($H107,$C:$C,0))+I107</f>
        <v>1900</v>
      </c>
      <c r="L107" s="14">
        <f>VLOOKUP(K107,Наценка!$A$1:$B$8,2,1)</f>
        <v>1.45</v>
      </c>
      <c r="M107" s="56">
        <f>INDEX($M:$M,MATCH($H107,$C:$C,0))+I107*$M$2</f>
        <v>2710</v>
      </c>
      <c r="N107" s="57">
        <f t="shared" si="7"/>
        <v>2790</v>
      </c>
      <c r="O107" s="72">
        <f>VLOOKUP($B107,'Выгр Торг'!$B:$P,O$1,0)</f>
        <v>1900</v>
      </c>
      <c r="P107" s="72">
        <f>VLOOKUP($B107,'Выгр Торг'!$B:$P,P$1,0)</f>
        <v>2890</v>
      </c>
      <c r="Q107" s="42">
        <f t="shared" si="8"/>
        <v>0</v>
      </c>
      <c r="R107" s="42">
        <f t="shared" si="9"/>
        <v>100</v>
      </c>
      <c r="S107" s="85">
        <f t="shared" si="10"/>
        <v>2790</v>
      </c>
      <c r="T107" s="60" t="str">
        <f>IFERROR(VLOOKUP($B107,'Из ГУГЛа'!$B:$G,4,0)*U107+V107,VLOOKUP($B107,'Из ГУГЛа'!$B:$G,4,0))</f>
        <v/>
      </c>
      <c r="U107" s="15">
        <v>1</v>
      </c>
      <c r="V107" s="59"/>
      <c r="W107" s="74">
        <f t="shared" si="11"/>
        <v>0.46842105263157885</v>
      </c>
      <c r="X107" s="74" t="str">
        <f t="shared" si="12"/>
        <v/>
      </c>
      <c r="Y107" s="74" t="str">
        <f t="shared" si="13"/>
        <v/>
      </c>
      <c r="Z107" s="77" t="s">
        <v>2579</v>
      </c>
    </row>
    <row r="108" spans="1:26" ht="60" x14ac:dyDescent="0.25">
      <c r="A108" s="71" t="str">
        <f>INDEX('Выгр Торг'!$A:$A,MATCH($B108,'Выгр Торг'!$B:$B,0))</f>
        <v>Боковое зеркало "Salina" с электроприводом для Лада Ларгус</v>
      </c>
      <c r="B108" s="88">
        <v>243417</v>
      </c>
      <c r="C108" s="72">
        <f>VLOOKUP($B108,'Выгр Торг'!$B:$P,C$1,0)</f>
        <v>179926</v>
      </c>
      <c r="D108" s="71" t="str">
        <f>VLOOKUP($B108,'Выгр Торг'!$B:$P,D$1,0)</f>
        <v>Боковое зеркало "Salina" с электроприводом для Лада Ларгус (Правая (пассажирская), В цвет, Лазурно-синий (серебристый темно-синий, 498))</v>
      </c>
      <c r="E108" s="72" t="str">
        <f>VLOOKUP($B108,'Выгр Торг'!$B:$P,E$1,0)</f>
        <v>Y</v>
      </c>
      <c r="F108" s="72" t="str">
        <f>VLOOKUP($B108,'Выгр Торг'!$B:$P,F$1,0)</f>
        <v>1</v>
      </c>
      <c r="G108" s="36"/>
      <c r="H108" s="29">
        <v>179900</v>
      </c>
      <c r="I108" s="53">
        <f>INDEX($I:$I,MATCH($H108,$C:$C,0))</f>
        <v>300</v>
      </c>
      <c r="J108" s="5" t="s">
        <v>2577</v>
      </c>
      <c r="K108" s="56">
        <f>INDEX($K:$K,MATCH($H108,$C:$C,0))+I108</f>
        <v>1900</v>
      </c>
      <c r="L108" s="14">
        <f>VLOOKUP(K108,Наценка!$A$1:$B$8,2,1)</f>
        <v>1.45</v>
      </c>
      <c r="M108" s="56">
        <f>INDEX($M:$M,MATCH($H108,$C:$C,0))+I108*$M$2</f>
        <v>2710</v>
      </c>
      <c r="N108" s="57">
        <f t="shared" si="7"/>
        <v>2790</v>
      </c>
      <c r="O108" s="72">
        <f>VLOOKUP($B108,'Выгр Торг'!$B:$P,O$1,0)</f>
        <v>1900</v>
      </c>
      <c r="P108" s="72">
        <f>VLOOKUP($B108,'Выгр Торг'!$B:$P,P$1,0)</f>
        <v>2890</v>
      </c>
      <c r="Q108" s="42">
        <f t="shared" si="8"/>
        <v>0</v>
      </c>
      <c r="R108" s="42">
        <f t="shared" si="9"/>
        <v>100</v>
      </c>
      <c r="S108" s="85">
        <f t="shared" si="10"/>
        <v>2790</v>
      </c>
      <c r="T108" s="60" t="str">
        <f>IFERROR(VLOOKUP($B108,'Из ГУГЛа'!$B:$G,4,0)*U108+V108,VLOOKUP($B108,'Из ГУГЛа'!$B:$G,4,0))</f>
        <v/>
      </c>
      <c r="U108" s="15">
        <v>1</v>
      </c>
      <c r="V108" s="59"/>
      <c r="W108" s="74">
        <f t="shared" si="11"/>
        <v>0.46842105263157885</v>
      </c>
      <c r="X108" s="74" t="str">
        <f t="shared" si="12"/>
        <v/>
      </c>
      <c r="Y108" s="74" t="str">
        <f t="shared" si="13"/>
        <v/>
      </c>
      <c r="Z108" s="77" t="s">
        <v>2579</v>
      </c>
    </row>
    <row r="109" spans="1:26" ht="60" x14ac:dyDescent="0.25">
      <c r="A109" s="71" t="str">
        <f>INDEX('Выгр Торг'!$A:$A,MATCH($B109,'Выгр Торг'!$B:$B,0))</f>
        <v>Боковое зеркало "Salina" с электроприводом для Лада Ларгус</v>
      </c>
      <c r="B109" s="88">
        <v>243418</v>
      </c>
      <c r="C109" s="72">
        <f>VLOOKUP($B109,'Выгр Торг'!$B:$P,C$1,0)</f>
        <v>179927</v>
      </c>
      <c r="D109" s="71" t="str">
        <f>VLOOKUP($B109,'Выгр Торг'!$B:$P,D$1,0)</f>
        <v>Боковое зеркало "Salina" с электроприводом для Лада Ларгус (Правая (пассажирская), В цвет, Ледниковый (белый, 221))</v>
      </c>
      <c r="E109" s="72" t="str">
        <f>VLOOKUP($B109,'Выгр Торг'!$B:$P,E$1,0)</f>
        <v>Y</v>
      </c>
      <c r="F109" s="72" t="str">
        <f>VLOOKUP($B109,'Выгр Торг'!$B:$P,F$1,0)</f>
        <v>1</v>
      </c>
      <c r="G109" s="36"/>
      <c r="H109" s="29">
        <v>179900</v>
      </c>
      <c r="I109" s="53">
        <f>INDEX($I:$I,MATCH($H109,$C:$C,0))</f>
        <v>300</v>
      </c>
      <c r="J109" s="5" t="s">
        <v>2577</v>
      </c>
      <c r="K109" s="56">
        <f>INDEX($K:$K,MATCH($H109,$C:$C,0))+I109</f>
        <v>1900</v>
      </c>
      <c r="L109" s="14">
        <f>VLOOKUP(K109,Наценка!$A$1:$B$8,2,1)</f>
        <v>1.45</v>
      </c>
      <c r="M109" s="56">
        <f>INDEX($M:$M,MATCH($H109,$C:$C,0))+I109*$M$2</f>
        <v>2710</v>
      </c>
      <c r="N109" s="57">
        <f t="shared" si="7"/>
        <v>2790</v>
      </c>
      <c r="O109" s="72">
        <f>VLOOKUP($B109,'Выгр Торг'!$B:$P,O$1,0)</f>
        <v>1900</v>
      </c>
      <c r="P109" s="72">
        <f>VLOOKUP($B109,'Выгр Торг'!$B:$P,P$1,0)</f>
        <v>2890</v>
      </c>
      <c r="Q109" s="42">
        <f t="shared" si="8"/>
        <v>0</v>
      </c>
      <c r="R109" s="42">
        <f t="shared" si="9"/>
        <v>100</v>
      </c>
      <c r="S109" s="85">
        <f t="shared" si="10"/>
        <v>2790</v>
      </c>
      <c r="T109" s="60" t="str">
        <f>IFERROR(VLOOKUP($B109,'Из ГУГЛа'!$B:$G,4,0)*U109+V109,VLOOKUP($B109,'Из ГУГЛа'!$B:$G,4,0))</f>
        <v/>
      </c>
      <c r="U109" s="15">
        <v>1</v>
      </c>
      <c r="V109" s="59"/>
      <c r="W109" s="74">
        <f t="shared" si="11"/>
        <v>0.46842105263157885</v>
      </c>
      <c r="X109" s="74" t="str">
        <f t="shared" si="12"/>
        <v/>
      </c>
      <c r="Y109" s="74" t="str">
        <f t="shared" si="13"/>
        <v/>
      </c>
      <c r="Z109" s="77" t="s">
        <v>2579</v>
      </c>
    </row>
    <row r="110" spans="1:26" ht="60" x14ac:dyDescent="0.25">
      <c r="A110" s="71" t="str">
        <f>INDEX('Выгр Торг'!$A:$A,MATCH($B110,'Выгр Торг'!$B:$B,0))</f>
        <v>Боковое зеркало "Salina" с электроприводом для Лада Ларгус</v>
      </c>
      <c r="B110" s="88">
        <v>243419</v>
      </c>
      <c r="C110" s="72">
        <f>VLOOKUP($B110,'Выгр Торг'!$B:$P,C$1,0)</f>
        <v>179928</v>
      </c>
      <c r="D110" s="71" t="str">
        <f>VLOOKUP($B110,'Выгр Торг'!$B:$P,D$1,0)</f>
        <v>Боковое зеркало "Salina" с электроприводом для Лада Ларгус (Правая (пассажирская), В цвет, Огненно-красный (красный, 124))</v>
      </c>
      <c r="E110" s="72" t="str">
        <f>VLOOKUP($B110,'Выгр Торг'!$B:$P,E$1,0)</f>
        <v>Y</v>
      </c>
      <c r="F110" s="72" t="str">
        <f>VLOOKUP($B110,'Выгр Торг'!$B:$P,F$1,0)</f>
        <v>1</v>
      </c>
      <c r="G110" s="36"/>
      <c r="H110" s="29">
        <v>179900</v>
      </c>
      <c r="I110" s="53">
        <f>INDEX($I:$I,MATCH($H110,$C:$C,0))</f>
        <v>300</v>
      </c>
      <c r="J110" s="5" t="s">
        <v>2577</v>
      </c>
      <c r="K110" s="56">
        <f>INDEX($K:$K,MATCH($H110,$C:$C,0))+I110</f>
        <v>1900</v>
      </c>
      <c r="L110" s="14">
        <f>VLOOKUP(K110,Наценка!$A$1:$B$8,2,1)</f>
        <v>1.45</v>
      </c>
      <c r="M110" s="56">
        <f>INDEX($M:$M,MATCH($H110,$C:$C,0))+I110*$M$2</f>
        <v>2710</v>
      </c>
      <c r="N110" s="57">
        <f t="shared" si="7"/>
        <v>2790</v>
      </c>
      <c r="O110" s="72">
        <f>VLOOKUP($B110,'Выгр Торг'!$B:$P,O$1,0)</f>
        <v>1900</v>
      </c>
      <c r="P110" s="72">
        <f>VLOOKUP($B110,'Выгр Торг'!$B:$P,P$1,0)</f>
        <v>2890</v>
      </c>
      <c r="Q110" s="42">
        <f t="shared" si="8"/>
        <v>0</v>
      </c>
      <c r="R110" s="42">
        <f t="shared" si="9"/>
        <v>100</v>
      </c>
      <c r="S110" s="85">
        <f t="shared" si="10"/>
        <v>2790</v>
      </c>
      <c r="T110" s="60" t="str">
        <f>IFERROR(VLOOKUP($B110,'Из ГУГЛа'!$B:$G,4,0)*U110+V110,VLOOKUP($B110,'Из ГУГЛа'!$B:$G,4,0))</f>
        <v/>
      </c>
      <c r="U110" s="15">
        <v>1</v>
      </c>
      <c r="V110" s="59"/>
      <c r="W110" s="74">
        <f t="shared" si="11"/>
        <v>0.46842105263157885</v>
      </c>
      <c r="X110" s="74" t="str">
        <f t="shared" si="12"/>
        <v/>
      </c>
      <c r="Y110" s="74" t="str">
        <f t="shared" si="13"/>
        <v/>
      </c>
      <c r="Z110" s="77" t="s">
        <v>2579</v>
      </c>
    </row>
    <row r="111" spans="1:26" ht="60" x14ac:dyDescent="0.25">
      <c r="A111" s="71" t="str">
        <f>INDEX('Выгр Торг'!$A:$A,MATCH($B111,'Выгр Торг'!$B:$B,0))</f>
        <v>Боковое зеркало "Salina" с электроприводом для Лада Ларгус</v>
      </c>
      <c r="B111" s="88">
        <v>243420</v>
      </c>
      <c r="C111" s="72">
        <f>VLOOKUP($B111,'Выгр Торг'!$B:$P,C$1,0)</f>
        <v>179929</v>
      </c>
      <c r="D111" s="71" t="str">
        <f>VLOOKUP($B111,'Выгр Торг'!$B:$P,D$1,0)</f>
        <v>Боковое зеркало "Salina" с электроприводом для Лада Ларгус (Правая (пассажирская), В цвет, Пантера (черная база, 672))</v>
      </c>
      <c r="E111" s="72" t="str">
        <f>VLOOKUP($B111,'Выгр Торг'!$B:$P,E$1,0)</f>
        <v>Y</v>
      </c>
      <c r="F111" s="72" t="str">
        <f>VLOOKUP($B111,'Выгр Торг'!$B:$P,F$1,0)</f>
        <v>1</v>
      </c>
      <c r="G111" s="36"/>
      <c r="H111" s="29">
        <v>179900</v>
      </c>
      <c r="I111" s="53">
        <f>INDEX($I:$I,MATCH($H111,$C:$C,0))</f>
        <v>300</v>
      </c>
      <c r="J111" s="5" t="s">
        <v>2577</v>
      </c>
      <c r="K111" s="56">
        <f>INDEX($K:$K,MATCH($H111,$C:$C,0))+I111</f>
        <v>1900</v>
      </c>
      <c r="L111" s="14">
        <f>VLOOKUP(K111,Наценка!$A$1:$B$8,2,1)</f>
        <v>1.45</v>
      </c>
      <c r="M111" s="56">
        <f>INDEX($M:$M,MATCH($H111,$C:$C,0))+I111*$M$2</f>
        <v>2710</v>
      </c>
      <c r="N111" s="57">
        <f t="shared" si="7"/>
        <v>2790</v>
      </c>
      <c r="O111" s="72">
        <f>VLOOKUP($B111,'Выгр Торг'!$B:$P,O$1,0)</f>
        <v>1900</v>
      </c>
      <c r="P111" s="72">
        <f>VLOOKUP($B111,'Выгр Торг'!$B:$P,P$1,0)</f>
        <v>2890</v>
      </c>
      <c r="Q111" s="42">
        <f t="shared" si="8"/>
        <v>0</v>
      </c>
      <c r="R111" s="42">
        <f t="shared" si="9"/>
        <v>100</v>
      </c>
      <c r="S111" s="85">
        <f t="shared" si="10"/>
        <v>2790</v>
      </c>
      <c r="T111" s="60" t="str">
        <f>IFERROR(VLOOKUP($B111,'Из ГУГЛа'!$B:$G,4,0)*U111+V111,VLOOKUP($B111,'Из ГУГЛа'!$B:$G,4,0))</f>
        <v/>
      </c>
      <c r="U111" s="15">
        <v>1</v>
      </c>
      <c r="V111" s="59"/>
      <c r="W111" s="74">
        <f t="shared" si="11"/>
        <v>0.46842105263157885</v>
      </c>
      <c r="X111" s="74" t="str">
        <f t="shared" si="12"/>
        <v/>
      </c>
      <c r="Y111" s="74" t="str">
        <f t="shared" si="13"/>
        <v/>
      </c>
      <c r="Z111" s="77" t="s">
        <v>2579</v>
      </c>
    </row>
    <row r="112" spans="1:26" ht="60" x14ac:dyDescent="0.25">
      <c r="A112" s="71" t="str">
        <f>INDEX('Выгр Торг'!$A:$A,MATCH($B112,'Выгр Торг'!$B:$B,0))</f>
        <v>Боковое зеркало "Salina" с электроприводом для Лада Ларгус</v>
      </c>
      <c r="B112" s="88">
        <v>243421</v>
      </c>
      <c r="C112" s="72">
        <f>VLOOKUP($B112,'Выгр Торг'!$B:$P,C$1,0)</f>
        <v>179930</v>
      </c>
      <c r="D112" s="71" t="str">
        <f>VLOOKUP($B112,'Выгр Торг'!$B:$P,D$1,0)</f>
        <v>Боковое зеркало "Salina" с электроприводом для Лада Ларгус (Правая (пассажирская), В цвет, Платина (серебристо-бежевый, 691))</v>
      </c>
      <c r="E112" s="72" t="str">
        <f>VLOOKUP($B112,'Выгр Торг'!$B:$P,E$1,0)</f>
        <v>Y</v>
      </c>
      <c r="F112" s="72" t="str">
        <f>VLOOKUP($B112,'Выгр Торг'!$B:$P,F$1,0)</f>
        <v>1</v>
      </c>
      <c r="G112" s="36"/>
      <c r="H112" s="29">
        <v>179900</v>
      </c>
      <c r="I112" s="53">
        <f>INDEX($I:$I,MATCH($H112,$C:$C,0))</f>
        <v>300</v>
      </c>
      <c r="J112" s="5" t="s">
        <v>2577</v>
      </c>
      <c r="K112" s="56">
        <f>INDEX($K:$K,MATCH($H112,$C:$C,0))+I112</f>
        <v>1900</v>
      </c>
      <c r="L112" s="14">
        <f>VLOOKUP(K112,Наценка!$A$1:$B$8,2,1)</f>
        <v>1.45</v>
      </c>
      <c r="M112" s="56">
        <f>INDEX($M:$M,MATCH($H112,$C:$C,0))+I112*$M$2</f>
        <v>2710</v>
      </c>
      <c r="N112" s="57">
        <f t="shared" si="7"/>
        <v>2790</v>
      </c>
      <c r="O112" s="72">
        <f>VLOOKUP($B112,'Выгр Торг'!$B:$P,O$1,0)</f>
        <v>1900</v>
      </c>
      <c r="P112" s="72">
        <f>VLOOKUP($B112,'Выгр Торг'!$B:$P,P$1,0)</f>
        <v>2890</v>
      </c>
      <c r="Q112" s="42">
        <f t="shared" si="8"/>
        <v>0</v>
      </c>
      <c r="R112" s="42">
        <f t="shared" si="9"/>
        <v>100</v>
      </c>
      <c r="S112" s="85">
        <f t="shared" si="10"/>
        <v>2790</v>
      </c>
      <c r="T112" s="60" t="str">
        <f>IFERROR(VLOOKUP($B112,'Из ГУГЛа'!$B:$G,4,0)*U112+V112,VLOOKUP($B112,'Из ГУГЛа'!$B:$G,4,0))</f>
        <v/>
      </c>
      <c r="U112" s="15">
        <v>1</v>
      </c>
      <c r="V112" s="59"/>
      <c r="W112" s="74">
        <f t="shared" si="11"/>
        <v>0.46842105263157885</v>
      </c>
      <c r="X112" s="74" t="str">
        <f t="shared" si="12"/>
        <v/>
      </c>
      <c r="Y112" s="74" t="str">
        <f t="shared" si="13"/>
        <v/>
      </c>
      <c r="Z112" s="77" t="s">
        <v>2579</v>
      </c>
    </row>
    <row r="113" spans="1:28" ht="60" x14ac:dyDescent="0.25">
      <c r="A113" s="71" t="str">
        <f>INDEX('Выгр Торг'!$A:$A,MATCH($B113,'Выгр Торг'!$B:$B,0))</f>
        <v>Боковое зеркало "Salina" с электроприводом для Лада Ларгус</v>
      </c>
      <c r="B113" s="88">
        <v>243422</v>
      </c>
      <c r="C113" s="72">
        <f>VLOOKUP($B113,'Выгр Торг'!$B:$P,C$1,0)</f>
        <v>179931</v>
      </c>
      <c r="D113" s="71" t="str">
        <f>VLOOKUP($B113,'Выгр Торг'!$B:$P,D$1,0)</f>
        <v>Боковое зеркало "Salina" с электроприводом для Лада Ларгус (Правая (пассажирская), В цвет, Серое плато (Светло-серый, 624))</v>
      </c>
      <c r="E113" s="72" t="str">
        <f>VLOOKUP($B113,'Выгр Торг'!$B:$P,E$1,0)</f>
        <v>Y</v>
      </c>
      <c r="F113" s="72" t="str">
        <f>VLOOKUP($B113,'Выгр Торг'!$B:$P,F$1,0)</f>
        <v>1</v>
      </c>
      <c r="G113" s="36"/>
      <c r="H113" s="29">
        <v>179900</v>
      </c>
      <c r="I113" s="53">
        <f>INDEX($I:$I,MATCH($H113,$C:$C,0))</f>
        <v>300</v>
      </c>
      <c r="J113" s="5" t="s">
        <v>2577</v>
      </c>
      <c r="K113" s="56">
        <f>INDEX($K:$K,MATCH($H113,$C:$C,0))+I113</f>
        <v>1900</v>
      </c>
      <c r="L113" s="14">
        <f>VLOOKUP(K113,Наценка!$A$1:$B$8,2,1)</f>
        <v>1.45</v>
      </c>
      <c r="M113" s="56">
        <f>INDEX($M:$M,MATCH($H113,$C:$C,0))+I113*$M$2</f>
        <v>2710</v>
      </c>
      <c r="N113" s="57">
        <f t="shared" si="7"/>
        <v>2790</v>
      </c>
      <c r="O113" s="72">
        <f>VLOOKUP($B113,'Выгр Торг'!$B:$P,O$1,0)</f>
        <v>1900</v>
      </c>
      <c r="P113" s="72">
        <f>VLOOKUP($B113,'Выгр Торг'!$B:$P,P$1,0)</f>
        <v>2890</v>
      </c>
      <c r="Q113" s="42">
        <f t="shared" si="8"/>
        <v>0</v>
      </c>
      <c r="R113" s="42">
        <f t="shared" si="9"/>
        <v>100</v>
      </c>
      <c r="S113" s="85">
        <f t="shared" si="10"/>
        <v>2790</v>
      </c>
      <c r="T113" s="60" t="str">
        <f>IFERROR(VLOOKUP($B113,'Из ГУГЛа'!$B:$G,4,0)*U113+V113,VLOOKUP($B113,'Из ГУГЛа'!$B:$G,4,0))</f>
        <v/>
      </c>
      <c r="U113" s="15">
        <v>1</v>
      </c>
      <c r="V113" s="59"/>
      <c r="W113" s="74">
        <f t="shared" si="11"/>
        <v>0.46842105263157885</v>
      </c>
      <c r="X113" s="74" t="str">
        <f t="shared" si="12"/>
        <v/>
      </c>
      <c r="Y113" s="74" t="str">
        <f t="shared" si="13"/>
        <v/>
      </c>
      <c r="Z113" s="77" t="s">
        <v>2579</v>
      </c>
    </row>
    <row r="114" spans="1:28" ht="60" x14ac:dyDescent="0.25">
      <c r="A114" s="71" t="str">
        <f>INDEX('Выгр Торг'!$A:$A,MATCH($B114,'Выгр Торг'!$B:$B,0))</f>
        <v>Боковое зеркало "Salina" с электроприводом для Лада Ларгус</v>
      </c>
      <c r="B114" s="88">
        <v>243423</v>
      </c>
      <c r="C114" s="72">
        <f>VLOOKUP($B114,'Выгр Торг'!$B:$P,C$1,0)</f>
        <v>179932</v>
      </c>
      <c r="D114" s="71" t="str">
        <f>VLOOKUP($B114,'Выгр Торг'!$B:$P,D$1,0)</f>
        <v>Боковое зеркало "Salina" с электроприводом для Лада Ларгус (Правая (пассажирская), В цвет, Серый базальт (серо-бежевый, 242))</v>
      </c>
      <c r="E114" s="72" t="str">
        <f>VLOOKUP($B114,'Выгр Торг'!$B:$P,E$1,0)</f>
        <v>Y</v>
      </c>
      <c r="F114" s="72" t="str">
        <f>VLOOKUP($B114,'Выгр Торг'!$B:$P,F$1,0)</f>
        <v>1</v>
      </c>
      <c r="G114" s="36"/>
      <c r="H114" s="29">
        <v>179900</v>
      </c>
      <c r="I114" s="53">
        <f>INDEX($I:$I,MATCH($H114,$C:$C,0))</f>
        <v>300</v>
      </c>
      <c r="J114" s="5" t="s">
        <v>2577</v>
      </c>
      <c r="K114" s="56">
        <f>INDEX($K:$K,MATCH($H114,$C:$C,0))+I114</f>
        <v>1900</v>
      </c>
      <c r="L114" s="14">
        <f>VLOOKUP(K114,Наценка!$A$1:$B$8,2,1)</f>
        <v>1.45</v>
      </c>
      <c r="M114" s="56">
        <f>INDEX($M:$M,MATCH($H114,$C:$C,0))+I114*$M$2</f>
        <v>2710</v>
      </c>
      <c r="N114" s="57">
        <f t="shared" si="7"/>
        <v>2790</v>
      </c>
      <c r="O114" s="72">
        <f>VLOOKUP($B114,'Выгр Торг'!$B:$P,O$1,0)</f>
        <v>1900</v>
      </c>
      <c r="P114" s="72">
        <f>VLOOKUP($B114,'Выгр Торг'!$B:$P,P$1,0)</f>
        <v>2890</v>
      </c>
      <c r="Q114" s="42">
        <f t="shared" si="8"/>
        <v>0</v>
      </c>
      <c r="R114" s="42">
        <f t="shared" si="9"/>
        <v>100</v>
      </c>
      <c r="S114" s="85">
        <f t="shared" si="10"/>
        <v>2790</v>
      </c>
      <c r="T114" s="60" t="str">
        <f>IFERROR(VLOOKUP($B114,'Из ГУГЛа'!$B:$G,4,0)*U114+V114,VLOOKUP($B114,'Из ГУГЛа'!$B:$G,4,0))</f>
        <v/>
      </c>
      <c r="U114" s="15">
        <v>1</v>
      </c>
      <c r="V114" s="59"/>
      <c r="W114" s="74">
        <f t="shared" si="11"/>
        <v>0.46842105263157885</v>
      </c>
      <c r="X114" s="74" t="str">
        <f t="shared" si="12"/>
        <v/>
      </c>
      <c r="Y114" s="74" t="str">
        <f t="shared" si="13"/>
        <v/>
      </c>
      <c r="Z114" s="77" t="s">
        <v>2579</v>
      </c>
    </row>
    <row r="115" spans="1:28" ht="60" x14ac:dyDescent="0.25">
      <c r="A115" s="71" t="str">
        <f>INDEX('Выгр Торг'!$A:$A,MATCH($B115,'Выгр Торг'!$B:$B,0))</f>
        <v>Боковое зеркало "Salina" с электроприводом для Лада Ларгус</v>
      </c>
      <c r="B115" s="88">
        <v>243424</v>
      </c>
      <c r="C115" s="72">
        <f>VLOOKUP($B115,'Выгр Торг'!$B:$P,C$1,0)</f>
        <v>179919</v>
      </c>
      <c r="D115" s="71" t="str">
        <f>VLOOKUP($B115,'Выгр Торг'!$B:$P,D$1,0)</f>
        <v>Боковое зеркало "Salina" с электроприводом для Лада Ларгус (Правая (пассажирская), В цвет, Уточнить у менеджера)</v>
      </c>
      <c r="E115" s="72" t="str">
        <f>VLOOKUP($B115,'Выгр Торг'!$B:$P,E$1,0)</f>
        <v>Y</v>
      </c>
      <c r="F115" s="72" t="str">
        <f>VLOOKUP($B115,'Выгр Торг'!$B:$P,F$1,0)</f>
        <v>1</v>
      </c>
      <c r="G115" s="36"/>
      <c r="H115" s="29">
        <v>179900</v>
      </c>
      <c r="I115" s="53">
        <f>INDEX($I:$I,MATCH($H115,$C:$C,0))</f>
        <v>300</v>
      </c>
      <c r="J115" s="5" t="s">
        <v>2577</v>
      </c>
      <c r="K115" s="56">
        <f>INDEX($K:$K,MATCH($H115,$C:$C,0))+I115</f>
        <v>1900</v>
      </c>
      <c r="L115" s="14">
        <f>VLOOKUP(K115,Наценка!$A$1:$B$8,2,1)</f>
        <v>1.45</v>
      </c>
      <c r="M115" s="56">
        <f>INDEX($M:$M,MATCH($H115,$C:$C,0))+I115*$M$2</f>
        <v>2710</v>
      </c>
      <c r="N115" s="57">
        <f t="shared" si="7"/>
        <v>2790</v>
      </c>
      <c r="O115" s="72">
        <f>VLOOKUP($B115,'Выгр Торг'!$B:$P,O$1,0)</f>
        <v>1900</v>
      </c>
      <c r="P115" s="72">
        <f>VLOOKUP($B115,'Выгр Торг'!$B:$P,P$1,0)</f>
        <v>2890</v>
      </c>
      <c r="Q115" s="42">
        <f t="shared" si="8"/>
        <v>0</v>
      </c>
      <c r="R115" s="42">
        <f t="shared" si="9"/>
        <v>100</v>
      </c>
      <c r="S115" s="85">
        <f t="shared" si="10"/>
        <v>2790</v>
      </c>
      <c r="T115" s="60" t="str">
        <f>IFERROR(VLOOKUP($B115,'Из ГУГЛа'!$B:$G,4,0)*U115+V115,VLOOKUP($B115,'Из ГУГЛа'!$B:$G,4,0))</f>
        <v/>
      </c>
      <c r="U115" s="15">
        <v>1</v>
      </c>
      <c r="V115" s="59"/>
      <c r="W115" s="74">
        <f t="shared" si="11"/>
        <v>0.46842105263157885</v>
      </c>
      <c r="X115" s="74" t="str">
        <f t="shared" si="12"/>
        <v/>
      </c>
      <c r="Y115" s="74" t="str">
        <f t="shared" si="13"/>
        <v/>
      </c>
      <c r="Z115" s="77" t="s">
        <v>2579</v>
      </c>
    </row>
    <row r="116" spans="1:28" ht="60" x14ac:dyDescent="0.25">
      <c r="A116" s="71" t="str">
        <f>INDEX('Выгр Торг'!$A:$A,MATCH($B116,'Выгр Торг'!$B:$B,0))</f>
        <v>Боковое зеркало "Salina" с электроприводом для Лада Ларгус</v>
      </c>
      <c r="B116" s="88">
        <v>243425</v>
      </c>
      <c r="C116" s="72">
        <f>VLOOKUP($B116,'Выгр Торг'!$B:$P,C$1,0)</f>
        <v>179933</v>
      </c>
      <c r="D116" s="71" t="str">
        <f>VLOOKUP($B116,'Выгр Торг'!$B:$P,D$1,0)</f>
        <v>Боковое зеркало "Salina" с электроприводом для Лада Ларгус (Правая (пассажирская), В цвет, Черная жемчужина (черный, 676))</v>
      </c>
      <c r="E116" s="72" t="str">
        <f>VLOOKUP($B116,'Выгр Торг'!$B:$P,E$1,0)</f>
        <v>Y</v>
      </c>
      <c r="F116" s="72" t="str">
        <f>VLOOKUP($B116,'Выгр Торг'!$B:$P,F$1,0)</f>
        <v>1</v>
      </c>
      <c r="G116" s="36"/>
      <c r="H116" s="29">
        <v>179900</v>
      </c>
      <c r="I116" s="53">
        <f>INDEX($I:$I,MATCH($H116,$C:$C,0))</f>
        <v>300</v>
      </c>
      <c r="J116" s="5" t="s">
        <v>2577</v>
      </c>
      <c r="K116" s="56">
        <f>INDEX($K:$K,MATCH($H116,$C:$C,0))+I116</f>
        <v>1900</v>
      </c>
      <c r="L116" s="14">
        <f>VLOOKUP(K116,Наценка!$A$1:$B$8,2,1)</f>
        <v>1.45</v>
      </c>
      <c r="M116" s="56">
        <f>INDEX($M:$M,MATCH($H116,$C:$C,0))+I116*$M$2</f>
        <v>2710</v>
      </c>
      <c r="N116" s="57">
        <f t="shared" si="7"/>
        <v>2790</v>
      </c>
      <c r="O116" s="72">
        <f>VLOOKUP($B116,'Выгр Торг'!$B:$P,O$1,0)</f>
        <v>1900</v>
      </c>
      <c r="P116" s="72">
        <f>VLOOKUP($B116,'Выгр Торг'!$B:$P,P$1,0)</f>
        <v>2890</v>
      </c>
      <c r="Q116" s="42">
        <f t="shared" si="8"/>
        <v>0</v>
      </c>
      <c r="R116" s="42">
        <f t="shared" si="9"/>
        <v>100</v>
      </c>
      <c r="S116" s="85">
        <f t="shared" si="10"/>
        <v>2790</v>
      </c>
      <c r="T116" s="60" t="str">
        <f>IFERROR(VLOOKUP($B116,'Из ГУГЛа'!$B:$G,4,0)*U116+V116,VLOOKUP($B116,'Из ГУГЛа'!$B:$G,4,0))</f>
        <v/>
      </c>
      <c r="U116" s="15">
        <v>1</v>
      </c>
      <c r="V116" s="59"/>
      <c r="W116" s="74">
        <f t="shared" si="11"/>
        <v>0.46842105263157885</v>
      </c>
      <c r="X116" s="74" t="str">
        <f t="shared" si="12"/>
        <v/>
      </c>
      <c r="Y116" s="74" t="str">
        <f t="shared" si="13"/>
        <v/>
      </c>
      <c r="Z116" s="77" t="s">
        <v>2579</v>
      </c>
    </row>
    <row r="117" spans="1:28" ht="75" x14ac:dyDescent="0.25">
      <c r="A117" s="71" t="str">
        <f>INDEX('Выгр Торг'!$A:$A,MATCH($B117,'Выгр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17" s="88">
        <v>137184</v>
      </c>
      <c r="C117" s="72">
        <f>VLOOKUP($B117,'Выгр Торг'!$B:$P,C$1,0)</f>
        <v>104507</v>
      </c>
      <c r="D117" s="71" t="str">
        <f>VLOOKUP($B117,'Выгр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Без покраски)</v>
      </c>
      <c r="E117" s="72" t="str">
        <f>VLOOKUP($B117,'Выгр Торг'!$B:$P,E$1,0)</f>
        <v>Y</v>
      </c>
      <c r="F117" s="72" t="str">
        <f>VLOOKUP($B117,'Выгр Торг'!$B:$P,F$1,0)</f>
        <v>1</v>
      </c>
      <c r="G117" s="36" t="s">
        <v>512</v>
      </c>
      <c r="H117" s="28">
        <v>104507</v>
      </c>
      <c r="I117" s="52">
        <v>300</v>
      </c>
      <c r="J117" s="5" t="s">
        <v>3410</v>
      </c>
      <c r="K117" s="73">
        <f>O117</f>
        <v>1350</v>
      </c>
      <c r="L117" s="14">
        <f>VLOOKUP(K117,Наценка!$A$1:$B$8,2,1)</f>
        <v>1.45</v>
      </c>
      <c r="M117" s="92">
        <f>Z117-100</f>
        <v>1900</v>
      </c>
      <c r="N117" s="57">
        <f t="shared" si="7"/>
        <v>1890</v>
      </c>
      <c r="O117" s="72">
        <f>VLOOKUP($B117,'Выгр Торг'!$B:$P,O$1,0)</f>
        <v>1350</v>
      </c>
      <c r="P117" s="72">
        <f>VLOOKUP($B117,'Выгр Торг'!$B:$P,P$1,0)</f>
        <v>1990</v>
      </c>
      <c r="Q117" s="42">
        <f t="shared" si="8"/>
        <v>0</v>
      </c>
      <c r="R117" s="42">
        <f t="shared" si="9"/>
        <v>100</v>
      </c>
      <c r="S117" s="85">
        <f t="shared" si="10"/>
        <v>1890</v>
      </c>
      <c r="T117" s="60">
        <f>IFERROR(VLOOKUP($B117,'Из ГУГЛа'!$B:$G,4,0)*U117+V117,VLOOKUP($B117,'Из ГУГЛа'!$B:$G,4,0))</f>
        <v>2000</v>
      </c>
      <c r="U117" s="15">
        <v>1</v>
      </c>
      <c r="V117" s="62">
        <f>-I117*1.3</f>
        <v>-390</v>
      </c>
      <c r="W117" s="74">
        <f t="shared" si="11"/>
        <v>0.39999999999999991</v>
      </c>
      <c r="X117" s="74">
        <f t="shared" si="12"/>
        <v>5.5E-2</v>
      </c>
      <c r="Y117" s="74">
        <f t="shared" si="13"/>
        <v>0.4814814814814814</v>
      </c>
      <c r="Z117" s="75">
        <f>V117+2390</f>
        <v>2000</v>
      </c>
      <c r="AA117" s="4" t="s">
        <v>2693</v>
      </c>
      <c r="AB117" s="20" t="s">
        <v>2642</v>
      </c>
    </row>
    <row r="118" spans="1:28" ht="90" x14ac:dyDescent="0.25">
      <c r="A118" s="71" t="str">
        <f>INDEX('Выгр Торг'!$A:$A,MATCH($B118,'Выгр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18" s="88">
        <v>137185</v>
      </c>
      <c r="C118" s="72">
        <f>VLOOKUP($B118,'Выгр Торг'!$B:$P,C$1,0)</f>
        <v>104509</v>
      </c>
      <c r="D118" s="71" t="str">
        <f>VLOOKUP($B118,'Выгр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Агава (зеленый металлик, 303))</v>
      </c>
      <c r="E118" s="72" t="str">
        <f>VLOOKUP($B118,'Выгр Торг'!$B:$P,E$1,0)</f>
        <v>Y</v>
      </c>
      <c r="F118" s="72" t="str">
        <f>VLOOKUP($B118,'Выгр Торг'!$B:$P,F$1,0)</f>
        <v>1</v>
      </c>
      <c r="G118" s="36" t="s">
        <v>512</v>
      </c>
      <c r="H118" s="28">
        <v>104507</v>
      </c>
      <c r="I118" s="53">
        <f>INDEX($I:$I,MATCH($H118,$C:$C,0))</f>
        <v>300</v>
      </c>
      <c r="J118" s="5" t="s">
        <v>3410</v>
      </c>
      <c r="K118" s="56">
        <f>INDEX($K:$K,MATCH($H118,$C:$C,0))+I118</f>
        <v>1650</v>
      </c>
      <c r="L118" s="14">
        <f>VLOOKUP(K118,Наценка!$A$1:$B$8,2,1)</f>
        <v>1.45</v>
      </c>
      <c r="M118" s="56">
        <f>INDEX($M:$M,MATCH($H118,$C:$C,0))+I118*$M$2</f>
        <v>2290</v>
      </c>
      <c r="N118" s="57">
        <f t="shared" si="7"/>
        <v>2290</v>
      </c>
      <c r="O118" s="72">
        <f>VLOOKUP($B118,'Выгр Торг'!$B:$P,O$1,0)</f>
        <v>1650</v>
      </c>
      <c r="P118" s="72">
        <f>VLOOKUP($B118,'Выгр Торг'!$B:$P,P$1,0)</f>
        <v>2390</v>
      </c>
      <c r="Q118" s="42">
        <f t="shared" si="8"/>
        <v>0</v>
      </c>
      <c r="R118" s="42">
        <f t="shared" si="9"/>
        <v>100</v>
      </c>
      <c r="S118" s="85">
        <f t="shared" si="10"/>
        <v>2290</v>
      </c>
      <c r="T118" s="60">
        <f>IFERROR(VLOOKUP($B118,'Из ГУГЛа'!$B:$G,4,0)*U118+V118,VLOOKUP($B118,'Из ГУГЛа'!$B:$G,4,0))</f>
        <v>2390</v>
      </c>
      <c r="U118" s="15">
        <v>1</v>
      </c>
      <c r="V118" s="59"/>
      <c r="W118" s="74">
        <f t="shared" si="11"/>
        <v>0.38787878787878793</v>
      </c>
      <c r="X118" s="74">
        <f t="shared" si="12"/>
        <v>4.1841004184100417E-2</v>
      </c>
      <c r="Y118" s="74">
        <f t="shared" si="13"/>
        <v>0.44848484848484849</v>
      </c>
      <c r="Z118" s="75">
        <v>2390</v>
      </c>
      <c r="AB118" s="20" t="s">
        <v>2642</v>
      </c>
    </row>
    <row r="119" spans="1:28" ht="90" x14ac:dyDescent="0.25">
      <c r="A119" s="71" t="str">
        <f>INDEX('Выгр Торг'!$A:$A,MATCH($B119,'Выгр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19" s="88">
        <v>137186</v>
      </c>
      <c r="C119" s="72">
        <f>VLOOKUP($B119,'Выгр Торг'!$B:$P,C$1,0)</f>
        <v>104510</v>
      </c>
      <c r="D119" s="71" t="str">
        <f>VLOOKUP($B119,'Выгр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Аллигатор (темно-зеленый, 309))</v>
      </c>
      <c r="E119" s="72" t="str">
        <f>VLOOKUP($B119,'Выгр Торг'!$B:$P,E$1,0)</f>
        <v>Y</v>
      </c>
      <c r="F119" s="72" t="str">
        <f>VLOOKUP($B119,'Выгр Торг'!$B:$P,F$1,0)</f>
        <v>1</v>
      </c>
      <c r="G119" s="36" t="s">
        <v>512</v>
      </c>
      <c r="H119" s="28">
        <v>104507</v>
      </c>
      <c r="I119" s="53">
        <f>INDEX($I:$I,MATCH($H119,$C:$C,0))</f>
        <v>300</v>
      </c>
      <c r="J119" s="5" t="s">
        <v>3410</v>
      </c>
      <c r="K119" s="56">
        <f>INDEX($K:$K,MATCH($H119,$C:$C,0))+I119</f>
        <v>1650</v>
      </c>
      <c r="L119" s="14">
        <f>VLOOKUP(K119,Наценка!$A$1:$B$8,2,1)</f>
        <v>1.45</v>
      </c>
      <c r="M119" s="56">
        <f>INDEX($M:$M,MATCH($H119,$C:$C,0))+I119*$M$2</f>
        <v>2290</v>
      </c>
      <c r="N119" s="57">
        <f t="shared" si="7"/>
        <v>2290</v>
      </c>
      <c r="O119" s="72">
        <f>VLOOKUP($B119,'Выгр Торг'!$B:$P,O$1,0)</f>
        <v>1650</v>
      </c>
      <c r="P119" s="72">
        <f>VLOOKUP($B119,'Выгр Торг'!$B:$P,P$1,0)</f>
        <v>2390</v>
      </c>
      <c r="Q119" s="42">
        <f t="shared" si="8"/>
        <v>0</v>
      </c>
      <c r="R119" s="42">
        <f t="shared" si="9"/>
        <v>100</v>
      </c>
      <c r="S119" s="85">
        <f t="shared" si="10"/>
        <v>2290</v>
      </c>
      <c r="T119" s="60">
        <f>IFERROR(VLOOKUP($B119,'Из ГУГЛа'!$B:$G,4,0)*U119+V119,VLOOKUP($B119,'Из ГУГЛа'!$B:$G,4,0))</f>
        <v>2390</v>
      </c>
      <c r="U119" s="15">
        <v>1</v>
      </c>
      <c r="V119" s="59"/>
      <c r="W119" s="74">
        <f t="shared" si="11"/>
        <v>0.38787878787878793</v>
      </c>
      <c r="X119" s="74">
        <f t="shared" si="12"/>
        <v>4.1841004184100417E-2</v>
      </c>
      <c r="Y119" s="74">
        <f t="shared" si="13"/>
        <v>0.44848484848484849</v>
      </c>
      <c r="Z119" s="75">
        <v>2390</v>
      </c>
      <c r="AB119" s="20" t="s">
        <v>2642</v>
      </c>
    </row>
    <row r="120" spans="1:28" ht="90" x14ac:dyDescent="0.25">
      <c r="A120" s="71" t="str">
        <f>INDEX('Выгр Торг'!$A:$A,MATCH($B120,'Выгр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0" s="88">
        <v>137187</v>
      </c>
      <c r="C120" s="72">
        <f>VLOOKUP($B120,'Выгр Торг'!$B:$P,C$1,0)</f>
        <v>104511</v>
      </c>
      <c r="D120" s="71" t="str">
        <f>VLOOKUP($B120,'Выгр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Алмазное серебро (серебристый, 611))</v>
      </c>
      <c r="E120" s="72" t="str">
        <f>VLOOKUP($B120,'Выгр Торг'!$B:$P,E$1,0)</f>
        <v>Y</v>
      </c>
      <c r="F120" s="72" t="str">
        <f>VLOOKUP($B120,'Выгр Торг'!$B:$P,F$1,0)</f>
        <v>1</v>
      </c>
      <c r="G120" s="36" t="s">
        <v>512</v>
      </c>
      <c r="H120" s="28">
        <v>104507</v>
      </c>
      <c r="I120" s="53">
        <f>INDEX($I:$I,MATCH($H120,$C:$C,0))</f>
        <v>300</v>
      </c>
      <c r="J120" s="5" t="s">
        <v>3410</v>
      </c>
      <c r="K120" s="56">
        <f>INDEX($K:$K,MATCH($H120,$C:$C,0))+I120</f>
        <v>1650</v>
      </c>
      <c r="L120" s="14">
        <f>VLOOKUP(K120,Наценка!$A$1:$B$8,2,1)</f>
        <v>1.45</v>
      </c>
      <c r="M120" s="56">
        <f>INDEX($M:$M,MATCH($H120,$C:$C,0))+I120*$M$2</f>
        <v>2290</v>
      </c>
      <c r="N120" s="57">
        <f t="shared" si="7"/>
        <v>2290</v>
      </c>
      <c r="O120" s="72">
        <f>VLOOKUP($B120,'Выгр Торг'!$B:$P,O$1,0)</f>
        <v>1650</v>
      </c>
      <c r="P120" s="72">
        <f>VLOOKUP($B120,'Выгр Торг'!$B:$P,P$1,0)</f>
        <v>2390</v>
      </c>
      <c r="Q120" s="42">
        <f t="shared" si="8"/>
        <v>0</v>
      </c>
      <c r="R120" s="42">
        <f t="shared" si="9"/>
        <v>100</v>
      </c>
      <c r="S120" s="85">
        <f t="shared" si="10"/>
        <v>2290</v>
      </c>
      <c r="T120" s="60">
        <f>IFERROR(VLOOKUP($B120,'Из ГУГЛа'!$B:$G,4,0)*U120+V120,VLOOKUP($B120,'Из ГУГЛа'!$B:$G,4,0))</f>
        <v>2390</v>
      </c>
      <c r="U120" s="15">
        <v>1</v>
      </c>
      <c r="V120" s="59"/>
      <c r="W120" s="74">
        <f t="shared" si="11"/>
        <v>0.38787878787878793</v>
      </c>
      <c r="X120" s="74">
        <f t="shared" si="12"/>
        <v>4.1841004184100417E-2</v>
      </c>
      <c r="Y120" s="74">
        <f t="shared" si="13"/>
        <v>0.44848484848484849</v>
      </c>
      <c r="Z120" s="75">
        <v>2390</v>
      </c>
      <c r="AB120" s="20" t="s">
        <v>2642</v>
      </c>
    </row>
    <row r="121" spans="1:28" ht="90" x14ac:dyDescent="0.25">
      <c r="A121" s="71" t="str">
        <f>INDEX('Выгр Торг'!$A:$A,MATCH($B121,'Выгр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1" s="88">
        <v>137188</v>
      </c>
      <c r="C121" s="72">
        <f>VLOOKUP($B121,'Выгр Торг'!$B:$P,C$1,0)</f>
        <v>104512</v>
      </c>
      <c r="D121" s="71" t="str">
        <f>VLOOKUP($B121,'Выгр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Альпийский (белый, 205))</v>
      </c>
      <c r="E121" s="72" t="str">
        <f>VLOOKUP($B121,'Выгр Торг'!$B:$P,E$1,0)</f>
        <v>Y</v>
      </c>
      <c r="F121" s="72" t="str">
        <f>VLOOKUP($B121,'Выгр Торг'!$B:$P,F$1,0)</f>
        <v>1</v>
      </c>
      <c r="G121" s="36" t="s">
        <v>512</v>
      </c>
      <c r="H121" s="28">
        <v>104507</v>
      </c>
      <c r="I121" s="53">
        <f>INDEX($I:$I,MATCH($H121,$C:$C,0))</f>
        <v>300</v>
      </c>
      <c r="J121" s="5" t="s">
        <v>3410</v>
      </c>
      <c r="K121" s="56">
        <f>INDEX($K:$K,MATCH($H121,$C:$C,0))+I121</f>
        <v>1650</v>
      </c>
      <c r="L121" s="14">
        <f>VLOOKUP(K121,Наценка!$A$1:$B$8,2,1)</f>
        <v>1.45</v>
      </c>
      <c r="M121" s="56">
        <f>INDEX($M:$M,MATCH($H121,$C:$C,0))+I121*$M$2</f>
        <v>2290</v>
      </c>
      <c r="N121" s="57">
        <f t="shared" si="7"/>
        <v>2290</v>
      </c>
      <c r="O121" s="72">
        <f>VLOOKUP($B121,'Выгр Торг'!$B:$P,O$1,0)</f>
        <v>1650</v>
      </c>
      <c r="P121" s="72">
        <f>VLOOKUP($B121,'Выгр Торг'!$B:$P,P$1,0)</f>
        <v>2390</v>
      </c>
      <c r="Q121" s="42">
        <f t="shared" si="8"/>
        <v>0</v>
      </c>
      <c r="R121" s="42">
        <f t="shared" si="9"/>
        <v>100</v>
      </c>
      <c r="S121" s="85">
        <f t="shared" si="10"/>
        <v>2290</v>
      </c>
      <c r="T121" s="60">
        <f>IFERROR(VLOOKUP($B121,'Из ГУГЛа'!$B:$G,4,0)*U121+V121,VLOOKUP($B121,'Из ГУГЛа'!$B:$G,4,0))</f>
        <v>2390</v>
      </c>
      <c r="U121" s="15">
        <v>1</v>
      </c>
      <c r="V121" s="59"/>
      <c r="W121" s="74">
        <f t="shared" si="11"/>
        <v>0.38787878787878793</v>
      </c>
      <c r="X121" s="74">
        <f t="shared" si="12"/>
        <v>4.1841004184100417E-2</v>
      </c>
      <c r="Y121" s="74">
        <f t="shared" si="13"/>
        <v>0.44848484848484849</v>
      </c>
      <c r="Z121" s="75">
        <v>2390</v>
      </c>
      <c r="AB121" s="20" t="s">
        <v>2642</v>
      </c>
    </row>
    <row r="122" spans="1:28" ht="90" x14ac:dyDescent="0.25">
      <c r="A122" s="71" t="str">
        <f>INDEX('Выгр Торг'!$A:$A,MATCH($B122,'Выгр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2" s="88">
        <v>137189</v>
      </c>
      <c r="C122" s="72">
        <f>VLOOKUP($B122,'Выгр Торг'!$B:$P,C$1,0)</f>
        <v>104513</v>
      </c>
      <c r="D122" s="71" t="str">
        <f>VLOOKUP($B122,'Выгр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Апельсин (оранжевый, 111))</v>
      </c>
      <c r="E122" s="72" t="str">
        <f>VLOOKUP($B122,'Выгр Торг'!$B:$P,E$1,0)</f>
        <v>Y</v>
      </c>
      <c r="F122" s="72" t="str">
        <f>VLOOKUP($B122,'Выгр Торг'!$B:$P,F$1,0)</f>
        <v>1</v>
      </c>
      <c r="G122" s="36" t="s">
        <v>512</v>
      </c>
      <c r="H122" s="28">
        <v>104507</v>
      </c>
      <c r="I122" s="53">
        <f>INDEX($I:$I,MATCH($H122,$C:$C,0))</f>
        <v>300</v>
      </c>
      <c r="J122" s="5" t="s">
        <v>3410</v>
      </c>
      <c r="K122" s="56">
        <f>INDEX($K:$K,MATCH($H122,$C:$C,0))+I122</f>
        <v>1650</v>
      </c>
      <c r="L122" s="14">
        <f>VLOOKUP(K122,Наценка!$A$1:$B$8,2,1)</f>
        <v>1.45</v>
      </c>
      <c r="M122" s="56">
        <f>INDEX($M:$M,MATCH($H122,$C:$C,0))+I122*$M$2</f>
        <v>2290</v>
      </c>
      <c r="N122" s="57">
        <f t="shared" si="7"/>
        <v>2290</v>
      </c>
      <c r="O122" s="72">
        <f>VLOOKUP($B122,'Выгр Торг'!$B:$P,O$1,0)</f>
        <v>1650</v>
      </c>
      <c r="P122" s="72">
        <f>VLOOKUP($B122,'Выгр Торг'!$B:$P,P$1,0)</f>
        <v>2390</v>
      </c>
      <c r="Q122" s="42">
        <f t="shared" si="8"/>
        <v>0</v>
      </c>
      <c r="R122" s="42">
        <f t="shared" si="9"/>
        <v>100</v>
      </c>
      <c r="S122" s="85">
        <f t="shared" si="10"/>
        <v>2290</v>
      </c>
      <c r="T122" s="60">
        <f>IFERROR(VLOOKUP($B122,'Из ГУГЛа'!$B:$G,4,0)*U122+V122,VLOOKUP($B122,'Из ГУГЛа'!$B:$G,4,0))</f>
        <v>2390</v>
      </c>
      <c r="U122" s="15">
        <v>1</v>
      </c>
      <c r="V122" s="59"/>
      <c r="W122" s="74">
        <f t="shared" si="11"/>
        <v>0.38787878787878793</v>
      </c>
      <c r="X122" s="74">
        <f t="shared" si="12"/>
        <v>4.1841004184100417E-2</v>
      </c>
      <c r="Y122" s="74">
        <f t="shared" si="13"/>
        <v>0.44848484848484849</v>
      </c>
      <c r="Z122" s="75">
        <v>2390</v>
      </c>
      <c r="AB122" s="20" t="s">
        <v>2642</v>
      </c>
    </row>
    <row r="123" spans="1:28" ht="90" x14ac:dyDescent="0.25">
      <c r="A123" s="71" t="str">
        <f>INDEX('Выгр Торг'!$A:$A,MATCH($B123,'Выгр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3" s="88">
        <v>137190</v>
      </c>
      <c r="C123" s="72">
        <f>VLOOKUP($B123,'Выгр Торг'!$B:$P,C$1,0)</f>
        <v>104514</v>
      </c>
      <c r="D123" s="71" t="str">
        <f>VLOOKUP($B123,'Выгр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Белое облако (белый, 240))</v>
      </c>
      <c r="E123" s="72" t="str">
        <f>VLOOKUP($B123,'Выгр Торг'!$B:$P,E$1,0)</f>
        <v>Y</v>
      </c>
      <c r="F123" s="72" t="str">
        <f>VLOOKUP($B123,'Выгр Торг'!$B:$P,F$1,0)</f>
        <v>1</v>
      </c>
      <c r="G123" s="36" t="s">
        <v>512</v>
      </c>
      <c r="H123" s="28">
        <v>104507</v>
      </c>
      <c r="I123" s="53">
        <f>INDEX($I:$I,MATCH($H123,$C:$C,0))</f>
        <v>300</v>
      </c>
      <c r="J123" s="5" t="s">
        <v>3410</v>
      </c>
      <c r="K123" s="56">
        <f>INDEX($K:$K,MATCH($H123,$C:$C,0))+I123</f>
        <v>1650</v>
      </c>
      <c r="L123" s="14">
        <f>VLOOKUP(K123,Наценка!$A$1:$B$8,2,1)</f>
        <v>1.45</v>
      </c>
      <c r="M123" s="56">
        <f>INDEX($M:$M,MATCH($H123,$C:$C,0))+I123*$M$2</f>
        <v>2290</v>
      </c>
      <c r="N123" s="57">
        <f t="shared" si="7"/>
        <v>2290</v>
      </c>
      <c r="O123" s="72">
        <f>VLOOKUP($B123,'Выгр Торг'!$B:$P,O$1,0)</f>
        <v>1650</v>
      </c>
      <c r="P123" s="72">
        <f>VLOOKUP($B123,'Выгр Торг'!$B:$P,P$1,0)</f>
        <v>2390</v>
      </c>
      <c r="Q123" s="42">
        <f t="shared" si="8"/>
        <v>0</v>
      </c>
      <c r="R123" s="42">
        <f t="shared" si="9"/>
        <v>100</v>
      </c>
      <c r="S123" s="85">
        <f t="shared" si="10"/>
        <v>2290</v>
      </c>
      <c r="T123" s="60">
        <f>IFERROR(VLOOKUP($B123,'Из ГУГЛа'!$B:$G,4,0)*U123+V123,VLOOKUP($B123,'Из ГУГЛа'!$B:$G,4,0))</f>
        <v>2390</v>
      </c>
      <c r="U123" s="15">
        <v>1</v>
      </c>
      <c r="V123" s="59"/>
      <c r="W123" s="74">
        <f t="shared" si="11"/>
        <v>0.38787878787878793</v>
      </c>
      <c r="X123" s="74">
        <f t="shared" si="12"/>
        <v>4.1841004184100417E-2</v>
      </c>
      <c r="Y123" s="74">
        <f t="shared" si="13"/>
        <v>0.44848484848484849</v>
      </c>
      <c r="Z123" s="75">
        <v>2390</v>
      </c>
      <c r="AB123" s="20" t="s">
        <v>2642</v>
      </c>
    </row>
    <row r="124" spans="1:28" ht="90" x14ac:dyDescent="0.25">
      <c r="A124" s="71" t="str">
        <f>INDEX('Выгр Торг'!$A:$A,MATCH($B124,'Выгр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4" s="88">
        <v>137191</v>
      </c>
      <c r="C124" s="72">
        <f>VLOOKUP($B124,'Выгр Торг'!$B:$P,C$1,0)</f>
        <v>104515</v>
      </c>
      <c r="D124" s="71" t="str">
        <f>VLOOKUP($B124,'Выгр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Борнео (темный серебристо-серый, 633))</v>
      </c>
      <c r="E124" s="72" t="str">
        <f>VLOOKUP($B124,'Выгр Торг'!$B:$P,E$1,0)</f>
        <v>Y</v>
      </c>
      <c r="F124" s="72" t="str">
        <f>VLOOKUP($B124,'Выгр Торг'!$B:$P,F$1,0)</f>
        <v>1</v>
      </c>
      <c r="G124" s="36" t="s">
        <v>512</v>
      </c>
      <c r="H124" s="28">
        <v>104507</v>
      </c>
      <c r="I124" s="53">
        <f>INDEX($I:$I,MATCH($H124,$C:$C,0))</f>
        <v>300</v>
      </c>
      <c r="J124" s="5" t="s">
        <v>3410</v>
      </c>
      <c r="K124" s="56">
        <f>INDEX($K:$K,MATCH($H124,$C:$C,0))+I124</f>
        <v>1650</v>
      </c>
      <c r="L124" s="14">
        <f>VLOOKUP(K124,Наценка!$A$1:$B$8,2,1)</f>
        <v>1.45</v>
      </c>
      <c r="M124" s="56">
        <f>INDEX($M:$M,MATCH($H124,$C:$C,0))+I124*$M$2</f>
        <v>2290</v>
      </c>
      <c r="N124" s="57">
        <f t="shared" si="7"/>
        <v>2290</v>
      </c>
      <c r="O124" s="72">
        <f>VLOOKUP($B124,'Выгр Торг'!$B:$P,O$1,0)</f>
        <v>1650</v>
      </c>
      <c r="P124" s="72">
        <f>VLOOKUP($B124,'Выгр Торг'!$B:$P,P$1,0)</f>
        <v>2390</v>
      </c>
      <c r="Q124" s="42">
        <f t="shared" si="8"/>
        <v>0</v>
      </c>
      <c r="R124" s="42">
        <f t="shared" si="9"/>
        <v>100</v>
      </c>
      <c r="S124" s="85">
        <f t="shared" si="10"/>
        <v>2290</v>
      </c>
      <c r="T124" s="60">
        <f>IFERROR(VLOOKUP($B124,'Из ГУГЛа'!$B:$G,4,0)*U124+V124,VLOOKUP($B124,'Из ГУГЛа'!$B:$G,4,0))</f>
        <v>2390</v>
      </c>
      <c r="U124" s="15">
        <v>1</v>
      </c>
      <c r="V124" s="59"/>
      <c r="W124" s="74">
        <f t="shared" si="11"/>
        <v>0.38787878787878793</v>
      </c>
      <c r="X124" s="74">
        <f t="shared" si="12"/>
        <v>4.1841004184100417E-2</v>
      </c>
      <c r="Y124" s="74">
        <f t="shared" si="13"/>
        <v>0.44848484848484849</v>
      </c>
      <c r="Z124" s="75">
        <v>2390</v>
      </c>
      <c r="AB124" s="20" t="s">
        <v>2642</v>
      </c>
    </row>
    <row r="125" spans="1:28" ht="90" x14ac:dyDescent="0.25">
      <c r="A125" s="71" t="str">
        <f>INDEX('Выгр Торг'!$A:$A,MATCH($B125,'Выгр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5" s="88">
        <v>137192</v>
      </c>
      <c r="C125" s="72">
        <f>VLOOKUP($B125,'Выгр Торг'!$B:$P,C$1,0)</f>
        <v>104516</v>
      </c>
      <c r="D125" s="71" t="str">
        <f>VLOOKUP($B125,'Выгр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Бургундия (красный металлик, 117))</v>
      </c>
      <c r="E125" s="72" t="str">
        <f>VLOOKUP($B125,'Выгр Торг'!$B:$P,E$1,0)</f>
        <v>Y</v>
      </c>
      <c r="F125" s="72" t="str">
        <f>VLOOKUP($B125,'Выгр Торг'!$B:$P,F$1,0)</f>
        <v>1</v>
      </c>
      <c r="G125" s="36" t="s">
        <v>512</v>
      </c>
      <c r="H125" s="28">
        <v>104507</v>
      </c>
      <c r="I125" s="53">
        <f>INDEX($I:$I,MATCH($H125,$C:$C,0))</f>
        <v>300</v>
      </c>
      <c r="J125" s="5" t="s">
        <v>3410</v>
      </c>
      <c r="K125" s="56">
        <f>INDEX($K:$K,MATCH($H125,$C:$C,0))+I125</f>
        <v>1650</v>
      </c>
      <c r="L125" s="14">
        <f>VLOOKUP(K125,Наценка!$A$1:$B$8,2,1)</f>
        <v>1.45</v>
      </c>
      <c r="M125" s="56">
        <f>INDEX($M:$M,MATCH($H125,$C:$C,0))+I125*$M$2</f>
        <v>2290</v>
      </c>
      <c r="N125" s="57">
        <f t="shared" si="7"/>
        <v>2290</v>
      </c>
      <c r="O125" s="72">
        <f>VLOOKUP($B125,'Выгр Торг'!$B:$P,O$1,0)</f>
        <v>1650</v>
      </c>
      <c r="P125" s="72">
        <f>VLOOKUP($B125,'Выгр Торг'!$B:$P,P$1,0)</f>
        <v>2390</v>
      </c>
      <c r="Q125" s="42">
        <f t="shared" si="8"/>
        <v>0</v>
      </c>
      <c r="R125" s="42">
        <f t="shared" si="9"/>
        <v>100</v>
      </c>
      <c r="S125" s="85">
        <f t="shared" si="10"/>
        <v>2290</v>
      </c>
      <c r="T125" s="60">
        <f>IFERROR(VLOOKUP($B125,'Из ГУГЛа'!$B:$G,4,0)*U125+V125,VLOOKUP($B125,'Из ГУГЛа'!$B:$G,4,0))</f>
        <v>2390</v>
      </c>
      <c r="U125" s="15">
        <v>1</v>
      </c>
      <c r="V125" s="59"/>
      <c r="W125" s="74">
        <f t="shared" si="11"/>
        <v>0.38787878787878793</v>
      </c>
      <c r="X125" s="74">
        <f t="shared" si="12"/>
        <v>4.1841004184100417E-2</v>
      </c>
      <c r="Y125" s="74">
        <f t="shared" si="13"/>
        <v>0.44848484848484849</v>
      </c>
      <c r="Z125" s="75">
        <v>2390</v>
      </c>
      <c r="AB125" s="20" t="s">
        <v>2642</v>
      </c>
    </row>
    <row r="126" spans="1:28" ht="90" x14ac:dyDescent="0.25">
      <c r="A126" s="71" t="str">
        <f>INDEX('Выгр Торг'!$A:$A,MATCH($B126,'Выгр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6" s="88">
        <v>137193</v>
      </c>
      <c r="C126" s="72">
        <f>VLOOKUP($B126,'Выгр Торг'!$B:$P,C$1,0)</f>
        <v>104517</v>
      </c>
      <c r="D126" s="71" t="str">
        <f>VLOOKUP($B126,'Выгр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Вишня (темно-красный, 127))</v>
      </c>
      <c r="E126" s="72" t="str">
        <f>VLOOKUP($B126,'Выгр Торг'!$B:$P,E$1,0)</f>
        <v>Y</v>
      </c>
      <c r="F126" s="72" t="str">
        <f>VLOOKUP($B126,'Выгр Торг'!$B:$P,F$1,0)</f>
        <v>1</v>
      </c>
      <c r="G126" s="36" t="s">
        <v>512</v>
      </c>
      <c r="H126" s="28">
        <v>104507</v>
      </c>
      <c r="I126" s="53">
        <f>INDEX($I:$I,MATCH($H126,$C:$C,0))</f>
        <v>300</v>
      </c>
      <c r="J126" s="5" t="s">
        <v>3410</v>
      </c>
      <c r="K126" s="56">
        <f>INDEX($K:$K,MATCH($H126,$C:$C,0))+I126</f>
        <v>1650</v>
      </c>
      <c r="L126" s="14">
        <f>VLOOKUP(K126,Наценка!$A$1:$B$8,2,1)</f>
        <v>1.45</v>
      </c>
      <c r="M126" s="56">
        <f>INDEX($M:$M,MATCH($H126,$C:$C,0))+I126*$M$2</f>
        <v>2290</v>
      </c>
      <c r="N126" s="57">
        <f t="shared" si="7"/>
        <v>2290</v>
      </c>
      <c r="O126" s="72">
        <f>VLOOKUP($B126,'Выгр Торг'!$B:$P,O$1,0)</f>
        <v>1650</v>
      </c>
      <c r="P126" s="72">
        <f>VLOOKUP($B126,'Выгр Торг'!$B:$P,P$1,0)</f>
        <v>2390</v>
      </c>
      <c r="Q126" s="42">
        <f t="shared" si="8"/>
        <v>0</v>
      </c>
      <c r="R126" s="42">
        <f t="shared" si="9"/>
        <v>100</v>
      </c>
      <c r="S126" s="85">
        <f t="shared" si="10"/>
        <v>2290</v>
      </c>
      <c r="T126" s="60">
        <f>IFERROR(VLOOKUP($B126,'Из ГУГЛа'!$B:$G,4,0)*U126+V126,VLOOKUP($B126,'Из ГУГЛа'!$B:$G,4,0))</f>
        <v>2390</v>
      </c>
      <c r="U126" s="15">
        <v>1</v>
      </c>
      <c r="V126" s="59"/>
      <c r="W126" s="74">
        <f t="shared" si="11"/>
        <v>0.38787878787878793</v>
      </c>
      <c r="X126" s="74">
        <f t="shared" si="12"/>
        <v>4.1841004184100417E-2</v>
      </c>
      <c r="Y126" s="74">
        <f t="shared" si="13"/>
        <v>0.44848484848484849</v>
      </c>
      <c r="Z126" s="75">
        <v>2390</v>
      </c>
      <c r="AB126" s="20" t="s">
        <v>2642</v>
      </c>
    </row>
    <row r="127" spans="1:28" ht="90" x14ac:dyDescent="0.25">
      <c r="A127" s="71" t="str">
        <f>INDEX('Выгр Торг'!$A:$A,MATCH($B127,'Выгр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7" s="88">
        <v>137194</v>
      </c>
      <c r="C127" s="72">
        <f>VLOOKUP($B127,'Выгр Торг'!$B:$P,C$1,0)</f>
        <v>104518</v>
      </c>
      <c r="D127" s="71" t="str">
        <f>VLOOKUP($B127,'Выгр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Голубая планета (сине-голубой, 418))</v>
      </c>
      <c r="E127" s="72" t="str">
        <f>VLOOKUP($B127,'Выгр Торг'!$B:$P,E$1,0)</f>
        <v>Y</v>
      </c>
      <c r="F127" s="72" t="str">
        <f>VLOOKUP($B127,'Выгр Торг'!$B:$P,F$1,0)</f>
        <v>1</v>
      </c>
      <c r="G127" s="36" t="s">
        <v>512</v>
      </c>
      <c r="H127" s="28">
        <v>104507</v>
      </c>
      <c r="I127" s="53">
        <f>INDEX($I:$I,MATCH($H127,$C:$C,0))</f>
        <v>300</v>
      </c>
      <c r="J127" s="5" t="s">
        <v>3410</v>
      </c>
      <c r="K127" s="56">
        <f>INDEX($K:$K,MATCH($H127,$C:$C,0))+I127</f>
        <v>1650</v>
      </c>
      <c r="L127" s="14">
        <f>VLOOKUP(K127,Наценка!$A$1:$B$8,2,1)</f>
        <v>1.45</v>
      </c>
      <c r="M127" s="56">
        <f>INDEX($M:$M,MATCH($H127,$C:$C,0))+I127*$M$2</f>
        <v>2290</v>
      </c>
      <c r="N127" s="57">
        <f t="shared" si="7"/>
        <v>2290</v>
      </c>
      <c r="O127" s="72">
        <f>VLOOKUP($B127,'Выгр Торг'!$B:$P,O$1,0)</f>
        <v>1650</v>
      </c>
      <c r="P127" s="72">
        <f>VLOOKUP($B127,'Выгр Торг'!$B:$P,P$1,0)</f>
        <v>2390</v>
      </c>
      <c r="Q127" s="42">
        <f t="shared" si="8"/>
        <v>0</v>
      </c>
      <c r="R127" s="42">
        <f t="shared" si="9"/>
        <v>100</v>
      </c>
      <c r="S127" s="85">
        <f t="shared" si="10"/>
        <v>2290</v>
      </c>
      <c r="T127" s="60">
        <f>IFERROR(VLOOKUP($B127,'Из ГУГЛа'!$B:$G,4,0)*U127+V127,VLOOKUP($B127,'Из ГУГЛа'!$B:$G,4,0))</f>
        <v>2390</v>
      </c>
      <c r="U127" s="15">
        <v>1</v>
      </c>
      <c r="V127" s="59"/>
      <c r="W127" s="74">
        <f t="shared" si="11"/>
        <v>0.38787878787878793</v>
      </c>
      <c r="X127" s="74">
        <f t="shared" si="12"/>
        <v>4.1841004184100417E-2</v>
      </c>
      <c r="Y127" s="74">
        <f t="shared" si="13"/>
        <v>0.44848484848484849</v>
      </c>
      <c r="Z127" s="75">
        <v>2390</v>
      </c>
      <c r="AB127" s="20" t="s">
        <v>2642</v>
      </c>
    </row>
    <row r="128" spans="1:28" ht="90" x14ac:dyDescent="0.25">
      <c r="A128" s="71" t="str">
        <f>INDEX('Выгр Торг'!$A:$A,MATCH($B128,'Выгр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8" s="88">
        <v>137195</v>
      </c>
      <c r="C128" s="72">
        <f>VLOOKUP($B128,'Выгр Торг'!$B:$P,C$1,0)</f>
        <v>104519</v>
      </c>
      <c r="D128" s="71" t="str">
        <f>VLOOKUP($B128,'Выгр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Гранта (темно-серый, 682))</v>
      </c>
      <c r="E128" s="72" t="str">
        <f>VLOOKUP($B128,'Выгр Торг'!$B:$P,E$1,0)</f>
        <v>Y</v>
      </c>
      <c r="F128" s="72" t="str">
        <f>VLOOKUP($B128,'Выгр Торг'!$B:$P,F$1,0)</f>
        <v>1</v>
      </c>
      <c r="G128" s="36" t="s">
        <v>512</v>
      </c>
      <c r="H128" s="28">
        <v>104507</v>
      </c>
      <c r="I128" s="53">
        <f>INDEX($I:$I,MATCH($H128,$C:$C,0))</f>
        <v>300</v>
      </c>
      <c r="J128" s="5" t="s">
        <v>3410</v>
      </c>
      <c r="K128" s="56">
        <f>INDEX($K:$K,MATCH($H128,$C:$C,0))+I128</f>
        <v>1650</v>
      </c>
      <c r="L128" s="14">
        <f>VLOOKUP(K128,Наценка!$A$1:$B$8,2,1)</f>
        <v>1.45</v>
      </c>
      <c r="M128" s="56">
        <f>INDEX($M:$M,MATCH($H128,$C:$C,0))+I128*$M$2</f>
        <v>2290</v>
      </c>
      <c r="N128" s="57">
        <f t="shared" si="7"/>
        <v>2290</v>
      </c>
      <c r="O128" s="72">
        <f>VLOOKUP($B128,'Выгр Торг'!$B:$P,O$1,0)</f>
        <v>1650</v>
      </c>
      <c r="P128" s="72">
        <f>VLOOKUP($B128,'Выгр Торг'!$B:$P,P$1,0)</f>
        <v>2390</v>
      </c>
      <c r="Q128" s="42">
        <f t="shared" si="8"/>
        <v>0</v>
      </c>
      <c r="R128" s="42">
        <f t="shared" si="9"/>
        <v>100</v>
      </c>
      <c r="S128" s="85">
        <f t="shared" si="10"/>
        <v>2290</v>
      </c>
      <c r="T128" s="60">
        <f>IFERROR(VLOOKUP($B128,'Из ГУГЛа'!$B:$G,4,0)*U128+V128,VLOOKUP($B128,'Из ГУГЛа'!$B:$G,4,0))</f>
        <v>2390</v>
      </c>
      <c r="U128" s="15">
        <v>1</v>
      </c>
      <c r="V128" s="59"/>
      <c r="W128" s="74">
        <f t="shared" si="11"/>
        <v>0.38787878787878793</v>
      </c>
      <c r="X128" s="74">
        <f t="shared" si="12"/>
        <v>4.1841004184100417E-2</v>
      </c>
      <c r="Y128" s="74">
        <f t="shared" si="13"/>
        <v>0.44848484848484849</v>
      </c>
      <c r="Z128" s="75">
        <v>2390</v>
      </c>
      <c r="AB128" s="20" t="s">
        <v>2642</v>
      </c>
    </row>
    <row r="129" spans="1:28" ht="90" x14ac:dyDescent="0.25">
      <c r="A129" s="71" t="str">
        <f>INDEX('Выгр Торг'!$A:$A,MATCH($B129,'Выгр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29" s="88">
        <v>137196</v>
      </c>
      <c r="C129" s="72">
        <f>VLOOKUP($B129,'Выгр Торг'!$B:$P,C$1,0)</f>
        <v>104520</v>
      </c>
      <c r="D129" s="71" t="str">
        <f>VLOOKUP($B129,'Выгр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Джем (желто-коричневый, 285))</v>
      </c>
      <c r="E129" s="72" t="str">
        <f>VLOOKUP($B129,'Выгр Торг'!$B:$P,E$1,0)</f>
        <v>Y</v>
      </c>
      <c r="F129" s="72" t="str">
        <f>VLOOKUP($B129,'Выгр Торг'!$B:$P,F$1,0)</f>
        <v>1</v>
      </c>
      <c r="G129" s="36" t="s">
        <v>512</v>
      </c>
      <c r="H129" s="28">
        <v>104507</v>
      </c>
      <c r="I129" s="53">
        <f>INDEX($I:$I,MATCH($H129,$C:$C,0))</f>
        <v>300</v>
      </c>
      <c r="J129" s="5" t="s">
        <v>3410</v>
      </c>
      <c r="K129" s="56">
        <f>INDEX($K:$K,MATCH($H129,$C:$C,0))+I129</f>
        <v>1650</v>
      </c>
      <c r="L129" s="14">
        <f>VLOOKUP(K129,Наценка!$A$1:$B$8,2,1)</f>
        <v>1.45</v>
      </c>
      <c r="M129" s="56">
        <f>INDEX($M:$M,MATCH($H129,$C:$C,0))+I129*$M$2</f>
        <v>2290</v>
      </c>
      <c r="N129" s="57">
        <f t="shared" si="7"/>
        <v>2290</v>
      </c>
      <c r="O129" s="72">
        <f>VLOOKUP($B129,'Выгр Торг'!$B:$P,O$1,0)</f>
        <v>1650</v>
      </c>
      <c r="P129" s="72">
        <f>VLOOKUP($B129,'Выгр Торг'!$B:$P,P$1,0)</f>
        <v>2390</v>
      </c>
      <c r="Q129" s="42">
        <f t="shared" si="8"/>
        <v>0</v>
      </c>
      <c r="R129" s="42">
        <f t="shared" si="9"/>
        <v>100</v>
      </c>
      <c r="S129" s="85">
        <f t="shared" si="10"/>
        <v>2290</v>
      </c>
      <c r="T129" s="60">
        <f>IFERROR(VLOOKUP($B129,'Из ГУГЛа'!$B:$G,4,0)*U129+V129,VLOOKUP($B129,'Из ГУГЛа'!$B:$G,4,0))</f>
        <v>2390</v>
      </c>
      <c r="U129" s="15">
        <v>1</v>
      </c>
      <c r="V129" s="59"/>
      <c r="W129" s="74">
        <f t="shared" si="11"/>
        <v>0.38787878787878793</v>
      </c>
      <c r="X129" s="74">
        <f t="shared" si="12"/>
        <v>4.1841004184100417E-2</v>
      </c>
      <c r="Y129" s="74">
        <f t="shared" si="13"/>
        <v>0.44848484848484849</v>
      </c>
      <c r="Z129" s="75">
        <v>2390</v>
      </c>
      <c r="AB129" s="20" t="s">
        <v>2642</v>
      </c>
    </row>
    <row r="130" spans="1:28" ht="90" x14ac:dyDescent="0.25">
      <c r="A130" s="71" t="str">
        <f>INDEX('Выгр Торг'!$A:$A,MATCH($B130,'Выгр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0" s="88">
        <v>137197</v>
      </c>
      <c r="C130" s="72">
        <f>VLOOKUP($B130,'Выгр Торг'!$B:$P,C$1,0)</f>
        <v>104521</v>
      </c>
      <c r="D130" s="71" t="str">
        <f>VLOOKUP($B130,'Выгр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Дыня (серебристо-желтый, 502))</v>
      </c>
      <c r="E130" s="72" t="str">
        <f>VLOOKUP($B130,'Выгр Торг'!$B:$P,E$1,0)</f>
        <v>Y</v>
      </c>
      <c r="F130" s="72" t="str">
        <f>VLOOKUP($B130,'Выгр Торг'!$B:$P,F$1,0)</f>
        <v>1</v>
      </c>
      <c r="G130" s="36" t="s">
        <v>512</v>
      </c>
      <c r="H130" s="28">
        <v>104507</v>
      </c>
      <c r="I130" s="53">
        <f>INDEX($I:$I,MATCH($H130,$C:$C,0))</f>
        <v>300</v>
      </c>
      <c r="J130" s="5" t="s">
        <v>3410</v>
      </c>
      <c r="K130" s="56">
        <f>INDEX($K:$K,MATCH($H130,$C:$C,0))+I130</f>
        <v>1650</v>
      </c>
      <c r="L130" s="14">
        <f>VLOOKUP(K130,Наценка!$A$1:$B$8,2,1)</f>
        <v>1.45</v>
      </c>
      <c r="M130" s="56">
        <f>INDEX($M:$M,MATCH($H130,$C:$C,0))+I130*$M$2</f>
        <v>2290</v>
      </c>
      <c r="N130" s="57">
        <f t="shared" si="7"/>
        <v>2290</v>
      </c>
      <c r="O130" s="72">
        <f>VLOOKUP($B130,'Выгр Торг'!$B:$P,O$1,0)</f>
        <v>1650</v>
      </c>
      <c r="P130" s="72">
        <f>VLOOKUP($B130,'Выгр Торг'!$B:$P,P$1,0)</f>
        <v>2390</v>
      </c>
      <c r="Q130" s="42">
        <f t="shared" si="8"/>
        <v>0</v>
      </c>
      <c r="R130" s="42">
        <f t="shared" si="9"/>
        <v>100</v>
      </c>
      <c r="S130" s="85">
        <f t="shared" si="10"/>
        <v>2290</v>
      </c>
      <c r="T130" s="60">
        <f>IFERROR(VLOOKUP($B130,'Из ГУГЛа'!$B:$G,4,0)*U130+V130,VLOOKUP($B130,'Из ГУГЛа'!$B:$G,4,0))</f>
        <v>2390</v>
      </c>
      <c r="U130" s="15">
        <v>1</v>
      </c>
      <c r="V130" s="59"/>
      <c r="W130" s="74">
        <f t="shared" si="11"/>
        <v>0.38787878787878793</v>
      </c>
      <c r="X130" s="74">
        <f t="shared" si="12"/>
        <v>4.1841004184100417E-2</v>
      </c>
      <c r="Y130" s="74">
        <f t="shared" si="13"/>
        <v>0.44848484848484849</v>
      </c>
      <c r="Z130" s="75">
        <v>2390</v>
      </c>
      <c r="AB130" s="20" t="s">
        <v>2642</v>
      </c>
    </row>
    <row r="131" spans="1:28" ht="90" x14ac:dyDescent="0.25">
      <c r="A131" s="71" t="str">
        <f>INDEX('Выгр Торг'!$A:$A,MATCH($B131,'Выгр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1" s="88">
        <v>137198</v>
      </c>
      <c r="C131" s="72">
        <f>VLOOKUP($B131,'Выгр Торг'!$B:$P,C$1,0)</f>
        <v>104522</v>
      </c>
      <c r="D131" s="71" t="str">
        <f>VLOOKUP($B131,'Выгр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Изабелла (темно-филетовый, 515))</v>
      </c>
      <c r="E131" s="72" t="str">
        <f>VLOOKUP($B131,'Выгр Торг'!$B:$P,E$1,0)</f>
        <v>Y</v>
      </c>
      <c r="F131" s="72" t="str">
        <f>VLOOKUP($B131,'Выгр Торг'!$B:$P,F$1,0)</f>
        <v>1</v>
      </c>
      <c r="G131" s="36" t="s">
        <v>512</v>
      </c>
      <c r="H131" s="28">
        <v>104507</v>
      </c>
      <c r="I131" s="53">
        <f>INDEX($I:$I,MATCH($H131,$C:$C,0))</f>
        <v>300</v>
      </c>
      <c r="J131" s="5" t="s">
        <v>3410</v>
      </c>
      <c r="K131" s="56">
        <f>INDEX($K:$K,MATCH($H131,$C:$C,0))+I131</f>
        <v>1650</v>
      </c>
      <c r="L131" s="14">
        <f>VLOOKUP(K131,Наценка!$A$1:$B$8,2,1)</f>
        <v>1.45</v>
      </c>
      <c r="M131" s="56">
        <f>INDEX($M:$M,MATCH($H131,$C:$C,0))+I131*$M$2</f>
        <v>2290</v>
      </c>
      <c r="N131" s="57">
        <f t="shared" ref="N131:N193" si="14">IF(M131&lt;=1000,(ROUNDUP(M131,-1)-1),(ROUNDUP(M131,-2)-10))</f>
        <v>2290</v>
      </c>
      <c r="O131" s="72">
        <f>VLOOKUP($B131,'Выгр Торг'!$B:$P,O$1,0)</f>
        <v>1650</v>
      </c>
      <c r="P131" s="72">
        <f>VLOOKUP($B131,'Выгр Торг'!$B:$P,P$1,0)</f>
        <v>2390</v>
      </c>
      <c r="Q131" s="42">
        <f t="shared" si="8"/>
        <v>0</v>
      </c>
      <c r="R131" s="42">
        <f t="shared" si="9"/>
        <v>100</v>
      </c>
      <c r="S131" s="85">
        <f t="shared" si="10"/>
        <v>2290</v>
      </c>
      <c r="T131" s="60">
        <f>IFERROR(VLOOKUP($B131,'Из ГУГЛа'!$B:$G,4,0)*U131+V131,VLOOKUP($B131,'Из ГУГЛа'!$B:$G,4,0))</f>
        <v>2390</v>
      </c>
      <c r="U131" s="15">
        <v>1</v>
      </c>
      <c r="V131" s="59"/>
      <c r="W131" s="74">
        <f t="shared" si="11"/>
        <v>0.38787878787878793</v>
      </c>
      <c r="X131" s="74">
        <f t="shared" si="12"/>
        <v>4.1841004184100417E-2</v>
      </c>
      <c r="Y131" s="74">
        <f t="shared" si="13"/>
        <v>0.44848484848484849</v>
      </c>
      <c r="Z131" s="75">
        <v>2390</v>
      </c>
      <c r="AB131" s="20" t="s">
        <v>2642</v>
      </c>
    </row>
    <row r="132" spans="1:28" ht="90" x14ac:dyDescent="0.25">
      <c r="A132" s="71" t="str">
        <f>INDEX('Выгр Торг'!$A:$A,MATCH($B132,'Выгр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2" s="88">
        <v>137199</v>
      </c>
      <c r="C132" s="72">
        <f>VLOOKUP($B132,'Выгр Торг'!$B:$P,C$1,0)</f>
        <v>104523</v>
      </c>
      <c r="D132" s="71" t="str">
        <f>VLOOKUP($B132,'Выгр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Калина (ярко-красный, 104))</v>
      </c>
      <c r="E132" s="72" t="str">
        <f>VLOOKUP($B132,'Выгр Торг'!$B:$P,E$1,0)</f>
        <v>Y</v>
      </c>
      <c r="F132" s="72" t="str">
        <f>VLOOKUP($B132,'Выгр Торг'!$B:$P,F$1,0)</f>
        <v>1</v>
      </c>
      <c r="G132" s="36" t="s">
        <v>512</v>
      </c>
      <c r="H132" s="28">
        <v>104507</v>
      </c>
      <c r="I132" s="53">
        <f>INDEX($I:$I,MATCH($H132,$C:$C,0))</f>
        <v>300</v>
      </c>
      <c r="J132" s="5" t="s">
        <v>3410</v>
      </c>
      <c r="K132" s="56">
        <f>INDEX($K:$K,MATCH($H132,$C:$C,0))+I132</f>
        <v>1650</v>
      </c>
      <c r="L132" s="14">
        <f>VLOOKUP(K132,Наценка!$A$1:$B$8,2,1)</f>
        <v>1.45</v>
      </c>
      <c r="M132" s="56">
        <f>INDEX($M:$M,MATCH($H132,$C:$C,0))+I132*$M$2</f>
        <v>2290</v>
      </c>
      <c r="N132" s="57">
        <f t="shared" si="14"/>
        <v>2290</v>
      </c>
      <c r="O132" s="72">
        <f>VLOOKUP($B132,'Выгр Торг'!$B:$P,O$1,0)</f>
        <v>1650</v>
      </c>
      <c r="P132" s="72">
        <f>VLOOKUP($B132,'Выгр Торг'!$B:$P,P$1,0)</f>
        <v>2390</v>
      </c>
      <c r="Q132" s="42">
        <f t="shared" ref="Q132:Q194" si="15">O132-K132</f>
        <v>0</v>
      </c>
      <c r="R132" s="42">
        <f t="shared" ref="R132:R194" si="16">P132-N132</f>
        <v>100</v>
      </c>
      <c r="S132" s="85">
        <f t="shared" ref="S132:S195" si="17">IFERROR(ROUND(N132*(1-$S$2),),"")</f>
        <v>2290</v>
      </c>
      <c r="T132" s="60">
        <f>IFERROR(VLOOKUP($B132,'Из ГУГЛа'!$B:$G,4,0)*U132+V132,VLOOKUP($B132,'Из ГУГЛа'!$B:$G,4,0))</f>
        <v>2390</v>
      </c>
      <c r="U132" s="15">
        <v>1</v>
      </c>
      <c r="V132" s="59"/>
      <c r="W132" s="74">
        <f t="shared" ref="W132:W194" si="18">IFERROR(S132/K132-1,"")</f>
        <v>0.38787878787878793</v>
      </c>
      <c r="X132" s="74">
        <f t="shared" ref="X132:X194" si="19">IFERROR((Z132-S132)/Z132,"")</f>
        <v>4.1841004184100417E-2</v>
      </c>
      <c r="Y132" s="74">
        <f t="shared" ref="Y132:Y194" si="20">IFERROR(IF(Z132="","",Z132/K132-1),"")</f>
        <v>0.44848484848484849</v>
      </c>
      <c r="Z132" s="75">
        <v>2390</v>
      </c>
      <c r="AB132" s="20" t="s">
        <v>2642</v>
      </c>
    </row>
    <row r="133" spans="1:28" ht="90" x14ac:dyDescent="0.25">
      <c r="A133" s="71" t="str">
        <f>INDEX('Выгр Торг'!$A:$A,MATCH($B133,'Выгр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3" s="88">
        <v>137200</v>
      </c>
      <c r="C133" s="72">
        <f>VLOOKUP($B133,'Выгр Торг'!$B:$P,C$1,0)</f>
        <v>104524</v>
      </c>
      <c r="D133" s="71" t="str">
        <f>VLOOKUP($B133,'Выгр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Калифорнийский мак (золотисто-красный, 190))</v>
      </c>
      <c r="E133" s="72" t="str">
        <f>VLOOKUP($B133,'Выгр Торг'!$B:$P,E$1,0)</f>
        <v>Y</v>
      </c>
      <c r="F133" s="72" t="str">
        <f>VLOOKUP($B133,'Выгр Торг'!$B:$P,F$1,0)</f>
        <v>1</v>
      </c>
      <c r="G133" s="36" t="s">
        <v>512</v>
      </c>
      <c r="H133" s="28">
        <v>104507</v>
      </c>
      <c r="I133" s="53">
        <f>INDEX($I:$I,MATCH($H133,$C:$C,0))</f>
        <v>300</v>
      </c>
      <c r="J133" s="5" t="s">
        <v>3410</v>
      </c>
      <c r="K133" s="56">
        <f>INDEX($K:$K,MATCH($H133,$C:$C,0))+I133</f>
        <v>1650</v>
      </c>
      <c r="L133" s="14">
        <f>VLOOKUP(K133,Наценка!$A$1:$B$8,2,1)</f>
        <v>1.45</v>
      </c>
      <c r="M133" s="56">
        <f>INDEX($M:$M,MATCH($H133,$C:$C,0))+I133*$M$2</f>
        <v>2290</v>
      </c>
      <c r="N133" s="57">
        <f t="shared" si="14"/>
        <v>2290</v>
      </c>
      <c r="O133" s="72">
        <f>VLOOKUP($B133,'Выгр Торг'!$B:$P,O$1,0)</f>
        <v>1650</v>
      </c>
      <c r="P133" s="72">
        <f>VLOOKUP($B133,'Выгр Торг'!$B:$P,P$1,0)</f>
        <v>2390</v>
      </c>
      <c r="Q133" s="42">
        <f t="shared" si="15"/>
        <v>0</v>
      </c>
      <c r="R133" s="42">
        <f t="shared" si="16"/>
        <v>100</v>
      </c>
      <c r="S133" s="85">
        <f t="shared" si="17"/>
        <v>2290</v>
      </c>
      <c r="T133" s="60">
        <f>IFERROR(VLOOKUP($B133,'Из ГУГЛа'!$B:$G,4,0)*U133+V133,VLOOKUP($B133,'Из ГУГЛа'!$B:$G,4,0))</f>
        <v>2390</v>
      </c>
      <c r="U133" s="15">
        <v>1</v>
      </c>
      <c r="V133" s="59"/>
      <c r="W133" s="74">
        <f t="shared" si="18"/>
        <v>0.38787878787878793</v>
      </c>
      <c r="X133" s="74">
        <f t="shared" si="19"/>
        <v>4.1841004184100417E-2</v>
      </c>
      <c r="Y133" s="74">
        <f t="shared" si="20"/>
        <v>0.44848484848484849</v>
      </c>
      <c r="Z133" s="75">
        <v>2390</v>
      </c>
      <c r="AB133" s="20" t="s">
        <v>2642</v>
      </c>
    </row>
    <row r="134" spans="1:28" ht="75" x14ac:dyDescent="0.25">
      <c r="A134" s="71" t="str">
        <f>INDEX('Выгр Торг'!$A:$A,MATCH($B134,'Выгр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4" s="88">
        <v>137201</v>
      </c>
      <c r="C134" s="72">
        <f>VLOOKUP($B134,'Выгр Торг'!$B:$P,C$1,0)</f>
        <v>104525</v>
      </c>
      <c r="D134" s="71" t="str">
        <f>VLOOKUP($B134,'Выгр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Кварц (серый, 630))</v>
      </c>
      <c r="E134" s="72" t="str">
        <f>VLOOKUP($B134,'Выгр Торг'!$B:$P,E$1,0)</f>
        <v>Y</v>
      </c>
      <c r="F134" s="72" t="str">
        <f>VLOOKUP($B134,'Выгр Торг'!$B:$P,F$1,0)</f>
        <v>1</v>
      </c>
      <c r="G134" s="36" t="s">
        <v>512</v>
      </c>
      <c r="H134" s="28">
        <v>104507</v>
      </c>
      <c r="I134" s="53">
        <f>INDEX($I:$I,MATCH($H134,$C:$C,0))</f>
        <v>300</v>
      </c>
      <c r="J134" s="5" t="s">
        <v>3410</v>
      </c>
      <c r="K134" s="56">
        <f>INDEX($K:$K,MATCH($H134,$C:$C,0))+I134</f>
        <v>1650</v>
      </c>
      <c r="L134" s="14">
        <f>VLOOKUP(K134,Наценка!$A$1:$B$8,2,1)</f>
        <v>1.45</v>
      </c>
      <c r="M134" s="56">
        <f>INDEX($M:$M,MATCH($H134,$C:$C,0))+I134*$M$2</f>
        <v>2290</v>
      </c>
      <c r="N134" s="57">
        <f t="shared" si="14"/>
        <v>2290</v>
      </c>
      <c r="O134" s="72">
        <f>VLOOKUP($B134,'Выгр Торг'!$B:$P,O$1,0)</f>
        <v>1650</v>
      </c>
      <c r="P134" s="72">
        <f>VLOOKUP($B134,'Выгр Торг'!$B:$P,P$1,0)</f>
        <v>2390</v>
      </c>
      <c r="Q134" s="42">
        <f t="shared" si="15"/>
        <v>0</v>
      </c>
      <c r="R134" s="42">
        <f t="shared" si="16"/>
        <v>100</v>
      </c>
      <c r="S134" s="85">
        <f t="shared" si="17"/>
        <v>2290</v>
      </c>
      <c r="T134" s="60">
        <f>IFERROR(VLOOKUP($B134,'Из ГУГЛа'!$B:$G,4,0)*U134+V134,VLOOKUP($B134,'Из ГУГЛа'!$B:$G,4,0))</f>
        <v>2390</v>
      </c>
      <c r="U134" s="15">
        <v>1</v>
      </c>
      <c r="V134" s="59"/>
      <c r="W134" s="74">
        <f t="shared" si="18"/>
        <v>0.38787878787878793</v>
      </c>
      <c r="X134" s="74">
        <f t="shared" si="19"/>
        <v>4.1841004184100417E-2</v>
      </c>
      <c r="Y134" s="74">
        <f t="shared" si="20"/>
        <v>0.44848484848484849</v>
      </c>
      <c r="Z134" s="75">
        <v>2390</v>
      </c>
      <c r="AB134" s="20" t="s">
        <v>2642</v>
      </c>
    </row>
    <row r="135" spans="1:28" ht="90" x14ac:dyDescent="0.25">
      <c r="A135" s="71" t="str">
        <f>INDEX('Выгр Торг'!$A:$A,MATCH($B135,'Выгр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5" s="88">
        <v>137202</v>
      </c>
      <c r="C135" s="72">
        <f>VLOOKUP($B135,'Выгр Торг'!$B:$P,C$1,0)</f>
        <v>104526</v>
      </c>
      <c r="D135" s="71" t="str">
        <f>VLOOKUP($B135,'Выгр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Колумбийская зелень (светло-зеленый, 322))</v>
      </c>
      <c r="E135" s="72" t="str">
        <f>VLOOKUP($B135,'Выгр Торг'!$B:$P,E$1,0)</f>
        <v>Y</v>
      </c>
      <c r="F135" s="72" t="str">
        <f>VLOOKUP($B135,'Выгр Торг'!$B:$P,F$1,0)</f>
        <v>1</v>
      </c>
      <c r="G135" s="36" t="s">
        <v>512</v>
      </c>
      <c r="H135" s="28">
        <v>104507</v>
      </c>
      <c r="I135" s="53">
        <f>INDEX($I:$I,MATCH($H135,$C:$C,0))</f>
        <v>300</v>
      </c>
      <c r="J135" s="5" t="s">
        <v>3410</v>
      </c>
      <c r="K135" s="56">
        <f>INDEX($K:$K,MATCH($H135,$C:$C,0))+I135</f>
        <v>1650</v>
      </c>
      <c r="L135" s="14">
        <f>VLOOKUP(K135,Наценка!$A$1:$B$8,2,1)</f>
        <v>1.45</v>
      </c>
      <c r="M135" s="56">
        <f>INDEX($M:$M,MATCH($H135,$C:$C,0))+I135*$M$2</f>
        <v>2290</v>
      </c>
      <c r="N135" s="57">
        <f t="shared" si="14"/>
        <v>2290</v>
      </c>
      <c r="O135" s="72">
        <f>VLOOKUP($B135,'Выгр Торг'!$B:$P,O$1,0)</f>
        <v>1650</v>
      </c>
      <c r="P135" s="72">
        <f>VLOOKUP($B135,'Выгр Торг'!$B:$P,P$1,0)</f>
        <v>2390</v>
      </c>
      <c r="Q135" s="42">
        <f t="shared" si="15"/>
        <v>0</v>
      </c>
      <c r="R135" s="42">
        <f t="shared" si="16"/>
        <v>100</v>
      </c>
      <c r="S135" s="85">
        <f t="shared" si="17"/>
        <v>2290</v>
      </c>
      <c r="T135" s="60">
        <f>IFERROR(VLOOKUP($B135,'Из ГУГЛа'!$B:$G,4,0)*U135+V135,VLOOKUP($B135,'Из ГУГЛа'!$B:$G,4,0))</f>
        <v>2390</v>
      </c>
      <c r="U135" s="15">
        <v>1</v>
      </c>
      <c r="V135" s="59"/>
      <c r="W135" s="74">
        <f t="shared" si="18"/>
        <v>0.38787878787878793</v>
      </c>
      <c r="X135" s="74">
        <f t="shared" si="19"/>
        <v>4.1841004184100417E-2</v>
      </c>
      <c r="Y135" s="74">
        <f t="shared" si="20"/>
        <v>0.44848484848484849</v>
      </c>
      <c r="Z135" s="75">
        <v>2390</v>
      </c>
      <c r="AB135" s="20" t="s">
        <v>2642</v>
      </c>
    </row>
    <row r="136" spans="1:28" ht="90" x14ac:dyDescent="0.25">
      <c r="A136" s="71" t="str">
        <f>INDEX('Выгр Торг'!$A:$A,MATCH($B136,'Выгр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6" s="88">
        <v>137203</v>
      </c>
      <c r="C136" s="72">
        <f>VLOOKUP($B136,'Выгр Торг'!$B:$P,C$1,0)</f>
        <v>104527</v>
      </c>
      <c r="D136" s="71" t="str">
        <f>VLOOKUP($B136,'Выгр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Кориандр (золотисто-коричневый, 790))</v>
      </c>
      <c r="E136" s="72" t="str">
        <f>VLOOKUP($B136,'Выгр Торг'!$B:$P,E$1,0)</f>
        <v>Y</v>
      </c>
      <c r="F136" s="72" t="str">
        <f>VLOOKUP($B136,'Выгр Торг'!$B:$P,F$1,0)</f>
        <v>1</v>
      </c>
      <c r="G136" s="36" t="s">
        <v>512</v>
      </c>
      <c r="H136" s="28">
        <v>104507</v>
      </c>
      <c r="I136" s="53">
        <f>INDEX($I:$I,MATCH($H136,$C:$C,0))</f>
        <v>300</v>
      </c>
      <c r="J136" s="5" t="s">
        <v>3410</v>
      </c>
      <c r="K136" s="56">
        <f>INDEX($K:$K,MATCH($H136,$C:$C,0))+I136</f>
        <v>1650</v>
      </c>
      <c r="L136" s="14">
        <f>VLOOKUP(K136,Наценка!$A$1:$B$8,2,1)</f>
        <v>1.45</v>
      </c>
      <c r="M136" s="56">
        <f>INDEX($M:$M,MATCH($H136,$C:$C,0))+I136*$M$2</f>
        <v>2290</v>
      </c>
      <c r="N136" s="57">
        <f t="shared" si="14"/>
        <v>2290</v>
      </c>
      <c r="O136" s="72">
        <f>VLOOKUP($B136,'Выгр Торг'!$B:$P,O$1,0)</f>
        <v>1650</v>
      </c>
      <c r="P136" s="72">
        <f>VLOOKUP($B136,'Выгр Торг'!$B:$P,P$1,0)</f>
        <v>2390</v>
      </c>
      <c r="Q136" s="42">
        <f t="shared" si="15"/>
        <v>0</v>
      </c>
      <c r="R136" s="42">
        <f t="shared" si="16"/>
        <v>100</v>
      </c>
      <c r="S136" s="85">
        <f t="shared" si="17"/>
        <v>2290</v>
      </c>
      <c r="T136" s="60">
        <f>IFERROR(VLOOKUP($B136,'Из ГУГЛа'!$B:$G,4,0)*U136+V136,VLOOKUP($B136,'Из ГУГЛа'!$B:$G,4,0))</f>
        <v>2390</v>
      </c>
      <c r="U136" s="15">
        <v>1</v>
      </c>
      <c r="V136" s="59"/>
      <c r="W136" s="74">
        <f t="shared" si="18"/>
        <v>0.38787878787878793</v>
      </c>
      <c r="X136" s="74">
        <f t="shared" si="19"/>
        <v>4.1841004184100417E-2</v>
      </c>
      <c r="Y136" s="74">
        <f t="shared" si="20"/>
        <v>0.44848484848484849</v>
      </c>
      <c r="Z136" s="75">
        <v>2390</v>
      </c>
      <c r="AB136" s="20" t="s">
        <v>2642</v>
      </c>
    </row>
    <row r="137" spans="1:28" ht="90" x14ac:dyDescent="0.25">
      <c r="A137" s="71" t="str">
        <f>INDEX('Выгр Торг'!$A:$A,MATCH($B137,'Выгр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7" s="88">
        <v>137204</v>
      </c>
      <c r="C137" s="72">
        <f>VLOOKUP($B137,'Выгр Торг'!$B:$P,C$1,0)</f>
        <v>104528</v>
      </c>
      <c r="D137" s="71" t="str">
        <f>VLOOKUP($B137,'Выгр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Космос (черный, 665))</v>
      </c>
      <c r="E137" s="72" t="str">
        <f>VLOOKUP($B137,'Выгр Торг'!$B:$P,E$1,0)</f>
        <v>Y</v>
      </c>
      <c r="F137" s="72" t="str">
        <f>VLOOKUP($B137,'Выгр Торг'!$B:$P,F$1,0)</f>
        <v>1</v>
      </c>
      <c r="G137" s="36" t="s">
        <v>512</v>
      </c>
      <c r="H137" s="28">
        <v>104507</v>
      </c>
      <c r="I137" s="53">
        <f>INDEX($I:$I,MATCH($H137,$C:$C,0))</f>
        <v>300</v>
      </c>
      <c r="J137" s="5" t="s">
        <v>3410</v>
      </c>
      <c r="K137" s="56">
        <f>INDEX($K:$K,MATCH($H137,$C:$C,0))+I137</f>
        <v>1650</v>
      </c>
      <c r="L137" s="14">
        <f>VLOOKUP(K137,Наценка!$A$1:$B$8,2,1)</f>
        <v>1.45</v>
      </c>
      <c r="M137" s="56">
        <f>INDEX($M:$M,MATCH($H137,$C:$C,0))+I137*$M$2</f>
        <v>2290</v>
      </c>
      <c r="N137" s="57">
        <f t="shared" si="14"/>
        <v>2290</v>
      </c>
      <c r="O137" s="72">
        <f>VLOOKUP($B137,'Выгр Торг'!$B:$P,O$1,0)</f>
        <v>1650</v>
      </c>
      <c r="P137" s="72">
        <f>VLOOKUP($B137,'Выгр Торг'!$B:$P,P$1,0)</f>
        <v>2390</v>
      </c>
      <c r="Q137" s="42">
        <f t="shared" si="15"/>
        <v>0</v>
      </c>
      <c r="R137" s="42">
        <f t="shared" si="16"/>
        <v>100</v>
      </c>
      <c r="S137" s="85">
        <f t="shared" si="17"/>
        <v>2290</v>
      </c>
      <c r="T137" s="60">
        <f>IFERROR(VLOOKUP($B137,'Из ГУГЛа'!$B:$G,4,0)*U137+V137,VLOOKUP($B137,'Из ГУГЛа'!$B:$G,4,0))</f>
        <v>2390</v>
      </c>
      <c r="U137" s="15">
        <v>1</v>
      </c>
      <c r="V137" s="59"/>
      <c r="W137" s="74">
        <f t="shared" si="18"/>
        <v>0.38787878787878793</v>
      </c>
      <c r="X137" s="74">
        <f t="shared" si="19"/>
        <v>4.1841004184100417E-2</v>
      </c>
      <c r="Y137" s="74">
        <f t="shared" si="20"/>
        <v>0.44848484848484849</v>
      </c>
      <c r="Z137" s="75">
        <v>2390</v>
      </c>
      <c r="AB137" s="20" t="s">
        <v>2642</v>
      </c>
    </row>
    <row r="138" spans="1:28" ht="90" x14ac:dyDescent="0.25">
      <c r="A138" s="71" t="str">
        <f>INDEX('Выгр Торг'!$A:$A,MATCH($B138,'Выгр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8" s="88">
        <v>137205</v>
      </c>
      <c r="C138" s="72">
        <f>VLOOKUP($B138,'Выгр Торг'!$B:$P,C$1,0)</f>
        <v>104529</v>
      </c>
      <c r="D138" s="71" t="str">
        <f>VLOOKUP($B138,'Выгр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Красный перец (красно-коричневый, 106))</v>
      </c>
      <c r="E138" s="72" t="str">
        <f>VLOOKUP($B138,'Выгр Торг'!$B:$P,E$1,0)</f>
        <v>Y</v>
      </c>
      <c r="F138" s="72" t="str">
        <f>VLOOKUP($B138,'Выгр Торг'!$B:$P,F$1,0)</f>
        <v>1</v>
      </c>
      <c r="G138" s="36" t="s">
        <v>512</v>
      </c>
      <c r="H138" s="28">
        <v>104507</v>
      </c>
      <c r="I138" s="53">
        <f>INDEX($I:$I,MATCH($H138,$C:$C,0))</f>
        <v>300</v>
      </c>
      <c r="J138" s="5" t="s">
        <v>3410</v>
      </c>
      <c r="K138" s="56">
        <f>INDEX($K:$K,MATCH($H138,$C:$C,0))+I138</f>
        <v>1650</v>
      </c>
      <c r="L138" s="14">
        <f>VLOOKUP(K138,Наценка!$A$1:$B$8,2,1)</f>
        <v>1.45</v>
      </c>
      <c r="M138" s="56">
        <f>INDEX($M:$M,MATCH($H138,$C:$C,0))+I138*$M$2</f>
        <v>2290</v>
      </c>
      <c r="N138" s="57">
        <f t="shared" si="14"/>
        <v>2290</v>
      </c>
      <c r="O138" s="72">
        <f>VLOOKUP($B138,'Выгр Торг'!$B:$P,O$1,0)</f>
        <v>1650</v>
      </c>
      <c r="P138" s="72">
        <f>VLOOKUP($B138,'Выгр Торг'!$B:$P,P$1,0)</f>
        <v>2390</v>
      </c>
      <c r="Q138" s="42">
        <f t="shared" si="15"/>
        <v>0</v>
      </c>
      <c r="R138" s="42">
        <f t="shared" si="16"/>
        <v>100</v>
      </c>
      <c r="S138" s="85">
        <f t="shared" si="17"/>
        <v>2290</v>
      </c>
      <c r="T138" s="60">
        <f>IFERROR(VLOOKUP($B138,'Из ГУГЛа'!$B:$G,4,0)*U138+V138,VLOOKUP($B138,'Из ГУГЛа'!$B:$G,4,0))</f>
        <v>2390</v>
      </c>
      <c r="U138" s="15">
        <v>1</v>
      </c>
      <c r="V138" s="59"/>
      <c r="W138" s="74">
        <f t="shared" si="18"/>
        <v>0.38787878787878793</v>
      </c>
      <c r="X138" s="74">
        <f t="shared" si="19"/>
        <v>4.1841004184100417E-2</v>
      </c>
      <c r="Y138" s="74">
        <f t="shared" si="20"/>
        <v>0.44848484848484849</v>
      </c>
      <c r="Z138" s="75">
        <v>2390</v>
      </c>
      <c r="AB138" s="20" t="s">
        <v>2642</v>
      </c>
    </row>
    <row r="139" spans="1:28" ht="90" x14ac:dyDescent="0.25">
      <c r="A139" s="71" t="str">
        <f>INDEX('Выгр Торг'!$A:$A,MATCH($B139,'Выгр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39" s="88">
        <v>137206</v>
      </c>
      <c r="C139" s="72">
        <f>VLOOKUP($B139,'Выгр Торг'!$B:$P,C$1,0)</f>
        <v>104530</v>
      </c>
      <c r="D139" s="71" t="str">
        <f>VLOOKUP($B139,'Выгр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Ладога (серо-голубой, 411))</v>
      </c>
      <c r="E139" s="72" t="str">
        <f>VLOOKUP($B139,'Выгр Торг'!$B:$P,E$1,0)</f>
        <v>Y</v>
      </c>
      <c r="F139" s="72" t="str">
        <f>VLOOKUP($B139,'Выгр Торг'!$B:$P,F$1,0)</f>
        <v>1</v>
      </c>
      <c r="G139" s="36" t="s">
        <v>512</v>
      </c>
      <c r="H139" s="28">
        <v>104507</v>
      </c>
      <c r="I139" s="53">
        <f>INDEX($I:$I,MATCH($H139,$C:$C,0))</f>
        <v>300</v>
      </c>
      <c r="J139" s="5" t="s">
        <v>3410</v>
      </c>
      <c r="K139" s="56">
        <f>INDEX($K:$K,MATCH($H139,$C:$C,0))+I139</f>
        <v>1650</v>
      </c>
      <c r="L139" s="14">
        <f>VLOOKUP(K139,Наценка!$A$1:$B$8,2,1)</f>
        <v>1.45</v>
      </c>
      <c r="M139" s="56">
        <f>INDEX($M:$M,MATCH($H139,$C:$C,0))+I139*$M$2</f>
        <v>2290</v>
      </c>
      <c r="N139" s="57">
        <f t="shared" si="14"/>
        <v>2290</v>
      </c>
      <c r="O139" s="72">
        <f>VLOOKUP($B139,'Выгр Торг'!$B:$P,O$1,0)</f>
        <v>1650</v>
      </c>
      <c r="P139" s="72">
        <f>VLOOKUP($B139,'Выгр Торг'!$B:$P,P$1,0)</f>
        <v>2390</v>
      </c>
      <c r="Q139" s="42">
        <f t="shared" si="15"/>
        <v>0</v>
      </c>
      <c r="R139" s="42">
        <f t="shared" si="16"/>
        <v>100</v>
      </c>
      <c r="S139" s="85">
        <f t="shared" si="17"/>
        <v>2290</v>
      </c>
      <c r="T139" s="60">
        <f>IFERROR(VLOOKUP($B139,'Из ГУГЛа'!$B:$G,4,0)*U139+V139,VLOOKUP($B139,'Из ГУГЛа'!$B:$G,4,0))</f>
        <v>2390</v>
      </c>
      <c r="U139" s="15">
        <v>1</v>
      </c>
      <c r="V139" s="59"/>
      <c r="W139" s="74">
        <f t="shared" si="18"/>
        <v>0.38787878787878793</v>
      </c>
      <c r="X139" s="74">
        <f t="shared" si="19"/>
        <v>4.1841004184100417E-2</v>
      </c>
      <c r="Y139" s="74">
        <f t="shared" si="20"/>
        <v>0.44848484848484849</v>
      </c>
      <c r="Z139" s="75">
        <v>2390</v>
      </c>
      <c r="AB139" s="20" t="s">
        <v>2642</v>
      </c>
    </row>
    <row r="140" spans="1:28" ht="90" x14ac:dyDescent="0.25">
      <c r="A140" s="71" t="str">
        <f>INDEX('Выгр Торг'!$A:$A,MATCH($B140,'Выгр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0" s="88">
        <v>137207</v>
      </c>
      <c r="C140" s="72">
        <f>VLOOKUP($B140,'Выгр Торг'!$B:$P,C$1,0)</f>
        <v>104531</v>
      </c>
      <c r="D140" s="71" t="str">
        <f>VLOOKUP($B140,'Выгр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Ледниковый (белый, 221))</v>
      </c>
      <c r="E140" s="72" t="str">
        <f>VLOOKUP($B140,'Выгр Торг'!$B:$P,E$1,0)</f>
        <v>Y</v>
      </c>
      <c r="F140" s="72" t="str">
        <f>VLOOKUP($B140,'Выгр Торг'!$B:$P,F$1,0)</f>
        <v>1</v>
      </c>
      <c r="G140" s="36" t="s">
        <v>512</v>
      </c>
      <c r="H140" s="28">
        <v>104507</v>
      </c>
      <c r="I140" s="53">
        <f>INDEX($I:$I,MATCH($H140,$C:$C,0))</f>
        <v>300</v>
      </c>
      <c r="J140" s="5" t="s">
        <v>3410</v>
      </c>
      <c r="K140" s="56">
        <f>INDEX($K:$K,MATCH($H140,$C:$C,0))+I140</f>
        <v>1650</v>
      </c>
      <c r="L140" s="14">
        <f>VLOOKUP(K140,Наценка!$A$1:$B$8,2,1)</f>
        <v>1.45</v>
      </c>
      <c r="M140" s="56">
        <f>INDEX($M:$M,MATCH($H140,$C:$C,0))+I140*$M$2</f>
        <v>2290</v>
      </c>
      <c r="N140" s="57">
        <f t="shared" si="14"/>
        <v>2290</v>
      </c>
      <c r="O140" s="72">
        <f>VLOOKUP($B140,'Выгр Торг'!$B:$P,O$1,0)</f>
        <v>1650</v>
      </c>
      <c r="P140" s="72">
        <f>VLOOKUP($B140,'Выгр Торг'!$B:$P,P$1,0)</f>
        <v>2390</v>
      </c>
      <c r="Q140" s="42">
        <f t="shared" si="15"/>
        <v>0</v>
      </c>
      <c r="R140" s="42">
        <f t="shared" si="16"/>
        <v>100</v>
      </c>
      <c r="S140" s="85">
        <f t="shared" si="17"/>
        <v>2290</v>
      </c>
      <c r="T140" s="60">
        <f>IFERROR(VLOOKUP($B140,'Из ГУГЛа'!$B:$G,4,0)*U140+V140,VLOOKUP($B140,'Из ГУГЛа'!$B:$G,4,0))</f>
        <v>2390</v>
      </c>
      <c r="U140" s="15">
        <v>1</v>
      </c>
      <c r="V140" s="59"/>
      <c r="W140" s="74">
        <f t="shared" si="18"/>
        <v>0.38787878787878793</v>
      </c>
      <c r="X140" s="74">
        <f t="shared" si="19"/>
        <v>4.1841004184100417E-2</v>
      </c>
      <c r="Y140" s="74">
        <f t="shared" si="20"/>
        <v>0.44848484848484849</v>
      </c>
      <c r="Z140" s="75">
        <v>2390</v>
      </c>
      <c r="AB140" s="20" t="s">
        <v>2642</v>
      </c>
    </row>
    <row r="141" spans="1:28" ht="90" x14ac:dyDescent="0.25">
      <c r="A141" s="71" t="str">
        <f>INDEX('Выгр Торг'!$A:$A,MATCH($B141,'Выгр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1" s="88">
        <v>137208</v>
      </c>
      <c r="C141" s="72">
        <f>VLOOKUP($B141,'Выгр Торг'!$B:$P,C$1,0)</f>
        <v>104532</v>
      </c>
      <c r="D141" s="71" t="str">
        <f>VLOOKUP($B141,'Выгр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Магма (оранжевый, 119))</v>
      </c>
      <c r="E141" s="72" t="str">
        <f>VLOOKUP($B141,'Выгр Торг'!$B:$P,E$1,0)</f>
        <v>Y</v>
      </c>
      <c r="F141" s="72" t="str">
        <f>VLOOKUP($B141,'Выгр Торг'!$B:$P,F$1,0)</f>
        <v>1</v>
      </c>
      <c r="G141" s="36" t="s">
        <v>512</v>
      </c>
      <c r="H141" s="28">
        <v>104507</v>
      </c>
      <c r="I141" s="53">
        <f>INDEX($I:$I,MATCH($H141,$C:$C,0))</f>
        <v>300</v>
      </c>
      <c r="J141" s="5" t="s">
        <v>3410</v>
      </c>
      <c r="K141" s="56">
        <f>INDEX($K:$K,MATCH($H141,$C:$C,0))+I141</f>
        <v>1650</v>
      </c>
      <c r="L141" s="14">
        <f>VLOOKUP(K141,Наценка!$A$1:$B$8,2,1)</f>
        <v>1.45</v>
      </c>
      <c r="M141" s="56">
        <f>INDEX($M:$M,MATCH($H141,$C:$C,0))+I141*$M$2</f>
        <v>2290</v>
      </c>
      <c r="N141" s="57">
        <f t="shared" si="14"/>
        <v>2290</v>
      </c>
      <c r="O141" s="72">
        <f>VLOOKUP($B141,'Выгр Торг'!$B:$P,O$1,0)</f>
        <v>1650</v>
      </c>
      <c r="P141" s="72">
        <f>VLOOKUP($B141,'Выгр Торг'!$B:$P,P$1,0)</f>
        <v>2390</v>
      </c>
      <c r="Q141" s="42">
        <f t="shared" si="15"/>
        <v>0</v>
      </c>
      <c r="R141" s="42">
        <f t="shared" si="16"/>
        <v>100</v>
      </c>
      <c r="S141" s="85">
        <f t="shared" si="17"/>
        <v>2290</v>
      </c>
      <c r="T141" s="60">
        <f>IFERROR(VLOOKUP($B141,'Из ГУГЛа'!$B:$G,4,0)*U141+V141,VLOOKUP($B141,'Из ГУГЛа'!$B:$G,4,0))</f>
        <v>2390</v>
      </c>
      <c r="U141" s="15">
        <v>1</v>
      </c>
      <c r="V141" s="59"/>
      <c r="W141" s="74">
        <f t="shared" si="18"/>
        <v>0.38787878787878793</v>
      </c>
      <c r="X141" s="74">
        <f t="shared" si="19"/>
        <v>4.1841004184100417E-2</v>
      </c>
      <c r="Y141" s="74">
        <f t="shared" si="20"/>
        <v>0.44848484848484849</v>
      </c>
      <c r="Z141" s="75">
        <v>2390</v>
      </c>
      <c r="AB141" s="20" t="s">
        <v>2642</v>
      </c>
    </row>
    <row r="142" spans="1:28" ht="90" x14ac:dyDescent="0.25">
      <c r="A142" s="71" t="str">
        <f>INDEX('Выгр Торг'!$A:$A,MATCH($B142,'Выгр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2" s="88">
        <v>137209</v>
      </c>
      <c r="C142" s="72">
        <f>VLOOKUP($B142,'Выгр Торг'!$B:$P,C$1,0)</f>
        <v>104533</v>
      </c>
      <c r="D142" s="71" t="str">
        <f>VLOOKUP($B142,'Выгр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Мускат (серебристо-серо-золотистый, 620))</v>
      </c>
      <c r="E142" s="72" t="str">
        <f>VLOOKUP($B142,'Выгр Торг'!$B:$P,E$1,0)</f>
        <v>Y</v>
      </c>
      <c r="F142" s="72" t="str">
        <f>VLOOKUP($B142,'Выгр Торг'!$B:$P,F$1,0)</f>
        <v>1</v>
      </c>
      <c r="G142" s="36" t="s">
        <v>512</v>
      </c>
      <c r="H142" s="28">
        <v>104507</v>
      </c>
      <c r="I142" s="53">
        <f>INDEX($I:$I,MATCH($H142,$C:$C,0))</f>
        <v>300</v>
      </c>
      <c r="J142" s="5" t="s">
        <v>3410</v>
      </c>
      <c r="K142" s="56">
        <f>INDEX($K:$K,MATCH($H142,$C:$C,0))+I142</f>
        <v>1650</v>
      </c>
      <c r="L142" s="14">
        <f>VLOOKUP(K142,Наценка!$A$1:$B$8,2,1)</f>
        <v>1.45</v>
      </c>
      <c r="M142" s="56">
        <f>INDEX($M:$M,MATCH($H142,$C:$C,0))+I142*$M$2</f>
        <v>2290</v>
      </c>
      <c r="N142" s="57">
        <f t="shared" si="14"/>
        <v>2290</v>
      </c>
      <c r="O142" s="72">
        <f>VLOOKUP($B142,'Выгр Торг'!$B:$P,O$1,0)</f>
        <v>1650</v>
      </c>
      <c r="P142" s="72">
        <f>VLOOKUP($B142,'Выгр Торг'!$B:$P,P$1,0)</f>
        <v>2390</v>
      </c>
      <c r="Q142" s="42">
        <f t="shared" si="15"/>
        <v>0</v>
      </c>
      <c r="R142" s="42">
        <f t="shared" si="16"/>
        <v>100</v>
      </c>
      <c r="S142" s="85">
        <f t="shared" si="17"/>
        <v>2290</v>
      </c>
      <c r="T142" s="60">
        <f>IFERROR(VLOOKUP($B142,'Из ГУГЛа'!$B:$G,4,0)*U142+V142,VLOOKUP($B142,'Из ГУГЛа'!$B:$G,4,0))</f>
        <v>2390</v>
      </c>
      <c r="U142" s="15">
        <v>1</v>
      </c>
      <c r="V142" s="59"/>
      <c r="W142" s="74">
        <f t="shared" si="18"/>
        <v>0.38787878787878793</v>
      </c>
      <c r="X142" s="74">
        <f t="shared" si="19"/>
        <v>4.1841004184100417E-2</v>
      </c>
      <c r="Y142" s="74">
        <f t="shared" si="20"/>
        <v>0.44848484848484849</v>
      </c>
      <c r="Z142" s="75">
        <v>2390</v>
      </c>
      <c r="AB142" s="20" t="s">
        <v>2642</v>
      </c>
    </row>
    <row r="143" spans="1:28" ht="90" x14ac:dyDescent="0.25">
      <c r="A143" s="71" t="str">
        <f>INDEX('Выгр Торг'!$A:$A,MATCH($B143,'Выгр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3" s="88">
        <v>137210</v>
      </c>
      <c r="C143" s="72">
        <f>VLOOKUP($B143,'Выгр Торг'!$B:$P,C$1,0)</f>
        <v>104534</v>
      </c>
      <c r="D143" s="71" t="str">
        <f>VLOOKUP($B143,'Выгр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Одиссей (Серо-синий, 497))</v>
      </c>
      <c r="E143" s="72" t="str">
        <f>VLOOKUP($B143,'Выгр Торг'!$B:$P,E$1,0)</f>
        <v>Y</v>
      </c>
      <c r="F143" s="72" t="str">
        <f>VLOOKUP($B143,'Выгр Торг'!$B:$P,F$1,0)</f>
        <v>1</v>
      </c>
      <c r="G143" s="36" t="s">
        <v>512</v>
      </c>
      <c r="H143" s="28">
        <v>104507</v>
      </c>
      <c r="I143" s="53">
        <f>INDEX($I:$I,MATCH($H143,$C:$C,0))</f>
        <v>300</v>
      </c>
      <c r="J143" s="5" t="s">
        <v>3410</v>
      </c>
      <c r="K143" s="56">
        <f>INDEX($K:$K,MATCH($H143,$C:$C,0))+I143</f>
        <v>1650</v>
      </c>
      <c r="L143" s="14">
        <f>VLOOKUP(K143,Наценка!$A$1:$B$8,2,1)</f>
        <v>1.45</v>
      </c>
      <c r="M143" s="56">
        <f>INDEX($M:$M,MATCH($H143,$C:$C,0))+I143*$M$2</f>
        <v>2290</v>
      </c>
      <c r="N143" s="57">
        <f t="shared" si="14"/>
        <v>2290</v>
      </c>
      <c r="O143" s="72">
        <f>VLOOKUP($B143,'Выгр Торг'!$B:$P,O$1,0)</f>
        <v>1650</v>
      </c>
      <c r="P143" s="72">
        <f>VLOOKUP($B143,'Выгр Торг'!$B:$P,P$1,0)</f>
        <v>2390</v>
      </c>
      <c r="Q143" s="42">
        <f t="shared" si="15"/>
        <v>0</v>
      </c>
      <c r="R143" s="42">
        <f t="shared" si="16"/>
        <v>100</v>
      </c>
      <c r="S143" s="85">
        <f t="shared" si="17"/>
        <v>2290</v>
      </c>
      <c r="T143" s="60">
        <f>IFERROR(VLOOKUP($B143,'Из ГУГЛа'!$B:$G,4,0)*U143+V143,VLOOKUP($B143,'Из ГУГЛа'!$B:$G,4,0))</f>
        <v>2390</v>
      </c>
      <c r="U143" s="15">
        <v>1</v>
      </c>
      <c r="V143" s="59"/>
      <c r="W143" s="74">
        <f t="shared" si="18"/>
        <v>0.38787878787878793</v>
      </c>
      <c r="X143" s="74">
        <f t="shared" si="19"/>
        <v>4.1841004184100417E-2</v>
      </c>
      <c r="Y143" s="74">
        <f t="shared" si="20"/>
        <v>0.44848484848484849</v>
      </c>
      <c r="Z143" s="75">
        <v>2390</v>
      </c>
      <c r="AB143" s="20" t="s">
        <v>2642</v>
      </c>
    </row>
    <row r="144" spans="1:28" ht="90" x14ac:dyDescent="0.25">
      <c r="A144" s="71" t="str">
        <f>INDEX('Выгр Торг'!$A:$A,MATCH($B144,'Выгр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4" s="88">
        <v>137211</v>
      </c>
      <c r="C144" s="72">
        <f>VLOOKUP($B144,'Выгр Торг'!$B:$P,C$1,0)</f>
        <v>104535</v>
      </c>
      <c r="D144" s="71" t="str">
        <f>VLOOKUP($B144,'Выгр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Пантера (черная база, 672))</v>
      </c>
      <c r="E144" s="72" t="str">
        <f>VLOOKUP($B144,'Выгр Торг'!$B:$P,E$1,0)</f>
        <v>Y</v>
      </c>
      <c r="F144" s="72" t="str">
        <f>VLOOKUP($B144,'Выгр Торг'!$B:$P,F$1,0)</f>
        <v>1</v>
      </c>
      <c r="G144" s="36" t="s">
        <v>512</v>
      </c>
      <c r="H144" s="28">
        <v>104507</v>
      </c>
      <c r="I144" s="53">
        <f>INDEX($I:$I,MATCH($H144,$C:$C,0))</f>
        <v>300</v>
      </c>
      <c r="J144" s="5" t="s">
        <v>3410</v>
      </c>
      <c r="K144" s="56">
        <f>INDEX($K:$K,MATCH($H144,$C:$C,0))+I144</f>
        <v>1650</v>
      </c>
      <c r="L144" s="14">
        <f>VLOOKUP(K144,Наценка!$A$1:$B$8,2,1)</f>
        <v>1.45</v>
      </c>
      <c r="M144" s="56">
        <f>INDEX($M:$M,MATCH($H144,$C:$C,0))+I144*$M$2</f>
        <v>2290</v>
      </c>
      <c r="N144" s="57">
        <f t="shared" si="14"/>
        <v>2290</v>
      </c>
      <c r="O144" s="72">
        <f>VLOOKUP($B144,'Выгр Торг'!$B:$P,O$1,0)</f>
        <v>1650</v>
      </c>
      <c r="P144" s="72">
        <f>VLOOKUP($B144,'Выгр Торг'!$B:$P,P$1,0)</f>
        <v>2390</v>
      </c>
      <c r="Q144" s="42">
        <f t="shared" si="15"/>
        <v>0</v>
      </c>
      <c r="R144" s="42">
        <f t="shared" si="16"/>
        <v>100</v>
      </c>
      <c r="S144" s="85">
        <f t="shared" si="17"/>
        <v>2290</v>
      </c>
      <c r="T144" s="60">
        <f>IFERROR(VLOOKUP($B144,'Из ГУГЛа'!$B:$G,4,0)*U144+V144,VLOOKUP($B144,'Из ГУГЛа'!$B:$G,4,0))</f>
        <v>2390</v>
      </c>
      <c r="U144" s="15">
        <v>1</v>
      </c>
      <c r="V144" s="59"/>
      <c r="W144" s="74">
        <f t="shared" si="18"/>
        <v>0.38787878787878793</v>
      </c>
      <c r="X144" s="74">
        <f t="shared" si="19"/>
        <v>4.1841004184100417E-2</v>
      </c>
      <c r="Y144" s="74">
        <f t="shared" si="20"/>
        <v>0.44848484848484849</v>
      </c>
      <c r="Z144" s="75">
        <v>2390</v>
      </c>
      <c r="AB144" s="20" t="s">
        <v>2642</v>
      </c>
    </row>
    <row r="145" spans="1:28" ht="90" x14ac:dyDescent="0.25">
      <c r="A145" s="71" t="str">
        <f>INDEX('Выгр Торг'!$A:$A,MATCH($B145,'Выгр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5" s="88">
        <v>137212</v>
      </c>
      <c r="C145" s="72">
        <f>VLOOKUP($B145,'Выгр Торг'!$B:$P,C$1,0)</f>
        <v>104536</v>
      </c>
      <c r="D145" s="71" t="str">
        <f>VLOOKUP($B145,'Выгр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Персей (темно-синий, 429))</v>
      </c>
      <c r="E145" s="72" t="str">
        <f>VLOOKUP($B145,'Выгр Торг'!$B:$P,E$1,0)</f>
        <v>Y</v>
      </c>
      <c r="F145" s="72" t="str">
        <f>VLOOKUP($B145,'Выгр Торг'!$B:$P,F$1,0)</f>
        <v>1</v>
      </c>
      <c r="G145" s="36" t="s">
        <v>512</v>
      </c>
      <c r="H145" s="28">
        <v>104507</v>
      </c>
      <c r="I145" s="53">
        <f>INDEX($I:$I,MATCH($H145,$C:$C,0))</f>
        <v>300</v>
      </c>
      <c r="J145" s="5" t="s">
        <v>3410</v>
      </c>
      <c r="K145" s="56">
        <f>INDEX($K:$K,MATCH($H145,$C:$C,0))+I145</f>
        <v>1650</v>
      </c>
      <c r="L145" s="14">
        <f>VLOOKUP(K145,Наценка!$A$1:$B$8,2,1)</f>
        <v>1.45</v>
      </c>
      <c r="M145" s="56">
        <f>INDEX($M:$M,MATCH($H145,$C:$C,0))+I145*$M$2</f>
        <v>2290</v>
      </c>
      <c r="N145" s="57">
        <f t="shared" si="14"/>
        <v>2290</v>
      </c>
      <c r="O145" s="72">
        <f>VLOOKUP($B145,'Выгр Торг'!$B:$P,O$1,0)</f>
        <v>1650</v>
      </c>
      <c r="P145" s="72">
        <f>VLOOKUP($B145,'Выгр Торг'!$B:$P,P$1,0)</f>
        <v>2390</v>
      </c>
      <c r="Q145" s="42">
        <f t="shared" si="15"/>
        <v>0</v>
      </c>
      <c r="R145" s="42">
        <f t="shared" si="16"/>
        <v>100</v>
      </c>
      <c r="S145" s="85">
        <f t="shared" si="17"/>
        <v>2290</v>
      </c>
      <c r="T145" s="60">
        <f>IFERROR(VLOOKUP($B145,'Из ГУГЛа'!$B:$G,4,0)*U145+V145,VLOOKUP($B145,'Из ГУГЛа'!$B:$G,4,0))</f>
        <v>2390</v>
      </c>
      <c r="U145" s="15">
        <v>1</v>
      </c>
      <c r="V145" s="59"/>
      <c r="W145" s="74">
        <f t="shared" si="18"/>
        <v>0.38787878787878793</v>
      </c>
      <c r="X145" s="74">
        <f t="shared" si="19"/>
        <v>4.1841004184100417E-2</v>
      </c>
      <c r="Y145" s="74">
        <f t="shared" si="20"/>
        <v>0.44848484848484849</v>
      </c>
      <c r="Z145" s="75">
        <v>2390</v>
      </c>
      <c r="AB145" s="20" t="s">
        <v>2642</v>
      </c>
    </row>
    <row r="146" spans="1:28" ht="90" x14ac:dyDescent="0.25">
      <c r="A146" s="71" t="str">
        <f>INDEX('Выгр Торг'!$A:$A,MATCH($B146,'Выгр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6" s="88">
        <v>137213</v>
      </c>
      <c r="C146" s="72">
        <f>VLOOKUP($B146,'Выгр Торг'!$B:$P,C$1,0)</f>
        <v>104537</v>
      </c>
      <c r="D146" s="71" t="str">
        <f>VLOOKUP($B146,'Выгр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Пламя (темно-красный, 193))</v>
      </c>
      <c r="E146" s="72" t="str">
        <f>VLOOKUP($B146,'Выгр Торг'!$B:$P,E$1,0)</f>
        <v>Y</v>
      </c>
      <c r="F146" s="72" t="str">
        <f>VLOOKUP($B146,'Выгр Торг'!$B:$P,F$1,0)</f>
        <v>1</v>
      </c>
      <c r="G146" s="36" t="s">
        <v>512</v>
      </c>
      <c r="H146" s="28">
        <v>104507</v>
      </c>
      <c r="I146" s="53">
        <f>INDEX($I:$I,MATCH($H146,$C:$C,0))</f>
        <v>300</v>
      </c>
      <c r="J146" s="5" t="s">
        <v>3410</v>
      </c>
      <c r="K146" s="56">
        <f>INDEX($K:$K,MATCH($H146,$C:$C,0))+I146</f>
        <v>1650</v>
      </c>
      <c r="L146" s="14">
        <f>VLOOKUP(K146,Наценка!$A$1:$B$8,2,1)</f>
        <v>1.45</v>
      </c>
      <c r="M146" s="56">
        <f>INDEX($M:$M,MATCH($H146,$C:$C,0))+I146*$M$2</f>
        <v>2290</v>
      </c>
      <c r="N146" s="57">
        <f t="shared" si="14"/>
        <v>2290</v>
      </c>
      <c r="O146" s="72">
        <f>VLOOKUP($B146,'Выгр Торг'!$B:$P,O$1,0)</f>
        <v>1650</v>
      </c>
      <c r="P146" s="72">
        <f>VLOOKUP($B146,'Выгр Торг'!$B:$P,P$1,0)</f>
        <v>2390</v>
      </c>
      <c r="Q146" s="42">
        <f t="shared" si="15"/>
        <v>0</v>
      </c>
      <c r="R146" s="42">
        <f t="shared" si="16"/>
        <v>100</v>
      </c>
      <c r="S146" s="85">
        <f t="shared" si="17"/>
        <v>2290</v>
      </c>
      <c r="T146" s="60">
        <f>IFERROR(VLOOKUP($B146,'Из ГУГЛа'!$B:$G,4,0)*U146+V146,VLOOKUP($B146,'Из ГУГЛа'!$B:$G,4,0))</f>
        <v>2390</v>
      </c>
      <c r="U146" s="15">
        <v>1</v>
      </c>
      <c r="V146" s="59"/>
      <c r="W146" s="74">
        <f t="shared" si="18"/>
        <v>0.38787878787878793</v>
      </c>
      <c r="X146" s="74">
        <f t="shared" si="19"/>
        <v>4.1841004184100417E-2</v>
      </c>
      <c r="Y146" s="74">
        <f t="shared" si="20"/>
        <v>0.44848484848484849</v>
      </c>
      <c r="Z146" s="75">
        <v>2390</v>
      </c>
      <c r="AB146" s="20" t="s">
        <v>2642</v>
      </c>
    </row>
    <row r="147" spans="1:28" ht="90" x14ac:dyDescent="0.25">
      <c r="A147" s="71" t="str">
        <f>INDEX('Выгр Торг'!$A:$A,MATCH($B147,'Выгр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7" s="88">
        <v>137214</v>
      </c>
      <c r="C147" s="72">
        <f>VLOOKUP($B147,'Выгр Торг'!$B:$P,C$1,0)</f>
        <v>104538</v>
      </c>
      <c r="D147" s="71" t="str">
        <f>VLOOKUP($B147,'Выгр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Платина (серебристо-бежевый, 691))</v>
      </c>
      <c r="E147" s="72" t="str">
        <f>VLOOKUP($B147,'Выгр Торг'!$B:$P,E$1,0)</f>
        <v>Y</v>
      </c>
      <c r="F147" s="72" t="str">
        <f>VLOOKUP($B147,'Выгр Торг'!$B:$P,F$1,0)</f>
        <v>1</v>
      </c>
      <c r="G147" s="36" t="s">
        <v>512</v>
      </c>
      <c r="H147" s="28">
        <v>104507</v>
      </c>
      <c r="I147" s="53">
        <f>INDEX($I:$I,MATCH($H147,$C:$C,0))</f>
        <v>300</v>
      </c>
      <c r="J147" s="5" t="s">
        <v>3410</v>
      </c>
      <c r="K147" s="56">
        <f>INDEX($K:$K,MATCH($H147,$C:$C,0))+I147</f>
        <v>1650</v>
      </c>
      <c r="L147" s="14">
        <f>VLOOKUP(K147,Наценка!$A$1:$B$8,2,1)</f>
        <v>1.45</v>
      </c>
      <c r="M147" s="56">
        <f>INDEX($M:$M,MATCH($H147,$C:$C,0))+I147*$M$2</f>
        <v>2290</v>
      </c>
      <c r="N147" s="57">
        <f t="shared" si="14"/>
        <v>2290</v>
      </c>
      <c r="O147" s="72">
        <f>VLOOKUP($B147,'Выгр Торг'!$B:$P,O$1,0)</f>
        <v>1650</v>
      </c>
      <c r="P147" s="72">
        <f>VLOOKUP($B147,'Выгр Торг'!$B:$P,P$1,0)</f>
        <v>2390</v>
      </c>
      <c r="Q147" s="42">
        <f t="shared" si="15"/>
        <v>0</v>
      </c>
      <c r="R147" s="42">
        <f t="shared" si="16"/>
        <v>100</v>
      </c>
      <c r="S147" s="85">
        <f t="shared" si="17"/>
        <v>2290</v>
      </c>
      <c r="T147" s="60">
        <f>IFERROR(VLOOKUP($B147,'Из ГУГЛа'!$B:$G,4,0)*U147+V147,VLOOKUP($B147,'Из ГУГЛа'!$B:$G,4,0))</f>
        <v>2390</v>
      </c>
      <c r="U147" s="15">
        <v>1</v>
      </c>
      <c r="V147" s="59"/>
      <c r="W147" s="74">
        <f t="shared" si="18"/>
        <v>0.38787878787878793</v>
      </c>
      <c r="X147" s="74">
        <f t="shared" si="19"/>
        <v>4.1841004184100417E-2</v>
      </c>
      <c r="Y147" s="74">
        <f t="shared" si="20"/>
        <v>0.44848484848484849</v>
      </c>
      <c r="Z147" s="75">
        <v>2390</v>
      </c>
      <c r="AB147" s="20" t="s">
        <v>2642</v>
      </c>
    </row>
    <row r="148" spans="1:28" ht="90" x14ac:dyDescent="0.25">
      <c r="A148" s="71" t="str">
        <f>INDEX('Выгр Торг'!$A:$A,MATCH($B148,'Выгр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8" s="88">
        <v>137215</v>
      </c>
      <c r="C148" s="72">
        <f>VLOOKUP($B148,'Выгр Торг'!$B:$P,C$1,0)</f>
        <v>104539</v>
      </c>
      <c r="D148" s="71" t="str">
        <f>VLOOKUP($B148,'Выгр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Портвейн (темно-вишневый металлик, 192))</v>
      </c>
      <c r="E148" s="72" t="str">
        <f>VLOOKUP($B148,'Выгр Торг'!$B:$P,E$1,0)</f>
        <v>Y</v>
      </c>
      <c r="F148" s="72" t="str">
        <f>VLOOKUP($B148,'Выгр Торг'!$B:$P,F$1,0)</f>
        <v>1</v>
      </c>
      <c r="G148" s="36" t="s">
        <v>512</v>
      </c>
      <c r="H148" s="28">
        <v>104507</v>
      </c>
      <c r="I148" s="53">
        <f>INDEX($I:$I,MATCH($H148,$C:$C,0))</f>
        <v>300</v>
      </c>
      <c r="J148" s="5" t="s">
        <v>3410</v>
      </c>
      <c r="K148" s="56">
        <f>INDEX($K:$K,MATCH($H148,$C:$C,0))+I148</f>
        <v>1650</v>
      </c>
      <c r="L148" s="14">
        <f>VLOOKUP(K148,Наценка!$A$1:$B$8,2,1)</f>
        <v>1.45</v>
      </c>
      <c r="M148" s="56">
        <f>INDEX($M:$M,MATCH($H148,$C:$C,0))+I148*$M$2</f>
        <v>2290</v>
      </c>
      <c r="N148" s="57">
        <f t="shared" si="14"/>
        <v>2290</v>
      </c>
      <c r="O148" s="72">
        <f>VLOOKUP($B148,'Выгр Торг'!$B:$P,O$1,0)</f>
        <v>1650</v>
      </c>
      <c r="P148" s="72">
        <f>VLOOKUP($B148,'Выгр Торг'!$B:$P,P$1,0)</f>
        <v>2390</v>
      </c>
      <c r="Q148" s="42">
        <f t="shared" si="15"/>
        <v>0</v>
      </c>
      <c r="R148" s="42">
        <f t="shared" si="16"/>
        <v>100</v>
      </c>
      <c r="S148" s="85">
        <f t="shared" si="17"/>
        <v>2290</v>
      </c>
      <c r="T148" s="60">
        <f>IFERROR(VLOOKUP($B148,'Из ГУГЛа'!$B:$G,4,0)*U148+V148,VLOOKUP($B148,'Из ГУГЛа'!$B:$G,4,0))</f>
        <v>2390</v>
      </c>
      <c r="U148" s="15">
        <v>1</v>
      </c>
      <c r="V148" s="59"/>
      <c r="W148" s="74">
        <f t="shared" si="18"/>
        <v>0.38787878787878793</v>
      </c>
      <c r="X148" s="74">
        <f t="shared" si="19"/>
        <v>4.1841004184100417E-2</v>
      </c>
      <c r="Y148" s="74">
        <f t="shared" si="20"/>
        <v>0.44848484848484849</v>
      </c>
      <c r="Z148" s="75">
        <v>2390</v>
      </c>
      <c r="AB148" s="20" t="s">
        <v>2642</v>
      </c>
    </row>
    <row r="149" spans="1:28" ht="90" x14ac:dyDescent="0.25">
      <c r="A149" s="71" t="str">
        <f>INDEX('Выгр Торг'!$A:$A,MATCH($B149,'Выгр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49" s="88">
        <v>137216</v>
      </c>
      <c r="C149" s="72">
        <f>VLOOKUP($B149,'Выгр Торг'!$B:$P,C$1,0)</f>
        <v>104540</v>
      </c>
      <c r="D149" s="71" t="str">
        <f>VLOOKUP($B149,'Выгр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Премьер (канареечный желтый, 222))</v>
      </c>
      <c r="E149" s="72" t="str">
        <f>VLOOKUP($B149,'Выгр Торг'!$B:$P,E$1,0)</f>
        <v>Y</v>
      </c>
      <c r="F149" s="72" t="str">
        <f>VLOOKUP($B149,'Выгр Торг'!$B:$P,F$1,0)</f>
        <v>1</v>
      </c>
      <c r="G149" s="36" t="s">
        <v>512</v>
      </c>
      <c r="H149" s="28">
        <v>104507</v>
      </c>
      <c r="I149" s="53">
        <f>INDEX($I:$I,MATCH($H149,$C:$C,0))</f>
        <v>300</v>
      </c>
      <c r="J149" s="5" t="s">
        <v>3410</v>
      </c>
      <c r="K149" s="56">
        <f>INDEX($K:$K,MATCH($H149,$C:$C,0))+I149</f>
        <v>1650</v>
      </c>
      <c r="L149" s="14">
        <f>VLOOKUP(K149,Наценка!$A$1:$B$8,2,1)</f>
        <v>1.45</v>
      </c>
      <c r="M149" s="56">
        <f>INDEX($M:$M,MATCH($H149,$C:$C,0))+I149*$M$2</f>
        <v>2290</v>
      </c>
      <c r="N149" s="57">
        <f t="shared" si="14"/>
        <v>2290</v>
      </c>
      <c r="O149" s="72">
        <f>VLOOKUP($B149,'Выгр Торг'!$B:$P,O$1,0)</f>
        <v>1650</v>
      </c>
      <c r="P149" s="72">
        <f>VLOOKUP($B149,'Выгр Торг'!$B:$P,P$1,0)</f>
        <v>2390</v>
      </c>
      <c r="Q149" s="42">
        <f t="shared" si="15"/>
        <v>0</v>
      </c>
      <c r="R149" s="42">
        <f t="shared" si="16"/>
        <v>100</v>
      </c>
      <c r="S149" s="85">
        <f t="shared" si="17"/>
        <v>2290</v>
      </c>
      <c r="T149" s="60">
        <f>IFERROR(VLOOKUP($B149,'Из ГУГЛа'!$B:$G,4,0)*U149+V149,VLOOKUP($B149,'Из ГУГЛа'!$B:$G,4,0))</f>
        <v>2390</v>
      </c>
      <c r="U149" s="15">
        <v>1</v>
      </c>
      <c r="V149" s="59"/>
      <c r="W149" s="74">
        <f t="shared" si="18"/>
        <v>0.38787878787878793</v>
      </c>
      <c r="X149" s="74">
        <f t="shared" si="19"/>
        <v>4.1841004184100417E-2</v>
      </c>
      <c r="Y149" s="74">
        <f t="shared" si="20"/>
        <v>0.44848484848484849</v>
      </c>
      <c r="Z149" s="75">
        <v>2390</v>
      </c>
      <c r="AB149" s="20" t="s">
        <v>2642</v>
      </c>
    </row>
    <row r="150" spans="1:28" ht="90" x14ac:dyDescent="0.25">
      <c r="A150" s="71" t="str">
        <f>INDEX('Выгр Торг'!$A:$A,MATCH($B150,'Выгр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0" s="88">
        <v>137217</v>
      </c>
      <c r="C150" s="72">
        <f>VLOOKUP($B150,'Выгр Торг'!$B:$P,C$1,0)</f>
        <v>104541</v>
      </c>
      <c r="D150" s="71" t="str">
        <f>VLOOKUP($B150,'Выгр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Рислинг (серебристо-бледно-серый, 610))</v>
      </c>
      <c r="E150" s="72" t="str">
        <f>VLOOKUP($B150,'Выгр Торг'!$B:$P,E$1,0)</f>
        <v>Y</v>
      </c>
      <c r="F150" s="72" t="str">
        <f>VLOOKUP($B150,'Выгр Торг'!$B:$P,F$1,0)</f>
        <v>1</v>
      </c>
      <c r="G150" s="36" t="s">
        <v>512</v>
      </c>
      <c r="H150" s="28">
        <v>104507</v>
      </c>
      <c r="I150" s="53">
        <f>INDEX($I:$I,MATCH($H150,$C:$C,0))</f>
        <v>300</v>
      </c>
      <c r="J150" s="5" t="s">
        <v>3410</v>
      </c>
      <c r="K150" s="56">
        <f>INDEX($K:$K,MATCH($H150,$C:$C,0))+I150</f>
        <v>1650</v>
      </c>
      <c r="L150" s="14">
        <f>VLOOKUP(K150,Наценка!$A$1:$B$8,2,1)</f>
        <v>1.45</v>
      </c>
      <c r="M150" s="56">
        <f>INDEX($M:$M,MATCH($H150,$C:$C,0))+I150*$M$2</f>
        <v>2290</v>
      </c>
      <c r="N150" s="57">
        <f t="shared" si="14"/>
        <v>2290</v>
      </c>
      <c r="O150" s="72">
        <f>VLOOKUP($B150,'Выгр Торг'!$B:$P,O$1,0)</f>
        <v>1650</v>
      </c>
      <c r="P150" s="72">
        <f>VLOOKUP($B150,'Выгр Торг'!$B:$P,P$1,0)</f>
        <v>2390</v>
      </c>
      <c r="Q150" s="42">
        <f t="shared" si="15"/>
        <v>0</v>
      </c>
      <c r="R150" s="42">
        <f t="shared" si="16"/>
        <v>100</v>
      </c>
      <c r="S150" s="85">
        <f t="shared" si="17"/>
        <v>2290</v>
      </c>
      <c r="T150" s="60">
        <f>IFERROR(VLOOKUP($B150,'Из ГУГЛа'!$B:$G,4,0)*U150+V150,VLOOKUP($B150,'Из ГУГЛа'!$B:$G,4,0))</f>
        <v>2390</v>
      </c>
      <c r="U150" s="15">
        <v>1</v>
      </c>
      <c r="V150" s="59"/>
      <c r="W150" s="74">
        <f t="shared" si="18"/>
        <v>0.38787878787878793</v>
      </c>
      <c r="X150" s="74">
        <f t="shared" si="19"/>
        <v>4.1841004184100417E-2</v>
      </c>
      <c r="Y150" s="74">
        <f t="shared" si="20"/>
        <v>0.44848484848484849</v>
      </c>
      <c r="Z150" s="75">
        <v>2390</v>
      </c>
      <c r="AB150" s="20" t="s">
        <v>2642</v>
      </c>
    </row>
    <row r="151" spans="1:28" ht="90" x14ac:dyDescent="0.25">
      <c r="A151" s="71" t="str">
        <f>INDEX('Выгр Торг'!$A:$A,MATCH($B151,'Выгр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1" s="88">
        <v>137218</v>
      </c>
      <c r="C151" s="72">
        <f>VLOOKUP($B151,'Выгр Торг'!$B:$P,C$1,0)</f>
        <v>104542</v>
      </c>
      <c r="D151" s="71" t="str">
        <f>VLOOKUP($B151,'Выгр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Слива (серебристо-ярко-синий, 478))</v>
      </c>
      <c r="E151" s="72" t="str">
        <f>VLOOKUP($B151,'Выгр Торг'!$B:$P,E$1,0)</f>
        <v>Y</v>
      </c>
      <c r="F151" s="72" t="str">
        <f>VLOOKUP($B151,'Выгр Торг'!$B:$P,F$1,0)</f>
        <v>1</v>
      </c>
      <c r="G151" s="36" t="s">
        <v>512</v>
      </c>
      <c r="H151" s="28">
        <v>104507</v>
      </c>
      <c r="I151" s="53">
        <f>INDEX($I:$I,MATCH($H151,$C:$C,0))</f>
        <v>300</v>
      </c>
      <c r="J151" s="5" t="s">
        <v>3410</v>
      </c>
      <c r="K151" s="56">
        <f>INDEX($K:$K,MATCH($H151,$C:$C,0))+I151</f>
        <v>1650</v>
      </c>
      <c r="L151" s="14">
        <f>VLOOKUP(K151,Наценка!$A$1:$B$8,2,1)</f>
        <v>1.45</v>
      </c>
      <c r="M151" s="56">
        <f>INDEX($M:$M,MATCH($H151,$C:$C,0))+I151*$M$2</f>
        <v>2290</v>
      </c>
      <c r="N151" s="57">
        <f t="shared" si="14"/>
        <v>2290</v>
      </c>
      <c r="O151" s="72">
        <f>VLOOKUP($B151,'Выгр Торг'!$B:$P,O$1,0)</f>
        <v>1650</v>
      </c>
      <c r="P151" s="72">
        <f>VLOOKUP($B151,'Выгр Торг'!$B:$P,P$1,0)</f>
        <v>2390</v>
      </c>
      <c r="Q151" s="42">
        <f t="shared" si="15"/>
        <v>0</v>
      </c>
      <c r="R151" s="42">
        <f t="shared" si="16"/>
        <v>100</v>
      </c>
      <c r="S151" s="85">
        <f t="shared" si="17"/>
        <v>2290</v>
      </c>
      <c r="T151" s="60">
        <f>IFERROR(VLOOKUP($B151,'Из ГУГЛа'!$B:$G,4,0)*U151+V151,VLOOKUP($B151,'Из ГУГЛа'!$B:$G,4,0))</f>
        <v>2390</v>
      </c>
      <c r="U151" s="15">
        <v>1</v>
      </c>
      <c r="V151" s="59"/>
      <c r="W151" s="74">
        <f t="shared" si="18"/>
        <v>0.38787878787878793</v>
      </c>
      <c r="X151" s="74">
        <f t="shared" si="19"/>
        <v>4.1841004184100417E-2</v>
      </c>
      <c r="Y151" s="74">
        <f t="shared" si="20"/>
        <v>0.44848484848484849</v>
      </c>
      <c r="Z151" s="75">
        <v>2390</v>
      </c>
      <c r="AB151" s="20" t="s">
        <v>2642</v>
      </c>
    </row>
    <row r="152" spans="1:28" ht="90" x14ac:dyDescent="0.25">
      <c r="A152" s="71" t="str">
        <f>INDEX('Выгр Торг'!$A:$A,MATCH($B152,'Выгр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2" s="88">
        <v>137219</v>
      </c>
      <c r="C152" s="72">
        <f>VLOOKUP($B152,'Выгр Торг'!$B:$P,C$1,0)</f>
        <v>104543</v>
      </c>
      <c r="D152" s="71" t="str">
        <f>VLOOKUP($B152,'Выгр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Снежная королева (серебристый, 690))</v>
      </c>
      <c r="E152" s="72" t="str">
        <f>VLOOKUP($B152,'Выгр Торг'!$B:$P,E$1,0)</f>
        <v>Y</v>
      </c>
      <c r="F152" s="72" t="str">
        <f>VLOOKUP($B152,'Выгр Торг'!$B:$P,F$1,0)</f>
        <v>1</v>
      </c>
      <c r="G152" s="36" t="s">
        <v>512</v>
      </c>
      <c r="H152" s="28">
        <v>104507</v>
      </c>
      <c r="I152" s="53">
        <f>INDEX($I:$I,MATCH($H152,$C:$C,0))</f>
        <v>300</v>
      </c>
      <c r="J152" s="5" t="s">
        <v>3410</v>
      </c>
      <c r="K152" s="56">
        <f>INDEX($K:$K,MATCH($H152,$C:$C,0))+I152</f>
        <v>1650</v>
      </c>
      <c r="L152" s="14">
        <f>VLOOKUP(K152,Наценка!$A$1:$B$8,2,1)</f>
        <v>1.45</v>
      </c>
      <c r="M152" s="56">
        <f>INDEX($M:$M,MATCH($H152,$C:$C,0))+I152*$M$2</f>
        <v>2290</v>
      </c>
      <c r="N152" s="57">
        <f t="shared" si="14"/>
        <v>2290</v>
      </c>
      <c r="O152" s="72">
        <f>VLOOKUP($B152,'Выгр Торг'!$B:$P,O$1,0)</f>
        <v>1650</v>
      </c>
      <c r="P152" s="72">
        <f>VLOOKUP($B152,'Выгр Торг'!$B:$P,P$1,0)</f>
        <v>2390</v>
      </c>
      <c r="Q152" s="42">
        <f t="shared" si="15"/>
        <v>0</v>
      </c>
      <c r="R152" s="42">
        <f t="shared" si="16"/>
        <v>100</v>
      </c>
      <c r="S152" s="85">
        <f t="shared" si="17"/>
        <v>2290</v>
      </c>
      <c r="T152" s="60">
        <f>IFERROR(VLOOKUP($B152,'Из ГУГЛа'!$B:$G,4,0)*U152+V152,VLOOKUP($B152,'Из ГУГЛа'!$B:$G,4,0))</f>
        <v>2390</v>
      </c>
      <c r="U152" s="15">
        <v>1</v>
      </c>
      <c r="V152" s="59"/>
      <c r="W152" s="74">
        <f t="shared" si="18"/>
        <v>0.38787878787878793</v>
      </c>
      <c r="X152" s="74">
        <f t="shared" si="19"/>
        <v>4.1841004184100417E-2</v>
      </c>
      <c r="Y152" s="74">
        <f t="shared" si="20"/>
        <v>0.44848484848484849</v>
      </c>
      <c r="Z152" s="75">
        <v>2390</v>
      </c>
      <c r="AB152" s="20" t="s">
        <v>2642</v>
      </c>
    </row>
    <row r="153" spans="1:28" ht="90" x14ac:dyDescent="0.25">
      <c r="A153" s="71" t="str">
        <f>INDEX('Выгр Торг'!$A:$A,MATCH($B153,'Выгр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3" s="88">
        <v>137220</v>
      </c>
      <c r="C153" s="72">
        <f>VLOOKUP($B153,'Выгр Торг'!$B:$P,C$1,0)</f>
        <v>104544</v>
      </c>
      <c r="D153" s="71" t="str">
        <f>VLOOKUP($B153,'Выгр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Совиньон (серебристо-серый, 650))</v>
      </c>
      <c r="E153" s="72" t="str">
        <f>VLOOKUP($B153,'Выгр Торг'!$B:$P,E$1,0)</f>
        <v>Y</v>
      </c>
      <c r="F153" s="72" t="str">
        <f>VLOOKUP($B153,'Выгр Торг'!$B:$P,F$1,0)</f>
        <v>1</v>
      </c>
      <c r="G153" s="36" t="s">
        <v>512</v>
      </c>
      <c r="H153" s="28">
        <v>104507</v>
      </c>
      <c r="I153" s="53">
        <f>INDEX($I:$I,MATCH($H153,$C:$C,0))</f>
        <v>300</v>
      </c>
      <c r="J153" s="5" t="s">
        <v>3410</v>
      </c>
      <c r="K153" s="56">
        <f>INDEX($K:$K,MATCH($H153,$C:$C,0))+I153</f>
        <v>1650</v>
      </c>
      <c r="L153" s="14">
        <f>VLOOKUP(K153,Наценка!$A$1:$B$8,2,1)</f>
        <v>1.45</v>
      </c>
      <c r="M153" s="56">
        <f>INDEX($M:$M,MATCH($H153,$C:$C,0))+I153*$M$2</f>
        <v>2290</v>
      </c>
      <c r="N153" s="57">
        <f t="shared" si="14"/>
        <v>2290</v>
      </c>
      <c r="O153" s="72">
        <f>VLOOKUP($B153,'Выгр Торг'!$B:$P,O$1,0)</f>
        <v>1650</v>
      </c>
      <c r="P153" s="72">
        <f>VLOOKUP($B153,'Выгр Торг'!$B:$P,P$1,0)</f>
        <v>2390</v>
      </c>
      <c r="Q153" s="42">
        <f t="shared" si="15"/>
        <v>0</v>
      </c>
      <c r="R153" s="42">
        <f t="shared" si="16"/>
        <v>100</v>
      </c>
      <c r="S153" s="85">
        <f t="shared" si="17"/>
        <v>2290</v>
      </c>
      <c r="T153" s="60">
        <f>IFERROR(VLOOKUP($B153,'Из ГУГЛа'!$B:$G,4,0)*U153+V153,VLOOKUP($B153,'Из ГУГЛа'!$B:$G,4,0))</f>
        <v>2390</v>
      </c>
      <c r="U153" s="15">
        <v>1</v>
      </c>
      <c r="V153" s="59"/>
      <c r="W153" s="74">
        <f t="shared" si="18"/>
        <v>0.38787878787878793</v>
      </c>
      <c r="X153" s="74">
        <f t="shared" si="19"/>
        <v>4.1841004184100417E-2</v>
      </c>
      <c r="Y153" s="74">
        <f t="shared" si="20"/>
        <v>0.44848484848484849</v>
      </c>
      <c r="Z153" s="75">
        <v>2390</v>
      </c>
      <c r="AB153" s="20" t="s">
        <v>2642</v>
      </c>
    </row>
    <row r="154" spans="1:28" ht="90" x14ac:dyDescent="0.25">
      <c r="A154" s="71" t="str">
        <f>INDEX('Выгр Торг'!$A:$A,MATCH($B154,'Выгр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4" s="88">
        <v>137221</v>
      </c>
      <c r="C154" s="72">
        <f>VLOOKUP($B154,'Выгр Торг'!$B:$P,C$1,0)</f>
        <v>104545</v>
      </c>
      <c r="D154" s="71" t="str">
        <f>VLOOKUP($B154,'Выгр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Черная жемчужина (черный, 676))</v>
      </c>
      <c r="E154" s="72" t="str">
        <f>VLOOKUP($B154,'Выгр Торг'!$B:$P,E$1,0)</f>
        <v>Y</v>
      </c>
      <c r="F154" s="72" t="str">
        <f>VLOOKUP($B154,'Выгр Торг'!$B:$P,F$1,0)</f>
        <v>1</v>
      </c>
      <c r="G154" s="36" t="s">
        <v>512</v>
      </c>
      <c r="H154" s="28">
        <v>104507</v>
      </c>
      <c r="I154" s="53">
        <f>INDEX($I:$I,MATCH($H154,$C:$C,0))</f>
        <v>300</v>
      </c>
      <c r="J154" s="5" t="s">
        <v>3410</v>
      </c>
      <c r="K154" s="56">
        <f>INDEX($K:$K,MATCH($H154,$C:$C,0))+I154</f>
        <v>1650</v>
      </c>
      <c r="L154" s="14">
        <f>VLOOKUP(K154,Наценка!$A$1:$B$8,2,1)</f>
        <v>1.45</v>
      </c>
      <c r="M154" s="56">
        <f>INDEX($M:$M,MATCH($H154,$C:$C,0))+I154*$M$2</f>
        <v>2290</v>
      </c>
      <c r="N154" s="57">
        <f t="shared" si="14"/>
        <v>2290</v>
      </c>
      <c r="O154" s="72">
        <f>VLOOKUP($B154,'Выгр Торг'!$B:$P,O$1,0)</f>
        <v>1650</v>
      </c>
      <c r="P154" s="72">
        <f>VLOOKUP($B154,'Выгр Торг'!$B:$P,P$1,0)</f>
        <v>2390</v>
      </c>
      <c r="Q154" s="42">
        <f t="shared" si="15"/>
        <v>0</v>
      </c>
      <c r="R154" s="42">
        <f t="shared" si="16"/>
        <v>100</v>
      </c>
      <c r="S154" s="85">
        <f t="shared" si="17"/>
        <v>2290</v>
      </c>
      <c r="T154" s="60">
        <f>IFERROR(VLOOKUP($B154,'Из ГУГЛа'!$B:$G,4,0)*U154+V154,VLOOKUP($B154,'Из ГУГЛа'!$B:$G,4,0))</f>
        <v>2390</v>
      </c>
      <c r="U154" s="15">
        <v>1</v>
      </c>
      <c r="V154" s="59"/>
      <c r="W154" s="74">
        <f t="shared" si="18"/>
        <v>0.38787878787878793</v>
      </c>
      <c r="X154" s="74">
        <f t="shared" si="19"/>
        <v>4.1841004184100417E-2</v>
      </c>
      <c r="Y154" s="74">
        <f t="shared" si="20"/>
        <v>0.44848484848484849</v>
      </c>
      <c r="Z154" s="75">
        <v>2390</v>
      </c>
      <c r="AB154" s="20" t="s">
        <v>2642</v>
      </c>
    </row>
    <row r="155" spans="1:28" ht="90" x14ac:dyDescent="0.25">
      <c r="A155" s="71" t="str">
        <f>INDEX('Выгр Торг'!$A:$A,MATCH($B155,'Выгр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5" s="88">
        <v>137222</v>
      </c>
      <c r="C155" s="72">
        <f>VLOOKUP($B155,'Выгр Торг'!$B:$P,C$1,0)</f>
        <v>104546</v>
      </c>
      <c r="D155" s="71" t="str">
        <f>VLOOKUP($B155,'Выгр Торг'!$B:$P,D$1,0)</f>
        <v>Боковое зеркало "АТП" Лифтбек с электроприводом, обогревом и повторителем для Лада (Гранта, Калина, Калина 2), Датсун (mi-DO, on-DO) (Левая (водительская), В цвет, Черника (темно-синий, 482))</v>
      </c>
      <c r="E155" s="72" t="str">
        <f>VLOOKUP($B155,'Выгр Торг'!$B:$P,E$1,0)</f>
        <v>Y</v>
      </c>
      <c r="F155" s="72" t="str">
        <f>VLOOKUP($B155,'Выгр Торг'!$B:$P,F$1,0)</f>
        <v>1</v>
      </c>
      <c r="G155" s="36" t="s">
        <v>512</v>
      </c>
      <c r="H155" s="28">
        <v>104507</v>
      </c>
      <c r="I155" s="53">
        <f>INDEX($I:$I,MATCH($H155,$C:$C,0))</f>
        <v>300</v>
      </c>
      <c r="J155" s="5" t="s">
        <v>3410</v>
      </c>
      <c r="K155" s="56">
        <f>INDEX($K:$K,MATCH($H155,$C:$C,0))+I155</f>
        <v>1650</v>
      </c>
      <c r="L155" s="14">
        <f>VLOOKUP(K155,Наценка!$A$1:$B$8,2,1)</f>
        <v>1.45</v>
      </c>
      <c r="M155" s="56">
        <f>INDEX($M:$M,MATCH($H155,$C:$C,0))+I155*$M$2</f>
        <v>2290</v>
      </c>
      <c r="N155" s="57">
        <f t="shared" si="14"/>
        <v>2290</v>
      </c>
      <c r="O155" s="72">
        <f>VLOOKUP($B155,'Выгр Торг'!$B:$P,O$1,0)</f>
        <v>1650</v>
      </c>
      <c r="P155" s="72">
        <f>VLOOKUP($B155,'Выгр Торг'!$B:$P,P$1,0)</f>
        <v>2390</v>
      </c>
      <c r="Q155" s="42">
        <f t="shared" si="15"/>
        <v>0</v>
      </c>
      <c r="R155" s="42">
        <f t="shared" si="16"/>
        <v>100</v>
      </c>
      <c r="S155" s="85">
        <f t="shared" si="17"/>
        <v>2290</v>
      </c>
      <c r="T155" s="60">
        <f>IFERROR(VLOOKUP($B155,'Из ГУГЛа'!$B:$G,4,0)*U155+V155,VLOOKUP($B155,'Из ГУГЛа'!$B:$G,4,0))</f>
        <v>2390</v>
      </c>
      <c r="U155" s="15">
        <v>1</v>
      </c>
      <c r="V155" s="59"/>
      <c r="W155" s="74">
        <f t="shared" si="18"/>
        <v>0.38787878787878793</v>
      </c>
      <c r="X155" s="74">
        <f t="shared" si="19"/>
        <v>4.1841004184100417E-2</v>
      </c>
      <c r="Y155" s="74">
        <f t="shared" si="20"/>
        <v>0.44848484848484849</v>
      </c>
      <c r="Z155" s="75">
        <v>2390</v>
      </c>
      <c r="AB155" s="20" t="s">
        <v>2642</v>
      </c>
    </row>
    <row r="156" spans="1:28" ht="75" x14ac:dyDescent="0.25">
      <c r="A156" s="71" t="str">
        <f>INDEX('Выгр Торг'!$A:$A,MATCH($B156,'Выгр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6" s="88">
        <v>137223</v>
      </c>
      <c r="C156" s="72">
        <f>VLOOKUP($B156,'Выгр Торг'!$B:$P,C$1,0)</f>
        <v>104508</v>
      </c>
      <c r="D156" s="71" t="str">
        <f>VLOOKUP($B156,'Выгр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Без покраски)</v>
      </c>
      <c r="E156" s="72" t="str">
        <f>VLOOKUP($B156,'Выгр Торг'!$B:$P,E$1,0)</f>
        <v>Y</v>
      </c>
      <c r="F156" s="72" t="str">
        <f>VLOOKUP($B156,'Выгр Торг'!$B:$P,F$1,0)</f>
        <v>1</v>
      </c>
      <c r="G156" s="36" t="s">
        <v>512</v>
      </c>
      <c r="H156" s="28">
        <v>104508</v>
      </c>
      <c r="I156" s="52">
        <v>300</v>
      </c>
      <c r="J156" s="5" t="s">
        <v>3410</v>
      </c>
      <c r="K156" s="73">
        <f>O156</f>
        <v>1350</v>
      </c>
      <c r="L156" s="14">
        <f>VLOOKUP(K156,Наценка!$A$1:$B$8,2,1)</f>
        <v>1.45</v>
      </c>
      <c r="M156" s="92">
        <f>Z156-100</f>
        <v>1900</v>
      </c>
      <c r="N156" s="57">
        <f t="shared" si="14"/>
        <v>1890</v>
      </c>
      <c r="O156" s="72">
        <f>VLOOKUP($B156,'Выгр Торг'!$B:$P,O$1,0)</f>
        <v>1350</v>
      </c>
      <c r="P156" s="72">
        <f>VLOOKUP($B156,'Выгр Торг'!$B:$P,P$1,0)</f>
        <v>1990</v>
      </c>
      <c r="Q156" s="42">
        <f t="shared" si="15"/>
        <v>0</v>
      </c>
      <c r="R156" s="42">
        <f t="shared" si="16"/>
        <v>100</v>
      </c>
      <c r="S156" s="85">
        <f t="shared" si="17"/>
        <v>1890</v>
      </c>
      <c r="T156" s="60">
        <f>IFERROR(VLOOKUP($B156,'Из ГУГЛа'!$B:$G,4,0)*U156+V156,VLOOKUP($B156,'Из ГУГЛа'!$B:$G,4,0))</f>
        <v>2000</v>
      </c>
      <c r="U156" s="15">
        <v>1</v>
      </c>
      <c r="V156" s="62">
        <f>-I156*1.3</f>
        <v>-390</v>
      </c>
      <c r="W156" s="74">
        <f t="shared" si="18"/>
        <v>0.39999999999999991</v>
      </c>
      <c r="X156" s="74">
        <f t="shared" si="19"/>
        <v>5.5E-2</v>
      </c>
      <c r="Y156" s="74">
        <f t="shared" si="20"/>
        <v>0.4814814814814814</v>
      </c>
      <c r="Z156" s="75">
        <f>V156+2390</f>
        <v>2000</v>
      </c>
      <c r="AA156" s="4" t="s">
        <v>2693</v>
      </c>
      <c r="AB156" s="20" t="s">
        <v>2642</v>
      </c>
    </row>
    <row r="157" spans="1:28" ht="90" x14ac:dyDescent="0.25">
      <c r="A157" s="71" t="str">
        <f>INDEX('Выгр Торг'!$A:$A,MATCH($B157,'Выгр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7" s="88">
        <v>137224</v>
      </c>
      <c r="C157" s="72">
        <f>VLOOKUP($B157,'Выгр Торг'!$B:$P,C$1,0)</f>
        <v>104547</v>
      </c>
      <c r="D157" s="71" t="str">
        <f>VLOOKUP($B157,'Выгр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Агава (зеленый металлик, 303))</v>
      </c>
      <c r="E157" s="72" t="str">
        <f>VLOOKUP($B157,'Выгр Торг'!$B:$P,E$1,0)</f>
        <v>Y</v>
      </c>
      <c r="F157" s="72" t="str">
        <f>VLOOKUP($B157,'Выгр Торг'!$B:$P,F$1,0)</f>
        <v>1</v>
      </c>
      <c r="G157" s="36" t="s">
        <v>512</v>
      </c>
      <c r="H157" s="28">
        <v>104508</v>
      </c>
      <c r="I157" s="53">
        <f>INDEX($I:$I,MATCH($H157,$C:$C,0))</f>
        <v>300</v>
      </c>
      <c r="J157" s="5" t="s">
        <v>3410</v>
      </c>
      <c r="K157" s="56">
        <f>INDEX($K:$K,MATCH($H157,$C:$C,0))+I157</f>
        <v>1650</v>
      </c>
      <c r="L157" s="14">
        <f>VLOOKUP(K157,Наценка!$A$1:$B$8,2,1)</f>
        <v>1.45</v>
      </c>
      <c r="M157" s="56">
        <f>INDEX($M:$M,MATCH($H157,$C:$C,0))+I157*$M$2</f>
        <v>2290</v>
      </c>
      <c r="N157" s="57">
        <f t="shared" si="14"/>
        <v>2290</v>
      </c>
      <c r="O157" s="72">
        <f>VLOOKUP($B157,'Выгр Торг'!$B:$P,O$1,0)</f>
        <v>1650</v>
      </c>
      <c r="P157" s="72">
        <f>VLOOKUP($B157,'Выгр Торг'!$B:$P,P$1,0)</f>
        <v>2390</v>
      </c>
      <c r="Q157" s="42">
        <f t="shared" si="15"/>
        <v>0</v>
      </c>
      <c r="R157" s="42">
        <f t="shared" si="16"/>
        <v>100</v>
      </c>
      <c r="S157" s="85">
        <f t="shared" si="17"/>
        <v>2290</v>
      </c>
      <c r="T157" s="60">
        <f>IFERROR(VLOOKUP($B157,'Из ГУГЛа'!$B:$G,4,0)*U157+V157,VLOOKUP($B157,'Из ГУГЛа'!$B:$G,4,0))</f>
        <v>2390</v>
      </c>
      <c r="U157" s="15">
        <v>1</v>
      </c>
      <c r="V157" s="59"/>
      <c r="W157" s="74">
        <f t="shared" si="18"/>
        <v>0.38787878787878793</v>
      </c>
      <c r="X157" s="74">
        <f t="shared" si="19"/>
        <v>4.1841004184100417E-2</v>
      </c>
      <c r="Y157" s="74">
        <f t="shared" si="20"/>
        <v>0.44848484848484849</v>
      </c>
      <c r="Z157" s="75">
        <v>2390</v>
      </c>
      <c r="AB157" s="20" t="s">
        <v>2642</v>
      </c>
    </row>
    <row r="158" spans="1:28" ht="90" x14ac:dyDescent="0.25">
      <c r="A158" s="71" t="str">
        <f>INDEX('Выгр Торг'!$A:$A,MATCH($B158,'Выгр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8" s="88">
        <v>137225</v>
      </c>
      <c r="C158" s="72">
        <f>VLOOKUP($B158,'Выгр Торг'!$B:$P,C$1,0)</f>
        <v>104548</v>
      </c>
      <c r="D158" s="71" t="str">
        <f>VLOOKUP($B158,'Выгр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Аллигатор (темно-зеленый, 309))</v>
      </c>
      <c r="E158" s="72" t="str">
        <f>VLOOKUP($B158,'Выгр Торг'!$B:$P,E$1,0)</f>
        <v>Y</v>
      </c>
      <c r="F158" s="72" t="str">
        <f>VLOOKUP($B158,'Выгр Торг'!$B:$P,F$1,0)</f>
        <v>1</v>
      </c>
      <c r="G158" s="36" t="s">
        <v>512</v>
      </c>
      <c r="H158" s="28">
        <v>104508</v>
      </c>
      <c r="I158" s="53">
        <f>INDEX($I:$I,MATCH($H158,$C:$C,0))</f>
        <v>300</v>
      </c>
      <c r="J158" s="5" t="s">
        <v>3410</v>
      </c>
      <c r="K158" s="56">
        <f>INDEX($K:$K,MATCH($H158,$C:$C,0))+I158</f>
        <v>1650</v>
      </c>
      <c r="L158" s="14">
        <f>VLOOKUP(K158,Наценка!$A$1:$B$8,2,1)</f>
        <v>1.45</v>
      </c>
      <c r="M158" s="56">
        <f>INDEX($M:$M,MATCH($H158,$C:$C,0))+I158*$M$2</f>
        <v>2290</v>
      </c>
      <c r="N158" s="57">
        <f t="shared" si="14"/>
        <v>2290</v>
      </c>
      <c r="O158" s="72">
        <f>VLOOKUP($B158,'Выгр Торг'!$B:$P,O$1,0)</f>
        <v>1650</v>
      </c>
      <c r="P158" s="72">
        <f>VLOOKUP($B158,'Выгр Торг'!$B:$P,P$1,0)</f>
        <v>2390</v>
      </c>
      <c r="Q158" s="42">
        <f t="shared" si="15"/>
        <v>0</v>
      </c>
      <c r="R158" s="42">
        <f t="shared" si="16"/>
        <v>100</v>
      </c>
      <c r="S158" s="85">
        <f t="shared" si="17"/>
        <v>2290</v>
      </c>
      <c r="T158" s="60">
        <f>IFERROR(VLOOKUP($B158,'Из ГУГЛа'!$B:$G,4,0)*U158+V158,VLOOKUP($B158,'Из ГУГЛа'!$B:$G,4,0))</f>
        <v>2390</v>
      </c>
      <c r="U158" s="15">
        <v>1</v>
      </c>
      <c r="V158" s="59"/>
      <c r="W158" s="74">
        <f t="shared" si="18"/>
        <v>0.38787878787878793</v>
      </c>
      <c r="X158" s="74">
        <f t="shared" si="19"/>
        <v>4.1841004184100417E-2</v>
      </c>
      <c r="Y158" s="74">
        <f t="shared" si="20"/>
        <v>0.44848484848484849</v>
      </c>
      <c r="Z158" s="75">
        <v>2390</v>
      </c>
      <c r="AB158" s="20" t="s">
        <v>2642</v>
      </c>
    </row>
    <row r="159" spans="1:28" ht="90" x14ac:dyDescent="0.25">
      <c r="A159" s="71" t="str">
        <f>INDEX('Выгр Торг'!$A:$A,MATCH($B159,'Выгр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59" s="88">
        <v>137226</v>
      </c>
      <c r="C159" s="72">
        <f>VLOOKUP($B159,'Выгр Торг'!$B:$P,C$1,0)</f>
        <v>104549</v>
      </c>
      <c r="D159" s="71" t="str">
        <f>VLOOKUP($B159,'Выгр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Алмазное серебро (серебристый, 611))</v>
      </c>
      <c r="E159" s="72" t="str">
        <f>VLOOKUP($B159,'Выгр Торг'!$B:$P,E$1,0)</f>
        <v>Y</v>
      </c>
      <c r="F159" s="72" t="str">
        <f>VLOOKUP($B159,'Выгр Торг'!$B:$P,F$1,0)</f>
        <v>1</v>
      </c>
      <c r="G159" s="36" t="s">
        <v>512</v>
      </c>
      <c r="H159" s="28">
        <v>104508</v>
      </c>
      <c r="I159" s="53">
        <f>INDEX($I:$I,MATCH($H159,$C:$C,0))</f>
        <v>300</v>
      </c>
      <c r="J159" s="5" t="s">
        <v>3410</v>
      </c>
      <c r="K159" s="56">
        <f>INDEX($K:$K,MATCH($H159,$C:$C,0))+I159</f>
        <v>1650</v>
      </c>
      <c r="L159" s="14">
        <f>VLOOKUP(K159,Наценка!$A$1:$B$8,2,1)</f>
        <v>1.45</v>
      </c>
      <c r="M159" s="56">
        <f>INDEX($M:$M,MATCH($H159,$C:$C,0))+I159*$M$2</f>
        <v>2290</v>
      </c>
      <c r="N159" s="57">
        <f t="shared" si="14"/>
        <v>2290</v>
      </c>
      <c r="O159" s="72">
        <f>VLOOKUP($B159,'Выгр Торг'!$B:$P,O$1,0)</f>
        <v>1650</v>
      </c>
      <c r="P159" s="72">
        <f>VLOOKUP($B159,'Выгр Торг'!$B:$P,P$1,0)</f>
        <v>2390</v>
      </c>
      <c r="Q159" s="42">
        <f t="shared" si="15"/>
        <v>0</v>
      </c>
      <c r="R159" s="42">
        <f t="shared" si="16"/>
        <v>100</v>
      </c>
      <c r="S159" s="85">
        <f t="shared" si="17"/>
        <v>2290</v>
      </c>
      <c r="T159" s="60">
        <f>IFERROR(VLOOKUP($B159,'Из ГУГЛа'!$B:$G,4,0)*U159+V159,VLOOKUP($B159,'Из ГУГЛа'!$B:$G,4,0))</f>
        <v>2390</v>
      </c>
      <c r="U159" s="15">
        <v>1</v>
      </c>
      <c r="V159" s="59"/>
      <c r="W159" s="74">
        <f t="shared" si="18"/>
        <v>0.38787878787878793</v>
      </c>
      <c r="X159" s="74">
        <f t="shared" si="19"/>
        <v>4.1841004184100417E-2</v>
      </c>
      <c r="Y159" s="74">
        <f t="shared" si="20"/>
        <v>0.44848484848484849</v>
      </c>
      <c r="Z159" s="75">
        <v>2390</v>
      </c>
      <c r="AB159" s="20" t="s">
        <v>2642</v>
      </c>
    </row>
    <row r="160" spans="1:28" ht="90" x14ac:dyDescent="0.25">
      <c r="A160" s="71" t="str">
        <f>INDEX('Выгр Торг'!$A:$A,MATCH($B160,'Выгр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0" s="88">
        <v>137227</v>
      </c>
      <c r="C160" s="72">
        <f>VLOOKUP($B160,'Выгр Торг'!$B:$P,C$1,0)</f>
        <v>104550</v>
      </c>
      <c r="D160" s="71" t="str">
        <f>VLOOKUP($B160,'Выгр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Альпийский (белый, 205))</v>
      </c>
      <c r="E160" s="72" t="str">
        <f>VLOOKUP($B160,'Выгр Торг'!$B:$P,E$1,0)</f>
        <v>Y</v>
      </c>
      <c r="F160" s="72" t="str">
        <f>VLOOKUP($B160,'Выгр Торг'!$B:$P,F$1,0)</f>
        <v>1</v>
      </c>
      <c r="G160" s="36" t="s">
        <v>512</v>
      </c>
      <c r="H160" s="28">
        <v>104508</v>
      </c>
      <c r="I160" s="53">
        <f>INDEX($I:$I,MATCH($H160,$C:$C,0))</f>
        <v>300</v>
      </c>
      <c r="J160" s="5" t="s">
        <v>3410</v>
      </c>
      <c r="K160" s="56">
        <f>INDEX($K:$K,MATCH($H160,$C:$C,0))+I160</f>
        <v>1650</v>
      </c>
      <c r="L160" s="14">
        <f>VLOOKUP(K160,Наценка!$A$1:$B$8,2,1)</f>
        <v>1.45</v>
      </c>
      <c r="M160" s="56">
        <f>INDEX($M:$M,MATCH($H160,$C:$C,0))+I160*$M$2</f>
        <v>2290</v>
      </c>
      <c r="N160" s="57">
        <f t="shared" si="14"/>
        <v>2290</v>
      </c>
      <c r="O160" s="72">
        <f>VLOOKUP($B160,'Выгр Торг'!$B:$P,O$1,0)</f>
        <v>1650</v>
      </c>
      <c r="P160" s="72">
        <f>VLOOKUP($B160,'Выгр Торг'!$B:$P,P$1,0)</f>
        <v>2390</v>
      </c>
      <c r="Q160" s="42">
        <f t="shared" si="15"/>
        <v>0</v>
      </c>
      <c r="R160" s="42">
        <f t="shared" si="16"/>
        <v>100</v>
      </c>
      <c r="S160" s="85">
        <f t="shared" si="17"/>
        <v>2290</v>
      </c>
      <c r="T160" s="60">
        <f>IFERROR(VLOOKUP($B160,'Из ГУГЛа'!$B:$G,4,0)*U160+V160,VLOOKUP($B160,'Из ГУГЛа'!$B:$G,4,0))</f>
        <v>2390</v>
      </c>
      <c r="U160" s="15">
        <v>1</v>
      </c>
      <c r="V160" s="59"/>
      <c r="W160" s="74">
        <f t="shared" si="18"/>
        <v>0.38787878787878793</v>
      </c>
      <c r="X160" s="74">
        <f t="shared" si="19"/>
        <v>4.1841004184100417E-2</v>
      </c>
      <c r="Y160" s="74">
        <f t="shared" si="20"/>
        <v>0.44848484848484849</v>
      </c>
      <c r="Z160" s="75">
        <v>2390</v>
      </c>
      <c r="AB160" s="20" t="s">
        <v>2642</v>
      </c>
    </row>
    <row r="161" spans="1:28" ht="90" x14ac:dyDescent="0.25">
      <c r="A161" s="71" t="str">
        <f>INDEX('Выгр Торг'!$A:$A,MATCH($B161,'Выгр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1" s="88">
        <v>137228</v>
      </c>
      <c r="C161" s="72">
        <f>VLOOKUP($B161,'Выгр Торг'!$B:$P,C$1,0)</f>
        <v>104551</v>
      </c>
      <c r="D161" s="71" t="str">
        <f>VLOOKUP($B161,'Выгр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Апельсин (оранжевый, 111))</v>
      </c>
      <c r="E161" s="72" t="str">
        <f>VLOOKUP($B161,'Выгр Торг'!$B:$P,E$1,0)</f>
        <v>Y</v>
      </c>
      <c r="F161" s="72" t="str">
        <f>VLOOKUP($B161,'Выгр Торг'!$B:$P,F$1,0)</f>
        <v>1</v>
      </c>
      <c r="G161" s="36" t="s">
        <v>512</v>
      </c>
      <c r="H161" s="28">
        <v>104508</v>
      </c>
      <c r="I161" s="53">
        <f>INDEX($I:$I,MATCH($H161,$C:$C,0))</f>
        <v>300</v>
      </c>
      <c r="J161" s="5" t="s">
        <v>3410</v>
      </c>
      <c r="K161" s="56">
        <f>INDEX($K:$K,MATCH($H161,$C:$C,0))+I161</f>
        <v>1650</v>
      </c>
      <c r="L161" s="14">
        <f>VLOOKUP(K161,Наценка!$A$1:$B$8,2,1)</f>
        <v>1.45</v>
      </c>
      <c r="M161" s="56">
        <f>INDEX($M:$M,MATCH($H161,$C:$C,0))+I161*$M$2</f>
        <v>2290</v>
      </c>
      <c r="N161" s="57">
        <f t="shared" si="14"/>
        <v>2290</v>
      </c>
      <c r="O161" s="72">
        <f>VLOOKUP($B161,'Выгр Торг'!$B:$P,O$1,0)</f>
        <v>1650</v>
      </c>
      <c r="P161" s="72">
        <f>VLOOKUP($B161,'Выгр Торг'!$B:$P,P$1,0)</f>
        <v>2390</v>
      </c>
      <c r="Q161" s="42">
        <f t="shared" si="15"/>
        <v>0</v>
      </c>
      <c r="R161" s="42">
        <f t="shared" si="16"/>
        <v>100</v>
      </c>
      <c r="S161" s="85">
        <f t="shared" si="17"/>
        <v>2290</v>
      </c>
      <c r="T161" s="60">
        <f>IFERROR(VLOOKUP($B161,'Из ГУГЛа'!$B:$G,4,0)*U161+V161,VLOOKUP($B161,'Из ГУГЛа'!$B:$G,4,0))</f>
        <v>2390</v>
      </c>
      <c r="U161" s="15">
        <v>1</v>
      </c>
      <c r="V161" s="59"/>
      <c r="W161" s="74">
        <f t="shared" si="18"/>
        <v>0.38787878787878793</v>
      </c>
      <c r="X161" s="74">
        <f t="shared" si="19"/>
        <v>4.1841004184100417E-2</v>
      </c>
      <c r="Y161" s="74">
        <f t="shared" si="20"/>
        <v>0.44848484848484849</v>
      </c>
      <c r="Z161" s="75">
        <v>2390</v>
      </c>
      <c r="AB161" s="20" t="s">
        <v>2642</v>
      </c>
    </row>
    <row r="162" spans="1:28" ht="90" x14ac:dyDescent="0.25">
      <c r="A162" s="71" t="str">
        <f>INDEX('Выгр Торг'!$A:$A,MATCH($B162,'Выгр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2" s="88">
        <v>137229</v>
      </c>
      <c r="C162" s="72">
        <f>VLOOKUP($B162,'Выгр Торг'!$B:$P,C$1,0)</f>
        <v>104552</v>
      </c>
      <c r="D162" s="71" t="str">
        <f>VLOOKUP($B162,'Выгр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Белое облако (белый, 240))</v>
      </c>
      <c r="E162" s="72" t="str">
        <f>VLOOKUP($B162,'Выгр Торг'!$B:$P,E$1,0)</f>
        <v>Y</v>
      </c>
      <c r="F162" s="72" t="str">
        <f>VLOOKUP($B162,'Выгр Торг'!$B:$P,F$1,0)</f>
        <v>1</v>
      </c>
      <c r="G162" s="36" t="s">
        <v>512</v>
      </c>
      <c r="H162" s="28">
        <v>104508</v>
      </c>
      <c r="I162" s="53">
        <f>INDEX($I:$I,MATCH($H162,$C:$C,0))</f>
        <v>300</v>
      </c>
      <c r="J162" s="5" t="s">
        <v>3410</v>
      </c>
      <c r="K162" s="56">
        <f>INDEX($K:$K,MATCH($H162,$C:$C,0))+I162</f>
        <v>1650</v>
      </c>
      <c r="L162" s="14">
        <f>VLOOKUP(K162,Наценка!$A$1:$B$8,2,1)</f>
        <v>1.45</v>
      </c>
      <c r="M162" s="56">
        <f>INDEX($M:$M,MATCH($H162,$C:$C,0))+I162*$M$2</f>
        <v>2290</v>
      </c>
      <c r="N162" s="57">
        <f t="shared" si="14"/>
        <v>2290</v>
      </c>
      <c r="O162" s="72">
        <f>VLOOKUP($B162,'Выгр Торг'!$B:$P,O$1,0)</f>
        <v>1650</v>
      </c>
      <c r="P162" s="72">
        <f>VLOOKUP($B162,'Выгр Торг'!$B:$P,P$1,0)</f>
        <v>2390</v>
      </c>
      <c r="Q162" s="42">
        <f t="shared" si="15"/>
        <v>0</v>
      </c>
      <c r="R162" s="42">
        <f t="shared" si="16"/>
        <v>100</v>
      </c>
      <c r="S162" s="85">
        <f t="shared" si="17"/>
        <v>2290</v>
      </c>
      <c r="T162" s="60">
        <f>IFERROR(VLOOKUP($B162,'Из ГУГЛа'!$B:$G,4,0)*U162+V162,VLOOKUP($B162,'Из ГУГЛа'!$B:$G,4,0))</f>
        <v>2390</v>
      </c>
      <c r="U162" s="15">
        <v>1</v>
      </c>
      <c r="V162" s="59"/>
      <c r="W162" s="74">
        <f t="shared" si="18"/>
        <v>0.38787878787878793</v>
      </c>
      <c r="X162" s="74">
        <f t="shared" si="19"/>
        <v>4.1841004184100417E-2</v>
      </c>
      <c r="Y162" s="74">
        <f t="shared" si="20"/>
        <v>0.44848484848484849</v>
      </c>
      <c r="Z162" s="75">
        <v>2390</v>
      </c>
      <c r="AB162" s="20" t="s">
        <v>2642</v>
      </c>
    </row>
    <row r="163" spans="1:28" ht="90" x14ac:dyDescent="0.25">
      <c r="A163" s="71" t="str">
        <f>INDEX('Выгр Торг'!$A:$A,MATCH($B163,'Выгр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3" s="88">
        <v>137230</v>
      </c>
      <c r="C163" s="72">
        <f>VLOOKUP($B163,'Выгр Торг'!$B:$P,C$1,0)</f>
        <v>104553</v>
      </c>
      <c r="D163" s="71" t="str">
        <f>VLOOKUP($B163,'Выгр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Борнео (темный серебристо-серый, 633))</v>
      </c>
      <c r="E163" s="72" t="str">
        <f>VLOOKUP($B163,'Выгр Торг'!$B:$P,E$1,0)</f>
        <v>Y</v>
      </c>
      <c r="F163" s="72" t="str">
        <f>VLOOKUP($B163,'Выгр Торг'!$B:$P,F$1,0)</f>
        <v>1</v>
      </c>
      <c r="G163" s="36" t="s">
        <v>512</v>
      </c>
      <c r="H163" s="28">
        <v>104508</v>
      </c>
      <c r="I163" s="53">
        <f>INDEX($I:$I,MATCH($H163,$C:$C,0))</f>
        <v>300</v>
      </c>
      <c r="J163" s="5" t="s">
        <v>3410</v>
      </c>
      <c r="K163" s="56">
        <f>INDEX($K:$K,MATCH($H163,$C:$C,0))+I163</f>
        <v>1650</v>
      </c>
      <c r="L163" s="14">
        <f>VLOOKUP(K163,Наценка!$A$1:$B$8,2,1)</f>
        <v>1.45</v>
      </c>
      <c r="M163" s="56">
        <f>INDEX($M:$M,MATCH($H163,$C:$C,0))+I163*$M$2</f>
        <v>2290</v>
      </c>
      <c r="N163" s="57">
        <f t="shared" si="14"/>
        <v>2290</v>
      </c>
      <c r="O163" s="72">
        <f>VLOOKUP($B163,'Выгр Торг'!$B:$P,O$1,0)</f>
        <v>1650</v>
      </c>
      <c r="P163" s="72">
        <f>VLOOKUP($B163,'Выгр Торг'!$B:$P,P$1,0)</f>
        <v>2390</v>
      </c>
      <c r="Q163" s="42">
        <f t="shared" si="15"/>
        <v>0</v>
      </c>
      <c r="R163" s="42">
        <f t="shared" si="16"/>
        <v>100</v>
      </c>
      <c r="S163" s="85">
        <f t="shared" si="17"/>
        <v>2290</v>
      </c>
      <c r="T163" s="60">
        <f>IFERROR(VLOOKUP($B163,'Из ГУГЛа'!$B:$G,4,0)*U163+V163,VLOOKUP($B163,'Из ГУГЛа'!$B:$G,4,0))</f>
        <v>2390</v>
      </c>
      <c r="U163" s="15">
        <v>1</v>
      </c>
      <c r="V163" s="59"/>
      <c r="W163" s="74">
        <f t="shared" si="18"/>
        <v>0.38787878787878793</v>
      </c>
      <c r="X163" s="74">
        <f t="shared" si="19"/>
        <v>4.1841004184100417E-2</v>
      </c>
      <c r="Y163" s="74">
        <f t="shared" si="20"/>
        <v>0.44848484848484849</v>
      </c>
      <c r="Z163" s="75">
        <v>2390</v>
      </c>
      <c r="AB163" s="20" t="s">
        <v>2642</v>
      </c>
    </row>
    <row r="164" spans="1:28" ht="90" x14ac:dyDescent="0.25">
      <c r="A164" s="71" t="str">
        <f>INDEX('Выгр Торг'!$A:$A,MATCH($B164,'Выгр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4" s="88">
        <v>137231</v>
      </c>
      <c r="C164" s="72">
        <f>VLOOKUP($B164,'Выгр Торг'!$B:$P,C$1,0)</f>
        <v>104554</v>
      </c>
      <c r="D164" s="71" t="str">
        <f>VLOOKUP($B164,'Выгр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Бургундия (красный металлик, 117))</v>
      </c>
      <c r="E164" s="72" t="str">
        <f>VLOOKUP($B164,'Выгр Торг'!$B:$P,E$1,0)</f>
        <v>Y</v>
      </c>
      <c r="F164" s="72" t="str">
        <f>VLOOKUP($B164,'Выгр Торг'!$B:$P,F$1,0)</f>
        <v>1</v>
      </c>
      <c r="G164" s="36" t="s">
        <v>512</v>
      </c>
      <c r="H164" s="28">
        <v>104508</v>
      </c>
      <c r="I164" s="53">
        <f>INDEX($I:$I,MATCH($H164,$C:$C,0))</f>
        <v>300</v>
      </c>
      <c r="J164" s="5" t="s">
        <v>3410</v>
      </c>
      <c r="K164" s="56">
        <f>INDEX($K:$K,MATCH($H164,$C:$C,0))+I164</f>
        <v>1650</v>
      </c>
      <c r="L164" s="14">
        <f>VLOOKUP(K164,Наценка!$A$1:$B$8,2,1)</f>
        <v>1.45</v>
      </c>
      <c r="M164" s="56">
        <f>INDEX($M:$M,MATCH($H164,$C:$C,0))+I164*$M$2</f>
        <v>2290</v>
      </c>
      <c r="N164" s="57">
        <f t="shared" si="14"/>
        <v>2290</v>
      </c>
      <c r="O164" s="72">
        <f>VLOOKUP($B164,'Выгр Торг'!$B:$P,O$1,0)</f>
        <v>1650</v>
      </c>
      <c r="P164" s="72">
        <f>VLOOKUP($B164,'Выгр Торг'!$B:$P,P$1,0)</f>
        <v>2390</v>
      </c>
      <c r="Q164" s="42">
        <f t="shared" si="15"/>
        <v>0</v>
      </c>
      <c r="R164" s="42">
        <f t="shared" si="16"/>
        <v>100</v>
      </c>
      <c r="S164" s="85">
        <f t="shared" si="17"/>
        <v>2290</v>
      </c>
      <c r="T164" s="60">
        <f>IFERROR(VLOOKUP($B164,'Из ГУГЛа'!$B:$G,4,0)*U164+V164,VLOOKUP($B164,'Из ГУГЛа'!$B:$G,4,0))</f>
        <v>2390</v>
      </c>
      <c r="U164" s="15">
        <v>1</v>
      </c>
      <c r="V164" s="59"/>
      <c r="W164" s="74">
        <f t="shared" si="18"/>
        <v>0.38787878787878793</v>
      </c>
      <c r="X164" s="74">
        <f t="shared" si="19"/>
        <v>4.1841004184100417E-2</v>
      </c>
      <c r="Y164" s="74">
        <f t="shared" si="20"/>
        <v>0.44848484848484849</v>
      </c>
      <c r="Z164" s="75">
        <v>2390</v>
      </c>
      <c r="AB164" s="20" t="s">
        <v>2642</v>
      </c>
    </row>
    <row r="165" spans="1:28" ht="90" x14ac:dyDescent="0.25">
      <c r="A165" s="71" t="str">
        <f>INDEX('Выгр Торг'!$A:$A,MATCH($B165,'Выгр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5" s="88">
        <v>137232</v>
      </c>
      <c r="C165" s="72">
        <f>VLOOKUP($B165,'Выгр Торг'!$B:$P,C$1,0)</f>
        <v>104555</v>
      </c>
      <c r="D165" s="71" t="str">
        <f>VLOOKUP($B165,'Выгр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Вишня (темно-красный, 127))</v>
      </c>
      <c r="E165" s="72" t="str">
        <f>VLOOKUP($B165,'Выгр Торг'!$B:$P,E$1,0)</f>
        <v>Y</v>
      </c>
      <c r="F165" s="72" t="str">
        <f>VLOOKUP($B165,'Выгр Торг'!$B:$P,F$1,0)</f>
        <v>1</v>
      </c>
      <c r="G165" s="36" t="s">
        <v>512</v>
      </c>
      <c r="H165" s="28">
        <v>104508</v>
      </c>
      <c r="I165" s="53">
        <f>INDEX($I:$I,MATCH($H165,$C:$C,0))</f>
        <v>300</v>
      </c>
      <c r="J165" s="5" t="s">
        <v>3410</v>
      </c>
      <c r="K165" s="56">
        <f>INDEX($K:$K,MATCH($H165,$C:$C,0))+I165</f>
        <v>1650</v>
      </c>
      <c r="L165" s="14">
        <f>VLOOKUP(K165,Наценка!$A$1:$B$8,2,1)</f>
        <v>1.45</v>
      </c>
      <c r="M165" s="56">
        <f>INDEX($M:$M,MATCH($H165,$C:$C,0))+I165*$M$2</f>
        <v>2290</v>
      </c>
      <c r="N165" s="57">
        <f t="shared" si="14"/>
        <v>2290</v>
      </c>
      <c r="O165" s="72">
        <f>VLOOKUP($B165,'Выгр Торг'!$B:$P,O$1,0)</f>
        <v>1650</v>
      </c>
      <c r="P165" s="72">
        <f>VLOOKUP($B165,'Выгр Торг'!$B:$P,P$1,0)</f>
        <v>2390</v>
      </c>
      <c r="Q165" s="42">
        <f t="shared" si="15"/>
        <v>0</v>
      </c>
      <c r="R165" s="42">
        <f t="shared" si="16"/>
        <v>100</v>
      </c>
      <c r="S165" s="85">
        <f t="shared" si="17"/>
        <v>2290</v>
      </c>
      <c r="T165" s="60">
        <f>IFERROR(VLOOKUP($B165,'Из ГУГЛа'!$B:$G,4,0)*U165+V165,VLOOKUP($B165,'Из ГУГЛа'!$B:$G,4,0))</f>
        <v>2390</v>
      </c>
      <c r="U165" s="15">
        <v>1</v>
      </c>
      <c r="V165" s="59"/>
      <c r="W165" s="74">
        <f t="shared" si="18"/>
        <v>0.38787878787878793</v>
      </c>
      <c r="X165" s="74">
        <f t="shared" si="19"/>
        <v>4.1841004184100417E-2</v>
      </c>
      <c r="Y165" s="74">
        <f t="shared" si="20"/>
        <v>0.44848484848484849</v>
      </c>
      <c r="Z165" s="75">
        <v>2390</v>
      </c>
      <c r="AB165" s="20" t="s">
        <v>2642</v>
      </c>
    </row>
    <row r="166" spans="1:28" ht="90" x14ac:dyDescent="0.25">
      <c r="A166" s="71" t="str">
        <f>INDEX('Выгр Торг'!$A:$A,MATCH($B166,'Выгр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6" s="88">
        <v>137233</v>
      </c>
      <c r="C166" s="72">
        <f>VLOOKUP($B166,'Выгр Торг'!$B:$P,C$1,0)</f>
        <v>104556</v>
      </c>
      <c r="D166" s="71" t="str">
        <f>VLOOKUP($B166,'Выгр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Голубая планета (сине-голубой, 418))</v>
      </c>
      <c r="E166" s="72" t="str">
        <f>VLOOKUP($B166,'Выгр Торг'!$B:$P,E$1,0)</f>
        <v>Y</v>
      </c>
      <c r="F166" s="72" t="str">
        <f>VLOOKUP($B166,'Выгр Торг'!$B:$P,F$1,0)</f>
        <v>1</v>
      </c>
      <c r="G166" s="36" t="s">
        <v>512</v>
      </c>
      <c r="H166" s="28">
        <v>104508</v>
      </c>
      <c r="I166" s="53">
        <f>INDEX($I:$I,MATCH($H166,$C:$C,0))</f>
        <v>300</v>
      </c>
      <c r="J166" s="5" t="s">
        <v>3410</v>
      </c>
      <c r="K166" s="56">
        <f>INDEX($K:$K,MATCH($H166,$C:$C,0))+I166</f>
        <v>1650</v>
      </c>
      <c r="L166" s="14">
        <f>VLOOKUP(K166,Наценка!$A$1:$B$8,2,1)</f>
        <v>1.45</v>
      </c>
      <c r="M166" s="56">
        <f>INDEX($M:$M,MATCH($H166,$C:$C,0))+I166*$M$2</f>
        <v>2290</v>
      </c>
      <c r="N166" s="57">
        <f t="shared" si="14"/>
        <v>2290</v>
      </c>
      <c r="O166" s="72">
        <f>VLOOKUP($B166,'Выгр Торг'!$B:$P,O$1,0)</f>
        <v>1650</v>
      </c>
      <c r="P166" s="72">
        <f>VLOOKUP($B166,'Выгр Торг'!$B:$P,P$1,0)</f>
        <v>2390</v>
      </c>
      <c r="Q166" s="42">
        <f t="shared" si="15"/>
        <v>0</v>
      </c>
      <c r="R166" s="42">
        <f t="shared" si="16"/>
        <v>100</v>
      </c>
      <c r="S166" s="85">
        <f t="shared" si="17"/>
        <v>2290</v>
      </c>
      <c r="T166" s="60">
        <f>IFERROR(VLOOKUP($B166,'Из ГУГЛа'!$B:$G,4,0)*U166+V166,VLOOKUP($B166,'Из ГУГЛа'!$B:$G,4,0))</f>
        <v>2390</v>
      </c>
      <c r="U166" s="15">
        <v>1</v>
      </c>
      <c r="V166" s="59"/>
      <c r="W166" s="74">
        <f t="shared" si="18"/>
        <v>0.38787878787878793</v>
      </c>
      <c r="X166" s="74">
        <f t="shared" si="19"/>
        <v>4.1841004184100417E-2</v>
      </c>
      <c r="Y166" s="74">
        <f t="shared" si="20"/>
        <v>0.44848484848484849</v>
      </c>
      <c r="Z166" s="75">
        <v>2390</v>
      </c>
      <c r="AB166" s="20" t="s">
        <v>2642</v>
      </c>
    </row>
    <row r="167" spans="1:28" ht="90" x14ac:dyDescent="0.25">
      <c r="A167" s="71" t="str">
        <f>INDEX('Выгр Торг'!$A:$A,MATCH($B167,'Выгр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7" s="88">
        <v>137234</v>
      </c>
      <c r="C167" s="72">
        <f>VLOOKUP($B167,'Выгр Торг'!$B:$P,C$1,0)</f>
        <v>104557</v>
      </c>
      <c r="D167" s="71" t="str">
        <f>VLOOKUP($B167,'Выгр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Гранта (темно-серый, 682))</v>
      </c>
      <c r="E167" s="72" t="str">
        <f>VLOOKUP($B167,'Выгр Торг'!$B:$P,E$1,0)</f>
        <v>Y</v>
      </c>
      <c r="F167" s="72" t="str">
        <f>VLOOKUP($B167,'Выгр Торг'!$B:$P,F$1,0)</f>
        <v>1</v>
      </c>
      <c r="G167" s="36" t="s">
        <v>512</v>
      </c>
      <c r="H167" s="28">
        <v>104508</v>
      </c>
      <c r="I167" s="53">
        <f>INDEX($I:$I,MATCH($H167,$C:$C,0))</f>
        <v>300</v>
      </c>
      <c r="J167" s="5" t="s">
        <v>3410</v>
      </c>
      <c r="K167" s="56">
        <f>INDEX($K:$K,MATCH($H167,$C:$C,0))+I167</f>
        <v>1650</v>
      </c>
      <c r="L167" s="14">
        <f>VLOOKUP(K167,Наценка!$A$1:$B$8,2,1)</f>
        <v>1.45</v>
      </c>
      <c r="M167" s="56">
        <f>INDEX($M:$M,MATCH($H167,$C:$C,0))+I167*$M$2</f>
        <v>2290</v>
      </c>
      <c r="N167" s="57">
        <f t="shared" si="14"/>
        <v>2290</v>
      </c>
      <c r="O167" s="72">
        <f>VLOOKUP($B167,'Выгр Торг'!$B:$P,O$1,0)</f>
        <v>1650</v>
      </c>
      <c r="P167" s="72">
        <f>VLOOKUP($B167,'Выгр Торг'!$B:$P,P$1,0)</f>
        <v>2390</v>
      </c>
      <c r="Q167" s="42">
        <f t="shared" si="15"/>
        <v>0</v>
      </c>
      <c r="R167" s="42">
        <f t="shared" si="16"/>
        <v>100</v>
      </c>
      <c r="S167" s="85">
        <f t="shared" si="17"/>
        <v>2290</v>
      </c>
      <c r="T167" s="60">
        <f>IFERROR(VLOOKUP($B167,'Из ГУГЛа'!$B:$G,4,0)*U167+V167,VLOOKUP($B167,'Из ГУГЛа'!$B:$G,4,0))</f>
        <v>2390</v>
      </c>
      <c r="U167" s="15">
        <v>1</v>
      </c>
      <c r="V167" s="59"/>
      <c r="W167" s="74">
        <f t="shared" si="18"/>
        <v>0.38787878787878793</v>
      </c>
      <c r="X167" s="74">
        <f t="shared" si="19"/>
        <v>4.1841004184100417E-2</v>
      </c>
      <c r="Y167" s="74">
        <f t="shared" si="20"/>
        <v>0.44848484848484849</v>
      </c>
      <c r="Z167" s="75">
        <v>2390</v>
      </c>
      <c r="AB167" s="20" t="s">
        <v>2642</v>
      </c>
    </row>
    <row r="168" spans="1:28" ht="90" x14ac:dyDescent="0.25">
      <c r="A168" s="71" t="str">
        <f>INDEX('Выгр Торг'!$A:$A,MATCH($B168,'Выгр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8" s="88">
        <v>137235</v>
      </c>
      <c r="C168" s="72">
        <f>VLOOKUP($B168,'Выгр Торг'!$B:$P,C$1,0)</f>
        <v>104558</v>
      </c>
      <c r="D168" s="71" t="str">
        <f>VLOOKUP($B168,'Выгр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Джем (желто-коричневый, 285))</v>
      </c>
      <c r="E168" s="72" t="str">
        <f>VLOOKUP($B168,'Выгр Торг'!$B:$P,E$1,0)</f>
        <v>Y</v>
      </c>
      <c r="F168" s="72" t="str">
        <f>VLOOKUP($B168,'Выгр Торг'!$B:$P,F$1,0)</f>
        <v>1</v>
      </c>
      <c r="G168" s="36" t="s">
        <v>512</v>
      </c>
      <c r="H168" s="28">
        <v>104508</v>
      </c>
      <c r="I168" s="53">
        <f>INDEX($I:$I,MATCH($H168,$C:$C,0))</f>
        <v>300</v>
      </c>
      <c r="J168" s="5" t="s">
        <v>3410</v>
      </c>
      <c r="K168" s="56">
        <f>INDEX($K:$K,MATCH($H168,$C:$C,0))+I168</f>
        <v>1650</v>
      </c>
      <c r="L168" s="14">
        <f>VLOOKUP(K168,Наценка!$A$1:$B$8,2,1)</f>
        <v>1.45</v>
      </c>
      <c r="M168" s="56">
        <f>INDEX($M:$M,MATCH($H168,$C:$C,0))+I168*$M$2</f>
        <v>2290</v>
      </c>
      <c r="N168" s="57">
        <f t="shared" si="14"/>
        <v>2290</v>
      </c>
      <c r="O168" s="72">
        <f>VLOOKUP($B168,'Выгр Торг'!$B:$P,O$1,0)</f>
        <v>1650</v>
      </c>
      <c r="P168" s="72">
        <f>VLOOKUP($B168,'Выгр Торг'!$B:$P,P$1,0)</f>
        <v>2390</v>
      </c>
      <c r="Q168" s="42">
        <f t="shared" si="15"/>
        <v>0</v>
      </c>
      <c r="R168" s="42">
        <f t="shared" si="16"/>
        <v>100</v>
      </c>
      <c r="S168" s="85">
        <f t="shared" si="17"/>
        <v>2290</v>
      </c>
      <c r="T168" s="60">
        <f>IFERROR(VLOOKUP($B168,'Из ГУГЛа'!$B:$G,4,0)*U168+V168,VLOOKUP($B168,'Из ГУГЛа'!$B:$G,4,0))</f>
        <v>2390</v>
      </c>
      <c r="U168" s="15">
        <v>1</v>
      </c>
      <c r="V168" s="59"/>
      <c r="W168" s="74">
        <f t="shared" si="18"/>
        <v>0.38787878787878793</v>
      </c>
      <c r="X168" s="74">
        <f t="shared" si="19"/>
        <v>4.1841004184100417E-2</v>
      </c>
      <c r="Y168" s="74">
        <f t="shared" si="20"/>
        <v>0.44848484848484849</v>
      </c>
      <c r="Z168" s="75">
        <v>2390</v>
      </c>
      <c r="AB168" s="20" t="s">
        <v>2642</v>
      </c>
    </row>
    <row r="169" spans="1:28" ht="90" x14ac:dyDescent="0.25">
      <c r="A169" s="71" t="str">
        <f>INDEX('Выгр Торг'!$A:$A,MATCH($B169,'Выгр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69" s="88">
        <v>137236</v>
      </c>
      <c r="C169" s="72">
        <f>VLOOKUP($B169,'Выгр Торг'!$B:$P,C$1,0)</f>
        <v>104559</v>
      </c>
      <c r="D169" s="71" t="str">
        <f>VLOOKUP($B169,'Выгр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Дыня (серебристо-желтый, 502))</v>
      </c>
      <c r="E169" s="72" t="str">
        <f>VLOOKUP($B169,'Выгр Торг'!$B:$P,E$1,0)</f>
        <v>Y</v>
      </c>
      <c r="F169" s="72" t="str">
        <f>VLOOKUP($B169,'Выгр Торг'!$B:$P,F$1,0)</f>
        <v>1</v>
      </c>
      <c r="G169" s="36" t="s">
        <v>512</v>
      </c>
      <c r="H169" s="28">
        <v>104508</v>
      </c>
      <c r="I169" s="53">
        <f>INDEX($I:$I,MATCH($H169,$C:$C,0))</f>
        <v>300</v>
      </c>
      <c r="J169" s="5" t="s">
        <v>3410</v>
      </c>
      <c r="K169" s="56">
        <f>INDEX($K:$K,MATCH($H169,$C:$C,0))+I169</f>
        <v>1650</v>
      </c>
      <c r="L169" s="14">
        <f>VLOOKUP(K169,Наценка!$A$1:$B$8,2,1)</f>
        <v>1.45</v>
      </c>
      <c r="M169" s="56">
        <f>INDEX($M:$M,MATCH($H169,$C:$C,0))+I169*$M$2</f>
        <v>2290</v>
      </c>
      <c r="N169" s="57">
        <f t="shared" si="14"/>
        <v>2290</v>
      </c>
      <c r="O169" s="72">
        <f>VLOOKUP($B169,'Выгр Торг'!$B:$P,O$1,0)</f>
        <v>1650</v>
      </c>
      <c r="P169" s="72">
        <f>VLOOKUP($B169,'Выгр Торг'!$B:$P,P$1,0)</f>
        <v>2390</v>
      </c>
      <c r="Q169" s="42">
        <f t="shared" si="15"/>
        <v>0</v>
      </c>
      <c r="R169" s="42">
        <f t="shared" si="16"/>
        <v>100</v>
      </c>
      <c r="S169" s="85">
        <f t="shared" si="17"/>
        <v>2290</v>
      </c>
      <c r="T169" s="60">
        <f>IFERROR(VLOOKUP($B169,'Из ГУГЛа'!$B:$G,4,0)*U169+V169,VLOOKUP($B169,'Из ГУГЛа'!$B:$G,4,0))</f>
        <v>2390</v>
      </c>
      <c r="U169" s="15">
        <v>1</v>
      </c>
      <c r="V169" s="59"/>
      <c r="W169" s="74">
        <f t="shared" si="18"/>
        <v>0.38787878787878793</v>
      </c>
      <c r="X169" s="74">
        <f t="shared" si="19"/>
        <v>4.1841004184100417E-2</v>
      </c>
      <c r="Y169" s="74">
        <f t="shared" si="20"/>
        <v>0.44848484848484849</v>
      </c>
      <c r="Z169" s="75">
        <v>2390</v>
      </c>
      <c r="AB169" s="20" t="s">
        <v>2642</v>
      </c>
    </row>
    <row r="170" spans="1:28" ht="90" x14ac:dyDescent="0.25">
      <c r="A170" s="71" t="str">
        <f>INDEX('Выгр Торг'!$A:$A,MATCH($B170,'Выгр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0" s="88">
        <v>137237</v>
      </c>
      <c r="C170" s="72">
        <f>VLOOKUP($B170,'Выгр Торг'!$B:$P,C$1,0)</f>
        <v>104560</v>
      </c>
      <c r="D170" s="71" t="str">
        <f>VLOOKUP($B170,'Выгр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Изабелла (темно-филетовый, 515))</v>
      </c>
      <c r="E170" s="72" t="str">
        <f>VLOOKUP($B170,'Выгр Торг'!$B:$P,E$1,0)</f>
        <v>Y</v>
      </c>
      <c r="F170" s="72" t="str">
        <f>VLOOKUP($B170,'Выгр Торг'!$B:$P,F$1,0)</f>
        <v>1</v>
      </c>
      <c r="G170" s="36" t="s">
        <v>512</v>
      </c>
      <c r="H170" s="28">
        <v>104508</v>
      </c>
      <c r="I170" s="53">
        <f>INDEX($I:$I,MATCH($H170,$C:$C,0))</f>
        <v>300</v>
      </c>
      <c r="J170" s="5" t="s">
        <v>3410</v>
      </c>
      <c r="K170" s="56">
        <f>INDEX($K:$K,MATCH($H170,$C:$C,0))+I170</f>
        <v>1650</v>
      </c>
      <c r="L170" s="14">
        <f>VLOOKUP(K170,Наценка!$A$1:$B$8,2,1)</f>
        <v>1.45</v>
      </c>
      <c r="M170" s="56">
        <f>INDEX($M:$M,MATCH($H170,$C:$C,0))+I170*$M$2</f>
        <v>2290</v>
      </c>
      <c r="N170" s="57">
        <f t="shared" si="14"/>
        <v>2290</v>
      </c>
      <c r="O170" s="72">
        <f>VLOOKUP($B170,'Выгр Торг'!$B:$P,O$1,0)</f>
        <v>1650</v>
      </c>
      <c r="P170" s="72">
        <f>VLOOKUP($B170,'Выгр Торг'!$B:$P,P$1,0)</f>
        <v>2390</v>
      </c>
      <c r="Q170" s="42">
        <f t="shared" si="15"/>
        <v>0</v>
      </c>
      <c r="R170" s="42">
        <f t="shared" si="16"/>
        <v>100</v>
      </c>
      <c r="S170" s="85">
        <f t="shared" si="17"/>
        <v>2290</v>
      </c>
      <c r="T170" s="60">
        <f>IFERROR(VLOOKUP($B170,'Из ГУГЛа'!$B:$G,4,0)*U170+V170,VLOOKUP($B170,'Из ГУГЛа'!$B:$G,4,0))</f>
        <v>2390</v>
      </c>
      <c r="U170" s="15">
        <v>1</v>
      </c>
      <c r="V170" s="59"/>
      <c r="W170" s="74">
        <f t="shared" si="18"/>
        <v>0.38787878787878793</v>
      </c>
      <c r="X170" s="74">
        <f t="shared" si="19"/>
        <v>4.1841004184100417E-2</v>
      </c>
      <c r="Y170" s="74">
        <f t="shared" si="20"/>
        <v>0.44848484848484849</v>
      </c>
      <c r="Z170" s="75">
        <v>2390</v>
      </c>
      <c r="AB170" s="20" t="s">
        <v>2642</v>
      </c>
    </row>
    <row r="171" spans="1:28" ht="90" x14ac:dyDescent="0.25">
      <c r="A171" s="71" t="str">
        <f>INDEX('Выгр Торг'!$A:$A,MATCH($B171,'Выгр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1" s="88">
        <v>137238</v>
      </c>
      <c r="C171" s="72">
        <f>VLOOKUP($B171,'Выгр Торг'!$B:$P,C$1,0)</f>
        <v>104561</v>
      </c>
      <c r="D171" s="71" t="str">
        <f>VLOOKUP($B171,'Выгр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Калина (ярко-красный, 104))</v>
      </c>
      <c r="E171" s="72" t="str">
        <f>VLOOKUP($B171,'Выгр Торг'!$B:$P,E$1,0)</f>
        <v>Y</v>
      </c>
      <c r="F171" s="72" t="str">
        <f>VLOOKUP($B171,'Выгр Торг'!$B:$P,F$1,0)</f>
        <v>1</v>
      </c>
      <c r="G171" s="36" t="s">
        <v>512</v>
      </c>
      <c r="H171" s="28">
        <v>104508</v>
      </c>
      <c r="I171" s="53">
        <f>INDEX($I:$I,MATCH($H171,$C:$C,0))</f>
        <v>300</v>
      </c>
      <c r="J171" s="5" t="s">
        <v>3410</v>
      </c>
      <c r="K171" s="56">
        <f>INDEX($K:$K,MATCH($H171,$C:$C,0))+I171</f>
        <v>1650</v>
      </c>
      <c r="L171" s="14">
        <f>VLOOKUP(K171,Наценка!$A$1:$B$8,2,1)</f>
        <v>1.45</v>
      </c>
      <c r="M171" s="56">
        <f>INDEX($M:$M,MATCH($H171,$C:$C,0))+I171*$M$2</f>
        <v>2290</v>
      </c>
      <c r="N171" s="57">
        <f t="shared" si="14"/>
        <v>2290</v>
      </c>
      <c r="O171" s="72">
        <f>VLOOKUP($B171,'Выгр Торг'!$B:$P,O$1,0)</f>
        <v>1650</v>
      </c>
      <c r="P171" s="72">
        <f>VLOOKUP($B171,'Выгр Торг'!$B:$P,P$1,0)</f>
        <v>2390</v>
      </c>
      <c r="Q171" s="42">
        <f t="shared" si="15"/>
        <v>0</v>
      </c>
      <c r="R171" s="42">
        <f t="shared" si="16"/>
        <v>100</v>
      </c>
      <c r="S171" s="85">
        <f t="shared" si="17"/>
        <v>2290</v>
      </c>
      <c r="T171" s="60">
        <f>IFERROR(VLOOKUP($B171,'Из ГУГЛа'!$B:$G,4,0)*U171+V171,VLOOKUP($B171,'Из ГУГЛа'!$B:$G,4,0))</f>
        <v>2390</v>
      </c>
      <c r="U171" s="15">
        <v>1</v>
      </c>
      <c r="V171" s="59"/>
      <c r="W171" s="74">
        <f t="shared" si="18"/>
        <v>0.38787878787878793</v>
      </c>
      <c r="X171" s="74">
        <f t="shared" si="19"/>
        <v>4.1841004184100417E-2</v>
      </c>
      <c r="Y171" s="74">
        <f t="shared" si="20"/>
        <v>0.44848484848484849</v>
      </c>
      <c r="Z171" s="75">
        <v>2390</v>
      </c>
      <c r="AB171" s="20" t="s">
        <v>2642</v>
      </c>
    </row>
    <row r="172" spans="1:28" ht="90" x14ac:dyDescent="0.25">
      <c r="A172" s="71" t="str">
        <f>INDEX('Выгр Торг'!$A:$A,MATCH($B172,'Выгр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2" s="88">
        <v>137239</v>
      </c>
      <c r="C172" s="72">
        <f>VLOOKUP($B172,'Выгр Торг'!$B:$P,C$1,0)</f>
        <v>104562</v>
      </c>
      <c r="D172" s="71" t="str">
        <f>VLOOKUP($B172,'Выгр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Калифорнийский мак (золотисто-красный, 190))</v>
      </c>
      <c r="E172" s="72" t="str">
        <f>VLOOKUP($B172,'Выгр Торг'!$B:$P,E$1,0)</f>
        <v>Y</v>
      </c>
      <c r="F172" s="72" t="str">
        <f>VLOOKUP($B172,'Выгр Торг'!$B:$P,F$1,0)</f>
        <v>1</v>
      </c>
      <c r="G172" s="36" t="s">
        <v>512</v>
      </c>
      <c r="H172" s="28">
        <v>104508</v>
      </c>
      <c r="I172" s="53">
        <f>INDEX($I:$I,MATCH($H172,$C:$C,0))</f>
        <v>300</v>
      </c>
      <c r="J172" s="5" t="s">
        <v>3410</v>
      </c>
      <c r="K172" s="56">
        <f>INDEX($K:$K,MATCH($H172,$C:$C,0))+I172</f>
        <v>1650</v>
      </c>
      <c r="L172" s="14">
        <f>VLOOKUP(K172,Наценка!$A$1:$B$8,2,1)</f>
        <v>1.45</v>
      </c>
      <c r="M172" s="56">
        <f>INDEX($M:$M,MATCH($H172,$C:$C,0))+I172*$M$2</f>
        <v>2290</v>
      </c>
      <c r="N172" s="57">
        <f t="shared" si="14"/>
        <v>2290</v>
      </c>
      <c r="O172" s="72">
        <f>VLOOKUP($B172,'Выгр Торг'!$B:$P,O$1,0)</f>
        <v>1650</v>
      </c>
      <c r="P172" s="72">
        <f>VLOOKUP($B172,'Выгр Торг'!$B:$P,P$1,0)</f>
        <v>2390</v>
      </c>
      <c r="Q172" s="42">
        <f t="shared" si="15"/>
        <v>0</v>
      </c>
      <c r="R172" s="42">
        <f t="shared" si="16"/>
        <v>100</v>
      </c>
      <c r="S172" s="85">
        <f t="shared" si="17"/>
        <v>2290</v>
      </c>
      <c r="T172" s="60">
        <f>IFERROR(VLOOKUP($B172,'Из ГУГЛа'!$B:$G,4,0)*U172+V172,VLOOKUP($B172,'Из ГУГЛа'!$B:$G,4,0))</f>
        <v>2390</v>
      </c>
      <c r="U172" s="15">
        <v>1</v>
      </c>
      <c r="V172" s="59"/>
      <c r="W172" s="74">
        <f t="shared" si="18"/>
        <v>0.38787878787878793</v>
      </c>
      <c r="X172" s="74">
        <f t="shared" si="19"/>
        <v>4.1841004184100417E-2</v>
      </c>
      <c r="Y172" s="74">
        <f t="shared" si="20"/>
        <v>0.44848484848484849</v>
      </c>
      <c r="Z172" s="75">
        <v>2390</v>
      </c>
      <c r="AB172" s="20" t="s">
        <v>2642</v>
      </c>
    </row>
    <row r="173" spans="1:28" ht="75" x14ac:dyDescent="0.25">
      <c r="A173" s="71" t="str">
        <f>INDEX('Выгр Торг'!$A:$A,MATCH($B173,'Выгр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3" s="88">
        <v>137240</v>
      </c>
      <c r="C173" s="72">
        <f>VLOOKUP($B173,'Выгр Торг'!$B:$P,C$1,0)</f>
        <v>104563</v>
      </c>
      <c r="D173" s="71" t="str">
        <f>VLOOKUP($B173,'Выгр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Кварц (серый, 630))</v>
      </c>
      <c r="E173" s="72" t="str">
        <f>VLOOKUP($B173,'Выгр Торг'!$B:$P,E$1,0)</f>
        <v>Y</v>
      </c>
      <c r="F173" s="72" t="str">
        <f>VLOOKUP($B173,'Выгр Торг'!$B:$P,F$1,0)</f>
        <v>1</v>
      </c>
      <c r="G173" s="36" t="s">
        <v>512</v>
      </c>
      <c r="H173" s="28">
        <v>104508</v>
      </c>
      <c r="I173" s="53">
        <f>INDEX($I:$I,MATCH($H173,$C:$C,0))</f>
        <v>300</v>
      </c>
      <c r="J173" s="5" t="s">
        <v>3410</v>
      </c>
      <c r="K173" s="56">
        <f>INDEX($K:$K,MATCH($H173,$C:$C,0))+I173</f>
        <v>1650</v>
      </c>
      <c r="L173" s="14">
        <f>VLOOKUP(K173,Наценка!$A$1:$B$8,2,1)</f>
        <v>1.45</v>
      </c>
      <c r="M173" s="56">
        <f>INDEX($M:$M,MATCH($H173,$C:$C,0))+I173*$M$2</f>
        <v>2290</v>
      </c>
      <c r="N173" s="57">
        <f t="shared" si="14"/>
        <v>2290</v>
      </c>
      <c r="O173" s="72">
        <f>VLOOKUP($B173,'Выгр Торг'!$B:$P,O$1,0)</f>
        <v>1650</v>
      </c>
      <c r="P173" s="72">
        <f>VLOOKUP($B173,'Выгр Торг'!$B:$P,P$1,0)</f>
        <v>2390</v>
      </c>
      <c r="Q173" s="42">
        <f t="shared" si="15"/>
        <v>0</v>
      </c>
      <c r="R173" s="42">
        <f t="shared" si="16"/>
        <v>100</v>
      </c>
      <c r="S173" s="85">
        <f t="shared" si="17"/>
        <v>2290</v>
      </c>
      <c r="T173" s="60">
        <f>IFERROR(VLOOKUP($B173,'Из ГУГЛа'!$B:$G,4,0)*U173+V173,VLOOKUP($B173,'Из ГУГЛа'!$B:$G,4,0))</f>
        <v>2390</v>
      </c>
      <c r="U173" s="15">
        <v>1</v>
      </c>
      <c r="V173" s="59"/>
      <c r="W173" s="74">
        <f t="shared" si="18"/>
        <v>0.38787878787878793</v>
      </c>
      <c r="X173" s="74">
        <f t="shared" si="19"/>
        <v>4.1841004184100417E-2</v>
      </c>
      <c r="Y173" s="74">
        <f t="shared" si="20"/>
        <v>0.44848484848484849</v>
      </c>
      <c r="Z173" s="75">
        <v>2390</v>
      </c>
      <c r="AB173" s="20" t="s">
        <v>2642</v>
      </c>
    </row>
    <row r="174" spans="1:28" ht="90" x14ac:dyDescent="0.25">
      <c r="A174" s="71" t="str">
        <f>INDEX('Выгр Торг'!$A:$A,MATCH($B174,'Выгр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4" s="88">
        <v>137241</v>
      </c>
      <c r="C174" s="72">
        <f>VLOOKUP($B174,'Выгр Торг'!$B:$P,C$1,0)</f>
        <v>104564</v>
      </c>
      <c r="D174" s="71" t="str">
        <f>VLOOKUP($B174,'Выгр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Колумбийская зелень (светло-зеленый, 322))</v>
      </c>
      <c r="E174" s="72" t="str">
        <f>VLOOKUP($B174,'Выгр Торг'!$B:$P,E$1,0)</f>
        <v>Y</v>
      </c>
      <c r="F174" s="72" t="str">
        <f>VLOOKUP($B174,'Выгр Торг'!$B:$P,F$1,0)</f>
        <v>1</v>
      </c>
      <c r="G174" s="36" t="s">
        <v>512</v>
      </c>
      <c r="H174" s="28">
        <v>104508</v>
      </c>
      <c r="I174" s="53">
        <f>INDEX($I:$I,MATCH($H174,$C:$C,0))</f>
        <v>300</v>
      </c>
      <c r="J174" s="5" t="s">
        <v>3410</v>
      </c>
      <c r="K174" s="56">
        <f>INDEX($K:$K,MATCH($H174,$C:$C,0))+I174</f>
        <v>1650</v>
      </c>
      <c r="L174" s="14">
        <f>VLOOKUP(K174,Наценка!$A$1:$B$8,2,1)</f>
        <v>1.45</v>
      </c>
      <c r="M174" s="56">
        <f>INDEX($M:$M,MATCH($H174,$C:$C,0))+I174*$M$2</f>
        <v>2290</v>
      </c>
      <c r="N174" s="57">
        <f t="shared" si="14"/>
        <v>2290</v>
      </c>
      <c r="O174" s="72">
        <f>VLOOKUP($B174,'Выгр Торг'!$B:$P,O$1,0)</f>
        <v>1650</v>
      </c>
      <c r="P174" s="72">
        <f>VLOOKUP($B174,'Выгр Торг'!$B:$P,P$1,0)</f>
        <v>2390</v>
      </c>
      <c r="Q174" s="42">
        <f t="shared" si="15"/>
        <v>0</v>
      </c>
      <c r="R174" s="42">
        <f t="shared" si="16"/>
        <v>100</v>
      </c>
      <c r="S174" s="85">
        <f t="shared" si="17"/>
        <v>2290</v>
      </c>
      <c r="T174" s="60">
        <f>IFERROR(VLOOKUP($B174,'Из ГУГЛа'!$B:$G,4,0)*U174+V174,VLOOKUP($B174,'Из ГУГЛа'!$B:$G,4,0))</f>
        <v>2390</v>
      </c>
      <c r="U174" s="15">
        <v>1</v>
      </c>
      <c r="V174" s="59"/>
      <c r="W174" s="74">
        <f t="shared" si="18"/>
        <v>0.38787878787878793</v>
      </c>
      <c r="X174" s="74">
        <f t="shared" si="19"/>
        <v>4.1841004184100417E-2</v>
      </c>
      <c r="Y174" s="74">
        <f t="shared" si="20"/>
        <v>0.44848484848484849</v>
      </c>
      <c r="Z174" s="75">
        <v>2390</v>
      </c>
      <c r="AB174" s="20" t="s">
        <v>2642</v>
      </c>
    </row>
    <row r="175" spans="1:28" ht="90" x14ac:dyDescent="0.25">
      <c r="A175" s="71" t="str">
        <f>INDEX('Выгр Торг'!$A:$A,MATCH($B175,'Выгр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5" s="88">
        <v>137242</v>
      </c>
      <c r="C175" s="72">
        <f>VLOOKUP($B175,'Выгр Торг'!$B:$P,C$1,0)</f>
        <v>104565</v>
      </c>
      <c r="D175" s="71" t="str">
        <f>VLOOKUP($B175,'Выгр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Кориандр (золотисто-коричневый, 790))</v>
      </c>
      <c r="E175" s="72" t="str">
        <f>VLOOKUP($B175,'Выгр Торг'!$B:$P,E$1,0)</f>
        <v>Y</v>
      </c>
      <c r="F175" s="72" t="str">
        <f>VLOOKUP($B175,'Выгр Торг'!$B:$P,F$1,0)</f>
        <v>1</v>
      </c>
      <c r="G175" s="36" t="s">
        <v>512</v>
      </c>
      <c r="H175" s="28">
        <v>104508</v>
      </c>
      <c r="I175" s="53">
        <f>INDEX($I:$I,MATCH($H175,$C:$C,0))</f>
        <v>300</v>
      </c>
      <c r="J175" s="5" t="s">
        <v>3410</v>
      </c>
      <c r="K175" s="56">
        <f>INDEX($K:$K,MATCH($H175,$C:$C,0))+I175</f>
        <v>1650</v>
      </c>
      <c r="L175" s="14">
        <f>VLOOKUP(K175,Наценка!$A$1:$B$8,2,1)</f>
        <v>1.45</v>
      </c>
      <c r="M175" s="56">
        <f>INDEX($M:$M,MATCH($H175,$C:$C,0))+I175*$M$2</f>
        <v>2290</v>
      </c>
      <c r="N175" s="57">
        <f t="shared" si="14"/>
        <v>2290</v>
      </c>
      <c r="O175" s="72">
        <f>VLOOKUP($B175,'Выгр Торг'!$B:$P,O$1,0)</f>
        <v>1650</v>
      </c>
      <c r="P175" s="72">
        <f>VLOOKUP($B175,'Выгр Торг'!$B:$P,P$1,0)</f>
        <v>2390</v>
      </c>
      <c r="Q175" s="42">
        <f t="shared" si="15"/>
        <v>0</v>
      </c>
      <c r="R175" s="42">
        <f t="shared" si="16"/>
        <v>100</v>
      </c>
      <c r="S175" s="85">
        <f t="shared" si="17"/>
        <v>2290</v>
      </c>
      <c r="T175" s="60">
        <f>IFERROR(VLOOKUP($B175,'Из ГУГЛа'!$B:$G,4,0)*U175+V175,VLOOKUP($B175,'Из ГУГЛа'!$B:$G,4,0))</f>
        <v>2390</v>
      </c>
      <c r="U175" s="15">
        <v>1</v>
      </c>
      <c r="V175" s="59"/>
      <c r="W175" s="74">
        <f t="shared" si="18"/>
        <v>0.38787878787878793</v>
      </c>
      <c r="X175" s="74">
        <f t="shared" si="19"/>
        <v>4.1841004184100417E-2</v>
      </c>
      <c r="Y175" s="74">
        <f t="shared" si="20"/>
        <v>0.44848484848484849</v>
      </c>
      <c r="Z175" s="75">
        <v>2390</v>
      </c>
      <c r="AB175" s="20" t="s">
        <v>2642</v>
      </c>
    </row>
    <row r="176" spans="1:28" ht="90" x14ac:dyDescent="0.25">
      <c r="A176" s="71" t="str">
        <f>INDEX('Выгр Торг'!$A:$A,MATCH($B176,'Выгр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6" s="88">
        <v>137243</v>
      </c>
      <c r="C176" s="72">
        <f>VLOOKUP($B176,'Выгр Торг'!$B:$P,C$1,0)</f>
        <v>104566</v>
      </c>
      <c r="D176" s="71" t="str">
        <f>VLOOKUP($B176,'Выгр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Космос (черный, 665))</v>
      </c>
      <c r="E176" s="72" t="str">
        <f>VLOOKUP($B176,'Выгр Торг'!$B:$P,E$1,0)</f>
        <v>Y</v>
      </c>
      <c r="F176" s="72" t="str">
        <f>VLOOKUP($B176,'Выгр Торг'!$B:$P,F$1,0)</f>
        <v>1</v>
      </c>
      <c r="G176" s="36" t="s">
        <v>512</v>
      </c>
      <c r="H176" s="28">
        <v>104508</v>
      </c>
      <c r="I176" s="53">
        <f>INDEX($I:$I,MATCH($H176,$C:$C,0))</f>
        <v>300</v>
      </c>
      <c r="J176" s="5" t="s">
        <v>3410</v>
      </c>
      <c r="K176" s="56">
        <f>INDEX($K:$K,MATCH($H176,$C:$C,0))+I176</f>
        <v>1650</v>
      </c>
      <c r="L176" s="14">
        <f>VLOOKUP(K176,Наценка!$A$1:$B$8,2,1)</f>
        <v>1.45</v>
      </c>
      <c r="M176" s="56">
        <f>INDEX($M:$M,MATCH($H176,$C:$C,0))+I176*$M$2</f>
        <v>2290</v>
      </c>
      <c r="N176" s="57">
        <f t="shared" si="14"/>
        <v>2290</v>
      </c>
      <c r="O176" s="72">
        <f>VLOOKUP($B176,'Выгр Торг'!$B:$P,O$1,0)</f>
        <v>1650</v>
      </c>
      <c r="P176" s="72">
        <f>VLOOKUP($B176,'Выгр Торг'!$B:$P,P$1,0)</f>
        <v>2390</v>
      </c>
      <c r="Q176" s="42">
        <f t="shared" si="15"/>
        <v>0</v>
      </c>
      <c r="R176" s="42">
        <f t="shared" si="16"/>
        <v>100</v>
      </c>
      <c r="S176" s="85">
        <f t="shared" si="17"/>
        <v>2290</v>
      </c>
      <c r="T176" s="60">
        <f>IFERROR(VLOOKUP($B176,'Из ГУГЛа'!$B:$G,4,0)*U176+V176,VLOOKUP($B176,'Из ГУГЛа'!$B:$G,4,0))</f>
        <v>2390</v>
      </c>
      <c r="U176" s="15">
        <v>1</v>
      </c>
      <c r="V176" s="59"/>
      <c r="W176" s="74">
        <f t="shared" si="18"/>
        <v>0.38787878787878793</v>
      </c>
      <c r="X176" s="74">
        <f t="shared" si="19"/>
        <v>4.1841004184100417E-2</v>
      </c>
      <c r="Y176" s="74">
        <f t="shared" si="20"/>
        <v>0.44848484848484849</v>
      </c>
      <c r="Z176" s="75">
        <v>2390</v>
      </c>
      <c r="AB176" s="20" t="s">
        <v>2642</v>
      </c>
    </row>
    <row r="177" spans="1:28" ht="90" x14ac:dyDescent="0.25">
      <c r="A177" s="71" t="str">
        <f>INDEX('Выгр Торг'!$A:$A,MATCH($B177,'Выгр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7" s="88">
        <v>137244</v>
      </c>
      <c r="C177" s="72">
        <f>VLOOKUP($B177,'Выгр Торг'!$B:$P,C$1,0)</f>
        <v>104567</v>
      </c>
      <c r="D177" s="71" t="str">
        <f>VLOOKUP($B177,'Выгр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Красный перец (красно-коричневый, 106))</v>
      </c>
      <c r="E177" s="72" t="str">
        <f>VLOOKUP($B177,'Выгр Торг'!$B:$P,E$1,0)</f>
        <v>Y</v>
      </c>
      <c r="F177" s="72" t="str">
        <f>VLOOKUP($B177,'Выгр Торг'!$B:$P,F$1,0)</f>
        <v>1</v>
      </c>
      <c r="G177" s="36" t="s">
        <v>512</v>
      </c>
      <c r="H177" s="28">
        <v>104508</v>
      </c>
      <c r="I177" s="53">
        <f>INDEX($I:$I,MATCH($H177,$C:$C,0))</f>
        <v>300</v>
      </c>
      <c r="J177" s="5" t="s">
        <v>3410</v>
      </c>
      <c r="K177" s="56">
        <f>INDEX($K:$K,MATCH($H177,$C:$C,0))+I177</f>
        <v>1650</v>
      </c>
      <c r="L177" s="14">
        <f>VLOOKUP(K177,Наценка!$A$1:$B$8,2,1)</f>
        <v>1.45</v>
      </c>
      <c r="M177" s="56">
        <f>INDEX($M:$M,MATCH($H177,$C:$C,0))+I177*$M$2</f>
        <v>2290</v>
      </c>
      <c r="N177" s="57">
        <f t="shared" si="14"/>
        <v>2290</v>
      </c>
      <c r="O177" s="72">
        <f>VLOOKUP($B177,'Выгр Торг'!$B:$P,O$1,0)</f>
        <v>1650</v>
      </c>
      <c r="P177" s="72">
        <f>VLOOKUP($B177,'Выгр Торг'!$B:$P,P$1,0)</f>
        <v>2390</v>
      </c>
      <c r="Q177" s="42">
        <f t="shared" si="15"/>
        <v>0</v>
      </c>
      <c r="R177" s="42">
        <f t="shared" si="16"/>
        <v>100</v>
      </c>
      <c r="S177" s="85">
        <f t="shared" si="17"/>
        <v>2290</v>
      </c>
      <c r="T177" s="60">
        <f>IFERROR(VLOOKUP($B177,'Из ГУГЛа'!$B:$G,4,0)*U177+V177,VLOOKUP($B177,'Из ГУГЛа'!$B:$G,4,0))</f>
        <v>2390</v>
      </c>
      <c r="U177" s="15">
        <v>1</v>
      </c>
      <c r="V177" s="59"/>
      <c r="W177" s="74">
        <f t="shared" si="18"/>
        <v>0.38787878787878793</v>
      </c>
      <c r="X177" s="74">
        <f t="shared" si="19"/>
        <v>4.1841004184100417E-2</v>
      </c>
      <c r="Y177" s="74">
        <f t="shared" si="20"/>
        <v>0.44848484848484849</v>
      </c>
      <c r="Z177" s="75">
        <v>2390</v>
      </c>
      <c r="AB177" s="20" t="s">
        <v>2642</v>
      </c>
    </row>
    <row r="178" spans="1:28" ht="90" x14ac:dyDescent="0.25">
      <c r="A178" s="71" t="str">
        <f>INDEX('Выгр Торг'!$A:$A,MATCH($B178,'Выгр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8" s="88">
        <v>137245</v>
      </c>
      <c r="C178" s="72">
        <f>VLOOKUP($B178,'Выгр Торг'!$B:$P,C$1,0)</f>
        <v>104568</v>
      </c>
      <c r="D178" s="71" t="str">
        <f>VLOOKUP($B178,'Выгр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Ладога (серо-голубой, 411))</v>
      </c>
      <c r="E178" s="72" t="str">
        <f>VLOOKUP($B178,'Выгр Торг'!$B:$P,E$1,0)</f>
        <v>Y</v>
      </c>
      <c r="F178" s="72" t="str">
        <f>VLOOKUP($B178,'Выгр Торг'!$B:$P,F$1,0)</f>
        <v>1</v>
      </c>
      <c r="G178" s="36" t="s">
        <v>512</v>
      </c>
      <c r="H178" s="28">
        <v>104508</v>
      </c>
      <c r="I178" s="53">
        <f>INDEX($I:$I,MATCH($H178,$C:$C,0))</f>
        <v>300</v>
      </c>
      <c r="J178" s="5" t="s">
        <v>3410</v>
      </c>
      <c r="K178" s="56">
        <f>INDEX($K:$K,MATCH($H178,$C:$C,0))+I178</f>
        <v>1650</v>
      </c>
      <c r="L178" s="14">
        <f>VLOOKUP(K178,Наценка!$A$1:$B$8,2,1)</f>
        <v>1.45</v>
      </c>
      <c r="M178" s="56">
        <f>INDEX($M:$M,MATCH($H178,$C:$C,0))+I178*$M$2</f>
        <v>2290</v>
      </c>
      <c r="N178" s="57">
        <f t="shared" si="14"/>
        <v>2290</v>
      </c>
      <c r="O178" s="72">
        <f>VLOOKUP($B178,'Выгр Торг'!$B:$P,O$1,0)</f>
        <v>1650</v>
      </c>
      <c r="P178" s="72">
        <f>VLOOKUP($B178,'Выгр Торг'!$B:$P,P$1,0)</f>
        <v>2390</v>
      </c>
      <c r="Q178" s="42">
        <f t="shared" si="15"/>
        <v>0</v>
      </c>
      <c r="R178" s="42">
        <f t="shared" si="16"/>
        <v>100</v>
      </c>
      <c r="S178" s="85">
        <f t="shared" si="17"/>
        <v>2290</v>
      </c>
      <c r="T178" s="60">
        <f>IFERROR(VLOOKUP($B178,'Из ГУГЛа'!$B:$G,4,0)*U178+V178,VLOOKUP($B178,'Из ГУГЛа'!$B:$G,4,0))</f>
        <v>2390</v>
      </c>
      <c r="U178" s="15">
        <v>1</v>
      </c>
      <c r="V178" s="59"/>
      <c r="W178" s="74">
        <f t="shared" si="18"/>
        <v>0.38787878787878793</v>
      </c>
      <c r="X178" s="74">
        <f t="shared" si="19"/>
        <v>4.1841004184100417E-2</v>
      </c>
      <c r="Y178" s="74">
        <f t="shared" si="20"/>
        <v>0.44848484848484849</v>
      </c>
      <c r="Z178" s="75">
        <v>2390</v>
      </c>
      <c r="AB178" s="20" t="s">
        <v>2642</v>
      </c>
    </row>
    <row r="179" spans="1:28" ht="90" x14ac:dyDescent="0.25">
      <c r="A179" s="71" t="str">
        <f>INDEX('Выгр Торг'!$A:$A,MATCH($B179,'Выгр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79" s="88">
        <v>137246</v>
      </c>
      <c r="C179" s="72">
        <f>VLOOKUP($B179,'Выгр Торг'!$B:$P,C$1,0)</f>
        <v>104569</v>
      </c>
      <c r="D179" s="71" t="str">
        <f>VLOOKUP($B179,'Выгр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Ледниковый (белый, 221))</v>
      </c>
      <c r="E179" s="72" t="str">
        <f>VLOOKUP($B179,'Выгр Торг'!$B:$P,E$1,0)</f>
        <v>Y</v>
      </c>
      <c r="F179" s="72" t="str">
        <f>VLOOKUP($B179,'Выгр Торг'!$B:$P,F$1,0)</f>
        <v>1</v>
      </c>
      <c r="G179" s="36" t="s">
        <v>512</v>
      </c>
      <c r="H179" s="28">
        <v>104508</v>
      </c>
      <c r="I179" s="53">
        <f>INDEX($I:$I,MATCH($H179,$C:$C,0))</f>
        <v>300</v>
      </c>
      <c r="J179" s="5" t="s">
        <v>3410</v>
      </c>
      <c r="K179" s="56">
        <f>INDEX($K:$K,MATCH($H179,$C:$C,0))+I179</f>
        <v>1650</v>
      </c>
      <c r="L179" s="14">
        <f>VLOOKUP(K179,Наценка!$A$1:$B$8,2,1)</f>
        <v>1.45</v>
      </c>
      <c r="M179" s="56">
        <f>INDEX($M:$M,MATCH($H179,$C:$C,0))+I179*$M$2</f>
        <v>2290</v>
      </c>
      <c r="N179" s="57">
        <f t="shared" si="14"/>
        <v>2290</v>
      </c>
      <c r="O179" s="72">
        <f>VLOOKUP($B179,'Выгр Торг'!$B:$P,O$1,0)</f>
        <v>1650</v>
      </c>
      <c r="P179" s="72">
        <f>VLOOKUP($B179,'Выгр Торг'!$B:$P,P$1,0)</f>
        <v>2390</v>
      </c>
      <c r="Q179" s="42">
        <f t="shared" si="15"/>
        <v>0</v>
      </c>
      <c r="R179" s="42">
        <f t="shared" si="16"/>
        <v>100</v>
      </c>
      <c r="S179" s="85">
        <f t="shared" si="17"/>
        <v>2290</v>
      </c>
      <c r="T179" s="60">
        <f>IFERROR(VLOOKUP($B179,'Из ГУГЛа'!$B:$G,4,0)*U179+V179,VLOOKUP($B179,'Из ГУГЛа'!$B:$G,4,0))</f>
        <v>2390</v>
      </c>
      <c r="U179" s="15">
        <v>1</v>
      </c>
      <c r="V179" s="59"/>
      <c r="W179" s="74">
        <f t="shared" si="18"/>
        <v>0.38787878787878793</v>
      </c>
      <c r="X179" s="74">
        <f t="shared" si="19"/>
        <v>4.1841004184100417E-2</v>
      </c>
      <c r="Y179" s="74">
        <f t="shared" si="20"/>
        <v>0.44848484848484849</v>
      </c>
      <c r="Z179" s="75">
        <v>2390</v>
      </c>
      <c r="AB179" s="20" t="s">
        <v>2642</v>
      </c>
    </row>
    <row r="180" spans="1:28" ht="75" x14ac:dyDescent="0.25">
      <c r="A180" s="71" t="str">
        <f>INDEX('Выгр Торг'!$A:$A,MATCH($B180,'Выгр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0" s="88">
        <v>257426</v>
      </c>
      <c r="C180" s="72">
        <f>VLOOKUP($B180,'Выгр Торг'!$B:$P,C$1,0)</f>
        <v>171534</v>
      </c>
      <c r="D180" s="71" t="str">
        <f>VLOOKUP($B180,'Выгр Торг'!$B:$P,D$1,0)</f>
        <v>Боковое зеркало "АТП" Лифтбек с электроприводом, обогревом и повторителем для Лада (Гранта, Калина, Калина 2), Датсун (mi-DO, on-DO) (В цвет, Ледяной (голубой, 413))</v>
      </c>
      <c r="E180" s="72" t="str">
        <f>VLOOKUP($B180,'Выгр Торг'!$B:$P,E$1,0)</f>
        <v>Y</v>
      </c>
      <c r="F180" s="72" t="str">
        <f>VLOOKUP($B180,'Выгр Торг'!$B:$P,F$1,0)</f>
        <v>1</v>
      </c>
      <c r="G180" s="36" t="s">
        <v>512</v>
      </c>
      <c r="H180" s="28">
        <v>104508</v>
      </c>
      <c r="I180" s="53">
        <f>INDEX($I:$I,MATCH($H180,$C:$C,0))</f>
        <v>300</v>
      </c>
      <c r="J180" s="5" t="s">
        <v>3410</v>
      </c>
      <c r="K180" s="56">
        <f>INDEX($K:$K,MATCH($H180,$C:$C,0))+I180</f>
        <v>1650</v>
      </c>
      <c r="L180" s="14">
        <f>VLOOKUP(K180,Наценка!$A$1:$B$8,2,1)</f>
        <v>1.45</v>
      </c>
      <c r="M180" s="56">
        <f>INDEX($M:$M,MATCH($H180,$C:$C,0))+I180*$M$2</f>
        <v>2290</v>
      </c>
      <c r="N180" s="57">
        <f t="shared" si="14"/>
        <v>2290</v>
      </c>
      <c r="O180" s="72">
        <f>VLOOKUP($B180,'Выгр Торг'!$B:$P,O$1,0)</f>
        <v>1650</v>
      </c>
      <c r="P180" s="72">
        <f>VLOOKUP($B180,'Выгр Торг'!$B:$P,P$1,0)</f>
        <v>2390</v>
      </c>
      <c r="Q180" s="42">
        <f t="shared" si="15"/>
        <v>0</v>
      </c>
      <c r="R180" s="42">
        <f t="shared" si="16"/>
        <v>100</v>
      </c>
      <c r="S180" s="85">
        <f t="shared" si="17"/>
        <v>2290</v>
      </c>
      <c r="T180" s="60">
        <f>IFERROR(VLOOKUP($B180,'Из ГУГЛа'!$B:$G,4,0)*U180+V180,VLOOKUP($B180,'Из ГУГЛа'!$B:$G,4,0))</f>
        <v>2390</v>
      </c>
      <c r="U180" s="15">
        <v>1</v>
      </c>
      <c r="V180" s="59"/>
      <c r="W180" s="74">
        <f t="shared" si="18"/>
        <v>0.38787878787878793</v>
      </c>
      <c r="X180" s="74">
        <f t="shared" si="19"/>
        <v>4.1841004184100417E-2</v>
      </c>
      <c r="Y180" s="74">
        <f t="shared" si="20"/>
        <v>0.44848484848484849</v>
      </c>
      <c r="Z180" s="75">
        <v>2390</v>
      </c>
      <c r="AB180" s="20" t="s">
        <v>2642</v>
      </c>
    </row>
    <row r="181" spans="1:28" ht="90" x14ac:dyDescent="0.25">
      <c r="A181" s="71" t="str">
        <f>INDEX('Выгр Торг'!$A:$A,MATCH($B181,'Выгр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1" s="88">
        <v>137247</v>
      </c>
      <c r="C181" s="72">
        <f>VLOOKUP($B181,'Выгр Торг'!$B:$P,C$1,0)</f>
        <v>104570</v>
      </c>
      <c r="D181" s="71" t="str">
        <f>VLOOKUP($B181,'Выгр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Магма (оранжевый, 119))</v>
      </c>
      <c r="E181" s="72" t="str">
        <f>VLOOKUP($B181,'Выгр Торг'!$B:$P,E$1,0)</f>
        <v>Y</v>
      </c>
      <c r="F181" s="72" t="str">
        <f>VLOOKUP($B181,'Выгр Торг'!$B:$P,F$1,0)</f>
        <v>1</v>
      </c>
      <c r="G181" s="36" t="s">
        <v>512</v>
      </c>
      <c r="H181" s="28">
        <v>104508</v>
      </c>
      <c r="I181" s="53">
        <f>INDEX($I:$I,MATCH($H181,$C:$C,0))</f>
        <v>300</v>
      </c>
      <c r="J181" s="5" t="s">
        <v>3410</v>
      </c>
      <c r="K181" s="56">
        <f>INDEX($K:$K,MATCH($H181,$C:$C,0))+I181</f>
        <v>1650</v>
      </c>
      <c r="L181" s="14">
        <f>VLOOKUP(K181,Наценка!$A$1:$B$8,2,1)</f>
        <v>1.45</v>
      </c>
      <c r="M181" s="56">
        <f>INDEX($M:$M,MATCH($H181,$C:$C,0))+I181*$M$2</f>
        <v>2290</v>
      </c>
      <c r="N181" s="57">
        <f t="shared" si="14"/>
        <v>2290</v>
      </c>
      <c r="O181" s="72">
        <f>VLOOKUP($B181,'Выгр Торг'!$B:$P,O$1,0)</f>
        <v>1650</v>
      </c>
      <c r="P181" s="72">
        <f>VLOOKUP($B181,'Выгр Торг'!$B:$P,P$1,0)</f>
        <v>2390</v>
      </c>
      <c r="Q181" s="42">
        <f t="shared" si="15"/>
        <v>0</v>
      </c>
      <c r="R181" s="42">
        <f t="shared" si="16"/>
        <v>100</v>
      </c>
      <c r="S181" s="85">
        <f t="shared" si="17"/>
        <v>2290</v>
      </c>
      <c r="T181" s="60">
        <f>IFERROR(VLOOKUP($B181,'Из ГУГЛа'!$B:$G,4,0)*U181+V181,VLOOKUP($B181,'Из ГУГЛа'!$B:$G,4,0))</f>
        <v>2390</v>
      </c>
      <c r="U181" s="15">
        <v>1</v>
      </c>
      <c r="V181" s="59"/>
      <c r="W181" s="74">
        <f t="shared" si="18"/>
        <v>0.38787878787878793</v>
      </c>
      <c r="X181" s="74">
        <f t="shared" si="19"/>
        <v>4.1841004184100417E-2</v>
      </c>
      <c r="Y181" s="74">
        <f t="shared" si="20"/>
        <v>0.44848484848484849</v>
      </c>
      <c r="Z181" s="75">
        <v>2390</v>
      </c>
      <c r="AB181" s="20" t="s">
        <v>2642</v>
      </c>
    </row>
    <row r="182" spans="1:28" ht="90" x14ac:dyDescent="0.25">
      <c r="A182" s="71" t="str">
        <f>INDEX('Выгр Торг'!$A:$A,MATCH($B182,'Выгр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2" s="88">
        <v>137248</v>
      </c>
      <c r="C182" s="72">
        <f>VLOOKUP($B182,'Выгр Торг'!$B:$P,C$1,0)</f>
        <v>104571</v>
      </c>
      <c r="D182" s="71" t="str">
        <f>VLOOKUP($B182,'Выгр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Мускат (серебристо-серо-золотистый, 620))</v>
      </c>
      <c r="E182" s="72" t="str">
        <f>VLOOKUP($B182,'Выгр Торг'!$B:$P,E$1,0)</f>
        <v>Y</v>
      </c>
      <c r="F182" s="72" t="str">
        <f>VLOOKUP($B182,'Выгр Торг'!$B:$P,F$1,0)</f>
        <v>1</v>
      </c>
      <c r="G182" s="36" t="s">
        <v>512</v>
      </c>
      <c r="H182" s="28">
        <v>104508</v>
      </c>
      <c r="I182" s="53">
        <f>INDEX($I:$I,MATCH($H182,$C:$C,0))</f>
        <v>300</v>
      </c>
      <c r="J182" s="5" t="s">
        <v>3410</v>
      </c>
      <c r="K182" s="56">
        <f>INDEX($K:$K,MATCH($H182,$C:$C,0))+I182</f>
        <v>1650</v>
      </c>
      <c r="L182" s="14">
        <f>VLOOKUP(K182,Наценка!$A$1:$B$8,2,1)</f>
        <v>1.45</v>
      </c>
      <c r="M182" s="56">
        <f>INDEX($M:$M,MATCH($H182,$C:$C,0))+I182*$M$2</f>
        <v>2290</v>
      </c>
      <c r="N182" s="57">
        <f t="shared" si="14"/>
        <v>2290</v>
      </c>
      <c r="O182" s="72">
        <f>VLOOKUP($B182,'Выгр Торг'!$B:$P,O$1,0)</f>
        <v>1650</v>
      </c>
      <c r="P182" s="72">
        <f>VLOOKUP($B182,'Выгр Торг'!$B:$P,P$1,0)</f>
        <v>2390</v>
      </c>
      <c r="Q182" s="42">
        <f t="shared" si="15"/>
        <v>0</v>
      </c>
      <c r="R182" s="42">
        <f t="shared" si="16"/>
        <v>100</v>
      </c>
      <c r="S182" s="85">
        <f t="shared" si="17"/>
        <v>2290</v>
      </c>
      <c r="T182" s="60">
        <f>IFERROR(VLOOKUP($B182,'Из ГУГЛа'!$B:$G,4,0)*U182+V182,VLOOKUP($B182,'Из ГУГЛа'!$B:$G,4,0))</f>
        <v>2390</v>
      </c>
      <c r="U182" s="15">
        <v>1</v>
      </c>
      <c r="V182" s="59"/>
      <c r="W182" s="74">
        <f t="shared" si="18"/>
        <v>0.38787878787878793</v>
      </c>
      <c r="X182" s="74">
        <f t="shared" si="19"/>
        <v>4.1841004184100417E-2</v>
      </c>
      <c r="Y182" s="74">
        <f t="shared" si="20"/>
        <v>0.44848484848484849</v>
      </c>
      <c r="Z182" s="75">
        <v>2390</v>
      </c>
      <c r="AB182" s="20" t="s">
        <v>2642</v>
      </c>
    </row>
    <row r="183" spans="1:28" ht="90" x14ac:dyDescent="0.25">
      <c r="A183" s="71" t="str">
        <f>INDEX('Выгр Торг'!$A:$A,MATCH($B183,'Выгр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3" s="88">
        <v>137249</v>
      </c>
      <c r="C183" s="72">
        <f>VLOOKUP($B183,'Выгр Торг'!$B:$P,C$1,0)</f>
        <v>104572</v>
      </c>
      <c r="D183" s="71" t="str">
        <f>VLOOKUP($B183,'Выгр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Одиссей (Серо-синий, 497))</v>
      </c>
      <c r="E183" s="72" t="str">
        <f>VLOOKUP($B183,'Выгр Торг'!$B:$P,E$1,0)</f>
        <v>Y</v>
      </c>
      <c r="F183" s="72" t="str">
        <f>VLOOKUP($B183,'Выгр Торг'!$B:$P,F$1,0)</f>
        <v>1</v>
      </c>
      <c r="G183" s="36" t="s">
        <v>512</v>
      </c>
      <c r="H183" s="28">
        <v>104508</v>
      </c>
      <c r="I183" s="53">
        <f>INDEX($I:$I,MATCH($H183,$C:$C,0))</f>
        <v>300</v>
      </c>
      <c r="J183" s="5" t="s">
        <v>3410</v>
      </c>
      <c r="K183" s="56">
        <f>INDEX($K:$K,MATCH($H183,$C:$C,0))+I183</f>
        <v>1650</v>
      </c>
      <c r="L183" s="14">
        <f>VLOOKUP(K183,Наценка!$A$1:$B$8,2,1)</f>
        <v>1.45</v>
      </c>
      <c r="M183" s="56">
        <f>INDEX($M:$M,MATCH($H183,$C:$C,0))+I183*$M$2</f>
        <v>2290</v>
      </c>
      <c r="N183" s="57">
        <f t="shared" si="14"/>
        <v>2290</v>
      </c>
      <c r="O183" s="72">
        <f>VLOOKUP($B183,'Выгр Торг'!$B:$P,O$1,0)</f>
        <v>1650</v>
      </c>
      <c r="P183" s="72">
        <f>VLOOKUP($B183,'Выгр Торг'!$B:$P,P$1,0)</f>
        <v>2390</v>
      </c>
      <c r="Q183" s="42">
        <f t="shared" si="15"/>
        <v>0</v>
      </c>
      <c r="R183" s="42">
        <f t="shared" si="16"/>
        <v>100</v>
      </c>
      <c r="S183" s="85">
        <f t="shared" si="17"/>
        <v>2290</v>
      </c>
      <c r="T183" s="60">
        <f>IFERROR(VLOOKUP($B183,'Из ГУГЛа'!$B:$G,4,0)*U183+V183,VLOOKUP($B183,'Из ГУГЛа'!$B:$G,4,0))</f>
        <v>2390</v>
      </c>
      <c r="U183" s="15">
        <v>1</v>
      </c>
      <c r="V183" s="59"/>
      <c r="W183" s="74">
        <f t="shared" si="18"/>
        <v>0.38787878787878793</v>
      </c>
      <c r="X183" s="74">
        <f t="shared" si="19"/>
        <v>4.1841004184100417E-2</v>
      </c>
      <c r="Y183" s="74">
        <f t="shared" si="20"/>
        <v>0.44848484848484849</v>
      </c>
      <c r="Z183" s="75">
        <v>2390</v>
      </c>
      <c r="AB183" s="20" t="s">
        <v>2642</v>
      </c>
    </row>
    <row r="184" spans="1:28" ht="90" x14ac:dyDescent="0.25">
      <c r="A184" s="71" t="str">
        <f>INDEX('Выгр Торг'!$A:$A,MATCH($B184,'Выгр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4" s="88">
        <v>137250</v>
      </c>
      <c r="C184" s="72">
        <f>VLOOKUP($B184,'Выгр Торг'!$B:$P,C$1,0)</f>
        <v>104573</v>
      </c>
      <c r="D184" s="71" t="str">
        <f>VLOOKUP($B184,'Выгр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Пантера (черная база, 672))</v>
      </c>
      <c r="E184" s="72" t="str">
        <f>VLOOKUP($B184,'Выгр Торг'!$B:$P,E$1,0)</f>
        <v>Y</v>
      </c>
      <c r="F184" s="72" t="str">
        <f>VLOOKUP($B184,'Выгр Торг'!$B:$P,F$1,0)</f>
        <v>1</v>
      </c>
      <c r="G184" s="36" t="s">
        <v>512</v>
      </c>
      <c r="H184" s="28">
        <v>104508</v>
      </c>
      <c r="I184" s="53">
        <f>INDEX($I:$I,MATCH($H184,$C:$C,0))</f>
        <v>300</v>
      </c>
      <c r="J184" s="5" t="s">
        <v>3410</v>
      </c>
      <c r="K184" s="56">
        <f>INDEX($K:$K,MATCH($H184,$C:$C,0))+I184</f>
        <v>1650</v>
      </c>
      <c r="L184" s="14">
        <f>VLOOKUP(K184,Наценка!$A$1:$B$8,2,1)</f>
        <v>1.45</v>
      </c>
      <c r="M184" s="56">
        <f>INDEX($M:$M,MATCH($H184,$C:$C,0))+I184*$M$2</f>
        <v>2290</v>
      </c>
      <c r="N184" s="57">
        <f t="shared" si="14"/>
        <v>2290</v>
      </c>
      <c r="O184" s="72">
        <f>VLOOKUP($B184,'Выгр Торг'!$B:$P,O$1,0)</f>
        <v>1650</v>
      </c>
      <c r="P184" s="72">
        <f>VLOOKUP($B184,'Выгр Торг'!$B:$P,P$1,0)</f>
        <v>2390</v>
      </c>
      <c r="Q184" s="42">
        <f t="shared" si="15"/>
        <v>0</v>
      </c>
      <c r="R184" s="42">
        <f t="shared" si="16"/>
        <v>100</v>
      </c>
      <c r="S184" s="85">
        <f t="shared" si="17"/>
        <v>2290</v>
      </c>
      <c r="T184" s="60">
        <f>IFERROR(VLOOKUP($B184,'Из ГУГЛа'!$B:$G,4,0)*U184+V184,VLOOKUP($B184,'Из ГУГЛа'!$B:$G,4,0))</f>
        <v>2390</v>
      </c>
      <c r="U184" s="15">
        <v>1</v>
      </c>
      <c r="V184" s="59"/>
      <c r="W184" s="74">
        <f t="shared" si="18"/>
        <v>0.38787878787878793</v>
      </c>
      <c r="X184" s="74">
        <f t="shared" si="19"/>
        <v>4.1841004184100417E-2</v>
      </c>
      <c r="Y184" s="74">
        <f t="shared" si="20"/>
        <v>0.44848484848484849</v>
      </c>
      <c r="Z184" s="75">
        <v>2390</v>
      </c>
      <c r="AB184" s="20" t="s">
        <v>2642</v>
      </c>
    </row>
    <row r="185" spans="1:28" ht="90" x14ac:dyDescent="0.25">
      <c r="A185" s="71" t="str">
        <f>INDEX('Выгр Торг'!$A:$A,MATCH($B185,'Выгр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5" s="88">
        <v>137251</v>
      </c>
      <c r="C185" s="72">
        <f>VLOOKUP($B185,'Выгр Торг'!$B:$P,C$1,0)</f>
        <v>104574</v>
      </c>
      <c r="D185" s="71" t="str">
        <f>VLOOKUP($B185,'Выгр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Персей (темно-синий, 429))</v>
      </c>
      <c r="E185" s="72" t="str">
        <f>VLOOKUP($B185,'Выгр Торг'!$B:$P,E$1,0)</f>
        <v>Y</v>
      </c>
      <c r="F185" s="72" t="str">
        <f>VLOOKUP($B185,'Выгр Торг'!$B:$P,F$1,0)</f>
        <v>1</v>
      </c>
      <c r="G185" s="36" t="s">
        <v>512</v>
      </c>
      <c r="H185" s="28">
        <v>104508</v>
      </c>
      <c r="I185" s="53">
        <f>INDEX($I:$I,MATCH($H185,$C:$C,0))</f>
        <v>300</v>
      </c>
      <c r="J185" s="5" t="s">
        <v>3410</v>
      </c>
      <c r="K185" s="56">
        <f>INDEX($K:$K,MATCH($H185,$C:$C,0))+I185</f>
        <v>1650</v>
      </c>
      <c r="L185" s="14">
        <f>VLOOKUP(K185,Наценка!$A$1:$B$8,2,1)</f>
        <v>1.45</v>
      </c>
      <c r="M185" s="56">
        <f>INDEX($M:$M,MATCH($H185,$C:$C,0))+I185*$M$2</f>
        <v>2290</v>
      </c>
      <c r="N185" s="57">
        <f t="shared" si="14"/>
        <v>2290</v>
      </c>
      <c r="O185" s="72">
        <f>VLOOKUP($B185,'Выгр Торг'!$B:$P,O$1,0)</f>
        <v>1650</v>
      </c>
      <c r="P185" s="72">
        <f>VLOOKUP($B185,'Выгр Торг'!$B:$P,P$1,0)</f>
        <v>2390</v>
      </c>
      <c r="Q185" s="42">
        <f t="shared" si="15"/>
        <v>0</v>
      </c>
      <c r="R185" s="42">
        <f t="shared" si="16"/>
        <v>100</v>
      </c>
      <c r="S185" s="85">
        <f t="shared" si="17"/>
        <v>2290</v>
      </c>
      <c r="T185" s="60">
        <f>IFERROR(VLOOKUP($B185,'Из ГУГЛа'!$B:$G,4,0)*U185+V185,VLOOKUP($B185,'Из ГУГЛа'!$B:$G,4,0))</f>
        <v>2390</v>
      </c>
      <c r="U185" s="15">
        <v>1</v>
      </c>
      <c r="V185" s="59"/>
      <c r="W185" s="74">
        <f t="shared" si="18"/>
        <v>0.38787878787878793</v>
      </c>
      <c r="X185" s="74">
        <f t="shared" si="19"/>
        <v>4.1841004184100417E-2</v>
      </c>
      <c r="Y185" s="74">
        <f t="shared" si="20"/>
        <v>0.44848484848484849</v>
      </c>
      <c r="Z185" s="75">
        <v>2390</v>
      </c>
      <c r="AB185" s="20" t="s">
        <v>2642</v>
      </c>
    </row>
    <row r="186" spans="1:28" ht="90" x14ac:dyDescent="0.25">
      <c r="A186" s="71" t="str">
        <f>INDEX('Выгр Торг'!$A:$A,MATCH($B186,'Выгр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6" s="88">
        <v>137252</v>
      </c>
      <c r="C186" s="72">
        <f>VLOOKUP($B186,'Выгр Торг'!$B:$P,C$1,0)</f>
        <v>104575</v>
      </c>
      <c r="D186" s="71" t="str">
        <f>VLOOKUP($B186,'Выгр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Пламя (темно-красный, 193))</v>
      </c>
      <c r="E186" s="72" t="str">
        <f>VLOOKUP($B186,'Выгр Торг'!$B:$P,E$1,0)</f>
        <v>Y</v>
      </c>
      <c r="F186" s="72" t="str">
        <f>VLOOKUP($B186,'Выгр Торг'!$B:$P,F$1,0)</f>
        <v>1</v>
      </c>
      <c r="G186" s="36" t="s">
        <v>512</v>
      </c>
      <c r="H186" s="28">
        <v>104508</v>
      </c>
      <c r="I186" s="53">
        <f>INDEX($I:$I,MATCH($H186,$C:$C,0))</f>
        <v>300</v>
      </c>
      <c r="J186" s="5" t="s">
        <v>3410</v>
      </c>
      <c r="K186" s="56">
        <f>INDEX($K:$K,MATCH($H186,$C:$C,0))+I186</f>
        <v>1650</v>
      </c>
      <c r="L186" s="14">
        <f>VLOOKUP(K186,Наценка!$A$1:$B$8,2,1)</f>
        <v>1.45</v>
      </c>
      <c r="M186" s="56">
        <f>INDEX($M:$M,MATCH($H186,$C:$C,0))+I186*$M$2</f>
        <v>2290</v>
      </c>
      <c r="N186" s="57">
        <f t="shared" si="14"/>
        <v>2290</v>
      </c>
      <c r="O186" s="72">
        <f>VLOOKUP($B186,'Выгр Торг'!$B:$P,O$1,0)</f>
        <v>1650</v>
      </c>
      <c r="P186" s="72">
        <f>VLOOKUP($B186,'Выгр Торг'!$B:$P,P$1,0)</f>
        <v>2390</v>
      </c>
      <c r="Q186" s="42">
        <f t="shared" si="15"/>
        <v>0</v>
      </c>
      <c r="R186" s="42">
        <f t="shared" si="16"/>
        <v>100</v>
      </c>
      <c r="S186" s="85">
        <f t="shared" si="17"/>
        <v>2290</v>
      </c>
      <c r="T186" s="60">
        <f>IFERROR(VLOOKUP($B186,'Из ГУГЛа'!$B:$G,4,0)*U186+V186,VLOOKUP($B186,'Из ГУГЛа'!$B:$G,4,0))</f>
        <v>2390</v>
      </c>
      <c r="U186" s="15">
        <v>1</v>
      </c>
      <c r="V186" s="59"/>
      <c r="W186" s="74">
        <f t="shared" si="18"/>
        <v>0.38787878787878793</v>
      </c>
      <c r="X186" s="74">
        <f t="shared" si="19"/>
        <v>4.1841004184100417E-2</v>
      </c>
      <c r="Y186" s="74">
        <f t="shared" si="20"/>
        <v>0.44848484848484849</v>
      </c>
      <c r="Z186" s="75">
        <v>2390</v>
      </c>
      <c r="AB186" s="20" t="s">
        <v>2642</v>
      </c>
    </row>
    <row r="187" spans="1:28" ht="90" x14ac:dyDescent="0.25">
      <c r="A187" s="71" t="str">
        <f>INDEX('Выгр Торг'!$A:$A,MATCH($B187,'Выгр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7" s="88">
        <v>137253</v>
      </c>
      <c r="C187" s="72">
        <f>VLOOKUP($B187,'Выгр Торг'!$B:$P,C$1,0)</f>
        <v>104576</v>
      </c>
      <c r="D187" s="71" t="str">
        <f>VLOOKUP($B187,'Выгр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Платина (серебристо-бежевый, 691))</v>
      </c>
      <c r="E187" s="72" t="str">
        <f>VLOOKUP($B187,'Выгр Торг'!$B:$P,E$1,0)</f>
        <v>Y</v>
      </c>
      <c r="F187" s="72" t="str">
        <f>VLOOKUP($B187,'Выгр Торг'!$B:$P,F$1,0)</f>
        <v>1</v>
      </c>
      <c r="G187" s="36" t="s">
        <v>512</v>
      </c>
      <c r="H187" s="28">
        <v>104508</v>
      </c>
      <c r="I187" s="53">
        <f>INDEX($I:$I,MATCH($H187,$C:$C,0))</f>
        <v>300</v>
      </c>
      <c r="J187" s="5" t="s">
        <v>3410</v>
      </c>
      <c r="K187" s="56">
        <f>INDEX($K:$K,MATCH($H187,$C:$C,0))+I187</f>
        <v>1650</v>
      </c>
      <c r="L187" s="14">
        <f>VLOOKUP(K187,Наценка!$A$1:$B$8,2,1)</f>
        <v>1.45</v>
      </c>
      <c r="M187" s="56">
        <f>INDEX($M:$M,MATCH($H187,$C:$C,0))+I187*$M$2</f>
        <v>2290</v>
      </c>
      <c r="N187" s="57">
        <f t="shared" si="14"/>
        <v>2290</v>
      </c>
      <c r="O187" s="72">
        <f>VLOOKUP($B187,'Выгр Торг'!$B:$P,O$1,0)</f>
        <v>1650</v>
      </c>
      <c r="P187" s="72">
        <f>VLOOKUP($B187,'Выгр Торг'!$B:$P,P$1,0)</f>
        <v>2390</v>
      </c>
      <c r="Q187" s="42">
        <f t="shared" si="15"/>
        <v>0</v>
      </c>
      <c r="R187" s="42">
        <f t="shared" si="16"/>
        <v>100</v>
      </c>
      <c r="S187" s="85">
        <f t="shared" si="17"/>
        <v>2290</v>
      </c>
      <c r="T187" s="60">
        <f>IFERROR(VLOOKUP($B187,'Из ГУГЛа'!$B:$G,4,0)*U187+V187,VLOOKUP($B187,'Из ГУГЛа'!$B:$G,4,0))</f>
        <v>2390</v>
      </c>
      <c r="U187" s="15">
        <v>1</v>
      </c>
      <c r="V187" s="59"/>
      <c r="W187" s="74">
        <f t="shared" si="18"/>
        <v>0.38787878787878793</v>
      </c>
      <c r="X187" s="74">
        <f t="shared" si="19"/>
        <v>4.1841004184100417E-2</v>
      </c>
      <c r="Y187" s="74">
        <f t="shared" si="20"/>
        <v>0.44848484848484849</v>
      </c>
      <c r="Z187" s="75">
        <v>2390</v>
      </c>
      <c r="AB187" s="20" t="s">
        <v>2642</v>
      </c>
    </row>
    <row r="188" spans="1:28" ht="90" x14ac:dyDescent="0.25">
      <c r="A188" s="71" t="str">
        <f>INDEX('Выгр Торг'!$A:$A,MATCH($B188,'Выгр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8" s="88">
        <v>137254</v>
      </c>
      <c r="C188" s="72">
        <f>VLOOKUP($B188,'Выгр Торг'!$B:$P,C$1,0)</f>
        <v>104577</v>
      </c>
      <c r="D188" s="71" t="str">
        <f>VLOOKUP($B188,'Выгр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Портвейн (темно-вишневый металлик, 192))</v>
      </c>
      <c r="E188" s="72" t="str">
        <f>VLOOKUP($B188,'Выгр Торг'!$B:$P,E$1,0)</f>
        <v>Y</v>
      </c>
      <c r="F188" s="72" t="str">
        <f>VLOOKUP($B188,'Выгр Торг'!$B:$P,F$1,0)</f>
        <v>1</v>
      </c>
      <c r="G188" s="36" t="s">
        <v>512</v>
      </c>
      <c r="H188" s="28">
        <v>104508</v>
      </c>
      <c r="I188" s="53">
        <f>INDEX($I:$I,MATCH($H188,$C:$C,0))</f>
        <v>300</v>
      </c>
      <c r="J188" s="5" t="s">
        <v>3410</v>
      </c>
      <c r="K188" s="56">
        <f>INDEX($K:$K,MATCH($H188,$C:$C,0))+I188</f>
        <v>1650</v>
      </c>
      <c r="L188" s="14">
        <f>VLOOKUP(K188,Наценка!$A$1:$B$8,2,1)</f>
        <v>1.45</v>
      </c>
      <c r="M188" s="56">
        <f>INDEX($M:$M,MATCH($H188,$C:$C,0))+I188*$M$2</f>
        <v>2290</v>
      </c>
      <c r="N188" s="57">
        <f t="shared" si="14"/>
        <v>2290</v>
      </c>
      <c r="O188" s="72">
        <f>VLOOKUP($B188,'Выгр Торг'!$B:$P,O$1,0)</f>
        <v>1650</v>
      </c>
      <c r="P188" s="72">
        <f>VLOOKUP($B188,'Выгр Торг'!$B:$P,P$1,0)</f>
        <v>2390</v>
      </c>
      <c r="Q188" s="42">
        <f t="shared" si="15"/>
        <v>0</v>
      </c>
      <c r="R188" s="42">
        <f t="shared" si="16"/>
        <v>100</v>
      </c>
      <c r="S188" s="85">
        <f t="shared" si="17"/>
        <v>2290</v>
      </c>
      <c r="T188" s="60">
        <f>IFERROR(VLOOKUP($B188,'Из ГУГЛа'!$B:$G,4,0)*U188+V188,VLOOKUP($B188,'Из ГУГЛа'!$B:$G,4,0))</f>
        <v>2390</v>
      </c>
      <c r="U188" s="15">
        <v>1</v>
      </c>
      <c r="V188" s="59"/>
      <c r="W188" s="74">
        <f t="shared" si="18"/>
        <v>0.38787878787878793</v>
      </c>
      <c r="X188" s="74">
        <f t="shared" si="19"/>
        <v>4.1841004184100417E-2</v>
      </c>
      <c r="Y188" s="74">
        <f t="shared" si="20"/>
        <v>0.44848484848484849</v>
      </c>
      <c r="Z188" s="75">
        <v>2390</v>
      </c>
      <c r="AB188" s="20" t="s">
        <v>2642</v>
      </c>
    </row>
    <row r="189" spans="1:28" ht="90" x14ac:dyDescent="0.25">
      <c r="A189" s="71" t="str">
        <f>INDEX('Выгр Торг'!$A:$A,MATCH($B189,'Выгр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89" s="88">
        <v>137255</v>
      </c>
      <c r="C189" s="72">
        <f>VLOOKUP($B189,'Выгр Торг'!$B:$P,C$1,0)</f>
        <v>104578</v>
      </c>
      <c r="D189" s="71" t="str">
        <f>VLOOKUP($B189,'Выгр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Премьер (канареечный желтый, 222))</v>
      </c>
      <c r="E189" s="72" t="str">
        <f>VLOOKUP($B189,'Выгр Торг'!$B:$P,E$1,0)</f>
        <v>Y</v>
      </c>
      <c r="F189" s="72" t="str">
        <f>VLOOKUP($B189,'Выгр Торг'!$B:$P,F$1,0)</f>
        <v>1</v>
      </c>
      <c r="G189" s="36" t="s">
        <v>512</v>
      </c>
      <c r="H189" s="28">
        <v>104508</v>
      </c>
      <c r="I189" s="53">
        <f>INDEX($I:$I,MATCH($H189,$C:$C,0))</f>
        <v>300</v>
      </c>
      <c r="J189" s="5" t="s">
        <v>3410</v>
      </c>
      <c r="K189" s="56">
        <f>INDEX($K:$K,MATCH($H189,$C:$C,0))+I189</f>
        <v>1650</v>
      </c>
      <c r="L189" s="14">
        <f>VLOOKUP(K189,Наценка!$A$1:$B$8,2,1)</f>
        <v>1.45</v>
      </c>
      <c r="M189" s="56">
        <f>INDEX($M:$M,MATCH($H189,$C:$C,0))+I189*$M$2</f>
        <v>2290</v>
      </c>
      <c r="N189" s="57">
        <f t="shared" si="14"/>
        <v>2290</v>
      </c>
      <c r="O189" s="72">
        <f>VLOOKUP($B189,'Выгр Торг'!$B:$P,O$1,0)</f>
        <v>1650</v>
      </c>
      <c r="P189" s="72">
        <f>VLOOKUP($B189,'Выгр Торг'!$B:$P,P$1,0)</f>
        <v>2390</v>
      </c>
      <c r="Q189" s="42">
        <f t="shared" si="15"/>
        <v>0</v>
      </c>
      <c r="R189" s="42">
        <f t="shared" si="16"/>
        <v>100</v>
      </c>
      <c r="S189" s="85">
        <f t="shared" si="17"/>
        <v>2290</v>
      </c>
      <c r="T189" s="60">
        <f>IFERROR(VLOOKUP($B189,'Из ГУГЛа'!$B:$G,4,0)*U189+V189,VLOOKUP($B189,'Из ГУГЛа'!$B:$G,4,0))</f>
        <v>2390</v>
      </c>
      <c r="U189" s="15">
        <v>1</v>
      </c>
      <c r="V189" s="59"/>
      <c r="W189" s="74">
        <f t="shared" si="18"/>
        <v>0.38787878787878793</v>
      </c>
      <c r="X189" s="74">
        <f t="shared" si="19"/>
        <v>4.1841004184100417E-2</v>
      </c>
      <c r="Y189" s="74">
        <f t="shared" si="20"/>
        <v>0.44848484848484849</v>
      </c>
      <c r="Z189" s="75">
        <v>2390</v>
      </c>
      <c r="AB189" s="20" t="s">
        <v>2642</v>
      </c>
    </row>
    <row r="190" spans="1:28" ht="90" x14ac:dyDescent="0.25">
      <c r="A190" s="71" t="str">
        <f>INDEX('Выгр Торг'!$A:$A,MATCH($B190,'Выгр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0" s="88">
        <v>137256</v>
      </c>
      <c r="C190" s="72">
        <f>VLOOKUP($B190,'Выгр Торг'!$B:$P,C$1,0)</f>
        <v>104579</v>
      </c>
      <c r="D190" s="71" t="str">
        <f>VLOOKUP($B190,'Выгр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Рислинг (серебристо-бледно-серый, 610))</v>
      </c>
      <c r="E190" s="72" t="str">
        <f>VLOOKUP($B190,'Выгр Торг'!$B:$P,E$1,0)</f>
        <v>Y</v>
      </c>
      <c r="F190" s="72" t="str">
        <f>VLOOKUP($B190,'Выгр Торг'!$B:$P,F$1,0)</f>
        <v>1</v>
      </c>
      <c r="G190" s="36" t="s">
        <v>512</v>
      </c>
      <c r="H190" s="28">
        <v>104508</v>
      </c>
      <c r="I190" s="53">
        <f>INDEX($I:$I,MATCH($H190,$C:$C,0))</f>
        <v>300</v>
      </c>
      <c r="J190" s="5" t="s">
        <v>3410</v>
      </c>
      <c r="K190" s="56">
        <f>INDEX($K:$K,MATCH($H190,$C:$C,0))+I190</f>
        <v>1650</v>
      </c>
      <c r="L190" s="14">
        <f>VLOOKUP(K190,Наценка!$A$1:$B$8,2,1)</f>
        <v>1.45</v>
      </c>
      <c r="M190" s="56">
        <f>INDEX($M:$M,MATCH($H190,$C:$C,0))+I190*$M$2</f>
        <v>2290</v>
      </c>
      <c r="N190" s="57">
        <f t="shared" si="14"/>
        <v>2290</v>
      </c>
      <c r="O190" s="72">
        <f>VLOOKUP($B190,'Выгр Торг'!$B:$P,O$1,0)</f>
        <v>1650</v>
      </c>
      <c r="P190" s="72">
        <f>VLOOKUP($B190,'Выгр Торг'!$B:$P,P$1,0)</f>
        <v>2390</v>
      </c>
      <c r="Q190" s="42">
        <f t="shared" si="15"/>
        <v>0</v>
      </c>
      <c r="R190" s="42">
        <f t="shared" si="16"/>
        <v>100</v>
      </c>
      <c r="S190" s="85">
        <f t="shared" si="17"/>
        <v>2290</v>
      </c>
      <c r="T190" s="60">
        <f>IFERROR(VLOOKUP($B190,'Из ГУГЛа'!$B:$G,4,0)*U190+V190,VLOOKUP($B190,'Из ГУГЛа'!$B:$G,4,0))</f>
        <v>2390</v>
      </c>
      <c r="U190" s="15">
        <v>1</v>
      </c>
      <c r="V190" s="59"/>
      <c r="W190" s="74">
        <f t="shared" si="18"/>
        <v>0.38787878787878793</v>
      </c>
      <c r="X190" s="74">
        <f t="shared" si="19"/>
        <v>4.1841004184100417E-2</v>
      </c>
      <c r="Y190" s="74">
        <f t="shared" si="20"/>
        <v>0.44848484848484849</v>
      </c>
      <c r="Z190" s="75">
        <v>2390</v>
      </c>
      <c r="AB190" s="20" t="s">
        <v>2642</v>
      </c>
    </row>
    <row r="191" spans="1:28" ht="90" x14ac:dyDescent="0.25">
      <c r="A191" s="71" t="str">
        <f>INDEX('Выгр Торг'!$A:$A,MATCH($B191,'Выгр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1" s="88">
        <v>137257</v>
      </c>
      <c r="C191" s="72">
        <f>VLOOKUP($B191,'Выгр Торг'!$B:$P,C$1,0)</f>
        <v>104580</v>
      </c>
      <c r="D191" s="71" t="str">
        <f>VLOOKUP($B191,'Выгр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Слива (серебристо-ярко-синий, 478))</v>
      </c>
      <c r="E191" s="72" t="str">
        <f>VLOOKUP($B191,'Выгр Торг'!$B:$P,E$1,0)</f>
        <v>Y</v>
      </c>
      <c r="F191" s="72" t="str">
        <f>VLOOKUP($B191,'Выгр Торг'!$B:$P,F$1,0)</f>
        <v>1</v>
      </c>
      <c r="G191" s="36" t="s">
        <v>512</v>
      </c>
      <c r="H191" s="28">
        <v>104508</v>
      </c>
      <c r="I191" s="53">
        <f>INDEX($I:$I,MATCH($H191,$C:$C,0))</f>
        <v>300</v>
      </c>
      <c r="J191" s="5" t="s">
        <v>3410</v>
      </c>
      <c r="K191" s="56">
        <f>INDEX($K:$K,MATCH($H191,$C:$C,0))+I191</f>
        <v>1650</v>
      </c>
      <c r="L191" s="14">
        <f>VLOOKUP(K191,Наценка!$A$1:$B$8,2,1)</f>
        <v>1.45</v>
      </c>
      <c r="M191" s="56">
        <f>INDEX($M:$M,MATCH($H191,$C:$C,0))+I191*$M$2</f>
        <v>2290</v>
      </c>
      <c r="N191" s="57">
        <f t="shared" si="14"/>
        <v>2290</v>
      </c>
      <c r="O191" s="72">
        <f>VLOOKUP($B191,'Выгр Торг'!$B:$P,O$1,0)</f>
        <v>1650</v>
      </c>
      <c r="P191" s="72">
        <f>VLOOKUP($B191,'Выгр Торг'!$B:$P,P$1,0)</f>
        <v>2390</v>
      </c>
      <c r="Q191" s="42">
        <f t="shared" si="15"/>
        <v>0</v>
      </c>
      <c r="R191" s="42">
        <f t="shared" si="16"/>
        <v>100</v>
      </c>
      <c r="S191" s="85">
        <f t="shared" si="17"/>
        <v>2290</v>
      </c>
      <c r="T191" s="60">
        <f>IFERROR(VLOOKUP($B191,'Из ГУГЛа'!$B:$G,4,0)*U191+V191,VLOOKUP($B191,'Из ГУГЛа'!$B:$G,4,0))</f>
        <v>2390</v>
      </c>
      <c r="U191" s="15">
        <v>1</v>
      </c>
      <c r="V191" s="59"/>
      <c r="W191" s="74">
        <f t="shared" si="18"/>
        <v>0.38787878787878793</v>
      </c>
      <c r="X191" s="74">
        <f t="shared" si="19"/>
        <v>4.1841004184100417E-2</v>
      </c>
      <c r="Y191" s="74">
        <f t="shared" si="20"/>
        <v>0.44848484848484849</v>
      </c>
      <c r="Z191" s="75">
        <v>2390</v>
      </c>
      <c r="AB191" s="20" t="s">
        <v>2642</v>
      </c>
    </row>
    <row r="192" spans="1:28" ht="90" x14ac:dyDescent="0.25">
      <c r="A192" s="71" t="str">
        <f>INDEX('Выгр Торг'!$A:$A,MATCH($B192,'Выгр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2" s="88">
        <v>137258</v>
      </c>
      <c r="C192" s="72">
        <f>VLOOKUP($B192,'Выгр Торг'!$B:$P,C$1,0)</f>
        <v>104581</v>
      </c>
      <c r="D192" s="71" t="str">
        <f>VLOOKUP($B192,'Выгр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Снежная королева (серебристый, 690))</v>
      </c>
      <c r="E192" s="72" t="str">
        <f>VLOOKUP($B192,'Выгр Торг'!$B:$P,E$1,0)</f>
        <v>Y</v>
      </c>
      <c r="F192" s="72" t="str">
        <f>VLOOKUP($B192,'Выгр Торг'!$B:$P,F$1,0)</f>
        <v>1</v>
      </c>
      <c r="G192" s="36" t="s">
        <v>512</v>
      </c>
      <c r="H192" s="28">
        <v>104508</v>
      </c>
      <c r="I192" s="53">
        <f>INDEX($I:$I,MATCH($H192,$C:$C,0))</f>
        <v>300</v>
      </c>
      <c r="J192" s="5" t="s">
        <v>3410</v>
      </c>
      <c r="K192" s="56">
        <f>INDEX($K:$K,MATCH($H192,$C:$C,0))+I192</f>
        <v>1650</v>
      </c>
      <c r="L192" s="14">
        <f>VLOOKUP(K192,Наценка!$A$1:$B$8,2,1)</f>
        <v>1.45</v>
      </c>
      <c r="M192" s="56">
        <f>INDEX($M:$M,MATCH($H192,$C:$C,0))+I192*$M$2</f>
        <v>2290</v>
      </c>
      <c r="N192" s="57">
        <f t="shared" si="14"/>
        <v>2290</v>
      </c>
      <c r="O192" s="72">
        <f>VLOOKUP($B192,'Выгр Торг'!$B:$P,O$1,0)</f>
        <v>1650</v>
      </c>
      <c r="P192" s="72">
        <f>VLOOKUP($B192,'Выгр Торг'!$B:$P,P$1,0)</f>
        <v>2390</v>
      </c>
      <c r="Q192" s="42">
        <f t="shared" si="15"/>
        <v>0</v>
      </c>
      <c r="R192" s="42">
        <f t="shared" si="16"/>
        <v>100</v>
      </c>
      <c r="S192" s="85">
        <f t="shared" si="17"/>
        <v>2290</v>
      </c>
      <c r="T192" s="60">
        <f>IFERROR(VLOOKUP($B192,'Из ГУГЛа'!$B:$G,4,0)*U192+V192,VLOOKUP($B192,'Из ГУГЛа'!$B:$G,4,0))</f>
        <v>2390</v>
      </c>
      <c r="U192" s="15">
        <v>1</v>
      </c>
      <c r="V192" s="59"/>
      <c r="W192" s="74">
        <f t="shared" si="18"/>
        <v>0.38787878787878793</v>
      </c>
      <c r="X192" s="74">
        <f t="shared" si="19"/>
        <v>4.1841004184100417E-2</v>
      </c>
      <c r="Y192" s="74">
        <f t="shared" si="20"/>
        <v>0.44848484848484849</v>
      </c>
      <c r="Z192" s="75">
        <v>2390</v>
      </c>
      <c r="AB192" s="20" t="s">
        <v>2642</v>
      </c>
    </row>
    <row r="193" spans="1:28" ht="90" x14ac:dyDescent="0.25">
      <c r="A193" s="71" t="str">
        <f>INDEX('Выгр Торг'!$A:$A,MATCH($B193,'Выгр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3" s="88">
        <v>137259</v>
      </c>
      <c r="C193" s="72">
        <f>VLOOKUP($B193,'Выгр Торг'!$B:$P,C$1,0)</f>
        <v>104582</v>
      </c>
      <c r="D193" s="71" t="str">
        <f>VLOOKUP($B193,'Выгр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Совиньон (серебристо-серый, 650))</v>
      </c>
      <c r="E193" s="72" t="str">
        <f>VLOOKUP($B193,'Выгр Торг'!$B:$P,E$1,0)</f>
        <v>Y</v>
      </c>
      <c r="F193" s="72" t="str">
        <f>VLOOKUP($B193,'Выгр Торг'!$B:$P,F$1,0)</f>
        <v>1</v>
      </c>
      <c r="G193" s="36" t="s">
        <v>512</v>
      </c>
      <c r="H193" s="28">
        <v>104508</v>
      </c>
      <c r="I193" s="53">
        <f>INDEX($I:$I,MATCH($H193,$C:$C,0))</f>
        <v>300</v>
      </c>
      <c r="J193" s="5" t="s">
        <v>3410</v>
      </c>
      <c r="K193" s="56">
        <f>INDEX($K:$K,MATCH($H193,$C:$C,0))+I193</f>
        <v>1650</v>
      </c>
      <c r="L193" s="14">
        <f>VLOOKUP(K193,Наценка!$A$1:$B$8,2,1)</f>
        <v>1.45</v>
      </c>
      <c r="M193" s="56">
        <f>INDEX($M:$M,MATCH($H193,$C:$C,0))+I193*$M$2</f>
        <v>2290</v>
      </c>
      <c r="N193" s="57">
        <f t="shared" si="14"/>
        <v>2290</v>
      </c>
      <c r="O193" s="72">
        <f>VLOOKUP($B193,'Выгр Торг'!$B:$P,O$1,0)</f>
        <v>1650</v>
      </c>
      <c r="P193" s="72">
        <f>VLOOKUP($B193,'Выгр Торг'!$B:$P,P$1,0)</f>
        <v>2390</v>
      </c>
      <c r="Q193" s="42">
        <f t="shared" si="15"/>
        <v>0</v>
      </c>
      <c r="R193" s="42">
        <f t="shared" si="16"/>
        <v>100</v>
      </c>
      <c r="S193" s="85">
        <f t="shared" si="17"/>
        <v>2290</v>
      </c>
      <c r="T193" s="60">
        <f>IFERROR(VLOOKUP($B193,'Из ГУГЛа'!$B:$G,4,0)*U193+V193,VLOOKUP($B193,'Из ГУГЛа'!$B:$G,4,0))</f>
        <v>2390</v>
      </c>
      <c r="U193" s="15">
        <v>1</v>
      </c>
      <c r="V193" s="59"/>
      <c r="W193" s="74">
        <f t="shared" si="18"/>
        <v>0.38787878787878793</v>
      </c>
      <c r="X193" s="74">
        <f t="shared" si="19"/>
        <v>4.1841004184100417E-2</v>
      </c>
      <c r="Y193" s="74">
        <f t="shared" si="20"/>
        <v>0.44848484848484849</v>
      </c>
      <c r="Z193" s="75">
        <v>2390</v>
      </c>
      <c r="AB193" s="20" t="s">
        <v>2642</v>
      </c>
    </row>
    <row r="194" spans="1:28" ht="90" x14ac:dyDescent="0.25">
      <c r="A194" s="71" t="str">
        <f>INDEX('Выгр Торг'!$A:$A,MATCH($B194,'Выгр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4" s="88">
        <v>137260</v>
      </c>
      <c r="C194" s="72">
        <f>VLOOKUP($B194,'Выгр Торг'!$B:$P,C$1,0)</f>
        <v>104583</v>
      </c>
      <c r="D194" s="71" t="str">
        <f>VLOOKUP($B194,'Выгр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Черная жемчужина (черный, 676))</v>
      </c>
      <c r="E194" s="72" t="str">
        <f>VLOOKUP($B194,'Выгр Торг'!$B:$P,E$1,0)</f>
        <v>Y</v>
      </c>
      <c r="F194" s="72" t="str">
        <f>VLOOKUP($B194,'Выгр Торг'!$B:$P,F$1,0)</f>
        <v>1</v>
      </c>
      <c r="G194" s="36" t="s">
        <v>512</v>
      </c>
      <c r="H194" s="28">
        <v>104508</v>
      </c>
      <c r="I194" s="53">
        <f>INDEX($I:$I,MATCH($H194,$C:$C,0))</f>
        <v>300</v>
      </c>
      <c r="J194" s="5" t="s">
        <v>3410</v>
      </c>
      <c r="K194" s="56">
        <f>INDEX($K:$K,MATCH($H194,$C:$C,0))+I194</f>
        <v>1650</v>
      </c>
      <c r="L194" s="14">
        <f>VLOOKUP(K194,Наценка!$A$1:$B$8,2,1)</f>
        <v>1.45</v>
      </c>
      <c r="M194" s="56">
        <f>INDEX($M:$M,MATCH($H194,$C:$C,0))+I194*$M$2</f>
        <v>2290</v>
      </c>
      <c r="N194" s="57">
        <f t="shared" ref="N194:N257" si="21">IF(M194&lt;=1000,(ROUNDUP(M194,-1)-1),(ROUNDUP(M194,-2)-10))</f>
        <v>2290</v>
      </c>
      <c r="O194" s="72">
        <f>VLOOKUP($B194,'Выгр Торг'!$B:$P,O$1,0)</f>
        <v>1650</v>
      </c>
      <c r="P194" s="72">
        <f>VLOOKUP($B194,'Выгр Торг'!$B:$P,P$1,0)</f>
        <v>2390</v>
      </c>
      <c r="Q194" s="42">
        <f t="shared" si="15"/>
        <v>0</v>
      </c>
      <c r="R194" s="42">
        <f t="shared" si="16"/>
        <v>100</v>
      </c>
      <c r="S194" s="85">
        <f t="shared" si="17"/>
        <v>2290</v>
      </c>
      <c r="T194" s="60">
        <f>IFERROR(VLOOKUP($B194,'Из ГУГЛа'!$B:$G,4,0)*U194+V194,VLOOKUP($B194,'Из ГУГЛа'!$B:$G,4,0))</f>
        <v>2390</v>
      </c>
      <c r="U194" s="15">
        <v>1</v>
      </c>
      <c r="V194" s="59"/>
      <c r="W194" s="74">
        <f t="shared" si="18"/>
        <v>0.38787878787878793</v>
      </c>
      <c r="X194" s="74">
        <f t="shared" si="19"/>
        <v>4.1841004184100417E-2</v>
      </c>
      <c r="Y194" s="74">
        <f t="shared" si="20"/>
        <v>0.44848484848484849</v>
      </c>
      <c r="Z194" s="75">
        <v>2390</v>
      </c>
      <c r="AB194" s="20" t="s">
        <v>2642</v>
      </c>
    </row>
    <row r="195" spans="1:28" ht="90" x14ac:dyDescent="0.25">
      <c r="A195" s="71" t="str">
        <f>INDEX('Выгр Торг'!$A:$A,MATCH($B195,'Выгр Торг'!$B:$B,0))</f>
        <v>Боковое зеркало "АТП" Лифтбек с электроприводом, обогревом и повторителем для Лада (Гранта, Калина, Калина 2), Датсун (mi-DO, on-DO)</v>
      </c>
      <c r="B195" s="88">
        <v>137261</v>
      </c>
      <c r="C195" s="72">
        <f>VLOOKUP($B195,'Выгр Торг'!$B:$P,C$1,0)</f>
        <v>104584</v>
      </c>
      <c r="D195" s="71" t="str">
        <f>VLOOKUP($B195,'Выгр Торг'!$B:$P,D$1,0)</f>
        <v>Боковое зеркало "АТП" Лифтбек с электроприводом, обогревом и повторителем для Лада (Гранта, Калина, Калина 2), Датсун (mi-DO, on-DO) (Правая (пассажирская), В цвет, Черника (темно-синий, 482))</v>
      </c>
      <c r="E195" s="72" t="str">
        <f>VLOOKUP($B195,'Выгр Торг'!$B:$P,E$1,0)</f>
        <v>Y</v>
      </c>
      <c r="F195" s="72" t="str">
        <f>VLOOKUP($B195,'Выгр Торг'!$B:$P,F$1,0)</f>
        <v>1</v>
      </c>
      <c r="G195" s="36" t="s">
        <v>512</v>
      </c>
      <c r="H195" s="28">
        <v>104508</v>
      </c>
      <c r="I195" s="53">
        <f>INDEX($I:$I,MATCH($H195,$C:$C,0))</f>
        <v>300</v>
      </c>
      <c r="J195" s="5" t="s">
        <v>3410</v>
      </c>
      <c r="K195" s="56">
        <f>INDEX($K:$K,MATCH($H195,$C:$C,0))+I195</f>
        <v>1650</v>
      </c>
      <c r="L195" s="14">
        <f>VLOOKUP(K195,Наценка!$A$1:$B$8,2,1)</f>
        <v>1.45</v>
      </c>
      <c r="M195" s="56">
        <f>INDEX($M:$M,MATCH($H195,$C:$C,0))+I195*$M$2</f>
        <v>2290</v>
      </c>
      <c r="N195" s="57">
        <f t="shared" si="21"/>
        <v>2290</v>
      </c>
      <c r="O195" s="72">
        <f>VLOOKUP($B195,'Выгр Торг'!$B:$P,O$1,0)</f>
        <v>1650</v>
      </c>
      <c r="P195" s="72">
        <f>VLOOKUP($B195,'Выгр Торг'!$B:$P,P$1,0)</f>
        <v>2390</v>
      </c>
      <c r="Q195" s="42">
        <f t="shared" ref="Q195:Q258" si="22">O195-K195</f>
        <v>0</v>
      </c>
      <c r="R195" s="42">
        <f t="shared" ref="R195:R258" si="23">P195-N195</f>
        <v>100</v>
      </c>
      <c r="S195" s="85">
        <f t="shared" si="17"/>
        <v>2290</v>
      </c>
      <c r="T195" s="60">
        <f>IFERROR(VLOOKUP($B195,'Из ГУГЛа'!$B:$G,4,0)*U195+V195,VLOOKUP($B195,'Из ГУГЛа'!$B:$G,4,0))</f>
        <v>2390</v>
      </c>
      <c r="U195" s="15">
        <v>1</v>
      </c>
      <c r="V195" s="59"/>
      <c r="W195" s="74">
        <f t="shared" ref="W195:W258" si="24">IFERROR(S195/K195-1,"")</f>
        <v>0.38787878787878793</v>
      </c>
      <c r="X195" s="74">
        <f t="shared" ref="X195:X258" si="25">IFERROR((Z195-S195)/Z195,"")</f>
        <v>4.1841004184100417E-2</v>
      </c>
      <c r="Y195" s="74">
        <f t="shared" ref="Y195:Y258" si="26">IFERROR(IF(Z195="","",Z195/K195-1),"")</f>
        <v>0.44848484848484849</v>
      </c>
      <c r="Z195" s="75">
        <v>2390</v>
      </c>
      <c r="AB195" s="20" t="s">
        <v>2642</v>
      </c>
    </row>
    <row r="196" spans="1:28" ht="60" x14ac:dyDescent="0.25">
      <c r="A196" s="71" t="str">
        <f>INDEX('Выгр Торг'!$A:$A,MATCH($B196,'Выгр Торг'!$B:$B,0))</f>
        <v>Боковые зеркала "Salina" (электрические, обогрев, поворотник) для ВАЗ 2110-2112, Лада Приора</v>
      </c>
      <c r="B196" s="88">
        <v>137287</v>
      </c>
      <c r="C196" s="72">
        <f>VLOOKUP($B196,'Выгр Торг'!$B:$P,C$1,0)</f>
        <v>74049</v>
      </c>
      <c r="D196" s="71" t="str">
        <f>VLOOKUP($B196,'Выгр Торг'!$B:$P,D$1,0)</f>
        <v>Боковые зеркала "Salina" (электрические, обогрев, поворотник) для ВАЗ 2110-2112, Лада Приора (Без покраски)</v>
      </c>
      <c r="E196" s="72" t="str">
        <f>VLOOKUP($B196,'Выгр Торг'!$B:$P,E$1,0)</f>
        <v>Y</v>
      </c>
      <c r="F196" s="72" t="str">
        <f>VLOOKUP($B196,'Выгр Торг'!$B:$P,F$1,0)</f>
        <v>1ск1</v>
      </c>
      <c r="G196" s="36"/>
      <c r="H196" s="28">
        <v>74049</v>
      </c>
      <c r="I196" s="52">
        <v>600</v>
      </c>
      <c r="J196" s="5" t="s">
        <v>2577</v>
      </c>
      <c r="K196" s="73">
        <f>O196</f>
        <v>3300</v>
      </c>
      <c r="L196" s="14">
        <f>VLOOKUP(K196,Наценка!$A$1:$B$8,2,1)</f>
        <v>1.4</v>
      </c>
      <c r="M196" s="92">
        <f>Z196-100</f>
        <v>7490</v>
      </c>
      <c r="N196" s="57">
        <f t="shared" si="21"/>
        <v>7490</v>
      </c>
      <c r="O196" s="72">
        <f>VLOOKUP($B196,'Выгр Торг'!$B:$P,O$1,0)</f>
        <v>3300</v>
      </c>
      <c r="P196" s="72">
        <f>VLOOKUP($B196,'Выгр Торг'!$B:$P,P$1,0)</f>
        <v>7690</v>
      </c>
      <c r="Q196" s="42">
        <f t="shared" si="22"/>
        <v>0</v>
      </c>
      <c r="R196" s="42">
        <f t="shared" si="23"/>
        <v>200</v>
      </c>
      <c r="S196" s="85">
        <f t="shared" ref="S196:S259" si="27">IFERROR(ROUND(N196*(1-$S$2),),"")</f>
        <v>7490</v>
      </c>
      <c r="T196" s="60">
        <f>IFERROR(VLOOKUP($B196,'Из ГУГЛа'!$B:$G,4,0)*U196+V196,VLOOKUP($B196,'Из ГУГЛа'!$B:$G,4,0))</f>
        <v>7590</v>
      </c>
      <c r="U196" s="15">
        <v>1</v>
      </c>
      <c r="V196" s="59"/>
      <c r="W196" s="74">
        <f t="shared" si="24"/>
        <v>1.2696969696969695</v>
      </c>
      <c r="X196" s="74">
        <f t="shared" si="25"/>
        <v>1.3175230566534914E-2</v>
      </c>
      <c r="Y196" s="74">
        <f t="shared" si="26"/>
        <v>1.2999999999999998</v>
      </c>
      <c r="Z196" s="75">
        <v>7590</v>
      </c>
      <c r="AA196" s="4">
        <v>400</v>
      </c>
      <c r="AB196" s="20" t="s">
        <v>2638</v>
      </c>
    </row>
    <row r="197" spans="1:28" ht="60" x14ac:dyDescent="0.25">
      <c r="A197" s="71" t="str">
        <f>INDEX('Выгр Торг'!$A:$A,MATCH($B197,'Выгр Торг'!$B:$B,0))</f>
        <v>Боковые зеркала "Salina" (электрические, обогрев, поворотник) для ВАЗ 2110-2112, Лада Приора</v>
      </c>
      <c r="B197" s="88">
        <v>137288</v>
      </c>
      <c r="C197" s="72">
        <f>VLOOKUP($B197,'Выгр Торг'!$B:$P,C$1,0)</f>
        <v>74050</v>
      </c>
      <c r="D197" s="71" t="str">
        <f>VLOOKUP($B197,'Выгр Торг'!$B:$P,D$1,0)</f>
        <v>Боковые зеркала "Salina" (электрические, обогрев, поворотник) для ВАЗ 2110-2112, Лада Приора (В цвет кузова, Уточнить у менеджера)</v>
      </c>
      <c r="E197" s="72" t="str">
        <f>VLOOKUP($B197,'Выгр Торг'!$B:$P,E$1,0)</f>
        <v>Y</v>
      </c>
      <c r="F197" s="72" t="str">
        <f>VLOOKUP($B197,'Выгр Торг'!$B:$P,F$1,0)</f>
        <v>1</v>
      </c>
      <c r="G197" s="36"/>
      <c r="H197" s="28">
        <v>74049</v>
      </c>
      <c r="I197" s="53">
        <f>INDEX($I:$I,MATCH($H197,$C:$C,0))</f>
        <v>600</v>
      </c>
      <c r="J197" s="5" t="s">
        <v>2577</v>
      </c>
      <c r="K197" s="56">
        <f>INDEX($K:$K,MATCH($H197,$C:$C,0))+I197</f>
        <v>3900</v>
      </c>
      <c r="L197" s="14">
        <f>VLOOKUP(K197,Наценка!$A$1:$B$8,2,1)</f>
        <v>1.4</v>
      </c>
      <c r="M197" s="56">
        <f>INDEX($M:$M,MATCH($H197,$C:$C,0))+I197*$M$2</f>
        <v>8270</v>
      </c>
      <c r="N197" s="57">
        <f t="shared" si="21"/>
        <v>8290</v>
      </c>
      <c r="O197" s="72">
        <f>VLOOKUP($B197,'Выгр Торг'!$B:$P,O$1,0)</f>
        <v>3900</v>
      </c>
      <c r="P197" s="72">
        <f>VLOOKUP($B197,'Выгр Торг'!$B:$P,P$1,0)</f>
        <v>8490</v>
      </c>
      <c r="Q197" s="42">
        <f t="shared" si="22"/>
        <v>0</v>
      </c>
      <c r="R197" s="42">
        <f t="shared" si="23"/>
        <v>200</v>
      </c>
      <c r="S197" s="85">
        <f t="shared" si="27"/>
        <v>8290</v>
      </c>
      <c r="T197" s="60">
        <f>IFERROR(VLOOKUP($B197,'Из ГУГЛа'!$B:$G,4,0)*U197+V197,VLOOKUP($B197,'Из ГУГЛа'!$B:$G,4,0))</f>
        <v>7990</v>
      </c>
      <c r="U197" s="15">
        <v>1</v>
      </c>
      <c r="V197" s="76">
        <f>INDEX($AA:$AA,MATCH($H197,$C:$C,0))</f>
        <v>400</v>
      </c>
      <c r="W197" s="74">
        <f t="shared" si="24"/>
        <v>1.1256410256410256</v>
      </c>
      <c r="X197" s="74">
        <f t="shared" si="25"/>
        <v>-3.7546933667083858E-2</v>
      </c>
      <c r="Y197" s="74">
        <f t="shared" si="26"/>
        <v>1.0487179487179485</v>
      </c>
      <c r="Z197" s="76">
        <f>INDEX($Z:$Z,MATCH($H197,$C:$C,0))+V197</f>
        <v>7990</v>
      </c>
      <c r="AB197" s="43" t="str">
        <f>INDEX($AB:$AB,MATCH($H197,$C:$C,0))</f>
        <v>https://motorring.ru/product/3488-bokovye-zerkala-original-novogo-obrazca-elektroprivodom</v>
      </c>
    </row>
    <row r="198" spans="1:28" ht="60" x14ac:dyDescent="0.25">
      <c r="A198" s="71" t="str">
        <f>INDEX('Выгр Торг'!$A:$A,MATCH($B198,'Выгр Торг'!$B:$B,0))</f>
        <v>Боковые зеркала "Salina" (электрические, обогрев, поворотник) для ВАЗ 2110-2112, Лада Приора</v>
      </c>
      <c r="B198" s="88">
        <v>137289</v>
      </c>
      <c r="C198" s="72">
        <f>VLOOKUP($B198,'Выгр Торг'!$B:$P,C$1,0)</f>
        <v>121481</v>
      </c>
      <c r="D198" s="71" t="str">
        <f>VLOOKUP($B198,'Выгр Торг'!$B:$P,D$1,0)</f>
        <v>Боковые зеркала "Salina" (электрические, обогрев, поворотник) для ВАЗ 2110-2112, Лада Приора (В цвет, Аквамарин (серебристо-сине-зеленый, 460))</v>
      </c>
      <c r="E198" s="72" t="str">
        <f>VLOOKUP($B198,'Выгр Торг'!$B:$P,E$1,0)</f>
        <v>Y</v>
      </c>
      <c r="F198" s="72" t="str">
        <f>VLOOKUP($B198,'Выгр Торг'!$B:$P,F$1,0)</f>
        <v>1</v>
      </c>
      <c r="G198" s="36"/>
      <c r="H198" s="28">
        <v>74049</v>
      </c>
      <c r="I198" s="53">
        <f>INDEX($I:$I,MATCH($H198,$C:$C,0))</f>
        <v>600</v>
      </c>
      <c r="J198" s="5" t="s">
        <v>2577</v>
      </c>
      <c r="K198" s="56">
        <f>INDEX($K:$K,MATCH($H198,$C:$C,0))+I198</f>
        <v>3900</v>
      </c>
      <c r="L198" s="14">
        <f>VLOOKUP(K198,Наценка!$A$1:$B$8,2,1)</f>
        <v>1.4</v>
      </c>
      <c r="M198" s="56">
        <f>INDEX($M:$M,MATCH($H198,$C:$C,0))+I198*$M$2</f>
        <v>8270</v>
      </c>
      <c r="N198" s="57">
        <f t="shared" si="21"/>
        <v>8290</v>
      </c>
      <c r="O198" s="72">
        <f>VLOOKUP($B198,'Выгр Торг'!$B:$P,O$1,0)</f>
        <v>3900</v>
      </c>
      <c r="P198" s="72">
        <f>VLOOKUP($B198,'Выгр Торг'!$B:$P,P$1,0)</f>
        <v>8490</v>
      </c>
      <c r="Q198" s="42">
        <f t="shared" si="22"/>
        <v>0</v>
      </c>
      <c r="R198" s="42">
        <f t="shared" si="23"/>
        <v>200</v>
      </c>
      <c r="S198" s="85">
        <f t="shared" si="27"/>
        <v>8290</v>
      </c>
      <c r="T198" s="60">
        <f>IFERROR(VLOOKUP($B198,'Из ГУГЛа'!$B:$G,4,0)*U198+V198,VLOOKUP($B198,'Из ГУГЛа'!$B:$G,4,0))</f>
        <v>7990</v>
      </c>
      <c r="U198" s="15">
        <v>1</v>
      </c>
      <c r="V198" s="76">
        <f>INDEX($AA:$AA,MATCH($H198,$C:$C,0))</f>
        <v>400</v>
      </c>
      <c r="W198" s="74">
        <f t="shared" si="24"/>
        <v>1.1256410256410256</v>
      </c>
      <c r="X198" s="74">
        <f t="shared" si="25"/>
        <v>-3.7546933667083858E-2</v>
      </c>
      <c r="Y198" s="74">
        <f t="shared" si="26"/>
        <v>1.0487179487179485</v>
      </c>
      <c r="Z198" s="76">
        <f>INDEX($Z:$Z,MATCH($H198,$C:$C,0))+V198</f>
        <v>7990</v>
      </c>
      <c r="AB198" s="43" t="str">
        <f>INDEX($AB:$AB,MATCH($H198,$C:$C,0))</f>
        <v>https://motorring.ru/product/3488-bokovye-zerkala-original-novogo-obrazca-elektroprivodom</v>
      </c>
    </row>
    <row r="199" spans="1:28" ht="60" x14ac:dyDescent="0.25">
      <c r="A199" s="71" t="str">
        <f>INDEX('Выгр Торг'!$A:$A,MATCH($B199,'Выгр Торг'!$B:$B,0))</f>
        <v>Боковые зеркала "Salina" (электрические, обогрев, поворотник) для ВАЗ 2110-2112, Лада Приора</v>
      </c>
      <c r="B199" s="88">
        <v>137290</v>
      </c>
      <c r="C199" s="72">
        <f>VLOOKUP($B199,'Выгр Торг'!$B:$P,C$1,0)</f>
        <v>121482</v>
      </c>
      <c r="D199" s="71" t="str">
        <f>VLOOKUP($B199,'Выгр Торг'!$B:$P,D$1,0)</f>
        <v>Боковые зеркала "Salina" (электрические, обогрев, поворотник) для ВАЗ 2110-2112, Лада Приора (В цвет, Альтаир (серебристый светло-серый, 660))</v>
      </c>
      <c r="E199" s="72" t="str">
        <f>VLOOKUP($B199,'Выгр Торг'!$B:$P,E$1,0)</f>
        <v>Y</v>
      </c>
      <c r="F199" s="72" t="str">
        <f>VLOOKUP($B199,'Выгр Торг'!$B:$P,F$1,0)</f>
        <v>1</v>
      </c>
      <c r="G199" s="36"/>
      <c r="H199" s="28">
        <v>74049</v>
      </c>
      <c r="I199" s="53">
        <f>INDEX($I:$I,MATCH($H199,$C:$C,0))</f>
        <v>600</v>
      </c>
      <c r="J199" s="5" t="s">
        <v>2577</v>
      </c>
      <c r="K199" s="56">
        <f>INDEX($K:$K,MATCH($H199,$C:$C,0))+I199</f>
        <v>3900</v>
      </c>
      <c r="L199" s="14">
        <f>VLOOKUP(K199,Наценка!$A$1:$B$8,2,1)</f>
        <v>1.4</v>
      </c>
      <c r="M199" s="56">
        <f>INDEX($M:$M,MATCH($H199,$C:$C,0))+I199*$M$2</f>
        <v>8270</v>
      </c>
      <c r="N199" s="57">
        <f t="shared" si="21"/>
        <v>8290</v>
      </c>
      <c r="O199" s="72">
        <f>VLOOKUP($B199,'Выгр Торг'!$B:$P,O$1,0)</f>
        <v>3900</v>
      </c>
      <c r="P199" s="72">
        <f>VLOOKUP($B199,'Выгр Торг'!$B:$P,P$1,0)</f>
        <v>8490</v>
      </c>
      <c r="Q199" s="42">
        <f t="shared" si="22"/>
        <v>0</v>
      </c>
      <c r="R199" s="42">
        <f t="shared" si="23"/>
        <v>200</v>
      </c>
      <c r="S199" s="85">
        <f t="shared" si="27"/>
        <v>8290</v>
      </c>
      <c r="T199" s="60">
        <f>IFERROR(VLOOKUP($B199,'Из ГУГЛа'!$B:$G,4,0)*U199+V199,VLOOKUP($B199,'Из ГУГЛа'!$B:$G,4,0))</f>
        <v>7990</v>
      </c>
      <c r="U199" s="15">
        <v>1</v>
      </c>
      <c r="V199" s="76">
        <f>INDEX($AA:$AA,MATCH($H199,$C:$C,0))</f>
        <v>400</v>
      </c>
      <c r="W199" s="74">
        <f t="shared" si="24"/>
        <v>1.1256410256410256</v>
      </c>
      <c r="X199" s="74">
        <f t="shared" si="25"/>
        <v>-3.7546933667083858E-2</v>
      </c>
      <c r="Y199" s="74">
        <f t="shared" si="26"/>
        <v>1.0487179487179485</v>
      </c>
      <c r="Z199" s="76">
        <f>INDEX($Z:$Z,MATCH($H199,$C:$C,0))+V199</f>
        <v>7990</v>
      </c>
      <c r="AB199" s="43" t="str">
        <f>INDEX($AB:$AB,MATCH($H199,$C:$C,0))</f>
        <v>https://motorring.ru/product/3488-bokovye-zerkala-original-novogo-obrazca-elektroprivodom</v>
      </c>
    </row>
    <row r="200" spans="1:28" ht="60" x14ac:dyDescent="0.25">
      <c r="A200" s="71" t="str">
        <f>INDEX('Выгр Торг'!$A:$A,MATCH($B200,'Выгр Торг'!$B:$B,0))</f>
        <v>Боковые зеркала "Salina" (электрические, обогрев, поворотник) для ВАЗ 2110-2112, Лада Приора</v>
      </c>
      <c r="B200" s="88">
        <v>137291</v>
      </c>
      <c r="C200" s="72">
        <f>VLOOKUP($B200,'Выгр Торг'!$B:$P,C$1,0)</f>
        <v>121483</v>
      </c>
      <c r="D200" s="71" t="str">
        <f>VLOOKUP($B200,'Выгр Торг'!$B:$P,D$1,0)</f>
        <v>Боковые зеркала "Salina" (электрические, обогрев, поворотник) для ВАЗ 2110-2112, Лада Приора (В цвет, Амулет (серебристо-темно-зеленый, 371))</v>
      </c>
      <c r="E200" s="72" t="str">
        <f>VLOOKUP($B200,'Выгр Торг'!$B:$P,E$1,0)</f>
        <v>Y</v>
      </c>
      <c r="F200" s="72" t="str">
        <f>VLOOKUP($B200,'Выгр Торг'!$B:$P,F$1,0)</f>
        <v>1</v>
      </c>
      <c r="G200" s="36"/>
      <c r="H200" s="28">
        <v>74049</v>
      </c>
      <c r="I200" s="53">
        <f>INDEX($I:$I,MATCH($H200,$C:$C,0))</f>
        <v>600</v>
      </c>
      <c r="J200" s="5" t="s">
        <v>2577</v>
      </c>
      <c r="K200" s="56">
        <f>INDEX($K:$K,MATCH($H200,$C:$C,0))+I200</f>
        <v>3900</v>
      </c>
      <c r="L200" s="14">
        <f>VLOOKUP(K200,Наценка!$A$1:$B$8,2,1)</f>
        <v>1.4</v>
      </c>
      <c r="M200" s="56">
        <f>INDEX($M:$M,MATCH($H200,$C:$C,0))+I200*$M$2</f>
        <v>8270</v>
      </c>
      <c r="N200" s="57">
        <f t="shared" si="21"/>
        <v>8290</v>
      </c>
      <c r="O200" s="72">
        <f>VLOOKUP($B200,'Выгр Торг'!$B:$P,O$1,0)</f>
        <v>3900</v>
      </c>
      <c r="P200" s="72">
        <f>VLOOKUP($B200,'Выгр Торг'!$B:$P,P$1,0)</f>
        <v>8490</v>
      </c>
      <c r="Q200" s="42">
        <f t="shared" si="22"/>
        <v>0</v>
      </c>
      <c r="R200" s="42">
        <f t="shared" si="23"/>
        <v>200</v>
      </c>
      <c r="S200" s="85">
        <f t="shared" si="27"/>
        <v>8290</v>
      </c>
      <c r="T200" s="60">
        <f>IFERROR(VLOOKUP($B200,'Из ГУГЛа'!$B:$G,4,0)*U200+V200,VLOOKUP($B200,'Из ГУГЛа'!$B:$G,4,0))</f>
        <v>7990</v>
      </c>
      <c r="U200" s="15">
        <v>1</v>
      </c>
      <c r="V200" s="76">
        <f>INDEX($AA:$AA,MATCH($H200,$C:$C,0))</f>
        <v>400</v>
      </c>
      <c r="W200" s="74">
        <f t="shared" si="24"/>
        <v>1.1256410256410256</v>
      </c>
      <c r="X200" s="74">
        <f t="shared" si="25"/>
        <v>-3.7546933667083858E-2</v>
      </c>
      <c r="Y200" s="74">
        <f t="shared" si="26"/>
        <v>1.0487179487179485</v>
      </c>
      <c r="Z200" s="76">
        <f>INDEX($Z:$Z,MATCH($H200,$C:$C,0))+V200</f>
        <v>7990</v>
      </c>
      <c r="AB200" s="43" t="str">
        <f>INDEX($AB:$AB,MATCH($H200,$C:$C,0))</f>
        <v>https://motorring.ru/product/3488-bokovye-zerkala-original-novogo-obrazca-elektroprivodom</v>
      </c>
    </row>
    <row r="201" spans="1:28" ht="60" x14ac:dyDescent="0.25">
      <c r="A201" s="71" t="str">
        <f>INDEX('Выгр Торг'!$A:$A,MATCH($B201,'Выгр Торг'!$B:$B,0))</f>
        <v>Боковые зеркала "Salina" (электрические, обогрев, поворотник) для ВАЗ 2110-2112, Лада Приора</v>
      </c>
      <c r="B201" s="88">
        <v>137292</v>
      </c>
      <c r="C201" s="72">
        <f>VLOOKUP($B201,'Выгр Торг'!$B:$P,C$1,0)</f>
        <v>121484</v>
      </c>
      <c r="D201" s="71" t="str">
        <f>VLOOKUP($B201,'Выгр Торг'!$B:$P,D$1,0)</f>
        <v>Боковые зеркала "Salina" (электрические, обогрев, поворотник) для ВАЗ 2110-2112, Лада Приора (В цвет, Афалина (серебристо-зелено-голубой, 421))</v>
      </c>
      <c r="E201" s="72" t="str">
        <f>VLOOKUP($B201,'Выгр Торг'!$B:$P,E$1,0)</f>
        <v>Y</v>
      </c>
      <c r="F201" s="72" t="str">
        <f>VLOOKUP($B201,'Выгр Торг'!$B:$P,F$1,0)</f>
        <v>1</v>
      </c>
      <c r="G201" s="36"/>
      <c r="H201" s="28">
        <v>74049</v>
      </c>
      <c r="I201" s="53">
        <f>INDEX($I:$I,MATCH($H201,$C:$C,0))</f>
        <v>600</v>
      </c>
      <c r="J201" s="5" t="s">
        <v>2577</v>
      </c>
      <c r="K201" s="56">
        <f>INDEX($K:$K,MATCH($H201,$C:$C,0))+I201</f>
        <v>3900</v>
      </c>
      <c r="L201" s="14">
        <f>VLOOKUP(K201,Наценка!$A$1:$B$8,2,1)</f>
        <v>1.4</v>
      </c>
      <c r="M201" s="56">
        <f>INDEX($M:$M,MATCH($H201,$C:$C,0))+I201*$M$2</f>
        <v>8270</v>
      </c>
      <c r="N201" s="57">
        <f t="shared" si="21"/>
        <v>8290</v>
      </c>
      <c r="O201" s="72">
        <f>VLOOKUP($B201,'Выгр Торг'!$B:$P,O$1,0)</f>
        <v>3900</v>
      </c>
      <c r="P201" s="72">
        <f>VLOOKUP($B201,'Выгр Торг'!$B:$P,P$1,0)</f>
        <v>8490</v>
      </c>
      <c r="Q201" s="42">
        <f t="shared" si="22"/>
        <v>0</v>
      </c>
      <c r="R201" s="42">
        <f t="shared" si="23"/>
        <v>200</v>
      </c>
      <c r="S201" s="85">
        <f t="shared" si="27"/>
        <v>8290</v>
      </c>
      <c r="T201" s="60">
        <f>IFERROR(VLOOKUP($B201,'Из ГУГЛа'!$B:$G,4,0)*U201+V201,VLOOKUP($B201,'Из ГУГЛа'!$B:$G,4,0))</f>
        <v>7990</v>
      </c>
      <c r="U201" s="15">
        <v>1</v>
      </c>
      <c r="V201" s="76">
        <f>INDEX($AA:$AA,MATCH($H201,$C:$C,0))</f>
        <v>400</v>
      </c>
      <c r="W201" s="74">
        <f t="shared" si="24"/>
        <v>1.1256410256410256</v>
      </c>
      <c r="X201" s="74">
        <f t="shared" si="25"/>
        <v>-3.7546933667083858E-2</v>
      </c>
      <c r="Y201" s="74">
        <f t="shared" si="26"/>
        <v>1.0487179487179485</v>
      </c>
      <c r="Z201" s="76">
        <f>INDEX($Z:$Z,MATCH($H201,$C:$C,0))+V201</f>
        <v>7990</v>
      </c>
      <c r="AB201" s="43" t="str">
        <f>INDEX($AB:$AB,MATCH($H201,$C:$C,0))</f>
        <v>https://motorring.ru/product/3488-bokovye-zerkala-original-novogo-obrazca-elektroprivodom</v>
      </c>
    </row>
    <row r="202" spans="1:28" ht="60" x14ac:dyDescent="0.25">
      <c r="A202" s="71" t="str">
        <f>INDEX('Выгр Торг'!$A:$A,MATCH($B202,'Выгр Торг'!$B:$B,0))</f>
        <v>Боковые зеркала "Salina" (электрические, обогрев, поворотник) для ВАЗ 2110-2112, Лада Приора</v>
      </c>
      <c r="B202" s="88">
        <v>137293</v>
      </c>
      <c r="C202" s="72">
        <f>VLOOKUP($B202,'Выгр Торг'!$B:$P,C$1,0)</f>
        <v>121485</v>
      </c>
      <c r="D202" s="71" t="str">
        <f>VLOOKUP($B202,'Выгр Торг'!$B:$P,D$1,0)</f>
        <v>Боковые зеркала "Salina" (электрические, обогрев, поворотник) для ВАЗ 2110-2112, Лада Приора (В цвет, Белое облако (белый, 240))</v>
      </c>
      <c r="E202" s="72" t="str">
        <f>VLOOKUP($B202,'Выгр Торг'!$B:$P,E$1,0)</f>
        <v>Y</v>
      </c>
      <c r="F202" s="72" t="str">
        <f>VLOOKUP($B202,'Выгр Торг'!$B:$P,F$1,0)</f>
        <v>1</v>
      </c>
      <c r="G202" s="36"/>
      <c r="H202" s="28">
        <v>74049</v>
      </c>
      <c r="I202" s="53">
        <f>INDEX($I:$I,MATCH($H202,$C:$C,0))</f>
        <v>600</v>
      </c>
      <c r="J202" s="5" t="s">
        <v>2577</v>
      </c>
      <c r="K202" s="56">
        <f>INDEX($K:$K,MATCH($H202,$C:$C,0))+I202</f>
        <v>3900</v>
      </c>
      <c r="L202" s="14">
        <f>VLOOKUP(K202,Наценка!$A$1:$B$8,2,1)</f>
        <v>1.4</v>
      </c>
      <c r="M202" s="56">
        <f>INDEX($M:$M,MATCH($H202,$C:$C,0))+I202*$M$2</f>
        <v>8270</v>
      </c>
      <c r="N202" s="57">
        <f t="shared" si="21"/>
        <v>8290</v>
      </c>
      <c r="O202" s="72">
        <f>VLOOKUP($B202,'Выгр Торг'!$B:$P,O$1,0)</f>
        <v>3900</v>
      </c>
      <c r="P202" s="72">
        <f>VLOOKUP($B202,'Выгр Торг'!$B:$P,P$1,0)</f>
        <v>8490</v>
      </c>
      <c r="Q202" s="42">
        <f t="shared" si="22"/>
        <v>0</v>
      </c>
      <c r="R202" s="42">
        <f t="shared" si="23"/>
        <v>200</v>
      </c>
      <c r="S202" s="85">
        <f t="shared" si="27"/>
        <v>8290</v>
      </c>
      <c r="T202" s="60">
        <f>IFERROR(VLOOKUP($B202,'Из ГУГЛа'!$B:$G,4,0)*U202+V202,VLOOKUP($B202,'Из ГУГЛа'!$B:$G,4,0))</f>
        <v>7990</v>
      </c>
      <c r="U202" s="15">
        <v>1</v>
      </c>
      <c r="V202" s="76">
        <f>INDEX($AA:$AA,MATCH($H202,$C:$C,0))</f>
        <v>400</v>
      </c>
      <c r="W202" s="74">
        <f t="shared" si="24"/>
        <v>1.1256410256410256</v>
      </c>
      <c r="X202" s="74">
        <f t="shared" si="25"/>
        <v>-3.7546933667083858E-2</v>
      </c>
      <c r="Y202" s="74">
        <f t="shared" si="26"/>
        <v>1.0487179487179485</v>
      </c>
      <c r="Z202" s="76">
        <f>INDEX($Z:$Z,MATCH($H202,$C:$C,0))+V202</f>
        <v>7990</v>
      </c>
      <c r="AB202" s="43" t="str">
        <f>INDEX($AB:$AB,MATCH($H202,$C:$C,0))</f>
        <v>https://motorring.ru/product/3488-bokovye-zerkala-original-novogo-obrazca-elektroprivodom</v>
      </c>
    </row>
    <row r="203" spans="1:28" ht="60" x14ac:dyDescent="0.25">
      <c r="A203" s="71" t="str">
        <f>INDEX('Выгр Торг'!$A:$A,MATCH($B203,'Выгр Торг'!$B:$B,0))</f>
        <v>Боковые зеркала "Salina" (электрические, обогрев, поворотник) для ВАЗ 2110-2112, Лада Приора</v>
      </c>
      <c r="B203" s="88">
        <v>137294</v>
      </c>
      <c r="C203" s="72">
        <f>VLOOKUP($B203,'Выгр Торг'!$B:$P,C$1,0)</f>
        <v>121486</v>
      </c>
      <c r="D203" s="71" t="str">
        <f>VLOOKUP($B203,'Выгр Торг'!$B:$P,D$1,0)</f>
        <v>Боковые зеркала "Salina" (электрические, обогрев, поворотник) для ВАЗ 2110-2112, Лада Приора (В цвет, Борнео (темный серебристо-серый, 633))</v>
      </c>
      <c r="E203" s="72" t="str">
        <f>VLOOKUP($B203,'Выгр Торг'!$B:$P,E$1,0)</f>
        <v>Y</v>
      </c>
      <c r="F203" s="72" t="str">
        <f>VLOOKUP($B203,'Выгр Торг'!$B:$P,F$1,0)</f>
        <v>1</v>
      </c>
      <c r="G203" s="36"/>
      <c r="H203" s="28">
        <v>74049</v>
      </c>
      <c r="I203" s="53">
        <f>INDEX($I:$I,MATCH($H203,$C:$C,0))</f>
        <v>600</v>
      </c>
      <c r="J203" s="5" t="s">
        <v>2577</v>
      </c>
      <c r="K203" s="56">
        <f>INDEX($K:$K,MATCH($H203,$C:$C,0))+I203</f>
        <v>3900</v>
      </c>
      <c r="L203" s="14">
        <f>VLOOKUP(K203,Наценка!$A$1:$B$8,2,1)</f>
        <v>1.4</v>
      </c>
      <c r="M203" s="56">
        <f>INDEX($M:$M,MATCH($H203,$C:$C,0))+I203*$M$2</f>
        <v>8270</v>
      </c>
      <c r="N203" s="57">
        <f t="shared" si="21"/>
        <v>8290</v>
      </c>
      <c r="O203" s="72">
        <f>VLOOKUP($B203,'Выгр Торг'!$B:$P,O$1,0)</f>
        <v>3900</v>
      </c>
      <c r="P203" s="72">
        <f>VLOOKUP($B203,'Выгр Торг'!$B:$P,P$1,0)</f>
        <v>8490</v>
      </c>
      <c r="Q203" s="42">
        <f t="shared" si="22"/>
        <v>0</v>
      </c>
      <c r="R203" s="42">
        <f t="shared" si="23"/>
        <v>200</v>
      </c>
      <c r="S203" s="85">
        <f t="shared" si="27"/>
        <v>8290</v>
      </c>
      <c r="T203" s="60">
        <f>IFERROR(VLOOKUP($B203,'Из ГУГЛа'!$B:$G,4,0)*U203+V203,VLOOKUP($B203,'Из ГУГЛа'!$B:$G,4,0))</f>
        <v>7990</v>
      </c>
      <c r="U203" s="15">
        <v>1</v>
      </c>
      <c r="V203" s="76">
        <f>INDEX($AA:$AA,MATCH($H203,$C:$C,0))</f>
        <v>400</v>
      </c>
      <c r="W203" s="74">
        <f t="shared" si="24"/>
        <v>1.1256410256410256</v>
      </c>
      <c r="X203" s="74">
        <f t="shared" si="25"/>
        <v>-3.7546933667083858E-2</v>
      </c>
      <c r="Y203" s="74">
        <f t="shared" si="26"/>
        <v>1.0487179487179485</v>
      </c>
      <c r="Z203" s="76">
        <f>INDEX($Z:$Z,MATCH($H203,$C:$C,0))+V203</f>
        <v>7990</v>
      </c>
      <c r="AB203" s="43" t="str">
        <f>INDEX($AB:$AB,MATCH($H203,$C:$C,0))</f>
        <v>https://motorring.ru/product/3488-bokovye-zerkala-original-novogo-obrazca-elektroprivodom</v>
      </c>
    </row>
    <row r="204" spans="1:28" ht="60" x14ac:dyDescent="0.25">
      <c r="A204" s="71" t="str">
        <f>INDEX('Выгр Торг'!$A:$A,MATCH($B204,'Выгр Торг'!$B:$B,0))</f>
        <v>Боковые зеркала "Salina" (электрические, обогрев, поворотник) для ВАЗ 2110-2112, Лада Приора</v>
      </c>
      <c r="B204" s="88">
        <v>137295</v>
      </c>
      <c r="C204" s="72">
        <f>VLOOKUP($B204,'Выгр Торг'!$B:$P,C$1,0)</f>
        <v>121487</v>
      </c>
      <c r="D204" s="71" t="str">
        <f>VLOOKUP($B204,'Выгр Торг'!$B:$P,D$1,0)</f>
        <v>Боковые зеркала "Salina" (электрические, обогрев, поворотник) для ВАЗ 2110-2112, Лада Приора (В цвет, Викинг (темно-серый, 655))</v>
      </c>
      <c r="E204" s="72" t="str">
        <f>VLOOKUP($B204,'Выгр Торг'!$B:$P,E$1,0)</f>
        <v>Y</v>
      </c>
      <c r="F204" s="72" t="str">
        <f>VLOOKUP($B204,'Выгр Торг'!$B:$P,F$1,0)</f>
        <v>1</v>
      </c>
      <c r="G204" s="36"/>
      <c r="H204" s="28">
        <v>74049</v>
      </c>
      <c r="I204" s="53">
        <f>INDEX($I:$I,MATCH($H204,$C:$C,0))</f>
        <v>600</v>
      </c>
      <c r="J204" s="5" t="s">
        <v>2577</v>
      </c>
      <c r="K204" s="56">
        <f>INDEX($K:$K,MATCH($H204,$C:$C,0))+I204</f>
        <v>3900</v>
      </c>
      <c r="L204" s="14">
        <f>VLOOKUP(K204,Наценка!$A$1:$B$8,2,1)</f>
        <v>1.4</v>
      </c>
      <c r="M204" s="56">
        <f>INDEX($M:$M,MATCH($H204,$C:$C,0))+I204*$M$2</f>
        <v>8270</v>
      </c>
      <c r="N204" s="57">
        <f t="shared" si="21"/>
        <v>8290</v>
      </c>
      <c r="O204" s="72">
        <f>VLOOKUP($B204,'Выгр Торг'!$B:$P,O$1,0)</f>
        <v>3900</v>
      </c>
      <c r="P204" s="72">
        <f>VLOOKUP($B204,'Выгр Торг'!$B:$P,P$1,0)</f>
        <v>8490</v>
      </c>
      <c r="Q204" s="42">
        <f t="shared" si="22"/>
        <v>0</v>
      </c>
      <c r="R204" s="42">
        <f t="shared" si="23"/>
        <v>200</v>
      </c>
      <c r="S204" s="85">
        <f t="shared" si="27"/>
        <v>8290</v>
      </c>
      <c r="T204" s="60">
        <f>IFERROR(VLOOKUP($B204,'Из ГУГЛа'!$B:$G,4,0)*U204+V204,VLOOKUP($B204,'Из ГУГЛа'!$B:$G,4,0))</f>
        <v>7990</v>
      </c>
      <c r="U204" s="15">
        <v>1</v>
      </c>
      <c r="V204" s="76">
        <f>INDEX($AA:$AA,MATCH($H204,$C:$C,0))</f>
        <v>400</v>
      </c>
      <c r="W204" s="74">
        <f t="shared" si="24"/>
        <v>1.1256410256410256</v>
      </c>
      <c r="X204" s="74">
        <f t="shared" si="25"/>
        <v>-3.7546933667083858E-2</v>
      </c>
      <c r="Y204" s="74">
        <f t="shared" si="26"/>
        <v>1.0487179487179485</v>
      </c>
      <c r="Z204" s="76">
        <f>INDEX($Z:$Z,MATCH($H204,$C:$C,0))+V204</f>
        <v>7990</v>
      </c>
      <c r="AB204" s="43" t="str">
        <f>INDEX($AB:$AB,MATCH($H204,$C:$C,0))</f>
        <v>https://motorring.ru/product/3488-bokovye-zerkala-original-novogo-obrazca-elektroprivodom</v>
      </c>
    </row>
    <row r="205" spans="1:28" ht="60" x14ac:dyDescent="0.25">
      <c r="A205" s="71" t="str">
        <f>INDEX('Выгр Торг'!$A:$A,MATCH($B205,'Выгр Торг'!$B:$B,0))</f>
        <v>Боковые зеркала "Salina" (электрические, обогрев, поворотник) для ВАЗ 2110-2112, Лада Приора</v>
      </c>
      <c r="B205" s="88">
        <v>137296</v>
      </c>
      <c r="C205" s="72">
        <f>VLOOKUP($B205,'Выгр Торг'!$B:$P,C$1,0)</f>
        <v>121488</v>
      </c>
      <c r="D205" s="71" t="str">
        <f>VLOOKUP($B205,'Выгр Торг'!$B:$P,D$1,0)</f>
        <v>Боковые зеркала "Salina" (электрические, обогрев, поворотник) для ВАЗ 2110-2112, Лада Приора (В цвет, Голубая планета (сине-голубой, 418))</v>
      </c>
      <c r="E205" s="72" t="str">
        <f>VLOOKUP($B205,'Выгр Торг'!$B:$P,E$1,0)</f>
        <v>Y</v>
      </c>
      <c r="F205" s="72" t="str">
        <f>VLOOKUP($B205,'Выгр Торг'!$B:$P,F$1,0)</f>
        <v>1</v>
      </c>
      <c r="G205" s="36"/>
      <c r="H205" s="28">
        <v>74049</v>
      </c>
      <c r="I205" s="53">
        <f>INDEX($I:$I,MATCH($H205,$C:$C,0))</f>
        <v>600</v>
      </c>
      <c r="J205" s="5" t="s">
        <v>2577</v>
      </c>
      <c r="K205" s="56">
        <f>INDEX($K:$K,MATCH($H205,$C:$C,0))+I205</f>
        <v>3900</v>
      </c>
      <c r="L205" s="14">
        <f>VLOOKUP(K205,Наценка!$A$1:$B$8,2,1)</f>
        <v>1.4</v>
      </c>
      <c r="M205" s="56">
        <f>INDEX($M:$M,MATCH($H205,$C:$C,0))+I205*$M$2</f>
        <v>8270</v>
      </c>
      <c r="N205" s="57">
        <f t="shared" si="21"/>
        <v>8290</v>
      </c>
      <c r="O205" s="72">
        <f>VLOOKUP($B205,'Выгр Торг'!$B:$P,O$1,0)</f>
        <v>3900</v>
      </c>
      <c r="P205" s="72">
        <f>VLOOKUP($B205,'Выгр Торг'!$B:$P,P$1,0)</f>
        <v>8490</v>
      </c>
      <c r="Q205" s="42">
        <f t="shared" si="22"/>
        <v>0</v>
      </c>
      <c r="R205" s="42">
        <f t="shared" si="23"/>
        <v>200</v>
      </c>
      <c r="S205" s="85">
        <f t="shared" si="27"/>
        <v>8290</v>
      </c>
      <c r="T205" s="60">
        <f>IFERROR(VLOOKUP($B205,'Из ГУГЛа'!$B:$G,4,0)*U205+V205,VLOOKUP($B205,'Из ГУГЛа'!$B:$G,4,0))</f>
        <v>7990</v>
      </c>
      <c r="U205" s="15">
        <v>1</v>
      </c>
      <c r="V205" s="76">
        <f>INDEX($AA:$AA,MATCH($H205,$C:$C,0))</f>
        <v>400</v>
      </c>
      <c r="W205" s="74">
        <f t="shared" si="24"/>
        <v>1.1256410256410256</v>
      </c>
      <c r="X205" s="74">
        <f t="shared" si="25"/>
        <v>-3.7546933667083858E-2</v>
      </c>
      <c r="Y205" s="74">
        <f t="shared" si="26"/>
        <v>1.0487179487179485</v>
      </c>
      <c r="Z205" s="76">
        <f>INDEX($Z:$Z,MATCH($H205,$C:$C,0))+V205</f>
        <v>7990</v>
      </c>
      <c r="AB205" s="43" t="str">
        <f>INDEX($AB:$AB,MATCH($H205,$C:$C,0))</f>
        <v>https://motorring.ru/product/3488-bokovye-zerkala-original-novogo-obrazca-elektroprivodom</v>
      </c>
    </row>
    <row r="206" spans="1:28" ht="60" x14ac:dyDescent="0.25">
      <c r="A206" s="71" t="str">
        <f>INDEX('Выгр Торг'!$A:$A,MATCH($B206,'Выгр Торг'!$B:$B,0))</f>
        <v>Боковые зеркала "Salina" (электрические, обогрев, поворотник) для ВАЗ 2110-2112, Лада Приора</v>
      </c>
      <c r="B206" s="88">
        <v>137297</v>
      </c>
      <c r="C206" s="72">
        <f>VLOOKUP($B206,'Выгр Торг'!$B:$P,C$1,0)</f>
        <v>121489</v>
      </c>
      <c r="D206" s="71" t="str">
        <f>VLOOKUP($B206,'Выгр Торг'!$B:$P,D$1,0)</f>
        <v>Боковые зеркала "Salina" (электрические, обогрев, поворотник) для ВАЗ 2110-2112, Лада Приора (В цвет, Жимолость (серый стальной, 627))</v>
      </c>
      <c r="E206" s="72" t="str">
        <f>VLOOKUP($B206,'Выгр Торг'!$B:$P,E$1,0)</f>
        <v>Y</v>
      </c>
      <c r="F206" s="72" t="str">
        <f>VLOOKUP($B206,'Выгр Торг'!$B:$P,F$1,0)</f>
        <v>1</v>
      </c>
      <c r="G206" s="36"/>
      <c r="H206" s="28">
        <v>74049</v>
      </c>
      <c r="I206" s="53">
        <f>INDEX($I:$I,MATCH($H206,$C:$C,0))</f>
        <v>600</v>
      </c>
      <c r="J206" s="5" t="s">
        <v>2577</v>
      </c>
      <c r="K206" s="56">
        <f>INDEX($K:$K,MATCH($H206,$C:$C,0))+I206</f>
        <v>3900</v>
      </c>
      <c r="L206" s="14">
        <f>VLOOKUP(K206,Наценка!$A$1:$B$8,2,1)</f>
        <v>1.4</v>
      </c>
      <c r="M206" s="56">
        <f>INDEX($M:$M,MATCH($H206,$C:$C,0))+I206*$M$2</f>
        <v>8270</v>
      </c>
      <c r="N206" s="57">
        <f t="shared" si="21"/>
        <v>8290</v>
      </c>
      <c r="O206" s="72">
        <f>VLOOKUP($B206,'Выгр Торг'!$B:$P,O$1,0)</f>
        <v>3900</v>
      </c>
      <c r="P206" s="72">
        <f>VLOOKUP($B206,'Выгр Торг'!$B:$P,P$1,0)</f>
        <v>8490</v>
      </c>
      <c r="Q206" s="42">
        <f t="shared" si="22"/>
        <v>0</v>
      </c>
      <c r="R206" s="42">
        <f t="shared" si="23"/>
        <v>200</v>
      </c>
      <c r="S206" s="85">
        <f t="shared" si="27"/>
        <v>8290</v>
      </c>
      <c r="T206" s="60">
        <f>IFERROR(VLOOKUP($B206,'Из ГУГЛа'!$B:$G,4,0)*U206+V206,VLOOKUP($B206,'Из ГУГЛа'!$B:$G,4,0))</f>
        <v>7990</v>
      </c>
      <c r="U206" s="15">
        <v>1</v>
      </c>
      <c r="V206" s="76">
        <f>INDEX($AA:$AA,MATCH($H206,$C:$C,0))</f>
        <v>400</v>
      </c>
      <c r="W206" s="74">
        <f t="shared" si="24"/>
        <v>1.1256410256410256</v>
      </c>
      <c r="X206" s="74">
        <f t="shared" si="25"/>
        <v>-3.7546933667083858E-2</v>
      </c>
      <c r="Y206" s="74">
        <f t="shared" si="26"/>
        <v>1.0487179487179485</v>
      </c>
      <c r="Z206" s="76">
        <f>INDEX($Z:$Z,MATCH($H206,$C:$C,0))+V206</f>
        <v>7990</v>
      </c>
      <c r="AB206" s="43" t="str">
        <f>INDEX($AB:$AB,MATCH($H206,$C:$C,0))</f>
        <v>https://motorring.ru/product/3488-bokovye-zerkala-original-novogo-obrazca-elektroprivodom</v>
      </c>
    </row>
    <row r="207" spans="1:28" ht="60" x14ac:dyDescent="0.25">
      <c r="A207" s="71" t="str">
        <f>INDEX('Выгр Торг'!$A:$A,MATCH($B207,'Выгр Торг'!$B:$B,0))</f>
        <v>Боковые зеркала "Salina" (электрические, обогрев, поворотник) для ВАЗ 2110-2112, Лада Приора</v>
      </c>
      <c r="B207" s="88">
        <v>137298</v>
      </c>
      <c r="C207" s="72">
        <f>VLOOKUP($B207,'Выгр Торг'!$B:$P,C$1,0)</f>
        <v>121490</v>
      </c>
      <c r="D207" s="71" t="str">
        <f>VLOOKUP($B207,'Выгр Торг'!$B:$P,D$1,0)</f>
        <v>Боковые зеркала "Salina" (электрические, обогрев, поворотник) для ВАЗ 2110-2112, Лада Приора (В цвет, Золото инков (золотистый темно-зеленый, 347))</v>
      </c>
      <c r="E207" s="72" t="str">
        <f>VLOOKUP($B207,'Выгр Торг'!$B:$P,E$1,0)</f>
        <v>Y</v>
      </c>
      <c r="F207" s="72" t="str">
        <f>VLOOKUP($B207,'Выгр Торг'!$B:$P,F$1,0)</f>
        <v>1</v>
      </c>
      <c r="G207" s="36"/>
      <c r="H207" s="28">
        <v>74049</v>
      </c>
      <c r="I207" s="53">
        <f>INDEX($I:$I,MATCH($H207,$C:$C,0))</f>
        <v>600</v>
      </c>
      <c r="J207" s="5" t="s">
        <v>2577</v>
      </c>
      <c r="K207" s="56">
        <f>INDEX($K:$K,MATCH($H207,$C:$C,0))+I207</f>
        <v>3900</v>
      </c>
      <c r="L207" s="14">
        <f>VLOOKUP(K207,Наценка!$A$1:$B$8,2,1)</f>
        <v>1.4</v>
      </c>
      <c r="M207" s="56">
        <f>INDEX($M:$M,MATCH($H207,$C:$C,0))+I207*$M$2</f>
        <v>8270</v>
      </c>
      <c r="N207" s="57">
        <f t="shared" si="21"/>
        <v>8290</v>
      </c>
      <c r="O207" s="72">
        <f>VLOOKUP($B207,'Выгр Торг'!$B:$P,O$1,0)</f>
        <v>3900</v>
      </c>
      <c r="P207" s="72">
        <f>VLOOKUP($B207,'Выгр Торг'!$B:$P,P$1,0)</f>
        <v>8490</v>
      </c>
      <c r="Q207" s="42">
        <f t="shared" si="22"/>
        <v>0</v>
      </c>
      <c r="R207" s="42">
        <f t="shared" si="23"/>
        <v>200</v>
      </c>
      <c r="S207" s="85">
        <f t="shared" si="27"/>
        <v>8290</v>
      </c>
      <c r="T207" s="60">
        <f>IFERROR(VLOOKUP($B207,'Из ГУГЛа'!$B:$G,4,0)*U207+V207,VLOOKUP($B207,'Из ГУГЛа'!$B:$G,4,0))</f>
        <v>7990</v>
      </c>
      <c r="U207" s="15">
        <v>1</v>
      </c>
      <c r="V207" s="76">
        <f>INDEX($AA:$AA,MATCH($H207,$C:$C,0))</f>
        <v>400</v>
      </c>
      <c r="W207" s="74">
        <f t="shared" si="24"/>
        <v>1.1256410256410256</v>
      </c>
      <c r="X207" s="74">
        <f t="shared" si="25"/>
        <v>-3.7546933667083858E-2</v>
      </c>
      <c r="Y207" s="74">
        <f t="shared" si="26"/>
        <v>1.0487179487179485</v>
      </c>
      <c r="Z207" s="76">
        <f>INDEX($Z:$Z,MATCH($H207,$C:$C,0))+V207</f>
        <v>7990</v>
      </c>
      <c r="AB207" s="43" t="str">
        <f>INDEX($AB:$AB,MATCH($H207,$C:$C,0))</f>
        <v>https://motorring.ru/product/3488-bokovye-zerkala-original-novogo-obrazca-elektroprivodom</v>
      </c>
    </row>
    <row r="208" spans="1:28" ht="60" x14ac:dyDescent="0.25">
      <c r="A208" s="71" t="str">
        <f>INDEX('Выгр Торг'!$A:$A,MATCH($B208,'Выгр Торг'!$B:$B,0))</f>
        <v>Боковые зеркала "Salina" (электрические, обогрев, поворотник) для ВАЗ 2110-2112, Лада Приора</v>
      </c>
      <c r="B208" s="88">
        <v>137299</v>
      </c>
      <c r="C208" s="72">
        <f>VLOOKUP($B208,'Выгр Торг'!$B:$P,C$1,0)</f>
        <v>121491</v>
      </c>
      <c r="D208" s="71" t="str">
        <f>VLOOKUP($B208,'Выгр Торг'!$B:$P,D$1,0)</f>
        <v>Боковые зеркала "Salina" (электрические, обогрев, поворотник) для ВАЗ 2110-2112, Лада Приора (В цвет, Изумруд (серебристо-зеленый, 385))</v>
      </c>
      <c r="E208" s="72" t="str">
        <f>VLOOKUP($B208,'Выгр Торг'!$B:$P,E$1,0)</f>
        <v>Y</v>
      </c>
      <c r="F208" s="72" t="str">
        <f>VLOOKUP($B208,'Выгр Торг'!$B:$P,F$1,0)</f>
        <v>1</v>
      </c>
      <c r="G208" s="36"/>
      <c r="H208" s="28">
        <v>74049</v>
      </c>
      <c r="I208" s="53">
        <f>INDEX($I:$I,MATCH($H208,$C:$C,0))</f>
        <v>600</v>
      </c>
      <c r="J208" s="5" t="s">
        <v>2577</v>
      </c>
      <c r="K208" s="56">
        <f>INDEX($K:$K,MATCH($H208,$C:$C,0))+I208</f>
        <v>3900</v>
      </c>
      <c r="L208" s="14">
        <f>VLOOKUP(K208,Наценка!$A$1:$B$8,2,1)</f>
        <v>1.4</v>
      </c>
      <c r="M208" s="56">
        <f>INDEX($M:$M,MATCH($H208,$C:$C,0))+I208*$M$2</f>
        <v>8270</v>
      </c>
      <c r="N208" s="57">
        <f t="shared" si="21"/>
        <v>8290</v>
      </c>
      <c r="O208" s="72">
        <f>VLOOKUP($B208,'Выгр Торг'!$B:$P,O$1,0)</f>
        <v>3900</v>
      </c>
      <c r="P208" s="72">
        <f>VLOOKUP($B208,'Выгр Торг'!$B:$P,P$1,0)</f>
        <v>8490</v>
      </c>
      <c r="Q208" s="42">
        <f t="shared" si="22"/>
        <v>0</v>
      </c>
      <c r="R208" s="42">
        <f t="shared" si="23"/>
        <v>200</v>
      </c>
      <c r="S208" s="85">
        <f t="shared" si="27"/>
        <v>8290</v>
      </c>
      <c r="T208" s="60">
        <f>IFERROR(VLOOKUP($B208,'Из ГУГЛа'!$B:$G,4,0)*U208+V208,VLOOKUP($B208,'Из ГУГЛа'!$B:$G,4,0))</f>
        <v>7990</v>
      </c>
      <c r="U208" s="15">
        <v>1</v>
      </c>
      <c r="V208" s="76">
        <f>INDEX($AA:$AA,MATCH($H208,$C:$C,0))</f>
        <v>400</v>
      </c>
      <c r="W208" s="74">
        <f t="shared" si="24"/>
        <v>1.1256410256410256</v>
      </c>
      <c r="X208" s="74">
        <f t="shared" si="25"/>
        <v>-3.7546933667083858E-2</v>
      </c>
      <c r="Y208" s="74">
        <f t="shared" si="26"/>
        <v>1.0487179487179485</v>
      </c>
      <c r="Z208" s="76">
        <f>INDEX($Z:$Z,MATCH($H208,$C:$C,0))+V208</f>
        <v>7990</v>
      </c>
      <c r="AB208" s="43" t="str">
        <f>INDEX($AB:$AB,MATCH($H208,$C:$C,0))</f>
        <v>https://motorring.ru/product/3488-bokovye-zerkala-original-novogo-obrazca-elektroprivodom</v>
      </c>
    </row>
    <row r="209" spans="1:28" ht="60" x14ac:dyDescent="0.25">
      <c r="A209" s="71" t="str">
        <f>INDEX('Выгр Торг'!$A:$A,MATCH($B209,'Выгр Торг'!$B:$B,0))</f>
        <v>Боковые зеркала "Salina" (электрические, обогрев, поворотник) для ВАЗ 2110-2112, Лада Приора</v>
      </c>
      <c r="B209" s="88">
        <v>137300</v>
      </c>
      <c r="C209" s="72">
        <f>VLOOKUP($B209,'Выгр Торг'!$B:$P,C$1,0)</f>
        <v>121492</v>
      </c>
      <c r="D209" s="71" t="str">
        <f>VLOOKUP($B209,'Выгр Торг'!$B:$P,D$1,0)</f>
        <v>Боковые зеркала "Salina" (электрические, обогрев, поворотник) для ВАЗ 2110-2112, Лада Приора (В цвет, Калифорнийский мак (золотисто-красный, 190))</v>
      </c>
      <c r="E209" s="72" t="str">
        <f>VLOOKUP($B209,'Выгр Торг'!$B:$P,E$1,0)</f>
        <v>Y</v>
      </c>
      <c r="F209" s="72" t="str">
        <f>VLOOKUP($B209,'Выгр Торг'!$B:$P,F$1,0)</f>
        <v>1</v>
      </c>
      <c r="G209" s="36"/>
      <c r="H209" s="28">
        <v>74049</v>
      </c>
      <c r="I209" s="53">
        <f>INDEX($I:$I,MATCH($H209,$C:$C,0))</f>
        <v>600</v>
      </c>
      <c r="J209" s="5" t="s">
        <v>2577</v>
      </c>
      <c r="K209" s="56">
        <f>INDEX($K:$K,MATCH($H209,$C:$C,0))+I209</f>
        <v>3900</v>
      </c>
      <c r="L209" s="14">
        <f>VLOOKUP(K209,Наценка!$A$1:$B$8,2,1)</f>
        <v>1.4</v>
      </c>
      <c r="M209" s="56">
        <f>INDEX($M:$M,MATCH($H209,$C:$C,0))+I209*$M$2</f>
        <v>8270</v>
      </c>
      <c r="N209" s="57">
        <f t="shared" si="21"/>
        <v>8290</v>
      </c>
      <c r="O209" s="72">
        <f>VLOOKUP($B209,'Выгр Торг'!$B:$P,O$1,0)</f>
        <v>3900</v>
      </c>
      <c r="P209" s="72">
        <f>VLOOKUP($B209,'Выгр Торг'!$B:$P,P$1,0)</f>
        <v>8490</v>
      </c>
      <c r="Q209" s="42">
        <f t="shared" si="22"/>
        <v>0</v>
      </c>
      <c r="R209" s="42">
        <f t="shared" si="23"/>
        <v>200</v>
      </c>
      <c r="S209" s="85">
        <f t="shared" si="27"/>
        <v>8290</v>
      </c>
      <c r="T209" s="60">
        <f>IFERROR(VLOOKUP($B209,'Из ГУГЛа'!$B:$G,4,0)*U209+V209,VLOOKUP($B209,'Из ГУГЛа'!$B:$G,4,0))</f>
        <v>7990</v>
      </c>
      <c r="U209" s="15">
        <v>1</v>
      </c>
      <c r="V209" s="76">
        <f>INDEX($AA:$AA,MATCH($H209,$C:$C,0))</f>
        <v>400</v>
      </c>
      <c r="W209" s="74">
        <f t="shared" si="24"/>
        <v>1.1256410256410256</v>
      </c>
      <c r="X209" s="74">
        <f t="shared" si="25"/>
        <v>-3.7546933667083858E-2</v>
      </c>
      <c r="Y209" s="74">
        <f t="shared" si="26"/>
        <v>1.0487179487179485</v>
      </c>
      <c r="Z209" s="76">
        <f>INDEX($Z:$Z,MATCH($H209,$C:$C,0))+V209</f>
        <v>7990</v>
      </c>
      <c r="AB209" s="43" t="str">
        <f>INDEX($AB:$AB,MATCH($H209,$C:$C,0))</f>
        <v>https://motorring.ru/product/3488-bokovye-zerkala-original-novogo-obrazca-elektroprivodom</v>
      </c>
    </row>
    <row r="210" spans="1:28" ht="60" x14ac:dyDescent="0.25">
      <c r="A210" s="71" t="str">
        <f>INDEX('Выгр Торг'!$A:$A,MATCH($B210,'Выгр Торг'!$B:$B,0))</f>
        <v>Боковые зеркала "Salina" (электрические, обогрев, поворотник) для ВАЗ 2110-2112, Лада Приора</v>
      </c>
      <c r="B210" s="88">
        <v>137301</v>
      </c>
      <c r="C210" s="72">
        <f>VLOOKUP($B210,'Выгр Торг'!$B:$P,C$1,0)</f>
        <v>121493</v>
      </c>
      <c r="D210" s="71" t="str">
        <f>VLOOKUP($B210,'Выгр Торг'!$B:$P,D$1,0)</f>
        <v>Боковые зеркала "Salina" (электрические, обогрев, поворотник) для ВАЗ 2110-2112, Лада Приора (В цвет, Кварц (серый, 630))</v>
      </c>
      <c r="E210" s="72" t="str">
        <f>VLOOKUP($B210,'Выгр Торг'!$B:$P,E$1,0)</f>
        <v>Y</v>
      </c>
      <c r="F210" s="72" t="str">
        <f>VLOOKUP($B210,'Выгр Торг'!$B:$P,F$1,0)</f>
        <v>1ск1</v>
      </c>
      <c r="G210" s="36"/>
      <c r="H210" s="28">
        <v>74049</v>
      </c>
      <c r="I210" s="53">
        <f>INDEX($I:$I,MATCH($H210,$C:$C,0))</f>
        <v>600</v>
      </c>
      <c r="J210" s="5" t="s">
        <v>2577</v>
      </c>
      <c r="K210" s="56">
        <f>INDEX($K:$K,MATCH($H210,$C:$C,0))+I210</f>
        <v>3900</v>
      </c>
      <c r="L210" s="14">
        <f>VLOOKUP(K210,Наценка!$A$1:$B$8,2,1)</f>
        <v>1.4</v>
      </c>
      <c r="M210" s="56">
        <f>INDEX($M:$M,MATCH($H210,$C:$C,0))+I210*$M$2</f>
        <v>8270</v>
      </c>
      <c r="N210" s="57">
        <f t="shared" si="21"/>
        <v>8290</v>
      </c>
      <c r="O210" s="72">
        <f>VLOOKUP($B210,'Выгр Торг'!$B:$P,O$1,0)</f>
        <v>3900</v>
      </c>
      <c r="P210" s="72">
        <f>VLOOKUP($B210,'Выгр Торг'!$B:$P,P$1,0)</f>
        <v>8490</v>
      </c>
      <c r="Q210" s="42">
        <f t="shared" si="22"/>
        <v>0</v>
      </c>
      <c r="R210" s="42">
        <f t="shared" si="23"/>
        <v>200</v>
      </c>
      <c r="S210" s="85">
        <f t="shared" si="27"/>
        <v>8290</v>
      </c>
      <c r="T210" s="60">
        <f>IFERROR(VLOOKUP($B210,'Из ГУГЛа'!$B:$G,4,0)*U210+V210,VLOOKUP($B210,'Из ГУГЛа'!$B:$G,4,0))</f>
        <v>7990</v>
      </c>
      <c r="U210" s="15">
        <v>1</v>
      </c>
      <c r="V210" s="76">
        <f>INDEX($AA:$AA,MATCH($H210,$C:$C,0))</f>
        <v>400</v>
      </c>
      <c r="W210" s="74">
        <f t="shared" si="24"/>
        <v>1.1256410256410256</v>
      </c>
      <c r="X210" s="74">
        <f t="shared" si="25"/>
        <v>-3.7546933667083858E-2</v>
      </c>
      <c r="Y210" s="74">
        <f t="shared" si="26"/>
        <v>1.0487179487179485</v>
      </c>
      <c r="Z210" s="76">
        <f>INDEX($Z:$Z,MATCH($H210,$C:$C,0))+V210</f>
        <v>7990</v>
      </c>
      <c r="AB210" s="43" t="str">
        <f>INDEX($AB:$AB,MATCH($H210,$C:$C,0))</f>
        <v>https://motorring.ru/product/3488-bokovye-zerkala-original-novogo-obrazca-elektroprivodom</v>
      </c>
    </row>
    <row r="211" spans="1:28" ht="60" x14ac:dyDescent="0.25">
      <c r="A211" s="71" t="str">
        <f>INDEX('Выгр Торг'!$A:$A,MATCH($B211,'Выгр Торг'!$B:$B,0))</f>
        <v>Боковые зеркала "Salina" (электрические, обогрев, поворотник) для ВАЗ 2110-2112, Лада Приора</v>
      </c>
      <c r="B211" s="88">
        <v>137302</v>
      </c>
      <c r="C211" s="72">
        <f>VLOOKUP($B211,'Выгр Торг'!$B:$P,C$1,0)</f>
        <v>121494</v>
      </c>
      <c r="D211" s="71" t="str">
        <f>VLOOKUP($B211,'Выгр Торг'!$B:$P,D$1,0)</f>
        <v>Боковые зеркала "Salina" (электрические, обогрев, поворотник) для ВАЗ 2110-2112, Лада Приора (В цвет, Кориандр (золотисто-коричневый, 790))</v>
      </c>
      <c r="E211" s="72" t="str">
        <f>VLOOKUP($B211,'Выгр Торг'!$B:$P,E$1,0)</f>
        <v>Y</v>
      </c>
      <c r="F211" s="72" t="str">
        <f>VLOOKUP($B211,'Выгр Торг'!$B:$P,F$1,0)</f>
        <v>1</v>
      </c>
      <c r="G211" s="36"/>
      <c r="H211" s="28">
        <v>74049</v>
      </c>
      <c r="I211" s="53">
        <f>INDEX($I:$I,MATCH($H211,$C:$C,0))</f>
        <v>600</v>
      </c>
      <c r="J211" s="5" t="s">
        <v>2577</v>
      </c>
      <c r="K211" s="56">
        <f>INDEX($K:$K,MATCH($H211,$C:$C,0))+I211</f>
        <v>3900</v>
      </c>
      <c r="L211" s="14">
        <f>VLOOKUP(K211,Наценка!$A$1:$B$8,2,1)</f>
        <v>1.4</v>
      </c>
      <c r="M211" s="56">
        <f>INDEX($M:$M,MATCH($H211,$C:$C,0))+I211*$M$2</f>
        <v>8270</v>
      </c>
      <c r="N211" s="57">
        <f t="shared" si="21"/>
        <v>8290</v>
      </c>
      <c r="O211" s="72">
        <f>VLOOKUP($B211,'Выгр Торг'!$B:$P,O$1,0)</f>
        <v>3900</v>
      </c>
      <c r="P211" s="72">
        <f>VLOOKUP($B211,'Выгр Торг'!$B:$P,P$1,0)</f>
        <v>8490</v>
      </c>
      <c r="Q211" s="42">
        <f t="shared" si="22"/>
        <v>0</v>
      </c>
      <c r="R211" s="42">
        <f t="shared" si="23"/>
        <v>200</v>
      </c>
      <c r="S211" s="85">
        <f t="shared" si="27"/>
        <v>8290</v>
      </c>
      <c r="T211" s="60">
        <f>IFERROR(VLOOKUP($B211,'Из ГУГЛа'!$B:$G,4,0)*U211+V211,VLOOKUP($B211,'Из ГУГЛа'!$B:$G,4,0))</f>
        <v>7990</v>
      </c>
      <c r="U211" s="15">
        <v>1</v>
      </c>
      <c r="V211" s="76">
        <f>INDEX($AA:$AA,MATCH($H211,$C:$C,0))</f>
        <v>400</v>
      </c>
      <c r="W211" s="74">
        <f t="shared" si="24"/>
        <v>1.1256410256410256</v>
      </c>
      <c r="X211" s="74">
        <f t="shared" si="25"/>
        <v>-3.7546933667083858E-2</v>
      </c>
      <c r="Y211" s="74">
        <f t="shared" si="26"/>
        <v>1.0487179487179485</v>
      </c>
      <c r="Z211" s="76">
        <f>INDEX($Z:$Z,MATCH($H211,$C:$C,0))+V211</f>
        <v>7990</v>
      </c>
      <c r="AB211" s="43" t="str">
        <f>INDEX($AB:$AB,MATCH($H211,$C:$C,0))</f>
        <v>https://motorring.ru/product/3488-bokovye-zerkala-original-novogo-obrazca-elektroprivodom</v>
      </c>
    </row>
    <row r="212" spans="1:28" ht="60" x14ac:dyDescent="0.25">
      <c r="A212" s="71" t="str">
        <f>INDEX('Выгр Торг'!$A:$A,MATCH($B212,'Выгр Торг'!$B:$B,0))</f>
        <v>Боковые зеркала "Salina" (электрические, обогрев, поворотник) для ВАЗ 2110-2112, Лада Приора</v>
      </c>
      <c r="B212" s="88">
        <v>137303</v>
      </c>
      <c r="C212" s="72">
        <f>VLOOKUP($B212,'Выгр Торг'!$B:$P,C$1,0)</f>
        <v>121495</v>
      </c>
      <c r="D212" s="71" t="str">
        <f>VLOOKUP($B212,'Выгр Торг'!$B:$P,D$1,0)</f>
        <v>Боковые зеркала "Salina" (электрические, обогрев, поворотник) для ВАЗ 2110-2112, Лада Приора (В цвет, Космос (черный, 665))</v>
      </c>
      <c r="E212" s="72" t="str">
        <f>VLOOKUP($B212,'Выгр Торг'!$B:$P,E$1,0)</f>
        <v>Y</v>
      </c>
      <c r="F212" s="72" t="str">
        <f>VLOOKUP($B212,'Выгр Торг'!$B:$P,F$1,0)</f>
        <v>1</v>
      </c>
      <c r="G212" s="36"/>
      <c r="H212" s="28">
        <v>74049</v>
      </c>
      <c r="I212" s="53">
        <f>INDEX($I:$I,MATCH($H212,$C:$C,0))</f>
        <v>600</v>
      </c>
      <c r="J212" s="5" t="s">
        <v>2577</v>
      </c>
      <c r="K212" s="56">
        <f>INDEX($K:$K,MATCH($H212,$C:$C,0))+I212</f>
        <v>3900</v>
      </c>
      <c r="L212" s="14">
        <f>VLOOKUP(K212,Наценка!$A$1:$B$8,2,1)</f>
        <v>1.4</v>
      </c>
      <c r="M212" s="56">
        <f>INDEX($M:$M,MATCH($H212,$C:$C,0))+I212*$M$2</f>
        <v>8270</v>
      </c>
      <c r="N212" s="57">
        <f t="shared" si="21"/>
        <v>8290</v>
      </c>
      <c r="O212" s="72">
        <f>VLOOKUP($B212,'Выгр Торг'!$B:$P,O$1,0)</f>
        <v>3900</v>
      </c>
      <c r="P212" s="72">
        <f>VLOOKUP($B212,'Выгр Торг'!$B:$P,P$1,0)</f>
        <v>8490</v>
      </c>
      <c r="Q212" s="42">
        <f t="shared" si="22"/>
        <v>0</v>
      </c>
      <c r="R212" s="42">
        <f t="shared" si="23"/>
        <v>200</v>
      </c>
      <c r="S212" s="85">
        <f t="shared" si="27"/>
        <v>8290</v>
      </c>
      <c r="T212" s="60">
        <f>IFERROR(VLOOKUP($B212,'Из ГУГЛа'!$B:$G,4,0)*U212+V212,VLOOKUP($B212,'Из ГУГЛа'!$B:$G,4,0))</f>
        <v>7990</v>
      </c>
      <c r="U212" s="15">
        <v>1</v>
      </c>
      <c r="V212" s="76">
        <f>INDEX($AA:$AA,MATCH($H212,$C:$C,0))</f>
        <v>400</v>
      </c>
      <c r="W212" s="74">
        <f t="shared" si="24"/>
        <v>1.1256410256410256</v>
      </c>
      <c r="X212" s="74">
        <f t="shared" si="25"/>
        <v>-3.7546933667083858E-2</v>
      </c>
      <c r="Y212" s="74">
        <f t="shared" si="26"/>
        <v>1.0487179487179485</v>
      </c>
      <c r="Z212" s="76">
        <f>INDEX($Z:$Z,MATCH($H212,$C:$C,0))+V212</f>
        <v>7990</v>
      </c>
      <c r="AB212" s="43" t="str">
        <f>INDEX($AB:$AB,MATCH($H212,$C:$C,0))</f>
        <v>https://motorring.ru/product/3488-bokovye-zerkala-original-novogo-obrazca-elektroprivodom</v>
      </c>
    </row>
    <row r="213" spans="1:28" ht="60" x14ac:dyDescent="0.25">
      <c r="A213" s="71" t="str">
        <f>INDEX('Выгр Торг'!$A:$A,MATCH($B213,'Выгр Торг'!$B:$B,0))</f>
        <v>Боковые зеркала "Salina" (электрические, обогрев, поворотник) для ВАЗ 2110-2112, Лада Приора</v>
      </c>
      <c r="B213" s="88">
        <v>137304</v>
      </c>
      <c r="C213" s="72">
        <f>VLOOKUP($B213,'Выгр Торг'!$B:$P,C$1,0)</f>
        <v>121496</v>
      </c>
      <c r="D213" s="71" t="str">
        <f>VLOOKUP($B213,'Выгр Торг'!$B:$P,D$1,0)</f>
        <v>Боковые зеркала "Salina" (электрические, обогрев, поворотник) для ВАЗ 2110-2112, Лада Приора (В цвет, Кристалл (светло-серый, 281))</v>
      </c>
      <c r="E213" s="72" t="str">
        <f>VLOOKUP($B213,'Выгр Торг'!$B:$P,E$1,0)</f>
        <v>Y</v>
      </c>
      <c r="F213" s="72" t="str">
        <f>VLOOKUP($B213,'Выгр Торг'!$B:$P,F$1,0)</f>
        <v>1</v>
      </c>
      <c r="G213" s="36"/>
      <c r="H213" s="28">
        <v>74049</v>
      </c>
      <c r="I213" s="53">
        <f>INDEX($I:$I,MATCH($H213,$C:$C,0))</f>
        <v>600</v>
      </c>
      <c r="J213" s="5" t="s">
        <v>2577</v>
      </c>
      <c r="K213" s="56">
        <f>INDEX($K:$K,MATCH($H213,$C:$C,0))+I213</f>
        <v>3900</v>
      </c>
      <c r="L213" s="14">
        <f>VLOOKUP(K213,Наценка!$A$1:$B$8,2,1)</f>
        <v>1.4</v>
      </c>
      <c r="M213" s="56">
        <f>INDEX($M:$M,MATCH($H213,$C:$C,0))+I213*$M$2</f>
        <v>8270</v>
      </c>
      <c r="N213" s="57">
        <f t="shared" si="21"/>
        <v>8290</v>
      </c>
      <c r="O213" s="72">
        <f>VLOOKUP($B213,'Выгр Торг'!$B:$P,O$1,0)</f>
        <v>3900</v>
      </c>
      <c r="P213" s="72">
        <f>VLOOKUP($B213,'Выгр Торг'!$B:$P,P$1,0)</f>
        <v>8490</v>
      </c>
      <c r="Q213" s="42">
        <f t="shared" si="22"/>
        <v>0</v>
      </c>
      <c r="R213" s="42">
        <f t="shared" si="23"/>
        <v>200</v>
      </c>
      <c r="S213" s="85">
        <f t="shared" si="27"/>
        <v>8290</v>
      </c>
      <c r="T213" s="60">
        <f>IFERROR(VLOOKUP($B213,'Из ГУГЛа'!$B:$G,4,0)*U213+V213,VLOOKUP($B213,'Из ГУГЛа'!$B:$G,4,0))</f>
        <v>7990</v>
      </c>
      <c r="U213" s="15">
        <v>1</v>
      </c>
      <c r="V213" s="76">
        <f>INDEX($AA:$AA,MATCH($H213,$C:$C,0))</f>
        <v>400</v>
      </c>
      <c r="W213" s="74">
        <f t="shared" si="24"/>
        <v>1.1256410256410256</v>
      </c>
      <c r="X213" s="74">
        <f t="shared" si="25"/>
        <v>-3.7546933667083858E-2</v>
      </c>
      <c r="Y213" s="74">
        <f t="shared" si="26"/>
        <v>1.0487179487179485</v>
      </c>
      <c r="Z213" s="76">
        <f>INDEX($Z:$Z,MATCH($H213,$C:$C,0))+V213</f>
        <v>7990</v>
      </c>
      <c r="AB213" s="43" t="str">
        <f>INDEX($AB:$AB,MATCH($H213,$C:$C,0))</f>
        <v>https://motorring.ru/product/3488-bokovye-zerkala-original-novogo-obrazca-elektroprivodom</v>
      </c>
    </row>
    <row r="214" spans="1:28" ht="60" x14ac:dyDescent="0.25">
      <c r="A214" s="71" t="str">
        <f>INDEX('Выгр Торг'!$A:$A,MATCH($B214,'Выгр Торг'!$B:$B,0))</f>
        <v>Боковые зеркала "Salina" (электрические, обогрев, поворотник) для ВАЗ 2110-2112, Лада Приора</v>
      </c>
      <c r="B214" s="88">
        <v>137305</v>
      </c>
      <c r="C214" s="72">
        <f>VLOOKUP($B214,'Выгр Торг'!$B:$P,C$1,0)</f>
        <v>121497</v>
      </c>
      <c r="D214" s="71" t="str">
        <f>VLOOKUP($B214,'Выгр Торг'!$B:$P,D$1,0)</f>
        <v>Боковые зеркала "Salina" (электрические, обогрев, поворотник) для ВАЗ 2110-2112, Лада Приора (В цвет, Кубок (ярко красный, 171))</v>
      </c>
      <c r="E214" s="72" t="str">
        <f>VLOOKUP($B214,'Выгр Торг'!$B:$P,E$1,0)</f>
        <v>Y</v>
      </c>
      <c r="F214" s="72" t="str">
        <f>VLOOKUP($B214,'Выгр Торг'!$B:$P,F$1,0)</f>
        <v>1</v>
      </c>
      <c r="G214" s="36"/>
      <c r="H214" s="28">
        <v>74049</v>
      </c>
      <c r="I214" s="53">
        <f>INDEX($I:$I,MATCH($H214,$C:$C,0))</f>
        <v>600</v>
      </c>
      <c r="J214" s="5" t="s">
        <v>2577</v>
      </c>
      <c r="K214" s="56">
        <f>INDEX($K:$K,MATCH($H214,$C:$C,0))+I214</f>
        <v>3900</v>
      </c>
      <c r="L214" s="14">
        <f>VLOOKUP(K214,Наценка!$A$1:$B$8,2,1)</f>
        <v>1.4</v>
      </c>
      <c r="M214" s="56">
        <f>INDEX($M:$M,MATCH($H214,$C:$C,0))+I214*$M$2</f>
        <v>8270</v>
      </c>
      <c r="N214" s="57">
        <f t="shared" si="21"/>
        <v>8290</v>
      </c>
      <c r="O214" s="72">
        <f>VLOOKUP($B214,'Выгр Торг'!$B:$P,O$1,0)</f>
        <v>3900</v>
      </c>
      <c r="P214" s="72">
        <f>VLOOKUP($B214,'Выгр Торг'!$B:$P,P$1,0)</f>
        <v>8490</v>
      </c>
      <c r="Q214" s="42">
        <f t="shared" si="22"/>
        <v>0</v>
      </c>
      <c r="R214" s="42">
        <f t="shared" si="23"/>
        <v>200</v>
      </c>
      <c r="S214" s="85">
        <f t="shared" si="27"/>
        <v>8290</v>
      </c>
      <c r="T214" s="60">
        <f>IFERROR(VLOOKUP($B214,'Из ГУГЛа'!$B:$G,4,0)*U214+V214,VLOOKUP($B214,'Из ГУГЛа'!$B:$G,4,0))</f>
        <v>7990</v>
      </c>
      <c r="U214" s="15">
        <v>1</v>
      </c>
      <c r="V214" s="76">
        <f>INDEX($AA:$AA,MATCH($H214,$C:$C,0))</f>
        <v>400</v>
      </c>
      <c r="W214" s="74">
        <f t="shared" si="24"/>
        <v>1.1256410256410256</v>
      </c>
      <c r="X214" s="74">
        <f t="shared" si="25"/>
        <v>-3.7546933667083858E-2</v>
      </c>
      <c r="Y214" s="74">
        <f t="shared" si="26"/>
        <v>1.0487179487179485</v>
      </c>
      <c r="Z214" s="76">
        <f>INDEX($Z:$Z,MATCH($H214,$C:$C,0))+V214</f>
        <v>7990</v>
      </c>
      <c r="AB214" s="43" t="str">
        <f>INDEX($AB:$AB,MATCH($H214,$C:$C,0))</f>
        <v>https://motorring.ru/product/3488-bokovye-zerkala-original-novogo-obrazca-elektroprivodom</v>
      </c>
    </row>
    <row r="215" spans="1:28" ht="60" x14ac:dyDescent="0.25">
      <c r="A215" s="71" t="str">
        <f>INDEX('Выгр Торг'!$A:$A,MATCH($B215,'Выгр Торг'!$B:$B,0))</f>
        <v>Боковые зеркала "Salina" (электрические, обогрев, поворотник) для ВАЗ 2110-2112, Лада Приора</v>
      </c>
      <c r="B215" s="88">
        <v>137306</v>
      </c>
      <c r="C215" s="72">
        <f>VLOOKUP($B215,'Выгр Торг'!$B:$P,C$1,0)</f>
        <v>121498</v>
      </c>
      <c r="D215" s="71" t="str">
        <f>VLOOKUP($B215,'Выгр Торг'!$B:$P,D$1,0)</f>
        <v>Боковые зеркала "Salina" (электрические, обогрев, поворотник) для ВАЗ 2110-2112, Лада Приора (В цвет, Магия (серебристо-ярко-фиолетовый, 133))</v>
      </c>
      <c r="E215" s="72" t="str">
        <f>VLOOKUP($B215,'Выгр Торг'!$B:$P,E$1,0)</f>
        <v>Y</v>
      </c>
      <c r="F215" s="72" t="str">
        <f>VLOOKUP($B215,'Выгр Торг'!$B:$P,F$1,0)</f>
        <v>1</v>
      </c>
      <c r="G215" s="36"/>
      <c r="H215" s="28">
        <v>74049</v>
      </c>
      <c r="I215" s="53">
        <f>INDEX($I:$I,MATCH($H215,$C:$C,0))</f>
        <v>600</v>
      </c>
      <c r="J215" s="5" t="s">
        <v>2577</v>
      </c>
      <c r="K215" s="56">
        <f>INDEX($K:$K,MATCH($H215,$C:$C,0))+I215</f>
        <v>3900</v>
      </c>
      <c r="L215" s="14">
        <f>VLOOKUP(K215,Наценка!$A$1:$B$8,2,1)</f>
        <v>1.4</v>
      </c>
      <c r="M215" s="56">
        <f>INDEX($M:$M,MATCH($H215,$C:$C,0))+I215*$M$2</f>
        <v>8270</v>
      </c>
      <c r="N215" s="57">
        <f t="shared" si="21"/>
        <v>8290</v>
      </c>
      <c r="O215" s="72">
        <f>VLOOKUP($B215,'Выгр Торг'!$B:$P,O$1,0)</f>
        <v>3900</v>
      </c>
      <c r="P215" s="72">
        <f>VLOOKUP($B215,'Выгр Торг'!$B:$P,P$1,0)</f>
        <v>8490</v>
      </c>
      <c r="Q215" s="42">
        <f t="shared" si="22"/>
        <v>0</v>
      </c>
      <c r="R215" s="42">
        <f t="shared" si="23"/>
        <v>200</v>
      </c>
      <c r="S215" s="85">
        <f t="shared" si="27"/>
        <v>8290</v>
      </c>
      <c r="T215" s="60">
        <f>IFERROR(VLOOKUP($B215,'Из ГУГЛа'!$B:$G,4,0)*U215+V215,VLOOKUP($B215,'Из ГУГЛа'!$B:$G,4,0))</f>
        <v>7990</v>
      </c>
      <c r="U215" s="15">
        <v>1</v>
      </c>
      <c r="V215" s="76">
        <f>INDEX($AA:$AA,MATCH($H215,$C:$C,0))</f>
        <v>400</v>
      </c>
      <c r="W215" s="74">
        <f t="shared" si="24"/>
        <v>1.1256410256410256</v>
      </c>
      <c r="X215" s="74">
        <f t="shared" si="25"/>
        <v>-3.7546933667083858E-2</v>
      </c>
      <c r="Y215" s="74">
        <f t="shared" si="26"/>
        <v>1.0487179487179485</v>
      </c>
      <c r="Z215" s="76">
        <f>INDEX($Z:$Z,MATCH($H215,$C:$C,0))+V215</f>
        <v>7990</v>
      </c>
      <c r="AB215" s="43" t="str">
        <f>INDEX($AB:$AB,MATCH($H215,$C:$C,0))</f>
        <v>https://motorring.ru/product/3488-bokovye-zerkala-original-novogo-obrazca-elektroprivodom</v>
      </c>
    </row>
    <row r="216" spans="1:28" ht="60" x14ac:dyDescent="0.25">
      <c r="A216" s="71" t="str">
        <f>INDEX('Выгр Торг'!$A:$A,MATCH($B216,'Выгр Торг'!$B:$B,0))</f>
        <v>Боковые зеркала "Salina" (электрические, обогрев, поворотник) для ВАЗ 2110-2112, Лада Приора</v>
      </c>
      <c r="B216" s="88">
        <v>137307</v>
      </c>
      <c r="C216" s="72">
        <f>VLOOKUP($B216,'Выгр Торг'!$B:$P,C$1,0)</f>
        <v>121499</v>
      </c>
      <c r="D216" s="71" t="str">
        <f>VLOOKUP($B216,'Выгр Торг'!$B:$P,D$1,0)</f>
        <v>Боковые зеркала "Salina" (электрические, обогрев, поворотник) для ВАЗ 2110-2112, Лада Приора (В цвет, Миндаль (серебристо-бежево-розовый, 217))</v>
      </c>
      <c r="E216" s="72" t="str">
        <f>VLOOKUP($B216,'Выгр Торг'!$B:$P,E$1,0)</f>
        <v>Y</v>
      </c>
      <c r="F216" s="72" t="str">
        <f>VLOOKUP($B216,'Выгр Торг'!$B:$P,F$1,0)</f>
        <v>1</v>
      </c>
      <c r="G216" s="36"/>
      <c r="H216" s="28">
        <v>74049</v>
      </c>
      <c r="I216" s="53">
        <f>INDEX($I:$I,MATCH($H216,$C:$C,0))</f>
        <v>600</v>
      </c>
      <c r="J216" s="5" t="s">
        <v>2577</v>
      </c>
      <c r="K216" s="56">
        <f>INDEX($K:$K,MATCH($H216,$C:$C,0))+I216</f>
        <v>3900</v>
      </c>
      <c r="L216" s="14">
        <f>VLOOKUP(K216,Наценка!$A$1:$B$8,2,1)</f>
        <v>1.4</v>
      </c>
      <c r="M216" s="56">
        <f>INDEX($M:$M,MATCH($H216,$C:$C,0))+I216*$M$2</f>
        <v>8270</v>
      </c>
      <c r="N216" s="57">
        <f t="shared" si="21"/>
        <v>8290</v>
      </c>
      <c r="O216" s="72">
        <f>VLOOKUP($B216,'Выгр Торг'!$B:$P,O$1,0)</f>
        <v>3900</v>
      </c>
      <c r="P216" s="72">
        <f>VLOOKUP($B216,'Выгр Торг'!$B:$P,P$1,0)</f>
        <v>8490</v>
      </c>
      <c r="Q216" s="42">
        <f t="shared" si="22"/>
        <v>0</v>
      </c>
      <c r="R216" s="42">
        <f t="shared" si="23"/>
        <v>200</v>
      </c>
      <c r="S216" s="85">
        <f t="shared" si="27"/>
        <v>8290</v>
      </c>
      <c r="T216" s="60">
        <f>IFERROR(VLOOKUP($B216,'Из ГУГЛа'!$B:$G,4,0)*U216+V216,VLOOKUP($B216,'Из ГУГЛа'!$B:$G,4,0))</f>
        <v>7990</v>
      </c>
      <c r="U216" s="15">
        <v>1</v>
      </c>
      <c r="V216" s="76">
        <f>INDEX($AA:$AA,MATCH($H216,$C:$C,0))</f>
        <v>400</v>
      </c>
      <c r="W216" s="74">
        <f t="shared" si="24"/>
        <v>1.1256410256410256</v>
      </c>
      <c r="X216" s="74">
        <f t="shared" si="25"/>
        <v>-3.7546933667083858E-2</v>
      </c>
      <c r="Y216" s="74">
        <f t="shared" si="26"/>
        <v>1.0487179487179485</v>
      </c>
      <c r="Z216" s="76">
        <f>INDEX($Z:$Z,MATCH($H216,$C:$C,0))+V216</f>
        <v>7990</v>
      </c>
      <c r="AB216" s="43" t="str">
        <f>INDEX($AB:$AB,MATCH($H216,$C:$C,0))</f>
        <v>https://motorring.ru/product/3488-bokovye-zerkala-original-novogo-obrazca-elektroprivodom</v>
      </c>
    </row>
    <row r="217" spans="1:28" ht="60" x14ac:dyDescent="0.25">
      <c r="A217" s="71" t="str">
        <f>INDEX('Выгр Торг'!$A:$A,MATCH($B217,'Выгр Торг'!$B:$B,0))</f>
        <v>Боковые зеркала "Salina" (электрические, обогрев, поворотник) для ВАЗ 2110-2112, Лада Приора</v>
      </c>
      <c r="B217" s="88">
        <v>137308</v>
      </c>
      <c r="C217" s="72">
        <f>VLOOKUP($B217,'Выгр Торг'!$B:$P,C$1,0)</f>
        <v>121500</v>
      </c>
      <c r="D217" s="71" t="str">
        <f>VLOOKUP($B217,'Выгр Торг'!$B:$P,D$1,0)</f>
        <v>Боковые зеркала "Salina" (электрические, обогрев, поворотник) для ВАЗ 2110-2112, Лада Приора (В цвет, Мираж (серебристый-желто-зеленый, 280))</v>
      </c>
      <c r="E217" s="72" t="str">
        <f>VLOOKUP($B217,'Выгр Торг'!$B:$P,E$1,0)</f>
        <v>Y</v>
      </c>
      <c r="F217" s="72" t="str">
        <f>VLOOKUP($B217,'Выгр Торг'!$B:$P,F$1,0)</f>
        <v>1</v>
      </c>
      <c r="G217" s="36"/>
      <c r="H217" s="28">
        <v>74049</v>
      </c>
      <c r="I217" s="53">
        <f>INDEX($I:$I,MATCH($H217,$C:$C,0))</f>
        <v>600</v>
      </c>
      <c r="J217" s="5" t="s">
        <v>2577</v>
      </c>
      <c r="K217" s="56">
        <f>INDEX($K:$K,MATCH($H217,$C:$C,0))+I217</f>
        <v>3900</v>
      </c>
      <c r="L217" s="14">
        <f>VLOOKUP(K217,Наценка!$A$1:$B$8,2,1)</f>
        <v>1.4</v>
      </c>
      <c r="M217" s="56">
        <f>INDEX($M:$M,MATCH($H217,$C:$C,0))+I217*$M$2</f>
        <v>8270</v>
      </c>
      <c r="N217" s="57">
        <f t="shared" si="21"/>
        <v>8290</v>
      </c>
      <c r="O217" s="72">
        <f>VLOOKUP($B217,'Выгр Торг'!$B:$P,O$1,0)</f>
        <v>3900</v>
      </c>
      <c r="P217" s="72">
        <f>VLOOKUP($B217,'Выгр Торг'!$B:$P,P$1,0)</f>
        <v>8490</v>
      </c>
      <c r="Q217" s="42">
        <f t="shared" si="22"/>
        <v>0</v>
      </c>
      <c r="R217" s="42">
        <f t="shared" si="23"/>
        <v>200</v>
      </c>
      <c r="S217" s="85">
        <f t="shared" si="27"/>
        <v>8290</v>
      </c>
      <c r="T217" s="60">
        <f>IFERROR(VLOOKUP($B217,'Из ГУГЛа'!$B:$G,4,0)*U217+V217,VLOOKUP($B217,'Из ГУГЛа'!$B:$G,4,0))</f>
        <v>7990</v>
      </c>
      <c r="U217" s="15">
        <v>1</v>
      </c>
      <c r="V217" s="76">
        <f>INDEX($AA:$AA,MATCH($H217,$C:$C,0))</f>
        <v>400</v>
      </c>
      <c r="W217" s="74">
        <f t="shared" si="24"/>
        <v>1.1256410256410256</v>
      </c>
      <c r="X217" s="74">
        <f t="shared" si="25"/>
        <v>-3.7546933667083858E-2</v>
      </c>
      <c r="Y217" s="74">
        <f t="shared" si="26"/>
        <v>1.0487179487179485</v>
      </c>
      <c r="Z217" s="76">
        <f>INDEX($Z:$Z,MATCH($H217,$C:$C,0))+V217</f>
        <v>7990</v>
      </c>
      <c r="AB217" s="43" t="str">
        <f>INDEX($AB:$AB,MATCH($H217,$C:$C,0))</f>
        <v>https://motorring.ru/product/3488-bokovye-zerkala-original-novogo-obrazca-elektroprivodom</v>
      </c>
    </row>
    <row r="218" spans="1:28" ht="60" x14ac:dyDescent="0.25">
      <c r="A218" s="71" t="str">
        <f>INDEX('Выгр Торг'!$A:$A,MATCH($B218,'Выгр Торг'!$B:$B,0))</f>
        <v>Боковые зеркала "Salina" (электрические, обогрев, поворотник) для ВАЗ 2110-2112, Лада Приора</v>
      </c>
      <c r="B218" s="88">
        <v>137309</v>
      </c>
      <c r="C218" s="72">
        <f>VLOOKUP($B218,'Выгр Торг'!$B:$P,C$1,0)</f>
        <v>121501</v>
      </c>
      <c r="D218" s="71" t="str">
        <f>VLOOKUP($B218,'Выгр Торг'!$B:$P,D$1,0)</f>
        <v>Боковые зеркала "Salina" (электрические, обогрев, поворотник) для ВАЗ 2110-2112, Лада Приора (В цвет, Млечный путь (серебристо-серо-графитовый, 606))</v>
      </c>
      <c r="E218" s="72" t="str">
        <f>VLOOKUP($B218,'Выгр Торг'!$B:$P,E$1,0)</f>
        <v>Y</v>
      </c>
      <c r="F218" s="72" t="str">
        <f>VLOOKUP($B218,'Выгр Торг'!$B:$P,F$1,0)</f>
        <v>1</v>
      </c>
      <c r="G218" s="36"/>
      <c r="H218" s="28">
        <v>74049</v>
      </c>
      <c r="I218" s="53">
        <f>INDEX($I:$I,MATCH($H218,$C:$C,0))</f>
        <v>600</v>
      </c>
      <c r="J218" s="5" t="s">
        <v>2577</v>
      </c>
      <c r="K218" s="56">
        <f>INDEX($K:$K,MATCH($H218,$C:$C,0))+I218</f>
        <v>3900</v>
      </c>
      <c r="L218" s="14">
        <f>VLOOKUP(K218,Наценка!$A$1:$B$8,2,1)</f>
        <v>1.4</v>
      </c>
      <c r="M218" s="56">
        <f>INDEX($M:$M,MATCH($H218,$C:$C,0))+I218*$M$2</f>
        <v>8270</v>
      </c>
      <c r="N218" s="57">
        <f t="shared" si="21"/>
        <v>8290</v>
      </c>
      <c r="O218" s="72">
        <f>VLOOKUP($B218,'Выгр Торг'!$B:$P,O$1,0)</f>
        <v>3900</v>
      </c>
      <c r="P218" s="72">
        <f>VLOOKUP($B218,'Выгр Торг'!$B:$P,P$1,0)</f>
        <v>8490</v>
      </c>
      <c r="Q218" s="42">
        <f t="shared" si="22"/>
        <v>0</v>
      </c>
      <c r="R218" s="42">
        <f t="shared" si="23"/>
        <v>200</v>
      </c>
      <c r="S218" s="85">
        <f t="shared" si="27"/>
        <v>8290</v>
      </c>
      <c r="T218" s="60">
        <f>IFERROR(VLOOKUP($B218,'Из ГУГЛа'!$B:$G,4,0)*U218+V218,VLOOKUP($B218,'Из ГУГЛа'!$B:$G,4,0))</f>
        <v>7990</v>
      </c>
      <c r="U218" s="15">
        <v>1</v>
      </c>
      <c r="V218" s="76">
        <f>INDEX($AA:$AA,MATCH($H218,$C:$C,0))</f>
        <v>400</v>
      </c>
      <c r="W218" s="74">
        <f t="shared" si="24"/>
        <v>1.1256410256410256</v>
      </c>
      <c r="X218" s="74">
        <f t="shared" si="25"/>
        <v>-3.7546933667083858E-2</v>
      </c>
      <c r="Y218" s="74">
        <f t="shared" si="26"/>
        <v>1.0487179487179485</v>
      </c>
      <c r="Z218" s="76">
        <f>INDEX($Z:$Z,MATCH($H218,$C:$C,0))+V218</f>
        <v>7990</v>
      </c>
      <c r="AB218" s="43" t="str">
        <f>INDEX($AB:$AB,MATCH($H218,$C:$C,0))</f>
        <v>https://motorring.ru/product/3488-bokovye-zerkala-original-novogo-obrazca-elektroprivodom</v>
      </c>
    </row>
    <row r="219" spans="1:28" ht="60" x14ac:dyDescent="0.25">
      <c r="A219" s="71" t="str">
        <f>INDEX('Выгр Торг'!$A:$A,MATCH($B219,'Выгр Торг'!$B:$B,0))</f>
        <v>Боковые зеркала "Salina" (электрические, обогрев, поворотник) для ВАЗ 2110-2112, Лада Приора</v>
      </c>
      <c r="B219" s="88">
        <v>137310</v>
      </c>
      <c r="C219" s="72">
        <f>VLOOKUP($B219,'Выгр Торг'!$B:$P,C$1,0)</f>
        <v>121502</v>
      </c>
      <c r="D219" s="71" t="str">
        <f>VLOOKUP($B219,'Выгр Торг'!$B:$P,D$1,0)</f>
        <v>Боковые зеркала "Salina" (электрические, обогрев, поворотник) для ВАЗ 2110-2112, Лада Приора (В цвет, Мускари (темно синий, 426))</v>
      </c>
      <c r="E219" s="72" t="str">
        <f>VLOOKUP($B219,'Выгр Торг'!$B:$P,E$1,0)</f>
        <v>Y</v>
      </c>
      <c r="F219" s="72" t="str">
        <f>VLOOKUP($B219,'Выгр Торг'!$B:$P,F$1,0)</f>
        <v>1</v>
      </c>
      <c r="G219" s="36"/>
      <c r="H219" s="28">
        <v>74049</v>
      </c>
      <c r="I219" s="53">
        <f>INDEX($I:$I,MATCH($H219,$C:$C,0))</f>
        <v>600</v>
      </c>
      <c r="J219" s="5" t="s">
        <v>2577</v>
      </c>
      <c r="K219" s="56">
        <f>INDEX($K:$K,MATCH($H219,$C:$C,0))+I219</f>
        <v>3900</v>
      </c>
      <c r="L219" s="14">
        <f>VLOOKUP(K219,Наценка!$A$1:$B$8,2,1)</f>
        <v>1.4</v>
      </c>
      <c r="M219" s="56">
        <f>INDEX($M:$M,MATCH($H219,$C:$C,0))+I219*$M$2</f>
        <v>8270</v>
      </c>
      <c r="N219" s="57">
        <f t="shared" si="21"/>
        <v>8290</v>
      </c>
      <c r="O219" s="72">
        <f>VLOOKUP($B219,'Выгр Торг'!$B:$P,O$1,0)</f>
        <v>3900</v>
      </c>
      <c r="P219" s="72">
        <f>VLOOKUP($B219,'Выгр Торг'!$B:$P,P$1,0)</f>
        <v>8490</v>
      </c>
      <c r="Q219" s="42">
        <f t="shared" si="22"/>
        <v>0</v>
      </c>
      <c r="R219" s="42">
        <f t="shared" si="23"/>
        <v>200</v>
      </c>
      <c r="S219" s="85">
        <f t="shared" si="27"/>
        <v>8290</v>
      </c>
      <c r="T219" s="60">
        <f>IFERROR(VLOOKUP($B219,'Из ГУГЛа'!$B:$G,4,0)*U219+V219,VLOOKUP($B219,'Из ГУГЛа'!$B:$G,4,0))</f>
        <v>7990</v>
      </c>
      <c r="U219" s="15">
        <v>1</v>
      </c>
      <c r="V219" s="76">
        <f>INDEX($AA:$AA,MATCH($H219,$C:$C,0))</f>
        <v>400</v>
      </c>
      <c r="W219" s="74">
        <f t="shared" si="24"/>
        <v>1.1256410256410256</v>
      </c>
      <c r="X219" s="74">
        <f t="shared" si="25"/>
        <v>-3.7546933667083858E-2</v>
      </c>
      <c r="Y219" s="74">
        <f t="shared" si="26"/>
        <v>1.0487179487179485</v>
      </c>
      <c r="Z219" s="76">
        <f>INDEX($Z:$Z,MATCH($H219,$C:$C,0))+V219</f>
        <v>7990</v>
      </c>
      <c r="AB219" s="43" t="str">
        <f>INDEX($AB:$AB,MATCH($H219,$C:$C,0))</f>
        <v>https://motorring.ru/product/3488-bokovye-zerkala-original-novogo-obrazca-elektroprivodom</v>
      </c>
    </row>
    <row r="220" spans="1:28" ht="60" x14ac:dyDescent="0.25">
      <c r="A220" s="71" t="str">
        <f>INDEX('Выгр Торг'!$A:$A,MATCH($B220,'Выгр Торг'!$B:$B,0))</f>
        <v>Боковые зеркала "Salina" (электрические, обогрев, поворотник) для ВАЗ 2110-2112, Лада Приора</v>
      </c>
      <c r="B220" s="88">
        <v>137311</v>
      </c>
      <c r="C220" s="72">
        <f>VLOOKUP($B220,'Выгр Торг'!$B:$P,C$1,0)</f>
        <v>121503</v>
      </c>
      <c r="D220" s="71" t="str">
        <f>VLOOKUP($B220,'Выгр Торг'!$B:$P,D$1,0)</f>
        <v>Боковые зеркала "Salina" (электрические, обогрев, поворотник) для ВАЗ 2110-2112, Лада Приора (В цвет, Нептун (серебристо-темно-серо-синий, 628))</v>
      </c>
      <c r="E220" s="72" t="str">
        <f>VLOOKUP($B220,'Выгр Торг'!$B:$P,E$1,0)</f>
        <v>Y</v>
      </c>
      <c r="F220" s="72" t="str">
        <f>VLOOKUP($B220,'Выгр Торг'!$B:$P,F$1,0)</f>
        <v>1</v>
      </c>
      <c r="G220" s="36"/>
      <c r="H220" s="28">
        <v>74049</v>
      </c>
      <c r="I220" s="53">
        <f>INDEX($I:$I,MATCH($H220,$C:$C,0))</f>
        <v>600</v>
      </c>
      <c r="J220" s="5" t="s">
        <v>2577</v>
      </c>
      <c r="K220" s="56">
        <f>INDEX($K:$K,MATCH($H220,$C:$C,0))+I220</f>
        <v>3900</v>
      </c>
      <c r="L220" s="14">
        <f>VLOOKUP(K220,Наценка!$A$1:$B$8,2,1)</f>
        <v>1.4</v>
      </c>
      <c r="M220" s="56">
        <f>INDEX($M:$M,MATCH($H220,$C:$C,0))+I220*$M$2</f>
        <v>8270</v>
      </c>
      <c r="N220" s="57">
        <f t="shared" si="21"/>
        <v>8290</v>
      </c>
      <c r="O220" s="72">
        <f>VLOOKUP($B220,'Выгр Торг'!$B:$P,O$1,0)</f>
        <v>3900</v>
      </c>
      <c r="P220" s="72">
        <f>VLOOKUP($B220,'Выгр Торг'!$B:$P,P$1,0)</f>
        <v>8490</v>
      </c>
      <c r="Q220" s="42">
        <f t="shared" si="22"/>
        <v>0</v>
      </c>
      <c r="R220" s="42">
        <f t="shared" si="23"/>
        <v>200</v>
      </c>
      <c r="S220" s="85">
        <f t="shared" si="27"/>
        <v>8290</v>
      </c>
      <c r="T220" s="60">
        <f>IFERROR(VLOOKUP($B220,'Из ГУГЛа'!$B:$G,4,0)*U220+V220,VLOOKUP($B220,'Из ГУГЛа'!$B:$G,4,0))</f>
        <v>7990</v>
      </c>
      <c r="U220" s="15">
        <v>1</v>
      </c>
      <c r="V220" s="76">
        <f>INDEX($AA:$AA,MATCH($H220,$C:$C,0))</f>
        <v>400</v>
      </c>
      <c r="W220" s="74">
        <f t="shared" si="24"/>
        <v>1.1256410256410256</v>
      </c>
      <c r="X220" s="74">
        <f t="shared" si="25"/>
        <v>-3.7546933667083858E-2</v>
      </c>
      <c r="Y220" s="74">
        <f t="shared" si="26"/>
        <v>1.0487179487179485</v>
      </c>
      <c r="Z220" s="76">
        <f>INDEX($Z:$Z,MATCH($H220,$C:$C,0))+V220</f>
        <v>7990</v>
      </c>
      <c r="AB220" s="43" t="str">
        <f>INDEX($AB:$AB,MATCH($H220,$C:$C,0))</f>
        <v>https://motorring.ru/product/3488-bokovye-zerkala-original-novogo-obrazca-elektroprivodom</v>
      </c>
    </row>
    <row r="221" spans="1:28" ht="60" x14ac:dyDescent="0.25">
      <c r="A221" s="71" t="str">
        <f>INDEX('Выгр Торг'!$A:$A,MATCH($B221,'Выгр Торг'!$B:$B,0))</f>
        <v>Боковые зеркала "Salina" (электрические, обогрев, поворотник) для ВАЗ 2110-2112, Лада Приора</v>
      </c>
      <c r="B221" s="88">
        <v>137312</v>
      </c>
      <c r="C221" s="72">
        <f>VLOOKUP($B221,'Выгр Торг'!$B:$P,C$1,0)</f>
        <v>121504</v>
      </c>
      <c r="D221" s="71" t="str">
        <f>VLOOKUP($B221,'Выгр Торг'!$B:$P,D$1,0)</f>
        <v>Боковые зеркала "Salina" (электрические, обогрев, поворотник) для ВАЗ 2110-2112, Лада Приора (В цвет, Ниагара (серебристо-серо-голубоватый, 383))</v>
      </c>
      <c r="E221" s="72" t="str">
        <f>VLOOKUP($B221,'Выгр Торг'!$B:$P,E$1,0)</f>
        <v>Y</v>
      </c>
      <c r="F221" s="72" t="str">
        <f>VLOOKUP($B221,'Выгр Торг'!$B:$P,F$1,0)</f>
        <v>1</v>
      </c>
      <c r="G221" s="36"/>
      <c r="H221" s="28">
        <v>74049</v>
      </c>
      <c r="I221" s="53">
        <f>INDEX($I:$I,MATCH($H221,$C:$C,0))</f>
        <v>600</v>
      </c>
      <c r="J221" s="5" t="s">
        <v>2577</v>
      </c>
      <c r="K221" s="56">
        <f>INDEX($K:$K,MATCH($H221,$C:$C,0))+I221</f>
        <v>3900</v>
      </c>
      <c r="L221" s="14">
        <f>VLOOKUP(K221,Наценка!$A$1:$B$8,2,1)</f>
        <v>1.4</v>
      </c>
      <c r="M221" s="56">
        <f>INDEX($M:$M,MATCH($H221,$C:$C,0))+I221*$M$2</f>
        <v>8270</v>
      </c>
      <c r="N221" s="57">
        <f t="shared" si="21"/>
        <v>8290</v>
      </c>
      <c r="O221" s="72">
        <f>VLOOKUP($B221,'Выгр Торг'!$B:$P,O$1,0)</f>
        <v>3900</v>
      </c>
      <c r="P221" s="72">
        <f>VLOOKUP($B221,'Выгр Торг'!$B:$P,P$1,0)</f>
        <v>8490</v>
      </c>
      <c r="Q221" s="42">
        <f t="shared" si="22"/>
        <v>0</v>
      </c>
      <c r="R221" s="42">
        <f t="shared" si="23"/>
        <v>200</v>
      </c>
      <c r="S221" s="85">
        <f t="shared" si="27"/>
        <v>8290</v>
      </c>
      <c r="T221" s="60">
        <f>IFERROR(VLOOKUP($B221,'Из ГУГЛа'!$B:$G,4,0)*U221+V221,VLOOKUP($B221,'Из ГУГЛа'!$B:$G,4,0))</f>
        <v>7990</v>
      </c>
      <c r="U221" s="15">
        <v>1</v>
      </c>
      <c r="V221" s="76">
        <f>INDEX($AA:$AA,MATCH($H221,$C:$C,0))</f>
        <v>400</v>
      </c>
      <c r="W221" s="74">
        <f t="shared" si="24"/>
        <v>1.1256410256410256</v>
      </c>
      <c r="X221" s="74">
        <f t="shared" si="25"/>
        <v>-3.7546933667083858E-2</v>
      </c>
      <c r="Y221" s="74">
        <f t="shared" si="26"/>
        <v>1.0487179487179485</v>
      </c>
      <c r="Z221" s="76">
        <f>INDEX($Z:$Z,MATCH($H221,$C:$C,0))+V221</f>
        <v>7990</v>
      </c>
      <c r="AB221" s="43" t="str">
        <f>INDEX($AB:$AB,MATCH($H221,$C:$C,0))</f>
        <v>https://motorring.ru/product/3488-bokovye-zerkala-original-novogo-obrazca-elektroprivodom</v>
      </c>
    </row>
    <row r="222" spans="1:28" ht="60" x14ac:dyDescent="0.25">
      <c r="A222" s="71" t="str">
        <f>INDEX('Выгр Торг'!$A:$A,MATCH($B222,'Выгр Торг'!$B:$B,0))</f>
        <v>Боковые зеркала "Salina" (электрические, обогрев, поворотник) для ВАЗ 2110-2112, Лада Приора</v>
      </c>
      <c r="B222" s="88">
        <v>137313</v>
      </c>
      <c r="C222" s="72">
        <f>VLOOKUP($B222,'Выгр Торг'!$B:$P,C$1,0)</f>
        <v>121505</v>
      </c>
      <c r="D222" s="71" t="str">
        <f>VLOOKUP($B222,'Выгр Торг'!$B:$P,D$1,0)</f>
        <v>Боковые зеркала "Salina" (электрические, обогрев, поворотник) для ВАЗ 2110-2112, Лада Приора (В цвет, Ницца (темный сине-зеленый, 328))</v>
      </c>
      <c r="E222" s="72" t="str">
        <f>VLOOKUP($B222,'Выгр Торг'!$B:$P,E$1,0)</f>
        <v>Y</v>
      </c>
      <c r="F222" s="72" t="str">
        <f>VLOOKUP($B222,'Выгр Торг'!$B:$P,F$1,0)</f>
        <v>1</v>
      </c>
      <c r="G222" s="36"/>
      <c r="H222" s="28">
        <v>74049</v>
      </c>
      <c r="I222" s="53">
        <f>INDEX($I:$I,MATCH($H222,$C:$C,0))</f>
        <v>600</v>
      </c>
      <c r="J222" s="5" t="s">
        <v>2577</v>
      </c>
      <c r="K222" s="56">
        <f>INDEX($K:$K,MATCH($H222,$C:$C,0))+I222</f>
        <v>3900</v>
      </c>
      <c r="L222" s="14">
        <f>VLOOKUP(K222,Наценка!$A$1:$B$8,2,1)</f>
        <v>1.4</v>
      </c>
      <c r="M222" s="56">
        <f>INDEX($M:$M,MATCH($H222,$C:$C,0))+I222*$M$2</f>
        <v>8270</v>
      </c>
      <c r="N222" s="57">
        <f t="shared" si="21"/>
        <v>8290</v>
      </c>
      <c r="O222" s="72">
        <f>VLOOKUP($B222,'Выгр Торг'!$B:$P,O$1,0)</f>
        <v>3900</v>
      </c>
      <c r="P222" s="72">
        <f>VLOOKUP($B222,'Выгр Торг'!$B:$P,P$1,0)</f>
        <v>8490</v>
      </c>
      <c r="Q222" s="42">
        <f t="shared" si="22"/>
        <v>0</v>
      </c>
      <c r="R222" s="42">
        <f t="shared" si="23"/>
        <v>200</v>
      </c>
      <c r="S222" s="85">
        <f t="shared" si="27"/>
        <v>8290</v>
      </c>
      <c r="T222" s="60">
        <f>IFERROR(VLOOKUP($B222,'Из ГУГЛа'!$B:$G,4,0)*U222+V222,VLOOKUP($B222,'Из ГУГЛа'!$B:$G,4,0))</f>
        <v>7990</v>
      </c>
      <c r="U222" s="15">
        <v>1</v>
      </c>
      <c r="V222" s="76">
        <f>INDEX($AA:$AA,MATCH($H222,$C:$C,0))</f>
        <v>400</v>
      </c>
      <c r="W222" s="74">
        <f t="shared" si="24"/>
        <v>1.1256410256410256</v>
      </c>
      <c r="X222" s="74">
        <f t="shared" si="25"/>
        <v>-3.7546933667083858E-2</v>
      </c>
      <c r="Y222" s="74">
        <f t="shared" si="26"/>
        <v>1.0487179487179485</v>
      </c>
      <c r="Z222" s="76">
        <f>INDEX($Z:$Z,MATCH($H222,$C:$C,0))+V222</f>
        <v>7990</v>
      </c>
      <c r="AB222" s="43" t="str">
        <f>INDEX($AB:$AB,MATCH($H222,$C:$C,0))</f>
        <v>https://motorring.ru/product/3488-bokovye-zerkala-original-novogo-obrazca-elektroprivodom</v>
      </c>
    </row>
    <row r="223" spans="1:28" ht="60" x14ac:dyDescent="0.25">
      <c r="A223" s="71" t="str">
        <f>INDEX('Выгр Торг'!$A:$A,MATCH($B223,'Выгр Торг'!$B:$B,0))</f>
        <v>Боковые зеркала "Salina" (электрические, обогрев, поворотник) для ВАЗ 2110-2112, Лада Приора</v>
      </c>
      <c r="B223" s="88">
        <v>137314</v>
      </c>
      <c r="C223" s="72">
        <f>VLOOKUP($B223,'Выгр Торг'!$B:$P,C$1,0)</f>
        <v>121506</v>
      </c>
      <c r="D223" s="71" t="str">
        <f>VLOOKUP($B223,'Выгр Торг'!$B:$P,D$1,0)</f>
        <v>Боковые зеркала "Salina" (электрические, обогрев, поворотник) для ВАЗ 2110-2112, Лада Приора (В цвет, Опал (серебристо-голубоватый, 419))</v>
      </c>
      <c r="E223" s="72" t="str">
        <f>VLOOKUP($B223,'Выгр Торг'!$B:$P,E$1,0)</f>
        <v>Y</v>
      </c>
      <c r="F223" s="72" t="str">
        <f>VLOOKUP($B223,'Выгр Торг'!$B:$P,F$1,0)</f>
        <v>1</v>
      </c>
      <c r="G223" s="36"/>
      <c r="H223" s="28">
        <v>74049</v>
      </c>
      <c r="I223" s="53">
        <f>INDEX($I:$I,MATCH($H223,$C:$C,0))</f>
        <v>600</v>
      </c>
      <c r="J223" s="5" t="s">
        <v>2577</v>
      </c>
      <c r="K223" s="56">
        <f>INDEX($K:$K,MATCH($H223,$C:$C,0))+I223</f>
        <v>3900</v>
      </c>
      <c r="L223" s="14">
        <f>VLOOKUP(K223,Наценка!$A$1:$B$8,2,1)</f>
        <v>1.4</v>
      </c>
      <c r="M223" s="56">
        <f>INDEX($M:$M,MATCH($H223,$C:$C,0))+I223*$M$2</f>
        <v>8270</v>
      </c>
      <c r="N223" s="57">
        <f t="shared" si="21"/>
        <v>8290</v>
      </c>
      <c r="O223" s="72">
        <f>VLOOKUP($B223,'Выгр Торг'!$B:$P,O$1,0)</f>
        <v>3900</v>
      </c>
      <c r="P223" s="72">
        <f>VLOOKUP($B223,'Выгр Торг'!$B:$P,P$1,0)</f>
        <v>8490</v>
      </c>
      <c r="Q223" s="42">
        <f t="shared" si="22"/>
        <v>0</v>
      </c>
      <c r="R223" s="42">
        <f t="shared" si="23"/>
        <v>200</v>
      </c>
      <c r="S223" s="85">
        <f t="shared" si="27"/>
        <v>8290</v>
      </c>
      <c r="T223" s="60">
        <f>IFERROR(VLOOKUP($B223,'Из ГУГЛа'!$B:$G,4,0)*U223+V223,VLOOKUP($B223,'Из ГУГЛа'!$B:$G,4,0))</f>
        <v>7990</v>
      </c>
      <c r="U223" s="15">
        <v>1</v>
      </c>
      <c r="V223" s="76">
        <f>INDEX($AA:$AA,MATCH($H223,$C:$C,0))</f>
        <v>400</v>
      </c>
      <c r="W223" s="74">
        <f t="shared" si="24"/>
        <v>1.1256410256410256</v>
      </c>
      <c r="X223" s="74">
        <f t="shared" si="25"/>
        <v>-3.7546933667083858E-2</v>
      </c>
      <c r="Y223" s="74">
        <f t="shared" si="26"/>
        <v>1.0487179487179485</v>
      </c>
      <c r="Z223" s="76">
        <f>INDEX($Z:$Z,MATCH($H223,$C:$C,0))+V223</f>
        <v>7990</v>
      </c>
      <c r="AB223" s="43" t="str">
        <f>INDEX($AB:$AB,MATCH($H223,$C:$C,0))</f>
        <v>https://motorring.ru/product/3488-bokovye-zerkala-original-novogo-obrazca-elektroprivodom</v>
      </c>
    </row>
    <row r="224" spans="1:28" ht="60" x14ac:dyDescent="0.25">
      <c r="A224" s="71" t="str">
        <f>INDEX('Выгр Торг'!$A:$A,MATCH($B224,'Выгр Торг'!$B:$B,0))</f>
        <v>Боковые зеркала "Salina" (электрические, обогрев, поворотник) для ВАЗ 2110-2112, Лада Приора</v>
      </c>
      <c r="B224" s="88">
        <v>137315</v>
      </c>
      <c r="C224" s="72">
        <f>VLOOKUP($B224,'Выгр Торг'!$B:$P,C$1,0)</f>
        <v>121507</v>
      </c>
      <c r="D224" s="71" t="str">
        <f>VLOOKUP($B224,'Выгр Торг'!$B:$P,D$1,0)</f>
        <v>Боковые зеркала "Salina" (электрические, обогрев, поворотник) для ВАЗ 2110-2112, Лада Приора (В цвет, Пантера (черная база, 672))</v>
      </c>
      <c r="E224" s="72" t="str">
        <f>VLOOKUP($B224,'Выгр Торг'!$B:$P,E$1,0)</f>
        <v>Y</v>
      </c>
      <c r="F224" s="72" t="str">
        <f>VLOOKUP($B224,'Выгр Торг'!$B:$P,F$1,0)</f>
        <v>1</v>
      </c>
      <c r="G224" s="36"/>
      <c r="H224" s="28">
        <v>74049</v>
      </c>
      <c r="I224" s="53">
        <f>INDEX($I:$I,MATCH($H224,$C:$C,0))</f>
        <v>600</v>
      </c>
      <c r="J224" s="5" t="s">
        <v>2577</v>
      </c>
      <c r="K224" s="56">
        <f>INDEX($K:$K,MATCH($H224,$C:$C,0))+I224</f>
        <v>3900</v>
      </c>
      <c r="L224" s="14">
        <f>VLOOKUP(K224,Наценка!$A$1:$B$8,2,1)</f>
        <v>1.4</v>
      </c>
      <c r="M224" s="56">
        <f>INDEX($M:$M,MATCH($H224,$C:$C,0))+I224*$M$2</f>
        <v>8270</v>
      </c>
      <c r="N224" s="57">
        <f t="shared" si="21"/>
        <v>8290</v>
      </c>
      <c r="O224" s="72">
        <f>VLOOKUP($B224,'Выгр Торг'!$B:$P,O$1,0)</f>
        <v>3900</v>
      </c>
      <c r="P224" s="72">
        <f>VLOOKUP($B224,'Выгр Торг'!$B:$P,P$1,0)</f>
        <v>8490</v>
      </c>
      <c r="Q224" s="42">
        <f t="shared" si="22"/>
        <v>0</v>
      </c>
      <c r="R224" s="42">
        <f t="shared" si="23"/>
        <v>200</v>
      </c>
      <c r="S224" s="85">
        <f t="shared" si="27"/>
        <v>8290</v>
      </c>
      <c r="T224" s="60">
        <f>IFERROR(VLOOKUP($B224,'Из ГУГЛа'!$B:$G,4,0)*U224+V224,VLOOKUP($B224,'Из ГУГЛа'!$B:$G,4,0))</f>
        <v>7990</v>
      </c>
      <c r="U224" s="15">
        <v>1</v>
      </c>
      <c r="V224" s="76">
        <f>INDEX($AA:$AA,MATCH($H224,$C:$C,0))</f>
        <v>400</v>
      </c>
      <c r="W224" s="74">
        <f t="shared" si="24"/>
        <v>1.1256410256410256</v>
      </c>
      <c r="X224" s="74">
        <f t="shared" si="25"/>
        <v>-3.7546933667083858E-2</v>
      </c>
      <c r="Y224" s="74">
        <f t="shared" si="26"/>
        <v>1.0487179487179485</v>
      </c>
      <c r="Z224" s="76">
        <f>INDEX($Z:$Z,MATCH($H224,$C:$C,0))+V224</f>
        <v>7990</v>
      </c>
      <c r="AB224" s="43" t="str">
        <f>INDEX($AB:$AB,MATCH($H224,$C:$C,0))</f>
        <v>https://motorring.ru/product/3488-bokovye-zerkala-original-novogo-obrazca-elektroprivodom</v>
      </c>
    </row>
    <row r="225" spans="1:28" ht="60" x14ac:dyDescent="0.25">
      <c r="A225" s="71" t="str">
        <f>INDEX('Выгр Торг'!$A:$A,MATCH($B225,'Выгр Торг'!$B:$B,0))</f>
        <v>Боковые зеркала "Salina" (электрические, обогрев, поворотник) для ВАЗ 2110-2112, Лада Приора</v>
      </c>
      <c r="B225" s="88">
        <v>137316</v>
      </c>
      <c r="C225" s="72">
        <f>VLOOKUP($B225,'Выгр Торг'!$B:$P,C$1,0)</f>
        <v>121508</v>
      </c>
      <c r="D225" s="71" t="str">
        <f>VLOOKUP($B225,'Выгр Торг'!$B:$P,D$1,0)</f>
        <v>Боковые зеркала "Salina" (электрические, обогрев, поворотник) для ВАЗ 2110-2112, Лада Приора (В цвет, Папирус (серебристо-серо-зеленоватый, 387))</v>
      </c>
      <c r="E225" s="72" t="str">
        <f>VLOOKUP($B225,'Выгр Торг'!$B:$P,E$1,0)</f>
        <v>Y</v>
      </c>
      <c r="F225" s="72" t="str">
        <f>VLOOKUP($B225,'Выгр Торг'!$B:$P,F$1,0)</f>
        <v>1</v>
      </c>
      <c r="G225" s="36"/>
      <c r="H225" s="28">
        <v>74049</v>
      </c>
      <c r="I225" s="53">
        <f>INDEX($I:$I,MATCH($H225,$C:$C,0))</f>
        <v>600</v>
      </c>
      <c r="J225" s="5" t="s">
        <v>2577</v>
      </c>
      <c r="K225" s="56">
        <f>INDEX($K:$K,MATCH($H225,$C:$C,0))+I225</f>
        <v>3900</v>
      </c>
      <c r="L225" s="14">
        <f>VLOOKUP(K225,Наценка!$A$1:$B$8,2,1)</f>
        <v>1.4</v>
      </c>
      <c r="M225" s="56">
        <f>INDEX($M:$M,MATCH($H225,$C:$C,0))+I225*$M$2</f>
        <v>8270</v>
      </c>
      <c r="N225" s="57">
        <f t="shared" si="21"/>
        <v>8290</v>
      </c>
      <c r="O225" s="72">
        <f>VLOOKUP($B225,'Выгр Торг'!$B:$P,O$1,0)</f>
        <v>3900</v>
      </c>
      <c r="P225" s="72">
        <f>VLOOKUP($B225,'Выгр Торг'!$B:$P,P$1,0)</f>
        <v>8490</v>
      </c>
      <c r="Q225" s="42">
        <f t="shared" si="22"/>
        <v>0</v>
      </c>
      <c r="R225" s="42">
        <f t="shared" si="23"/>
        <v>200</v>
      </c>
      <c r="S225" s="85">
        <f t="shared" si="27"/>
        <v>8290</v>
      </c>
      <c r="T225" s="60">
        <f>IFERROR(VLOOKUP($B225,'Из ГУГЛа'!$B:$G,4,0)*U225+V225,VLOOKUP($B225,'Из ГУГЛа'!$B:$G,4,0))</f>
        <v>7990</v>
      </c>
      <c r="U225" s="15">
        <v>1</v>
      </c>
      <c r="V225" s="76">
        <f>INDEX($AA:$AA,MATCH($H225,$C:$C,0))</f>
        <v>400</v>
      </c>
      <c r="W225" s="74">
        <f t="shared" si="24"/>
        <v>1.1256410256410256</v>
      </c>
      <c r="X225" s="74">
        <f t="shared" si="25"/>
        <v>-3.7546933667083858E-2</v>
      </c>
      <c r="Y225" s="74">
        <f t="shared" si="26"/>
        <v>1.0487179487179485</v>
      </c>
      <c r="Z225" s="76">
        <f>INDEX($Z:$Z,MATCH($H225,$C:$C,0))+V225</f>
        <v>7990</v>
      </c>
      <c r="AB225" s="43" t="str">
        <f>INDEX($AB:$AB,MATCH($H225,$C:$C,0))</f>
        <v>https://motorring.ru/product/3488-bokovye-zerkala-original-novogo-obrazca-elektroprivodom</v>
      </c>
    </row>
    <row r="226" spans="1:28" ht="60" x14ac:dyDescent="0.25">
      <c r="A226" s="71" t="str">
        <f>INDEX('Выгр Торг'!$A:$A,MATCH($B226,'Выгр Торг'!$B:$B,0))</f>
        <v>Боковые зеркала "Salina" (электрические, обогрев, поворотник) для ВАЗ 2110-2112, Лада Приора</v>
      </c>
      <c r="B226" s="88">
        <v>137317</v>
      </c>
      <c r="C226" s="72">
        <f>VLOOKUP($B226,'Выгр Торг'!$B:$P,C$1,0)</f>
        <v>121509</v>
      </c>
      <c r="D226" s="71" t="str">
        <f>VLOOKUP($B226,'Выгр Торг'!$B:$P,D$1,0)</f>
        <v>Боковые зеркала "Salina" (электрические, обогрев, поворотник) для ВАЗ 2110-2112, Лада Приора (В цвет, Персей (темно-синий, 429))</v>
      </c>
      <c r="E226" s="72" t="str">
        <f>VLOOKUP($B226,'Выгр Торг'!$B:$P,E$1,0)</f>
        <v>Y</v>
      </c>
      <c r="F226" s="72" t="str">
        <f>VLOOKUP($B226,'Выгр Торг'!$B:$P,F$1,0)</f>
        <v>1</v>
      </c>
      <c r="G226" s="36"/>
      <c r="H226" s="28">
        <v>74049</v>
      </c>
      <c r="I226" s="53">
        <f>INDEX($I:$I,MATCH($H226,$C:$C,0))</f>
        <v>600</v>
      </c>
      <c r="J226" s="5" t="s">
        <v>2577</v>
      </c>
      <c r="K226" s="56">
        <f>INDEX($K:$K,MATCH($H226,$C:$C,0))+I226</f>
        <v>3900</v>
      </c>
      <c r="L226" s="14">
        <f>VLOOKUP(K226,Наценка!$A$1:$B$8,2,1)</f>
        <v>1.4</v>
      </c>
      <c r="M226" s="56">
        <f>INDEX($M:$M,MATCH($H226,$C:$C,0))+I226*$M$2</f>
        <v>8270</v>
      </c>
      <c r="N226" s="57">
        <f t="shared" si="21"/>
        <v>8290</v>
      </c>
      <c r="O226" s="72">
        <f>VLOOKUP($B226,'Выгр Торг'!$B:$P,O$1,0)</f>
        <v>3900</v>
      </c>
      <c r="P226" s="72">
        <f>VLOOKUP($B226,'Выгр Торг'!$B:$P,P$1,0)</f>
        <v>8490</v>
      </c>
      <c r="Q226" s="42">
        <f t="shared" si="22"/>
        <v>0</v>
      </c>
      <c r="R226" s="42">
        <f t="shared" si="23"/>
        <v>200</v>
      </c>
      <c r="S226" s="85">
        <f t="shared" si="27"/>
        <v>8290</v>
      </c>
      <c r="T226" s="60">
        <f>IFERROR(VLOOKUP($B226,'Из ГУГЛа'!$B:$G,4,0)*U226+V226,VLOOKUP($B226,'Из ГУГЛа'!$B:$G,4,0))</f>
        <v>7990</v>
      </c>
      <c r="U226" s="15">
        <v>1</v>
      </c>
      <c r="V226" s="76">
        <f>INDEX($AA:$AA,MATCH($H226,$C:$C,0))</f>
        <v>400</v>
      </c>
      <c r="W226" s="74">
        <f t="shared" si="24"/>
        <v>1.1256410256410256</v>
      </c>
      <c r="X226" s="74">
        <f t="shared" si="25"/>
        <v>-3.7546933667083858E-2</v>
      </c>
      <c r="Y226" s="74">
        <f t="shared" si="26"/>
        <v>1.0487179487179485</v>
      </c>
      <c r="Z226" s="76">
        <f>INDEX($Z:$Z,MATCH($H226,$C:$C,0))+V226</f>
        <v>7990</v>
      </c>
      <c r="AB226" s="43" t="str">
        <f>INDEX($AB:$AB,MATCH($H226,$C:$C,0))</f>
        <v>https://motorring.ru/product/3488-bokovye-zerkala-original-novogo-obrazca-elektroprivodom</v>
      </c>
    </row>
    <row r="227" spans="1:28" ht="60" x14ac:dyDescent="0.25">
      <c r="A227" s="71" t="str">
        <f>INDEX('Выгр Торг'!$A:$A,MATCH($B227,'Выгр Торг'!$B:$B,0))</f>
        <v>Боковые зеркала "Salina" (электрические, обогрев, поворотник) для ВАЗ 2110-2112, Лада Приора</v>
      </c>
      <c r="B227" s="88">
        <v>137318</v>
      </c>
      <c r="C227" s="72">
        <f>VLOOKUP($B227,'Выгр Торг'!$B:$P,C$1,0)</f>
        <v>121510</v>
      </c>
      <c r="D227" s="71" t="str">
        <f>VLOOKUP($B227,'Выгр Торг'!$B:$P,D$1,0)</f>
        <v>Боковые зеркала "Salina" (электрические, обогрев, поворотник) для ВАЗ 2110-2112, Лада Приора (В цвет, Пламя (темно-красный, 193))</v>
      </c>
      <c r="E227" s="72" t="str">
        <f>VLOOKUP($B227,'Выгр Торг'!$B:$P,E$1,0)</f>
        <v>Y</v>
      </c>
      <c r="F227" s="72" t="str">
        <f>VLOOKUP($B227,'Выгр Торг'!$B:$P,F$1,0)</f>
        <v>1</v>
      </c>
      <c r="G227" s="36"/>
      <c r="H227" s="28">
        <v>74049</v>
      </c>
      <c r="I227" s="53">
        <f>INDEX($I:$I,MATCH($H227,$C:$C,0))</f>
        <v>600</v>
      </c>
      <c r="J227" s="5" t="s">
        <v>2577</v>
      </c>
      <c r="K227" s="56">
        <f>INDEX($K:$K,MATCH($H227,$C:$C,0))+I227</f>
        <v>3900</v>
      </c>
      <c r="L227" s="14">
        <f>VLOOKUP(K227,Наценка!$A$1:$B$8,2,1)</f>
        <v>1.4</v>
      </c>
      <c r="M227" s="56">
        <f>INDEX($M:$M,MATCH($H227,$C:$C,0))+I227*$M$2</f>
        <v>8270</v>
      </c>
      <c r="N227" s="57">
        <f t="shared" si="21"/>
        <v>8290</v>
      </c>
      <c r="O227" s="72">
        <f>VLOOKUP($B227,'Выгр Торг'!$B:$P,O$1,0)</f>
        <v>3900</v>
      </c>
      <c r="P227" s="72">
        <f>VLOOKUP($B227,'Выгр Торг'!$B:$P,P$1,0)</f>
        <v>8490</v>
      </c>
      <c r="Q227" s="42">
        <f t="shared" si="22"/>
        <v>0</v>
      </c>
      <c r="R227" s="42">
        <f t="shared" si="23"/>
        <v>200</v>
      </c>
      <c r="S227" s="85">
        <f t="shared" si="27"/>
        <v>8290</v>
      </c>
      <c r="T227" s="60">
        <f>IFERROR(VLOOKUP($B227,'Из ГУГЛа'!$B:$G,4,0)*U227+V227,VLOOKUP($B227,'Из ГУГЛа'!$B:$G,4,0))</f>
        <v>7990</v>
      </c>
      <c r="U227" s="15">
        <v>1</v>
      </c>
      <c r="V227" s="76">
        <f>INDEX($AA:$AA,MATCH($H227,$C:$C,0))</f>
        <v>400</v>
      </c>
      <c r="W227" s="74">
        <f t="shared" si="24"/>
        <v>1.1256410256410256</v>
      </c>
      <c r="X227" s="74">
        <f t="shared" si="25"/>
        <v>-3.7546933667083858E-2</v>
      </c>
      <c r="Y227" s="74">
        <f t="shared" si="26"/>
        <v>1.0487179487179485</v>
      </c>
      <c r="Z227" s="76">
        <f>INDEX($Z:$Z,MATCH($H227,$C:$C,0))+V227</f>
        <v>7990</v>
      </c>
      <c r="AB227" s="43" t="str">
        <f>INDEX($AB:$AB,MATCH($H227,$C:$C,0))</f>
        <v>https://motorring.ru/product/3488-bokovye-zerkala-original-novogo-obrazca-elektroprivodom</v>
      </c>
    </row>
    <row r="228" spans="1:28" ht="60" x14ac:dyDescent="0.25">
      <c r="A228" s="71" t="str">
        <f>INDEX('Выгр Торг'!$A:$A,MATCH($B228,'Выгр Торг'!$B:$B,0))</f>
        <v>Боковые зеркала "Salina" (электрические, обогрев, поворотник) для ВАЗ 2110-2112, Лада Приора</v>
      </c>
      <c r="B228" s="88">
        <v>137319</v>
      </c>
      <c r="C228" s="72">
        <f>VLOOKUP($B228,'Выгр Торг'!$B:$P,C$1,0)</f>
        <v>121511</v>
      </c>
      <c r="D228" s="71" t="str">
        <f>VLOOKUP($B228,'Выгр Торг'!$B:$P,D$1,0)</f>
        <v>Боковые зеркала "Salina" (электрические, обогрев, поворотник) для ВАЗ 2110-2112, Лада Приора (В цвет, Полюс мира (серо-коричневый, 615))</v>
      </c>
      <c r="E228" s="72" t="str">
        <f>VLOOKUP($B228,'Выгр Торг'!$B:$P,E$1,0)</f>
        <v>Y</v>
      </c>
      <c r="F228" s="72" t="str">
        <f>VLOOKUP($B228,'Выгр Торг'!$B:$P,F$1,0)</f>
        <v>1</v>
      </c>
      <c r="G228" s="36"/>
      <c r="H228" s="28">
        <v>74049</v>
      </c>
      <c r="I228" s="53">
        <f>INDEX($I:$I,MATCH($H228,$C:$C,0))</f>
        <v>600</v>
      </c>
      <c r="J228" s="5" t="s">
        <v>2577</v>
      </c>
      <c r="K228" s="56">
        <f>INDEX($K:$K,MATCH($H228,$C:$C,0))+I228</f>
        <v>3900</v>
      </c>
      <c r="L228" s="14">
        <f>VLOOKUP(K228,Наценка!$A$1:$B$8,2,1)</f>
        <v>1.4</v>
      </c>
      <c r="M228" s="56">
        <f>INDEX($M:$M,MATCH($H228,$C:$C,0))+I228*$M$2</f>
        <v>8270</v>
      </c>
      <c r="N228" s="57">
        <f t="shared" si="21"/>
        <v>8290</v>
      </c>
      <c r="O228" s="72">
        <f>VLOOKUP($B228,'Выгр Торг'!$B:$P,O$1,0)</f>
        <v>3900</v>
      </c>
      <c r="P228" s="72">
        <f>VLOOKUP($B228,'Выгр Торг'!$B:$P,P$1,0)</f>
        <v>8490</v>
      </c>
      <c r="Q228" s="42">
        <f t="shared" si="22"/>
        <v>0</v>
      </c>
      <c r="R228" s="42">
        <f t="shared" si="23"/>
        <v>200</v>
      </c>
      <c r="S228" s="85">
        <f t="shared" si="27"/>
        <v>8290</v>
      </c>
      <c r="T228" s="60">
        <f>IFERROR(VLOOKUP($B228,'Из ГУГЛа'!$B:$G,4,0)*U228+V228,VLOOKUP($B228,'Из ГУГЛа'!$B:$G,4,0))</f>
        <v>7990</v>
      </c>
      <c r="U228" s="15">
        <v>1</v>
      </c>
      <c r="V228" s="76">
        <f>INDEX($AA:$AA,MATCH($H228,$C:$C,0))</f>
        <v>400</v>
      </c>
      <c r="W228" s="74">
        <f t="shared" si="24"/>
        <v>1.1256410256410256</v>
      </c>
      <c r="X228" s="74">
        <f t="shared" si="25"/>
        <v>-3.7546933667083858E-2</v>
      </c>
      <c r="Y228" s="74">
        <f t="shared" si="26"/>
        <v>1.0487179487179485</v>
      </c>
      <c r="Z228" s="76">
        <f>INDEX($Z:$Z,MATCH($H228,$C:$C,0))+V228</f>
        <v>7990</v>
      </c>
      <c r="AB228" s="43" t="str">
        <f>INDEX($AB:$AB,MATCH($H228,$C:$C,0))</f>
        <v>https://motorring.ru/product/3488-bokovye-zerkala-original-novogo-obrazca-elektroprivodom</v>
      </c>
    </row>
    <row r="229" spans="1:28" ht="60" x14ac:dyDescent="0.25">
      <c r="A229" s="71" t="str">
        <f>INDEX('Выгр Торг'!$A:$A,MATCH($B229,'Выгр Торг'!$B:$B,0))</f>
        <v>Боковые зеркала "Salina" (электрические, обогрев, поворотник) для ВАЗ 2110-2112, Лада Приора</v>
      </c>
      <c r="B229" s="88">
        <v>137320</v>
      </c>
      <c r="C229" s="72">
        <f>VLOOKUP($B229,'Выгр Торг'!$B:$P,C$1,0)</f>
        <v>121512</v>
      </c>
      <c r="D229" s="71" t="str">
        <f>VLOOKUP($B229,'Выгр Торг'!$B:$P,D$1,0)</f>
        <v>Боковые зеркала "Salina" (электрические, обогрев, поворотник) для ВАЗ 2110-2112, Лада Приора (В цвет, Портвейн (темно-вишневый металлик, 192))</v>
      </c>
      <c r="E229" s="72" t="str">
        <f>VLOOKUP($B229,'Выгр Торг'!$B:$P,E$1,0)</f>
        <v>Y</v>
      </c>
      <c r="F229" s="72" t="str">
        <f>VLOOKUP($B229,'Выгр Торг'!$B:$P,F$1,0)</f>
        <v>1</v>
      </c>
      <c r="G229" s="36"/>
      <c r="H229" s="28">
        <v>74049</v>
      </c>
      <c r="I229" s="53">
        <f>INDEX($I:$I,MATCH($H229,$C:$C,0))</f>
        <v>600</v>
      </c>
      <c r="J229" s="5" t="s">
        <v>2577</v>
      </c>
      <c r="K229" s="56">
        <f>INDEX($K:$K,MATCH($H229,$C:$C,0))+I229</f>
        <v>3900</v>
      </c>
      <c r="L229" s="14">
        <f>VLOOKUP(K229,Наценка!$A$1:$B$8,2,1)</f>
        <v>1.4</v>
      </c>
      <c r="M229" s="56">
        <f>INDEX($M:$M,MATCH($H229,$C:$C,0))+I229*$M$2</f>
        <v>8270</v>
      </c>
      <c r="N229" s="57">
        <f t="shared" si="21"/>
        <v>8290</v>
      </c>
      <c r="O229" s="72">
        <f>VLOOKUP($B229,'Выгр Торг'!$B:$P,O$1,0)</f>
        <v>3900</v>
      </c>
      <c r="P229" s="72">
        <f>VLOOKUP($B229,'Выгр Торг'!$B:$P,P$1,0)</f>
        <v>8490</v>
      </c>
      <c r="Q229" s="42">
        <f t="shared" si="22"/>
        <v>0</v>
      </c>
      <c r="R229" s="42">
        <f t="shared" si="23"/>
        <v>200</v>
      </c>
      <c r="S229" s="85">
        <f t="shared" si="27"/>
        <v>8290</v>
      </c>
      <c r="T229" s="60">
        <f>IFERROR(VLOOKUP($B229,'Из ГУГЛа'!$B:$G,4,0)*U229+V229,VLOOKUP($B229,'Из ГУГЛа'!$B:$G,4,0))</f>
        <v>7990</v>
      </c>
      <c r="U229" s="15">
        <v>1</v>
      </c>
      <c r="V229" s="76">
        <f>INDEX($AA:$AA,MATCH($H229,$C:$C,0))</f>
        <v>400</v>
      </c>
      <c r="W229" s="74">
        <f t="shared" si="24"/>
        <v>1.1256410256410256</v>
      </c>
      <c r="X229" s="74">
        <f t="shared" si="25"/>
        <v>-3.7546933667083858E-2</v>
      </c>
      <c r="Y229" s="74">
        <f t="shared" si="26"/>
        <v>1.0487179487179485</v>
      </c>
      <c r="Z229" s="76">
        <f>INDEX($Z:$Z,MATCH($H229,$C:$C,0))+V229</f>
        <v>7990</v>
      </c>
      <c r="AB229" s="43" t="str">
        <f>INDEX($AB:$AB,MATCH($H229,$C:$C,0))</f>
        <v>https://motorring.ru/product/3488-bokovye-zerkala-original-novogo-obrazca-elektroprivodom</v>
      </c>
    </row>
    <row r="230" spans="1:28" ht="60" x14ac:dyDescent="0.25">
      <c r="A230" s="71" t="str">
        <f>INDEX('Выгр Торг'!$A:$A,MATCH($B230,'Выгр Торг'!$B:$B,0))</f>
        <v>Боковые зеркала "Salina" (электрические, обогрев, поворотник) для ВАЗ 2110-2112, Лада Приора</v>
      </c>
      <c r="B230" s="88">
        <v>137321</v>
      </c>
      <c r="C230" s="72">
        <f>VLOOKUP($B230,'Выгр Торг'!$B:$P,C$1,0)</f>
        <v>121513</v>
      </c>
      <c r="D230" s="71" t="str">
        <f>VLOOKUP($B230,'Выгр Торг'!$B:$P,D$1,0)</f>
        <v>Боковые зеркала "Salina" (электрические, обогрев, поворотник) для ВАЗ 2110-2112, Лада Приора (В цвет, Приз (серебристо-бежевый, 276))</v>
      </c>
      <c r="E230" s="72" t="str">
        <f>VLOOKUP($B230,'Выгр Торг'!$B:$P,E$1,0)</f>
        <v>Y</v>
      </c>
      <c r="F230" s="72" t="str">
        <f>VLOOKUP($B230,'Выгр Торг'!$B:$P,F$1,0)</f>
        <v>1</v>
      </c>
      <c r="G230" s="36"/>
      <c r="H230" s="28">
        <v>74049</v>
      </c>
      <c r="I230" s="53">
        <f>INDEX($I:$I,MATCH($H230,$C:$C,0))</f>
        <v>600</v>
      </c>
      <c r="J230" s="5" t="s">
        <v>2577</v>
      </c>
      <c r="K230" s="56">
        <f>INDEX($K:$K,MATCH($H230,$C:$C,0))+I230</f>
        <v>3900</v>
      </c>
      <c r="L230" s="14">
        <f>VLOOKUP(K230,Наценка!$A$1:$B$8,2,1)</f>
        <v>1.4</v>
      </c>
      <c r="M230" s="56">
        <f>INDEX($M:$M,MATCH($H230,$C:$C,0))+I230*$M$2</f>
        <v>8270</v>
      </c>
      <c r="N230" s="57">
        <f t="shared" si="21"/>
        <v>8290</v>
      </c>
      <c r="O230" s="72">
        <f>VLOOKUP($B230,'Выгр Торг'!$B:$P,O$1,0)</f>
        <v>3900</v>
      </c>
      <c r="P230" s="72">
        <f>VLOOKUP($B230,'Выгр Торг'!$B:$P,P$1,0)</f>
        <v>8490</v>
      </c>
      <c r="Q230" s="42">
        <f t="shared" si="22"/>
        <v>0</v>
      </c>
      <c r="R230" s="42">
        <f t="shared" si="23"/>
        <v>200</v>
      </c>
      <c r="S230" s="85">
        <f t="shared" si="27"/>
        <v>8290</v>
      </c>
      <c r="T230" s="60">
        <f>IFERROR(VLOOKUP($B230,'Из ГУГЛа'!$B:$G,4,0)*U230+V230,VLOOKUP($B230,'Из ГУГЛа'!$B:$G,4,0))</f>
        <v>7990</v>
      </c>
      <c r="U230" s="15">
        <v>1</v>
      </c>
      <c r="V230" s="76">
        <f>INDEX($AA:$AA,MATCH($H230,$C:$C,0))</f>
        <v>400</v>
      </c>
      <c r="W230" s="74">
        <f t="shared" si="24"/>
        <v>1.1256410256410256</v>
      </c>
      <c r="X230" s="74">
        <f t="shared" si="25"/>
        <v>-3.7546933667083858E-2</v>
      </c>
      <c r="Y230" s="74">
        <f t="shared" si="26"/>
        <v>1.0487179487179485</v>
      </c>
      <c r="Z230" s="76">
        <f>INDEX($Z:$Z,MATCH($H230,$C:$C,0))+V230</f>
        <v>7990</v>
      </c>
      <c r="AB230" s="43" t="str">
        <f>INDEX($AB:$AB,MATCH($H230,$C:$C,0))</f>
        <v>https://motorring.ru/product/3488-bokovye-zerkala-original-novogo-obrazca-elektroprivodom</v>
      </c>
    </row>
    <row r="231" spans="1:28" ht="60" x14ac:dyDescent="0.25">
      <c r="A231" s="71" t="str">
        <f>INDEX('Выгр Торг'!$A:$A,MATCH($B231,'Выгр Торг'!$B:$B,0))</f>
        <v>Боковые зеркала "Salina" (электрические, обогрев, поворотник) для ВАЗ 2110-2112, Лада Приора</v>
      </c>
      <c r="B231" s="88">
        <v>137322</v>
      </c>
      <c r="C231" s="72">
        <f>VLOOKUP($B231,'Выгр Торг'!$B:$P,C$1,0)</f>
        <v>121514</v>
      </c>
      <c r="D231" s="71" t="str">
        <f>VLOOKUP($B231,'Выгр Торг'!$B:$P,D$1,0)</f>
        <v>Боковые зеркала "Salina" (электрические, обогрев, поворотник) для ВАЗ 2110-2112, Лада Приора (В цвет, Рапсодия (серебристо-ярко-синий, 448))</v>
      </c>
      <c r="E231" s="72" t="str">
        <f>VLOOKUP($B231,'Выгр Торг'!$B:$P,E$1,0)</f>
        <v>Y</v>
      </c>
      <c r="F231" s="72" t="str">
        <f>VLOOKUP($B231,'Выгр Торг'!$B:$P,F$1,0)</f>
        <v>1</v>
      </c>
      <c r="G231" s="36"/>
      <c r="H231" s="28">
        <v>74049</v>
      </c>
      <c r="I231" s="53">
        <f>INDEX($I:$I,MATCH($H231,$C:$C,0))</f>
        <v>600</v>
      </c>
      <c r="J231" s="5" t="s">
        <v>2577</v>
      </c>
      <c r="K231" s="56">
        <f>INDEX($K:$K,MATCH($H231,$C:$C,0))+I231</f>
        <v>3900</v>
      </c>
      <c r="L231" s="14">
        <f>VLOOKUP(K231,Наценка!$A$1:$B$8,2,1)</f>
        <v>1.4</v>
      </c>
      <c r="M231" s="56">
        <f>INDEX($M:$M,MATCH($H231,$C:$C,0))+I231*$M$2</f>
        <v>8270</v>
      </c>
      <c r="N231" s="57">
        <f t="shared" si="21"/>
        <v>8290</v>
      </c>
      <c r="O231" s="72">
        <f>VLOOKUP($B231,'Выгр Торг'!$B:$P,O$1,0)</f>
        <v>3900</v>
      </c>
      <c r="P231" s="72">
        <f>VLOOKUP($B231,'Выгр Торг'!$B:$P,P$1,0)</f>
        <v>8490</v>
      </c>
      <c r="Q231" s="42">
        <f t="shared" si="22"/>
        <v>0</v>
      </c>
      <c r="R231" s="42">
        <f t="shared" si="23"/>
        <v>200</v>
      </c>
      <c r="S231" s="85">
        <f t="shared" si="27"/>
        <v>8290</v>
      </c>
      <c r="T231" s="60">
        <f>IFERROR(VLOOKUP($B231,'Из ГУГЛа'!$B:$G,4,0)*U231+V231,VLOOKUP($B231,'Из ГУГЛа'!$B:$G,4,0))</f>
        <v>7990</v>
      </c>
      <c r="U231" s="15">
        <v>1</v>
      </c>
      <c r="V231" s="76">
        <f>INDEX($AA:$AA,MATCH($H231,$C:$C,0))</f>
        <v>400</v>
      </c>
      <c r="W231" s="74">
        <f t="shared" si="24"/>
        <v>1.1256410256410256</v>
      </c>
      <c r="X231" s="74">
        <f t="shared" si="25"/>
        <v>-3.7546933667083858E-2</v>
      </c>
      <c r="Y231" s="74">
        <f t="shared" si="26"/>
        <v>1.0487179487179485</v>
      </c>
      <c r="Z231" s="76">
        <f>INDEX($Z:$Z,MATCH($H231,$C:$C,0))+V231</f>
        <v>7990</v>
      </c>
      <c r="AB231" s="43" t="str">
        <f>INDEX($AB:$AB,MATCH($H231,$C:$C,0))</f>
        <v>https://motorring.ru/product/3488-bokovye-zerkala-original-novogo-obrazca-elektroprivodom</v>
      </c>
    </row>
    <row r="232" spans="1:28" ht="60" x14ac:dyDescent="0.25">
      <c r="A232" s="71" t="str">
        <f>INDEX('Выгр Торг'!$A:$A,MATCH($B232,'Выгр Торг'!$B:$B,0))</f>
        <v>Боковые зеркала "Salina" (электрические, обогрев, поворотник) для ВАЗ 2110-2112, Лада Приора</v>
      </c>
      <c r="B232" s="88">
        <v>137323</v>
      </c>
      <c r="C232" s="72">
        <f>VLOOKUP($B232,'Выгр Торг'!$B:$P,C$1,0)</f>
        <v>121515</v>
      </c>
      <c r="D232" s="71" t="str">
        <f>VLOOKUP($B232,'Выгр Торг'!$B:$P,D$1,0)</f>
        <v>Боковые зеркала "Salina" (электрические, обогрев, поворотник) для ВАЗ 2110-2112, Лада Приора (В цвет, Робин гуд (черный с изумрудно-зеленым отливом, 391))</v>
      </c>
      <c r="E232" s="72" t="str">
        <f>VLOOKUP($B232,'Выгр Торг'!$B:$P,E$1,0)</f>
        <v>Y</v>
      </c>
      <c r="F232" s="72" t="str">
        <f>VLOOKUP($B232,'Выгр Торг'!$B:$P,F$1,0)</f>
        <v>1</v>
      </c>
      <c r="G232" s="36"/>
      <c r="H232" s="28">
        <v>74049</v>
      </c>
      <c r="I232" s="53">
        <f>INDEX($I:$I,MATCH($H232,$C:$C,0))</f>
        <v>600</v>
      </c>
      <c r="J232" s="5" t="s">
        <v>2577</v>
      </c>
      <c r="K232" s="56">
        <f>INDEX($K:$K,MATCH($H232,$C:$C,0))+I232</f>
        <v>3900</v>
      </c>
      <c r="L232" s="14">
        <f>VLOOKUP(K232,Наценка!$A$1:$B$8,2,1)</f>
        <v>1.4</v>
      </c>
      <c r="M232" s="56">
        <f>INDEX($M:$M,MATCH($H232,$C:$C,0))+I232*$M$2</f>
        <v>8270</v>
      </c>
      <c r="N232" s="57">
        <f t="shared" si="21"/>
        <v>8290</v>
      </c>
      <c r="O232" s="72">
        <f>VLOOKUP($B232,'Выгр Торг'!$B:$P,O$1,0)</f>
        <v>3900</v>
      </c>
      <c r="P232" s="72">
        <f>VLOOKUP($B232,'Выгр Торг'!$B:$P,P$1,0)</f>
        <v>8490</v>
      </c>
      <c r="Q232" s="42">
        <f t="shared" si="22"/>
        <v>0</v>
      </c>
      <c r="R232" s="42">
        <f t="shared" si="23"/>
        <v>200</v>
      </c>
      <c r="S232" s="85">
        <f t="shared" si="27"/>
        <v>8290</v>
      </c>
      <c r="T232" s="60">
        <f>IFERROR(VLOOKUP($B232,'Из ГУГЛа'!$B:$G,4,0)*U232+V232,VLOOKUP($B232,'Из ГУГЛа'!$B:$G,4,0))</f>
        <v>7990</v>
      </c>
      <c r="U232" s="15">
        <v>1</v>
      </c>
      <c r="V232" s="76">
        <f>INDEX($AA:$AA,MATCH($H232,$C:$C,0))</f>
        <v>400</v>
      </c>
      <c r="W232" s="74">
        <f t="shared" si="24"/>
        <v>1.1256410256410256</v>
      </c>
      <c r="X232" s="74">
        <f t="shared" si="25"/>
        <v>-3.7546933667083858E-2</v>
      </c>
      <c r="Y232" s="74">
        <f t="shared" si="26"/>
        <v>1.0487179487179485</v>
      </c>
      <c r="Z232" s="76">
        <f>INDEX($Z:$Z,MATCH($H232,$C:$C,0))+V232</f>
        <v>7990</v>
      </c>
      <c r="AB232" s="43" t="str">
        <f>INDEX($AB:$AB,MATCH($H232,$C:$C,0))</f>
        <v>https://motorring.ru/product/3488-bokovye-zerkala-original-novogo-obrazca-elektroprivodom</v>
      </c>
    </row>
    <row r="233" spans="1:28" ht="60" x14ac:dyDescent="0.25">
      <c r="A233" s="71" t="str">
        <f>INDEX('Выгр Торг'!$A:$A,MATCH($B233,'Выгр Торг'!$B:$B,0))</f>
        <v>Боковые зеркала "Salina" (электрические, обогрев, поворотник) для ВАЗ 2110-2112, Лада Приора</v>
      </c>
      <c r="B233" s="88">
        <v>137324</v>
      </c>
      <c r="C233" s="72">
        <f>VLOOKUP($B233,'Выгр Торг'!$B:$P,C$1,0)</f>
        <v>121516</v>
      </c>
      <c r="D233" s="71" t="str">
        <f>VLOOKUP($B233,'Выгр Торг'!$B:$P,D$1,0)</f>
        <v>Боковые зеркала "Salina" (электрические, обогрев, поворотник) для ВАЗ 2110-2112, Лада Приора (В цвет, Снежная королева (серебристый, 690))</v>
      </c>
      <c r="E233" s="72" t="str">
        <f>VLOOKUP($B233,'Выгр Торг'!$B:$P,E$1,0)</f>
        <v>Y</v>
      </c>
      <c r="F233" s="72" t="str">
        <f>VLOOKUP($B233,'Выгр Торг'!$B:$P,F$1,0)</f>
        <v>1</v>
      </c>
      <c r="G233" s="36"/>
      <c r="H233" s="28">
        <v>74049</v>
      </c>
      <c r="I233" s="53">
        <f>INDEX($I:$I,MATCH($H233,$C:$C,0))</f>
        <v>600</v>
      </c>
      <c r="J233" s="5" t="s">
        <v>2577</v>
      </c>
      <c r="K233" s="56">
        <f>INDEX($K:$K,MATCH($H233,$C:$C,0))+I233</f>
        <v>3900</v>
      </c>
      <c r="L233" s="14">
        <f>VLOOKUP(K233,Наценка!$A$1:$B$8,2,1)</f>
        <v>1.4</v>
      </c>
      <c r="M233" s="56">
        <f>INDEX($M:$M,MATCH($H233,$C:$C,0))+I233*$M$2</f>
        <v>8270</v>
      </c>
      <c r="N233" s="57">
        <f t="shared" si="21"/>
        <v>8290</v>
      </c>
      <c r="O233" s="72">
        <f>VLOOKUP($B233,'Выгр Торг'!$B:$P,O$1,0)</f>
        <v>3900</v>
      </c>
      <c r="P233" s="72">
        <f>VLOOKUP($B233,'Выгр Торг'!$B:$P,P$1,0)</f>
        <v>8490</v>
      </c>
      <c r="Q233" s="42">
        <f t="shared" si="22"/>
        <v>0</v>
      </c>
      <c r="R233" s="42">
        <f t="shared" si="23"/>
        <v>200</v>
      </c>
      <c r="S233" s="85">
        <f t="shared" si="27"/>
        <v>8290</v>
      </c>
      <c r="T233" s="60">
        <f>IFERROR(VLOOKUP($B233,'Из ГУГЛа'!$B:$G,4,0)*U233+V233,VLOOKUP($B233,'Из ГУГЛа'!$B:$G,4,0))</f>
        <v>7990</v>
      </c>
      <c r="U233" s="15">
        <v>1</v>
      </c>
      <c r="V233" s="76">
        <f>INDEX($AA:$AA,MATCH($H233,$C:$C,0))</f>
        <v>400</v>
      </c>
      <c r="W233" s="74">
        <f t="shared" si="24"/>
        <v>1.1256410256410256</v>
      </c>
      <c r="X233" s="74">
        <f t="shared" si="25"/>
        <v>-3.7546933667083858E-2</v>
      </c>
      <c r="Y233" s="74">
        <f t="shared" si="26"/>
        <v>1.0487179487179485</v>
      </c>
      <c r="Z233" s="76">
        <f>INDEX($Z:$Z,MATCH($H233,$C:$C,0))+V233</f>
        <v>7990</v>
      </c>
      <c r="AB233" s="43" t="str">
        <f>INDEX($AB:$AB,MATCH($H233,$C:$C,0))</f>
        <v>https://motorring.ru/product/3488-bokovye-zerkala-original-novogo-obrazca-elektroprivodom</v>
      </c>
    </row>
    <row r="234" spans="1:28" ht="60" x14ac:dyDescent="0.25">
      <c r="A234" s="71" t="str">
        <f>INDEX('Выгр Торг'!$A:$A,MATCH($B234,'Выгр Торг'!$B:$B,0))</f>
        <v>Боковые зеркала "Salina" (электрические, обогрев, поворотник) для ВАЗ 2110-2112, Лада Приора</v>
      </c>
      <c r="B234" s="88">
        <v>137325</v>
      </c>
      <c r="C234" s="72">
        <f>VLOOKUP($B234,'Выгр Торг'!$B:$P,C$1,0)</f>
        <v>121517</v>
      </c>
      <c r="D234" s="71" t="str">
        <f>VLOOKUP($B234,'Выгр Торг'!$B:$P,D$1,0)</f>
        <v>Боковые зеркала "Salina" (электрические, обогрев, поворотник) для ВАЗ 2110-2112, Лада Приора (В цвет, Сочи (серебристо-серо-зеленоватый, 360))</v>
      </c>
      <c r="E234" s="72" t="str">
        <f>VLOOKUP($B234,'Выгр Торг'!$B:$P,E$1,0)</f>
        <v>Y</v>
      </c>
      <c r="F234" s="72" t="str">
        <f>VLOOKUP($B234,'Выгр Торг'!$B:$P,F$1,0)</f>
        <v>1</v>
      </c>
      <c r="G234" s="36"/>
      <c r="H234" s="28">
        <v>74049</v>
      </c>
      <c r="I234" s="53">
        <f>INDEX($I:$I,MATCH($H234,$C:$C,0))</f>
        <v>600</v>
      </c>
      <c r="J234" s="5" t="s">
        <v>2577</v>
      </c>
      <c r="K234" s="56">
        <f>INDEX($K:$K,MATCH($H234,$C:$C,0))+I234</f>
        <v>3900</v>
      </c>
      <c r="L234" s="14">
        <f>VLOOKUP(K234,Наценка!$A$1:$B$8,2,1)</f>
        <v>1.4</v>
      </c>
      <c r="M234" s="56">
        <f>INDEX($M:$M,MATCH($H234,$C:$C,0))+I234*$M$2</f>
        <v>8270</v>
      </c>
      <c r="N234" s="57">
        <f t="shared" si="21"/>
        <v>8290</v>
      </c>
      <c r="O234" s="72">
        <f>VLOOKUP($B234,'Выгр Торг'!$B:$P,O$1,0)</f>
        <v>3900</v>
      </c>
      <c r="P234" s="72">
        <f>VLOOKUP($B234,'Выгр Торг'!$B:$P,P$1,0)</f>
        <v>8490</v>
      </c>
      <c r="Q234" s="42">
        <f t="shared" si="22"/>
        <v>0</v>
      </c>
      <c r="R234" s="42">
        <f t="shared" si="23"/>
        <v>200</v>
      </c>
      <c r="S234" s="85">
        <f t="shared" si="27"/>
        <v>8290</v>
      </c>
      <c r="T234" s="60">
        <f>IFERROR(VLOOKUP($B234,'Из ГУГЛа'!$B:$G,4,0)*U234+V234,VLOOKUP($B234,'Из ГУГЛа'!$B:$G,4,0))</f>
        <v>7990</v>
      </c>
      <c r="U234" s="15">
        <v>1</v>
      </c>
      <c r="V234" s="76">
        <f>INDEX($AA:$AA,MATCH($H234,$C:$C,0))</f>
        <v>400</v>
      </c>
      <c r="W234" s="74">
        <f t="shared" si="24"/>
        <v>1.1256410256410256</v>
      </c>
      <c r="X234" s="74">
        <f t="shared" si="25"/>
        <v>-3.7546933667083858E-2</v>
      </c>
      <c r="Y234" s="74">
        <f t="shared" si="26"/>
        <v>1.0487179487179485</v>
      </c>
      <c r="Z234" s="76">
        <f>INDEX($Z:$Z,MATCH($H234,$C:$C,0))+V234</f>
        <v>7990</v>
      </c>
      <c r="AB234" s="43" t="str">
        <f>INDEX($AB:$AB,MATCH($H234,$C:$C,0))</f>
        <v>https://motorring.ru/product/3488-bokovye-zerkala-original-novogo-obrazca-elektroprivodom</v>
      </c>
    </row>
    <row r="235" spans="1:28" ht="60" x14ac:dyDescent="0.25">
      <c r="A235" s="71" t="str">
        <f>INDEX('Выгр Торг'!$A:$A,MATCH($B235,'Выгр Торг'!$B:$B,0))</f>
        <v>Боковые зеркала "Salina" (электрические, обогрев, поворотник) для ВАЗ 2110-2112, Лада Приора</v>
      </c>
      <c r="B235" s="88">
        <v>137326</v>
      </c>
      <c r="C235" s="72">
        <f>VLOOKUP($B235,'Выгр Торг'!$B:$P,C$1,0)</f>
        <v>121518</v>
      </c>
      <c r="D235" s="71" t="str">
        <f>VLOOKUP($B235,'Выгр Торг'!$B:$P,D$1,0)</f>
        <v>Боковые зеркала "Salina" (электрические, обогрев, поворотник) для ВАЗ 2110-2112, Лада Приора (В цвет, Талая вода (светло-серый, 206))</v>
      </c>
      <c r="E235" s="72" t="str">
        <f>VLOOKUP($B235,'Выгр Торг'!$B:$P,E$1,0)</f>
        <v>Y</v>
      </c>
      <c r="F235" s="72" t="str">
        <f>VLOOKUP($B235,'Выгр Торг'!$B:$P,F$1,0)</f>
        <v>1</v>
      </c>
      <c r="G235" s="36"/>
      <c r="H235" s="28">
        <v>74049</v>
      </c>
      <c r="I235" s="53">
        <f>INDEX($I:$I,MATCH($H235,$C:$C,0))</f>
        <v>600</v>
      </c>
      <c r="J235" s="5" t="s">
        <v>2577</v>
      </c>
      <c r="K235" s="56">
        <f>INDEX($K:$K,MATCH($H235,$C:$C,0))+I235</f>
        <v>3900</v>
      </c>
      <c r="L235" s="14">
        <f>VLOOKUP(K235,Наценка!$A$1:$B$8,2,1)</f>
        <v>1.4</v>
      </c>
      <c r="M235" s="56">
        <f>INDEX($M:$M,MATCH($H235,$C:$C,0))+I235*$M$2</f>
        <v>8270</v>
      </c>
      <c r="N235" s="57">
        <f t="shared" si="21"/>
        <v>8290</v>
      </c>
      <c r="O235" s="72">
        <f>VLOOKUP($B235,'Выгр Торг'!$B:$P,O$1,0)</f>
        <v>3900</v>
      </c>
      <c r="P235" s="72">
        <f>VLOOKUP($B235,'Выгр Торг'!$B:$P,P$1,0)</f>
        <v>8490</v>
      </c>
      <c r="Q235" s="42">
        <f t="shared" si="22"/>
        <v>0</v>
      </c>
      <c r="R235" s="42">
        <f t="shared" si="23"/>
        <v>200</v>
      </c>
      <c r="S235" s="85">
        <f t="shared" si="27"/>
        <v>8290</v>
      </c>
      <c r="T235" s="60">
        <f>IFERROR(VLOOKUP($B235,'Из ГУГЛа'!$B:$G,4,0)*U235+V235,VLOOKUP($B235,'Из ГУГЛа'!$B:$G,4,0))</f>
        <v>7990</v>
      </c>
      <c r="U235" s="15">
        <v>1</v>
      </c>
      <c r="V235" s="76">
        <f>INDEX($AA:$AA,MATCH($H235,$C:$C,0))</f>
        <v>400</v>
      </c>
      <c r="W235" s="74">
        <f t="shared" si="24"/>
        <v>1.1256410256410256</v>
      </c>
      <c r="X235" s="74">
        <f t="shared" si="25"/>
        <v>-3.7546933667083858E-2</v>
      </c>
      <c r="Y235" s="74">
        <f t="shared" si="26"/>
        <v>1.0487179487179485</v>
      </c>
      <c r="Z235" s="76">
        <f>INDEX($Z:$Z,MATCH($H235,$C:$C,0))+V235</f>
        <v>7990</v>
      </c>
      <c r="AB235" s="43" t="str">
        <f>INDEX($AB:$AB,MATCH($H235,$C:$C,0))</f>
        <v>https://motorring.ru/product/3488-bokovye-zerkala-original-novogo-obrazca-elektroprivodom</v>
      </c>
    </row>
    <row r="236" spans="1:28" ht="60" x14ac:dyDescent="0.25">
      <c r="A236" s="71" t="str">
        <f>INDEX('Выгр Торг'!$A:$A,MATCH($B236,'Выгр Торг'!$B:$B,0))</f>
        <v>Боковые зеркала "Salina" (электрические, обогрев, поворотник) для ВАЗ 2110-2112, Лада Приора</v>
      </c>
      <c r="B236" s="88">
        <v>137327</v>
      </c>
      <c r="C236" s="72">
        <f>VLOOKUP($B236,'Выгр Торг'!$B:$P,C$1,0)</f>
        <v>121519</v>
      </c>
      <c r="D236" s="71" t="str">
        <f>VLOOKUP($B236,'Выгр Торг'!$B:$P,D$1,0)</f>
        <v>Боковые зеркала "Salina" (электрические, обогрев, поворотник) для ВАЗ 2110-2112, Лада Приора (В цвет, Терра (коричневый, 507))</v>
      </c>
      <c r="E236" s="72" t="str">
        <f>VLOOKUP($B236,'Выгр Торг'!$B:$P,E$1,0)</f>
        <v>Y</v>
      </c>
      <c r="F236" s="72" t="str">
        <f>VLOOKUP($B236,'Выгр Торг'!$B:$P,F$1,0)</f>
        <v>1</v>
      </c>
      <c r="G236" s="36"/>
      <c r="H236" s="28">
        <v>74049</v>
      </c>
      <c r="I236" s="53">
        <f>INDEX($I:$I,MATCH($H236,$C:$C,0))</f>
        <v>600</v>
      </c>
      <c r="J236" s="5" t="s">
        <v>2577</v>
      </c>
      <c r="K236" s="56">
        <f>INDEX($K:$K,MATCH($H236,$C:$C,0))+I236</f>
        <v>3900</v>
      </c>
      <c r="L236" s="14">
        <f>VLOOKUP(K236,Наценка!$A$1:$B$8,2,1)</f>
        <v>1.4</v>
      </c>
      <c r="M236" s="56">
        <f>INDEX($M:$M,MATCH($H236,$C:$C,0))+I236*$M$2</f>
        <v>8270</v>
      </c>
      <c r="N236" s="57">
        <f t="shared" si="21"/>
        <v>8290</v>
      </c>
      <c r="O236" s="72">
        <f>VLOOKUP($B236,'Выгр Торг'!$B:$P,O$1,0)</f>
        <v>3900</v>
      </c>
      <c r="P236" s="72">
        <f>VLOOKUP($B236,'Выгр Торг'!$B:$P,P$1,0)</f>
        <v>8490</v>
      </c>
      <c r="Q236" s="42">
        <f t="shared" si="22"/>
        <v>0</v>
      </c>
      <c r="R236" s="42">
        <f t="shared" si="23"/>
        <v>200</v>
      </c>
      <c r="S236" s="85">
        <f t="shared" si="27"/>
        <v>8290</v>
      </c>
      <c r="T236" s="60">
        <f>IFERROR(VLOOKUP($B236,'Из ГУГЛа'!$B:$G,4,0)*U236+V236,VLOOKUP($B236,'Из ГУГЛа'!$B:$G,4,0))</f>
        <v>7990</v>
      </c>
      <c r="U236" s="15">
        <v>1</v>
      </c>
      <c r="V236" s="76">
        <f>INDEX($AA:$AA,MATCH($H236,$C:$C,0))</f>
        <v>400</v>
      </c>
      <c r="W236" s="74">
        <f t="shared" si="24"/>
        <v>1.1256410256410256</v>
      </c>
      <c r="X236" s="74">
        <f t="shared" si="25"/>
        <v>-3.7546933667083858E-2</v>
      </c>
      <c r="Y236" s="74">
        <f t="shared" si="26"/>
        <v>1.0487179487179485</v>
      </c>
      <c r="Z236" s="76">
        <f>INDEX($Z:$Z,MATCH($H236,$C:$C,0))+V236</f>
        <v>7990</v>
      </c>
      <c r="AB236" s="43" t="str">
        <f>INDEX($AB:$AB,MATCH($H236,$C:$C,0))</f>
        <v>https://motorring.ru/product/3488-bokovye-zerkala-original-novogo-obrazca-elektroprivodom</v>
      </c>
    </row>
    <row r="237" spans="1:28" ht="60" x14ac:dyDescent="0.25">
      <c r="A237" s="71" t="str">
        <f>INDEX('Выгр Торг'!$A:$A,MATCH($B237,'Выгр Торг'!$B:$B,0))</f>
        <v>Боковые зеркала "Salina" (электрические, обогрев, поворотник) для ВАЗ 2110-2112, Лада Приора</v>
      </c>
      <c r="B237" s="88">
        <v>137328</v>
      </c>
      <c r="C237" s="72">
        <f>VLOOKUP($B237,'Выгр Торг'!$B:$P,C$1,0)</f>
        <v>121520</v>
      </c>
      <c r="D237" s="71" t="str">
        <f>VLOOKUP($B237,'Выгр Торг'!$B:$P,D$1,0)</f>
        <v>Боковые зеркала "Salina" (электрические, обогрев, поворотник) для ВАЗ 2110-2112, Лада Приора (В цвет, Триумф (серебристо-красный, 100))</v>
      </c>
      <c r="E237" s="72" t="str">
        <f>VLOOKUP($B237,'Выгр Торг'!$B:$P,E$1,0)</f>
        <v>Y</v>
      </c>
      <c r="F237" s="72" t="str">
        <f>VLOOKUP($B237,'Выгр Торг'!$B:$P,F$1,0)</f>
        <v>1</v>
      </c>
      <c r="G237" s="36"/>
      <c r="H237" s="28">
        <v>74049</v>
      </c>
      <c r="I237" s="53">
        <f>INDEX($I:$I,MATCH($H237,$C:$C,0))</f>
        <v>600</v>
      </c>
      <c r="J237" s="5" t="s">
        <v>2577</v>
      </c>
      <c r="K237" s="56">
        <f>INDEX($K:$K,MATCH($H237,$C:$C,0))+I237</f>
        <v>3900</v>
      </c>
      <c r="L237" s="14">
        <f>VLOOKUP(K237,Наценка!$A$1:$B$8,2,1)</f>
        <v>1.4</v>
      </c>
      <c r="M237" s="56">
        <f>INDEX($M:$M,MATCH($H237,$C:$C,0))+I237*$M$2</f>
        <v>8270</v>
      </c>
      <c r="N237" s="57">
        <f t="shared" si="21"/>
        <v>8290</v>
      </c>
      <c r="O237" s="72">
        <f>VLOOKUP($B237,'Выгр Торг'!$B:$P,O$1,0)</f>
        <v>3900</v>
      </c>
      <c r="P237" s="72">
        <f>VLOOKUP($B237,'Выгр Торг'!$B:$P,P$1,0)</f>
        <v>8490</v>
      </c>
      <c r="Q237" s="42">
        <f t="shared" si="22"/>
        <v>0</v>
      </c>
      <c r="R237" s="42">
        <f t="shared" si="23"/>
        <v>200</v>
      </c>
      <c r="S237" s="85">
        <f t="shared" si="27"/>
        <v>8290</v>
      </c>
      <c r="T237" s="60">
        <f>IFERROR(VLOOKUP($B237,'Из ГУГЛа'!$B:$G,4,0)*U237+V237,VLOOKUP($B237,'Из ГУГЛа'!$B:$G,4,0))</f>
        <v>7990</v>
      </c>
      <c r="U237" s="15">
        <v>1</v>
      </c>
      <c r="V237" s="76">
        <f>INDEX($AA:$AA,MATCH($H237,$C:$C,0))</f>
        <v>400</v>
      </c>
      <c r="W237" s="74">
        <f t="shared" si="24"/>
        <v>1.1256410256410256</v>
      </c>
      <c r="X237" s="74">
        <f t="shared" si="25"/>
        <v>-3.7546933667083858E-2</v>
      </c>
      <c r="Y237" s="74">
        <f t="shared" si="26"/>
        <v>1.0487179487179485</v>
      </c>
      <c r="Z237" s="76">
        <f>INDEX($Z:$Z,MATCH($H237,$C:$C,0))+V237</f>
        <v>7990</v>
      </c>
      <c r="AB237" s="43" t="str">
        <f>INDEX($AB:$AB,MATCH($H237,$C:$C,0))</f>
        <v>https://motorring.ru/product/3488-bokovye-zerkala-original-novogo-obrazca-elektroprivodom</v>
      </c>
    </row>
    <row r="238" spans="1:28" ht="60" x14ac:dyDescent="0.25">
      <c r="A238" s="71" t="str">
        <f>INDEX('Выгр Торг'!$A:$A,MATCH($B238,'Выгр Торг'!$B:$B,0))</f>
        <v>Боковые зеркала "Salina" (электрические, обогрев, поворотник) для ВАЗ 2110-2112, Лада Приора</v>
      </c>
      <c r="B238" s="88">
        <v>137329</v>
      </c>
      <c r="C238" s="72">
        <f>VLOOKUP($B238,'Выгр Торг'!$B:$P,C$1,0)</f>
        <v>121521</v>
      </c>
      <c r="D238" s="71" t="str">
        <f>VLOOKUP($B238,'Выгр Торг'!$B:$P,D$1,0)</f>
        <v>Боковые зеркала "Salina" (электрические, обогрев, поворотник) для ВАЗ 2110-2112, Лада Приора (В цвет, Фея (серебристо-сиреневый, 416))</v>
      </c>
      <c r="E238" s="72" t="str">
        <f>VLOOKUP($B238,'Выгр Торг'!$B:$P,E$1,0)</f>
        <v>Y</v>
      </c>
      <c r="F238" s="72" t="str">
        <f>VLOOKUP($B238,'Выгр Торг'!$B:$P,F$1,0)</f>
        <v>1</v>
      </c>
      <c r="G238" s="36"/>
      <c r="H238" s="28">
        <v>74049</v>
      </c>
      <c r="I238" s="53">
        <f>INDEX($I:$I,MATCH($H238,$C:$C,0))</f>
        <v>600</v>
      </c>
      <c r="J238" s="5" t="s">
        <v>2577</v>
      </c>
      <c r="K238" s="56">
        <f>INDEX($K:$K,MATCH($H238,$C:$C,0))+I238</f>
        <v>3900</v>
      </c>
      <c r="L238" s="14">
        <f>VLOOKUP(K238,Наценка!$A$1:$B$8,2,1)</f>
        <v>1.4</v>
      </c>
      <c r="M238" s="56">
        <f>INDEX($M:$M,MATCH($H238,$C:$C,0))+I238*$M$2</f>
        <v>8270</v>
      </c>
      <c r="N238" s="57">
        <f t="shared" si="21"/>
        <v>8290</v>
      </c>
      <c r="O238" s="72">
        <f>VLOOKUP($B238,'Выгр Торг'!$B:$P,O$1,0)</f>
        <v>3900</v>
      </c>
      <c r="P238" s="72">
        <f>VLOOKUP($B238,'Выгр Торг'!$B:$P,P$1,0)</f>
        <v>8490</v>
      </c>
      <c r="Q238" s="42">
        <f t="shared" si="22"/>
        <v>0</v>
      </c>
      <c r="R238" s="42">
        <f t="shared" si="23"/>
        <v>200</v>
      </c>
      <c r="S238" s="85">
        <f t="shared" si="27"/>
        <v>8290</v>
      </c>
      <c r="T238" s="60">
        <f>IFERROR(VLOOKUP($B238,'Из ГУГЛа'!$B:$G,4,0)*U238+V238,VLOOKUP($B238,'Из ГУГЛа'!$B:$G,4,0))</f>
        <v>7990</v>
      </c>
      <c r="U238" s="15">
        <v>1</v>
      </c>
      <c r="V238" s="76">
        <f>INDEX($AA:$AA,MATCH($H238,$C:$C,0))</f>
        <v>400</v>
      </c>
      <c r="W238" s="74">
        <f t="shared" si="24"/>
        <v>1.1256410256410256</v>
      </c>
      <c r="X238" s="74">
        <f t="shared" si="25"/>
        <v>-3.7546933667083858E-2</v>
      </c>
      <c r="Y238" s="74">
        <f t="shared" si="26"/>
        <v>1.0487179487179485</v>
      </c>
      <c r="Z238" s="76">
        <f>INDEX($Z:$Z,MATCH($H238,$C:$C,0))+V238</f>
        <v>7990</v>
      </c>
      <c r="AB238" s="43" t="str">
        <f>INDEX($AB:$AB,MATCH($H238,$C:$C,0))</f>
        <v>https://motorring.ru/product/3488-bokovye-zerkala-original-novogo-obrazca-elektroprivodom</v>
      </c>
    </row>
    <row r="239" spans="1:28" ht="60" x14ac:dyDescent="0.25">
      <c r="A239" s="71" t="str">
        <f>INDEX('Выгр Торг'!$A:$A,MATCH($B239,'Выгр Торг'!$B:$B,0))</f>
        <v>Боковые зеркала "Salina" (электрические, обогрев, поворотник) для ВАЗ 2110-2112, Лада Приора</v>
      </c>
      <c r="B239" s="88">
        <v>137330</v>
      </c>
      <c r="C239" s="72">
        <f>VLOOKUP($B239,'Выгр Торг'!$B:$P,C$1,0)</f>
        <v>121522</v>
      </c>
      <c r="D239" s="71" t="str">
        <f>VLOOKUP($B239,'Выгр Торг'!$B:$P,D$1,0)</f>
        <v>Боковые зеркала "Salina" (электрические, обогрев, поворотник) для ВАЗ 2110-2112, Лада Приора (В цвет, Цунами (темно-зеленый, 363))</v>
      </c>
      <c r="E239" s="72" t="str">
        <f>VLOOKUP($B239,'Выгр Торг'!$B:$P,E$1,0)</f>
        <v>Y</v>
      </c>
      <c r="F239" s="72" t="str">
        <f>VLOOKUP($B239,'Выгр Торг'!$B:$P,F$1,0)</f>
        <v>1</v>
      </c>
      <c r="G239" s="36"/>
      <c r="H239" s="28">
        <v>74049</v>
      </c>
      <c r="I239" s="53">
        <f>INDEX($I:$I,MATCH($H239,$C:$C,0))</f>
        <v>600</v>
      </c>
      <c r="J239" s="5" t="s">
        <v>2577</v>
      </c>
      <c r="K239" s="56">
        <f>INDEX($K:$K,MATCH($H239,$C:$C,0))+I239</f>
        <v>3900</v>
      </c>
      <c r="L239" s="14">
        <f>VLOOKUP(K239,Наценка!$A$1:$B$8,2,1)</f>
        <v>1.4</v>
      </c>
      <c r="M239" s="56">
        <f>INDEX($M:$M,MATCH($H239,$C:$C,0))+I239*$M$2</f>
        <v>8270</v>
      </c>
      <c r="N239" s="57">
        <f t="shared" si="21"/>
        <v>8290</v>
      </c>
      <c r="O239" s="72">
        <f>VLOOKUP($B239,'Выгр Торг'!$B:$P,O$1,0)</f>
        <v>3900</v>
      </c>
      <c r="P239" s="72">
        <f>VLOOKUP($B239,'Выгр Торг'!$B:$P,P$1,0)</f>
        <v>8490</v>
      </c>
      <c r="Q239" s="42">
        <f t="shared" si="22"/>
        <v>0</v>
      </c>
      <c r="R239" s="42">
        <f t="shared" si="23"/>
        <v>200</v>
      </c>
      <c r="S239" s="85">
        <f t="shared" si="27"/>
        <v>8290</v>
      </c>
      <c r="T239" s="60">
        <f>IFERROR(VLOOKUP($B239,'Из ГУГЛа'!$B:$G,4,0)*U239+V239,VLOOKUP($B239,'Из ГУГЛа'!$B:$G,4,0))</f>
        <v>7990</v>
      </c>
      <c r="U239" s="15">
        <v>1</v>
      </c>
      <c r="V239" s="76">
        <f>INDEX($AA:$AA,MATCH($H239,$C:$C,0))</f>
        <v>400</v>
      </c>
      <c r="W239" s="74">
        <f t="shared" si="24"/>
        <v>1.1256410256410256</v>
      </c>
      <c r="X239" s="74">
        <f t="shared" si="25"/>
        <v>-3.7546933667083858E-2</v>
      </c>
      <c r="Y239" s="74">
        <f t="shared" si="26"/>
        <v>1.0487179487179485</v>
      </c>
      <c r="Z239" s="76">
        <f>INDEX($Z:$Z,MATCH($H239,$C:$C,0))+V239</f>
        <v>7990</v>
      </c>
      <c r="AB239" s="43" t="str">
        <f>INDEX($AB:$AB,MATCH($H239,$C:$C,0))</f>
        <v>https://motorring.ru/product/3488-bokovye-zerkala-original-novogo-obrazca-elektroprivodom</v>
      </c>
    </row>
    <row r="240" spans="1:28" ht="60" x14ac:dyDescent="0.25">
      <c r="A240" s="71" t="str">
        <f>INDEX('Выгр Торг'!$A:$A,MATCH($B240,'Выгр Торг'!$B:$B,0))</f>
        <v>Боковые зеркала "SALiNA" (электропривод, обогрев, повторители "Плазма") для ВАЗ 2110-2112, Лада (Приора, Приора 2)</v>
      </c>
      <c r="B240" s="88">
        <v>137332</v>
      </c>
      <c r="C240" s="72">
        <f>VLOOKUP($B240,'Выгр Торг'!$B:$P,C$1,0)</f>
        <v>73949</v>
      </c>
      <c r="D240" s="71" t="str">
        <f>VLOOKUP($B240,'Выгр Торг'!$B:$P,D$1,0)</f>
        <v>Боковые зеркала "Salina" (электропривод, обогрев, повторители "Плазма") для ВАЗ 2110-2112, Лада (Приора, Приора 2) (Без покраски)</v>
      </c>
      <c r="E240" s="72" t="str">
        <f>VLOOKUP($B240,'Выгр Торг'!$B:$P,E$1,0)</f>
        <v>Y</v>
      </c>
      <c r="F240" s="72" t="str">
        <f>VLOOKUP($B240,'Выгр Торг'!$B:$P,F$1,0)</f>
        <v>1</v>
      </c>
      <c r="G240" s="36"/>
      <c r="H240" s="28">
        <v>73949</v>
      </c>
      <c r="I240" s="52">
        <v>600</v>
      </c>
      <c r="J240" s="5" t="s">
        <v>2577</v>
      </c>
      <c r="K240" s="73">
        <f>O240</f>
        <v>3500</v>
      </c>
      <c r="L240" s="14">
        <f>VLOOKUP(K240,Наценка!$A$1:$B$8,2,1)</f>
        <v>1.4</v>
      </c>
      <c r="M240" s="83">
        <f>K240*L240</f>
        <v>4900</v>
      </c>
      <c r="N240" s="57">
        <f t="shared" si="21"/>
        <v>4890</v>
      </c>
      <c r="O240" s="72">
        <f>VLOOKUP($B240,'Выгр Торг'!$B:$P,O$1,0)</f>
        <v>3500</v>
      </c>
      <c r="P240" s="72">
        <f>VLOOKUP($B240,'Выгр Торг'!$B:$P,P$1,0)</f>
        <v>4990</v>
      </c>
      <c r="Q240" s="42">
        <f t="shared" si="22"/>
        <v>0</v>
      </c>
      <c r="R240" s="42">
        <f t="shared" si="23"/>
        <v>100</v>
      </c>
      <c r="S240" s="85">
        <f t="shared" si="27"/>
        <v>4890</v>
      </c>
      <c r="T240" s="60" t="str">
        <f>IFERROR(VLOOKUP($B240,'Из ГУГЛа'!$B:$G,4,0)*U240+V240,VLOOKUP($B240,'Из ГУГЛа'!$B:$G,4,0))</f>
        <v/>
      </c>
      <c r="U240" s="15">
        <v>1</v>
      </c>
      <c r="V240" s="59"/>
      <c r="W240" s="74">
        <f t="shared" si="24"/>
        <v>0.39714285714285724</v>
      </c>
      <c r="X240" s="74" t="str">
        <f t="shared" si="25"/>
        <v/>
      </c>
      <c r="Y240" s="74" t="str">
        <f t="shared" si="26"/>
        <v/>
      </c>
      <c r="Z240" s="77" t="s">
        <v>2579</v>
      </c>
    </row>
    <row r="241" spans="1:26" ht="60" x14ac:dyDescent="0.25">
      <c r="A241" s="71" t="str">
        <f>INDEX('Выгр Торг'!$A:$A,MATCH($B241,'Выгр Торг'!$B:$B,0))</f>
        <v>Боковые зеркала "SALiNA" (электропривод, обогрев, повторители "Плазма") для ВАЗ 2110-2112, Лада (Приора, Приора 2)</v>
      </c>
      <c r="B241" s="88">
        <v>137333</v>
      </c>
      <c r="C241" s="72">
        <f>VLOOKUP($B241,'Выгр Торг'!$B:$P,C$1,0)</f>
        <v>73950</v>
      </c>
      <c r="D241" s="71" t="str">
        <f>VLOOKUP($B241,'Выгр Торг'!$B:$P,D$1,0)</f>
        <v>Боковые зеркала "Salina" (электропривод, обогрев, повторители "Плазма") для ВАЗ 2110-2112, Лада (Приора, Приора 2) (В цвет кузова, Уточнить у менеджера)</v>
      </c>
      <c r="E241" s="72" t="str">
        <f>VLOOKUP($B241,'Выгр Торг'!$B:$P,E$1,0)</f>
        <v>Y</v>
      </c>
      <c r="F241" s="72" t="str">
        <f>VLOOKUP($B241,'Выгр Торг'!$B:$P,F$1,0)</f>
        <v>1</v>
      </c>
      <c r="G241" s="36"/>
      <c r="H241" s="28">
        <v>73949</v>
      </c>
      <c r="I241" s="53">
        <f>INDEX($I:$I,MATCH($H241,$C:$C,0))</f>
        <v>600</v>
      </c>
      <c r="J241" s="5" t="s">
        <v>2577</v>
      </c>
      <c r="K241" s="56">
        <f>INDEX($K:$K,MATCH($H241,$C:$C,0))+I241</f>
        <v>4100</v>
      </c>
      <c r="L241" s="14">
        <f>VLOOKUP(K241,Наценка!$A$1:$B$8,2,1)</f>
        <v>1.4</v>
      </c>
      <c r="M241" s="56">
        <f>INDEX($M:$M,MATCH($H241,$C:$C,0))+I241*$M$2</f>
        <v>5680</v>
      </c>
      <c r="N241" s="57">
        <f t="shared" si="21"/>
        <v>5690</v>
      </c>
      <c r="O241" s="72">
        <f>VLOOKUP($B241,'Выгр Торг'!$B:$P,O$1,0)</f>
        <v>4100</v>
      </c>
      <c r="P241" s="72">
        <f>VLOOKUP($B241,'Выгр Торг'!$B:$P,P$1,0)</f>
        <v>5890</v>
      </c>
      <c r="Q241" s="42">
        <f t="shared" si="22"/>
        <v>0</v>
      </c>
      <c r="R241" s="42">
        <f t="shared" si="23"/>
        <v>200</v>
      </c>
      <c r="S241" s="85">
        <f t="shared" si="27"/>
        <v>5690</v>
      </c>
      <c r="T241" s="60" t="str">
        <f>IFERROR(VLOOKUP($B241,'Из ГУГЛа'!$B:$G,4,0)*U241+V241,VLOOKUP($B241,'Из ГУГЛа'!$B:$G,4,0))</f>
        <v/>
      </c>
      <c r="U241" s="15">
        <v>1</v>
      </c>
      <c r="V241" s="59"/>
      <c r="W241" s="74">
        <f t="shared" si="24"/>
        <v>0.38780487804878039</v>
      </c>
      <c r="X241" s="74" t="str">
        <f t="shared" si="25"/>
        <v/>
      </c>
      <c r="Y241" s="74" t="str">
        <f t="shared" si="26"/>
        <v/>
      </c>
      <c r="Z241" s="77" t="s">
        <v>2579</v>
      </c>
    </row>
    <row r="242" spans="1:26" ht="75" x14ac:dyDescent="0.25">
      <c r="A242" s="71" t="str">
        <f>INDEX('Выгр Торг'!$A:$A,MATCH($B242,'Выгр Торг'!$B:$B,0))</f>
        <v>Боковые зеркала "SALiNA" (электропривод, обогрев, повторители "Плазма") для ВАЗ 2110-2112, Лада (Приора, Приора 2)</v>
      </c>
      <c r="B242" s="88">
        <v>137334</v>
      </c>
      <c r="C242" s="72">
        <f>VLOOKUP($B242,'Выгр Торг'!$B:$P,C$1,0)</f>
        <v>121884</v>
      </c>
      <c r="D242" s="71" t="str">
        <f>VLOOKUP($B242,'Выгр Торг'!$B:$P,D$1,0)</f>
        <v>Боковые зеркала "SALiNA" (электропривод, обогрев, повторители "Плазма") для ВАЗ 2110-2112, Лада (Приора, Приора 2) (В цвет, Аквамарин (серебристо-сине-зеленый, 460))</v>
      </c>
      <c r="E242" s="72" t="str">
        <f>VLOOKUP($B242,'Выгр Торг'!$B:$P,E$1,0)</f>
        <v>Y</v>
      </c>
      <c r="F242" s="72" t="str">
        <f>VLOOKUP($B242,'Выгр Торг'!$B:$P,F$1,0)</f>
        <v>1</v>
      </c>
      <c r="G242" s="36"/>
      <c r="H242" s="28">
        <v>73949</v>
      </c>
      <c r="I242" s="53">
        <f>INDEX($I:$I,MATCH($H242,$C:$C,0))</f>
        <v>600</v>
      </c>
      <c r="J242" s="5" t="s">
        <v>2577</v>
      </c>
      <c r="K242" s="56">
        <f>INDEX($K:$K,MATCH($H242,$C:$C,0))+I242</f>
        <v>4100</v>
      </c>
      <c r="L242" s="14">
        <f>VLOOKUP(K242,Наценка!$A$1:$B$8,2,1)</f>
        <v>1.4</v>
      </c>
      <c r="M242" s="56">
        <f>INDEX($M:$M,MATCH($H242,$C:$C,0))+I242*$M$2</f>
        <v>5680</v>
      </c>
      <c r="N242" s="57">
        <f t="shared" si="21"/>
        <v>5690</v>
      </c>
      <c r="O242" s="72">
        <f>VLOOKUP($B242,'Выгр Торг'!$B:$P,O$1,0)</f>
        <v>4100</v>
      </c>
      <c r="P242" s="72">
        <f>VLOOKUP($B242,'Выгр Торг'!$B:$P,P$1,0)</f>
        <v>5890</v>
      </c>
      <c r="Q242" s="42">
        <f t="shared" si="22"/>
        <v>0</v>
      </c>
      <c r="R242" s="42">
        <f t="shared" si="23"/>
        <v>200</v>
      </c>
      <c r="S242" s="85">
        <f t="shared" si="27"/>
        <v>5690</v>
      </c>
      <c r="T242" s="60" t="str">
        <f>IFERROR(VLOOKUP($B242,'Из ГУГЛа'!$B:$G,4,0)*U242+V242,VLOOKUP($B242,'Из ГУГЛа'!$B:$G,4,0))</f>
        <v/>
      </c>
      <c r="U242" s="15">
        <v>1</v>
      </c>
      <c r="V242" s="59"/>
      <c r="W242" s="74">
        <f t="shared" si="24"/>
        <v>0.38780487804878039</v>
      </c>
      <c r="X242" s="74" t="str">
        <f t="shared" si="25"/>
        <v/>
      </c>
      <c r="Y242" s="74" t="str">
        <f t="shared" si="26"/>
        <v/>
      </c>
      <c r="Z242" s="77" t="s">
        <v>2579</v>
      </c>
    </row>
    <row r="243" spans="1:26" ht="60" x14ac:dyDescent="0.25">
      <c r="A243" s="71" t="str">
        <f>INDEX('Выгр Торг'!$A:$A,MATCH($B243,'Выгр Торг'!$B:$B,0))</f>
        <v>Боковые зеркала "SALiNA" (электропривод, обогрев, повторители "Плазма") для ВАЗ 2110-2112, Лада (Приора, Приора 2)</v>
      </c>
      <c r="B243" s="88">
        <v>137335</v>
      </c>
      <c r="C243" s="72">
        <f>VLOOKUP($B243,'Выгр Торг'!$B:$P,C$1,0)</f>
        <v>121885</v>
      </c>
      <c r="D243" s="71" t="str">
        <f>VLOOKUP($B243,'Выгр Торг'!$B:$P,D$1,0)</f>
        <v>Боковые зеркала "SALiNA" (электропривод, обогрев, повторители "Плазма") для ВАЗ 2110-2112, Лада (Приора, Приора 2) (В цвет, Альтаир (серебристый светло-серый, 660))</v>
      </c>
      <c r="E243" s="72" t="str">
        <f>VLOOKUP($B243,'Выгр Торг'!$B:$P,E$1,0)</f>
        <v>Y</v>
      </c>
      <c r="F243" s="72" t="str">
        <f>VLOOKUP($B243,'Выгр Торг'!$B:$P,F$1,0)</f>
        <v>1</v>
      </c>
      <c r="G243" s="36"/>
      <c r="H243" s="28">
        <v>73949</v>
      </c>
      <c r="I243" s="53">
        <f>INDEX($I:$I,MATCH($H243,$C:$C,0))</f>
        <v>600</v>
      </c>
      <c r="J243" s="5" t="s">
        <v>2577</v>
      </c>
      <c r="K243" s="56">
        <f>INDEX($K:$K,MATCH($H243,$C:$C,0))+I243</f>
        <v>4100</v>
      </c>
      <c r="L243" s="14">
        <f>VLOOKUP(K243,Наценка!$A$1:$B$8,2,1)</f>
        <v>1.4</v>
      </c>
      <c r="M243" s="56">
        <f>INDEX($M:$M,MATCH($H243,$C:$C,0))+I243*$M$2</f>
        <v>5680</v>
      </c>
      <c r="N243" s="57">
        <f t="shared" si="21"/>
        <v>5690</v>
      </c>
      <c r="O243" s="72">
        <f>VLOOKUP($B243,'Выгр Торг'!$B:$P,O$1,0)</f>
        <v>4100</v>
      </c>
      <c r="P243" s="72">
        <f>VLOOKUP($B243,'Выгр Торг'!$B:$P,P$1,0)</f>
        <v>5890</v>
      </c>
      <c r="Q243" s="42">
        <f t="shared" si="22"/>
        <v>0</v>
      </c>
      <c r="R243" s="42">
        <f t="shared" si="23"/>
        <v>200</v>
      </c>
      <c r="S243" s="85">
        <f t="shared" si="27"/>
        <v>5690</v>
      </c>
      <c r="T243" s="60" t="str">
        <f>IFERROR(VLOOKUP($B243,'Из ГУГЛа'!$B:$G,4,0)*U243+V243,VLOOKUP($B243,'Из ГУГЛа'!$B:$G,4,0))</f>
        <v/>
      </c>
      <c r="U243" s="15">
        <v>1</v>
      </c>
      <c r="V243" s="59"/>
      <c r="W243" s="74">
        <f t="shared" si="24"/>
        <v>0.38780487804878039</v>
      </c>
      <c r="X243" s="74" t="str">
        <f t="shared" si="25"/>
        <v/>
      </c>
      <c r="Y243" s="74" t="str">
        <f t="shared" si="26"/>
        <v/>
      </c>
      <c r="Z243" s="77" t="s">
        <v>2579</v>
      </c>
    </row>
    <row r="244" spans="1:26" ht="60" x14ac:dyDescent="0.25">
      <c r="A244" s="71" t="str">
        <f>INDEX('Выгр Торг'!$A:$A,MATCH($B244,'Выгр Торг'!$B:$B,0))</f>
        <v>Боковые зеркала "SALiNA" (электропривод, обогрев, повторители "Плазма") для ВАЗ 2110-2112, Лада (Приора, Приора 2)</v>
      </c>
      <c r="B244" s="88">
        <v>137336</v>
      </c>
      <c r="C244" s="72">
        <f>VLOOKUP($B244,'Выгр Торг'!$B:$P,C$1,0)</f>
        <v>121886</v>
      </c>
      <c r="D244" s="71" t="str">
        <f>VLOOKUP($B244,'Выгр Торг'!$B:$P,D$1,0)</f>
        <v>Боковые зеркала "SALiNA" (электропривод, обогрев, повторители "Плазма") для ВАЗ 2110-2112, Лада (Приора, Приора 2) (В цвет, Амулет (серебристо-темно-зеленый, 371))</v>
      </c>
      <c r="E244" s="72" t="str">
        <f>VLOOKUP($B244,'Выгр Торг'!$B:$P,E$1,0)</f>
        <v>Y</v>
      </c>
      <c r="F244" s="72" t="str">
        <f>VLOOKUP($B244,'Выгр Торг'!$B:$P,F$1,0)</f>
        <v>1</v>
      </c>
      <c r="G244" s="36"/>
      <c r="H244" s="28">
        <v>73949</v>
      </c>
      <c r="I244" s="53">
        <f>INDEX($I:$I,MATCH($H244,$C:$C,0))</f>
        <v>600</v>
      </c>
      <c r="J244" s="5" t="s">
        <v>2577</v>
      </c>
      <c r="K244" s="56">
        <f>INDEX($K:$K,MATCH($H244,$C:$C,0))+I244</f>
        <v>4100</v>
      </c>
      <c r="L244" s="14">
        <f>VLOOKUP(K244,Наценка!$A$1:$B$8,2,1)</f>
        <v>1.4</v>
      </c>
      <c r="M244" s="56">
        <f>INDEX($M:$M,MATCH($H244,$C:$C,0))+I244*$M$2</f>
        <v>5680</v>
      </c>
      <c r="N244" s="57">
        <f t="shared" si="21"/>
        <v>5690</v>
      </c>
      <c r="O244" s="72">
        <f>VLOOKUP($B244,'Выгр Торг'!$B:$P,O$1,0)</f>
        <v>4100</v>
      </c>
      <c r="P244" s="72">
        <f>VLOOKUP($B244,'Выгр Торг'!$B:$P,P$1,0)</f>
        <v>5890</v>
      </c>
      <c r="Q244" s="42">
        <f t="shared" si="22"/>
        <v>0</v>
      </c>
      <c r="R244" s="42">
        <f t="shared" si="23"/>
        <v>200</v>
      </c>
      <c r="S244" s="85">
        <f t="shared" si="27"/>
        <v>5690</v>
      </c>
      <c r="T244" s="60" t="str">
        <f>IFERROR(VLOOKUP($B244,'Из ГУГЛа'!$B:$G,4,0)*U244+V244,VLOOKUP($B244,'Из ГУГЛа'!$B:$G,4,0))</f>
        <v/>
      </c>
      <c r="U244" s="15">
        <v>1</v>
      </c>
      <c r="V244" s="59"/>
      <c r="W244" s="74">
        <f t="shared" si="24"/>
        <v>0.38780487804878039</v>
      </c>
      <c r="X244" s="74" t="str">
        <f t="shared" si="25"/>
        <v/>
      </c>
      <c r="Y244" s="74" t="str">
        <f t="shared" si="26"/>
        <v/>
      </c>
      <c r="Z244" s="77" t="s">
        <v>2579</v>
      </c>
    </row>
    <row r="245" spans="1:26" ht="75" x14ac:dyDescent="0.25">
      <c r="A245" s="71" t="str">
        <f>INDEX('Выгр Торг'!$A:$A,MATCH($B245,'Выгр Торг'!$B:$B,0))</f>
        <v>Боковые зеркала "SALiNA" (электропривод, обогрев, повторители "Плазма") для ВАЗ 2110-2112, Лада (Приора, Приора 2)</v>
      </c>
      <c r="B245" s="88">
        <v>137337</v>
      </c>
      <c r="C245" s="72">
        <f>VLOOKUP($B245,'Выгр Торг'!$B:$P,C$1,0)</f>
        <v>121887</v>
      </c>
      <c r="D245" s="71" t="str">
        <f>VLOOKUP($B245,'Выгр Торг'!$B:$P,D$1,0)</f>
        <v>Боковые зеркала "SALiNA" (электропривод, обогрев, повторители "Плазма") для ВАЗ 2110-2112, Лада (Приора, Приора 2) (В цвет, Афалина (серебристо-зелено-голубой, 421))</v>
      </c>
      <c r="E245" s="72" t="str">
        <f>VLOOKUP($B245,'Выгр Торг'!$B:$P,E$1,0)</f>
        <v>Y</v>
      </c>
      <c r="F245" s="72" t="str">
        <f>VLOOKUP($B245,'Выгр Торг'!$B:$P,F$1,0)</f>
        <v>1</v>
      </c>
      <c r="G245" s="36"/>
      <c r="H245" s="28">
        <v>73949</v>
      </c>
      <c r="I245" s="53">
        <f>INDEX($I:$I,MATCH($H245,$C:$C,0))</f>
        <v>600</v>
      </c>
      <c r="J245" s="5" t="s">
        <v>2577</v>
      </c>
      <c r="K245" s="56">
        <f>INDEX($K:$K,MATCH($H245,$C:$C,0))+I245</f>
        <v>4100</v>
      </c>
      <c r="L245" s="14">
        <f>VLOOKUP(K245,Наценка!$A$1:$B$8,2,1)</f>
        <v>1.4</v>
      </c>
      <c r="M245" s="56">
        <f>INDEX($M:$M,MATCH($H245,$C:$C,0))+I245*$M$2</f>
        <v>5680</v>
      </c>
      <c r="N245" s="57">
        <f t="shared" si="21"/>
        <v>5690</v>
      </c>
      <c r="O245" s="72">
        <f>VLOOKUP($B245,'Выгр Торг'!$B:$P,O$1,0)</f>
        <v>4100</v>
      </c>
      <c r="P245" s="72">
        <f>VLOOKUP($B245,'Выгр Торг'!$B:$P,P$1,0)</f>
        <v>5890</v>
      </c>
      <c r="Q245" s="42">
        <f t="shared" si="22"/>
        <v>0</v>
      </c>
      <c r="R245" s="42">
        <f t="shared" si="23"/>
        <v>200</v>
      </c>
      <c r="S245" s="85">
        <f t="shared" si="27"/>
        <v>5690</v>
      </c>
      <c r="T245" s="60" t="str">
        <f>IFERROR(VLOOKUP($B245,'Из ГУГЛа'!$B:$G,4,0)*U245+V245,VLOOKUP($B245,'Из ГУГЛа'!$B:$G,4,0))</f>
        <v/>
      </c>
      <c r="U245" s="15">
        <v>1</v>
      </c>
      <c r="V245" s="59"/>
      <c r="W245" s="74">
        <f t="shared" si="24"/>
        <v>0.38780487804878039</v>
      </c>
      <c r="X245" s="74" t="str">
        <f t="shared" si="25"/>
        <v/>
      </c>
      <c r="Y245" s="74" t="str">
        <f t="shared" si="26"/>
        <v/>
      </c>
      <c r="Z245" s="77" t="s">
        <v>2579</v>
      </c>
    </row>
    <row r="246" spans="1:26" ht="60" x14ac:dyDescent="0.25">
      <c r="A246" s="71" t="str">
        <f>INDEX('Выгр Торг'!$A:$A,MATCH($B246,'Выгр Торг'!$B:$B,0))</f>
        <v>Боковые зеркала "SALiNA" (электропривод, обогрев, повторители "Плазма") для ВАЗ 2110-2112, Лада (Приора, Приора 2)</v>
      </c>
      <c r="B246" s="88">
        <v>137338</v>
      </c>
      <c r="C246" s="72">
        <f>VLOOKUP($B246,'Выгр Торг'!$B:$P,C$1,0)</f>
        <v>121888</v>
      </c>
      <c r="D246" s="71" t="str">
        <f>VLOOKUP($B246,'Выгр Торг'!$B:$P,D$1,0)</f>
        <v>Боковые зеркала "SALiNA" (электропривод, обогрев, повторители "Плазма") для ВАЗ 2110-2112, Лада (Приора, Приора 2) (В цвет, Белое облако (белый, 240))</v>
      </c>
      <c r="E246" s="72" t="str">
        <f>VLOOKUP($B246,'Выгр Торг'!$B:$P,E$1,0)</f>
        <v>Y</v>
      </c>
      <c r="F246" s="72" t="str">
        <f>VLOOKUP($B246,'Выгр Торг'!$B:$P,F$1,0)</f>
        <v>1</v>
      </c>
      <c r="G246" s="36"/>
      <c r="H246" s="28">
        <v>73949</v>
      </c>
      <c r="I246" s="53">
        <f>INDEX($I:$I,MATCH($H246,$C:$C,0))</f>
        <v>600</v>
      </c>
      <c r="J246" s="5" t="s">
        <v>2577</v>
      </c>
      <c r="K246" s="56">
        <f>INDEX($K:$K,MATCH($H246,$C:$C,0))+I246</f>
        <v>4100</v>
      </c>
      <c r="L246" s="14">
        <f>VLOOKUP(K246,Наценка!$A$1:$B$8,2,1)</f>
        <v>1.4</v>
      </c>
      <c r="M246" s="56">
        <f>INDEX($M:$M,MATCH($H246,$C:$C,0))+I246*$M$2</f>
        <v>5680</v>
      </c>
      <c r="N246" s="57">
        <f t="shared" si="21"/>
        <v>5690</v>
      </c>
      <c r="O246" s="72">
        <f>VLOOKUP($B246,'Выгр Торг'!$B:$P,O$1,0)</f>
        <v>4100</v>
      </c>
      <c r="P246" s="72">
        <f>VLOOKUP($B246,'Выгр Торг'!$B:$P,P$1,0)</f>
        <v>5890</v>
      </c>
      <c r="Q246" s="42">
        <f t="shared" si="22"/>
        <v>0</v>
      </c>
      <c r="R246" s="42">
        <f t="shared" si="23"/>
        <v>200</v>
      </c>
      <c r="S246" s="85">
        <f t="shared" si="27"/>
        <v>5690</v>
      </c>
      <c r="T246" s="60" t="str">
        <f>IFERROR(VLOOKUP($B246,'Из ГУГЛа'!$B:$G,4,0)*U246+V246,VLOOKUP($B246,'Из ГУГЛа'!$B:$G,4,0))</f>
        <v/>
      </c>
      <c r="U246" s="15">
        <v>1</v>
      </c>
      <c r="V246" s="59"/>
      <c r="W246" s="74">
        <f t="shared" si="24"/>
        <v>0.38780487804878039</v>
      </c>
      <c r="X246" s="74" t="str">
        <f t="shared" si="25"/>
        <v/>
      </c>
      <c r="Y246" s="74" t="str">
        <f t="shared" si="26"/>
        <v/>
      </c>
      <c r="Z246" s="77" t="s">
        <v>2579</v>
      </c>
    </row>
    <row r="247" spans="1:26" ht="60" x14ac:dyDescent="0.25">
      <c r="A247" s="71" t="str">
        <f>INDEX('Выгр Торг'!$A:$A,MATCH($B247,'Выгр Торг'!$B:$B,0))</f>
        <v>Боковые зеркала "SALiNA" (электропривод, обогрев, повторители "Плазма") для ВАЗ 2110-2112, Лада (Приора, Приора 2)</v>
      </c>
      <c r="B247" s="88">
        <v>137339</v>
      </c>
      <c r="C247" s="72">
        <f>VLOOKUP($B247,'Выгр Торг'!$B:$P,C$1,0)</f>
        <v>121889</v>
      </c>
      <c r="D247" s="71" t="str">
        <f>VLOOKUP($B247,'Выгр Торг'!$B:$P,D$1,0)</f>
        <v>Боковые зеркала "SALiNA" (электропривод, обогрев, повторители "Плазма") для ВАЗ 2110-2112, Лада (Приора, Приора 2) (В цвет, Борнео (темный серебристо-серый, 633))</v>
      </c>
      <c r="E247" s="72" t="str">
        <f>VLOOKUP($B247,'Выгр Торг'!$B:$P,E$1,0)</f>
        <v>Y</v>
      </c>
      <c r="F247" s="72" t="str">
        <f>VLOOKUP($B247,'Выгр Торг'!$B:$P,F$1,0)</f>
        <v>1</v>
      </c>
      <c r="G247" s="36"/>
      <c r="H247" s="28">
        <v>73949</v>
      </c>
      <c r="I247" s="53">
        <f>INDEX($I:$I,MATCH($H247,$C:$C,0))</f>
        <v>600</v>
      </c>
      <c r="J247" s="5" t="s">
        <v>2577</v>
      </c>
      <c r="K247" s="56">
        <f>INDEX($K:$K,MATCH($H247,$C:$C,0))+I247</f>
        <v>4100</v>
      </c>
      <c r="L247" s="14">
        <f>VLOOKUP(K247,Наценка!$A$1:$B$8,2,1)</f>
        <v>1.4</v>
      </c>
      <c r="M247" s="56">
        <f>INDEX($M:$M,MATCH($H247,$C:$C,0))+I247*$M$2</f>
        <v>5680</v>
      </c>
      <c r="N247" s="57">
        <f t="shared" si="21"/>
        <v>5690</v>
      </c>
      <c r="O247" s="72">
        <f>VLOOKUP($B247,'Выгр Торг'!$B:$P,O$1,0)</f>
        <v>4100</v>
      </c>
      <c r="P247" s="72">
        <f>VLOOKUP($B247,'Выгр Торг'!$B:$P,P$1,0)</f>
        <v>5890</v>
      </c>
      <c r="Q247" s="42">
        <f t="shared" si="22"/>
        <v>0</v>
      </c>
      <c r="R247" s="42">
        <f t="shared" si="23"/>
        <v>200</v>
      </c>
      <c r="S247" s="85">
        <f t="shared" si="27"/>
        <v>5690</v>
      </c>
      <c r="T247" s="60" t="str">
        <f>IFERROR(VLOOKUP($B247,'Из ГУГЛа'!$B:$G,4,0)*U247+V247,VLOOKUP($B247,'Из ГУГЛа'!$B:$G,4,0))</f>
        <v/>
      </c>
      <c r="U247" s="15">
        <v>1</v>
      </c>
      <c r="V247" s="59"/>
      <c r="W247" s="74">
        <f t="shared" si="24"/>
        <v>0.38780487804878039</v>
      </c>
      <c r="X247" s="74" t="str">
        <f t="shared" si="25"/>
        <v/>
      </c>
      <c r="Y247" s="74" t="str">
        <f t="shared" si="26"/>
        <v/>
      </c>
      <c r="Z247" s="77" t="s">
        <v>2579</v>
      </c>
    </row>
    <row r="248" spans="1:26" ht="60" x14ac:dyDescent="0.25">
      <c r="A248" s="71" t="str">
        <f>INDEX('Выгр Торг'!$A:$A,MATCH($B248,'Выгр Торг'!$B:$B,0))</f>
        <v>Боковые зеркала "SALiNA" (электропривод, обогрев, повторители "Плазма") для ВАЗ 2110-2112, Лада (Приора, Приора 2)</v>
      </c>
      <c r="B248" s="88">
        <v>137340</v>
      </c>
      <c r="C248" s="72">
        <f>VLOOKUP($B248,'Выгр Торг'!$B:$P,C$1,0)</f>
        <v>121890</v>
      </c>
      <c r="D248" s="71" t="str">
        <f>VLOOKUP($B248,'Выгр Торг'!$B:$P,D$1,0)</f>
        <v>Боковые зеркала "SALiNA" (электропривод, обогрев, повторители "Плазма") для ВАЗ 2110-2112, Лада (Приора, Приора 2) (В цвет, Викинг (темно-серый, 655))</v>
      </c>
      <c r="E248" s="72" t="str">
        <f>VLOOKUP($B248,'Выгр Торг'!$B:$P,E$1,0)</f>
        <v>Y</v>
      </c>
      <c r="F248" s="72" t="str">
        <f>VLOOKUP($B248,'Выгр Торг'!$B:$P,F$1,0)</f>
        <v>1</v>
      </c>
      <c r="G248" s="36"/>
      <c r="H248" s="28">
        <v>73949</v>
      </c>
      <c r="I248" s="53">
        <f>INDEX($I:$I,MATCH($H248,$C:$C,0))</f>
        <v>600</v>
      </c>
      <c r="J248" s="5" t="s">
        <v>2577</v>
      </c>
      <c r="K248" s="56">
        <f>INDEX($K:$K,MATCH($H248,$C:$C,0))+I248</f>
        <v>4100</v>
      </c>
      <c r="L248" s="14">
        <f>VLOOKUP(K248,Наценка!$A$1:$B$8,2,1)</f>
        <v>1.4</v>
      </c>
      <c r="M248" s="56">
        <f>INDEX($M:$M,MATCH($H248,$C:$C,0))+I248*$M$2</f>
        <v>5680</v>
      </c>
      <c r="N248" s="57">
        <f t="shared" si="21"/>
        <v>5690</v>
      </c>
      <c r="O248" s="72">
        <f>VLOOKUP($B248,'Выгр Торг'!$B:$P,O$1,0)</f>
        <v>4100</v>
      </c>
      <c r="P248" s="72">
        <f>VLOOKUP($B248,'Выгр Торг'!$B:$P,P$1,0)</f>
        <v>5890</v>
      </c>
      <c r="Q248" s="42">
        <f t="shared" si="22"/>
        <v>0</v>
      </c>
      <c r="R248" s="42">
        <f t="shared" si="23"/>
        <v>200</v>
      </c>
      <c r="S248" s="85">
        <f t="shared" si="27"/>
        <v>5690</v>
      </c>
      <c r="T248" s="60" t="str">
        <f>IFERROR(VLOOKUP($B248,'Из ГУГЛа'!$B:$G,4,0)*U248+V248,VLOOKUP($B248,'Из ГУГЛа'!$B:$G,4,0))</f>
        <v/>
      </c>
      <c r="U248" s="15">
        <v>1</v>
      </c>
      <c r="V248" s="59"/>
      <c r="W248" s="74">
        <f t="shared" si="24"/>
        <v>0.38780487804878039</v>
      </c>
      <c r="X248" s="74" t="str">
        <f t="shared" si="25"/>
        <v/>
      </c>
      <c r="Y248" s="74" t="str">
        <f t="shared" si="26"/>
        <v/>
      </c>
      <c r="Z248" s="77" t="s">
        <v>2579</v>
      </c>
    </row>
    <row r="249" spans="1:26" ht="60" x14ac:dyDescent="0.25">
      <c r="A249" s="71" t="str">
        <f>INDEX('Выгр Торг'!$A:$A,MATCH($B249,'Выгр Торг'!$B:$B,0))</f>
        <v>Боковые зеркала "SALiNA" (электропривод, обогрев, повторители "Плазма") для ВАЗ 2110-2112, Лада (Приора, Приора 2)</v>
      </c>
      <c r="B249" s="88">
        <v>137341</v>
      </c>
      <c r="C249" s="72">
        <f>VLOOKUP($B249,'Выгр Торг'!$B:$P,C$1,0)</f>
        <v>121891</v>
      </c>
      <c r="D249" s="71" t="str">
        <f>VLOOKUP($B249,'Выгр Торг'!$B:$P,D$1,0)</f>
        <v>Боковые зеркала "SALiNA" (электропривод, обогрев, повторители "Плазма") для ВАЗ 2110-2112, Лада (Приора, Приора 2) (В цвет, Голубая планета (сине-голубой, 418))</v>
      </c>
      <c r="E249" s="72" t="str">
        <f>VLOOKUP($B249,'Выгр Торг'!$B:$P,E$1,0)</f>
        <v>Y</v>
      </c>
      <c r="F249" s="72" t="str">
        <f>VLOOKUP($B249,'Выгр Торг'!$B:$P,F$1,0)</f>
        <v>1</v>
      </c>
      <c r="G249" s="36"/>
      <c r="H249" s="28">
        <v>73949</v>
      </c>
      <c r="I249" s="53">
        <f>INDEX($I:$I,MATCH($H249,$C:$C,0))</f>
        <v>600</v>
      </c>
      <c r="J249" s="5" t="s">
        <v>2577</v>
      </c>
      <c r="K249" s="56">
        <f>INDEX($K:$K,MATCH($H249,$C:$C,0))+I249</f>
        <v>4100</v>
      </c>
      <c r="L249" s="14">
        <f>VLOOKUP(K249,Наценка!$A$1:$B$8,2,1)</f>
        <v>1.4</v>
      </c>
      <c r="M249" s="56">
        <f>INDEX($M:$M,MATCH($H249,$C:$C,0))+I249*$M$2</f>
        <v>5680</v>
      </c>
      <c r="N249" s="57">
        <f t="shared" si="21"/>
        <v>5690</v>
      </c>
      <c r="O249" s="72">
        <f>VLOOKUP($B249,'Выгр Торг'!$B:$P,O$1,0)</f>
        <v>4100</v>
      </c>
      <c r="P249" s="72">
        <f>VLOOKUP($B249,'Выгр Торг'!$B:$P,P$1,0)</f>
        <v>5890</v>
      </c>
      <c r="Q249" s="42">
        <f t="shared" si="22"/>
        <v>0</v>
      </c>
      <c r="R249" s="42">
        <f t="shared" si="23"/>
        <v>200</v>
      </c>
      <c r="S249" s="85">
        <f t="shared" si="27"/>
        <v>5690</v>
      </c>
      <c r="T249" s="60" t="str">
        <f>IFERROR(VLOOKUP($B249,'Из ГУГЛа'!$B:$G,4,0)*U249+V249,VLOOKUP($B249,'Из ГУГЛа'!$B:$G,4,0))</f>
        <v/>
      </c>
      <c r="U249" s="15">
        <v>1</v>
      </c>
      <c r="V249" s="59"/>
      <c r="W249" s="74">
        <f t="shared" si="24"/>
        <v>0.38780487804878039</v>
      </c>
      <c r="X249" s="74" t="str">
        <f t="shared" si="25"/>
        <v/>
      </c>
      <c r="Y249" s="74" t="str">
        <f t="shared" si="26"/>
        <v/>
      </c>
      <c r="Z249" s="77" t="s">
        <v>2579</v>
      </c>
    </row>
    <row r="250" spans="1:26" ht="60" x14ac:dyDescent="0.25">
      <c r="A250" s="71" t="str">
        <f>INDEX('Выгр Торг'!$A:$A,MATCH($B250,'Выгр Торг'!$B:$B,0))</f>
        <v>Боковые зеркала "SALiNA" (электропривод, обогрев, повторители "Плазма") для ВАЗ 2110-2112, Лада (Приора, Приора 2)</v>
      </c>
      <c r="B250" s="88">
        <v>137342</v>
      </c>
      <c r="C250" s="72">
        <f>VLOOKUP($B250,'Выгр Торг'!$B:$P,C$1,0)</f>
        <v>121892</v>
      </c>
      <c r="D250" s="71" t="str">
        <f>VLOOKUP($B250,'Выгр Торг'!$B:$P,D$1,0)</f>
        <v>Боковые зеркала "SALiNA" (электропривод, обогрев, повторители "Плазма") для ВАЗ 2110-2112, Лада (Приора, Приора 2) (В цвет, Жимолость (серый стальной, 627))</v>
      </c>
      <c r="E250" s="72" t="str">
        <f>VLOOKUP($B250,'Выгр Торг'!$B:$P,E$1,0)</f>
        <v>Y</v>
      </c>
      <c r="F250" s="72" t="str">
        <f>VLOOKUP($B250,'Выгр Торг'!$B:$P,F$1,0)</f>
        <v>1</v>
      </c>
      <c r="G250" s="36"/>
      <c r="H250" s="28">
        <v>73949</v>
      </c>
      <c r="I250" s="53">
        <f>INDEX($I:$I,MATCH($H250,$C:$C,0))</f>
        <v>600</v>
      </c>
      <c r="J250" s="5" t="s">
        <v>2577</v>
      </c>
      <c r="K250" s="56">
        <f>INDEX($K:$K,MATCH($H250,$C:$C,0))+I250</f>
        <v>4100</v>
      </c>
      <c r="L250" s="14">
        <f>VLOOKUP(K250,Наценка!$A$1:$B$8,2,1)</f>
        <v>1.4</v>
      </c>
      <c r="M250" s="56">
        <f>INDEX($M:$M,MATCH($H250,$C:$C,0))+I250*$M$2</f>
        <v>5680</v>
      </c>
      <c r="N250" s="57">
        <f t="shared" si="21"/>
        <v>5690</v>
      </c>
      <c r="O250" s="72">
        <f>VLOOKUP($B250,'Выгр Торг'!$B:$P,O$1,0)</f>
        <v>4100</v>
      </c>
      <c r="P250" s="72">
        <f>VLOOKUP($B250,'Выгр Торг'!$B:$P,P$1,0)</f>
        <v>5890</v>
      </c>
      <c r="Q250" s="42">
        <f t="shared" si="22"/>
        <v>0</v>
      </c>
      <c r="R250" s="42">
        <f t="shared" si="23"/>
        <v>200</v>
      </c>
      <c r="S250" s="85">
        <f t="shared" si="27"/>
        <v>5690</v>
      </c>
      <c r="T250" s="60" t="str">
        <f>IFERROR(VLOOKUP($B250,'Из ГУГЛа'!$B:$G,4,0)*U250+V250,VLOOKUP($B250,'Из ГУГЛа'!$B:$G,4,0))</f>
        <v/>
      </c>
      <c r="U250" s="15">
        <v>1</v>
      </c>
      <c r="V250" s="59"/>
      <c r="W250" s="74">
        <f t="shared" si="24"/>
        <v>0.38780487804878039</v>
      </c>
      <c r="X250" s="74" t="str">
        <f t="shared" si="25"/>
        <v/>
      </c>
      <c r="Y250" s="74" t="str">
        <f t="shared" si="26"/>
        <v/>
      </c>
      <c r="Z250" s="77" t="s">
        <v>2579</v>
      </c>
    </row>
    <row r="251" spans="1:26" ht="75" x14ac:dyDescent="0.25">
      <c r="A251" s="71" t="str">
        <f>INDEX('Выгр Торг'!$A:$A,MATCH($B251,'Выгр Торг'!$B:$B,0))</f>
        <v>Боковые зеркала "SALiNA" (электропривод, обогрев, повторители "Плазма") для ВАЗ 2110-2112, Лада (Приора, Приора 2)</v>
      </c>
      <c r="B251" s="88">
        <v>137343</v>
      </c>
      <c r="C251" s="72">
        <f>VLOOKUP($B251,'Выгр Торг'!$B:$P,C$1,0)</f>
        <v>121893</v>
      </c>
      <c r="D251" s="71" t="str">
        <f>VLOOKUP($B251,'Выгр Торг'!$B:$P,D$1,0)</f>
        <v>Боковые зеркала "SALiNA" (электропривод, обогрев, повторители "Плазма") для ВАЗ 2110-2112, Лада (Приора, Приора 2) (В цвет, Золото инков (золотистый темно-зеленый, 347))</v>
      </c>
      <c r="E251" s="72" t="str">
        <f>VLOOKUP($B251,'Выгр Торг'!$B:$P,E$1,0)</f>
        <v>Y</v>
      </c>
      <c r="F251" s="72" t="str">
        <f>VLOOKUP($B251,'Выгр Торг'!$B:$P,F$1,0)</f>
        <v>1</v>
      </c>
      <c r="G251" s="36"/>
      <c r="H251" s="28">
        <v>73949</v>
      </c>
      <c r="I251" s="53">
        <f>INDEX($I:$I,MATCH($H251,$C:$C,0))</f>
        <v>600</v>
      </c>
      <c r="J251" s="5" t="s">
        <v>2577</v>
      </c>
      <c r="K251" s="56">
        <f>INDEX($K:$K,MATCH($H251,$C:$C,0))+I251</f>
        <v>4100</v>
      </c>
      <c r="L251" s="14">
        <f>VLOOKUP(K251,Наценка!$A$1:$B$8,2,1)</f>
        <v>1.4</v>
      </c>
      <c r="M251" s="56">
        <f>INDEX($M:$M,MATCH($H251,$C:$C,0))+I251*$M$2</f>
        <v>5680</v>
      </c>
      <c r="N251" s="57">
        <f t="shared" si="21"/>
        <v>5690</v>
      </c>
      <c r="O251" s="72">
        <f>VLOOKUP($B251,'Выгр Торг'!$B:$P,O$1,0)</f>
        <v>4100</v>
      </c>
      <c r="P251" s="72">
        <f>VLOOKUP($B251,'Выгр Торг'!$B:$P,P$1,0)</f>
        <v>5890</v>
      </c>
      <c r="Q251" s="42">
        <f t="shared" si="22"/>
        <v>0</v>
      </c>
      <c r="R251" s="42">
        <f t="shared" si="23"/>
        <v>200</v>
      </c>
      <c r="S251" s="85">
        <f t="shared" si="27"/>
        <v>5690</v>
      </c>
      <c r="T251" s="60" t="str">
        <f>IFERROR(VLOOKUP($B251,'Из ГУГЛа'!$B:$G,4,0)*U251+V251,VLOOKUP($B251,'Из ГУГЛа'!$B:$G,4,0))</f>
        <v/>
      </c>
      <c r="U251" s="15">
        <v>1</v>
      </c>
      <c r="V251" s="59"/>
      <c r="W251" s="74">
        <f t="shared" si="24"/>
        <v>0.38780487804878039</v>
      </c>
      <c r="X251" s="74" t="str">
        <f t="shared" si="25"/>
        <v/>
      </c>
      <c r="Y251" s="74" t="str">
        <f t="shared" si="26"/>
        <v/>
      </c>
      <c r="Z251" s="77" t="s">
        <v>2579</v>
      </c>
    </row>
    <row r="252" spans="1:26" ht="60" x14ac:dyDescent="0.25">
      <c r="A252" s="71" t="str">
        <f>INDEX('Выгр Торг'!$A:$A,MATCH($B252,'Выгр Торг'!$B:$B,0))</f>
        <v>Боковые зеркала "SALiNA" (электропривод, обогрев, повторители "Плазма") для ВАЗ 2110-2112, Лада (Приора, Приора 2)</v>
      </c>
      <c r="B252" s="88">
        <v>137344</v>
      </c>
      <c r="C252" s="72">
        <f>VLOOKUP($B252,'Выгр Торг'!$B:$P,C$1,0)</f>
        <v>121894</v>
      </c>
      <c r="D252" s="71" t="str">
        <f>VLOOKUP($B252,'Выгр Торг'!$B:$P,D$1,0)</f>
        <v>Боковые зеркала "SALiNA" (электропривод, обогрев, повторители "Плазма") для ВАЗ 2110-2112, Лада (Приора, Приора 2) (В цвет, Изумруд (серебристо-зеленый, 385))</v>
      </c>
      <c r="E252" s="72" t="str">
        <f>VLOOKUP($B252,'Выгр Торг'!$B:$P,E$1,0)</f>
        <v>Y</v>
      </c>
      <c r="F252" s="72" t="str">
        <f>VLOOKUP($B252,'Выгр Торг'!$B:$P,F$1,0)</f>
        <v>1</v>
      </c>
      <c r="G252" s="36"/>
      <c r="H252" s="28">
        <v>73949</v>
      </c>
      <c r="I252" s="53">
        <f>INDEX($I:$I,MATCH($H252,$C:$C,0))</f>
        <v>600</v>
      </c>
      <c r="J252" s="5" t="s">
        <v>2577</v>
      </c>
      <c r="K252" s="56">
        <f>INDEX($K:$K,MATCH($H252,$C:$C,0))+I252</f>
        <v>4100</v>
      </c>
      <c r="L252" s="14">
        <f>VLOOKUP(K252,Наценка!$A$1:$B$8,2,1)</f>
        <v>1.4</v>
      </c>
      <c r="M252" s="56">
        <f>INDEX($M:$M,MATCH($H252,$C:$C,0))+I252*$M$2</f>
        <v>5680</v>
      </c>
      <c r="N252" s="57">
        <f t="shared" si="21"/>
        <v>5690</v>
      </c>
      <c r="O252" s="72">
        <f>VLOOKUP($B252,'Выгр Торг'!$B:$P,O$1,0)</f>
        <v>4100</v>
      </c>
      <c r="P252" s="72">
        <f>VLOOKUP($B252,'Выгр Торг'!$B:$P,P$1,0)</f>
        <v>5890</v>
      </c>
      <c r="Q252" s="42">
        <f t="shared" si="22"/>
        <v>0</v>
      </c>
      <c r="R252" s="42">
        <f t="shared" si="23"/>
        <v>200</v>
      </c>
      <c r="S252" s="85">
        <f t="shared" si="27"/>
        <v>5690</v>
      </c>
      <c r="T252" s="60" t="str">
        <f>IFERROR(VLOOKUP($B252,'Из ГУГЛа'!$B:$G,4,0)*U252+V252,VLOOKUP($B252,'Из ГУГЛа'!$B:$G,4,0))</f>
        <v/>
      </c>
      <c r="U252" s="15">
        <v>1</v>
      </c>
      <c r="V252" s="59"/>
      <c r="W252" s="74">
        <f t="shared" si="24"/>
        <v>0.38780487804878039</v>
      </c>
      <c r="X252" s="74" t="str">
        <f t="shared" si="25"/>
        <v/>
      </c>
      <c r="Y252" s="74" t="str">
        <f t="shared" si="26"/>
        <v/>
      </c>
      <c r="Z252" s="77" t="s">
        <v>2579</v>
      </c>
    </row>
    <row r="253" spans="1:26" ht="75" x14ac:dyDescent="0.25">
      <c r="A253" s="71" t="str">
        <f>INDEX('Выгр Торг'!$A:$A,MATCH($B253,'Выгр Торг'!$B:$B,0))</f>
        <v>Боковые зеркала "SALiNA" (электропривод, обогрев, повторители "Плазма") для ВАЗ 2110-2112, Лада (Приора, Приора 2)</v>
      </c>
      <c r="B253" s="88">
        <v>137345</v>
      </c>
      <c r="C253" s="72">
        <f>VLOOKUP($B253,'Выгр Торг'!$B:$P,C$1,0)</f>
        <v>121895</v>
      </c>
      <c r="D253" s="71" t="str">
        <f>VLOOKUP($B253,'Выгр Торг'!$B:$P,D$1,0)</f>
        <v>Боковые зеркала "SALiNA" (электропривод, обогрев, повторители "Плазма") для ВАЗ 2110-2112, Лада (Приора, Приора 2) (В цвет, Калифорнийский мак (золотисто-красный, 190))</v>
      </c>
      <c r="E253" s="72" t="str">
        <f>VLOOKUP($B253,'Выгр Торг'!$B:$P,E$1,0)</f>
        <v>Y</v>
      </c>
      <c r="F253" s="72" t="str">
        <f>VLOOKUP($B253,'Выгр Торг'!$B:$P,F$1,0)</f>
        <v>1</v>
      </c>
      <c r="G253" s="36"/>
      <c r="H253" s="28">
        <v>73949</v>
      </c>
      <c r="I253" s="53">
        <f>INDEX($I:$I,MATCH($H253,$C:$C,0))</f>
        <v>600</v>
      </c>
      <c r="J253" s="5" t="s">
        <v>2577</v>
      </c>
      <c r="K253" s="56">
        <f>INDEX($K:$K,MATCH($H253,$C:$C,0))+I253</f>
        <v>4100</v>
      </c>
      <c r="L253" s="14">
        <f>VLOOKUP(K253,Наценка!$A$1:$B$8,2,1)</f>
        <v>1.4</v>
      </c>
      <c r="M253" s="56">
        <f>INDEX($M:$M,MATCH($H253,$C:$C,0))+I253*$M$2</f>
        <v>5680</v>
      </c>
      <c r="N253" s="57">
        <f t="shared" si="21"/>
        <v>5690</v>
      </c>
      <c r="O253" s="72">
        <f>VLOOKUP($B253,'Выгр Торг'!$B:$P,O$1,0)</f>
        <v>4100</v>
      </c>
      <c r="P253" s="72">
        <f>VLOOKUP($B253,'Выгр Торг'!$B:$P,P$1,0)</f>
        <v>5890</v>
      </c>
      <c r="Q253" s="42">
        <f t="shared" si="22"/>
        <v>0</v>
      </c>
      <c r="R253" s="42">
        <f t="shared" si="23"/>
        <v>200</v>
      </c>
      <c r="S253" s="85">
        <f t="shared" si="27"/>
        <v>5690</v>
      </c>
      <c r="T253" s="60" t="str">
        <f>IFERROR(VLOOKUP($B253,'Из ГУГЛа'!$B:$G,4,0)*U253+V253,VLOOKUP($B253,'Из ГУГЛа'!$B:$G,4,0))</f>
        <v/>
      </c>
      <c r="U253" s="15">
        <v>1</v>
      </c>
      <c r="V253" s="59"/>
      <c r="W253" s="74">
        <f t="shared" si="24"/>
        <v>0.38780487804878039</v>
      </c>
      <c r="X253" s="74" t="str">
        <f t="shared" si="25"/>
        <v/>
      </c>
      <c r="Y253" s="74" t="str">
        <f t="shared" si="26"/>
        <v/>
      </c>
      <c r="Z253" s="77" t="s">
        <v>2579</v>
      </c>
    </row>
    <row r="254" spans="1:26" ht="60" x14ac:dyDescent="0.25">
      <c r="A254" s="71" t="str">
        <f>INDEX('Выгр Торг'!$A:$A,MATCH($B254,'Выгр Торг'!$B:$B,0))</f>
        <v>Боковые зеркала "SALiNA" (электропривод, обогрев, повторители "Плазма") для ВАЗ 2110-2112, Лада (Приора, Приора 2)</v>
      </c>
      <c r="B254" s="88">
        <v>137346</v>
      </c>
      <c r="C254" s="72">
        <f>VLOOKUP($B254,'Выгр Торг'!$B:$P,C$1,0)</f>
        <v>121896</v>
      </c>
      <c r="D254" s="71" t="str">
        <f>VLOOKUP($B254,'Выгр Торг'!$B:$P,D$1,0)</f>
        <v>Боковые зеркала "SALiNA" (электропривод, обогрев, повторители "Плазма") для ВАЗ 2110-2112, Лада (Приора, Приора 2) (В цвет, Кварц (серый, 630))</v>
      </c>
      <c r="E254" s="72" t="str">
        <f>VLOOKUP($B254,'Выгр Торг'!$B:$P,E$1,0)</f>
        <v>Y</v>
      </c>
      <c r="F254" s="72" t="str">
        <f>VLOOKUP($B254,'Выгр Торг'!$B:$P,F$1,0)</f>
        <v>1</v>
      </c>
      <c r="G254" s="36"/>
      <c r="H254" s="28">
        <v>73949</v>
      </c>
      <c r="I254" s="53">
        <f>INDEX($I:$I,MATCH($H254,$C:$C,0))</f>
        <v>600</v>
      </c>
      <c r="J254" s="5" t="s">
        <v>2577</v>
      </c>
      <c r="K254" s="56">
        <f>INDEX($K:$K,MATCH($H254,$C:$C,0))+I254</f>
        <v>4100</v>
      </c>
      <c r="L254" s="14">
        <f>VLOOKUP(K254,Наценка!$A$1:$B$8,2,1)</f>
        <v>1.4</v>
      </c>
      <c r="M254" s="56">
        <f>INDEX($M:$M,MATCH($H254,$C:$C,0))+I254*$M$2</f>
        <v>5680</v>
      </c>
      <c r="N254" s="57">
        <f t="shared" si="21"/>
        <v>5690</v>
      </c>
      <c r="O254" s="72">
        <f>VLOOKUP($B254,'Выгр Торг'!$B:$P,O$1,0)</f>
        <v>4100</v>
      </c>
      <c r="P254" s="72">
        <f>VLOOKUP($B254,'Выгр Торг'!$B:$P,P$1,0)</f>
        <v>5890</v>
      </c>
      <c r="Q254" s="42">
        <f t="shared" si="22"/>
        <v>0</v>
      </c>
      <c r="R254" s="42">
        <f t="shared" si="23"/>
        <v>200</v>
      </c>
      <c r="S254" s="85">
        <f t="shared" si="27"/>
        <v>5690</v>
      </c>
      <c r="T254" s="60" t="str">
        <f>IFERROR(VLOOKUP($B254,'Из ГУГЛа'!$B:$G,4,0)*U254+V254,VLOOKUP($B254,'Из ГУГЛа'!$B:$G,4,0))</f>
        <v/>
      </c>
      <c r="U254" s="15">
        <v>1</v>
      </c>
      <c r="V254" s="59"/>
      <c r="W254" s="74">
        <f t="shared" si="24"/>
        <v>0.38780487804878039</v>
      </c>
      <c r="X254" s="74" t="str">
        <f t="shared" si="25"/>
        <v/>
      </c>
      <c r="Y254" s="74" t="str">
        <f t="shared" si="26"/>
        <v/>
      </c>
      <c r="Z254" s="77" t="s">
        <v>2579</v>
      </c>
    </row>
    <row r="255" spans="1:26" ht="60" x14ac:dyDescent="0.25">
      <c r="A255" s="71" t="str">
        <f>INDEX('Выгр Торг'!$A:$A,MATCH($B255,'Выгр Торг'!$B:$B,0))</f>
        <v>Боковые зеркала "SALiNA" (электропривод, обогрев, повторители "Плазма") для ВАЗ 2110-2112, Лада (Приора, Приора 2)</v>
      </c>
      <c r="B255" s="88">
        <v>137347</v>
      </c>
      <c r="C255" s="72">
        <f>VLOOKUP($B255,'Выгр Торг'!$B:$P,C$1,0)</f>
        <v>121897</v>
      </c>
      <c r="D255" s="71" t="str">
        <f>VLOOKUP($B255,'Выгр Торг'!$B:$P,D$1,0)</f>
        <v>Боковые зеркала "SALiNA" (электропривод, обогрев, повторители "Плазма") для ВАЗ 2110-2112, Лада (Приора, Приора 2) (В цвет, Кориандр (золотисто-коричневый, 790))</v>
      </c>
      <c r="E255" s="72" t="str">
        <f>VLOOKUP($B255,'Выгр Торг'!$B:$P,E$1,0)</f>
        <v>Y</v>
      </c>
      <c r="F255" s="72" t="str">
        <f>VLOOKUP($B255,'Выгр Торг'!$B:$P,F$1,0)</f>
        <v>1</v>
      </c>
      <c r="G255" s="36"/>
      <c r="H255" s="28">
        <v>73949</v>
      </c>
      <c r="I255" s="53">
        <f>INDEX($I:$I,MATCH($H255,$C:$C,0))</f>
        <v>600</v>
      </c>
      <c r="J255" s="5" t="s">
        <v>2577</v>
      </c>
      <c r="K255" s="56">
        <f>INDEX($K:$K,MATCH($H255,$C:$C,0))+I255</f>
        <v>4100</v>
      </c>
      <c r="L255" s="14">
        <f>VLOOKUP(K255,Наценка!$A$1:$B$8,2,1)</f>
        <v>1.4</v>
      </c>
      <c r="M255" s="56">
        <f>INDEX($M:$M,MATCH($H255,$C:$C,0))+I255*$M$2</f>
        <v>5680</v>
      </c>
      <c r="N255" s="57">
        <f t="shared" si="21"/>
        <v>5690</v>
      </c>
      <c r="O255" s="72">
        <f>VLOOKUP($B255,'Выгр Торг'!$B:$P,O$1,0)</f>
        <v>4100</v>
      </c>
      <c r="P255" s="72">
        <f>VLOOKUP($B255,'Выгр Торг'!$B:$P,P$1,0)</f>
        <v>5890</v>
      </c>
      <c r="Q255" s="42">
        <f t="shared" si="22"/>
        <v>0</v>
      </c>
      <c r="R255" s="42">
        <f t="shared" si="23"/>
        <v>200</v>
      </c>
      <c r="S255" s="85">
        <f t="shared" si="27"/>
        <v>5690</v>
      </c>
      <c r="T255" s="60" t="str">
        <f>IFERROR(VLOOKUP($B255,'Из ГУГЛа'!$B:$G,4,0)*U255+V255,VLOOKUP($B255,'Из ГУГЛа'!$B:$G,4,0))</f>
        <v/>
      </c>
      <c r="U255" s="15">
        <v>1</v>
      </c>
      <c r="V255" s="59"/>
      <c r="W255" s="74">
        <f t="shared" si="24"/>
        <v>0.38780487804878039</v>
      </c>
      <c r="X255" s="74" t="str">
        <f t="shared" si="25"/>
        <v/>
      </c>
      <c r="Y255" s="74" t="str">
        <f t="shared" si="26"/>
        <v/>
      </c>
      <c r="Z255" s="77" t="s">
        <v>2579</v>
      </c>
    </row>
    <row r="256" spans="1:26" ht="60" x14ac:dyDescent="0.25">
      <c r="A256" s="71" t="str">
        <f>INDEX('Выгр Торг'!$A:$A,MATCH($B256,'Выгр Торг'!$B:$B,0))</f>
        <v>Боковые зеркала "SALiNA" (электропривод, обогрев, повторители "Плазма") для ВАЗ 2110-2112, Лада (Приора, Приора 2)</v>
      </c>
      <c r="B256" s="88">
        <v>137348</v>
      </c>
      <c r="C256" s="72">
        <f>VLOOKUP($B256,'Выгр Торг'!$B:$P,C$1,0)</f>
        <v>121898</v>
      </c>
      <c r="D256" s="71" t="str">
        <f>VLOOKUP($B256,'Выгр Торг'!$B:$P,D$1,0)</f>
        <v>Боковые зеркала "SALiNA" (электропривод, обогрев, повторители "Плазма") для ВАЗ 2110-2112, Лада (Приора, Приора 2) (В цвет, Космос (черный, 665))</v>
      </c>
      <c r="E256" s="72" t="str">
        <f>VLOOKUP($B256,'Выгр Торг'!$B:$P,E$1,0)</f>
        <v>Y</v>
      </c>
      <c r="F256" s="72" t="str">
        <f>VLOOKUP($B256,'Выгр Торг'!$B:$P,F$1,0)</f>
        <v>1</v>
      </c>
      <c r="G256" s="36"/>
      <c r="H256" s="28">
        <v>73949</v>
      </c>
      <c r="I256" s="53">
        <f>INDEX($I:$I,MATCH($H256,$C:$C,0))</f>
        <v>600</v>
      </c>
      <c r="J256" s="5" t="s">
        <v>2577</v>
      </c>
      <c r="K256" s="56">
        <f>INDEX($K:$K,MATCH($H256,$C:$C,0))+I256</f>
        <v>4100</v>
      </c>
      <c r="L256" s="14">
        <f>VLOOKUP(K256,Наценка!$A$1:$B$8,2,1)</f>
        <v>1.4</v>
      </c>
      <c r="M256" s="56">
        <f>INDEX($M:$M,MATCH($H256,$C:$C,0))+I256*$M$2</f>
        <v>5680</v>
      </c>
      <c r="N256" s="57">
        <f t="shared" si="21"/>
        <v>5690</v>
      </c>
      <c r="O256" s="72">
        <f>VLOOKUP($B256,'Выгр Торг'!$B:$P,O$1,0)</f>
        <v>4100</v>
      </c>
      <c r="P256" s="72">
        <f>VLOOKUP($B256,'Выгр Торг'!$B:$P,P$1,0)</f>
        <v>5890</v>
      </c>
      <c r="Q256" s="42">
        <f t="shared" si="22"/>
        <v>0</v>
      </c>
      <c r="R256" s="42">
        <f t="shared" si="23"/>
        <v>200</v>
      </c>
      <c r="S256" s="85">
        <f t="shared" si="27"/>
        <v>5690</v>
      </c>
      <c r="T256" s="60" t="str">
        <f>IFERROR(VLOOKUP($B256,'Из ГУГЛа'!$B:$G,4,0)*U256+V256,VLOOKUP($B256,'Из ГУГЛа'!$B:$G,4,0))</f>
        <v/>
      </c>
      <c r="U256" s="15">
        <v>1</v>
      </c>
      <c r="V256" s="59"/>
      <c r="W256" s="74">
        <f t="shared" si="24"/>
        <v>0.38780487804878039</v>
      </c>
      <c r="X256" s="74" t="str">
        <f t="shared" si="25"/>
        <v/>
      </c>
      <c r="Y256" s="74" t="str">
        <f t="shared" si="26"/>
        <v/>
      </c>
      <c r="Z256" s="77" t="s">
        <v>2579</v>
      </c>
    </row>
    <row r="257" spans="1:26" ht="60" x14ac:dyDescent="0.25">
      <c r="A257" s="71" t="str">
        <f>INDEX('Выгр Торг'!$A:$A,MATCH($B257,'Выгр Торг'!$B:$B,0))</f>
        <v>Боковые зеркала "SALiNA" (электропривод, обогрев, повторители "Плазма") для ВАЗ 2110-2112, Лада (Приора, Приора 2)</v>
      </c>
      <c r="B257" s="88">
        <v>137349</v>
      </c>
      <c r="C257" s="72">
        <f>VLOOKUP($B257,'Выгр Торг'!$B:$P,C$1,0)</f>
        <v>121899</v>
      </c>
      <c r="D257" s="71" t="str">
        <f>VLOOKUP($B257,'Выгр Торг'!$B:$P,D$1,0)</f>
        <v>Боковые зеркала "SALiNA" (электропривод, обогрев, повторители "Плазма") для ВАЗ 2110-2112, Лада (Приора, Приора 2) (В цвет, Кристалл (светло-серый, 281))</v>
      </c>
      <c r="E257" s="72" t="str">
        <f>VLOOKUP($B257,'Выгр Торг'!$B:$P,E$1,0)</f>
        <v>Y</v>
      </c>
      <c r="F257" s="72" t="str">
        <f>VLOOKUP($B257,'Выгр Торг'!$B:$P,F$1,0)</f>
        <v>1</v>
      </c>
      <c r="G257" s="36"/>
      <c r="H257" s="28">
        <v>73949</v>
      </c>
      <c r="I257" s="53">
        <f>INDEX($I:$I,MATCH($H257,$C:$C,0))</f>
        <v>600</v>
      </c>
      <c r="J257" s="5" t="s">
        <v>2577</v>
      </c>
      <c r="K257" s="56">
        <f>INDEX($K:$K,MATCH($H257,$C:$C,0))+I257</f>
        <v>4100</v>
      </c>
      <c r="L257" s="14">
        <f>VLOOKUP(K257,Наценка!$A$1:$B$8,2,1)</f>
        <v>1.4</v>
      </c>
      <c r="M257" s="56">
        <f>INDEX($M:$M,MATCH($H257,$C:$C,0))+I257*$M$2</f>
        <v>5680</v>
      </c>
      <c r="N257" s="57">
        <f t="shared" si="21"/>
        <v>5690</v>
      </c>
      <c r="O257" s="72">
        <f>VLOOKUP($B257,'Выгр Торг'!$B:$P,O$1,0)</f>
        <v>4100</v>
      </c>
      <c r="P257" s="72">
        <f>VLOOKUP($B257,'Выгр Торг'!$B:$P,P$1,0)</f>
        <v>5890</v>
      </c>
      <c r="Q257" s="42">
        <f t="shared" si="22"/>
        <v>0</v>
      </c>
      <c r="R257" s="42">
        <f t="shared" si="23"/>
        <v>200</v>
      </c>
      <c r="S257" s="85">
        <f t="shared" si="27"/>
        <v>5690</v>
      </c>
      <c r="T257" s="60" t="str">
        <f>IFERROR(VLOOKUP($B257,'Из ГУГЛа'!$B:$G,4,0)*U257+V257,VLOOKUP($B257,'Из ГУГЛа'!$B:$G,4,0))</f>
        <v/>
      </c>
      <c r="U257" s="15">
        <v>1</v>
      </c>
      <c r="V257" s="59"/>
      <c r="W257" s="74">
        <f t="shared" si="24"/>
        <v>0.38780487804878039</v>
      </c>
      <c r="X257" s="74" t="str">
        <f t="shared" si="25"/>
        <v/>
      </c>
      <c r="Y257" s="74" t="str">
        <f t="shared" si="26"/>
        <v/>
      </c>
      <c r="Z257" s="77" t="s">
        <v>2579</v>
      </c>
    </row>
    <row r="258" spans="1:26" ht="60" x14ac:dyDescent="0.25">
      <c r="A258" s="71" t="str">
        <f>INDEX('Выгр Торг'!$A:$A,MATCH($B258,'Выгр Торг'!$B:$B,0))</f>
        <v>Боковые зеркала "SALiNA" (электропривод, обогрев, повторители "Плазма") для ВАЗ 2110-2112, Лада (Приора, Приора 2)</v>
      </c>
      <c r="B258" s="88">
        <v>137350</v>
      </c>
      <c r="C258" s="72">
        <f>VLOOKUP($B258,'Выгр Торг'!$B:$P,C$1,0)</f>
        <v>121900</v>
      </c>
      <c r="D258" s="71" t="str">
        <f>VLOOKUP($B258,'Выгр Торг'!$B:$P,D$1,0)</f>
        <v>Боковые зеркала "SALiNA" (электропривод, обогрев, повторители "Плазма") для ВАЗ 2110-2112, Лада (Приора, Приора 2) (В цвет, Кубок (ярко красный, 171))</v>
      </c>
      <c r="E258" s="72" t="str">
        <f>VLOOKUP($B258,'Выгр Торг'!$B:$P,E$1,0)</f>
        <v>Y</v>
      </c>
      <c r="F258" s="72" t="str">
        <f>VLOOKUP($B258,'Выгр Торг'!$B:$P,F$1,0)</f>
        <v>1</v>
      </c>
      <c r="G258" s="36"/>
      <c r="H258" s="28">
        <v>73949</v>
      </c>
      <c r="I258" s="53">
        <f>INDEX($I:$I,MATCH($H258,$C:$C,0))</f>
        <v>600</v>
      </c>
      <c r="J258" s="5" t="s">
        <v>2577</v>
      </c>
      <c r="K258" s="56">
        <f>INDEX($K:$K,MATCH($H258,$C:$C,0))+I258</f>
        <v>4100</v>
      </c>
      <c r="L258" s="14">
        <f>VLOOKUP(K258,Наценка!$A$1:$B$8,2,1)</f>
        <v>1.4</v>
      </c>
      <c r="M258" s="56">
        <f>INDEX($M:$M,MATCH($H258,$C:$C,0))+I258*$M$2</f>
        <v>5680</v>
      </c>
      <c r="N258" s="57">
        <f t="shared" ref="N258:N322" si="28">IF(M258&lt;=1000,(ROUNDUP(M258,-1)-1),(ROUNDUP(M258,-2)-10))</f>
        <v>5690</v>
      </c>
      <c r="O258" s="72">
        <f>VLOOKUP($B258,'Выгр Торг'!$B:$P,O$1,0)</f>
        <v>4100</v>
      </c>
      <c r="P258" s="72">
        <f>VLOOKUP($B258,'Выгр Торг'!$B:$P,P$1,0)</f>
        <v>5890</v>
      </c>
      <c r="Q258" s="42">
        <f t="shared" si="22"/>
        <v>0</v>
      </c>
      <c r="R258" s="42">
        <f t="shared" si="23"/>
        <v>200</v>
      </c>
      <c r="S258" s="85">
        <f t="shared" si="27"/>
        <v>5690</v>
      </c>
      <c r="T258" s="60" t="str">
        <f>IFERROR(VLOOKUP($B258,'Из ГУГЛа'!$B:$G,4,0)*U258+V258,VLOOKUP($B258,'Из ГУГЛа'!$B:$G,4,0))</f>
        <v/>
      </c>
      <c r="U258" s="15">
        <v>1</v>
      </c>
      <c r="V258" s="59"/>
      <c r="W258" s="74">
        <f t="shared" si="24"/>
        <v>0.38780487804878039</v>
      </c>
      <c r="X258" s="74" t="str">
        <f t="shared" si="25"/>
        <v/>
      </c>
      <c r="Y258" s="74" t="str">
        <f t="shared" si="26"/>
        <v/>
      </c>
      <c r="Z258" s="77" t="s">
        <v>2579</v>
      </c>
    </row>
    <row r="259" spans="1:26" ht="60" x14ac:dyDescent="0.25">
      <c r="A259" s="71" t="str">
        <f>INDEX('Выгр Торг'!$A:$A,MATCH($B259,'Выгр Торг'!$B:$B,0))</f>
        <v>Боковые зеркала "SALiNA" (электропривод, обогрев, повторители "Плазма") для ВАЗ 2110-2112, Лада (Приора, Приора 2)</v>
      </c>
      <c r="B259" s="88">
        <v>257427</v>
      </c>
      <c r="C259" s="72">
        <f>VLOOKUP($B259,'Выгр Торг'!$B:$P,C$1,0)</f>
        <v>178226</v>
      </c>
      <c r="D259" s="71" t="str">
        <f>VLOOKUP($B259,'Выгр Торг'!$B:$P,D$1,0)</f>
        <v>Боковые зеркала "SALiNA" (электропривод, обогрев, повторители "Плазма") для ВАЗ 2110-2112, Лада (Приора, Приора 2) (В цвет, Ледяной (голубой, 413))</v>
      </c>
      <c r="E259" s="72" t="str">
        <f>VLOOKUP($B259,'Выгр Торг'!$B:$P,E$1,0)</f>
        <v>Y</v>
      </c>
      <c r="F259" s="72" t="str">
        <f>VLOOKUP($B259,'Выгр Торг'!$B:$P,F$1,0)</f>
        <v>1</v>
      </c>
      <c r="G259" s="36"/>
      <c r="H259" s="28">
        <v>73949</v>
      </c>
      <c r="I259" s="53">
        <f>INDEX($I:$I,MATCH($H259,$C:$C,0))</f>
        <v>600</v>
      </c>
      <c r="J259" s="5" t="s">
        <v>2577</v>
      </c>
      <c r="K259" s="56">
        <f>INDEX($K:$K,MATCH($H259,$C:$C,0))+I259</f>
        <v>4100</v>
      </c>
      <c r="L259" s="14">
        <f>VLOOKUP(K259,Наценка!$A$1:$B$8,2,1)</f>
        <v>1.4</v>
      </c>
      <c r="M259" s="56">
        <f>INDEX($M:$M,MATCH($H259,$C:$C,0))+I259*$M$2</f>
        <v>5680</v>
      </c>
      <c r="N259" s="57">
        <f t="shared" si="28"/>
        <v>5690</v>
      </c>
      <c r="O259" s="72">
        <f>VLOOKUP($B259,'Выгр Торг'!$B:$P,O$1,0)</f>
        <v>4100</v>
      </c>
      <c r="P259" s="72">
        <f>VLOOKUP($B259,'Выгр Торг'!$B:$P,P$1,0)</f>
        <v>5890</v>
      </c>
      <c r="Q259" s="42">
        <f t="shared" ref="Q259:Q323" si="29">O259-K259</f>
        <v>0</v>
      </c>
      <c r="R259" s="42">
        <f t="shared" ref="R259:R323" si="30">P259-N259</f>
        <v>200</v>
      </c>
      <c r="S259" s="85">
        <f t="shared" si="27"/>
        <v>5690</v>
      </c>
      <c r="T259" s="60" t="str">
        <f>IFERROR(VLOOKUP($B259,'Из ГУГЛа'!$B:$G,4,0)*U259+V259,VLOOKUP($B259,'Из ГУГЛа'!$B:$G,4,0))</f>
        <v/>
      </c>
      <c r="U259" s="15">
        <v>1</v>
      </c>
      <c r="V259" s="59"/>
      <c r="W259" s="74">
        <f t="shared" ref="W259:W323" si="31">IFERROR(S259/K259-1,"")</f>
        <v>0.38780487804878039</v>
      </c>
      <c r="X259" s="74" t="str">
        <f t="shared" ref="X259:X323" si="32">IFERROR((Z259-S259)/Z259,"")</f>
        <v/>
      </c>
      <c r="Y259" s="74" t="str">
        <f t="shared" ref="Y259:Y323" si="33">IFERROR(IF(Z259="","",Z259/K259-1),"")</f>
        <v/>
      </c>
      <c r="Z259" s="77" t="s">
        <v>2579</v>
      </c>
    </row>
    <row r="260" spans="1:26" ht="60" x14ac:dyDescent="0.25">
      <c r="A260" s="71" t="str">
        <f>INDEX('Выгр Торг'!$A:$A,MATCH($B260,'Выгр Торг'!$B:$B,0))</f>
        <v>Боковые зеркала "SALiNA" (электропривод, обогрев, повторители "Плазма") для ВАЗ 2110-2112, Лада (Приора, Приора 2)</v>
      </c>
      <c r="B260" s="88">
        <v>137351</v>
      </c>
      <c r="C260" s="72">
        <f>VLOOKUP($B260,'Выгр Торг'!$B:$P,C$1,0)</f>
        <v>121901</v>
      </c>
      <c r="D260" s="71" t="str">
        <f>VLOOKUP($B260,'Выгр Торг'!$B:$P,D$1,0)</f>
        <v>Боковые зеркала "SALiNA" (электропривод, обогрев, повторители "Плазма") для ВАЗ 2110-2112, Лада (Приора, Приора 2) (В цвет, Магия (серебристо-ярко-фиолетовый, 133))</v>
      </c>
      <c r="E260" s="72" t="str">
        <f>VLOOKUP($B260,'Выгр Торг'!$B:$P,E$1,0)</f>
        <v>Y</v>
      </c>
      <c r="F260" s="72" t="str">
        <f>VLOOKUP($B260,'Выгр Торг'!$B:$P,F$1,0)</f>
        <v>1</v>
      </c>
      <c r="G260" s="36"/>
      <c r="H260" s="28">
        <v>73949</v>
      </c>
      <c r="I260" s="53">
        <f>INDEX($I:$I,MATCH($H260,$C:$C,0))</f>
        <v>600</v>
      </c>
      <c r="J260" s="5" t="s">
        <v>2577</v>
      </c>
      <c r="K260" s="56">
        <f>INDEX($K:$K,MATCH($H260,$C:$C,0))+I260</f>
        <v>4100</v>
      </c>
      <c r="L260" s="14">
        <f>VLOOKUP(K260,Наценка!$A$1:$B$8,2,1)</f>
        <v>1.4</v>
      </c>
      <c r="M260" s="56">
        <f>INDEX($M:$M,MATCH($H260,$C:$C,0))+I260*$M$2</f>
        <v>5680</v>
      </c>
      <c r="N260" s="57">
        <f t="shared" si="28"/>
        <v>5690</v>
      </c>
      <c r="O260" s="72">
        <f>VLOOKUP($B260,'Выгр Торг'!$B:$P,O$1,0)</f>
        <v>4100</v>
      </c>
      <c r="P260" s="72">
        <f>VLOOKUP($B260,'Выгр Торг'!$B:$P,P$1,0)</f>
        <v>5890</v>
      </c>
      <c r="Q260" s="42">
        <f t="shared" si="29"/>
        <v>0</v>
      </c>
      <c r="R260" s="42">
        <f t="shared" si="30"/>
        <v>200</v>
      </c>
      <c r="S260" s="85">
        <f t="shared" ref="S260:S323" si="34">IFERROR(ROUND(N260*(1-$S$2),),"")</f>
        <v>5690</v>
      </c>
      <c r="T260" s="60" t="str">
        <f>IFERROR(VLOOKUP($B260,'Из ГУГЛа'!$B:$G,4,0)*U260+V260,VLOOKUP($B260,'Из ГУГЛа'!$B:$G,4,0))</f>
        <v/>
      </c>
      <c r="U260" s="15">
        <v>1</v>
      </c>
      <c r="V260" s="59"/>
      <c r="W260" s="74">
        <f t="shared" si="31"/>
        <v>0.38780487804878039</v>
      </c>
      <c r="X260" s="74" t="str">
        <f t="shared" si="32"/>
        <v/>
      </c>
      <c r="Y260" s="74" t="str">
        <f t="shared" si="33"/>
        <v/>
      </c>
      <c r="Z260" s="77" t="s">
        <v>2579</v>
      </c>
    </row>
    <row r="261" spans="1:26" ht="75" x14ac:dyDescent="0.25">
      <c r="A261" s="71" t="str">
        <f>INDEX('Выгр Торг'!$A:$A,MATCH($B261,'Выгр Торг'!$B:$B,0))</f>
        <v>Боковые зеркала "SALiNA" (электропривод, обогрев, повторители "Плазма") для ВАЗ 2110-2112, Лада (Приора, Приора 2)</v>
      </c>
      <c r="B261" s="88">
        <v>137352</v>
      </c>
      <c r="C261" s="72">
        <f>VLOOKUP($B261,'Выгр Торг'!$B:$P,C$1,0)</f>
        <v>121902</v>
      </c>
      <c r="D261" s="71" t="str">
        <f>VLOOKUP($B261,'Выгр Торг'!$B:$P,D$1,0)</f>
        <v>Боковые зеркала "SALiNA" (электропривод, обогрев, повторители "Плазма") для ВАЗ 2110-2112, Лада (Приора, Приора 2) (В цвет, Миндаль (серебристо-бежево-розовый, 217))</v>
      </c>
      <c r="E261" s="72" t="str">
        <f>VLOOKUP($B261,'Выгр Торг'!$B:$P,E$1,0)</f>
        <v>Y</v>
      </c>
      <c r="F261" s="72" t="str">
        <f>VLOOKUP($B261,'Выгр Торг'!$B:$P,F$1,0)</f>
        <v>1</v>
      </c>
      <c r="G261" s="36"/>
      <c r="H261" s="28">
        <v>73949</v>
      </c>
      <c r="I261" s="53">
        <f>INDEX($I:$I,MATCH($H261,$C:$C,0))</f>
        <v>600</v>
      </c>
      <c r="J261" s="5" t="s">
        <v>2577</v>
      </c>
      <c r="K261" s="56">
        <f>INDEX($K:$K,MATCH($H261,$C:$C,0))+I261</f>
        <v>4100</v>
      </c>
      <c r="L261" s="14">
        <f>VLOOKUP(K261,Наценка!$A$1:$B$8,2,1)</f>
        <v>1.4</v>
      </c>
      <c r="M261" s="56">
        <f>INDEX($M:$M,MATCH($H261,$C:$C,0))+I261*$M$2</f>
        <v>5680</v>
      </c>
      <c r="N261" s="57">
        <f t="shared" si="28"/>
        <v>5690</v>
      </c>
      <c r="O261" s="72">
        <f>VLOOKUP($B261,'Выгр Торг'!$B:$P,O$1,0)</f>
        <v>4100</v>
      </c>
      <c r="P261" s="72">
        <f>VLOOKUP($B261,'Выгр Торг'!$B:$P,P$1,0)</f>
        <v>5890</v>
      </c>
      <c r="Q261" s="42">
        <f t="shared" si="29"/>
        <v>0</v>
      </c>
      <c r="R261" s="42">
        <f t="shared" si="30"/>
        <v>200</v>
      </c>
      <c r="S261" s="85">
        <f t="shared" si="34"/>
        <v>5690</v>
      </c>
      <c r="T261" s="60" t="str">
        <f>IFERROR(VLOOKUP($B261,'Из ГУГЛа'!$B:$G,4,0)*U261+V261,VLOOKUP($B261,'Из ГУГЛа'!$B:$G,4,0))</f>
        <v/>
      </c>
      <c r="U261" s="15">
        <v>1</v>
      </c>
      <c r="V261" s="59"/>
      <c r="W261" s="74">
        <f t="shared" si="31"/>
        <v>0.38780487804878039</v>
      </c>
      <c r="X261" s="74" t="str">
        <f t="shared" si="32"/>
        <v/>
      </c>
      <c r="Y261" s="74" t="str">
        <f t="shared" si="33"/>
        <v/>
      </c>
      <c r="Z261" s="77" t="s">
        <v>2579</v>
      </c>
    </row>
    <row r="262" spans="1:26" ht="60" x14ac:dyDescent="0.25">
      <c r="A262" s="71" t="str">
        <f>INDEX('Выгр Торг'!$A:$A,MATCH($B262,'Выгр Торг'!$B:$B,0))</f>
        <v>Боковые зеркала "SALiNA" (электропривод, обогрев, повторители "Плазма") для ВАЗ 2110-2112, Лада (Приора, Приора 2)</v>
      </c>
      <c r="B262" s="88">
        <v>137353</v>
      </c>
      <c r="C262" s="72">
        <f>VLOOKUP($B262,'Выгр Торг'!$B:$P,C$1,0)</f>
        <v>121903</v>
      </c>
      <c r="D262" s="71" t="str">
        <f>VLOOKUP($B262,'Выгр Торг'!$B:$P,D$1,0)</f>
        <v>Боковые зеркала "SALiNA" (электропривод, обогрев, повторители "Плазма") для ВАЗ 2110-2112, Лада (Приора, Приора 2) (В цвет, Мираж (серебристый-желто-зеленый, 280))</v>
      </c>
      <c r="E262" s="72" t="str">
        <f>VLOOKUP($B262,'Выгр Торг'!$B:$P,E$1,0)</f>
        <v>Y</v>
      </c>
      <c r="F262" s="72" t="str">
        <f>VLOOKUP($B262,'Выгр Торг'!$B:$P,F$1,0)</f>
        <v>1</v>
      </c>
      <c r="G262" s="36"/>
      <c r="H262" s="28">
        <v>73949</v>
      </c>
      <c r="I262" s="53">
        <f>INDEX($I:$I,MATCH($H262,$C:$C,0))</f>
        <v>600</v>
      </c>
      <c r="J262" s="5" t="s">
        <v>2577</v>
      </c>
      <c r="K262" s="56">
        <f>INDEX($K:$K,MATCH($H262,$C:$C,0))+I262</f>
        <v>4100</v>
      </c>
      <c r="L262" s="14">
        <f>VLOOKUP(K262,Наценка!$A$1:$B$8,2,1)</f>
        <v>1.4</v>
      </c>
      <c r="M262" s="56">
        <f>INDEX($M:$M,MATCH($H262,$C:$C,0))+I262*$M$2</f>
        <v>5680</v>
      </c>
      <c r="N262" s="57">
        <f t="shared" si="28"/>
        <v>5690</v>
      </c>
      <c r="O262" s="72">
        <f>VLOOKUP($B262,'Выгр Торг'!$B:$P,O$1,0)</f>
        <v>4100</v>
      </c>
      <c r="P262" s="72">
        <f>VLOOKUP($B262,'Выгр Торг'!$B:$P,P$1,0)</f>
        <v>5890</v>
      </c>
      <c r="Q262" s="42">
        <f t="shared" si="29"/>
        <v>0</v>
      </c>
      <c r="R262" s="42">
        <f t="shared" si="30"/>
        <v>200</v>
      </c>
      <c r="S262" s="85">
        <f t="shared" si="34"/>
        <v>5690</v>
      </c>
      <c r="T262" s="60" t="str">
        <f>IFERROR(VLOOKUP($B262,'Из ГУГЛа'!$B:$G,4,0)*U262+V262,VLOOKUP($B262,'Из ГУГЛа'!$B:$G,4,0))</f>
        <v/>
      </c>
      <c r="U262" s="15">
        <v>1</v>
      </c>
      <c r="V262" s="59"/>
      <c r="W262" s="74">
        <f t="shared" si="31"/>
        <v>0.38780487804878039</v>
      </c>
      <c r="X262" s="74" t="str">
        <f t="shared" si="32"/>
        <v/>
      </c>
      <c r="Y262" s="74" t="str">
        <f t="shared" si="33"/>
        <v/>
      </c>
      <c r="Z262" s="77" t="s">
        <v>2579</v>
      </c>
    </row>
    <row r="263" spans="1:26" ht="75" x14ac:dyDescent="0.25">
      <c r="A263" s="71" t="str">
        <f>INDEX('Выгр Торг'!$A:$A,MATCH($B263,'Выгр Торг'!$B:$B,0))</f>
        <v>Боковые зеркала "SALiNA" (электропривод, обогрев, повторители "Плазма") для ВАЗ 2110-2112, Лада (Приора, Приора 2)</v>
      </c>
      <c r="B263" s="88">
        <v>137354</v>
      </c>
      <c r="C263" s="72">
        <f>VLOOKUP($B263,'Выгр Торг'!$B:$P,C$1,0)</f>
        <v>121904</v>
      </c>
      <c r="D263" s="71" t="str">
        <f>VLOOKUP($B263,'Выгр Торг'!$B:$P,D$1,0)</f>
        <v>Боковые зеркала "SALiNA" (электропривод, обогрев, повторители "Плазма") для ВАЗ 2110-2112, Лада (Приора, Приора 2) (В цвет, Млечный путь (серебристо-серо-графитовый, 606))</v>
      </c>
      <c r="E263" s="72" t="str">
        <f>VLOOKUP($B263,'Выгр Торг'!$B:$P,E$1,0)</f>
        <v>Y</v>
      </c>
      <c r="F263" s="72" t="str">
        <f>VLOOKUP($B263,'Выгр Торг'!$B:$P,F$1,0)</f>
        <v>1</v>
      </c>
      <c r="G263" s="36"/>
      <c r="H263" s="28">
        <v>73949</v>
      </c>
      <c r="I263" s="53">
        <f>INDEX($I:$I,MATCH($H263,$C:$C,0))</f>
        <v>600</v>
      </c>
      <c r="J263" s="5" t="s">
        <v>2577</v>
      </c>
      <c r="K263" s="56">
        <f>INDEX($K:$K,MATCH($H263,$C:$C,0))+I263</f>
        <v>4100</v>
      </c>
      <c r="L263" s="14">
        <f>VLOOKUP(K263,Наценка!$A$1:$B$8,2,1)</f>
        <v>1.4</v>
      </c>
      <c r="M263" s="56">
        <f>INDEX($M:$M,MATCH($H263,$C:$C,0))+I263*$M$2</f>
        <v>5680</v>
      </c>
      <c r="N263" s="57">
        <f t="shared" si="28"/>
        <v>5690</v>
      </c>
      <c r="O263" s="72">
        <f>VLOOKUP($B263,'Выгр Торг'!$B:$P,O$1,0)</f>
        <v>4100</v>
      </c>
      <c r="P263" s="72">
        <f>VLOOKUP($B263,'Выгр Торг'!$B:$P,P$1,0)</f>
        <v>5890</v>
      </c>
      <c r="Q263" s="42">
        <f t="shared" si="29"/>
        <v>0</v>
      </c>
      <c r="R263" s="42">
        <f t="shared" si="30"/>
        <v>200</v>
      </c>
      <c r="S263" s="85">
        <f t="shared" si="34"/>
        <v>5690</v>
      </c>
      <c r="T263" s="60" t="str">
        <f>IFERROR(VLOOKUP($B263,'Из ГУГЛа'!$B:$G,4,0)*U263+V263,VLOOKUP($B263,'Из ГУГЛа'!$B:$G,4,0))</f>
        <v/>
      </c>
      <c r="U263" s="15">
        <v>1</v>
      </c>
      <c r="V263" s="59"/>
      <c r="W263" s="74">
        <f t="shared" si="31"/>
        <v>0.38780487804878039</v>
      </c>
      <c r="X263" s="74" t="str">
        <f t="shared" si="32"/>
        <v/>
      </c>
      <c r="Y263" s="74" t="str">
        <f t="shared" si="33"/>
        <v/>
      </c>
      <c r="Z263" s="77" t="s">
        <v>2579</v>
      </c>
    </row>
    <row r="264" spans="1:26" ht="60" x14ac:dyDescent="0.25">
      <c r="A264" s="71" t="str">
        <f>INDEX('Выгр Торг'!$A:$A,MATCH($B264,'Выгр Торг'!$B:$B,0))</f>
        <v>Боковые зеркала "SALiNA" (электропривод, обогрев, повторители "Плазма") для ВАЗ 2110-2112, Лада (Приора, Приора 2)</v>
      </c>
      <c r="B264" s="88">
        <v>137355</v>
      </c>
      <c r="C264" s="72">
        <f>VLOOKUP($B264,'Выгр Торг'!$B:$P,C$1,0)</f>
        <v>121905</v>
      </c>
      <c r="D264" s="71" t="str">
        <f>VLOOKUP($B264,'Выгр Торг'!$B:$P,D$1,0)</f>
        <v>Боковые зеркала "SALiNA" (электропривод, обогрев, повторители "Плазма") для ВАЗ 2110-2112, Лада (Приора, Приора 2) (В цвет, Мускари (темно синий, 426))</v>
      </c>
      <c r="E264" s="72" t="str">
        <f>VLOOKUP($B264,'Выгр Торг'!$B:$P,E$1,0)</f>
        <v>Y</v>
      </c>
      <c r="F264" s="72" t="str">
        <f>VLOOKUP($B264,'Выгр Торг'!$B:$P,F$1,0)</f>
        <v>1</v>
      </c>
      <c r="G264" s="36"/>
      <c r="H264" s="28">
        <v>73949</v>
      </c>
      <c r="I264" s="53">
        <f>INDEX($I:$I,MATCH($H264,$C:$C,0))</f>
        <v>600</v>
      </c>
      <c r="J264" s="5" t="s">
        <v>2577</v>
      </c>
      <c r="K264" s="56">
        <f>INDEX($K:$K,MATCH($H264,$C:$C,0))+I264</f>
        <v>4100</v>
      </c>
      <c r="L264" s="14">
        <f>VLOOKUP(K264,Наценка!$A$1:$B$8,2,1)</f>
        <v>1.4</v>
      </c>
      <c r="M264" s="56">
        <f>INDEX($M:$M,MATCH($H264,$C:$C,0))+I264*$M$2</f>
        <v>5680</v>
      </c>
      <c r="N264" s="57">
        <f t="shared" si="28"/>
        <v>5690</v>
      </c>
      <c r="O264" s="72">
        <f>VLOOKUP($B264,'Выгр Торг'!$B:$P,O$1,0)</f>
        <v>4100</v>
      </c>
      <c r="P264" s="72">
        <f>VLOOKUP($B264,'Выгр Торг'!$B:$P,P$1,0)</f>
        <v>5890</v>
      </c>
      <c r="Q264" s="42">
        <f t="shared" si="29"/>
        <v>0</v>
      </c>
      <c r="R264" s="42">
        <f t="shared" si="30"/>
        <v>200</v>
      </c>
      <c r="S264" s="85">
        <f t="shared" si="34"/>
        <v>5690</v>
      </c>
      <c r="T264" s="60" t="str">
        <f>IFERROR(VLOOKUP($B264,'Из ГУГЛа'!$B:$G,4,0)*U264+V264,VLOOKUP($B264,'Из ГУГЛа'!$B:$G,4,0))</f>
        <v/>
      </c>
      <c r="U264" s="15">
        <v>1</v>
      </c>
      <c r="V264" s="59"/>
      <c r="W264" s="74">
        <f t="shared" si="31"/>
        <v>0.38780487804878039</v>
      </c>
      <c r="X264" s="74" t="str">
        <f t="shared" si="32"/>
        <v/>
      </c>
      <c r="Y264" s="74" t="str">
        <f t="shared" si="33"/>
        <v/>
      </c>
      <c r="Z264" s="77" t="s">
        <v>2579</v>
      </c>
    </row>
    <row r="265" spans="1:26" ht="75" x14ac:dyDescent="0.25">
      <c r="A265" s="71" t="str">
        <f>INDEX('Выгр Торг'!$A:$A,MATCH($B265,'Выгр Торг'!$B:$B,0))</f>
        <v>Боковые зеркала "SALiNA" (электропривод, обогрев, повторители "Плазма") для ВАЗ 2110-2112, Лада (Приора, Приора 2)</v>
      </c>
      <c r="B265" s="88">
        <v>137356</v>
      </c>
      <c r="C265" s="72">
        <f>VLOOKUP($B265,'Выгр Торг'!$B:$P,C$1,0)</f>
        <v>121906</v>
      </c>
      <c r="D265" s="71" t="str">
        <f>VLOOKUP($B265,'Выгр Торг'!$B:$P,D$1,0)</f>
        <v>Боковые зеркала "SALiNA" (электропривод, обогрев, повторители "Плазма") для ВАЗ 2110-2112, Лада (Приора, Приора 2) (В цвет, Нептун (серебристо-темно-серо-синий, 628))</v>
      </c>
      <c r="E265" s="72" t="str">
        <f>VLOOKUP($B265,'Выгр Торг'!$B:$P,E$1,0)</f>
        <v>Y</v>
      </c>
      <c r="F265" s="72" t="str">
        <f>VLOOKUP($B265,'Выгр Торг'!$B:$P,F$1,0)</f>
        <v>1</v>
      </c>
      <c r="G265" s="36"/>
      <c r="H265" s="28">
        <v>73949</v>
      </c>
      <c r="I265" s="53">
        <f>INDEX($I:$I,MATCH($H265,$C:$C,0))</f>
        <v>600</v>
      </c>
      <c r="J265" s="5" t="s">
        <v>2577</v>
      </c>
      <c r="K265" s="56">
        <f>INDEX($K:$K,MATCH($H265,$C:$C,0))+I265</f>
        <v>4100</v>
      </c>
      <c r="L265" s="14">
        <f>VLOOKUP(K265,Наценка!$A$1:$B$8,2,1)</f>
        <v>1.4</v>
      </c>
      <c r="M265" s="56">
        <f>INDEX($M:$M,MATCH($H265,$C:$C,0))+I265*$M$2</f>
        <v>5680</v>
      </c>
      <c r="N265" s="57">
        <f t="shared" si="28"/>
        <v>5690</v>
      </c>
      <c r="O265" s="72">
        <f>VLOOKUP($B265,'Выгр Торг'!$B:$P,O$1,0)</f>
        <v>4100</v>
      </c>
      <c r="P265" s="72">
        <f>VLOOKUP($B265,'Выгр Торг'!$B:$P,P$1,0)</f>
        <v>5890</v>
      </c>
      <c r="Q265" s="42">
        <f t="shared" si="29"/>
        <v>0</v>
      </c>
      <c r="R265" s="42">
        <f t="shared" si="30"/>
        <v>200</v>
      </c>
      <c r="S265" s="85">
        <f t="shared" si="34"/>
        <v>5690</v>
      </c>
      <c r="T265" s="60" t="str">
        <f>IFERROR(VLOOKUP($B265,'Из ГУГЛа'!$B:$G,4,0)*U265+V265,VLOOKUP($B265,'Из ГУГЛа'!$B:$G,4,0))</f>
        <v/>
      </c>
      <c r="U265" s="15">
        <v>1</v>
      </c>
      <c r="V265" s="59"/>
      <c r="W265" s="74">
        <f t="shared" si="31"/>
        <v>0.38780487804878039</v>
      </c>
      <c r="X265" s="74" t="str">
        <f t="shared" si="32"/>
        <v/>
      </c>
      <c r="Y265" s="74" t="str">
        <f t="shared" si="33"/>
        <v/>
      </c>
      <c r="Z265" s="77" t="s">
        <v>2579</v>
      </c>
    </row>
    <row r="266" spans="1:26" ht="75" x14ac:dyDescent="0.25">
      <c r="A266" s="71" t="str">
        <f>INDEX('Выгр Торг'!$A:$A,MATCH($B266,'Выгр Торг'!$B:$B,0))</f>
        <v>Боковые зеркала "SALiNA" (электропривод, обогрев, повторители "Плазма") для ВАЗ 2110-2112, Лада (Приора, Приора 2)</v>
      </c>
      <c r="B266" s="88">
        <v>137357</v>
      </c>
      <c r="C266" s="72">
        <f>VLOOKUP($B266,'Выгр Торг'!$B:$P,C$1,0)</f>
        <v>121907</v>
      </c>
      <c r="D266" s="71" t="str">
        <f>VLOOKUP($B266,'Выгр Торг'!$B:$P,D$1,0)</f>
        <v>Боковые зеркала "SALiNA" (электропривод, обогрев, повторители "Плазма") для ВАЗ 2110-2112, Лада (Приора, Приора 2) (В цвет, Ниагара (серебристо-серо-голубоватый, 383))</v>
      </c>
      <c r="E266" s="72" t="str">
        <f>VLOOKUP($B266,'Выгр Торг'!$B:$P,E$1,0)</f>
        <v>Y</v>
      </c>
      <c r="F266" s="72" t="str">
        <f>VLOOKUP($B266,'Выгр Торг'!$B:$P,F$1,0)</f>
        <v>1</v>
      </c>
      <c r="G266" s="36"/>
      <c r="H266" s="28">
        <v>73949</v>
      </c>
      <c r="I266" s="53">
        <f>INDEX($I:$I,MATCH($H266,$C:$C,0))</f>
        <v>600</v>
      </c>
      <c r="J266" s="5" t="s">
        <v>2577</v>
      </c>
      <c r="K266" s="56">
        <f>INDEX($K:$K,MATCH($H266,$C:$C,0))+I266</f>
        <v>4100</v>
      </c>
      <c r="L266" s="14">
        <f>VLOOKUP(K266,Наценка!$A$1:$B$8,2,1)</f>
        <v>1.4</v>
      </c>
      <c r="M266" s="56">
        <f>INDEX($M:$M,MATCH($H266,$C:$C,0))+I266*$M$2</f>
        <v>5680</v>
      </c>
      <c r="N266" s="57">
        <f t="shared" si="28"/>
        <v>5690</v>
      </c>
      <c r="O266" s="72">
        <f>VLOOKUP($B266,'Выгр Торг'!$B:$P,O$1,0)</f>
        <v>4100</v>
      </c>
      <c r="P266" s="72">
        <f>VLOOKUP($B266,'Выгр Торг'!$B:$P,P$1,0)</f>
        <v>5890</v>
      </c>
      <c r="Q266" s="42">
        <f t="shared" si="29"/>
        <v>0</v>
      </c>
      <c r="R266" s="42">
        <f t="shared" si="30"/>
        <v>200</v>
      </c>
      <c r="S266" s="85">
        <f t="shared" si="34"/>
        <v>5690</v>
      </c>
      <c r="T266" s="60" t="str">
        <f>IFERROR(VLOOKUP($B266,'Из ГУГЛа'!$B:$G,4,0)*U266+V266,VLOOKUP($B266,'Из ГУГЛа'!$B:$G,4,0))</f>
        <v/>
      </c>
      <c r="U266" s="15">
        <v>1</v>
      </c>
      <c r="V266" s="59"/>
      <c r="W266" s="74">
        <f t="shared" si="31"/>
        <v>0.38780487804878039</v>
      </c>
      <c r="X266" s="74" t="str">
        <f t="shared" si="32"/>
        <v/>
      </c>
      <c r="Y266" s="74" t="str">
        <f t="shared" si="33"/>
        <v/>
      </c>
      <c r="Z266" s="77" t="s">
        <v>2579</v>
      </c>
    </row>
    <row r="267" spans="1:26" ht="60" x14ac:dyDescent="0.25">
      <c r="A267" s="71" t="str">
        <f>INDEX('Выгр Торг'!$A:$A,MATCH($B267,'Выгр Торг'!$B:$B,0))</f>
        <v>Боковые зеркала "SALiNA" (электропривод, обогрев, повторители "Плазма") для ВАЗ 2110-2112, Лада (Приора, Приора 2)</v>
      </c>
      <c r="B267" s="88">
        <v>137358</v>
      </c>
      <c r="C267" s="72">
        <f>VLOOKUP($B267,'Выгр Торг'!$B:$P,C$1,0)</f>
        <v>121908</v>
      </c>
      <c r="D267" s="71" t="str">
        <f>VLOOKUP($B267,'Выгр Торг'!$B:$P,D$1,0)</f>
        <v>Боковые зеркала "SALiNA" (электропривод, обогрев, повторители "Плазма") для ВАЗ 2110-2112, Лада (Приора, Приора 2) (В цвет, Ницца (темный сине-зеленый, 328))</v>
      </c>
      <c r="E267" s="72" t="str">
        <f>VLOOKUP($B267,'Выгр Торг'!$B:$P,E$1,0)</f>
        <v>Y</v>
      </c>
      <c r="F267" s="72" t="str">
        <f>VLOOKUP($B267,'Выгр Торг'!$B:$P,F$1,0)</f>
        <v>1</v>
      </c>
      <c r="G267" s="36"/>
      <c r="H267" s="28">
        <v>73949</v>
      </c>
      <c r="I267" s="53">
        <f>INDEX($I:$I,MATCH($H267,$C:$C,0))</f>
        <v>600</v>
      </c>
      <c r="J267" s="5" t="s">
        <v>2577</v>
      </c>
      <c r="K267" s="56">
        <f>INDEX($K:$K,MATCH($H267,$C:$C,0))+I267</f>
        <v>4100</v>
      </c>
      <c r="L267" s="14">
        <f>VLOOKUP(K267,Наценка!$A$1:$B$8,2,1)</f>
        <v>1.4</v>
      </c>
      <c r="M267" s="56">
        <f>INDEX($M:$M,MATCH($H267,$C:$C,0))+I267*$M$2</f>
        <v>5680</v>
      </c>
      <c r="N267" s="57">
        <f t="shared" si="28"/>
        <v>5690</v>
      </c>
      <c r="O267" s="72">
        <f>VLOOKUP($B267,'Выгр Торг'!$B:$P,O$1,0)</f>
        <v>4100</v>
      </c>
      <c r="P267" s="72">
        <f>VLOOKUP($B267,'Выгр Торг'!$B:$P,P$1,0)</f>
        <v>5890</v>
      </c>
      <c r="Q267" s="42">
        <f t="shared" si="29"/>
        <v>0</v>
      </c>
      <c r="R267" s="42">
        <f t="shared" si="30"/>
        <v>200</v>
      </c>
      <c r="S267" s="85">
        <f t="shared" si="34"/>
        <v>5690</v>
      </c>
      <c r="T267" s="60" t="str">
        <f>IFERROR(VLOOKUP($B267,'Из ГУГЛа'!$B:$G,4,0)*U267+V267,VLOOKUP($B267,'Из ГУГЛа'!$B:$G,4,0))</f>
        <v/>
      </c>
      <c r="U267" s="15">
        <v>1</v>
      </c>
      <c r="V267" s="59"/>
      <c r="W267" s="74">
        <f t="shared" si="31"/>
        <v>0.38780487804878039</v>
      </c>
      <c r="X267" s="74" t="str">
        <f t="shared" si="32"/>
        <v/>
      </c>
      <c r="Y267" s="74" t="str">
        <f t="shared" si="33"/>
        <v/>
      </c>
      <c r="Z267" s="77" t="s">
        <v>2579</v>
      </c>
    </row>
    <row r="268" spans="1:26" ht="60" x14ac:dyDescent="0.25">
      <c r="A268" s="71" t="str">
        <f>INDEX('Выгр Торг'!$A:$A,MATCH($B268,'Выгр Торг'!$B:$B,0))</f>
        <v>Боковые зеркала "SALiNA" (электропривод, обогрев, повторители "Плазма") для ВАЗ 2110-2112, Лада (Приора, Приора 2)</v>
      </c>
      <c r="B268" s="88">
        <v>137359</v>
      </c>
      <c r="C268" s="72">
        <f>VLOOKUP($B268,'Выгр Торг'!$B:$P,C$1,0)</f>
        <v>121909</v>
      </c>
      <c r="D268" s="71" t="str">
        <f>VLOOKUP($B268,'Выгр Торг'!$B:$P,D$1,0)</f>
        <v>Боковые зеркала "SALiNA" (электропривод, обогрев, повторители "Плазма") для ВАЗ 2110-2112, Лада (Приора, Приора 2) (В цвет, Опал (серебристо-голубоватый, 419))</v>
      </c>
      <c r="E268" s="72" t="str">
        <f>VLOOKUP($B268,'Выгр Торг'!$B:$P,E$1,0)</f>
        <v>Y</v>
      </c>
      <c r="F268" s="72" t="str">
        <f>VLOOKUP($B268,'Выгр Торг'!$B:$P,F$1,0)</f>
        <v>1</v>
      </c>
      <c r="G268" s="36"/>
      <c r="H268" s="28">
        <v>73949</v>
      </c>
      <c r="I268" s="53">
        <f>INDEX($I:$I,MATCH($H268,$C:$C,0))</f>
        <v>600</v>
      </c>
      <c r="J268" s="5" t="s">
        <v>2577</v>
      </c>
      <c r="K268" s="56">
        <f>INDEX($K:$K,MATCH($H268,$C:$C,0))+I268</f>
        <v>4100</v>
      </c>
      <c r="L268" s="14">
        <f>VLOOKUP(K268,Наценка!$A$1:$B$8,2,1)</f>
        <v>1.4</v>
      </c>
      <c r="M268" s="56">
        <f>INDEX($M:$M,MATCH($H268,$C:$C,0))+I268*$M$2</f>
        <v>5680</v>
      </c>
      <c r="N268" s="57">
        <f t="shared" si="28"/>
        <v>5690</v>
      </c>
      <c r="O268" s="72">
        <f>VLOOKUP($B268,'Выгр Торг'!$B:$P,O$1,0)</f>
        <v>4100</v>
      </c>
      <c r="P268" s="72">
        <f>VLOOKUP($B268,'Выгр Торг'!$B:$P,P$1,0)</f>
        <v>5890</v>
      </c>
      <c r="Q268" s="42">
        <f t="shared" si="29"/>
        <v>0</v>
      </c>
      <c r="R268" s="42">
        <f t="shared" si="30"/>
        <v>200</v>
      </c>
      <c r="S268" s="85">
        <f t="shared" si="34"/>
        <v>5690</v>
      </c>
      <c r="T268" s="60" t="str">
        <f>IFERROR(VLOOKUP($B268,'Из ГУГЛа'!$B:$G,4,0)*U268+V268,VLOOKUP($B268,'Из ГУГЛа'!$B:$G,4,0))</f>
        <v/>
      </c>
      <c r="U268" s="15">
        <v>1</v>
      </c>
      <c r="V268" s="59"/>
      <c r="W268" s="74">
        <f t="shared" si="31"/>
        <v>0.38780487804878039</v>
      </c>
      <c r="X268" s="74" t="str">
        <f t="shared" si="32"/>
        <v/>
      </c>
      <c r="Y268" s="74" t="str">
        <f t="shared" si="33"/>
        <v/>
      </c>
      <c r="Z268" s="77" t="s">
        <v>2579</v>
      </c>
    </row>
    <row r="269" spans="1:26" ht="60" x14ac:dyDescent="0.25">
      <c r="A269" s="71" t="str">
        <f>INDEX('Выгр Торг'!$A:$A,MATCH($B269,'Выгр Торг'!$B:$B,0))</f>
        <v>Боковые зеркала "SALiNA" (электропривод, обогрев, повторители "Плазма") для ВАЗ 2110-2112, Лада (Приора, Приора 2)</v>
      </c>
      <c r="B269" s="88">
        <v>137360</v>
      </c>
      <c r="C269" s="72">
        <f>VLOOKUP($B269,'Выгр Торг'!$B:$P,C$1,0)</f>
        <v>121910</v>
      </c>
      <c r="D269" s="71" t="str">
        <f>VLOOKUP($B269,'Выгр Торг'!$B:$P,D$1,0)</f>
        <v>Боковые зеркала "SALiNA" (электропривод, обогрев, повторители "Плазма") для ВАЗ 2110-2112, Лада (Приора, Приора 2) (В цвет, Пантера (черная база, 672))</v>
      </c>
      <c r="E269" s="72" t="str">
        <f>VLOOKUP($B269,'Выгр Торг'!$B:$P,E$1,0)</f>
        <v>Y</v>
      </c>
      <c r="F269" s="72" t="str">
        <f>VLOOKUP($B269,'Выгр Торг'!$B:$P,F$1,0)</f>
        <v>1</v>
      </c>
      <c r="G269" s="36"/>
      <c r="H269" s="28">
        <v>73949</v>
      </c>
      <c r="I269" s="53">
        <f>INDEX($I:$I,MATCH($H269,$C:$C,0))</f>
        <v>600</v>
      </c>
      <c r="J269" s="5" t="s">
        <v>2577</v>
      </c>
      <c r="K269" s="56">
        <f>INDEX($K:$K,MATCH($H269,$C:$C,0))+I269</f>
        <v>4100</v>
      </c>
      <c r="L269" s="14">
        <f>VLOOKUP(K269,Наценка!$A$1:$B$8,2,1)</f>
        <v>1.4</v>
      </c>
      <c r="M269" s="56">
        <f>INDEX($M:$M,MATCH($H269,$C:$C,0))+I269*$M$2</f>
        <v>5680</v>
      </c>
      <c r="N269" s="57">
        <f t="shared" si="28"/>
        <v>5690</v>
      </c>
      <c r="O269" s="72">
        <f>VLOOKUP($B269,'Выгр Торг'!$B:$P,O$1,0)</f>
        <v>4100</v>
      </c>
      <c r="P269" s="72">
        <f>VLOOKUP($B269,'Выгр Торг'!$B:$P,P$1,0)</f>
        <v>5890</v>
      </c>
      <c r="Q269" s="42">
        <f t="shared" si="29"/>
        <v>0</v>
      </c>
      <c r="R269" s="42">
        <f t="shared" si="30"/>
        <v>200</v>
      </c>
      <c r="S269" s="85">
        <f t="shared" si="34"/>
        <v>5690</v>
      </c>
      <c r="T269" s="60" t="str">
        <f>IFERROR(VLOOKUP($B269,'Из ГУГЛа'!$B:$G,4,0)*U269+V269,VLOOKUP($B269,'Из ГУГЛа'!$B:$G,4,0))</f>
        <v/>
      </c>
      <c r="U269" s="15">
        <v>1</v>
      </c>
      <c r="V269" s="59"/>
      <c r="W269" s="74">
        <f t="shared" si="31"/>
        <v>0.38780487804878039</v>
      </c>
      <c r="X269" s="74" t="str">
        <f t="shared" si="32"/>
        <v/>
      </c>
      <c r="Y269" s="74" t="str">
        <f t="shared" si="33"/>
        <v/>
      </c>
      <c r="Z269" s="77" t="s">
        <v>2579</v>
      </c>
    </row>
    <row r="270" spans="1:26" ht="75" x14ac:dyDescent="0.25">
      <c r="A270" s="71" t="str">
        <f>INDEX('Выгр Торг'!$A:$A,MATCH($B270,'Выгр Торг'!$B:$B,0))</f>
        <v>Боковые зеркала "SALiNA" (электропривод, обогрев, повторители "Плазма") для ВАЗ 2110-2112, Лада (Приора, Приора 2)</v>
      </c>
      <c r="B270" s="88">
        <v>137361</v>
      </c>
      <c r="C270" s="72">
        <f>VLOOKUP($B270,'Выгр Торг'!$B:$P,C$1,0)</f>
        <v>121911</v>
      </c>
      <c r="D270" s="71" t="str">
        <f>VLOOKUP($B270,'Выгр Торг'!$B:$P,D$1,0)</f>
        <v>Боковые зеркала "SALiNA" (электропривод, обогрев, повторители "Плазма") для ВАЗ 2110-2112, Лада (Приора, Приора 2) (В цвет, Папирус (серебристо-серо-зеленоватый, 387))</v>
      </c>
      <c r="E270" s="72" t="str">
        <f>VLOOKUP($B270,'Выгр Торг'!$B:$P,E$1,0)</f>
        <v>Y</v>
      </c>
      <c r="F270" s="72" t="str">
        <f>VLOOKUP($B270,'Выгр Торг'!$B:$P,F$1,0)</f>
        <v>1</v>
      </c>
      <c r="G270" s="36"/>
      <c r="H270" s="28">
        <v>73949</v>
      </c>
      <c r="I270" s="53">
        <f>INDEX($I:$I,MATCH($H270,$C:$C,0))</f>
        <v>600</v>
      </c>
      <c r="J270" s="5" t="s">
        <v>2577</v>
      </c>
      <c r="K270" s="56">
        <f>INDEX($K:$K,MATCH($H270,$C:$C,0))+I270</f>
        <v>4100</v>
      </c>
      <c r="L270" s="14">
        <f>VLOOKUP(K270,Наценка!$A$1:$B$8,2,1)</f>
        <v>1.4</v>
      </c>
      <c r="M270" s="56">
        <f>INDEX($M:$M,MATCH($H270,$C:$C,0))+I270*$M$2</f>
        <v>5680</v>
      </c>
      <c r="N270" s="57">
        <f t="shared" si="28"/>
        <v>5690</v>
      </c>
      <c r="O270" s="72">
        <f>VLOOKUP($B270,'Выгр Торг'!$B:$P,O$1,0)</f>
        <v>4100</v>
      </c>
      <c r="P270" s="72">
        <f>VLOOKUP($B270,'Выгр Торг'!$B:$P,P$1,0)</f>
        <v>5890</v>
      </c>
      <c r="Q270" s="42">
        <f t="shared" si="29"/>
        <v>0</v>
      </c>
      <c r="R270" s="42">
        <f t="shared" si="30"/>
        <v>200</v>
      </c>
      <c r="S270" s="85">
        <f t="shared" si="34"/>
        <v>5690</v>
      </c>
      <c r="T270" s="60" t="str">
        <f>IFERROR(VLOOKUP($B270,'Из ГУГЛа'!$B:$G,4,0)*U270+V270,VLOOKUP($B270,'Из ГУГЛа'!$B:$G,4,0))</f>
        <v/>
      </c>
      <c r="U270" s="15">
        <v>1</v>
      </c>
      <c r="V270" s="59"/>
      <c r="W270" s="74">
        <f t="shared" si="31"/>
        <v>0.38780487804878039</v>
      </c>
      <c r="X270" s="74" t="str">
        <f t="shared" si="32"/>
        <v/>
      </c>
      <c r="Y270" s="74" t="str">
        <f t="shared" si="33"/>
        <v/>
      </c>
      <c r="Z270" s="77" t="s">
        <v>2579</v>
      </c>
    </row>
    <row r="271" spans="1:26" ht="60" x14ac:dyDescent="0.25">
      <c r="A271" s="71" t="str">
        <f>INDEX('Выгр Торг'!$A:$A,MATCH($B271,'Выгр Торг'!$B:$B,0))</f>
        <v>Боковые зеркала "SALiNA" (электропривод, обогрев, повторители "Плазма") для ВАЗ 2110-2112, Лада (Приора, Приора 2)</v>
      </c>
      <c r="B271" s="88">
        <v>137362</v>
      </c>
      <c r="C271" s="72">
        <f>VLOOKUP($B271,'Выгр Торг'!$B:$P,C$1,0)</f>
        <v>121912</v>
      </c>
      <c r="D271" s="71" t="str">
        <f>VLOOKUP($B271,'Выгр Торг'!$B:$P,D$1,0)</f>
        <v>Боковые зеркала "SALiNA" (электропривод, обогрев, повторители "Плазма") для ВАЗ 2110-2112, Лада (Приора, Приора 2) (В цвет, Персей (темно-синий, 429))</v>
      </c>
      <c r="E271" s="72" t="str">
        <f>VLOOKUP($B271,'Выгр Торг'!$B:$P,E$1,0)</f>
        <v>Y</v>
      </c>
      <c r="F271" s="72" t="str">
        <f>VLOOKUP($B271,'Выгр Торг'!$B:$P,F$1,0)</f>
        <v>1</v>
      </c>
      <c r="G271" s="36"/>
      <c r="H271" s="28">
        <v>73949</v>
      </c>
      <c r="I271" s="53">
        <f>INDEX($I:$I,MATCH($H271,$C:$C,0))</f>
        <v>600</v>
      </c>
      <c r="J271" s="5" t="s">
        <v>2577</v>
      </c>
      <c r="K271" s="56">
        <f>INDEX($K:$K,MATCH($H271,$C:$C,0))+I271</f>
        <v>4100</v>
      </c>
      <c r="L271" s="14">
        <f>VLOOKUP(K271,Наценка!$A$1:$B$8,2,1)</f>
        <v>1.4</v>
      </c>
      <c r="M271" s="56">
        <f>INDEX($M:$M,MATCH($H271,$C:$C,0))+I271*$M$2</f>
        <v>5680</v>
      </c>
      <c r="N271" s="57">
        <f t="shared" si="28"/>
        <v>5690</v>
      </c>
      <c r="O271" s="72">
        <f>VLOOKUP($B271,'Выгр Торг'!$B:$P,O$1,0)</f>
        <v>4100</v>
      </c>
      <c r="P271" s="72">
        <f>VLOOKUP($B271,'Выгр Торг'!$B:$P,P$1,0)</f>
        <v>5890</v>
      </c>
      <c r="Q271" s="42">
        <f t="shared" si="29"/>
        <v>0</v>
      </c>
      <c r="R271" s="42">
        <f t="shared" si="30"/>
        <v>200</v>
      </c>
      <c r="S271" s="85">
        <f t="shared" si="34"/>
        <v>5690</v>
      </c>
      <c r="T271" s="60" t="str">
        <f>IFERROR(VLOOKUP($B271,'Из ГУГЛа'!$B:$G,4,0)*U271+V271,VLOOKUP($B271,'Из ГУГЛа'!$B:$G,4,0))</f>
        <v/>
      </c>
      <c r="U271" s="15">
        <v>1</v>
      </c>
      <c r="V271" s="59"/>
      <c r="W271" s="74">
        <f t="shared" si="31"/>
        <v>0.38780487804878039</v>
      </c>
      <c r="X271" s="74" t="str">
        <f t="shared" si="32"/>
        <v/>
      </c>
      <c r="Y271" s="74" t="str">
        <f t="shared" si="33"/>
        <v/>
      </c>
      <c r="Z271" s="77" t="s">
        <v>2579</v>
      </c>
    </row>
    <row r="272" spans="1:26" ht="60" x14ac:dyDescent="0.25">
      <c r="A272" s="71" t="str">
        <f>INDEX('Выгр Торг'!$A:$A,MATCH($B272,'Выгр Торг'!$B:$B,0))</f>
        <v>Боковые зеркала "SALiNA" (электропривод, обогрев, повторители "Плазма") для ВАЗ 2110-2112, Лада (Приора, Приора 2)</v>
      </c>
      <c r="B272" s="88">
        <v>137363</v>
      </c>
      <c r="C272" s="72">
        <f>VLOOKUP($B272,'Выгр Торг'!$B:$P,C$1,0)</f>
        <v>121913</v>
      </c>
      <c r="D272" s="71" t="str">
        <f>VLOOKUP($B272,'Выгр Торг'!$B:$P,D$1,0)</f>
        <v>Боковые зеркала "SALiNA" (электропривод, обогрев, повторители "Плазма") для ВАЗ 2110-2112, Лада (Приора, Приора 2) (В цвет, Пламя (темно-красный, 193))</v>
      </c>
      <c r="E272" s="72" t="str">
        <f>VLOOKUP($B272,'Выгр Торг'!$B:$P,E$1,0)</f>
        <v>Y</v>
      </c>
      <c r="F272" s="72" t="str">
        <f>VLOOKUP($B272,'Выгр Торг'!$B:$P,F$1,0)</f>
        <v>1</v>
      </c>
      <c r="G272" s="36"/>
      <c r="H272" s="28">
        <v>73949</v>
      </c>
      <c r="I272" s="53">
        <f>INDEX($I:$I,MATCH($H272,$C:$C,0))</f>
        <v>600</v>
      </c>
      <c r="J272" s="5" t="s">
        <v>2577</v>
      </c>
      <c r="K272" s="56">
        <f>INDEX($K:$K,MATCH($H272,$C:$C,0))+I272</f>
        <v>4100</v>
      </c>
      <c r="L272" s="14">
        <f>VLOOKUP(K272,Наценка!$A$1:$B$8,2,1)</f>
        <v>1.4</v>
      </c>
      <c r="M272" s="56">
        <f>INDEX($M:$M,MATCH($H272,$C:$C,0))+I272*$M$2</f>
        <v>5680</v>
      </c>
      <c r="N272" s="57">
        <f t="shared" si="28"/>
        <v>5690</v>
      </c>
      <c r="O272" s="72">
        <f>VLOOKUP($B272,'Выгр Торг'!$B:$P,O$1,0)</f>
        <v>4100</v>
      </c>
      <c r="P272" s="72">
        <f>VLOOKUP($B272,'Выгр Торг'!$B:$P,P$1,0)</f>
        <v>5890</v>
      </c>
      <c r="Q272" s="42">
        <f t="shared" si="29"/>
        <v>0</v>
      </c>
      <c r="R272" s="42">
        <f t="shared" si="30"/>
        <v>200</v>
      </c>
      <c r="S272" s="85">
        <f t="shared" si="34"/>
        <v>5690</v>
      </c>
      <c r="T272" s="60" t="str">
        <f>IFERROR(VLOOKUP($B272,'Из ГУГЛа'!$B:$G,4,0)*U272+V272,VLOOKUP($B272,'Из ГУГЛа'!$B:$G,4,0))</f>
        <v/>
      </c>
      <c r="U272" s="15">
        <v>1</v>
      </c>
      <c r="V272" s="59"/>
      <c r="W272" s="74">
        <f t="shared" si="31"/>
        <v>0.38780487804878039</v>
      </c>
      <c r="X272" s="74" t="str">
        <f t="shared" si="32"/>
        <v/>
      </c>
      <c r="Y272" s="74" t="str">
        <f t="shared" si="33"/>
        <v/>
      </c>
      <c r="Z272" s="77" t="s">
        <v>2579</v>
      </c>
    </row>
    <row r="273" spans="1:28" ht="60" x14ac:dyDescent="0.25">
      <c r="A273" s="71" t="str">
        <f>INDEX('Выгр Торг'!$A:$A,MATCH($B273,'Выгр Торг'!$B:$B,0))</f>
        <v>Боковые зеркала "SALiNA" (электропривод, обогрев, повторители "Плазма") для ВАЗ 2110-2112, Лада (Приора, Приора 2)</v>
      </c>
      <c r="B273" s="88">
        <v>137364</v>
      </c>
      <c r="C273" s="72">
        <f>VLOOKUP($B273,'Выгр Торг'!$B:$P,C$1,0)</f>
        <v>121914</v>
      </c>
      <c r="D273" s="71" t="str">
        <f>VLOOKUP($B273,'Выгр Торг'!$B:$P,D$1,0)</f>
        <v>Боковые зеркала "SALiNA" (электропривод, обогрев, повторители "Плазма") для ВАЗ 2110-2112, Лада (Приора, Приора 2) (В цвет, Полюс мира (серо-коричневый, 615))</v>
      </c>
      <c r="E273" s="72" t="str">
        <f>VLOOKUP($B273,'Выгр Торг'!$B:$P,E$1,0)</f>
        <v>Y</v>
      </c>
      <c r="F273" s="72" t="str">
        <f>VLOOKUP($B273,'Выгр Торг'!$B:$P,F$1,0)</f>
        <v>1</v>
      </c>
      <c r="G273" s="36"/>
      <c r="H273" s="28">
        <v>73949</v>
      </c>
      <c r="I273" s="53">
        <f>INDEX($I:$I,MATCH($H273,$C:$C,0))</f>
        <v>600</v>
      </c>
      <c r="J273" s="5" t="s">
        <v>2577</v>
      </c>
      <c r="K273" s="56">
        <f>INDEX($K:$K,MATCH($H273,$C:$C,0))+I273</f>
        <v>4100</v>
      </c>
      <c r="L273" s="14">
        <f>VLOOKUP(K273,Наценка!$A$1:$B$8,2,1)</f>
        <v>1.4</v>
      </c>
      <c r="M273" s="56">
        <f>INDEX($M:$M,MATCH($H273,$C:$C,0))+I273*$M$2</f>
        <v>5680</v>
      </c>
      <c r="N273" s="57">
        <f t="shared" si="28"/>
        <v>5690</v>
      </c>
      <c r="O273" s="72">
        <f>VLOOKUP($B273,'Выгр Торг'!$B:$P,O$1,0)</f>
        <v>4100</v>
      </c>
      <c r="P273" s="72">
        <f>VLOOKUP($B273,'Выгр Торг'!$B:$P,P$1,0)</f>
        <v>5890</v>
      </c>
      <c r="Q273" s="42">
        <f t="shared" si="29"/>
        <v>0</v>
      </c>
      <c r="R273" s="42">
        <f t="shared" si="30"/>
        <v>200</v>
      </c>
      <c r="S273" s="85">
        <f t="shared" si="34"/>
        <v>5690</v>
      </c>
      <c r="T273" s="60" t="str">
        <f>IFERROR(VLOOKUP($B273,'Из ГУГЛа'!$B:$G,4,0)*U273+V273,VLOOKUP($B273,'Из ГУГЛа'!$B:$G,4,0))</f>
        <v/>
      </c>
      <c r="U273" s="15">
        <v>1</v>
      </c>
      <c r="V273" s="59"/>
      <c r="W273" s="74">
        <f t="shared" si="31"/>
        <v>0.38780487804878039</v>
      </c>
      <c r="X273" s="74" t="str">
        <f t="shared" si="32"/>
        <v/>
      </c>
      <c r="Y273" s="74" t="str">
        <f t="shared" si="33"/>
        <v/>
      </c>
      <c r="Z273" s="77" t="s">
        <v>2579</v>
      </c>
    </row>
    <row r="274" spans="1:28" ht="75" x14ac:dyDescent="0.25">
      <c r="A274" s="71" t="str">
        <f>INDEX('Выгр Торг'!$A:$A,MATCH($B274,'Выгр Торг'!$B:$B,0))</f>
        <v>Боковые зеркала "SALiNA" (электропривод, обогрев, повторители "Плазма") для ВАЗ 2110-2112, Лада (Приора, Приора 2)</v>
      </c>
      <c r="B274" s="88">
        <v>137365</v>
      </c>
      <c r="C274" s="72">
        <f>VLOOKUP($B274,'Выгр Торг'!$B:$P,C$1,0)</f>
        <v>121915</v>
      </c>
      <c r="D274" s="71" t="str">
        <f>VLOOKUP($B274,'Выгр Торг'!$B:$P,D$1,0)</f>
        <v>Боковые зеркала "SALiNA" (электропривод, обогрев, повторители "Плазма") для ВАЗ 2110-2112, Лада (Приора, Приора 2) (В цвет, Портвейн (темно-вишневый металлик, 192))</v>
      </c>
      <c r="E274" s="72" t="str">
        <f>VLOOKUP($B274,'Выгр Торг'!$B:$P,E$1,0)</f>
        <v>Y</v>
      </c>
      <c r="F274" s="72" t="str">
        <f>VLOOKUP($B274,'Выгр Торг'!$B:$P,F$1,0)</f>
        <v>1</v>
      </c>
      <c r="G274" s="36"/>
      <c r="H274" s="28">
        <v>73949</v>
      </c>
      <c r="I274" s="53">
        <f>INDEX($I:$I,MATCH($H274,$C:$C,0))</f>
        <v>600</v>
      </c>
      <c r="J274" s="5" t="s">
        <v>2577</v>
      </c>
      <c r="K274" s="56">
        <f>INDEX($K:$K,MATCH($H274,$C:$C,0))+I274</f>
        <v>4100</v>
      </c>
      <c r="L274" s="14">
        <f>VLOOKUP(K274,Наценка!$A$1:$B$8,2,1)</f>
        <v>1.4</v>
      </c>
      <c r="M274" s="56">
        <f>INDEX($M:$M,MATCH($H274,$C:$C,0))+I274*$M$2</f>
        <v>5680</v>
      </c>
      <c r="N274" s="57">
        <f t="shared" si="28"/>
        <v>5690</v>
      </c>
      <c r="O274" s="72">
        <f>VLOOKUP($B274,'Выгр Торг'!$B:$P,O$1,0)</f>
        <v>4100</v>
      </c>
      <c r="P274" s="72">
        <f>VLOOKUP($B274,'Выгр Торг'!$B:$P,P$1,0)</f>
        <v>5890</v>
      </c>
      <c r="Q274" s="42">
        <f t="shared" si="29"/>
        <v>0</v>
      </c>
      <c r="R274" s="42">
        <f t="shared" si="30"/>
        <v>200</v>
      </c>
      <c r="S274" s="85">
        <f t="shared" si="34"/>
        <v>5690</v>
      </c>
      <c r="T274" s="60" t="str">
        <f>IFERROR(VLOOKUP($B274,'Из ГУГЛа'!$B:$G,4,0)*U274+V274,VLOOKUP($B274,'Из ГУГЛа'!$B:$G,4,0))</f>
        <v/>
      </c>
      <c r="U274" s="15">
        <v>1</v>
      </c>
      <c r="V274" s="59"/>
      <c r="W274" s="74">
        <f t="shared" si="31"/>
        <v>0.38780487804878039</v>
      </c>
      <c r="X274" s="74" t="str">
        <f t="shared" si="32"/>
        <v/>
      </c>
      <c r="Y274" s="74" t="str">
        <f t="shared" si="33"/>
        <v/>
      </c>
      <c r="Z274" s="77" t="s">
        <v>2579</v>
      </c>
    </row>
    <row r="275" spans="1:28" ht="60" x14ac:dyDescent="0.25">
      <c r="A275" s="71" t="str">
        <f>INDEX('Выгр Торг'!$A:$A,MATCH($B275,'Выгр Торг'!$B:$B,0))</f>
        <v>Боковые зеркала "SALiNA" (электропривод, обогрев, повторители "Плазма") для ВАЗ 2110-2112, Лада (Приора, Приора 2)</v>
      </c>
      <c r="B275" s="88">
        <v>137366</v>
      </c>
      <c r="C275" s="72">
        <f>VLOOKUP($B275,'Выгр Торг'!$B:$P,C$1,0)</f>
        <v>121916</v>
      </c>
      <c r="D275" s="71" t="str">
        <f>VLOOKUP($B275,'Выгр Торг'!$B:$P,D$1,0)</f>
        <v>Боковые зеркала "SALiNA" (электропривод, обогрев, повторители "Плазма") для ВАЗ 2110-2112, Лада (Приора, Приора 2) (В цвет, Приз (серебристо-бежевый, 276))</v>
      </c>
      <c r="E275" s="72" t="str">
        <f>VLOOKUP($B275,'Выгр Торг'!$B:$P,E$1,0)</f>
        <v>Y</v>
      </c>
      <c r="F275" s="72" t="str">
        <f>VLOOKUP($B275,'Выгр Торг'!$B:$P,F$1,0)</f>
        <v>1</v>
      </c>
      <c r="G275" s="36"/>
      <c r="H275" s="28">
        <v>73949</v>
      </c>
      <c r="I275" s="53">
        <f>INDEX($I:$I,MATCH($H275,$C:$C,0))</f>
        <v>600</v>
      </c>
      <c r="J275" s="5" t="s">
        <v>2577</v>
      </c>
      <c r="K275" s="56">
        <f>INDEX($K:$K,MATCH($H275,$C:$C,0))+I275</f>
        <v>4100</v>
      </c>
      <c r="L275" s="14">
        <f>VLOOKUP(K275,Наценка!$A$1:$B$8,2,1)</f>
        <v>1.4</v>
      </c>
      <c r="M275" s="56">
        <f>INDEX($M:$M,MATCH($H275,$C:$C,0))+I275*$M$2</f>
        <v>5680</v>
      </c>
      <c r="N275" s="57">
        <f t="shared" si="28"/>
        <v>5690</v>
      </c>
      <c r="O275" s="72">
        <f>VLOOKUP($B275,'Выгр Торг'!$B:$P,O$1,0)</f>
        <v>4100</v>
      </c>
      <c r="P275" s="72">
        <f>VLOOKUP($B275,'Выгр Торг'!$B:$P,P$1,0)</f>
        <v>5890</v>
      </c>
      <c r="Q275" s="42">
        <f t="shared" si="29"/>
        <v>0</v>
      </c>
      <c r="R275" s="42">
        <f t="shared" si="30"/>
        <v>200</v>
      </c>
      <c r="S275" s="85">
        <f t="shared" si="34"/>
        <v>5690</v>
      </c>
      <c r="T275" s="60" t="str">
        <f>IFERROR(VLOOKUP($B275,'Из ГУГЛа'!$B:$G,4,0)*U275+V275,VLOOKUP($B275,'Из ГУГЛа'!$B:$G,4,0))</f>
        <v/>
      </c>
      <c r="U275" s="15">
        <v>1</v>
      </c>
      <c r="V275" s="59"/>
      <c r="W275" s="74">
        <f t="shared" si="31"/>
        <v>0.38780487804878039</v>
      </c>
      <c r="X275" s="74" t="str">
        <f t="shared" si="32"/>
        <v/>
      </c>
      <c r="Y275" s="74" t="str">
        <f t="shared" si="33"/>
        <v/>
      </c>
      <c r="Z275" s="77" t="s">
        <v>2579</v>
      </c>
    </row>
    <row r="276" spans="1:28" ht="60" x14ac:dyDescent="0.25">
      <c r="A276" s="71" t="str">
        <f>INDEX('Выгр Торг'!$A:$A,MATCH($B276,'Выгр Торг'!$B:$B,0))</f>
        <v>Боковые зеркала "SALiNA" (электропривод, обогрев, повторители "Плазма") для ВАЗ 2110-2112, Лада (Приора, Приора 2)</v>
      </c>
      <c r="B276" s="88">
        <v>137367</v>
      </c>
      <c r="C276" s="72">
        <f>VLOOKUP($B276,'Выгр Торг'!$B:$P,C$1,0)</f>
        <v>121917</v>
      </c>
      <c r="D276" s="71" t="str">
        <f>VLOOKUP($B276,'Выгр Торг'!$B:$P,D$1,0)</f>
        <v>Боковые зеркала "SALiNA" (электропривод, обогрев, повторители "Плазма") для ВАЗ 2110-2112, Лада (Приора, Приора 2) (В цвет, Рапсодия (серебристо-ярко-синий, 448))</v>
      </c>
      <c r="E276" s="72" t="str">
        <f>VLOOKUP($B276,'Выгр Торг'!$B:$P,E$1,0)</f>
        <v>Y</v>
      </c>
      <c r="F276" s="72" t="str">
        <f>VLOOKUP($B276,'Выгр Торг'!$B:$P,F$1,0)</f>
        <v>1</v>
      </c>
      <c r="G276" s="36"/>
      <c r="H276" s="28">
        <v>73949</v>
      </c>
      <c r="I276" s="53">
        <f>INDEX($I:$I,MATCH($H276,$C:$C,0))</f>
        <v>600</v>
      </c>
      <c r="J276" s="5" t="s">
        <v>2577</v>
      </c>
      <c r="K276" s="56">
        <f>INDEX($K:$K,MATCH($H276,$C:$C,0))+I276</f>
        <v>4100</v>
      </c>
      <c r="L276" s="14">
        <f>VLOOKUP(K276,Наценка!$A$1:$B$8,2,1)</f>
        <v>1.4</v>
      </c>
      <c r="M276" s="56">
        <f>INDEX($M:$M,MATCH($H276,$C:$C,0))+I276*$M$2</f>
        <v>5680</v>
      </c>
      <c r="N276" s="57">
        <f t="shared" si="28"/>
        <v>5690</v>
      </c>
      <c r="O276" s="72">
        <f>VLOOKUP($B276,'Выгр Торг'!$B:$P,O$1,0)</f>
        <v>4100</v>
      </c>
      <c r="P276" s="72">
        <f>VLOOKUP($B276,'Выгр Торг'!$B:$P,P$1,0)</f>
        <v>5890</v>
      </c>
      <c r="Q276" s="42">
        <f t="shared" si="29"/>
        <v>0</v>
      </c>
      <c r="R276" s="42">
        <f t="shared" si="30"/>
        <v>200</v>
      </c>
      <c r="S276" s="85">
        <f t="shared" si="34"/>
        <v>5690</v>
      </c>
      <c r="T276" s="60" t="str">
        <f>IFERROR(VLOOKUP($B276,'Из ГУГЛа'!$B:$G,4,0)*U276+V276,VLOOKUP($B276,'Из ГУГЛа'!$B:$G,4,0))</f>
        <v/>
      </c>
      <c r="U276" s="15">
        <v>1</v>
      </c>
      <c r="V276" s="59"/>
      <c r="W276" s="74">
        <f t="shared" si="31"/>
        <v>0.38780487804878039</v>
      </c>
      <c r="X276" s="74" t="str">
        <f t="shared" si="32"/>
        <v/>
      </c>
      <c r="Y276" s="74" t="str">
        <f t="shared" si="33"/>
        <v/>
      </c>
      <c r="Z276" s="77" t="s">
        <v>2579</v>
      </c>
    </row>
    <row r="277" spans="1:28" ht="75" x14ac:dyDescent="0.25">
      <c r="A277" s="71" t="str">
        <f>INDEX('Выгр Торг'!$A:$A,MATCH($B277,'Выгр Торг'!$B:$B,0))</f>
        <v>Боковые зеркала "SALiNA" (электропривод, обогрев, повторители "Плазма") для ВАЗ 2110-2112, Лада (Приора, Приора 2)</v>
      </c>
      <c r="B277" s="88">
        <v>137368</v>
      </c>
      <c r="C277" s="72">
        <f>VLOOKUP($B277,'Выгр Торг'!$B:$P,C$1,0)</f>
        <v>121918</v>
      </c>
      <c r="D277" s="71" t="str">
        <f>VLOOKUP($B277,'Выгр Торг'!$B:$P,D$1,0)</f>
        <v>Боковые зеркала "SALiNA" (электропривод, обогрев, повторители "Плазма") для ВАЗ 2110-2112, Лада (Приора, Приора 2) (В цвет, Робин гуд (черный с изумрудно-зеленым отливом, 391))</v>
      </c>
      <c r="E277" s="72" t="str">
        <f>VLOOKUP($B277,'Выгр Торг'!$B:$P,E$1,0)</f>
        <v>Y</v>
      </c>
      <c r="F277" s="72" t="str">
        <f>VLOOKUP($B277,'Выгр Торг'!$B:$P,F$1,0)</f>
        <v>1</v>
      </c>
      <c r="G277" s="36"/>
      <c r="H277" s="28">
        <v>73949</v>
      </c>
      <c r="I277" s="53">
        <f>INDEX($I:$I,MATCH($H277,$C:$C,0))</f>
        <v>600</v>
      </c>
      <c r="J277" s="5" t="s">
        <v>2577</v>
      </c>
      <c r="K277" s="56">
        <f>INDEX($K:$K,MATCH($H277,$C:$C,0))+I277</f>
        <v>4100</v>
      </c>
      <c r="L277" s="14">
        <f>VLOOKUP(K277,Наценка!$A$1:$B$8,2,1)</f>
        <v>1.4</v>
      </c>
      <c r="M277" s="56">
        <f>INDEX($M:$M,MATCH($H277,$C:$C,0))+I277*$M$2</f>
        <v>5680</v>
      </c>
      <c r="N277" s="57">
        <f t="shared" si="28"/>
        <v>5690</v>
      </c>
      <c r="O277" s="72">
        <f>VLOOKUP($B277,'Выгр Торг'!$B:$P,O$1,0)</f>
        <v>4100</v>
      </c>
      <c r="P277" s="72">
        <f>VLOOKUP($B277,'Выгр Торг'!$B:$P,P$1,0)</f>
        <v>5890</v>
      </c>
      <c r="Q277" s="42">
        <f t="shared" si="29"/>
        <v>0</v>
      </c>
      <c r="R277" s="42">
        <f t="shared" si="30"/>
        <v>200</v>
      </c>
      <c r="S277" s="85">
        <f t="shared" si="34"/>
        <v>5690</v>
      </c>
      <c r="T277" s="60" t="str">
        <f>IFERROR(VLOOKUP($B277,'Из ГУГЛа'!$B:$G,4,0)*U277+V277,VLOOKUP($B277,'Из ГУГЛа'!$B:$G,4,0))</f>
        <v/>
      </c>
      <c r="U277" s="15">
        <v>1</v>
      </c>
      <c r="V277" s="59"/>
      <c r="W277" s="74">
        <f t="shared" si="31"/>
        <v>0.38780487804878039</v>
      </c>
      <c r="X277" s="74" t="str">
        <f t="shared" si="32"/>
        <v/>
      </c>
      <c r="Y277" s="74" t="str">
        <f t="shared" si="33"/>
        <v/>
      </c>
      <c r="Z277" s="77" t="s">
        <v>2579</v>
      </c>
    </row>
    <row r="278" spans="1:28" ht="60" x14ac:dyDescent="0.25">
      <c r="A278" s="71" t="str">
        <f>INDEX('Выгр Торг'!$A:$A,MATCH($B278,'Выгр Торг'!$B:$B,0))</f>
        <v>Боковые зеркала "SALiNA" (электропривод, обогрев, повторители "Плазма") для ВАЗ 2110-2112, Лада (Приора, Приора 2)</v>
      </c>
      <c r="B278" s="88">
        <v>137369</v>
      </c>
      <c r="C278" s="72">
        <f>VLOOKUP($B278,'Выгр Торг'!$B:$P,C$1,0)</f>
        <v>121919</v>
      </c>
      <c r="D278" s="71" t="str">
        <f>VLOOKUP($B278,'Выгр Торг'!$B:$P,D$1,0)</f>
        <v>Боковые зеркала "SALiNA" (электропривод, обогрев, повторители "Плазма") для ВАЗ 2110-2112, Лада (Приора, Приора 2) (В цвет, Снежная королева (серебристый, 690))</v>
      </c>
      <c r="E278" s="72" t="str">
        <f>VLOOKUP($B278,'Выгр Торг'!$B:$P,E$1,0)</f>
        <v>Y</v>
      </c>
      <c r="F278" s="72" t="str">
        <f>VLOOKUP($B278,'Выгр Торг'!$B:$P,F$1,0)</f>
        <v>1</v>
      </c>
      <c r="G278" s="36"/>
      <c r="H278" s="28">
        <v>73949</v>
      </c>
      <c r="I278" s="53">
        <f>INDEX($I:$I,MATCH($H278,$C:$C,0))</f>
        <v>600</v>
      </c>
      <c r="J278" s="5" t="s">
        <v>2577</v>
      </c>
      <c r="K278" s="56">
        <f>INDEX($K:$K,MATCH($H278,$C:$C,0))+I278</f>
        <v>4100</v>
      </c>
      <c r="L278" s="14">
        <f>VLOOKUP(K278,Наценка!$A$1:$B$8,2,1)</f>
        <v>1.4</v>
      </c>
      <c r="M278" s="56">
        <f>INDEX($M:$M,MATCH($H278,$C:$C,0))+I278*$M$2</f>
        <v>5680</v>
      </c>
      <c r="N278" s="57">
        <f t="shared" si="28"/>
        <v>5690</v>
      </c>
      <c r="O278" s="72">
        <f>VLOOKUP($B278,'Выгр Торг'!$B:$P,O$1,0)</f>
        <v>4100</v>
      </c>
      <c r="P278" s="72">
        <f>VLOOKUP($B278,'Выгр Торг'!$B:$P,P$1,0)</f>
        <v>5890</v>
      </c>
      <c r="Q278" s="42">
        <f t="shared" si="29"/>
        <v>0</v>
      </c>
      <c r="R278" s="42">
        <f t="shared" si="30"/>
        <v>200</v>
      </c>
      <c r="S278" s="85">
        <f t="shared" si="34"/>
        <v>5690</v>
      </c>
      <c r="T278" s="60" t="str">
        <f>IFERROR(VLOOKUP($B278,'Из ГУГЛа'!$B:$G,4,0)*U278+V278,VLOOKUP($B278,'Из ГУГЛа'!$B:$G,4,0))</f>
        <v/>
      </c>
      <c r="U278" s="15">
        <v>1</v>
      </c>
      <c r="V278" s="59"/>
      <c r="W278" s="74">
        <f t="shared" si="31"/>
        <v>0.38780487804878039</v>
      </c>
      <c r="X278" s="74" t="str">
        <f t="shared" si="32"/>
        <v/>
      </c>
      <c r="Y278" s="74" t="str">
        <f t="shared" si="33"/>
        <v/>
      </c>
      <c r="Z278" s="77" t="s">
        <v>2579</v>
      </c>
    </row>
    <row r="279" spans="1:28" ht="60" x14ac:dyDescent="0.25">
      <c r="A279" s="71" t="str">
        <f>INDEX('Выгр Торг'!$A:$A,MATCH($B279,'Выгр Торг'!$B:$B,0))</f>
        <v>Боковые зеркала "SALiNA" (электропривод, обогрев, повторители "Плазма") для ВАЗ 2110-2112, Лада (Приора, Приора 2)</v>
      </c>
      <c r="B279" s="88">
        <v>137370</v>
      </c>
      <c r="C279" s="72">
        <f>VLOOKUP($B279,'Выгр Торг'!$B:$P,C$1,0)</f>
        <v>121920</v>
      </c>
      <c r="D279" s="71" t="str">
        <f>VLOOKUP($B279,'Выгр Торг'!$B:$P,D$1,0)</f>
        <v>Боковые зеркала "SALiNA" (электропривод, обогрев, повторители "Плазма") для ВАЗ 2110-2112, Лада (Приора, Приора 2) (В цвет, Сочи (серебристо-серо-зеленоватый, 360))</v>
      </c>
      <c r="E279" s="72" t="str">
        <f>VLOOKUP($B279,'Выгр Торг'!$B:$P,E$1,0)</f>
        <v>Y</v>
      </c>
      <c r="F279" s="72" t="str">
        <f>VLOOKUP($B279,'Выгр Торг'!$B:$P,F$1,0)</f>
        <v>1</v>
      </c>
      <c r="G279" s="36"/>
      <c r="H279" s="28">
        <v>73949</v>
      </c>
      <c r="I279" s="53">
        <f>INDEX($I:$I,MATCH($H279,$C:$C,0))</f>
        <v>600</v>
      </c>
      <c r="J279" s="5" t="s">
        <v>2577</v>
      </c>
      <c r="K279" s="56">
        <f>INDEX($K:$K,MATCH($H279,$C:$C,0))+I279</f>
        <v>4100</v>
      </c>
      <c r="L279" s="14">
        <f>VLOOKUP(K279,Наценка!$A$1:$B$8,2,1)</f>
        <v>1.4</v>
      </c>
      <c r="M279" s="56">
        <f>INDEX($M:$M,MATCH($H279,$C:$C,0))+I279*$M$2</f>
        <v>5680</v>
      </c>
      <c r="N279" s="57">
        <f t="shared" si="28"/>
        <v>5690</v>
      </c>
      <c r="O279" s="72">
        <f>VLOOKUP($B279,'Выгр Торг'!$B:$P,O$1,0)</f>
        <v>4100</v>
      </c>
      <c r="P279" s="72">
        <f>VLOOKUP($B279,'Выгр Торг'!$B:$P,P$1,0)</f>
        <v>5890</v>
      </c>
      <c r="Q279" s="42">
        <f t="shared" si="29"/>
        <v>0</v>
      </c>
      <c r="R279" s="42">
        <f t="shared" si="30"/>
        <v>200</v>
      </c>
      <c r="S279" s="85">
        <f t="shared" si="34"/>
        <v>5690</v>
      </c>
      <c r="T279" s="60" t="str">
        <f>IFERROR(VLOOKUP($B279,'Из ГУГЛа'!$B:$G,4,0)*U279+V279,VLOOKUP($B279,'Из ГУГЛа'!$B:$G,4,0))</f>
        <v/>
      </c>
      <c r="U279" s="15">
        <v>1</v>
      </c>
      <c r="V279" s="59"/>
      <c r="W279" s="74">
        <f t="shared" si="31"/>
        <v>0.38780487804878039</v>
      </c>
      <c r="X279" s="74" t="str">
        <f t="shared" si="32"/>
        <v/>
      </c>
      <c r="Y279" s="74" t="str">
        <f t="shared" si="33"/>
        <v/>
      </c>
      <c r="Z279" s="77" t="s">
        <v>2579</v>
      </c>
    </row>
    <row r="280" spans="1:28" ht="60" x14ac:dyDescent="0.25">
      <c r="A280" s="71" t="str">
        <f>INDEX('Выгр Торг'!$A:$A,MATCH($B280,'Выгр Торг'!$B:$B,0))</f>
        <v>Боковые зеркала "SALiNA" (электропривод, обогрев, повторители "Плазма") для ВАЗ 2110-2112, Лада (Приора, Приора 2)</v>
      </c>
      <c r="B280" s="88">
        <v>137371</v>
      </c>
      <c r="C280" s="72">
        <f>VLOOKUP($B280,'Выгр Торг'!$B:$P,C$1,0)</f>
        <v>121921</v>
      </c>
      <c r="D280" s="71" t="str">
        <f>VLOOKUP($B280,'Выгр Торг'!$B:$P,D$1,0)</f>
        <v>Боковые зеркала "SALiNA" (электропривод, обогрев, повторители "Плазма") для ВАЗ 2110-2112, Лада (Приора, Приора 2) (В цвет, Талая вода (светло-серый, 206))</v>
      </c>
      <c r="E280" s="72" t="str">
        <f>VLOOKUP($B280,'Выгр Торг'!$B:$P,E$1,0)</f>
        <v>Y</v>
      </c>
      <c r="F280" s="72" t="str">
        <f>VLOOKUP($B280,'Выгр Торг'!$B:$P,F$1,0)</f>
        <v>1</v>
      </c>
      <c r="G280" s="36"/>
      <c r="H280" s="28">
        <v>73949</v>
      </c>
      <c r="I280" s="53">
        <f>INDEX($I:$I,MATCH($H280,$C:$C,0))</f>
        <v>600</v>
      </c>
      <c r="J280" s="5" t="s">
        <v>2577</v>
      </c>
      <c r="K280" s="56">
        <f>INDEX($K:$K,MATCH($H280,$C:$C,0))+I280</f>
        <v>4100</v>
      </c>
      <c r="L280" s="14">
        <f>VLOOKUP(K280,Наценка!$A$1:$B$8,2,1)</f>
        <v>1.4</v>
      </c>
      <c r="M280" s="56">
        <f>INDEX($M:$M,MATCH($H280,$C:$C,0))+I280*$M$2</f>
        <v>5680</v>
      </c>
      <c r="N280" s="57">
        <f t="shared" si="28"/>
        <v>5690</v>
      </c>
      <c r="O280" s="72">
        <f>VLOOKUP($B280,'Выгр Торг'!$B:$P,O$1,0)</f>
        <v>4100</v>
      </c>
      <c r="P280" s="72">
        <f>VLOOKUP($B280,'Выгр Торг'!$B:$P,P$1,0)</f>
        <v>5890</v>
      </c>
      <c r="Q280" s="42">
        <f t="shared" si="29"/>
        <v>0</v>
      </c>
      <c r="R280" s="42">
        <f t="shared" si="30"/>
        <v>200</v>
      </c>
      <c r="S280" s="85">
        <f t="shared" si="34"/>
        <v>5690</v>
      </c>
      <c r="T280" s="60" t="str">
        <f>IFERROR(VLOOKUP($B280,'Из ГУГЛа'!$B:$G,4,0)*U280+V280,VLOOKUP($B280,'Из ГУГЛа'!$B:$G,4,0))</f>
        <v/>
      </c>
      <c r="U280" s="15">
        <v>1</v>
      </c>
      <c r="V280" s="59"/>
      <c r="W280" s="74">
        <f t="shared" si="31"/>
        <v>0.38780487804878039</v>
      </c>
      <c r="X280" s="74" t="str">
        <f t="shared" si="32"/>
        <v/>
      </c>
      <c r="Y280" s="74" t="str">
        <f t="shared" si="33"/>
        <v/>
      </c>
      <c r="Z280" s="77" t="s">
        <v>2579</v>
      </c>
    </row>
    <row r="281" spans="1:28" ht="60" x14ac:dyDescent="0.25">
      <c r="A281" s="71" t="str">
        <f>INDEX('Выгр Торг'!$A:$A,MATCH($B281,'Выгр Торг'!$B:$B,0))</f>
        <v>Боковые зеркала "SALiNA" (электропривод, обогрев, повторители "Плазма") для ВАЗ 2110-2112, Лада (Приора, Приора 2)</v>
      </c>
      <c r="B281" s="88">
        <v>137372</v>
      </c>
      <c r="C281" s="72">
        <f>VLOOKUP($B281,'Выгр Торг'!$B:$P,C$1,0)</f>
        <v>121922</v>
      </c>
      <c r="D281" s="71" t="str">
        <f>VLOOKUP($B281,'Выгр Торг'!$B:$P,D$1,0)</f>
        <v>Боковые зеркала "SALiNA" (электропривод, обогрев, повторители "Плазма") для ВАЗ 2110-2112, Лада (Приора, Приора 2) (В цвет, Терра (коричневый, 507))</v>
      </c>
      <c r="E281" s="72" t="str">
        <f>VLOOKUP($B281,'Выгр Торг'!$B:$P,E$1,0)</f>
        <v>Y</v>
      </c>
      <c r="F281" s="72" t="str">
        <f>VLOOKUP($B281,'Выгр Торг'!$B:$P,F$1,0)</f>
        <v>1</v>
      </c>
      <c r="G281" s="36"/>
      <c r="H281" s="28">
        <v>73949</v>
      </c>
      <c r="I281" s="53">
        <f>INDEX($I:$I,MATCH($H281,$C:$C,0))</f>
        <v>600</v>
      </c>
      <c r="J281" s="5" t="s">
        <v>2577</v>
      </c>
      <c r="K281" s="56">
        <f>INDEX($K:$K,MATCH($H281,$C:$C,0))+I281</f>
        <v>4100</v>
      </c>
      <c r="L281" s="14">
        <f>VLOOKUP(K281,Наценка!$A$1:$B$8,2,1)</f>
        <v>1.4</v>
      </c>
      <c r="M281" s="56">
        <f>INDEX($M:$M,MATCH($H281,$C:$C,0))+I281*$M$2</f>
        <v>5680</v>
      </c>
      <c r="N281" s="57">
        <f t="shared" si="28"/>
        <v>5690</v>
      </c>
      <c r="O281" s="72">
        <f>VLOOKUP($B281,'Выгр Торг'!$B:$P,O$1,0)</f>
        <v>4100</v>
      </c>
      <c r="P281" s="72">
        <f>VLOOKUP($B281,'Выгр Торг'!$B:$P,P$1,0)</f>
        <v>5890</v>
      </c>
      <c r="Q281" s="42">
        <f t="shared" si="29"/>
        <v>0</v>
      </c>
      <c r="R281" s="42">
        <f t="shared" si="30"/>
        <v>200</v>
      </c>
      <c r="S281" s="85">
        <f t="shared" si="34"/>
        <v>5690</v>
      </c>
      <c r="T281" s="60" t="str">
        <f>IFERROR(VLOOKUP($B281,'Из ГУГЛа'!$B:$G,4,0)*U281+V281,VLOOKUP($B281,'Из ГУГЛа'!$B:$G,4,0))</f>
        <v/>
      </c>
      <c r="U281" s="15">
        <v>1</v>
      </c>
      <c r="V281" s="59"/>
      <c r="W281" s="74">
        <f t="shared" si="31"/>
        <v>0.38780487804878039</v>
      </c>
      <c r="X281" s="74" t="str">
        <f t="shared" si="32"/>
        <v/>
      </c>
      <c r="Y281" s="74" t="str">
        <f t="shared" si="33"/>
        <v/>
      </c>
      <c r="Z281" s="77" t="s">
        <v>2579</v>
      </c>
    </row>
    <row r="282" spans="1:28" ht="60" x14ac:dyDescent="0.25">
      <c r="A282" s="71" t="str">
        <f>INDEX('Выгр Торг'!$A:$A,MATCH($B282,'Выгр Торг'!$B:$B,0))</f>
        <v>Боковые зеркала "SALiNA" (электропривод, обогрев, повторители "Плазма") для ВАЗ 2110-2112, Лада (Приора, Приора 2)</v>
      </c>
      <c r="B282" s="88">
        <v>137373</v>
      </c>
      <c r="C282" s="72">
        <f>VLOOKUP($B282,'Выгр Торг'!$B:$P,C$1,0)</f>
        <v>121923</v>
      </c>
      <c r="D282" s="71" t="str">
        <f>VLOOKUP($B282,'Выгр Торг'!$B:$P,D$1,0)</f>
        <v>Боковые зеркала "SALiNA" (электропривод, обогрев, повторители "Плазма") для ВАЗ 2110-2112, Лада (Приора, Приора 2) (В цвет, Триумф (серебристо-красный, 100))</v>
      </c>
      <c r="E282" s="72" t="str">
        <f>VLOOKUP($B282,'Выгр Торг'!$B:$P,E$1,0)</f>
        <v>Y</v>
      </c>
      <c r="F282" s="72" t="str">
        <f>VLOOKUP($B282,'Выгр Торг'!$B:$P,F$1,0)</f>
        <v>1</v>
      </c>
      <c r="G282" s="36"/>
      <c r="H282" s="28">
        <v>73949</v>
      </c>
      <c r="I282" s="53">
        <f>INDEX($I:$I,MATCH($H282,$C:$C,0))</f>
        <v>600</v>
      </c>
      <c r="J282" s="5" t="s">
        <v>2577</v>
      </c>
      <c r="K282" s="56">
        <f>INDEX($K:$K,MATCH($H282,$C:$C,0))+I282</f>
        <v>4100</v>
      </c>
      <c r="L282" s="14">
        <f>VLOOKUP(K282,Наценка!$A$1:$B$8,2,1)</f>
        <v>1.4</v>
      </c>
      <c r="M282" s="56">
        <f>INDEX($M:$M,MATCH($H282,$C:$C,0))+I282*$M$2</f>
        <v>5680</v>
      </c>
      <c r="N282" s="57">
        <f t="shared" si="28"/>
        <v>5690</v>
      </c>
      <c r="O282" s="72">
        <f>VLOOKUP($B282,'Выгр Торг'!$B:$P,O$1,0)</f>
        <v>4100</v>
      </c>
      <c r="P282" s="72">
        <f>VLOOKUP($B282,'Выгр Торг'!$B:$P,P$1,0)</f>
        <v>5890</v>
      </c>
      <c r="Q282" s="42">
        <f t="shared" si="29"/>
        <v>0</v>
      </c>
      <c r="R282" s="42">
        <f t="shared" si="30"/>
        <v>200</v>
      </c>
      <c r="S282" s="85">
        <f t="shared" si="34"/>
        <v>5690</v>
      </c>
      <c r="T282" s="60" t="str">
        <f>IFERROR(VLOOKUP($B282,'Из ГУГЛа'!$B:$G,4,0)*U282+V282,VLOOKUP($B282,'Из ГУГЛа'!$B:$G,4,0))</f>
        <v/>
      </c>
      <c r="U282" s="15">
        <v>1</v>
      </c>
      <c r="V282" s="59"/>
      <c r="W282" s="74">
        <f t="shared" si="31"/>
        <v>0.38780487804878039</v>
      </c>
      <c r="X282" s="74" t="str">
        <f t="shared" si="32"/>
        <v/>
      </c>
      <c r="Y282" s="74" t="str">
        <f t="shared" si="33"/>
        <v/>
      </c>
      <c r="Z282" s="77" t="s">
        <v>2579</v>
      </c>
    </row>
    <row r="283" spans="1:28" ht="60" x14ac:dyDescent="0.25">
      <c r="A283" s="71" t="str">
        <f>INDEX('Выгр Торг'!$A:$A,MATCH($B283,'Выгр Торг'!$B:$B,0))</f>
        <v>Боковые зеркала "SALiNA" (электропривод, обогрев, повторители "Плазма") для ВАЗ 2110-2112, Лада (Приора, Приора 2)</v>
      </c>
      <c r="B283" s="88">
        <v>137374</v>
      </c>
      <c r="C283" s="72">
        <f>VLOOKUP($B283,'Выгр Торг'!$B:$P,C$1,0)</f>
        <v>121924</v>
      </c>
      <c r="D283" s="71" t="str">
        <f>VLOOKUP($B283,'Выгр Торг'!$B:$P,D$1,0)</f>
        <v>Боковые зеркала "SALiNA" (электропривод, обогрев, повторители "Плазма") для ВАЗ 2110-2112, Лада (Приора, Приора 2) (В цвет, Фея (серебристо-сиреневый, 416))</v>
      </c>
      <c r="E283" s="72" t="str">
        <f>VLOOKUP($B283,'Выгр Торг'!$B:$P,E$1,0)</f>
        <v>Y</v>
      </c>
      <c r="F283" s="72" t="str">
        <f>VLOOKUP($B283,'Выгр Торг'!$B:$P,F$1,0)</f>
        <v>1</v>
      </c>
      <c r="G283" s="36"/>
      <c r="H283" s="28">
        <v>73949</v>
      </c>
      <c r="I283" s="53">
        <f>INDEX($I:$I,MATCH($H283,$C:$C,0))</f>
        <v>600</v>
      </c>
      <c r="J283" s="5" t="s">
        <v>2577</v>
      </c>
      <c r="K283" s="56">
        <f>INDEX($K:$K,MATCH($H283,$C:$C,0))+I283</f>
        <v>4100</v>
      </c>
      <c r="L283" s="14">
        <f>VLOOKUP(K283,Наценка!$A$1:$B$8,2,1)</f>
        <v>1.4</v>
      </c>
      <c r="M283" s="56">
        <f>INDEX($M:$M,MATCH($H283,$C:$C,0))+I283*$M$2</f>
        <v>5680</v>
      </c>
      <c r="N283" s="57">
        <f t="shared" si="28"/>
        <v>5690</v>
      </c>
      <c r="O283" s="72">
        <f>VLOOKUP($B283,'Выгр Торг'!$B:$P,O$1,0)</f>
        <v>4100</v>
      </c>
      <c r="P283" s="72">
        <f>VLOOKUP($B283,'Выгр Торг'!$B:$P,P$1,0)</f>
        <v>5890</v>
      </c>
      <c r="Q283" s="42">
        <f t="shared" si="29"/>
        <v>0</v>
      </c>
      <c r="R283" s="42">
        <f t="shared" si="30"/>
        <v>200</v>
      </c>
      <c r="S283" s="85">
        <f t="shared" si="34"/>
        <v>5690</v>
      </c>
      <c r="T283" s="60" t="str">
        <f>IFERROR(VLOOKUP($B283,'Из ГУГЛа'!$B:$G,4,0)*U283+V283,VLOOKUP($B283,'Из ГУГЛа'!$B:$G,4,0))</f>
        <v/>
      </c>
      <c r="U283" s="15">
        <v>1</v>
      </c>
      <c r="V283" s="59"/>
      <c r="W283" s="74">
        <f t="shared" si="31"/>
        <v>0.38780487804878039</v>
      </c>
      <c r="X283" s="74" t="str">
        <f t="shared" si="32"/>
        <v/>
      </c>
      <c r="Y283" s="74" t="str">
        <f t="shared" si="33"/>
        <v/>
      </c>
      <c r="Z283" s="77" t="s">
        <v>2579</v>
      </c>
    </row>
    <row r="284" spans="1:28" ht="60" x14ac:dyDescent="0.25">
      <c r="A284" s="71" t="str">
        <f>INDEX('Выгр Торг'!$A:$A,MATCH($B284,'Выгр Торг'!$B:$B,0))</f>
        <v>Боковые зеркала "SALiNA" (электропривод, обогрев, повторители "Плазма") для ВАЗ 2110-2112, Лада (Приора, Приора 2)</v>
      </c>
      <c r="B284" s="88">
        <v>137375</v>
      </c>
      <c r="C284" s="72">
        <f>VLOOKUP($B284,'Выгр Торг'!$B:$P,C$1,0)</f>
        <v>121925</v>
      </c>
      <c r="D284" s="71" t="str">
        <f>VLOOKUP($B284,'Выгр Торг'!$B:$P,D$1,0)</f>
        <v>Боковые зеркала "SALiNA" (электропривод, обогрев, повторители "Плазма") для ВАЗ 2110-2112, Лада (Приора, Приора 2) (В цвет, Цунами (темно-зеленый, 363))</v>
      </c>
      <c r="E284" s="72" t="str">
        <f>VLOOKUP($B284,'Выгр Торг'!$B:$P,E$1,0)</f>
        <v>Y</v>
      </c>
      <c r="F284" s="72" t="str">
        <f>VLOOKUP($B284,'Выгр Торг'!$B:$P,F$1,0)</f>
        <v>1</v>
      </c>
      <c r="G284" s="36"/>
      <c r="H284" s="28">
        <v>73949</v>
      </c>
      <c r="I284" s="53">
        <f>INDEX($I:$I,MATCH($H284,$C:$C,0))</f>
        <v>600</v>
      </c>
      <c r="J284" s="5" t="s">
        <v>2577</v>
      </c>
      <c r="K284" s="56">
        <f>INDEX($K:$K,MATCH($H284,$C:$C,0))+I284</f>
        <v>4100</v>
      </c>
      <c r="L284" s="14">
        <f>VLOOKUP(K284,Наценка!$A$1:$B$8,2,1)</f>
        <v>1.4</v>
      </c>
      <c r="M284" s="56">
        <f>INDEX($M:$M,MATCH($H284,$C:$C,0))+I284*$M$2</f>
        <v>5680</v>
      </c>
      <c r="N284" s="57">
        <f t="shared" si="28"/>
        <v>5690</v>
      </c>
      <c r="O284" s="72">
        <f>VLOOKUP($B284,'Выгр Торг'!$B:$P,O$1,0)</f>
        <v>4100</v>
      </c>
      <c r="P284" s="72">
        <f>VLOOKUP($B284,'Выгр Торг'!$B:$P,P$1,0)</f>
        <v>5890</v>
      </c>
      <c r="Q284" s="42">
        <f t="shared" si="29"/>
        <v>0</v>
      </c>
      <c r="R284" s="42">
        <f t="shared" si="30"/>
        <v>200</v>
      </c>
      <c r="S284" s="85">
        <f t="shared" si="34"/>
        <v>5690</v>
      </c>
      <c r="T284" s="60" t="str">
        <f>IFERROR(VLOOKUP($B284,'Из ГУГЛа'!$B:$G,4,0)*U284+V284,VLOOKUP($B284,'Из ГУГЛа'!$B:$G,4,0))</f>
        <v/>
      </c>
      <c r="U284" s="15">
        <v>1</v>
      </c>
      <c r="V284" s="59"/>
      <c r="W284" s="74">
        <f t="shared" si="31"/>
        <v>0.38780487804878039</v>
      </c>
      <c r="X284" s="74" t="str">
        <f t="shared" si="32"/>
        <v/>
      </c>
      <c r="Y284" s="74" t="str">
        <f t="shared" si="33"/>
        <v/>
      </c>
      <c r="Z284" s="77" t="s">
        <v>2579</v>
      </c>
    </row>
    <row r="285" spans="1:28" ht="60" x14ac:dyDescent="0.25">
      <c r="A285" s="71" t="str">
        <f>INDEX('Выгр Торг'!$A:$A,MATCH($B285,'Выгр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85" s="88">
        <v>137377</v>
      </c>
      <c r="C285" s="72">
        <f>VLOOKUP($B285,'Выгр Торг'!$B:$P,C$1,0)</f>
        <v>73969</v>
      </c>
      <c r="D285" s="71" t="str">
        <f>VLOOKUP($B285,'Выгр Торг'!$B:$P,D$1,0)</f>
        <v>Боковые зеркала "Salina" в стиле Веста (механическая регулировка, с повторителем) для ВАЗ 2110-2112, Лада (Приора, Приора 2) (Без покраски)</v>
      </c>
      <c r="E285" s="72" t="str">
        <f>VLOOKUP($B285,'Выгр Торг'!$B:$P,E$1,0)</f>
        <v>Y</v>
      </c>
      <c r="F285" s="72" t="str">
        <f>VLOOKUP($B285,'Выгр Торг'!$B:$P,F$1,0)</f>
        <v>1</v>
      </c>
      <c r="G285" s="36"/>
      <c r="H285" s="28">
        <v>73969</v>
      </c>
      <c r="I285" s="52">
        <v>600</v>
      </c>
      <c r="J285" s="5" t="s">
        <v>2577</v>
      </c>
      <c r="K285" s="73">
        <f>O285</f>
        <v>4000</v>
      </c>
      <c r="L285" s="14">
        <f>VLOOKUP(K285,Наценка!$A$1:$B$8,2,1)</f>
        <v>1.4</v>
      </c>
      <c r="M285" s="92">
        <f>Z285-100</f>
        <v>5290</v>
      </c>
      <c r="N285" s="57">
        <f t="shared" si="28"/>
        <v>5290</v>
      </c>
      <c r="O285" s="72">
        <f>VLOOKUP($B285,'Выгр Торг'!$B:$P,O$1,0)</f>
        <v>4000</v>
      </c>
      <c r="P285" s="72">
        <f>VLOOKUP($B285,'Выгр Торг'!$B:$P,P$1,0)</f>
        <v>5390</v>
      </c>
      <c r="Q285" s="42">
        <f t="shared" si="29"/>
        <v>0</v>
      </c>
      <c r="R285" s="42">
        <f t="shared" si="30"/>
        <v>100</v>
      </c>
      <c r="S285" s="85">
        <f t="shared" si="34"/>
        <v>5290</v>
      </c>
      <c r="T285" s="60">
        <f>IFERROR(VLOOKUP($B285,'Из ГУГЛа'!$B:$G,4,0)*U285+V285,VLOOKUP($B285,'Из ГУГЛа'!$B:$G,4,0))</f>
        <v>5390</v>
      </c>
      <c r="U285" s="15">
        <v>1</v>
      </c>
      <c r="V285" s="59"/>
      <c r="W285" s="74">
        <f t="shared" si="31"/>
        <v>0.32250000000000001</v>
      </c>
      <c r="X285" s="74">
        <f t="shared" si="32"/>
        <v>1.8552875695732839E-2</v>
      </c>
      <c r="Y285" s="74">
        <f t="shared" si="33"/>
        <v>0.34749999999999992</v>
      </c>
      <c r="Z285" s="75">
        <v>5390</v>
      </c>
      <c r="AA285" s="4">
        <v>500</v>
      </c>
      <c r="AB285" s="20" t="s">
        <v>2597</v>
      </c>
    </row>
    <row r="286" spans="1:28" ht="75" x14ac:dyDescent="0.25">
      <c r="A286" s="71" t="str">
        <f>INDEX('Выгр Торг'!$A:$A,MATCH($B286,'Выгр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86" s="88">
        <v>137378</v>
      </c>
      <c r="C286" s="72">
        <f>VLOOKUP($B286,'Выгр Торг'!$B:$P,C$1,0)</f>
        <v>73970</v>
      </c>
      <c r="D286" s="71" t="str">
        <f>VLOOKUP($B286,'Выгр Торг'!$B:$P,D$1,0)</f>
        <v>Боковые зеркала "Salina" в стиле Веста (механическая регулировка, с повторителем) для ВАЗ 2110-2112, Лада (Приора, Приора 2) (В цвет кузова, Уточнить у менеджера)</v>
      </c>
      <c r="E286" s="72" t="str">
        <f>VLOOKUP($B286,'Выгр Торг'!$B:$P,E$1,0)</f>
        <v>Y</v>
      </c>
      <c r="F286" s="72" t="str">
        <f>VLOOKUP($B286,'Выгр Торг'!$B:$P,F$1,0)</f>
        <v>1</v>
      </c>
      <c r="G286" s="36"/>
      <c r="H286" s="28">
        <v>73969</v>
      </c>
      <c r="I286" s="53">
        <f>INDEX($I:$I,MATCH($H286,$C:$C,0))</f>
        <v>600</v>
      </c>
      <c r="J286" s="5" t="s">
        <v>2577</v>
      </c>
      <c r="K286" s="56">
        <f>INDEX($K:$K,MATCH($H286,$C:$C,0))+I286</f>
        <v>4600</v>
      </c>
      <c r="L286" s="14">
        <f>VLOOKUP(K286,Наценка!$A$1:$B$8,2,1)</f>
        <v>1.4</v>
      </c>
      <c r="M286" s="56">
        <f>INDEX($M:$M,MATCH($H286,$C:$C,0))+I286*$M$2</f>
        <v>6070</v>
      </c>
      <c r="N286" s="57">
        <f t="shared" si="28"/>
        <v>6090</v>
      </c>
      <c r="O286" s="72">
        <f>VLOOKUP($B286,'Выгр Торг'!$B:$P,O$1,0)</f>
        <v>4600</v>
      </c>
      <c r="P286" s="72">
        <f>VLOOKUP($B286,'Выгр Торг'!$B:$P,P$1,0)</f>
        <v>6290</v>
      </c>
      <c r="Q286" s="42">
        <f t="shared" si="29"/>
        <v>0</v>
      </c>
      <c r="R286" s="42">
        <f t="shared" si="30"/>
        <v>200</v>
      </c>
      <c r="S286" s="85">
        <f t="shared" si="34"/>
        <v>6090</v>
      </c>
      <c r="T286" s="60">
        <f>IFERROR(VLOOKUP($B286,'Из ГУГЛа'!$B:$G,4,0)*U286+V286,VLOOKUP($B286,'Из ГУГЛа'!$B:$G,4,0))</f>
        <v>5890</v>
      </c>
      <c r="U286" s="15">
        <v>1</v>
      </c>
      <c r="V286" s="76">
        <f>INDEX($AA:$AA,MATCH($H286,$C:$C,0))</f>
        <v>500</v>
      </c>
      <c r="W286" s="74">
        <f t="shared" si="31"/>
        <v>0.32391304347826089</v>
      </c>
      <c r="X286" s="74">
        <f t="shared" si="32"/>
        <v>-3.3955857385398983E-2</v>
      </c>
      <c r="Y286" s="74">
        <f t="shared" si="33"/>
        <v>0.2804347826086957</v>
      </c>
      <c r="Z286" s="76">
        <f>INDEX($Z:$Z,MATCH($H286,$C:$C,0))+V286</f>
        <v>5890</v>
      </c>
      <c r="AB286" s="43" t="str">
        <f>INDEX($AB:$AB,MATCH($H286,$C:$C,0))</f>
        <v>https://motorring.ru/product/31341-erkala-stile-vesta-obogrev-povtoritel-meganika-priora</v>
      </c>
    </row>
    <row r="287" spans="1:28" ht="60" x14ac:dyDescent="0.25">
      <c r="A287" s="71" t="str">
        <f>INDEX('Выгр Торг'!$A:$A,MATCH($B287,'Выгр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87" s="88">
        <v>322398</v>
      </c>
      <c r="C287" s="72">
        <f>VLOOKUP($B287,'Выгр Торг'!$B:$P,C$1,0)</f>
        <v>322398</v>
      </c>
      <c r="D287" s="71" t="str">
        <f>VLOOKUP($B287,'Выгр Торг'!$B:$P,D$1,0)</f>
        <v>Боковые зеркала "Salina" в стиле Веста (механическая регулировка, с повторителем) для ВАЗ 2110-2112, Лада (Приора, Приора 2) (В цвет 105)</v>
      </c>
      <c r="E287" s="72" t="str">
        <f>VLOOKUP($B287,'Выгр Торг'!$B:$P,E$1,0)</f>
        <v>Y</v>
      </c>
      <c r="F287" s="72" t="str">
        <f>VLOOKUP($B287,'Выгр Торг'!$B:$P,F$1,0)</f>
        <v>1</v>
      </c>
      <c r="G287" s="36"/>
      <c r="H287" s="28">
        <v>73969</v>
      </c>
      <c r="I287" s="53">
        <f>INDEX($I:$I,MATCH($H287,$C:$C,0))</f>
        <v>600</v>
      </c>
      <c r="J287" s="5" t="s">
        <v>2577</v>
      </c>
      <c r="K287" s="56">
        <f>INDEX($K:$K,MATCH($H287,$C:$C,0))+I287</f>
        <v>4600</v>
      </c>
      <c r="L287" s="14">
        <f>VLOOKUP(K287,Наценка!$A$1:$B$8,2,1)</f>
        <v>1.4</v>
      </c>
      <c r="M287" s="56">
        <f>INDEX($M:$M,MATCH($H287,$C:$C,0))+I287*$M$2</f>
        <v>6070</v>
      </c>
      <c r="N287" s="57">
        <f t="shared" ref="N287" si="35">IF(M287&lt;=1000,(ROUNDUP(M287,-1)-1),(ROUNDUP(M287,-2)-10))</f>
        <v>6090</v>
      </c>
      <c r="O287" s="72">
        <f>VLOOKUP($B287,'Выгр Торг'!$B:$P,O$1,0)</f>
        <v>4600</v>
      </c>
      <c r="P287" s="72">
        <f>VLOOKUP($B287,'Выгр Торг'!$B:$P,P$1,0)</f>
        <v>6290</v>
      </c>
      <c r="Q287" s="42">
        <f t="shared" ref="Q287" si="36">O287-K287</f>
        <v>0</v>
      </c>
      <c r="R287" s="42">
        <f t="shared" ref="R287" si="37">P287-N287</f>
        <v>200</v>
      </c>
      <c r="S287" s="85">
        <f t="shared" si="34"/>
        <v>6090</v>
      </c>
      <c r="T287" s="60">
        <f>IFERROR(VLOOKUP($B287,'Из ГУГЛа'!$B:$G,4,0)*U287+V287,VLOOKUP($B287,'Из ГУГЛа'!$B:$G,4,0))</f>
        <v>5890</v>
      </c>
      <c r="U287" s="15">
        <v>1</v>
      </c>
      <c r="V287" s="76">
        <f>INDEX($AA:$AA,MATCH($H287,$C:$C,0))</f>
        <v>500</v>
      </c>
      <c r="W287" s="74">
        <f t="shared" ref="W287" si="38">IFERROR(S287/K287-1,"")</f>
        <v>0.32391304347826089</v>
      </c>
      <c r="X287" s="74">
        <f t="shared" ref="X287" si="39">IFERROR((Z287-S287)/Z287,"")</f>
        <v>-3.3955857385398983E-2</v>
      </c>
      <c r="Y287" s="74">
        <f t="shared" ref="Y287" si="40">IFERROR(IF(Z287="","",Z287/K287-1),"")</f>
        <v>0.2804347826086957</v>
      </c>
      <c r="Z287" s="76">
        <f>INDEX($Z:$Z,MATCH($H287,$C:$C,0))+V287</f>
        <v>5890</v>
      </c>
      <c r="AB287" s="43" t="str">
        <f>INDEX($AB:$AB,MATCH($H287,$C:$C,0))</f>
        <v>https://motorring.ru/product/31341-erkala-stile-vesta-obogrev-povtoritel-meganika-priora</v>
      </c>
    </row>
    <row r="288" spans="1:28" ht="75" x14ac:dyDescent="0.25">
      <c r="A288" s="71" t="str">
        <f>INDEX('Выгр Торг'!$A:$A,MATCH($B288,'Выгр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88" s="88">
        <v>137379</v>
      </c>
      <c r="C288" s="72">
        <f>VLOOKUP($B288,'Выгр Торг'!$B:$P,C$1,0)</f>
        <v>121737</v>
      </c>
      <c r="D288" s="71" t="str">
        <f>VLOOKUP($B288,'Выгр Торг'!$B:$P,D$1,0)</f>
        <v>Боковые зеркала "Salina" в стиле Веста (механическая регулировка, с повторителем) для ВАЗ 2110-2112, Лада (Приора, Приора 2) (В цвет, Аквамарин (серебристо-сине-зеленый, 460))</v>
      </c>
      <c r="E288" s="72" t="str">
        <f>VLOOKUP($B288,'Выгр Торг'!$B:$P,E$1,0)</f>
        <v>Y</v>
      </c>
      <c r="F288" s="72" t="str">
        <f>VLOOKUP($B288,'Выгр Торг'!$B:$P,F$1,0)</f>
        <v>1</v>
      </c>
      <c r="G288" s="36"/>
      <c r="H288" s="28">
        <v>73969</v>
      </c>
      <c r="I288" s="53">
        <f>INDEX($I:$I,MATCH($H288,$C:$C,0))</f>
        <v>600</v>
      </c>
      <c r="J288" s="5" t="s">
        <v>2577</v>
      </c>
      <c r="K288" s="56">
        <f>INDEX($K:$K,MATCH($H288,$C:$C,0))+I288</f>
        <v>4600</v>
      </c>
      <c r="L288" s="14">
        <f>VLOOKUP(K288,Наценка!$A$1:$B$8,2,1)</f>
        <v>1.4</v>
      </c>
      <c r="M288" s="56">
        <f>INDEX($M:$M,MATCH($H288,$C:$C,0))+I288*$M$2</f>
        <v>6070</v>
      </c>
      <c r="N288" s="57">
        <f t="shared" si="28"/>
        <v>6090</v>
      </c>
      <c r="O288" s="72">
        <f>VLOOKUP($B288,'Выгр Торг'!$B:$P,O$1,0)</f>
        <v>4600</v>
      </c>
      <c r="P288" s="72">
        <f>VLOOKUP($B288,'Выгр Торг'!$B:$P,P$1,0)</f>
        <v>6290</v>
      </c>
      <c r="Q288" s="42">
        <f t="shared" si="29"/>
        <v>0</v>
      </c>
      <c r="R288" s="42">
        <f t="shared" si="30"/>
        <v>200</v>
      </c>
      <c r="S288" s="85">
        <f t="shared" si="34"/>
        <v>6090</v>
      </c>
      <c r="T288" s="60">
        <f>IFERROR(VLOOKUP($B288,'Из ГУГЛа'!$B:$G,4,0)*U288+V288,VLOOKUP($B288,'Из ГУГЛа'!$B:$G,4,0))</f>
        <v>5890</v>
      </c>
      <c r="U288" s="15">
        <v>1</v>
      </c>
      <c r="V288" s="76">
        <f>INDEX($AA:$AA,MATCH($H288,$C:$C,0))</f>
        <v>500</v>
      </c>
      <c r="W288" s="74">
        <f t="shared" si="31"/>
        <v>0.32391304347826089</v>
      </c>
      <c r="X288" s="74">
        <f t="shared" si="32"/>
        <v>-3.3955857385398983E-2</v>
      </c>
      <c r="Y288" s="74">
        <f t="shared" si="33"/>
        <v>0.2804347826086957</v>
      </c>
      <c r="Z288" s="76">
        <f>INDEX($Z:$Z,MATCH($H288,$C:$C,0))+V288</f>
        <v>5890</v>
      </c>
      <c r="AB288" s="43" t="str">
        <f>INDEX($AB:$AB,MATCH($H288,$C:$C,0))</f>
        <v>https://motorring.ru/product/31341-erkala-stile-vesta-obogrev-povtoritel-meganika-priora</v>
      </c>
    </row>
    <row r="289" spans="1:28" ht="75" x14ac:dyDescent="0.25">
      <c r="A289" s="71" t="str">
        <f>INDEX('Выгр Торг'!$A:$A,MATCH($B289,'Выгр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89" s="88">
        <v>137380</v>
      </c>
      <c r="C289" s="72">
        <f>VLOOKUP($B289,'Выгр Торг'!$B:$P,C$1,0)</f>
        <v>121738</v>
      </c>
      <c r="D289" s="71" t="str">
        <f>VLOOKUP($B289,'Выгр Торг'!$B:$P,D$1,0)</f>
        <v>Боковые зеркала "Salina" в стиле Веста (механическая регулировка, с повторителем) для ВАЗ 2110-2112, Лада (Приора, Приора 2) (В цвет, Альтаир (серебристый светло-серый, 660))</v>
      </c>
      <c r="E289" s="72" t="str">
        <f>VLOOKUP($B289,'Выгр Торг'!$B:$P,E$1,0)</f>
        <v>Y</v>
      </c>
      <c r="F289" s="72" t="str">
        <f>VLOOKUP($B289,'Выгр Торг'!$B:$P,F$1,0)</f>
        <v>1</v>
      </c>
      <c r="G289" s="36"/>
      <c r="H289" s="28">
        <v>73969</v>
      </c>
      <c r="I289" s="53">
        <f>INDEX($I:$I,MATCH($H289,$C:$C,0))</f>
        <v>600</v>
      </c>
      <c r="J289" s="5" t="s">
        <v>2577</v>
      </c>
      <c r="K289" s="56">
        <f>INDEX($K:$K,MATCH($H289,$C:$C,0))+I289</f>
        <v>4600</v>
      </c>
      <c r="L289" s="14">
        <f>VLOOKUP(K289,Наценка!$A$1:$B$8,2,1)</f>
        <v>1.4</v>
      </c>
      <c r="M289" s="56">
        <f>INDEX($M:$M,MATCH($H289,$C:$C,0))+I289*$M$2</f>
        <v>6070</v>
      </c>
      <c r="N289" s="57">
        <f t="shared" si="28"/>
        <v>6090</v>
      </c>
      <c r="O289" s="72">
        <f>VLOOKUP($B289,'Выгр Торг'!$B:$P,O$1,0)</f>
        <v>4600</v>
      </c>
      <c r="P289" s="72">
        <f>VLOOKUP($B289,'Выгр Торг'!$B:$P,P$1,0)</f>
        <v>6290</v>
      </c>
      <c r="Q289" s="42">
        <f t="shared" si="29"/>
        <v>0</v>
      </c>
      <c r="R289" s="42">
        <f t="shared" si="30"/>
        <v>200</v>
      </c>
      <c r="S289" s="85">
        <f t="shared" si="34"/>
        <v>6090</v>
      </c>
      <c r="T289" s="60">
        <f>IFERROR(VLOOKUP($B289,'Из ГУГЛа'!$B:$G,4,0)*U289+V289,VLOOKUP($B289,'Из ГУГЛа'!$B:$G,4,0))</f>
        <v>5890</v>
      </c>
      <c r="U289" s="15">
        <v>1</v>
      </c>
      <c r="V289" s="76">
        <f>INDEX($AA:$AA,MATCH($H289,$C:$C,0))</f>
        <v>500</v>
      </c>
      <c r="W289" s="74">
        <f t="shared" si="31"/>
        <v>0.32391304347826089</v>
      </c>
      <c r="X289" s="74">
        <f t="shared" si="32"/>
        <v>-3.3955857385398983E-2</v>
      </c>
      <c r="Y289" s="74">
        <f t="shared" si="33"/>
        <v>0.2804347826086957</v>
      </c>
      <c r="Z289" s="76">
        <f>INDEX($Z:$Z,MATCH($H289,$C:$C,0))+V289</f>
        <v>5890</v>
      </c>
      <c r="AB289" s="43" t="str">
        <f>INDEX($AB:$AB,MATCH($H289,$C:$C,0))</f>
        <v>https://motorring.ru/product/31341-erkala-stile-vesta-obogrev-povtoritel-meganika-priora</v>
      </c>
    </row>
    <row r="290" spans="1:28" ht="75" x14ac:dyDescent="0.25">
      <c r="A290" s="71" t="str">
        <f>INDEX('Выгр Торг'!$A:$A,MATCH($B290,'Выгр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0" s="88">
        <v>137381</v>
      </c>
      <c r="C290" s="72">
        <f>VLOOKUP($B290,'Выгр Торг'!$B:$P,C$1,0)</f>
        <v>121739</v>
      </c>
      <c r="D290" s="71" t="str">
        <f>VLOOKUP($B290,'Выгр Торг'!$B:$P,D$1,0)</f>
        <v>Боковые зеркала "Salina" в стиле Веста (механическая регулировка, с повторителем) для ВАЗ 2110-2112, Лада (Приора, Приора 2) (В цвет, Амулет (серебристо-темно-зеленый, 371))</v>
      </c>
      <c r="E290" s="72" t="str">
        <f>VLOOKUP($B290,'Выгр Торг'!$B:$P,E$1,0)</f>
        <v>Y</v>
      </c>
      <c r="F290" s="72" t="str">
        <f>VLOOKUP($B290,'Выгр Торг'!$B:$P,F$1,0)</f>
        <v>1</v>
      </c>
      <c r="G290" s="36"/>
      <c r="H290" s="28">
        <v>73969</v>
      </c>
      <c r="I290" s="53">
        <f>INDEX($I:$I,MATCH($H290,$C:$C,0))</f>
        <v>600</v>
      </c>
      <c r="J290" s="5" t="s">
        <v>2577</v>
      </c>
      <c r="K290" s="56">
        <f>INDEX($K:$K,MATCH($H290,$C:$C,0))+I290</f>
        <v>4600</v>
      </c>
      <c r="L290" s="14">
        <f>VLOOKUP(K290,Наценка!$A$1:$B$8,2,1)</f>
        <v>1.4</v>
      </c>
      <c r="M290" s="56">
        <f>INDEX($M:$M,MATCH($H290,$C:$C,0))+I290*$M$2</f>
        <v>6070</v>
      </c>
      <c r="N290" s="57">
        <f t="shared" si="28"/>
        <v>6090</v>
      </c>
      <c r="O290" s="72">
        <f>VLOOKUP($B290,'Выгр Торг'!$B:$P,O$1,0)</f>
        <v>4600</v>
      </c>
      <c r="P290" s="72">
        <f>VLOOKUP($B290,'Выгр Торг'!$B:$P,P$1,0)</f>
        <v>6290</v>
      </c>
      <c r="Q290" s="42">
        <f t="shared" si="29"/>
        <v>0</v>
      </c>
      <c r="R290" s="42">
        <f t="shared" si="30"/>
        <v>200</v>
      </c>
      <c r="S290" s="85">
        <f t="shared" si="34"/>
        <v>6090</v>
      </c>
      <c r="T290" s="60">
        <f>IFERROR(VLOOKUP($B290,'Из ГУГЛа'!$B:$G,4,0)*U290+V290,VLOOKUP($B290,'Из ГУГЛа'!$B:$G,4,0))</f>
        <v>5890</v>
      </c>
      <c r="U290" s="15">
        <v>1</v>
      </c>
      <c r="V290" s="76">
        <f>INDEX($AA:$AA,MATCH($H290,$C:$C,0))</f>
        <v>500</v>
      </c>
      <c r="W290" s="74">
        <f t="shared" si="31"/>
        <v>0.32391304347826089</v>
      </c>
      <c r="X290" s="74">
        <f t="shared" si="32"/>
        <v>-3.3955857385398983E-2</v>
      </c>
      <c r="Y290" s="74">
        <f t="shared" si="33"/>
        <v>0.2804347826086957</v>
      </c>
      <c r="Z290" s="76">
        <f>INDEX($Z:$Z,MATCH($H290,$C:$C,0))+V290</f>
        <v>5890</v>
      </c>
      <c r="AB290" s="43" t="str">
        <f>INDEX($AB:$AB,MATCH($H290,$C:$C,0))</f>
        <v>https://motorring.ru/product/31341-erkala-stile-vesta-obogrev-povtoritel-meganika-priora</v>
      </c>
    </row>
    <row r="291" spans="1:28" ht="75" x14ac:dyDescent="0.25">
      <c r="A291" s="71" t="str">
        <f>INDEX('Выгр Торг'!$A:$A,MATCH($B291,'Выгр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1" s="88">
        <v>137382</v>
      </c>
      <c r="C291" s="72">
        <f>VLOOKUP($B291,'Выгр Торг'!$B:$P,C$1,0)</f>
        <v>121740</v>
      </c>
      <c r="D291" s="71" t="str">
        <f>VLOOKUP($B291,'Выгр Торг'!$B:$P,D$1,0)</f>
        <v>Боковые зеркала "Salina" в стиле Веста (механическая регулировка, с повторителем) для ВАЗ 2110-2112, Лада (Приора, Приора 2) (В цвет, Афалина (серебристо-зелено-голубой, 421))</v>
      </c>
      <c r="E291" s="72" t="str">
        <f>VLOOKUP($B291,'Выгр Торг'!$B:$P,E$1,0)</f>
        <v>Y</v>
      </c>
      <c r="F291" s="72" t="str">
        <f>VLOOKUP($B291,'Выгр Торг'!$B:$P,F$1,0)</f>
        <v>1</v>
      </c>
      <c r="G291" s="36"/>
      <c r="H291" s="28">
        <v>73969</v>
      </c>
      <c r="I291" s="53">
        <f>INDEX($I:$I,MATCH($H291,$C:$C,0))</f>
        <v>600</v>
      </c>
      <c r="J291" s="5" t="s">
        <v>2577</v>
      </c>
      <c r="K291" s="56">
        <f>INDEX($K:$K,MATCH($H291,$C:$C,0))+I291</f>
        <v>4600</v>
      </c>
      <c r="L291" s="14">
        <f>VLOOKUP(K291,Наценка!$A$1:$B$8,2,1)</f>
        <v>1.4</v>
      </c>
      <c r="M291" s="56">
        <f>INDEX($M:$M,MATCH($H291,$C:$C,0))+I291*$M$2</f>
        <v>6070</v>
      </c>
      <c r="N291" s="57">
        <f t="shared" si="28"/>
        <v>6090</v>
      </c>
      <c r="O291" s="72">
        <f>VLOOKUP($B291,'Выгр Торг'!$B:$P,O$1,0)</f>
        <v>4600</v>
      </c>
      <c r="P291" s="72">
        <f>VLOOKUP($B291,'Выгр Торг'!$B:$P,P$1,0)</f>
        <v>6290</v>
      </c>
      <c r="Q291" s="42">
        <f t="shared" si="29"/>
        <v>0</v>
      </c>
      <c r="R291" s="42">
        <f t="shared" si="30"/>
        <v>200</v>
      </c>
      <c r="S291" s="85">
        <f t="shared" si="34"/>
        <v>6090</v>
      </c>
      <c r="T291" s="60">
        <f>IFERROR(VLOOKUP($B291,'Из ГУГЛа'!$B:$G,4,0)*U291+V291,VLOOKUP($B291,'Из ГУГЛа'!$B:$G,4,0))</f>
        <v>5890</v>
      </c>
      <c r="U291" s="15">
        <v>1</v>
      </c>
      <c r="V291" s="76">
        <f>INDEX($AA:$AA,MATCH($H291,$C:$C,0))</f>
        <v>500</v>
      </c>
      <c r="W291" s="74">
        <f t="shared" si="31"/>
        <v>0.32391304347826089</v>
      </c>
      <c r="X291" s="74">
        <f t="shared" si="32"/>
        <v>-3.3955857385398983E-2</v>
      </c>
      <c r="Y291" s="74">
        <f t="shared" si="33"/>
        <v>0.2804347826086957</v>
      </c>
      <c r="Z291" s="76">
        <f>INDEX($Z:$Z,MATCH($H291,$C:$C,0))+V291</f>
        <v>5890</v>
      </c>
      <c r="AB291" s="43" t="str">
        <f>INDEX($AB:$AB,MATCH($H291,$C:$C,0))</f>
        <v>https://motorring.ru/product/31341-erkala-stile-vesta-obogrev-povtoritel-meganika-priora</v>
      </c>
    </row>
    <row r="292" spans="1:28" ht="75" x14ac:dyDescent="0.25">
      <c r="A292" s="71" t="str">
        <f>INDEX('Выгр Торг'!$A:$A,MATCH($B292,'Выгр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2" s="88">
        <v>137383</v>
      </c>
      <c r="C292" s="72">
        <f>VLOOKUP($B292,'Выгр Торг'!$B:$P,C$1,0)</f>
        <v>121741</v>
      </c>
      <c r="D292" s="71" t="str">
        <f>VLOOKUP($B292,'Выгр Торг'!$B:$P,D$1,0)</f>
        <v>Боковые зеркала "Salina" в стиле Веста (механическая регулировка, с повторителем) для ВАЗ 2110-2112, Лада (Приора, Приора 2) (В цвет, Белое облако (белый, 240))</v>
      </c>
      <c r="E292" s="72" t="str">
        <f>VLOOKUP($B292,'Выгр Торг'!$B:$P,E$1,0)</f>
        <v>Y</v>
      </c>
      <c r="F292" s="72" t="str">
        <f>VLOOKUP($B292,'Выгр Торг'!$B:$P,F$1,0)</f>
        <v>1</v>
      </c>
      <c r="G292" s="36"/>
      <c r="H292" s="28">
        <v>73969</v>
      </c>
      <c r="I292" s="53">
        <f>INDEX($I:$I,MATCH($H292,$C:$C,0))</f>
        <v>600</v>
      </c>
      <c r="J292" s="5" t="s">
        <v>2577</v>
      </c>
      <c r="K292" s="56">
        <f>INDEX($K:$K,MATCH($H292,$C:$C,0))+I292</f>
        <v>4600</v>
      </c>
      <c r="L292" s="14">
        <f>VLOOKUP(K292,Наценка!$A$1:$B$8,2,1)</f>
        <v>1.4</v>
      </c>
      <c r="M292" s="56">
        <f>INDEX($M:$M,MATCH($H292,$C:$C,0))+I292*$M$2</f>
        <v>6070</v>
      </c>
      <c r="N292" s="57">
        <f t="shared" si="28"/>
        <v>6090</v>
      </c>
      <c r="O292" s="72">
        <f>VLOOKUP($B292,'Выгр Торг'!$B:$P,O$1,0)</f>
        <v>4600</v>
      </c>
      <c r="P292" s="72">
        <f>VLOOKUP($B292,'Выгр Торг'!$B:$P,P$1,0)</f>
        <v>6290</v>
      </c>
      <c r="Q292" s="42">
        <f t="shared" si="29"/>
        <v>0</v>
      </c>
      <c r="R292" s="42">
        <f t="shared" si="30"/>
        <v>200</v>
      </c>
      <c r="S292" s="85">
        <f t="shared" si="34"/>
        <v>6090</v>
      </c>
      <c r="T292" s="60">
        <f>IFERROR(VLOOKUP($B292,'Из ГУГЛа'!$B:$G,4,0)*U292+V292,VLOOKUP($B292,'Из ГУГЛа'!$B:$G,4,0))</f>
        <v>5890</v>
      </c>
      <c r="U292" s="15">
        <v>1</v>
      </c>
      <c r="V292" s="76">
        <f>INDEX($AA:$AA,MATCH($H292,$C:$C,0))</f>
        <v>500</v>
      </c>
      <c r="W292" s="74">
        <f t="shared" si="31"/>
        <v>0.32391304347826089</v>
      </c>
      <c r="X292" s="74">
        <f t="shared" si="32"/>
        <v>-3.3955857385398983E-2</v>
      </c>
      <c r="Y292" s="74">
        <f t="shared" si="33"/>
        <v>0.2804347826086957</v>
      </c>
      <c r="Z292" s="76">
        <f>INDEX($Z:$Z,MATCH($H292,$C:$C,0))+V292</f>
        <v>5890</v>
      </c>
      <c r="AB292" s="43" t="str">
        <f>INDEX($AB:$AB,MATCH($H292,$C:$C,0))</f>
        <v>https://motorring.ru/product/31341-erkala-stile-vesta-obogrev-povtoritel-meganika-priora</v>
      </c>
    </row>
    <row r="293" spans="1:28" ht="75" x14ac:dyDescent="0.25">
      <c r="A293" s="71" t="str">
        <f>INDEX('Выгр Торг'!$A:$A,MATCH($B293,'Выгр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3" s="88">
        <v>137384</v>
      </c>
      <c r="C293" s="72">
        <f>VLOOKUP($B293,'Выгр Торг'!$B:$P,C$1,0)</f>
        <v>121742</v>
      </c>
      <c r="D293" s="71" t="str">
        <f>VLOOKUP($B293,'Выгр Торг'!$B:$P,D$1,0)</f>
        <v>Боковые зеркала "Salina" в стиле Веста (механическая регулировка, с повторителем) для ВАЗ 2110-2112, Лада (Приора, Приора 2) (В цвет, Борнео (темный серебристо-серый, 633))</v>
      </c>
      <c r="E293" s="72" t="str">
        <f>VLOOKUP($B293,'Выгр Торг'!$B:$P,E$1,0)</f>
        <v>Y</v>
      </c>
      <c r="F293" s="72" t="str">
        <f>VLOOKUP($B293,'Выгр Торг'!$B:$P,F$1,0)</f>
        <v>1</v>
      </c>
      <c r="G293" s="36"/>
      <c r="H293" s="28">
        <v>73969</v>
      </c>
      <c r="I293" s="53">
        <f>INDEX($I:$I,MATCH($H293,$C:$C,0))</f>
        <v>600</v>
      </c>
      <c r="J293" s="5" t="s">
        <v>2577</v>
      </c>
      <c r="K293" s="56">
        <f>INDEX($K:$K,MATCH($H293,$C:$C,0))+I293</f>
        <v>4600</v>
      </c>
      <c r="L293" s="14">
        <f>VLOOKUP(K293,Наценка!$A$1:$B$8,2,1)</f>
        <v>1.4</v>
      </c>
      <c r="M293" s="56">
        <f>INDEX($M:$M,MATCH($H293,$C:$C,0))+I293*$M$2</f>
        <v>6070</v>
      </c>
      <c r="N293" s="57">
        <f t="shared" si="28"/>
        <v>6090</v>
      </c>
      <c r="O293" s="72">
        <f>VLOOKUP($B293,'Выгр Торг'!$B:$P,O$1,0)</f>
        <v>4600</v>
      </c>
      <c r="P293" s="72">
        <f>VLOOKUP($B293,'Выгр Торг'!$B:$P,P$1,0)</f>
        <v>6290</v>
      </c>
      <c r="Q293" s="42">
        <f t="shared" si="29"/>
        <v>0</v>
      </c>
      <c r="R293" s="42">
        <f t="shared" si="30"/>
        <v>200</v>
      </c>
      <c r="S293" s="85">
        <f t="shared" si="34"/>
        <v>6090</v>
      </c>
      <c r="T293" s="60">
        <f>IFERROR(VLOOKUP($B293,'Из ГУГЛа'!$B:$G,4,0)*U293+V293,VLOOKUP($B293,'Из ГУГЛа'!$B:$G,4,0))</f>
        <v>5890</v>
      </c>
      <c r="U293" s="15">
        <v>1</v>
      </c>
      <c r="V293" s="76">
        <f>INDEX($AA:$AA,MATCH($H293,$C:$C,0))</f>
        <v>500</v>
      </c>
      <c r="W293" s="74">
        <f t="shared" si="31"/>
        <v>0.32391304347826089</v>
      </c>
      <c r="X293" s="74">
        <f t="shared" si="32"/>
        <v>-3.3955857385398983E-2</v>
      </c>
      <c r="Y293" s="74">
        <f t="shared" si="33"/>
        <v>0.2804347826086957</v>
      </c>
      <c r="Z293" s="76">
        <f>INDEX($Z:$Z,MATCH($H293,$C:$C,0))+V293</f>
        <v>5890</v>
      </c>
      <c r="AB293" s="43" t="str">
        <f>INDEX($AB:$AB,MATCH($H293,$C:$C,0))</f>
        <v>https://motorring.ru/product/31341-erkala-stile-vesta-obogrev-povtoritel-meganika-priora</v>
      </c>
    </row>
    <row r="294" spans="1:28" ht="75" x14ac:dyDescent="0.25">
      <c r="A294" s="71" t="str">
        <f>INDEX('Выгр Торг'!$A:$A,MATCH($B294,'Выгр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4" s="88">
        <v>137385</v>
      </c>
      <c r="C294" s="72">
        <f>VLOOKUP($B294,'Выгр Торг'!$B:$P,C$1,0)</f>
        <v>121743</v>
      </c>
      <c r="D294" s="71" t="str">
        <f>VLOOKUP($B294,'Выгр Торг'!$B:$P,D$1,0)</f>
        <v>Боковые зеркала "Salina" в стиле Веста (механическая регулировка, с повторителем) для ВАЗ 2110-2112, Лада (Приора, Приора 2) (В цвет, Викинг (темно-серый, 655))</v>
      </c>
      <c r="E294" s="72" t="str">
        <f>VLOOKUP($B294,'Выгр Торг'!$B:$P,E$1,0)</f>
        <v>Y</v>
      </c>
      <c r="F294" s="72" t="str">
        <f>VLOOKUP($B294,'Выгр Торг'!$B:$P,F$1,0)</f>
        <v>1</v>
      </c>
      <c r="G294" s="36"/>
      <c r="H294" s="28">
        <v>73969</v>
      </c>
      <c r="I294" s="53">
        <f>INDEX($I:$I,MATCH($H294,$C:$C,0))</f>
        <v>600</v>
      </c>
      <c r="J294" s="5" t="s">
        <v>2577</v>
      </c>
      <c r="K294" s="56">
        <f>INDEX($K:$K,MATCH($H294,$C:$C,0))+I294</f>
        <v>4600</v>
      </c>
      <c r="L294" s="14">
        <f>VLOOKUP(K294,Наценка!$A$1:$B$8,2,1)</f>
        <v>1.4</v>
      </c>
      <c r="M294" s="56">
        <f>INDEX($M:$M,MATCH($H294,$C:$C,0))+I294*$M$2</f>
        <v>6070</v>
      </c>
      <c r="N294" s="57">
        <f t="shared" si="28"/>
        <v>6090</v>
      </c>
      <c r="O294" s="72">
        <f>VLOOKUP($B294,'Выгр Торг'!$B:$P,O$1,0)</f>
        <v>4600</v>
      </c>
      <c r="P294" s="72">
        <f>VLOOKUP($B294,'Выгр Торг'!$B:$P,P$1,0)</f>
        <v>6290</v>
      </c>
      <c r="Q294" s="42">
        <f t="shared" si="29"/>
        <v>0</v>
      </c>
      <c r="R294" s="42">
        <f t="shared" si="30"/>
        <v>200</v>
      </c>
      <c r="S294" s="85">
        <f t="shared" si="34"/>
        <v>6090</v>
      </c>
      <c r="T294" s="60">
        <f>IFERROR(VLOOKUP($B294,'Из ГУГЛа'!$B:$G,4,0)*U294+V294,VLOOKUP($B294,'Из ГУГЛа'!$B:$G,4,0))</f>
        <v>5890</v>
      </c>
      <c r="U294" s="15">
        <v>1</v>
      </c>
      <c r="V294" s="76">
        <f>INDEX($AA:$AA,MATCH($H294,$C:$C,0))</f>
        <v>500</v>
      </c>
      <c r="W294" s="74">
        <f t="shared" si="31"/>
        <v>0.32391304347826089</v>
      </c>
      <c r="X294" s="74">
        <f t="shared" si="32"/>
        <v>-3.3955857385398983E-2</v>
      </c>
      <c r="Y294" s="74">
        <f t="shared" si="33"/>
        <v>0.2804347826086957</v>
      </c>
      <c r="Z294" s="76">
        <f>INDEX($Z:$Z,MATCH($H294,$C:$C,0))+V294</f>
        <v>5890</v>
      </c>
      <c r="AB294" s="43" t="str">
        <f>INDEX($AB:$AB,MATCH($H294,$C:$C,0))</f>
        <v>https://motorring.ru/product/31341-erkala-stile-vesta-obogrev-povtoritel-meganika-priora</v>
      </c>
    </row>
    <row r="295" spans="1:28" ht="75" x14ac:dyDescent="0.25">
      <c r="A295" s="71" t="str">
        <f>INDEX('Выгр Торг'!$A:$A,MATCH($B295,'Выгр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5" s="88">
        <v>137386</v>
      </c>
      <c r="C295" s="72">
        <f>VLOOKUP($B295,'Выгр Торг'!$B:$P,C$1,0)</f>
        <v>121744</v>
      </c>
      <c r="D295" s="71" t="str">
        <f>VLOOKUP($B295,'Выгр Торг'!$B:$P,D$1,0)</f>
        <v>Боковые зеркала "Salina" в стиле Веста (механическая регулировка, с повторителем) для ВАЗ 2110-2112, Лада (Приора, Приора 2) (В цвет, Голубая планета (сине-голубой, 418))</v>
      </c>
      <c r="E295" s="72" t="str">
        <f>VLOOKUP($B295,'Выгр Торг'!$B:$P,E$1,0)</f>
        <v>Y</v>
      </c>
      <c r="F295" s="72" t="str">
        <f>VLOOKUP($B295,'Выгр Торг'!$B:$P,F$1,0)</f>
        <v>1</v>
      </c>
      <c r="G295" s="36"/>
      <c r="H295" s="28">
        <v>73969</v>
      </c>
      <c r="I295" s="53">
        <f>INDEX($I:$I,MATCH($H295,$C:$C,0))</f>
        <v>600</v>
      </c>
      <c r="J295" s="5" t="s">
        <v>2577</v>
      </c>
      <c r="K295" s="56">
        <f>INDEX($K:$K,MATCH($H295,$C:$C,0))+I295</f>
        <v>4600</v>
      </c>
      <c r="L295" s="14">
        <f>VLOOKUP(K295,Наценка!$A$1:$B$8,2,1)</f>
        <v>1.4</v>
      </c>
      <c r="M295" s="56">
        <f>INDEX($M:$M,MATCH($H295,$C:$C,0))+I295*$M$2</f>
        <v>6070</v>
      </c>
      <c r="N295" s="57">
        <f t="shared" si="28"/>
        <v>6090</v>
      </c>
      <c r="O295" s="72">
        <f>VLOOKUP($B295,'Выгр Торг'!$B:$P,O$1,0)</f>
        <v>4600</v>
      </c>
      <c r="P295" s="72">
        <f>VLOOKUP($B295,'Выгр Торг'!$B:$P,P$1,0)</f>
        <v>6290</v>
      </c>
      <c r="Q295" s="42">
        <f t="shared" si="29"/>
        <v>0</v>
      </c>
      <c r="R295" s="42">
        <f t="shared" si="30"/>
        <v>200</v>
      </c>
      <c r="S295" s="85">
        <f t="shared" si="34"/>
        <v>6090</v>
      </c>
      <c r="T295" s="60">
        <f>IFERROR(VLOOKUP($B295,'Из ГУГЛа'!$B:$G,4,0)*U295+V295,VLOOKUP($B295,'Из ГУГЛа'!$B:$G,4,0))</f>
        <v>5890</v>
      </c>
      <c r="U295" s="15">
        <v>1</v>
      </c>
      <c r="V295" s="76">
        <f>INDEX($AA:$AA,MATCH($H295,$C:$C,0))</f>
        <v>500</v>
      </c>
      <c r="W295" s="74">
        <f t="shared" si="31"/>
        <v>0.32391304347826089</v>
      </c>
      <c r="X295" s="74">
        <f t="shared" si="32"/>
        <v>-3.3955857385398983E-2</v>
      </c>
      <c r="Y295" s="74">
        <f t="shared" si="33"/>
        <v>0.2804347826086957</v>
      </c>
      <c r="Z295" s="76">
        <f>INDEX($Z:$Z,MATCH($H295,$C:$C,0))+V295</f>
        <v>5890</v>
      </c>
      <c r="AB295" s="43" t="str">
        <f>INDEX($AB:$AB,MATCH($H295,$C:$C,0))</f>
        <v>https://motorring.ru/product/31341-erkala-stile-vesta-obogrev-povtoritel-meganika-priora</v>
      </c>
    </row>
    <row r="296" spans="1:28" ht="75" x14ac:dyDescent="0.25">
      <c r="A296" s="71" t="str">
        <f>INDEX('Выгр Торг'!$A:$A,MATCH($B296,'Выгр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6" s="88">
        <v>137387</v>
      </c>
      <c r="C296" s="72">
        <f>VLOOKUP($B296,'Выгр Торг'!$B:$P,C$1,0)</f>
        <v>121745</v>
      </c>
      <c r="D296" s="71" t="str">
        <f>VLOOKUP($B296,'Выгр Торг'!$B:$P,D$1,0)</f>
        <v>Боковые зеркала "Salina" в стиле Веста (механическая регулировка, с повторителем) для ВАЗ 2110-2112, Лада (Приора, Приора 2) (В цвет, Жимолость (серый стальной, 627))</v>
      </c>
      <c r="E296" s="72" t="str">
        <f>VLOOKUP($B296,'Выгр Торг'!$B:$P,E$1,0)</f>
        <v>Y</v>
      </c>
      <c r="F296" s="72" t="str">
        <f>VLOOKUP($B296,'Выгр Торг'!$B:$P,F$1,0)</f>
        <v>1</v>
      </c>
      <c r="G296" s="36"/>
      <c r="H296" s="28">
        <v>73969</v>
      </c>
      <c r="I296" s="53">
        <f>INDEX($I:$I,MATCH($H296,$C:$C,0))</f>
        <v>600</v>
      </c>
      <c r="J296" s="5" t="s">
        <v>2577</v>
      </c>
      <c r="K296" s="56">
        <f>INDEX($K:$K,MATCH($H296,$C:$C,0))+I296</f>
        <v>4600</v>
      </c>
      <c r="L296" s="14">
        <f>VLOOKUP(K296,Наценка!$A$1:$B$8,2,1)</f>
        <v>1.4</v>
      </c>
      <c r="M296" s="56">
        <f>INDEX($M:$M,MATCH($H296,$C:$C,0))+I296*$M$2</f>
        <v>6070</v>
      </c>
      <c r="N296" s="57">
        <f t="shared" si="28"/>
        <v>6090</v>
      </c>
      <c r="O296" s="72">
        <f>VLOOKUP($B296,'Выгр Торг'!$B:$P,O$1,0)</f>
        <v>4600</v>
      </c>
      <c r="P296" s="72">
        <f>VLOOKUP($B296,'Выгр Торг'!$B:$P,P$1,0)</f>
        <v>6290</v>
      </c>
      <c r="Q296" s="42">
        <f t="shared" si="29"/>
        <v>0</v>
      </c>
      <c r="R296" s="42">
        <f t="shared" si="30"/>
        <v>200</v>
      </c>
      <c r="S296" s="85">
        <f t="shared" si="34"/>
        <v>6090</v>
      </c>
      <c r="T296" s="60">
        <f>IFERROR(VLOOKUP($B296,'Из ГУГЛа'!$B:$G,4,0)*U296+V296,VLOOKUP($B296,'Из ГУГЛа'!$B:$G,4,0))</f>
        <v>5890</v>
      </c>
      <c r="U296" s="15">
        <v>1</v>
      </c>
      <c r="V296" s="76">
        <f>INDEX($AA:$AA,MATCH($H296,$C:$C,0))</f>
        <v>500</v>
      </c>
      <c r="W296" s="74">
        <f t="shared" si="31"/>
        <v>0.32391304347826089</v>
      </c>
      <c r="X296" s="74">
        <f t="shared" si="32"/>
        <v>-3.3955857385398983E-2</v>
      </c>
      <c r="Y296" s="74">
        <f t="shared" si="33"/>
        <v>0.2804347826086957</v>
      </c>
      <c r="Z296" s="76">
        <f>INDEX($Z:$Z,MATCH($H296,$C:$C,0))+V296</f>
        <v>5890</v>
      </c>
      <c r="AB296" s="43" t="str">
        <f>INDEX($AB:$AB,MATCH($H296,$C:$C,0))</f>
        <v>https://motorring.ru/product/31341-erkala-stile-vesta-obogrev-povtoritel-meganika-priora</v>
      </c>
    </row>
    <row r="297" spans="1:28" ht="75" x14ac:dyDescent="0.25">
      <c r="A297" s="71" t="str">
        <f>INDEX('Выгр Торг'!$A:$A,MATCH($B297,'Выгр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7" s="88">
        <v>137388</v>
      </c>
      <c r="C297" s="72">
        <f>VLOOKUP($B297,'Выгр Торг'!$B:$P,C$1,0)</f>
        <v>121746</v>
      </c>
      <c r="D297" s="71" t="str">
        <f>VLOOKUP($B297,'Выгр Торг'!$B:$P,D$1,0)</f>
        <v>Боковые зеркала "Salina" в стиле Веста (механическая регулировка, с повторителем) для ВАЗ 2110-2112, Лада (Приора, Приора 2) (В цвет, Золото инков (золотистый темно-зеленый, 347))</v>
      </c>
      <c r="E297" s="72" t="str">
        <f>VLOOKUP($B297,'Выгр Торг'!$B:$P,E$1,0)</f>
        <v>Y</v>
      </c>
      <c r="F297" s="72" t="str">
        <f>VLOOKUP($B297,'Выгр Торг'!$B:$P,F$1,0)</f>
        <v>1</v>
      </c>
      <c r="G297" s="36"/>
      <c r="H297" s="28">
        <v>73969</v>
      </c>
      <c r="I297" s="53">
        <f>INDEX($I:$I,MATCH($H297,$C:$C,0))</f>
        <v>600</v>
      </c>
      <c r="J297" s="5" t="s">
        <v>2577</v>
      </c>
      <c r="K297" s="56">
        <f>INDEX($K:$K,MATCH($H297,$C:$C,0))+I297</f>
        <v>4600</v>
      </c>
      <c r="L297" s="14">
        <f>VLOOKUP(K297,Наценка!$A$1:$B$8,2,1)</f>
        <v>1.4</v>
      </c>
      <c r="M297" s="56">
        <f>INDEX($M:$M,MATCH($H297,$C:$C,0))+I297*$M$2</f>
        <v>6070</v>
      </c>
      <c r="N297" s="57">
        <f t="shared" si="28"/>
        <v>6090</v>
      </c>
      <c r="O297" s="72">
        <f>VLOOKUP($B297,'Выгр Торг'!$B:$P,O$1,0)</f>
        <v>4600</v>
      </c>
      <c r="P297" s="72">
        <f>VLOOKUP($B297,'Выгр Торг'!$B:$P,P$1,0)</f>
        <v>6290</v>
      </c>
      <c r="Q297" s="42">
        <f t="shared" si="29"/>
        <v>0</v>
      </c>
      <c r="R297" s="42">
        <f t="shared" si="30"/>
        <v>200</v>
      </c>
      <c r="S297" s="85">
        <f t="shared" si="34"/>
        <v>6090</v>
      </c>
      <c r="T297" s="60">
        <f>IFERROR(VLOOKUP($B297,'Из ГУГЛа'!$B:$G,4,0)*U297+V297,VLOOKUP($B297,'Из ГУГЛа'!$B:$G,4,0))</f>
        <v>5890</v>
      </c>
      <c r="U297" s="15">
        <v>1</v>
      </c>
      <c r="V297" s="76">
        <f>INDEX($AA:$AA,MATCH($H297,$C:$C,0))</f>
        <v>500</v>
      </c>
      <c r="W297" s="74">
        <f t="shared" si="31"/>
        <v>0.32391304347826089</v>
      </c>
      <c r="X297" s="74">
        <f t="shared" si="32"/>
        <v>-3.3955857385398983E-2</v>
      </c>
      <c r="Y297" s="74">
        <f t="shared" si="33"/>
        <v>0.2804347826086957</v>
      </c>
      <c r="Z297" s="76">
        <f>INDEX($Z:$Z,MATCH($H297,$C:$C,0))+V297</f>
        <v>5890</v>
      </c>
      <c r="AB297" s="43" t="str">
        <f>INDEX($AB:$AB,MATCH($H297,$C:$C,0))</f>
        <v>https://motorring.ru/product/31341-erkala-stile-vesta-obogrev-povtoritel-meganika-priora</v>
      </c>
    </row>
    <row r="298" spans="1:28" ht="75" x14ac:dyDescent="0.25">
      <c r="A298" s="71" t="str">
        <f>INDEX('Выгр Торг'!$A:$A,MATCH($B298,'Выгр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8" s="88">
        <v>137389</v>
      </c>
      <c r="C298" s="72">
        <f>VLOOKUP($B298,'Выгр Торг'!$B:$P,C$1,0)</f>
        <v>121747</v>
      </c>
      <c r="D298" s="71" t="str">
        <f>VLOOKUP($B298,'Выгр Торг'!$B:$P,D$1,0)</f>
        <v>Боковые зеркала "Salina" в стиле Веста (механическая регулировка, с повторителем) для ВАЗ 2110-2112, Лада (Приора, Приора 2) (В цвет, Изумруд (серебристо-зеленый, 385))</v>
      </c>
      <c r="E298" s="72" t="str">
        <f>VLOOKUP($B298,'Выгр Торг'!$B:$P,E$1,0)</f>
        <v>Y</v>
      </c>
      <c r="F298" s="72" t="str">
        <f>VLOOKUP($B298,'Выгр Торг'!$B:$P,F$1,0)</f>
        <v>1</v>
      </c>
      <c r="G298" s="36"/>
      <c r="H298" s="28">
        <v>73969</v>
      </c>
      <c r="I298" s="53">
        <f>INDEX($I:$I,MATCH($H298,$C:$C,0))</f>
        <v>600</v>
      </c>
      <c r="J298" s="5" t="s">
        <v>2577</v>
      </c>
      <c r="K298" s="56">
        <f>INDEX($K:$K,MATCH($H298,$C:$C,0))+I298</f>
        <v>4600</v>
      </c>
      <c r="L298" s="14">
        <f>VLOOKUP(K298,Наценка!$A$1:$B$8,2,1)</f>
        <v>1.4</v>
      </c>
      <c r="M298" s="56">
        <f>INDEX($M:$M,MATCH($H298,$C:$C,0))+I298*$M$2</f>
        <v>6070</v>
      </c>
      <c r="N298" s="57">
        <f t="shared" si="28"/>
        <v>6090</v>
      </c>
      <c r="O298" s="72">
        <f>VLOOKUP($B298,'Выгр Торг'!$B:$P,O$1,0)</f>
        <v>4600</v>
      </c>
      <c r="P298" s="72">
        <f>VLOOKUP($B298,'Выгр Торг'!$B:$P,P$1,0)</f>
        <v>6290</v>
      </c>
      <c r="Q298" s="42">
        <f t="shared" si="29"/>
        <v>0</v>
      </c>
      <c r="R298" s="42">
        <f t="shared" si="30"/>
        <v>200</v>
      </c>
      <c r="S298" s="85">
        <f t="shared" si="34"/>
        <v>6090</v>
      </c>
      <c r="T298" s="60">
        <f>IFERROR(VLOOKUP($B298,'Из ГУГЛа'!$B:$G,4,0)*U298+V298,VLOOKUP($B298,'Из ГУГЛа'!$B:$G,4,0))</f>
        <v>5890</v>
      </c>
      <c r="U298" s="15">
        <v>1</v>
      </c>
      <c r="V298" s="76">
        <f>INDEX($AA:$AA,MATCH($H298,$C:$C,0))</f>
        <v>500</v>
      </c>
      <c r="W298" s="74">
        <f t="shared" si="31"/>
        <v>0.32391304347826089</v>
      </c>
      <c r="X298" s="74">
        <f t="shared" si="32"/>
        <v>-3.3955857385398983E-2</v>
      </c>
      <c r="Y298" s="74">
        <f t="shared" si="33"/>
        <v>0.2804347826086957</v>
      </c>
      <c r="Z298" s="76">
        <f>INDEX($Z:$Z,MATCH($H298,$C:$C,0))+V298</f>
        <v>5890</v>
      </c>
      <c r="AB298" s="43" t="str">
        <f>INDEX($AB:$AB,MATCH($H298,$C:$C,0))</f>
        <v>https://motorring.ru/product/31341-erkala-stile-vesta-obogrev-povtoritel-meganika-priora</v>
      </c>
    </row>
    <row r="299" spans="1:28" ht="90" x14ac:dyDescent="0.25">
      <c r="A299" s="71" t="str">
        <f>INDEX('Выгр Торг'!$A:$A,MATCH($B299,'Выгр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299" s="88">
        <v>137390</v>
      </c>
      <c r="C299" s="72">
        <f>VLOOKUP($B299,'Выгр Торг'!$B:$P,C$1,0)</f>
        <v>121748</v>
      </c>
      <c r="D299" s="71" t="str">
        <f>VLOOKUP($B299,'Выгр Торг'!$B:$P,D$1,0)</f>
        <v>Боковые зеркала "Salina" в стиле Веста (механическая регулировка, с повторителем) для ВАЗ 2110-2112, Лада (Приора, Приора 2) (В цвет, Калифорнийский мак (золотисто-красный, 190))</v>
      </c>
      <c r="E299" s="72" t="str">
        <f>VLOOKUP($B299,'Выгр Торг'!$B:$P,E$1,0)</f>
        <v>Y</v>
      </c>
      <c r="F299" s="72" t="str">
        <f>VLOOKUP($B299,'Выгр Торг'!$B:$P,F$1,0)</f>
        <v>1</v>
      </c>
      <c r="G299" s="36"/>
      <c r="H299" s="28">
        <v>73969</v>
      </c>
      <c r="I299" s="53">
        <f>INDEX($I:$I,MATCH($H299,$C:$C,0))</f>
        <v>600</v>
      </c>
      <c r="J299" s="5" t="s">
        <v>2577</v>
      </c>
      <c r="K299" s="56">
        <f>INDEX($K:$K,MATCH($H299,$C:$C,0))+I299</f>
        <v>4600</v>
      </c>
      <c r="L299" s="14">
        <f>VLOOKUP(K299,Наценка!$A$1:$B$8,2,1)</f>
        <v>1.4</v>
      </c>
      <c r="M299" s="56">
        <f>INDEX($M:$M,MATCH($H299,$C:$C,0))+I299*$M$2</f>
        <v>6070</v>
      </c>
      <c r="N299" s="57">
        <f t="shared" si="28"/>
        <v>6090</v>
      </c>
      <c r="O299" s="72">
        <f>VLOOKUP($B299,'Выгр Торг'!$B:$P,O$1,0)</f>
        <v>4600</v>
      </c>
      <c r="P299" s="72">
        <f>VLOOKUP($B299,'Выгр Торг'!$B:$P,P$1,0)</f>
        <v>6290</v>
      </c>
      <c r="Q299" s="42">
        <f t="shared" si="29"/>
        <v>0</v>
      </c>
      <c r="R299" s="42">
        <f t="shared" si="30"/>
        <v>200</v>
      </c>
      <c r="S299" s="85">
        <f t="shared" si="34"/>
        <v>6090</v>
      </c>
      <c r="T299" s="60">
        <f>IFERROR(VLOOKUP($B299,'Из ГУГЛа'!$B:$G,4,0)*U299+V299,VLOOKUP($B299,'Из ГУГЛа'!$B:$G,4,0))</f>
        <v>5890</v>
      </c>
      <c r="U299" s="15">
        <v>1</v>
      </c>
      <c r="V299" s="76">
        <f>INDEX($AA:$AA,MATCH($H299,$C:$C,0))</f>
        <v>500</v>
      </c>
      <c r="W299" s="74">
        <f t="shared" si="31"/>
        <v>0.32391304347826089</v>
      </c>
      <c r="X299" s="74">
        <f t="shared" si="32"/>
        <v>-3.3955857385398983E-2</v>
      </c>
      <c r="Y299" s="74">
        <f t="shared" si="33"/>
        <v>0.2804347826086957</v>
      </c>
      <c r="Z299" s="76">
        <f>INDEX($Z:$Z,MATCH($H299,$C:$C,0))+V299</f>
        <v>5890</v>
      </c>
      <c r="AB299" s="43" t="str">
        <f>INDEX($AB:$AB,MATCH($H299,$C:$C,0))</f>
        <v>https://motorring.ru/product/31341-erkala-stile-vesta-obogrev-povtoritel-meganika-priora</v>
      </c>
    </row>
    <row r="300" spans="1:28" ht="75" x14ac:dyDescent="0.25">
      <c r="A300" s="71" t="str">
        <f>INDEX('Выгр Торг'!$A:$A,MATCH($B300,'Выгр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0" s="88">
        <v>137391</v>
      </c>
      <c r="C300" s="72">
        <f>VLOOKUP($B300,'Выгр Торг'!$B:$P,C$1,0)</f>
        <v>121749</v>
      </c>
      <c r="D300" s="71" t="str">
        <f>VLOOKUP($B300,'Выгр Торг'!$B:$P,D$1,0)</f>
        <v>Боковые зеркала "Salina" в стиле Веста (механическая регулировка, с повторителем) для ВАЗ 2110-2112, Лада (Приора, Приора 2) (В цвет, Кварц (серый, 630))</v>
      </c>
      <c r="E300" s="72" t="str">
        <f>VLOOKUP($B300,'Выгр Торг'!$B:$P,E$1,0)</f>
        <v>Y</v>
      </c>
      <c r="F300" s="72" t="str">
        <f>VLOOKUP($B300,'Выгр Торг'!$B:$P,F$1,0)</f>
        <v>1</v>
      </c>
      <c r="G300" s="36"/>
      <c r="H300" s="28">
        <v>73969</v>
      </c>
      <c r="I300" s="53">
        <f>INDEX($I:$I,MATCH($H300,$C:$C,0))</f>
        <v>600</v>
      </c>
      <c r="J300" s="5" t="s">
        <v>2577</v>
      </c>
      <c r="K300" s="56">
        <f>INDEX($K:$K,MATCH($H300,$C:$C,0))+I300</f>
        <v>4600</v>
      </c>
      <c r="L300" s="14">
        <f>VLOOKUP(K300,Наценка!$A$1:$B$8,2,1)</f>
        <v>1.4</v>
      </c>
      <c r="M300" s="56">
        <f>INDEX($M:$M,MATCH($H300,$C:$C,0))+I300*$M$2</f>
        <v>6070</v>
      </c>
      <c r="N300" s="57">
        <f t="shared" si="28"/>
        <v>6090</v>
      </c>
      <c r="O300" s="72">
        <f>VLOOKUP($B300,'Выгр Торг'!$B:$P,O$1,0)</f>
        <v>4600</v>
      </c>
      <c r="P300" s="72">
        <f>VLOOKUP($B300,'Выгр Торг'!$B:$P,P$1,0)</f>
        <v>6290</v>
      </c>
      <c r="Q300" s="42">
        <f t="shared" si="29"/>
        <v>0</v>
      </c>
      <c r="R300" s="42">
        <f t="shared" si="30"/>
        <v>200</v>
      </c>
      <c r="S300" s="85">
        <f t="shared" si="34"/>
        <v>6090</v>
      </c>
      <c r="T300" s="60">
        <f>IFERROR(VLOOKUP($B300,'Из ГУГЛа'!$B:$G,4,0)*U300+V300,VLOOKUP($B300,'Из ГУГЛа'!$B:$G,4,0))</f>
        <v>5890</v>
      </c>
      <c r="U300" s="15">
        <v>1</v>
      </c>
      <c r="V300" s="76">
        <f>INDEX($AA:$AA,MATCH($H300,$C:$C,0))</f>
        <v>500</v>
      </c>
      <c r="W300" s="74">
        <f t="shared" si="31"/>
        <v>0.32391304347826089</v>
      </c>
      <c r="X300" s="74">
        <f t="shared" si="32"/>
        <v>-3.3955857385398983E-2</v>
      </c>
      <c r="Y300" s="74">
        <f t="shared" si="33"/>
        <v>0.2804347826086957</v>
      </c>
      <c r="Z300" s="76">
        <f>INDEX($Z:$Z,MATCH($H300,$C:$C,0))+V300</f>
        <v>5890</v>
      </c>
      <c r="AB300" s="43" t="str">
        <f>INDEX($AB:$AB,MATCH($H300,$C:$C,0))</f>
        <v>https://motorring.ru/product/31341-erkala-stile-vesta-obogrev-povtoritel-meganika-priora</v>
      </c>
    </row>
    <row r="301" spans="1:28" ht="75" x14ac:dyDescent="0.25">
      <c r="A301" s="71" t="str">
        <f>INDEX('Выгр Торг'!$A:$A,MATCH($B301,'Выгр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1" s="88">
        <v>137392</v>
      </c>
      <c r="C301" s="72">
        <f>VLOOKUP($B301,'Выгр Торг'!$B:$P,C$1,0)</f>
        <v>121750</v>
      </c>
      <c r="D301" s="71" t="str">
        <f>VLOOKUP($B301,'Выгр Торг'!$B:$P,D$1,0)</f>
        <v>Боковые зеркала "Salina" в стиле Веста (механическая регулировка, с повторителем) для ВАЗ 2110-2112, Лада (Приора, Приора 2) (В цвет, Кориандр (золотисто-коричневый, 790))</v>
      </c>
      <c r="E301" s="72" t="str">
        <f>VLOOKUP($B301,'Выгр Торг'!$B:$P,E$1,0)</f>
        <v>Y</v>
      </c>
      <c r="F301" s="72" t="str">
        <f>VLOOKUP($B301,'Выгр Торг'!$B:$P,F$1,0)</f>
        <v>1</v>
      </c>
      <c r="G301" s="36"/>
      <c r="H301" s="28">
        <v>73969</v>
      </c>
      <c r="I301" s="53">
        <f>INDEX($I:$I,MATCH($H301,$C:$C,0))</f>
        <v>600</v>
      </c>
      <c r="J301" s="5" t="s">
        <v>2577</v>
      </c>
      <c r="K301" s="56">
        <f>INDEX($K:$K,MATCH($H301,$C:$C,0))+I301</f>
        <v>4600</v>
      </c>
      <c r="L301" s="14">
        <f>VLOOKUP(K301,Наценка!$A$1:$B$8,2,1)</f>
        <v>1.4</v>
      </c>
      <c r="M301" s="56">
        <f>INDEX($M:$M,MATCH($H301,$C:$C,0))+I301*$M$2</f>
        <v>6070</v>
      </c>
      <c r="N301" s="57">
        <f t="shared" si="28"/>
        <v>6090</v>
      </c>
      <c r="O301" s="72">
        <f>VLOOKUP($B301,'Выгр Торг'!$B:$P,O$1,0)</f>
        <v>4600</v>
      </c>
      <c r="P301" s="72">
        <f>VLOOKUP($B301,'Выгр Торг'!$B:$P,P$1,0)</f>
        <v>6290</v>
      </c>
      <c r="Q301" s="42">
        <f t="shared" si="29"/>
        <v>0</v>
      </c>
      <c r="R301" s="42">
        <f t="shared" si="30"/>
        <v>200</v>
      </c>
      <c r="S301" s="85">
        <f t="shared" si="34"/>
        <v>6090</v>
      </c>
      <c r="T301" s="60">
        <f>IFERROR(VLOOKUP($B301,'Из ГУГЛа'!$B:$G,4,0)*U301+V301,VLOOKUP($B301,'Из ГУГЛа'!$B:$G,4,0))</f>
        <v>5890</v>
      </c>
      <c r="U301" s="15">
        <v>1</v>
      </c>
      <c r="V301" s="76">
        <f>INDEX($AA:$AA,MATCH($H301,$C:$C,0))</f>
        <v>500</v>
      </c>
      <c r="W301" s="74">
        <f t="shared" si="31"/>
        <v>0.32391304347826089</v>
      </c>
      <c r="X301" s="74">
        <f t="shared" si="32"/>
        <v>-3.3955857385398983E-2</v>
      </c>
      <c r="Y301" s="74">
        <f t="shared" si="33"/>
        <v>0.2804347826086957</v>
      </c>
      <c r="Z301" s="76">
        <f>INDEX($Z:$Z,MATCH($H301,$C:$C,0))+V301</f>
        <v>5890</v>
      </c>
      <c r="AB301" s="43" t="str">
        <f>INDEX($AB:$AB,MATCH($H301,$C:$C,0))</f>
        <v>https://motorring.ru/product/31341-erkala-stile-vesta-obogrev-povtoritel-meganika-priora</v>
      </c>
    </row>
    <row r="302" spans="1:28" ht="75" x14ac:dyDescent="0.25">
      <c r="A302" s="71" t="str">
        <f>INDEX('Выгр Торг'!$A:$A,MATCH($B302,'Выгр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2" s="88">
        <v>137393</v>
      </c>
      <c r="C302" s="72">
        <f>VLOOKUP($B302,'Выгр Торг'!$B:$P,C$1,0)</f>
        <v>121751</v>
      </c>
      <c r="D302" s="71" t="str">
        <f>VLOOKUP($B302,'Выгр Торг'!$B:$P,D$1,0)</f>
        <v>Боковые зеркала "Salina" в стиле Веста (механическая регулировка, с повторителем) для ВАЗ 2110-2112, Лада (Приора, Приора 2) (В цвет, Космос (черный, 665))</v>
      </c>
      <c r="E302" s="72" t="str">
        <f>VLOOKUP($B302,'Выгр Торг'!$B:$P,E$1,0)</f>
        <v>Y</v>
      </c>
      <c r="F302" s="72" t="str">
        <f>VLOOKUP($B302,'Выгр Торг'!$B:$P,F$1,0)</f>
        <v>1</v>
      </c>
      <c r="G302" s="36"/>
      <c r="H302" s="28">
        <v>73969</v>
      </c>
      <c r="I302" s="53">
        <f>INDEX($I:$I,MATCH($H302,$C:$C,0))</f>
        <v>600</v>
      </c>
      <c r="J302" s="5" t="s">
        <v>2577</v>
      </c>
      <c r="K302" s="56">
        <f>INDEX($K:$K,MATCH($H302,$C:$C,0))+I302</f>
        <v>4600</v>
      </c>
      <c r="L302" s="14">
        <f>VLOOKUP(K302,Наценка!$A$1:$B$8,2,1)</f>
        <v>1.4</v>
      </c>
      <c r="M302" s="56">
        <f>INDEX($M:$M,MATCH($H302,$C:$C,0))+I302*$M$2</f>
        <v>6070</v>
      </c>
      <c r="N302" s="57">
        <f t="shared" si="28"/>
        <v>6090</v>
      </c>
      <c r="O302" s="72">
        <f>VLOOKUP($B302,'Выгр Торг'!$B:$P,O$1,0)</f>
        <v>4600</v>
      </c>
      <c r="P302" s="72">
        <f>VLOOKUP($B302,'Выгр Торг'!$B:$P,P$1,0)</f>
        <v>6290</v>
      </c>
      <c r="Q302" s="42">
        <f t="shared" si="29"/>
        <v>0</v>
      </c>
      <c r="R302" s="42">
        <f t="shared" si="30"/>
        <v>200</v>
      </c>
      <c r="S302" s="85">
        <f t="shared" si="34"/>
        <v>6090</v>
      </c>
      <c r="T302" s="60">
        <f>IFERROR(VLOOKUP($B302,'Из ГУГЛа'!$B:$G,4,0)*U302+V302,VLOOKUP($B302,'Из ГУГЛа'!$B:$G,4,0))</f>
        <v>5890</v>
      </c>
      <c r="U302" s="15">
        <v>1</v>
      </c>
      <c r="V302" s="76">
        <f>INDEX($AA:$AA,MATCH($H302,$C:$C,0))</f>
        <v>500</v>
      </c>
      <c r="W302" s="74">
        <f t="shared" si="31"/>
        <v>0.32391304347826089</v>
      </c>
      <c r="X302" s="74">
        <f t="shared" si="32"/>
        <v>-3.3955857385398983E-2</v>
      </c>
      <c r="Y302" s="74">
        <f t="shared" si="33"/>
        <v>0.2804347826086957</v>
      </c>
      <c r="Z302" s="76">
        <f>INDEX($Z:$Z,MATCH($H302,$C:$C,0))+V302</f>
        <v>5890</v>
      </c>
      <c r="AB302" s="43" t="str">
        <f>INDEX($AB:$AB,MATCH($H302,$C:$C,0))</f>
        <v>https://motorring.ru/product/31341-erkala-stile-vesta-obogrev-povtoritel-meganika-priora</v>
      </c>
    </row>
    <row r="303" spans="1:28" ht="75" x14ac:dyDescent="0.25">
      <c r="A303" s="71" t="str">
        <f>INDEX('Выгр Торг'!$A:$A,MATCH($B303,'Выгр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3" s="88">
        <v>137394</v>
      </c>
      <c r="C303" s="72">
        <f>VLOOKUP($B303,'Выгр Торг'!$B:$P,C$1,0)</f>
        <v>121752</v>
      </c>
      <c r="D303" s="71" t="str">
        <f>VLOOKUP($B303,'Выгр Торг'!$B:$P,D$1,0)</f>
        <v>Боковые зеркала "Salina" в стиле Веста (механическая регулировка, с повторителем) для ВАЗ 2110-2112, Лада (Приора, Приора 2) (В цвет, Кристалл (светло-серый, 281))</v>
      </c>
      <c r="E303" s="72" t="str">
        <f>VLOOKUP($B303,'Выгр Торг'!$B:$P,E$1,0)</f>
        <v>Y</v>
      </c>
      <c r="F303" s="72" t="str">
        <f>VLOOKUP($B303,'Выгр Торг'!$B:$P,F$1,0)</f>
        <v>1</v>
      </c>
      <c r="G303" s="36"/>
      <c r="H303" s="28">
        <v>73969</v>
      </c>
      <c r="I303" s="53">
        <f>INDEX($I:$I,MATCH($H303,$C:$C,0))</f>
        <v>600</v>
      </c>
      <c r="J303" s="5" t="s">
        <v>2577</v>
      </c>
      <c r="K303" s="56">
        <f>INDEX($K:$K,MATCH($H303,$C:$C,0))+I303</f>
        <v>4600</v>
      </c>
      <c r="L303" s="14">
        <f>VLOOKUP(K303,Наценка!$A$1:$B$8,2,1)</f>
        <v>1.4</v>
      </c>
      <c r="M303" s="56">
        <f>INDEX($M:$M,MATCH($H303,$C:$C,0))+I303*$M$2</f>
        <v>6070</v>
      </c>
      <c r="N303" s="57">
        <f t="shared" si="28"/>
        <v>6090</v>
      </c>
      <c r="O303" s="72">
        <f>VLOOKUP($B303,'Выгр Торг'!$B:$P,O$1,0)</f>
        <v>4600</v>
      </c>
      <c r="P303" s="72">
        <f>VLOOKUP($B303,'Выгр Торг'!$B:$P,P$1,0)</f>
        <v>6290</v>
      </c>
      <c r="Q303" s="42">
        <f t="shared" si="29"/>
        <v>0</v>
      </c>
      <c r="R303" s="42">
        <f t="shared" si="30"/>
        <v>200</v>
      </c>
      <c r="S303" s="85">
        <f t="shared" si="34"/>
        <v>6090</v>
      </c>
      <c r="T303" s="60">
        <f>IFERROR(VLOOKUP($B303,'Из ГУГЛа'!$B:$G,4,0)*U303+V303,VLOOKUP($B303,'Из ГУГЛа'!$B:$G,4,0))</f>
        <v>5890</v>
      </c>
      <c r="U303" s="15">
        <v>1</v>
      </c>
      <c r="V303" s="76">
        <f>INDEX($AA:$AA,MATCH($H303,$C:$C,0))</f>
        <v>500</v>
      </c>
      <c r="W303" s="74">
        <f t="shared" si="31"/>
        <v>0.32391304347826089</v>
      </c>
      <c r="X303" s="74">
        <f t="shared" si="32"/>
        <v>-3.3955857385398983E-2</v>
      </c>
      <c r="Y303" s="74">
        <f t="shared" si="33"/>
        <v>0.2804347826086957</v>
      </c>
      <c r="Z303" s="76">
        <f>INDEX($Z:$Z,MATCH($H303,$C:$C,0))+V303</f>
        <v>5890</v>
      </c>
      <c r="AB303" s="43" t="str">
        <f>INDEX($AB:$AB,MATCH($H303,$C:$C,0))</f>
        <v>https://motorring.ru/product/31341-erkala-stile-vesta-obogrev-povtoritel-meganika-priora</v>
      </c>
    </row>
    <row r="304" spans="1:28" ht="75" x14ac:dyDescent="0.25">
      <c r="A304" s="71" t="str">
        <f>INDEX('Выгр Торг'!$A:$A,MATCH($B304,'Выгр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4" s="88">
        <v>137395</v>
      </c>
      <c r="C304" s="72">
        <f>VLOOKUP($B304,'Выгр Торг'!$B:$P,C$1,0)</f>
        <v>121754</v>
      </c>
      <c r="D304" s="71" t="str">
        <f>VLOOKUP($B304,'Выгр Торг'!$B:$P,D$1,0)</f>
        <v>Боковые зеркала "Salina" в стиле Веста (механическая регулировка, с повторителем) для ВАЗ 2110-2112, Лада (Приора, Приора 2) (В цвет, Кубок (ярко красный, 171))</v>
      </c>
      <c r="E304" s="72" t="str">
        <f>VLOOKUP($B304,'Выгр Торг'!$B:$P,E$1,0)</f>
        <v>Y</v>
      </c>
      <c r="F304" s="72" t="str">
        <f>VLOOKUP($B304,'Выгр Торг'!$B:$P,F$1,0)</f>
        <v>1</v>
      </c>
      <c r="G304" s="36"/>
      <c r="H304" s="28">
        <v>73969</v>
      </c>
      <c r="I304" s="53">
        <f>INDEX($I:$I,MATCH($H304,$C:$C,0))</f>
        <v>600</v>
      </c>
      <c r="J304" s="5" t="s">
        <v>2577</v>
      </c>
      <c r="K304" s="56">
        <f>INDEX($K:$K,MATCH($H304,$C:$C,0))+I304</f>
        <v>4600</v>
      </c>
      <c r="L304" s="14">
        <f>VLOOKUP(K304,Наценка!$A$1:$B$8,2,1)</f>
        <v>1.4</v>
      </c>
      <c r="M304" s="56">
        <f>INDEX($M:$M,MATCH($H304,$C:$C,0))+I304*$M$2</f>
        <v>6070</v>
      </c>
      <c r="N304" s="57">
        <f t="shared" si="28"/>
        <v>6090</v>
      </c>
      <c r="O304" s="72">
        <f>VLOOKUP($B304,'Выгр Торг'!$B:$P,O$1,0)</f>
        <v>4600</v>
      </c>
      <c r="P304" s="72">
        <f>VLOOKUP($B304,'Выгр Торг'!$B:$P,P$1,0)</f>
        <v>6290</v>
      </c>
      <c r="Q304" s="42">
        <f t="shared" si="29"/>
        <v>0</v>
      </c>
      <c r="R304" s="42">
        <f t="shared" si="30"/>
        <v>200</v>
      </c>
      <c r="S304" s="85">
        <f t="shared" si="34"/>
        <v>6090</v>
      </c>
      <c r="T304" s="60">
        <f>IFERROR(VLOOKUP($B304,'Из ГУГЛа'!$B:$G,4,0)*U304+V304,VLOOKUP($B304,'Из ГУГЛа'!$B:$G,4,0))</f>
        <v>5890</v>
      </c>
      <c r="U304" s="15">
        <v>1</v>
      </c>
      <c r="V304" s="76">
        <f>INDEX($AA:$AA,MATCH($H304,$C:$C,0))</f>
        <v>500</v>
      </c>
      <c r="W304" s="74">
        <f t="shared" si="31"/>
        <v>0.32391304347826089</v>
      </c>
      <c r="X304" s="74">
        <f t="shared" si="32"/>
        <v>-3.3955857385398983E-2</v>
      </c>
      <c r="Y304" s="74">
        <f t="shared" si="33"/>
        <v>0.2804347826086957</v>
      </c>
      <c r="Z304" s="76">
        <f>INDEX($Z:$Z,MATCH($H304,$C:$C,0))+V304</f>
        <v>5890</v>
      </c>
      <c r="AB304" s="43" t="str">
        <f>INDEX($AB:$AB,MATCH($H304,$C:$C,0))</f>
        <v>https://motorring.ru/product/31341-erkala-stile-vesta-obogrev-povtoritel-meganika-priora</v>
      </c>
    </row>
    <row r="305" spans="1:28" ht="75" x14ac:dyDescent="0.25">
      <c r="A305" s="71" t="str">
        <f>INDEX('Выгр Торг'!$A:$A,MATCH($B305,'Выгр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5" s="88">
        <v>257428</v>
      </c>
      <c r="C305" s="72">
        <f>VLOOKUP($B305,'Выгр Торг'!$B:$P,C$1,0)</f>
        <v>178223</v>
      </c>
      <c r="D305" s="71" t="str">
        <f>VLOOKUP($B305,'Выгр Торг'!$B:$P,D$1,0)</f>
        <v>Боковые зеркала "Salina" в стиле Веста (механическая регулировка, с повторителем) для ВАЗ 2110-2112, Лада (Приора, Приора 2) (В цвет, Ледяной (голубой, 413))</v>
      </c>
      <c r="E305" s="72" t="str">
        <f>VLOOKUP($B305,'Выгр Торг'!$B:$P,E$1,0)</f>
        <v>Y</v>
      </c>
      <c r="F305" s="72" t="str">
        <f>VLOOKUP($B305,'Выгр Торг'!$B:$P,F$1,0)</f>
        <v>1</v>
      </c>
      <c r="G305" s="36"/>
      <c r="H305" s="28">
        <v>73969</v>
      </c>
      <c r="I305" s="53">
        <f>INDEX($I:$I,MATCH($H305,$C:$C,0))</f>
        <v>600</v>
      </c>
      <c r="J305" s="5" t="s">
        <v>2577</v>
      </c>
      <c r="K305" s="56">
        <f>INDEX($K:$K,MATCH($H305,$C:$C,0))+I305</f>
        <v>4600</v>
      </c>
      <c r="L305" s="14">
        <f>VLOOKUP(K305,Наценка!$A$1:$B$8,2,1)</f>
        <v>1.4</v>
      </c>
      <c r="M305" s="56">
        <f>INDEX($M:$M,MATCH($H305,$C:$C,0))+I305*$M$2</f>
        <v>6070</v>
      </c>
      <c r="N305" s="57">
        <f t="shared" si="28"/>
        <v>6090</v>
      </c>
      <c r="O305" s="72">
        <f>VLOOKUP($B305,'Выгр Торг'!$B:$P,O$1,0)</f>
        <v>4600</v>
      </c>
      <c r="P305" s="72">
        <f>VLOOKUP($B305,'Выгр Торг'!$B:$P,P$1,0)</f>
        <v>6290</v>
      </c>
      <c r="Q305" s="42">
        <f t="shared" si="29"/>
        <v>0</v>
      </c>
      <c r="R305" s="42">
        <f t="shared" si="30"/>
        <v>200</v>
      </c>
      <c r="S305" s="85">
        <f t="shared" si="34"/>
        <v>6090</v>
      </c>
      <c r="T305" s="60">
        <f>IFERROR(VLOOKUP($B305,'Из ГУГЛа'!$B:$G,4,0)*U305+V305,VLOOKUP($B305,'Из ГУГЛа'!$B:$G,4,0))</f>
        <v>5890</v>
      </c>
      <c r="U305" s="15">
        <v>1</v>
      </c>
      <c r="V305" s="76">
        <f>INDEX($AA:$AA,MATCH($H305,$C:$C,0))</f>
        <v>500</v>
      </c>
      <c r="W305" s="74">
        <f t="shared" si="31"/>
        <v>0.32391304347826089</v>
      </c>
      <c r="X305" s="74">
        <f t="shared" si="32"/>
        <v>-3.3955857385398983E-2</v>
      </c>
      <c r="Y305" s="74">
        <f t="shared" si="33"/>
        <v>0.2804347826086957</v>
      </c>
      <c r="Z305" s="76">
        <f>INDEX($Z:$Z,MATCH($H305,$C:$C,0))+V305</f>
        <v>5890</v>
      </c>
      <c r="AB305" s="43" t="str">
        <f>INDEX($AB:$AB,MATCH($H305,$C:$C,0))</f>
        <v>https://motorring.ru/product/31341-erkala-stile-vesta-obogrev-povtoritel-meganika-priora</v>
      </c>
    </row>
    <row r="306" spans="1:28" ht="75" x14ac:dyDescent="0.25">
      <c r="A306" s="71" t="str">
        <f>INDEX('Выгр Торг'!$A:$A,MATCH($B306,'Выгр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6" s="88">
        <v>137396</v>
      </c>
      <c r="C306" s="72">
        <f>VLOOKUP($B306,'Выгр Торг'!$B:$P,C$1,0)</f>
        <v>121755</v>
      </c>
      <c r="D306" s="71" t="str">
        <f>VLOOKUP($B306,'Выгр Торг'!$B:$P,D$1,0)</f>
        <v>Боковые зеркала "Salina" в стиле Веста (механическая регулировка, с повторителем) для ВАЗ 2110-2112, Лада (Приора, Приора 2) (В цвет, Магия (серебристо-ярко-фиолетовый, 133))</v>
      </c>
      <c r="E306" s="72" t="str">
        <f>VLOOKUP($B306,'Выгр Торг'!$B:$P,E$1,0)</f>
        <v>Y</v>
      </c>
      <c r="F306" s="72" t="str">
        <f>VLOOKUP($B306,'Выгр Торг'!$B:$P,F$1,0)</f>
        <v>1</v>
      </c>
      <c r="G306" s="36"/>
      <c r="H306" s="28">
        <v>73969</v>
      </c>
      <c r="I306" s="53">
        <f>INDEX($I:$I,MATCH($H306,$C:$C,0))</f>
        <v>600</v>
      </c>
      <c r="J306" s="5" t="s">
        <v>2577</v>
      </c>
      <c r="K306" s="56">
        <f>INDEX($K:$K,MATCH($H306,$C:$C,0))+I306</f>
        <v>4600</v>
      </c>
      <c r="L306" s="14">
        <f>VLOOKUP(K306,Наценка!$A$1:$B$8,2,1)</f>
        <v>1.4</v>
      </c>
      <c r="M306" s="56">
        <f>INDEX($M:$M,MATCH($H306,$C:$C,0))+I306*$M$2</f>
        <v>6070</v>
      </c>
      <c r="N306" s="57">
        <f t="shared" si="28"/>
        <v>6090</v>
      </c>
      <c r="O306" s="72">
        <f>VLOOKUP($B306,'Выгр Торг'!$B:$P,O$1,0)</f>
        <v>4600</v>
      </c>
      <c r="P306" s="72">
        <f>VLOOKUP($B306,'Выгр Торг'!$B:$P,P$1,0)</f>
        <v>6290</v>
      </c>
      <c r="Q306" s="42">
        <f t="shared" si="29"/>
        <v>0</v>
      </c>
      <c r="R306" s="42">
        <f t="shared" si="30"/>
        <v>200</v>
      </c>
      <c r="S306" s="85">
        <f t="shared" si="34"/>
        <v>6090</v>
      </c>
      <c r="T306" s="60">
        <f>IFERROR(VLOOKUP($B306,'Из ГУГЛа'!$B:$G,4,0)*U306+V306,VLOOKUP($B306,'Из ГУГЛа'!$B:$G,4,0))</f>
        <v>5890</v>
      </c>
      <c r="U306" s="15">
        <v>1</v>
      </c>
      <c r="V306" s="76">
        <f>INDEX($AA:$AA,MATCH($H306,$C:$C,0))</f>
        <v>500</v>
      </c>
      <c r="W306" s="74">
        <f t="shared" si="31"/>
        <v>0.32391304347826089</v>
      </c>
      <c r="X306" s="74">
        <f t="shared" si="32"/>
        <v>-3.3955857385398983E-2</v>
      </c>
      <c r="Y306" s="74">
        <f t="shared" si="33"/>
        <v>0.2804347826086957</v>
      </c>
      <c r="Z306" s="76">
        <f>INDEX($Z:$Z,MATCH($H306,$C:$C,0))+V306</f>
        <v>5890</v>
      </c>
      <c r="AB306" s="43" t="str">
        <f>INDEX($AB:$AB,MATCH($H306,$C:$C,0))</f>
        <v>https://motorring.ru/product/31341-erkala-stile-vesta-obogrev-povtoritel-meganika-priora</v>
      </c>
    </row>
    <row r="307" spans="1:28" ht="75" x14ac:dyDescent="0.25">
      <c r="A307" s="71" t="str">
        <f>INDEX('Выгр Торг'!$A:$A,MATCH($B307,'Выгр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7" s="88">
        <v>137397</v>
      </c>
      <c r="C307" s="72">
        <f>VLOOKUP($B307,'Выгр Торг'!$B:$P,C$1,0)</f>
        <v>121756</v>
      </c>
      <c r="D307" s="71" t="str">
        <f>VLOOKUP($B307,'Выгр Торг'!$B:$P,D$1,0)</f>
        <v>Боковые зеркала "Salina" в стиле Веста (механическая регулировка, с повторителем) для ВАЗ 2110-2112, Лада (Приора, Приора 2) (В цвет, Миндаль (серебристо-бежево-розовый, 217))</v>
      </c>
      <c r="E307" s="72" t="str">
        <f>VLOOKUP($B307,'Выгр Торг'!$B:$P,E$1,0)</f>
        <v>Y</v>
      </c>
      <c r="F307" s="72" t="str">
        <f>VLOOKUP($B307,'Выгр Торг'!$B:$P,F$1,0)</f>
        <v>1</v>
      </c>
      <c r="G307" s="36"/>
      <c r="H307" s="28">
        <v>73969</v>
      </c>
      <c r="I307" s="53">
        <f>INDEX($I:$I,MATCH($H307,$C:$C,0))</f>
        <v>600</v>
      </c>
      <c r="J307" s="5" t="s">
        <v>2577</v>
      </c>
      <c r="K307" s="56">
        <f>INDEX($K:$K,MATCH($H307,$C:$C,0))+I307</f>
        <v>4600</v>
      </c>
      <c r="L307" s="14">
        <f>VLOOKUP(K307,Наценка!$A$1:$B$8,2,1)</f>
        <v>1.4</v>
      </c>
      <c r="M307" s="56">
        <f>INDEX($M:$M,MATCH($H307,$C:$C,0))+I307*$M$2</f>
        <v>6070</v>
      </c>
      <c r="N307" s="57">
        <f t="shared" si="28"/>
        <v>6090</v>
      </c>
      <c r="O307" s="72">
        <f>VLOOKUP($B307,'Выгр Торг'!$B:$P,O$1,0)</f>
        <v>4600</v>
      </c>
      <c r="P307" s="72">
        <f>VLOOKUP($B307,'Выгр Торг'!$B:$P,P$1,0)</f>
        <v>6290</v>
      </c>
      <c r="Q307" s="42">
        <f t="shared" si="29"/>
        <v>0</v>
      </c>
      <c r="R307" s="42">
        <f t="shared" si="30"/>
        <v>200</v>
      </c>
      <c r="S307" s="85">
        <f t="shared" si="34"/>
        <v>6090</v>
      </c>
      <c r="T307" s="60">
        <f>IFERROR(VLOOKUP($B307,'Из ГУГЛа'!$B:$G,4,0)*U307+V307,VLOOKUP($B307,'Из ГУГЛа'!$B:$G,4,0))</f>
        <v>5890</v>
      </c>
      <c r="U307" s="15">
        <v>1</v>
      </c>
      <c r="V307" s="76">
        <f>INDEX($AA:$AA,MATCH($H307,$C:$C,0))</f>
        <v>500</v>
      </c>
      <c r="W307" s="74">
        <f t="shared" si="31"/>
        <v>0.32391304347826089</v>
      </c>
      <c r="X307" s="74">
        <f t="shared" si="32"/>
        <v>-3.3955857385398983E-2</v>
      </c>
      <c r="Y307" s="74">
        <f t="shared" si="33"/>
        <v>0.2804347826086957</v>
      </c>
      <c r="Z307" s="76">
        <f>INDEX($Z:$Z,MATCH($H307,$C:$C,0))+V307</f>
        <v>5890</v>
      </c>
      <c r="AB307" s="43" t="str">
        <f>INDEX($AB:$AB,MATCH($H307,$C:$C,0))</f>
        <v>https://motorring.ru/product/31341-erkala-stile-vesta-obogrev-povtoritel-meganika-priora</v>
      </c>
    </row>
    <row r="308" spans="1:28" ht="75" x14ac:dyDescent="0.25">
      <c r="A308" s="71" t="str">
        <f>INDEX('Выгр Торг'!$A:$A,MATCH($B308,'Выгр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8" s="88">
        <v>137398</v>
      </c>
      <c r="C308" s="72">
        <f>VLOOKUP($B308,'Выгр Торг'!$B:$P,C$1,0)</f>
        <v>121757</v>
      </c>
      <c r="D308" s="71" t="str">
        <f>VLOOKUP($B308,'Выгр Торг'!$B:$P,D$1,0)</f>
        <v>Боковые зеркала "Salina" в стиле Веста (механическая регулировка, с повторителем) для ВАЗ 2110-2112, Лада (Приора, Приора 2) (В цвет, Мираж (серебристый-желто-зеленый, 280))</v>
      </c>
      <c r="E308" s="72" t="str">
        <f>VLOOKUP($B308,'Выгр Торг'!$B:$P,E$1,0)</f>
        <v>Y</v>
      </c>
      <c r="F308" s="72" t="str">
        <f>VLOOKUP($B308,'Выгр Торг'!$B:$P,F$1,0)</f>
        <v>1</v>
      </c>
      <c r="G308" s="36"/>
      <c r="H308" s="28">
        <v>73969</v>
      </c>
      <c r="I308" s="53">
        <f>INDEX($I:$I,MATCH($H308,$C:$C,0))</f>
        <v>600</v>
      </c>
      <c r="J308" s="5" t="s">
        <v>2577</v>
      </c>
      <c r="K308" s="56">
        <f>INDEX($K:$K,MATCH($H308,$C:$C,0))+I308</f>
        <v>4600</v>
      </c>
      <c r="L308" s="14">
        <f>VLOOKUP(K308,Наценка!$A$1:$B$8,2,1)</f>
        <v>1.4</v>
      </c>
      <c r="M308" s="56">
        <f>INDEX($M:$M,MATCH($H308,$C:$C,0))+I308*$M$2</f>
        <v>6070</v>
      </c>
      <c r="N308" s="57">
        <f t="shared" si="28"/>
        <v>6090</v>
      </c>
      <c r="O308" s="72">
        <f>VLOOKUP($B308,'Выгр Торг'!$B:$P,O$1,0)</f>
        <v>4600</v>
      </c>
      <c r="P308" s="72">
        <f>VLOOKUP($B308,'Выгр Торг'!$B:$P,P$1,0)</f>
        <v>6290</v>
      </c>
      <c r="Q308" s="42">
        <f t="shared" si="29"/>
        <v>0</v>
      </c>
      <c r="R308" s="42">
        <f t="shared" si="30"/>
        <v>200</v>
      </c>
      <c r="S308" s="85">
        <f t="shared" si="34"/>
        <v>6090</v>
      </c>
      <c r="T308" s="60">
        <f>IFERROR(VLOOKUP($B308,'Из ГУГЛа'!$B:$G,4,0)*U308+V308,VLOOKUP($B308,'Из ГУГЛа'!$B:$G,4,0))</f>
        <v>5890</v>
      </c>
      <c r="U308" s="15">
        <v>1</v>
      </c>
      <c r="V308" s="76">
        <f>INDEX($AA:$AA,MATCH($H308,$C:$C,0))</f>
        <v>500</v>
      </c>
      <c r="W308" s="74">
        <f t="shared" si="31"/>
        <v>0.32391304347826089</v>
      </c>
      <c r="X308" s="74">
        <f t="shared" si="32"/>
        <v>-3.3955857385398983E-2</v>
      </c>
      <c r="Y308" s="74">
        <f t="shared" si="33"/>
        <v>0.2804347826086957</v>
      </c>
      <c r="Z308" s="76">
        <f>INDEX($Z:$Z,MATCH($H308,$C:$C,0))+V308</f>
        <v>5890</v>
      </c>
      <c r="AB308" s="43" t="str">
        <f>INDEX($AB:$AB,MATCH($H308,$C:$C,0))</f>
        <v>https://motorring.ru/product/31341-erkala-stile-vesta-obogrev-povtoritel-meganika-priora</v>
      </c>
    </row>
    <row r="309" spans="1:28" ht="75" x14ac:dyDescent="0.25">
      <c r="A309" s="71" t="str">
        <f>INDEX('Выгр Торг'!$A:$A,MATCH($B309,'Выгр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09" s="88">
        <v>137399</v>
      </c>
      <c r="C309" s="72">
        <f>VLOOKUP($B309,'Выгр Торг'!$B:$P,C$1,0)</f>
        <v>121758</v>
      </c>
      <c r="D309" s="71" t="str">
        <f>VLOOKUP($B309,'Выгр Торг'!$B:$P,D$1,0)</f>
        <v>Боковые зеркала "Salina" в стиле Веста (механическая регулировка, с повторителем) для ВАЗ 2110-2112, Лада (Приора, Приора 2) (В цвет, Млечный путь (серебристо-серо-графитовый, 606))</v>
      </c>
      <c r="E309" s="72" t="str">
        <f>VLOOKUP($B309,'Выгр Торг'!$B:$P,E$1,0)</f>
        <v>Y</v>
      </c>
      <c r="F309" s="72" t="str">
        <f>VLOOKUP($B309,'Выгр Торг'!$B:$P,F$1,0)</f>
        <v>1</v>
      </c>
      <c r="G309" s="36"/>
      <c r="H309" s="28">
        <v>73969</v>
      </c>
      <c r="I309" s="53">
        <f>INDEX($I:$I,MATCH($H309,$C:$C,0))</f>
        <v>600</v>
      </c>
      <c r="J309" s="5" t="s">
        <v>2577</v>
      </c>
      <c r="K309" s="56">
        <f>INDEX($K:$K,MATCH($H309,$C:$C,0))+I309</f>
        <v>4600</v>
      </c>
      <c r="L309" s="14">
        <f>VLOOKUP(K309,Наценка!$A$1:$B$8,2,1)</f>
        <v>1.4</v>
      </c>
      <c r="M309" s="56">
        <f>INDEX($M:$M,MATCH($H309,$C:$C,0))+I309*$M$2</f>
        <v>6070</v>
      </c>
      <c r="N309" s="57">
        <f t="shared" si="28"/>
        <v>6090</v>
      </c>
      <c r="O309" s="72">
        <f>VLOOKUP($B309,'Выгр Торг'!$B:$P,O$1,0)</f>
        <v>4600</v>
      </c>
      <c r="P309" s="72">
        <f>VLOOKUP($B309,'Выгр Торг'!$B:$P,P$1,0)</f>
        <v>6290</v>
      </c>
      <c r="Q309" s="42">
        <f t="shared" si="29"/>
        <v>0</v>
      </c>
      <c r="R309" s="42">
        <f t="shared" si="30"/>
        <v>200</v>
      </c>
      <c r="S309" s="85">
        <f t="shared" si="34"/>
        <v>6090</v>
      </c>
      <c r="T309" s="60">
        <f>IFERROR(VLOOKUP($B309,'Из ГУГЛа'!$B:$G,4,0)*U309+V309,VLOOKUP($B309,'Из ГУГЛа'!$B:$G,4,0))</f>
        <v>5890</v>
      </c>
      <c r="U309" s="15">
        <v>1</v>
      </c>
      <c r="V309" s="76">
        <f>INDEX($AA:$AA,MATCH($H309,$C:$C,0))</f>
        <v>500</v>
      </c>
      <c r="W309" s="74">
        <f t="shared" si="31"/>
        <v>0.32391304347826089</v>
      </c>
      <c r="X309" s="74">
        <f t="shared" si="32"/>
        <v>-3.3955857385398983E-2</v>
      </c>
      <c r="Y309" s="74">
        <f t="shared" si="33"/>
        <v>0.2804347826086957</v>
      </c>
      <c r="Z309" s="76">
        <f>INDEX($Z:$Z,MATCH($H309,$C:$C,0))+V309</f>
        <v>5890</v>
      </c>
      <c r="AB309" s="43" t="str">
        <f>INDEX($AB:$AB,MATCH($H309,$C:$C,0))</f>
        <v>https://motorring.ru/product/31341-erkala-stile-vesta-obogrev-povtoritel-meganika-priora</v>
      </c>
    </row>
    <row r="310" spans="1:28" ht="75" x14ac:dyDescent="0.25">
      <c r="A310" s="71" t="str">
        <f>INDEX('Выгр Торг'!$A:$A,MATCH($B310,'Выгр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0" s="88">
        <v>137400</v>
      </c>
      <c r="C310" s="72">
        <f>VLOOKUP($B310,'Выгр Торг'!$B:$P,C$1,0)</f>
        <v>121759</v>
      </c>
      <c r="D310" s="71" t="str">
        <f>VLOOKUP($B310,'Выгр Торг'!$B:$P,D$1,0)</f>
        <v>Боковые зеркала "Salina" в стиле Веста (механическая регулировка, с повторителем) для ВАЗ 2110-2112, Лада (Приора, Приора 2) (В цвет, Мускари (темно синий, 426))</v>
      </c>
      <c r="E310" s="72" t="str">
        <f>VLOOKUP($B310,'Выгр Торг'!$B:$P,E$1,0)</f>
        <v>Y</v>
      </c>
      <c r="F310" s="72" t="str">
        <f>VLOOKUP($B310,'Выгр Торг'!$B:$P,F$1,0)</f>
        <v>1</v>
      </c>
      <c r="G310" s="36"/>
      <c r="H310" s="28">
        <v>73969</v>
      </c>
      <c r="I310" s="53">
        <f>INDEX($I:$I,MATCH($H310,$C:$C,0))</f>
        <v>600</v>
      </c>
      <c r="J310" s="5" t="s">
        <v>2577</v>
      </c>
      <c r="K310" s="56">
        <f>INDEX($K:$K,MATCH($H310,$C:$C,0))+I310</f>
        <v>4600</v>
      </c>
      <c r="L310" s="14">
        <f>VLOOKUP(K310,Наценка!$A$1:$B$8,2,1)</f>
        <v>1.4</v>
      </c>
      <c r="M310" s="56">
        <f>INDEX($M:$M,MATCH($H310,$C:$C,0))+I310*$M$2</f>
        <v>6070</v>
      </c>
      <c r="N310" s="57">
        <f t="shared" si="28"/>
        <v>6090</v>
      </c>
      <c r="O310" s="72">
        <f>VLOOKUP($B310,'Выгр Торг'!$B:$P,O$1,0)</f>
        <v>4600</v>
      </c>
      <c r="P310" s="72">
        <f>VLOOKUP($B310,'Выгр Торг'!$B:$P,P$1,0)</f>
        <v>6290</v>
      </c>
      <c r="Q310" s="42">
        <f t="shared" si="29"/>
        <v>0</v>
      </c>
      <c r="R310" s="42">
        <f t="shared" si="30"/>
        <v>200</v>
      </c>
      <c r="S310" s="85">
        <f t="shared" si="34"/>
        <v>6090</v>
      </c>
      <c r="T310" s="60">
        <f>IFERROR(VLOOKUP($B310,'Из ГУГЛа'!$B:$G,4,0)*U310+V310,VLOOKUP($B310,'Из ГУГЛа'!$B:$G,4,0))</f>
        <v>5890</v>
      </c>
      <c r="U310" s="15">
        <v>1</v>
      </c>
      <c r="V310" s="76">
        <f>INDEX($AA:$AA,MATCH($H310,$C:$C,0))</f>
        <v>500</v>
      </c>
      <c r="W310" s="74">
        <f t="shared" si="31"/>
        <v>0.32391304347826089</v>
      </c>
      <c r="X310" s="74">
        <f t="shared" si="32"/>
        <v>-3.3955857385398983E-2</v>
      </c>
      <c r="Y310" s="74">
        <f t="shared" si="33"/>
        <v>0.2804347826086957</v>
      </c>
      <c r="Z310" s="76">
        <f>INDEX($Z:$Z,MATCH($H310,$C:$C,0))+V310</f>
        <v>5890</v>
      </c>
      <c r="AB310" s="43" t="str">
        <f>INDEX($AB:$AB,MATCH($H310,$C:$C,0))</f>
        <v>https://motorring.ru/product/31341-erkala-stile-vesta-obogrev-povtoritel-meganika-priora</v>
      </c>
    </row>
    <row r="311" spans="1:28" ht="75" x14ac:dyDescent="0.25">
      <c r="A311" s="71" t="str">
        <f>INDEX('Выгр Торг'!$A:$A,MATCH($B311,'Выгр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1" s="88">
        <v>137401</v>
      </c>
      <c r="C311" s="72">
        <f>VLOOKUP($B311,'Выгр Торг'!$B:$P,C$1,0)</f>
        <v>121760</v>
      </c>
      <c r="D311" s="71" t="str">
        <f>VLOOKUP($B311,'Выгр Торг'!$B:$P,D$1,0)</f>
        <v>Боковые зеркала "Salina" в стиле Веста (механическая регулировка, с повторителем) для ВАЗ 2110-2112, Лада (Приора, Приора 2) (В цвет, Нептун (серебристо-темно-серо-синий, 628))</v>
      </c>
      <c r="E311" s="72" t="str">
        <f>VLOOKUP($B311,'Выгр Торг'!$B:$P,E$1,0)</f>
        <v>Y</v>
      </c>
      <c r="F311" s="72" t="str">
        <f>VLOOKUP($B311,'Выгр Торг'!$B:$P,F$1,0)</f>
        <v>1</v>
      </c>
      <c r="G311" s="36"/>
      <c r="H311" s="28">
        <v>73969</v>
      </c>
      <c r="I311" s="53">
        <f>INDEX($I:$I,MATCH($H311,$C:$C,0))</f>
        <v>600</v>
      </c>
      <c r="J311" s="5" t="s">
        <v>2577</v>
      </c>
      <c r="K311" s="56">
        <f>INDEX($K:$K,MATCH($H311,$C:$C,0))+I311</f>
        <v>4600</v>
      </c>
      <c r="L311" s="14">
        <f>VLOOKUP(K311,Наценка!$A$1:$B$8,2,1)</f>
        <v>1.4</v>
      </c>
      <c r="M311" s="56">
        <f>INDEX($M:$M,MATCH($H311,$C:$C,0))+I311*$M$2</f>
        <v>6070</v>
      </c>
      <c r="N311" s="57">
        <f t="shared" si="28"/>
        <v>6090</v>
      </c>
      <c r="O311" s="72">
        <f>VLOOKUP($B311,'Выгр Торг'!$B:$P,O$1,0)</f>
        <v>4600</v>
      </c>
      <c r="P311" s="72">
        <f>VLOOKUP($B311,'Выгр Торг'!$B:$P,P$1,0)</f>
        <v>6290</v>
      </c>
      <c r="Q311" s="42">
        <f t="shared" si="29"/>
        <v>0</v>
      </c>
      <c r="R311" s="42">
        <f t="shared" si="30"/>
        <v>200</v>
      </c>
      <c r="S311" s="85">
        <f t="shared" si="34"/>
        <v>6090</v>
      </c>
      <c r="T311" s="60">
        <f>IFERROR(VLOOKUP($B311,'Из ГУГЛа'!$B:$G,4,0)*U311+V311,VLOOKUP($B311,'Из ГУГЛа'!$B:$G,4,0))</f>
        <v>5890</v>
      </c>
      <c r="U311" s="15">
        <v>1</v>
      </c>
      <c r="V311" s="76">
        <f>INDEX($AA:$AA,MATCH($H311,$C:$C,0))</f>
        <v>500</v>
      </c>
      <c r="W311" s="74">
        <f t="shared" si="31"/>
        <v>0.32391304347826089</v>
      </c>
      <c r="X311" s="74">
        <f t="shared" si="32"/>
        <v>-3.3955857385398983E-2</v>
      </c>
      <c r="Y311" s="74">
        <f t="shared" si="33"/>
        <v>0.2804347826086957</v>
      </c>
      <c r="Z311" s="76">
        <f>INDEX($Z:$Z,MATCH($H311,$C:$C,0))+V311</f>
        <v>5890</v>
      </c>
      <c r="AB311" s="43" t="str">
        <f>INDEX($AB:$AB,MATCH($H311,$C:$C,0))</f>
        <v>https://motorring.ru/product/31341-erkala-stile-vesta-obogrev-povtoritel-meganika-priora</v>
      </c>
    </row>
    <row r="312" spans="1:28" ht="75" x14ac:dyDescent="0.25">
      <c r="A312" s="71" t="str">
        <f>INDEX('Выгр Торг'!$A:$A,MATCH($B312,'Выгр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2" s="88">
        <v>137402</v>
      </c>
      <c r="C312" s="72">
        <f>VLOOKUP($B312,'Выгр Торг'!$B:$P,C$1,0)</f>
        <v>121761</v>
      </c>
      <c r="D312" s="71" t="str">
        <f>VLOOKUP($B312,'Выгр Торг'!$B:$P,D$1,0)</f>
        <v>Боковые зеркала "Salina" в стиле Веста (механическая регулировка, с повторителем) для ВАЗ 2110-2112, Лада (Приора, Приора 2) (В цвет, Ниагара (серебристо-серо-голубоватый, 383))</v>
      </c>
      <c r="E312" s="72" t="str">
        <f>VLOOKUP($B312,'Выгр Торг'!$B:$P,E$1,0)</f>
        <v>Y</v>
      </c>
      <c r="F312" s="72" t="str">
        <f>VLOOKUP($B312,'Выгр Торг'!$B:$P,F$1,0)</f>
        <v>1</v>
      </c>
      <c r="G312" s="36"/>
      <c r="H312" s="28">
        <v>73969</v>
      </c>
      <c r="I312" s="53">
        <f>INDEX($I:$I,MATCH($H312,$C:$C,0))</f>
        <v>600</v>
      </c>
      <c r="J312" s="5" t="s">
        <v>2577</v>
      </c>
      <c r="K312" s="56">
        <f>INDEX($K:$K,MATCH($H312,$C:$C,0))+I312</f>
        <v>4600</v>
      </c>
      <c r="L312" s="14">
        <f>VLOOKUP(K312,Наценка!$A$1:$B$8,2,1)</f>
        <v>1.4</v>
      </c>
      <c r="M312" s="56">
        <f>INDEX($M:$M,MATCH($H312,$C:$C,0))+I312*$M$2</f>
        <v>6070</v>
      </c>
      <c r="N312" s="57">
        <f t="shared" si="28"/>
        <v>6090</v>
      </c>
      <c r="O312" s="72">
        <f>VLOOKUP($B312,'Выгр Торг'!$B:$P,O$1,0)</f>
        <v>4600</v>
      </c>
      <c r="P312" s="72">
        <f>VLOOKUP($B312,'Выгр Торг'!$B:$P,P$1,0)</f>
        <v>6290</v>
      </c>
      <c r="Q312" s="42">
        <f t="shared" si="29"/>
        <v>0</v>
      </c>
      <c r="R312" s="42">
        <f t="shared" si="30"/>
        <v>200</v>
      </c>
      <c r="S312" s="85">
        <f t="shared" si="34"/>
        <v>6090</v>
      </c>
      <c r="T312" s="60">
        <f>IFERROR(VLOOKUP($B312,'Из ГУГЛа'!$B:$G,4,0)*U312+V312,VLOOKUP($B312,'Из ГУГЛа'!$B:$G,4,0))</f>
        <v>5890</v>
      </c>
      <c r="U312" s="15">
        <v>1</v>
      </c>
      <c r="V312" s="76">
        <f>INDEX($AA:$AA,MATCH($H312,$C:$C,0))</f>
        <v>500</v>
      </c>
      <c r="W312" s="74">
        <f t="shared" si="31"/>
        <v>0.32391304347826089</v>
      </c>
      <c r="X312" s="74">
        <f t="shared" si="32"/>
        <v>-3.3955857385398983E-2</v>
      </c>
      <c r="Y312" s="74">
        <f t="shared" si="33"/>
        <v>0.2804347826086957</v>
      </c>
      <c r="Z312" s="76">
        <f>INDEX($Z:$Z,MATCH($H312,$C:$C,0))+V312</f>
        <v>5890</v>
      </c>
      <c r="AB312" s="43" t="str">
        <f>INDEX($AB:$AB,MATCH($H312,$C:$C,0))</f>
        <v>https://motorring.ru/product/31341-erkala-stile-vesta-obogrev-povtoritel-meganika-priora</v>
      </c>
    </row>
    <row r="313" spans="1:28" ht="75" x14ac:dyDescent="0.25">
      <c r="A313" s="71" t="str">
        <f>INDEX('Выгр Торг'!$A:$A,MATCH($B313,'Выгр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3" s="88">
        <v>137403</v>
      </c>
      <c r="C313" s="72">
        <f>VLOOKUP($B313,'Выгр Торг'!$B:$P,C$1,0)</f>
        <v>121762</v>
      </c>
      <c r="D313" s="71" t="str">
        <f>VLOOKUP($B313,'Выгр Торг'!$B:$P,D$1,0)</f>
        <v>Боковые зеркала "Salina" в стиле Веста (механическая регулировка, с повторителем) для ВАЗ 2110-2112, Лада (Приора, Приора 2) (В цвет, Ницца (темный сине-зеленый, 328))</v>
      </c>
      <c r="E313" s="72" t="str">
        <f>VLOOKUP($B313,'Выгр Торг'!$B:$P,E$1,0)</f>
        <v>Y</v>
      </c>
      <c r="F313" s="72" t="str">
        <f>VLOOKUP($B313,'Выгр Торг'!$B:$P,F$1,0)</f>
        <v>1</v>
      </c>
      <c r="G313" s="36"/>
      <c r="H313" s="28">
        <v>73969</v>
      </c>
      <c r="I313" s="53">
        <f>INDEX($I:$I,MATCH($H313,$C:$C,0))</f>
        <v>600</v>
      </c>
      <c r="J313" s="5" t="s">
        <v>2577</v>
      </c>
      <c r="K313" s="56">
        <f>INDEX($K:$K,MATCH($H313,$C:$C,0))+I313</f>
        <v>4600</v>
      </c>
      <c r="L313" s="14">
        <f>VLOOKUP(K313,Наценка!$A$1:$B$8,2,1)</f>
        <v>1.4</v>
      </c>
      <c r="M313" s="56">
        <f>INDEX($M:$M,MATCH($H313,$C:$C,0))+I313*$M$2</f>
        <v>6070</v>
      </c>
      <c r="N313" s="57">
        <f t="shared" si="28"/>
        <v>6090</v>
      </c>
      <c r="O313" s="72">
        <f>VLOOKUP($B313,'Выгр Торг'!$B:$P,O$1,0)</f>
        <v>4600</v>
      </c>
      <c r="P313" s="72">
        <f>VLOOKUP($B313,'Выгр Торг'!$B:$P,P$1,0)</f>
        <v>6290</v>
      </c>
      <c r="Q313" s="42">
        <f t="shared" si="29"/>
        <v>0</v>
      </c>
      <c r="R313" s="42">
        <f t="shared" si="30"/>
        <v>200</v>
      </c>
      <c r="S313" s="85">
        <f t="shared" si="34"/>
        <v>6090</v>
      </c>
      <c r="T313" s="60">
        <f>IFERROR(VLOOKUP($B313,'Из ГУГЛа'!$B:$G,4,0)*U313+V313,VLOOKUP($B313,'Из ГУГЛа'!$B:$G,4,0))</f>
        <v>5890</v>
      </c>
      <c r="U313" s="15">
        <v>1</v>
      </c>
      <c r="V313" s="76">
        <f>INDEX($AA:$AA,MATCH($H313,$C:$C,0))</f>
        <v>500</v>
      </c>
      <c r="W313" s="74">
        <f t="shared" si="31"/>
        <v>0.32391304347826089</v>
      </c>
      <c r="X313" s="74">
        <f t="shared" si="32"/>
        <v>-3.3955857385398983E-2</v>
      </c>
      <c r="Y313" s="74">
        <f t="shared" si="33"/>
        <v>0.2804347826086957</v>
      </c>
      <c r="Z313" s="76">
        <f>INDEX($Z:$Z,MATCH($H313,$C:$C,0))+V313</f>
        <v>5890</v>
      </c>
      <c r="AB313" s="43" t="str">
        <f>INDEX($AB:$AB,MATCH($H313,$C:$C,0))</f>
        <v>https://motorring.ru/product/31341-erkala-stile-vesta-obogrev-povtoritel-meganika-priora</v>
      </c>
    </row>
    <row r="314" spans="1:28" ht="75" x14ac:dyDescent="0.25">
      <c r="A314" s="71" t="str">
        <f>INDEX('Выгр Торг'!$A:$A,MATCH($B314,'Выгр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4" s="88">
        <v>137404</v>
      </c>
      <c r="C314" s="72">
        <f>VLOOKUP($B314,'Выгр Торг'!$B:$P,C$1,0)</f>
        <v>121763</v>
      </c>
      <c r="D314" s="71" t="str">
        <f>VLOOKUP($B314,'Выгр Торг'!$B:$P,D$1,0)</f>
        <v>Боковые зеркала "Salina" в стиле Веста (механическая регулировка, с повторителем) для ВАЗ 2110-2112, Лада (Приора, Приора 2) (В цвет, Опал (серебристо-голубоватый, 419))</v>
      </c>
      <c r="E314" s="72" t="str">
        <f>VLOOKUP($B314,'Выгр Торг'!$B:$P,E$1,0)</f>
        <v>Y</v>
      </c>
      <c r="F314" s="72" t="str">
        <f>VLOOKUP($B314,'Выгр Торг'!$B:$P,F$1,0)</f>
        <v>1</v>
      </c>
      <c r="G314" s="36"/>
      <c r="H314" s="28">
        <v>73969</v>
      </c>
      <c r="I314" s="53">
        <f>INDEX($I:$I,MATCH($H314,$C:$C,0))</f>
        <v>600</v>
      </c>
      <c r="J314" s="5" t="s">
        <v>2577</v>
      </c>
      <c r="K314" s="56">
        <f>INDEX($K:$K,MATCH($H314,$C:$C,0))+I314</f>
        <v>4600</v>
      </c>
      <c r="L314" s="14">
        <f>VLOOKUP(K314,Наценка!$A$1:$B$8,2,1)</f>
        <v>1.4</v>
      </c>
      <c r="M314" s="56">
        <f>INDEX($M:$M,MATCH($H314,$C:$C,0))+I314*$M$2</f>
        <v>6070</v>
      </c>
      <c r="N314" s="57">
        <f t="shared" si="28"/>
        <v>6090</v>
      </c>
      <c r="O314" s="72">
        <f>VLOOKUP($B314,'Выгр Торг'!$B:$P,O$1,0)</f>
        <v>4600</v>
      </c>
      <c r="P314" s="72">
        <f>VLOOKUP($B314,'Выгр Торг'!$B:$P,P$1,0)</f>
        <v>6290</v>
      </c>
      <c r="Q314" s="42">
        <f t="shared" si="29"/>
        <v>0</v>
      </c>
      <c r="R314" s="42">
        <f t="shared" si="30"/>
        <v>200</v>
      </c>
      <c r="S314" s="85">
        <f t="shared" si="34"/>
        <v>6090</v>
      </c>
      <c r="T314" s="60">
        <f>IFERROR(VLOOKUP($B314,'Из ГУГЛа'!$B:$G,4,0)*U314+V314,VLOOKUP($B314,'Из ГУГЛа'!$B:$G,4,0))</f>
        <v>5890</v>
      </c>
      <c r="U314" s="15">
        <v>1</v>
      </c>
      <c r="V314" s="76">
        <f>INDEX($AA:$AA,MATCH($H314,$C:$C,0))</f>
        <v>500</v>
      </c>
      <c r="W314" s="74">
        <f t="shared" si="31"/>
        <v>0.32391304347826089</v>
      </c>
      <c r="X314" s="74">
        <f t="shared" si="32"/>
        <v>-3.3955857385398983E-2</v>
      </c>
      <c r="Y314" s="74">
        <f t="shared" si="33"/>
        <v>0.2804347826086957</v>
      </c>
      <c r="Z314" s="76">
        <f>INDEX($Z:$Z,MATCH($H314,$C:$C,0))+V314</f>
        <v>5890</v>
      </c>
      <c r="AB314" s="43" t="str">
        <f>INDEX($AB:$AB,MATCH($H314,$C:$C,0))</f>
        <v>https://motorring.ru/product/31341-erkala-stile-vesta-obogrev-povtoritel-meganika-priora</v>
      </c>
    </row>
    <row r="315" spans="1:28" ht="75" x14ac:dyDescent="0.25">
      <c r="A315" s="71" t="str">
        <f>INDEX('Выгр Торг'!$A:$A,MATCH($B315,'Выгр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5" s="88">
        <v>137405</v>
      </c>
      <c r="C315" s="72">
        <f>VLOOKUP($B315,'Выгр Торг'!$B:$P,C$1,0)</f>
        <v>121764</v>
      </c>
      <c r="D315" s="71" t="str">
        <f>VLOOKUP($B315,'Выгр Торг'!$B:$P,D$1,0)</f>
        <v>Боковые зеркала "Salina" в стиле Веста (механическая регулировка, с повторителем) для ВАЗ 2110-2112, Лада (Приора, Приора 2) (В цвет, Пантера (черная база, 672))</v>
      </c>
      <c r="E315" s="72" t="str">
        <f>VLOOKUP($B315,'Выгр Торг'!$B:$P,E$1,0)</f>
        <v>Y</v>
      </c>
      <c r="F315" s="72" t="str">
        <f>VLOOKUP($B315,'Выгр Торг'!$B:$P,F$1,0)</f>
        <v>1</v>
      </c>
      <c r="G315" s="36"/>
      <c r="H315" s="28">
        <v>73969</v>
      </c>
      <c r="I315" s="53">
        <f>INDEX($I:$I,MATCH($H315,$C:$C,0))</f>
        <v>600</v>
      </c>
      <c r="J315" s="5" t="s">
        <v>2577</v>
      </c>
      <c r="K315" s="56">
        <f>INDEX($K:$K,MATCH($H315,$C:$C,0))+I315</f>
        <v>4600</v>
      </c>
      <c r="L315" s="14">
        <f>VLOOKUP(K315,Наценка!$A$1:$B$8,2,1)</f>
        <v>1.4</v>
      </c>
      <c r="M315" s="56">
        <f>INDEX($M:$M,MATCH($H315,$C:$C,0))+I315*$M$2</f>
        <v>6070</v>
      </c>
      <c r="N315" s="57">
        <f t="shared" si="28"/>
        <v>6090</v>
      </c>
      <c r="O315" s="72">
        <f>VLOOKUP($B315,'Выгр Торг'!$B:$P,O$1,0)</f>
        <v>4600</v>
      </c>
      <c r="P315" s="72">
        <f>VLOOKUP($B315,'Выгр Торг'!$B:$P,P$1,0)</f>
        <v>6290</v>
      </c>
      <c r="Q315" s="42">
        <f t="shared" si="29"/>
        <v>0</v>
      </c>
      <c r="R315" s="42">
        <f t="shared" si="30"/>
        <v>200</v>
      </c>
      <c r="S315" s="85">
        <f t="shared" si="34"/>
        <v>6090</v>
      </c>
      <c r="T315" s="60">
        <f>IFERROR(VLOOKUP($B315,'Из ГУГЛа'!$B:$G,4,0)*U315+V315,VLOOKUP($B315,'Из ГУГЛа'!$B:$G,4,0))</f>
        <v>5890</v>
      </c>
      <c r="U315" s="15">
        <v>1</v>
      </c>
      <c r="V315" s="76">
        <f>INDEX($AA:$AA,MATCH($H315,$C:$C,0))</f>
        <v>500</v>
      </c>
      <c r="W315" s="74">
        <f t="shared" si="31"/>
        <v>0.32391304347826089</v>
      </c>
      <c r="X315" s="74">
        <f t="shared" si="32"/>
        <v>-3.3955857385398983E-2</v>
      </c>
      <c r="Y315" s="74">
        <f t="shared" si="33"/>
        <v>0.2804347826086957</v>
      </c>
      <c r="Z315" s="76">
        <f>INDEX($Z:$Z,MATCH($H315,$C:$C,0))+V315</f>
        <v>5890</v>
      </c>
      <c r="AB315" s="43" t="str">
        <f>INDEX($AB:$AB,MATCH($H315,$C:$C,0))</f>
        <v>https://motorring.ru/product/31341-erkala-stile-vesta-obogrev-povtoritel-meganika-priora</v>
      </c>
    </row>
    <row r="316" spans="1:28" ht="75" x14ac:dyDescent="0.25">
      <c r="A316" s="71" t="str">
        <f>INDEX('Выгр Торг'!$A:$A,MATCH($B316,'Выгр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6" s="88">
        <v>137406</v>
      </c>
      <c r="C316" s="72">
        <f>VLOOKUP($B316,'Выгр Торг'!$B:$P,C$1,0)</f>
        <v>121765</v>
      </c>
      <c r="D316" s="71" t="str">
        <f>VLOOKUP($B316,'Выгр Торг'!$B:$P,D$1,0)</f>
        <v>Боковые зеркала "Salina" в стиле Веста (механическая регулировка, с повторителем) для ВАЗ 2110-2112, Лада (Приора, Приора 2) (В цвет, Папирус (серебристо-серо-зеленоватый, 387))</v>
      </c>
      <c r="E316" s="72" t="str">
        <f>VLOOKUP($B316,'Выгр Торг'!$B:$P,E$1,0)</f>
        <v>Y</v>
      </c>
      <c r="F316" s="72" t="str">
        <f>VLOOKUP($B316,'Выгр Торг'!$B:$P,F$1,0)</f>
        <v>1</v>
      </c>
      <c r="G316" s="36"/>
      <c r="H316" s="28">
        <v>73969</v>
      </c>
      <c r="I316" s="53">
        <f>INDEX($I:$I,MATCH($H316,$C:$C,0))</f>
        <v>600</v>
      </c>
      <c r="J316" s="5" t="s">
        <v>2577</v>
      </c>
      <c r="K316" s="56">
        <f>INDEX($K:$K,MATCH($H316,$C:$C,0))+I316</f>
        <v>4600</v>
      </c>
      <c r="L316" s="14">
        <f>VLOOKUP(K316,Наценка!$A$1:$B$8,2,1)</f>
        <v>1.4</v>
      </c>
      <c r="M316" s="56">
        <f>INDEX($M:$M,MATCH($H316,$C:$C,0))+I316*$M$2</f>
        <v>6070</v>
      </c>
      <c r="N316" s="57">
        <f t="shared" si="28"/>
        <v>6090</v>
      </c>
      <c r="O316" s="72">
        <f>VLOOKUP($B316,'Выгр Торг'!$B:$P,O$1,0)</f>
        <v>4600</v>
      </c>
      <c r="P316" s="72">
        <f>VLOOKUP($B316,'Выгр Торг'!$B:$P,P$1,0)</f>
        <v>6290</v>
      </c>
      <c r="Q316" s="42">
        <f t="shared" si="29"/>
        <v>0</v>
      </c>
      <c r="R316" s="42">
        <f t="shared" si="30"/>
        <v>200</v>
      </c>
      <c r="S316" s="85">
        <f t="shared" si="34"/>
        <v>6090</v>
      </c>
      <c r="T316" s="60">
        <f>IFERROR(VLOOKUP($B316,'Из ГУГЛа'!$B:$G,4,0)*U316+V316,VLOOKUP($B316,'Из ГУГЛа'!$B:$G,4,0))</f>
        <v>5890</v>
      </c>
      <c r="U316" s="15">
        <v>1</v>
      </c>
      <c r="V316" s="76">
        <f>INDEX($AA:$AA,MATCH($H316,$C:$C,0))</f>
        <v>500</v>
      </c>
      <c r="W316" s="74">
        <f t="shared" si="31"/>
        <v>0.32391304347826089</v>
      </c>
      <c r="X316" s="74">
        <f t="shared" si="32"/>
        <v>-3.3955857385398983E-2</v>
      </c>
      <c r="Y316" s="74">
        <f t="shared" si="33"/>
        <v>0.2804347826086957</v>
      </c>
      <c r="Z316" s="76">
        <f>INDEX($Z:$Z,MATCH($H316,$C:$C,0))+V316</f>
        <v>5890</v>
      </c>
      <c r="AB316" s="43" t="str">
        <f>INDEX($AB:$AB,MATCH($H316,$C:$C,0))</f>
        <v>https://motorring.ru/product/31341-erkala-stile-vesta-obogrev-povtoritel-meganika-priora</v>
      </c>
    </row>
    <row r="317" spans="1:28" ht="75" x14ac:dyDescent="0.25">
      <c r="A317" s="71" t="str">
        <f>INDEX('Выгр Торг'!$A:$A,MATCH($B317,'Выгр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7" s="88">
        <v>137407</v>
      </c>
      <c r="C317" s="72">
        <f>VLOOKUP($B317,'Выгр Торг'!$B:$P,C$1,0)</f>
        <v>121766</v>
      </c>
      <c r="D317" s="71" t="str">
        <f>VLOOKUP($B317,'Выгр Торг'!$B:$P,D$1,0)</f>
        <v>Боковые зеркала "Salina" в стиле Веста (механическая регулировка, с повторителем) для ВАЗ 2110-2112, Лада (Приора, Приора 2) (В цвет, Персей (темно-синий, 429))</v>
      </c>
      <c r="E317" s="72" t="str">
        <f>VLOOKUP($B317,'Выгр Торг'!$B:$P,E$1,0)</f>
        <v>Y</v>
      </c>
      <c r="F317" s="72" t="str">
        <f>VLOOKUP($B317,'Выгр Торг'!$B:$P,F$1,0)</f>
        <v>1</v>
      </c>
      <c r="G317" s="36"/>
      <c r="H317" s="28">
        <v>73969</v>
      </c>
      <c r="I317" s="53">
        <f>INDEX($I:$I,MATCH($H317,$C:$C,0))</f>
        <v>600</v>
      </c>
      <c r="J317" s="5" t="s">
        <v>2577</v>
      </c>
      <c r="K317" s="56">
        <f>INDEX($K:$K,MATCH($H317,$C:$C,0))+I317</f>
        <v>4600</v>
      </c>
      <c r="L317" s="14">
        <f>VLOOKUP(K317,Наценка!$A$1:$B$8,2,1)</f>
        <v>1.4</v>
      </c>
      <c r="M317" s="56">
        <f>INDEX($M:$M,MATCH($H317,$C:$C,0))+I317*$M$2</f>
        <v>6070</v>
      </c>
      <c r="N317" s="57">
        <f t="shared" si="28"/>
        <v>6090</v>
      </c>
      <c r="O317" s="72">
        <f>VLOOKUP($B317,'Выгр Торг'!$B:$P,O$1,0)</f>
        <v>4600</v>
      </c>
      <c r="P317" s="72">
        <f>VLOOKUP($B317,'Выгр Торг'!$B:$P,P$1,0)</f>
        <v>6290</v>
      </c>
      <c r="Q317" s="42">
        <f t="shared" si="29"/>
        <v>0</v>
      </c>
      <c r="R317" s="42">
        <f t="shared" si="30"/>
        <v>200</v>
      </c>
      <c r="S317" s="85">
        <f t="shared" si="34"/>
        <v>6090</v>
      </c>
      <c r="T317" s="60">
        <f>IFERROR(VLOOKUP($B317,'Из ГУГЛа'!$B:$G,4,0)*U317+V317,VLOOKUP($B317,'Из ГУГЛа'!$B:$G,4,0))</f>
        <v>5890</v>
      </c>
      <c r="U317" s="15">
        <v>1</v>
      </c>
      <c r="V317" s="76">
        <f>INDEX($AA:$AA,MATCH($H317,$C:$C,0))</f>
        <v>500</v>
      </c>
      <c r="W317" s="74">
        <f t="shared" si="31"/>
        <v>0.32391304347826089</v>
      </c>
      <c r="X317" s="74">
        <f t="shared" si="32"/>
        <v>-3.3955857385398983E-2</v>
      </c>
      <c r="Y317" s="74">
        <f t="shared" si="33"/>
        <v>0.2804347826086957</v>
      </c>
      <c r="Z317" s="76">
        <f>INDEX($Z:$Z,MATCH($H317,$C:$C,0))+V317</f>
        <v>5890</v>
      </c>
      <c r="AB317" s="43" t="str">
        <f>INDEX($AB:$AB,MATCH($H317,$C:$C,0))</f>
        <v>https://motorring.ru/product/31341-erkala-stile-vesta-obogrev-povtoritel-meganika-priora</v>
      </c>
    </row>
    <row r="318" spans="1:28" ht="75" x14ac:dyDescent="0.25">
      <c r="A318" s="71" t="str">
        <f>INDEX('Выгр Торг'!$A:$A,MATCH($B318,'Выгр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8" s="88">
        <v>137408</v>
      </c>
      <c r="C318" s="72">
        <f>VLOOKUP($B318,'Выгр Торг'!$B:$P,C$1,0)</f>
        <v>121767</v>
      </c>
      <c r="D318" s="71" t="str">
        <f>VLOOKUP($B318,'Выгр Торг'!$B:$P,D$1,0)</f>
        <v>Боковые зеркала "Salina" в стиле Веста (механическая регулировка, с повторителем) для ВАЗ 2110-2112, Лада (Приора, Приора 2) (В цвет, Пламя (темно-красный, 193))</v>
      </c>
      <c r="E318" s="72" t="str">
        <f>VLOOKUP($B318,'Выгр Торг'!$B:$P,E$1,0)</f>
        <v>Y</v>
      </c>
      <c r="F318" s="72" t="str">
        <f>VLOOKUP($B318,'Выгр Торг'!$B:$P,F$1,0)</f>
        <v>1</v>
      </c>
      <c r="G318" s="36"/>
      <c r="H318" s="28">
        <v>73969</v>
      </c>
      <c r="I318" s="53">
        <f>INDEX($I:$I,MATCH($H318,$C:$C,0))</f>
        <v>600</v>
      </c>
      <c r="J318" s="5" t="s">
        <v>2577</v>
      </c>
      <c r="K318" s="56">
        <f>INDEX($K:$K,MATCH($H318,$C:$C,0))+I318</f>
        <v>4600</v>
      </c>
      <c r="L318" s="14">
        <f>VLOOKUP(K318,Наценка!$A$1:$B$8,2,1)</f>
        <v>1.4</v>
      </c>
      <c r="M318" s="56">
        <f>INDEX($M:$M,MATCH($H318,$C:$C,0))+I318*$M$2</f>
        <v>6070</v>
      </c>
      <c r="N318" s="57">
        <f t="shared" si="28"/>
        <v>6090</v>
      </c>
      <c r="O318" s="72">
        <f>VLOOKUP($B318,'Выгр Торг'!$B:$P,O$1,0)</f>
        <v>4600</v>
      </c>
      <c r="P318" s="72">
        <f>VLOOKUP($B318,'Выгр Торг'!$B:$P,P$1,0)</f>
        <v>6290</v>
      </c>
      <c r="Q318" s="42">
        <f t="shared" si="29"/>
        <v>0</v>
      </c>
      <c r="R318" s="42">
        <f t="shared" si="30"/>
        <v>200</v>
      </c>
      <c r="S318" s="85">
        <f t="shared" si="34"/>
        <v>6090</v>
      </c>
      <c r="T318" s="60">
        <f>IFERROR(VLOOKUP($B318,'Из ГУГЛа'!$B:$G,4,0)*U318+V318,VLOOKUP($B318,'Из ГУГЛа'!$B:$G,4,0))</f>
        <v>5890</v>
      </c>
      <c r="U318" s="15">
        <v>1</v>
      </c>
      <c r="V318" s="76">
        <f>INDEX($AA:$AA,MATCH($H318,$C:$C,0))</f>
        <v>500</v>
      </c>
      <c r="W318" s="74">
        <f t="shared" si="31"/>
        <v>0.32391304347826089</v>
      </c>
      <c r="X318" s="74">
        <f t="shared" si="32"/>
        <v>-3.3955857385398983E-2</v>
      </c>
      <c r="Y318" s="74">
        <f t="shared" si="33"/>
        <v>0.2804347826086957</v>
      </c>
      <c r="Z318" s="76">
        <f>INDEX($Z:$Z,MATCH($H318,$C:$C,0))+V318</f>
        <v>5890</v>
      </c>
      <c r="AB318" s="43" t="str">
        <f>INDEX($AB:$AB,MATCH($H318,$C:$C,0))</f>
        <v>https://motorring.ru/product/31341-erkala-stile-vesta-obogrev-povtoritel-meganika-priora</v>
      </c>
    </row>
    <row r="319" spans="1:28" ht="75" x14ac:dyDescent="0.25">
      <c r="A319" s="71" t="str">
        <f>INDEX('Выгр Торг'!$A:$A,MATCH($B319,'Выгр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19" s="88">
        <v>137409</v>
      </c>
      <c r="C319" s="72">
        <f>VLOOKUP($B319,'Выгр Торг'!$B:$P,C$1,0)</f>
        <v>121768</v>
      </c>
      <c r="D319" s="71" t="str">
        <f>VLOOKUP($B319,'Выгр Торг'!$B:$P,D$1,0)</f>
        <v>Боковые зеркала "Salina" в стиле Веста (механическая регулировка, с повторителем) для ВАЗ 2110-2112, Лада (Приора, Приора 2) (В цвет, Полюс мира (серо-коричневый, 615))</v>
      </c>
      <c r="E319" s="72" t="str">
        <f>VLOOKUP($B319,'Выгр Торг'!$B:$P,E$1,0)</f>
        <v>Y</v>
      </c>
      <c r="F319" s="72" t="str">
        <f>VLOOKUP($B319,'Выгр Торг'!$B:$P,F$1,0)</f>
        <v>1</v>
      </c>
      <c r="G319" s="36"/>
      <c r="H319" s="28">
        <v>73969</v>
      </c>
      <c r="I319" s="53">
        <f>INDEX($I:$I,MATCH($H319,$C:$C,0))</f>
        <v>600</v>
      </c>
      <c r="J319" s="5" t="s">
        <v>2577</v>
      </c>
      <c r="K319" s="56">
        <f>INDEX($K:$K,MATCH($H319,$C:$C,0))+I319</f>
        <v>4600</v>
      </c>
      <c r="L319" s="14">
        <f>VLOOKUP(K319,Наценка!$A$1:$B$8,2,1)</f>
        <v>1.4</v>
      </c>
      <c r="M319" s="56">
        <f>INDEX($M:$M,MATCH($H319,$C:$C,0))+I319*$M$2</f>
        <v>6070</v>
      </c>
      <c r="N319" s="57">
        <f t="shared" si="28"/>
        <v>6090</v>
      </c>
      <c r="O319" s="72">
        <f>VLOOKUP($B319,'Выгр Торг'!$B:$P,O$1,0)</f>
        <v>4600</v>
      </c>
      <c r="P319" s="72">
        <f>VLOOKUP($B319,'Выгр Торг'!$B:$P,P$1,0)</f>
        <v>6290</v>
      </c>
      <c r="Q319" s="42">
        <f t="shared" si="29"/>
        <v>0</v>
      </c>
      <c r="R319" s="42">
        <f t="shared" si="30"/>
        <v>200</v>
      </c>
      <c r="S319" s="85">
        <f t="shared" si="34"/>
        <v>6090</v>
      </c>
      <c r="T319" s="60">
        <f>IFERROR(VLOOKUP($B319,'Из ГУГЛа'!$B:$G,4,0)*U319+V319,VLOOKUP($B319,'Из ГУГЛа'!$B:$G,4,0))</f>
        <v>5890</v>
      </c>
      <c r="U319" s="15">
        <v>1</v>
      </c>
      <c r="V319" s="76">
        <f>INDEX($AA:$AA,MATCH($H319,$C:$C,0))</f>
        <v>500</v>
      </c>
      <c r="W319" s="74">
        <f t="shared" si="31"/>
        <v>0.32391304347826089</v>
      </c>
      <c r="X319" s="74">
        <f t="shared" si="32"/>
        <v>-3.3955857385398983E-2</v>
      </c>
      <c r="Y319" s="74">
        <f t="shared" si="33"/>
        <v>0.2804347826086957</v>
      </c>
      <c r="Z319" s="76">
        <f>INDEX($Z:$Z,MATCH($H319,$C:$C,0))+V319</f>
        <v>5890</v>
      </c>
      <c r="AB319" s="43" t="str">
        <f>INDEX($AB:$AB,MATCH($H319,$C:$C,0))</f>
        <v>https://motorring.ru/product/31341-erkala-stile-vesta-obogrev-povtoritel-meganika-priora</v>
      </c>
    </row>
    <row r="320" spans="1:28" ht="75" x14ac:dyDescent="0.25">
      <c r="A320" s="71" t="str">
        <f>INDEX('Выгр Торг'!$A:$A,MATCH($B320,'Выгр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0" s="88">
        <v>137410</v>
      </c>
      <c r="C320" s="72">
        <f>VLOOKUP($B320,'Выгр Торг'!$B:$P,C$1,0)</f>
        <v>121769</v>
      </c>
      <c r="D320" s="71" t="str">
        <f>VLOOKUP($B320,'Выгр Торг'!$B:$P,D$1,0)</f>
        <v>Боковые зеркала "Salina" в стиле Веста (механическая регулировка, с повторителем) для ВАЗ 2110-2112, Лада (Приора, Приора 2) (В цвет, Портвейн (темно-вишневый металлик, 192))</v>
      </c>
      <c r="E320" s="72" t="str">
        <f>VLOOKUP($B320,'Выгр Торг'!$B:$P,E$1,0)</f>
        <v>Y</v>
      </c>
      <c r="F320" s="72" t="str">
        <f>VLOOKUP($B320,'Выгр Торг'!$B:$P,F$1,0)</f>
        <v>1</v>
      </c>
      <c r="G320" s="36"/>
      <c r="H320" s="28">
        <v>73969</v>
      </c>
      <c r="I320" s="53">
        <f>INDEX($I:$I,MATCH($H320,$C:$C,0))</f>
        <v>600</v>
      </c>
      <c r="J320" s="5" t="s">
        <v>2577</v>
      </c>
      <c r="K320" s="56">
        <f>INDEX($K:$K,MATCH($H320,$C:$C,0))+I320</f>
        <v>4600</v>
      </c>
      <c r="L320" s="14">
        <f>VLOOKUP(K320,Наценка!$A$1:$B$8,2,1)</f>
        <v>1.4</v>
      </c>
      <c r="M320" s="56">
        <f>INDEX($M:$M,MATCH($H320,$C:$C,0))+I320*$M$2</f>
        <v>6070</v>
      </c>
      <c r="N320" s="57">
        <f t="shared" si="28"/>
        <v>6090</v>
      </c>
      <c r="O320" s="72">
        <f>VLOOKUP($B320,'Выгр Торг'!$B:$P,O$1,0)</f>
        <v>4600</v>
      </c>
      <c r="P320" s="72">
        <f>VLOOKUP($B320,'Выгр Торг'!$B:$P,P$1,0)</f>
        <v>6290</v>
      </c>
      <c r="Q320" s="42">
        <f t="shared" si="29"/>
        <v>0</v>
      </c>
      <c r="R320" s="42">
        <f t="shared" si="30"/>
        <v>200</v>
      </c>
      <c r="S320" s="85">
        <f t="shared" si="34"/>
        <v>6090</v>
      </c>
      <c r="T320" s="60">
        <f>IFERROR(VLOOKUP($B320,'Из ГУГЛа'!$B:$G,4,0)*U320+V320,VLOOKUP($B320,'Из ГУГЛа'!$B:$G,4,0))</f>
        <v>5890</v>
      </c>
      <c r="U320" s="15">
        <v>1</v>
      </c>
      <c r="V320" s="76">
        <f>INDEX($AA:$AA,MATCH($H320,$C:$C,0))</f>
        <v>500</v>
      </c>
      <c r="W320" s="74">
        <f t="shared" si="31"/>
        <v>0.32391304347826089</v>
      </c>
      <c r="X320" s="74">
        <f t="shared" si="32"/>
        <v>-3.3955857385398983E-2</v>
      </c>
      <c r="Y320" s="74">
        <f t="shared" si="33"/>
        <v>0.2804347826086957</v>
      </c>
      <c r="Z320" s="76">
        <f>INDEX($Z:$Z,MATCH($H320,$C:$C,0))+V320</f>
        <v>5890</v>
      </c>
      <c r="AB320" s="43" t="str">
        <f>INDEX($AB:$AB,MATCH($H320,$C:$C,0))</f>
        <v>https://motorring.ru/product/31341-erkala-stile-vesta-obogrev-povtoritel-meganika-priora</v>
      </c>
    </row>
    <row r="321" spans="1:28" ht="75" x14ac:dyDescent="0.25">
      <c r="A321" s="71" t="str">
        <f>INDEX('Выгр Торг'!$A:$A,MATCH($B321,'Выгр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1" s="88">
        <v>137411</v>
      </c>
      <c r="C321" s="72">
        <f>VLOOKUP($B321,'Выгр Торг'!$B:$P,C$1,0)</f>
        <v>121770</v>
      </c>
      <c r="D321" s="71" t="str">
        <f>VLOOKUP($B321,'Выгр Торг'!$B:$P,D$1,0)</f>
        <v>Боковые зеркала "Salina" в стиле Веста (механическая регулировка, с повторителем) для ВАЗ 2110-2112, Лада (Приора, Приора 2) (В цвет, Приз (серебристо-бежевый, 276))</v>
      </c>
      <c r="E321" s="72" t="str">
        <f>VLOOKUP($B321,'Выгр Торг'!$B:$P,E$1,0)</f>
        <v>Y</v>
      </c>
      <c r="F321" s="72" t="str">
        <f>VLOOKUP($B321,'Выгр Торг'!$B:$P,F$1,0)</f>
        <v>1</v>
      </c>
      <c r="G321" s="36"/>
      <c r="H321" s="28">
        <v>73969</v>
      </c>
      <c r="I321" s="53">
        <f>INDEX($I:$I,MATCH($H321,$C:$C,0))</f>
        <v>600</v>
      </c>
      <c r="J321" s="5" t="s">
        <v>2577</v>
      </c>
      <c r="K321" s="56">
        <f>INDEX($K:$K,MATCH($H321,$C:$C,0))+I321</f>
        <v>4600</v>
      </c>
      <c r="L321" s="14">
        <f>VLOOKUP(K321,Наценка!$A$1:$B$8,2,1)</f>
        <v>1.4</v>
      </c>
      <c r="M321" s="56">
        <f>INDEX($M:$M,MATCH($H321,$C:$C,0))+I321*$M$2</f>
        <v>6070</v>
      </c>
      <c r="N321" s="57">
        <f t="shared" si="28"/>
        <v>6090</v>
      </c>
      <c r="O321" s="72">
        <f>VLOOKUP($B321,'Выгр Торг'!$B:$P,O$1,0)</f>
        <v>4600</v>
      </c>
      <c r="P321" s="72">
        <f>VLOOKUP($B321,'Выгр Торг'!$B:$P,P$1,0)</f>
        <v>6290</v>
      </c>
      <c r="Q321" s="42">
        <f t="shared" si="29"/>
        <v>0</v>
      </c>
      <c r="R321" s="42">
        <f t="shared" si="30"/>
        <v>200</v>
      </c>
      <c r="S321" s="85">
        <f t="shared" si="34"/>
        <v>6090</v>
      </c>
      <c r="T321" s="60">
        <f>IFERROR(VLOOKUP($B321,'Из ГУГЛа'!$B:$G,4,0)*U321+V321,VLOOKUP($B321,'Из ГУГЛа'!$B:$G,4,0))</f>
        <v>5890</v>
      </c>
      <c r="U321" s="15">
        <v>1</v>
      </c>
      <c r="V321" s="76">
        <f>INDEX($AA:$AA,MATCH($H321,$C:$C,0))</f>
        <v>500</v>
      </c>
      <c r="W321" s="74">
        <f t="shared" si="31"/>
        <v>0.32391304347826089</v>
      </c>
      <c r="X321" s="74">
        <f t="shared" si="32"/>
        <v>-3.3955857385398983E-2</v>
      </c>
      <c r="Y321" s="74">
        <f t="shared" si="33"/>
        <v>0.2804347826086957</v>
      </c>
      <c r="Z321" s="76">
        <f>INDEX($Z:$Z,MATCH($H321,$C:$C,0))+V321</f>
        <v>5890</v>
      </c>
      <c r="AB321" s="43" t="str">
        <f>INDEX($AB:$AB,MATCH($H321,$C:$C,0))</f>
        <v>https://motorring.ru/product/31341-erkala-stile-vesta-obogrev-povtoritel-meganika-priora</v>
      </c>
    </row>
    <row r="322" spans="1:28" ht="75" x14ac:dyDescent="0.25">
      <c r="A322" s="71" t="str">
        <f>INDEX('Выгр Торг'!$A:$A,MATCH($B322,'Выгр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2" s="88">
        <v>137412</v>
      </c>
      <c r="C322" s="72">
        <f>VLOOKUP($B322,'Выгр Торг'!$B:$P,C$1,0)</f>
        <v>121771</v>
      </c>
      <c r="D322" s="71" t="str">
        <f>VLOOKUP($B322,'Выгр Торг'!$B:$P,D$1,0)</f>
        <v>Боковые зеркала "Salina" в стиле Веста (механическая регулировка, с повторителем) для ВАЗ 2110-2112, Лада (Приора, Приора 2) (В цвет, Рапсодия (серебристо-ярко-синий, 448))</v>
      </c>
      <c r="E322" s="72" t="str">
        <f>VLOOKUP($B322,'Выгр Торг'!$B:$P,E$1,0)</f>
        <v>Y</v>
      </c>
      <c r="F322" s="72" t="str">
        <f>VLOOKUP($B322,'Выгр Торг'!$B:$P,F$1,0)</f>
        <v>1</v>
      </c>
      <c r="G322" s="36"/>
      <c r="H322" s="28">
        <v>73969</v>
      </c>
      <c r="I322" s="53">
        <f>INDEX($I:$I,MATCH($H322,$C:$C,0))</f>
        <v>600</v>
      </c>
      <c r="J322" s="5" t="s">
        <v>2577</v>
      </c>
      <c r="K322" s="56">
        <f>INDEX($K:$K,MATCH($H322,$C:$C,0))+I322</f>
        <v>4600</v>
      </c>
      <c r="L322" s="14">
        <f>VLOOKUP(K322,Наценка!$A$1:$B$8,2,1)</f>
        <v>1.4</v>
      </c>
      <c r="M322" s="56">
        <f>INDEX($M:$M,MATCH($H322,$C:$C,0))+I322*$M$2</f>
        <v>6070</v>
      </c>
      <c r="N322" s="57">
        <f t="shared" si="28"/>
        <v>6090</v>
      </c>
      <c r="O322" s="72">
        <f>VLOOKUP($B322,'Выгр Торг'!$B:$P,O$1,0)</f>
        <v>4600</v>
      </c>
      <c r="P322" s="72">
        <f>VLOOKUP($B322,'Выгр Торг'!$B:$P,P$1,0)</f>
        <v>6290</v>
      </c>
      <c r="Q322" s="42">
        <f t="shared" si="29"/>
        <v>0</v>
      </c>
      <c r="R322" s="42">
        <f t="shared" si="30"/>
        <v>200</v>
      </c>
      <c r="S322" s="85">
        <f t="shared" si="34"/>
        <v>6090</v>
      </c>
      <c r="T322" s="60">
        <f>IFERROR(VLOOKUP($B322,'Из ГУГЛа'!$B:$G,4,0)*U322+V322,VLOOKUP($B322,'Из ГУГЛа'!$B:$G,4,0))</f>
        <v>5890</v>
      </c>
      <c r="U322" s="15">
        <v>1</v>
      </c>
      <c r="V322" s="76">
        <f>INDEX($AA:$AA,MATCH($H322,$C:$C,0))</f>
        <v>500</v>
      </c>
      <c r="W322" s="74">
        <f t="shared" si="31"/>
        <v>0.32391304347826089</v>
      </c>
      <c r="X322" s="74">
        <f t="shared" si="32"/>
        <v>-3.3955857385398983E-2</v>
      </c>
      <c r="Y322" s="74">
        <f t="shared" si="33"/>
        <v>0.2804347826086957</v>
      </c>
      <c r="Z322" s="76">
        <f>INDEX($Z:$Z,MATCH($H322,$C:$C,0))+V322</f>
        <v>5890</v>
      </c>
      <c r="AB322" s="43" t="str">
        <f>INDEX($AB:$AB,MATCH($H322,$C:$C,0))</f>
        <v>https://motorring.ru/product/31341-erkala-stile-vesta-obogrev-povtoritel-meganika-priora</v>
      </c>
    </row>
    <row r="323" spans="1:28" ht="90" x14ac:dyDescent="0.25">
      <c r="A323" s="71" t="str">
        <f>INDEX('Выгр Торг'!$A:$A,MATCH($B323,'Выгр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3" s="88">
        <v>137413</v>
      </c>
      <c r="C323" s="72">
        <f>VLOOKUP($B323,'Выгр Торг'!$B:$P,C$1,0)</f>
        <v>121772</v>
      </c>
      <c r="D323" s="71" t="str">
        <f>VLOOKUP($B323,'Выгр Торг'!$B:$P,D$1,0)</f>
        <v>Боковые зеркала "Salina" в стиле Веста (механическая регулировка, с повторителем) для ВАЗ 2110-2112, Лада (Приора, Приора 2) (В цвет, Робин гуд (черный с изумрудно-зеленым отливом, 391))</v>
      </c>
      <c r="E323" s="72" t="str">
        <f>VLOOKUP($B323,'Выгр Торг'!$B:$P,E$1,0)</f>
        <v>Y</v>
      </c>
      <c r="F323" s="72" t="str">
        <f>VLOOKUP($B323,'Выгр Торг'!$B:$P,F$1,0)</f>
        <v>1</v>
      </c>
      <c r="G323" s="36"/>
      <c r="H323" s="28">
        <v>73969</v>
      </c>
      <c r="I323" s="53">
        <f>INDEX($I:$I,MATCH($H323,$C:$C,0))</f>
        <v>600</v>
      </c>
      <c r="J323" s="5" t="s">
        <v>2577</v>
      </c>
      <c r="K323" s="56">
        <f>INDEX($K:$K,MATCH($H323,$C:$C,0))+I323</f>
        <v>4600</v>
      </c>
      <c r="L323" s="14">
        <f>VLOOKUP(K323,Наценка!$A$1:$B$8,2,1)</f>
        <v>1.4</v>
      </c>
      <c r="M323" s="56">
        <f>INDEX($M:$M,MATCH($H323,$C:$C,0))+I323*$M$2</f>
        <v>6070</v>
      </c>
      <c r="N323" s="57">
        <f t="shared" ref="N323:N386" si="41">IF(M323&lt;=1000,(ROUNDUP(M323,-1)-1),(ROUNDUP(M323,-2)-10))</f>
        <v>6090</v>
      </c>
      <c r="O323" s="72">
        <f>VLOOKUP($B323,'Выгр Торг'!$B:$P,O$1,0)</f>
        <v>4600</v>
      </c>
      <c r="P323" s="72">
        <f>VLOOKUP($B323,'Выгр Торг'!$B:$P,P$1,0)</f>
        <v>6290</v>
      </c>
      <c r="Q323" s="42">
        <f t="shared" si="29"/>
        <v>0</v>
      </c>
      <c r="R323" s="42">
        <f t="shared" si="30"/>
        <v>200</v>
      </c>
      <c r="S323" s="85">
        <f t="shared" si="34"/>
        <v>6090</v>
      </c>
      <c r="T323" s="60">
        <f>IFERROR(VLOOKUP($B323,'Из ГУГЛа'!$B:$G,4,0)*U323+V323,VLOOKUP($B323,'Из ГУГЛа'!$B:$G,4,0))</f>
        <v>5890</v>
      </c>
      <c r="U323" s="15">
        <v>1</v>
      </c>
      <c r="V323" s="76">
        <f>INDEX($AA:$AA,MATCH($H323,$C:$C,0))</f>
        <v>500</v>
      </c>
      <c r="W323" s="74">
        <f t="shared" si="31"/>
        <v>0.32391304347826089</v>
      </c>
      <c r="X323" s="74">
        <f t="shared" si="32"/>
        <v>-3.3955857385398983E-2</v>
      </c>
      <c r="Y323" s="74">
        <f t="shared" si="33"/>
        <v>0.2804347826086957</v>
      </c>
      <c r="Z323" s="76">
        <f>INDEX($Z:$Z,MATCH($H323,$C:$C,0))+V323</f>
        <v>5890</v>
      </c>
      <c r="AB323" s="43" t="str">
        <f>INDEX($AB:$AB,MATCH($H323,$C:$C,0))</f>
        <v>https://motorring.ru/product/31341-erkala-stile-vesta-obogrev-povtoritel-meganika-priora</v>
      </c>
    </row>
    <row r="324" spans="1:28" ht="75" x14ac:dyDescent="0.25">
      <c r="A324" s="71" t="str">
        <f>INDEX('Выгр Торг'!$A:$A,MATCH($B324,'Выгр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4" s="88">
        <v>137414</v>
      </c>
      <c r="C324" s="72">
        <f>VLOOKUP($B324,'Выгр Торг'!$B:$P,C$1,0)</f>
        <v>121773</v>
      </c>
      <c r="D324" s="71" t="str">
        <f>VLOOKUP($B324,'Выгр Торг'!$B:$P,D$1,0)</f>
        <v>Боковые зеркала "Salina" в стиле Веста (механическая регулировка, с повторителем) для ВАЗ 2110-2112, Лада (Приора, Приора 2) (В цвет, Снежная королева (серебристый, 690))</v>
      </c>
      <c r="E324" s="72" t="str">
        <f>VLOOKUP($B324,'Выгр Торг'!$B:$P,E$1,0)</f>
        <v>Y</v>
      </c>
      <c r="F324" s="72" t="str">
        <f>VLOOKUP($B324,'Выгр Торг'!$B:$P,F$1,0)</f>
        <v>1</v>
      </c>
      <c r="G324" s="36"/>
      <c r="H324" s="28">
        <v>73969</v>
      </c>
      <c r="I324" s="53">
        <f>INDEX($I:$I,MATCH($H324,$C:$C,0))</f>
        <v>600</v>
      </c>
      <c r="J324" s="5" t="s">
        <v>2577</v>
      </c>
      <c r="K324" s="56">
        <f>INDEX($K:$K,MATCH($H324,$C:$C,0))+I324</f>
        <v>4600</v>
      </c>
      <c r="L324" s="14">
        <f>VLOOKUP(K324,Наценка!$A$1:$B$8,2,1)</f>
        <v>1.4</v>
      </c>
      <c r="M324" s="56">
        <f>INDEX($M:$M,MATCH($H324,$C:$C,0))+I324*$M$2</f>
        <v>6070</v>
      </c>
      <c r="N324" s="57">
        <f t="shared" si="41"/>
        <v>6090</v>
      </c>
      <c r="O324" s="72">
        <f>VLOOKUP($B324,'Выгр Торг'!$B:$P,O$1,0)</f>
        <v>4600</v>
      </c>
      <c r="P324" s="72">
        <f>VLOOKUP($B324,'Выгр Торг'!$B:$P,P$1,0)</f>
        <v>6290</v>
      </c>
      <c r="Q324" s="42">
        <f t="shared" ref="Q324:Q387" si="42">O324-K324</f>
        <v>0</v>
      </c>
      <c r="R324" s="42">
        <f t="shared" ref="R324:R387" si="43">P324-N324</f>
        <v>200</v>
      </c>
      <c r="S324" s="85">
        <f t="shared" ref="S324:S387" si="44">IFERROR(ROUND(N324*(1-$S$2),),"")</f>
        <v>6090</v>
      </c>
      <c r="T324" s="60">
        <f>IFERROR(VLOOKUP($B324,'Из ГУГЛа'!$B:$G,4,0)*U324+V324,VLOOKUP($B324,'Из ГУГЛа'!$B:$G,4,0))</f>
        <v>5890</v>
      </c>
      <c r="U324" s="15">
        <v>1</v>
      </c>
      <c r="V324" s="76">
        <f>INDEX($AA:$AA,MATCH($H324,$C:$C,0))</f>
        <v>500</v>
      </c>
      <c r="W324" s="74">
        <f t="shared" ref="W324:W387" si="45">IFERROR(S324/K324-1,"")</f>
        <v>0.32391304347826089</v>
      </c>
      <c r="X324" s="74">
        <f t="shared" ref="X324:X387" si="46">IFERROR((Z324-S324)/Z324,"")</f>
        <v>-3.3955857385398983E-2</v>
      </c>
      <c r="Y324" s="74">
        <f t="shared" ref="Y324:Y387" si="47">IFERROR(IF(Z324="","",Z324/K324-1),"")</f>
        <v>0.2804347826086957</v>
      </c>
      <c r="Z324" s="76">
        <f>INDEX($Z:$Z,MATCH($H324,$C:$C,0))+V324</f>
        <v>5890</v>
      </c>
      <c r="AB324" s="43" t="str">
        <f>INDEX($AB:$AB,MATCH($H324,$C:$C,0))</f>
        <v>https://motorring.ru/product/31341-erkala-stile-vesta-obogrev-povtoritel-meganika-priora</v>
      </c>
    </row>
    <row r="325" spans="1:28" ht="75" x14ac:dyDescent="0.25">
      <c r="A325" s="71" t="str">
        <f>INDEX('Выгр Торг'!$A:$A,MATCH($B325,'Выгр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5" s="88">
        <v>137415</v>
      </c>
      <c r="C325" s="72">
        <f>VLOOKUP($B325,'Выгр Торг'!$B:$P,C$1,0)</f>
        <v>121774</v>
      </c>
      <c r="D325" s="71" t="str">
        <f>VLOOKUP($B325,'Выгр Торг'!$B:$P,D$1,0)</f>
        <v>Боковые зеркала "Salina" в стиле Веста (механическая регулировка, с повторителем) для ВАЗ 2110-2112, Лада (Приора, Приора 2) (В цвет, Сочи (серебристо-серо-зеленоватый, 360))</v>
      </c>
      <c r="E325" s="72" t="str">
        <f>VLOOKUP($B325,'Выгр Торг'!$B:$P,E$1,0)</f>
        <v>Y</v>
      </c>
      <c r="F325" s="72" t="str">
        <f>VLOOKUP($B325,'Выгр Торг'!$B:$P,F$1,0)</f>
        <v>1</v>
      </c>
      <c r="G325" s="36"/>
      <c r="H325" s="28">
        <v>73969</v>
      </c>
      <c r="I325" s="53">
        <f>INDEX($I:$I,MATCH($H325,$C:$C,0))</f>
        <v>600</v>
      </c>
      <c r="J325" s="5" t="s">
        <v>2577</v>
      </c>
      <c r="K325" s="56">
        <f>INDEX($K:$K,MATCH($H325,$C:$C,0))+I325</f>
        <v>4600</v>
      </c>
      <c r="L325" s="14">
        <f>VLOOKUP(K325,Наценка!$A$1:$B$8,2,1)</f>
        <v>1.4</v>
      </c>
      <c r="M325" s="56">
        <f>INDEX($M:$M,MATCH($H325,$C:$C,0))+I325*$M$2</f>
        <v>6070</v>
      </c>
      <c r="N325" s="57">
        <f t="shared" si="41"/>
        <v>6090</v>
      </c>
      <c r="O325" s="72">
        <f>VLOOKUP($B325,'Выгр Торг'!$B:$P,O$1,0)</f>
        <v>4600</v>
      </c>
      <c r="P325" s="72">
        <f>VLOOKUP($B325,'Выгр Торг'!$B:$P,P$1,0)</f>
        <v>6290</v>
      </c>
      <c r="Q325" s="42">
        <f t="shared" si="42"/>
        <v>0</v>
      </c>
      <c r="R325" s="42">
        <f t="shared" si="43"/>
        <v>200</v>
      </c>
      <c r="S325" s="85">
        <f t="shared" si="44"/>
        <v>6090</v>
      </c>
      <c r="T325" s="60">
        <f>IFERROR(VLOOKUP($B325,'Из ГУГЛа'!$B:$G,4,0)*U325+V325,VLOOKUP($B325,'Из ГУГЛа'!$B:$G,4,0))</f>
        <v>5890</v>
      </c>
      <c r="U325" s="15">
        <v>1</v>
      </c>
      <c r="V325" s="76">
        <f>INDEX($AA:$AA,MATCH($H325,$C:$C,0))</f>
        <v>500</v>
      </c>
      <c r="W325" s="74">
        <f t="shared" si="45"/>
        <v>0.32391304347826089</v>
      </c>
      <c r="X325" s="74">
        <f t="shared" si="46"/>
        <v>-3.3955857385398983E-2</v>
      </c>
      <c r="Y325" s="74">
        <f t="shared" si="47"/>
        <v>0.2804347826086957</v>
      </c>
      <c r="Z325" s="76">
        <f>INDEX($Z:$Z,MATCH($H325,$C:$C,0))+V325</f>
        <v>5890</v>
      </c>
      <c r="AB325" s="43" t="str">
        <f>INDEX($AB:$AB,MATCH($H325,$C:$C,0))</f>
        <v>https://motorring.ru/product/31341-erkala-stile-vesta-obogrev-povtoritel-meganika-priora</v>
      </c>
    </row>
    <row r="326" spans="1:28" ht="75" x14ac:dyDescent="0.25">
      <c r="A326" s="71" t="str">
        <f>INDEX('Выгр Торг'!$A:$A,MATCH($B326,'Выгр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6" s="88">
        <v>137416</v>
      </c>
      <c r="C326" s="72">
        <f>VLOOKUP($B326,'Выгр Торг'!$B:$P,C$1,0)</f>
        <v>121775</v>
      </c>
      <c r="D326" s="71" t="str">
        <f>VLOOKUP($B326,'Выгр Торг'!$B:$P,D$1,0)</f>
        <v>Боковые зеркала "Salina" в стиле Веста (механическая регулировка, с повторителем) для ВАЗ 2110-2112, Лада (Приора, Приора 2) (В цвет, Талая вода (светло-серый, 206))</v>
      </c>
      <c r="E326" s="72" t="str">
        <f>VLOOKUP($B326,'Выгр Торг'!$B:$P,E$1,0)</f>
        <v>Y</v>
      </c>
      <c r="F326" s="72" t="str">
        <f>VLOOKUP($B326,'Выгр Торг'!$B:$P,F$1,0)</f>
        <v>1</v>
      </c>
      <c r="G326" s="36"/>
      <c r="H326" s="28">
        <v>73969</v>
      </c>
      <c r="I326" s="53">
        <f>INDEX($I:$I,MATCH($H326,$C:$C,0))</f>
        <v>600</v>
      </c>
      <c r="J326" s="5" t="s">
        <v>2577</v>
      </c>
      <c r="K326" s="56">
        <f>INDEX($K:$K,MATCH($H326,$C:$C,0))+I326</f>
        <v>4600</v>
      </c>
      <c r="L326" s="14">
        <f>VLOOKUP(K326,Наценка!$A$1:$B$8,2,1)</f>
        <v>1.4</v>
      </c>
      <c r="M326" s="56">
        <f>INDEX($M:$M,MATCH($H326,$C:$C,0))+I326*$M$2</f>
        <v>6070</v>
      </c>
      <c r="N326" s="57">
        <f t="shared" si="41"/>
        <v>6090</v>
      </c>
      <c r="O326" s="72">
        <f>VLOOKUP($B326,'Выгр Торг'!$B:$P,O$1,0)</f>
        <v>4600</v>
      </c>
      <c r="P326" s="72">
        <f>VLOOKUP($B326,'Выгр Торг'!$B:$P,P$1,0)</f>
        <v>6290</v>
      </c>
      <c r="Q326" s="42">
        <f t="shared" si="42"/>
        <v>0</v>
      </c>
      <c r="R326" s="42">
        <f t="shared" si="43"/>
        <v>200</v>
      </c>
      <c r="S326" s="85">
        <f t="shared" si="44"/>
        <v>6090</v>
      </c>
      <c r="T326" s="60">
        <f>IFERROR(VLOOKUP($B326,'Из ГУГЛа'!$B:$G,4,0)*U326+V326,VLOOKUP($B326,'Из ГУГЛа'!$B:$G,4,0))</f>
        <v>5890</v>
      </c>
      <c r="U326" s="15">
        <v>1</v>
      </c>
      <c r="V326" s="76">
        <f>INDEX($AA:$AA,MATCH($H326,$C:$C,0))</f>
        <v>500</v>
      </c>
      <c r="W326" s="74">
        <f t="shared" si="45"/>
        <v>0.32391304347826089</v>
      </c>
      <c r="X326" s="74">
        <f t="shared" si="46"/>
        <v>-3.3955857385398983E-2</v>
      </c>
      <c r="Y326" s="74">
        <f t="shared" si="47"/>
        <v>0.2804347826086957</v>
      </c>
      <c r="Z326" s="76">
        <f>INDEX($Z:$Z,MATCH($H326,$C:$C,0))+V326</f>
        <v>5890</v>
      </c>
      <c r="AB326" s="43" t="str">
        <f>INDEX($AB:$AB,MATCH($H326,$C:$C,0))</f>
        <v>https://motorring.ru/product/31341-erkala-stile-vesta-obogrev-povtoritel-meganika-priora</v>
      </c>
    </row>
    <row r="327" spans="1:28" ht="75" x14ac:dyDescent="0.25">
      <c r="A327" s="71" t="str">
        <f>INDEX('Выгр Торг'!$A:$A,MATCH($B327,'Выгр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7" s="88">
        <v>137417</v>
      </c>
      <c r="C327" s="72">
        <f>VLOOKUP($B327,'Выгр Торг'!$B:$P,C$1,0)</f>
        <v>121776</v>
      </c>
      <c r="D327" s="71" t="str">
        <f>VLOOKUP($B327,'Выгр Торг'!$B:$P,D$1,0)</f>
        <v>Боковые зеркала "Salina" в стиле Веста (механическая регулировка, с повторителем) для ВАЗ 2110-2112, Лада (Приора, Приора 2) (В цвет, Терра (коричневый, 507))</v>
      </c>
      <c r="E327" s="72" t="str">
        <f>VLOOKUP($B327,'Выгр Торг'!$B:$P,E$1,0)</f>
        <v>Y</v>
      </c>
      <c r="F327" s="72" t="str">
        <f>VLOOKUP($B327,'Выгр Торг'!$B:$P,F$1,0)</f>
        <v>1</v>
      </c>
      <c r="G327" s="36"/>
      <c r="H327" s="28">
        <v>73969</v>
      </c>
      <c r="I327" s="53">
        <f>INDEX($I:$I,MATCH($H327,$C:$C,0))</f>
        <v>600</v>
      </c>
      <c r="J327" s="5" t="s">
        <v>2577</v>
      </c>
      <c r="K327" s="56">
        <f>INDEX($K:$K,MATCH($H327,$C:$C,0))+I327</f>
        <v>4600</v>
      </c>
      <c r="L327" s="14">
        <f>VLOOKUP(K327,Наценка!$A$1:$B$8,2,1)</f>
        <v>1.4</v>
      </c>
      <c r="M327" s="56">
        <f>INDEX($M:$M,MATCH($H327,$C:$C,0))+I327*$M$2</f>
        <v>6070</v>
      </c>
      <c r="N327" s="57">
        <f t="shared" si="41"/>
        <v>6090</v>
      </c>
      <c r="O327" s="72">
        <f>VLOOKUP($B327,'Выгр Торг'!$B:$P,O$1,0)</f>
        <v>4600</v>
      </c>
      <c r="P327" s="72">
        <f>VLOOKUP($B327,'Выгр Торг'!$B:$P,P$1,0)</f>
        <v>6290</v>
      </c>
      <c r="Q327" s="42">
        <f t="shared" si="42"/>
        <v>0</v>
      </c>
      <c r="R327" s="42">
        <f t="shared" si="43"/>
        <v>200</v>
      </c>
      <c r="S327" s="85">
        <f t="shared" si="44"/>
        <v>6090</v>
      </c>
      <c r="T327" s="60">
        <f>IFERROR(VLOOKUP($B327,'Из ГУГЛа'!$B:$G,4,0)*U327+V327,VLOOKUP($B327,'Из ГУГЛа'!$B:$G,4,0))</f>
        <v>5890</v>
      </c>
      <c r="U327" s="15">
        <v>1</v>
      </c>
      <c r="V327" s="76">
        <f>INDEX($AA:$AA,MATCH($H327,$C:$C,0))</f>
        <v>500</v>
      </c>
      <c r="W327" s="74">
        <f t="shared" si="45"/>
        <v>0.32391304347826089</v>
      </c>
      <c r="X327" s="74">
        <f t="shared" si="46"/>
        <v>-3.3955857385398983E-2</v>
      </c>
      <c r="Y327" s="74">
        <f t="shared" si="47"/>
        <v>0.2804347826086957</v>
      </c>
      <c r="Z327" s="76">
        <f>INDEX($Z:$Z,MATCH($H327,$C:$C,0))+V327</f>
        <v>5890</v>
      </c>
      <c r="AB327" s="43" t="str">
        <f>INDEX($AB:$AB,MATCH($H327,$C:$C,0))</f>
        <v>https://motorring.ru/product/31341-erkala-stile-vesta-obogrev-povtoritel-meganika-priora</v>
      </c>
    </row>
    <row r="328" spans="1:28" ht="75" x14ac:dyDescent="0.25">
      <c r="A328" s="71" t="str">
        <f>INDEX('Выгр Торг'!$A:$A,MATCH($B328,'Выгр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8" s="88">
        <v>137418</v>
      </c>
      <c r="C328" s="72">
        <f>VLOOKUP($B328,'Выгр Торг'!$B:$P,C$1,0)</f>
        <v>121777</v>
      </c>
      <c r="D328" s="71" t="str">
        <f>VLOOKUP($B328,'Выгр Торг'!$B:$P,D$1,0)</f>
        <v>Боковые зеркала "Salina" в стиле Веста (механическая регулировка, с повторителем) для ВАЗ 2110-2112, Лада (Приора, Приора 2) (В цвет, Триумф (серебристо-красный, 100))</v>
      </c>
      <c r="E328" s="72" t="str">
        <f>VLOOKUP($B328,'Выгр Торг'!$B:$P,E$1,0)</f>
        <v>Y</v>
      </c>
      <c r="F328" s="72" t="str">
        <f>VLOOKUP($B328,'Выгр Торг'!$B:$P,F$1,0)</f>
        <v>1</v>
      </c>
      <c r="G328" s="36"/>
      <c r="H328" s="28">
        <v>73969</v>
      </c>
      <c r="I328" s="53">
        <f>INDEX($I:$I,MATCH($H328,$C:$C,0))</f>
        <v>600</v>
      </c>
      <c r="J328" s="5" t="s">
        <v>2577</v>
      </c>
      <c r="K328" s="56">
        <f>INDEX($K:$K,MATCH($H328,$C:$C,0))+I328</f>
        <v>4600</v>
      </c>
      <c r="L328" s="14">
        <f>VLOOKUP(K328,Наценка!$A$1:$B$8,2,1)</f>
        <v>1.4</v>
      </c>
      <c r="M328" s="56">
        <f>INDEX($M:$M,MATCH($H328,$C:$C,0))+I328*$M$2</f>
        <v>6070</v>
      </c>
      <c r="N328" s="57">
        <f t="shared" si="41"/>
        <v>6090</v>
      </c>
      <c r="O328" s="72">
        <f>VLOOKUP($B328,'Выгр Торг'!$B:$P,O$1,0)</f>
        <v>4600</v>
      </c>
      <c r="P328" s="72">
        <f>VLOOKUP($B328,'Выгр Торг'!$B:$P,P$1,0)</f>
        <v>6290</v>
      </c>
      <c r="Q328" s="42">
        <f t="shared" si="42"/>
        <v>0</v>
      </c>
      <c r="R328" s="42">
        <f t="shared" si="43"/>
        <v>200</v>
      </c>
      <c r="S328" s="85">
        <f t="shared" si="44"/>
        <v>6090</v>
      </c>
      <c r="T328" s="60">
        <f>IFERROR(VLOOKUP($B328,'Из ГУГЛа'!$B:$G,4,0)*U328+V328,VLOOKUP($B328,'Из ГУГЛа'!$B:$G,4,0))</f>
        <v>5890</v>
      </c>
      <c r="U328" s="15">
        <v>1</v>
      </c>
      <c r="V328" s="76">
        <f>INDEX($AA:$AA,MATCH($H328,$C:$C,0))</f>
        <v>500</v>
      </c>
      <c r="W328" s="74">
        <f t="shared" si="45"/>
        <v>0.32391304347826089</v>
      </c>
      <c r="X328" s="74">
        <f t="shared" si="46"/>
        <v>-3.3955857385398983E-2</v>
      </c>
      <c r="Y328" s="74">
        <f t="shared" si="47"/>
        <v>0.2804347826086957</v>
      </c>
      <c r="Z328" s="76">
        <f>INDEX($Z:$Z,MATCH($H328,$C:$C,0))+V328</f>
        <v>5890</v>
      </c>
      <c r="AB328" s="43" t="str">
        <f>INDEX($AB:$AB,MATCH($H328,$C:$C,0))</f>
        <v>https://motorring.ru/product/31341-erkala-stile-vesta-obogrev-povtoritel-meganika-priora</v>
      </c>
    </row>
    <row r="329" spans="1:28" ht="75" x14ac:dyDescent="0.25">
      <c r="A329" s="71" t="str">
        <f>INDEX('Выгр Торг'!$A:$A,MATCH($B329,'Выгр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29" s="88">
        <v>137419</v>
      </c>
      <c r="C329" s="72">
        <f>VLOOKUP($B329,'Выгр Торг'!$B:$P,C$1,0)</f>
        <v>121778</v>
      </c>
      <c r="D329" s="71" t="str">
        <f>VLOOKUP($B329,'Выгр Торг'!$B:$P,D$1,0)</f>
        <v>Боковые зеркала "Salina" в стиле Веста (механическая регулировка, с повторителем) для ВАЗ 2110-2112, Лада (Приора, Приора 2) (В цвет, Фея (серебристо-сиреневый, 416))</v>
      </c>
      <c r="E329" s="72" t="str">
        <f>VLOOKUP($B329,'Выгр Торг'!$B:$P,E$1,0)</f>
        <v>Y</v>
      </c>
      <c r="F329" s="72" t="str">
        <f>VLOOKUP($B329,'Выгр Торг'!$B:$P,F$1,0)</f>
        <v>1</v>
      </c>
      <c r="G329" s="36"/>
      <c r="H329" s="28">
        <v>73969</v>
      </c>
      <c r="I329" s="53">
        <f>INDEX($I:$I,MATCH($H329,$C:$C,0))</f>
        <v>600</v>
      </c>
      <c r="J329" s="5" t="s">
        <v>2577</v>
      </c>
      <c r="K329" s="56">
        <f>INDEX($K:$K,MATCH($H329,$C:$C,0))+I329</f>
        <v>4600</v>
      </c>
      <c r="L329" s="14">
        <f>VLOOKUP(K329,Наценка!$A$1:$B$8,2,1)</f>
        <v>1.4</v>
      </c>
      <c r="M329" s="56">
        <f>INDEX($M:$M,MATCH($H329,$C:$C,0))+I329*$M$2</f>
        <v>6070</v>
      </c>
      <c r="N329" s="57">
        <f t="shared" si="41"/>
        <v>6090</v>
      </c>
      <c r="O329" s="72">
        <f>VLOOKUP($B329,'Выгр Торг'!$B:$P,O$1,0)</f>
        <v>4600</v>
      </c>
      <c r="P329" s="72">
        <f>VLOOKUP($B329,'Выгр Торг'!$B:$P,P$1,0)</f>
        <v>6290</v>
      </c>
      <c r="Q329" s="42">
        <f t="shared" si="42"/>
        <v>0</v>
      </c>
      <c r="R329" s="42">
        <f t="shared" si="43"/>
        <v>200</v>
      </c>
      <c r="S329" s="85">
        <f t="shared" si="44"/>
        <v>6090</v>
      </c>
      <c r="T329" s="60">
        <f>IFERROR(VLOOKUP($B329,'Из ГУГЛа'!$B:$G,4,0)*U329+V329,VLOOKUP($B329,'Из ГУГЛа'!$B:$G,4,0))</f>
        <v>5890</v>
      </c>
      <c r="U329" s="15">
        <v>1</v>
      </c>
      <c r="V329" s="76">
        <f>INDEX($AA:$AA,MATCH($H329,$C:$C,0))</f>
        <v>500</v>
      </c>
      <c r="W329" s="74">
        <f t="shared" si="45"/>
        <v>0.32391304347826089</v>
      </c>
      <c r="X329" s="74">
        <f t="shared" si="46"/>
        <v>-3.3955857385398983E-2</v>
      </c>
      <c r="Y329" s="74">
        <f t="shared" si="47"/>
        <v>0.2804347826086957</v>
      </c>
      <c r="Z329" s="76">
        <f>INDEX($Z:$Z,MATCH($H329,$C:$C,0))+V329</f>
        <v>5890</v>
      </c>
      <c r="AB329" s="43" t="str">
        <f>INDEX($AB:$AB,MATCH($H329,$C:$C,0))</f>
        <v>https://motorring.ru/product/31341-erkala-stile-vesta-obogrev-povtoritel-meganika-priora</v>
      </c>
    </row>
    <row r="330" spans="1:28" ht="75" x14ac:dyDescent="0.25">
      <c r="A330" s="71" t="str">
        <f>INDEX('Выгр Торг'!$A:$A,MATCH($B330,'Выгр Торг'!$B:$B,0))</f>
        <v>Боковые зеркала "Salina" в стиле Веста (механическая регулировка, с повторителем) для ВАЗ 2110-2112, Лада (Приора, Приора 2)</v>
      </c>
      <c r="B330" s="88">
        <v>137420</v>
      </c>
      <c r="C330" s="72">
        <f>VLOOKUP($B330,'Выгр Торг'!$B:$P,C$1,0)</f>
        <v>121779</v>
      </c>
      <c r="D330" s="71" t="str">
        <f>VLOOKUP($B330,'Выгр Торг'!$B:$P,D$1,0)</f>
        <v>Боковые зеркала "Salina" в стиле Веста (механическая регулировка, с повторителем) для ВАЗ 2110-2112, Лада (Приора, Приора 2) (В цвет, Цунами (темно-зеленый, 363))</v>
      </c>
      <c r="E330" s="72" t="str">
        <f>VLOOKUP($B330,'Выгр Торг'!$B:$P,E$1,0)</f>
        <v>Y</v>
      </c>
      <c r="F330" s="72" t="str">
        <f>VLOOKUP($B330,'Выгр Торг'!$B:$P,F$1,0)</f>
        <v>1</v>
      </c>
      <c r="G330" s="36"/>
      <c r="H330" s="28">
        <v>73969</v>
      </c>
      <c r="I330" s="53">
        <f>INDEX($I:$I,MATCH($H330,$C:$C,0))</f>
        <v>600</v>
      </c>
      <c r="J330" s="5" t="s">
        <v>2577</v>
      </c>
      <c r="K330" s="56">
        <f>INDEX($K:$K,MATCH($H330,$C:$C,0))+I330</f>
        <v>4600</v>
      </c>
      <c r="L330" s="14">
        <f>VLOOKUP(K330,Наценка!$A$1:$B$8,2,1)</f>
        <v>1.4</v>
      </c>
      <c r="M330" s="56">
        <f>INDEX($M:$M,MATCH($H330,$C:$C,0))+I330*$M$2</f>
        <v>6070</v>
      </c>
      <c r="N330" s="57">
        <f t="shared" si="41"/>
        <v>6090</v>
      </c>
      <c r="O330" s="72">
        <f>VLOOKUP($B330,'Выгр Торг'!$B:$P,O$1,0)</f>
        <v>4600</v>
      </c>
      <c r="P330" s="72">
        <f>VLOOKUP($B330,'Выгр Торг'!$B:$P,P$1,0)</f>
        <v>6290</v>
      </c>
      <c r="Q330" s="42">
        <f t="shared" si="42"/>
        <v>0</v>
      </c>
      <c r="R330" s="42">
        <f t="shared" si="43"/>
        <v>200</v>
      </c>
      <c r="S330" s="85">
        <f t="shared" si="44"/>
        <v>6090</v>
      </c>
      <c r="T330" s="60">
        <f>IFERROR(VLOOKUP($B330,'Из ГУГЛа'!$B:$G,4,0)*U330+V330,VLOOKUP($B330,'Из ГУГЛа'!$B:$G,4,0))</f>
        <v>5890</v>
      </c>
      <c r="U330" s="15">
        <v>1</v>
      </c>
      <c r="V330" s="76">
        <f>INDEX($AA:$AA,MATCH($H330,$C:$C,0))</f>
        <v>500</v>
      </c>
      <c r="W330" s="74">
        <f t="shared" si="45"/>
        <v>0.32391304347826089</v>
      </c>
      <c r="X330" s="74">
        <f t="shared" si="46"/>
        <v>-3.3955857385398983E-2</v>
      </c>
      <c r="Y330" s="74">
        <f t="shared" si="47"/>
        <v>0.2804347826086957</v>
      </c>
      <c r="Z330" s="76">
        <f>INDEX($Z:$Z,MATCH($H330,$C:$C,0))+V330</f>
        <v>5890</v>
      </c>
      <c r="AB330" s="43" t="str">
        <f>INDEX($AB:$AB,MATCH($H330,$C:$C,0))</f>
        <v>https://motorring.ru/product/31341-erkala-stile-vesta-obogrev-povtoritel-meganika-priora</v>
      </c>
    </row>
    <row r="331" spans="1:28" ht="75" x14ac:dyDescent="0.25">
      <c r="A331" s="71" t="str">
        <f>INDEX('Выгр Торг'!$A:$A,MATCH($B331,'Выгр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1" s="88">
        <v>137422</v>
      </c>
      <c r="C331" s="72">
        <f>VLOOKUP($B331,'Выгр Торг'!$B:$P,C$1,0)</f>
        <v>73964</v>
      </c>
      <c r="D331" s="71" t="str">
        <f>VLOOKUP($B331,'Выгр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(Без покраски)</v>
      </c>
      <c r="E331" s="72" t="str">
        <f>VLOOKUP($B331,'Выгр Торг'!$B:$P,E$1,0)</f>
        <v>Y</v>
      </c>
      <c r="F331" s="72" t="str">
        <f>VLOOKUP($B331,'Выгр Торг'!$B:$P,F$1,0)</f>
        <v>1</v>
      </c>
      <c r="G331" s="36"/>
      <c r="H331" s="28">
        <v>73964</v>
      </c>
      <c r="I331" s="52">
        <v>600</v>
      </c>
      <c r="J331" s="5" t="s">
        <v>2577</v>
      </c>
      <c r="K331" s="73">
        <f>O331</f>
        <v>7000</v>
      </c>
      <c r="L331" s="14">
        <f>VLOOKUP(K331,Наценка!$A$1:$B$8,2,1)</f>
        <v>1.2</v>
      </c>
      <c r="M331" s="92">
        <f>Z331-100</f>
        <v>8890</v>
      </c>
      <c r="N331" s="57">
        <f t="shared" si="41"/>
        <v>8890</v>
      </c>
      <c r="O331" s="72">
        <f>VLOOKUP($B331,'Выгр Торг'!$B:$P,O$1,0)</f>
        <v>7000</v>
      </c>
      <c r="P331" s="72">
        <f>VLOOKUP($B331,'Выгр Торг'!$B:$P,P$1,0)</f>
        <v>9090</v>
      </c>
      <c r="Q331" s="42">
        <f t="shared" si="42"/>
        <v>0</v>
      </c>
      <c r="R331" s="42">
        <f t="shared" si="43"/>
        <v>200</v>
      </c>
      <c r="S331" s="85">
        <f t="shared" si="44"/>
        <v>8890</v>
      </c>
      <c r="T331" s="60">
        <f>IFERROR(VLOOKUP($B331,'Из ГУГЛа'!$B:$G,4,0)*U331+V331,VLOOKUP($B331,'Из ГУГЛа'!$B:$G,4,0))</f>
        <v>8990</v>
      </c>
      <c r="U331" s="15">
        <v>1</v>
      </c>
      <c r="V331" s="59"/>
      <c r="W331" s="74">
        <f t="shared" si="45"/>
        <v>0.27</v>
      </c>
      <c r="X331" s="74">
        <f t="shared" si="46"/>
        <v>1.1123470522803115E-2</v>
      </c>
      <c r="Y331" s="74">
        <f t="shared" si="47"/>
        <v>0.28428571428571425</v>
      </c>
      <c r="Z331" s="75">
        <v>8990</v>
      </c>
      <c r="AA331" s="4">
        <v>600</v>
      </c>
      <c r="AB331" s="20" t="s">
        <v>2639</v>
      </c>
    </row>
    <row r="332" spans="1:28" ht="75" x14ac:dyDescent="0.25">
      <c r="A332" s="71" t="str">
        <f>INDEX('Выгр Торг'!$A:$A,MATCH($B332,'Выгр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2" s="88">
        <v>257472</v>
      </c>
      <c r="C332" s="72">
        <f>VLOOKUP($B332,'Выгр Торг'!$B:$P,C$1,0)</f>
        <v>172269</v>
      </c>
      <c r="D332" s="71" t="str">
        <f>VLOOKUP($B332,'Выгр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(цвет 483)</v>
      </c>
      <c r="E332" s="72" t="str">
        <f>VLOOKUP($B332,'Выгр Торг'!$B:$P,E$1,0)</f>
        <v>Y</v>
      </c>
      <c r="F332" s="72" t="str">
        <f>VLOOKUP($B332,'Выгр Торг'!$B:$P,F$1,0)</f>
        <v>1</v>
      </c>
      <c r="G332" s="36"/>
      <c r="H332" s="28">
        <v>73964</v>
      </c>
      <c r="I332" s="53">
        <f>INDEX($I:$I,MATCH($H332,$C:$C,0))</f>
        <v>600</v>
      </c>
      <c r="J332" s="5" t="s">
        <v>2577</v>
      </c>
      <c r="K332" s="56">
        <f>INDEX($K:$K,MATCH($H332,$C:$C,0))+I332</f>
        <v>7600</v>
      </c>
      <c r="L332" s="14">
        <f>VLOOKUP(K332,Наценка!$A$1:$B$8,2,1)</f>
        <v>1.2</v>
      </c>
      <c r="M332" s="56">
        <f>INDEX($M:$M,MATCH($H332,$C:$C,0))+I332*$M$2</f>
        <v>9670</v>
      </c>
      <c r="N332" s="57">
        <f>IF(M332&lt;=1000,(ROUNDUP(M332,-1)-1),(ROUNDUP(M332,-2)-10))</f>
        <v>9690</v>
      </c>
      <c r="O332" s="72">
        <f>VLOOKUP($B332,'Выгр Торг'!$B:$P,O$1,0)</f>
        <v>7600</v>
      </c>
      <c r="P332" s="72">
        <f>VLOOKUP($B332,'Выгр Торг'!$B:$P,P$1,0)</f>
        <v>9890</v>
      </c>
      <c r="Q332" s="42">
        <f t="shared" si="42"/>
        <v>0</v>
      </c>
      <c r="R332" s="42">
        <f t="shared" si="43"/>
        <v>200</v>
      </c>
      <c r="S332" s="85">
        <f t="shared" si="44"/>
        <v>9690</v>
      </c>
      <c r="T332" s="60">
        <f>IFERROR(VLOOKUP($B332,'Из ГУГЛа'!$B:$G,4,0)*U332+V332,VLOOKUP($B332,'Из ГУГЛа'!$B:$G,4,0))</f>
        <v>9590</v>
      </c>
      <c r="U332" s="15">
        <v>1</v>
      </c>
      <c r="V332" s="76">
        <f>INDEX($AA:$AA,MATCH($H332,$C:$C,0))</f>
        <v>600</v>
      </c>
      <c r="W332" s="74">
        <f t="shared" si="45"/>
        <v>0.27499999999999991</v>
      </c>
      <c r="X332" s="74">
        <f t="shared" si="46"/>
        <v>-1.0427528675703858E-2</v>
      </c>
      <c r="Y332" s="74">
        <f t="shared" si="47"/>
        <v>0.26184210526315788</v>
      </c>
      <c r="Z332" s="76">
        <f>INDEX($Z:$Z,MATCH($H332,$C:$C,0))+V332</f>
        <v>9590</v>
      </c>
      <c r="AB332" s="43" t="str">
        <f>INDEX($AB:$AB,MATCH($H332,$C:$C,0))</f>
        <v>https://motorring.ru/product/31337-erkala-stile-vesta-obogrev-povtoritel-skladivsnie-priora</v>
      </c>
    </row>
    <row r="333" spans="1:28" ht="75" x14ac:dyDescent="0.25">
      <c r="A333" s="71" t="str">
        <f>INDEX('Выгр Торг'!$A:$A,MATCH($B333,'Выгр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3" s="88">
        <v>137423</v>
      </c>
      <c r="C333" s="72">
        <f>VLOOKUP($B333,'Выгр Торг'!$B:$P,C$1,0)</f>
        <v>73965</v>
      </c>
      <c r="D333" s="71" t="str">
        <f>VLOOKUP($B333,'Выгр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кузова, Уточнить у менеджера)</v>
      </c>
      <c r="E333" s="72" t="str">
        <f>VLOOKUP($B333,'Выгр Торг'!$B:$P,E$1,0)</f>
        <v>Y</v>
      </c>
      <c r="F333" s="72" t="str">
        <f>VLOOKUP($B333,'Выгр Торг'!$B:$P,F$1,0)</f>
        <v>1</v>
      </c>
      <c r="G333" s="36"/>
      <c r="H333" s="28">
        <v>73964</v>
      </c>
      <c r="I333" s="53">
        <f>INDEX($I:$I,MATCH($H333,$C:$C,0))</f>
        <v>600</v>
      </c>
      <c r="J333" s="5" t="s">
        <v>2577</v>
      </c>
      <c r="K333" s="56">
        <f>INDEX($K:$K,MATCH($H333,$C:$C,0))+I333</f>
        <v>7600</v>
      </c>
      <c r="L333" s="14">
        <f>VLOOKUP(K333,Наценка!$A$1:$B$8,2,1)</f>
        <v>1.2</v>
      </c>
      <c r="M333" s="56">
        <f>INDEX($M:$M,MATCH($H333,$C:$C,0))+I333*$M$2</f>
        <v>9670</v>
      </c>
      <c r="N333" s="57">
        <f t="shared" si="41"/>
        <v>9690</v>
      </c>
      <c r="O333" s="72">
        <f>VLOOKUP($B333,'Выгр Торг'!$B:$P,O$1,0)</f>
        <v>7600</v>
      </c>
      <c r="P333" s="72">
        <f>VLOOKUP($B333,'Выгр Торг'!$B:$P,P$1,0)</f>
        <v>9890</v>
      </c>
      <c r="Q333" s="42">
        <f t="shared" si="42"/>
        <v>0</v>
      </c>
      <c r="R333" s="42">
        <f t="shared" si="43"/>
        <v>200</v>
      </c>
      <c r="S333" s="85">
        <f t="shared" si="44"/>
        <v>9690</v>
      </c>
      <c r="T333" s="60">
        <f>IFERROR(VLOOKUP($B333,'Из ГУГЛа'!$B:$G,4,0)*U333+V333,VLOOKUP($B333,'Из ГУГЛа'!$B:$G,4,0))</f>
        <v>9590</v>
      </c>
      <c r="U333" s="15">
        <v>1</v>
      </c>
      <c r="V333" s="76">
        <f>INDEX($AA:$AA,MATCH($H333,$C:$C,0))</f>
        <v>600</v>
      </c>
      <c r="W333" s="74">
        <f t="shared" si="45"/>
        <v>0.27499999999999991</v>
      </c>
      <c r="X333" s="74">
        <f t="shared" si="46"/>
        <v>-1.0427528675703858E-2</v>
      </c>
      <c r="Y333" s="74">
        <f t="shared" si="47"/>
        <v>0.26184210526315788</v>
      </c>
      <c r="Z333" s="76">
        <f>INDEX($Z:$Z,MATCH($H333,$C:$C,0))+V333</f>
        <v>9590</v>
      </c>
      <c r="AB333" s="43" t="str">
        <f>INDEX($AB:$AB,MATCH($H333,$C:$C,0))</f>
        <v>https://motorring.ru/product/31337-erkala-stile-vesta-obogrev-povtoritel-skladivsnie-priora</v>
      </c>
    </row>
    <row r="334" spans="1:28" ht="75" x14ac:dyDescent="0.25">
      <c r="A334" s="71" t="str">
        <f>INDEX('Выгр Торг'!$A:$A,MATCH($B334,'Выгр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4" s="88">
        <v>257457</v>
      </c>
      <c r="C334" s="72">
        <f>VLOOKUP($B334,'Выгр Торг'!$B:$P,C$1,0)</f>
        <v>121840</v>
      </c>
      <c r="D334" s="71" t="str">
        <f>VLOOKUP($B334,'Выгр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460)</v>
      </c>
      <c r="E334" s="72" t="str">
        <f>VLOOKUP($B334,'Выгр Торг'!$B:$P,E$1,0)</f>
        <v>Y</v>
      </c>
      <c r="F334" s="72" t="str">
        <f>VLOOKUP($B334,'Выгр Торг'!$B:$P,F$1,0)</f>
        <v>1</v>
      </c>
      <c r="G334" s="36"/>
      <c r="H334" s="28">
        <v>73964</v>
      </c>
      <c r="I334" s="53">
        <f>INDEX($I:$I,MATCH($H334,$C:$C,0))</f>
        <v>600</v>
      </c>
      <c r="J334" s="5" t="s">
        <v>2577</v>
      </c>
      <c r="K334" s="56">
        <f>INDEX($K:$K,MATCH($H334,$C:$C,0))+I334</f>
        <v>7600</v>
      </c>
      <c r="L334" s="14">
        <f>VLOOKUP(K334,Наценка!$A$1:$B$8,2,1)</f>
        <v>1.2</v>
      </c>
      <c r="M334" s="56">
        <f>INDEX($M:$M,MATCH($H334,$C:$C,0))+I334*$M$2</f>
        <v>9670</v>
      </c>
      <c r="N334" s="57">
        <f t="shared" si="41"/>
        <v>9690</v>
      </c>
      <c r="O334" s="72">
        <f>VLOOKUP($B334,'Выгр Торг'!$B:$P,O$1,0)</f>
        <v>7600</v>
      </c>
      <c r="P334" s="72">
        <f>VLOOKUP($B334,'Выгр Торг'!$B:$P,P$1,0)</f>
        <v>9890</v>
      </c>
      <c r="Q334" s="42">
        <f t="shared" si="42"/>
        <v>0</v>
      </c>
      <c r="R334" s="42">
        <f t="shared" si="43"/>
        <v>200</v>
      </c>
      <c r="S334" s="85">
        <f t="shared" si="44"/>
        <v>9690</v>
      </c>
      <c r="T334" s="60">
        <f>IFERROR(VLOOKUP($B334,'Из ГУГЛа'!$B:$G,4,0)*U334+V334,VLOOKUP($B334,'Из ГУГЛа'!$B:$G,4,0))</f>
        <v>9590</v>
      </c>
      <c r="U334" s="15">
        <v>1</v>
      </c>
      <c r="V334" s="76">
        <f>INDEX($AA:$AA,MATCH($H334,$C:$C,0))</f>
        <v>600</v>
      </c>
      <c r="W334" s="74">
        <f t="shared" si="45"/>
        <v>0.27499999999999991</v>
      </c>
      <c r="X334" s="74">
        <f t="shared" si="46"/>
        <v>-1.0427528675703858E-2</v>
      </c>
      <c r="Y334" s="74">
        <f t="shared" si="47"/>
        <v>0.26184210526315788</v>
      </c>
      <c r="Z334" s="76">
        <f>INDEX($Z:$Z,MATCH($H334,$C:$C,0))+V334</f>
        <v>9590</v>
      </c>
      <c r="AB334" s="43" t="str">
        <f>INDEX($AB:$AB,MATCH($H334,$C:$C,0))</f>
        <v>https://motorring.ru/product/31337-erkala-stile-vesta-obogrev-povtoritel-skladivsnie-priora</v>
      </c>
    </row>
    <row r="335" spans="1:28" ht="75" x14ac:dyDescent="0.25">
      <c r="A335" s="71" t="str">
        <f>INDEX('Выгр Торг'!$A:$A,MATCH($B335,'Выгр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5" s="88">
        <v>257466</v>
      </c>
      <c r="C335" s="72">
        <f>VLOOKUP($B335,'Выгр Торг'!$B:$P,C$1,0)</f>
        <v>121841</v>
      </c>
      <c r="D335" s="71" t="str">
        <f>VLOOKUP($B335,'Выгр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660)</v>
      </c>
      <c r="E335" s="72" t="str">
        <f>VLOOKUP($B335,'Выгр Торг'!$B:$P,E$1,0)</f>
        <v>Y</v>
      </c>
      <c r="F335" s="72" t="str">
        <f>VLOOKUP($B335,'Выгр Торг'!$B:$P,F$1,0)</f>
        <v>1</v>
      </c>
      <c r="G335" s="36"/>
      <c r="H335" s="28">
        <v>73964</v>
      </c>
      <c r="I335" s="53">
        <f>INDEX($I:$I,MATCH($H335,$C:$C,0))</f>
        <v>600</v>
      </c>
      <c r="J335" s="5" t="s">
        <v>2577</v>
      </c>
      <c r="K335" s="56">
        <f>INDEX($K:$K,MATCH($H335,$C:$C,0))+I335</f>
        <v>7600</v>
      </c>
      <c r="L335" s="14">
        <f>VLOOKUP(K335,Наценка!$A$1:$B$8,2,1)</f>
        <v>1.2</v>
      </c>
      <c r="M335" s="56">
        <f>INDEX($M:$M,MATCH($H335,$C:$C,0))+I335*$M$2</f>
        <v>9670</v>
      </c>
      <c r="N335" s="57">
        <f t="shared" si="41"/>
        <v>9690</v>
      </c>
      <c r="O335" s="72">
        <f>VLOOKUP($B335,'Выгр Торг'!$B:$P,O$1,0)</f>
        <v>7600</v>
      </c>
      <c r="P335" s="72">
        <f>VLOOKUP($B335,'Выгр Торг'!$B:$P,P$1,0)</f>
        <v>9890</v>
      </c>
      <c r="Q335" s="42">
        <f t="shared" si="42"/>
        <v>0</v>
      </c>
      <c r="R335" s="42">
        <f t="shared" si="43"/>
        <v>200</v>
      </c>
      <c r="S335" s="85">
        <f t="shared" si="44"/>
        <v>9690</v>
      </c>
      <c r="T335" s="60">
        <f>IFERROR(VLOOKUP($B335,'Из ГУГЛа'!$B:$G,4,0)*U335+V335,VLOOKUP($B335,'Из ГУГЛа'!$B:$G,4,0))</f>
        <v>9590</v>
      </c>
      <c r="U335" s="15">
        <v>1</v>
      </c>
      <c r="V335" s="76">
        <f>INDEX($AA:$AA,MATCH($H335,$C:$C,0))</f>
        <v>600</v>
      </c>
      <c r="W335" s="74">
        <f t="shared" si="45"/>
        <v>0.27499999999999991</v>
      </c>
      <c r="X335" s="74">
        <f t="shared" si="46"/>
        <v>-1.0427528675703858E-2</v>
      </c>
      <c r="Y335" s="74">
        <f t="shared" si="47"/>
        <v>0.26184210526315788</v>
      </c>
      <c r="Z335" s="76">
        <f>INDEX($Z:$Z,MATCH($H335,$C:$C,0))+V335</f>
        <v>9590</v>
      </c>
      <c r="AB335" s="43" t="str">
        <f>INDEX($AB:$AB,MATCH($H335,$C:$C,0))</f>
        <v>https://motorring.ru/product/31337-erkala-stile-vesta-obogrev-povtoritel-skladivsnie-priora</v>
      </c>
    </row>
    <row r="336" spans="1:28" ht="75" x14ac:dyDescent="0.25">
      <c r="A336" s="71" t="str">
        <f>INDEX('Выгр Торг'!$A:$A,MATCH($B336,'Выгр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6" s="88">
        <v>257445</v>
      </c>
      <c r="C336" s="72">
        <f>VLOOKUP($B336,'Выгр Торг'!$B:$P,C$1,0)</f>
        <v>121842</v>
      </c>
      <c r="D336" s="71" t="str">
        <f>VLOOKUP($B336,'Выгр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371)</v>
      </c>
      <c r="E336" s="72" t="str">
        <f>VLOOKUP($B336,'Выгр Торг'!$B:$P,E$1,0)</f>
        <v>Y</v>
      </c>
      <c r="F336" s="72" t="str">
        <f>VLOOKUP($B336,'Выгр Торг'!$B:$P,F$1,0)</f>
        <v>1</v>
      </c>
      <c r="G336" s="36"/>
      <c r="H336" s="28">
        <v>73964</v>
      </c>
      <c r="I336" s="53">
        <f>INDEX($I:$I,MATCH($H336,$C:$C,0))</f>
        <v>600</v>
      </c>
      <c r="J336" s="5" t="s">
        <v>2577</v>
      </c>
      <c r="K336" s="56">
        <f>INDEX($K:$K,MATCH($H336,$C:$C,0))+I336</f>
        <v>7600</v>
      </c>
      <c r="L336" s="14">
        <f>VLOOKUP(K336,Наценка!$A$1:$B$8,2,1)</f>
        <v>1.2</v>
      </c>
      <c r="M336" s="56">
        <f>INDEX($M:$M,MATCH($H336,$C:$C,0))+I336*$M$2</f>
        <v>9670</v>
      </c>
      <c r="N336" s="57">
        <f t="shared" si="41"/>
        <v>9690</v>
      </c>
      <c r="O336" s="72">
        <f>VLOOKUP($B336,'Выгр Торг'!$B:$P,O$1,0)</f>
        <v>7600</v>
      </c>
      <c r="P336" s="72">
        <f>VLOOKUP($B336,'Выгр Торг'!$B:$P,P$1,0)</f>
        <v>9890</v>
      </c>
      <c r="Q336" s="42">
        <f t="shared" si="42"/>
        <v>0</v>
      </c>
      <c r="R336" s="42">
        <f t="shared" si="43"/>
        <v>200</v>
      </c>
      <c r="S336" s="85">
        <f t="shared" si="44"/>
        <v>9690</v>
      </c>
      <c r="T336" s="60">
        <f>IFERROR(VLOOKUP($B336,'Из ГУГЛа'!$B:$G,4,0)*U336+V336,VLOOKUP($B336,'Из ГУГЛа'!$B:$G,4,0))</f>
        <v>9590</v>
      </c>
      <c r="U336" s="15">
        <v>1</v>
      </c>
      <c r="V336" s="76">
        <f>INDEX($AA:$AA,MATCH($H336,$C:$C,0))</f>
        <v>600</v>
      </c>
      <c r="W336" s="74">
        <f t="shared" si="45"/>
        <v>0.27499999999999991</v>
      </c>
      <c r="X336" s="74">
        <f t="shared" si="46"/>
        <v>-1.0427528675703858E-2</v>
      </c>
      <c r="Y336" s="74">
        <f t="shared" si="47"/>
        <v>0.26184210526315788</v>
      </c>
      <c r="Z336" s="76">
        <f>INDEX($Z:$Z,MATCH($H336,$C:$C,0))+V336</f>
        <v>9590</v>
      </c>
      <c r="AB336" s="43" t="str">
        <f>INDEX($AB:$AB,MATCH($H336,$C:$C,0))</f>
        <v>https://motorring.ru/product/31337-erkala-stile-vesta-obogrev-povtoritel-skladivsnie-priora</v>
      </c>
    </row>
    <row r="337" spans="1:28" ht="75" x14ac:dyDescent="0.25">
      <c r="A337" s="71" t="str">
        <f>INDEX('Выгр Торг'!$A:$A,MATCH($B337,'Выгр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7" s="88">
        <v>257453</v>
      </c>
      <c r="C337" s="72">
        <f>VLOOKUP($B337,'Выгр Торг'!$B:$P,C$1,0)</f>
        <v>121843</v>
      </c>
      <c r="D337" s="71" t="str">
        <f>VLOOKUP($B337,'Выгр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421)</v>
      </c>
      <c r="E337" s="72" t="str">
        <f>VLOOKUP($B337,'Выгр Торг'!$B:$P,E$1,0)</f>
        <v>Y</v>
      </c>
      <c r="F337" s="72" t="str">
        <f>VLOOKUP($B337,'Выгр Торг'!$B:$P,F$1,0)</f>
        <v>1</v>
      </c>
      <c r="G337" s="36"/>
      <c r="H337" s="28">
        <v>73964</v>
      </c>
      <c r="I337" s="53">
        <f>INDEX($I:$I,MATCH($H337,$C:$C,0))</f>
        <v>600</v>
      </c>
      <c r="J337" s="5" t="s">
        <v>2577</v>
      </c>
      <c r="K337" s="56">
        <f>INDEX($K:$K,MATCH($H337,$C:$C,0))+I337</f>
        <v>7600</v>
      </c>
      <c r="L337" s="14">
        <f>VLOOKUP(K337,Наценка!$A$1:$B$8,2,1)</f>
        <v>1.2</v>
      </c>
      <c r="M337" s="56">
        <f>INDEX($M:$M,MATCH($H337,$C:$C,0))+I337*$M$2</f>
        <v>9670</v>
      </c>
      <c r="N337" s="57">
        <f t="shared" si="41"/>
        <v>9690</v>
      </c>
      <c r="O337" s="72">
        <f>VLOOKUP($B337,'Выгр Торг'!$B:$P,O$1,0)</f>
        <v>7600</v>
      </c>
      <c r="P337" s="72">
        <f>VLOOKUP($B337,'Выгр Торг'!$B:$P,P$1,0)</f>
        <v>9890</v>
      </c>
      <c r="Q337" s="42">
        <f t="shared" si="42"/>
        <v>0</v>
      </c>
      <c r="R337" s="42">
        <f t="shared" si="43"/>
        <v>200</v>
      </c>
      <c r="S337" s="85">
        <f t="shared" si="44"/>
        <v>9690</v>
      </c>
      <c r="T337" s="60">
        <f>IFERROR(VLOOKUP($B337,'Из ГУГЛа'!$B:$G,4,0)*U337+V337,VLOOKUP($B337,'Из ГУГЛа'!$B:$G,4,0))</f>
        <v>9590</v>
      </c>
      <c r="U337" s="15">
        <v>1</v>
      </c>
      <c r="V337" s="76">
        <f>INDEX($AA:$AA,MATCH($H337,$C:$C,0))</f>
        <v>600</v>
      </c>
      <c r="W337" s="74">
        <f t="shared" si="45"/>
        <v>0.27499999999999991</v>
      </c>
      <c r="X337" s="74">
        <f t="shared" si="46"/>
        <v>-1.0427528675703858E-2</v>
      </c>
      <c r="Y337" s="74">
        <f t="shared" si="47"/>
        <v>0.26184210526315788</v>
      </c>
      <c r="Z337" s="76">
        <f>INDEX($Z:$Z,MATCH($H337,$C:$C,0))+V337</f>
        <v>9590</v>
      </c>
      <c r="AB337" s="43" t="str">
        <f>INDEX($AB:$AB,MATCH($H337,$C:$C,0))</f>
        <v>https://motorring.ru/product/31337-erkala-stile-vesta-obogrev-povtoritel-skladivsnie-priora</v>
      </c>
    </row>
    <row r="338" spans="1:28" ht="75" x14ac:dyDescent="0.25">
      <c r="A338" s="71" t="str">
        <f>INDEX('Выгр Торг'!$A:$A,MATCH($B338,'Выгр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8" s="88">
        <v>257437</v>
      </c>
      <c r="C338" s="72">
        <f>VLOOKUP($B338,'Выгр Торг'!$B:$P,C$1,0)</f>
        <v>121844</v>
      </c>
      <c r="D338" s="71" t="str">
        <f>VLOOKUP($B338,'Выгр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240)</v>
      </c>
      <c r="E338" s="72" t="str">
        <f>VLOOKUP($B338,'Выгр Торг'!$B:$P,E$1,0)</f>
        <v>Y</v>
      </c>
      <c r="F338" s="72" t="str">
        <f>VLOOKUP($B338,'Выгр Торг'!$B:$P,F$1,0)</f>
        <v>1</v>
      </c>
      <c r="G338" s="36"/>
      <c r="H338" s="28">
        <v>73964</v>
      </c>
      <c r="I338" s="53">
        <f>INDEX($I:$I,MATCH($H338,$C:$C,0))</f>
        <v>600</v>
      </c>
      <c r="J338" s="5" t="s">
        <v>2577</v>
      </c>
      <c r="K338" s="56">
        <f>INDEX($K:$K,MATCH($H338,$C:$C,0))+I338</f>
        <v>7600</v>
      </c>
      <c r="L338" s="14">
        <f>VLOOKUP(K338,Наценка!$A$1:$B$8,2,1)</f>
        <v>1.2</v>
      </c>
      <c r="M338" s="56">
        <f>INDEX($M:$M,MATCH($H338,$C:$C,0))+I338*$M$2</f>
        <v>9670</v>
      </c>
      <c r="N338" s="57">
        <f t="shared" si="41"/>
        <v>9690</v>
      </c>
      <c r="O338" s="72">
        <f>VLOOKUP($B338,'Выгр Торг'!$B:$P,O$1,0)</f>
        <v>7600</v>
      </c>
      <c r="P338" s="72">
        <f>VLOOKUP($B338,'Выгр Торг'!$B:$P,P$1,0)</f>
        <v>9890</v>
      </c>
      <c r="Q338" s="42">
        <f t="shared" si="42"/>
        <v>0</v>
      </c>
      <c r="R338" s="42">
        <f t="shared" si="43"/>
        <v>200</v>
      </c>
      <c r="S338" s="85">
        <f t="shared" si="44"/>
        <v>9690</v>
      </c>
      <c r="T338" s="60">
        <f>IFERROR(VLOOKUP($B338,'Из ГУГЛа'!$B:$G,4,0)*U338+V338,VLOOKUP($B338,'Из ГУГЛа'!$B:$G,4,0))</f>
        <v>9590</v>
      </c>
      <c r="U338" s="15">
        <v>1</v>
      </c>
      <c r="V338" s="76">
        <f>INDEX($AA:$AA,MATCH($H338,$C:$C,0))</f>
        <v>600</v>
      </c>
      <c r="W338" s="74">
        <f t="shared" si="45"/>
        <v>0.27499999999999991</v>
      </c>
      <c r="X338" s="74">
        <f t="shared" si="46"/>
        <v>-1.0427528675703858E-2</v>
      </c>
      <c r="Y338" s="74">
        <f t="shared" si="47"/>
        <v>0.26184210526315788</v>
      </c>
      <c r="Z338" s="76">
        <f>INDEX($Z:$Z,MATCH($H338,$C:$C,0))+V338</f>
        <v>9590</v>
      </c>
      <c r="AB338" s="43" t="str">
        <f>INDEX($AB:$AB,MATCH($H338,$C:$C,0))</f>
        <v>https://motorring.ru/product/31337-erkala-stile-vesta-obogrev-povtoritel-skladivsnie-priora</v>
      </c>
    </row>
    <row r="339" spans="1:28" ht="75" x14ac:dyDescent="0.25">
      <c r="A339" s="71" t="str">
        <f>INDEX('Выгр Торг'!$A:$A,MATCH($B339,'Выгр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39" s="88">
        <v>257464</v>
      </c>
      <c r="C339" s="72">
        <f>VLOOKUP($B339,'Выгр Торг'!$B:$P,C$1,0)</f>
        <v>121845</v>
      </c>
      <c r="D339" s="71" t="str">
        <f>VLOOKUP($B339,'Выгр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633)</v>
      </c>
      <c r="E339" s="72" t="str">
        <f>VLOOKUP($B339,'Выгр Торг'!$B:$P,E$1,0)</f>
        <v>Y</v>
      </c>
      <c r="F339" s="72" t="str">
        <f>VLOOKUP($B339,'Выгр Торг'!$B:$P,F$1,0)</f>
        <v>1</v>
      </c>
      <c r="G339" s="36"/>
      <c r="H339" s="28">
        <v>73964</v>
      </c>
      <c r="I339" s="53">
        <f>INDEX($I:$I,MATCH($H339,$C:$C,0))</f>
        <v>600</v>
      </c>
      <c r="J339" s="5" t="s">
        <v>2577</v>
      </c>
      <c r="K339" s="56">
        <f>INDEX($K:$K,MATCH($H339,$C:$C,0))+I339</f>
        <v>7600</v>
      </c>
      <c r="L339" s="14">
        <f>VLOOKUP(K339,Наценка!$A$1:$B$8,2,1)</f>
        <v>1.2</v>
      </c>
      <c r="M339" s="56">
        <f>INDEX($M:$M,MATCH($H339,$C:$C,0))+I339*$M$2</f>
        <v>9670</v>
      </c>
      <c r="N339" s="57">
        <f t="shared" si="41"/>
        <v>9690</v>
      </c>
      <c r="O339" s="72">
        <f>VLOOKUP($B339,'Выгр Торг'!$B:$P,O$1,0)</f>
        <v>7600</v>
      </c>
      <c r="P339" s="72">
        <f>VLOOKUP($B339,'Выгр Торг'!$B:$P,P$1,0)</f>
        <v>9890</v>
      </c>
      <c r="Q339" s="42">
        <f t="shared" si="42"/>
        <v>0</v>
      </c>
      <c r="R339" s="42">
        <f t="shared" si="43"/>
        <v>200</v>
      </c>
      <c r="S339" s="85">
        <f t="shared" si="44"/>
        <v>9690</v>
      </c>
      <c r="T339" s="60">
        <f>IFERROR(VLOOKUP($B339,'Из ГУГЛа'!$B:$G,4,0)*U339+V339,VLOOKUP($B339,'Из ГУГЛа'!$B:$G,4,0))</f>
        <v>9590</v>
      </c>
      <c r="U339" s="15">
        <v>1</v>
      </c>
      <c r="V339" s="76">
        <f>INDEX($AA:$AA,MATCH($H339,$C:$C,0))</f>
        <v>600</v>
      </c>
      <c r="W339" s="74">
        <f t="shared" si="45"/>
        <v>0.27499999999999991</v>
      </c>
      <c r="X339" s="74">
        <f t="shared" si="46"/>
        <v>-1.0427528675703858E-2</v>
      </c>
      <c r="Y339" s="74">
        <f t="shared" si="47"/>
        <v>0.26184210526315788</v>
      </c>
      <c r="Z339" s="76">
        <f>INDEX($Z:$Z,MATCH($H339,$C:$C,0))+V339</f>
        <v>9590</v>
      </c>
      <c r="AB339" s="43" t="str">
        <f>INDEX($AB:$AB,MATCH($H339,$C:$C,0))</f>
        <v>https://motorring.ru/product/31337-erkala-stile-vesta-obogrev-povtoritel-skladivsnie-priora</v>
      </c>
    </row>
    <row r="340" spans="1:28" ht="75" x14ac:dyDescent="0.25">
      <c r="A340" s="71" t="str">
        <f>INDEX('Выгр Торг'!$A:$A,MATCH($B340,'Выгр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0" s="88">
        <v>257465</v>
      </c>
      <c r="C340" s="72">
        <f>VLOOKUP($B340,'Выгр Торг'!$B:$P,C$1,0)</f>
        <v>121846</v>
      </c>
      <c r="D340" s="71" t="str">
        <f>VLOOKUP($B340,'Выгр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655)</v>
      </c>
      <c r="E340" s="72" t="str">
        <f>VLOOKUP($B340,'Выгр Торг'!$B:$P,E$1,0)</f>
        <v>Y</v>
      </c>
      <c r="F340" s="72" t="str">
        <f>VLOOKUP($B340,'Выгр Торг'!$B:$P,F$1,0)</f>
        <v>1</v>
      </c>
      <c r="G340" s="36"/>
      <c r="H340" s="28">
        <v>73964</v>
      </c>
      <c r="I340" s="53">
        <f>INDEX($I:$I,MATCH($H340,$C:$C,0))</f>
        <v>600</v>
      </c>
      <c r="J340" s="5" t="s">
        <v>2577</v>
      </c>
      <c r="K340" s="56">
        <f>INDEX($K:$K,MATCH($H340,$C:$C,0))+I340</f>
        <v>7600</v>
      </c>
      <c r="L340" s="14">
        <f>VLOOKUP(K340,Наценка!$A$1:$B$8,2,1)</f>
        <v>1.2</v>
      </c>
      <c r="M340" s="56">
        <f>INDEX($M:$M,MATCH($H340,$C:$C,0))+I340*$M$2</f>
        <v>9670</v>
      </c>
      <c r="N340" s="57">
        <f t="shared" si="41"/>
        <v>9690</v>
      </c>
      <c r="O340" s="72">
        <f>VLOOKUP($B340,'Выгр Торг'!$B:$P,O$1,0)</f>
        <v>7600</v>
      </c>
      <c r="P340" s="72">
        <f>VLOOKUP($B340,'Выгр Торг'!$B:$P,P$1,0)</f>
        <v>9890</v>
      </c>
      <c r="Q340" s="42">
        <f t="shared" si="42"/>
        <v>0</v>
      </c>
      <c r="R340" s="42">
        <f t="shared" si="43"/>
        <v>200</v>
      </c>
      <c r="S340" s="85">
        <f t="shared" si="44"/>
        <v>9690</v>
      </c>
      <c r="T340" s="60">
        <f>IFERROR(VLOOKUP($B340,'Из ГУГЛа'!$B:$G,4,0)*U340+V340,VLOOKUP($B340,'Из ГУГЛа'!$B:$G,4,0))</f>
        <v>9590</v>
      </c>
      <c r="U340" s="15">
        <v>1</v>
      </c>
      <c r="V340" s="76">
        <f>INDEX($AA:$AA,MATCH($H340,$C:$C,0))</f>
        <v>600</v>
      </c>
      <c r="W340" s="74">
        <f t="shared" si="45"/>
        <v>0.27499999999999991</v>
      </c>
      <c r="X340" s="74">
        <f t="shared" si="46"/>
        <v>-1.0427528675703858E-2</v>
      </c>
      <c r="Y340" s="74">
        <f t="shared" si="47"/>
        <v>0.26184210526315788</v>
      </c>
      <c r="Z340" s="76">
        <f>INDEX($Z:$Z,MATCH($H340,$C:$C,0))+V340</f>
        <v>9590</v>
      </c>
      <c r="AB340" s="43" t="str">
        <f>INDEX($AB:$AB,MATCH($H340,$C:$C,0))</f>
        <v>https://motorring.ru/product/31337-erkala-stile-vesta-obogrev-povtoritel-skladivsnie-priora</v>
      </c>
    </row>
    <row r="341" spans="1:28" ht="75" x14ac:dyDescent="0.25">
      <c r="A341" s="71" t="str">
        <f>INDEX('Выгр Торг'!$A:$A,MATCH($B341,'Выгр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1" s="88">
        <v>257451</v>
      </c>
      <c r="C341" s="72">
        <f>VLOOKUP($B341,'Выгр Торг'!$B:$P,C$1,0)</f>
        <v>121848</v>
      </c>
      <c r="D341" s="71" t="str">
        <f>VLOOKUP($B341,'Выгр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418)</v>
      </c>
      <c r="E341" s="72" t="str">
        <f>VLOOKUP($B341,'Выгр Торг'!$B:$P,E$1,0)</f>
        <v>Y</v>
      </c>
      <c r="F341" s="72" t="str">
        <f>VLOOKUP($B341,'Выгр Торг'!$B:$P,F$1,0)</f>
        <v>1</v>
      </c>
      <c r="G341" s="36"/>
      <c r="H341" s="28">
        <v>73964</v>
      </c>
      <c r="I341" s="53">
        <f>INDEX($I:$I,MATCH($H341,$C:$C,0))</f>
        <v>600</v>
      </c>
      <c r="J341" s="5" t="s">
        <v>2577</v>
      </c>
      <c r="K341" s="56">
        <f>INDEX($K:$K,MATCH($H341,$C:$C,0))+I341</f>
        <v>7600</v>
      </c>
      <c r="L341" s="14">
        <f>VLOOKUP(K341,Наценка!$A$1:$B$8,2,1)</f>
        <v>1.2</v>
      </c>
      <c r="M341" s="56">
        <f>INDEX($M:$M,MATCH($H341,$C:$C,0))+I341*$M$2</f>
        <v>9670</v>
      </c>
      <c r="N341" s="57">
        <f t="shared" si="41"/>
        <v>9690</v>
      </c>
      <c r="O341" s="72">
        <f>VLOOKUP($B341,'Выгр Торг'!$B:$P,O$1,0)</f>
        <v>7600</v>
      </c>
      <c r="P341" s="72">
        <f>VLOOKUP($B341,'Выгр Торг'!$B:$P,P$1,0)</f>
        <v>9890</v>
      </c>
      <c r="Q341" s="42">
        <f t="shared" si="42"/>
        <v>0</v>
      </c>
      <c r="R341" s="42">
        <f t="shared" si="43"/>
        <v>200</v>
      </c>
      <c r="S341" s="85">
        <f t="shared" si="44"/>
        <v>9690</v>
      </c>
      <c r="T341" s="60">
        <f>IFERROR(VLOOKUP($B341,'Из ГУГЛа'!$B:$G,4,0)*U341+V341,VLOOKUP($B341,'Из ГУГЛа'!$B:$G,4,0))</f>
        <v>9590</v>
      </c>
      <c r="U341" s="15">
        <v>1</v>
      </c>
      <c r="V341" s="76">
        <f>INDEX($AA:$AA,MATCH($H341,$C:$C,0))</f>
        <v>600</v>
      </c>
      <c r="W341" s="74">
        <f t="shared" si="45"/>
        <v>0.27499999999999991</v>
      </c>
      <c r="X341" s="74">
        <f t="shared" si="46"/>
        <v>-1.0427528675703858E-2</v>
      </c>
      <c r="Y341" s="74">
        <f t="shared" si="47"/>
        <v>0.26184210526315788</v>
      </c>
      <c r="Z341" s="76">
        <f>INDEX($Z:$Z,MATCH($H341,$C:$C,0))+V341</f>
        <v>9590</v>
      </c>
      <c r="AB341" s="43" t="str">
        <f>INDEX($AB:$AB,MATCH($H341,$C:$C,0))</f>
        <v>https://motorring.ru/product/31337-erkala-stile-vesta-obogrev-povtoritel-skladivsnie-priora</v>
      </c>
    </row>
    <row r="342" spans="1:28" ht="75" x14ac:dyDescent="0.25">
      <c r="A342" s="71" t="str">
        <f>INDEX('Выгр Торг'!$A:$A,MATCH($B342,'Выгр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2" s="88">
        <v>257461</v>
      </c>
      <c r="C342" s="72">
        <f>VLOOKUP($B342,'Выгр Торг'!$B:$P,C$1,0)</f>
        <v>121849</v>
      </c>
      <c r="D342" s="71" t="str">
        <f>VLOOKUP($B342,'Выгр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627)</v>
      </c>
      <c r="E342" s="72" t="str">
        <f>VLOOKUP($B342,'Выгр Торг'!$B:$P,E$1,0)</f>
        <v>Y</v>
      </c>
      <c r="F342" s="72" t="str">
        <f>VLOOKUP($B342,'Выгр Торг'!$B:$P,F$1,0)</f>
        <v>1</v>
      </c>
      <c r="G342" s="36"/>
      <c r="H342" s="28">
        <v>73964</v>
      </c>
      <c r="I342" s="53">
        <f>INDEX($I:$I,MATCH($H342,$C:$C,0))</f>
        <v>600</v>
      </c>
      <c r="J342" s="5" t="s">
        <v>2577</v>
      </c>
      <c r="K342" s="56">
        <f>INDEX($K:$K,MATCH($H342,$C:$C,0))+I342</f>
        <v>7600</v>
      </c>
      <c r="L342" s="14">
        <f>VLOOKUP(K342,Наценка!$A$1:$B$8,2,1)</f>
        <v>1.2</v>
      </c>
      <c r="M342" s="56">
        <f>INDEX($M:$M,MATCH($H342,$C:$C,0))+I342*$M$2</f>
        <v>9670</v>
      </c>
      <c r="N342" s="57">
        <f t="shared" si="41"/>
        <v>9690</v>
      </c>
      <c r="O342" s="72">
        <f>VLOOKUP($B342,'Выгр Торг'!$B:$P,O$1,0)</f>
        <v>7600</v>
      </c>
      <c r="P342" s="72">
        <f>VLOOKUP($B342,'Выгр Торг'!$B:$P,P$1,0)</f>
        <v>9890</v>
      </c>
      <c r="Q342" s="42">
        <f t="shared" si="42"/>
        <v>0</v>
      </c>
      <c r="R342" s="42">
        <f t="shared" si="43"/>
        <v>200</v>
      </c>
      <c r="S342" s="85">
        <f t="shared" si="44"/>
        <v>9690</v>
      </c>
      <c r="T342" s="60">
        <f>IFERROR(VLOOKUP($B342,'Из ГУГЛа'!$B:$G,4,0)*U342+V342,VLOOKUP($B342,'Из ГУГЛа'!$B:$G,4,0))</f>
        <v>9590</v>
      </c>
      <c r="U342" s="15">
        <v>1</v>
      </c>
      <c r="V342" s="76">
        <f>INDEX($AA:$AA,MATCH($H342,$C:$C,0))</f>
        <v>600</v>
      </c>
      <c r="W342" s="74">
        <f t="shared" si="45"/>
        <v>0.27499999999999991</v>
      </c>
      <c r="X342" s="74">
        <f t="shared" si="46"/>
        <v>-1.0427528675703858E-2</v>
      </c>
      <c r="Y342" s="74">
        <f t="shared" si="47"/>
        <v>0.26184210526315788</v>
      </c>
      <c r="Z342" s="76">
        <f>INDEX($Z:$Z,MATCH($H342,$C:$C,0))+V342</f>
        <v>9590</v>
      </c>
      <c r="AB342" s="43" t="str">
        <f>INDEX($AB:$AB,MATCH($H342,$C:$C,0))</f>
        <v>https://motorring.ru/product/31337-erkala-stile-vesta-obogrev-povtoritel-skladivsnie-priora</v>
      </c>
    </row>
    <row r="343" spans="1:28" ht="75" x14ac:dyDescent="0.25">
      <c r="A343" s="71" t="str">
        <f>INDEX('Выгр Торг'!$A:$A,MATCH($B343,'Выгр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3" s="88">
        <v>257442</v>
      </c>
      <c r="C343" s="72">
        <f>VLOOKUP($B343,'Выгр Торг'!$B:$P,C$1,0)</f>
        <v>121850</v>
      </c>
      <c r="D343" s="71" t="str">
        <f>VLOOKUP($B343,'Выгр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347)</v>
      </c>
      <c r="E343" s="72" t="str">
        <f>VLOOKUP($B343,'Выгр Торг'!$B:$P,E$1,0)</f>
        <v>Y</v>
      </c>
      <c r="F343" s="72" t="str">
        <f>VLOOKUP($B343,'Выгр Торг'!$B:$P,F$1,0)</f>
        <v>1</v>
      </c>
      <c r="G343" s="36"/>
      <c r="H343" s="28">
        <v>73964</v>
      </c>
      <c r="I343" s="53">
        <f>INDEX($I:$I,MATCH($H343,$C:$C,0))</f>
        <v>600</v>
      </c>
      <c r="J343" s="5" t="s">
        <v>2577</v>
      </c>
      <c r="K343" s="56">
        <f>INDEX($K:$K,MATCH($H343,$C:$C,0))+I343</f>
        <v>7600</v>
      </c>
      <c r="L343" s="14">
        <f>VLOOKUP(K343,Наценка!$A$1:$B$8,2,1)</f>
        <v>1.2</v>
      </c>
      <c r="M343" s="56">
        <f>INDEX($M:$M,MATCH($H343,$C:$C,0))+I343*$M$2</f>
        <v>9670</v>
      </c>
      <c r="N343" s="57">
        <f t="shared" si="41"/>
        <v>9690</v>
      </c>
      <c r="O343" s="72">
        <f>VLOOKUP($B343,'Выгр Торг'!$B:$P,O$1,0)</f>
        <v>7600</v>
      </c>
      <c r="P343" s="72">
        <f>VLOOKUP($B343,'Выгр Торг'!$B:$P,P$1,0)</f>
        <v>9890</v>
      </c>
      <c r="Q343" s="42">
        <f t="shared" si="42"/>
        <v>0</v>
      </c>
      <c r="R343" s="42">
        <f t="shared" si="43"/>
        <v>200</v>
      </c>
      <c r="S343" s="85">
        <f t="shared" si="44"/>
        <v>9690</v>
      </c>
      <c r="T343" s="60">
        <f>IFERROR(VLOOKUP($B343,'Из ГУГЛа'!$B:$G,4,0)*U343+V343,VLOOKUP($B343,'Из ГУГЛа'!$B:$G,4,0))</f>
        <v>9590</v>
      </c>
      <c r="U343" s="15">
        <v>1</v>
      </c>
      <c r="V343" s="76">
        <f>INDEX($AA:$AA,MATCH($H343,$C:$C,0))</f>
        <v>600</v>
      </c>
      <c r="W343" s="74">
        <f t="shared" si="45"/>
        <v>0.27499999999999991</v>
      </c>
      <c r="X343" s="74">
        <f t="shared" si="46"/>
        <v>-1.0427528675703858E-2</v>
      </c>
      <c r="Y343" s="74">
        <f t="shared" si="47"/>
        <v>0.26184210526315788</v>
      </c>
      <c r="Z343" s="76">
        <f>INDEX($Z:$Z,MATCH($H343,$C:$C,0))+V343</f>
        <v>9590</v>
      </c>
      <c r="AB343" s="43" t="str">
        <f>INDEX($AB:$AB,MATCH($H343,$C:$C,0))</f>
        <v>https://motorring.ru/product/31337-erkala-stile-vesta-obogrev-povtoritel-skladivsnie-priora</v>
      </c>
    </row>
    <row r="344" spans="1:28" ht="75" x14ac:dyDescent="0.25">
      <c r="A344" s="71" t="str">
        <f>INDEX('Выгр Торг'!$A:$A,MATCH($B344,'Выгр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4" s="88">
        <v>257446</v>
      </c>
      <c r="C344" s="72">
        <f>VLOOKUP($B344,'Выгр Торг'!$B:$P,C$1,0)</f>
        <v>121851</v>
      </c>
      <c r="D344" s="71" t="str">
        <f>VLOOKUP($B344,'Выгр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385)</v>
      </c>
      <c r="E344" s="72" t="str">
        <f>VLOOKUP($B344,'Выгр Торг'!$B:$P,E$1,0)</f>
        <v>Y</v>
      </c>
      <c r="F344" s="72" t="str">
        <f>VLOOKUP($B344,'Выгр Торг'!$B:$P,F$1,0)</f>
        <v>1</v>
      </c>
      <c r="G344" s="36"/>
      <c r="H344" s="28">
        <v>73964</v>
      </c>
      <c r="I344" s="53">
        <f>INDEX($I:$I,MATCH($H344,$C:$C,0))</f>
        <v>600</v>
      </c>
      <c r="J344" s="5" t="s">
        <v>2577</v>
      </c>
      <c r="K344" s="56">
        <f>INDEX($K:$K,MATCH($H344,$C:$C,0))+I344</f>
        <v>7600</v>
      </c>
      <c r="L344" s="14">
        <f>VLOOKUP(K344,Наценка!$A$1:$B$8,2,1)</f>
        <v>1.2</v>
      </c>
      <c r="M344" s="56">
        <f>INDEX($M:$M,MATCH($H344,$C:$C,0))+I344*$M$2</f>
        <v>9670</v>
      </c>
      <c r="N344" s="57">
        <f t="shared" si="41"/>
        <v>9690</v>
      </c>
      <c r="O344" s="72">
        <f>VLOOKUP($B344,'Выгр Торг'!$B:$P,O$1,0)</f>
        <v>7600</v>
      </c>
      <c r="P344" s="72">
        <f>VLOOKUP($B344,'Выгр Торг'!$B:$P,P$1,0)</f>
        <v>9890</v>
      </c>
      <c r="Q344" s="42">
        <f t="shared" si="42"/>
        <v>0</v>
      </c>
      <c r="R344" s="42">
        <f t="shared" si="43"/>
        <v>200</v>
      </c>
      <c r="S344" s="85">
        <f t="shared" si="44"/>
        <v>9690</v>
      </c>
      <c r="T344" s="60">
        <f>IFERROR(VLOOKUP($B344,'Из ГУГЛа'!$B:$G,4,0)*U344+V344,VLOOKUP($B344,'Из ГУГЛа'!$B:$G,4,0))</f>
        <v>9590</v>
      </c>
      <c r="U344" s="15">
        <v>1</v>
      </c>
      <c r="V344" s="76">
        <f>INDEX($AA:$AA,MATCH($H344,$C:$C,0))</f>
        <v>600</v>
      </c>
      <c r="W344" s="74">
        <f t="shared" si="45"/>
        <v>0.27499999999999991</v>
      </c>
      <c r="X344" s="74">
        <f t="shared" si="46"/>
        <v>-1.0427528675703858E-2</v>
      </c>
      <c r="Y344" s="74">
        <f t="shared" si="47"/>
        <v>0.26184210526315788</v>
      </c>
      <c r="Z344" s="76">
        <f>INDEX($Z:$Z,MATCH($H344,$C:$C,0))+V344</f>
        <v>9590</v>
      </c>
      <c r="AB344" s="43" t="str">
        <f>INDEX($AB:$AB,MATCH($H344,$C:$C,0))</f>
        <v>https://motorring.ru/product/31337-erkala-stile-vesta-obogrev-povtoritel-skladivsnie-priora</v>
      </c>
    </row>
    <row r="345" spans="1:28" ht="75" x14ac:dyDescent="0.25">
      <c r="A345" s="71" t="str">
        <f>INDEX('Выгр Торг'!$A:$A,MATCH($B345,'Выгр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5" s="88">
        <v>257432</v>
      </c>
      <c r="C345" s="72">
        <f>VLOOKUP($B345,'Выгр Торг'!$B:$P,C$1,0)</f>
        <v>121852</v>
      </c>
      <c r="D345" s="71" t="str">
        <f>VLOOKUP($B345,'Выгр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190)</v>
      </c>
      <c r="E345" s="72" t="str">
        <f>VLOOKUP($B345,'Выгр Торг'!$B:$P,E$1,0)</f>
        <v>Y</v>
      </c>
      <c r="F345" s="72" t="str">
        <f>VLOOKUP($B345,'Выгр Торг'!$B:$P,F$1,0)</f>
        <v>1</v>
      </c>
      <c r="G345" s="36"/>
      <c r="H345" s="28">
        <v>73964</v>
      </c>
      <c r="I345" s="53">
        <f>INDEX($I:$I,MATCH($H345,$C:$C,0))</f>
        <v>600</v>
      </c>
      <c r="J345" s="5" t="s">
        <v>2577</v>
      </c>
      <c r="K345" s="56">
        <f>INDEX($K:$K,MATCH($H345,$C:$C,0))+I345</f>
        <v>7600</v>
      </c>
      <c r="L345" s="14">
        <f>VLOOKUP(K345,Наценка!$A$1:$B$8,2,1)</f>
        <v>1.2</v>
      </c>
      <c r="M345" s="56">
        <f>INDEX($M:$M,MATCH($H345,$C:$C,0))+I345*$M$2</f>
        <v>9670</v>
      </c>
      <c r="N345" s="57">
        <f t="shared" si="41"/>
        <v>9690</v>
      </c>
      <c r="O345" s="72">
        <f>VLOOKUP($B345,'Выгр Торг'!$B:$P,O$1,0)</f>
        <v>7600</v>
      </c>
      <c r="P345" s="72">
        <f>VLOOKUP($B345,'Выгр Торг'!$B:$P,P$1,0)</f>
        <v>9890</v>
      </c>
      <c r="Q345" s="42">
        <f t="shared" si="42"/>
        <v>0</v>
      </c>
      <c r="R345" s="42">
        <f t="shared" si="43"/>
        <v>200</v>
      </c>
      <c r="S345" s="85">
        <f t="shared" si="44"/>
        <v>9690</v>
      </c>
      <c r="T345" s="60">
        <f>IFERROR(VLOOKUP($B345,'Из ГУГЛа'!$B:$G,4,0)*U345+V345,VLOOKUP($B345,'Из ГУГЛа'!$B:$G,4,0))</f>
        <v>9590</v>
      </c>
      <c r="U345" s="15">
        <v>1</v>
      </c>
      <c r="V345" s="76">
        <f>INDEX($AA:$AA,MATCH($H345,$C:$C,0))</f>
        <v>600</v>
      </c>
      <c r="W345" s="74">
        <f t="shared" si="45"/>
        <v>0.27499999999999991</v>
      </c>
      <c r="X345" s="74">
        <f t="shared" si="46"/>
        <v>-1.0427528675703858E-2</v>
      </c>
      <c r="Y345" s="74">
        <f t="shared" si="47"/>
        <v>0.26184210526315788</v>
      </c>
      <c r="Z345" s="76">
        <f>INDEX($Z:$Z,MATCH($H345,$C:$C,0))+V345</f>
        <v>9590</v>
      </c>
      <c r="AB345" s="43" t="str">
        <f>INDEX($AB:$AB,MATCH($H345,$C:$C,0))</f>
        <v>https://motorring.ru/product/31337-erkala-stile-vesta-obogrev-povtoritel-skladivsnie-priora</v>
      </c>
    </row>
    <row r="346" spans="1:28" ht="75" x14ac:dyDescent="0.25">
      <c r="A346" s="71" t="str">
        <f>INDEX('Выгр Торг'!$A:$A,MATCH($B346,'Выгр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6" s="88">
        <v>257463</v>
      </c>
      <c r="C346" s="72">
        <f>VLOOKUP($B346,'Выгр Торг'!$B:$P,C$1,0)</f>
        <v>121853</v>
      </c>
      <c r="D346" s="71" t="str">
        <f>VLOOKUP($B346,'Выгр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630)</v>
      </c>
      <c r="E346" s="72" t="str">
        <f>VLOOKUP($B346,'Выгр Торг'!$B:$P,E$1,0)</f>
        <v>Y</v>
      </c>
      <c r="F346" s="72" t="str">
        <f>VLOOKUP($B346,'Выгр Торг'!$B:$P,F$1,0)</f>
        <v>1</v>
      </c>
      <c r="G346" s="36"/>
      <c r="H346" s="28">
        <v>73964</v>
      </c>
      <c r="I346" s="53">
        <f>INDEX($I:$I,MATCH($H346,$C:$C,0))</f>
        <v>600</v>
      </c>
      <c r="J346" s="5" t="s">
        <v>2577</v>
      </c>
      <c r="K346" s="56">
        <f>INDEX($K:$K,MATCH($H346,$C:$C,0))+I346</f>
        <v>7600</v>
      </c>
      <c r="L346" s="14">
        <f>VLOOKUP(K346,Наценка!$A$1:$B$8,2,1)</f>
        <v>1.2</v>
      </c>
      <c r="M346" s="56">
        <f>INDEX($M:$M,MATCH($H346,$C:$C,0))+I346*$M$2</f>
        <v>9670</v>
      </c>
      <c r="N346" s="57">
        <f t="shared" si="41"/>
        <v>9690</v>
      </c>
      <c r="O346" s="72">
        <f>VLOOKUP($B346,'Выгр Торг'!$B:$P,O$1,0)</f>
        <v>7600</v>
      </c>
      <c r="P346" s="72">
        <f>VLOOKUP($B346,'Выгр Торг'!$B:$P,P$1,0)</f>
        <v>9890</v>
      </c>
      <c r="Q346" s="42">
        <f t="shared" si="42"/>
        <v>0</v>
      </c>
      <c r="R346" s="42">
        <f t="shared" si="43"/>
        <v>200</v>
      </c>
      <c r="S346" s="85">
        <f t="shared" si="44"/>
        <v>9690</v>
      </c>
      <c r="T346" s="60">
        <f>IFERROR(VLOOKUP($B346,'Из ГУГЛа'!$B:$G,4,0)*U346+V346,VLOOKUP($B346,'Из ГУГЛа'!$B:$G,4,0))</f>
        <v>9590</v>
      </c>
      <c r="U346" s="15">
        <v>1</v>
      </c>
      <c r="V346" s="76">
        <f>INDEX($AA:$AA,MATCH($H346,$C:$C,0))</f>
        <v>600</v>
      </c>
      <c r="W346" s="74">
        <f t="shared" si="45"/>
        <v>0.27499999999999991</v>
      </c>
      <c r="X346" s="74">
        <f t="shared" si="46"/>
        <v>-1.0427528675703858E-2</v>
      </c>
      <c r="Y346" s="74">
        <f t="shared" si="47"/>
        <v>0.26184210526315788</v>
      </c>
      <c r="Z346" s="76">
        <f>INDEX($Z:$Z,MATCH($H346,$C:$C,0))+V346</f>
        <v>9590</v>
      </c>
      <c r="AB346" s="43" t="str">
        <f>INDEX($AB:$AB,MATCH($H346,$C:$C,0))</f>
        <v>https://motorring.ru/product/31337-erkala-stile-vesta-obogrev-povtoritel-skladivsnie-priora</v>
      </c>
    </row>
    <row r="347" spans="1:28" ht="75" x14ac:dyDescent="0.25">
      <c r="A347" s="71" t="str">
        <f>INDEX('Выгр Торг'!$A:$A,MATCH($B347,'Выгр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7" s="88">
        <v>257470</v>
      </c>
      <c r="C347" s="72">
        <f>VLOOKUP($B347,'Выгр Торг'!$B:$P,C$1,0)</f>
        <v>121854</v>
      </c>
      <c r="D347" s="71" t="str">
        <f>VLOOKUP($B347,'Выгр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790)</v>
      </c>
      <c r="E347" s="72" t="str">
        <f>VLOOKUP($B347,'Выгр Торг'!$B:$P,E$1,0)</f>
        <v>Y</v>
      </c>
      <c r="F347" s="72" t="str">
        <f>VLOOKUP($B347,'Выгр Торг'!$B:$P,F$1,0)</f>
        <v>1</v>
      </c>
      <c r="G347" s="36"/>
      <c r="H347" s="28">
        <v>73964</v>
      </c>
      <c r="I347" s="53">
        <f>INDEX($I:$I,MATCH($H347,$C:$C,0))</f>
        <v>600</v>
      </c>
      <c r="J347" s="5" t="s">
        <v>2577</v>
      </c>
      <c r="K347" s="56">
        <f>INDEX($K:$K,MATCH($H347,$C:$C,0))+I347</f>
        <v>7600</v>
      </c>
      <c r="L347" s="14">
        <f>VLOOKUP(K347,Наценка!$A$1:$B$8,2,1)</f>
        <v>1.2</v>
      </c>
      <c r="M347" s="56">
        <f>INDEX($M:$M,MATCH($H347,$C:$C,0))+I347*$M$2</f>
        <v>9670</v>
      </c>
      <c r="N347" s="57">
        <f t="shared" si="41"/>
        <v>9690</v>
      </c>
      <c r="O347" s="72">
        <f>VLOOKUP($B347,'Выгр Торг'!$B:$P,O$1,0)</f>
        <v>7600</v>
      </c>
      <c r="P347" s="72">
        <f>VLOOKUP($B347,'Выгр Торг'!$B:$P,P$1,0)</f>
        <v>9890</v>
      </c>
      <c r="Q347" s="42">
        <f t="shared" si="42"/>
        <v>0</v>
      </c>
      <c r="R347" s="42">
        <f t="shared" si="43"/>
        <v>200</v>
      </c>
      <c r="S347" s="85">
        <f t="shared" si="44"/>
        <v>9690</v>
      </c>
      <c r="T347" s="60">
        <f>IFERROR(VLOOKUP($B347,'Из ГУГЛа'!$B:$G,4,0)*U347+V347,VLOOKUP($B347,'Из ГУГЛа'!$B:$G,4,0))</f>
        <v>9590</v>
      </c>
      <c r="U347" s="15">
        <v>1</v>
      </c>
      <c r="V347" s="76">
        <f>INDEX($AA:$AA,MATCH($H347,$C:$C,0))</f>
        <v>600</v>
      </c>
      <c r="W347" s="74">
        <f t="shared" si="45"/>
        <v>0.27499999999999991</v>
      </c>
      <c r="X347" s="74">
        <f t="shared" si="46"/>
        <v>-1.0427528675703858E-2</v>
      </c>
      <c r="Y347" s="74">
        <f t="shared" si="47"/>
        <v>0.26184210526315788</v>
      </c>
      <c r="Z347" s="76">
        <f>INDEX($Z:$Z,MATCH($H347,$C:$C,0))+V347</f>
        <v>9590</v>
      </c>
      <c r="AB347" s="43" t="str">
        <f>INDEX($AB:$AB,MATCH($H347,$C:$C,0))</f>
        <v>https://motorring.ru/product/31337-erkala-stile-vesta-obogrev-povtoritel-skladivsnie-priora</v>
      </c>
    </row>
    <row r="348" spans="1:28" ht="75" x14ac:dyDescent="0.25">
      <c r="A348" s="71" t="str">
        <f>INDEX('Выгр Торг'!$A:$A,MATCH($B348,'Выгр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8" s="88">
        <v>257467</v>
      </c>
      <c r="C348" s="72">
        <f>VLOOKUP($B348,'Выгр Торг'!$B:$P,C$1,0)</f>
        <v>121855</v>
      </c>
      <c r="D348" s="71" t="str">
        <f>VLOOKUP($B348,'Выгр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665)</v>
      </c>
      <c r="E348" s="72" t="str">
        <f>VLOOKUP($B348,'Выгр Торг'!$B:$P,E$1,0)</f>
        <v>Y</v>
      </c>
      <c r="F348" s="72" t="str">
        <f>VLOOKUP($B348,'Выгр Торг'!$B:$P,F$1,0)</f>
        <v>1</v>
      </c>
      <c r="G348" s="36"/>
      <c r="H348" s="28">
        <v>73964</v>
      </c>
      <c r="I348" s="53">
        <f>INDEX($I:$I,MATCH($H348,$C:$C,0))</f>
        <v>600</v>
      </c>
      <c r="J348" s="5" t="s">
        <v>2577</v>
      </c>
      <c r="K348" s="56">
        <f>INDEX($K:$K,MATCH($H348,$C:$C,0))+I348</f>
        <v>7600</v>
      </c>
      <c r="L348" s="14">
        <f>VLOOKUP(K348,Наценка!$A$1:$B$8,2,1)</f>
        <v>1.2</v>
      </c>
      <c r="M348" s="56">
        <f>INDEX($M:$M,MATCH($H348,$C:$C,0))+I348*$M$2</f>
        <v>9670</v>
      </c>
      <c r="N348" s="57">
        <f t="shared" si="41"/>
        <v>9690</v>
      </c>
      <c r="O348" s="72">
        <f>VLOOKUP($B348,'Выгр Торг'!$B:$P,O$1,0)</f>
        <v>7600</v>
      </c>
      <c r="P348" s="72">
        <f>VLOOKUP($B348,'Выгр Торг'!$B:$P,P$1,0)</f>
        <v>9890</v>
      </c>
      <c r="Q348" s="42">
        <f t="shared" si="42"/>
        <v>0</v>
      </c>
      <c r="R348" s="42">
        <f t="shared" si="43"/>
        <v>200</v>
      </c>
      <c r="S348" s="85">
        <f t="shared" si="44"/>
        <v>9690</v>
      </c>
      <c r="T348" s="60">
        <f>IFERROR(VLOOKUP($B348,'Из ГУГЛа'!$B:$G,4,0)*U348+V348,VLOOKUP($B348,'Из ГУГЛа'!$B:$G,4,0))</f>
        <v>9590</v>
      </c>
      <c r="U348" s="15">
        <v>1</v>
      </c>
      <c r="V348" s="76">
        <f>INDEX($AA:$AA,MATCH($H348,$C:$C,0))</f>
        <v>600</v>
      </c>
      <c r="W348" s="74">
        <f t="shared" si="45"/>
        <v>0.27499999999999991</v>
      </c>
      <c r="X348" s="74">
        <f t="shared" si="46"/>
        <v>-1.0427528675703858E-2</v>
      </c>
      <c r="Y348" s="74">
        <f t="shared" si="47"/>
        <v>0.26184210526315788</v>
      </c>
      <c r="Z348" s="76">
        <f>INDEX($Z:$Z,MATCH($H348,$C:$C,0))+V348</f>
        <v>9590</v>
      </c>
      <c r="AB348" s="43" t="str">
        <f>INDEX($AB:$AB,MATCH($H348,$C:$C,0))</f>
        <v>https://motorring.ru/product/31337-erkala-stile-vesta-obogrev-povtoritel-skladivsnie-priora</v>
      </c>
    </row>
    <row r="349" spans="1:28" ht="75" x14ac:dyDescent="0.25">
      <c r="A349" s="71" t="str">
        <f>INDEX('Выгр Торг'!$A:$A,MATCH($B349,'Выгр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49" s="88">
        <v>257440</v>
      </c>
      <c r="C349" s="72">
        <f>VLOOKUP($B349,'Выгр Торг'!$B:$P,C$1,0)</f>
        <v>121856</v>
      </c>
      <c r="D349" s="71" t="str">
        <f>VLOOKUP($B349,'Выгр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281)</v>
      </c>
      <c r="E349" s="72" t="str">
        <f>VLOOKUP($B349,'Выгр Торг'!$B:$P,E$1,0)</f>
        <v>Y</v>
      </c>
      <c r="F349" s="72" t="str">
        <f>VLOOKUP($B349,'Выгр Торг'!$B:$P,F$1,0)</f>
        <v>1</v>
      </c>
      <c r="G349" s="36"/>
      <c r="H349" s="28">
        <v>73964</v>
      </c>
      <c r="I349" s="53">
        <f>INDEX($I:$I,MATCH($H349,$C:$C,0))</f>
        <v>600</v>
      </c>
      <c r="J349" s="5" t="s">
        <v>2577</v>
      </c>
      <c r="K349" s="56">
        <f>INDEX($K:$K,MATCH($H349,$C:$C,0))+I349</f>
        <v>7600</v>
      </c>
      <c r="L349" s="14">
        <f>VLOOKUP(K349,Наценка!$A$1:$B$8,2,1)</f>
        <v>1.2</v>
      </c>
      <c r="M349" s="56">
        <f>INDEX($M:$M,MATCH($H349,$C:$C,0))+I349*$M$2</f>
        <v>9670</v>
      </c>
      <c r="N349" s="57">
        <f t="shared" si="41"/>
        <v>9690</v>
      </c>
      <c r="O349" s="72">
        <f>VLOOKUP($B349,'Выгр Торг'!$B:$P,O$1,0)</f>
        <v>7600</v>
      </c>
      <c r="P349" s="72">
        <f>VLOOKUP($B349,'Выгр Торг'!$B:$P,P$1,0)</f>
        <v>9890</v>
      </c>
      <c r="Q349" s="42">
        <f t="shared" si="42"/>
        <v>0</v>
      </c>
      <c r="R349" s="42">
        <f t="shared" si="43"/>
        <v>200</v>
      </c>
      <c r="S349" s="85">
        <f t="shared" si="44"/>
        <v>9690</v>
      </c>
      <c r="T349" s="60">
        <f>IFERROR(VLOOKUP($B349,'Из ГУГЛа'!$B:$G,4,0)*U349+V349,VLOOKUP($B349,'Из ГУГЛа'!$B:$G,4,0))</f>
        <v>9590</v>
      </c>
      <c r="U349" s="15">
        <v>1</v>
      </c>
      <c r="V349" s="76">
        <f>INDEX($AA:$AA,MATCH($H349,$C:$C,0))</f>
        <v>600</v>
      </c>
      <c r="W349" s="74">
        <f t="shared" si="45"/>
        <v>0.27499999999999991</v>
      </c>
      <c r="X349" s="74">
        <f t="shared" si="46"/>
        <v>-1.0427528675703858E-2</v>
      </c>
      <c r="Y349" s="74">
        <f t="shared" si="47"/>
        <v>0.26184210526315788</v>
      </c>
      <c r="Z349" s="76">
        <f>INDEX($Z:$Z,MATCH($H349,$C:$C,0))+V349</f>
        <v>9590</v>
      </c>
      <c r="AB349" s="43" t="str">
        <f>INDEX($AB:$AB,MATCH($H349,$C:$C,0))</f>
        <v>https://motorring.ru/product/31337-erkala-stile-vesta-obogrev-povtoritel-skladivsnie-priora</v>
      </c>
    </row>
    <row r="350" spans="1:28" ht="75" x14ac:dyDescent="0.25">
      <c r="A350" s="71" t="str">
        <f>INDEX('Выгр Торг'!$A:$A,MATCH($B350,'Выгр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0" s="88">
        <v>257431</v>
      </c>
      <c r="C350" s="72">
        <f>VLOOKUP($B350,'Выгр Торг'!$B:$P,C$1,0)</f>
        <v>121857</v>
      </c>
      <c r="D350" s="71" t="str">
        <f>VLOOKUP($B350,'Выгр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171)</v>
      </c>
      <c r="E350" s="72" t="str">
        <f>VLOOKUP($B350,'Выгр Торг'!$B:$P,E$1,0)</f>
        <v>Y</v>
      </c>
      <c r="F350" s="72" t="str">
        <f>VLOOKUP($B350,'Выгр Торг'!$B:$P,F$1,0)</f>
        <v>1</v>
      </c>
      <c r="G350" s="36"/>
      <c r="H350" s="28">
        <v>73964</v>
      </c>
      <c r="I350" s="53">
        <f>INDEX($I:$I,MATCH($H350,$C:$C,0))</f>
        <v>600</v>
      </c>
      <c r="J350" s="5" t="s">
        <v>2577</v>
      </c>
      <c r="K350" s="56">
        <f>INDEX($K:$K,MATCH($H350,$C:$C,0))+I350</f>
        <v>7600</v>
      </c>
      <c r="L350" s="14">
        <f>VLOOKUP(K350,Наценка!$A$1:$B$8,2,1)</f>
        <v>1.2</v>
      </c>
      <c r="M350" s="56">
        <f>INDEX($M:$M,MATCH($H350,$C:$C,0))+I350*$M$2</f>
        <v>9670</v>
      </c>
      <c r="N350" s="57">
        <f t="shared" si="41"/>
        <v>9690</v>
      </c>
      <c r="O350" s="72">
        <f>VLOOKUP($B350,'Выгр Торг'!$B:$P,O$1,0)</f>
        <v>7600</v>
      </c>
      <c r="P350" s="72">
        <f>VLOOKUP($B350,'Выгр Торг'!$B:$P,P$1,0)</f>
        <v>9890</v>
      </c>
      <c r="Q350" s="42">
        <f t="shared" si="42"/>
        <v>0</v>
      </c>
      <c r="R350" s="42">
        <f t="shared" si="43"/>
        <v>200</v>
      </c>
      <c r="S350" s="85">
        <f t="shared" si="44"/>
        <v>9690</v>
      </c>
      <c r="T350" s="60">
        <f>IFERROR(VLOOKUP($B350,'Из ГУГЛа'!$B:$G,4,0)*U350+V350,VLOOKUP($B350,'Из ГУГЛа'!$B:$G,4,0))</f>
        <v>9590</v>
      </c>
      <c r="U350" s="15">
        <v>1</v>
      </c>
      <c r="V350" s="76">
        <f>INDEX($AA:$AA,MATCH($H350,$C:$C,0))</f>
        <v>600</v>
      </c>
      <c r="W350" s="74">
        <f t="shared" si="45"/>
        <v>0.27499999999999991</v>
      </c>
      <c r="X350" s="74">
        <f t="shared" si="46"/>
        <v>-1.0427528675703858E-2</v>
      </c>
      <c r="Y350" s="74">
        <f t="shared" si="47"/>
        <v>0.26184210526315788</v>
      </c>
      <c r="Z350" s="76">
        <f>INDEX($Z:$Z,MATCH($H350,$C:$C,0))+V350</f>
        <v>9590</v>
      </c>
      <c r="AB350" s="43" t="str">
        <f>INDEX($AB:$AB,MATCH($H350,$C:$C,0))</f>
        <v>https://motorring.ru/product/31337-erkala-stile-vesta-obogrev-povtoritel-skladivsnie-priora</v>
      </c>
    </row>
    <row r="351" spans="1:28" ht="75" x14ac:dyDescent="0.25">
      <c r="A351" s="71" t="str">
        <f>INDEX('Выгр Торг'!$A:$A,MATCH($B351,'Выгр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1" s="88">
        <v>257449</v>
      </c>
      <c r="C351" s="72">
        <f>VLOOKUP($B351,'Выгр Торг'!$B:$P,C$1,0)</f>
        <v>178225</v>
      </c>
      <c r="D351" s="71" t="str">
        <f>VLOOKUP($B351,'Выгр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413)</v>
      </c>
      <c r="E351" s="72" t="str">
        <f>VLOOKUP($B351,'Выгр Торг'!$B:$P,E$1,0)</f>
        <v>Y</v>
      </c>
      <c r="F351" s="72" t="str">
        <f>VLOOKUP($B351,'Выгр Торг'!$B:$P,F$1,0)</f>
        <v>1</v>
      </c>
      <c r="G351" s="36"/>
      <c r="H351" s="28">
        <v>73964</v>
      </c>
      <c r="I351" s="53">
        <f>INDEX($I:$I,MATCH($H351,$C:$C,0))</f>
        <v>600</v>
      </c>
      <c r="J351" s="5" t="s">
        <v>2577</v>
      </c>
      <c r="K351" s="56">
        <f>INDEX($K:$K,MATCH($H351,$C:$C,0))+I351</f>
        <v>7600</v>
      </c>
      <c r="L351" s="14">
        <f>VLOOKUP(K351,Наценка!$A$1:$B$8,2,1)</f>
        <v>1.2</v>
      </c>
      <c r="M351" s="56">
        <f>INDEX($M:$M,MATCH($H351,$C:$C,0))+I351*$M$2</f>
        <v>9670</v>
      </c>
      <c r="N351" s="57">
        <f t="shared" si="41"/>
        <v>9690</v>
      </c>
      <c r="O351" s="72">
        <f>VLOOKUP($B351,'Выгр Торг'!$B:$P,O$1,0)</f>
        <v>7600</v>
      </c>
      <c r="P351" s="72">
        <f>VLOOKUP($B351,'Выгр Торг'!$B:$P,P$1,0)</f>
        <v>9890</v>
      </c>
      <c r="Q351" s="42">
        <f t="shared" si="42"/>
        <v>0</v>
      </c>
      <c r="R351" s="42">
        <f t="shared" si="43"/>
        <v>200</v>
      </c>
      <c r="S351" s="85">
        <f t="shared" si="44"/>
        <v>9690</v>
      </c>
      <c r="T351" s="60">
        <f>IFERROR(VLOOKUP($B351,'Из ГУГЛа'!$B:$G,4,0)*U351+V351,VLOOKUP($B351,'Из ГУГЛа'!$B:$G,4,0))</f>
        <v>9590</v>
      </c>
      <c r="U351" s="15">
        <v>1</v>
      </c>
      <c r="V351" s="76">
        <f>INDEX($AA:$AA,MATCH($H351,$C:$C,0))</f>
        <v>600</v>
      </c>
      <c r="W351" s="74">
        <f t="shared" si="45"/>
        <v>0.27499999999999991</v>
      </c>
      <c r="X351" s="74">
        <f t="shared" si="46"/>
        <v>-1.0427528675703858E-2</v>
      </c>
      <c r="Y351" s="74">
        <f t="shared" si="47"/>
        <v>0.26184210526315788</v>
      </c>
      <c r="Z351" s="76">
        <f>INDEX($Z:$Z,MATCH($H351,$C:$C,0))+V351</f>
        <v>9590</v>
      </c>
      <c r="AB351" s="43" t="str">
        <f>INDEX($AB:$AB,MATCH($H351,$C:$C,0))</f>
        <v>https://motorring.ru/product/31337-erkala-stile-vesta-obogrev-povtoritel-skladivsnie-priora</v>
      </c>
    </row>
    <row r="352" spans="1:28" ht="75" x14ac:dyDescent="0.25">
      <c r="A352" s="71" t="str">
        <f>INDEX('Выгр Торг'!$A:$A,MATCH($B352,'Выгр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2" s="88">
        <v>257430</v>
      </c>
      <c r="C352" s="72">
        <f>VLOOKUP($B352,'Выгр Торг'!$B:$P,C$1,0)</f>
        <v>121858</v>
      </c>
      <c r="D352" s="71" t="str">
        <f>VLOOKUP($B352,'Выгр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133)</v>
      </c>
      <c r="E352" s="72" t="str">
        <f>VLOOKUP($B352,'Выгр Торг'!$B:$P,E$1,0)</f>
        <v>Y</v>
      </c>
      <c r="F352" s="72" t="str">
        <f>VLOOKUP($B352,'Выгр Торг'!$B:$P,F$1,0)</f>
        <v>1</v>
      </c>
      <c r="G352" s="36"/>
      <c r="H352" s="28">
        <v>73964</v>
      </c>
      <c r="I352" s="53">
        <f>INDEX($I:$I,MATCH($H352,$C:$C,0))</f>
        <v>600</v>
      </c>
      <c r="J352" s="5" t="s">
        <v>2577</v>
      </c>
      <c r="K352" s="56">
        <f>INDEX($K:$K,MATCH($H352,$C:$C,0))+I352</f>
        <v>7600</v>
      </c>
      <c r="L352" s="14">
        <f>VLOOKUP(K352,Наценка!$A$1:$B$8,2,1)</f>
        <v>1.2</v>
      </c>
      <c r="M352" s="56">
        <f>INDEX($M:$M,MATCH($H352,$C:$C,0))+I352*$M$2</f>
        <v>9670</v>
      </c>
      <c r="N352" s="57">
        <f t="shared" si="41"/>
        <v>9690</v>
      </c>
      <c r="O352" s="72">
        <f>VLOOKUP($B352,'Выгр Торг'!$B:$P,O$1,0)</f>
        <v>7600</v>
      </c>
      <c r="P352" s="72">
        <f>VLOOKUP($B352,'Выгр Торг'!$B:$P,P$1,0)</f>
        <v>9890</v>
      </c>
      <c r="Q352" s="42">
        <f t="shared" si="42"/>
        <v>0</v>
      </c>
      <c r="R352" s="42">
        <f t="shared" si="43"/>
        <v>200</v>
      </c>
      <c r="S352" s="85">
        <f t="shared" si="44"/>
        <v>9690</v>
      </c>
      <c r="T352" s="60">
        <f>IFERROR(VLOOKUP($B352,'Из ГУГЛа'!$B:$G,4,0)*U352+V352,VLOOKUP($B352,'Из ГУГЛа'!$B:$G,4,0))</f>
        <v>9590</v>
      </c>
      <c r="U352" s="15">
        <v>1</v>
      </c>
      <c r="V352" s="76">
        <f>INDEX($AA:$AA,MATCH($H352,$C:$C,0))</f>
        <v>600</v>
      </c>
      <c r="W352" s="74">
        <f t="shared" si="45"/>
        <v>0.27499999999999991</v>
      </c>
      <c r="X352" s="74">
        <f t="shared" si="46"/>
        <v>-1.0427528675703858E-2</v>
      </c>
      <c r="Y352" s="74">
        <f t="shared" si="47"/>
        <v>0.26184210526315788</v>
      </c>
      <c r="Z352" s="76">
        <f>INDEX($Z:$Z,MATCH($H352,$C:$C,0))+V352</f>
        <v>9590</v>
      </c>
      <c r="AB352" s="43" t="str">
        <f>INDEX($AB:$AB,MATCH($H352,$C:$C,0))</f>
        <v>https://motorring.ru/product/31337-erkala-stile-vesta-obogrev-povtoritel-skladivsnie-priora</v>
      </c>
    </row>
    <row r="353" spans="1:28" ht="75" x14ac:dyDescent="0.25">
      <c r="A353" s="71" t="str">
        <f>INDEX('Выгр Торг'!$A:$A,MATCH($B353,'Выгр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3" s="88">
        <v>257436</v>
      </c>
      <c r="C353" s="72">
        <f>VLOOKUP($B353,'Выгр Торг'!$B:$P,C$1,0)</f>
        <v>121859</v>
      </c>
      <c r="D353" s="71" t="str">
        <f>VLOOKUP($B353,'Выгр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217)</v>
      </c>
      <c r="E353" s="72" t="str">
        <f>VLOOKUP($B353,'Выгр Торг'!$B:$P,E$1,0)</f>
        <v>Y</v>
      </c>
      <c r="F353" s="72" t="str">
        <f>VLOOKUP($B353,'Выгр Торг'!$B:$P,F$1,0)</f>
        <v>1</v>
      </c>
      <c r="G353" s="36"/>
      <c r="H353" s="28">
        <v>73964</v>
      </c>
      <c r="I353" s="53">
        <f>INDEX($I:$I,MATCH($H353,$C:$C,0))</f>
        <v>600</v>
      </c>
      <c r="J353" s="5" t="s">
        <v>2577</v>
      </c>
      <c r="K353" s="56">
        <f>INDEX($K:$K,MATCH($H353,$C:$C,0))+I353</f>
        <v>7600</v>
      </c>
      <c r="L353" s="14">
        <f>VLOOKUP(K353,Наценка!$A$1:$B$8,2,1)</f>
        <v>1.2</v>
      </c>
      <c r="M353" s="56">
        <f>INDEX($M:$M,MATCH($H353,$C:$C,0))+I353*$M$2</f>
        <v>9670</v>
      </c>
      <c r="N353" s="57">
        <f t="shared" si="41"/>
        <v>9690</v>
      </c>
      <c r="O353" s="72">
        <f>VLOOKUP($B353,'Выгр Торг'!$B:$P,O$1,0)</f>
        <v>7600</v>
      </c>
      <c r="P353" s="72">
        <f>VLOOKUP($B353,'Выгр Торг'!$B:$P,P$1,0)</f>
        <v>9890</v>
      </c>
      <c r="Q353" s="42">
        <f t="shared" si="42"/>
        <v>0</v>
      </c>
      <c r="R353" s="42">
        <f t="shared" si="43"/>
        <v>200</v>
      </c>
      <c r="S353" s="85">
        <f t="shared" si="44"/>
        <v>9690</v>
      </c>
      <c r="T353" s="60">
        <f>IFERROR(VLOOKUP($B353,'Из ГУГЛа'!$B:$G,4,0)*U353+V353,VLOOKUP($B353,'Из ГУГЛа'!$B:$G,4,0))</f>
        <v>9590</v>
      </c>
      <c r="U353" s="15">
        <v>1</v>
      </c>
      <c r="V353" s="76">
        <f>INDEX($AA:$AA,MATCH($H353,$C:$C,0))</f>
        <v>600</v>
      </c>
      <c r="W353" s="74">
        <f t="shared" si="45"/>
        <v>0.27499999999999991</v>
      </c>
      <c r="X353" s="74">
        <f t="shared" si="46"/>
        <v>-1.0427528675703858E-2</v>
      </c>
      <c r="Y353" s="74">
        <f t="shared" si="47"/>
        <v>0.26184210526315788</v>
      </c>
      <c r="Z353" s="76">
        <f>INDEX($Z:$Z,MATCH($H353,$C:$C,0))+V353</f>
        <v>9590</v>
      </c>
      <c r="AB353" s="43" t="str">
        <f>INDEX($AB:$AB,MATCH($H353,$C:$C,0))</f>
        <v>https://motorring.ru/product/31337-erkala-stile-vesta-obogrev-povtoritel-skladivsnie-priora</v>
      </c>
    </row>
    <row r="354" spans="1:28" ht="75" x14ac:dyDescent="0.25">
      <c r="A354" s="71" t="str">
        <f>INDEX('Выгр Торг'!$A:$A,MATCH($B354,'Выгр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4" s="88">
        <v>257439</v>
      </c>
      <c r="C354" s="72">
        <f>VLOOKUP($B354,'Выгр Торг'!$B:$P,C$1,0)</f>
        <v>121860</v>
      </c>
      <c r="D354" s="71" t="str">
        <f>VLOOKUP($B354,'Выгр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280)</v>
      </c>
      <c r="E354" s="72" t="str">
        <f>VLOOKUP($B354,'Выгр Торг'!$B:$P,E$1,0)</f>
        <v>Y</v>
      </c>
      <c r="F354" s="72" t="str">
        <f>VLOOKUP($B354,'Выгр Торг'!$B:$P,F$1,0)</f>
        <v>1</v>
      </c>
      <c r="G354" s="36"/>
      <c r="H354" s="28">
        <v>73964</v>
      </c>
      <c r="I354" s="53">
        <f>INDEX($I:$I,MATCH($H354,$C:$C,0))</f>
        <v>600</v>
      </c>
      <c r="J354" s="5" t="s">
        <v>2577</v>
      </c>
      <c r="K354" s="56">
        <f>INDEX($K:$K,MATCH($H354,$C:$C,0))+I354</f>
        <v>7600</v>
      </c>
      <c r="L354" s="14">
        <f>VLOOKUP(K354,Наценка!$A$1:$B$8,2,1)</f>
        <v>1.2</v>
      </c>
      <c r="M354" s="56">
        <f>INDEX($M:$M,MATCH($H354,$C:$C,0))+I354*$M$2</f>
        <v>9670</v>
      </c>
      <c r="N354" s="57">
        <f t="shared" si="41"/>
        <v>9690</v>
      </c>
      <c r="O354" s="72">
        <f>VLOOKUP($B354,'Выгр Торг'!$B:$P,O$1,0)</f>
        <v>7600</v>
      </c>
      <c r="P354" s="72">
        <f>VLOOKUP($B354,'Выгр Торг'!$B:$P,P$1,0)</f>
        <v>9890</v>
      </c>
      <c r="Q354" s="42">
        <f t="shared" si="42"/>
        <v>0</v>
      </c>
      <c r="R354" s="42">
        <f t="shared" si="43"/>
        <v>200</v>
      </c>
      <c r="S354" s="85">
        <f t="shared" si="44"/>
        <v>9690</v>
      </c>
      <c r="T354" s="60">
        <f>IFERROR(VLOOKUP($B354,'Из ГУГЛа'!$B:$G,4,0)*U354+V354,VLOOKUP($B354,'Из ГУГЛа'!$B:$G,4,0))</f>
        <v>9590</v>
      </c>
      <c r="U354" s="15">
        <v>1</v>
      </c>
      <c r="V354" s="76">
        <f>INDEX($AA:$AA,MATCH($H354,$C:$C,0))</f>
        <v>600</v>
      </c>
      <c r="W354" s="74">
        <f t="shared" si="45"/>
        <v>0.27499999999999991</v>
      </c>
      <c r="X354" s="74">
        <f t="shared" si="46"/>
        <v>-1.0427528675703858E-2</v>
      </c>
      <c r="Y354" s="74">
        <f t="shared" si="47"/>
        <v>0.26184210526315788</v>
      </c>
      <c r="Z354" s="76">
        <f>INDEX($Z:$Z,MATCH($H354,$C:$C,0))+V354</f>
        <v>9590</v>
      </c>
      <c r="AB354" s="43" t="str">
        <f>INDEX($AB:$AB,MATCH($H354,$C:$C,0))</f>
        <v>https://motorring.ru/product/31337-erkala-stile-vesta-obogrev-povtoritel-skladivsnie-priora</v>
      </c>
    </row>
    <row r="355" spans="1:28" ht="75" x14ac:dyDescent="0.25">
      <c r="A355" s="71" t="str">
        <f>INDEX('Выгр Торг'!$A:$A,MATCH($B355,'Выгр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5" s="88">
        <v>257459</v>
      </c>
      <c r="C355" s="72">
        <f>VLOOKUP($B355,'Выгр Торг'!$B:$P,C$1,0)</f>
        <v>121861</v>
      </c>
      <c r="D355" s="71" t="str">
        <f>VLOOKUP($B355,'Выгр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606)</v>
      </c>
      <c r="E355" s="72" t="str">
        <f>VLOOKUP($B355,'Выгр Торг'!$B:$P,E$1,0)</f>
        <v>Y</v>
      </c>
      <c r="F355" s="72" t="str">
        <f>VLOOKUP($B355,'Выгр Торг'!$B:$P,F$1,0)</f>
        <v>1</v>
      </c>
      <c r="G355" s="36"/>
      <c r="H355" s="28">
        <v>73964</v>
      </c>
      <c r="I355" s="53">
        <f>INDEX($I:$I,MATCH($H355,$C:$C,0))</f>
        <v>600</v>
      </c>
      <c r="J355" s="5" t="s">
        <v>2577</v>
      </c>
      <c r="K355" s="56">
        <f>INDEX($K:$K,MATCH($H355,$C:$C,0))+I355</f>
        <v>7600</v>
      </c>
      <c r="L355" s="14">
        <f>VLOOKUP(K355,Наценка!$A$1:$B$8,2,1)</f>
        <v>1.2</v>
      </c>
      <c r="M355" s="56">
        <f>INDEX($M:$M,MATCH($H355,$C:$C,0))+I355*$M$2</f>
        <v>9670</v>
      </c>
      <c r="N355" s="57">
        <f t="shared" si="41"/>
        <v>9690</v>
      </c>
      <c r="O355" s="72">
        <f>VLOOKUP($B355,'Выгр Торг'!$B:$P,O$1,0)</f>
        <v>7600</v>
      </c>
      <c r="P355" s="72">
        <f>VLOOKUP($B355,'Выгр Торг'!$B:$P,P$1,0)</f>
        <v>9890</v>
      </c>
      <c r="Q355" s="42">
        <f t="shared" si="42"/>
        <v>0</v>
      </c>
      <c r="R355" s="42">
        <f t="shared" si="43"/>
        <v>200</v>
      </c>
      <c r="S355" s="85">
        <f t="shared" si="44"/>
        <v>9690</v>
      </c>
      <c r="T355" s="60">
        <f>IFERROR(VLOOKUP($B355,'Из ГУГЛа'!$B:$G,4,0)*U355+V355,VLOOKUP($B355,'Из ГУГЛа'!$B:$G,4,0))</f>
        <v>9590</v>
      </c>
      <c r="U355" s="15">
        <v>1</v>
      </c>
      <c r="V355" s="76">
        <f>INDEX($AA:$AA,MATCH($H355,$C:$C,0))</f>
        <v>600</v>
      </c>
      <c r="W355" s="74">
        <f t="shared" si="45"/>
        <v>0.27499999999999991</v>
      </c>
      <c r="X355" s="74">
        <f t="shared" si="46"/>
        <v>-1.0427528675703858E-2</v>
      </c>
      <c r="Y355" s="74">
        <f t="shared" si="47"/>
        <v>0.26184210526315788</v>
      </c>
      <c r="Z355" s="76">
        <f>INDEX($Z:$Z,MATCH($H355,$C:$C,0))+V355</f>
        <v>9590</v>
      </c>
      <c r="AB355" s="43" t="str">
        <f>INDEX($AB:$AB,MATCH($H355,$C:$C,0))</f>
        <v>https://motorring.ru/product/31337-erkala-stile-vesta-obogrev-povtoritel-skladivsnie-priora</v>
      </c>
    </row>
    <row r="356" spans="1:28" ht="75" x14ac:dyDescent="0.25">
      <c r="A356" s="71" t="str">
        <f>INDEX('Выгр Торг'!$A:$A,MATCH($B356,'Выгр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6" s="88">
        <v>257454</v>
      </c>
      <c r="C356" s="72">
        <f>VLOOKUP($B356,'Выгр Торг'!$B:$P,C$1,0)</f>
        <v>121862</v>
      </c>
      <c r="D356" s="71" t="str">
        <f>VLOOKUP($B356,'Выгр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426)</v>
      </c>
      <c r="E356" s="72" t="str">
        <f>VLOOKUP($B356,'Выгр Торг'!$B:$P,E$1,0)</f>
        <v>Y</v>
      </c>
      <c r="F356" s="72" t="str">
        <f>VLOOKUP($B356,'Выгр Торг'!$B:$P,F$1,0)</f>
        <v>1</v>
      </c>
      <c r="G356" s="36"/>
      <c r="H356" s="28">
        <v>73964</v>
      </c>
      <c r="I356" s="53">
        <f>INDEX($I:$I,MATCH($H356,$C:$C,0))</f>
        <v>600</v>
      </c>
      <c r="J356" s="5" t="s">
        <v>2577</v>
      </c>
      <c r="K356" s="56">
        <f>INDEX($K:$K,MATCH($H356,$C:$C,0))+I356</f>
        <v>7600</v>
      </c>
      <c r="L356" s="14">
        <f>VLOOKUP(K356,Наценка!$A$1:$B$8,2,1)</f>
        <v>1.2</v>
      </c>
      <c r="M356" s="56">
        <f>INDEX($M:$M,MATCH($H356,$C:$C,0))+I356*$M$2</f>
        <v>9670</v>
      </c>
      <c r="N356" s="57">
        <f t="shared" si="41"/>
        <v>9690</v>
      </c>
      <c r="O356" s="72">
        <f>VLOOKUP($B356,'Выгр Торг'!$B:$P,O$1,0)</f>
        <v>7600</v>
      </c>
      <c r="P356" s="72">
        <f>VLOOKUP($B356,'Выгр Торг'!$B:$P,P$1,0)</f>
        <v>9890</v>
      </c>
      <c r="Q356" s="42">
        <f t="shared" si="42"/>
        <v>0</v>
      </c>
      <c r="R356" s="42">
        <f t="shared" si="43"/>
        <v>200</v>
      </c>
      <c r="S356" s="85">
        <f t="shared" si="44"/>
        <v>9690</v>
      </c>
      <c r="T356" s="60">
        <f>IFERROR(VLOOKUP($B356,'Из ГУГЛа'!$B:$G,4,0)*U356+V356,VLOOKUP($B356,'Из ГУГЛа'!$B:$G,4,0))</f>
        <v>9590</v>
      </c>
      <c r="U356" s="15">
        <v>1</v>
      </c>
      <c r="V356" s="76">
        <f>INDEX($AA:$AA,MATCH($H356,$C:$C,0))</f>
        <v>600</v>
      </c>
      <c r="W356" s="74">
        <f t="shared" si="45"/>
        <v>0.27499999999999991</v>
      </c>
      <c r="X356" s="74">
        <f t="shared" si="46"/>
        <v>-1.0427528675703858E-2</v>
      </c>
      <c r="Y356" s="74">
        <f t="shared" si="47"/>
        <v>0.26184210526315788</v>
      </c>
      <c r="Z356" s="76">
        <f>INDEX($Z:$Z,MATCH($H356,$C:$C,0))+V356</f>
        <v>9590</v>
      </c>
      <c r="AB356" s="43" t="str">
        <f>INDEX($AB:$AB,MATCH($H356,$C:$C,0))</f>
        <v>https://motorring.ru/product/31337-erkala-stile-vesta-obogrev-povtoritel-skladivsnie-priora</v>
      </c>
    </row>
    <row r="357" spans="1:28" ht="75" x14ac:dyDescent="0.25">
      <c r="A357" s="71" t="str">
        <f>INDEX('Выгр Торг'!$A:$A,MATCH($B357,'Выгр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7" s="88">
        <v>257462</v>
      </c>
      <c r="C357" s="72">
        <f>VLOOKUP($B357,'Выгр Торг'!$B:$P,C$1,0)</f>
        <v>121863</v>
      </c>
      <c r="D357" s="71" t="str">
        <f>VLOOKUP($B357,'Выгр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628)</v>
      </c>
      <c r="E357" s="72" t="str">
        <f>VLOOKUP($B357,'Выгр Торг'!$B:$P,E$1,0)</f>
        <v>Y</v>
      </c>
      <c r="F357" s="72" t="str">
        <f>VLOOKUP($B357,'Выгр Торг'!$B:$P,F$1,0)</f>
        <v>1</v>
      </c>
      <c r="G357" s="36"/>
      <c r="H357" s="28">
        <v>73964</v>
      </c>
      <c r="I357" s="53">
        <f>INDEX($I:$I,MATCH($H357,$C:$C,0))</f>
        <v>600</v>
      </c>
      <c r="J357" s="5" t="s">
        <v>2577</v>
      </c>
      <c r="K357" s="56">
        <f>INDEX($K:$K,MATCH($H357,$C:$C,0))+I357</f>
        <v>7600</v>
      </c>
      <c r="L357" s="14">
        <f>VLOOKUP(K357,Наценка!$A$1:$B$8,2,1)</f>
        <v>1.2</v>
      </c>
      <c r="M357" s="56">
        <f>INDEX($M:$M,MATCH($H357,$C:$C,0))+I357*$M$2</f>
        <v>9670</v>
      </c>
      <c r="N357" s="57">
        <f t="shared" si="41"/>
        <v>9690</v>
      </c>
      <c r="O357" s="72">
        <f>VLOOKUP($B357,'Выгр Торг'!$B:$P,O$1,0)</f>
        <v>7600</v>
      </c>
      <c r="P357" s="72">
        <f>VLOOKUP($B357,'Выгр Торг'!$B:$P,P$1,0)</f>
        <v>9890</v>
      </c>
      <c r="Q357" s="42">
        <f t="shared" si="42"/>
        <v>0</v>
      </c>
      <c r="R357" s="42">
        <f t="shared" si="43"/>
        <v>200</v>
      </c>
      <c r="S357" s="85">
        <f t="shared" si="44"/>
        <v>9690</v>
      </c>
      <c r="T357" s="60">
        <f>IFERROR(VLOOKUP($B357,'Из ГУГЛа'!$B:$G,4,0)*U357+V357,VLOOKUP($B357,'Из ГУГЛа'!$B:$G,4,0))</f>
        <v>9590</v>
      </c>
      <c r="U357" s="15">
        <v>1</v>
      </c>
      <c r="V357" s="76">
        <f>INDEX($AA:$AA,MATCH($H357,$C:$C,0))</f>
        <v>600</v>
      </c>
      <c r="W357" s="74">
        <f t="shared" si="45"/>
        <v>0.27499999999999991</v>
      </c>
      <c r="X357" s="74">
        <f t="shared" si="46"/>
        <v>-1.0427528675703858E-2</v>
      </c>
      <c r="Y357" s="74">
        <f t="shared" si="47"/>
        <v>0.26184210526315788</v>
      </c>
      <c r="Z357" s="76">
        <f>INDEX($Z:$Z,MATCH($H357,$C:$C,0))+V357</f>
        <v>9590</v>
      </c>
      <c r="AB357" s="43" t="str">
        <f>INDEX($AB:$AB,MATCH($H357,$C:$C,0))</f>
        <v>https://motorring.ru/product/31337-erkala-stile-vesta-obogrev-povtoritel-skladivsnie-priora</v>
      </c>
    </row>
    <row r="358" spans="1:28" ht="75" x14ac:dyDescent="0.25">
      <c r="A358" s="71" t="str">
        <f>INDEX('Выгр Торг'!$A:$A,MATCH($B358,'Выгр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8" s="88">
        <v>257471</v>
      </c>
      <c r="C358" s="72">
        <f>VLOOKUP($B358,'Выгр Торг'!$B:$P,C$1,0)</f>
        <v>121864</v>
      </c>
      <c r="D358" s="71" t="str">
        <f>VLOOKUP($B358,'Выгр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83)</v>
      </c>
      <c r="E358" s="72" t="str">
        <f>VLOOKUP($B358,'Выгр Торг'!$B:$P,E$1,0)</f>
        <v>Y</v>
      </c>
      <c r="F358" s="72" t="str">
        <f>VLOOKUP($B358,'Выгр Торг'!$B:$P,F$1,0)</f>
        <v>1</v>
      </c>
      <c r="G358" s="36"/>
      <c r="H358" s="28">
        <v>73964</v>
      </c>
      <c r="I358" s="53">
        <f>INDEX($I:$I,MATCH($H358,$C:$C,0))</f>
        <v>600</v>
      </c>
      <c r="J358" s="5" t="s">
        <v>2577</v>
      </c>
      <c r="K358" s="56">
        <f>INDEX($K:$K,MATCH($H358,$C:$C,0))+I358</f>
        <v>7600</v>
      </c>
      <c r="L358" s="14">
        <f>VLOOKUP(K358,Наценка!$A$1:$B$8,2,1)</f>
        <v>1.2</v>
      </c>
      <c r="M358" s="56">
        <f>INDEX($M:$M,MATCH($H358,$C:$C,0))+I358*$M$2</f>
        <v>9670</v>
      </c>
      <c r="N358" s="57">
        <f t="shared" si="41"/>
        <v>9690</v>
      </c>
      <c r="O358" s="72">
        <f>VLOOKUP($B358,'Выгр Торг'!$B:$P,O$1,0)</f>
        <v>7600</v>
      </c>
      <c r="P358" s="72">
        <f>VLOOKUP($B358,'Выгр Торг'!$B:$P,P$1,0)</f>
        <v>9890</v>
      </c>
      <c r="Q358" s="42">
        <f t="shared" si="42"/>
        <v>0</v>
      </c>
      <c r="R358" s="42">
        <f t="shared" si="43"/>
        <v>200</v>
      </c>
      <c r="S358" s="85">
        <f t="shared" si="44"/>
        <v>9690</v>
      </c>
      <c r="T358" s="60">
        <f>IFERROR(VLOOKUP($B358,'Из ГУГЛа'!$B:$G,4,0)*U358+V358,VLOOKUP($B358,'Из ГУГЛа'!$B:$G,4,0))</f>
        <v>9590</v>
      </c>
      <c r="U358" s="15">
        <v>1</v>
      </c>
      <c r="V358" s="76">
        <f>INDEX($AA:$AA,MATCH($H358,$C:$C,0))</f>
        <v>600</v>
      </c>
      <c r="W358" s="74">
        <f t="shared" si="45"/>
        <v>0.27499999999999991</v>
      </c>
      <c r="X358" s="74">
        <f t="shared" si="46"/>
        <v>-1.0427528675703858E-2</v>
      </c>
      <c r="Y358" s="74">
        <f t="shared" si="47"/>
        <v>0.26184210526315788</v>
      </c>
      <c r="Z358" s="76">
        <f>INDEX($Z:$Z,MATCH($H358,$C:$C,0))+V358</f>
        <v>9590</v>
      </c>
      <c r="AB358" s="43" t="str">
        <f>INDEX($AB:$AB,MATCH($H358,$C:$C,0))</f>
        <v>https://motorring.ru/product/31337-erkala-stile-vesta-obogrev-povtoritel-skladivsnie-priora</v>
      </c>
    </row>
    <row r="359" spans="1:28" ht="75" x14ac:dyDescent="0.25">
      <c r="A359" s="71" t="str">
        <f>INDEX('Выгр Торг'!$A:$A,MATCH($B359,'Выгр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59" s="88">
        <v>257441</v>
      </c>
      <c r="C359" s="72">
        <f>VLOOKUP($B359,'Выгр Торг'!$B:$P,C$1,0)</f>
        <v>121865</v>
      </c>
      <c r="D359" s="71" t="str">
        <f>VLOOKUP($B359,'Выгр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328)</v>
      </c>
      <c r="E359" s="72" t="str">
        <f>VLOOKUP($B359,'Выгр Торг'!$B:$P,E$1,0)</f>
        <v>Y</v>
      </c>
      <c r="F359" s="72" t="str">
        <f>VLOOKUP($B359,'Выгр Торг'!$B:$P,F$1,0)</f>
        <v>1</v>
      </c>
      <c r="G359" s="36"/>
      <c r="H359" s="28">
        <v>73964</v>
      </c>
      <c r="I359" s="53">
        <f>INDEX($I:$I,MATCH($H359,$C:$C,0))</f>
        <v>600</v>
      </c>
      <c r="J359" s="5" t="s">
        <v>2577</v>
      </c>
      <c r="K359" s="56">
        <f>INDEX($K:$K,MATCH($H359,$C:$C,0))+I359</f>
        <v>7600</v>
      </c>
      <c r="L359" s="14">
        <f>VLOOKUP(K359,Наценка!$A$1:$B$8,2,1)</f>
        <v>1.2</v>
      </c>
      <c r="M359" s="56">
        <f>INDEX($M:$M,MATCH($H359,$C:$C,0))+I359*$M$2</f>
        <v>9670</v>
      </c>
      <c r="N359" s="57">
        <f t="shared" si="41"/>
        <v>9690</v>
      </c>
      <c r="O359" s="72">
        <f>VLOOKUP($B359,'Выгр Торг'!$B:$P,O$1,0)</f>
        <v>7600</v>
      </c>
      <c r="P359" s="72">
        <f>VLOOKUP($B359,'Выгр Торг'!$B:$P,P$1,0)</f>
        <v>9890</v>
      </c>
      <c r="Q359" s="42">
        <f t="shared" si="42"/>
        <v>0</v>
      </c>
      <c r="R359" s="42">
        <f t="shared" si="43"/>
        <v>200</v>
      </c>
      <c r="S359" s="85">
        <f t="shared" si="44"/>
        <v>9690</v>
      </c>
      <c r="T359" s="60">
        <f>IFERROR(VLOOKUP($B359,'Из ГУГЛа'!$B:$G,4,0)*U359+V359,VLOOKUP($B359,'Из ГУГЛа'!$B:$G,4,0))</f>
        <v>9590</v>
      </c>
      <c r="U359" s="15">
        <v>1</v>
      </c>
      <c r="V359" s="76">
        <f>INDEX($AA:$AA,MATCH($H359,$C:$C,0))</f>
        <v>600</v>
      </c>
      <c r="W359" s="74">
        <f t="shared" si="45"/>
        <v>0.27499999999999991</v>
      </c>
      <c r="X359" s="74">
        <f t="shared" si="46"/>
        <v>-1.0427528675703858E-2</v>
      </c>
      <c r="Y359" s="74">
        <f t="shared" si="47"/>
        <v>0.26184210526315788</v>
      </c>
      <c r="Z359" s="76">
        <f>INDEX($Z:$Z,MATCH($H359,$C:$C,0))+V359</f>
        <v>9590</v>
      </c>
      <c r="AB359" s="43" t="str">
        <f>INDEX($AB:$AB,MATCH($H359,$C:$C,0))</f>
        <v>https://motorring.ru/product/31337-erkala-stile-vesta-obogrev-povtoritel-skladivsnie-priora</v>
      </c>
    </row>
    <row r="360" spans="1:28" ht="75" x14ac:dyDescent="0.25">
      <c r="A360" s="71" t="str">
        <f>INDEX('Выгр Торг'!$A:$A,MATCH($B360,'Выгр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0" s="88">
        <v>257452</v>
      </c>
      <c r="C360" s="72">
        <f>VLOOKUP($B360,'Выгр Торг'!$B:$P,C$1,0)</f>
        <v>121866</v>
      </c>
      <c r="D360" s="71" t="str">
        <f>VLOOKUP($B360,'Выгр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419)</v>
      </c>
      <c r="E360" s="72" t="str">
        <f>VLOOKUP($B360,'Выгр Торг'!$B:$P,E$1,0)</f>
        <v>Y</v>
      </c>
      <c r="F360" s="72" t="str">
        <f>VLOOKUP($B360,'Выгр Торг'!$B:$P,F$1,0)</f>
        <v>1</v>
      </c>
      <c r="G360" s="36"/>
      <c r="H360" s="28">
        <v>73964</v>
      </c>
      <c r="I360" s="53">
        <f>INDEX($I:$I,MATCH($H360,$C:$C,0))</f>
        <v>600</v>
      </c>
      <c r="J360" s="5" t="s">
        <v>2577</v>
      </c>
      <c r="K360" s="56">
        <f>INDEX($K:$K,MATCH($H360,$C:$C,0))+I360</f>
        <v>7600</v>
      </c>
      <c r="L360" s="14">
        <f>VLOOKUP(K360,Наценка!$A$1:$B$8,2,1)</f>
        <v>1.2</v>
      </c>
      <c r="M360" s="56">
        <f>INDEX($M:$M,MATCH($H360,$C:$C,0))+I360*$M$2</f>
        <v>9670</v>
      </c>
      <c r="N360" s="57">
        <f t="shared" si="41"/>
        <v>9690</v>
      </c>
      <c r="O360" s="72">
        <f>VLOOKUP($B360,'Выгр Торг'!$B:$P,O$1,0)</f>
        <v>7600</v>
      </c>
      <c r="P360" s="72">
        <f>VLOOKUP($B360,'Выгр Торг'!$B:$P,P$1,0)</f>
        <v>9890</v>
      </c>
      <c r="Q360" s="42">
        <f t="shared" si="42"/>
        <v>0</v>
      </c>
      <c r="R360" s="42">
        <f t="shared" si="43"/>
        <v>200</v>
      </c>
      <c r="S360" s="85">
        <f t="shared" si="44"/>
        <v>9690</v>
      </c>
      <c r="T360" s="60">
        <f>IFERROR(VLOOKUP($B360,'Из ГУГЛа'!$B:$G,4,0)*U360+V360,VLOOKUP($B360,'Из ГУГЛа'!$B:$G,4,0))</f>
        <v>9590</v>
      </c>
      <c r="U360" s="15">
        <v>1</v>
      </c>
      <c r="V360" s="76">
        <f>INDEX($AA:$AA,MATCH($H360,$C:$C,0))</f>
        <v>600</v>
      </c>
      <c r="W360" s="74">
        <f t="shared" si="45"/>
        <v>0.27499999999999991</v>
      </c>
      <c r="X360" s="74">
        <f t="shared" si="46"/>
        <v>-1.0427528675703858E-2</v>
      </c>
      <c r="Y360" s="74">
        <f t="shared" si="47"/>
        <v>0.26184210526315788</v>
      </c>
      <c r="Z360" s="76">
        <f>INDEX($Z:$Z,MATCH($H360,$C:$C,0))+V360</f>
        <v>9590</v>
      </c>
      <c r="AB360" s="43" t="str">
        <f>INDEX($AB:$AB,MATCH($H360,$C:$C,0))</f>
        <v>https://motorring.ru/product/31337-erkala-stile-vesta-obogrev-povtoritel-skladivsnie-priora</v>
      </c>
    </row>
    <row r="361" spans="1:28" ht="75" x14ac:dyDescent="0.25">
      <c r="A361" s="71" t="str">
        <f>INDEX('Выгр Торг'!$A:$A,MATCH($B361,'Выгр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1" s="88">
        <v>257468</v>
      </c>
      <c r="C361" s="72">
        <f>VLOOKUP($B361,'Выгр Торг'!$B:$P,C$1,0)</f>
        <v>121867</v>
      </c>
      <c r="D361" s="71" t="str">
        <f>VLOOKUP($B361,'Выгр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672)</v>
      </c>
      <c r="E361" s="72" t="str">
        <f>VLOOKUP($B361,'Выгр Торг'!$B:$P,E$1,0)</f>
        <v>Y</v>
      </c>
      <c r="F361" s="72" t="str">
        <f>VLOOKUP($B361,'Выгр Торг'!$B:$P,F$1,0)</f>
        <v>1</v>
      </c>
      <c r="G361" s="36"/>
      <c r="H361" s="28">
        <v>73964</v>
      </c>
      <c r="I361" s="53">
        <f>INDEX($I:$I,MATCH($H361,$C:$C,0))</f>
        <v>600</v>
      </c>
      <c r="J361" s="5" t="s">
        <v>2577</v>
      </c>
      <c r="K361" s="56">
        <f>INDEX($K:$K,MATCH($H361,$C:$C,0))+I361</f>
        <v>7600</v>
      </c>
      <c r="L361" s="14">
        <f>VLOOKUP(K361,Наценка!$A$1:$B$8,2,1)</f>
        <v>1.2</v>
      </c>
      <c r="M361" s="56">
        <f>INDEX($M:$M,MATCH($H361,$C:$C,0))+I361*$M$2</f>
        <v>9670</v>
      </c>
      <c r="N361" s="57">
        <f t="shared" si="41"/>
        <v>9690</v>
      </c>
      <c r="O361" s="72">
        <f>VLOOKUP($B361,'Выгр Торг'!$B:$P,O$1,0)</f>
        <v>7600</v>
      </c>
      <c r="P361" s="72">
        <f>VLOOKUP($B361,'Выгр Торг'!$B:$P,P$1,0)</f>
        <v>9890</v>
      </c>
      <c r="Q361" s="42">
        <f t="shared" si="42"/>
        <v>0</v>
      </c>
      <c r="R361" s="42">
        <f t="shared" si="43"/>
        <v>200</v>
      </c>
      <c r="S361" s="85">
        <f t="shared" si="44"/>
        <v>9690</v>
      </c>
      <c r="T361" s="60">
        <f>IFERROR(VLOOKUP($B361,'Из ГУГЛа'!$B:$G,4,0)*U361+V361,VLOOKUP($B361,'Из ГУГЛа'!$B:$G,4,0))</f>
        <v>9590</v>
      </c>
      <c r="U361" s="15">
        <v>1</v>
      </c>
      <c r="V361" s="76">
        <f>INDEX($AA:$AA,MATCH($H361,$C:$C,0))</f>
        <v>600</v>
      </c>
      <c r="W361" s="74">
        <f t="shared" si="45"/>
        <v>0.27499999999999991</v>
      </c>
      <c r="X361" s="74">
        <f t="shared" si="46"/>
        <v>-1.0427528675703858E-2</v>
      </c>
      <c r="Y361" s="74">
        <f t="shared" si="47"/>
        <v>0.26184210526315788</v>
      </c>
      <c r="Z361" s="76">
        <f>INDEX($Z:$Z,MATCH($H361,$C:$C,0))+V361</f>
        <v>9590</v>
      </c>
      <c r="AB361" s="43" t="str">
        <f>INDEX($AB:$AB,MATCH($H361,$C:$C,0))</f>
        <v>https://motorring.ru/product/31337-erkala-stile-vesta-obogrev-povtoritel-skladivsnie-priora</v>
      </c>
    </row>
    <row r="362" spans="1:28" ht="75" x14ac:dyDescent="0.25">
      <c r="A362" s="71" t="str">
        <f>INDEX('Выгр Торг'!$A:$A,MATCH($B362,'Выгр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2" s="88">
        <v>257447</v>
      </c>
      <c r="C362" s="72">
        <f>VLOOKUP($B362,'Выгр Торг'!$B:$P,C$1,0)</f>
        <v>121868</v>
      </c>
      <c r="D362" s="71" t="str">
        <f>VLOOKUP($B362,'Выгр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387)</v>
      </c>
      <c r="E362" s="72" t="str">
        <f>VLOOKUP($B362,'Выгр Торг'!$B:$P,E$1,0)</f>
        <v>Y</v>
      </c>
      <c r="F362" s="72" t="str">
        <f>VLOOKUP($B362,'Выгр Торг'!$B:$P,F$1,0)</f>
        <v>1</v>
      </c>
      <c r="G362" s="36"/>
      <c r="H362" s="28">
        <v>73964</v>
      </c>
      <c r="I362" s="53">
        <f>INDEX($I:$I,MATCH($H362,$C:$C,0))</f>
        <v>600</v>
      </c>
      <c r="J362" s="5" t="s">
        <v>2577</v>
      </c>
      <c r="K362" s="56">
        <f>INDEX($K:$K,MATCH($H362,$C:$C,0))+I362</f>
        <v>7600</v>
      </c>
      <c r="L362" s="14">
        <f>VLOOKUP(K362,Наценка!$A$1:$B$8,2,1)</f>
        <v>1.2</v>
      </c>
      <c r="M362" s="56">
        <f>INDEX($M:$M,MATCH($H362,$C:$C,0))+I362*$M$2</f>
        <v>9670</v>
      </c>
      <c r="N362" s="57">
        <f t="shared" si="41"/>
        <v>9690</v>
      </c>
      <c r="O362" s="72">
        <f>VLOOKUP($B362,'Выгр Торг'!$B:$P,O$1,0)</f>
        <v>7600</v>
      </c>
      <c r="P362" s="72">
        <f>VLOOKUP($B362,'Выгр Торг'!$B:$P,P$1,0)</f>
        <v>9890</v>
      </c>
      <c r="Q362" s="42">
        <f t="shared" si="42"/>
        <v>0</v>
      </c>
      <c r="R362" s="42">
        <f t="shared" si="43"/>
        <v>200</v>
      </c>
      <c r="S362" s="85">
        <f t="shared" si="44"/>
        <v>9690</v>
      </c>
      <c r="T362" s="60">
        <f>IFERROR(VLOOKUP($B362,'Из ГУГЛа'!$B:$G,4,0)*U362+V362,VLOOKUP($B362,'Из ГУГЛа'!$B:$G,4,0))</f>
        <v>9590</v>
      </c>
      <c r="U362" s="15">
        <v>1</v>
      </c>
      <c r="V362" s="76">
        <f>INDEX($AA:$AA,MATCH($H362,$C:$C,0))</f>
        <v>600</v>
      </c>
      <c r="W362" s="74">
        <f t="shared" si="45"/>
        <v>0.27499999999999991</v>
      </c>
      <c r="X362" s="74">
        <f t="shared" si="46"/>
        <v>-1.0427528675703858E-2</v>
      </c>
      <c r="Y362" s="74">
        <f t="shared" si="47"/>
        <v>0.26184210526315788</v>
      </c>
      <c r="Z362" s="76">
        <f>INDEX($Z:$Z,MATCH($H362,$C:$C,0))+V362</f>
        <v>9590</v>
      </c>
      <c r="AB362" s="43" t="str">
        <f>INDEX($AB:$AB,MATCH($H362,$C:$C,0))</f>
        <v>https://motorring.ru/product/31337-erkala-stile-vesta-obogrev-povtoritel-skladivsnie-priora</v>
      </c>
    </row>
    <row r="363" spans="1:28" ht="75" x14ac:dyDescent="0.25">
      <c r="A363" s="71" t="str">
        <f>INDEX('Выгр Торг'!$A:$A,MATCH($B363,'Выгр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3" s="88">
        <v>257455</v>
      </c>
      <c r="C363" s="72">
        <f>VLOOKUP($B363,'Выгр Торг'!$B:$P,C$1,0)</f>
        <v>121869</v>
      </c>
      <c r="D363" s="71" t="str">
        <f>VLOOKUP($B363,'Выгр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429)</v>
      </c>
      <c r="E363" s="72" t="str">
        <f>VLOOKUP($B363,'Выгр Торг'!$B:$P,E$1,0)</f>
        <v>Y</v>
      </c>
      <c r="F363" s="72" t="str">
        <f>VLOOKUP($B363,'Выгр Торг'!$B:$P,F$1,0)</f>
        <v>1</v>
      </c>
      <c r="G363" s="36"/>
      <c r="H363" s="28">
        <v>73964</v>
      </c>
      <c r="I363" s="53">
        <f>INDEX($I:$I,MATCH($H363,$C:$C,0))</f>
        <v>600</v>
      </c>
      <c r="J363" s="5" t="s">
        <v>2577</v>
      </c>
      <c r="K363" s="56">
        <f>INDEX($K:$K,MATCH($H363,$C:$C,0))+I363</f>
        <v>7600</v>
      </c>
      <c r="L363" s="14">
        <f>VLOOKUP(K363,Наценка!$A$1:$B$8,2,1)</f>
        <v>1.2</v>
      </c>
      <c r="M363" s="56">
        <f>INDEX($M:$M,MATCH($H363,$C:$C,0))+I363*$M$2</f>
        <v>9670</v>
      </c>
      <c r="N363" s="57">
        <f t="shared" si="41"/>
        <v>9690</v>
      </c>
      <c r="O363" s="72">
        <f>VLOOKUP($B363,'Выгр Торг'!$B:$P,O$1,0)</f>
        <v>7600</v>
      </c>
      <c r="P363" s="72">
        <f>VLOOKUP($B363,'Выгр Торг'!$B:$P,P$1,0)</f>
        <v>9890</v>
      </c>
      <c r="Q363" s="42">
        <f t="shared" si="42"/>
        <v>0</v>
      </c>
      <c r="R363" s="42">
        <f t="shared" si="43"/>
        <v>200</v>
      </c>
      <c r="S363" s="85">
        <f t="shared" si="44"/>
        <v>9690</v>
      </c>
      <c r="T363" s="60">
        <f>IFERROR(VLOOKUP($B363,'Из ГУГЛа'!$B:$G,4,0)*U363+V363,VLOOKUP($B363,'Из ГУГЛа'!$B:$G,4,0))</f>
        <v>9590</v>
      </c>
      <c r="U363" s="15">
        <v>1</v>
      </c>
      <c r="V363" s="76">
        <f>INDEX($AA:$AA,MATCH($H363,$C:$C,0))</f>
        <v>600</v>
      </c>
      <c r="W363" s="74">
        <f t="shared" si="45"/>
        <v>0.27499999999999991</v>
      </c>
      <c r="X363" s="74">
        <f t="shared" si="46"/>
        <v>-1.0427528675703858E-2</v>
      </c>
      <c r="Y363" s="74">
        <f t="shared" si="47"/>
        <v>0.26184210526315788</v>
      </c>
      <c r="Z363" s="76">
        <f>INDEX($Z:$Z,MATCH($H363,$C:$C,0))+V363</f>
        <v>9590</v>
      </c>
      <c r="AB363" s="43" t="str">
        <f>INDEX($AB:$AB,MATCH($H363,$C:$C,0))</f>
        <v>https://motorring.ru/product/31337-erkala-stile-vesta-obogrev-povtoritel-skladivsnie-priora</v>
      </c>
    </row>
    <row r="364" spans="1:28" ht="75" x14ac:dyDescent="0.25">
      <c r="A364" s="71" t="str">
        <f>INDEX('Выгр Торг'!$A:$A,MATCH($B364,'Выгр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4" s="88">
        <v>257434</v>
      </c>
      <c r="C364" s="72">
        <f>VLOOKUP($B364,'Выгр Торг'!$B:$P,C$1,0)</f>
        <v>121870</v>
      </c>
      <c r="D364" s="71" t="str">
        <f>VLOOKUP($B364,'Выгр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193)</v>
      </c>
      <c r="E364" s="72" t="str">
        <f>VLOOKUP($B364,'Выгр Торг'!$B:$P,E$1,0)</f>
        <v>Y</v>
      </c>
      <c r="F364" s="72" t="str">
        <f>VLOOKUP($B364,'Выгр Торг'!$B:$P,F$1,0)</f>
        <v>1</v>
      </c>
      <c r="G364" s="36"/>
      <c r="H364" s="28">
        <v>73964</v>
      </c>
      <c r="I364" s="53">
        <f>INDEX($I:$I,MATCH($H364,$C:$C,0))</f>
        <v>600</v>
      </c>
      <c r="J364" s="5" t="s">
        <v>2577</v>
      </c>
      <c r="K364" s="56">
        <f>INDEX($K:$K,MATCH($H364,$C:$C,0))+I364</f>
        <v>7600</v>
      </c>
      <c r="L364" s="14">
        <f>VLOOKUP(K364,Наценка!$A$1:$B$8,2,1)</f>
        <v>1.2</v>
      </c>
      <c r="M364" s="56">
        <f>INDEX($M:$M,MATCH($H364,$C:$C,0))+I364*$M$2</f>
        <v>9670</v>
      </c>
      <c r="N364" s="57">
        <f t="shared" si="41"/>
        <v>9690</v>
      </c>
      <c r="O364" s="72">
        <f>VLOOKUP($B364,'Выгр Торг'!$B:$P,O$1,0)</f>
        <v>7600</v>
      </c>
      <c r="P364" s="72">
        <f>VLOOKUP($B364,'Выгр Торг'!$B:$P,P$1,0)</f>
        <v>9890</v>
      </c>
      <c r="Q364" s="42">
        <f t="shared" si="42"/>
        <v>0</v>
      </c>
      <c r="R364" s="42">
        <f t="shared" si="43"/>
        <v>200</v>
      </c>
      <c r="S364" s="85">
        <f t="shared" si="44"/>
        <v>9690</v>
      </c>
      <c r="T364" s="60">
        <f>IFERROR(VLOOKUP($B364,'Из ГУГЛа'!$B:$G,4,0)*U364+V364,VLOOKUP($B364,'Из ГУГЛа'!$B:$G,4,0))</f>
        <v>9590</v>
      </c>
      <c r="U364" s="15">
        <v>1</v>
      </c>
      <c r="V364" s="76">
        <f>INDEX($AA:$AA,MATCH($H364,$C:$C,0))</f>
        <v>600</v>
      </c>
      <c r="W364" s="74">
        <f t="shared" si="45"/>
        <v>0.27499999999999991</v>
      </c>
      <c r="X364" s="74">
        <f t="shared" si="46"/>
        <v>-1.0427528675703858E-2</v>
      </c>
      <c r="Y364" s="74">
        <f t="shared" si="47"/>
        <v>0.26184210526315788</v>
      </c>
      <c r="Z364" s="76">
        <f>INDEX($Z:$Z,MATCH($H364,$C:$C,0))+V364</f>
        <v>9590</v>
      </c>
      <c r="AB364" s="43" t="str">
        <f>INDEX($AB:$AB,MATCH($H364,$C:$C,0))</f>
        <v>https://motorring.ru/product/31337-erkala-stile-vesta-obogrev-povtoritel-skladivsnie-priora</v>
      </c>
    </row>
    <row r="365" spans="1:28" ht="75" x14ac:dyDescent="0.25">
      <c r="A365" s="71" t="str">
        <f>INDEX('Выгр Торг'!$A:$A,MATCH($B365,'Выгр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5" s="88">
        <v>257460</v>
      </c>
      <c r="C365" s="72">
        <f>VLOOKUP($B365,'Выгр Торг'!$B:$P,C$1,0)</f>
        <v>121871</v>
      </c>
      <c r="D365" s="71" t="str">
        <f>VLOOKUP($B365,'Выгр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615)</v>
      </c>
      <c r="E365" s="72" t="str">
        <f>VLOOKUP($B365,'Выгр Торг'!$B:$P,E$1,0)</f>
        <v>Y</v>
      </c>
      <c r="F365" s="72" t="str">
        <f>VLOOKUP($B365,'Выгр Торг'!$B:$P,F$1,0)</f>
        <v>1</v>
      </c>
      <c r="G365" s="36"/>
      <c r="H365" s="28">
        <v>73964</v>
      </c>
      <c r="I365" s="53">
        <f>INDEX($I:$I,MATCH($H365,$C:$C,0))</f>
        <v>600</v>
      </c>
      <c r="J365" s="5" t="s">
        <v>2577</v>
      </c>
      <c r="K365" s="56">
        <f>INDEX($K:$K,MATCH($H365,$C:$C,0))+I365</f>
        <v>7600</v>
      </c>
      <c r="L365" s="14">
        <f>VLOOKUP(K365,Наценка!$A$1:$B$8,2,1)</f>
        <v>1.2</v>
      </c>
      <c r="M365" s="56">
        <f>INDEX($M:$M,MATCH($H365,$C:$C,0))+I365*$M$2</f>
        <v>9670</v>
      </c>
      <c r="N365" s="57">
        <f t="shared" si="41"/>
        <v>9690</v>
      </c>
      <c r="O365" s="72">
        <f>VLOOKUP($B365,'Выгр Торг'!$B:$P,O$1,0)</f>
        <v>7600</v>
      </c>
      <c r="P365" s="72">
        <f>VLOOKUP($B365,'Выгр Торг'!$B:$P,P$1,0)</f>
        <v>9890</v>
      </c>
      <c r="Q365" s="42">
        <f t="shared" si="42"/>
        <v>0</v>
      </c>
      <c r="R365" s="42">
        <f t="shared" si="43"/>
        <v>200</v>
      </c>
      <c r="S365" s="85">
        <f t="shared" si="44"/>
        <v>9690</v>
      </c>
      <c r="T365" s="60">
        <f>IFERROR(VLOOKUP($B365,'Из ГУГЛа'!$B:$G,4,0)*U365+V365,VLOOKUP($B365,'Из ГУГЛа'!$B:$G,4,0))</f>
        <v>9590</v>
      </c>
      <c r="U365" s="15">
        <v>1</v>
      </c>
      <c r="V365" s="76">
        <f>INDEX($AA:$AA,MATCH($H365,$C:$C,0))</f>
        <v>600</v>
      </c>
      <c r="W365" s="74">
        <f t="shared" si="45"/>
        <v>0.27499999999999991</v>
      </c>
      <c r="X365" s="74">
        <f t="shared" si="46"/>
        <v>-1.0427528675703858E-2</v>
      </c>
      <c r="Y365" s="74">
        <f t="shared" si="47"/>
        <v>0.26184210526315788</v>
      </c>
      <c r="Z365" s="76">
        <f>INDEX($Z:$Z,MATCH($H365,$C:$C,0))+V365</f>
        <v>9590</v>
      </c>
      <c r="AB365" s="43" t="str">
        <f>INDEX($AB:$AB,MATCH($H365,$C:$C,0))</f>
        <v>https://motorring.ru/product/31337-erkala-stile-vesta-obogrev-povtoritel-skladivsnie-priora</v>
      </c>
    </row>
    <row r="366" spans="1:28" ht="75" x14ac:dyDescent="0.25">
      <c r="A366" s="71" t="str">
        <f>INDEX('Выгр Торг'!$A:$A,MATCH($B366,'Выгр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6" s="88">
        <v>257433</v>
      </c>
      <c r="C366" s="72">
        <f>VLOOKUP($B366,'Выгр Торг'!$B:$P,C$1,0)</f>
        <v>121872</v>
      </c>
      <c r="D366" s="71" t="str">
        <f>VLOOKUP($B366,'Выгр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192)</v>
      </c>
      <c r="E366" s="72" t="str">
        <f>VLOOKUP($B366,'Выгр Торг'!$B:$P,E$1,0)</f>
        <v>Y</v>
      </c>
      <c r="F366" s="72" t="str">
        <f>VLOOKUP($B366,'Выгр Торг'!$B:$P,F$1,0)</f>
        <v>1</v>
      </c>
      <c r="G366" s="36"/>
      <c r="H366" s="28">
        <v>73964</v>
      </c>
      <c r="I366" s="53">
        <f>INDEX($I:$I,MATCH($H366,$C:$C,0))</f>
        <v>600</v>
      </c>
      <c r="J366" s="5" t="s">
        <v>2577</v>
      </c>
      <c r="K366" s="56">
        <f>INDEX($K:$K,MATCH($H366,$C:$C,0))+I366</f>
        <v>7600</v>
      </c>
      <c r="L366" s="14">
        <f>VLOOKUP(K366,Наценка!$A$1:$B$8,2,1)</f>
        <v>1.2</v>
      </c>
      <c r="M366" s="56">
        <f>INDEX($M:$M,MATCH($H366,$C:$C,0))+I366*$M$2</f>
        <v>9670</v>
      </c>
      <c r="N366" s="57">
        <f t="shared" si="41"/>
        <v>9690</v>
      </c>
      <c r="O366" s="72">
        <f>VLOOKUP($B366,'Выгр Торг'!$B:$P,O$1,0)</f>
        <v>7600</v>
      </c>
      <c r="P366" s="72">
        <f>VLOOKUP($B366,'Выгр Торг'!$B:$P,P$1,0)</f>
        <v>9890</v>
      </c>
      <c r="Q366" s="42">
        <f t="shared" si="42"/>
        <v>0</v>
      </c>
      <c r="R366" s="42">
        <f t="shared" si="43"/>
        <v>200</v>
      </c>
      <c r="S366" s="85">
        <f t="shared" si="44"/>
        <v>9690</v>
      </c>
      <c r="T366" s="60">
        <f>IFERROR(VLOOKUP($B366,'Из ГУГЛа'!$B:$G,4,0)*U366+V366,VLOOKUP($B366,'Из ГУГЛа'!$B:$G,4,0))</f>
        <v>9590</v>
      </c>
      <c r="U366" s="15">
        <v>1</v>
      </c>
      <c r="V366" s="76">
        <f>INDEX($AA:$AA,MATCH($H366,$C:$C,0))</f>
        <v>600</v>
      </c>
      <c r="W366" s="74">
        <f t="shared" si="45"/>
        <v>0.27499999999999991</v>
      </c>
      <c r="X366" s="74">
        <f t="shared" si="46"/>
        <v>-1.0427528675703858E-2</v>
      </c>
      <c r="Y366" s="74">
        <f t="shared" si="47"/>
        <v>0.26184210526315788</v>
      </c>
      <c r="Z366" s="76">
        <f>INDEX($Z:$Z,MATCH($H366,$C:$C,0))+V366</f>
        <v>9590</v>
      </c>
      <c r="AB366" s="43" t="str">
        <f>INDEX($AB:$AB,MATCH($H366,$C:$C,0))</f>
        <v>https://motorring.ru/product/31337-erkala-stile-vesta-obogrev-povtoritel-skladivsnie-priora</v>
      </c>
    </row>
    <row r="367" spans="1:28" ht="75" x14ac:dyDescent="0.25">
      <c r="A367" s="71" t="str">
        <f>INDEX('Выгр Торг'!$A:$A,MATCH($B367,'Выгр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7" s="88">
        <v>257438</v>
      </c>
      <c r="C367" s="72">
        <f>VLOOKUP($B367,'Выгр Торг'!$B:$P,C$1,0)</f>
        <v>121873</v>
      </c>
      <c r="D367" s="71" t="str">
        <f>VLOOKUP($B367,'Выгр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276)</v>
      </c>
      <c r="E367" s="72" t="str">
        <f>VLOOKUP($B367,'Выгр Торг'!$B:$P,E$1,0)</f>
        <v>Y</v>
      </c>
      <c r="F367" s="72" t="str">
        <f>VLOOKUP($B367,'Выгр Торг'!$B:$P,F$1,0)</f>
        <v>1</v>
      </c>
      <c r="G367" s="36"/>
      <c r="H367" s="28">
        <v>73964</v>
      </c>
      <c r="I367" s="53">
        <f>INDEX($I:$I,MATCH($H367,$C:$C,0))</f>
        <v>600</v>
      </c>
      <c r="J367" s="5" t="s">
        <v>2577</v>
      </c>
      <c r="K367" s="56">
        <f>INDEX($K:$K,MATCH($H367,$C:$C,0))+I367</f>
        <v>7600</v>
      </c>
      <c r="L367" s="14">
        <f>VLOOKUP(K367,Наценка!$A$1:$B$8,2,1)</f>
        <v>1.2</v>
      </c>
      <c r="M367" s="56">
        <f>INDEX($M:$M,MATCH($H367,$C:$C,0))+I367*$M$2</f>
        <v>9670</v>
      </c>
      <c r="N367" s="57">
        <f t="shared" si="41"/>
        <v>9690</v>
      </c>
      <c r="O367" s="72">
        <f>VLOOKUP($B367,'Выгр Торг'!$B:$P,O$1,0)</f>
        <v>7600</v>
      </c>
      <c r="P367" s="72">
        <f>VLOOKUP($B367,'Выгр Торг'!$B:$P,P$1,0)</f>
        <v>9890</v>
      </c>
      <c r="Q367" s="42">
        <f t="shared" si="42"/>
        <v>0</v>
      </c>
      <c r="R367" s="42">
        <f t="shared" si="43"/>
        <v>200</v>
      </c>
      <c r="S367" s="85">
        <f t="shared" si="44"/>
        <v>9690</v>
      </c>
      <c r="T367" s="60">
        <f>IFERROR(VLOOKUP($B367,'Из ГУГЛа'!$B:$G,4,0)*U367+V367,VLOOKUP($B367,'Из ГУГЛа'!$B:$G,4,0))</f>
        <v>9590</v>
      </c>
      <c r="U367" s="15">
        <v>1</v>
      </c>
      <c r="V367" s="76">
        <f>INDEX($AA:$AA,MATCH($H367,$C:$C,0))</f>
        <v>600</v>
      </c>
      <c r="W367" s="74">
        <f t="shared" si="45"/>
        <v>0.27499999999999991</v>
      </c>
      <c r="X367" s="74">
        <f t="shared" si="46"/>
        <v>-1.0427528675703858E-2</v>
      </c>
      <c r="Y367" s="74">
        <f t="shared" si="47"/>
        <v>0.26184210526315788</v>
      </c>
      <c r="Z367" s="76">
        <f>INDEX($Z:$Z,MATCH($H367,$C:$C,0))+V367</f>
        <v>9590</v>
      </c>
      <c r="AB367" s="43" t="str">
        <f>INDEX($AB:$AB,MATCH($H367,$C:$C,0))</f>
        <v>https://motorring.ru/product/31337-erkala-stile-vesta-obogrev-povtoritel-skladivsnie-priora</v>
      </c>
    </row>
    <row r="368" spans="1:28" ht="75" x14ac:dyDescent="0.25">
      <c r="A368" s="71" t="str">
        <f>INDEX('Выгр Торг'!$A:$A,MATCH($B368,'Выгр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8" s="88">
        <v>257456</v>
      </c>
      <c r="C368" s="72">
        <f>VLOOKUP($B368,'Выгр Торг'!$B:$P,C$1,0)</f>
        <v>121874</v>
      </c>
      <c r="D368" s="71" t="str">
        <f>VLOOKUP($B368,'Выгр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448)</v>
      </c>
      <c r="E368" s="72" t="str">
        <f>VLOOKUP($B368,'Выгр Торг'!$B:$P,E$1,0)</f>
        <v>Y</v>
      </c>
      <c r="F368" s="72" t="str">
        <f>VLOOKUP($B368,'Выгр Торг'!$B:$P,F$1,0)</f>
        <v>1</v>
      </c>
      <c r="G368" s="36"/>
      <c r="H368" s="28">
        <v>73964</v>
      </c>
      <c r="I368" s="53">
        <f>INDEX($I:$I,MATCH($H368,$C:$C,0))</f>
        <v>600</v>
      </c>
      <c r="J368" s="5" t="s">
        <v>2577</v>
      </c>
      <c r="K368" s="56">
        <f>INDEX($K:$K,MATCH($H368,$C:$C,0))+I368</f>
        <v>7600</v>
      </c>
      <c r="L368" s="14">
        <f>VLOOKUP(K368,Наценка!$A$1:$B$8,2,1)</f>
        <v>1.2</v>
      </c>
      <c r="M368" s="56">
        <f>INDEX($M:$M,MATCH($H368,$C:$C,0))+I368*$M$2</f>
        <v>9670</v>
      </c>
      <c r="N368" s="57">
        <f t="shared" si="41"/>
        <v>9690</v>
      </c>
      <c r="O368" s="72">
        <f>VLOOKUP($B368,'Выгр Торг'!$B:$P,O$1,0)</f>
        <v>7600</v>
      </c>
      <c r="P368" s="72">
        <f>VLOOKUP($B368,'Выгр Торг'!$B:$P,P$1,0)</f>
        <v>9890</v>
      </c>
      <c r="Q368" s="42">
        <f t="shared" si="42"/>
        <v>0</v>
      </c>
      <c r="R368" s="42">
        <f t="shared" si="43"/>
        <v>200</v>
      </c>
      <c r="S368" s="85">
        <f t="shared" si="44"/>
        <v>9690</v>
      </c>
      <c r="T368" s="60">
        <f>IFERROR(VLOOKUP($B368,'Из ГУГЛа'!$B:$G,4,0)*U368+V368,VLOOKUP($B368,'Из ГУГЛа'!$B:$G,4,0))</f>
        <v>9590</v>
      </c>
      <c r="U368" s="15">
        <v>1</v>
      </c>
      <c r="V368" s="76">
        <f>INDEX($AA:$AA,MATCH($H368,$C:$C,0))</f>
        <v>600</v>
      </c>
      <c r="W368" s="74">
        <f t="shared" si="45"/>
        <v>0.27499999999999991</v>
      </c>
      <c r="X368" s="74">
        <f t="shared" si="46"/>
        <v>-1.0427528675703858E-2</v>
      </c>
      <c r="Y368" s="74">
        <f t="shared" si="47"/>
        <v>0.26184210526315788</v>
      </c>
      <c r="Z368" s="76">
        <f>INDEX($Z:$Z,MATCH($H368,$C:$C,0))+V368</f>
        <v>9590</v>
      </c>
      <c r="AB368" s="43" t="str">
        <f>INDEX($AB:$AB,MATCH($H368,$C:$C,0))</f>
        <v>https://motorring.ru/product/31337-erkala-stile-vesta-obogrev-povtoritel-skladivsnie-priora</v>
      </c>
    </row>
    <row r="369" spans="1:28" ht="75" x14ac:dyDescent="0.25">
      <c r="A369" s="71" t="str">
        <f>INDEX('Выгр Торг'!$A:$A,MATCH($B369,'Выгр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69" s="88">
        <v>257448</v>
      </c>
      <c r="C369" s="72">
        <f>VLOOKUP($B369,'Выгр Торг'!$B:$P,C$1,0)</f>
        <v>121875</v>
      </c>
      <c r="D369" s="71" t="str">
        <f>VLOOKUP($B369,'Выгр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391)</v>
      </c>
      <c r="E369" s="72" t="str">
        <f>VLOOKUP($B369,'Выгр Торг'!$B:$P,E$1,0)</f>
        <v>Y</v>
      </c>
      <c r="F369" s="72" t="str">
        <f>VLOOKUP($B369,'Выгр Торг'!$B:$P,F$1,0)</f>
        <v>1</v>
      </c>
      <c r="G369" s="36"/>
      <c r="H369" s="28">
        <v>73964</v>
      </c>
      <c r="I369" s="53">
        <f>INDEX($I:$I,MATCH($H369,$C:$C,0))</f>
        <v>600</v>
      </c>
      <c r="J369" s="5" t="s">
        <v>2577</v>
      </c>
      <c r="K369" s="56">
        <f>INDEX($K:$K,MATCH($H369,$C:$C,0))+I369</f>
        <v>7600</v>
      </c>
      <c r="L369" s="14">
        <f>VLOOKUP(K369,Наценка!$A$1:$B$8,2,1)</f>
        <v>1.2</v>
      </c>
      <c r="M369" s="56">
        <f>INDEX($M:$M,MATCH($H369,$C:$C,0))+I369*$M$2</f>
        <v>9670</v>
      </c>
      <c r="N369" s="57">
        <f t="shared" si="41"/>
        <v>9690</v>
      </c>
      <c r="O369" s="72">
        <f>VLOOKUP($B369,'Выгр Торг'!$B:$P,O$1,0)</f>
        <v>7600</v>
      </c>
      <c r="P369" s="72">
        <f>VLOOKUP($B369,'Выгр Торг'!$B:$P,P$1,0)</f>
        <v>9890</v>
      </c>
      <c r="Q369" s="42">
        <f t="shared" si="42"/>
        <v>0</v>
      </c>
      <c r="R369" s="42">
        <f t="shared" si="43"/>
        <v>200</v>
      </c>
      <c r="S369" s="85">
        <f t="shared" si="44"/>
        <v>9690</v>
      </c>
      <c r="T369" s="60">
        <f>IFERROR(VLOOKUP($B369,'Из ГУГЛа'!$B:$G,4,0)*U369+V369,VLOOKUP($B369,'Из ГУГЛа'!$B:$G,4,0))</f>
        <v>9590</v>
      </c>
      <c r="U369" s="15">
        <v>1</v>
      </c>
      <c r="V369" s="76">
        <f>INDEX($AA:$AA,MATCH($H369,$C:$C,0))</f>
        <v>600</v>
      </c>
      <c r="W369" s="74">
        <f t="shared" si="45"/>
        <v>0.27499999999999991</v>
      </c>
      <c r="X369" s="74">
        <f t="shared" si="46"/>
        <v>-1.0427528675703858E-2</v>
      </c>
      <c r="Y369" s="74">
        <f t="shared" si="47"/>
        <v>0.26184210526315788</v>
      </c>
      <c r="Z369" s="76">
        <f>INDEX($Z:$Z,MATCH($H369,$C:$C,0))+V369</f>
        <v>9590</v>
      </c>
      <c r="AB369" s="43" t="str">
        <f>INDEX($AB:$AB,MATCH($H369,$C:$C,0))</f>
        <v>https://motorring.ru/product/31337-erkala-stile-vesta-obogrev-povtoritel-skladivsnie-priora</v>
      </c>
    </row>
    <row r="370" spans="1:28" ht="75" x14ac:dyDescent="0.25">
      <c r="A370" s="71" t="str">
        <f>INDEX('Выгр Торг'!$A:$A,MATCH($B370,'Выгр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0" s="88">
        <v>257469</v>
      </c>
      <c r="C370" s="72">
        <f>VLOOKUP($B370,'Выгр Торг'!$B:$P,C$1,0)</f>
        <v>121876</v>
      </c>
      <c r="D370" s="71" t="str">
        <f>VLOOKUP($B370,'Выгр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690)</v>
      </c>
      <c r="E370" s="72" t="str">
        <f>VLOOKUP($B370,'Выгр Торг'!$B:$P,E$1,0)</f>
        <v>Y</v>
      </c>
      <c r="F370" s="72" t="str">
        <f>VLOOKUP($B370,'Выгр Торг'!$B:$P,F$1,0)</f>
        <v>1</v>
      </c>
      <c r="G370" s="36"/>
      <c r="H370" s="28">
        <v>73964</v>
      </c>
      <c r="I370" s="53">
        <f>INDEX($I:$I,MATCH($H370,$C:$C,0))</f>
        <v>600</v>
      </c>
      <c r="J370" s="5" t="s">
        <v>2577</v>
      </c>
      <c r="K370" s="56">
        <f>INDEX($K:$K,MATCH($H370,$C:$C,0))+I370</f>
        <v>7600</v>
      </c>
      <c r="L370" s="14">
        <f>VLOOKUP(K370,Наценка!$A$1:$B$8,2,1)</f>
        <v>1.2</v>
      </c>
      <c r="M370" s="56">
        <f>INDEX($M:$M,MATCH($H370,$C:$C,0))+I370*$M$2</f>
        <v>9670</v>
      </c>
      <c r="N370" s="57">
        <f t="shared" si="41"/>
        <v>9690</v>
      </c>
      <c r="O370" s="72">
        <f>VLOOKUP($B370,'Выгр Торг'!$B:$P,O$1,0)</f>
        <v>7600</v>
      </c>
      <c r="P370" s="72">
        <f>VLOOKUP($B370,'Выгр Торг'!$B:$P,P$1,0)</f>
        <v>9890</v>
      </c>
      <c r="Q370" s="42">
        <f t="shared" si="42"/>
        <v>0</v>
      </c>
      <c r="R370" s="42">
        <f t="shared" si="43"/>
        <v>200</v>
      </c>
      <c r="S370" s="85">
        <f t="shared" si="44"/>
        <v>9690</v>
      </c>
      <c r="T370" s="60">
        <f>IFERROR(VLOOKUP($B370,'Из ГУГЛа'!$B:$G,4,0)*U370+V370,VLOOKUP($B370,'Из ГУГЛа'!$B:$G,4,0))</f>
        <v>9590</v>
      </c>
      <c r="U370" s="15">
        <v>1</v>
      </c>
      <c r="V370" s="76">
        <f>INDEX($AA:$AA,MATCH($H370,$C:$C,0))</f>
        <v>600</v>
      </c>
      <c r="W370" s="74">
        <f t="shared" si="45"/>
        <v>0.27499999999999991</v>
      </c>
      <c r="X370" s="74">
        <f t="shared" si="46"/>
        <v>-1.0427528675703858E-2</v>
      </c>
      <c r="Y370" s="74">
        <f t="shared" si="47"/>
        <v>0.26184210526315788</v>
      </c>
      <c r="Z370" s="76">
        <f>INDEX($Z:$Z,MATCH($H370,$C:$C,0))+V370</f>
        <v>9590</v>
      </c>
      <c r="AB370" s="43" t="str">
        <f>INDEX($AB:$AB,MATCH($H370,$C:$C,0))</f>
        <v>https://motorring.ru/product/31337-erkala-stile-vesta-obogrev-povtoritel-skladivsnie-priora</v>
      </c>
    </row>
    <row r="371" spans="1:28" ht="75" x14ac:dyDescent="0.25">
      <c r="A371" s="71" t="str">
        <f>INDEX('Выгр Торг'!$A:$A,MATCH($B371,'Выгр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1" s="88">
        <v>257443</v>
      </c>
      <c r="C371" s="72">
        <f>VLOOKUP($B371,'Выгр Торг'!$B:$P,C$1,0)</f>
        <v>121877</v>
      </c>
      <c r="D371" s="71" t="str">
        <f>VLOOKUP($B371,'Выгр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360)</v>
      </c>
      <c r="E371" s="72" t="str">
        <f>VLOOKUP($B371,'Выгр Торг'!$B:$P,E$1,0)</f>
        <v>Y</v>
      </c>
      <c r="F371" s="72" t="str">
        <f>VLOOKUP($B371,'Выгр Торг'!$B:$P,F$1,0)</f>
        <v>1</v>
      </c>
      <c r="G371" s="36"/>
      <c r="H371" s="28">
        <v>73964</v>
      </c>
      <c r="I371" s="53">
        <f>INDEX($I:$I,MATCH($H371,$C:$C,0))</f>
        <v>600</v>
      </c>
      <c r="J371" s="5" t="s">
        <v>2577</v>
      </c>
      <c r="K371" s="56">
        <f>INDEX($K:$K,MATCH($H371,$C:$C,0))+I371</f>
        <v>7600</v>
      </c>
      <c r="L371" s="14">
        <f>VLOOKUP(K371,Наценка!$A$1:$B$8,2,1)</f>
        <v>1.2</v>
      </c>
      <c r="M371" s="56">
        <f>INDEX($M:$M,MATCH($H371,$C:$C,0))+I371*$M$2</f>
        <v>9670</v>
      </c>
      <c r="N371" s="57">
        <f t="shared" si="41"/>
        <v>9690</v>
      </c>
      <c r="O371" s="72">
        <f>VLOOKUP($B371,'Выгр Торг'!$B:$P,O$1,0)</f>
        <v>7600</v>
      </c>
      <c r="P371" s="72">
        <f>VLOOKUP($B371,'Выгр Торг'!$B:$P,P$1,0)</f>
        <v>9890</v>
      </c>
      <c r="Q371" s="42">
        <f t="shared" si="42"/>
        <v>0</v>
      </c>
      <c r="R371" s="42">
        <f t="shared" si="43"/>
        <v>200</v>
      </c>
      <c r="S371" s="85">
        <f t="shared" si="44"/>
        <v>9690</v>
      </c>
      <c r="T371" s="60">
        <f>IFERROR(VLOOKUP($B371,'Из ГУГЛа'!$B:$G,4,0)*U371+V371,VLOOKUP($B371,'Из ГУГЛа'!$B:$G,4,0))</f>
        <v>9590</v>
      </c>
      <c r="U371" s="15">
        <v>1</v>
      </c>
      <c r="V371" s="76">
        <f>INDEX($AA:$AA,MATCH($H371,$C:$C,0))</f>
        <v>600</v>
      </c>
      <c r="W371" s="74">
        <f t="shared" si="45"/>
        <v>0.27499999999999991</v>
      </c>
      <c r="X371" s="74">
        <f t="shared" si="46"/>
        <v>-1.0427528675703858E-2</v>
      </c>
      <c r="Y371" s="74">
        <f t="shared" si="47"/>
        <v>0.26184210526315788</v>
      </c>
      <c r="Z371" s="76">
        <f>INDEX($Z:$Z,MATCH($H371,$C:$C,0))+V371</f>
        <v>9590</v>
      </c>
      <c r="AB371" s="43" t="str">
        <f>INDEX($AB:$AB,MATCH($H371,$C:$C,0))</f>
        <v>https://motorring.ru/product/31337-erkala-stile-vesta-obogrev-povtoritel-skladivsnie-priora</v>
      </c>
    </row>
    <row r="372" spans="1:28" ht="75" x14ac:dyDescent="0.25">
      <c r="A372" s="71" t="str">
        <f>INDEX('Выгр Торг'!$A:$A,MATCH($B372,'Выгр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2" s="88">
        <v>257435</v>
      </c>
      <c r="C372" s="72">
        <f>VLOOKUP($B372,'Выгр Торг'!$B:$P,C$1,0)</f>
        <v>121878</v>
      </c>
      <c r="D372" s="71" t="str">
        <f>VLOOKUP($B372,'Выгр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206)</v>
      </c>
      <c r="E372" s="72" t="str">
        <f>VLOOKUP($B372,'Выгр Торг'!$B:$P,E$1,0)</f>
        <v>Y</v>
      </c>
      <c r="F372" s="72" t="str">
        <f>VLOOKUP($B372,'Выгр Торг'!$B:$P,F$1,0)</f>
        <v>1</v>
      </c>
      <c r="G372" s="36"/>
      <c r="H372" s="28">
        <v>73964</v>
      </c>
      <c r="I372" s="53">
        <f>INDEX($I:$I,MATCH($H372,$C:$C,0))</f>
        <v>600</v>
      </c>
      <c r="J372" s="5" t="s">
        <v>2577</v>
      </c>
      <c r="K372" s="56">
        <f>INDEX($K:$K,MATCH($H372,$C:$C,0))+I372</f>
        <v>7600</v>
      </c>
      <c r="L372" s="14">
        <f>VLOOKUP(K372,Наценка!$A$1:$B$8,2,1)</f>
        <v>1.2</v>
      </c>
      <c r="M372" s="56">
        <f>INDEX($M:$M,MATCH($H372,$C:$C,0))+I372*$M$2</f>
        <v>9670</v>
      </c>
      <c r="N372" s="57">
        <f t="shared" si="41"/>
        <v>9690</v>
      </c>
      <c r="O372" s="72">
        <f>VLOOKUP($B372,'Выгр Торг'!$B:$P,O$1,0)</f>
        <v>7600</v>
      </c>
      <c r="P372" s="72">
        <f>VLOOKUP($B372,'Выгр Торг'!$B:$P,P$1,0)</f>
        <v>9890</v>
      </c>
      <c r="Q372" s="42">
        <f t="shared" si="42"/>
        <v>0</v>
      </c>
      <c r="R372" s="42">
        <f t="shared" si="43"/>
        <v>200</v>
      </c>
      <c r="S372" s="85">
        <f t="shared" si="44"/>
        <v>9690</v>
      </c>
      <c r="T372" s="60">
        <f>IFERROR(VLOOKUP($B372,'Из ГУГЛа'!$B:$G,4,0)*U372+V372,VLOOKUP($B372,'Из ГУГЛа'!$B:$G,4,0))</f>
        <v>9590</v>
      </c>
      <c r="U372" s="15">
        <v>1</v>
      </c>
      <c r="V372" s="76">
        <f>INDEX($AA:$AA,MATCH($H372,$C:$C,0))</f>
        <v>600</v>
      </c>
      <c r="W372" s="74">
        <f t="shared" si="45"/>
        <v>0.27499999999999991</v>
      </c>
      <c r="X372" s="74">
        <f t="shared" si="46"/>
        <v>-1.0427528675703858E-2</v>
      </c>
      <c r="Y372" s="74">
        <f t="shared" si="47"/>
        <v>0.26184210526315788</v>
      </c>
      <c r="Z372" s="76">
        <f>INDEX($Z:$Z,MATCH($H372,$C:$C,0))+V372</f>
        <v>9590</v>
      </c>
      <c r="AB372" s="43" t="str">
        <f>INDEX($AB:$AB,MATCH($H372,$C:$C,0))</f>
        <v>https://motorring.ru/product/31337-erkala-stile-vesta-obogrev-povtoritel-skladivsnie-priora</v>
      </c>
    </row>
    <row r="373" spans="1:28" ht="75" x14ac:dyDescent="0.25">
      <c r="A373" s="71" t="str">
        <f>INDEX('Выгр Торг'!$A:$A,MATCH($B373,'Выгр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3" s="88">
        <v>257458</v>
      </c>
      <c r="C373" s="72">
        <f>VLOOKUP($B373,'Выгр Торг'!$B:$P,C$1,0)</f>
        <v>121879</v>
      </c>
      <c r="D373" s="71" t="str">
        <f>VLOOKUP($B373,'Выгр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507)</v>
      </c>
      <c r="E373" s="72" t="str">
        <f>VLOOKUP($B373,'Выгр Торг'!$B:$P,E$1,0)</f>
        <v>Y</v>
      </c>
      <c r="F373" s="72" t="str">
        <f>VLOOKUP($B373,'Выгр Торг'!$B:$P,F$1,0)</f>
        <v>1</v>
      </c>
      <c r="G373" s="36"/>
      <c r="H373" s="28">
        <v>73964</v>
      </c>
      <c r="I373" s="53">
        <f>INDEX($I:$I,MATCH($H373,$C:$C,0))</f>
        <v>600</v>
      </c>
      <c r="J373" s="5" t="s">
        <v>2577</v>
      </c>
      <c r="K373" s="56">
        <f>INDEX($K:$K,MATCH($H373,$C:$C,0))+I373</f>
        <v>7600</v>
      </c>
      <c r="L373" s="14">
        <f>VLOOKUP(K373,Наценка!$A$1:$B$8,2,1)</f>
        <v>1.2</v>
      </c>
      <c r="M373" s="56">
        <f>INDEX($M:$M,MATCH($H373,$C:$C,0))+I373*$M$2</f>
        <v>9670</v>
      </c>
      <c r="N373" s="57">
        <f t="shared" si="41"/>
        <v>9690</v>
      </c>
      <c r="O373" s="72">
        <f>VLOOKUP($B373,'Выгр Торг'!$B:$P,O$1,0)</f>
        <v>7600</v>
      </c>
      <c r="P373" s="72">
        <f>VLOOKUP($B373,'Выгр Торг'!$B:$P,P$1,0)</f>
        <v>9890</v>
      </c>
      <c r="Q373" s="42">
        <f t="shared" si="42"/>
        <v>0</v>
      </c>
      <c r="R373" s="42">
        <f t="shared" si="43"/>
        <v>200</v>
      </c>
      <c r="S373" s="85">
        <f t="shared" si="44"/>
        <v>9690</v>
      </c>
      <c r="T373" s="60">
        <f>IFERROR(VLOOKUP($B373,'Из ГУГЛа'!$B:$G,4,0)*U373+V373,VLOOKUP($B373,'Из ГУГЛа'!$B:$G,4,0))</f>
        <v>9590</v>
      </c>
      <c r="U373" s="15">
        <v>1</v>
      </c>
      <c r="V373" s="76">
        <f>INDEX($AA:$AA,MATCH($H373,$C:$C,0))</f>
        <v>600</v>
      </c>
      <c r="W373" s="74">
        <f t="shared" si="45"/>
        <v>0.27499999999999991</v>
      </c>
      <c r="X373" s="74">
        <f t="shared" si="46"/>
        <v>-1.0427528675703858E-2</v>
      </c>
      <c r="Y373" s="74">
        <f t="shared" si="47"/>
        <v>0.26184210526315788</v>
      </c>
      <c r="Z373" s="76">
        <f>INDEX($Z:$Z,MATCH($H373,$C:$C,0))+V373</f>
        <v>9590</v>
      </c>
      <c r="AB373" s="43" t="str">
        <f>INDEX($AB:$AB,MATCH($H373,$C:$C,0))</f>
        <v>https://motorring.ru/product/31337-erkala-stile-vesta-obogrev-povtoritel-skladivsnie-priora</v>
      </c>
    </row>
    <row r="374" spans="1:28" ht="75" x14ac:dyDescent="0.25">
      <c r="A374" s="71" t="str">
        <f>INDEX('Выгр Торг'!$A:$A,MATCH($B374,'Выгр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4" s="88">
        <v>257429</v>
      </c>
      <c r="C374" s="72">
        <f>VLOOKUP($B374,'Выгр Торг'!$B:$P,C$1,0)</f>
        <v>121880</v>
      </c>
      <c r="D374" s="71" t="str">
        <f>VLOOKUP($B374,'Выгр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100)</v>
      </c>
      <c r="E374" s="72" t="str">
        <f>VLOOKUP($B374,'Выгр Торг'!$B:$P,E$1,0)</f>
        <v>Y</v>
      </c>
      <c r="F374" s="72" t="str">
        <f>VLOOKUP($B374,'Выгр Торг'!$B:$P,F$1,0)</f>
        <v>1</v>
      </c>
      <c r="G374" s="36"/>
      <c r="H374" s="28">
        <v>73964</v>
      </c>
      <c r="I374" s="53">
        <f>INDEX($I:$I,MATCH($H374,$C:$C,0))</f>
        <v>600</v>
      </c>
      <c r="J374" s="5" t="s">
        <v>2577</v>
      </c>
      <c r="K374" s="56">
        <f>INDEX($K:$K,MATCH($H374,$C:$C,0))+I374</f>
        <v>7600</v>
      </c>
      <c r="L374" s="14">
        <f>VLOOKUP(K374,Наценка!$A$1:$B$8,2,1)</f>
        <v>1.2</v>
      </c>
      <c r="M374" s="56">
        <f>INDEX($M:$M,MATCH($H374,$C:$C,0))+I374*$M$2</f>
        <v>9670</v>
      </c>
      <c r="N374" s="57">
        <f t="shared" si="41"/>
        <v>9690</v>
      </c>
      <c r="O374" s="72">
        <f>VLOOKUP($B374,'Выгр Торг'!$B:$P,O$1,0)</f>
        <v>7600</v>
      </c>
      <c r="P374" s="72">
        <f>VLOOKUP($B374,'Выгр Торг'!$B:$P,P$1,0)</f>
        <v>9890</v>
      </c>
      <c r="Q374" s="42">
        <f t="shared" si="42"/>
        <v>0</v>
      </c>
      <c r="R374" s="42">
        <f t="shared" si="43"/>
        <v>200</v>
      </c>
      <c r="S374" s="85">
        <f t="shared" si="44"/>
        <v>9690</v>
      </c>
      <c r="T374" s="60">
        <f>IFERROR(VLOOKUP($B374,'Из ГУГЛа'!$B:$G,4,0)*U374+V374,VLOOKUP($B374,'Из ГУГЛа'!$B:$G,4,0))</f>
        <v>9590</v>
      </c>
      <c r="U374" s="15">
        <v>1</v>
      </c>
      <c r="V374" s="76">
        <f>INDEX($AA:$AA,MATCH($H374,$C:$C,0))</f>
        <v>600</v>
      </c>
      <c r="W374" s="74">
        <f t="shared" si="45"/>
        <v>0.27499999999999991</v>
      </c>
      <c r="X374" s="74">
        <f t="shared" si="46"/>
        <v>-1.0427528675703858E-2</v>
      </c>
      <c r="Y374" s="74">
        <f t="shared" si="47"/>
        <v>0.26184210526315788</v>
      </c>
      <c r="Z374" s="76">
        <f>INDEX($Z:$Z,MATCH($H374,$C:$C,0))+V374</f>
        <v>9590</v>
      </c>
      <c r="AB374" s="43" t="str">
        <f>INDEX($AB:$AB,MATCH($H374,$C:$C,0))</f>
        <v>https://motorring.ru/product/31337-erkala-stile-vesta-obogrev-povtoritel-skladivsnie-priora</v>
      </c>
    </row>
    <row r="375" spans="1:28" ht="75" x14ac:dyDescent="0.25">
      <c r="A375" s="71" t="str">
        <f>INDEX('Выгр Торг'!$A:$A,MATCH($B375,'Выгр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5" s="88">
        <v>257450</v>
      </c>
      <c r="C375" s="72">
        <f>VLOOKUP($B375,'Выгр Торг'!$B:$P,C$1,0)</f>
        <v>121881</v>
      </c>
      <c r="D375" s="71" t="str">
        <f>VLOOKUP($B375,'Выгр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416)</v>
      </c>
      <c r="E375" s="72" t="str">
        <f>VLOOKUP($B375,'Выгр Торг'!$B:$P,E$1,0)</f>
        <v>Y</v>
      </c>
      <c r="F375" s="72" t="str">
        <f>VLOOKUP($B375,'Выгр Торг'!$B:$P,F$1,0)</f>
        <v>1</v>
      </c>
      <c r="G375" s="36"/>
      <c r="H375" s="28">
        <v>73964</v>
      </c>
      <c r="I375" s="53">
        <f>INDEX($I:$I,MATCH($H375,$C:$C,0))</f>
        <v>600</v>
      </c>
      <c r="J375" s="5" t="s">
        <v>2577</v>
      </c>
      <c r="K375" s="56">
        <f>INDEX($K:$K,MATCH($H375,$C:$C,0))+I375</f>
        <v>7600</v>
      </c>
      <c r="L375" s="14">
        <f>VLOOKUP(K375,Наценка!$A$1:$B$8,2,1)</f>
        <v>1.2</v>
      </c>
      <c r="M375" s="56">
        <f>INDEX($M:$M,MATCH($H375,$C:$C,0))+I375*$M$2</f>
        <v>9670</v>
      </c>
      <c r="N375" s="57">
        <f t="shared" si="41"/>
        <v>9690</v>
      </c>
      <c r="O375" s="72">
        <f>VLOOKUP($B375,'Выгр Торг'!$B:$P,O$1,0)</f>
        <v>7600</v>
      </c>
      <c r="P375" s="72">
        <f>VLOOKUP($B375,'Выгр Торг'!$B:$P,P$1,0)</f>
        <v>9890</v>
      </c>
      <c r="Q375" s="42">
        <f t="shared" si="42"/>
        <v>0</v>
      </c>
      <c r="R375" s="42">
        <f t="shared" si="43"/>
        <v>200</v>
      </c>
      <c r="S375" s="85">
        <f t="shared" si="44"/>
        <v>9690</v>
      </c>
      <c r="T375" s="60">
        <f>IFERROR(VLOOKUP($B375,'Из ГУГЛа'!$B:$G,4,0)*U375+V375,VLOOKUP($B375,'Из ГУГЛа'!$B:$G,4,0))</f>
        <v>9590</v>
      </c>
      <c r="U375" s="15">
        <v>1</v>
      </c>
      <c r="V375" s="76">
        <f>INDEX($AA:$AA,MATCH($H375,$C:$C,0))</f>
        <v>600</v>
      </c>
      <c r="W375" s="74">
        <f t="shared" si="45"/>
        <v>0.27499999999999991</v>
      </c>
      <c r="X375" s="74">
        <f t="shared" si="46"/>
        <v>-1.0427528675703858E-2</v>
      </c>
      <c r="Y375" s="74">
        <f t="shared" si="47"/>
        <v>0.26184210526315788</v>
      </c>
      <c r="Z375" s="76">
        <f>INDEX($Z:$Z,MATCH($H375,$C:$C,0))+V375</f>
        <v>9590</v>
      </c>
      <c r="AB375" s="43" t="str">
        <f>INDEX($AB:$AB,MATCH($H375,$C:$C,0))</f>
        <v>https://motorring.ru/product/31337-erkala-stile-vesta-obogrev-povtoritel-skladivsnie-priora</v>
      </c>
    </row>
    <row r="376" spans="1:28" ht="75" x14ac:dyDescent="0.25">
      <c r="A376" s="71" t="str">
        <f>INDEX('Выгр Торг'!$A:$A,MATCH($B376,'Выгр Торг'!$B:$B,0))</f>
        <v>Боковые зеркала "Salina" в стиле Веста (электропривод с функцией складывания, обогрев, с повторителем) для ВАЗ 2110-2112, Лада (Приора, Приора 2)</v>
      </c>
      <c r="B376" s="88">
        <v>257444</v>
      </c>
      <c r="C376" s="72">
        <f>VLOOKUP($B376,'Выгр Торг'!$B:$P,C$1,0)</f>
        <v>121882</v>
      </c>
      <c r="D376" s="71" t="str">
        <f>VLOOKUP($B376,'Выгр Торг'!$B:$P,D$1,0)</f>
        <v>Боковые зеркала "Salina" в стиле Веста (электропривод с функцией складывания, обогрев, с повторителем) для ВАЗ 2110-2112, Лада (Приора, Приора 2) (В цвет 363)</v>
      </c>
      <c r="E376" s="72" t="str">
        <f>VLOOKUP($B376,'Выгр Торг'!$B:$P,E$1,0)</f>
        <v>Y</v>
      </c>
      <c r="F376" s="72" t="str">
        <f>VLOOKUP($B376,'Выгр Торг'!$B:$P,F$1,0)</f>
        <v>1</v>
      </c>
      <c r="G376" s="36"/>
      <c r="H376" s="28">
        <v>73964</v>
      </c>
      <c r="I376" s="53">
        <f>INDEX($I:$I,MATCH($H376,$C:$C,0))</f>
        <v>600</v>
      </c>
      <c r="J376" s="5" t="s">
        <v>2577</v>
      </c>
      <c r="K376" s="56">
        <f>INDEX($K:$K,MATCH($H376,$C:$C,0))+I376</f>
        <v>7600</v>
      </c>
      <c r="L376" s="14">
        <f>VLOOKUP(K376,Наценка!$A$1:$B$8,2,1)</f>
        <v>1.2</v>
      </c>
      <c r="M376" s="56">
        <f>INDEX($M:$M,MATCH($H376,$C:$C,0))+I376*$M$2</f>
        <v>9670</v>
      </c>
      <c r="N376" s="57">
        <f t="shared" si="41"/>
        <v>9690</v>
      </c>
      <c r="O376" s="72">
        <f>VLOOKUP($B376,'Выгр Торг'!$B:$P,O$1,0)</f>
        <v>7600</v>
      </c>
      <c r="P376" s="72">
        <f>VLOOKUP($B376,'Выгр Торг'!$B:$P,P$1,0)</f>
        <v>9890</v>
      </c>
      <c r="Q376" s="42">
        <f t="shared" si="42"/>
        <v>0</v>
      </c>
      <c r="R376" s="42">
        <f t="shared" si="43"/>
        <v>200</v>
      </c>
      <c r="S376" s="85">
        <f t="shared" si="44"/>
        <v>9690</v>
      </c>
      <c r="T376" s="60">
        <f>IFERROR(VLOOKUP($B376,'Из ГУГЛа'!$B:$G,4,0)*U376+V376,VLOOKUP($B376,'Из ГУГЛа'!$B:$G,4,0))</f>
        <v>9590</v>
      </c>
      <c r="U376" s="15">
        <v>1</v>
      </c>
      <c r="V376" s="76">
        <f>INDEX($AA:$AA,MATCH($H376,$C:$C,0))</f>
        <v>600</v>
      </c>
      <c r="W376" s="74">
        <f t="shared" si="45"/>
        <v>0.27499999999999991</v>
      </c>
      <c r="X376" s="74">
        <f t="shared" si="46"/>
        <v>-1.0427528675703858E-2</v>
      </c>
      <c r="Y376" s="74">
        <f t="shared" si="47"/>
        <v>0.26184210526315788</v>
      </c>
      <c r="Z376" s="76">
        <f>INDEX($Z:$Z,MATCH($H376,$C:$C,0))+V376</f>
        <v>9590</v>
      </c>
      <c r="AB376" s="43" t="str">
        <f>INDEX($AB:$AB,MATCH($H376,$C:$C,0))</f>
        <v>https://motorring.ru/product/31337-erkala-stile-vesta-obogrev-povtoritel-skladivsnie-priora</v>
      </c>
    </row>
    <row r="377" spans="1:28" ht="60" x14ac:dyDescent="0.25">
      <c r="A377" s="71" t="str">
        <f>INDEX('Выгр Торг'!$A:$A,MATCH($B377,'Выгр Торг'!$B:$B,0))</f>
        <v>Боковые зеркала "Salina" в стиле Веста (электропривод, обогрев, с повторителем) для ВАЗ 2110-2112, Лада (Приора, Приора 2)</v>
      </c>
      <c r="B377" s="88">
        <v>137467</v>
      </c>
      <c r="C377" s="72">
        <f>VLOOKUP($B377,'Выгр Торг'!$B:$P,C$1,0)</f>
        <v>73967</v>
      </c>
      <c r="D377" s="71" t="str">
        <f>VLOOKUP($B377,'Выгр Торг'!$B:$P,D$1,0)</f>
        <v>Боковые зеркала "Salina" в стиле Веста (электропривод, обогрев, с повторителем) для ВАЗ 2110-2112, Лада (Приора, Приора 2) (Без покраски)</v>
      </c>
      <c r="E377" s="72" t="str">
        <f>VLOOKUP($B377,'Выгр Торг'!$B:$P,E$1,0)</f>
        <v>Y</v>
      </c>
      <c r="F377" s="72" t="str">
        <f>VLOOKUP($B377,'Выгр Торг'!$B:$P,F$1,0)</f>
        <v>1</v>
      </c>
      <c r="G377" s="36"/>
      <c r="H377" s="28">
        <v>73967</v>
      </c>
      <c r="I377" s="52">
        <v>600</v>
      </c>
      <c r="J377" s="5" t="s">
        <v>2577</v>
      </c>
      <c r="K377" s="73">
        <f>O377</f>
        <v>6000</v>
      </c>
      <c r="L377" s="14">
        <f>VLOOKUP(K377,Наценка!$A$1:$B$8,2,1)</f>
        <v>1.2</v>
      </c>
      <c r="M377" s="92">
        <f>Z377-100</f>
        <v>7890</v>
      </c>
      <c r="N377" s="57">
        <f t="shared" si="41"/>
        <v>7890</v>
      </c>
      <c r="O377" s="72">
        <f>VLOOKUP($B377,'Выгр Торг'!$B:$P,O$1,0)</f>
        <v>6000</v>
      </c>
      <c r="P377" s="72">
        <f>VLOOKUP($B377,'Выгр Торг'!$B:$P,P$1,0)</f>
        <v>8090</v>
      </c>
      <c r="Q377" s="42">
        <f t="shared" si="42"/>
        <v>0</v>
      </c>
      <c r="R377" s="42">
        <f t="shared" si="43"/>
        <v>200</v>
      </c>
      <c r="S377" s="85">
        <f t="shared" si="44"/>
        <v>7890</v>
      </c>
      <c r="T377" s="60">
        <f>IFERROR(VLOOKUP($B377,'Из ГУГЛа'!$B:$G,4,0)*U377+V377,VLOOKUP($B377,'Из ГУГЛа'!$B:$G,4,0))</f>
        <v>7990</v>
      </c>
      <c r="U377" s="15">
        <v>1</v>
      </c>
      <c r="V377" s="59"/>
      <c r="W377" s="74">
        <f t="shared" si="45"/>
        <v>0.31499999999999995</v>
      </c>
      <c r="X377" s="74">
        <f t="shared" si="46"/>
        <v>1.2515644555694618E-2</v>
      </c>
      <c r="Y377" s="74">
        <f t="shared" si="47"/>
        <v>0.33166666666666678</v>
      </c>
      <c r="Z377" s="75">
        <v>7990</v>
      </c>
      <c r="AA377" s="4">
        <v>600</v>
      </c>
      <c r="AB377" s="20" t="s">
        <v>2640</v>
      </c>
    </row>
    <row r="378" spans="1:28" ht="60" x14ac:dyDescent="0.25">
      <c r="A378" s="71" t="str">
        <f>INDEX('Выгр Торг'!$A:$A,MATCH($B378,'Выгр Торг'!$B:$B,0))</f>
        <v>Боковые зеркала "Salina" в стиле Веста (электропривод, обогрев, с повторителем) для ВАЗ 2110-2112, Лада (Приора, Приора 2)</v>
      </c>
      <c r="B378" s="88">
        <v>137468</v>
      </c>
      <c r="C378" s="72">
        <f>VLOOKUP($B378,'Выгр Торг'!$B:$P,C$1,0)</f>
        <v>73968</v>
      </c>
      <c r="D378" s="71" t="str">
        <f>VLOOKUP($B378,'Выгр Торг'!$B:$P,D$1,0)</f>
        <v>Боковые зеркала "Salina" в стиле Веста (электропривод, обогрев, с повторителем) для ВАЗ 2110-2112, Лада (Приора, Приора 2) (В цвет кузова, Уточнить у менеджера)</v>
      </c>
      <c r="E378" s="72" t="str">
        <f>VLOOKUP($B378,'Выгр Торг'!$B:$P,E$1,0)</f>
        <v>Y</v>
      </c>
      <c r="F378" s="72" t="str">
        <f>VLOOKUP($B378,'Выгр Торг'!$B:$P,F$1,0)</f>
        <v>1</v>
      </c>
      <c r="G378" s="36"/>
      <c r="H378" s="28">
        <v>73967</v>
      </c>
      <c r="I378" s="53">
        <f>INDEX($I:$I,MATCH($H378,$C:$C,0))</f>
        <v>600</v>
      </c>
      <c r="J378" s="5" t="s">
        <v>2577</v>
      </c>
      <c r="K378" s="56">
        <f>INDEX($K:$K,MATCH($H378,$C:$C,0))+I378</f>
        <v>6600</v>
      </c>
      <c r="L378" s="14">
        <f>VLOOKUP(K378,Наценка!$A$1:$B$8,2,1)</f>
        <v>1.2</v>
      </c>
      <c r="M378" s="56">
        <f>INDEX($M:$M,MATCH($H378,$C:$C,0))+I378*$M$2</f>
        <v>8670</v>
      </c>
      <c r="N378" s="57">
        <f t="shared" si="41"/>
        <v>8690</v>
      </c>
      <c r="O378" s="72">
        <f>VLOOKUP($B378,'Выгр Торг'!$B:$P,O$1,0)</f>
        <v>6600</v>
      </c>
      <c r="P378" s="72">
        <f>VLOOKUP($B378,'Выгр Торг'!$B:$P,P$1,0)</f>
        <v>8890</v>
      </c>
      <c r="Q378" s="42">
        <f t="shared" si="42"/>
        <v>0</v>
      </c>
      <c r="R378" s="42">
        <f t="shared" si="43"/>
        <v>200</v>
      </c>
      <c r="S378" s="85">
        <f t="shared" si="44"/>
        <v>8690</v>
      </c>
      <c r="T378" s="60">
        <f>IFERROR(VLOOKUP($B378,'Из ГУГЛа'!$B:$G,4,0)*U378+V378,VLOOKUP($B378,'Из ГУГЛа'!$B:$G,4,0))</f>
        <v>8590</v>
      </c>
      <c r="U378" s="15">
        <v>1</v>
      </c>
      <c r="V378" s="76">
        <f>INDEX($AA:$AA,MATCH($H378,$C:$C,0))</f>
        <v>600</v>
      </c>
      <c r="W378" s="74">
        <f t="shared" si="45"/>
        <v>0.31666666666666665</v>
      </c>
      <c r="X378" s="74">
        <f t="shared" si="46"/>
        <v>-1.1641443538998836E-2</v>
      </c>
      <c r="Y378" s="74">
        <f t="shared" si="47"/>
        <v>0.30151515151515151</v>
      </c>
      <c r="Z378" s="76">
        <f>INDEX($Z:$Z,MATCH($H378,$C:$C,0))+V378</f>
        <v>8590</v>
      </c>
      <c r="AB378" s="43" t="str">
        <f>INDEX($AB:$AB,MATCH($H378,$C:$C,0))</f>
        <v>https://motorring.ru/product/31340-erkala-stile-vesta-obogrev-povtoritel-elektro-priora</v>
      </c>
    </row>
    <row r="379" spans="1:28" ht="75" x14ac:dyDescent="0.25">
      <c r="A379" s="71" t="str">
        <f>INDEX('Выгр Торг'!$A:$A,MATCH($B379,'Выгр Торг'!$B:$B,0))</f>
        <v>Боковые зеркала "Salina" в стиле Веста (электропривод, обогрев, с повторителем) для ВАЗ 2110-2112, Лада (Приора, Приора 2)</v>
      </c>
      <c r="B379" s="88">
        <v>137469</v>
      </c>
      <c r="C379" s="72">
        <f>VLOOKUP($B379,'Выгр Торг'!$B:$P,C$1,0)</f>
        <v>121784</v>
      </c>
      <c r="D379" s="71" t="str">
        <f>VLOOKUP($B379,'Выгр Торг'!$B:$P,D$1,0)</f>
        <v>Боковые зеркала "Salina" в стиле Веста (электропривод, обогрев, с повторителем) для ВАЗ 2110-2112, Лада (Приора, Приора 2) (В цвет, Аквамарин (серебристо-сине-зеленый, 460))</v>
      </c>
      <c r="E379" s="72" t="str">
        <f>VLOOKUP($B379,'Выгр Торг'!$B:$P,E$1,0)</f>
        <v>Y</v>
      </c>
      <c r="F379" s="72" t="str">
        <f>VLOOKUP($B379,'Выгр Торг'!$B:$P,F$1,0)</f>
        <v>1</v>
      </c>
      <c r="G379" s="36"/>
      <c r="H379" s="28">
        <v>73967</v>
      </c>
      <c r="I379" s="53">
        <f>INDEX($I:$I,MATCH($H379,$C:$C,0))</f>
        <v>600</v>
      </c>
      <c r="J379" s="5" t="s">
        <v>2577</v>
      </c>
      <c r="K379" s="56">
        <f>INDEX($K:$K,MATCH($H379,$C:$C,0))+I379</f>
        <v>6600</v>
      </c>
      <c r="L379" s="14">
        <f>VLOOKUP(K379,Наценка!$A$1:$B$8,2,1)</f>
        <v>1.2</v>
      </c>
      <c r="M379" s="56">
        <f>INDEX($M:$M,MATCH($H379,$C:$C,0))+I379*$M$2</f>
        <v>8670</v>
      </c>
      <c r="N379" s="57">
        <f t="shared" si="41"/>
        <v>8690</v>
      </c>
      <c r="O379" s="72">
        <f>VLOOKUP($B379,'Выгр Торг'!$B:$P,O$1,0)</f>
        <v>6600</v>
      </c>
      <c r="P379" s="72">
        <f>VLOOKUP($B379,'Выгр Торг'!$B:$P,P$1,0)</f>
        <v>8890</v>
      </c>
      <c r="Q379" s="42">
        <f t="shared" si="42"/>
        <v>0</v>
      </c>
      <c r="R379" s="42">
        <f t="shared" si="43"/>
        <v>200</v>
      </c>
      <c r="S379" s="85">
        <f t="shared" si="44"/>
        <v>8690</v>
      </c>
      <c r="T379" s="60">
        <f>IFERROR(VLOOKUP($B379,'Из ГУГЛа'!$B:$G,4,0)*U379+V379,VLOOKUP($B379,'Из ГУГЛа'!$B:$G,4,0))</f>
        <v>8590</v>
      </c>
      <c r="U379" s="15">
        <v>1</v>
      </c>
      <c r="V379" s="76">
        <f>INDEX($AA:$AA,MATCH($H379,$C:$C,0))</f>
        <v>600</v>
      </c>
      <c r="W379" s="74">
        <f t="shared" si="45"/>
        <v>0.31666666666666665</v>
      </c>
      <c r="X379" s="74">
        <f t="shared" si="46"/>
        <v>-1.1641443538998836E-2</v>
      </c>
      <c r="Y379" s="74">
        <f t="shared" si="47"/>
        <v>0.30151515151515151</v>
      </c>
      <c r="Z379" s="76">
        <f>INDEX($Z:$Z,MATCH($H379,$C:$C,0))+V379</f>
        <v>8590</v>
      </c>
      <c r="AB379" s="43" t="str">
        <f>INDEX($AB:$AB,MATCH($H379,$C:$C,0))</f>
        <v>https://motorring.ru/product/31340-erkala-stile-vesta-obogrev-povtoritel-elektro-priora</v>
      </c>
    </row>
    <row r="380" spans="1:28" ht="75" x14ac:dyDescent="0.25">
      <c r="A380" s="71" t="str">
        <f>INDEX('Выгр Торг'!$A:$A,MATCH($B380,'Выгр Торг'!$B:$B,0))</f>
        <v>Боковые зеркала "Salina" в стиле Веста (электропривод, обогрев, с повторителем) для ВАЗ 2110-2112, Лада (Приора, Приора 2)</v>
      </c>
      <c r="B380" s="88">
        <v>137470</v>
      </c>
      <c r="C380" s="72">
        <f>VLOOKUP($B380,'Выгр Торг'!$B:$P,C$1,0)</f>
        <v>121785</v>
      </c>
      <c r="D380" s="71" t="str">
        <f>VLOOKUP($B380,'Выгр Торг'!$B:$P,D$1,0)</f>
        <v>Боковые зеркала "Salina" в стиле Веста (электропривод, обогрев, с повторителем) для ВАЗ 2110-2112, Лада (Приора, Приора 2) (В цвет, Альтаир (серебристый светло-серый, 660))</v>
      </c>
      <c r="E380" s="72" t="str">
        <f>VLOOKUP($B380,'Выгр Торг'!$B:$P,E$1,0)</f>
        <v>Y</v>
      </c>
      <c r="F380" s="72" t="str">
        <f>VLOOKUP($B380,'Выгр Торг'!$B:$P,F$1,0)</f>
        <v>1</v>
      </c>
      <c r="G380" s="36"/>
      <c r="H380" s="28">
        <v>73967</v>
      </c>
      <c r="I380" s="53">
        <f>INDEX($I:$I,MATCH($H380,$C:$C,0))</f>
        <v>600</v>
      </c>
      <c r="J380" s="5" t="s">
        <v>2577</v>
      </c>
      <c r="K380" s="56">
        <f>INDEX($K:$K,MATCH($H380,$C:$C,0))+I380</f>
        <v>6600</v>
      </c>
      <c r="L380" s="14">
        <f>VLOOKUP(K380,Наценка!$A$1:$B$8,2,1)</f>
        <v>1.2</v>
      </c>
      <c r="M380" s="56">
        <f>INDEX($M:$M,MATCH($H380,$C:$C,0))+I380*$M$2</f>
        <v>8670</v>
      </c>
      <c r="N380" s="57">
        <f t="shared" si="41"/>
        <v>8690</v>
      </c>
      <c r="O380" s="72">
        <f>VLOOKUP($B380,'Выгр Торг'!$B:$P,O$1,0)</f>
        <v>6600</v>
      </c>
      <c r="P380" s="72">
        <f>VLOOKUP($B380,'Выгр Торг'!$B:$P,P$1,0)</f>
        <v>8890</v>
      </c>
      <c r="Q380" s="42">
        <f t="shared" si="42"/>
        <v>0</v>
      </c>
      <c r="R380" s="42">
        <f t="shared" si="43"/>
        <v>200</v>
      </c>
      <c r="S380" s="85">
        <f t="shared" si="44"/>
        <v>8690</v>
      </c>
      <c r="T380" s="60">
        <f>IFERROR(VLOOKUP($B380,'Из ГУГЛа'!$B:$G,4,0)*U380+V380,VLOOKUP($B380,'Из ГУГЛа'!$B:$G,4,0))</f>
        <v>8590</v>
      </c>
      <c r="U380" s="15">
        <v>1</v>
      </c>
      <c r="V380" s="76">
        <f>INDEX($AA:$AA,MATCH($H380,$C:$C,0))</f>
        <v>600</v>
      </c>
      <c r="W380" s="74">
        <f t="shared" si="45"/>
        <v>0.31666666666666665</v>
      </c>
      <c r="X380" s="74">
        <f t="shared" si="46"/>
        <v>-1.1641443538998836E-2</v>
      </c>
      <c r="Y380" s="74">
        <f t="shared" si="47"/>
        <v>0.30151515151515151</v>
      </c>
      <c r="Z380" s="76">
        <f>INDEX($Z:$Z,MATCH($H380,$C:$C,0))+V380</f>
        <v>8590</v>
      </c>
      <c r="AB380" s="43" t="str">
        <f>INDEX($AB:$AB,MATCH($H380,$C:$C,0))</f>
        <v>https://motorring.ru/product/31340-erkala-stile-vesta-obogrev-povtoritel-elektro-priora</v>
      </c>
    </row>
    <row r="381" spans="1:28" ht="75" x14ac:dyDescent="0.25">
      <c r="A381" s="71" t="str">
        <f>INDEX('Выгр Торг'!$A:$A,MATCH($B381,'Выгр Торг'!$B:$B,0))</f>
        <v>Боковые зеркала "Salina" в стиле Веста (электропривод, обогрев, с повторителем) для ВАЗ 2110-2112, Лада (Приора, Приора 2)</v>
      </c>
      <c r="B381" s="88">
        <v>137471</v>
      </c>
      <c r="C381" s="72">
        <f>VLOOKUP($B381,'Выгр Торг'!$B:$P,C$1,0)</f>
        <v>121786</v>
      </c>
      <c r="D381" s="71" t="str">
        <f>VLOOKUP($B381,'Выгр Торг'!$B:$P,D$1,0)</f>
        <v>Боковые зеркала "Salina" в стиле Веста (электропривод, обогрев, с повторителем) для ВАЗ 2110-2112, Лада (Приора, Приора 2) (В цвет, Амулет (серебристо-темно-зеленый, 371))</v>
      </c>
      <c r="E381" s="72" t="str">
        <f>VLOOKUP($B381,'Выгр Торг'!$B:$P,E$1,0)</f>
        <v>Y</v>
      </c>
      <c r="F381" s="72" t="str">
        <f>VLOOKUP($B381,'Выгр Торг'!$B:$P,F$1,0)</f>
        <v>1</v>
      </c>
      <c r="G381" s="36"/>
      <c r="H381" s="28">
        <v>73967</v>
      </c>
      <c r="I381" s="53">
        <f>INDEX($I:$I,MATCH($H381,$C:$C,0))</f>
        <v>600</v>
      </c>
      <c r="J381" s="5" t="s">
        <v>2577</v>
      </c>
      <c r="K381" s="56">
        <f>INDEX($K:$K,MATCH($H381,$C:$C,0))+I381</f>
        <v>6600</v>
      </c>
      <c r="L381" s="14">
        <f>VLOOKUP(K381,Наценка!$A$1:$B$8,2,1)</f>
        <v>1.2</v>
      </c>
      <c r="M381" s="56">
        <f>INDEX($M:$M,MATCH($H381,$C:$C,0))+I381*$M$2</f>
        <v>8670</v>
      </c>
      <c r="N381" s="57">
        <f t="shared" si="41"/>
        <v>8690</v>
      </c>
      <c r="O381" s="72">
        <f>VLOOKUP($B381,'Выгр Торг'!$B:$P,O$1,0)</f>
        <v>6600</v>
      </c>
      <c r="P381" s="72">
        <f>VLOOKUP($B381,'Выгр Торг'!$B:$P,P$1,0)</f>
        <v>8890</v>
      </c>
      <c r="Q381" s="42">
        <f t="shared" si="42"/>
        <v>0</v>
      </c>
      <c r="R381" s="42">
        <f t="shared" si="43"/>
        <v>200</v>
      </c>
      <c r="S381" s="85">
        <f t="shared" si="44"/>
        <v>8690</v>
      </c>
      <c r="T381" s="60">
        <f>IFERROR(VLOOKUP($B381,'Из ГУГЛа'!$B:$G,4,0)*U381+V381,VLOOKUP($B381,'Из ГУГЛа'!$B:$G,4,0))</f>
        <v>8590</v>
      </c>
      <c r="U381" s="15">
        <v>1</v>
      </c>
      <c r="V381" s="76">
        <f>INDEX($AA:$AA,MATCH($H381,$C:$C,0))</f>
        <v>600</v>
      </c>
      <c r="W381" s="74">
        <f t="shared" si="45"/>
        <v>0.31666666666666665</v>
      </c>
      <c r="X381" s="74">
        <f t="shared" si="46"/>
        <v>-1.1641443538998836E-2</v>
      </c>
      <c r="Y381" s="74">
        <f t="shared" si="47"/>
        <v>0.30151515151515151</v>
      </c>
      <c r="Z381" s="76">
        <f>INDEX($Z:$Z,MATCH($H381,$C:$C,0))+V381</f>
        <v>8590</v>
      </c>
      <c r="AB381" s="43" t="str">
        <f>INDEX($AB:$AB,MATCH($H381,$C:$C,0))</f>
        <v>https://motorring.ru/product/31340-erkala-stile-vesta-obogrev-povtoritel-elektro-priora</v>
      </c>
    </row>
    <row r="382" spans="1:28" ht="75" x14ac:dyDescent="0.25">
      <c r="A382" s="71" t="str">
        <f>INDEX('Выгр Торг'!$A:$A,MATCH($B382,'Выгр Торг'!$B:$B,0))</f>
        <v>Боковые зеркала "Salina" в стиле Веста (электропривод, обогрев, с повторителем) для ВАЗ 2110-2112, Лада (Приора, Приора 2)</v>
      </c>
      <c r="B382" s="88">
        <v>137472</v>
      </c>
      <c r="C382" s="72">
        <f>VLOOKUP($B382,'Выгр Торг'!$B:$P,C$1,0)</f>
        <v>121787</v>
      </c>
      <c r="D382" s="71" t="str">
        <f>VLOOKUP($B382,'Выгр Торг'!$B:$P,D$1,0)</f>
        <v>Боковые зеркала "Salina" в стиле Веста (электропривод, обогрев, с повторителем) для ВАЗ 2110-2112, Лада (Приора, Приора 2) (В цвет, Афалина (серебристо-зелено-голубой, 421))</v>
      </c>
      <c r="E382" s="72" t="str">
        <f>VLOOKUP($B382,'Выгр Торг'!$B:$P,E$1,0)</f>
        <v>Y</v>
      </c>
      <c r="F382" s="72" t="str">
        <f>VLOOKUP($B382,'Выгр Торг'!$B:$P,F$1,0)</f>
        <v>1</v>
      </c>
      <c r="G382" s="36"/>
      <c r="H382" s="28">
        <v>73967</v>
      </c>
      <c r="I382" s="53">
        <f>INDEX($I:$I,MATCH($H382,$C:$C,0))</f>
        <v>600</v>
      </c>
      <c r="J382" s="5" t="s">
        <v>2577</v>
      </c>
      <c r="K382" s="56">
        <f>INDEX($K:$K,MATCH($H382,$C:$C,0))+I382</f>
        <v>6600</v>
      </c>
      <c r="L382" s="14">
        <f>VLOOKUP(K382,Наценка!$A$1:$B$8,2,1)</f>
        <v>1.2</v>
      </c>
      <c r="M382" s="56">
        <f>INDEX($M:$M,MATCH($H382,$C:$C,0))+I382*$M$2</f>
        <v>8670</v>
      </c>
      <c r="N382" s="57">
        <f t="shared" si="41"/>
        <v>8690</v>
      </c>
      <c r="O382" s="72">
        <f>VLOOKUP($B382,'Выгр Торг'!$B:$P,O$1,0)</f>
        <v>6600</v>
      </c>
      <c r="P382" s="72">
        <f>VLOOKUP($B382,'Выгр Торг'!$B:$P,P$1,0)</f>
        <v>8890</v>
      </c>
      <c r="Q382" s="42">
        <f t="shared" si="42"/>
        <v>0</v>
      </c>
      <c r="R382" s="42">
        <f t="shared" si="43"/>
        <v>200</v>
      </c>
      <c r="S382" s="85">
        <f t="shared" si="44"/>
        <v>8690</v>
      </c>
      <c r="T382" s="60">
        <f>IFERROR(VLOOKUP($B382,'Из ГУГЛа'!$B:$G,4,0)*U382+V382,VLOOKUP($B382,'Из ГУГЛа'!$B:$G,4,0))</f>
        <v>8590</v>
      </c>
      <c r="U382" s="15">
        <v>1</v>
      </c>
      <c r="V382" s="76">
        <f>INDEX($AA:$AA,MATCH($H382,$C:$C,0))</f>
        <v>600</v>
      </c>
      <c r="W382" s="74">
        <f t="shared" si="45"/>
        <v>0.31666666666666665</v>
      </c>
      <c r="X382" s="74">
        <f t="shared" si="46"/>
        <v>-1.1641443538998836E-2</v>
      </c>
      <c r="Y382" s="74">
        <f t="shared" si="47"/>
        <v>0.30151515151515151</v>
      </c>
      <c r="Z382" s="76">
        <f>INDEX($Z:$Z,MATCH($H382,$C:$C,0))+V382</f>
        <v>8590</v>
      </c>
      <c r="AB382" s="43" t="str">
        <f>INDEX($AB:$AB,MATCH($H382,$C:$C,0))</f>
        <v>https://motorring.ru/product/31340-erkala-stile-vesta-obogrev-povtoritel-elektro-priora</v>
      </c>
    </row>
    <row r="383" spans="1:28" ht="60" x14ac:dyDescent="0.25">
      <c r="A383" s="71" t="str">
        <f>INDEX('Выгр Торг'!$A:$A,MATCH($B383,'Выгр Торг'!$B:$B,0))</f>
        <v>Боковые зеркала "Salina" в стиле Веста (электропривод, обогрев, с повторителем) для ВАЗ 2110-2112, Лада (Приора, Приора 2)</v>
      </c>
      <c r="B383" s="88">
        <v>137473</v>
      </c>
      <c r="C383" s="72">
        <f>VLOOKUP($B383,'Выгр Торг'!$B:$P,C$1,0)</f>
        <v>121788</v>
      </c>
      <c r="D383" s="71" t="str">
        <f>VLOOKUP($B383,'Выгр Торг'!$B:$P,D$1,0)</f>
        <v>Боковые зеркала "Salina" в стиле Веста (электропривод, обогрев, с повторителем) для ВАЗ 2110-2112, Лада (Приора, Приора 2) (В цвет, Белое облако (белый, 240))</v>
      </c>
      <c r="E383" s="72" t="str">
        <f>VLOOKUP($B383,'Выгр Торг'!$B:$P,E$1,0)</f>
        <v>Y</v>
      </c>
      <c r="F383" s="72" t="str">
        <f>VLOOKUP($B383,'Выгр Торг'!$B:$P,F$1,0)</f>
        <v>1</v>
      </c>
      <c r="G383" s="36"/>
      <c r="H383" s="28">
        <v>73967</v>
      </c>
      <c r="I383" s="53">
        <f>INDEX($I:$I,MATCH($H383,$C:$C,0))</f>
        <v>600</v>
      </c>
      <c r="J383" s="5" t="s">
        <v>2577</v>
      </c>
      <c r="K383" s="56">
        <f>INDEX($K:$K,MATCH($H383,$C:$C,0))+I383</f>
        <v>6600</v>
      </c>
      <c r="L383" s="14">
        <f>VLOOKUP(K383,Наценка!$A$1:$B$8,2,1)</f>
        <v>1.2</v>
      </c>
      <c r="M383" s="56">
        <f>INDEX($M:$M,MATCH($H383,$C:$C,0))+I383*$M$2</f>
        <v>8670</v>
      </c>
      <c r="N383" s="57">
        <f t="shared" si="41"/>
        <v>8690</v>
      </c>
      <c r="O383" s="72">
        <f>VLOOKUP($B383,'Выгр Торг'!$B:$P,O$1,0)</f>
        <v>6600</v>
      </c>
      <c r="P383" s="72">
        <f>VLOOKUP($B383,'Выгр Торг'!$B:$P,P$1,0)</f>
        <v>8890</v>
      </c>
      <c r="Q383" s="42">
        <f t="shared" si="42"/>
        <v>0</v>
      </c>
      <c r="R383" s="42">
        <f t="shared" si="43"/>
        <v>200</v>
      </c>
      <c r="S383" s="85">
        <f t="shared" si="44"/>
        <v>8690</v>
      </c>
      <c r="T383" s="60">
        <f>IFERROR(VLOOKUP($B383,'Из ГУГЛа'!$B:$G,4,0)*U383+V383,VLOOKUP($B383,'Из ГУГЛа'!$B:$G,4,0))</f>
        <v>8590</v>
      </c>
      <c r="U383" s="15">
        <v>1</v>
      </c>
      <c r="V383" s="76">
        <f>INDEX($AA:$AA,MATCH($H383,$C:$C,0))</f>
        <v>600</v>
      </c>
      <c r="W383" s="74">
        <f t="shared" si="45"/>
        <v>0.31666666666666665</v>
      </c>
      <c r="X383" s="74">
        <f t="shared" si="46"/>
        <v>-1.1641443538998836E-2</v>
      </c>
      <c r="Y383" s="74">
        <f t="shared" si="47"/>
        <v>0.30151515151515151</v>
      </c>
      <c r="Z383" s="76">
        <f>INDEX($Z:$Z,MATCH($H383,$C:$C,0))+V383</f>
        <v>8590</v>
      </c>
      <c r="AB383" s="43" t="str">
        <f>INDEX($AB:$AB,MATCH($H383,$C:$C,0))</f>
        <v>https://motorring.ru/product/31340-erkala-stile-vesta-obogrev-povtoritel-elektro-priora</v>
      </c>
    </row>
    <row r="384" spans="1:28" ht="75" x14ac:dyDescent="0.25">
      <c r="A384" s="71" t="str">
        <f>INDEX('Выгр Торг'!$A:$A,MATCH($B384,'Выгр Торг'!$B:$B,0))</f>
        <v>Боковые зеркала "Salina" в стиле Веста (электропривод, обогрев, с повторителем) для ВАЗ 2110-2112, Лада (Приора, Приора 2)</v>
      </c>
      <c r="B384" s="88">
        <v>137474</v>
      </c>
      <c r="C384" s="72">
        <f>VLOOKUP($B384,'Выгр Торг'!$B:$P,C$1,0)</f>
        <v>121789</v>
      </c>
      <c r="D384" s="71" t="str">
        <f>VLOOKUP($B384,'Выгр Торг'!$B:$P,D$1,0)</f>
        <v>Боковые зеркала "Salina" в стиле Веста (электропривод, обогрев, с повторителем) для ВАЗ 2110-2112, Лада (Приора, Приора 2) (В цвет, Борнео (темный серебристо-серый, 633))</v>
      </c>
      <c r="E384" s="72" t="str">
        <f>VLOOKUP($B384,'Выгр Торг'!$B:$P,E$1,0)</f>
        <v>Y</v>
      </c>
      <c r="F384" s="72" t="str">
        <f>VLOOKUP($B384,'Выгр Торг'!$B:$P,F$1,0)</f>
        <v>1</v>
      </c>
      <c r="G384" s="36"/>
      <c r="H384" s="28">
        <v>73967</v>
      </c>
      <c r="I384" s="53">
        <f>INDEX($I:$I,MATCH($H384,$C:$C,0))</f>
        <v>600</v>
      </c>
      <c r="J384" s="5" t="s">
        <v>2577</v>
      </c>
      <c r="K384" s="56">
        <f>INDEX($K:$K,MATCH($H384,$C:$C,0))+I384</f>
        <v>6600</v>
      </c>
      <c r="L384" s="14">
        <f>VLOOKUP(K384,Наценка!$A$1:$B$8,2,1)</f>
        <v>1.2</v>
      </c>
      <c r="M384" s="56">
        <f>INDEX($M:$M,MATCH($H384,$C:$C,0))+I384*$M$2</f>
        <v>8670</v>
      </c>
      <c r="N384" s="57">
        <f t="shared" si="41"/>
        <v>8690</v>
      </c>
      <c r="O384" s="72">
        <f>VLOOKUP($B384,'Выгр Торг'!$B:$P,O$1,0)</f>
        <v>6600</v>
      </c>
      <c r="P384" s="72">
        <f>VLOOKUP($B384,'Выгр Торг'!$B:$P,P$1,0)</f>
        <v>8890</v>
      </c>
      <c r="Q384" s="42">
        <f t="shared" si="42"/>
        <v>0</v>
      </c>
      <c r="R384" s="42">
        <f t="shared" si="43"/>
        <v>200</v>
      </c>
      <c r="S384" s="85">
        <f t="shared" si="44"/>
        <v>8690</v>
      </c>
      <c r="T384" s="60">
        <f>IFERROR(VLOOKUP($B384,'Из ГУГЛа'!$B:$G,4,0)*U384+V384,VLOOKUP($B384,'Из ГУГЛа'!$B:$G,4,0))</f>
        <v>8590</v>
      </c>
      <c r="U384" s="15">
        <v>1</v>
      </c>
      <c r="V384" s="76">
        <f>INDEX($AA:$AA,MATCH($H384,$C:$C,0))</f>
        <v>600</v>
      </c>
      <c r="W384" s="74">
        <f t="shared" si="45"/>
        <v>0.31666666666666665</v>
      </c>
      <c r="X384" s="74">
        <f t="shared" si="46"/>
        <v>-1.1641443538998836E-2</v>
      </c>
      <c r="Y384" s="74">
        <f t="shared" si="47"/>
        <v>0.30151515151515151</v>
      </c>
      <c r="Z384" s="76">
        <f>INDEX($Z:$Z,MATCH($H384,$C:$C,0))+V384</f>
        <v>8590</v>
      </c>
      <c r="AB384" s="43" t="str">
        <f>INDEX($AB:$AB,MATCH($H384,$C:$C,0))</f>
        <v>https://motorring.ru/product/31340-erkala-stile-vesta-obogrev-povtoritel-elektro-priora</v>
      </c>
    </row>
    <row r="385" spans="1:28" ht="60" x14ac:dyDescent="0.25">
      <c r="A385" s="71" t="str">
        <f>INDEX('Выгр Торг'!$A:$A,MATCH($B385,'Выгр Торг'!$B:$B,0))</f>
        <v>Боковые зеркала "Salina" в стиле Веста (электропривод, обогрев, с повторителем) для ВАЗ 2110-2112, Лада (Приора, Приора 2)</v>
      </c>
      <c r="B385" s="88">
        <v>137475</v>
      </c>
      <c r="C385" s="72">
        <f>VLOOKUP($B385,'Выгр Торг'!$B:$P,C$1,0)</f>
        <v>121790</v>
      </c>
      <c r="D385" s="71" t="str">
        <f>VLOOKUP($B385,'Выгр Торг'!$B:$P,D$1,0)</f>
        <v>Боковые зеркала "Salina" в стиле Веста (электропривод, обогрев, с повторителем) для ВАЗ 2110-2112, Лада (Приора, Приора 2) (В цвет, Викинг (темно-серый, 655))</v>
      </c>
      <c r="E385" s="72" t="str">
        <f>VLOOKUP($B385,'Выгр Торг'!$B:$P,E$1,0)</f>
        <v>Y</v>
      </c>
      <c r="F385" s="72" t="str">
        <f>VLOOKUP($B385,'Выгр Торг'!$B:$P,F$1,0)</f>
        <v>1</v>
      </c>
      <c r="G385" s="36"/>
      <c r="H385" s="28">
        <v>73967</v>
      </c>
      <c r="I385" s="53">
        <f>INDEX($I:$I,MATCH($H385,$C:$C,0))</f>
        <v>600</v>
      </c>
      <c r="J385" s="5" t="s">
        <v>2577</v>
      </c>
      <c r="K385" s="56">
        <f>INDEX($K:$K,MATCH($H385,$C:$C,0))+I385</f>
        <v>6600</v>
      </c>
      <c r="L385" s="14">
        <f>VLOOKUP(K385,Наценка!$A$1:$B$8,2,1)</f>
        <v>1.2</v>
      </c>
      <c r="M385" s="56">
        <f>INDEX($M:$M,MATCH($H385,$C:$C,0))+I385*$M$2</f>
        <v>8670</v>
      </c>
      <c r="N385" s="57">
        <f t="shared" si="41"/>
        <v>8690</v>
      </c>
      <c r="O385" s="72">
        <f>VLOOKUP($B385,'Выгр Торг'!$B:$P,O$1,0)</f>
        <v>6600</v>
      </c>
      <c r="P385" s="72">
        <f>VLOOKUP($B385,'Выгр Торг'!$B:$P,P$1,0)</f>
        <v>8890</v>
      </c>
      <c r="Q385" s="42">
        <f t="shared" si="42"/>
        <v>0</v>
      </c>
      <c r="R385" s="42">
        <f t="shared" si="43"/>
        <v>200</v>
      </c>
      <c r="S385" s="85">
        <f t="shared" si="44"/>
        <v>8690</v>
      </c>
      <c r="T385" s="60">
        <f>IFERROR(VLOOKUP($B385,'Из ГУГЛа'!$B:$G,4,0)*U385+V385,VLOOKUP($B385,'Из ГУГЛа'!$B:$G,4,0))</f>
        <v>8590</v>
      </c>
      <c r="U385" s="15">
        <v>1</v>
      </c>
      <c r="V385" s="76">
        <f>INDEX($AA:$AA,MATCH($H385,$C:$C,0))</f>
        <v>600</v>
      </c>
      <c r="W385" s="74">
        <f t="shared" si="45"/>
        <v>0.31666666666666665</v>
      </c>
      <c r="X385" s="74">
        <f t="shared" si="46"/>
        <v>-1.1641443538998836E-2</v>
      </c>
      <c r="Y385" s="74">
        <f t="shared" si="47"/>
        <v>0.30151515151515151</v>
      </c>
      <c r="Z385" s="76">
        <f>INDEX($Z:$Z,MATCH($H385,$C:$C,0))+V385</f>
        <v>8590</v>
      </c>
      <c r="AB385" s="43" t="str">
        <f>INDEX($AB:$AB,MATCH($H385,$C:$C,0))</f>
        <v>https://motorring.ru/product/31340-erkala-stile-vesta-obogrev-povtoritel-elektro-priora</v>
      </c>
    </row>
    <row r="386" spans="1:28" ht="75" x14ac:dyDescent="0.25">
      <c r="A386" s="71" t="str">
        <f>INDEX('Выгр Торг'!$A:$A,MATCH($B386,'Выгр Торг'!$B:$B,0))</f>
        <v>Боковые зеркала "Salina" в стиле Веста (электропривод, обогрев, с повторителем) для ВАЗ 2110-2112, Лада (Приора, Приора 2)</v>
      </c>
      <c r="B386" s="88">
        <v>137476</v>
      </c>
      <c r="C386" s="72">
        <f>VLOOKUP($B386,'Выгр Торг'!$B:$P,C$1,0)</f>
        <v>121791</v>
      </c>
      <c r="D386" s="71" t="str">
        <f>VLOOKUP($B386,'Выгр Торг'!$B:$P,D$1,0)</f>
        <v>Боковые зеркала "Salina" в стиле Веста (электропривод, обогрев, с повторителем) для ВАЗ 2110-2112, Лада (Приора, Приора 2) (В цвет, Голубая планета (сине-голубой, 418))</v>
      </c>
      <c r="E386" s="72" t="str">
        <f>VLOOKUP($B386,'Выгр Торг'!$B:$P,E$1,0)</f>
        <v>Y</v>
      </c>
      <c r="F386" s="72" t="str">
        <f>VLOOKUP($B386,'Выгр Торг'!$B:$P,F$1,0)</f>
        <v>1</v>
      </c>
      <c r="G386" s="36"/>
      <c r="H386" s="28">
        <v>73967</v>
      </c>
      <c r="I386" s="53">
        <f>INDEX($I:$I,MATCH($H386,$C:$C,0))</f>
        <v>600</v>
      </c>
      <c r="J386" s="5" t="s">
        <v>2577</v>
      </c>
      <c r="K386" s="56">
        <f>INDEX($K:$K,MATCH($H386,$C:$C,0))+I386</f>
        <v>6600</v>
      </c>
      <c r="L386" s="14">
        <f>VLOOKUP(K386,Наценка!$A$1:$B$8,2,1)</f>
        <v>1.2</v>
      </c>
      <c r="M386" s="56">
        <f>INDEX($M:$M,MATCH($H386,$C:$C,0))+I386*$M$2</f>
        <v>8670</v>
      </c>
      <c r="N386" s="57">
        <f t="shared" si="41"/>
        <v>8690</v>
      </c>
      <c r="O386" s="72">
        <f>VLOOKUP($B386,'Выгр Торг'!$B:$P,O$1,0)</f>
        <v>6600</v>
      </c>
      <c r="P386" s="72">
        <f>VLOOKUP($B386,'Выгр Торг'!$B:$P,P$1,0)</f>
        <v>8890</v>
      </c>
      <c r="Q386" s="42">
        <f t="shared" si="42"/>
        <v>0</v>
      </c>
      <c r="R386" s="42">
        <f t="shared" si="43"/>
        <v>200</v>
      </c>
      <c r="S386" s="85">
        <f t="shared" si="44"/>
        <v>8690</v>
      </c>
      <c r="T386" s="60">
        <f>IFERROR(VLOOKUP($B386,'Из ГУГЛа'!$B:$G,4,0)*U386+V386,VLOOKUP($B386,'Из ГУГЛа'!$B:$G,4,0))</f>
        <v>8590</v>
      </c>
      <c r="U386" s="15">
        <v>1</v>
      </c>
      <c r="V386" s="76">
        <f>INDEX($AA:$AA,MATCH($H386,$C:$C,0))</f>
        <v>600</v>
      </c>
      <c r="W386" s="74">
        <f t="shared" si="45"/>
        <v>0.31666666666666665</v>
      </c>
      <c r="X386" s="74">
        <f t="shared" si="46"/>
        <v>-1.1641443538998836E-2</v>
      </c>
      <c r="Y386" s="74">
        <f t="shared" si="47"/>
        <v>0.30151515151515151</v>
      </c>
      <c r="Z386" s="76">
        <f>INDEX($Z:$Z,MATCH($H386,$C:$C,0))+V386</f>
        <v>8590</v>
      </c>
      <c r="AB386" s="43" t="str">
        <f>INDEX($AB:$AB,MATCH($H386,$C:$C,0))</f>
        <v>https://motorring.ru/product/31340-erkala-stile-vesta-obogrev-povtoritel-elektro-priora</v>
      </c>
    </row>
    <row r="387" spans="1:28" ht="60" x14ac:dyDescent="0.25">
      <c r="A387" s="71" t="str">
        <f>INDEX('Выгр Торг'!$A:$A,MATCH($B387,'Выгр Торг'!$B:$B,0))</f>
        <v>Боковые зеркала "Salina" в стиле Веста (электропривод, обогрев, с повторителем) для ВАЗ 2110-2112, Лада (Приора, Приора 2)</v>
      </c>
      <c r="B387" s="88">
        <v>137477</v>
      </c>
      <c r="C387" s="72">
        <f>VLOOKUP($B387,'Выгр Торг'!$B:$P,C$1,0)</f>
        <v>121792</v>
      </c>
      <c r="D387" s="71" t="str">
        <f>VLOOKUP($B387,'Выгр Торг'!$B:$P,D$1,0)</f>
        <v>Боковые зеркала "Salina" в стиле Веста (электропривод, обогрев, с повторителем) для ВАЗ 2110-2112, Лада (Приора, Приора 2) (В цвет, Жимолость (серый стальной, 627))</v>
      </c>
      <c r="E387" s="72" t="str">
        <f>VLOOKUP($B387,'Выгр Торг'!$B:$P,E$1,0)</f>
        <v>Y</v>
      </c>
      <c r="F387" s="72" t="str">
        <f>VLOOKUP($B387,'Выгр Торг'!$B:$P,F$1,0)</f>
        <v>1</v>
      </c>
      <c r="G387" s="36"/>
      <c r="H387" s="28">
        <v>73967</v>
      </c>
      <c r="I387" s="53">
        <f>INDEX($I:$I,MATCH($H387,$C:$C,0))</f>
        <v>600</v>
      </c>
      <c r="J387" s="5" t="s">
        <v>2577</v>
      </c>
      <c r="K387" s="56">
        <f>INDEX($K:$K,MATCH($H387,$C:$C,0))+I387</f>
        <v>6600</v>
      </c>
      <c r="L387" s="14">
        <f>VLOOKUP(K387,Наценка!$A$1:$B$8,2,1)</f>
        <v>1.2</v>
      </c>
      <c r="M387" s="56">
        <f>INDEX($M:$M,MATCH($H387,$C:$C,0))+I387*$M$2</f>
        <v>8670</v>
      </c>
      <c r="N387" s="57">
        <f t="shared" ref="N387:N450" si="48">IF(M387&lt;=1000,(ROUNDUP(M387,-1)-1),(ROUNDUP(M387,-2)-10))</f>
        <v>8690</v>
      </c>
      <c r="O387" s="72">
        <f>VLOOKUP($B387,'Выгр Торг'!$B:$P,O$1,0)</f>
        <v>6600</v>
      </c>
      <c r="P387" s="72">
        <f>VLOOKUP($B387,'Выгр Торг'!$B:$P,P$1,0)</f>
        <v>8890</v>
      </c>
      <c r="Q387" s="42">
        <f t="shared" si="42"/>
        <v>0</v>
      </c>
      <c r="R387" s="42">
        <f t="shared" si="43"/>
        <v>200</v>
      </c>
      <c r="S387" s="85">
        <f t="shared" si="44"/>
        <v>8690</v>
      </c>
      <c r="T387" s="60">
        <f>IFERROR(VLOOKUP($B387,'Из ГУГЛа'!$B:$G,4,0)*U387+V387,VLOOKUP($B387,'Из ГУГЛа'!$B:$G,4,0))</f>
        <v>8590</v>
      </c>
      <c r="U387" s="15">
        <v>1</v>
      </c>
      <c r="V387" s="76">
        <f>INDEX($AA:$AA,MATCH($H387,$C:$C,0))</f>
        <v>600</v>
      </c>
      <c r="W387" s="74">
        <f t="shared" si="45"/>
        <v>0.31666666666666665</v>
      </c>
      <c r="X387" s="74">
        <f t="shared" si="46"/>
        <v>-1.1641443538998836E-2</v>
      </c>
      <c r="Y387" s="74">
        <f t="shared" si="47"/>
        <v>0.30151515151515151</v>
      </c>
      <c r="Z387" s="76">
        <f>INDEX($Z:$Z,MATCH($H387,$C:$C,0))+V387</f>
        <v>8590</v>
      </c>
      <c r="AB387" s="43" t="str">
        <f>INDEX($AB:$AB,MATCH($H387,$C:$C,0))</f>
        <v>https://motorring.ru/product/31340-erkala-stile-vesta-obogrev-povtoritel-elektro-priora</v>
      </c>
    </row>
    <row r="388" spans="1:28" ht="75" x14ac:dyDescent="0.25">
      <c r="A388" s="71" t="str">
        <f>INDEX('Выгр Торг'!$A:$A,MATCH($B388,'Выгр Торг'!$B:$B,0))</f>
        <v>Боковые зеркала "Salina" в стиле Веста (электропривод, обогрев, с повторителем) для ВАЗ 2110-2112, Лада (Приора, Приора 2)</v>
      </c>
      <c r="B388" s="88">
        <v>137478</v>
      </c>
      <c r="C388" s="72">
        <f>VLOOKUP($B388,'Выгр Торг'!$B:$P,C$1,0)</f>
        <v>121793</v>
      </c>
      <c r="D388" s="71" t="str">
        <f>VLOOKUP($B388,'Выгр Торг'!$B:$P,D$1,0)</f>
        <v>Боковые зеркала "Salina" в стиле Веста (электропривод, обогрев, с повторителем) для ВАЗ 2110-2112, Лада (Приора, Приора 2) (В цвет, Золото инков (золотистый темно-зеленый, 347))</v>
      </c>
      <c r="E388" s="72" t="str">
        <f>VLOOKUP($B388,'Выгр Торг'!$B:$P,E$1,0)</f>
        <v>Y</v>
      </c>
      <c r="F388" s="72" t="str">
        <f>VLOOKUP($B388,'Выгр Торг'!$B:$P,F$1,0)</f>
        <v>1</v>
      </c>
      <c r="G388" s="36"/>
      <c r="H388" s="28">
        <v>73967</v>
      </c>
      <c r="I388" s="53">
        <f>INDEX($I:$I,MATCH($H388,$C:$C,0))</f>
        <v>600</v>
      </c>
      <c r="J388" s="5" t="s">
        <v>2577</v>
      </c>
      <c r="K388" s="56">
        <f>INDEX($K:$K,MATCH($H388,$C:$C,0))+I388</f>
        <v>6600</v>
      </c>
      <c r="L388" s="14">
        <f>VLOOKUP(K388,Наценка!$A$1:$B$8,2,1)</f>
        <v>1.2</v>
      </c>
      <c r="M388" s="56">
        <f>INDEX($M:$M,MATCH($H388,$C:$C,0))+I388*$M$2</f>
        <v>8670</v>
      </c>
      <c r="N388" s="57">
        <f t="shared" si="48"/>
        <v>8690</v>
      </c>
      <c r="O388" s="72">
        <f>VLOOKUP($B388,'Выгр Торг'!$B:$P,O$1,0)</f>
        <v>6600</v>
      </c>
      <c r="P388" s="72">
        <f>VLOOKUP($B388,'Выгр Торг'!$B:$P,P$1,0)</f>
        <v>8890</v>
      </c>
      <c r="Q388" s="42">
        <f t="shared" ref="Q388:Q451" si="49">O388-K388</f>
        <v>0</v>
      </c>
      <c r="R388" s="42">
        <f t="shared" ref="R388:R451" si="50">P388-N388</f>
        <v>200</v>
      </c>
      <c r="S388" s="85">
        <f t="shared" ref="S388:S451" si="51">IFERROR(ROUND(N388*(1-$S$2),),"")</f>
        <v>8690</v>
      </c>
      <c r="T388" s="60">
        <f>IFERROR(VLOOKUP($B388,'Из ГУГЛа'!$B:$G,4,0)*U388+V388,VLOOKUP($B388,'Из ГУГЛа'!$B:$G,4,0))</f>
        <v>8590</v>
      </c>
      <c r="U388" s="15">
        <v>1</v>
      </c>
      <c r="V388" s="76">
        <f>INDEX($AA:$AA,MATCH($H388,$C:$C,0))</f>
        <v>600</v>
      </c>
      <c r="W388" s="74">
        <f t="shared" ref="W388:W451" si="52">IFERROR(S388/K388-1,"")</f>
        <v>0.31666666666666665</v>
      </c>
      <c r="X388" s="74">
        <f t="shared" ref="X388:X451" si="53">IFERROR((Z388-S388)/Z388,"")</f>
        <v>-1.1641443538998836E-2</v>
      </c>
      <c r="Y388" s="74">
        <f t="shared" ref="Y388:Y451" si="54">IFERROR(IF(Z388="","",Z388/K388-1),"")</f>
        <v>0.30151515151515151</v>
      </c>
      <c r="Z388" s="76">
        <f>INDEX($Z:$Z,MATCH($H388,$C:$C,0))+V388</f>
        <v>8590</v>
      </c>
      <c r="AB388" s="43" t="str">
        <f>INDEX($AB:$AB,MATCH($H388,$C:$C,0))</f>
        <v>https://motorring.ru/product/31340-erkala-stile-vesta-obogrev-povtoritel-elektro-priora</v>
      </c>
    </row>
    <row r="389" spans="1:28" ht="75" x14ac:dyDescent="0.25">
      <c r="A389" s="71" t="str">
        <f>INDEX('Выгр Торг'!$A:$A,MATCH($B389,'Выгр Торг'!$B:$B,0))</f>
        <v>Боковые зеркала "Salina" в стиле Веста (электропривод, обогрев, с повторителем) для ВАЗ 2110-2112, Лада (Приора, Приора 2)</v>
      </c>
      <c r="B389" s="88">
        <v>137479</v>
      </c>
      <c r="C389" s="72">
        <f>VLOOKUP($B389,'Выгр Торг'!$B:$P,C$1,0)</f>
        <v>121794</v>
      </c>
      <c r="D389" s="71" t="str">
        <f>VLOOKUP($B389,'Выгр Торг'!$B:$P,D$1,0)</f>
        <v>Боковые зеркала "Salina" в стиле Веста (электропривод, обогрев, с повторителем) для ВАЗ 2110-2112, Лада (Приора, Приора 2) (В цвет, Изумруд (серебристо-зеленый, 385))</v>
      </c>
      <c r="E389" s="72" t="str">
        <f>VLOOKUP($B389,'Выгр Торг'!$B:$P,E$1,0)</f>
        <v>Y</v>
      </c>
      <c r="F389" s="72" t="str">
        <f>VLOOKUP($B389,'Выгр Торг'!$B:$P,F$1,0)</f>
        <v>1</v>
      </c>
      <c r="G389" s="36"/>
      <c r="H389" s="28">
        <v>73967</v>
      </c>
      <c r="I389" s="53">
        <f>INDEX($I:$I,MATCH($H389,$C:$C,0))</f>
        <v>600</v>
      </c>
      <c r="J389" s="5" t="s">
        <v>2577</v>
      </c>
      <c r="K389" s="56">
        <f>INDEX($K:$K,MATCH($H389,$C:$C,0))+I389</f>
        <v>6600</v>
      </c>
      <c r="L389" s="14">
        <f>VLOOKUP(K389,Наценка!$A$1:$B$8,2,1)</f>
        <v>1.2</v>
      </c>
      <c r="M389" s="56">
        <f>INDEX($M:$M,MATCH($H389,$C:$C,0))+I389*$M$2</f>
        <v>8670</v>
      </c>
      <c r="N389" s="57">
        <f t="shared" si="48"/>
        <v>8690</v>
      </c>
      <c r="O389" s="72">
        <f>VLOOKUP($B389,'Выгр Торг'!$B:$P,O$1,0)</f>
        <v>6600</v>
      </c>
      <c r="P389" s="72">
        <f>VLOOKUP($B389,'Выгр Торг'!$B:$P,P$1,0)</f>
        <v>8890</v>
      </c>
      <c r="Q389" s="42">
        <f t="shared" si="49"/>
        <v>0</v>
      </c>
      <c r="R389" s="42">
        <f t="shared" si="50"/>
        <v>200</v>
      </c>
      <c r="S389" s="85">
        <f t="shared" si="51"/>
        <v>8690</v>
      </c>
      <c r="T389" s="60">
        <f>IFERROR(VLOOKUP($B389,'Из ГУГЛа'!$B:$G,4,0)*U389+V389,VLOOKUP($B389,'Из ГУГЛа'!$B:$G,4,0))</f>
        <v>8590</v>
      </c>
      <c r="U389" s="15">
        <v>1</v>
      </c>
      <c r="V389" s="76">
        <f>INDEX($AA:$AA,MATCH($H389,$C:$C,0))</f>
        <v>600</v>
      </c>
      <c r="W389" s="74">
        <f t="shared" si="52"/>
        <v>0.31666666666666665</v>
      </c>
      <c r="X389" s="74">
        <f t="shared" si="53"/>
        <v>-1.1641443538998836E-2</v>
      </c>
      <c r="Y389" s="74">
        <f t="shared" si="54"/>
        <v>0.30151515151515151</v>
      </c>
      <c r="Z389" s="76">
        <f>INDEX($Z:$Z,MATCH($H389,$C:$C,0))+V389</f>
        <v>8590</v>
      </c>
      <c r="AB389" s="43" t="str">
        <f>INDEX($AB:$AB,MATCH($H389,$C:$C,0))</f>
        <v>https://motorring.ru/product/31340-erkala-stile-vesta-obogrev-povtoritel-elektro-priora</v>
      </c>
    </row>
    <row r="390" spans="1:28" ht="75" x14ac:dyDescent="0.25">
      <c r="A390" s="71" t="str">
        <f>INDEX('Выгр Торг'!$A:$A,MATCH($B390,'Выгр Торг'!$B:$B,0))</f>
        <v>Боковые зеркала "Salina" в стиле Веста (электропривод, обогрев, с повторителем) для ВАЗ 2110-2112, Лада (Приора, Приора 2)</v>
      </c>
      <c r="B390" s="88">
        <v>137480</v>
      </c>
      <c r="C390" s="72">
        <f>VLOOKUP($B390,'Выгр Торг'!$B:$P,C$1,0)</f>
        <v>121795</v>
      </c>
      <c r="D390" s="71" t="str">
        <f>VLOOKUP($B390,'Выгр Торг'!$B:$P,D$1,0)</f>
        <v>Боковые зеркала "Salina" в стиле Веста (электропривод, обогрев, с повторителем) для ВАЗ 2110-2112, Лада (Приора, Приора 2) (В цвет, Калифорнийский мак (золотисто-красный, 190))</v>
      </c>
      <c r="E390" s="72" t="str">
        <f>VLOOKUP($B390,'Выгр Торг'!$B:$P,E$1,0)</f>
        <v>Y</v>
      </c>
      <c r="F390" s="72" t="str">
        <f>VLOOKUP($B390,'Выгр Торг'!$B:$P,F$1,0)</f>
        <v>1</v>
      </c>
      <c r="G390" s="36"/>
      <c r="H390" s="28">
        <v>73967</v>
      </c>
      <c r="I390" s="53">
        <f>INDEX($I:$I,MATCH($H390,$C:$C,0))</f>
        <v>600</v>
      </c>
      <c r="J390" s="5" t="s">
        <v>2577</v>
      </c>
      <c r="K390" s="56">
        <f>INDEX($K:$K,MATCH($H390,$C:$C,0))+I390</f>
        <v>6600</v>
      </c>
      <c r="L390" s="14">
        <f>VLOOKUP(K390,Наценка!$A$1:$B$8,2,1)</f>
        <v>1.2</v>
      </c>
      <c r="M390" s="56">
        <f>INDEX($M:$M,MATCH($H390,$C:$C,0))+I390*$M$2</f>
        <v>8670</v>
      </c>
      <c r="N390" s="57">
        <f t="shared" si="48"/>
        <v>8690</v>
      </c>
      <c r="O390" s="72">
        <f>VLOOKUP($B390,'Выгр Торг'!$B:$P,O$1,0)</f>
        <v>6600</v>
      </c>
      <c r="P390" s="72">
        <f>VLOOKUP($B390,'Выгр Торг'!$B:$P,P$1,0)</f>
        <v>8890</v>
      </c>
      <c r="Q390" s="42">
        <f t="shared" si="49"/>
        <v>0</v>
      </c>
      <c r="R390" s="42">
        <f t="shared" si="50"/>
        <v>200</v>
      </c>
      <c r="S390" s="85">
        <f t="shared" si="51"/>
        <v>8690</v>
      </c>
      <c r="T390" s="60">
        <f>IFERROR(VLOOKUP($B390,'Из ГУГЛа'!$B:$G,4,0)*U390+V390,VLOOKUP($B390,'Из ГУГЛа'!$B:$G,4,0))</f>
        <v>8590</v>
      </c>
      <c r="U390" s="15">
        <v>1</v>
      </c>
      <c r="V390" s="76">
        <f>INDEX($AA:$AA,MATCH($H390,$C:$C,0))</f>
        <v>600</v>
      </c>
      <c r="W390" s="74">
        <f t="shared" si="52"/>
        <v>0.31666666666666665</v>
      </c>
      <c r="X390" s="74">
        <f t="shared" si="53"/>
        <v>-1.1641443538998836E-2</v>
      </c>
      <c r="Y390" s="74">
        <f t="shared" si="54"/>
        <v>0.30151515151515151</v>
      </c>
      <c r="Z390" s="76">
        <f>INDEX($Z:$Z,MATCH($H390,$C:$C,0))+V390</f>
        <v>8590</v>
      </c>
      <c r="AB390" s="43" t="str">
        <f>INDEX($AB:$AB,MATCH($H390,$C:$C,0))</f>
        <v>https://motorring.ru/product/31340-erkala-stile-vesta-obogrev-povtoritel-elektro-priora</v>
      </c>
    </row>
    <row r="391" spans="1:28" ht="60" x14ac:dyDescent="0.25">
      <c r="A391" s="71" t="str">
        <f>INDEX('Выгр Торг'!$A:$A,MATCH($B391,'Выгр Торг'!$B:$B,0))</f>
        <v>Боковые зеркала "Salina" в стиле Веста (электропривод, обогрев, с повторителем) для ВАЗ 2110-2112, Лада (Приора, Приора 2)</v>
      </c>
      <c r="B391" s="88">
        <v>137481</v>
      </c>
      <c r="C391" s="72">
        <f>VLOOKUP($B391,'Выгр Торг'!$B:$P,C$1,0)</f>
        <v>121796</v>
      </c>
      <c r="D391" s="71" t="str">
        <f>VLOOKUP($B391,'Выгр Торг'!$B:$P,D$1,0)</f>
        <v>Боковые зеркала "Salina" в стиле Веста (электропривод, обогрев, с повторителем) для ВАЗ 2110-2112, Лада (Приора, Приора 2) (В цвет, Кварц (серый, 630))</v>
      </c>
      <c r="E391" s="72" t="str">
        <f>VLOOKUP($B391,'Выгр Торг'!$B:$P,E$1,0)</f>
        <v>Y</v>
      </c>
      <c r="F391" s="72" t="str">
        <f>VLOOKUP($B391,'Выгр Торг'!$B:$P,F$1,0)</f>
        <v>1</v>
      </c>
      <c r="G391" s="36"/>
      <c r="H391" s="28">
        <v>73967</v>
      </c>
      <c r="I391" s="53">
        <f>INDEX($I:$I,MATCH($H391,$C:$C,0))</f>
        <v>600</v>
      </c>
      <c r="J391" s="5" t="s">
        <v>2577</v>
      </c>
      <c r="K391" s="56">
        <f>INDEX($K:$K,MATCH($H391,$C:$C,0))+I391</f>
        <v>6600</v>
      </c>
      <c r="L391" s="14">
        <f>VLOOKUP(K391,Наценка!$A$1:$B$8,2,1)</f>
        <v>1.2</v>
      </c>
      <c r="M391" s="56">
        <f>INDEX($M:$M,MATCH($H391,$C:$C,0))+I391*$M$2</f>
        <v>8670</v>
      </c>
      <c r="N391" s="57">
        <f t="shared" si="48"/>
        <v>8690</v>
      </c>
      <c r="O391" s="72">
        <f>VLOOKUP($B391,'Выгр Торг'!$B:$P,O$1,0)</f>
        <v>6600</v>
      </c>
      <c r="P391" s="72">
        <f>VLOOKUP($B391,'Выгр Торг'!$B:$P,P$1,0)</f>
        <v>8890</v>
      </c>
      <c r="Q391" s="42">
        <f t="shared" si="49"/>
        <v>0</v>
      </c>
      <c r="R391" s="42">
        <f t="shared" si="50"/>
        <v>200</v>
      </c>
      <c r="S391" s="85">
        <f t="shared" si="51"/>
        <v>8690</v>
      </c>
      <c r="T391" s="60">
        <f>IFERROR(VLOOKUP($B391,'Из ГУГЛа'!$B:$G,4,0)*U391+V391,VLOOKUP($B391,'Из ГУГЛа'!$B:$G,4,0))</f>
        <v>8590</v>
      </c>
      <c r="U391" s="15">
        <v>1</v>
      </c>
      <c r="V391" s="76">
        <f>INDEX($AA:$AA,MATCH($H391,$C:$C,0))</f>
        <v>600</v>
      </c>
      <c r="W391" s="74">
        <f t="shared" si="52"/>
        <v>0.31666666666666665</v>
      </c>
      <c r="X391" s="74">
        <f t="shared" si="53"/>
        <v>-1.1641443538998836E-2</v>
      </c>
      <c r="Y391" s="74">
        <f t="shared" si="54"/>
        <v>0.30151515151515151</v>
      </c>
      <c r="Z391" s="76">
        <f>INDEX($Z:$Z,MATCH($H391,$C:$C,0))+V391</f>
        <v>8590</v>
      </c>
      <c r="AB391" s="43" t="str">
        <f>INDEX($AB:$AB,MATCH($H391,$C:$C,0))</f>
        <v>https://motorring.ru/product/31340-erkala-stile-vesta-obogrev-povtoritel-elektro-priora</v>
      </c>
    </row>
    <row r="392" spans="1:28" ht="75" x14ac:dyDescent="0.25">
      <c r="A392" s="71" t="str">
        <f>INDEX('Выгр Торг'!$A:$A,MATCH($B392,'Выгр Торг'!$B:$B,0))</f>
        <v>Боковые зеркала "Salina" в стиле Веста (электропривод, обогрев, с повторителем) для ВАЗ 2110-2112, Лада (Приора, Приора 2)</v>
      </c>
      <c r="B392" s="88">
        <v>137482</v>
      </c>
      <c r="C392" s="72">
        <f>VLOOKUP($B392,'Выгр Торг'!$B:$P,C$1,0)</f>
        <v>121797</v>
      </c>
      <c r="D392" s="71" t="str">
        <f>VLOOKUP($B392,'Выгр Торг'!$B:$P,D$1,0)</f>
        <v>Боковые зеркала "Salina" в стиле Веста (электропривод, обогрев, с повторителем) для ВАЗ 2110-2112, Лада (Приора, Приора 2) (В цвет, Кориандр (золотисто-коричневый, 790))</v>
      </c>
      <c r="E392" s="72" t="str">
        <f>VLOOKUP($B392,'Выгр Торг'!$B:$P,E$1,0)</f>
        <v>Y</v>
      </c>
      <c r="F392" s="72" t="str">
        <f>VLOOKUP($B392,'Выгр Торг'!$B:$P,F$1,0)</f>
        <v>1</v>
      </c>
      <c r="G392" s="36"/>
      <c r="H392" s="28">
        <v>73967</v>
      </c>
      <c r="I392" s="53">
        <f>INDEX($I:$I,MATCH($H392,$C:$C,0))</f>
        <v>600</v>
      </c>
      <c r="J392" s="5" t="s">
        <v>2577</v>
      </c>
      <c r="K392" s="56">
        <f>INDEX($K:$K,MATCH($H392,$C:$C,0))+I392</f>
        <v>6600</v>
      </c>
      <c r="L392" s="14">
        <f>VLOOKUP(K392,Наценка!$A$1:$B$8,2,1)</f>
        <v>1.2</v>
      </c>
      <c r="M392" s="56">
        <f>INDEX($M:$M,MATCH($H392,$C:$C,0))+I392*$M$2</f>
        <v>8670</v>
      </c>
      <c r="N392" s="57">
        <f t="shared" si="48"/>
        <v>8690</v>
      </c>
      <c r="O392" s="72">
        <f>VLOOKUP($B392,'Выгр Торг'!$B:$P,O$1,0)</f>
        <v>6600</v>
      </c>
      <c r="P392" s="72">
        <f>VLOOKUP($B392,'Выгр Торг'!$B:$P,P$1,0)</f>
        <v>8890</v>
      </c>
      <c r="Q392" s="42">
        <f t="shared" si="49"/>
        <v>0</v>
      </c>
      <c r="R392" s="42">
        <f t="shared" si="50"/>
        <v>200</v>
      </c>
      <c r="S392" s="85">
        <f t="shared" si="51"/>
        <v>8690</v>
      </c>
      <c r="T392" s="60">
        <f>IFERROR(VLOOKUP($B392,'Из ГУГЛа'!$B:$G,4,0)*U392+V392,VLOOKUP($B392,'Из ГУГЛа'!$B:$G,4,0))</f>
        <v>8590</v>
      </c>
      <c r="U392" s="15">
        <v>1</v>
      </c>
      <c r="V392" s="76">
        <f>INDEX($AA:$AA,MATCH($H392,$C:$C,0))</f>
        <v>600</v>
      </c>
      <c r="W392" s="74">
        <f t="shared" si="52"/>
        <v>0.31666666666666665</v>
      </c>
      <c r="X392" s="74">
        <f t="shared" si="53"/>
        <v>-1.1641443538998836E-2</v>
      </c>
      <c r="Y392" s="74">
        <f t="shared" si="54"/>
        <v>0.30151515151515151</v>
      </c>
      <c r="Z392" s="76">
        <f>INDEX($Z:$Z,MATCH($H392,$C:$C,0))+V392</f>
        <v>8590</v>
      </c>
      <c r="AB392" s="43" t="str">
        <f>INDEX($AB:$AB,MATCH($H392,$C:$C,0))</f>
        <v>https://motorring.ru/product/31340-erkala-stile-vesta-obogrev-povtoritel-elektro-priora</v>
      </c>
    </row>
    <row r="393" spans="1:28" ht="60" x14ac:dyDescent="0.25">
      <c r="A393" s="71" t="str">
        <f>INDEX('Выгр Торг'!$A:$A,MATCH($B393,'Выгр Торг'!$B:$B,0))</f>
        <v>Боковые зеркала "Salina" в стиле Веста (электропривод, обогрев, с повторителем) для ВАЗ 2110-2112, Лада (Приора, Приора 2)</v>
      </c>
      <c r="B393" s="88">
        <v>137483</v>
      </c>
      <c r="C393" s="72">
        <f>VLOOKUP($B393,'Выгр Торг'!$B:$P,C$1,0)</f>
        <v>121798</v>
      </c>
      <c r="D393" s="71" t="str">
        <f>VLOOKUP($B393,'Выгр Торг'!$B:$P,D$1,0)</f>
        <v>Боковые зеркала "Salina" в стиле Веста (электропривод, обогрев, с повторителем) для ВАЗ 2110-2112, Лада (Приора, Приора 2) (В цвет, Космос (черный, 665))</v>
      </c>
      <c r="E393" s="72" t="str">
        <f>VLOOKUP($B393,'Выгр Торг'!$B:$P,E$1,0)</f>
        <v>Y</v>
      </c>
      <c r="F393" s="72" t="str">
        <f>VLOOKUP($B393,'Выгр Торг'!$B:$P,F$1,0)</f>
        <v>1</v>
      </c>
      <c r="G393" s="36"/>
      <c r="H393" s="28">
        <v>73967</v>
      </c>
      <c r="I393" s="53">
        <f>INDEX($I:$I,MATCH($H393,$C:$C,0))</f>
        <v>600</v>
      </c>
      <c r="J393" s="5" t="s">
        <v>2577</v>
      </c>
      <c r="K393" s="56">
        <f>INDEX($K:$K,MATCH($H393,$C:$C,0))+I393</f>
        <v>6600</v>
      </c>
      <c r="L393" s="14">
        <f>VLOOKUP(K393,Наценка!$A$1:$B$8,2,1)</f>
        <v>1.2</v>
      </c>
      <c r="M393" s="56">
        <f>INDEX($M:$M,MATCH($H393,$C:$C,0))+I393*$M$2</f>
        <v>8670</v>
      </c>
      <c r="N393" s="57">
        <f t="shared" si="48"/>
        <v>8690</v>
      </c>
      <c r="O393" s="72">
        <f>VLOOKUP($B393,'Выгр Торг'!$B:$P,O$1,0)</f>
        <v>6600</v>
      </c>
      <c r="P393" s="72">
        <f>VLOOKUP($B393,'Выгр Торг'!$B:$P,P$1,0)</f>
        <v>8890</v>
      </c>
      <c r="Q393" s="42">
        <f t="shared" si="49"/>
        <v>0</v>
      </c>
      <c r="R393" s="42">
        <f t="shared" si="50"/>
        <v>200</v>
      </c>
      <c r="S393" s="85">
        <f t="shared" si="51"/>
        <v>8690</v>
      </c>
      <c r="T393" s="60">
        <f>IFERROR(VLOOKUP($B393,'Из ГУГЛа'!$B:$G,4,0)*U393+V393,VLOOKUP($B393,'Из ГУГЛа'!$B:$G,4,0))</f>
        <v>8590</v>
      </c>
      <c r="U393" s="15">
        <v>1</v>
      </c>
      <c r="V393" s="76">
        <f>INDEX($AA:$AA,MATCH($H393,$C:$C,0))</f>
        <v>600</v>
      </c>
      <c r="W393" s="74">
        <f t="shared" si="52"/>
        <v>0.31666666666666665</v>
      </c>
      <c r="X393" s="74">
        <f t="shared" si="53"/>
        <v>-1.1641443538998836E-2</v>
      </c>
      <c r="Y393" s="74">
        <f t="shared" si="54"/>
        <v>0.30151515151515151</v>
      </c>
      <c r="Z393" s="76">
        <f>INDEX($Z:$Z,MATCH($H393,$C:$C,0))+V393</f>
        <v>8590</v>
      </c>
      <c r="AB393" s="43" t="str">
        <f>INDEX($AB:$AB,MATCH($H393,$C:$C,0))</f>
        <v>https://motorring.ru/product/31340-erkala-stile-vesta-obogrev-povtoritel-elektro-priora</v>
      </c>
    </row>
    <row r="394" spans="1:28" ht="60" x14ac:dyDescent="0.25">
      <c r="A394" s="71" t="str">
        <f>INDEX('Выгр Торг'!$A:$A,MATCH($B394,'Выгр Торг'!$B:$B,0))</f>
        <v>Боковые зеркала "Salina" в стиле Веста (электропривод, обогрев, с повторителем) для ВАЗ 2110-2112, Лада (Приора, Приора 2)</v>
      </c>
      <c r="B394" s="88">
        <v>137484</v>
      </c>
      <c r="C394" s="72">
        <f>VLOOKUP($B394,'Выгр Торг'!$B:$P,C$1,0)</f>
        <v>121799</v>
      </c>
      <c r="D394" s="71" t="str">
        <f>VLOOKUP($B394,'Выгр Торг'!$B:$P,D$1,0)</f>
        <v>Боковые зеркала "Salina" в стиле Веста (электропривод, обогрев, с повторителем) для ВАЗ 2110-2112, Лада (Приора, Приора 2) (В цвет, Кристалл (светло-серый, 281))</v>
      </c>
      <c r="E394" s="72" t="str">
        <f>VLOOKUP($B394,'Выгр Торг'!$B:$P,E$1,0)</f>
        <v>Y</v>
      </c>
      <c r="F394" s="72" t="str">
        <f>VLOOKUP($B394,'Выгр Торг'!$B:$P,F$1,0)</f>
        <v>1</v>
      </c>
      <c r="G394" s="36"/>
      <c r="H394" s="28">
        <v>73967</v>
      </c>
      <c r="I394" s="53">
        <f>INDEX($I:$I,MATCH($H394,$C:$C,0))</f>
        <v>600</v>
      </c>
      <c r="J394" s="5" t="s">
        <v>2577</v>
      </c>
      <c r="K394" s="56">
        <f>INDEX($K:$K,MATCH($H394,$C:$C,0))+I394</f>
        <v>6600</v>
      </c>
      <c r="L394" s="14">
        <f>VLOOKUP(K394,Наценка!$A$1:$B$8,2,1)</f>
        <v>1.2</v>
      </c>
      <c r="M394" s="56">
        <f>INDEX($M:$M,MATCH($H394,$C:$C,0))+I394*$M$2</f>
        <v>8670</v>
      </c>
      <c r="N394" s="57">
        <f t="shared" si="48"/>
        <v>8690</v>
      </c>
      <c r="O394" s="72">
        <f>VLOOKUP($B394,'Выгр Торг'!$B:$P,O$1,0)</f>
        <v>6600</v>
      </c>
      <c r="P394" s="72">
        <f>VLOOKUP($B394,'Выгр Торг'!$B:$P,P$1,0)</f>
        <v>8890</v>
      </c>
      <c r="Q394" s="42">
        <f t="shared" si="49"/>
        <v>0</v>
      </c>
      <c r="R394" s="42">
        <f t="shared" si="50"/>
        <v>200</v>
      </c>
      <c r="S394" s="85">
        <f t="shared" si="51"/>
        <v>8690</v>
      </c>
      <c r="T394" s="60">
        <f>IFERROR(VLOOKUP($B394,'Из ГУГЛа'!$B:$G,4,0)*U394+V394,VLOOKUP($B394,'Из ГУГЛа'!$B:$G,4,0))</f>
        <v>8590</v>
      </c>
      <c r="U394" s="15">
        <v>1</v>
      </c>
      <c r="V394" s="76">
        <f>INDEX($AA:$AA,MATCH($H394,$C:$C,0))</f>
        <v>600</v>
      </c>
      <c r="W394" s="74">
        <f t="shared" si="52"/>
        <v>0.31666666666666665</v>
      </c>
      <c r="X394" s="74">
        <f t="shared" si="53"/>
        <v>-1.1641443538998836E-2</v>
      </c>
      <c r="Y394" s="74">
        <f t="shared" si="54"/>
        <v>0.30151515151515151</v>
      </c>
      <c r="Z394" s="76">
        <f>INDEX($Z:$Z,MATCH($H394,$C:$C,0))+V394</f>
        <v>8590</v>
      </c>
      <c r="AB394" s="43" t="str">
        <f>INDEX($AB:$AB,MATCH($H394,$C:$C,0))</f>
        <v>https://motorring.ru/product/31340-erkala-stile-vesta-obogrev-povtoritel-elektro-priora</v>
      </c>
    </row>
    <row r="395" spans="1:28" ht="60" x14ac:dyDescent="0.25">
      <c r="A395" s="71" t="str">
        <f>INDEX('Выгр Торг'!$A:$A,MATCH($B395,'Выгр Торг'!$B:$B,0))</f>
        <v>Боковые зеркала "Salina" в стиле Веста (электропривод, обогрев, с повторителем) для ВАЗ 2110-2112, Лада (Приора, Приора 2)</v>
      </c>
      <c r="B395" s="88">
        <v>137485</v>
      </c>
      <c r="C395" s="72">
        <f>VLOOKUP($B395,'Выгр Торг'!$B:$P,C$1,0)</f>
        <v>121800</v>
      </c>
      <c r="D395" s="71" t="str">
        <f>VLOOKUP($B395,'Выгр Торг'!$B:$P,D$1,0)</f>
        <v>Боковые зеркала "Salina" в стиле Веста (электропривод, обогрев, с повторителем) для ВАЗ 2110-2112, Лада (Приора, Приора 2) (В цвет, Кубок (ярко красный, 171))</v>
      </c>
      <c r="E395" s="72" t="str">
        <f>VLOOKUP($B395,'Выгр Торг'!$B:$P,E$1,0)</f>
        <v>Y</v>
      </c>
      <c r="F395" s="72" t="str">
        <f>VLOOKUP($B395,'Выгр Торг'!$B:$P,F$1,0)</f>
        <v>1</v>
      </c>
      <c r="G395" s="36"/>
      <c r="H395" s="28">
        <v>73967</v>
      </c>
      <c r="I395" s="53">
        <f>INDEX($I:$I,MATCH($H395,$C:$C,0))</f>
        <v>600</v>
      </c>
      <c r="J395" s="5" t="s">
        <v>2577</v>
      </c>
      <c r="K395" s="56">
        <f>INDEX($K:$K,MATCH($H395,$C:$C,0))+I395</f>
        <v>6600</v>
      </c>
      <c r="L395" s="14">
        <f>VLOOKUP(K395,Наценка!$A$1:$B$8,2,1)</f>
        <v>1.2</v>
      </c>
      <c r="M395" s="56">
        <f>INDEX($M:$M,MATCH($H395,$C:$C,0))+I395*$M$2</f>
        <v>8670</v>
      </c>
      <c r="N395" s="57">
        <f t="shared" si="48"/>
        <v>8690</v>
      </c>
      <c r="O395" s="72">
        <f>VLOOKUP($B395,'Выгр Торг'!$B:$P,O$1,0)</f>
        <v>6600</v>
      </c>
      <c r="P395" s="72">
        <f>VLOOKUP($B395,'Выгр Торг'!$B:$P,P$1,0)</f>
        <v>8890</v>
      </c>
      <c r="Q395" s="42">
        <f t="shared" si="49"/>
        <v>0</v>
      </c>
      <c r="R395" s="42">
        <f t="shared" si="50"/>
        <v>200</v>
      </c>
      <c r="S395" s="85">
        <f t="shared" si="51"/>
        <v>8690</v>
      </c>
      <c r="T395" s="60">
        <f>IFERROR(VLOOKUP($B395,'Из ГУГЛа'!$B:$G,4,0)*U395+V395,VLOOKUP($B395,'Из ГУГЛа'!$B:$G,4,0))</f>
        <v>8590</v>
      </c>
      <c r="U395" s="15">
        <v>1</v>
      </c>
      <c r="V395" s="76">
        <f>INDEX($AA:$AA,MATCH($H395,$C:$C,0))</f>
        <v>600</v>
      </c>
      <c r="W395" s="74">
        <f t="shared" si="52"/>
        <v>0.31666666666666665</v>
      </c>
      <c r="X395" s="74">
        <f t="shared" si="53"/>
        <v>-1.1641443538998836E-2</v>
      </c>
      <c r="Y395" s="74">
        <f t="shared" si="54"/>
        <v>0.30151515151515151</v>
      </c>
      <c r="Z395" s="76">
        <f>INDEX($Z:$Z,MATCH($H395,$C:$C,0))+V395</f>
        <v>8590</v>
      </c>
      <c r="AB395" s="43" t="str">
        <f>INDEX($AB:$AB,MATCH($H395,$C:$C,0))</f>
        <v>https://motorring.ru/product/31340-erkala-stile-vesta-obogrev-povtoritel-elektro-priora</v>
      </c>
    </row>
    <row r="396" spans="1:28" ht="60" x14ac:dyDescent="0.25">
      <c r="A396" s="71" t="str">
        <f>INDEX('Выгр Торг'!$A:$A,MATCH($B396,'Выгр Торг'!$B:$B,0))</f>
        <v>Боковые зеркала "Salina" в стиле Веста (электропривод, обогрев, с повторителем) для ВАЗ 2110-2112, Лада (Приора, Приора 2)</v>
      </c>
      <c r="B396" s="88">
        <v>257473</v>
      </c>
      <c r="C396" s="72">
        <f>VLOOKUP($B396,'Выгр Торг'!$B:$P,C$1,0)</f>
        <v>178224</v>
      </c>
      <c r="D396" s="71" t="str">
        <f>VLOOKUP($B396,'Выгр Торг'!$B:$P,D$1,0)</f>
        <v>Боковые зеркала "Salina" в стиле Веста (электропривод, обогрев, с повторителем) для ВАЗ 2110-2112, Лада (Приора, Приора 2) (В цвет, Ледяной (голубой, 413))</v>
      </c>
      <c r="E396" s="72" t="str">
        <f>VLOOKUP($B396,'Выгр Торг'!$B:$P,E$1,0)</f>
        <v>Y</v>
      </c>
      <c r="F396" s="72" t="str">
        <f>VLOOKUP($B396,'Выгр Торг'!$B:$P,F$1,0)</f>
        <v>1</v>
      </c>
      <c r="G396" s="36"/>
      <c r="H396" s="28">
        <v>73967</v>
      </c>
      <c r="I396" s="53">
        <f>INDEX($I:$I,MATCH($H396,$C:$C,0))</f>
        <v>600</v>
      </c>
      <c r="J396" s="5" t="s">
        <v>2577</v>
      </c>
      <c r="K396" s="56">
        <f>INDEX($K:$K,MATCH($H396,$C:$C,0))+I396</f>
        <v>6600</v>
      </c>
      <c r="L396" s="14">
        <f>VLOOKUP(K396,Наценка!$A$1:$B$8,2,1)</f>
        <v>1.2</v>
      </c>
      <c r="M396" s="56">
        <f>INDEX($M:$M,MATCH($H396,$C:$C,0))+I396*$M$2</f>
        <v>8670</v>
      </c>
      <c r="N396" s="57">
        <f t="shared" si="48"/>
        <v>8690</v>
      </c>
      <c r="O396" s="72">
        <f>VLOOKUP($B396,'Выгр Торг'!$B:$P,O$1,0)</f>
        <v>6600</v>
      </c>
      <c r="P396" s="72">
        <f>VLOOKUP($B396,'Выгр Торг'!$B:$P,P$1,0)</f>
        <v>8890</v>
      </c>
      <c r="Q396" s="42">
        <f t="shared" si="49"/>
        <v>0</v>
      </c>
      <c r="R396" s="42">
        <f t="shared" si="50"/>
        <v>200</v>
      </c>
      <c r="S396" s="85">
        <f t="shared" si="51"/>
        <v>8690</v>
      </c>
      <c r="T396" s="60">
        <f>IFERROR(VLOOKUP($B396,'Из ГУГЛа'!$B:$G,4,0)*U396+V396,VLOOKUP($B396,'Из ГУГЛа'!$B:$G,4,0))</f>
        <v>8590</v>
      </c>
      <c r="U396" s="15">
        <v>1</v>
      </c>
      <c r="V396" s="76">
        <f>INDEX($AA:$AA,MATCH($H396,$C:$C,0))</f>
        <v>600</v>
      </c>
      <c r="W396" s="74">
        <f t="shared" si="52"/>
        <v>0.31666666666666665</v>
      </c>
      <c r="X396" s="74">
        <f t="shared" si="53"/>
        <v>-1.1641443538998836E-2</v>
      </c>
      <c r="Y396" s="74">
        <f t="shared" si="54"/>
        <v>0.30151515151515151</v>
      </c>
      <c r="Z396" s="76">
        <f>INDEX($Z:$Z,MATCH($H396,$C:$C,0))+V396</f>
        <v>8590</v>
      </c>
      <c r="AB396" s="43" t="str">
        <f>INDEX($AB:$AB,MATCH($H396,$C:$C,0))</f>
        <v>https://motorring.ru/product/31340-erkala-stile-vesta-obogrev-povtoritel-elektro-priora</v>
      </c>
    </row>
    <row r="397" spans="1:28" ht="75" x14ac:dyDescent="0.25">
      <c r="A397" s="71" t="str">
        <f>INDEX('Выгр Торг'!$A:$A,MATCH($B397,'Выгр Торг'!$B:$B,0))</f>
        <v>Боковые зеркала "Salina" в стиле Веста (электропривод, обогрев, с повторителем) для ВАЗ 2110-2112, Лада (Приора, Приора 2)</v>
      </c>
      <c r="B397" s="88">
        <v>137486</v>
      </c>
      <c r="C397" s="72">
        <f>VLOOKUP($B397,'Выгр Торг'!$B:$P,C$1,0)</f>
        <v>121801</v>
      </c>
      <c r="D397" s="71" t="str">
        <f>VLOOKUP($B397,'Выгр Торг'!$B:$P,D$1,0)</f>
        <v>Боковые зеркала "Salina" в стиле Веста (электропривод, обогрев, с повторителем) для ВАЗ 2110-2112, Лада (Приора, Приора 2) (В цвет, Магия (серебристо-ярко-фиолетовый, 133))</v>
      </c>
      <c r="E397" s="72" t="str">
        <f>VLOOKUP($B397,'Выгр Торг'!$B:$P,E$1,0)</f>
        <v>Y</v>
      </c>
      <c r="F397" s="72" t="str">
        <f>VLOOKUP($B397,'Выгр Торг'!$B:$P,F$1,0)</f>
        <v>1</v>
      </c>
      <c r="G397" s="36"/>
      <c r="H397" s="28">
        <v>73967</v>
      </c>
      <c r="I397" s="53">
        <f>INDEX($I:$I,MATCH($H397,$C:$C,0))</f>
        <v>600</v>
      </c>
      <c r="J397" s="5" t="s">
        <v>2577</v>
      </c>
      <c r="K397" s="56">
        <f>INDEX($K:$K,MATCH($H397,$C:$C,0))+I397</f>
        <v>6600</v>
      </c>
      <c r="L397" s="14">
        <f>VLOOKUP(K397,Наценка!$A$1:$B$8,2,1)</f>
        <v>1.2</v>
      </c>
      <c r="M397" s="56">
        <f>INDEX($M:$M,MATCH($H397,$C:$C,0))+I397*$M$2</f>
        <v>8670</v>
      </c>
      <c r="N397" s="57">
        <f t="shared" si="48"/>
        <v>8690</v>
      </c>
      <c r="O397" s="72">
        <f>VLOOKUP($B397,'Выгр Торг'!$B:$P,O$1,0)</f>
        <v>6600</v>
      </c>
      <c r="P397" s="72">
        <f>VLOOKUP($B397,'Выгр Торг'!$B:$P,P$1,0)</f>
        <v>8890</v>
      </c>
      <c r="Q397" s="42">
        <f t="shared" si="49"/>
        <v>0</v>
      </c>
      <c r="R397" s="42">
        <f t="shared" si="50"/>
        <v>200</v>
      </c>
      <c r="S397" s="85">
        <f t="shared" si="51"/>
        <v>8690</v>
      </c>
      <c r="T397" s="60">
        <f>IFERROR(VLOOKUP($B397,'Из ГУГЛа'!$B:$G,4,0)*U397+V397,VLOOKUP($B397,'Из ГУГЛа'!$B:$G,4,0))</f>
        <v>8590</v>
      </c>
      <c r="U397" s="15">
        <v>1</v>
      </c>
      <c r="V397" s="76">
        <f>INDEX($AA:$AA,MATCH($H397,$C:$C,0))</f>
        <v>600</v>
      </c>
      <c r="W397" s="74">
        <f t="shared" si="52"/>
        <v>0.31666666666666665</v>
      </c>
      <c r="X397" s="74">
        <f t="shared" si="53"/>
        <v>-1.1641443538998836E-2</v>
      </c>
      <c r="Y397" s="74">
        <f t="shared" si="54"/>
        <v>0.30151515151515151</v>
      </c>
      <c r="Z397" s="76">
        <f>INDEX($Z:$Z,MATCH($H397,$C:$C,0))+V397</f>
        <v>8590</v>
      </c>
      <c r="AB397" s="43" t="str">
        <f>INDEX($AB:$AB,MATCH($H397,$C:$C,0))</f>
        <v>https://motorring.ru/product/31340-erkala-stile-vesta-obogrev-povtoritel-elektro-priora</v>
      </c>
    </row>
    <row r="398" spans="1:28" ht="75" x14ac:dyDescent="0.25">
      <c r="A398" s="71" t="str">
        <f>INDEX('Выгр Торг'!$A:$A,MATCH($B398,'Выгр Торг'!$B:$B,0))</f>
        <v>Боковые зеркала "Salina" в стиле Веста (электропривод, обогрев, с повторителем) для ВАЗ 2110-2112, Лада (Приора, Приора 2)</v>
      </c>
      <c r="B398" s="88">
        <v>137487</v>
      </c>
      <c r="C398" s="72">
        <f>VLOOKUP($B398,'Выгр Торг'!$B:$P,C$1,0)</f>
        <v>121802</v>
      </c>
      <c r="D398" s="71" t="str">
        <f>VLOOKUP($B398,'Выгр Торг'!$B:$P,D$1,0)</f>
        <v>Боковые зеркала "Salina" в стиле Веста (электропривод, обогрев, с повторителем) для ВАЗ 2110-2112, Лада (Приора, Приора 2) (В цвет, Миндаль (серебристо-бежево-розовый, 217))</v>
      </c>
      <c r="E398" s="72" t="str">
        <f>VLOOKUP($B398,'Выгр Торг'!$B:$P,E$1,0)</f>
        <v>Y</v>
      </c>
      <c r="F398" s="72" t="str">
        <f>VLOOKUP($B398,'Выгр Торг'!$B:$P,F$1,0)</f>
        <v>1</v>
      </c>
      <c r="G398" s="36"/>
      <c r="H398" s="28">
        <v>73967</v>
      </c>
      <c r="I398" s="53">
        <f>INDEX($I:$I,MATCH($H398,$C:$C,0))</f>
        <v>600</v>
      </c>
      <c r="J398" s="5" t="s">
        <v>2577</v>
      </c>
      <c r="K398" s="56">
        <f>INDEX($K:$K,MATCH($H398,$C:$C,0))+I398</f>
        <v>6600</v>
      </c>
      <c r="L398" s="14">
        <f>VLOOKUP(K398,Наценка!$A$1:$B$8,2,1)</f>
        <v>1.2</v>
      </c>
      <c r="M398" s="56">
        <f>INDEX($M:$M,MATCH($H398,$C:$C,0))+I398*$M$2</f>
        <v>8670</v>
      </c>
      <c r="N398" s="57">
        <f t="shared" si="48"/>
        <v>8690</v>
      </c>
      <c r="O398" s="72">
        <f>VLOOKUP($B398,'Выгр Торг'!$B:$P,O$1,0)</f>
        <v>6600</v>
      </c>
      <c r="P398" s="72">
        <f>VLOOKUP($B398,'Выгр Торг'!$B:$P,P$1,0)</f>
        <v>8890</v>
      </c>
      <c r="Q398" s="42">
        <f t="shared" si="49"/>
        <v>0</v>
      </c>
      <c r="R398" s="42">
        <f t="shared" si="50"/>
        <v>200</v>
      </c>
      <c r="S398" s="85">
        <f t="shared" si="51"/>
        <v>8690</v>
      </c>
      <c r="T398" s="60">
        <f>IFERROR(VLOOKUP($B398,'Из ГУГЛа'!$B:$G,4,0)*U398+V398,VLOOKUP($B398,'Из ГУГЛа'!$B:$G,4,0))</f>
        <v>8590</v>
      </c>
      <c r="U398" s="15">
        <v>1</v>
      </c>
      <c r="V398" s="76">
        <f>INDEX($AA:$AA,MATCH($H398,$C:$C,0))</f>
        <v>600</v>
      </c>
      <c r="W398" s="74">
        <f t="shared" si="52"/>
        <v>0.31666666666666665</v>
      </c>
      <c r="X398" s="74">
        <f t="shared" si="53"/>
        <v>-1.1641443538998836E-2</v>
      </c>
      <c r="Y398" s="74">
        <f t="shared" si="54"/>
        <v>0.30151515151515151</v>
      </c>
      <c r="Z398" s="76">
        <f>INDEX($Z:$Z,MATCH($H398,$C:$C,0))+V398</f>
        <v>8590</v>
      </c>
      <c r="AB398" s="43" t="str">
        <f>INDEX($AB:$AB,MATCH($H398,$C:$C,0))</f>
        <v>https://motorring.ru/product/31340-erkala-stile-vesta-obogrev-povtoritel-elektro-priora</v>
      </c>
    </row>
    <row r="399" spans="1:28" ht="75" x14ac:dyDescent="0.25">
      <c r="A399" s="71" t="str">
        <f>INDEX('Выгр Торг'!$A:$A,MATCH($B399,'Выгр Торг'!$B:$B,0))</f>
        <v>Боковые зеркала "Salina" в стиле Веста (электропривод, обогрев, с повторителем) для ВАЗ 2110-2112, Лада (Приора, Приора 2)</v>
      </c>
      <c r="B399" s="88">
        <v>137488</v>
      </c>
      <c r="C399" s="72">
        <f>VLOOKUP($B399,'Выгр Торг'!$B:$P,C$1,0)</f>
        <v>121803</v>
      </c>
      <c r="D399" s="71" t="str">
        <f>VLOOKUP($B399,'Выгр Торг'!$B:$P,D$1,0)</f>
        <v>Боковые зеркала "Salina" в стиле Веста (электропривод, обогрев, с повторителем) для ВАЗ 2110-2112, Лада (Приора, Приора 2) (В цвет, Мираж (серебристый-желто-зеленый, 280))</v>
      </c>
      <c r="E399" s="72" t="str">
        <f>VLOOKUP($B399,'Выгр Торг'!$B:$P,E$1,0)</f>
        <v>Y</v>
      </c>
      <c r="F399" s="72" t="str">
        <f>VLOOKUP($B399,'Выгр Торг'!$B:$P,F$1,0)</f>
        <v>1</v>
      </c>
      <c r="G399" s="36"/>
      <c r="H399" s="28">
        <v>73967</v>
      </c>
      <c r="I399" s="53">
        <f>INDEX($I:$I,MATCH($H399,$C:$C,0))</f>
        <v>600</v>
      </c>
      <c r="J399" s="5" t="s">
        <v>2577</v>
      </c>
      <c r="K399" s="56">
        <f>INDEX($K:$K,MATCH($H399,$C:$C,0))+I399</f>
        <v>6600</v>
      </c>
      <c r="L399" s="14">
        <f>VLOOKUP(K399,Наценка!$A$1:$B$8,2,1)</f>
        <v>1.2</v>
      </c>
      <c r="M399" s="56">
        <f>INDEX($M:$M,MATCH($H399,$C:$C,0))+I399*$M$2</f>
        <v>8670</v>
      </c>
      <c r="N399" s="57">
        <f t="shared" si="48"/>
        <v>8690</v>
      </c>
      <c r="O399" s="72">
        <f>VLOOKUP($B399,'Выгр Торг'!$B:$P,O$1,0)</f>
        <v>6600</v>
      </c>
      <c r="P399" s="72">
        <f>VLOOKUP($B399,'Выгр Торг'!$B:$P,P$1,0)</f>
        <v>8890</v>
      </c>
      <c r="Q399" s="42">
        <f t="shared" si="49"/>
        <v>0</v>
      </c>
      <c r="R399" s="42">
        <f t="shared" si="50"/>
        <v>200</v>
      </c>
      <c r="S399" s="85">
        <f t="shared" si="51"/>
        <v>8690</v>
      </c>
      <c r="T399" s="60">
        <f>IFERROR(VLOOKUP($B399,'Из ГУГЛа'!$B:$G,4,0)*U399+V399,VLOOKUP($B399,'Из ГУГЛа'!$B:$G,4,0))</f>
        <v>8590</v>
      </c>
      <c r="U399" s="15">
        <v>1</v>
      </c>
      <c r="V399" s="76">
        <f>INDEX($AA:$AA,MATCH($H399,$C:$C,0))</f>
        <v>600</v>
      </c>
      <c r="W399" s="74">
        <f t="shared" si="52"/>
        <v>0.31666666666666665</v>
      </c>
      <c r="X399" s="74">
        <f t="shared" si="53"/>
        <v>-1.1641443538998836E-2</v>
      </c>
      <c r="Y399" s="74">
        <f t="shared" si="54"/>
        <v>0.30151515151515151</v>
      </c>
      <c r="Z399" s="76">
        <f>INDEX($Z:$Z,MATCH($H399,$C:$C,0))+V399</f>
        <v>8590</v>
      </c>
      <c r="AB399" s="43" t="str">
        <f>INDEX($AB:$AB,MATCH($H399,$C:$C,0))</f>
        <v>https://motorring.ru/product/31340-erkala-stile-vesta-obogrev-povtoritel-elektro-priora</v>
      </c>
    </row>
    <row r="400" spans="1:28" ht="75" x14ac:dyDescent="0.25">
      <c r="A400" s="71" t="str">
        <f>INDEX('Выгр Торг'!$A:$A,MATCH($B400,'Выгр Торг'!$B:$B,0))</f>
        <v>Боковые зеркала "Salina" в стиле Веста (электропривод, обогрев, с повторителем) для ВАЗ 2110-2112, Лада (Приора, Приора 2)</v>
      </c>
      <c r="B400" s="88">
        <v>137489</v>
      </c>
      <c r="C400" s="72">
        <f>VLOOKUP($B400,'Выгр Торг'!$B:$P,C$1,0)</f>
        <v>121804</v>
      </c>
      <c r="D400" s="71" t="str">
        <f>VLOOKUP($B400,'Выгр Торг'!$B:$P,D$1,0)</f>
        <v>Боковые зеркала "Salina" в стиле Веста (электропривод, обогрев, с повторителем) для ВАЗ 2110-2112, Лада (Приора, Приора 2) (В цвет, Млечный путь (серебристо-серо-графитовый, 606))</v>
      </c>
      <c r="E400" s="72" t="str">
        <f>VLOOKUP($B400,'Выгр Торг'!$B:$P,E$1,0)</f>
        <v>Y</v>
      </c>
      <c r="F400" s="72" t="str">
        <f>VLOOKUP($B400,'Выгр Торг'!$B:$P,F$1,0)</f>
        <v>1</v>
      </c>
      <c r="G400" s="36"/>
      <c r="H400" s="28">
        <v>73967</v>
      </c>
      <c r="I400" s="53">
        <f>INDEX($I:$I,MATCH($H400,$C:$C,0))</f>
        <v>600</v>
      </c>
      <c r="J400" s="5" t="s">
        <v>2577</v>
      </c>
      <c r="K400" s="56">
        <f>INDEX($K:$K,MATCH($H400,$C:$C,0))+I400</f>
        <v>6600</v>
      </c>
      <c r="L400" s="14">
        <f>VLOOKUP(K400,Наценка!$A$1:$B$8,2,1)</f>
        <v>1.2</v>
      </c>
      <c r="M400" s="56">
        <f>INDEX($M:$M,MATCH($H400,$C:$C,0))+I400*$M$2</f>
        <v>8670</v>
      </c>
      <c r="N400" s="57">
        <f t="shared" si="48"/>
        <v>8690</v>
      </c>
      <c r="O400" s="72">
        <f>VLOOKUP($B400,'Выгр Торг'!$B:$P,O$1,0)</f>
        <v>6600</v>
      </c>
      <c r="P400" s="72">
        <f>VLOOKUP($B400,'Выгр Торг'!$B:$P,P$1,0)</f>
        <v>8890</v>
      </c>
      <c r="Q400" s="42">
        <f t="shared" si="49"/>
        <v>0</v>
      </c>
      <c r="R400" s="42">
        <f t="shared" si="50"/>
        <v>200</v>
      </c>
      <c r="S400" s="85">
        <f t="shared" si="51"/>
        <v>8690</v>
      </c>
      <c r="T400" s="60">
        <f>IFERROR(VLOOKUP($B400,'Из ГУГЛа'!$B:$G,4,0)*U400+V400,VLOOKUP($B400,'Из ГУГЛа'!$B:$G,4,0))</f>
        <v>8590</v>
      </c>
      <c r="U400" s="15">
        <v>1</v>
      </c>
      <c r="V400" s="76">
        <f>INDEX($AA:$AA,MATCH($H400,$C:$C,0))</f>
        <v>600</v>
      </c>
      <c r="W400" s="74">
        <f t="shared" si="52"/>
        <v>0.31666666666666665</v>
      </c>
      <c r="X400" s="74">
        <f t="shared" si="53"/>
        <v>-1.1641443538998836E-2</v>
      </c>
      <c r="Y400" s="74">
        <f t="shared" si="54"/>
        <v>0.30151515151515151</v>
      </c>
      <c r="Z400" s="76">
        <f>INDEX($Z:$Z,MATCH($H400,$C:$C,0))+V400</f>
        <v>8590</v>
      </c>
      <c r="AB400" s="43" t="str">
        <f>INDEX($AB:$AB,MATCH($H400,$C:$C,0))</f>
        <v>https://motorring.ru/product/31340-erkala-stile-vesta-obogrev-povtoritel-elektro-priora</v>
      </c>
    </row>
    <row r="401" spans="1:28" ht="60" x14ac:dyDescent="0.25">
      <c r="A401" s="71" t="str">
        <f>INDEX('Выгр Торг'!$A:$A,MATCH($B401,'Выгр Торг'!$B:$B,0))</f>
        <v>Боковые зеркала "Salina" в стиле Веста (электропривод, обогрев, с повторителем) для ВАЗ 2110-2112, Лада (Приора, Приора 2)</v>
      </c>
      <c r="B401" s="88">
        <v>137490</v>
      </c>
      <c r="C401" s="72">
        <f>VLOOKUP($B401,'Выгр Торг'!$B:$P,C$1,0)</f>
        <v>121805</v>
      </c>
      <c r="D401" s="71" t="str">
        <f>VLOOKUP($B401,'Выгр Торг'!$B:$P,D$1,0)</f>
        <v>Боковые зеркала "Salina" в стиле Веста (электропривод, обогрев, с повторителем) для ВАЗ 2110-2112, Лада (Приора, Приора 2) (В цвет, Мускари (темно синий, 426))</v>
      </c>
      <c r="E401" s="72" t="str">
        <f>VLOOKUP($B401,'Выгр Торг'!$B:$P,E$1,0)</f>
        <v>Y</v>
      </c>
      <c r="F401" s="72" t="str">
        <f>VLOOKUP($B401,'Выгр Торг'!$B:$P,F$1,0)</f>
        <v>1</v>
      </c>
      <c r="G401" s="36"/>
      <c r="H401" s="28">
        <v>73967</v>
      </c>
      <c r="I401" s="53">
        <f>INDEX($I:$I,MATCH($H401,$C:$C,0))</f>
        <v>600</v>
      </c>
      <c r="J401" s="5" t="s">
        <v>2577</v>
      </c>
      <c r="K401" s="56">
        <f>INDEX($K:$K,MATCH($H401,$C:$C,0))+I401</f>
        <v>6600</v>
      </c>
      <c r="L401" s="14">
        <f>VLOOKUP(K401,Наценка!$A$1:$B$8,2,1)</f>
        <v>1.2</v>
      </c>
      <c r="M401" s="56">
        <f>INDEX($M:$M,MATCH($H401,$C:$C,0))+I401*$M$2</f>
        <v>8670</v>
      </c>
      <c r="N401" s="57">
        <f t="shared" si="48"/>
        <v>8690</v>
      </c>
      <c r="O401" s="72">
        <f>VLOOKUP($B401,'Выгр Торг'!$B:$P,O$1,0)</f>
        <v>6600</v>
      </c>
      <c r="P401" s="72">
        <f>VLOOKUP($B401,'Выгр Торг'!$B:$P,P$1,0)</f>
        <v>8890</v>
      </c>
      <c r="Q401" s="42">
        <f t="shared" si="49"/>
        <v>0</v>
      </c>
      <c r="R401" s="42">
        <f t="shared" si="50"/>
        <v>200</v>
      </c>
      <c r="S401" s="85">
        <f t="shared" si="51"/>
        <v>8690</v>
      </c>
      <c r="T401" s="60">
        <f>IFERROR(VLOOKUP($B401,'Из ГУГЛа'!$B:$G,4,0)*U401+V401,VLOOKUP($B401,'Из ГУГЛа'!$B:$G,4,0))</f>
        <v>8590</v>
      </c>
      <c r="U401" s="15">
        <v>1</v>
      </c>
      <c r="V401" s="76">
        <f>INDEX($AA:$AA,MATCH($H401,$C:$C,0))</f>
        <v>600</v>
      </c>
      <c r="W401" s="74">
        <f t="shared" si="52"/>
        <v>0.31666666666666665</v>
      </c>
      <c r="X401" s="74">
        <f t="shared" si="53"/>
        <v>-1.1641443538998836E-2</v>
      </c>
      <c r="Y401" s="74">
        <f t="shared" si="54"/>
        <v>0.30151515151515151</v>
      </c>
      <c r="Z401" s="76">
        <f>INDEX($Z:$Z,MATCH($H401,$C:$C,0))+V401</f>
        <v>8590</v>
      </c>
      <c r="AB401" s="43" t="str">
        <f>INDEX($AB:$AB,MATCH($H401,$C:$C,0))</f>
        <v>https://motorring.ru/product/31340-erkala-stile-vesta-obogrev-povtoritel-elektro-priora</v>
      </c>
    </row>
    <row r="402" spans="1:28" ht="75" x14ac:dyDescent="0.25">
      <c r="A402" s="71" t="str">
        <f>INDEX('Выгр Торг'!$A:$A,MATCH($B402,'Выгр Торг'!$B:$B,0))</f>
        <v>Боковые зеркала "Salina" в стиле Веста (электропривод, обогрев, с повторителем) для ВАЗ 2110-2112, Лада (Приора, Приора 2)</v>
      </c>
      <c r="B402" s="88">
        <v>137491</v>
      </c>
      <c r="C402" s="72">
        <f>VLOOKUP($B402,'Выгр Торг'!$B:$P,C$1,0)</f>
        <v>121806</v>
      </c>
      <c r="D402" s="71" t="str">
        <f>VLOOKUP($B402,'Выгр Торг'!$B:$P,D$1,0)</f>
        <v>Боковые зеркала "Salina" в стиле Веста (электропривод, обогрев, с повторителем) для ВАЗ 2110-2112, Лада (Приора, Приора 2) (В цвет, Нептун (серебристо-темно-серо-синий, 628))</v>
      </c>
      <c r="E402" s="72" t="str">
        <f>VLOOKUP($B402,'Выгр Торг'!$B:$P,E$1,0)</f>
        <v>Y</v>
      </c>
      <c r="F402" s="72" t="str">
        <f>VLOOKUP($B402,'Выгр Торг'!$B:$P,F$1,0)</f>
        <v>1</v>
      </c>
      <c r="G402" s="36"/>
      <c r="H402" s="28">
        <v>73967</v>
      </c>
      <c r="I402" s="53">
        <f>INDEX($I:$I,MATCH($H402,$C:$C,0))</f>
        <v>600</v>
      </c>
      <c r="J402" s="5" t="s">
        <v>2577</v>
      </c>
      <c r="K402" s="56">
        <f>INDEX($K:$K,MATCH($H402,$C:$C,0))+I402</f>
        <v>6600</v>
      </c>
      <c r="L402" s="14">
        <f>VLOOKUP(K402,Наценка!$A$1:$B$8,2,1)</f>
        <v>1.2</v>
      </c>
      <c r="M402" s="56">
        <f>INDEX($M:$M,MATCH($H402,$C:$C,0))+I402*$M$2</f>
        <v>8670</v>
      </c>
      <c r="N402" s="57">
        <f t="shared" si="48"/>
        <v>8690</v>
      </c>
      <c r="O402" s="72">
        <f>VLOOKUP($B402,'Выгр Торг'!$B:$P,O$1,0)</f>
        <v>6600</v>
      </c>
      <c r="P402" s="72">
        <f>VLOOKUP($B402,'Выгр Торг'!$B:$P,P$1,0)</f>
        <v>8890</v>
      </c>
      <c r="Q402" s="42">
        <f t="shared" si="49"/>
        <v>0</v>
      </c>
      <c r="R402" s="42">
        <f t="shared" si="50"/>
        <v>200</v>
      </c>
      <c r="S402" s="85">
        <f t="shared" si="51"/>
        <v>8690</v>
      </c>
      <c r="T402" s="60">
        <f>IFERROR(VLOOKUP($B402,'Из ГУГЛа'!$B:$G,4,0)*U402+V402,VLOOKUP($B402,'Из ГУГЛа'!$B:$G,4,0))</f>
        <v>8590</v>
      </c>
      <c r="U402" s="15">
        <v>1</v>
      </c>
      <c r="V402" s="76">
        <f>INDEX($AA:$AA,MATCH($H402,$C:$C,0))</f>
        <v>600</v>
      </c>
      <c r="W402" s="74">
        <f t="shared" si="52"/>
        <v>0.31666666666666665</v>
      </c>
      <c r="X402" s="74">
        <f t="shared" si="53"/>
        <v>-1.1641443538998836E-2</v>
      </c>
      <c r="Y402" s="74">
        <f t="shared" si="54"/>
        <v>0.30151515151515151</v>
      </c>
      <c r="Z402" s="76">
        <f>INDEX($Z:$Z,MATCH($H402,$C:$C,0))+V402</f>
        <v>8590</v>
      </c>
      <c r="AB402" s="43" t="str">
        <f>INDEX($AB:$AB,MATCH($H402,$C:$C,0))</f>
        <v>https://motorring.ru/product/31340-erkala-stile-vesta-obogrev-povtoritel-elektro-priora</v>
      </c>
    </row>
    <row r="403" spans="1:28" ht="75" x14ac:dyDescent="0.25">
      <c r="A403" s="71" t="str">
        <f>INDEX('Выгр Торг'!$A:$A,MATCH($B403,'Выгр Торг'!$B:$B,0))</f>
        <v>Боковые зеркала "Salina" в стиле Веста (электропривод, обогрев, с повторителем) для ВАЗ 2110-2112, Лада (Приора, Приора 2)</v>
      </c>
      <c r="B403" s="88">
        <v>137492</v>
      </c>
      <c r="C403" s="72">
        <f>VLOOKUP($B403,'Выгр Торг'!$B:$P,C$1,0)</f>
        <v>121807</v>
      </c>
      <c r="D403" s="71" t="str">
        <f>VLOOKUP($B403,'Выгр Торг'!$B:$P,D$1,0)</f>
        <v>Боковые зеркала "Salina" в стиле Веста (электропривод, обогрев, с повторителем) для ВАЗ 2110-2112, Лада (Приора, Приора 2) (В цвет, Ниагара (серебристо-серо-голубоватый, 383))</v>
      </c>
      <c r="E403" s="72" t="str">
        <f>VLOOKUP($B403,'Выгр Торг'!$B:$P,E$1,0)</f>
        <v>Y</v>
      </c>
      <c r="F403" s="72" t="str">
        <f>VLOOKUP($B403,'Выгр Торг'!$B:$P,F$1,0)</f>
        <v>1</v>
      </c>
      <c r="G403" s="36"/>
      <c r="H403" s="28">
        <v>73967</v>
      </c>
      <c r="I403" s="53">
        <f>INDEX($I:$I,MATCH($H403,$C:$C,0))</f>
        <v>600</v>
      </c>
      <c r="J403" s="5" t="s">
        <v>2577</v>
      </c>
      <c r="K403" s="56">
        <f>INDEX($K:$K,MATCH($H403,$C:$C,0))+I403</f>
        <v>6600</v>
      </c>
      <c r="L403" s="14">
        <f>VLOOKUP(K403,Наценка!$A$1:$B$8,2,1)</f>
        <v>1.2</v>
      </c>
      <c r="M403" s="56">
        <f>INDEX($M:$M,MATCH($H403,$C:$C,0))+I403*$M$2</f>
        <v>8670</v>
      </c>
      <c r="N403" s="57">
        <f t="shared" si="48"/>
        <v>8690</v>
      </c>
      <c r="O403" s="72">
        <f>VLOOKUP($B403,'Выгр Торг'!$B:$P,O$1,0)</f>
        <v>6600</v>
      </c>
      <c r="P403" s="72">
        <f>VLOOKUP($B403,'Выгр Торг'!$B:$P,P$1,0)</f>
        <v>8890</v>
      </c>
      <c r="Q403" s="42">
        <f t="shared" si="49"/>
        <v>0</v>
      </c>
      <c r="R403" s="42">
        <f t="shared" si="50"/>
        <v>200</v>
      </c>
      <c r="S403" s="85">
        <f t="shared" si="51"/>
        <v>8690</v>
      </c>
      <c r="T403" s="60">
        <f>IFERROR(VLOOKUP($B403,'Из ГУГЛа'!$B:$G,4,0)*U403+V403,VLOOKUP($B403,'Из ГУГЛа'!$B:$G,4,0))</f>
        <v>8590</v>
      </c>
      <c r="U403" s="15">
        <v>1</v>
      </c>
      <c r="V403" s="76">
        <f>INDEX($AA:$AA,MATCH($H403,$C:$C,0))</f>
        <v>600</v>
      </c>
      <c r="W403" s="74">
        <f t="shared" si="52"/>
        <v>0.31666666666666665</v>
      </c>
      <c r="X403" s="74">
        <f t="shared" si="53"/>
        <v>-1.1641443538998836E-2</v>
      </c>
      <c r="Y403" s="74">
        <f t="shared" si="54"/>
        <v>0.30151515151515151</v>
      </c>
      <c r="Z403" s="76">
        <f>INDEX($Z:$Z,MATCH($H403,$C:$C,0))+V403</f>
        <v>8590</v>
      </c>
      <c r="AB403" s="43" t="str">
        <f>INDEX($AB:$AB,MATCH($H403,$C:$C,0))</f>
        <v>https://motorring.ru/product/31340-erkala-stile-vesta-obogrev-povtoritel-elektro-priora</v>
      </c>
    </row>
    <row r="404" spans="1:28" ht="60" x14ac:dyDescent="0.25">
      <c r="A404" s="71" t="str">
        <f>INDEX('Выгр Торг'!$A:$A,MATCH($B404,'Выгр Торг'!$B:$B,0))</f>
        <v>Боковые зеркала "Salina" в стиле Веста (электропривод, обогрев, с повторителем) для ВАЗ 2110-2112, Лада (Приора, Приора 2)</v>
      </c>
      <c r="B404" s="88">
        <v>137493</v>
      </c>
      <c r="C404" s="72">
        <f>VLOOKUP($B404,'Выгр Торг'!$B:$P,C$1,0)</f>
        <v>121808</v>
      </c>
      <c r="D404" s="71" t="str">
        <f>VLOOKUP($B404,'Выгр Торг'!$B:$P,D$1,0)</f>
        <v>Боковые зеркала "Salina" в стиле Веста (электропривод, обогрев, с повторителем) для ВАЗ 2110-2112, Лада (Приора, Приора 2) (В цвет, Ницца (темный сине-зеленый, 328))</v>
      </c>
      <c r="E404" s="72" t="str">
        <f>VLOOKUP($B404,'Выгр Торг'!$B:$P,E$1,0)</f>
        <v>Y</v>
      </c>
      <c r="F404" s="72" t="str">
        <f>VLOOKUP($B404,'Выгр Торг'!$B:$P,F$1,0)</f>
        <v>1</v>
      </c>
      <c r="G404" s="36"/>
      <c r="H404" s="28">
        <v>73967</v>
      </c>
      <c r="I404" s="53">
        <f>INDEX($I:$I,MATCH($H404,$C:$C,0))</f>
        <v>600</v>
      </c>
      <c r="J404" s="5" t="s">
        <v>2577</v>
      </c>
      <c r="K404" s="56">
        <f>INDEX($K:$K,MATCH($H404,$C:$C,0))+I404</f>
        <v>6600</v>
      </c>
      <c r="L404" s="14">
        <f>VLOOKUP(K404,Наценка!$A$1:$B$8,2,1)</f>
        <v>1.2</v>
      </c>
      <c r="M404" s="56">
        <f>INDEX($M:$M,MATCH($H404,$C:$C,0))+I404*$M$2</f>
        <v>8670</v>
      </c>
      <c r="N404" s="57">
        <f t="shared" si="48"/>
        <v>8690</v>
      </c>
      <c r="O404" s="72">
        <f>VLOOKUP($B404,'Выгр Торг'!$B:$P,O$1,0)</f>
        <v>6600</v>
      </c>
      <c r="P404" s="72">
        <f>VLOOKUP($B404,'Выгр Торг'!$B:$P,P$1,0)</f>
        <v>8890</v>
      </c>
      <c r="Q404" s="42">
        <f t="shared" si="49"/>
        <v>0</v>
      </c>
      <c r="R404" s="42">
        <f t="shared" si="50"/>
        <v>200</v>
      </c>
      <c r="S404" s="85">
        <f t="shared" si="51"/>
        <v>8690</v>
      </c>
      <c r="T404" s="60">
        <f>IFERROR(VLOOKUP($B404,'Из ГУГЛа'!$B:$G,4,0)*U404+V404,VLOOKUP($B404,'Из ГУГЛа'!$B:$G,4,0))</f>
        <v>8590</v>
      </c>
      <c r="U404" s="15">
        <v>1</v>
      </c>
      <c r="V404" s="76">
        <f>INDEX($AA:$AA,MATCH($H404,$C:$C,0))</f>
        <v>600</v>
      </c>
      <c r="W404" s="74">
        <f t="shared" si="52"/>
        <v>0.31666666666666665</v>
      </c>
      <c r="X404" s="74">
        <f t="shared" si="53"/>
        <v>-1.1641443538998836E-2</v>
      </c>
      <c r="Y404" s="74">
        <f t="shared" si="54"/>
        <v>0.30151515151515151</v>
      </c>
      <c r="Z404" s="76">
        <f>INDEX($Z:$Z,MATCH($H404,$C:$C,0))+V404</f>
        <v>8590</v>
      </c>
      <c r="AB404" s="43" t="str">
        <f>INDEX($AB:$AB,MATCH($H404,$C:$C,0))</f>
        <v>https://motorring.ru/product/31340-erkala-stile-vesta-obogrev-povtoritel-elektro-priora</v>
      </c>
    </row>
    <row r="405" spans="1:28" ht="75" x14ac:dyDescent="0.25">
      <c r="A405" s="71" t="str">
        <f>INDEX('Выгр Торг'!$A:$A,MATCH($B405,'Выгр Торг'!$B:$B,0))</f>
        <v>Боковые зеркала "Salina" в стиле Веста (электропривод, обогрев, с повторителем) для ВАЗ 2110-2112, Лада (Приора, Приора 2)</v>
      </c>
      <c r="B405" s="88">
        <v>137494</v>
      </c>
      <c r="C405" s="72">
        <f>VLOOKUP($B405,'Выгр Торг'!$B:$P,C$1,0)</f>
        <v>121809</v>
      </c>
      <c r="D405" s="71" t="str">
        <f>VLOOKUP($B405,'Выгр Торг'!$B:$P,D$1,0)</f>
        <v>Боковые зеркала "Salina" в стиле Веста (электропривод, обогрев, с повторителем) для ВАЗ 2110-2112, Лада (Приора, Приора 2) (В цвет, Опал (серебристо-голубоватый, 419))</v>
      </c>
      <c r="E405" s="72" t="str">
        <f>VLOOKUP($B405,'Выгр Торг'!$B:$P,E$1,0)</f>
        <v>Y</v>
      </c>
      <c r="F405" s="72" t="str">
        <f>VLOOKUP($B405,'Выгр Торг'!$B:$P,F$1,0)</f>
        <v>1</v>
      </c>
      <c r="G405" s="36"/>
      <c r="H405" s="28">
        <v>73967</v>
      </c>
      <c r="I405" s="53">
        <f>INDEX($I:$I,MATCH($H405,$C:$C,0))</f>
        <v>600</v>
      </c>
      <c r="J405" s="5" t="s">
        <v>2577</v>
      </c>
      <c r="K405" s="56">
        <f>INDEX($K:$K,MATCH($H405,$C:$C,0))+I405</f>
        <v>6600</v>
      </c>
      <c r="L405" s="14">
        <f>VLOOKUP(K405,Наценка!$A$1:$B$8,2,1)</f>
        <v>1.2</v>
      </c>
      <c r="M405" s="56">
        <f>INDEX($M:$M,MATCH($H405,$C:$C,0))+I405*$M$2</f>
        <v>8670</v>
      </c>
      <c r="N405" s="57">
        <f t="shared" si="48"/>
        <v>8690</v>
      </c>
      <c r="O405" s="72">
        <f>VLOOKUP($B405,'Выгр Торг'!$B:$P,O$1,0)</f>
        <v>6600</v>
      </c>
      <c r="P405" s="72">
        <f>VLOOKUP($B405,'Выгр Торг'!$B:$P,P$1,0)</f>
        <v>8890</v>
      </c>
      <c r="Q405" s="42">
        <f t="shared" si="49"/>
        <v>0</v>
      </c>
      <c r="R405" s="42">
        <f t="shared" si="50"/>
        <v>200</v>
      </c>
      <c r="S405" s="85">
        <f t="shared" si="51"/>
        <v>8690</v>
      </c>
      <c r="T405" s="60">
        <f>IFERROR(VLOOKUP($B405,'Из ГУГЛа'!$B:$G,4,0)*U405+V405,VLOOKUP($B405,'Из ГУГЛа'!$B:$G,4,0))</f>
        <v>8590</v>
      </c>
      <c r="U405" s="15">
        <v>1</v>
      </c>
      <c r="V405" s="76">
        <f>INDEX($AA:$AA,MATCH($H405,$C:$C,0))</f>
        <v>600</v>
      </c>
      <c r="W405" s="74">
        <f t="shared" si="52"/>
        <v>0.31666666666666665</v>
      </c>
      <c r="X405" s="74">
        <f t="shared" si="53"/>
        <v>-1.1641443538998836E-2</v>
      </c>
      <c r="Y405" s="74">
        <f t="shared" si="54"/>
        <v>0.30151515151515151</v>
      </c>
      <c r="Z405" s="76">
        <f>INDEX($Z:$Z,MATCH($H405,$C:$C,0))+V405</f>
        <v>8590</v>
      </c>
      <c r="AB405" s="43" t="str">
        <f>INDEX($AB:$AB,MATCH($H405,$C:$C,0))</f>
        <v>https://motorring.ru/product/31340-erkala-stile-vesta-obogrev-povtoritel-elektro-priora</v>
      </c>
    </row>
    <row r="406" spans="1:28" ht="60" x14ac:dyDescent="0.25">
      <c r="A406" s="71" t="str">
        <f>INDEX('Выгр Торг'!$A:$A,MATCH($B406,'Выгр Торг'!$B:$B,0))</f>
        <v>Боковые зеркала "Salina" в стиле Веста (электропривод, обогрев, с повторителем) для ВАЗ 2110-2112, Лада (Приора, Приора 2)</v>
      </c>
      <c r="B406" s="88">
        <v>137495</v>
      </c>
      <c r="C406" s="72">
        <f>VLOOKUP($B406,'Выгр Торг'!$B:$P,C$1,0)</f>
        <v>121810</v>
      </c>
      <c r="D406" s="71" t="str">
        <f>VLOOKUP($B406,'Выгр Торг'!$B:$P,D$1,0)</f>
        <v>Боковые зеркала "Salina" в стиле Веста (электропривод, обогрев, с повторителем) для ВАЗ 2110-2112, Лада (Приора, Приора 2) (В цвет, Пантера (черная база, 672))</v>
      </c>
      <c r="E406" s="72" t="str">
        <f>VLOOKUP($B406,'Выгр Торг'!$B:$P,E$1,0)</f>
        <v>Y</v>
      </c>
      <c r="F406" s="72" t="str">
        <f>VLOOKUP($B406,'Выгр Торг'!$B:$P,F$1,0)</f>
        <v>1</v>
      </c>
      <c r="G406" s="36"/>
      <c r="H406" s="28">
        <v>73967</v>
      </c>
      <c r="I406" s="53">
        <f>INDEX($I:$I,MATCH($H406,$C:$C,0))</f>
        <v>600</v>
      </c>
      <c r="J406" s="5" t="s">
        <v>2577</v>
      </c>
      <c r="K406" s="56">
        <f>INDEX($K:$K,MATCH($H406,$C:$C,0))+I406</f>
        <v>6600</v>
      </c>
      <c r="L406" s="14">
        <f>VLOOKUP(K406,Наценка!$A$1:$B$8,2,1)</f>
        <v>1.2</v>
      </c>
      <c r="M406" s="56">
        <f>INDEX($M:$M,MATCH($H406,$C:$C,0))+I406*$M$2</f>
        <v>8670</v>
      </c>
      <c r="N406" s="57">
        <f t="shared" si="48"/>
        <v>8690</v>
      </c>
      <c r="O406" s="72">
        <f>VLOOKUP($B406,'Выгр Торг'!$B:$P,O$1,0)</f>
        <v>6600</v>
      </c>
      <c r="P406" s="72">
        <f>VLOOKUP($B406,'Выгр Торг'!$B:$P,P$1,0)</f>
        <v>8890</v>
      </c>
      <c r="Q406" s="42">
        <f t="shared" si="49"/>
        <v>0</v>
      </c>
      <c r="R406" s="42">
        <f t="shared" si="50"/>
        <v>200</v>
      </c>
      <c r="S406" s="85">
        <f t="shared" si="51"/>
        <v>8690</v>
      </c>
      <c r="T406" s="60">
        <f>IFERROR(VLOOKUP($B406,'Из ГУГЛа'!$B:$G,4,0)*U406+V406,VLOOKUP($B406,'Из ГУГЛа'!$B:$G,4,0))</f>
        <v>8590</v>
      </c>
      <c r="U406" s="15">
        <v>1</v>
      </c>
      <c r="V406" s="76">
        <f>INDEX($AA:$AA,MATCH($H406,$C:$C,0))</f>
        <v>600</v>
      </c>
      <c r="W406" s="74">
        <f t="shared" si="52"/>
        <v>0.31666666666666665</v>
      </c>
      <c r="X406" s="74">
        <f t="shared" si="53"/>
        <v>-1.1641443538998836E-2</v>
      </c>
      <c r="Y406" s="74">
        <f t="shared" si="54"/>
        <v>0.30151515151515151</v>
      </c>
      <c r="Z406" s="76">
        <f>INDEX($Z:$Z,MATCH($H406,$C:$C,0))+V406</f>
        <v>8590</v>
      </c>
      <c r="AB406" s="43" t="str">
        <f>INDEX($AB:$AB,MATCH($H406,$C:$C,0))</f>
        <v>https://motorring.ru/product/31340-erkala-stile-vesta-obogrev-povtoritel-elektro-priora</v>
      </c>
    </row>
    <row r="407" spans="1:28" ht="75" x14ac:dyDescent="0.25">
      <c r="A407" s="71" t="str">
        <f>INDEX('Выгр Торг'!$A:$A,MATCH($B407,'Выгр Торг'!$B:$B,0))</f>
        <v>Боковые зеркала "Salina" в стиле Веста (электропривод, обогрев, с повторителем) для ВАЗ 2110-2112, Лада (Приора, Приора 2)</v>
      </c>
      <c r="B407" s="88">
        <v>137496</v>
      </c>
      <c r="C407" s="72">
        <f>VLOOKUP($B407,'Выгр Торг'!$B:$P,C$1,0)</f>
        <v>121811</v>
      </c>
      <c r="D407" s="71" t="str">
        <f>VLOOKUP($B407,'Выгр Торг'!$B:$P,D$1,0)</f>
        <v>Боковые зеркала "Salina" в стиле Веста (электропривод, обогрев, с повторителем) для ВАЗ 2110-2112, Лада (Приора, Приора 2) (В цвет, Папирус (серебристо-серо-зеленоватый, 387))</v>
      </c>
      <c r="E407" s="72" t="str">
        <f>VLOOKUP($B407,'Выгр Торг'!$B:$P,E$1,0)</f>
        <v>Y</v>
      </c>
      <c r="F407" s="72" t="str">
        <f>VLOOKUP($B407,'Выгр Торг'!$B:$P,F$1,0)</f>
        <v>1</v>
      </c>
      <c r="G407" s="36"/>
      <c r="H407" s="28">
        <v>73967</v>
      </c>
      <c r="I407" s="53">
        <f>INDEX($I:$I,MATCH($H407,$C:$C,0))</f>
        <v>600</v>
      </c>
      <c r="J407" s="5" t="s">
        <v>2577</v>
      </c>
      <c r="K407" s="56">
        <f>INDEX($K:$K,MATCH($H407,$C:$C,0))+I407</f>
        <v>6600</v>
      </c>
      <c r="L407" s="14">
        <f>VLOOKUP(K407,Наценка!$A$1:$B$8,2,1)</f>
        <v>1.2</v>
      </c>
      <c r="M407" s="56">
        <f>INDEX($M:$M,MATCH($H407,$C:$C,0))+I407*$M$2</f>
        <v>8670</v>
      </c>
      <c r="N407" s="57">
        <f t="shared" si="48"/>
        <v>8690</v>
      </c>
      <c r="O407" s="72">
        <f>VLOOKUP($B407,'Выгр Торг'!$B:$P,O$1,0)</f>
        <v>6600</v>
      </c>
      <c r="P407" s="72">
        <f>VLOOKUP($B407,'Выгр Торг'!$B:$P,P$1,0)</f>
        <v>8890</v>
      </c>
      <c r="Q407" s="42">
        <f t="shared" si="49"/>
        <v>0</v>
      </c>
      <c r="R407" s="42">
        <f t="shared" si="50"/>
        <v>200</v>
      </c>
      <c r="S407" s="85">
        <f t="shared" si="51"/>
        <v>8690</v>
      </c>
      <c r="T407" s="60">
        <f>IFERROR(VLOOKUP($B407,'Из ГУГЛа'!$B:$G,4,0)*U407+V407,VLOOKUP($B407,'Из ГУГЛа'!$B:$G,4,0))</f>
        <v>8590</v>
      </c>
      <c r="U407" s="15">
        <v>1</v>
      </c>
      <c r="V407" s="76">
        <f>INDEX($AA:$AA,MATCH($H407,$C:$C,0))</f>
        <v>600</v>
      </c>
      <c r="W407" s="74">
        <f t="shared" si="52"/>
        <v>0.31666666666666665</v>
      </c>
      <c r="X407" s="74">
        <f t="shared" si="53"/>
        <v>-1.1641443538998836E-2</v>
      </c>
      <c r="Y407" s="74">
        <f t="shared" si="54"/>
        <v>0.30151515151515151</v>
      </c>
      <c r="Z407" s="76">
        <f>INDEX($Z:$Z,MATCH($H407,$C:$C,0))+V407</f>
        <v>8590</v>
      </c>
      <c r="AB407" s="43" t="str">
        <f>INDEX($AB:$AB,MATCH($H407,$C:$C,0))</f>
        <v>https://motorring.ru/product/31340-erkala-stile-vesta-obogrev-povtoritel-elektro-priora</v>
      </c>
    </row>
    <row r="408" spans="1:28" ht="60" x14ac:dyDescent="0.25">
      <c r="A408" s="71" t="str">
        <f>INDEX('Выгр Торг'!$A:$A,MATCH($B408,'Выгр Торг'!$B:$B,0))</f>
        <v>Боковые зеркала "Salina" в стиле Веста (электропривод, обогрев, с повторителем) для ВАЗ 2110-2112, Лада (Приора, Приора 2)</v>
      </c>
      <c r="B408" s="88">
        <v>137497</v>
      </c>
      <c r="C408" s="72">
        <f>VLOOKUP($B408,'Выгр Торг'!$B:$P,C$1,0)</f>
        <v>121812</v>
      </c>
      <c r="D408" s="71" t="str">
        <f>VLOOKUP($B408,'Выгр Торг'!$B:$P,D$1,0)</f>
        <v>Боковые зеркала "Salina" в стиле Веста (электропривод, обогрев, с повторителем) для ВАЗ 2110-2112, Лада (Приора, Приора 2) (В цвет, Персей (темно-синий, 429))</v>
      </c>
      <c r="E408" s="72" t="str">
        <f>VLOOKUP($B408,'Выгр Торг'!$B:$P,E$1,0)</f>
        <v>Y</v>
      </c>
      <c r="F408" s="72" t="str">
        <f>VLOOKUP($B408,'Выгр Торг'!$B:$P,F$1,0)</f>
        <v>1</v>
      </c>
      <c r="G408" s="36"/>
      <c r="H408" s="28">
        <v>73967</v>
      </c>
      <c r="I408" s="53">
        <f>INDEX($I:$I,MATCH($H408,$C:$C,0))</f>
        <v>600</v>
      </c>
      <c r="J408" s="5" t="s">
        <v>2577</v>
      </c>
      <c r="K408" s="56">
        <f>INDEX($K:$K,MATCH($H408,$C:$C,0))+I408</f>
        <v>6600</v>
      </c>
      <c r="L408" s="14">
        <f>VLOOKUP(K408,Наценка!$A$1:$B$8,2,1)</f>
        <v>1.2</v>
      </c>
      <c r="M408" s="56">
        <f>INDEX($M:$M,MATCH($H408,$C:$C,0))+I408*$M$2</f>
        <v>8670</v>
      </c>
      <c r="N408" s="57">
        <f t="shared" si="48"/>
        <v>8690</v>
      </c>
      <c r="O408" s="72">
        <f>VLOOKUP($B408,'Выгр Торг'!$B:$P,O$1,0)</f>
        <v>6600</v>
      </c>
      <c r="P408" s="72">
        <f>VLOOKUP($B408,'Выгр Торг'!$B:$P,P$1,0)</f>
        <v>8890</v>
      </c>
      <c r="Q408" s="42">
        <f t="shared" si="49"/>
        <v>0</v>
      </c>
      <c r="R408" s="42">
        <f t="shared" si="50"/>
        <v>200</v>
      </c>
      <c r="S408" s="85">
        <f t="shared" si="51"/>
        <v>8690</v>
      </c>
      <c r="T408" s="60">
        <f>IFERROR(VLOOKUP($B408,'Из ГУГЛа'!$B:$G,4,0)*U408+V408,VLOOKUP($B408,'Из ГУГЛа'!$B:$G,4,0))</f>
        <v>8590</v>
      </c>
      <c r="U408" s="15">
        <v>1</v>
      </c>
      <c r="V408" s="76">
        <f>INDEX($AA:$AA,MATCH($H408,$C:$C,0))</f>
        <v>600</v>
      </c>
      <c r="W408" s="74">
        <f t="shared" si="52"/>
        <v>0.31666666666666665</v>
      </c>
      <c r="X408" s="74">
        <f t="shared" si="53"/>
        <v>-1.1641443538998836E-2</v>
      </c>
      <c r="Y408" s="74">
        <f t="shared" si="54"/>
        <v>0.30151515151515151</v>
      </c>
      <c r="Z408" s="76">
        <f>INDEX($Z:$Z,MATCH($H408,$C:$C,0))+V408</f>
        <v>8590</v>
      </c>
      <c r="AB408" s="43" t="str">
        <f>INDEX($AB:$AB,MATCH($H408,$C:$C,0))</f>
        <v>https://motorring.ru/product/31340-erkala-stile-vesta-obogrev-povtoritel-elektro-priora</v>
      </c>
    </row>
    <row r="409" spans="1:28" ht="60" x14ac:dyDescent="0.25">
      <c r="A409" s="71" t="str">
        <f>INDEX('Выгр Торг'!$A:$A,MATCH($B409,'Выгр Торг'!$B:$B,0))</f>
        <v>Боковые зеркала "Salina" в стиле Веста (электропривод, обогрев, с повторителем) для ВАЗ 2110-2112, Лада (Приора, Приора 2)</v>
      </c>
      <c r="B409" s="88">
        <v>137498</v>
      </c>
      <c r="C409" s="72">
        <f>VLOOKUP($B409,'Выгр Торг'!$B:$P,C$1,0)</f>
        <v>121813</v>
      </c>
      <c r="D409" s="71" t="str">
        <f>VLOOKUP($B409,'Выгр Торг'!$B:$P,D$1,0)</f>
        <v>Боковые зеркала "Salina" в стиле Веста (электропривод, обогрев, с повторителем) для ВАЗ 2110-2112, Лада (Приора, Приора 2) (В цвет, Пламя (темно-красный, 193))</v>
      </c>
      <c r="E409" s="72" t="str">
        <f>VLOOKUP($B409,'Выгр Торг'!$B:$P,E$1,0)</f>
        <v>Y</v>
      </c>
      <c r="F409" s="72" t="str">
        <f>VLOOKUP($B409,'Выгр Торг'!$B:$P,F$1,0)</f>
        <v>1</v>
      </c>
      <c r="G409" s="36"/>
      <c r="H409" s="28">
        <v>73967</v>
      </c>
      <c r="I409" s="53">
        <f>INDEX($I:$I,MATCH($H409,$C:$C,0))</f>
        <v>600</v>
      </c>
      <c r="J409" s="5" t="s">
        <v>2577</v>
      </c>
      <c r="K409" s="56">
        <f>INDEX($K:$K,MATCH($H409,$C:$C,0))+I409</f>
        <v>6600</v>
      </c>
      <c r="L409" s="14">
        <f>VLOOKUP(K409,Наценка!$A$1:$B$8,2,1)</f>
        <v>1.2</v>
      </c>
      <c r="M409" s="56">
        <f>INDEX($M:$M,MATCH($H409,$C:$C,0))+I409*$M$2</f>
        <v>8670</v>
      </c>
      <c r="N409" s="57">
        <f t="shared" si="48"/>
        <v>8690</v>
      </c>
      <c r="O409" s="72">
        <f>VLOOKUP($B409,'Выгр Торг'!$B:$P,O$1,0)</f>
        <v>6600</v>
      </c>
      <c r="P409" s="72">
        <f>VLOOKUP($B409,'Выгр Торг'!$B:$P,P$1,0)</f>
        <v>8890</v>
      </c>
      <c r="Q409" s="42">
        <f t="shared" si="49"/>
        <v>0</v>
      </c>
      <c r="R409" s="42">
        <f t="shared" si="50"/>
        <v>200</v>
      </c>
      <c r="S409" s="85">
        <f t="shared" si="51"/>
        <v>8690</v>
      </c>
      <c r="T409" s="60">
        <f>IFERROR(VLOOKUP($B409,'Из ГУГЛа'!$B:$G,4,0)*U409+V409,VLOOKUP($B409,'Из ГУГЛа'!$B:$G,4,0))</f>
        <v>8590</v>
      </c>
      <c r="U409" s="15">
        <v>1</v>
      </c>
      <c r="V409" s="76">
        <f>INDEX($AA:$AA,MATCH($H409,$C:$C,0))</f>
        <v>600</v>
      </c>
      <c r="W409" s="74">
        <f t="shared" si="52"/>
        <v>0.31666666666666665</v>
      </c>
      <c r="X409" s="74">
        <f t="shared" si="53"/>
        <v>-1.1641443538998836E-2</v>
      </c>
      <c r="Y409" s="74">
        <f t="shared" si="54"/>
        <v>0.30151515151515151</v>
      </c>
      <c r="Z409" s="76">
        <f>INDEX($Z:$Z,MATCH($H409,$C:$C,0))+V409</f>
        <v>8590</v>
      </c>
      <c r="AB409" s="43" t="str">
        <f>INDEX($AB:$AB,MATCH($H409,$C:$C,0))</f>
        <v>https://motorring.ru/product/31340-erkala-stile-vesta-obogrev-povtoritel-elektro-priora</v>
      </c>
    </row>
    <row r="410" spans="1:28" ht="75" x14ac:dyDescent="0.25">
      <c r="A410" s="71" t="str">
        <f>INDEX('Выгр Торг'!$A:$A,MATCH($B410,'Выгр Торг'!$B:$B,0))</f>
        <v>Боковые зеркала "Salina" в стиле Веста (электропривод, обогрев, с повторителем) для ВАЗ 2110-2112, Лада (Приора, Приора 2)</v>
      </c>
      <c r="B410" s="88">
        <v>137499</v>
      </c>
      <c r="C410" s="72">
        <f>VLOOKUP($B410,'Выгр Торг'!$B:$P,C$1,0)</f>
        <v>121814</v>
      </c>
      <c r="D410" s="71" t="str">
        <f>VLOOKUP($B410,'Выгр Торг'!$B:$P,D$1,0)</f>
        <v>Боковые зеркала "Salina" в стиле Веста (электропривод, обогрев, с повторителем) для ВАЗ 2110-2112, Лада (Приора, Приора 2) (В цвет, Полюс мира (серо-коричневый, 615))</v>
      </c>
      <c r="E410" s="72" t="str">
        <f>VLOOKUP($B410,'Выгр Торг'!$B:$P,E$1,0)</f>
        <v>Y</v>
      </c>
      <c r="F410" s="72" t="str">
        <f>VLOOKUP($B410,'Выгр Торг'!$B:$P,F$1,0)</f>
        <v>1</v>
      </c>
      <c r="G410" s="36"/>
      <c r="H410" s="28">
        <v>73967</v>
      </c>
      <c r="I410" s="53">
        <f>INDEX($I:$I,MATCH($H410,$C:$C,0))</f>
        <v>600</v>
      </c>
      <c r="J410" s="5" t="s">
        <v>2577</v>
      </c>
      <c r="K410" s="56">
        <f>INDEX($K:$K,MATCH($H410,$C:$C,0))+I410</f>
        <v>6600</v>
      </c>
      <c r="L410" s="14">
        <f>VLOOKUP(K410,Наценка!$A$1:$B$8,2,1)</f>
        <v>1.2</v>
      </c>
      <c r="M410" s="56">
        <f>INDEX($M:$M,MATCH($H410,$C:$C,0))+I410*$M$2</f>
        <v>8670</v>
      </c>
      <c r="N410" s="57">
        <f t="shared" si="48"/>
        <v>8690</v>
      </c>
      <c r="O410" s="72">
        <f>VLOOKUP($B410,'Выгр Торг'!$B:$P,O$1,0)</f>
        <v>6600</v>
      </c>
      <c r="P410" s="72">
        <f>VLOOKUP($B410,'Выгр Торг'!$B:$P,P$1,0)</f>
        <v>8890</v>
      </c>
      <c r="Q410" s="42">
        <f t="shared" si="49"/>
        <v>0</v>
      </c>
      <c r="R410" s="42">
        <f t="shared" si="50"/>
        <v>200</v>
      </c>
      <c r="S410" s="85">
        <f t="shared" si="51"/>
        <v>8690</v>
      </c>
      <c r="T410" s="60">
        <f>IFERROR(VLOOKUP($B410,'Из ГУГЛа'!$B:$G,4,0)*U410+V410,VLOOKUP($B410,'Из ГУГЛа'!$B:$G,4,0))</f>
        <v>8590</v>
      </c>
      <c r="U410" s="15">
        <v>1</v>
      </c>
      <c r="V410" s="76">
        <f>INDEX($AA:$AA,MATCH($H410,$C:$C,0))</f>
        <v>600</v>
      </c>
      <c r="W410" s="74">
        <f t="shared" si="52"/>
        <v>0.31666666666666665</v>
      </c>
      <c r="X410" s="74">
        <f t="shared" si="53"/>
        <v>-1.1641443538998836E-2</v>
      </c>
      <c r="Y410" s="74">
        <f t="shared" si="54"/>
        <v>0.30151515151515151</v>
      </c>
      <c r="Z410" s="76">
        <f>INDEX($Z:$Z,MATCH($H410,$C:$C,0))+V410</f>
        <v>8590</v>
      </c>
      <c r="AB410" s="43" t="str">
        <f>INDEX($AB:$AB,MATCH($H410,$C:$C,0))</f>
        <v>https://motorring.ru/product/31340-erkala-stile-vesta-obogrev-povtoritel-elektro-priora</v>
      </c>
    </row>
    <row r="411" spans="1:28" ht="75" x14ac:dyDescent="0.25">
      <c r="A411" s="71" t="str">
        <f>INDEX('Выгр Торг'!$A:$A,MATCH($B411,'Выгр Торг'!$B:$B,0))</f>
        <v>Боковые зеркала "Salina" в стиле Веста (электропривод, обогрев, с повторителем) для ВАЗ 2110-2112, Лада (Приора, Приора 2)</v>
      </c>
      <c r="B411" s="88">
        <v>137500</v>
      </c>
      <c r="C411" s="72">
        <f>VLOOKUP($B411,'Выгр Торг'!$B:$P,C$1,0)</f>
        <v>121815</v>
      </c>
      <c r="D411" s="71" t="str">
        <f>VLOOKUP($B411,'Выгр Торг'!$B:$P,D$1,0)</f>
        <v>Боковые зеркала "Salina" в стиле Веста (электропривод, обогрев, с повторителем) для ВАЗ 2110-2112, Лада (Приора, Приора 2) (В цвет, Портвейн (темно-вишневый металлик, 192))</v>
      </c>
      <c r="E411" s="72" t="str">
        <f>VLOOKUP($B411,'Выгр Торг'!$B:$P,E$1,0)</f>
        <v>Y</v>
      </c>
      <c r="F411" s="72" t="str">
        <f>VLOOKUP($B411,'Выгр Торг'!$B:$P,F$1,0)</f>
        <v>1</v>
      </c>
      <c r="G411" s="36"/>
      <c r="H411" s="28">
        <v>73967</v>
      </c>
      <c r="I411" s="53">
        <f>INDEX($I:$I,MATCH($H411,$C:$C,0))</f>
        <v>600</v>
      </c>
      <c r="J411" s="5" t="s">
        <v>2577</v>
      </c>
      <c r="K411" s="56">
        <f>INDEX($K:$K,MATCH($H411,$C:$C,0))+I411</f>
        <v>6600</v>
      </c>
      <c r="L411" s="14">
        <f>VLOOKUP(K411,Наценка!$A$1:$B$8,2,1)</f>
        <v>1.2</v>
      </c>
      <c r="M411" s="56">
        <f>INDEX($M:$M,MATCH($H411,$C:$C,0))+I411*$M$2</f>
        <v>8670</v>
      </c>
      <c r="N411" s="57">
        <f t="shared" si="48"/>
        <v>8690</v>
      </c>
      <c r="O411" s="72">
        <f>VLOOKUP($B411,'Выгр Торг'!$B:$P,O$1,0)</f>
        <v>6600</v>
      </c>
      <c r="P411" s="72">
        <f>VLOOKUP($B411,'Выгр Торг'!$B:$P,P$1,0)</f>
        <v>8890</v>
      </c>
      <c r="Q411" s="42">
        <f t="shared" si="49"/>
        <v>0</v>
      </c>
      <c r="R411" s="42">
        <f t="shared" si="50"/>
        <v>200</v>
      </c>
      <c r="S411" s="85">
        <f t="shared" si="51"/>
        <v>8690</v>
      </c>
      <c r="T411" s="60">
        <f>IFERROR(VLOOKUP($B411,'Из ГУГЛа'!$B:$G,4,0)*U411+V411,VLOOKUP($B411,'Из ГУГЛа'!$B:$G,4,0))</f>
        <v>8590</v>
      </c>
      <c r="U411" s="15">
        <v>1</v>
      </c>
      <c r="V411" s="76">
        <f>INDEX($AA:$AA,MATCH($H411,$C:$C,0))</f>
        <v>600</v>
      </c>
      <c r="W411" s="74">
        <f t="shared" si="52"/>
        <v>0.31666666666666665</v>
      </c>
      <c r="X411" s="74">
        <f t="shared" si="53"/>
        <v>-1.1641443538998836E-2</v>
      </c>
      <c r="Y411" s="74">
        <f t="shared" si="54"/>
        <v>0.30151515151515151</v>
      </c>
      <c r="Z411" s="76">
        <f>INDEX($Z:$Z,MATCH($H411,$C:$C,0))+V411</f>
        <v>8590</v>
      </c>
      <c r="AB411" s="43" t="str">
        <f>INDEX($AB:$AB,MATCH($H411,$C:$C,0))</f>
        <v>https://motorring.ru/product/31340-erkala-stile-vesta-obogrev-povtoritel-elektro-priora</v>
      </c>
    </row>
    <row r="412" spans="1:28" ht="60" x14ac:dyDescent="0.25">
      <c r="A412" s="71" t="str">
        <f>INDEX('Выгр Торг'!$A:$A,MATCH($B412,'Выгр Торг'!$B:$B,0))</f>
        <v>Боковые зеркала "Salina" в стиле Веста (электропривод, обогрев, с повторителем) для ВАЗ 2110-2112, Лада (Приора, Приора 2)</v>
      </c>
      <c r="B412" s="88">
        <v>137501</v>
      </c>
      <c r="C412" s="72">
        <f>VLOOKUP($B412,'Выгр Торг'!$B:$P,C$1,0)</f>
        <v>121816</v>
      </c>
      <c r="D412" s="71" t="str">
        <f>VLOOKUP($B412,'Выгр Торг'!$B:$P,D$1,0)</f>
        <v>Боковые зеркала "Salina" в стиле Веста (электропривод, обогрев, с повторителем) для ВАЗ 2110-2112, Лада (Приора, Приора 2) (В цвет, Приз (серебристо-бежевый, 276))</v>
      </c>
      <c r="E412" s="72" t="str">
        <f>VLOOKUP($B412,'Выгр Торг'!$B:$P,E$1,0)</f>
        <v>Y</v>
      </c>
      <c r="F412" s="72" t="str">
        <f>VLOOKUP($B412,'Выгр Торг'!$B:$P,F$1,0)</f>
        <v>1</v>
      </c>
      <c r="G412" s="36"/>
      <c r="H412" s="28">
        <v>73967</v>
      </c>
      <c r="I412" s="53">
        <f>INDEX($I:$I,MATCH($H412,$C:$C,0))</f>
        <v>600</v>
      </c>
      <c r="J412" s="5" t="s">
        <v>2577</v>
      </c>
      <c r="K412" s="56">
        <f>INDEX($K:$K,MATCH($H412,$C:$C,0))+I412</f>
        <v>6600</v>
      </c>
      <c r="L412" s="14">
        <f>VLOOKUP(K412,Наценка!$A$1:$B$8,2,1)</f>
        <v>1.2</v>
      </c>
      <c r="M412" s="56">
        <f>INDEX($M:$M,MATCH($H412,$C:$C,0))+I412*$M$2</f>
        <v>8670</v>
      </c>
      <c r="N412" s="57">
        <f t="shared" si="48"/>
        <v>8690</v>
      </c>
      <c r="O412" s="72">
        <f>VLOOKUP($B412,'Выгр Торг'!$B:$P,O$1,0)</f>
        <v>6600</v>
      </c>
      <c r="P412" s="72">
        <f>VLOOKUP($B412,'Выгр Торг'!$B:$P,P$1,0)</f>
        <v>8890</v>
      </c>
      <c r="Q412" s="42">
        <f t="shared" si="49"/>
        <v>0</v>
      </c>
      <c r="R412" s="42">
        <f t="shared" si="50"/>
        <v>200</v>
      </c>
      <c r="S412" s="85">
        <f t="shared" si="51"/>
        <v>8690</v>
      </c>
      <c r="T412" s="60">
        <f>IFERROR(VLOOKUP($B412,'Из ГУГЛа'!$B:$G,4,0)*U412+V412,VLOOKUP($B412,'Из ГУГЛа'!$B:$G,4,0))</f>
        <v>8590</v>
      </c>
      <c r="U412" s="15">
        <v>1</v>
      </c>
      <c r="V412" s="76">
        <f>INDEX($AA:$AA,MATCH($H412,$C:$C,0))</f>
        <v>600</v>
      </c>
      <c r="W412" s="74">
        <f t="shared" si="52"/>
        <v>0.31666666666666665</v>
      </c>
      <c r="X412" s="74">
        <f t="shared" si="53"/>
        <v>-1.1641443538998836E-2</v>
      </c>
      <c r="Y412" s="74">
        <f t="shared" si="54"/>
        <v>0.30151515151515151</v>
      </c>
      <c r="Z412" s="76">
        <f>INDEX($Z:$Z,MATCH($H412,$C:$C,0))+V412</f>
        <v>8590</v>
      </c>
      <c r="AB412" s="43" t="str">
        <f>INDEX($AB:$AB,MATCH($H412,$C:$C,0))</f>
        <v>https://motorring.ru/product/31340-erkala-stile-vesta-obogrev-povtoritel-elektro-priora</v>
      </c>
    </row>
    <row r="413" spans="1:28" ht="75" x14ac:dyDescent="0.25">
      <c r="A413" s="71" t="str">
        <f>INDEX('Выгр Торг'!$A:$A,MATCH($B413,'Выгр Торг'!$B:$B,0))</f>
        <v>Боковые зеркала "Salina" в стиле Веста (электропривод, обогрев, с повторителем) для ВАЗ 2110-2112, Лада (Приора, Приора 2)</v>
      </c>
      <c r="B413" s="88">
        <v>137502</v>
      </c>
      <c r="C413" s="72">
        <f>VLOOKUP($B413,'Выгр Торг'!$B:$P,C$1,0)</f>
        <v>121817</v>
      </c>
      <c r="D413" s="71" t="str">
        <f>VLOOKUP($B413,'Выгр Торг'!$B:$P,D$1,0)</f>
        <v>Боковые зеркала "Salina" в стиле Веста (электропривод, обогрев, с повторителем) для ВАЗ 2110-2112, Лада (Приора, Приора 2) (В цвет, Рапсодия (серебристо-ярко-синий, 448))</v>
      </c>
      <c r="E413" s="72" t="str">
        <f>VLOOKUP($B413,'Выгр Торг'!$B:$P,E$1,0)</f>
        <v>Y</v>
      </c>
      <c r="F413" s="72" t="str">
        <f>VLOOKUP($B413,'Выгр Торг'!$B:$P,F$1,0)</f>
        <v>1</v>
      </c>
      <c r="G413" s="36"/>
      <c r="H413" s="28">
        <v>73967</v>
      </c>
      <c r="I413" s="53">
        <f>INDEX($I:$I,MATCH($H413,$C:$C,0))</f>
        <v>600</v>
      </c>
      <c r="J413" s="5" t="s">
        <v>2577</v>
      </c>
      <c r="K413" s="56">
        <f>INDEX($K:$K,MATCH($H413,$C:$C,0))+I413</f>
        <v>6600</v>
      </c>
      <c r="L413" s="14">
        <f>VLOOKUP(K413,Наценка!$A$1:$B$8,2,1)</f>
        <v>1.2</v>
      </c>
      <c r="M413" s="56">
        <f>INDEX($M:$M,MATCH($H413,$C:$C,0))+I413*$M$2</f>
        <v>8670</v>
      </c>
      <c r="N413" s="57">
        <f t="shared" si="48"/>
        <v>8690</v>
      </c>
      <c r="O413" s="72">
        <f>VLOOKUP($B413,'Выгр Торг'!$B:$P,O$1,0)</f>
        <v>6600</v>
      </c>
      <c r="P413" s="72">
        <f>VLOOKUP($B413,'Выгр Торг'!$B:$P,P$1,0)</f>
        <v>8890</v>
      </c>
      <c r="Q413" s="42">
        <f t="shared" si="49"/>
        <v>0</v>
      </c>
      <c r="R413" s="42">
        <f t="shared" si="50"/>
        <v>200</v>
      </c>
      <c r="S413" s="85">
        <f t="shared" si="51"/>
        <v>8690</v>
      </c>
      <c r="T413" s="60">
        <f>IFERROR(VLOOKUP($B413,'Из ГУГЛа'!$B:$G,4,0)*U413+V413,VLOOKUP($B413,'Из ГУГЛа'!$B:$G,4,0))</f>
        <v>8590</v>
      </c>
      <c r="U413" s="15">
        <v>1</v>
      </c>
      <c r="V413" s="76">
        <f>INDEX($AA:$AA,MATCH($H413,$C:$C,0))</f>
        <v>600</v>
      </c>
      <c r="W413" s="74">
        <f t="shared" si="52"/>
        <v>0.31666666666666665</v>
      </c>
      <c r="X413" s="74">
        <f t="shared" si="53"/>
        <v>-1.1641443538998836E-2</v>
      </c>
      <c r="Y413" s="74">
        <f t="shared" si="54"/>
        <v>0.30151515151515151</v>
      </c>
      <c r="Z413" s="76">
        <f>INDEX($Z:$Z,MATCH($H413,$C:$C,0))+V413</f>
        <v>8590</v>
      </c>
      <c r="AB413" s="43" t="str">
        <f>INDEX($AB:$AB,MATCH($H413,$C:$C,0))</f>
        <v>https://motorring.ru/product/31340-erkala-stile-vesta-obogrev-povtoritel-elektro-priora</v>
      </c>
    </row>
    <row r="414" spans="1:28" ht="75" x14ac:dyDescent="0.25">
      <c r="A414" s="71" t="str">
        <f>INDEX('Выгр Торг'!$A:$A,MATCH($B414,'Выгр Торг'!$B:$B,0))</f>
        <v>Боковые зеркала "Salina" в стиле Веста (электропривод, обогрев, с повторителем) для ВАЗ 2110-2112, Лада (Приора, Приора 2)</v>
      </c>
      <c r="B414" s="88">
        <v>137503</v>
      </c>
      <c r="C414" s="72">
        <f>VLOOKUP($B414,'Выгр Торг'!$B:$P,C$1,0)</f>
        <v>121818</v>
      </c>
      <c r="D414" s="71" t="str">
        <f>VLOOKUP($B414,'Выгр Торг'!$B:$P,D$1,0)</f>
        <v>Боковые зеркала "Salina" в стиле Веста (электропривод, обогрев, с повторителем) для ВАЗ 2110-2112, Лада (Приора, Приора 2) (В цвет, Робин гуд (черный с изумрудно-зеленым отливом, 391))</v>
      </c>
      <c r="E414" s="72" t="str">
        <f>VLOOKUP($B414,'Выгр Торг'!$B:$P,E$1,0)</f>
        <v>Y</v>
      </c>
      <c r="F414" s="72" t="str">
        <f>VLOOKUP($B414,'Выгр Торг'!$B:$P,F$1,0)</f>
        <v>1</v>
      </c>
      <c r="G414" s="36"/>
      <c r="H414" s="28">
        <v>73967</v>
      </c>
      <c r="I414" s="53">
        <f>INDEX($I:$I,MATCH($H414,$C:$C,0))</f>
        <v>600</v>
      </c>
      <c r="J414" s="5" t="s">
        <v>2577</v>
      </c>
      <c r="K414" s="56">
        <f>INDEX($K:$K,MATCH($H414,$C:$C,0))+I414</f>
        <v>6600</v>
      </c>
      <c r="L414" s="14">
        <f>VLOOKUP(K414,Наценка!$A$1:$B$8,2,1)</f>
        <v>1.2</v>
      </c>
      <c r="M414" s="56">
        <f>INDEX($M:$M,MATCH($H414,$C:$C,0))+I414*$M$2</f>
        <v>8670</v>
      </c>
      <c r="N414" s="57">
        <f t="shared" si="48"/>
        <v>8690</v>
      </c>
      <c r="O414" s="72">
        <f>VLOOKUP($B414,'Выгр Торг'!$B:$P,O$1,0)</f>
        <v>6600</v>
      </c>
      <c r="P414" s="72">
        <f>VLOOKUP($B414,'Выгр Торг'!$B:$P,P$1,0)</f>
        <v>8890</v>
      </c>
      <c r="Q414" s="42">
        <f t="shared" si="49"/>
        <v>0</v>
      </c>
      <c r="R414" s="42">
        <f t="shared" si="50"/>
        <v>200</v>
      </c>
      <c r="S414" s="85">
        <f t="shared" si="51"/>
        <v>8690</v>
      </c>
      <c r="T414" s="60">
        <f>IFERROR(VLOOKUP($B414,'Из ГУГЛа'!$B:$G,4,0)*U414+V414,VLOOKUP($B414,'Из ГУГЛа'!$B:$G,4,0))</f>
        <v>8590</v>
      </c>
      <c r="U414" s="15">
        <v>1</v>
      </c>
      <c r="V414" s="76">
        <f>INDEX($AA:$AA,MATCH($H414,$C:$C,0))</f>
        <v>600</v>
      </c>
      <c r="W414" s="74">
        <f t="shared" si="52"/>
        <v>0.31666666666666665</v>
      </c>
      <c r="X414" s="74">
        <f t="shared" si="53"/>
        <v>-1.1641443538998836E-2</v>
      </c>
      <c r="Y414" s="74">
        <f t="shared" si="54"/>
        <v>0.30151515151515151</v>
      </c>
      <c r="Z414" s="76">
        <f>INDEX($Z:$Z,MATCH($H414,$C:$C,0))+V414</f>
        <v>8590</v>
      </c>
      <c r="AB414" s="43" t="str">
        <f>INDEX($AB:$AB,MATCH($H414,$C:$C,0))</f>
        <v>https://motorring.ru/product/31340-erkala-stile-vesta-obogrev-povtoritel-elektro-priora</v>
      </c>
    </row>
    <row r="415" spans="1:28" ht="75" x14ac:dyDescent="0.25">
      <c r="A415" s="71" t="str">
        <f>INDEX('Выгр Торг'!$A:$A,MATCH($B415,'Выгр Торг'!$B:$B,0))</f>
        <v>Боковые зеркала "Salina" в стиле Веста (электропривод, обогрев, с повторителем) для ВАЗ 2110-2112, Лада (Приора, Приора 2)</v>
      </c>
      <c r="B415" s="88">
        <v>137504</v>
      </c>
      <c r="C415" s="72">
        <f>VLOOKUP($B415,'Выгр Торг'!$B:$P,C$1,0)</f>
        <v>121819</v>
      </c>
      <c r="D415" s="71" t="str">
        <f>VLOOKUP($B415,'Выгр Торг'!$B:$P,D$1,0)</f>
        <v>Боковые зеркала "Salina" в стиле Веста (электропривод, обогрев, с повторителем) для ВАЗ 2110-2112, Лада (Приора, Приора 2) (В цвет, Снежная королева (серебристый, 690))</v>
      </c>
      <c r="E415" s="72" t="str">
        <f>VLOOKUP($B415,'Выгр Торг'!$B:$P,E$1,0)</f>
        <v>Y</v>
      </c>
      <c r="F415" s="72" t="str">
        <f>VLOOKUP($B415,'Выгр Торг'!$B:$P,F$1,0)</f>
        <v>1</v>
      </c>
      <c r="G415" s="36"/>
      <c r="H415" s="28">
        <v>73967</v>
      </c>
      <c r="I415" s="53">
        <f>INDEX($I:$I,MATCH($H415,$C:$C,0))</f>
        <v>600</v>
      </c>
      <c r="J415" s="5" t="s">
        <v>2577</v>
      </c>
      <c r="K415" s="56">
        <f>INDEX($K:$K,MATCH($H415,$C:$C,0))+I415</f>
        <v>6600</v>
      </c>
      <c r="L415" s="14">
        <f>VLOOKUP(K415,Наценка!$A$1:$B$8,2,1)</f>
        <v>1.2</v>
      </c>
      <c r="M415" s="56">
        <f>INDEX($M:$M,MATCH($H415,$C:$C,0))+I415*$M$2</f>
        <v>8670</v>
      </c>
      <c r="N415" s="57">
        <f t="shared" si="48"/>
        <v>8690</v>
      </c>
      <c r="O415" s="72">
        <f>VLOOKUP($B415,'Выгр Торг'!$B:$P,O$1,0)</f>
        <v>6600</v>
      </c>
      <c r="P415" s="72">
        <f>VLOOKUP($B415,'Выгр Торг'!$B:$P,P$1,0)</f>
        <v>8890</v>
      </c>
      <c r="Q415" s="42">
        <f t="shared" si="49"/>
        <v>0</v>
      </c>
      <c r="R415" s="42">
        <f t="shared" si="50"/>
        <v>200</v>
      </c>
      <c r="S415" s="85">
        <f t="shared" si="51"/>
        <v>8690</v>
      </c>
      <c r="T415" s="60">
        <f>IFERROR(VLOOKUP($B415,'Из ГУГЛа'!$B:$G,4,0)*U415+V415,VLOOKUP($B415,'Из ГУГЛа'!$B:$G,4,0))</f>
        <v>8590</v>
      </c>
      <c r="U415" s="15">
        <v>1</v>
      </c>
      <c r="V415" s="76">
        <f>INDEX($AA:$AA,MATCH($H415,$C:$C,0))</f>
        <v>600</v>
      </c>
      <c r="W415" s="74">
        <f t="shared" si="52"/>
        <v>0.31666666666666665</v>
      </c>
      <c r="X415" s="74">
        <f t="shared" si="53"/>
        <v>-1.1641443538998836E-2</v>
      </c>
      <c r="Y415" s="74">
        <f t="shared" si="54"/>
        <v>0.30151515151515151</v>
      </c>
      <c r="Z415" s="76">
        <f>INDEX($Z:$Z,MATCH($H415,$C:$C,0))+V415</f>
        <v>8590</v>
      </c>
      <c r="AB415" s="43" t="str">
        <f>INDEX($AB:$AB,MATCH($H415,$C:$C,0))</f>
        <v>https://motorring.ru/product/31340-erkala-stile-vesta-obogrev-povtoritel-elektro-priora</v>
      </c>
    </row>
    <row r="416" spans="1:28" ht="75" x14ac:dyDescent="0.25">
      <c r="A416" s="71" t="str">
        <f>INDEX('Выгр Торг'!$A:$A,MATCH($B416,'Выгр Торг'!$B:$B,0))</f>
        <v>Боковые зеркала "Salina" в стиле Веста (электропривод, обогрев, с повторителем) для ВАЗ 2110-2112, Лада (Приора, Приора 2)</v>
      </c>
      <c r="B416" s="88">
        <v>137505</v>
      </c>
      <c r="C416" s="72">
        <f>VLOOKUP($B416,'Выгр Торг'!$B:$P,C$1,0)</f>
        <v>121820</v>
      </c>
      <c r="D416" s="71" t="str">
        <f>VLOOKUP($B416,'Выгр Торг'!$B:$P,D$1,0)</f>
        <v>Боковые зеркала "Salina" в стиле Веста (электропривод, обогрев, с повторителем) для ВАЗ 2110-2112, Лада (Приора, Приора 2) (В цвет, Сочи (серебристо-серо-зеленоватый, 360))</v>
      </c>
      <c r="E416" s="72" t="str">
        <f>VLOOKUP($B416,'Выгр Торг'!$B:$P,E$1,0)</f>
        <v>Y</v>
      </c>
      <c r="F416" s="72" t="str">
        <f>VLOOKUP($B416,'Выгр Торг'!$B:$P,F$1,0)</f>
        <v>1</v>
      </c>
      <c r="G416" s="36"/>
      <c r="H416" s="28">
        <v>73967</v>
      </c>
      <c r="I416" s="53">
        <f>INDEX($I:$I,MATCH($H416,$C:$C,0))</f>
        <v>600</v>
      </c>
      <c r="J416" s="5" t="s">
        <v>2577</v>
      </c>
      <c r="K416" s="56">
        <f>INDEX($K:$K,MATCH($H416,$C:$C,0))+I416</f>
        <v>6600</v>
      </c>
      <c r="L416" s="14">
        <f>VLOOKUP(K416,Наценка!$A$1:$B$8,2,1)</f>
        <v>1.2</v>
      </c>
      <c r="M416" s="56">
        <f>INDEX($M:$M,MATCH($H416,$C:$C,0))+I416*$M$2</f>
        <v>8670</v>
      </c>
      <c r="N416" s="57">
        <f t="shared" si="48"/>
        <v>8690</v>
      </c>
      <c r="O416" s="72">
        <f>VLOOKUP($B416,'Выгр Торг'!$B:$P,O$1,0)</f>
        <v>6600</v>
      </c>
      <c r="P416" s="72">
        <f>VLOOKUP($B416,'Выгр Торг'!$B:$P,P$1,0)</f>
        <v>8890</v>
      </c>
      <c r="Q416" s="42">
        <f t="shared" si="49"/>
        <v>0</v>
      </c>
      <c r="R416" s="42">
        <f t="shared" si="50"/>
        <v>200</v>
      </c>
      <c r="S416" s="85">
        <f t="shared" si="51"/>
        <v>8690</v>
      </c>
      <c r="T416" s="60">
        <f>IFERROR(VLOOKUP($B416,'Из ГУГЛа'!$B:$G,4,0)*U416+V416,VLOOKUP($B416,'Из ГУГЛа'!$B:$G,4,0))</f>
        <v>8590</v>
      </c>
      <c r="U416" s="15">
        <v>1</v>
      </c>
      <c r="V416" s="76">
        <f>INDEX($AA:$AA,MATCH($H416,$C:$C,0))</f>
        <v>600</v>
      </c>
      <c r="W416" s="74">
        <f t="shared" si="52"/>
        <v>0.31666666666666665</v>
      </c>
      <c r="X416" s="74">
        <f t="shared" si="53"/>
        <v>-1.1641443538998836E-2</v>
      </c>
      <c r="Y416" s="74">
        <f t="shared" si="54"/>
        <v>0.30151515151515151</v>
      </c>
      <c r="Z416" s="76">
        <f>INDEX($Z:$Z,MATCH($H416,$C:$C,0))+V416</f>
        <v>8590</v>
      </c>
      <c r="AB416" s="43" t="str">
        <f>INDEX($AB:$AB,MATCH($H416,$C:$C,0))</f>
        <v>https://motorring.ru/product/31340-erkala-stile-vesta-obogrev-povtoritel-elektro-priora</v>
      </c>
    </row>
    <row r="417" spans="1:28" ht="60" x14ac:dyDescent="0.25">
      <c r="A417" s="71" t="str">
        <f>INDEX('Выгр Торг'!$A:$A,MATCH($B417,'Выгр Торг'!$B:$B,0))</f>
        <v>Боковые зеркала "Salina" в стиле Веста (электропривод, обогрев, с повторителем) для ВАЗ 2110-2112, Лада (Приора, Приора 2)</v>
      </c>
      <c r="B417" s="88">
        <v>137506</v>
      </c>
      <c r="C417" s="72">
        <f>VLOOKUP($B417,'Выгр Торг'!$B:$P,C$1,0)</f>
        <v>121821</v>
      </c>
      <c r="D417" s="71" t="str">
        <f>VLOOKUP($B417,'Выгр Торг'!$B:$P,D$1,0)</f>
        <v>Боковые зеркала "Salina" в стиле Веста (электропривод, обогрев, с повторителем) для ВАЗ 2110-2112, Лада (Приора, Приора 2) (В цвет, Талая вода (светло-серый, 206))</v>
      </c>
      <c r="E417" s="72" t="str">
        <f>VLOOKUP($B417,'Выгр Торг'!$B:$P,E$1,0)</f>
        <v>Y</v>
      </c>
      <c r="F417" s="72" t="str">
        <f>VLOOKUP($B417,'Выгр Торг'!$B:$P,F$1,0)</f>
        <v>1</v>
      </c>
      <c r="G417" s="36"/>
      <c r="H417" s="28">
        <v>73967</v>
      </c>
      <c r="I417" s="53">
        <f>INDEX($I:$I,MATCH($H417,$C:$C,0))</f>
        <v>600</v>
      </c>
      <c r="J417" s="5" t="s">
        <v>2577</v>
      </c>
      <c r="K417" s="56">
        <f>INDEX($K:$K,MATCH($H417,$C:$C,0))+I417</f>
        <v>6600</v>
      </c>
      <c r="L417" s="14">
        <f>VLOOKUP(K417,Наценка!$A$1:$B$8,2,1)</f>
        <v>1.2</v>
      </c>
      <c r="M417" s="56">
        <f>INDEX($M:$M,MATCH($H417,$C:$C,0))+I417*$M$2</f>
        <v>8670</v>
      </c>
      <c r="N417" s="57">
        <f t="shared" si="48"/>
        <v>8690</v>
      </c>
      <c r="O417" s="72">
        <f>VLOOKUP($B417,'Выгр Торг'!$B:$P,O$1,0)</f>
        <v>6600</v>
      </c>
      <c r="P417" s="72">
        <f>VLOOKUP($B417,'Выгр Торг'!$B:$P,P$1,0)</f>
        <v>8890</v>
      </c>
      <c r="Q417" s="42">
        <f t="shared" si="49"/>
        <v>0</v>
      </c>
      <c r="R417" s="42">
        <f t="shared" si="50"/>
        <v>200</v>
      </c>
      <c r="S417" s="85">
        <f t="shared" si="51"/>
        <v>8690</v>
      </c>
      <c r="T417" s="60">
        <f>IFERROR(VLOOKUP($B417,'Из ГУГЛа'!$B:$G,4,0)*U417+V417,VLOOKUP($B417,'Из ГУГЛа'!$B:$G,4,0))</f>
        <v>8590</v>
      </c>
      <c r="U417" s="15">
        <v>1</v>
      </c>
      <c r="V417" s="76">
        <f>INDEX($AA:$AA,MATCH($H417,$C:$C,0))</f>
        <v>600</v>
      </c>
      <c r="W417" s="74">
        <f t="shared" si="52"/>
        <v>0.31666666666666665</v>
      </c>
      <c r="X417" s="74">
        <f t="shared" si="53"/>
        <v>-1.1641443538998836E-2</v>
      </c>
      <c r="Y417" s="74">
        <f t="shared" si="54"/>
        <v>0.30151515151515151</v>
      </c>
      <c r="Z417" s="76">
        <f>INDEX($Z:$Z,MATCH($H417,$C:$C,0))+V417</f>
        <v>8590</v>
      </c>
      <c r="AB417" s="43" t="str">
        <f>INDEX($AB:$AB,MATCH($H417,$C:$C,0))</f>
        <v>https://motorring.ru/product/31340-erkala-stile-vesta-obogrev-povtoritel-elektro-priora</v>
      </c>
    </row>
    <row r="418" spans="1:28" ht="60" x14ac:dyDescent="0.25">
      <c r="A418" s="71" t="str">
        <f>INDEX('Выгр Торг'!$A:$A,MATCH($B418,'Выгр Торг'!$B:$B,0))</f>
        <v>Боковые зеркала "Salina" в стиле Веста (электропривод, обогрев, с повторителем) для ВАЗ 2110-2112, Лада (Приора, Приора 2)</v>
      </c>
      <c r="B418" s="88">
        <v>137507</v>
      </c>
      <c r="C418" s="72">
        <f>VLOOKUP($B418,'Выгр Торг'!$B:$P,C$1,0)</f>
        <v>121822</v>
      </c>
      <c r="D418" s="71" t="str">
        <f>VLOOKUP($B418,'Выгр Торг'!$B:$P,D$1,0)</f>
        <v>Боковые зеркала "Salina" в стиле Веста (электропривод, обогрев, с повторителем) для ВАЗ 2110-2112, Лада (Приора, Приора 2) (В цвет, Терра (коричневый, 507))</v>
      </c>
      <c r="E418" s="72" t="str">
        <f>VLOOKUP($B418,'Выгр Торг'!$B:$P,E$1,0)</f>
        <v>Y</v>
      </c>
      <c r="F418" s="72" t="str">
        <f>VLOOKUP($B418,'Выгр Торг'!$B:$P,F$1,0)</f>
        <v>1</v>
      </c>
      <c r="G418" s="36"/>
      <c r="H418" s="28">
        <v>73967</v>
      </c>
      <c r="I418" s="53">
        <f>INDEX($I:$I,MATCH($H418,$C:$C,0))</f>
        <v>600</v>
      </c>
      <c r="J418" s="5" t="s">
        <v>2577</v>
      </c>
      <c r="K418" s="56">
        <f>INDEX($K:$K,MATCH($H418,$C:$C,0))+I418</f>
        <v>6600</v>
      </c>
      <c r="L418" s="14">
        <f>VLOOKUP(K418,Наценка!$A$1:$B$8,2,1)</f>
        <v>1.2</v>
      </c>
      <c r="M418" s="56">
        <f>INDEX($M:$M,MATCH($H418,$C:$C,0))+I418*$M$2</f>
        <v>8670</v>
      </c>
      <c r="N418" s="57">
        <f t="shared" si="48"/>
        <v>8690</v>
      </c>
      <c r="O418" s="72">
        <f>VLOOKUP($B418,'Выгр Торг'!$B:$P,O$1,0)</f>
        <v>6600</v>
      </c>
      <c r="P418" s="72">
        <f>VLOOKUP($B418,'Выгр Торг'!$B:$P,P$1,0)</f>
        <v>8890</v>
      </c>
      <c r="Q418" s="42">
        <f t="shared" si="49"/>
        <v>0</v>
      </c>
      <c r="R418" s="42">
        <f t="shared" si="50"/>
        <v>200</v>
      </c>
      <c r="S418" s="85">
        <f t="shared" si="51"/>
        <v>8690</v>
      </c>
      <c r="T418" s="60">
        <f>IFERROR(VLOOKUP($B418,'Из ГУГЛа'!$B:$G,4,0)*U418+V418,VLOOKUP($B418,'Из ГУГЛа'!$B:$G,4,0))</f>
        <v>8590</v>
      </c>
      <c r="U418" s="15">
        <v>1</v>
      </c>
      <c r="V418" s="76">
        <f>INDEX($AA:$AA,MATCH($H418,$C:$C,0))</f>
        <v>600</v>
      </c>
      <c r="W418" s="74">
        <f t="shared" si="52"/>
        <v>0.31666666666666665</v>
      </c>
      <c r="X418" s="74">
        <f t="shared" si="53"/>
        <v>-1.1641443538998836E-2</v>
      </c>
      <c r="Y418" s="74">
        <f t="shared" si="54"/>
        <v>0.30151515151515151</v>
      </c>
      <c r="Z418" s="76">
        <f>INDEX($Z:$Z,MATCH($H418,$C:$C,0))+V418</f>
        <v>8590</v>
      </c>
      <c r="AB418" s="43" t="str">
        <f>INDEX($AB:$AB,MATCH($H418,$C:$C,0))</f>
        <v>https://motorring.ru/product/31340-erkala-stile-vesta-obogrev-povtoritel-elektro-priora</v>
      </c>
    </row>
    <row r="419" spans="1:28" ht="60" x14ac:dyDescent="0.25">
      <c r="A419" s="71" t="str">
        <f>INDEX('Выгр Торг'!$A:$A,MATCH($B419,'Выгр Торг'!$B:$B,0))</f>
        <v>Боковые зеркала "Salina" в стиле Веста (электропривод, обогрев, с повторителем) для ВАЗ 2110-2112, Лада (Приора, Приора 2)</v>
      </c>
      <c r="B419" s="88">
        <v>137508</v>
      </c>
      <c r="C419" s="72">
        <f>VLOOKUP($B419,'Выгр Торг'!$B:$P,C$1,0)</f>
        <v>121823</v>
      </c>
      <c r="D419" s="71" t="str">
        <f>VLOOKUP($B419,'Выгр Торг'!$B:$P,D$1,0)</f>
        <v>Боковые зеркала "Salina" в стиле Веста (электропривод, обогрев, с повторителем) для ВАЗ 2110-2112, Лада (Приора, Приора 2) (В цвет, Триумф (серебристо-красный, 100))</v>
      </c>
      <c r="E419" s="72" t="str">
        <f>VLOOKUP($B419,'Выгр Торг'!$B:$P,E$1,0)</f>
        <v>Y</v>
      </c>
      <c r="F419" s="72" t="str">
        <f>VLOOKUP($B419,'Выгр Торг'!$B:$P,F$1,0)</f>
        <v>1</v>
      </c>
      <c r="G419" s="36"/>
      <c r="H419" s="28">
        <v>73967</v>
      </c>
      <c r="I419" s="53">
        <f>INDEX($I:$I,MATCH($H419,$C:$C,0))</f>
        <v>600</v>
      </c>
      <c r="J419" s="5" t="s">
        <v>2577</v>
      </c>
      <c r="K419" s="56">
        <f>INDEX($K:$K,MATCH($H419,$C:$C,0))+I419</f>
        <v>6600</v>
      </c>
      <c r="L419" s="14">
        <f>VLOOKUP(K419,Наценка!$A$1:$B$8,2,1)</f>
        <v>1.2</v>
      </c>
      <c r="M419" s="56">
        <f>INDEX($M:$M,MATCH($H419,$C:$C,0))+I419*$M$2</f>
        <v>8670</v>
      </c>
      <c r="N419" s="57">
        <f t="shared" si="48"/>
        <v>8690</v>
      </c>
      <c r="O419" s="72">
        <f>VLOOKUP($B419,'Выгр Торг'!$B:$P,O$1,0)</f>
        <v>6600</v>
      </c>
      <c r="P419" s="72">
        <f>VLOOKUP($B419,'Выгр Торг'!$B:$P,P$1,0)</f>
        <v>8890</v>
      </c>
      <c r="Q419" s="42">
        <f t="shared" si="49"/>
        <v>0</v>
      </c>
      <c r="R419" s="42">
        <f t="shared" si="50"/>
        <v>200</v>
      </c>
      <c r="S419" s="85">
        <f t="shared" si="51"/>
        <v>8690</v>
      </c>
      <c r="T419" s="60">
        <f>IFERROR(VLOOKUP($B419,'Из ГУГЛа'!$B:$G,4,0)*U419+V419,VLOOKUP($B419,'Из ГУГЛа'!$B:$G,4,0))</f>
        <v>8590</v>
      </c>
      <c r="U419" s="15">
        <v>1</v>
      </c>
      <c r="V419" s="76">
        <f>INDEX($AA:$AA,MATCH($H419,$C:$C,0))</f>
        <v>600</v>
      </c>
      <c r="W419" s="74">
        <f t="shared" si="52"/>
        <v>0.31666666666666665</v>
      </c>
      <c r="X419" s="74">
        <f t="shared" si="53"/>
        <v>-1.1641443538998836E-2</v>
      </c>
      <c r="Y419" s="74">
        <f t="shared" si="54"/>
        <v>0.30151515151515151</v>
      </c>
      <c r="Z419" s="76">
        <f>INDEX($Z:$Z,MATCH($H419,$C:$C,0))+V419</f>
        <v>8590</v>
      </c>
      <c r="AB419" s="43" t="str">
        <f>INDEX($AB:$AB,MATCH($H419,$C:$C,0))</f>
        <v>https://motorring.ru/product/31340-erkala-stile-vesta-obogrev-povtoritel-elektro-priora</v>
      </c>
    </row>
    <row r="420" spans="1:28" ht="60" x14ac:dyDescent="0.25">
      <c r="A420" s="71" t="str">
        <f>INDEX('Выгр Торг'!$A:$A,MATCH($B420,'Выгр Торг'!$B:$B,0))</f>
        <v>Боковые зеркала "Salina" в стиле Веста (электропривод, обогрев, с повторителем) для ВАЗ 2110-2112, Лада (Приора, Приора 2)</v>
      </c>
      <c r="B420" s="88">
        <v>137509</v>
      </c>
      <c r="C420" s="72">
        <f>VLOOKUP($B420,'Выгр Торг'!$B:$P,C$1,0)</f>
        <v>121824</v>
      </c>
      <c r="D420" s="71" t="str">
        <f>VLOOKUP($B420,'Выгр Торг'!$B:$P,D$1,0)</f>
        <v>Боковые зеркала "Salina" в стиле Веста (электропривод, обогрев, с повторителем) для ВАЗ 2110-2112, Лада (Приора, Приора 2) (В цвет, Фея (серебристо-сиреневый, 416))</v>
      </c>
      <c r="E420" s="72" t="str">
        <f>VLOOKUP($B420,'Выгр Торг'!$B:$P,E$1,0)</f>
        <v>Y</v>
      </c>
      <c r="F420" s="72" t="str">
        <f>VLOOKUP($B420,'Выгр Торг'!$B:$P,F$1,0)</f>
        <v>1</v>
      </c>
      <c r="G420" s="36"/>
      <c r="H420" s="28">
        <v>73967</v>
      </c>
      <c r="I420" s="53">
        <f>INDEX($I:$I,MATCH($H420,$C:$C,0))</f>
        <v>600</v>
      </c>
      <c r="J420" s="5" t="s">
        <v>2577</v>
      </c>
      <c r="K420" s="56">
        <f>INDEX($K:$K,MATCH($H420,$C:$C,0))+I420</f>
        <v>6600</v>
      </c>
      <c r="L420" s="14">
        <f>VLOOKUP(K420,Наценка!$A$1:$B$8,2,1)</f>
        <v>1.2</v>
      </c>
      <c r="M420" s="56">
        <f>INDEX($M:$M,MATCH($H420,$C:$C,0))+I420*$M$2</f>
        <v>8670</v>
      </c>
      <c r="N420" s="57">
        <f t="shared" si="48"/>
        <v>8690</v>
      </c>
      <c r="O420" s="72">
        <f>VLOOKUP($B420,'Выгр Торг'!$B:$P,O$1,0)</f>
        <v>6600</v>
      </c>
      <c r="P420" s="72">
        <f>VLOOKUP($B420,'Выгр Торг'!$B:$P,P$1,0)</f>
        <v>8890</v>
      </c>
      <c r="Q420" s="42">
        <f t="shared" si="49"/>
        <v>0</v>
      </c>
      <c r="R420" s="42">
        <f t="shared" si="50"/>
        <v>200</v>
      </c>
      <c r="S420" s="85">
        <f t="shared" si="51"/>
        <v>8690</v>
      </c>
      <c r="T420" s="60">
        <f>IFERROR(VLOOKUP($B420,'Из ГУГЛа'!$B:$G,4,0)*U420+V420,VLOOKUP($B420,'Из ГУГЛа'!$B:$G,4,0))</f>
        <v>8590</v>
      </c>
      <c r="U420" s="15">
        <v>1</v>
      </c>
      <c r="V420" s="76">
        <f>INDEX($AA:$AA,MATCH($H420,$C:$C,0))</f>
        <v>600</v>
      </c>
      <c r="W420" s="74">
        <f t="shared" si="52"/>
        <v>0.31666666666666665</v>
      </c>
      <c r="X420" s="74">
        <f t="shared" si="53"/>
        <v>-1.1641443538998836E-2</v>
      </c>
      <c r="Y420" s="74">
        <f t="shared" si="54"/>
        <v>0.30151515151515151</v>
      </c>
      <c r="Z420" s="76">
        <f>INDEX($Z:$Z,MATCH($H420,$C:$C,0))+V420</f>
        <v>8590</v>
      </c>
      <c r="AB420" s="43" t="str">
        <f>INDEX($AB:$AB,MATCH($H420,$C:$C,0))</f>
        <v>https://motorring.ru/product/31340-erkala-stile-vesta-obogrev-povtoritel-elektro-priora</v>
      </c>
    </row>
    <row r="421" spans="1:28" ht="60" x14ac:dyDescent="0.25">
      <c r="A421" s="71" t="str">
        <f>INDEX('Выгр Торг'!$A:$A,MATCH($B421,'Выгр Торг'!$B:$B,0))</f>
        <v>Боковые зеркала "Salina" в стиле Веста (электропривод, обогрев, с повторителем) для ВАЗ 2110-2112, Лада (Приора, Приора 2)</v>
      </c>
      <c r="B421" s="88">
        <v>137510</v>
      </c>
      <c r="C421" s="72">
        <f>VLOOKUP($B421,'Выгр Торг'!$B:$P,C$1,0)</f>
        <v>121825</v>
      </c>
      <c r="D421" s="71" t="str">
        <f>VLOOKUP($B421,'Выгр Торг'!$B:$P,D$1,0)</f>
        <v>Боковые зеркала "Salina" в стиле Веста (электропривод, обогрев, с повторителем) для ВАЗ 2110-2112, Лада (Приора, Приора 2) (В цвет, Цунами (темно-зеленый, 363))</v>
      </c>
      <c r="E421" s="72" t="str">
        <f>VLOOKUP($B421,'Выгр Торг'!$B:$P,E$1,0)</f>
        <v>Y</v>
      </c>
      <c r="F421" s="72" t="str">
        <f>VLOOKUP($B421,'Выгр Торг'!$B:$P,F$1,0)</f>
        <v>1</v>
      </c>
      <c r="G421" s="36"/>
      <c r="H421" s="28">
        <v>73967</v>
      </c>
      <c r="I421" s="53">
        <f>INDEX($I:$I,MATCH($H421,$C:$C,0))</f>
        <v>600</v>
      </c>
      <c r="J421" s="5" t="s">
        <v>2577</v>
      </c>
      <c r="K421" s="56">
        <f>INDEX($K:$K,MATCH($H421,$C:$C,0))+I421</f>
        <v>6600</v>
      </c>
      <c r="L421" s="14">
        <f>VLOOKUP(K421,Наценка!$A$1:$B$8,2,1)</f>
        <v>1.2</v>
      </c>
      <c r="M421" s="56">
        <f>INDEX($M:$M,MATCH($H421,$C:$C,0))+I421*$M$2</f>
        <v>8670</v>
      </c>
      <c r="N421" s="57">
        <f t="shared" si="48"/>
        <v>8690</v>
      </c>
      <c r="O421" s="72">
        <f>VLOOKUP($B421,'Выгр Торг'!$B:$P,O$1,0)</f>
        <v>6600</v>
      </c>
      <c r="P421" s="72">
        <f>VLOOKUP($B421,'Выгр Торг'!$B:$P,P$1,0)</f>
        <v>8890</v>
      </c>
      <c r="Q421" s="42">
        <f t="shared" si="49"/>
        <v>0</v>
      </c>
      <c r="R421" s="42">
        <f t="shared" si="50"/>
        <v>200</v>
      </c>
      <c r="S421" s="85">
        <f t="shared" si="51"/>
        <v>8690</v>
      </c>
      <c r="T421" s="60">
        <f>IFERROR(VLOOKUP($B421,'Из ГУГЛа'!$B:$G,4,0)*U421+V421,VLOOKUP($B421,'Из ГУГЛа'!$B:$G,4,0))</f>
        <v>8590</v>
      </c>
      <c r="U421" s="15">
        <v>1</v>
      </c>
      <c r="V421" s="76">
        <f>INDEX($AA:$AA,MATCH($H421,$C:$C,0))</f>
        <v>600</v>
      </c>
      <c r="W421" s="74">
        <f t="shared" si="52"/>
        <v>0.31666666666666665</v>
      </c>
      <c r="X421" s="74">
        <f t="shared" si="53"/>
        <v>-1.1641443538998836E-2</v>
      </c>
      <c r="Y421" s="74">
        <f t="shared" si="54"/>
        <v>0.30151515151515151</v>
      </c>
      <c r="Z421" s="76">
        <f>INDEX($Z:$Z,MATCH($H421,$C:$C,0))+V421</f>
        <v>8590</v>
      </c>
      <c r="AB421" s="43" t="str">
        <f>INDEX($AB:$AB,MATCH($H421,$C:$C,0))</f>
        <v>https://motorring.ru/product/31340-erkala-stile-vesta-obogrev-povtoritel-elektro-priora</v>
      </c>
    </row>
    <row r="422" spans="1:28" ht="60" x14ac:dyDescent="0.25">
      <c r="A422" s="71" t="str">
        <f>INDEX('Выгр Торг'!$A:$A,MATCH($B422,'Выгр Торг'!$B:$B,0))</f>
        <v>Боковые зеркала "Salina" механические для Лада (Калина, Калина 2, Гранта), Датсун (mi-DO, on-DO)</v>
      </c>
      <c r="B422" s="88">
        <v>137513</v>
      </c>
      <c r="C422" s="72">
        <f>VLOOKUP($B422,'Выгр Торг'!$B:$P,C$1,0)</f>
        <v>143385</v>
      </c>
      <c r="D422" s="71" t="str">
        <f>VLOOKUP($B422,'Выгр Торг'!$B:$P,D$1,0)</f>
        <v>Боковые зеркала "Salina" механические для Лада (Калина, Калина 2, Гранта), Датсун (mi-DO, on-DO) (Без покраски)</v>
      </c>
      <c r="E422" s="72" t="str">
        <f>VLOOKUP($B422,'Выгр Торг'!$B:$P,E$1,0)</f>
        <v>Y</v>
      </c>
      <c r="F422" s="72" t="str">
        <f>VLOOKUP($B422,'Выгр Торг'!$B:$P,F$1,0)</f>
        <v>1</v>
      </c>
      <c r="G422" s="36"/>
      <c r="H422" s="28">
        <v>143385</v>
      </c>
      <c r="I422" s="52">
        <v>600</v>
      </c>
      <c r="J422" s="5" t="s">
        <v>2577</v>
      </c>
      <c r="K422" s="73">
        <f>O422</f>
        <v>2300</v>
      </c>
      <c r="L422" s="14">
        <f>VLOOKUP(K422,Наценка!$A$1:$B$8,2,1)</f>
        <v>1.4</v>
      </c>
      <c r="M422" s="93">
        <f>K422*1.2</f>
        <v>2760</v>
      </c>
      <c r="N422" s="57">
        <f t="shared" si="48"/>
        <v>2790</v>
      </c>
      <c r="O422" s="72">
        <f>VLOOKUP($B422,'Выгр Торг'!$B:$P,O$1,0)</f>
        <v>2300</v>
      </c>
      <c r="P422" s="72">
        <f>VLOOKUP($B422,'Выгр Торг'!$B:$P,P$1,0)</f>
        <v>2890</v>
      </c>
      <c r="Q422" s="42">
        <f t="shared" si="49"/>
        <v>0</v>
      </c>
      <c r="R422" s="42">
        <f t="shared" si="50"/>
        <v>100</v>
      </c>
      <c r="S422" s="85">
        <f t="shared" si="51"/>
        <v>2790</v>
      </c>
      <c r="T422" s="60">
        <f>IFERROR(VLOOKUP($B422,'Из ГУГЛа'!$B:$G,4,0)*U422+V422,VLOOKUP($B422,'Из ГУГЛа'!$B:$G,4,0))</f>
        <v>2800</v>
      </c>
      <c r="U422" s="15">
        <v>2</v>
      </c>
      <c r="V422" s="62">
        <f>-I422*1.3</f>
        <v>-780</v>
      </c>
      <c r="W422" s="74">
        <f t="shared" si="52"/>
        <v>0.21304347826086967</v>
      </c>
      <c r="X422" s="74">
        <f t="shared" si="53"/>
        <v>3.5714285714285713E-3</v>
      </c>
      <c r="Y422" s="74">
        <f t="shared" si="54"/>
        <v>0.21739130434782616</v>
      </c>
      <c r="Z422" s="75">
        <f>1790*2+V422</f>
        <v>2800</v>
      </c>
      <c r="AA422" s="4" t="s">
        <v>2693</v>
      </c>
      <c r="AB422" s="20" t="s">
        <v>2643</v>
      </c>
    </row>
    <row r="423" spans="1:28" ht="60" x14ac:dyDescent="0.25">
      <c r="A423" s="71" t="str">
        <f>INDEX('Выгр Торг'!$A:$A,MATCH($B423,'Выгр Торг'!$B:$B,0))</f>
        <v>Боковые зеркала "Salina" механические для Лада (Калина, Калина 2, Гранта), Датсун (mi-DO, on-DO)</v>
      </c>
      <c r="B423" s="88">
        <v>137514</v>
      </c>
      <c r="C423" s="72">
        <f>VLOOKUP($B423,'Выгр Торг'!$B:$P,C$1,0)</f>
        <v>143387</v>
      </c>
      <c r="D423" s="71" t="str">
        <f>VLOOKUP($B423,'Выгр Торг'!$B:$P,D$1,0)</f>
        <v>Боковые зеркала "Salina" механические для Лада (Калина, Калина 2, Гранта), Датсун (mi-DO, on-DO) (В цвет, Аллигатор (темно-зеленый, 309))</v>
      </c>
      <c r="E423" s="72" t="str">
        <f>VLOOKUP($B423,'Выгр Торг'!$B:$P,E$1,0)</f>
        <v>Y</v>
      </c>
      <c r="F423" s="72" t="str">
        <f>VLOOKUP($B423,'Выгр Торг'!$B:$P,F$1,0)</f>
        <v>1</v>
      </c>
      <c r="G423" s="36"/>
      <c r="H423" s="28">
        <v>143385</v>
      </c>
      <c r="I423" s="53">
        <f>INDEX($I:$I,MATCH($H423,$C:$C,0))</f>
        <v>600</v>
      </c>
      <c r="J423" s="5" t="s">
        <v>2577</v>
      </c>
      <c r="K423" s="56">
        <f>INDEX($K:$K,MATCH($H423,$C:$C,0))+I423</f>
        <v>2900</v>
      </c>
      <c r="L423" s="14">
        <f>VLOOKUP(K423,Наценка!$A$1:$B$8,2,1)</f>
        <v>1.4</v>
      </c>
      <c r="M423" s="56">
        <f>INDEX($M:$M,MATCH($H423,$C:$C,0))+I423*$M$2</f>
        <v>3540</v>
      </c>
      <c r="N423" s="57">
        <f t="shared" si="48"/>
        <v>3590</v>
      </c>
      <c r="O423" s="72">
        <f>VLOOKUP($B423,'Выгр Торг'!$B:$P,O$1,0)</f>
        <v>2900</v>
      </c>
      <c r="P423" s="72">
        <f>VLOOKUP($B423,'Выгр Торг'!$B:$P,P$1,0)</f>
        <v>3690</v>
      </c>
      <c r="Q423" s="42">
        <f t="shared" si="49"/>
        <v>0</v>
      </c>
      <c r="R423" s="42">
        <f t="shared" si="50"/>
        <v>100</v>
      </c>
      <c r="S423" s="85">
        <f t="shared" si="51"/>
        <v>3590</v>
      </c>
      <c r="T423" s="60">
        <f>IFERROR(VLOOKUP($B423,'Из ГУГЛа'!$B:$G,4,0)*U423+V423,VLOOKUP($B423,'Из ГУГЛа'!$B:$G,4,0))</f>
        <v>3580</v>
      </c>
      <c r="U423" s="15">
        <v>2</v>
      </c>
      <c r="V423" s="59"/>
      <c r="W423" s="74">
        <f t="shared" si="52"/>
        <v>0.23793103448275854</v>
      </c>
      <c r="X423" s="74">
        <f t="shared" si="53"/>
        <v>-2.7932960893854749E-3</v>
      </c>
      <c r="Y423" s="74">
        <f t="shared" si="54"/>
        <v>0.23448275862068968</v>
      </c>
      <c r="Z423" s="75">
        <f>1790*2</f>
        <v>3580</v>
      </c>
      <c r="AB423" s="20" t="s">
        <v>2643</v>
      </c>
    </row>
    <row r="424" spans="1:28" ht="60" x14ac:dyDescent="0.25">
      <c r="A424" s="71" t="str">
        <f>INDEX('Выгр Торг'!$A:$A,MATCH($B424,'Выгр Торг'!$B:$B,0))</f>
        <v>Боковые зеркала "Salina" механические для Лада (Калина, Калина 2, Гранта), Датсун (mi-DO, on-DO)</v>
      </c>
      <c r="B424" s="88">
        <v>137515</v>
      </c>
      <c r="C424" s="72">
        <f>VLOOKUP($B424,'Выгр Торг'!$B:$P,C$1,0)</f>
        <v>143388</v>
      </c>
      <c r="D424" s="71" t="str">
        <f>VLOOKUP($B424,'Выгр Торг'!$B:$P,D$1,0)</f>
        <v>Боковые зеркала "Salina" механические для Лада (Калина, Калина 2, Гранта), Датсун (mi-DO, on-DO) (В цвет, Апельсин (оранжевый, 111))</v>
      </c>
      <c r="E424" s="72" t="str">
        <f>VLOOKUP($B424,'Выгр Торг'!$B:$P,E$1,0)</f>
        <v>Y</v>
      </c>
      <c r="F424" s="72" t="str">
        <f>VLOOKUP($B424,'Выгр Торг'!$B:$P,F$1,0)</f>
        <v>1</v>
      </c>
      <c r="G424" s="36"/>
      <c r="H424" s="28">
        <v>143385</v>
      </c>
      <c r="I424" s="53">
        <f>INDEX($I:$I,MATCH($H424,$C:$C,0))</f>
        <v>600</v>
      </c>
      <c r="J424" s="5" t="s">
        <v>2577</v>
      </c>
      <c r="K424" s="56">
        <f>INDEX($K:$K,MATCH($H424,$C:$C,0))+I424</f>
        <v>2900</v>
      </c>
      <c r="L424" s="14">
        <f>VLOOKUP(K424,Наценка!$A$1:$B$8,2,1)</f>
        <v>1.4</v>
      </c>
      <c r="M424" s="56">
        <f>INDEX($M:$M,MATCH($H424,$C:$C,0))+I424*$M$2</f>
        <v>3540</v>
      </c>
      <c r="N424" s="57">
        <f t="shared" si="48"/>
        <v>3590</v>
      </c>
      <c r="O424" s="72">
        <f>VLOOKUP($B424,'Выгр Торг'!$B:$P,O$1,0)</f>
        <v>2900</v>
      </c>
      <c r="P424" s="72">
        <f>VLOOKUP($B424,'Выгр Торг'!$B:$P,P$1,0)</f>
        <v>3690</v>
      </c>
      <c r="Q424" s="42">
        <f t="shared" si="49"/>
        <v>0</v>
      </c>
      <c r="R424" s="42">
        <f t="shared" si="50"/>
        <v>100</v>
      </c>
      <c r="S424" s="85">
        <f t="shared" si="51"/>
        <v>3590</v>
      </c>
      <c r="T424" s="60">
        <f>IFERROR(VLOOKUP($B424,'Из ГУГЛа'!$B:$G,4,0)*U424+V424,VLOOKUP($B424,'Из ГУГЛа'!$B:$G,4,0))</f>
        <v>3580</v>
      </c>
      <c r="U424" s="15">
        <v>2</v>
      </c>
      <c r="V424" s="59"/>
      <c r="W424" s="74">
        <f t="shared" si="52"/>
        <v>0.23793103448275854</v>
      </c>
      <c r="X424" s="74">
        <f t="shared" si="53"/>
        <v>-2.7932960893854749E-3</v>
      </c>
      <c r="Y424" s="74">
        <f t="shared" si="54"/>
        <v>0.23448275862068968</v>
      </c>
      <c r="Z424" s="75">
        <f t="shared" ref="Z424:Z452" si="55">1790*2</f>
        <v>3580</v>
      </c>
      <c r="AB424" s="20" t="s">
        <v>2643</v>
      </c>
    </row>
    <row r="425" spans="1:28" ht="60" x14ac:dyDescent="0.25">
      <c r="A425" s="71" t="str">
        <f>INDEX('Выгр Торг'!$A:$A,MATCH($B425,'Выгр Торг'!$B:$B,0))</f>
        <v>Боковые зеркала "Salina" механические для Лада (Калина, Калина 2, Гранта), Датсун (mi-DO, on-DO)</v>
      </c>
      <c r="B425" s="88">
        <v>137516</v>
      </c>
      <c r="C425" s="72">
        <f>VLOOKUP($B425,'Выгр Торг'!$B:$P,C$1,0)</f>
        <v>143389</v>
      </c>
      <c r="D425" s="71" t="str">
        <f>VLOOKUP($B425,'Выгр Торг'!$B:$P,D$1,0)</f>
        <v>Боковые зеркала "Salina" механические для Лада (Калина, Калина 2, Гранта), Датсун (mi-DO, on-DO) (В цвет, Белое облако (белый, 240))</v>
      </c>
      <c r="E425" s="72" t="str">
        <f>VLOOKUP($B425,'Выгр Торг'!$B:$P,E$1,0)</f>
        <v>Y</v>
      </c>
      <c r="F425" s="72" t="str">
        <f>VLOOKUP($B425,'Выгр Торг'!$B:$P,F$1,0)</f>
        <v>1</v>
      </c>
      <c r="G425" s="36"/>
      <c r="H425" s="28">
        <v>143385</v>
      </c>
      <c r="I425" s="53">
        <f>INDEX($I:$I,MATCH($H425,$C:$C,0))</f>
        <v>600</v>
      </c>
      <c r="J425" s="5" t="s">
        <v>2577</v>
      </c>
      <c r="K425" s="56">
        <f>INDEX($K:$K,MATCH($H425,$C:$C,0))+I425</f>
        <v>2900</v>
      </c>
      <c r="L425" s="14">
        <f>VLOOKUP(K425,Наценка!$A$1:$B$8,2,1)</f>
        <v>1.4</v>
      </c>
      <c r="M425" s="56">
        <f>INDEX($M:$M,MATCH($H425,$C:$C,0))+I425*$M$2</f>
        <v>3540</v>
      </c>
      <c r="N425" s="57">
        <f t="shared" si="48"/>
        <v>3590</v>
      </c>
      <c r="O425" s="72">
        <f>VLOOKUP($B425,'Выгр Торг'!$B:$P,O$1,0)</f>
        <v>2900</v>
      </c>
      <c r="P425" s="72">
        <f>VLOOKUP($B425,'Выгр Торг'!$B:$P,P$1,0)</f>
        <v>3690</v>
      </c>
      <c r="Q425" s="42">
        <f t="shared" si="49"/>
        <v>0</v>
      </c>
      <c r="R425" s="42">
        <f t="shared" si="50"/>
        <v>100</v>
      </c>
      <c r="S425" s="85">
        <f t="shared" si="51"/>
        <v>3590</v>
      </c>
      <c r="T425" s="60">
        <f>IFERROR(VLOOKUP($B425,'Из ГУГЛа'!$B:$G,4,0)*U425+V425,VLOOKUP($B425,'Из ГУГЛа'!$B:$G,4,0))</f>
        <v>3580</v>
      </c>
      <c r="U425" s="15">
        <v>2</v>
      </c>
      <c r="V425" s="59"/>
      <c r="W425" s="74">
        <f t="shared" si="52"/>
        <v>0.23793103448275854</v>
      </c>
      <c r="X425" s="74">
        <f t="shared" si="53"/>
        <v>-2.7932960893854749E-3</v>
      </c>
      <c r="Y425" s="74">
        <f t="shared" si="54"/>
        <v>0.23448275862068968</v>
      </c>
      <c r="Z425" s="75">
        <f t="shared" si="55"/>
        <v>3580</v>
      </c>
      <c r="AB425" s="20" t="s">
        <v>2643</v>
      </c>
    </row>
    <row r="426" spans="1:28" ht="60" x14ac:dyDescent="0.25">
      <c r="A426" s="71" t="str">
        <f>INDEX('Выгр Торг'!$A:$A,MATCH($B426,'Выгр Торг'!$B:$B,0))</f>
        <v>Боковые зеркала "Salina" механические для Лада (Калина, Калина 2, Гранта), Датсун (mi-DO, on-DO)</v>
      </c>
      <c r="B426" s="88">
        <v>137517</v>
      </c>
      <c r="C426" s="72">
        <f>VLOOKUP($B426,'Выгр Торг'!$B:$P,C$1,0)</f>
        <v>143390</v>
      </c>
      <c r="D426" s="71" t="str">
        <f>VLOOKUP($B426,'Выгр Торг'!$B:$P,D$1,0)</f>
        <v>Боковые зеркала "Salina" механические для Лада (Калина, Калина 2, Гранта), Датсун (mi-DO, on-DO) (В цвет, Борнео (темный серебристо-серый, 633))</v>
      </c>
      <c r="E426" s="72" t="str">
        <f>VLOOKUP($B426,'Выгр Торг'!$B:$P,E$1,0)</f>
        <v>Y</v>
      </c>
      <c r="F426" s="72" t="str">
        <f>VLOOKUP($B426,'Выгр Торг'!$B:$P,F$1,0)</f>
        <v>1</v>
      </c>
      <c r="G426" s="36"/>
      <c r="H426" s="28">
        <v>143385</v>
      </c>
      <c r="I426" s="53">
        <f>INDEX($I:$I,MATCH($H426,$C:$C,0))</f>
        <v>600</v>
      </c>
      <c r="J426" s="5" t="s">
        <v>2577</v>
      </c>
      <c r="K426" s="56">
        <f>INDEX($K:$K,MATCH($H426,$C:$C,0))+I426</f>
        <v>2900</v>
      </c>
      <c r="L426" s="14">
        <f>VLOOKUP(K426,Наценка!$A$1:$B$8,2,1)</f>
        <v>1.4</v>
      </c>
      <c r="M426" s="56">
        <f>INDEX($M:$M,MATCH($H426,$C:$C,0))+I426*$M$2</f>
        <v>3540</v>
      </c>
      <c r="N426" s="57">
        <f t="shared" si="48"/>
        <v>3590</v>
      </c>
      <c r="O426" s="72">
        <f>VLOOKUP($B426,'Выгр Торг'!$B:$P,O$1,0)</f>
        <v>2900</v>
      </c>
      <c r="P426" s="72">
        <f>VLOOKUP($B426,'Выгр Торг'!$B:$P,P$1,0)</f>
        <v>3690</v>
      </c>
      <c r="Q426" s="42">
        <f t="shared" si="49"/>
        <v>0</v>
      </c>
      <c r="R426" s="42">
        <f t="shared" si="50"/>
        <v>100</v>
      </c>
      <c r="S426" s="85">
        <f t="shared" si="51"/>
        <v>3590</v>
      </c>
      <c r="T426" s="60">
        <f>IFERROR(VLOOKUP($B426,'Из ГУГЛа'!$B:$G,4,0)*U426+V426,VLOOKUP($B426,'Из ГУГЛа'!$B:$G,4,0))</f>
        <v>3580</v>
      </c>
      <c r="U426" s="15">
        <v>2</v>
      </c>
      <c r="V426" s="59"/>
      <c r="W426" s="74">
        <f t="shared" si="52"/>
        <v>0.23793103448275854</v>
      </c>
      <c r="X426" s="74">
        <f t="shared" si="53"/>
        <v>-2.7932960893854749E-3</v>
      </c>
      <c r="Y426" s="74">
        <f t="shared" si="54"/>
        <v>0.23448275862068968</v>
      </c>
      <c r="Z426" s="75">
        <f t="shared" si="55"/>
        <v>3580</v>
      </c>
      <c r="AB426" s="20" t="s">
        <v>2643</v>
      </c>
    </row>
    <row r="427" spans="1:28" ht="60" x14ac:dyDescent="0.25">
      <c r="A427" s="71" t="str">
        <f>INDEX('Выгр Торг'!$A:$A,MATCH($B427,'Выгр Торг'!$B:$B,0))</f>
        <v>Боковые зеркала "Salina" механические для Лада (Калина, Калина 2, Гранта), Датсун (mi-DO, on-DO)</v>
      </c>
      <c r="B427" s="88">
        <v>137518</v>
      </c>
      <c r="C427" s="72">
        <f>VLOOKUP($B427,'Выгр Торг'!$B:$P,C$1,0)</f>
        <v>143391</v>
      </c>
      <c r="D427" s="71" t="str">
        <f>VLOOKUP($B427,'Выгр Торг'!$B:$P,D$1,0)</f>
        <v>Боковые зеркала "Salina" механические для Лада (Калина, Калина 2, Гранта), Датсун (mi-DO, on-DO) (В цвет, Вишня (темно-красный, 127))</v>
      </c>
      <c r="E427" s="72" t="str">
        <f>VLOOKUP($B427,'Выгр Торг'!$B:$P,E$1,0)</f>
        <v>Y</v>
      </c>
      <c r="F427" s="72" t="str">
        <f>VLOOKUP($B427,'Выгр Торг'!$B:$P,F$1,0)</f>
        <v>1</v>
      </c>
      <c r="G427" s="36"/>
      <c r="H427" s="28">
        <v>143385</v>
      </c>
      <c r="I427" s="53">
        <f>INDEX($I:$I,MATCH($H427,$C:$C,0))</f>
        <v>600</v>
      </c>
      <c r="J427" s="5" t="s">
        <v>2577</v>
      </c>
      <c r="K427" s="56">
        <f>INDEX($K:$K,MATCH($H427,$C:$C,0))+I427</f>
        <v>2900</v>
      </c>
      <c r="L427" s="14">
        <f>VLOOKUP(K427,Наценка!$A$1:$B$8,2,1)</f>
        <v>1.4</v>
      </c>
      <c r="M427" s="56">
        <f>INDEX($M:$M,MATCH($H427,$C:$C,0))+I427*$M$2</f>
        <v>3540</v>
      </c>
      <c r="N427" s="57">
        <f t="shared" si="48"/>
        <v>3590</v>
      </c>
      <c r="O427" s="72">
        <f>VLOOKUP($B427,'Выгр Торг'!$B:$P,O$1,0)</f>
        <v>2900</v>
      </c>
      <c r="P427" s="72">
        <f>VLOOKUP($B427,'Выгр Торг'!$B:$P,P$1,0)</f>
        <v>3690</v>
      </c>
      <c r="Q427" s="42">
        <f t="shared" si="49"/>
        <v>0</v>
      </c>
      <c r="R427" s="42">
        <f t="shared" si="50"/>
        <v>100</v>
      </c>
      <c r="S427" s="85">
        <f t="shared" si="51"/>
        <v>3590</v>
      </c>
      <c r="T427" s="60">
        <f>IFERROR(VLOOKUP($B427,'Из ГУГЛа'!$B:$G,4,0)*U427+V427,VLOOKUP($B427,'Из ГУГЛа'!$B:$G,4,0))</f>
        <v>3580</v>
      </c>
      <c r="U427" s="15">
        <v>2</v>
      </c>
      <c r="V427" s="59"/>
      <c r="W427" s="74">
        <f t="shared" si="52"/>
        <v>0.23793103448275854</v>
      </c>
      <c r="X427" s="74">
        <f t="shared" si="53"/>
        <v>-2.7932960893854749E-3</v>
      </c>
      <c r="Y427" s="74">
        <f t="shared" si="54"/>
        <v>0.23448275862068968</v>
      </c>
      <c r="Z427" s="75">
        <f t="shared" si="55"/>
        <v>3580</v>
      </c>
      <c r="AB427" s="20" t="s">
        <v>2643</v>
      </c>
    </row>
    <row r="428" spans="1:28" ht="60" x14ac:dyDescent="0.25">
      <c r="A428" s="71" t="str">
        <f>INDEX('Выгр Торг'!$A:$A,MATCH($B428,'Выгр Торг'!$B:$B,0))</f>
        <v>Боковые зеркала "Salina" механические для Лада (Калина, Калина 2, Гранта), Датсун (mi-DO, on-DO)</v>
      </c>
      <c r="B428" s="88">
        <v>137519</v>
      </c>
      <c r="C428" s="72">
        <f>VLOOKUP($B428,'Выгр Торг'!$B:$P,C$1,0)</f>
        <v>143392</v>
      </c>
      <c r="D428" s="71" t="str">
        <f>VLOOKUP($B428,'Выгр Торг'!$B:$P,D$1,0)</f>
        <v>Боковые зеркала "Salina" механические для Лада (Калина, Калина 2, Гранта), Датсун (mi-DO, on-DO) (В цвет, Голубая планета (сине-голубой, 418))</v>
      </c>
      <c r="E428" s="72" t="str">
        <f>VLOOKUP($B428,'Выгр Торг'!$B:$P,E$1,0)</f>
        <v>Y</v>
      </c>
      <c r="F428" s="72" t="str">
        <f>VLOOKUP($B428,'Выгр Торг'!$B:$P,F$1,0)</f>
        <v>1</v>
      </c>
      <c r="G428" s="36"/>
      <c r="H428" s="28">
        <v>143385</v>
      </c>
      <c r="I428" s="53">
        <f>INDEX($I:$I,MATCH($H428,$C:$C,0))</f>
        <v>600</v>
      </c>
      <c r="J428" s="5" t="s">
        <v>2577</v>
      </c>
      <c r="K428" s="56">
        <f>INDEX($K:$K,MATCH($H428,$C:$C,0))+I428</f>
        <v>2900</v>
      </c>
      <c r="L428" s="14">
        <f>VLOOKUP(K428,Наценка!$A$1:$B$8,2,1)</f>
        <v>1.4</v>
      </c>
      <c r="M428" s="56">
        <f>INDEX($M:$M,MATCH($H428,$C:$C,0))+I428*$M$2</f>
        <v>3540</v>
      </c>
      <c r="N428" s="57">
        <f t="shared" si="48"/>
        <v>3590</v>
      </c>
      <c r="O428" s="72">
        <f>VLOOKUP($B428,'Выгр Торг'!$B:$P,O$1,0)</f>
        <v>2900</v>
      </c>
      <c r="P428" s="72">
        <f>VLOOKUP($B428,'Выгр Торг'!$B:$P,P$1,0)</f>
        <v>3690</v>
      </c>
      <c r="Q428" s="42">
        <f t="shared" si="49"/>
        <v>0</v>
      </c>
      <c r="R428" s="42">
        <f t="shared" si="50"/>
        <v>100</v>
      </c>
      <c r="S428" s="85">
        <f t="shared" si="51"/>
        <v>3590</v>
      </c>
      <c r="T428" s="60">
        <f>IFERROR(VLOOKUP($B428,'Из ГУГЛа'!$B:$G,4,0)*U428+V428,VLOOKUP($B428,'Из ГУГЛа'!$B:$G,4,0))</f>
        <v>3580</v>
      </c>
      <c r="U428" s="15">
        <v>2</v>
      </c>
      <c r="V428" s="59"/>
      <c r="W428" s="74">
        <f t="shared" si="52"/>
        <v>0.23793103448275854</v>
      </c>
      <c r="X428" s="74">
        <f t="shared" si="53"/>
        <v>-2.7932960893854749E-3</v>
      </c>
      <c r="Y428" s="74">
        <f t="shared" si="54"/>
        <v>0.23448275862068968</v>
      </c>
      <c r="Z428" s="75">
        <f t="shared" si="55"/>
        <v>3580</v>
      </c>
      <c r="AB428" s="20" t="s">
        <v>2643</v>
      </c>
    </row>
    <row r="429" spans="1:28" ht="60" x14ac:dyDescent="0.25">
      <c r="A429" s="71" t="str">
        <f>INDEX('Выгр Торг'!$A:$A,MATCH($B429,'Выгр Торг'!$B:$B,0))</f>
        <v>Боковые зеркала "Salina" механические для Лада (Калина, Калина 2, Гранта), Датсун (mi-DO, on-DO)</v>
      </c>
      <c r="B429" s="88">
        <v>137520</v>
      </c>
      <c r="C429" s="72">
        <f>VLOOKUP($B429,'Выгр Торг'!$B:$P,C$1,0)</f>
        <v>143393</v>
      </c>
      <c r="D429" s="71" t="str">
        <f>VLOOKUP($B429,'Выгр Торг'!$B:$P,D$1,0)</f>
        <v>Боковые зеркала "Salina" механические для Лада (Калина, Калина 2, Гранта), Датсун (mi-DO, on-DO) (В цвет, Джем (желто-коричневый, 285))</v>
      </c>
      <c r="E429" s="72" t="str">
        <f>VLOOKUP($B429,'Выгр Торг'!$B:$P,E$1,0)</f>
        <v>Y</v>
      </c>
      <c r="F429" s="72" t="str">
        <f>VLOOKUP($B429,'Выгр Торг'!$B:$P,F$1,0)</f>
        <v>1</v>
      </c>
      <c r="G429" s="36"/>
      <c r="H429" s="28">
        <v>143385</v>
      </c>
      <c r="I429" s="53">
        <f>INDEX($I:$I,MATCH($H429,$C:$C,0))</f>
        <v>600</v>
      </c>
      <c r="J429" s="5" t="s">
        <v>2577</v>
      </c>
      <c r="K429" s="56">
        <f>INDEX($K:$K,MATCH($H429,$C:$C,0))+I429</f>
        <v>2900</v>
      </c>
      <c r="L429" s="14">
        <f>VLOOKUP(K429,Наценка!$A$1:$B$8,2,1)</f>
        <v>1.4</v>
      </c>
      <c r="M429" s="56">
        <f>INDEX($M:$M,MATCH($H429,$C:$C,0))+I429*$M$2</f>
        <v>3540</v>
      </c>
      <c r="N429" s="57">
        <f t="shared" si="48"/>
        <v>3590</v>
      </c>
      <c r="O429" s="72">
        <f>VLOOKUP($B429,'Выгр Торг'!$B:$P,O$1,0)</f>
        <v>2900</v>
      </c>
      <c r="P429" s="72">
        <f>VLOOKUP($B429,'Выгр Торг'!$B:$P,P$1,0)</f>
        <v>3690</v>
      </c>
      <c r="Q429" s="42">
        <f t="shared" si="49"/>
        <v>0</v>
      </c>
      <c r="R429" s="42">
        <f t="shared" si="50"/>
        <v>100</v>
      </c>
      <c r="S429" s="85">
        <f t="shared" si="51"/>
        <v>3590</v>
      </c>
      <c r="T429" s="60">
        <f>IFERROR(VLOOKUP($B429,'Из ГУГЛа'!$B:$G,4,0)*U429+V429,VLOOKUP($B429,'Из ГУГЛа'!$B:$G,4,0))</f>
        <v>3580</v>
      </c>
      <c r="U429" s="15">
        <v>2</v>
      </c>
      <c r="V429" s="59"/>
      <c r="W429" s="74">
        <f t="shared" si="52"/>
        <v>0.23793103448275854</v>
      </c>
      <c r="X429" s="74">
        <f t="shared" si="53"/>
        <v>-2.7932960893854749E-3</v>
      </c>
      <c r="Y429" s="74">
        <f t="shared" si="54"/>
        <v>0.23448275862068968</v>
      </c>
      <c r="Z429" s="75">
        <f t="shared" si="55"/>
        <v>3580</v>
      </c>
      <c r="AB429" s="20" t="s">
        <v>2643</v>
      </c>
    </row>
    <row r="430" spans="1:28" ht="60" x14ac:dyDescent="0.25">
      <c r="A430" s="71" t="str">
        <f>INDEX('Выгр Торг'!$A:$A,MATCH($B430,'Выгр Торг'!$B:$B,0))</f>
        <v>Боковые зеркала "Salina" механические для Лада (Калина, Калина 2, Гранта), Датсун (mi-DO, on-DO)</v>
      </c>
      <c r="B430" s="88">
        <v>137521</v>
      </c>
      <c r="C430" s="72">
        <f>VLOOKUP($B430,'Выгр Торг'!$B:$P,C$1,0)</f>
        <v>143394</v>
      </c>
      <c r="D430" s="71" t="str">
        <f>VLOOKUP($B430,'Выгр Торг'!$B:$P,D$1,0)</f>
        <v>Боковые зеркала "Salina" механические для Лада (Калина, Калина 2, Гранта), Датсун (mi-DO, on-DO) (В цвет, Дыня (серебристо-желтый, 502))</v>
      </c>
      <c r="E430" s="72" t="str">
        <f>VLOOKUP($B430,'Выгр Торг'!$B:$P,E$1,0)</f>
        <v>Y</v>
      </c>
      <c r="F430" s="72" t="str">
        <f>VLOOKUP($B430,'Выгр Торг'!$B:$P,F$1,0)</f>
        <v>1</v>
      </c>
      <c r="G430" s="36"/>
      <c r="H430" s="28">
        <v>143385</v>
      </c>
      <c r="I430" s="53">
        <f>INDEX($I:$I,MATCH($H430,$C:$C,0))</f>
        <v>600</v>
      </c>
      <c r="J430" s="5" t="s">
        <v>2577</v>
      </c>
      <c r="K430" s="56">
        <f>INDEX($K:$K,MATCH($H430,$C:$C,0))+I430</f>
        <v>2900</v>
      </c>
      <c r="L430" s="14">
        <f>VLOOKUP(K430,Наценка!$A$1:$B$8,2,1)</f>
        <v>1.4</v>
      </c>
      <c r="M430" s="56">
        <f>INDEX($M:$M,MATCH($H430,$C:$C,0))+I430*$M$2</f>
        <v>3540</v>
      </c>
      <c r="N430" s="57">
        <f t="shared" si="48"/>
        <v>3590</v>
      </c>
      <c r="O430" s="72">
        <f>VLOOKUP($B430,'Выгр Торг'!$B:$P,O$1,0)</f>
        <v>2900</v>
      </c>
      <c r="P430" s="72">
        <f>VLOOKUP($B430,'Выгр Торг'!$B:$P,P$1,0)</f>
        <v>3690</v>
      </c>
      <c r="Q430" s="42">
        <f t="shared" si="49"/>
        <v>0</v>
      </c>
      <c r="R430" s="42">
        <f t="shared" si="50"/>
        <v>100</v>
      </c>
      <c r="S430" s="85">
        <f t="shared" si="51"/>
        <v>3590</v>
      </c>
      <c r="T430" s="60">
        <f>IFERROR(VLOOKUP($B430,'Из ГУГЛа'!$B:$G,4,0)*U430+V430,VLOOKUP($B430,'Из ГУГЛа'!$B:$G,4,0))</f>
        <v>3580</v>
      </c>
      <c r="U430" s="15">
        <v>2</v>
      </c>
      <c r="V430" s="59"/>
      <c r="W430" s="74">
        <f t="shared" si="52"/>
        <v>0.23793103448275854</v>
      </c>
      <c r="X430" s="74">
        <f t="shared" si="53"/>
        <v>-2.7932960893854749E-3</v>
      </c>
      <c r="Y430" s="74">
        <f t="shared" si="54"/>
        <v>0.23448275862068968</v>
      </c>
      <c r="Z430" s="75">
        <f t="shared" si="55"/>
        <v>3580</v>
      </c>
      <c r="AB430" s="20" t="s">
        <v>2643</v>
      </c>
    </row>
    <row r="431" spans="1:28" ht="60" x14ac:dyDescent="0.25">
      <c r="A431" s="71" t="str">
        <f>INDEX('Выгр Торг'!$A:$A,MATCH($B431,'Выгр Торг'!$B:$B,0))</f>
        <v>Боковые зеркала "Salina" механические для Лада (Калина, Калина 2, Гранта), Датсун (mi-DO, on-DO)</v>
      </c>
      <c r="B431" s="88">
        <v>137522</v>
      </c>
      <c r="C431" s="72">
        <f>VLOOKUP($B431,'Выгр Торг'!$B:$P,C$1,0)</f>
        <v>143395</v>
      </c>
      <c r="D431" s="71" t="str">
        <f>VLOOKUP($B431,'Выгр Торг'!$B:$P,D$1,0)</f>
        <v>Боковые зеркала "Salina" механические для Лада (Калина, Калина 2, Гранта), Датсун (mi-DO, on-DO) (В цвет, Изабелла (темно-филетовый, 515))</v>
      </c>
      <c r="E431" s="72" t="str">
        <f>VLOOKUP($B431,'Выгр Торг'!$B:$P,E$1,0)</f>
        <v>Y</v>
      </c>
      <c r="F431" s="72" t="str">
        <f>VLOOKUP($B431,'Выгр Торг'!$B:$P,F$1,0)</f>
        <v>1</v>
      </c>
      <c r="G431" s="36"/>
      <c r="H431" s="28">
        <v>143385</v>
      </c>
      <c r="I431" s="53">
        <f>INDEX($I:$I,MATCH($H431,$C:$C,0))</f>
        <v>600</v>
      </c>
      <c r="J431" s="5" t="s">
        <v>2577</v>
      </c>
      <c r="K431" s="56">
        <f>INDEX($K:$K,MATCH($H431,$C:$C,0))+I431</f>
        <v>2900</v>
      </c>
      <c r="L431" s="14">
        <f>VLOOKUP(K431,Наценка!$A$1:$B$8,2,1)</f>
        <v>1.4</v>
      </c>
      <c r="M431" s="56">
        <f>INDEX($M:$M,MATCH($H431,$C:$C,0))+I431*$M$2</f>
        <v>3540</v>
      </c>
      <c r="N431" s="57">
        <f t="shared" si="48"/>
        <v>3590</v>
      </c>
      <c r="O431" s="72">
        <f>VLOOKUP($B431,'Выгр Торг'!$B:$P,O$1,0)</f>
        <v>2900</v>
      </c>
      <c r="P431" s="72">
        <f>VLOOKUP($B431,'Выгр Торг'!$B:$P,P$1,0)</f>
        <v>3690</v>
      </c>
      <c r="Q431" s="42">
        <f t="shared" si="49"/>
        <v>0</v>
      </c>
      <c r="R431" s="42">
        <f t="shared" si="50"/>
        <v>100</v>
      </c>
      <c r="S431" s="85">
        <f t="shared" si="51"/>
        <v>3590</v>
      </c>
      <c r="T431" s="60">
        <f>IFERROR(VLOOKUP($B431,'Из ГУГЛа'!$B:$G,4,0)*U431+V431,VLOOKUP($B431,'Из ГУГЛа'!$B:$G,4,0))</f>
        <v>3580</v>
      </c>
      <c r="U431" s="15">
        <v>2</v>
      </c>
      <c r="V431" s="59"/>
      <c r="W431" s="74">
        <f t="shared" si="52"/>
        <v>0.23793103448275854</v>
      </c>
      <c r="X431" s="74">
        <f t="shared" si="53"/>
        <v>-2.7932960893854749E-3</v>
      </c>
      <c r="Y431" s="74">
        <f t="shared" si="54"/>
        <v>0.23448275862068968</v>
      </c>
      <c r="Z431" s="75">
        <f t="shared" si="55"/>
        <v>3580</v>
      </c>
      <c r="AB431" s="20" t="s">
        <v>2643</v>
      </c>
    </row>
    <row r="432" spans="1:28" ht="60" x14ac:dyDescent="0.25">
      <c r="A432" s="71" t="str">
        <f>INDEX('Выгр Торг'!$A:$A,MATCH($B432,'Выгр Торг'!$B:$B,0))</f>
        <v>Боковые зеркала "Salina" механические для Лада (Калина, Калина 2, Гранта), Датсун (mi-DO, on-DO)</v>
      </c>
      <c r="B432" s="88">
        <v>137523</v>
      </c>
      <c r="C432" s="72">
        <f>VLOOKUP($B432,'Выгр Торг'!$B:$P,C$1,0)</f>
        <v>143396</v>
      </c>
      <c r="D432" s="71" t="str">
        <f>VLOOKUP($B432,'Выгр Торг'!$B:$P,D$1,0)</f>
        <v>Боковые зеркала "Salina" механические для Лада (Калина, Калина 2, Гранта), Датсун (mi-DO, on-DO) (В цвет, Калина (ярко-красный, 104))</v>
      </c>
      <c r="E432" s="72" t="str">
        <f>VLOOKUP($B432,'Выгр Торг'!$B:$P,E$1,0)</f>
        <v>Y</v>
      </c>
      <c r="F432" s="72" t="str">
        <f>VLOOKUP($B432,'Выгр Торг'!$B:$P,F$1,0)</f>
        <v>1</v>
      </c>
      <c r="G432" s="36"/>
      <c r="H432" s="28">
        <v>143385</v>
      </c>
      <c r="I432" s="53">
        <f>INDEX($I:$I,MATCH($H432,$C:$C,0))</f>
        <v>600</v>
      </c>
      <c r="J432" s="5" t="s">
        <v>2577</v>
      </c>
      <c r="K432" s="56">
        <f>INDEX($K:$K,MATCH($H432,$C:$C,0))+I432</f>
        <v>2900</v>
      </c>
      <c r="L432" s="14">
        <f>VLOOKUP(K432,Наценка!$A$1:$B$8,2,1)</f>
        <v>1.4</v>
      </c>
      <c r="M432" s="56">
        <f>INDEX($M:$M,MATCH($H432,$C:$C,0))+I432*$M$2</f>
        <v>3540</v>
      </c>
      <c r="N432" s="57">
        <f t="shared" si="48"/>
        <v>3590</v>
      </c>
      <c r="O432" s="72">
        <f>VLOOKUP($B432,'Выгр Торг'!$B:$P,O$1,0)</f>
        <v>2900</v>
      </c>
      <c r="P432" s="72">
        <f>VLOOKUP($B432,'Выгр Торг'!$B:$P,P$1,0)</f>
        <v>3690</v>
      </c>
      <c r="Q432" s="42">
        <f t="shared" si="49"/>
        <v>0</v>
      </c>
      <c r="R432" s="42">
        <f t="shared" si="50"/>
        <v>100</v>
      </c>
      <c r="S432" s="85">
        <f t="shared" si="51"/>
        <v>3590</v>
      </c>
      <c r="T432" s="60">
        <f>IFERROR(VLOOKUP($B432,'Из ГУГЛа'!$B:$G,4,0)*U432+V432,VLOOKUP($B432,'Из ГУГЛа'!$B:$G,4,0))</f>
        <v>3580</v>
      </c>
      <c r="U432" s="15">
        <v>2</v>
      </c>
      <c r="V432" s="59"/>
      <c r="W432" s="74">
        <f t="shared" si="52"/>
        <v>0.23793103448275854</v>
      </c>
      <c r="X432" s="74">
        <f t="shared" si="53"/>
        <v>-2.7932960893854749E-3</v>
      </c>
      <c r="Y432" s="74">
        <f t="shared" si="54"/>
        <v>0.23448275862068968</v>
      </c>
      <c r="Z432" s="75">
        <f t="shared" si="55"/>
        <v>3580</v>
      </c>
      <c r="AB432" s="20" t="s">
        <v>2643</v>
      </c>
    </row>
    <row r="433" spans="1:28" ht="60" x14ac:dyDescent="0.25">
      <c r="A433" s="71" t="str">
        <f>INDEX('Выгр Торг'!$A:$A,MATCH($B433,'Выгр Торг'!$B:$B,0))</f>
        <v>Боковые зеркала "Salina" механические для Лада (Калина, Калина 2, Гранта), Датсун (mi-DO, on-DO)</v>
      </c>
      <c r="B433" s="88">
        <v>137524</v>
      </c>
      <c r="C433" s="72">
        <f>VLOOKUP($B433,'Выгр Торг'!$B:$P,C$1,0)</f>
        <v>143397</v>
      </c>
      <c r="D433" s="71" t="str">
        <f>VLOOKUP($B433,'Выгр Торг'!$B:$P,D$1,0)</f>
        <v>Боковые зеркала "Salina" механические для Лада (Калина, Калина 2, Гранта), Датсун (mi-DO, on-DO) (В цвет, Калифорнийский мак (золотисто-красный, 190))</v>
      </c>
      <c r="E433" s="72" t="str">
        <f>VLOOKUP($B433,'Выгр Торг'!$B:$P,E$1,0)</f>
        <v>Y</v>
      </c>
      <c r="F433" s="72" t="str">
        <f>VLOOKUP($B433,'Выгр Торг'!$B:$P,F$1,0)</f>
        <v>1</v>
      </c>
      <c r="G433" s="36"/>
      <c r="H433" s="28">
        <v>143385</v>
      </c>
      <c r="I433" s="53">
        <f>INDEX($I:$I,MATCH($H433,$C:$C,0))</f>
        <v>600</v>
      </c>
      <c r="J433" s="5" t="s">
        <v>2577</v>
      </c>
      <c r="K433" s="56">
        <f>INDEX($K:$K,MATCH($H433,$C:$C,0))+I433</f>
        <v>2900</v>
      </c>
      <c r="L433" s="14">
        <f>VLOOKUP(K433,Наценка!$A$1:$B$8,2,1)</f>
        <v>1.4</v>
      </c>
      <c r="M433" s="56">
        <f>INDEX($M:$M,MATCH($H433,$C:$C,0))+I433*$M$2</f>
        <v>3540</v>
      </c>
      <c r="N433" s="57">
        <f t="shared" si="48"/>
        <v>3590</v>
      </c>
      <c r="O433" s="72">
        <f>VLOOKUP($B433,'Выгр Торг'!$B:$P,O$1,0)</f>
        <v>2900</v>
      </c>
      <c r="P433" s="72">
        <f>VLOOKUP($B433,'Выгр Торг'!$B:$P,P$1,0)</f>
        <v>3690</v>
      </c>
      <c r="Q433" s="42">
        <f t="shared" si="49"/>
        <v>0</v>
      </c>
      <c r="R433" s="42">
        <f t="shared" si="50"/>
        <v>100</v>
      </c>
      <c r="S433" s="85">
        <f t="shared" si="51"/>
        <v>3590</v>
      </c>
      <c r="T433" s="60">
        <f>IFERROR(VLOOKUP($B433,'Из ГУГЛа'!$B:$G,4,0)*U433+V433,VLOOKUP($B433,'Из ГУГЛа'!$B:$G,4,0))</f>
        <v>3580</v>
      </c>
      <c r="U433" s="15">
        <v>2</v>
      </c>
      <c r="V433" s="59"/>
      <c r="W433" s="74">
        <f t="shared" si="52"/>
        <v>0.23793103448275854</v>
      </c>
      <c r="X433" s="74">
        <f t="shared" si="53"/>
        <v>-2.7932960893854749E-3</v>
      </c>
      <c r="Y433" s="74">
        <f t="shared" si="54"/>
        <v>0.23448275862068968</v>
      </c>
      <c r="Z433" s="75">
        <f t="shared" si="55"/>
        <v>3580</v>
      </c>
      <c r="AB433" s="20" t="s">
        <v>2643</v>
      </c>
    </row>
    <row r="434" spans="1:28" ht="60" x14ac:dyDescent="0.25">
      <c r="A434" s="71" t="str">
        <f>INDEX('Выгр Торг'!$A:$A,MATCH($B434,'Выгр Торг'!$B:$B,0))</f>
        <v>Боковые зеркала "Salina" механические для Лада (Калина, Калина 2, Гранта), Датсун (mi-DO, on-DO)</v>
      </c>
      <c r="B434" s="88">
        <v>137525</v>
      </c>
      <c r="C434" s="72">
        <f>VLOOKUP($B434,'Выгр Торг'!$B:$P,C$1,0)</f>
        <v>143398</v>
      </c>
      <c r="D434" s="71" t="str">
        <f>VLOOKUP($B434,'Выгр Торг'!$B:$P,D$1,0)</f>
        <v>Боковые зеркала "Salina" механические для Лада (Калина, Калина 2, Гранта), Датсун (mi-DO, on-DO) (В цвет, Кварц (серый, 630))</v>
      </c>
      <c r="E434" s="72" t="str">
        <f>VLOOKUP($B434,'Выгр Торг'!$B:$P,E$1,0)</f>
        <v>Y</v>
      </c>
      <c r="F434" s="72" t="str">
        <f>VLOOKUP($B434,'Выгр Торг'!$B:$P,F$1,0)</f>
        <v>1</v>
      </c>
      <c r="G434" s="36"/>
      <c r="H434" s="28">
        <v>143385</v>
      </c>
      <c r="I434" s="53">
        <f>INDEX($I:$I,MATCH($H434,$C:$C,0))</f>
        <v>600</v>
      </c>
      <c r="J434" s="5" t="s">
        <v>2577</v>
      </c>
      <c r="K434" s="56">
        <f>INDEX($K:$K,MATCH($H434,$C:$C,0))+I434</f>
        <v>2900</v>
      </c>
      <c r="L434" s="14">
        <f>VLOOKUP(K434,Наценка!$A$1:$B$8,2,1)</f>
        <v>1.4</v>
      </c>
      <c r="M434" s="56">
        <f>INDEX($M:$M,MATCH($H434,$C:$C,0))+I434*$M$2</f>
        <v>3540</v>
      </c>
      <c r="N434" s="57">
        <f t="shared" si="48"/>
        <v>3590</v>
      </c>
      <c r="O434" s="72">
        <f>VLOOKUP($B434,'Выгр Торг'!$B:$P,O$1,0)</f>
        <v>2900</v>
      </c>
      <c r="P434" s="72">
        <f>VLOOKUP($B434,'Выгр Торг'!$B:$P,P$1,0)</f>
        <v>3690</v>
      </c>
      <c r="Q434" s="42">
        <f t="shared" si="49"/>
        <v>0</v>
      </c>
      <c r="R434" s="42">
        <f t="shared" si="50"/>
        <v>100</v>
      </c>
      <c r="S434" s="85">
        <f t="shared" si="51"/>
        <v>3590</v>
      </c>
      <c r="T434" s="60">
        <f>IFERROR(VLOOKUP($B434,'Из ГУГЛа'!$B:$G,4,0)*U434+V434,VLOOKUP($B434,'Из ГУГЛа'!$B:$G,4,0))</f>
        <v>3580</v>
      </c>
      <c r="U434" s="15">
        <v>2</v>
      </c>
      <c r="V434" s="59"/>
      <c r="W434" s="74">
        <f t="shared" si="52"/>
        <v>0.23793103448275854</v>
      </c>
      <c r="X434" s="74">
        <f t="shared" si="53"/>
        <v>-2.7932960893854749E-3</v>
      </c>
      <c r="Y434" s="74">
        <f t="shared" si="54"/>
        <v>0.23448275862068968</v>
      </c>
      <c r="Z434" s="75">
        <f t="shared" si="55"/>
        <v>3580</v>
      </c>
      <c r="AB434" s="20" t="s">
        <v>2643</v>
      </c>
    </row>
    <row r="435" spans="1:28" ht="60" x14ac:dyDescent="0.25">
      <c r="A435" s="71" t="str">
        <f>INDEX('Выгр Торг'!$A:$A,MATCH($B435,'Выгр Торг'!$B:$B,0))</f>
        <v>Боковые зеркала "Salina" механические для Лада (Калина, Калина 2, Гранта), Датсун (mi-DO, on-DO)</v>
      </c>
      <c r="B435" s="88">
        <v>137526</v>
      </c>
      <c r="C435" s="72">
        <f>VLOOKUP($B435,'Выгр Торг'!$B:$P,C$1,0)</f>
        <v>143399</v>
      </c>
      <c r="D435" s="71" t="str">
        <f>VLOOKUP($B435,'Выгр Торг'!$B:$P,D$1,0)</f>
        <v>Боковые зеркала "Salina" механические для Лада (Калина, Калина 2, Гранта), Датсун (mi-DO, on-DO) (В цвет, Колумбийская зелень (светло-зеленый, 322))</v>
      </c>
      <c r="E435" s="72" t="str">
        <f>VLOOKUP($B435,'Выгр Торг'!$B:$P,E$1,0)</f>
        <v>Y</v>
      </c>
      <c r="F435" s="72" t="str">
        <f>VLOOKUP($B435,'Выгр Торг'!$B:$P,F$1,0)</f>
        <v>1</v>
      </c>
      <c r="G435" s="36"/>
      <c r="H435" s="28">
        <v>143385</v>
      </c>
      <c r="I435" s="53">
        <f>INDEX($I:$I,MATCH($H435,$C:$C,0))</f>
        <v>600</v>
      </c>
      <c r="J435" s="5" t="s">
        <v>2577</v>
      </c>
      <c r="K435" s="56">
        <f>INDEX($K:$K,MATCH($H435,$C:$C,0))+I435</f>
        <v>2900</v>
      </c>
      <c r="L435" s="14">
        <f>VLOOKUP(K435,Наценка!$A$1:$B$8,2,1)</f>
        <v>1.4</v>
      </c>
      <c r="M435" s="56">
        <f>INDEX($M:$M,MATCH($H435,$C:$C,0))+I435*$M$2</f>
        <v>3540</v>
      </c>
      <c r="N435" s="57">
        <f t="shared" si="48"/>
        <v>3590</v>
      </c>
      <c r="O435" s="72">
        <f>VLOOKUP($B435,'Выгр Торг'!$B:$P,O$1,0)</f>
        <v>2900</v>
      </c>
      <c r="P435" s="72">
        <f>VLOOKUP($B435,'Выгр Торг'!$B:$P,P$1,0)</f>
        <v>3690</v>
      </c>
      <c r="Q435" s="42">
        <f t="shared" si="49"/>
        <v>0</v>
      </c>
      <c r="R435" s="42">
        <f t="shared" si="50"/>
        <v>100</v>
      </c>
      <c r="S435" s="85">
        <f t="shared" si="51"/>
        <v>3590</v>
      </c>
      <c r="T435" s="60">
        <f>IFERROR(VLOOKUP($B435,'Из ГУГЛа'!$B:$G,4,0)*U435+V435,VLOOKUP($B435,'Из ГУГЛа'!$B:$G,4,0))</f>
        <v>3580</v>
      </c>
      <c r="U435" s="15">
        <v>2</v>
      </c>
      <c r="V435" s="59"/>
      <c r="W435" s="74">
        <f t="shared" si="52"/>
        <v>0.23793103448275854</v>
      </c>
      <c r="X435" s="74">
        <f t="shared" si="53"/>
        <v>-2.7932960893854749E-3</v>
      </c>
      <c r="Y435" s="74">
        <f t="shared" si="54"/>
        <v>0.23448275862068968</v>
      </c>
      <c r="Z435" s="75">
        <f t="shared" si="55"/>
        <v>3580</v>
      </c>
      <c r="AB435" s="20" t="s">
        <v>2643</v>
      </c>
    </row>
    <row r="436" spans="1:28" ht="60" x14ac:dyDescent="0.25">
      <c r="A436" s="71" t="str">
        <f>INDEX('Выгр Торг'!$A:$A,MATCH($B436,'Выгр Торг'!$B:$B,0))</f>
        <v>Боковые зеркала "Salina" механические для Лада (Калина, Калина 2, Гранта), Датсун (mi-DO, on-DO)</v>
      </c>
      <c r="B436" s="88">
        <v>137527</v>
      </c>
      <c r="C436" s="72">
        <f>VLOOKUP($B436,'Выгр Торг'!$B:$P,C$1,0)</f>
        <v>143400</v>
      </c>
      <c r="D436" s="71" t="str">
        <f>VLOOKUP($B436,'Выгр Торг'!$B:$P,D$1,0)</f>
        <v>Боковые зеркала "Salina" механические для Лада (Калина, Калина 2, Гранта), Датсун (mi-DO, on-DO) (В цвет, Кориандр (золотисто-коричневый, 790))</v>
      </c>
      <c r="E436" s="72" t="str">
        <f>VLOOKUP($B436,'Выгр Торг'!$B:$P,E$1,0)</f>
        <v>Y</v>
      </c>
      <c r="F436" s="72" t="str">
        <f>VLOOKUP($B436,'Выгр Торг'!$B:$P,F$1,0)</f>
        <v>1</v>
      </c>
      <c r="G436" s="36"/>
      <c r="H436" s="28">
        <v>143385</v>
      </c>
      <c r="I436" s="53">
        <f>INDEX($I:$I,MATCH($H436,$C:$C,0))</f>
        <v>600</v>
      </c>
      <c r="J436" s="5" t="s">
        <v>2577</v>
      </c>
      <c r="K436" s="56">
        <f>INDEX($K:$K,MATCH($H436,$C:$C,0))+I436</f>
        <v>2900</v>
      </c>
      <c r="L436" s="14">
        <f>VLOOKUP(K436,Наценка!$A$1:$B$8,2,1)</f>
        <v>1.4</v>
      </c>
      <c r="M436" s="56">
        <f>INDEX($M:$M,MATCH($H436,$C:$C,0))+I436*$M$2</f>
        <v>3540</v>
      </c>
      <c r="N436" s="57">
        <f t="shared" si="48"/>
        <v>3590</v>
      </c>
      <c r="O436" s="72">
        <f>VLOOKUP($B436,'Выгр Торг'!$B:$P,O$1,0)</f>
        <v>2900</v>
      </c>
      <c r="P436" s="72">
        <f>VLOOKUP($B436,'Выгр Торг'!$B:$P,P$1,0)</f>
        <v>3690</v>
      </c>
      <c r="Q436" s="42">
        <f t="shared" si="49"/>
        <v>0</v>
      </c>
      <c r="R436" s="42">
        <f t="shared" si="50"/>
        <v>100</v>
      </c>
      <c r="S436" s="85">
        <f t="shared" si="51"/>
        <v>3590</v>
      </c>
      <c r="T436" s="60">
        <f>IFERROR(VLOOKUP($B436,'Из ГУГЛа'!$B:$G,4,0)*U436+V436,VLOOKUP($B436,'Из ГУГЛа'!$B:$G,4,0))</f>
        <v>3580</v>
      </c>
      <c r="U436" s="15">
        <v>2</v>
      </c>
      <c r="V436" s="59"/>
      <c r="W436" s="74">
        <f t="shared" si="52"/>
        <v>0.23793103448275854</v>
      </c>
      <c r="X436" s="74">
        <f t="shared" si="53"/>
        <v>-2.7932960893854749E-3</v>
      </c>
      <c r="Y436" s="74">
        <f t="shared" si="54"/>
        <v>0.23448275862068968</v>
      </c>
      <c r="Z436" s="75">
        <f t="shared" si="55"/>
        <v>3580</v>
      </c>
      <c r="AB436" s="20" t="s">
        <v>2643</v>
      </c>
    </row>
    <row r="437" spans="1:28" ht="60" x14ac:dyDescent="0.25">
      <c r="A437" s="71" t="str">
        <f>INDEX('Выгр Торг'!$A:$A,MATCH($B437,'Выгр Торг'!$B:$B,0))</f>
        <v>Боковые зеркала "Salina" механические для Лада (Калина, Калина 2, Гранта), Датсун (mi-DO, on-DO)</v>
      </c>
      <c r="B437" s="88">
        <v>137528</v>
      </c>
      <c r="C437" s="72">
        <f>VLOOKUP($B437,'Выгр Торг'!$B:$P,C$1,0)</f>
        <v>143401</v>
      </c>
      <c r="D437" s="71" t="str">
        <f>VLOOKUP($B437,'Выгр Торг'!$B:$P,D$1,0)</f>
        <v>Боковые зеркала "Salina" механические для Лада (Калина, Калина 2, Гранта), Датсун (mi-DO, on-DO) (В цвет, Космос (черный, 665))</v>
      </c>
      <c r="E437" s="72" t="str">
        <f>VLOOKUP($B437,'Выгр Торг'!$B:$P,E$1,0)</f>
        <v>Y</v>
      </c>
      <c r="F437" s="72" t="str">
        <f>VLOOKUP($B437,'Выгр Торг'!$B:$P,F$1,0)</f>
        <v>1</v>
      </c>
      <c r="G437" s="36"/>
      <c r="H437" s="28">
        <v>143385</v>
      </c>
      <c r="I437" s="53">
        <f>INDEX($I:$I,MATCH($H437,$C:$C,0))</f>
        <v>600</v>
      </c>
      <c r="J437" s="5" t="s">
        <v>2577</v>
      </c>
      <c r="K437" s="56">
        <f>INDEX($K:$K,MATCH($H437,$C:$C,0))+I437</f>
        <v>2900</v>
      </c>
      <c r="L437" s="14">
        <f>VLOOKUP(K437,Наценка!$A$1:$B$8,2,1)</f>
        <v>1.4</v>
      </c>
      <c r="M437" s="56">
        <f>INDEX($M:$M,MATCH($H437,$C:$C,0))+I437*$M$2</f>
        <v>3540</v>
      </c>
      <c r="N437" s="57">
        <f t="shared" si="48"/>
        <v>3590</v>
      </c>
      <c r="O437" s="72">
        <f>VLOOKUP($B437,'Выгр Торг'!$B:$P,O$1,0)</f>
        <v>2900</v>
      </c>
      <c r="P437" s="72">
        <f>VLOOKUP($B437,'Выгр Торг'!$B:$P,P$1,0)</f>
        <v>3690</v>
      </c>
      <c r="Q437" s="42">
        <f t="shared" si="49"/>
        <v>0</v>
      </c>
      <c r="R437" s="42">
        <f t="shared" si="50"/>
        <v>100</v>
      </c>
      <c r="S437" s="85">
        <f t="shared" si="51"/>
        <v>3590</v>
      </c>
      <c r="T437" s="60">
        <f>IFERROR(VLOOKUP($B437,'Из ГУГЛа'!$B:$G,4,0)*U437+V437,VLOOKUP($B437,'Из ГУГЛа'!$B:$G,4,0))</f>
        <v>3580</v>
      </c>
      <c r="U437" s="15">
        <v>2</v>
      </c>
      <c r="V437" s="59"/>
      <c r="W437" s="74">
        <f t="shared" si="52"/>
        <v>0.23793103448275854</v>
      </c>
      <c r="X437" s="74">
        <f t="shared" si="53"/>
        <v>-2.7932960893854749E-3</v>
      </c>
      <c r="Y437" s="74">
        <f t="shared" si="54"/>
        <v>0.23448275862068968</v>
      </c>
      <c r="Z437" s="75">
        <f t="shared" si="55"/>
        <v>3580</v>
      </c>
      <c r="AB437" s="20" t="s">
        <v>2643</v>
      </c>
    </row>
    <row r="438" spans="1:28" ht="60" x14ac:dyDescent="0.25">
      <c r="A438" s="71" t="str">
        <f>INDEX('Выгр Торг'!$A:$A,MATCH($B438,'Выгр Торг'!$B:$B,0))</f>
        <v>Боковые зеркала "Salina" механические для Лада (Калина, Калина 2, Гранта), Датсун (mi-DO, on-DO)</v>
      </c>
      <c r="B438" s="88">
        <v>257474</v>
      </c>
      <c r="C438" s="72">
        <f>VLOOKUP($B438,'Выгр Торг'!$B:$P,C$1,0)</f>
        <v>171478</v>
      </c>
      <c r="D438" s="71" t="str">
        <f>VLOOKUP($B438,'Выгр Торг'!$B:$P,D$1,0)</f>
        <v>Боковые зеркала "Salina" механические для Лада (Калина, Калина 2, Гранта), Датсун (mi-DO, on-DO) (В цвет, Ледяной (голубой, 413))</v>
      </c>
      <c r="E438" s="72" t="str">
        <f>VLOOKUP($B438,'Выгр Торг'!$B:$P,E$1,0)</f>
        <v>Y</v>
      </c>
      <c r="F438" s="72" t="str">
        <f>VLOOKUP($B438,'Выгр Торг'!$B:$P,F$1,0)</f>
        <v>1</v>
      </c>
      <c r="G438" s="36"/>
      <c r="H438" s="28">
        <v>143385</v>
      </c>
      <c r="I438" s="53">
        <f>INDEX($I:$I,MATCH($H438,$C:$C,0))</f>
        <v>600</v>
      </c>
      <c r="J438" s="5" t="s">
        <v>2577</v>
      </c>
      <c r="K438" s="56">
        <f>INDEX($K:$K,MATCH($H438,$C:$C,0))+I438</f>
        <v>2900</v>
      </c>
      <c r="L438" s="14">
        <f>VLOOKUP(K438,Наценка!$A$1:$B$8,2,1)</f>
        <v>1.4</v>
      </c>
      <c r="M438" s="56">
        <f>INDEX($M:$M,MATCH($H438,$C:$C,0))+I438*$M$2</f>
        <v>3540</v>
      </c>
      <c r="N438" s="57">
        <f t="shared" si="48"/>
        <v>3590</v>
      </c>
      <c r="O438" s="72">
        <f>VLOOKUP($B438,'Выгр Торг'!$B:$P,O$1,0)</f>
        <v>2900</v>
      </c>
      <c r="P438" s="72">
        <f>VLOOKUP($B438,'Выгр Торг'!$B:$P,P$1,0)</f>
        <v>3690</v>
      </c>
      <c r="Q438" s="42">
        <f t="shared" si="49"/>
        <v>0</v>
      </c>
      <c r="R438" s="42">
        <f t="shared" si="50"/>
        <v>100</v>
      </c>
      <c r="S438" s="85">
        <f t="shared" si="51"/>
        <v>3590</v>
      </c>
      <c r="T438" s="60">
        <f>IFERROR(VLOOKUP($B438,'Из ГУГЛа'!$B:$G,4,0)*U438+V438,VLOOKUP($B438,'Из ГУГЛа'!$B:$G,4,0))</f>
        <v>3580</v>
      </c>
      <c r="U438" s="15">
        <v>2</v>
      </c>
      <c r="V438" s="59"/>
      <c r="W438" s="74">
        <f t="shared" si="52"/>
        <v>0.23793103448275854</v>
      </c>
      <c r="X438" s="74">
        <f t="shared" si="53"/>
        <v>-2.7932960893854749E-3</v>
      </c>
      <c r="Y438" s="74">
        <f t="shared" si="54"/>
        <v>0.23448275862068968</v>
      </c>
      <c r="Z438" s="75">
        <f t="shared" si="55"/>
        <v>3580</v>
      </c>
      <c r="AB438" s="20" t="s">
        <v>2643</v>
      </c>
    </row>
    <row r="439" spans="1:28" ht="60" x14ac:dyDescent="0.25">
      <c r="A439" s="71" t="str">
        <f>INDEX('Выгр Торг'!$A:$A,MATCH($B439,'Выгр Торг'!$B:$B,0))</f>
        <v>Боковые зеркала "Salina" механические для Лада (Калина, Калина 2, Гранта), Датсун (mi-DO, on-DO)</v>
      </c>
      <c r="B439" s="88">
        <v>137529</v>
      </c>
      <c r="C439" s="72">
        <f>VLOOKUP($B439,'Выгр Торг'!$B:$P,C$1,0)</f>
        <v>143402</v>
      </c>
      <c r="D439" s="71" t="str">
        <f>VLOOKUP($B439,'Выгр Торг'!$B:$P,D$1,0)</f>
        <v>Боковые зеркала "Salina" механические для Лада (Калина, Калина 2, Гранта), Датсун (mi-DO, on-DO) (В цвет, Магма (оранжевый, 119))</v>
      </c>
      <c r="E439" s="72" t="str">
        <f>VLOOKUP($B439,'Выгр Торг'!$B:$P,E$1,0)</f>
        <v>Y</v>
      </c>
      <c r="F439" s="72" t="str">
        <f>VLOOKUP($B439,'Выгр Торг'!$B:$P,F$1,0)</f>
        <v>1</v>
      </c>
      <c r="G439" s="36"/>
      <c r="H439" s="28">
        <v>143385</v>
      </c>
      <c r="I439" s="53">
        <f>INDEX($I:$I,MATCH($H439,$C:$C,0))</f>
        <v>600</v>
      </c>
      <c r="J439" s="5" t="s">
        <v>2577</v>
      </c>
      <c r="K439" s="56">
        <f>INDEX($K:$K,MATCH($H439,$C:$C,0))+I439</f>
        <v>2900</v>
      </c>
      <c r="L439" s="14">
        <f>VLOOKUP(K439,Наценка!$A$1:$B$8,2,1)</f>
        <v>1.4</v>
      </c>
      <c r="M439" s="56">
        <f>INDEX($M:$M,MATCH($H439,$C:$C,0))+I439*$M$2</f>
        <v>3540</v>
      </c>
      <c r="N439" s="57">
        <f t="shared" si="48"/>
        <v>3590</v>
      </c>
      <c r="O439" s="72">
        <f>VLOOKUP($B439,'Выгр Торг'!$B:$P,O$1,0)</f>
        <v>2900</v>
      </c>
      <c r="P439" s="72">
        <f>VLOOKUP($B439,'Выгр Торг'!$B:$P,P$1,0)</f>
        <v>3690</v>
      </c>
      <c r="Q439" s="42">
        <f t="shared" si="49"/>
        <v>0</v>
      </c>
      <c r="R439" s="42">
        <f t="shared" si="50"/>
        <v>100</v>
      </c>
      <c r="S439" s="85">
        <f t="shared" si="51"/>
        <v>3590</v>
      </c>
      <c r="T439" s="60">
        <f>IFERROR(VLOOKUP($B439,'Из ГУГЛа'!$B:$G,4,0)*U439+V439,VLOOKUP($B439,'Из ГУГЛа'!$B:$G,4,0))</f>
        <v>3580</v>
      </c>
      <c r="U439" s="15">
        <v>2</v>
      </c>
      <c r="V439" s="59"/>
      <c r="W439" s="74">
        <f t="shared" si="52"/>
        <v>0.23793103448275854</v>
      </c>
      <c r="X439" s="74">
        <f t="shared" si="53"/>
        <v>-2.7932960893854749E-3</v>
      </c>
      <c r="Y439" s="74">
        <f t="shared" si="54"/>
        <v>0.23448275862068968</v>
      </c>
      <c r="Z439" s="75">
        <f t="shared" si="55"/>
        <v>3580</v>
      </c>
      <c r="AB439" s="20" t="s">
        <v>2643</v>
      </c>
    </row>
    <row r="440" spans="1:28" ht="60" x14ac:dyDescent="0.25">
      <c r="A440" s="71" t="str">
        <f>INDEX('Выгр Торг'!$A:$A,MATCH($B440,'Выгр Торг'!$B:$B,0))</f>
        <v>Боковые зеркала "Salina" механические для Лада (Калина, Калина 2, Гранта), Датсун (mi-DO, on-DO)</v>
      </c>
      <c r="B440" s="88">
        <v>137530</v>
      </c>
      <c r="C440" s="72">
        <f>VLOOKUP($B440,'Выгр Торг'!$B:$P,C$1,0)</f>
        <v>143403</v>
      </c>
      <c r="D440" s="71" t="str">
        <f>VLOOKUP($B440,'Выгр Торг'!$B:$P,D$1,0)</f>
        <v>Боковые зеркала "Salina" механические для Лада (Калина, Калина 2, Гранта), Датсун (mi-DO, on-DO) (В цвет, Мускат (серебристо-серо-золотистый, 620))</v>
      </c>
      <c r="E440" s="72" t="str">
        <f>VLOOKUP($B440,'Выгр Торг'!$B:$P,E$1,0)</f>
        <v>Y</v>
      </c>
      <c r="F440" s="72" t="str">
        <f>VLOOKUP($B440,'Выгр Торг'!$B:$P,F$1,0)</f>
        <v>1</v>
      </c>
      <c r="G440" s="36"/>
      <c r="H440" s="28">
        <v>143385</v>
      </c>
      <c r="I440" s="53">
        <f>INDEX($I:$I,MATCH($H440,$C:$C,0))</f>
        <v>600</v>
      </c>
      <c r="J440" s="5" t="s">
        <v>2577</v>
      </c>
      <c r="K440" s="56">
        <f>INDEX($K:$K,MATCH($H440,$C:$C,0))+I440</f>
        <v>2900</v>
      </c>
      <c r="L440" s="14">
        <f>VLOOKUP(K440,Наценка!$A$1:$B$8,2,1)</f>
        <v>1.4</v>
      </c>
      <c r="M440" s="56">
        <f>INDEX($M:$M,MATCH($H440,$C:$C,0))+I440*$M$2</f>
        <v>3540</v>
      </c>
      <c r="N440" s="57">
        <f t="shared" si="48"/>
        <v>3590</v>
      </c>
      <c r="O440" s="72">
        <f>VLOOKUP($B440,'Выгр Торг'!$B:$P,O$1,0)</f>
        <v>2900</v>
      </c>
      <c r="P440" s="72">
        <f>VLOOKUP($B440,'Выгр Торг'!$B:$P,P$1,0)</f>
        <v>3690</v>
      </c>
      <c r="Q440" s="42">
        <f t="shared" si="49"/>
        <v>0</v>
      </c>
      <c r="R440" s="42">
        <f t="shared" si="50"/>
        <v>100</v>
      </c>
      <c r="S440" s="85">
        <f t="shared" si="51"/>
        <v>3590</v>
      </c>
      <c r="T440" s="60">
        <f>IFERROR(VLOOKUP($B440,'Из ГУГЛа'!$B:$G,4,0)*U440+V440,VLOOKUP($B440,'Из ГУГЛа'!$B:$G,4,0))</f>
        <v>3580</v>
      </c>
      <c r="U440" s="15">
        <v>2</v>
      </c>
      <c r="V440" s="59"/>
      <c r="W440" s="74">
        <f t="shared" si="52"/>
        <v>0.23793103448275854</v>
      </c>
      <c r="X440" s="74">
        <f t="shared" si="53"/>
        <v>-2.7932960893854749E-3</v>
      </c>
      <c r="Y440" s="74">
        <f t="shared" si="54"/>
        <v>0.23448275862068968</v>
      </c>
      <c r="Z440" s="75">
        <f t="shared" si="55"/>
        <v>3580</v>
      </c>
      <c r="AB440" s="20" t="s">
        <v>2643</v>
      </c>
    </row>
    <row r="441" spans="1:28" ht="60" x14ac:dyDescent="0.25">
      <c r="A441" s="71" t="str">
        <f>INDEX('Выгр Торг'!$A:$A,MATCH($B441,'Выгр Торг'!$B:$B,0))</f>
        <v>Боковые зеркала "Salina" механические для Лада (Калина, Калина 2, Гранта), Датсун (mi-DO, on-DO)</v>
      </c>
      <c r="B441" s="88">
        <v>137531</v>
      </c>
      <c r="C441" s="72">
        <f>VLOOKUP($B441,'Выгр Торг'!$B:$P,C$1,0)</f>
        <v>143404</v>
      </c>
      <c r="D441" s="71" t="str">
        <f>VLOOKUP($B441,'Выгр Торг'!$B:$P,D$1,0)</f>
        <v>Боковые зеркала "Salina" механические для Лада (Калина, Калина 2, Гранта), Датсун (mi-DO, on-DO) (В цвет, Одиссей (Серо-синий, 497))</v>
      </c>
      <c r="E441" s="72" t="str">
        <f>VLOOKUP($B441,'Выгр Торг'!$B:$P,E$1,0)</f>
        <v>Y</v>
      </c>
      <c r="F441" s="72" t="str">
        <f>VLOOKUP($B441,'Выгр Торг'!$B:$P,F$1,0)</f>
        <v>1</v>
      </c>
      <c r="G441" s="36"/>
      <c r="H441" s="28">
        <v>143385</v>
      </c>
      <c r="I441" s="53">
        <f>INDEX($I:$I,MATCH($H441,$C:$C,0))</f>
        <v>600</v>
      </c>
      <c r="J441" s="5" t="s">
        <v>2577</v>
      </c>
      <c r="K441" s="56">
        <f>INDEX($K:$K,MATCH($H441,$C:$C,0))+I441</f>
        <v>2900</v>
      </c>
      <c r="L441" s="14">
        <f>VLOOKUP(K441,Наценка!$A$1:$B$8,2,1)</f>
        <v>1.4</v>
      </c>
      <c r="M441" s="56">
        <f>INDEX($M:$M,MATCH($H441,$C:$C,0))+I441*$M$2</f>
        <v>3540</v>
      </c>
      <c r="N441" s="57">
        <f t="shared" si="48"/>
        <v>3590</v>
      </c>
      <c r="O441" s="72">
        <f>VLOOKUP($B441,'Выгр Торг'!$B:$P,O$1,0)</f>
        <v>2900</v>
      </c>
      <c r="P441" s="72">
        <f>VLOOKUP($B441,'Выгр Торг'!$B:$P,P$1,0)</f>
        <v>3690</v>
      </c>
      <c r="Q441" s="42">
        <f t="shared" si="49"/>
        <v>0</v>
      </c>
      <c r="R441" s="42">
        <f t="shared" si="50"/>
        <v>100</v>
      </c>
      <c r="S441" s="85">
        <f t="shared" si="51"/>
        <v>3590</v>
      </c>
      <c r="T441" s="60">
        <f>IFERROR(VLOOKUP($B441,'Из ГУГЛа'!$B:$G,4,0)*U441+V441,VLOOKUP($B441,'Из ГУГЛа'!$B:$G,4,0))</f>
        <v>3580</v>
      </c>
      <c r="U441" s="15">
        <v>2</v>
      </c>
      <c r="V441" s="59"/>
      <c r="W441" s="74">
        <f t="shared" si="52"/>
        <v>0.23793103448275854</v>
      </c>
      <c r="X441" s="74">
        <f t="shared" si="53"/>
        <v>-2.7932960893854749E-3</v>
      </c>
      <c r="Y441" s="74">
        <f t="shared" si="54"/>
        <v>0.23448275862068968</v>
      </c>
      <c r="Z441" s="75">
        <f t="shared" si="55"/>
        <v>3580</v>
      </c>
      <c r="AB441" s="20" t="s">
        <v>2643</v>
      </c>
    </row>
    <row r="442" spans="1:28" ht="60" x14ac:dyDescent="0.25">
      <c r="A442" s="71" t="str">
        <f>INDEX('Выгр Торг'!$A:$A,MATCH($B442,'Выгр Торг'!$B:$B,0))</f>
        <v>Боковые зеркала "Salina" механические для Лада (Калина, Калина 2, Гранта), Датсун (mi-DO, on-DO)</v>
      </c>
      <c r="B442" s="88">
        <v>137532</v>
      </c>
      <c r="C442" s="72">
        <f>VLOOKUP($B442,'Выгр Торг'!$B:$P,C$1,0)</f>
        <v>143405</v>
      </c>
      <c r="D442" s="71" t="str">
        <f>VLOOKUP($B442,'Выгр Торг'!$B:$P,D$1,0)</f>
        <v>Боковые зеркала "Salina" механические для Лада (Калина, Калина 2, Гранта), Датсун (mi-DO, on-DO) (В цвет, Пантера (черная база, 672))</v>
      </c>
      <c r="E442" s="72" t="str">
        <f>VLOOKUP($B442,'Выгр Торг'!$B:$P,E$1,0)</f>
        <v>Y</v>
      </c>
      <c r="F442" s="72" t="str">
        <f>VLOOKUP($B442,'Выгр Торг'!$B:$P,F$1,0)</f>
        <v>1</v>
      </c>
      <c r="G442" s="36"/>
      <c r="H442" s="28">
        <v>143385</v>
      </c>
      <c r="I442" s="53">
        <f>INDEX($I:$I,MATCH($H442,$C:$C,0))</f>
        <v>600</v>
      </c>
      <c r="J442" s="5" t="s">
        <v>2577</v>
      </c>
      <c r="K442" s="56">
        <f>INDEX($K:$K,MATCH($H442,$C:$C,0))+I442</f>
        <v>2900</v>
      </c>
      <c r="L442" s="14">
        <f>VLOOKUP(K442,Наценка!$A$1:$B$8,2,1)</f>
        <v>1.4</v>
      </c>
      <c r="M442" s="56">
        <f>INDEX($M:$M,MATCH($H442,$C:$C,0))+I442*$M$2</f>
        <v>3540</v>
      </c>
      <c r="N442" s="57">
        <f t="shared" si="48"/>
        <v>3590</v>
      </c>
      <c r="O442" s="72">
        <f>VLOOKUP($B442,'Выгр Торг'!$B:$P,O$1,0)</f>
        <v>2900</v>
      </c>
      <c r="P442" s="72">
        <f>VLOOKUP($B442,'Выгр Торг'!$B:$P,P$1,0)</f>
        <v>3690</v>
      </c>
      <c r="Q442" s="42">
        <f t="shared" si="49"/>
        <v>0</v>
      </c>
      <c r="R442" s="42">
        <f t="shared" si="50"/>
        <v>100</v>
      </c>
      <c r="S442" s="85">
        <f t="shared" si="51"/>
        <v>3590</v>
      </c>
      <c r="T442" s="60">
        <f>IFERROR(VLOOKUP($B442,'Из ГУГЛа'!$B:$G,4,0)*U442+V442,VLOOKUP($B442,'Из ГУГЛа'!$B:$G,4,0))</f>
        <v>3580</v>
      </c>
      <c r="U442" s="15">
        <v>2</v>
      </c>
      <c r="V442" s="59"/>
      <c r="W442" s="74">
        <f t="shared" si="52"/>
        <v>0.23793103448275854</v>
      </c>
      <c r="X442" s="74">
        <f t="shared" si="53"/>
        <v>-2.7932960893854749E-3</v>
      </c>
      <c r="Y442" s="74">
        <f t="shared" si="54"/>
        <v>0.23448275862068968</v>
      </c>
      <c r="Z442" s="75">
        <f t="shared" si="55"/>
        <v>3580</v>
      </c>
      <c r="AB442" s="20" t="s">
        <v>2643</v>
      </c>
    </row>
    <row r="443" spans="1:28" ht="60" x14ac:dyDescent="0.25">
      <c r="A443" s="71" t="str">
        <f>INDEX('Выгр Торг'!$A:$A,MATCH($B443,'Выгр Торг'!$B:$B,0))</f>
        <v>Боковые зеркала "Salina" механические для Лада (Калина, Калина 2, Гранта), Датсун (mi-DO, on-DO)</v>
      </c>
      <c r="B443" s="88">
        <v>137533</v>
      </c>
      <c r="C443" s="72">
        <f>VLOOKUP($B443,'Выгр Торг'!$B:$P,C$1,0)</f>
        <v>143406</v>
      </c>
      <c r="D443" s="71" t="str">
        <f>VLOOKUP($B443,'Выгр Торг'!$B:$P,D$1,0)</f>
        <v>Боковые зеркала "Salina" механические для Лада (Калина, Калина 2, Гранта), Датсун (mi-DO, on-DO) (В цвет, Персей (темно-синий, 429))</v>
      </c>
      <c r="E443" s="72" t="str">
        <f>VLOOKUP($B443,'Выгр Торг'!$B:$P,E$1,0)</f>
        <v>Y</v>
      </c>
      <c r="F443" s="72" t="str">
        <f>VLOOKUP($B443,'Выгр Торг'!$B:$P,F$1,0)</f>
        <v>1</v>
      </c>
      <c r="G443" s="36"/>
      <c r="H443" s="28">
        <v>143385</v>
      </c>
      <c r="I443" s="53">
        <f>INDEX($I:$I,MATCH($H443,$C:$C,0))</f>
        <v>600</v>
      </c>
      <c r="J443" s="5" t="s">
        <v>2577</v>
      </c>
      <c r="K443" s="56">
        <f>INDEX($K:$K,MATCH($H443,$C:$C,0))+I443</f>
        <v>2900</v>
      </c>
      <c r="L443" s="14">
        <f>VLOOKUP(K443,Наценка!$A$1:$B$8,2,1)</f>
        <v>1.4</v>
      </c>
      <c r="M443" s="56">
        <f>INDEX($M:$M,MATCH($H443,$C:$C,0))+I443*$M$2</f>
        <v>3540</v>
      </c>
      <c r="N443" s="57">
        <f t="shared" si="48"/>
        <v>3590</v>
      </c>
      <c r="O443" s="72">
        <f>VLOOKUP($B443,'Выгр Торг'!$B:$P,O$1,0)</f>
        <v>2900</v>
      </c>
      <c r="P443" s="72">
        <f>VLOOKUP($B443,'Выгр Торг'!$B:$P,P$1,0)</f>
        <v>3690</v>
      </c>
      <c r="Q443" s="42">
        <f t="shared" si="49"/>
        <v>0</v>
      </c>
      <c r="R443" s="42">
        <f t="shared" si="50"/>
        <v>100</v>
      </c>
      <c r="S443" s="85">
        <f t="shared" si="51"/>
        <v>3590</v>
      </c>
      <c r="T443" s="60">
        <f>IFERROR(VLOOKUP($B443,'Из ГУГЛа'!$B:$G,4,0)*U443+V443,VLOOKUP($B443,'Из ГУГЛа'!$B:$G,4,0))</f>
        <v>3580</v>
      </c>
      <c r="U443" s="15">
        <v>2</v>
      </c>
      <c r="V443" s="59"/>
      <c r="W443" s="74">
        <f t="shared" si="52"/>
        <v>0.23793103448275854</v>
      </c>
      <c r="X443" s="74">
        <f t="shared" si="53"/>
        <v>-2.7932960893854749E-3</v>
      </c>
      <c r="Y443" s="74">
        <f t="shared" si="54"/>
        <v>0.23448275862068968</v>
      </c>
      <c r="Z443" s="75">
        <f t="shared" si="55"/>
        <v>3580</v>
      </c>
      <c r="AB443" s="20" t="s">
        <v>2643</v>
      </c>
    </row>
    <row r="444" spans="1:28" ht="60" x14ac:dyDescent="0.25">
      <c r="A444" s="71" t="str">
        <f>INDEX('Выгр Торг'!$A:$A,MATCH($B444,'Выгр Торг'!$B:$B,0))</f>
        <v>Боковые зеркала "Salina" механические для Лада (Калина, Калина 2, Гранта), Датсун (mi-DO, on-DO)</v>
      </c>
      <c r="B444" s="88">
        <v>137534</v>
      </c>
      <c r="C444" s="72">
        <f>VLOOKUP($B444,'Выгр Торг'!$B:$P,C$1,0)</f>
        <v>143407</v>
      </c>
      <c r="D444" s="71" t="str">
        <f>VLOOKUP($B444,'Выгр Торг'!$B:$P,D$1,0)</f>
        <v>Боковые зеркала "Salina" механические для Лада (Калина, Калина 2, Гранта), Датсун (mi-DO, on-DO) (В цвет, Платина (серебристо-бежевый, 691))</v>
      </c>
      <c r="E444" s="72" t="str">
        <f>VLOOKUP($B444,'Выгр Торг'!$B:$P,E$1,0)</f>
        <v>Y</v>
      </c>
      <c r="F444" s="72" t="str">
        <f>VLOOKUP($B444,'Выгр Торг'!$B:$P,F$1,0)</f>
        <v>1</v>
      </c>
      <c r="G444" s="36"/>
      <c r="H444" s="28">
        <v>143385</v>
      </c>
      <c r="I444" s="53">
        <f>INDEX($I:$I,MATCH($H444,$C:$C,0))</f>
        <v>600</v>
      </c>
      <c r="J444" s="5" t="s">
        <v>2577</v>
      </c>
      <c r="K444" s="56">
        <f>INDEX($K:$K,MATCH($H444,$C:$C,0))+I444</f>
        <v>2900</v>
      </c>
      <c r="L444" s="14">
        <f>VLOOKUP(K444,Наценка!$A$1:$B$8,2,1)</f>
        <v>1.4</v>
      </c>
      <c r="M444" s="56">
        <f>INDEX($M:$M,MATCH($H444,$C:$C,0))+I444*$M$2</f>
        <v>3540</v>
      </c>
      <c r="N444" s="57">
        <f t="shared" si="48"/>
        <v>3590</v>
      </c>
      <c r="O444" s="72">
        <f>VLOOKUP($B444,'Выгр Торг'!$B:$P,O$1,0)</f>
        <v>2900</v>
      </c>
      <c r="P444" s="72">
        <f>VLOOKUP($B444,'Выгр Торг'!$B:$P,P$1,0)</f>
        <v>3690</v>
      </c>
      <c r="Q444" s="42">
        <f t="shared" si="49"/>
        <v>0</v>
      </c>
      <c r="R444" s="42">
        <f t="shared" si="50"/>
        <v>100</v>
      </c>
      <c r="S444" s="85">
        <f t="shared" si="51"/>
        <v>3590</v>
      </c>
      <c r="T444" s="60">
        <f>IFERROR(VLOOKUP($B444,'Из ГУГЛа'!$B:$G,4,0)*U444+V444,VLOOKUP($B444,'Из ГУГЛа'!$B:$G,4,0))</f>
        <v>3580</v>
      </c>
      <c r="U444" s="15">
        <v>2</v>
      </c>
      <c r="V444" s="59"/>
      <c r="W444" s="74">
        <f t="shared" si="52"/>
        <v>0.23793103448275854</v>
      </c>
      <c r="X444" s="74">
        <f t="shared" si="53"/>
        <v>-2.7932960893854749E-3</v>
      </c>
      <c r="Y444" s="74">
        <f t="shared" si="54"/>
        <v>0.23448275862068968</v>
      </c>
      <c r="Z444" s="75">
        <f t="shared" si="55"/>
        <v>3580</v>
      </c>
      <c r="AB444" s="20" t="s">
        <v>2643</v>
      </c>
    </row>
    <row r="445" spans="1:28" ht="60" x14ac:dyDescent="0.25">
      <c r="A445" s="71" t="str">
        <f>INDEX('Выгр Торг'!$A:$A,MATCH($B445,'Выгр Торг'!$B:$B,0))</f>
        <v>Боковые зеркала "Salina" механические для Лада (Калина, Калина 2, Гранта), Датсун (mi-DO, on-DO)</v>
      </c>
      <c r="B445" s="88">
        <v>137535</v>
      </c>
      <c r="C445" s="72">
        <f>VLOOKUP($B445,'Выгр Торг'!$B:$P,C$1,0)</f>
        <v>143408</v>
      </c>
      <c r="D445" s="71" t="str">
        <f>VLOOKUP($B445,'Выгр Торг'!$B:$P,D$1,0)</f>
        <v>Боковые зеркала "Salina" механические для Лада (Калина, Калина 2, Гранта), Датсун (mi-DO, on-DO) (В цвет, Портвейн (темно-вишневый металлик, 192))</v>
      </c>
      <c r="E445" s="72" t="str">
        <f>VLOOKUP($B445,'Выгр Торг'!$B:$P,E$1,0)</f>
        <v>Y</v>
      </c>
      <c r="F445" s="72" t="str">
        <f>VLOOKUP($B445,'Выгр Торг'!$B:$P,F$1,0)</f>
        <v>1</v>
      </c>
      <c r="G445" s="36"/>
      <c r="H445" s="28">
        <v>143385</v>
      </c>
      <c r="I445" s="53">
        <f>INDEX($I:$I,MATCH($H445,$C:$C,0))</f>
        <v>600</v>
      </c>
      <c r="J445" s="5" t="s">
        <v>2577</v>
      </c>
      <c r="K445" s="56">
        <f>INDEX($K:$K,MATCH($H445,$C:$C,0))+I445</f>
        <v>2900</v>
      </c>
      <c r="L445" s="14">
        <f>VLOOKUP(K445,Наценка!$A$1:$B$8,2,1)</f>
        <v>1.4</v>
      </c>
      <c r="M445" s="56">
        <f>INDEX($M:$M,MATCH($H445,$C:$C,0))+I445*$M$2</f>
        <v>3540</v>
      </c>
      <c r="N445" s="57">
        <f t="shared" si="48"/>
        <v>3590</v>
      </c>
      <c r="O445" s="72">
        <f>VLOOKUP($B445,'Выгр Торг'!$B:$P,O$1,0)</f>
        <v>2900</v>
      </c>
      <c r="P445" s="72">
        <f>VLOOKUP($B445,'Выгр Торг'!$B:$P,P$1,0)</f>
        <v>3690</v>
      </c>
      <c r="Q445" s="42">
        <f t="shared" si="49"/>
        <v>0</v>
      </c>
      <c r="R445" s="42">
        <f t="shared" si="50"/>
        <v>100</v>
      </c>
      <c r="S445" s="85">
        <f t="shared" si="51"/>
        <v>3590</v>
      </c>
      <c r="T445" s="60">
        <f>IFERROR(VLOOKUP($B445,'Из ГУГЛа'!$B:$G,4,0)*U445+V445,VLOOKUP($B445,'Из ГУГЛа'!$B:$G,4,0))</f>
        <v>3580</v>
      </c>
      <c r="U445" s="15">
        <v>2</v>
      </c>
      <c r="V445" s="59"/>
      <c r="W445" s="74">
        <f t="shared" si="52"/>
        <v>0.23793103448275854</v>
      </c>
      <c r="X445" s="74">
        <f t="shared" si="53"/>
        <v>-2.7932960893854749E-3</v>
      </c>
      <c r="Y445" s="74">
        <f t="shared" si="54"/>
        <v>0.23448275862068968</v>
      </c>
      <c r="Z445" s="75">
        <f t="shared" si="55"/>
        <v>3580</v>
      </c>
      <c r="AB445" s="20" t="s">
        <v>2643</v>
      </c>
    </row>
    <row r="446" spans="1:28" ht="60" x14ac:dyDescent="0.25">
      <c r="A446" s="71" t="str">
        <f>INDEX('Выгр Торг'!$A:$A,MATCH($B446,'Выгр Торг'!$B:$B,0))</f>
        <v>Боковые зеркала "Salina" механические для Лада (Калина, Калина 2, Гранта), Датсун (mi-DO, on-DO)</v>
      </c>
      <c r="B446" s="88">
        <v>137536</v>
      </c>
      <c r="C446" s="72">
        <f>VLOOKUP($B446,'Выгр Торг'!$B:$P,C$1,0)</f>
        <v>143409</v>
      </c>
      <c r="D446" s="71" t="str">
        <f>VLOOKUP($B446,'Выгр Торг'!$B:$P,D$1,0)</f>
        <v>Боковые зеркала "Salina" механические для Лада (Калина, Калина 2, Гранта), Датсун (mi-DO, on-DO) (В цвет, Премьер (канареечный желтый, 222))</v>
      </c>
      <c r="E446" s="72" t="str">
        <f>VLOOKUP($B446,'Выгр Торг'!$B:$P,E$1,0)</f>
        <v>Y</v>
      </c>
      <c r="F446" s="72" t="str">
        <f>VLOOKUP($B446,'Выгр Торг'!$B:$P,F$1,0)</f>
        <v>1</v>
      </c>
      <c r="G446" s="36"/>
      <c r="H446" s="28">
        <v>143385</v>
      </c>
      <c r="I446" s="53">
        <f>INDEX($I:$I,MATCH($H446,$C:$C,0))</f>
        <v>600</v>
      </c>
      <c r="J446" s="5" t="s">
        <v>2577</v>
      </c>
      <c r="K446" s="56">
        <f>INDEX($K:$K,MATCH($H446,$C:$C,0))+I446</f>
        <v>2900</v>
      </c>
      <c r="L446" s="14">
        <f>VLOOKUP(K446,Наценка!$A$1:$B$8,2,1)</f>
        <v>1.4</v>
      </c>
      <c r="M446" s="56">
        <f>INDEX($M:$M,MATCH($H446,$C:$C,0))+I446*$M$2</f>
        <v>3540</v>
      </c>
      <c r="N446" s="57">
        <f t="shared" si="48"/>
        <v>3590</v>
      </c>
      <c r="O446" s="72">
        <f>VLOOKUP($B446,'Выгр Торг'!$B:$P,O$1,0)</f>
        <v>2900</v>
      </c>
      <c r="P446" s="72">
        <f>VLOOKUP($B446,'Выгр Торг'!$B:$P,P$1,0)</f>
        <v>3690</v>
      </c>
      <c r="Q446" s="42">
        <f t="shared" si="49"/>
        <v>0</v>
      </c>
      <c r="R446" s="42">
        <f t="shared" si="50"/>
        <v>100</v>
      </c>
      <c r="S446" s="85">
        <f t="shared" si="51"/>
        <v>3590</v>
      </c>
      <c r="T446" s="60">
        <f>IFERROR(VLOOKUP($B446,'Из ГУГЛа'!$B:$G,4,0)*U446+V446,VLOOKUP($B446,'Из ГУГЛа'!$B:$G,4,0))</f>
        <v>3580</v>
      </c>
      <c r="U446" s="15">
        <v>2</v>
      </c>
      <c r="V446" s="59"/>
      <c r="W446" s="74">
        <f t="shared" si="52"/>
        <v>0.23793103448275854</v>
      </c>
      <c r="X446" s="74">
        <f t="shared" si="53"/>
        <v>-2.7932960893854749E-3</v>
      </c>
      <c r="Y446" s="74">
        <f t="shared" si="54"/>
        <v>0.23448275862068968</v>
      </c>
      <c r="Z446" s="75">
        <f t="shared" si="55"/>
        <v>3580</v>
      </c>
      <c r="AB446" s="20" t="s">
        <v>2643</v>
      </c>
    </row>
    <row r="447" spans="1:28" ht="60" x14ac:dyDescent="0.25">
      <c r="A447" s="71" t="str">
        <f>INDEX('Выгр Торг'!$A:$A,MATCH($B447,'Выгр Торг'!$B:$B,0))</f>
        <v>Боковые зеркала "Salina" механические для Лада (Калина, Калина 2, Гранта), Датсун (mi-DO, on-DO)</v>
      </c>
      <c r="B447" s="88">
        <v>137537</v>
      </c>
      <c r="C447" s="72">
        <f>VLOOKUP($B447,'Выгр Торг'!$B:$P,C$1,0)</f>
        <v>143410</v>
      </c>
      <c r="D447" s="71" t="str">
        <f>VLOOKUP($B447,'Выгр Торг'!$B:$P,D$1,0)</f>
        <v>Боковые зеркала "Salina" механические для Лада (Калина, Калина 2, Гранта), Датсун (mi-DO, on-DO) (В цвет, Рислинг (серебристо-бледно-серый, 610))</v>
      </c>
      <c r="E447" s="72" t="str">
        <f>VLOOKUP($B447,'Выгр Торг'!$B:$P,E$1,0)</f>
        <v>Y</v>
      </c>
      <c r="F447" s="72" t="str">
        <f>VLOOKUP($B447,'Выгр Торг'!$B:$P,F$1,0)</f>
        <v>1</v>
      </c>
      <c r="G447" s="36"/>
      <c r="H447" s="28">
        <v>143385</v>
      </c>
      <c r="I447" s="53">
        <f>INDEX($I:$I,MATCH($H447,$C:$C,0))</f>
        <v>600</v>
      </c>
      <c r="J447" s="5" t="s">
        <v>2577</v>
      </c>
      <c r="K447" s="56">
        <f>INDEX($K:$K,MATCH($H447,$C:$C,0))+I447</f>
        <v>2900</v>
      </c>
      <c r="L447" s="14">
        <f>VLOOKUP(K447,Наценка!$A$1:$B$8,2,1)</f>
        <v>1.4</v>
      </c>
      <c r="M447" s="56">
        <f>INDEX($M:$M,MATCH($H447,$C:$C,0))+I447*$M$2</f>
        <v>3540</v>
      </c>
      <c r="N447" s="57">
        <f t="shared" si="48"/>
        <v>3590</v>
      </c>
      <c r="O447" s="72">
        <f>VLOOKUP($B447,'Выгр Торг'!$B:$P,O$1,0)</f>
        <v>2900</v>
      </c>
      <c r="P447" s="72">
        <f>VLOOKUP($B447,'Выгр Торг'!$B:$P,P$1,0)</f>
        <v>3690</v>
      </c>
      <c r="Q447" s="42">
        <f t="shared" si="49"/>
        <v>0</v>
      </c>
      <c r="R447" s="42">
        <f t="shared" si="50"/>
        <v>100</v>
      </c>
      <c r="S447" s="85">
        <f t="shared" si="51"/>
        <v>3590</v>
      </c>
      <c r="T447" s="60">
        <f>IFERROR(VLOOKUP($B447,'Из ГУГЛа'!$B:$G,4,0)*U447+V447,VLOOKUP($B447,'Из ГУГЛа'!$B:$G,4,0))</f>
        <v>3580</v>
      </c>
      <c r="U447" s="15">
        <v>2</v>
      </c>
      <c r="V447" s="59"/>
      <c r="W447" s="74">
        <f t="shared" si="52"/>
        <v>0.23793103448275854</v>
      </c>
      <c r="X447" s="74">
        <f t="shared" si="53"/>
        <v>-2.7932960893854749E-3</v>
      </c>
      <c r="Y447" s="74">
        <f t="shared" si="54"/>
        <v>0.23448275862068968</v>
      </c>
      <c r="Z447" s="75">
        <f t="shared" si="55"/>
        <v>3580</v>
      </c>
      <c r="AB447" s="20" t="s">
        <v>2643</v>
      </c>
    </row>
    <row r="448" spans="1:28" ht="60" x14ac:dyDescent="0.25">
      <c r="A448" s="71" t="str">
        <f>INDEX('Выгр Торг'!$A:$A,MATCH($B448,'Выгр Торг'!$B:$B,0))</f>
        <v>Боковые зеркала "Salina" механические для Лада (Калина, Калина 2, Гранта), Датсун (mi-DO, on-DO)</v>
      </c>
      <c r="B448" s="88">
        <v>137538</v>
      </c>
      <c r="C448" s="72">
        <f>VLOOKUP($B448,'Выгр Торг'!$B:$P,C$1,0)</f>
        <v>143411</v>
      </c>
      <c r="D448" s="71" t="str">
        <f>VLOOKUP($B448,'Выгр Торг'!$B:$P,D$1,0)</f>
        <v>Боковые зеркала "Salina" механические для Лада (Калина, Калина 2, Гранта), Датсун (mi-DO, on-DO) (В цвет, Слива (серебристо-ярко-синий, 478))</v>
      </c>
      <c r="E448" s="72" t="str">
        <f>VLOOKUP($B448,'Выгр Торг'!$B:$P,E$1,0)</f>
        <v>Y</v>
      </c>
      <c r="F448" s="72" t="str">
        <f>VLOOKUP($B448,'Выгр Торг'!$B:$P,F$1,0)</f>
        <v>1</v>
      </c>
      <c r="G448" s="36"/>
      <c r="H448" s="28">
        <v>143385</v>
      </c>
      <c r="I448" s="53">
        <f>INDEX($I:$I,MATCH($H448,$C:$C,0))</f>
        <v>600</v>
      </c>
      <c r="J448" s="5" t="s">
        <v>2577</v>
      </c>
      <c r="K448" s="56">
        <f>INDEX($K:$K,MATCH($H448,$C:$C,0))+I448</f>
        <v>2900</v>
      </c>
      <c r="L448" s="14">
        <f>VLOOKUP(K448,Наценка!$A$1:$B$8,2,1)</f>
        <v>1.4</v>
      </c>
      <c r="M448" s="56">
        <f>INDEX($M:$M,MATCH($H448,$C:$C,0))+I448*$M$2</f>
        <v>3540</v>
      </c>
      <c r="N448" s="57">
        <f t="shared" si="48"/>
        <v>3590</v>
      </c>
      <c r="O448" s="72">
        <f>VLOOKUP($B448,'Выгр Торг'!$B:$P,O$1,0)</f>
        <v>2900</v>
      </c>
      <c r="P448" s="72">
        <f>VLOOKUP($B448,'Выгр Торг'!$B:$P,P$1,0)</f>
        <v>3690</v>
      </c>
      <c r="Q448" s="42">
        <f t="shared" si="49"/>
        <v>0</v>
      </c>
      <c r="R448" s="42">
        <f t="shared" si="50"/>
        <v>100</v>
      </c>
      <c r="S448" s="85">
        <f t="shared" si="51"/>
        <v>3590</v>
      </c>
      <c r="T448" s="60">
        <f>IFERROR(VLOOKUP($B448,'Из ГУГЛа'!$B:$G,4,0)*U448+V448,VLOOKUP($B448,'Из ГУГЛа'!$B:$G,4,0))</f>
        <v>3580</v>
      </c>
      <c r="U448" s="15">
        <v>2</v>
      </c>
      <c r="V448" s="59"/>
      <c r="W448" s="74">
        <f t="shared" si="52"/>
        <v>0.23793103448275854</v>
      </c>
      <c r="X448" s="74">
        <f t="shared" si="53"/>
        <v>-2.7932960893854749E-3</v>
      </c>
      <c r="Y448" s="74">
        <f t="shared" si="54"/>
        <v>0.23448275862068968</v>
      </c>
      <c r="Z448" s="75">
        <f t="shared" si="55"/>
        <v>3580</v>
      </c>
      <c r="AB448" s="20" t="s">
        <v>2643</v>
      </c>
    </row>
    <row r="449" spans="1:28" ht="60" x14ac:dyDescent="0.25">
      <c r="A449" s="71" t="str">
        <f>INDEX('Выгр Торг'!$A:$A,MATCH($B449,'Выгр Торг'!$B:$B,0))</f>
        <v>Боковые зеркала "Salina" механические для Лада (Калина, Калина 2, Гранта), Датсун (mi-DO, on-DO)</v>
      </c>
      <c r="B449" s="88">
        <v>137539</v>
      </c>
      <c r="C449" s="72">
        <f>VLOOKUP($B449,'Выгр Торг'!$B:$P,C$1,0)</f>
        <v>143412</v>
      </c>
      <c r="D449" s="71" t="str">
        <f>VLOOKUP($B449,'Выгр Торг'!$B:$P,D$1,0)</f>
        <v>Боковые зеркала "Salina" механические для Лада (Калина, Калина 2, Гранта), Датсун (mi-DO, on-DO) (В цвет, Снежная королева (серебристый, 690))</v>
      </c>
      <c r="E449" s="72" t="str">
        <f>VLOOKUP($B449,'Выгр Торг'!$B:$P,E$1,0)</f>
        <v>Y</v>
      </c>
      <c r="F449" s="72" t="str">
        <f>VLOOKUP($B449,'Выгр Торг'!$B:$P,F$1,0)</f>
        <v>1</v>
      </c>
      <c r="G449" s="36"/>
      <c r="H449" s="28">
        <v>143385</v>
      </c>
      <c r="I449" s="53">
        <f>INDEX($I:$I,MATCH($H449,$C:$C,0))</f>
        <v>600</v>
      </c>
      <c r="J449" s="5" t="s">
        <v>2577</v>
      </c>
      <c r="K449" s="56">
        <f>INDEX($K:$K,MATCH($H449,$C:$C,0))+I449</f>
        <v>2900</v>
      </c>
      <c r="L449" s="14">
        <f>VLOOKUP(K449,Наценка!$A$1:$B$8,2,1)</f>
        <v>1.4</v>
      </c>
      <c r="M449" s="56">
        <f>INDEX($M:$M,MATCH($H449,$C:$C,0))+I449*$M$2</f>
        <v>3540</v>
      </c>
      <c r="N449" s="57">
        <f t="shared" si="48"/>
        <v>3590</v>
      </c>
      <c r="O449" s="72">
        <f>VLOOKUP($B449,'Выгр Торг'!$B:$P,O$1,0)</f>
        <v>2900</v>
      </c>
      <c r="P449" s="72">
        <f>VLOOKUP($B449,'Выгр Торг'!$B:$P,P$1,0)</f>
        <v>3690</v>
      </c>
      <c r="Q449" s="42">
        <f t="shared" si="49"/>
        <v>0</v>
      </c>
      <c r="R449" s="42">
        <f t="shared" si="50"/>
        <v>100</v>
      </c>
      <c r="S449" s="85">
        <f t="shared" si="51"/>
        <v>3590</v>
      </c>
      <c r="T449" s="60">
        <f>IFERROR(VLOOKUP($B449,'Из ГУГЛа'!$B:$G,4,0)*U449+V449,VLOOKUP($B449,'Из ГУГЛа'!$B:$G,4,0))</f>
        <v>3580</v>
      </c>
      <c r="U449" s="15">
        <v>2</v>
      </c>
      <c r="V449" s="59"/>
      <c r="W449" s="74">
        <f t="shared" si="52"/>
        <v>0.23793103448275854</v>
      </c>
      <c r="X449" s="74">
        <f t="shared" si="53"/>
        <v>-2.7932960893854749E-3</v>
      </c>
      <c r="Y449" s="74">
        <f t="shared" si="54"/>
        <v>0.23448275862068968</v>
      </c>
      <c r="Z449" s="75">
        <f t="shared" si="55"/>
        <v>3580</v>
      </c>
      <c r="AB449" s="20" t="s">
        <v>2643</v>
      </c>
    </row>
    <row r="450" spans="1:28" ht="60" x14ac:dyDescent="0.25">
      <c r="A450" s="71" t="str">
        <f>INDEX('Выгр Торг'!$A:$A,MATCH($B450,'Выгр Торг'!$B:$B,0))</f>
        <v>Боковые зеркала "Salina" механические для Лада (Калина, Калина 2, Гранта), Датсун (mi-DO, on-DO)</v>
      </c>
      <c r="B450" s="88">
        <v>137540</v>
      </c>
      <c r="C450" s="72">
        <f>VLOOKUP($B450,'Выгр Торг'!$B:$P,C$1,0)</f>
        <v>143413</v>
      </c>
      <c r="D450" s="71" t="str">
        <f>VLOOKUP($B450,'Выгр Торг'!$B:$P,D$1,0)</f>
        <v>Боковые зеркала "Salina" механические для Лада (Калина, Калина 2, Гранта), Датсун (mi-DO, on-DO) (В цвет, Совиньон (серебристо-серый, 650))</v>
      </c>
      <c r="E450" s="72" t="str">
        <f>VLOOKUP($B450,'Выгр Торг'!$B:$P,E$1,0)</f>
        <v>Y</v>
      </c>
      <c r="F450" s="72" t="str">
        <f>VLOOKUP($B450,'Выгр Торг'!$B:$P,F$1,0)</f>
        <v>1</v>
      </c>
      <c r="G450" s="36"/>
      <c r="H450" s="28">
        <v>143385</v>
      </c>
      <c r="I450" s="53">
        <f>INDEX($I:$I,MATCH($H450,$C:$C,0))</f>
        <v>600</v>
      </c>
      <c r="J450" s="5" t="s">
        <v>2577</v>
      </c>
      <c r="K450" s="56">
        <f>INDEX($K:$K,MATCH($H450,$C:$C,0))+I450</f>
        <v>2900</v>
      </c>
      <c r="L450" s="14">
        <f>VLOOKUP(K450,Наценка!$A$1:$B$8,2,1)</f>
        <v>1.4</v>
      </c>
      <c r="M450" s="56">
        <f>INDEX($M:$M,MATCH($H450,$C:$C,0))+I450*$M$2</f>
        <v>3540</v>
      </c>
      <c r="N450" s="57">
        <f t="shared" si="48"/>
        <v>3590</v>
      </c>
      <c r="O450" s="72">
        <f>VLOOKUP($B450,'Выгр Торг'!$B:$P,O$1,0)</f>
        <v>2900</v>
      </c>
      <c r="P450" s="72">
        <f>VLOOKUP($B450,'Выгр Торг'!$B:$P,P$1,0)</f>
        <v>3690</v>
      </c>
      <c r="Q450" s="42">
        <f t="shared" si="49"/>
        <v>0</v>
      </c>
      <c r="R450" s="42">
        <f t="shared" si="50"/>
        <v>100</v>
      </c>
      <c r="S450" s="85">
        <f t="shared" si="51"/>
        <v>3590</v>
      </c>
      <c r="T450" s="60">
        <f>IFERROR(VLOOKUP($B450,'Из ГУГЛа'!$B:$G,4,0)*U450+V450,VLOOKUP($B450,'Из ГУГЛа'!$B:$G,4,0))</f>
        <v>3580</v>
      </c>
      <c r="U450" s="15">
        <v>2</v>
      </c>
      <c r="V450" s="59"/>
      <c r="W450" s="74">
        <f t="shared" si="52"/>
        <v>0.23793103448275854</v>
      </c>
      <c r="X450" s="74">
        <f t="shared" si="53"/>
        <v>-2.7932960893854749E-3</v>
      </c>
      <c r="Y450" s="74">
        <f t="shared" si="54"/>
        <v>0.23448275862068968</v>
      </c>
      <c r="Z450" s="75">
        <f t="shared" si="55"/>
        <v>3580</v>
      </c>
      <c r="AB450" s="20" t="s">
        <v>2643</v>
      </c>
    </row>
    <row r="451" spans="1:28" ht="60" x14ac:dyDescent="0.25">
      <c r="A451" s="71" t="str">
        <f>INDEX('Выгр Торг'!$A:$A,MATCH($B451,'Выгр Торг'!$B:$B,0))</f>
        <v>Боковые зеркала "Salina" механические для Лада (Калина, Калина 2, Гранта), Датсун (mi-DO, on-DO)</v>
      </c>
      <c r="B451" s="88">
        <v>137541</v>
      </c>
      <c r="C451" s="72">
        <f>VLOOKUP($B451,'Выгр Торг'!$B:$P,C$1,0)</f>
        <v>143415</v>
      </c>
      <c r="D451" s="71" t="str">
        <f>VLOOKUP($B451,'Выгр Торг'!$B:$P,D$1,0)</f>
        <v>Боковые зеркала "Salina" механические для Лада (Калина, Калина 2, Гранта), Датсун (mi-DO, on-DO) (В цвет, Уточнить у менеджера)</v>
      </c>
      <c r="E451" s="72" t="str">
        <f>VLOOKUP($B451,'Выгр Торг'!$B:$P,E$1,0)</f>
        <v>Y</v>
      </c>
      <c r="F451" s="72" t="str">
        <f>VLOOKUP($B451,'Выгр Торг'!$B:$P,F$1,0)</f>
        <v>1</v>
      </c>
      <c r="G451" s="36"/>
      <c r="H451" s="28">
        <v>143385</v>
      </c>
      <c r="I451" s="53">
        <f>INDEX($I:$I,MATCH($H451,$C:$C,0))</f>
        <v>600</v>
      </c>
      <c r="J451" s="5" t="s">
        <v>2577</v>
      </c>
      <c r="K451" s="56">
        <f>INDEX($K:$K,MATCH($H451,$C:$C,0))+I451</f>
        <v>2900</v>
      </c>
      <c r="L451" s="14">
        <f>VLOOKUP(K451,Наценка!$A$1:$B$8,2,1)</f>
        <v>1.4</v>
      </c>
      <c r="M451" s="56">
        <f>INDEX($M:$M,MATCH($H451,$C:$C,0))+I451*$M$2</f>
        <v>3540</v>
      </c>
      <c r="N451" s="57">
        <f t="shared" ref="N451:N514" si="56">IF(M451&lt;=1000,(ROUNDUP(M451,-1)-1),(ROUNDUP(M451,-2)-10))</f>
        <v>3590</v>
      </c>
      <c r="O451" s="72">
        <f>VLOOKUP($B451,'Выгр Торг'!$B:$P,O$1,0)</f>
        <v>2900</v>
      </c>
      <c r="P451" s="72">
        <f>VLOOKUP($B451,'Выгр Торг'!$B:$P,P$1,0)</f>
        <v>3690</v>
      </c>
      <c r="Q451" s="42">
        <f t="shared" si="49"/>
        <v>0</v>
      </c>
      <c r="R451" s="42">
        <f t="shared" si="50"/>
        <v>100</v>
      </c>
      <c r="S451" s="85">
        <f t="shared" si="51"/>
        <v>3590</v>
      </c>
      <c r="T451" s="60">
        <f>IFERROR(VLOOKUP($B451,'Из ГУГЛа'!$B:$G,4,0)*U451+V451,VLOOKUP($B451,'Из ГУГЛа'!$B:$G,4,0))</f>
        <v>3580</v>
      </c>
      <c r="U451" s="15">
        <v>2</v>
      </c>
      <c r="V451" s="59"/>
      <c r="W451" s="74">
        <f t="shared" si="52"/>
        <v>0.23793103448275854</v>
      </c>
      <c r="X451" s="74">
        <f t="shared" si="53"/>
        <v>-2.7932960893854749E-3</v>
      </c>
      <c r="Y451" s="74">
        <f t="shared" si="54"/>
        <v>0.23448275862068968</v>
      </c>
      <c r="Z451" s="75">
        <f t="shared" si="55"/>
        <v>3580</v>
      </c>
      <c r="AB451" s="20" t="s">
        <v>2643</v>
      </c>
    </row>
    <row r="452" spans="1:28" ht="60" x14ac:dyDescent="0.25">
      <c r="A452" s="71" t="str">
        <f>INDEX('Выгр Торг'!$A:$A,MATCH($B452,'Выгр Торг'!$B:$B,0))</f>
        <v>Боковые зеркала "Salina" механические для Лада (Калина, Калина 2, Гранта), Датсун (mi-DO, on-DO)</v>
      </c>
      <c r="B452" s="88">
        <v>137542</v>
      </c>
      <c r="C452" s="72">
        <f>VLOOKUP($B452,'Выгр Торг'!$B:$P,C$1,0)</f>
        <v>143414</v>
      </c>
      <c r="D452" s="71" t="str">
        <f>VLOOKUP($B452,'Выгр Торг'!$B:$P,D$1,0)</f>
        <v>Боковые зеркала "Salina" механические для Лада (Калина, Калина 2, Гранта), Датсун (mi-DO, on-DO) (В цвет, Черника (темно-синий, 482))</v>
      </c>
      <c r="E452" s="72" t="str">
        <f>VLOOKUP($B452,'Выгр Торг'!$B:$P,E$1,0)</f>
        <v>Y</v>
      </c>
      <c r="F452" s="72" t="str">
        <f>VLOOKUP($B452,'Выгр Торг'!$B:$P,F$1,0)</f>
        <v>1</v>
      </c>
      <c r="G452" s="36"/>
      <c r="H452" s="28">
        <v>143385</v>
      </c>
      <c r="I452" s="53">
        <f>INDEX($I:$I,MATCH($H452,$C:$C,0))</f>
        <v>600</v>
      </c>
      <c r="J452" s="5" t="s">
        <v>2577</v>
      </c>
      <c r="K452" s="56">
        <f>INDEX($K:$K,MATCH($H452,$C:$C,0))+I452</f>
        <v>2900</v>
      </c>
      <c r="L452" s="14">
        <f>VLOOKUP(K452,Наценка!$A$1:$B$8,2,1)</f>
        <v>1.4</v>
      </c>
      <c r="M452" s="56">
        <f>INDEX($M:$M,MATCH($H452,$C:$C,0))+I452*$M$2</f>
        <v>3540</v>
      </c>
      <c r="N452" s="57">
        <f t="shared" si="56"/>
        <v>3590</v>
      </c>
      <c r="O452" s="72">
        <f>VLOOKUP($B452,'Выгр Торг'!$B:$P,O$1,0)</f>
        <v>2900</v>
      </c>
      <c r="P452" s="72">
        <f>VLOOKUP($B452,'Выгр Торг'!$B:$P,P$1,0)</f>
        <v>3690</v>
      </c>
      <c r="Q452" s="42">
        <f t="shared" ref="Q452:Q515" si="57">O452-K452</f>
        <v>0</v>
      </c>
      <c r="R452" s="42">
        <f t="shared" ref="R452:R515" si="58">P452-N452</f>
        <v>100</v>
      </c>
      <c r="S452" s="85">
        <f t="shared" ref="S452:S515" si="59">IFERROR(ROUND(N452*(1-$S$2),),"")</f>
        <v>3590</v>
      </c>
      <c r="T452" s="60">
        <f>IFERROR(VLOOKUP($B452,'Из ГУГЛа'!$B:$G,4,0)*U452+V452,VLOOKUP($B452,'Из ГУГЛа'!$B:$G,4,0))</f>
        <v>3580</v>
      </c>
      <c r="U452" s="15">
        <v>2</v>
      </c>
      <c r="V452" s="59"/>
      <c r="W452" s="74">
        <f t="shared" ref="W452:W515" si="60">IFERROR(S452/K452-1,"")</f>
        <v>0.23793103448275854</v>
      </c>
      <c r="X452" s="74">
        <f t="shared" ref="X452:X515" si="61">IFERROR((Z452-S452)/Z452,"")</f>
        <v>-2.7932960893854749E-3</v>
      </c>
      <c r="Y452" s="74">
        <f t="shared" ref="Y452:Y515" si="62">IFERROR(IF(Z452="","",Z452/K452-1),"")</f>
        <v>0.23448275862068968</v>
      </c>
      <c r="Z452" s="75">
        <f t="shared" si="55"/>
        <v>3580</v>
      </c>
      <c r="AB452" s="20" t="s">
        <v>2643</v>
      </c>
    </row>
    <row r="453" spans="1:28" ht="45" x14ac:dyDescent="0.25">
      <c r="A453" s="71" t="str">
        <f>INDEX('Выгр Торг'!$A:$A,MATCH($B453,'Выгр Торг'!$B:$B,0))</f>
        <v>Боковые зеркала "Salina" с электроприводом и обогревом для Лада Калина, Калина 2, Гранта</v>
      </c>
      <c r="B453" s="88">
        <v>137544</v>
      </c>
      <c r="C453" s="72">
        <f>VLOOKUP($B453,'Выгр Торг'!$B:$P,C$1,0)</f>
        <v>144018</v>
      </c>
      <c r="D453" s="71" t="str">
        <f>VLOOKUP($B453,'Выгр Торг'!$B:$P,D$1,0)</f>
        <v>Боковые зеркала "Salina" с электроприводом и обогревом для Лада Калина, Калина 2, Гранта (Без покраски)</v>
      </c>
      <c r="E453" s="72" t="str">
        <f>VLOOKUP($B453,'Выгр Торг'!$B:$P,E$1,0)</f>
        <v>Y</v>
      </c>
      <c r="F453" s="72" t="str">
        <f>VLOOKUP($B453,'Выгр Торг'!$B:$P,F$1,0)</f>
        <v>1</v>
      </c>
      <c r="G453" s="36"/>
      <c r="H453" s="28">
        <v>144018</v>
      </c>
      <c r="I453" s="52">
        <v>600</v>
      </c>
      <c r="J453" s="5" t="s">
        <v>2577</v>
      </c>
      <c r="K453" s="73">
        <f>O453</f>
        <v>3000</v>
      </c>
      <c r="L453" s="14">
        <f>VLOOKUP(K453,Наценка!$A$1:$B$8,2,1)</f>
        <v>1.4</v>
      </c>
      <c r="M453" s="83">
        <f>K453*L453</f>
        <v>4200</v>
      </c>
      <c r="N453" s="57">
        <f t="shared" si="56"/>
        <v>4190</v>
      </c>
      <c r="O453" s="72">
        <f>VLOOKUP($B453,'Выгр Торг'!$B:$P,O$1,0)</f>
        <v>3000</v>
      </c>
      <c r="P453" s="72">
        <f>VLOOKUP($B453,'Выгр Торг'!$B:$P,P$1,0)</f>
        <v>4290</v>
      </c>
      <c r="Q453" s="42">
        <f t="shared" si="57"/>
        <v>0</v>
      </c>
      <c r="R453" s="42">
        <f t="shared" si="58"/>
        <v>100</v>
      </c>
      <c r="S453" s="85">
        <f t="shared" si="59"/>
        <v>4190</v>
      </c>
      <c r="T453" s="60" t="str">
        <f>IFERROR(VLOOKUP($B453,'Из ГУГЛа'!$B:$G,4,0)*U453+V453,VLOOKUP($B453,'Из ГУГЛа'!$B:$G,4,0))</f>
        <v/>
      </c>
      <c r="U453" s="15">
        <v>1</v>
      </c>
      <c r="V453" s="59"/>
      <c r="W453" s="74">
        <f t="shared" si="60"/>
        <v>0.39666666666666672</v>
      </c>
      <c r="X453" s="74" t="str">
        <f t="shared" si="61"/>
        <v/>
      </c>
      <c r="Y453" s="74" t="str">
        <f t="shared" si="62"/>
        <v/>
      </c>
      <c r="Z453" s="77" t="s">
        <v>2579</v>
      </c>
    </row>
    <row r="454" spans="1:28" ht="60" x14ac:dyDescent="0.25">
      <c r="A454" s="71" t="str">
        <f>INDEX('Выгр Торг'!$A:$A,MATCH($B454,'Выгр Торг'!$B:$B,0))</f>
        <v>Боковые зеркала "Salina" с электроприводом и обогревом для Лада Калина, Калина 2, Гранта</v>
      </c>
      <c r="B454" s="88">
        <v>137545</v>
      </c>
      <c r="C454" s="72">
        <f>VLOOKUP($B454,'Выгр Торг'!$B:$P,C$1,0)</f>
        <v>144021</v>
      </c>
      <c r="D454" s="71" t="str">
        <f>VLOOKUP($B454,'Выгр Торг'!$B:$P,D$1,0)</f>
        <v>Боковые зеркала "Salina" с электроприводом и обогревом для Лада Калина, Калина 2, Гранта (В цвет, Агава (зеленый металлик, 303))</v>
      </c>
      <c r="E454" s="72" t="str">
        <f>VLOOKUP($B454,'Выгр Торг'!$B:$P,E$1,0)</f>
        <v>Y</v>
      </c>
      <c r="F454" s="72" t="str">
        <f>VLOOKUP($B454,'Выгр Торг'!$B:$P,F$1,0)</f>
        <v>1</v>
      </c>
      <c r="G454" s="36"/>
      <c r="H454" s="28">
        <v>144018</v>
      </c>
      <c r="I454" s="53">
        <f>INDEX($I:$I,MATCH($H454,$C:$C,0))</f>
        <v>600</v>
      </c>
      <c r="J454" s="5" t="s">
        <v>2577</v>
      </c>
      <c r="K454" s="56">
        <f>INDEX($K:$K,MATCH($H454,$C:$C,0))+I454</f>
        <v>3600</v>
      </c>
      <c r="L454" s="14">
        <f>VLOOKUP(K454,Наценка!$A$1:$B$8,2,1)</f>
        <v>1.4</v>
      </c>
      <c r="M454" s="56">
        <f>INDEX($M:$M,MATCH($H454,$C:$C,0))+I454*$M$2</f>
        <v>4980</v>
      </c>
      <c r="N454" s="57">
        <f t="shared" si="56"/>
        <v>4990</v>
      </c>
      <c r="O454" s="72">
        <f>VLOOKUP($B454,'Выгр Торг'!$B:$P,O$1,0)</f>
        <v>3600</v>
      </c>
      <c r="P454" s="72">
        <f>VLOOKUP($B454,'Выгр Торг'!$B:$P,P$1,0)</f>
        <v>5090</v>
      </c>
      <c r="Q454" s="42">
        <f t="shared" si="57"/>
        <v>0</v>
      </c>
      <c r="R454" s="42">
        <f t="shared" si="58"/>
        <v>100</v>
      </c>
      <c r="S454" s="85">
        <f t="shared" si="59"/>
        <v>4990</v>
      </c>
      <c r="T454" s="60" t="str">
        <f>IFERROR(VLOOKUP($B454,'Из ГУГЛа'!$B:$G,4,0)*U454+V454,VLOOKUP($B454,'Из ГУГЛа'!$B:$G,4,0))</f>
        <v/>
      </c>
      <c r="U454" s="15">
        <v>1</v>
      </c>
      <c r="V454" s="59"/>
      <c r="W454" s="74">
        <f t="shared" si="60"/>
        <v>0.38611111111111107</v>
      </c>
      <c r="X454" s="74" t="str">
        <f t="shared" si="61"/>
        <v/>
      </c>
      <c r="Y454" s="74" t="str">
        <f t="shared" si="62"/>
        <v/>
      </c>
      <c r="Z454" s="77" t="s">
        <v>2579</v>
      </c>
    </row>
    <row r="455" spans="1:28" ht="60" x14ac:dyDescent="0.25">
      <c r="A455" s="71" t="str">
        <f>INDEX('Выгр Торг'!$A:$A,MATCH($B455,'Выгр Торг'!$B:$B,0))</f>
        <v>Боковые зеркала "Salina" с электроприводом и обогревом для Лада Калина, Калина 2, Гранта</v>
      </c>
      <c r="B455" s="88">
        <v>137546</v>
      </c>
      <c r="C455" s="72">
        <f>VLOOKUP($B455,'Выгр Торг'!$B:$P,C$1,0)</f>
        <v>144022</v>
      </c>
      <c r="D455" s="71" t="str">
        <f>VLOOKUP($B455,'Выгр Торг'!$B:$P,D$1,0)</f>
        <v>Боковые зеркала "Salina" с электроприводом и обогревом для Лада Калина, Калина 2, Гранта (В цвет, Аллигатор (темно-зеленый, 309))</v>
      </c>
      <c r="E455" s="72" t="str">
        <f>VLOOKUP($B455,'Выгр Торг'!$B:$P,E$1,0)</f>
        <v>Y</v>
      </c>
      <c r="F455" s="72" t="str">
        <f>VLOOKUP($B455,'Выгр Торг'!$B:$P,F$1,0)</f>
        <v>1</v>
      </c>
      <c r="G455" s="36"/>
      <c r="H455" s="28">
        <v>144018</v>
      </c>
      <c r="I455" s="53">
        <f>INDEX($I:$I,MATCH($H455,$C:$C,0))</f>
        <v>600</v>
      </c>
      <c r="J455" s="5" t="s">
        <v>2577</v>
      </c>
      <c r="K455" s="56">
        <f>INDEX($K:$K,MATCH($H455,$C:$C,0))+I455</f>
        <v>3600</v>
      </c>
      <c r="L455" s="14">
        <f>VLOOKUP(K455,Наценка!$A$1:$B$8,2,1)</f>
        <v>1.4</v>
      </c>
      <c r="M455" s="56">
        <f>INDEX($M:$M,MATCH($H455,$C:$C,0))+I455*$M$2</f>
        <v>4980</v>
      </c>
      <c r="N455" s="57">
        <f t="shared" si="56"/>
        <v>4990</v>
      </c>
      <c r="O455" s="72">
        <f>VLOOKUP($B455,'Выгр Торг'!$B:$P,O$1,0)</f>
        <v>3600</v>
      </c>
      <c r="P455" s="72">
        <f>VLOOKUP($B455,'Выгр Торг'!$B:$P,P$1,0)</f>
        <v>5090</v>
      </c>
      <c r="Q455" s="42">
        <f t="shared" si="57"/>
        <v>0</v>
      </c>
      <c r="R455" s="42">
        <f t="shared" si="58"/>
        <v>100</v>
      </c>
      <c r="S455" s="85">
        <f t="shared" si="59"/>
        <v>4990</v>
      </c>
      <c r="T455" s="60" t="str">
        <f>IFERROR(VLOOKUP($B455,'Из ГУГЛа'!$B:$G,4,0)*U455+V455,VLOOKUP($B455,'Из ГУГЛа'!$B:$G,4,0))</f>
        <v/>
      </c>
      <c r="U455" s="15">
        <v>1</v>
      </c>
      <c r="V455" s="59"/>
      <c r="W455" s="74">
        <f t="shared" si="60"/>
        <v>0.38611111111111107</v>
      </c>
      <c r="X455" s="74" t="str">
        <f t="shared" si="61"/>
        <v/>
      </c>
      <c r="Y455" s="74" t="str">
        <f t="shared" si="62"/>
        <v/>
      </c>
      <c r="Z455" s="77" t="s">
        <v>2579</v>
      </c>
    </row>
    <row r="456" spans="1:28" ht="60" x14ac:dyDescent="0.25">
      <c r="A456" s="71" t="str">
        <f>INDEX('Выгр Торг'!$A:$A,MATCH($B456,'Выгр Торг'!$B:$B,0))</f>
        <v>Боковые зеркала "Salina" с электроприводом и обогревом для Лада Калина, Калина 2, Гранта</v>
      </c>
      <c r="B456" s="88">
        <v>137547</v>
      </c>
      <c r="C456" s="72">
        <f>VLOOKUP($B456,'Выгр Торг'!$B:$P,C$1,0)</f>
        <v>144023</v>
      </c>
      <c r="D456" s="71" t="str">
        <f>VLOOKUP($B456,'Выгр Торг'!$B:$P,D$1,0)</f>
        <v>Боковые зеркала "Salina" с электроприводом и обогревом для Лада Калина, Калина 2, Гранта (В цвет, Алмазное серебро (серебристый, 611))</v>
      </c>
      <c r="E456" s="72" t="str">
        <f>VLOOKUP($B456,'Выгр Торг'!$B:$P,E$1,0)</f>
        <v>Y</v>
      </c>
      <c r="F456" s="72" t="str">
        <f>VLOOKUP($B456,'Выгр Торг'!$B:$P,F$1,0)</f>
        <v>1</v>
      </c>
      <c r="G456" s="36"/>
      <c r="H456" s="28">
        <v>144018</v>
      </c>
      <c r="I456" s="53">
        <f>INDEX($I:$I,MATCH($H456,$C:$C,0))</f>
        <v>600</v>
      </c>
      <c r="J456" s="5" t="s">
        <v>2577</v>
      </c>
      <c r="K456" s="56">
        <f>INDEX($K:$K,MATCH($H456,$C:$C,0))+I456</f>
        <v>3600</v>
      </c>
      <c r="L456" s="14">
        <f>VLOOKUP(K456,Наценка!$A$1:$B$8,2,1)</f>
        <v>1.4</v>
      </c>
      <c r="M456" s="56">
        <f>INDEX($M:$M,MATCH($H456,$C:$C,0))+I456*$M$2</f>
        <v>4980</v>
      </c>
      <c r="N456" s="57">
        <f t="shared" si="56"/>
        <v>4990</v>
      </c>
      <c r="O456" s="72">
        <f>VLOOKUP($B456,'Выгр Торг'!$B:$P,O$1,0)</f>
        <v>3600</v>
      </c>
      <c r="P456" s="72">
        <f>VLOOKUP($B456,'Выгр Торг'!$B:$P,P$1,0)</f>
        <v>5090</v>
      </c>
      <c r="Q456" s="42">
        <f t="shared" si="57"/>
        <v>0</v>
      </c>
      <c r="R456" s="42">
        <f t="shared" si="58"/>
        <v>100</v>
      </c>
      <c r="S456" s="85">
        <f t="shared" si="59"/>
        <v>4990</v>
      </c>
      <c r="T456" s="60" t="str">
        <f>IFERROR(VLOOKUP($B456,'Из ГУГЛа'!$B:$G,4,0)*U456+V456,VLOOKUP($B456,'Из ГУГЛа'!$B:$G,4,0))</f>
        <v/>
      </c>
      <c r="U456" s="15">
        <v>1</v>
      </c>
      <c r="V456" s="59"/>
      <c r="W456" s="74">
        <f t="shared" si="60"/>
        <v>0.38611111111111107</v>
      </c>
      <c r="X456" s="74" t="str">
        <f t="shared" si="61"/>
        <v/>
      </c>
      <c r="Y456" s="74" t="str">
        <f t="shared" si="62"/>
        <v/>
      </c>
      <c r="Z456" s="77" t="s">
        <v>2579</v>
      </c>
    </row>
    <row r="457" spans="1:28" ht="60" x14ac:dyDescent="0.25">
      <c r="A457" s="71" t="str">
        <f>INDEX('Выгр Торг'!$A:$A,MATCH($B457,'Выгр Торг'!$B:$B,0))</f>
        <v>Боковые зеркала "Salina" с электроприводом и обогревом для Лада Калина, Калина 2, Гранта</v>
      </c>
      <c r="B457" s="88">
        <v>137548</v>
      </c>
      <c r="C457" s="72">
        <f>VLOOKUP($B457,'Выгр Торг'!$B:$P,C$1,0)</f>
        <v>144024</v>
      </c>
      <c r="D457" s="71" t="str">
        <f>VLOOKUP($B457,'Выгр Торг'!$B:$P,D$1,0)</f>
        <v>Боковые зеркала "Salina" с электроприводом и обогревом для Лада Калина, Калина 2, Гранта (В цвет, Альпийский (белый, 205))</v>
      </c>
      <c r="E457" s="72" t="str">
        <f>VLOOKUP($B457,'Выгр Торг'!$B:$P,E$1,0)</f>
        <v>Y</v>
      </c>
      <c r="F457" s="72" t="str">
        <f>VLOOKUP($B457,'Выгр Торг'!$B:$P,F$1,0)</f>
        <v>1</v>
      </c>
      <c r="G457" s="36"/>
      <c r="H457" s="28">
        <v>144018</v>
      </c>
      <c r="I457" s="53">
        <f>INDEX($I:$I,MATCH($H457,$C:$C,0))</f>
        <v>600</v>
      </c>
      <c r="J457" s="5" t="s">
        <v>2577</v>
      </c>
      <c r="K457" s="56">
        <f>INDEX($K:$K,MATCH($H457,$C:$C,0))+I457</f>
        <v>3600</v>
      </c>
      <c r="L457" s="14">
        <f>VLOOKUP(K457,Наценка!$A$1:$B$8,2,1)</f>
        <v>1.4</v>
      </c>
      <c r="M457" s="56">
        <f>INDEX($M:$M,MATCH($H457,$C:$C,0))+I457*$M$2</f>
        <v>4980</v>
      </c>
      <c r="N457" s="57">
        <f t="shared" si="56"/>
        <v>4990</v>
      </c>
      <c r="O457" s="72">
        <f>VLOOKUP($B457,'Выгр Торг'!$B:$P,O$1,0)</f>
        <v>3600</v>
      </c>
      <c r="P457" s="72">
        <f>VLOOKUP($B457,'Выгр Торг'!$B:$P,P$1,0)</f>
        <v>5090</v>
      </c>
      <c r="Q457" s="42">
        <f t="shared" si="57"/>
        <v>0</v>
      </c>
      <c r="R457" s="42">
        <f t="shared" si="58"/>
        <v>100</v>
      </c>
      <c r="S457" s="85">
        <f t="shared" si="59"/>
        <v>4990</v>
      </c>
      <c r="T457" s="60" t="str">
        <f>IFERROR(VLOOKUP($B457,'Из ГУГЛа'!$B:$G,4,0)*U457+V457,VLOOKUP($B457,'Из ГУГЛа'!$B:$G,4,0))</f>
        <v/>
      </c>
      <c r="U457" s="15">
        <v>1</v>
      </c>
      <c r="V457" s="59"/>
      <c r="W457" s="74">
        <f t="shared" si="60"/>
        <v>0.38611111111111107</v>
      </c>
      <c r="X457" s="74" t="str">
        <f t="shared" si="61"/>
        <v/>
      </c>
      <c r="Y457" s="74" t="str">
        <f t="shared" si="62"/>
        <v/>
      </c>
      <c r="Z457" s="77" t="s">
        <v>2579</v>
      </c>
    </row>
    <row r="458" spans="1:28" ht="60" x14ac:dyDescent="0.25">
      <c r="A458" s="71" t="str">
        <f>INDEX('Выгр Торг'!$A:$A,MATCH($B458,'Выгр Торг'!$B:$B,0))</f>
        <v>Боковые зеркала "Salina" с электроприводом и обогревом для Лада Калина, Калина 2, Гранта</v>
      </c>
      <c r="B458" s="88">
        <v>137549</v>
      </c>
      <c r="C458" s="72">
        <f>VLOOKUP($B458,'Выгр Торг'!$B:$P,C$1,0)</f>
        <v>144025</v>
      </c>
      <c r="D458" s="71" t="str">
        <f>VLOOKUP($B458,'Выгр Торг'!$B:$P,D$1,0)</f>
        <v>Боковые зеркала "Salina" с электроприводом и обогревом для Лада Калина, Калина 2, Гранта (В цвет, Апельсин (оранжевый, 111))</v>
      </c>
      <c r="E458" s="72" t="str">
        <f>VLOOKUP($B458,'Выгр Торг'!$B:$P,E$1,0)</f>
        <v>Y</v>
      </c>
      <c r="F458" s="72" t="str">
        <f>VLOOKUP($B458,'Выгр Торг'!$B:$P,F$1,0)</f>
        <v>1</v>
      </c>
      <c r="G458" s="36"/>
      <c r="H458" s="28">
        <v>144018</v>
      </c>
      <c r="I458" s="53">
        <f>INDEX($I:$I,MATCH($H458,$C:$C,0))</f>
        <v>600</v>
      </c>
      <c r="J458" s="5" t="s">
        <v>2577</v>
      </c>
      <c r="K458" s="56">
        <f>INDEX($K:$K,MATCH($H458,$C:$C,0))+I458</f>
        <v>3600</v>
      </c>
      <c r="L458" s="14">
        <f>VLOOKUP(K458,Наценка!$A$1:$B$8,2,1)</f>
        <v>1.4</v>
      </c>
      <c r="M458" s="56">
        <f>INDEX($M:$M,MATCH($H458,$C:$C,0))+I458*$M$2</f>
        <v>4980</v>
      </c>
      <c r="N458" s="57">
        <f t="shared" si="56"/>
        <v>4990</v>
      </c>
      <c r="O458" s="72">
        <f>VLOOKUP($B458,'Выгр Торг'!$B:$P,O$1,0)</f>
        <v>3600</v>
      </c>
      <c r="P458" s="72">
        <f>VLOOKUP($B458,'Выгр Торг'!$B:$P,P$1,0)</f>
        <v>5090</v>
      </c>
      <c r="Q458" s="42">
        <f t="shared" si="57"/>
        <v>0</v>
      </c>
      <c r="R458" s="42">
        <f t="shared" si="58"/>
        <v>100</v>
      </c>
      <c r="S458" s="85">
        <f t="shared" si="59"/>
        <v>4990</v>
      </c>
      <c r="T458" s="60" t="str">
        <f>IFERROR(VLOOKUP($B458,'Из ГУГЛа'!$B:$G,4,0)*U458+V458,VLOOKUP($B458,'Из ГУГЛа'!$B:$G,4,0))</f>
        <v/>
      </c>
      <c r="U458" s="15">
        <v>1</v>
      </c>
      <c r="V458" s="59"/>
      <c r="W458" s="74">
        <f t="shared" si="60"/>
        <v>0.38611111111111107</v>
      </c>
      <c r="X458" s="74" t="str">
        <f t="shared" si="61"/>
        <v/>
      </c>
      <c r="Y458" s="74" t="str">
        <f t="shared" si="62"/>
        <v/>
      </c>
      <c r="Z458" s="77" t="s">
        <v>2579</v>
      </c>
    </row>
    <row r="459" spans="1:28" ht="60" x14ac:dyDescent="0.25">
      <c r="A459" s="71" t="str">
        <f>INDEX('Выгр Торг'!$A:$A,MATCH($B459,'Выгр Торг'!$B:$B,0))</f>
        <v>Боковые зеркала "Salina" с электроприводом и обогревом для Лада Калина, Калина 2, Гранта</v>
      </c>
      <c r="B459" s="88">
        <v>137550</v>
      </c>
      <c r="C459" s="72">
        <f>VLOOKUP($B459,'Выгр Торг'!$B:$P,C$1,0)</f>
        <v>144026</v>
      </c>
      <c r="D459" s="71" t="str">
        <f>VLOOKUP($B459,'Выгр Торг'!$B:$P,D$1,0)</f>
        <v>Боковые зеркала "Salina" с электроприводом и обогревом для Лада Калина, Калина 2, Гранта (В цвет, Белое облако (белый, 240))</v>
      </c>
      <c r="E459" s="72" t="str">
        <f>VLOOKUP($B459,'Выгр Торг'!$B:$P,E$1,0)</f>
        <v>Y</v>
      </c>
      <c r="F459" s="72" t="str">
        <f>VLOOKUP($B459,'Выгр Торг'!$B:$P,F$1,0)</f>
        <v>1</v>
      </c>
      <c r="G459" s="36"/>
      <c r="H459" s="28">
        <v>144018</v>
      </c>
      <c r="I459" s="53">
        <f>INDEX($I:$I,MATCH($H459,$C:$C,0))</f>
        <v>600</v>
      </c>
      <c r="J459" s="5" t="s">
        <v>2577</v>
      </c>
      <c r="K459" s="56">
        <f>INDEX($K:$K,MATCH($H459,$C:$C,0))+I459</f>
        <v>3600</v>
      </c>
      <c r="L459" s="14">
        <f>VLOOKUP(K459,Наценка!$A$1:$B$8,2,1)</f>
        <v>1.4</v>
      </c>
      <c r="M459" s="56">
        <f>INDEX($M:$M,MATCH($H459,$C:$C,0))+I459*$M$2</f>
        <v>4980</v>
      </c>
      <c r="N459" s="57">
        <f t="shared" si="56"/>
        <v>4990</v>
      </c>
      <c r="O459" s="72">
        <f>VLOOKUP($B459,'Выгр Торг'!$B:$P,O$1,0)</f>
        <v>3600</v>
      </c>
      <c r="P459" s="72">
        <f>VLOOKUP($B459,'Выгр Торг'!$B:$P,P$1,0)</f>
        <v>5090</v>
      </c>
      <c r="Q459" s="42">
        <f t="shared" si="57"/>
        <v>0</v>
      </c>
      <c r="R459" s="42">
        <f t="shared" si="58"/>
        <v>100</v>
      </c>
      <c r="S459" s="85">
        <f t="shared" si="59"/>
        <v>4990</v>
      </c>
      <c r="T459" s="60" t="str">
        <f>IFERROR(VLOOKUP($B459,'Из ГУГЛа'!$B:$G,4,0)*U459+V459,VLOOKUP($B459,'Из ГУГЛа'!$B:$G,4,0))</f>
        <v/>
      </c>
      <c r="U459" s="15">
        <v>1</v>
      </c>
      <c r="V459" s="59"/>
      <c r="W459" s="74">
        <f t="shared" si="60"/>
        <v>0.38611111111111107</v>
      </c>
      <c r="X459" s="74" t="str">
        <f t="shared" si="61"/>
        <v/>
      </c>
      <c r="Y459" s="74" t="str">
        <f t="shared" si="62"/>
        <v/>
      </c>
      <c r="Z459" s="77" t="s">
        <v>2579</v>
      </c>
    </row>
    <row r="460" spans="1:28" ht="60" x14ac:dyDescent="0.25">
      <c r="A460" s="71" t="str">
        <f>INDEX('Выгр Торг'!$A:$A,MATCH($B460,'Выгр Торг'!$B:$B,0))</f>
        <v>Боковые зеркала "Salina" с электроприводом и обогревом для Лада Калина, Калина 2, Гранта</v>
      </c>
      <c r="B460" s="88">
        <v>137551</v>
      </c>
      <c r="C460" s="72">
        <f>VLOOKUP($B460,'Выгр Торг'!$B:$P,C$1,0)</f>
        <v>144027</v>
      </c>
      <c r="D460" s="71" t="str">
        <f>VLOOKUP($B460,'Выгр Торг'!$B:$P,D$1,0)</f>
        <v>Боковые зеркала "Salina" с электроприводом и обогревом для Лада Калина, Калина 2, Гранта (В цвет, Борнео (темный серебристо-серый, 633))</v>
      </c>
      <c r="E460" s="72" t="str">
        <f>VLOOKUP($B460,'Выгр Торг'!$B:$P,E$1,0)</f>
        <v>Y</v>
      </c>
      <c r="F460" s="72" t="str">
        <f>VLOOKUP($B460,'Выгр Торг'!$B:$P,F$1,0)</f>
        <v>1</v>
      </c>
      <c r="G460" s="36"/>
      <c r="H460" s="28">
        <v>144018</v>
      </c>
      <c r="I460" s="53">
        <f>INDEX($I:$I,MATCH($H460,$C:$C,0))</f>
        <v>600</v>
      </c>
      <c r="J460" s="5" t="s">
        <v>2577</v>
      </c>
      <c r="K460" s="56">
        <f>INDEX($K:$K,MATCH($H460,$C:$C,0))+I460</f>
        <v>3600</v>
      </c>
      <c r="L460" s="14">
        <f>VLOOKUP(K460,Наценка!$A$1:$B$8,2,1)</f>
        <v>1.4</v>
      </c>
      <c r="M460" s="56">
        <f>INDEX($M:$M,MATCH($H460,$C:$C,0))+I460*$M$2</f>
        <v>4980</v>
      </c>
      <c r="N460" s="57">
        <f t="shared" si="56"/>
        <v>4990</v>
      </c>
      <c r="O460" s="72">
        <f>VLOOKUP($B460,'Выгр Торг'!$B:$P,O$1,0)</f>
        <v>3600</v>
      </c>
      <c r="P460" s="72">
        <f>VLOOKUP($B460,'Выгр Торг'!$B:$P,P$1,0)</f>
        <v>5090</v>
      </c>
      <c r="Q460" s="42">
        <f t="shared" si="57"/>
        <v>0</v>
      </c>
      <c r="R460" s="42">
        <f t="shared" si="58"/>
        <v>100</v>
      </c>
      <c r="S460" s="85">
        <f t="shared" si="59"/>
        <v>4990</v>
      </c>
      <c r="T460" s="60" t="str">
        <f>IFERROR(VLOOKUP($B460,'Из ГУГЛа'!$B:$G,4,0)*U460+V460,VLOOKUP($B460,'Из ГУГЛа'!$B:$G,4,0))</f>
        <v/>
      </c>
      <c r="U460" s="15">
        <v>1</v>
      </c>
      <c r="V460" s="59"/>
      <c r="W460" s="74">
        <f t="shared" si="60"/>
        <v>0.38611111111111107</v>
      </c>
      <c r="X460" s="74" t="str">
        <f t="shared" si="61"/>
        <v/>
      </c>
      <c r="Y460" s="74" t="str">
        <f t="shared" si="62"/>
        <v/>
      </c>
      <c r="Z460" s="77" t="s">
        <v>2579</v>
      </c>
    </row>
    <row r="461" spans="1:28" ht="60" x14ac:dyDescent="0.25">
      <c r="A461" s="71" t="str">
        <f>INDEX('Выгр Торг'!$A:$A,MATCH($B461,'Выгр Торг'!$B:$B,0))</f>
        <v>Боковые зеркала "Salina" с электроприводом и обогревом для Лада Калина, Калина 2, Гранта</v>
      </c>
      <c r="B461" s="88">
        <v>137552</v>
      </c>
      <c r="C461" s="72">
        <f>VLOOKUP($B461,'Выгр Торг'!$B:$P,C$1,0)</f>
        <v>144028</v>
      </c>
      <c r="D461" s="71" t="str">
        <f>VLOOKUP($B461,'Выгр Торг'!$B:$P,D$1,0)</f>
        <v>Боковые зеркала "Salina" с электроприводом и обогревом для Лада Калина, Калина 2, Гранта (В цвет, Бургундия (красный металлик, 117))</v>
      </c>
      <c r="E461" s="72" t="str">
        <f>VLOOKUP($B461,'Выгр Торг'!$B:$P,E$1,0)</f>
        <v>Y</v>
      </c>
      <c r="F461" s="72" t="str">
        <f>VLOOKUP($B461,'Выгр Торг'!$B:$P,F$1,0)</f>
        <v>1</v>
      </c>
      <c r="G461" s="36"/>
      <c r="H461" s="28">
        <v>144018</v>
      </c>
      <c r="I461" s="53">
        <f>INDEX($I:$I,MATCH($H461,$C:$C,0))</f>
        <v>600</v>
      </c>
      <c r="J461" s="5" t="s">
        <v>2577</v>
      </c>
      <c r="K461" s="56">
        <f>INDEX($K:$K,MATCH($H461,$C:$C,0))+I461</f>
        <v>3600</v>
      </c>
      <c r="L461" s="14">
        <f>VLOOKUP(K461,Наценка!$A$1:$B$8,2,1)</f>
        <v>1.4</v>
      </c>
      <c r="M461" s="56">
        <f>INDEX($M:$M,MATCH($H461,$C:$C,0))+I461*$M$2</f>
        <v>4980</v>
      </c>
      <c r="N461" s="57">
        <f t="shared" si="56"/>
        <v>4990</v>
      </c>
      <c r="O461" s="72">
        <f>VLOOKUP($B461,'Выгр Торг'!$B:$P,O$1,0)</f>
        <v>3600</v>
      </c>
      <c r="P461" s="72">
        <f>VLOOKUP($B461,'Выгр Торг'!$B:$P,P$1,0)</f>
        <v>5090</v>
      </c>
      <c r="Q461" s="42">
        <f t="shared" si="57"/>
        <v>0</v>
      </c>
      <c r="R461" s="42">
        <f t="shared" si="58"/>
        <v>100</v>
      </c>
      <c r="S461" s="85">
        <f t="shared" si="59"/>
        <v>4990</v>
      </c>
      <c r="T461" s="60" t="str">
        <f>IFERROR(VLOOKUP($B461,'Из ГУГЛа'!$B:$G,4,0)*U461+V461,VLOOKUP($B461,'Из ГУГЛа'!$B:$G,4,0))</f>
        <v/>
      </c>
      <c r="U461" s="15">
        <v>1</v>
      </c>
      <c r="V461" s="59"/>
      <c r="W461" s="74">
        <f t="shared" si="60"/>
        <v>0.38611111111111107</v>
      </c>
      <c r="X461" s="74" t="str">
        <f t="shared" si="61"/>
        <v/>
      </c>
      <c r="Y461" s="74" t="str">
        <f t="shared" si="62"/>
        <v/>
      </c>
      <c r="Z461" s="77" t="s">
        <v>2579</v>
      </c>
    </row>
    <row r="462" spans="1:28" ht="60" x14ac:dyDescent="0.25">
      <c r="A462" s="71" t="str">
        <f>INDEX('Выгр Торг'!$A:$A,MATCH($B462,'Выгр Торг'!$B:$B,0))</f>
        <v>Боковые зеркала "Salina" с электроприводом и обогревом для Лада Калина, Калина 2, Гранта</v>
      </c>
      <c r="B462" s="88">
        <v>137553</v>
      </c>
      <c r="C462" s="72">
        <f>VLOOKUP($B462,'Выгр Торг'!$B:$P,C$1,0)</f>
        <v>144029</v>
      </c>
      <c r="D462" s="71" t="str">
        <f>VLOOKUP($B462,'Выгр Торг'!$B:$P,D$1,0)</f>
        <v>Боковые зеркала "Salina" с электроприводом и обогревом для Лада Калина, Калина 2, Гранта (В цвет, Вишня (темно-красный, 127))</v>
      </c>
      <c r="E462" s="72" t="str">
        <f>VLOOKUP($B462,'Выгр Торг'!$B:$P,E$1,0)</f>
        <v>Y</v>
      </c>
      <c r="F462" s="72" t="str">
        <f>VLOOKUP($B462,'Выгр Торг'!$B:$P,F$1,0)</f>
        <v>1</v>
      </c>
      <c r="G462" s="36"/>
      <c r="H462" s="28">
        <v>144018</v>
      </c>
      <c r="I462" s="53">
        <f>INDEX($I:$I,MATCH($H462,$C:$C,0))</f>
        <v>600</v>
      </c>
      <c r="J462" s="5" t="s">
        <v>2577</v>
      </c>
      <c r="K462" s="56">
        <f>INDEX($K:$K,MATCH($H462,$C:$C,0))+I462</f>
        <v>3600</v>
      </c>
      <c r="L462" s="14">
        <f>VLOOKUP(K462,Наценка!$A$1:$B$8,2,1)</f>
        <v>1.4</v>
      </c>
      <c r="M462" s="56">
        <f>INDEX($M:$M,MATCH($H462,$C:$C,0))+I462*$M$2</f>
        <v>4980</v>
      </c>
      <c r="N462" s="57">
        <f t="shared" si="56"/>
        <v>4990</v>
      </c>
      <c r="O462" s="72">
        <f>VLOOKUP($B462,'Выгр Торг'!$B:$P,O$1,0)</f>
        <v>3600</v>
      </c>
      <c r="P462" s="72">
        <f>VLOOKUP($B462,'Выгр Торг'!$B:$P,P$1,0)</f>
        <v>5090</v>
      </c>
      <c r="Q462" s="42">
        <f t="shared" si="57"/>
        <v>0</v>
      </c>
      <c r="R462" s="42">
        <f t="shared" si="58"/>
        <v>100</v>
      </c>
      <c r="S462" s="85">
        <f t="shared" si="59"/>
        <v>4990</v>
      </c>
      <c r="T462" s="60" t="str">
        <f>IFERROR(VLOOKUP($B462,'Из ГУГЛа'!$B:$G,4,0)*U462+V462,VLOOKUP($B462,'Из ГУГЛа'!$B:$G,4,0))</f>
        <v/>
      </c>
      <c r="U462" s="15">
        <v>1</v>
      </c>
      <c r="V462" s="59"/>
      <c r="W462" s="74">
        <f t="shared" si="60"/>
        <v>0.38611111111111107</v>
      </c>
      <c r="X462" s="74" t="str">
        <f t="shared" si="61"/>
        <v/>
      </c>
      <c r="Y462" s="74" t="str">
        <f t="shared" si="62"/>
        <v/>
      </c>
      <c r="Z462" s="77" t="s">
        <v>2579</v>
      </c>
    </row>
    <row r="463" spans="1:28" ht="60" x14ac:dyDescent="0.25">
      <c r="A463" s="71" t="str">
        <f>INDEX('Выгр Торг'!$A:$A,MATCH($B463,'Выгр Торг'!$B:$B,0))</f>
        <v>Боковые зеркала "Salina" с электроприводом и обогревом для Лада Калина, Калина 2, Гранта</v>
      </c>
      <c r="B463" s="88">
        <v>137554</v>
      </c>
      <c r="C463" s="72">
        <f>VLOOKUP($B463,'Выгр Торг'!$B:$P,C$1,0)</f>
        <v>144030</v>
      </c>
      <c r="D463" s="71" t="str">
        <f>VLOOKUP($B463,'Выгр Торг'!$B:$P,D$1,0)</f>
        <v>Боковые зеркала "Salina" с электроприводом и обогревом для Лада Калина, Калина 2, Гранта (В цвет, Голубая планета (сине-голубой, 418))</v>
      </c>
      <c r="E463" s="72" t="str">
        <f>VLOOKUP($B463,'Выгр Торг'!$B:$P,E$1,0)</f>
        <v>Y</v>
      </c>
      <c r="F463" s="72" t="str">
        <f>VLOOKUP($B463,'Выгр Торг'!$B:$P,F$1,0)</f>
        <v>1</v>
      </c>
      <c r="G463" s="36"/>
      <c r="H463" s="28">
        <v>144018</v>
      </c>
      <c r="I463" s="53">
        <f>INDEX($I:$I,MATCH($H463,$C:$C,0))</f>
        <v>600</v>
      </c>
      <c r="J463" s="5" t="s">
        <v>2577</v>
      </c>
      <c r="K463" s="56">
        <f>INDEX($K:$K,MATCH($H463,$C:$C,0))+I463</f>
        <v>3600</v>
      </c>
      <c r="L463" s="14">
        <f>VLOOKUP(K463,Наценка!$A$1:$B$8,2,1)</f>
        <v>1.4</v>
      </c>
      <c r="M463" s="56">
        <f>INDEX($M:$M,MATCH($H463,$C:$C,0))+I463*$M$2</f>
        <v>4980</v>
      </c>
      <c r="N463" s="57">
        <f t="shared" si="56"/>
        <v>4990</v>
      </c>
      <c r="O463" s="72">
        <f>VLOOKUP($B463,'Выгр Торг'!$B:$P,O$1,0)</f>
        <v>3600</v>
      </c>
      <c r="P463" s="72">
        <f>VLOOKUP($B463,'Выгр Торг'!$B:$P,P$1,0)</f>
        <v>5090</v>
      </c>
      <c r="Q463" s="42">
        <f t="shared" si="57"/>
        <v>0</v>
      </c>
      <c r="R463" s="42">
        <f t="shared" si="58"/>
        <v>100</v>
      </c>
      <c r="S463" s="85">
        <f t="shared" si="59"/>
        <v>4990</v>
      </c>
      <c r="T463" s="60" t="str">
        <f>IFERROR(VLOOKUP($B463,'Из ГУГЛа'!$B:$G,4,0)*U463+V463,VLOOKUP($B463,'Из ГУГЛа'!$B:$G,4,0))</f>
        <v/>
      </c>
      <c r="U463" s="15">
        <v>1</v>
      </c>
      <c r="V463" s="59"/>
      <c r="W463" s="74">
        <f t="shared" si="60"/>
        <v>0.38611111111111107</v>
      </c>
      <c r="X463" s="74" t="str">
        <f t="shared" si="61"/>
        <v/>
      </c>
      <c r="Y463" s="74" t="str">
        <f t="shared" si="62"/>
        <v/>
      </c>
      <c r="Z463" s="77" t="s">
        <v>2579</v>
      </c>
    </row>
    <row r="464" spans="1:28" ht="60" x14ac:dyDescent="0.25">
      <c r="A464" s="71" t="str">
        <f>INDEX('Выгр Торг'!$A:$A,MATCH($B464,'Выгр Торг'!$B:$B,0))</f>
        <v>Боковые зеркала "Salina" с электроприводом и обогревом для Лада Калина, Калина 2, Гранта</v>
      </c>
      <c r="B464" s="88">
        <v>137555</v>
      </c>
      <c r="C464" s="72">
        <f>VLOOKUP($B464,'Выгр Торг'!$B:$P,C$1,0)</f>
        <v>144031</v>
      </c>
      <c r="D464" s="71" t="str">
        <f>VLOOKUP($B464,'Выгр Торг'!$B:$P,D$1,0)</f>
        <v>Боковые зеркала "Salina" с электроприводом и обогревом для Лада Калина, Калина 2, Гранта (В цвет, Гранта (темно-серый, 682))</v>
      </c>
      <c r="E464" s="72" t="str">
        <f>VLOOKUP($B464,'Выгр Торг'!$B:$P,E$1,0)</f>
        <v>Y</v>
      </c>
      <c r="F464" s="72" t="str">
        <f>VLOOKUP($B464,'Выгр Торг'!$B:$P,F$1,0)</f>
        <v>1</v>
      </c>
      <c r="G464" s="36"/>
      <c r="H464" s="28">
        <v>144018</v>
      </c>
      <c r="I464" s="53">
        <f>INDEX($I:$I,MATCH($H464,$C:$C,0))</f>
        <v>600</v>
      </c>
      <c r="J464" s="5" t="s">
        <v>2577</v>
      </c>
      <c r="K464" s="56">
        <f>INDEX($K:$K,MATCH($H464,$C:$C,0))+I464</f>
        <v>3600</v>
      </c>
      <c r="L464" s="14">
        <f>VLOOKUP(K464,Наценка!$A$1:$B$8,2,1)</f>
        <v>1.4</v>
      </c>
      <c r="M464" s="56">
        <f>INDEX($M:$M,MATCH($H464,$C:$C,0))+I464*$M$2</f>
        <v>4980</v>
      </c>
      <c r="N464" s="57">
        <f t="shared" si="56"/>
        <v>4990</v>
      </c>
      <c r="O464" s="72">
        <f>VLOOKUP($B464,'Выгр Торг'!$B:$P,O$1,0)</f>
        <v>3600</v>
      </c>
      <c r="P464" s="72">
        <f>VLOOKUP($B464,'Выгр Торг'!$B:$P,P$1,0)</f>
        <v>5090</v>
      </c>
      <c r="Q464" s="42">
        <f t="shared" si="57"/>
        <v>0</v>
      </c>
      <c r="R464" s="42">
        <f t="shared" si="58"/>
        <v>100</v>
      </c>
      <c r="S464" s="85">
        <f t="shared" si="59"/>
        <v>4990</v>
      </c>
      <c r="T464" s="60" t="str">
        <f>IFERROR(VLOOKUP($B464,'Из ГУГЛа'!$B:$G,4,0)*U464+V464,VLOOKUP($B464,'Из ГУГЛа'!$B:$G,4,0))</f>
        <v/>
      </c>
      <c r="U464" s="15">
        <v>1</v>
      </c>
      <c r="V464" s="59"/>
      <c r="W464" s="74">
        <f t="shared" si="60"/>
        <v>0.38611111111111107</v>
      </c>
      <c r="X464" s="74" t="str">
        <f t="shared" si="61"/>
        <v/>
      </c>
      <c r="Y464" s="74" t="str">
        <f t="shared" si="62"/>
        <v/>
      </c>
      <c r="Z464" s="77" t="s">
        <v>2579</v>
      </c>
    </row>
    <row r="465" spans="1:26" ht="60" x14ac:dyDescent="0.25">
      <c r="A465" s="71" t="str">
        <f>INDEX('Выгр Торг'!$A:$A,MATCH($B465,'Выгр Торг'!$B:$B,0))</f>
        <v>Боковые зеркала "Salina" с электроприводом и обогревом для Лада Калина, Калина 2, Гранта</v>
      </c>
      <c r="B465" s="88">
        <v>137556</v>
      </c>
      <c r="C465" s="72">
        <f>VLOOKUP($B465,'Выгр Торг'!$B:$P,C$1,0)</f>
        <v>144032</v>
      </c>
      <c r="D465" s="71" t="str">
        <f>VLOOKUP($B465,'Выгр Торг'!$B:$P,D$1,0)</f>
        <v>Боковые зеркала "Salina" с электроприводом и обогревом для Лада Калина, Калина 2, Гранта (В цвет, Джем (желто-коричневый, 285))</v>
      </c>
      <c r="E465" s="72" t="str">
        <f>VLOOKUP($B465,'Выгр Торг'!$B:$P,E$1,0)</f>
        <v>Y</v>
      </c>
      <c r="F465" s="72" t="str">
        <f>VLOOKUP($B465,'Выгр Торг'!$B:$P,F$1,0)</f>
        <v>1</v>
      </c>
      <c r="G465" s="36"/>
      <c r="H465" s="28">
        <v>144018</v>
      </c>
      <c r="I465" s="53">
        <f>INDEX($I:$I,MATCH($H465,$C:$C,0))</f>
        <v>600</v>
      </c>
      <c r="J465" s="5" t="s">
        <v>2577</v>
      </c>
      <c r="K465" s="56">
        <f>INDEX($K:$K,MATCH($H465,$C:$C,0))+I465</f>
        <v>3600</v>
      </c>
      <c r="L465" s="14">
        <f>VLOOKUP(K465,Наценка!$A$1:$B$8,2,1)</f>
        <v>1.4</v>
      </c>
      <c r="M465" s="56">
        <f>INDEX($M:$M,MATCH($H465,$C:$C,0))+I465*$M$2</f>
        <v>4980</v>
      </c>
      <c r="N465" s="57">
        <f t="shared" si="56"/>
        <v>4990</v>
      </c>
      <c r="O465" s="72">
        <f>VLOOKUP($B465,'Выгр Торг'!$B:$P,O$1,0)</f>
        <v>3600</v>
      </c>
      <c r="P465" s="72">
        <f>VLOOKUP($B465,'Выгр Торг'!$B:$P,P$1,0)</f>
        <v>5090</v>
      </c>
      <c r="Q465" s="42">
        <f t="shared" si="57"/>
        <v>0</v>
      </c>
      <c r="R465" s="42">
        <f t="shared" si="58"/>
        <v>100</v>
      </c>
      <c r="S465" s="85">
        <f t="shared" si="59"/>
        <v>4990</v>
      </c>
      <c r="T465" s="60" t="str">
        <f>IFERROR(VLOOKUP($B465,'Из ГУГЛа'!$B:$G,4,0)*U465+V465,VLOOKUP($B465,'Из ГУГЛа'!$B:$G,4,0))</f>
        <v/>
      </c>
      <c r="U465" s="15">
        <v>1</v>
      </c>
      <c r="V465" s="59"/>
      <c r="W465" s="74">
        <f t="shared" si="60"/>
        <v>0.38611111111111107</v>
      </c>
      <c r="X465" s="74" t="str">
        <f t="shared" si="61"/>
        <v/>
      </c>
      <c r="Y465" s="74" t="str">
        <f t="shared" si="62"/>
        <v/>
      </c>
      <c r="Z465" s="77" t="s">
        <v>2579</v>
      </c>
    </row>
    <row r="466" spans="1:26" ht="60" x14ac:dyDescent="0.25">
      <c r="A466" s="71" t="str">
        <f>INDEX('Выгр Торг'!$A:$A,MATCH($B466,'Выгр Торг'!$B:$B,0))</f>
        <v>Боковые зеркала "Salina" с электроприводом и обогревом для Лада Калина, Калина 2, Гранта</v>
      </c>
      <c r="B466" s="88">
        <v>137557</v>
      </c>
      <c r="C466" s="72">
        <f>VLOOKUP($B466,'Выгр Торг'!$B:$P,C$1,0)</f>
        <v>144033</v>
      </c>
      <c r="D466" s="71" t="str">
        <f>VLOOKUP($B466,'Выгр Торг'!$B:$P,D$1,0)</f>
        <v>Боковые зеркала "Salina" с электроприводом и обогревом для Лада Калина, Калина 2, Гранта (В цвет, Дыня (серебристо-желтый, 502))</v>
      </c>
      <c r="E466" s="72" t="str">
        <f>VLOOKUP($B466,'Выгр Торг'!$B:$P,E$1,0)</f>
        <v>Y</v>
      </c>
      <c r="F466" s="72" t="str">
        <f>VLOOKUP($B466,'Выгр Торг'!$B:$P,F$1,0)</f>
        <v>1</v>
      </c>
      <c r="G466" s="36"/>
      <c r="H466" s="28">
        <v>144018</v>
      </c>
      <c r="I466" s="53">
        <f>INDEX($I:$I,MATCH($H466,$C:$C,0))</f>
        <v>600</v>
      </c>
      <c r="J466" s="5" t="s">
        <v>2577</v>
      </c>
      <c r="K466" s="56">
        <f>INDEX($K:$K,MATCH($H466,$C:$C,0))+I466</f>
        <v>3600</v>
      </c>
      <c r="L466" s="14">
        <f>VLOOKUP(K466,Наценка!$A$1:$B$8,2,1)</f>
        <v>1.4</v>
      </c>
      <c r="M466" s="56">
        <f>INDEX($M:$M,MATCH($H466,$C:$C,0))+I466*$M$2</f>
        <v>4980</v>
      </c>
      <c r="N466" s="57">
        <f t="shared" si="56"/>
        <v>4990</v>
      </c>
      <c r="O466" s="72">
        <f>VLOOKUP($B466,'Выгр Торг'!$B:$P,O$1,0)</f>
        <v>3600</v>
      </c>
      <c r="P466" s="72">
        <f>VLOOKUP($B466,'Выгр Торг'!$B:$P,P$1,0)</f>
        <v>5090</v>
      </c>
      <c r="Q466" s="42">
        <f t="shared" si="57"/>
        <v>0</v>
      </c>
      <c r="R466" s="42">
        <f t="shared" si="58"/>
        <v>100</v>
      </c>
      <c r="S466" s="85">
        <f t="shared" si="59"/>
        <v>4990</v>
      </c>
      <c r="T466" s="60" t="str">
        <f>IFERROR(VLOOKUP($B466,'Из ГУГЛа'!$B:$G,4,0)*U466+V466,VLOOKUP($B466,'Из ГУГЛа'!$B:$G,4,0))</f>
        <v/>
      </c>
      <c r="U466" s="15">
        <v>1</v>
      </c>
      <c r="V466" s="59"/>
      <c r="W466" s="74">
        <f t="shared" si="60"/>
        <v>0.38611111111111107</v>
      </c>
      <c r="X466" s="74" t="str">
        <f t="shared" si="61"/>
        <v/>
      </c>
      <c r="Y466" s="74" t="str">
        <f t="shared" si="62"/>
        <v/>
      </c>
      <c r="Z466" s="77" t="s">
        <v>2579</v>
      </c>
    </row>
    <row r="467" spans="1:26" ht="60" x14ac:dyDescent="0.25">
      <c r="A467" s="71" t="str">
        <f>INDEX('Выгр Торг'!$A:$A,MATCH($B467,'Выгр Торг'!$B:$B,0))</f>
        <v>Боковые зеркала "Salina" с электроприводом и обогревом для Лада Калина, Калина 2, Гранта</v>
      </c>
      <c r="B467" s="88">
        <v>137558</v>
      </c>
      <c r="C467" s="72">
        <f>VLOOKUP($B467,'Выгр Торг'!$B:$P,C$1,0)</f>
        <v>144034</v>
      </c>
      <c r="D467" s="71" t="str">
        <f>VLOOKUP($B467,'Выгр Торг'!$B:$P,D$1,0)</f>
        <v>Боковые зеркала "Salina" с электроприводом и обогревом для Лада Калина, Калина 2, Гранта (В цвет, Изабелла (темно-филетовый, 515))</v>
      </c>
      <c r="E467" s="72" t="str">
        <f>VLOOKUP($B467,'Выгр Торг'!$B:$P,E$1,0)</f>
        <v>Y</v>
      </c>
      <c r="F467" s="72" t="str">
        <f>VLOOKUP($B467,'Выгр Торг'!$B:$P,F$1,0)</f>
        <v>1</v>
      </c>
      <c r="G467" s="36"/>
      <c r="H467" s="28">
        <v>144018</v>
      </c>
      <c r="I467" s="53">
        <f>INDEX($I:$I,MATCH($H467,$C:$C,0))</f>
        <v>600</v>
      </c>
      <c r="J467" s="5" t="s">
        <v>2577</v>
      </c>
      <c r="K467" s="56">
        <f>INDEX($K:$K,MATCH($H467,$C:$C,0))+I467</f>
        <v>3600</v>
      </c>
      <c r="L467" s="14">
        <f>VLOOKUP(K467,Наценка!$A$1:$B$8,2,1)</f>
        <v>1.4</v>
      </c>
      <c r="M467" s="56">
        <f>INDEX($M:$M,MATCH($H467,$C:$C,0))+I467*$M$2</f>
        <v>4980</v>
      </c>
      <c r="N467" s="57">
        <f t="shared" si="56"/>
        <v>4990</v>
      </c>
      <c r="O467" s="72">
        <f>VLOOKUP($B467,'Выгр Торг'!$B:$P,O$1,0)</f>
        <v>3600</v>
      </c>
      <c r="P467" s="72">
        <f>VLOOKUP($B467,'Выгр Торг'!$B:$P,P$1,0)</f>
        <v>5090</v>
      </c>
      <c r="Q467" s="42">
        <f t="shared" si="57"/>
        <v>0</v>
      </c>
      <c r="R467" s="42">
        <f t="shared" si="58"/>
        <v>100</v>
      </c>
      <c r="S467" s="85">
        <f t="shared" si="59"/>
        <v>4990</v>
      </c>
      <c r="T467" s="60" t="str">
        <f>IFERROR(VLOOKUP($B467,'Из ГУГЛа'!$B:$G,4,0)*U467+V467,VLOOKUP($B467,'Из ГУГЛа'!$B:$G,4,0))</f>
        <v/>
      </c>
      <c r="U467" s="15">
        <v>1</v>
      </c>
      <c r="V467" s="59"/>
      <c r="W467" s="74">
        <f t="shared" si="60"/>
        <v>0.38611111111111107</v>
      </c>
      <c r="X467" s="74" t="str">
        <f t="shared" si="61"/>
        <v/>
      </c>
      <c r="Y467" s="74" t="str">
        <f t="shared" si="62"/>
        <v/>
      </c>
      <c r="Z467" s="77" t="s">
        <v>2579</v>
      </c>
    </row>
    <row r="468" spans="1:26" ht="60" x14ac:dyDescent="0.25">
      <c r="A468" s="71" t="str">
        <f>INDEX('Выгр Торг'!$A:$A,MATCH($B468,'Выгр Торг'!$B:$B,0))</f>
        <v>Боковые зеркала "Salina" с электроприводом и обогревом для Лада Калина, Калина 2, Гранта</v>
      </c>
      <c r="B468" s="88">
        <v>137559</v>
      </c>
      <c r="C468" s="72">
        <f>VLOOKUP($B468,'Выгр Торг'!$B:$P,C$1,0)</f>
        <v>144035</v>
      </c>
      <c r="D468" s="71" t="str">
        <f>VLOOKUP($B468,'Выгр Торг'!$B:$P,D$1,0)</f>
        <v>Боковые зеркала "Salina" с электроприводом и обогревом для Лада Калина, Калина 2, Гранта (В цвет, Калина (ярко-красный, 104))</v>
      </c>
      <c r="E468" s="72" t="str">
        <f>VLOOKUP($B468,'Выгр Торг'!$B:$P,E$1,0)</f>
        <v>Y</v>
      </c>
      <c r="F468" s="72" t="str">
        <f>VLOOKUP($B468,'Выгр Торг'!$B:$P,F$1,0)</f>
        <v>1</v>
      </c>
      <c r="G468" s="36"/>
      <c r="H468" s="28">
        <v>144018</v>
      </c>
      <c r="I468" s="53">
        <f>INDEX($I:$I,MATCH($H468,$C:$C,0))</f>
        <v>600</v>
      </c>
      <c r="J468" s="5" t="s">
        <v>2577</v>
      </c>
      <c r="K468" s="56">
        <f>INDEX($K:$K,MATCH($H468,$C:$C,0))+I468</f>
        <v>3600</v>
      </c>
      <c r="L468" s="14">
        <f>VLOOKUP(K468,Наценка!$A$1:$B$8,2,1)</f>
        <v>1.4</v>
      </c>
      <c r="M468" s="56">
        <f>INDEX($M:$M,MATCH($H468,$C:$C,0))+I468*$M$2</f>
        <v>4980</v>
      </c>
      <c r="N468" s="57">
        <f t="shared" si="56"/>
        <v>4990</v>
      </c>
      <c r="O468" s="72">
        <f>VLOOKUP($B468,'Выгр Торг'!$B:$P,O$1,0)</f>
        <v>3600</v>
      </c>
      <c r="P468" s="72">
        <f>VLOOKUP($B468,'Выгр Торг'!$B:$P,P$1,0)</f>
        <v>5090</v>
      </c>
      <c r="Q468" s="42">
        <f t="shared" si="57"/>
        <v>0</v>
      </c>
      <c r="R468" s="42">
        <f t="shared" si="58"/>
        <v>100</v>
      </c>
      <c r="S468" s="85">
        <f t="shared" si="59"/>
        <v>4990</v>
      </c>
      <c r="T468" s="60" t="str">
        <f>IFERROR(VLOOKUP($B468,'Из ГУГЛа'!$B:$G,4,0)*U468+V468,VLOOKUP($B468,'Из ГУГЛа'!$B:$G,4,0))</f>
        <v/>
      </c>
      <c r="U468" s="15">
        <v>1</v>
      </c>
      <c r="V468" s="59"/>
      <c r="W468" s="74">
        <f t="shared" si="60"/>
        <v>0.38611111111111107</v>
      </c>
      <c r="X468" s="74" t="str">
        <f t="shared" si="61"/>
        <v/>
      </c>
      <c r="Y468" s="74" t="str">
        <f t="shared" si="62"/>
        <v/>
      </c>
      <c r="Z468" s="77" t="s">
        <v>2579</v>
      </c>
    </row>
    <row r="469" spans="1:26" ht="75" x14ac:dyDescent="0.25">
      <c r="A469" s="71" t="str">
        <f>INDEX('Выгр Торг'!$A:$A,MATCH($B469,'Выгр Торг'!$B:$B,0))</f>
        <v>Боковые зеркала "Salina" с электроприводом и обогревом для Лада Калина, Калина 2, Гранта</v>
      </c>
      <c r="B469" s="88">
        <v>137560</v>
      </c>
      <c r="C469" s="72">
        <f>VLOOKUP($B469,'Выгр Торг'!$B:$P,C$1,0)</f>
        <v>144036</v>
      </c>
      <c r="D469" s="71" t="str">
        <f>VLOOKUP($B469,'Выгр Торг'!$B:$P,D$1,0)</f>
        <v>Боковые зеркала "Salina" с электроприводом и обогревом для Лада Калина, Калина 2, Гранта (В цвет, Калифорнийский мак (золотисто-красный, 190))</v>
      </c>
      <c r="E469" s="72" t="str">
        <f>VLOOKUP($B469,'Выгр Торг'!$B:$P,E$1,0)</f>
        <v>Y</v>
      </c>
      <c r="F469" s="72" t="str">
        <f>VLOOKUP($B469,'Выгр Торг'!$B:$P,F$1,0)</f>
        <v>1</v>
      </c>
      <c r="G469" s="36"/>
      <c r="H469" s="28">
        <v>144018</v>
      </c>
      <c r="I469" s="53">
        <f>INDEX($I:$I,MATCH($H469,$C:$C,0))</f>
        <v>600</v>
      </c>
      <c r="J469" s="5" t="s">
        <v>2577</v>
      </c>
      <c r="K469" s="56">
        <f>INDEX($K:$K,MATCH($H469,$C:$C,0))+I469</f>
        <v>3600</v>
      </c>
      <c r="L469" s="14">
        <f>VLOOKUP(K469,Наценка!$A$1:$B$8,2,1)</f>
        <v>1.4</v>
      </c>
      <c r="M469" s="56">
        <f>INDEX($M:$M,MATCH($H469,$C:$C,0))+I469*$M$2</f>
        <v>4980</v>
      </c>
      <c r="N469" s="57">
        <f t="shared" si="56"/>
        <v>4990</v>
      </c>
      <c r="O469" s="72">
        <f>VLOOKUP($B469,'Выгр Торг'!$B:$P,O$1,0)</f>
        <v>3600</v>
      </c>
      <c r="P469" s="72">
        <f>VLOOKUP($B469,'Выгр Торг'!$B:$P,P$1,0)</f>
        <v>5090</v>
      </c>
      <c r="Q469" s="42">
        <f t="shared" si="57"/>
        <v>0</v>
      </c>
      <c r="R469" s="42">
        <f t="shared" si="58"/>
        <v>100</v>
      </c>
      <c r="S469" s="85">
        <f t="shared" si="59"/>
        <v>4990</v>
      </c>
      <c r="T469" s="60" t="str">
        <f>IFERROR(VLOOKUP($B469,'Из ГУГЛа'!$B:$G,4,0)*U469+V469,VLOOKUP($B469,'Из ГУГЛа'!$B:$G,4,0))</f>
        <v/>
      </c>
      <c r="U469" s="15">
        <v>1</v>
      </c>
      <c r="V469" s="59"/>
      <c r="W469" s="74">
        <f t="shared" si="60"/>
        <v>0.38611111111111107</v>
      </c>
      <c r="X469" s="74" t="str">
        <f t="shared" si="61"/>
        <v/>
      </c>
      <c r="Y469" s="74" t="str">
        <f t="shared" si="62"/>
        <v/>
      </c>
      <c r="Z469" s="77" t="s">
        <v>2579</v>
      </c>
    </row>
    <row r="470" spans="1:26" ht="60" x14ac:dyDescent="0.25">
      <c r="A470" s="71" t="str">
        <f>INDEX('Выгр Торг'!$A:$A,MATCH($B470,'Выгр Торг'!$B:$B,0))</f>
        <v>Боковые зеркала "Salina" с электроприводом и обогревом для Лада Калина, Калина 2, Гранта</v>
      </c>
      <c r="B470" s="88">
        <v>137561</v>
      </c>
      <c r="C470" s="72">
        <f>VLOOKUP($B470,'Выгр Торг'!$B:$P,C$1,0)</f>
        <v>144037</v>
      </c>
      <c r="D470" s="71" t="str">
        <f>VLOOKUP($B470,'Выгр Торг'!$B:$P,D$1,0)</f>
        <v>Боковые зеркала "Salina" с электроприводом и обогревом для Лада Калина, Калина 2, Гранта (В цвет, Кварц (серый, 630))</v>
      </c>
      <c r="E470" s="72" t="str">
        <f>VLOOKUP($B470,'Выгр Торг'!$B:$P,E$1,0)</f>
        <v>Y</v>
      </c>
      <c r="F470" s="72" t="str">
        <f>VLOOKUP($B470,'Выгр Торг'!$B:$P,F$1,0)</f>
        <v>1</v>
      </c>
      <c r="G470" s="36"/>
      <c r="H470" s="28">
        <v>144018</v>
      </c>
      <c r="I470" s="53">
        <f>INDEX($I:$I,MATCH($H470,$C:$C,0))</f>
        <v>600</v>
      </c>
      <c r="J470" s="5" t="s">
        <v>2577</v>
      </c>
      <c r="K470" s="56">
        <f>INDEX($K:$K,MATCH($H470,$C:$C,0))+I470</f>
        <v>3600</v>
      </c>
      <c r="L470" s="14">
        <f>VLOOKUP(K470,Наценка!$A$1:$B$8,2,1)</f>
        <v>1.4</v>
      </c>
      <c r="M470" s="56">
        <f>INDEX($M:$M,MATCH($H470,$C:$C,0))+I470*$M$2</f>
        <v>4980</v>
      </c>
      <c r="N470" s="57">
        <f t="shared" si="56"/>
        <v>4990</v>
      </c>
      <c r="O470" s="72">
        <f>VLOOKUP($B470,'Выгр Торг'!$B:$P,O$1,0)</f>
        <v>3600</v>
      </c>
      <c r="P470" s="72">
        <f>VLOOKUP($B470,'Выгр Торг'!$B:$P,P$1,0)</f>
        <v>5090</v>
      </c>
      <c r="Q470" s="42">
        <f t="shared" si="57"/>
        <v>0</v>
      </c>
      <c r="R470" s="42">
        <f t="shared" si="58"/>
        <v>100</v>
      </c>
      <c r="S470" s="85">
        <f t="shared" si="59"/>
        <v>4990</v>
      </c>
      <c r="T470" s="60" t="str">
        <f>IFERROR(VLOOKUP($B470,'Из ГУГЛа'!$B:$G,4,0)*U470+V470,VLOOKUP($B470,'Из ГУГЛа'!$B:$G,4,0))</f>
        <v/>
      </c>
      <c r="U470" s="15">
        <v>1</v>
      </c>
      <c r="V470" s="59"/>
      <c r="W470" s="74">
        <f t="shared" si="60"/>
        <v>0.38611111111111107</v>
      </c>
      <c r="X470" s="74" t="str">
        <f t="shared" si="61"/>
        <v/>
      </c>
      <c r="Y470" s="74" t="str">
        <f t="shared" si="62"/>
        <v/>
      </c>
      <c r="Z470" s="77" t="s">
        <v>2579</v>
      </c>
    </row>
    <row r="471" spans="1:26" ht="75" x14ac:dyDescent="0.25">
      <c r="A471" s="71" t="str">
        <f>INDEX('Выгр Торг'!$A:$A,MATCH($B471,'Выгр Торг'!$B:$B,0))</f>
        <v>Боковые зеркала "Salina" с электроприводом и обогревом для Лада Калина, Калина 2, Гранта</v>
      </c>
      <c r="B471" s="88">
        <v>137562</v>
      </c>
      <c r="C471" s="72">
        <f>VLOOKUP($B471,'Выгр Торг'!$B:$P,C$1,0)</f>
        <v>144038</v>
      </c>
      <c r="D471" s="71" t="str">
        <f>VLOOKUP($B471,'Выгр Торг'!$B:$P,D$1,0)</f>
        <v>Боковые зеркала "Salina" с электроприводом и обогревом для Лада Калина, Калина 2, Гранта (В цвет, Колумбийская зелень (светло-зеленый, 322))</v>
      </c>
      <c r="E471" s="72" t="str">
        <f>VLOOKUP($B471,'Выгр Торг'!$B:$P,E$1,0)</f>
        <v>Y</v>
      </c>
      <c r="F471" s="72" t="str">
        <f>VLOOKUP($B471,'Выгр Торг'!$B:$P,F$1,0)</f>
        <v>1</v>
      </c>
      <c r="G471" s="36"/>
      <c r="H471" s="28">
        <v>144018</v>
      </c>
      <c r="I471" s="53">
        <f>INDEX($I:$I,MATCH($H471,$C:$C,0))</f>
        <v>600</v>
      </c>
      <c r="J471" s="5" t="s">
        <v>2577</v>
      </c>
      <c r="K471" s="56">
        <f>INDEX($K:$K,MATCH($H471,$C:$C,0))+I471</f>
        <v>3600</v>
      </c>
      <c r="L471" s="14">
        <f>VLOOKUP(K471,Наценка!$A$1:$B$8,2,1)</f>
        <v>1.4</v>
      </c>
      <c r="M471" s="56">
        <f>INDEX($M:$M,MATCH($H471,$C:$C,0))+I471*$M$2</f>
        <v>4980</v>
      </c>
      <c r="N471" s="57">
        <f t="shared" si="56"/>
        <v>4990</v>
      </c>
      <c r="O471" s="72">
        <f>VLOOKUP($B471,'Выгр Торг'!$B:$P,O$1,0)</f>
        <v>3600</v>
      </c>
      <c r="P471" s="72">
        <f>VLOOKUP($B471,'Выгр Торг'!$B:$P,P$1,0)</f>
        <v>5090</v>
      </c>
      <c r="Q471" s="42">
        <f t="shared" si="57"/>
        <v>0</v>
      </c>
      <c r="R471" s="42">
        <f t="shared" si="58"/>
        <v>100</v>
      </c>
      <c r="S471" s="85">
        <f t="shared" si="59"/>
        <v>4990</v>
      </c>
      <c r="T471" s="60" t="str">
        <f>IFERROR(VLOOKUP($B471,'Из ГУГЛа'!$B:$G,4,0)*U471+V471,VLOOKUP($B471,'Из ГУГЛа'!$B:$G,4,0))</f>
        <v/>
      </c>
      <c r="U471" s="15">
        <v>1</v>
      </c>
      <c r="V471" s="59"/>
      <c r="W471" s="74">
        <f t="shared" si="60"/>
        <v>0.38611111111111107</v>
      </c>
      <c r="X471" s="74" t="str">
        <f t="shared" si="61"/>
        <v/>
      </c>
      <c r="Y471" s="74" t="str">
        <f t="shared" si="62"/>
        <v/>
      </c>
      <c r="Z471" s="77" t="s">
        <v>2579</v>
      </c>
    </row>
    <row r="472" spans="1:26" ht="60" x14ac:dyDescent="0.25">
      <c r="A472" s="71" t="str">
        <f>INDEX('Выгр Торг'!$A:$A,MATCH($B472,'Выгр Торг'!$B:$B,0))</f>
        <v>Боковые зеркала "Salina" с электроприводом и обогревом для Лада Калина, Калина 2, Гранта</v>
      </c>
      <c r="B472" s="88">
        <v>137563</v>
      </c>
      <c r="C472" s="72">
        <f>VLOOKUP($B472,'Выгр Торг'!$B:$P,C$1,0)</f>
        <v>144039</v>
      </c>
      <c r="D472" s="71" t="str">
        <f>VLOOKUP($B472,'Выгр Торг'!$B:$P,D$1,0)</f>
        <v>Боковые зеркала "Salina" с электроприводом и обогревом для Лада Калина, Калина 2, Гранта (В цвет, Кориандр (золотисто-коричневый, 790))</v>
      </c>
      <c r="E472" s="72" t="str">
        <f>VLOOKUP($B472,'Выгр Торг'!$B:$P,E$1,0)</f>
        <v>Y</v>
      </c>
      <c r="F472" s="72" t="str">
        <f>VLOOKUP($B472,'Выгр Торг'!$B:$P,F$1,0)</f>
        <v>1</v>
      </c>
      <c r="G472" s="36"/>
      <c r="H472" s="28">
        <v>144018</v>
      </c>
      <c r="I472" s="53">
        <f>INDEX($I:$I,MATCH($H472,$C:$C,0))</f>
        <v>600</v>
      </c>
      <c r="J472" s="5" t="s">
        <v>2577</v>
      </c>
      <c r="K472" s="56">
        <f>INDEX($K:$K,MATCH($H472,$C:$C,0))+I472</f>
        <v>3600</v>
      </c>
      <c r="L472" s="14">
        <f>VLOOKUP(K472,Наценка!$A$1:$B$8,2,1)</f>
        <v>1.4</v>
      </c>
      <c r="M472" s="56">
        <f>INDEX($M:$M,MATCH($H472,$C:$C,0))+I472*$M$2</f>
        <v>4980</v>
      </c>
      <c r="N472" s="57">
        <f t="shared" si="56"/>
        <v>4990</v>
      </c>
      <c r="O472" s="72">
        <f>VLOOKUP($B472,'Выгр Торг'!$B:$P,O$1,0)</f>
        <v>3600</v>
      </c>
      <c r="P472" s="72">
        <f>VLOOKUP($B472,'Выгр Торг'!$B:$P,P$1,0)</f>
        <v>5090</v>
      </c>
      <c r="Q472" s="42">
        <f t="shared" si="57"/>
        <v>0</v>
      </c>
      <c r="R472" s="42">
        <f t="shared" si="58"/>
        <v>100</v>
      </c>
      <c r="S472" s="85">
        <f t="shared" si="59"/>
        <v>4990</v>
      </c>
      <c r="T472" s="60" t="str">
        <f>IFERROR(VLOOKUP($B472,'Из ГУГЛа'!$B:$G,4,0)*U472+V472,VLOOKUP($B472,'Из ГУГЛа'!$B:$G,4,0))</f>
        <v/>
      </c>
      <c r="U472" s="15">
        <v>1</v>
      </c>
      <c r="V472" s="59"/>
      <c r="W472" s="74">
        <f t="shared" si="60"/>
        <v>0.38611111111111107</v>
      </c>
      <c r="X472" s="74" t="str">
        <f t="shared" si="61"/>
        <v/>
      </c>
      <c r="Y472" s="74" t="str">
        <f t="shared" si="62"/>
        <v/>
      </c>
      <c r="Z472" s="77" t="s">
        <v>2579</v>
      </c>
    </row>
    <row r="473" spans="1:26" ht="60" x14ac:dyDescent="0.25">
      <c r="A473" s="71" t="str">
        <f>INDEX('Выгр Торг'!$A:$A,MATCH($B473,'Выгр Торг'!$B:$B,0))</f>
        <v>Боковые зеркала "Salina" с электроприводом и обогревом для Лада Калина, Калина 2, Гранта</v>
      </c>
      <c r="B473" s="88">
        <v>137564</v>
      </c>
      <c r="C473" s="72">
        <f>VLOOKUP($B473,'Выгр Торг'!$B:$P,C$1,0)</f>
        <v>144040</v>
      </c>
      <c r="D473" s="71" t="str">
        <f>VLOOKUP($B473,'Выгр Торг'!$B:$P,D$1,0)</f>
        <v>Боковые зеркала "Salina" с электроприводом и обогревом для Лада Калина, Калина 2, Гранта (В цвет, Космос (черный, 665))</v>
      </c>
      <c r="E473" s="72" t="str">
        <f>VLOOKUP($B473,'Выгр Торг'!$B:$P,E$1,0)</f>
        <v>Y</v>
      </c>
      <c r="F473" s="72" t="str">
        <f>VLOOKUP($B473,'Выгр Торг'!$B:$P,F$1,0)</f>
        <v>1</v>
      </c>
      <c r="G473" s="36"/>
      <c r="H473" s="28">
        <v>144018</v>
      </c>
      <c r="I473" s="53">
        <f>INDEX($I:$I,MATCH($H473,$C:$C,0))</f>
        <v>600</v>
      </c>
      <c r="J473" s="5" t="s">
        <v>2577</v>
      </c>
      <c r="K473" s="56">
        <f>INDEX($K:$K,MATCH($H473,$C:$C,0))+I473</f>
        <v>3600</v>
      </c>
      <c r="L473" s="14">
        <f>VLOOKUP(K473,Наценка!$A$1:$B$8,2,1)</f>
        <v>1.4</v>
      </c>
      <c r="M473" s="56">
        <f>INDEX($M:$M,MATCH($H473,$C:$C,0))+I473*$M$2</f>
        <v>4980</v>
      </c>
      <c r="N473" s="57">
        <f t="shared" si="56"/>
        <v>4990</v>
      </c>
      <c r="O473" s="72">
        <f>VLOOKUP($B473,'Выгр Торг'!$B:$P,O$1,0)</f>
        <v>3600</v>
      </c>
      <c r="P473" s="72">
        <f>VLOOKUP($B473,'Выгр Торг'!$B:$P,P$1,0)</f>
        <v>5090</v>
      </c>
      <c r="Q473" s="42">
        <f t="shared" si="57"/>
        <v>0</v>
      </c>
      <c r="R473" s="42">
        <f t="shared" si="58"/>
        <v>100</v>
      </c>
      <c r="S473" s="85">
        <f t="shared" si="59"/>
        <v>4990</v>
      </c>
      <c r="T473" s="60" t="str">
        <f>IFERROR(VLOOKUP($B473,'Из ГУГЛа'!$B:$G,4,0)*U473+V473,VLOOKUP($B473,'Из ГУГЛа'!$B:$G,4,0))</f>
        <v/>
      </c>
      <c r="U473" s="15">
        <v>1</v>
      </c>
      <c r="V473" s="59"/>
      <c r="W473" s="74">
        <f t="shared" si="60"/>
        <v>0.38611111111111107</v>
      </c>
      <c r="X473" s="74" t="str">
        <f t="shared" si="61"/>
        <v/>
      </c>
      <c r="Y473" s="74" t="str">
        <f t="shared" si="62"/>
        <v/>
      </c>
      <c r="Z473" s="77" t="s">
        <v>2579</v>
      </c>
    </row>
    <row r="474" spans="1:26" ht="60" x14ac:dyDescent="0.25">
      <c r="A474" s="71" t="str">
        <f>INDEX('Выгр Торг'!$A:$A,MATCH($B474,'Выгр Торг'!$B:$B,0))</f>
        <v>Боковые зеркала "Salina" с электроприводом и обогревом для Лада Калина, Калина 2, Гранта</v>
      </c>
      <c r="B474" s="88">
        <v>137565</v>
      </c>
      <c r="C474" s="72">
        <f>VLOOKUP($B474,'Выгр Торг'!$B:$P,C$1,0)</f>
        <v>144041</v>
      </c>
      <c r="D474" s="71" t="str">
        <f>VLOOKUP($B474,'Выгр Торг'!$B:$P,D$1,0)</f>
        <v>Боковые зеркала "Salina" с электроприводом и обогревом для Лада Калина, Калина 2, Гранта (В цвет, Красный перец (красно-коричневый, 106))</v>
      </c>
      <c r="E474" s="72" t="str">
        <f>VLOOKUP($B474,'Выгр Торг'!$B:$P,E$1,0)</f>
        <v>Y</v>
      </c>
      <c r="F474" s="72" t="str">
        <f>VLOOKUP($B474,'Выгр Торг'!$B:$P,F$1,0)</f>
        <v>1</v>
      </c>
      <c r="G474" s="36"/>
      <c r="H474" s="28">
        <v>144018</v>
      </c>
      <c r="I474" s="53">
        <f>INDEX($I:$I,MATCH($H474,$C:$C,0))</f>
        <v>600</v>
      </c>
      <c r="J474" s="5" t="s">
        <v>2577</v>
      </c>
      <c r="K474" s="56">
        <f>INDEX($K:$K,MATCH($H474,$C:$C,0))+I474</f>
        <v>3600</v>
      </c>
      <c r="L474" s="14">
        <f>VLOOKUP(K474,Наценка!$A$1:$B$8,2,1)</f>
        <v>1.4</v>
      </c>
      <c r="M474" s="56">
        <f>INDEX($M:$M,MATCH($H474,$C:$C,0))+I474*$M$2</f>
        <v>4980</v>
      </c>
      <c r="N474" s="57">
        <f t="shared" si="56"/>
        <v>4990</v>
      </c>
      <c r="O474" s="72">
        <f>VLOOKUP($B474,'Выгр Торг'!$B:$P,O$1,0)</f>
        <v>3600</v>
      </c>
      <c r="P474" s="72">
        <f>VLOOKUP($B474,'Выгр Торг'!$B:$P,P$1,0)</f>
        <v>5090</v>
      </c>
      <c r="Q474" s="42">
        <f t="shared" si="57"/>
        <v>0</v>
      </c>
      <c r="R474" s="42">
        <f t="shared" si="58"/>
        <v>100</v>
      </c>
      <c r="S474" s="85">
        <f t="shared" si="59"/>
        <v>4990</v>
      </c>
      <c r="T474" s="60" t="str">
        <f>IFERROR(VLOOKUP($B474,'Из ГУГЛа'!$B:$G,4,0)*U474+V474,VLOOKUP($B474,'Из ГУГЛа'!$B:$G,4,0))</f>
        <v/>
      </c>
      <c r="U474" s="15">
        <v>1</v>
      </c>
      <c r="V474" s="59"/>
      <c r="W474" s="74">
        <f t="shared" si="60"/>
        <v>0.38611111111111107</v>
      </c>
      <c r="X474" s="74" t="str">
        <f t="shared" si="61"/>
        <v/>
      </c>
      <c r="Y474" s="74" t="str">
        <f t="shared" si="62"/>
        <v/>
      </c>
      <c r="Z474" s="77" t="s">
        <v>2579</v>
      </c>
    </row>
    <row r="475" spans="1:26" ht="60" x14ac:dyDescent="0.25">
      <c r="A475" s="71" t="str">
        <f>INDEX('Выгр Торг'!$A:$A,MATCH($B475,'Выгр Торг'!$B:$B,0))</f>
        <v>Боковые зеркала "Salina" с электроприводом и обогревом для Лада Калина, Калина 2, Гранта</v>
      </c>
      <c r="B475" s="88">
        <v>137566</v>
      </c>
      <c r="C475" s="72">
        <f>VLOOKUP($B475,'Выгр Торг'!$B:$P,C$1,0)</f>
        <v>144042</v>
      </c>
      <c r="D475" s="71" t="str">
        <f>VLOOKUP($B475,'Выгр Торг'!$B:$P,D$1,0)</f>
        <v>Боковые зеркала "Salina" с электроприводом и обогревом для Лада Калина, Калина 2, Гранта (В цвет, Ладога (серо-голубой, 411))</v>
      </c>
      <c r="E475" s="72" t="str">
        <f>VLOOKUP($B475,'Выгр Торг'!$B:$P,E$1,0)</f>
        <v>Y</v>
      </c>
      <c r="F475" s="72" t="str">
        <f>VLOOKUP($B475,'Выгр Торг'!$B:$P,F$1,0)</f>
        <v>1</v>
      </c>
      <c r="G475" s="36"/>
      <c r="H475" s="28">
        <v>144018</v>
      </c>
      <c r="I475" s="53">
        <f>INDEX($I:$I,MATCH($H475,$C:$C,0))</f>
        <v>600</v>
      </c>
      <c r="J475" s="5" t="s">
        <v>2577</v>
      </c>
      <c r="K475" s="56">
        <f>INDEX($K:$K,MATCH($H475,$C:$C,0))+I475</f>
        <v>3600</v>
      </c>
      <c r="L475" s="14">
        <f>VLOOKUP(K475,Наценка!$A$1:$B$8,2,1)</f>
        <v>1.4</v>
      </c>
      <c r="M475" s="56">
        <f>INDEX($M:$M,MATCH($H475,$C:$C,0))+I475*$M$2</f>
        <v>4980</v>
      </c>
      <c r="N475" s="57">
        <f t="shared" si="56"/>
        <v>4990</v>
      </c>
      <c r="O475" s="72">
        <f>VLOOKUP($B475,'Выгр Торг'!$B:$P,O$1,0)</f>
        <v>3600</v>
      </c>
      <c r="P475" s="72">
        <f>VLOOKUP($B475,'Выгр Торг'!$B:$P,P$1,0)</f>
        <v>5090</v>
      </c>
      <c r="Q475" s="42">
        <f t="shared" si="57"/>
        <v>0</v>
      </c>
      <c r="R475" s="42">
        <f t="shared" si="58"/>
        <v>100</v>
      </c>
      <c r="S475" s="85">
        <f t="shared" si="59"/>
        <v>4990</v>
      </c>
      <c r="T475" s="60" t="str">
        <f>IFERROR(VLOOKUP($B475,'Из ГУГЛа'!$B:$G,4,0)*U475+V475,VLOOKUP($B475,'Из ГУГЛа'!$B:$G,4,0))</f>
        <v/>
      </c>
      <c r="U475" s="15">
        <v>1</v>
      </c>
      <c r="V475" s="59"/>
      <c r="W475" s="74">
        <f t="shared" si="60"/>
        <v>0.38611111111111107</v>
      </c>
      <c r="X475" s="74" t="str">
        <f t="shared" si="61"/>
        <v/>
      </c>
      <c r="Y475" s="74" t="str">
        <f t="shared" si="62"/>
        <v/>
      </c>
      <c r="Z475" s="77" t="s">
        <v>2579</v>
      </c>
    </row>
    <row r="476" spans="1:26" ht="60" x14ac:dyDescent="0.25">
      <c r="A476" s="71" t="str">
        <f>INDEX('Выгр Торг'!$A:$A,MATCH($B476,'Выгр Торг'!$B:$B,0))</f>
        <v>Боковые зеркала "Salina" с электроприводом и обогревом для Лада Калина, Калина 2, Гранта</v>
      </c>
      <c r="B476" s="88">
        <v>137567</v>
      </c>
      <c r="C476" s="72">
        <f>VLOOKUP($B476,'Выгр Торг'!$B:$P,C$1,0)</f>
        <v>144043</v>
      </c>
      <c r="D476" s="71" t="str">
        <f>VLOOKUP($B476,'Выгр Торг'!$B:$P,D$1,0)</f>
        <v>Боковые зеркала "Salina" с электроприводом и обогревом для Лада Калина, Калина 2, Гранта (В цвет, Ледниковый (белый, 221))</v>
      </c>
      <c r="E476" s="72" t="str">
        <f>VLOOKUP($B476,'Выгр Торг'!$B:$P,E$1,0)</f>
        <v>Y</v>
      </c>
      <c r="F476" s="72" t="str">
        <f>VLOOKUP($B476,'Выгр Торг'!$B:$P,F$1,0)</f>
        <v>1</v>
      </c>
      <c r="G476" s="36"/>
      <c r="H476" s="28">
        <v>144018</v>
      </c>
      <c r="I476" s="53">
        <f>INDEX($I:$I,MATCH($H476,$C:$C,0))</f>
        <v>600</v>
      </c>
      <c r="J476" s="5" t="s">
        <v>2577</v>
      </c>
      <c r="K476" s="56">
        <f>INDEX($K:$K,MATCH($H476,$C:$C,0))+I476</f>
        <v>3600</v>
      </c>
      <c r="L476" s="14">
        <f>VLOOKUP(K476,Наценка!$A$1:$B$8,2,1)</f>
        <v>1.4</v>
      </c>
      <c r="M476" s="56">
        <f>INDEX($M:$M,MATCH($H476,$C:$C,0))+I476*$M$2</f>
        <v>4980</v>
      </c>
      <c r="N476" s="57">
        <f t="shared" si="56"/>
        <v>4990</v>
      </c>
      <c r="O476" s="72">
        <f>VLOOKUP($B476,'Выгр Торг'!$B:$P,O$1,0)</f>
        <v>3600</v>
      </c>
      <c r="P476" s="72">
        <f>VLOOKUP($B476,'Выгр Торг'!$B:$P,P$1,0)</f>
        <v>5090</v>
      </c>
      <c r="Q476" s="42">
        <f t="shared" si="57"/>
        <v>0</v>
      </c>
      <c r="R476" s="42">
        <f t="shared" si="58"/>
        <v>100</v>
      </c>
      <c r="S476" s="85">
        <f t="shared" si="59"/>
        <v>4990</v>
      </c>
      <c r="T476" s="60" t="str">
        <f>IFERROR(VLOOKUP($B476,'Из ГУГЛа'!$B:$G,4,0)*U476+V476,VLOOKUP($B476,'Из ГУГЛа'!$B:$G,4,0))</f>
        <v/>
      </c>
      <c r="U476" s="15">
        <v>1</v>
      </c>
      <c r="V476" s="59"/>
      <c r="W476" s="74">
        <f t="shared" si="60"/>
        <v>0.38611111111111107</v>
      </c>
      <c r="X476" s="74" t="str">
        <f t="shared" si="61"/>
        <v/>
      </c>
      <c r="Y476" s="74" t="str">
        <f t="shared" si="62"/>
        <v/>
      </c>
      <c r="Z476" s="77" t="s">
        <v>2579</v>
      </c>
    </row>
    <row r="477" spans="1:26" ht="60" x14ac:dyDescent="0.25">
      <c r="A477" s="71" t="str">
        <f>INDEX('Выгр Торг'!$A:$A,MATCH($B477,'Выгр Торг'!$B:$B,0))</f>
        <v>Боковые зеркала "Salina" с электроприводом и обогревом для Лада Калина, Калина 2, Гранта</v>
      </c>
      <c r="B477" s="88">
        <v>257475</v>
      </c>
      <c r="C477" s="72">
        <f>VLOOKUP($B477,'Выгр Торг'!$B:$P,C$1,0)</f>
        <v>173647</v>
      </c>
      <c r="D477" s="71" t="str">
        <f>VLOOKUP($B477,'Выгр Торг'!$B:$P,D$1,0)</f>
        <v>Боковые зеркала "Salina" с электроприводом и обогревом для Лада Калина, Калина 2, Гранта (В цвет, Ледяной (голубой, 413))</v>
      </c>
      <c r="E477" s="72" t="str">
        <f>VLOOKUP($B477,'Выгр Торг'!$B:$P,E$1,0)</f>
        <v>Y</v>
      </c>
      <c r="F477" s="72" t="str">
        <f>VLOOKUP($B477,'Выгр Торг'!$B:$P,F$1,0)</f>
        <v>1</v>
      </c>
      <c r="G477" s="36"/>
      <c r="H477" s="28">
        <v>144018</v>
      </c>
      <c r="I477" s="53">
        <f>INDEX($I:$I,MATCH($H477,$C:$C,0))</f>
        <v>600</v>
      </c>
      <c r="J477" s="5" t="s">
        <v>2577</v>
      </c>
      <c r="K477" s="56">
        <f>INDEX($K:$K,MATCH($H477,$C:$C,0))+I477</f>
        <v>3600</v>
      </c>
      <c r="L477" s="14">
        <f>VLOOKUP(K477,Наценка!$A$1:$B$8,2,1)</f>
        <v>1.4</v>
      </c>
      <c r="M477" s="56">
        <f>INDEX($M:$M,MATCH($H477,$C:$C,0))+I477*$M$2</f>
        <v>4980</v>
      </c>
      <c r="N477" s="57">
        <f t="shared" si="56"/>
        <v>4990</v>
      </c>
      <c r="O477" s="72">
        <f>VLOOKUP($B477,'Выгр Торг'!$B:$P,O$1,0)</f>
        <v>3600</v>
      </c>
      <c r="P477" s="72">
        <f>VLOOKUP($B477,'Выгр Торг'!$B:$P,P$1,0)</f>
        <v>5090</v>
      </c>
      <c r="Q477" s="42">
        <f t="shared" si="57"/>
        <v>0</v>
      </c>
      <c r="R477" s="42">
        <f t="shared" si="58"/>
        <v>100</v>
      </c>
      <c r="S477" s="85">
        <f t="shared" si="59"/>
        <v>4990</v>
      </c>
      <c r="T477" s="60" t="str">
        <f>IFERROR(VLOOKUP($B477,'Из ГУГЛа'!$B:$G,4,0)*U477+V477,VLOOKUP($B477,'Из ГУГЛа'!$B:$G,4,0))</f>
        <v/>
      </c>
      <c r="U477" s="15">
        <v>1</v>
      </c>
      <c r="V477" s="59"/>
      <c r="W477" s="74">
        <f t="shared" si="60"/>
        <v>0.38611111111111107</v>
      </c>
      <c r="X477" s="74" t="str">
        <f t="shared" si="61"/>
        <v/>
      </c>
      <c r="Y477" s="74" t="str">
        <f t="shared" si="62"/>
        <v/>
      </c>
      <c r="Z477" s="77" t="s">
        <v>2579</v>
      </c>
    </row>
    <row r="478" spans="1:26" ht="60" x14ac:dyDescent="0.25">
      <c r="A478" s="71" t="str">
        <f>INDEX('Выгр Торг'!$A:$A,MATCH($B478,'Выгр Торг'!$B:$B,0))</f>
        <v>Боковые зеркала "Salina" с электроприводом и обогревом для Лада Калина, Калина 2, Гранта</v>
      </c>
      <c r="B478" s="88">
        <v>137568</v>
      </c>
      <c r="C478" s="72">
        <f>VLOOKUP($B478,'Выгр Торг'!$B:$P,C$1,0)</f>
        <v>144044</v>
      </c>
      <c r="D478" s="71" t="str">
        <f>VLOOKUP($B478,'Выгр Торг'!$B:$P,D$1,0)</f>
        <v>Боковые зеркала "Salina" с электроприводом и обогревом для Лада Калина, Калина 2, Гранта (В цвет, Магма (оранжевый, 119))</v>
      </c>
      <c r="E478" s="72" t="str">
        <f>VLOOKUP($B478,'Выгр Торг'!$B:$P,E$1,0)</f>
        <v>Y</v>
      </c>
      <c r="F478" s="72" t="str">
        <f>VLOOKUP($B478,'Выгр Торг'!$B:$P,F$1,0)</f>
        <v>1</v>
      </c>
      <c r="G478" s="36"/>
      <c r="H478" s="28">
        <v>144018</v>
      </c>
      <c r="I478" s="53">
        <f>INDEX($I:$I,MATCH($H478,$C:$C,0))</f>
        <v>600</v>
      </c>
      <c r="J478" s="5" t="s">
        <v>2577</v>
      </c>
      <c r="K478" s="56">
        <f>INDEX($K:$K,MATCH($H478,$C:$C,0))+I478</f>
        <v>3600</v>
      </c>
      <c r="L478" s="14">
        <f>VLOOKUP(K478,Наценка!$A$1:$B$8,2,1)</f>
        <v>1.4</v>
      </c>
      <c r="M478" s="56">
        <f>INDEX($M:$M,MATCH($H478,$C:$C,0))+I478*$M$2</f>
        <v>4980</v>
      </c>
      <c r="N478" s="57">
        <f t="shared" si="56"/>
        <v>4990</v>
      </c>
      <c r="O478" s="72">
        <f>VLOOKUP($B478,'Выгр Торг'!$B:$P,O$1,0)</f>
        <v>3600</v>
      </c>
      <c r="P478" s="72">
        <f>VLOOKUP($B478,'Выгр Торг'!$B:$P,P$1,0)</f>
        <v>5090</v>
      </c>
      <c r="Q478" s="42">
        <f t="shared" si="57"/>
        <v>0</v>
      </c>
      <c r="R478" s="42">
        <f t="shared" si="58"/>
        <v>100</v>
      </c>
      <c r="S478" s="85">
        <f t="shared" si="59"/>
        <v>4990</v>
      </c>
      <c r="T478" s="60" t="str">
        <f>IFERROR(VLOOKUP($B478,'Из ГУГЛа'!$B:$G,4,0)*U478+V478,VLOOKUP($B478,'Из ГУГЛа'!$B:$G,4,0))</f>
        <v/>
      </c>
      <c r="U478" s="15">
        <v>1</v>
      </c>
      <c r="V478" s="59"/>
      <c r="W478" s="74">
        <f t="shared" si="60"/>
        <v>0.38611111111111107</v>
      </c>
      <c r="X478" s="74" t="str">
        <f t="shared" si="61"/>
        <v/>
      </c>
      <c r="Y478" s="74" t="str">
        <f t="shared" si="62"/>
        <v/>
      </c>
      <c r="Z478" s="77" t="s">
        <v>2579</v>
      </c>
    </row>
    <row r="479" spans="1:26" ht="60" x14ac:dyDescent="0.25">
      <c r="A479" s="71" t="str">
        <f>INDEX('Выгр Торг'!$A:$A,MATCH($B479,'Выгр Торг'!$B:$B,0))</f>
        <v>Боковые зеркала "Salina" с электроприводом и обогревом для Лада Калина, Калина 2, Гранта</v>
      </c>
      <c r="B479" s="88">
        <v>137569</v>
      </c>
      <c r="C479" s="72">
        <f>VLOOKUP($B479,'Выгр Торг'!$B:$P,C$1,0)</f>
        <v>144045</v>
      </c>
      <c r="D479" s="71" t="str">
        <f>VLOOKUP($B479,'Выгр Торг'!$B:$P,D$1,0)</f>
        <v>Боковые зеркала "Salina" с электроприводом и обогревом для Лада Калина, Калина 2, Гранта (В цвет, Мускат (серебристо-серо-золотистый, 620))</v>
      </c>
      <c r="E479" s="72" t="str">
        <f>VLOOKUP($B479,'Выгр Торг'!$B:$P,E$1,0)</f>
        <v>Y</v>
      </c>
      <c r="F479" s="72" t="str">
        <f>VLOOKUP($B479,'Выгр Торг'!$B:$P,F$1,0)</f>
        <v>1</v>
      </c>
      <c r="G479" s="36"/>
      <c r="H479" s="28">
        <v>144018</v>
      </c>
      <c r="I479" s="53">
        <f>INDEX($I:$I,MATCH($H479,$C:$C,0))</f>
        <v>600</v>
      </c>
      <c r="J479" s="5" t="s">
        <v>2577</v>
      </c>
      <c r="K479" s="56">
        <f>INDEX($K:$K,MATCH($H479,$C:$C,0))+I479</f>
        <v>3600</v>
      </c>
      <c r="L479" s="14">
        <f>VLOOKUP(K479,Наценка!$A$1:$B$8,2,1)</f>
        <v>1.4</v>
      </c>
      <c r="M479" s="56">
        <f>INDEX($M:$M,MATCH($H479,$C:$C,0))+I479*$M$2</f>
        <v>4980</v>
      </c>
      <c r="N479" s="57">
        <f t="shared" si="56"/>
        <v>4990</v>
      </c>
      <c r="O479" s="72">
        <f>VLOOKUP($B479,'Выгр Торг'!$B:$P,O$1,0)</f>
        <v>3600</v>
      </c>
      <c r="P479" s="72">
        <f>VLOOKUP($B479,'Выгр Торг'!$B:$P,P$1,0)</f>
        <v>5090</v>
      </c>
      <c r="Q479" s="42">
        <f t="shared" si="57"/>
        <v>0</v>
      </c>
      <c r="R479" s="42">
        <f t="shared" si="58"/>
        <v>100</v>
      </c>
      <c r="S479" s="85">
        <f t="shared" si="59"/>
        <v>4990</v>
      </c>
      <c r="T479" s="60" t="str">
        <f>IFERROR(VLOOKUP($B479,'Из ГУГЛа'!$B:$G,4,0)*U479+V479,VLOOKUP($B479,'Из ГУГЛа'!$B:$G,4,0))</f>
        <v/>
      </c>
      <c r="U479" s="15">
        <v>1</v>
      </c>
      <c r="V479" s="59"/>
      <c r="W479" s="74">
        <f t="shared" si="60"/>
        <v>0.38611111111111107</v>
      </c>
      <c r="X479" s="74" t="str">
        <f t="shared" si="61"/>
        <v/>
      </c>
      <c r="Y479" s="74" t="str">
        <f t="shared" si="62"/>
        <v/>
      </c>
      <c r="Z479" s="77" t="s">
        <v>2579</v>
      </c>
    </row>
    <row r="480" spans="1:26" ht="60" x14ac:dyDescent="0.25">
      <c r="A480" s="71" t="str">
        <f>INDEX('Выгр Торг'!$A:$A,MATCH($B480,'Выгр Торг'!$B:$B,0))</f>
        <v>Боковые зеркала "Salina" с электроприводом и обогревом для Лада Калина, Калина 2, Гранта</v>
      </c>
      <c r="B480" s="88">
        <v>137570</v>
      </c>
      <c r="C480" s="72">
        <f>VLOOKUP($B480,'Выгр Торг'!$B:$P,C$1,0)</f>
        <v>144046</v>
      </c>
      <c r="D480" s="71" t="str">
        <f>VLOOKUP($B480,'Выгр Торг'!$B:$P,D$1,0)</f>
        <v>Боковые зеркала "Salina" с электроприводом и обогревом для Лада Калина, Калина 2, Гранта (В цвет, Одиссей (Серо-синий, 497))</v>
      </c>
      <c r="E480" s="72" t="str">
        <f>VLOOKUP($B480,'Выгр Торг'!$B:$P,E$1,0)</f>
        <v>Y</v>
      </c>
      <c r="F480" s="72" t="str">
        <f>VLOOKUP($B480,'Выгр Торг'!$B:$P,F$1,0)</f>
        <v>1</v>
      </c>
      <c r="G480" s="36"/>
      <c r="H480" s="28">
        <v>144018</v>
      </c>
      <c r="I480" s="53">
        <f>INDEX($I:$I,MATCH($H480,$C:$C,0))</f>
        <v>600</v>
      </c>
      <c r="J480" s="5" t="s">
        <v>2577</v>
      </c>
      <c r="K480" s="56">
        <f>INDEX($K:$K,MATCH($H480,$C:$C,0))+I480</f>
        <v>3600</v>
      </c>
      <c r="L480" s="14">
        <f>VLOOKUP(K480,Наценка!$A$1:$B$8,2,1)</f>
        <v>1.4</v>
      </c>
      <c r="M480" s="56">
        <f>INDEX($M:$M,MATCH($H480,$C:$C,0))+I480*$M$2</f>
        <v>4980</v>
      </c>
      <c r="N480" s="57">
        <f t="shared" si="56"/>
        <v>4990</v>
      </c>
      <c r="O480" s="72">
        <f>VLOOKUP($B480,'Выгр Торг'!$B:$P,O$1,0)</f>
        <v>3600</v>
      </c>
      <c r="P480" s="72">
        <f>VLOOKUP($B480,'Выгр Торг'!$B:$P,P$1,0)</f>
        <v>5090</v>
      </c>
      <c r="Q480" s="42">
        <f t="shared" si="57"/>
        <v>0</v>
      </c>
      <c r="R480" s="42">
        <f t="shared" si="58"/>
        <v>100</v>
      </c>
      <c r="S480" s="85">
        <f t="shared" si="59"/>
        <v>4990</v>
      </c>
      <c r="T480" s="60" t="str">
        <f>IFERROR(VLOOKUP($B480,'Из ГУГЛа'!$B:$G,4,0)*U480+V480,VLOOKUP($B480,'Из ГУГЛа'!$B:$G,4,0))</f>
        <v/>
      </c>
      <c r="U480" s="15">
        <v>1</v>
      </c>
      <c r="V480" s="59"/>
      <c r="W480" s="74">
        <f t="shared" si="60"/>
        <v>0.38611111111111107</v>
      </c>
      <c r="X480" s="74" t="str">
        <f t="shared" si="61"/>
        <v/>
      </c>
      <c r="Y480" s="74" t="str">
        <f t="shared" si="62"/>
        <v/>
      </c>
      <c r="Z480" s="77" t="s">
        <v>2579</v>
      </c>
    </row>
    <row r="481" spans="1:28" ht="60" x14ac:dyDescent="0.25">
      <c r="A481" s="71" t="str">
        <f>INDEX('Выгр Торг'!$A:$A,MATCH($B481,'Выгр Торг'!$B:$B,0))</f>
        <v>Боковые зеркала "Salina" с электроприводом и обогревом для Лада Калина, Калина 2, Гранта</v>
      </c>
      <c r="B481" s="88">
        <v>137571</v>
      </c>
      <c r="C481" s="72">
        <f>VLOOKUP($B481,'Выгр Торг'!$B:$P,C$1,0)</f>
        <v>144047</v>
      </c>
      <c r="D481" s="71" t="str">
        <f>VLOOKUP($B481,'Выгр Торг'!$B:$P,D$1,0)</f>
        <v>Боковые зеркала "Salina" с электроприводом и обогревом для Лада Калина, Калина 2, Гранта (В цвет, Пантера (черная база, 672))</v>
      </c>
      <c r="E481" s="72" t="str">
        <f>VLOOKUP($B481,'Выгр Торг'!$B:$P,E$1,0)</f>
        <v>Y</v>
      </c>
      <c r="F481" s="72" t="str">
        <f>VLOOKUP($B481,'Выгр Торг'!$B:$P,F$1,0)</f>
        <v>1</v>
      </c>
      <c r="G481" s="36"/>
      <c r="H481" s="28">
        <v>144018</v>
      </c>
      <c r="I481" s="53">
        <f>INDEX($I:$I,MATCH($H481,$C:$C,0))</f>
        <v>600</v>
      </c>
      <c r="J481" s="5" t="s">
        <v>2577</v>
      </c>
      <c r="K481" s="56">
        <f>INDEX($K:$K,MATCH($H481,$C:$C,0))+I481</f>
        <v>3600</v>
      </c>
      <c r="L481" s="14">
        <f>VLOOKUP(K481,Наценка!$A$1:$B$8,2,1)</f>
        <v>1.4</v>
      </c>
      <c r="M481" s="56">
        <f>INDEX($M:$M,MATCH($H481,$C:$C,0))+I481*$M$2</f>
        <v>4980</v>
      </c>
      <c r="N481" s="57">
        <f t="shared" si="56"/>
        <v>4990</v>
      </c>
      <c r="O481" s="72">
        <f>VLOOKUP($B481,'Выгр Торг'!$B:$P,O$1,0)</f>
        <v>3600</v>
      </c>
      <c r="P481" s="72">
        <f>VLOOKUP($B481,'Выгр Торг'!$B:$P,P$1,0)</f>
        <v>5090</v>
      </c>
      <c r="Q481" s="42">
        <f t="shared" si="57"/>
        <v>0</v>
      </c>
      <c r="R481" s="42">
        <f t="shared" si="58"/>
        <v>100</v>
      </c>
      <c r="S481" s="85">
        <f t="shared" si="59"/>
        <v>4990</v>
      </c>
      <c r="T481" s="60" t="str">
        <f>IFERROR(VLOOKUP($B481,'Из ГУГЛа'!$B:$G,4,0)*U481+V481,VLOOKUP($B481,'Из ГУГЛа'!$B:$G,4,0))</f>
        <v/>
      </c>
      <c r="U481" s="15">
        <v>1</v>
      </c>
      <c r="V481" s="59"/>
      <c r="W481" s="74">
        <f t="shared" si="60"/>
        <v>0.38611111111111107</v>
      </c>
      <c r="X481" s="74" t="str">
        <f t="shared" si="61"/>
        <v/>
      </c>
      <c r="Y481" s="74" t="str">
        <f t="shared" si="62"/>
        <v/>
      </c>
      <c r="Z481" s="77" t="s">
        <v>2579</v>
      </c>
    </row>
    <row r="482" spans="1:28" ht="60" x14ac:dyDescent="0.25">
      <c r="A482" s="71" t="str">
        <f>INDEX('Выгр Торг'!$A:$A,MATCH($B482,'Выгр Торг'!$B:$B,0))</f>
        <v>Боковые зеркала "Salina" с электроприводом и обогревом для Лада Калина, Калина 2, Гранта</v>
      </c>
      <c r="B482" s="88">
        <v>137572</v>
      </c>
      <c r="C482" s="72">
        <f>VLOOKUP($B482,'Выгр Торг'!$B:$P,C$1,0)</f>
        <v>144048</v>
      </c>
      <c r="D482" s="71" t="str">
        <f>VLOOKUP($B482,'Выгр Торг'!$B:$P,D$1,0)</f>
        <v>Боковые зеркала "Salina" с электроприводом и обогревом для Лада Калина, Калина 2, Гранта (В цвет, Персей (темно-синий, 429))</v>
      </c>
      <c r="E482" s="72" t="str">
        <f>VLOOKUP($B482,'Выгр Торг'!$B:$P,E$1,0)</f>
        <v>Y</v>
      </c>
      <c r="F482" s="72" t="str">
        <f>VLOOKUP($B482,'Выгр Торг'!$B:$P,F$1,0)</f>
        <v>1</v>
      </c>
      <c r="G482" s="36"/>
      <c r="H482" s="28">
        <v>144018</v>
      </c>
      <c r="I482" s="53">
        <f>INDEX($I:$I,MATCH($H482,$C:$C,0))</f>
        <v>600</v>
      </c>
      <c r="J482" s="5" t="s">
        <v>2577</v>
      </c>
      <c r="K482" s="56">
        <f>INDEX($K:$K,MATCH($H482,$C:$C,0))+I482</f>
        <v>3600</v>
      </c>
      <c r="L482" s="14">
        <f>VLOOKUP(K482,Наценка!$A$1:$B$8,2,1)</f>
        <v>1.4</v>
      </c>
      <c r="M482" s="56">
        <f>INDEX($M:$M,MATCH($H482,$C:$C,0))+I482*$M$2</f>
        <v>4980</v>
      </c>
      <c r="N482" s="57">
        <f t="shared" si="56"/>
        <v>4990</v>
      </c>
      <c r="O482" s="72">
        <f>VLOOKUP($B482,'Выгр Торг'!$B:$P,O$1,0)</f>
        <v>3600</v>
      </c>
      <c r="P482" s="72">
        <f>VLOOKUP($B482,'Выгр Торг'!$B:$P,P$1,0)</f>
        <v>5090</v>
      </c>
      <c r="Q482" s="42">
        <f t="shared" si="57"/>
        <v>0</v>
      </c>
      <c r="R482" s="42">
        <f t="shared" si="58"/>
        <v>100</v>
      </c>
      <c r="S482" s="85">
        <f t="shared" si="59"/>
        <v>4990</v>
      </c>
      <c r="T482" s="60" t="str">
        <f>IFERROR(VLOOKUP($B482,'Из ГУГЛа'!$B:$G,4,0)*U482+V482,VLOOKUP($B482,'Из ГУГЛа'!$B:$G,4,0))</f>
        <v/>
      </c>
      <c r="U482" s="15">
        <v>1</v>
      </c>
      <c r="V482" s="59"/>
      <c r="W482" s="74">
        <f t="shared" si="60"/>
        <v>0.38611111111111107</v>
      </c>
      <c r="X482" s="74" t="str">
        <f t="shared" si="61"/>
        <v/>
      </c>
      <c r="Y482" s="74" t="str">
        <f t="shared" si="62"/>
        <v/>
      </c>
      <c r="Z482" s="77" t="s">
        <v>2579</v>
      </c>
    </row>
    <row r="483" spans="1:28" ht="60" x14ac:dyDescent="0.25">
      <c r="A483" s="71" t="str">
        <f>INDEX('Выгр Торг'!$A:$A,MATCH($B483,'Выгр Торг'!$B:$B,0))</f>
        <v>Боковые зеркала "Salina" с электроприводом и обогревом для Лада Калина, Калина 2, Гранта</v>
      </c>
      <c r="B483" s="88">
        <v>137573</v>
      </c>
      <c r="C483" s="72">
        <f>VLOOKUP($B483,'Выгр Торг'!$B:$P,C$1,0)</f>
        <v>144049</v>
      </c>
      <c r="D483" s="71" t="str">
        <f>VLOOKUP($B483,'Выгр Торг'!$B:$P,D$1,0)</f>
        <v>Боковые зеркала "Salina" с электроприводом и обогревом для Лада Калина, Калина 2, Гранта (В цвет, Пламя (темно-красный, 193))</v>
      </c>
      <c r="E483" s="72" t="str">
        <f>VLOOKUP($B483,'Выгр Торг'!$B:$P,E$1,0)</f>
        <v>Y</v>
      </c>
      <c r="F483" s="72" t="str">
        <f>VLOOKUP($B483,'Выгр Торг'!$B:$P,F$1,0)</f>
        <v>1</v>
      </c>
      <c r="G483" s="36"/>
      <c r="H483" s="28">
        <v>144018</v>
      </c>
      <c r="I483" s="53">
        <f>INDEX($I:$I,MATCH($H483,$C:$C,0))</f>
        <v>600</v>
      </c>
      <c r="J483" s="5" t="s">
        <v>2577</v>
      </c>
      <c r="K483" s="56">
        <f>INDEX($K:$K,MATCH($H483,$C:$C,0))+I483</f>
        <v>3600</v>
      </c>
      <c r="L483" s="14">
        <f>VLOOKUP(K483,Наценка!$A$1:$B$8,2,1)</f>
        <v>1.4</v>
      </c>
      <c r="M483" s="56">
        <f>INDEX($M:$M,MATCH($H483,$C:$C,0))+I483*$M$2</f>
        <v>4980</v>
      </c>
      <c r="N483" s="57">
        <f t="shared" si="56"/>
        <v>4990</v>
      </c>
      <c r="O483" s="72">
        <f>VLOOKUP($B483,'Выгр Торг'!$B:$P,O$1,0)</f>
        <v>3600</v>
      </c>
      <c r="P483" s="72">
        <f>VLOOKUP($B483,'Выгр Торг'!$B:$P,P$1,0)</f>
        <v>5090</v>
      </c>
      <c r="Q483" s="42">
        <f t="shared" si="57"/>
        <v>0</v>
      </c>
      <c r="R483" s="42">
        <f t="shared" si="58"/>
        <v>100</v>
      </c>
      <c r="S483" s="85">
        <f t="shared" si="59"/>
        <v>4990</v>
      </c>
      <c r="T483" s="60" t="str">
        <f>IFERROR(VLOOKUP($B483,'Из ГУГЛа'!$B:$G,4,0)*U483+V483,VLOOKUP($B483,'Из ГУГЛа'!$B:$G,4,0))</f>
        <v/>
      </c>
      <c r="U483" s="15">
        <v>1</v>
      </c>
      <c r="V483" s="59"/>
      <c r="W483" s="74">
        <f t="shared" si="60"/>
        <v>0.38611111111111107</v>
      </c>
      <c r="X483" s="74" t="str">
        <f t="shared" si="61"/>
        <v/>
      </c>
      <c r="Y483" s="74" t="str">
        <f t="shared" si="62"/>
        <v/>
      </c>
      <c r="Z483" s="77" t="s">
        <v>2579</v>
      </c>
    </row>
    <row r="484" spans="1:28" ht="60" x14ac:dyDescent="0.25">
      <c r="A484" s="71" t="str">
        <f>INDEX('Выгр Торг'!$A:$A,MATCH($B484,'Выгр Торг'!$B:$B,0))</f>
        <v>Боковые зеркала "Salina" с электроприводом и обогревом для Лада Калина, Калина 2, Гранта</v>
      </c>
      <c r="B484" s="88">
        <v>137574</v>
      </c>
      <c r="C484" s="72">
        <f>VLOOKUP($B484,'Выгр Торг'!$B:$P,C$1,0)</f>
        <v>144050</v>
      </c>
      <c r="D484" s="71" t="str">
        <f>VLOOKUP($B484,'Выгр Торг'!$B:$P,D$1,0)</f>
        <v>Боковые зеркала "Salina" с электроприводом и обогревом для Лада Калина, Калина 2, Гранта (В цвет, Платина (серебристо-бежевый, 691))</v>
      </c>
      <c r="E484" s="72" t="str">
        <f>VLOOKUP($B484,'Выгр Торг'!$B:$P,E$1,0)</f>
        <v>Y</v>
      </c>
      <c r="F484" s="72" t="str">
        <f>VLOOKUP($B484,'Выгр Торг'!$B:$P,F$1,0)</f>
        <v>1</v>
      </c>
      <c r="G484" s="36"/>
      <c r="H484" s="28">
        <v>144018</v>
      </c>
      <c r="I484" s="53">
        <f>INDEX($I:$I,MATCH($H484,$C:$C,0))</f>
        <v>600</v>
      </c>
      <c r="J484" s="5" t="s">
        <v>2577</v>
      </c>
      <c r="K484" s="56">
        <f>INDEX($K:$K,MATCH($H484,$C:$C,0))+I484</f>
        <v>3600</v>
      </c>
      <c r="L484" s="14">
        <f>VLOOKUP(K484,Наценка!$A$1:$B$8,2,1)</f>
        <v>1.4</v>
      </c>
      <c r="M484" s="56">
        <f>INDEX($M:$M,MATCH($H484,$C:$C,0))+I484*$M$2</f>
        <v>4980</v>
      </c>
      <c r="N484" s="57">
        <f t="shared" si="56"/>
        <v>4990</v>
      </c>
      <c r="O484" s="72">
        <f>VLOOKUP($B484,'Выгр Торг'!$B:$P,O$1,0)</f>
        <v>3600</v>
      </c>
      <c r="P484" s="72">
        <f>VLOOKUP($B484,'Выгр Торг'!$B:$P,P$1,0)</f>
        <v>5090</v>
      </c>
      <c r="Q484" s="42">
        <f t="shared" si="57"/>
        <v>0</v>
      </c>
      <c r="R484" s="42">
        <f t="shared" si="58"/>
        <v>100</v>
      </c>
      <c r="S484" s="85">
        <f t="shared" si="59"/>
        <v>4990</v>
      </c>
      <c r="T484" s="60" t="str">
        <f>IFERROR(VLOOKUP($B484,'Из ГУГЛа'!$B:$G,4,0)*U484+V484,VLOOKUP($B484,'Из ГУГЛа'!$B:$G,4,0))</f>
        <v/>
      </c>
      <c r="U484" s="15">
        <v>1</v>
      </c>
      <c r="V484" s="59"/>
      <c r="W484" s="74">
        <f t="shared" si="60"/>
        <v>0.38611111111111107</v>
      </c>
      <c r="X484" s="74" t="str">
        <f t="shared" si="61"/>
        <v/>
      </c>
      <c r="Y484" s="74" t="str">
        <f t="shared" si="62"/>
        <v/>
      </c>
      <c r="Z484" s="77" t="s">
        <v>2579</v>
      </c>
    </row>
    <row r="485" spans="1:28" ht="60" x14ac:dyDescent="0.25">
      <c r="A485" s="71" t="str">
        <f>INDEX('Выгр Торг'!$A:$A,MATCH($B485,'Выгр Торг'!$B:$B,0))</f>
        <v>Боковые зеркала "Salina" с электроприводом и обогревом для Лада Калина, Калина 2, Гранта</v>
      </c>
      <c r="B485" s="88">
        <v>137575</v>
      </c>
      <c r="C485" s="72">
        <f>VLOOKUP($B485,'Выгр Торг'!$B:$P,C$1,0)</f>
        <v>144051</v>
      </c>
      <c r="D485" s="71" t="str">
        <f>VLOOKUP($B485,'Выгр Торг'!$B:$P,D$1,0)</f>
        <v>Боковые зеркала "Salina" с электроприводом и обогревом для Лада Калина, Калина 2, Гранта (В цвет, Портвейн (темно-вишневый металлик, 192))</v>
      </c>
      <c r="E485" s="72" t="str">
        <f>VLOOKUP($B485,'Выгр Торг'!$B:$P,E$1,0)</f>
        <v>Y</v>
      </c>
      <c r="F485" s="72" t="str">
        <f>VLOOKUP($B485,'Выгр Торг'!$B:$P,F$1,0)</f>
        <v>1</v>
      </c>
      <c r="G485" s="36"/>
      <c r="H485" s="28">
        <v>144018</v>
      </c>
      <c r="I485" s="53">
        <f>INDEX($I:$I,MATCH($H485,$C:$C,0))</f>
        <v>600</v>
      </c>
      <c r="J485" s="5" t="s">
        <v>2577</v>
      </c>
      <c r="K485" s="56">
        <f>INDEX($K:$K,MATCH($H485,$C:$C,0))+I485</f>
        <v>3600</v>
      </c>
      <c r="L485" s="14">
        <f>VLOOKUP(K485,Наценка!$A$1:$B$8,2,1)</f>
        <v>1.4</v>
      </c>
      <c r="M485" s="56">
        <f>INDEX($M:$M,MATCH($H485,$C:$C,0))+I485*$M$2</f>
        <v>4980</v>
      </c>
      <c r="N485" s="57">
        <f t="shared" si="56"/>
        <v>4990</v>
      </c>
      <c r="O485" s="72">
        <f>VLOOKUP($B485,'Выгр Торг'!$B:$P,O$1,0)</f>
        <v>3600</v>
      </c>
      <c r="P485" s="72">
        <f>VLOOKUP($B485,'Выгр Торг'!$B:$P,P$1,0)</f>
        <v>5090</v>
      </c>
      <c r="Q485" s="42">
        <f t="shared" si="57"/>
        <v>0</v>
      </c>
      <c r="R485" s="42">
        <f t="shared" si="58"/>
        <v>100</v>
      </c>
      <c r="S485" s="85">
        <f t="shared" si="59"/>
        <v>4990</v>
      </c>
      <c r="T485" s="60" t="str">
        <f>IFERROR(VLOOKUP($B485,'Из ГУГЛа'!$B:$G,4,0)*U485+V485,VLOOKUP($B485,'Из ГУГЛа'!$B:$G,4,0))</f>
        <v/>
      </c>
      <c r="U485" s="15">
        <v>1</v>
      </c>
      <c r="V485" s="59"/>
      <c r="W485" s="74">
        <f t="shared" si="60"/>
        <v>0.38611111111111107</v>
      </c>
      <c r="X485" s="74" t="str">
        <f t="shared" si="61"/>
        <v/>
      </c>
      <c r="Y485" s="74" t="str">
        <f t="shared" si="62"/>
        <v/>
      </c>
      <c r="Z485" s="77" t="s">
        <v>2579</v>
      </c>
    </row>
    <row r="486" spans="1:28" ht="60" x14ac:dyDescent="0.25">
      <c r="A486" s="71" t="str">
        <f>INDEX('Выгр Торг'!$A:$A,MATCH($B486,'Выгр Торг'!$B:$B,0))</f>
        <v>Боковые зеркала "Salina" с электроприводом и обогревом для Лада Калина, Калина 2, Гранта</v>
      </c>
      <c r="B486" s="88">
        <v>137576</v>
      </c>
      <c r="C486" s="72">
        <f>VLOOKUP($B486,'Выгр Торг'!$B:$P,C$1,0)</f>
        <v>144052</v>
      </c>
      <c r="D486" s="71" t="str">
        <f>VLOOKUP($B486,'Выгр Торг'!$B:$P,D$1,0)</f>
        <v>Боковые зеркала "Salina" с электроприводом и обогревом для Лада Калина, Калина 2, Гранта (В цвет, Премьер (канареечный желтый, 222))</v>
      </c>
      <c r="E486" s="72" t="str">
        <f>VLOOKUP($B486,'Выгр Торг'!$B:$P,E$1,0)</f>
        <v>Y</v>
      </c>
      <c r="F486" s="72" t="str">
        <f>VLOOKUP($B486,'Выгр Торг'!$B:$P,F$1,0)</f>
        <v>1</v>
      </c>
      <c r="G486" s="36"/>
      <c r="H486" s="28">
        <v>144018</v>
      </c>
      <c r="I486" s="53">
        <f>INDEX($I:$I,MATCH($H486,$C:$C,0))</f>
        <v>600</v>
      </c>
      <c r="J486" s="5" t="s">
        <v>2577</v>
      </c>
      <c r="K486" s="56">
        <f>INDEX($K:$K,MATCH($H486,$C:$C,0))+I486</f>
        <v>3600</v>
      </c>
      <c r="L486" s="14">
        <f>VLOOKUP(K486,Наценка!$A$1:$B$8,2,1)</f>
        <v>1.4</v>
      </c>
      <c r="M486" s="56">
        <f>INDEX($M:$M,MATCH($H486,$C:$C,0))+I486*$M$2</f>
        <v>4980</v>
      </c>
      <c r="N486" s="57">
        <f t="shared" si="56"/>
        <v>4990</v>
      </c>
      <c r="O486" s="72">
        <f>VLOOKUP($B486,'Выгр Торг'!$B:$P,O$1,0)</f>
        <v>3600</v>
      </c>
      <c r="P486" s="72">
        <f>VLOOKUP($B486,'Выгр Торг'!$B:$P,P$1,0)</f>
        <v>5090</v>
      </c>
      <c r="Q486" s="42">
        <f t="shared" si="57"/>
        <v>0</v>
      </c>
      <c r="R486" s="42">
        <f t="shared" si="58"/>
        <v>100</v>
      </c>
      <c r="S486" s="85">
        <f t="shared" si="59"/>
        <v>4990</v>
      </c>
      <c r="T486" s="60" t="str">
        <f>IFERROR(VLOOKUP($B486,'Из ГУГЛа'!$B:$G,4,0)*U486+V486,VLOOKUP($B486,'Из ГУГЛа'!$B:$G,4,0))</f>
        <v/>
      </c>
      <c r="U486" s="15">
        <v>1</v>
      </c>
      <c r="V486" s="59"/>
      <c r="W486" s="74">
        <f t="shared" si="60"/>
        <v>0.38611111111111107</v>
      </c>
      <c r="X486" s="74" t="str">
        <f t="shared" si="61"/>
        <v/>
      </c>
      <c r="Y486" s="74" t="str">
        <f t="shared" si="62"/>
        <v/>
      </c>
      <c r="Z486" s="77" t="s">
        <v>2579</v>
      </c>
    </row>
    <row r="487" spans="1:28" ht="60" x14ac:dyDescent="0.25">
      <c r="A487" s="71" t="str">
        <f>INDEX('Выгр Торг'!$A:$A,MATCH($B487,'Выгр Торг'!$B:$B,0))</f>
        <v>Боковые зеркала "Salina" с электроприводом и обогревом для Лада Калина, Калина 2, Гранта</v>
      </c>
      <c r="B487" s="88">
        <v>137577</v>
      </c>
      <c r="C487" s="72">
        <f>VLOOKUP($B487,'Выгр Торг'!$B:$P,C$1,0)</f>
        <v>144053</v>
      </c>
      <c r="D487" s="71" t="str">
        <f>VLOOKUP($B487,'Выгр Торг'!$B:$P,D$1,0)</f>
        <v>Боковые зеркала "Salina" с электроприводом и обогревом для Лада Калина, Калина 2, Гранта (В цвет, Рислинг (серебристо-бледно-серый, 610))</v>
      </c>
      <c r="E487" s="72" t="str">
        <f>VLOOKUP($B487,'Выгр Торг'!$B:$P,E$1,0)</f>
        <v>Y</v>
      </c>
      <c r="F487" s="72" t="str">
        <f>VLOOKUP($B487,'Выгр Торг'!$B:$P,F$1,0)</f>
        <v>1</v>
      </c>
      <c r="G487" s="36"/>
      <c r="H487" s="28">
        <v>144018</v>
      </c>
      <c r="I487" s="53">
        <f>INDEX($I:$I,MATCH($H487,$C:$C,0))</f>
        <v>600</v>
      </c>
      <c r="J487" s="5" t="s">
        <v>2577</v>
      </c>
      <c r="K487" s="56">
        <f>INDEX($K:$K,MATCH($H487,$C:$C,0))+I487</f>
        <v>3600</v>
      </c>
      <c r="L487" s="14">
        <f>VLOOKUP(K487,Наценка!$A$1:$B$8,2,1)</f>
        <v>1.4</v>
      </c>
      <c r="M487" s="56">
        <f>INDEX($M:$M,MATCH($H487,$C:$C,0))+I487*$M$2</f>
        <v>4980</v>
      </c>
      <c r="N487" s="57">
        <f t="shared" si="56"/>
        <v>4990</v>
      </c>
      <c r="O487" s="72">
        <f>VLOOKUP($B487,'Выгр Торг'!$B:$P,O$1,0)</f>
        <v>3600</v>
      </c>
      <c r="P487" s="72">
        <f>VLOOKUP($B487,'Выгр Торг'!$B:$P,P$1,0)</f>
        <v>5090</v>
      </c>
      <c r="Q487" s="42">
        <f t="shared" si="57"/>
        <v>0</v>
      </c>
      <c r="R487" s="42">
        <f t="shared" si="58"/>
        <v>100</v>
      </c>
      <c r="S487" s="85">
        <f t="shared" si="59"/>
        <v>4990</v>
      </c>
      <c r="T487" s="60" t="str">
        <f>IFERROR(VLOOKUP($B487,'Из ГУГЛа'!$B:$G,4,0)*U487+V487,VLOOKUP($B487,'Из ГУГЛа'!$B:$G,4,0))</f>
        <v/>
      </c>
      <c r="U487" s="15">
        <v>1</v>
      </c>
      <c r="V487" s="59"/>
      <c r="W487" s="74">
        <f t="shared" si="60"/>
        <v>0.38611111111111107</v>
      </c>
      <c r="X487" s="74" t="str">
        <f t="shared" si="61"/>
        <v/>
      </c>
      <c r="Y487" s="74" t="str">
        <f t="shared" si="62"/>
        <v/>
      </c>
      <c r="Z487" s="77" t="s">
        <v>2579</v>
      </c>
    </row>
    <row r="488" spans="1:28" ht="60" x14ac:dyDescent="0.25">
      <c r="A488" s="71" t="str">
        <f>INDEX('Выгр Торг'!$A:$A,MATCH($B488,'Выгр Торг'!$B:$B,0))</f>
        <v>Боковые зеркала "Salina" с электроприводом и обогревом для Лада Калина, Калина 2, Гранта</v>
      </c>
      <c r="B488" s="88">
        <v>137578</v>
      </c>
      <c r="C488" s="72">
        <f>VLOOKUP($B488,'Выгр Торг'!$B:$P,C$1,0)</f>
        <v>144054</v>
      </c>
      <c r="D488" s="71" t="str">
        <f>VLOOKUP($B488,'Выгр Торг'!$B:$P,D$1,0)</f>
        <v>Боковые зеркала "Salina" с электроприводом и обогревом для Лада Калина, Калина 2, Гранта (В цвет, Слива (серебристо-ярко-синий, 478))</v>
      </c>
      <c r="E488" s="72" t="str">
        <f>VLOOKUP($B488,'Выгр Торг'!$B:$P,E$1,0)</f>
        <v>Y</v>
      </c>
      <c r="F488" s="72" t="str">
        <f>VLOOKUP($B488,'Выгр Торг'!$B:$P,F$1,0)</f>
        <v>1</v>
      </c>
      <c r="G488" s="36"/>
      <c r="H488" s="28">
        <v>144018</v>
      </c>
      <c r="I488" s="53">
        <f>INDEX($I:$I,MATCH($H488,$C:$C,0))</f>
        <v>600</v>
      </c>
      <c r="J488" s="5" t="s">
        <v>2577</v>
      </c>
      <c r="K488" s="56">
        <f>INDEX($K:$K,MATCH($H488,$C:$C,0))+I488</f>
        <v>3600</v>
      </c>
      <c r="L488" s="14">
        <f>VLOOKUP(K488,Наценка!$A$1:$B$8,2,1)</f>
        <v>1.4</v>
      </c>
      <c r="M488" s="56">
        <f>INDEX($M:$M,MATCH($H488,$C:$C,0))+I488*$M$2</f>
        <v>4980</v>
      </c>
      <c r="N488" s="57">
        <f t="shared" si="56"/>
        <v>4990</v>
      </c>
      <c r="O488" s="72">
        <f>VLOOKUP($B488,'Выгр Торг'!$B:$P,O$1,0)</f>
        <v>3600</v>
      </c>
      <c r="P488" s="72">
        <f>VLOOKUP($B488,'Выгр Торг'!$B:$P,P$1,0)</f>
        <v>5090</v>
      </c>
      <c r="Q488" s="42">
        <f t="shared" si="57"/>
        <v>0</v>
      </c>
      <c r="R488" s="42">
        <f t="shared" si="58"/>
        <v>100</v>
      </c>
      <c r="S488" s="85">
        <f t="shared" si="59"/>
        <v>4990</v>
      </c>
      <c r="T488" s="60" t="str">
        <f>IFERROR(VLOOKUP($B488,'Из ГУГЛа'!$B:$G,4,0)*U488+V488,VLOOKUP($B488,'Из ГУГЛа'!$B:$G,4,0))</f>
        <v/>
      </c>
      <c r="U488" s="15">
        <v>1</v>
      </c>
      <c r="V488" s="59"/>
      <c r="W488" s="74">
        <f t="shared" si="60"/>
        <v>0.38611111111111107</v>
      </c>
      <c r="X488" s="74" t="str">
        <f t="shared" si="61"/>
        <v/>
      </c>
      <c r="Y488" s="74" t="str">
        <f t="shared" si="62"/>
        <v/>
      </c>
      <c r="Z488" s="77" t="s">
        <v>2579</v>
      </c>
    </row>
    <row r="489" spans="1:28" ht="60" x14ac:dyDescent="0.25">
      <c r="A489" s="71" t="str">
        <f>INDEX('Выгр Торг'!$A:$A,MATCH($B489,'Выгр Торг'!$B:$B,0))</f>
        <v>Боковые зеркала "Salina" с электроприводом и обогревом для Лада Калина, Калина 2, Гранта</v>
      </c>
      <c r="B489" s="88">
        <v>137579</v>
      </c>
      <c r="C489" s="72">
        <f>VLOOKUP($B489,'Выгр Торг'!$B:$P,C$1,0)</f>
        <v>144055</v>
      </c>
      <c r="D489" s="71" t="str">
        <f>VLOOKUP($B489,'Выгр Торг'!$B:$P,D$1,0)</f>
        <v>Боковые зеркала "Salina" с электроприводом и обогревом для Лада Калина, Калина 2, Гранта (В цвет, Снежная королева (серебристый, 690))</v>
      </c>
      <c r="E489" s="72" t="str">
        <f>VLOOKUP($B489,'Выгр Торг'!$B:$P,E$1,0)</f>
        <v>Y</v>
      </c>
      <c r="F489" s="72" t="str">
        <f>VLOOKUP($B489,'Выгр Торг'!$B:$P,F$1,0)</f>
        <v>1</v>
      </c>
      <c r="G489" s="36"/>
      <c r="H489" s="28">
        <v>144018</v>
      </c>
      <c r="I489" s="53">
        <f>INDEX($I:$I,MATCH($H489,$C:$C,0))</f>
        <v>600</v>
      </c>
      <c r="J489" s="5" t="s">
        <v>2577</v>
      </c>
      <c r="K489" s="56">
        <f>INDEX($K:$K,MATCH($H489,$C:$C,0))+I489</f>
        <v>3600</v>
      </c>
      <c r="L489" s="14">
        <f>VLOOKUP(K489,Наценка!$A$1:$B$8,2,1)</f>
        <v>1.4</v>
      </c>
      <c r="M489" s="56">
        <f>INDEX($M:$M,MATCH($H489,$C:$C,0))+I489*$M$2</f>
        <v>4980</v>
      </c>
      <c r="N489" s="57">
        <f t="shared" si="56"/>
        <v>4990</v>
      </c>
      <c r="O489" s="72">
        <f>VLOOKUP($B489,'Выгр Торг'!$B:$P,O$1,0)</f>
        <v>3600</v>
      </c>
      <c r="P489" s="72">
        <f>VLOOKUP($B489,'Выгр Торг'!$B:$P,P$1,0)</f>
        <v>5090</v>
      </c>
      <c r="Q489" s="42">
        <f t="shared" si="57"/>
        <v>0</v>
      </c>
      <c r="R489" s="42">
        <f t="shared" si="58"/>
        <v>100</v>
      </c>
      <c r="S489" s="85">
        <f t="shared" si="59"/>
        <v>4990</v>
      </c>
      <c r="T489" s="60" t="str">
        <f>IFERROR(VLOOKUP($B489,'Из ГУГЛа'!$B:$G,4,0)*U489+V489,VLOOKUP($B489,'Из ГУГЛа'!$B:$G,4,0))</f>
        <v/>
      </c>
      <c r="U489" s="15">
        <v>1</v>
      </c>
      <c r="V489" s="59"/>
      <c r="W489" s="74">
        <f t="shared" si="60"/>
        <v>0.38611111111111107</v>
      </c>
      <c r="X489" s="74" t="str">
        <f t="shared" si="61"/>
        <v/>
      </c>
      <c r="Y489" s="74" t="str">
        <f t="shared" si="62"/>
        <v/>
      </c>
      <c r="Z489" s="77" t="s">
        <v>2579</v>
      </c>
    </row>
    <row r="490" spans="1:28" ht="60" x14ac:dyDescent="0.25">
      <c r="A490" s="71" t="str">
        <f>INDEX('Выгр Торг'!$A:$A,MATCH($B490,'Выгр Торг'!$B:$B,0))</f>
        <v>Боковые зеркала "Salina" с электроприводом и обогревом для Лада Калина, Калина 2, Гранта</v>
      </c>
      <c r="B490" s="88">
        <v>137580</v>
      </c>
      <c r="C490" s="72">
        <f>VLOOKUP($B490,'Выгр Торг'!$B:$P,C$1,0)</f>
        <v>144056</v>
      </c>
      <c r="D490" s="71" t="str">
        <f>VLOOKUP($B490,'Выгр Торг'!$B:$P,D$1,0)</f>
        <v>Боковые зеркала "Salina" с электроприводом и обогревом для Лада Калина, Калина 2, Гранта (В цвет, Совиньон (серебристо-серый, 650))</v>
      </c>
      <c r="E490" s="72" t="str">
        <f>VLOOKUP($B490,'Выгр Торг'!$B:$P,E$1,0)</f>
        <v>Y</v>
      </c>
      <c r="F490" s="72" t="str">
        <f>VLOOKUP($B490,'Выгр Торг'!$B:$P,F$1,0)</f>
        <v>1</v>
      </c>
      <c r="G490" s="36"/>
      <c r="H490" s="28">
        <v>144018</v>
      </c>
      <c r="I490" s="53">
        <f>INDEX($I:$I,MATCH($H490,$C:$C,0))</f>
        <v>600</v>
      </c>
      <c r="J490" s="5" t="s">
        <v>2577</v>
      </c>
      <c r="K490" s="56">
        <f>INDEX($K:$K,MATCH($H490,$C:$C,0))+I490</f>
        <v>3600</v>
      </c>
      <c r="L490" s="14">
        <f>VLOOKUP(K490,Наценка!$A$1:$B$8,2,1)</f>
        <v>1.4</v>
      </c>
      <c r="M490" s="56">
        <f>INDEX($M:$M,MATCH($H490,$C:$C,0))+I490*$M$2</f>
        <v>4980</v>
      </c>
      <c r="N490" s="57">
        <f t="shared" si="56"/>
        <v>4990</v>
      </c>
      <c r="O490" s="72">
        <f>VLOOKUP($B490,'Выгр Торг'!$B:$P,O$1,0)</f>
        <v>3600</v>
      </c>
      <c r="P490" s="72">
        <f>VLOOKUP($B490,'Выгр Торг'!$B:$P,P$1,0)</f>
        <v>5090</v>
      </c>
      <c r="Q490" s="42">
        <f t="shared" si="57"/>
        <v>0</v>
      </c>
      <c r="R490" s="42">
        <f t="shared" si="58"/>
        <v>100</v>
      </c>
      <c r="S490" s="85">
        <f t="shared" si="59"/>
        <v>4990</v>
      </c>
      <c r="T490" s="60" t="str">
        <f>IFERROR(VLOOKUP($B490,'Из ГУГЛа'!$B:$G,4,0)*U490+V490,VLOOKUP($B490,'Из ГУГЛа'!$B:$G,4,0))</f>
        <v/>
      </c>
      <c r="U490" s="15">
        <v>1</v>
      </c>
      <c r="V490" s="59"/>
      <c r="W490" s="74">
        <f t="shared" si="60"/>
        <v>0.38611111111111107</v>
      </c>
      <c r="X490" s="74" t="str">
        <f t="shared" si="61"/>
        <v/>
      </c>
      <c r="Y490" s="74" t="str">
        <f t="shared" si="62"/>
        <v/>
      </c>
      <c r="Z490" s="77" t="s">
        <v>2579</v>
      </c>
    </row>
    <row r="491" spans="1:28" ht="60" x14ac:dyDescent="0.25">
      <c r="A491" s="71" t="str">
        <f>INDEX('Выгр Торг'!$A:$A,MATCH($B491,'Выгр Торг'!$B:$B,0))</f>
        <v>Боковые зеркала "Salina" с электроприводом и обогревом для Лада Калина, Калина 2, Гранта</v>
      </c>
      <c r="B491" s="88">
        <v>137581</v>
      </c>
      <c r="C491" s="72">
        <f>VLOOKUP($B491,'Выгр Торг'!$B:$P,C$1,0)</f>
        <v>144020</v>
      </c>
      <c r="D491" s="71" t="str">
        <f>VLOOKUP($B491,'Выгр Торг'!$B:$P,D$1,0)</f>
        <v>Боковые зеркала "Salina" с электроприводом и обогревом для Лада Калина, Калина 2, Гранта (В цвет, Уточнить у менеджера)</v>
      </c>
      <c r="E491" s="72" t="str">
        <f>VLOOKUP($B491,'Выгр Торг'!$B:$P,E$1,0)</f>
        <v>Y</v>
      </c>
      <c r="F491" s="72" t="str">
        <f>VLOOKUP($B491,'Выгр Торг'!$B:$P,F$1,0)</f>
        <v>1</v>
      </c>
      <c r="G491" s="36"/>
      <c r="H491" s="28">
        <v>144018</v>
      </c>
      <c r="I491" s="53">
        <f>INDEX($I:$I,MATCH($H491,$C:$C,0))</f>
        <v>600</v>
      </c>
      <c r="J491" s="5" t="s">
        <v>2577</v>
      </c>
      <c r="K491" s="56">
        <f>INDEX($K:$K,MATCH($H491,$C:$C,0))+I491</f>
        <v>3600</v>
      </c>
      <c r="L491" s="14">
        <f>VLOOKUP(K491,Наценка!$A$1:$B$8,2,1)</f>
        <v>1.4</v>
      </c>
      <c r="M491" s="56">
        <f>INDEX($M:$M,MATCH($H491,$C:$C,0))+I491*$M$2</f>
        <v>4980</v>
      </c>
      <c r="N491" s="57">
        <f t="shared" si="56"/>
        <v>4990</v>
      </c>
      <c r="O491" s="72">
        <f>VLOOKUP($B491,'Выгр Торг'!$B:$P,O$1,0)</f>
        <v>3600</v>
      </c>
      <c r="P491" s="72">
        <f>VLOOKUP($B491,'Выгр Торг'!$B:$P,P$1,0)</f>
        <v>5090</v>
      </c>
      <c r="Q491" s="42">
        <f t="shared" si="57"/>
        <v>0</v>
      </c>
      <c r="R491" s="42">
        <f t="shared" si="58"/>
        <v>100</v>
      </c>
      <c r="S491" s="85">
        <f t="shared" si="59"/>
        <v>4990</v>
      </c>
      <c r="T491" s="60" t="str">
        <f>IFERROR(VLOOKUP($B491,'Из ГУГЛа'!$B:$G,4,0)*U491+V491,VLOOKUP($B491,'Из ГУГЛа'!$B:$G,4,0))</f>
        <v/>
      </c>
      <c r="U491" s="15">
        <v>1</v>
      </c>
      <c r="V491" s="59"/>
      <c r="W491" s="74">
        <f t="shared" si="60"/>
        <v>0.38611111111111107</v>
      </c>
      <c r="X491" s="74" t="str">
        <f t="shared" si="61"/>
        <v/>
      </c>
      <c r="Y491" s="74" t="str">
        <f t="shared" si="62"/>
        <v/>
      </c>
      <c r="Z491" s="77" t="s">
        <v>2579</v>
      </c>
    </row>
    <row r="492" spans="1:28" ht="60" x14ac:dyDescent="0.25">
      <c r="A492" s="71" t="str">
        <f>INDEX('Выгр Торг'!$A:$A,MATCH($B492,'Выгр Торг'!$B:$B,0))</f>
        <v>Боковые зеркала "Salina" с электроприводом и обогревом для Лада Калина, Калина 2, Гранта</v>
      </c>
      <c r="B492" s="88">
        <v>137582</v>
      </c>
      <c r="C492" s="72">
        <f>VLOOKUP($B492,'Выгр Торг'!$B:$P,C$1,0)</f>
        <v>144057</v>
      </c>
      <c r="D492" s="71" t="str">
        <f>VLOOKUP($B492,'Выгр Торг'!$B:$P,D$1,0)</f>
        <v>Боковые зеркала "Salina" с электроприводом и обогревом для Лада Калина, Калина 2, Гранта (В цвет, Черная жемчужина (черный, 676))</v>
      </c>
      <c r="E492" s="72" t="str">
        <f>VLOOKUP($B492,'Выгр Торг'!$B:$P,E$1,0)</f>
        <v>Y</v>
      </c>
      <c r="F492" s="72" t="str">
        <f>VLOOKUP($B492,'Выгр Торг'!$B:$P,F$1,0)</f>
        <v>1</v>
      </c>
      <c r="G492" s="36"/>
      <c r="H492" s="28">
        <v>144018</v>
      </c>
      <c r="I492" s="53">
        <f>INDEX($I:$I,MATCH($H492,$C:$C,0))</f>
        <v>600</v>
      </c>
      <c r="J492" s="5" t="s">
        <v>2577</v>
      </c>
      <c r="K492" s="56">
        <f>INDEX($K:$K,MATCH($H492,$C:$C,0))+I492</f>
        <v>3600</v>
      </c>
      <c r="L492" s="14">
        <f>VLOOKUP(K492,Наценка!$A$1:$B$8,2,1)</f>
        <v>1.4</v>
      </c>
      <c r="M492" s="56">
        <f>INDEX($M:$M,MATCH($H492,$C:$C,0))+I492*$M$2</f>
        <v>4980</v>
      </c>
      <c r="N492" s="57">
        <f t="shared" si="56"/>
        <v>4990</v>
      </c>
      <c r="O492" s="72">
        <f>VLOOKUP($B492,'Выгр Торг'!$B:$P,O$1,0)</f>
        <v>3600</v>
      </c>
      <c r="P492" s="72">
        <f>VLOOKUP($B492,'Выгр Торг'!$B:$P,P$1,0)</f>
        <v>5090</v>
      </c>
      <c r="Q492" s="42">
        <f t="shared" si="57"/>
        <v>0</v>
      </c>
      <c r="R492" s="42">
        <f t="shared" si="58"/>
        <v>100</v>
      </c>
      <c r="S492" s="85">
        <f t="shared" si="59"/>
        <v>4990</v>
      </c>
      <c r="T492" s="60" t="str">
        <f>IFERROR(VLOOKUP($B492,'Из ГУГЛа'!$B:$G,4,0)*U492+V492,VLOOKUP($B492,'Из ГУГЛа'!$B:$G,4,0))</f>
        <v/>
      </c>
      <c r="U492" s="15">
        <v>1</v>
      </c>
      <c r="V492" s="59"/>
      <c r="W492" s="74">
        <f t="shared" si="60"/>
        <v>0.38611111111111107</v>
      </c>
      <c r="X492" s="74" t="str">
        <f t="shared" si="61"/>
        <v/>
      </c>
      <c r="Y492" s="74" t="str">
        <f t="shared" si="62"/>
        <v/>
      </c>
      <c r="Z492" s="77" t="s">
        <v>2579</v>
      </c>
    </row>
    <row r="493" spans="1:28" ht="60" x14ac:dyDescent="0.25">
      <c r="A493" s="71" t="str">
        <f>INDEX('Выгр Торг'!$A:$A,MATCH($B493,'Выгр Торг'!$B:$B,0))</f>
        <v>Боковые зеркала "Salina" с электроприводом и обогревом для Лада Калина, Калина 2, Гранта</v>
      </c>
      <c r="B493" s="88">
        <v>137583</v>
      </c>
      <c r="C493" s="72">
        <f>VLOOKUP($B493,'Выгр Торг'!$B:$P,C$1,0)</f>
        <v>144058</v>
      </c>
      <c r="D493" s="71" t="str">
        <f>VLOOKUP($B493,'Выгр Торг'!$B:$P,D$1,0)</f>
        <v>Боковые зеркала "Salina" с электроприводом и обогревом для Лада Калина, Калина 2, Гранта (В цвет, Черника (темно-синий, 482))</v>
      </c>
      <c r="E493" s="72" t="str">
        <f>VLOOKUP($B493,'Выгр Торг'!$B:$P,E$1,0)</f>
        <v>Y</v>
      </c>
      <c r="F493" s="72" t="str">
        <f>VLOOKUP($B493,'Выгр Торг'!$B:$P,F$1,0)</f>
        <v>1</v>
      </c>
      <c r="G493" s="36"/>
      <c r="H493" s="28">
        <v>144018</v>
      </c>
      <c r="I493" s="53">
        <f>INDEX($I:$I,MATCH($H493,$C:$C,0))</f>
        <v>600</v>
      </c>
      <c r="J493" s="5" t="s">
        <v>2577</v>
      </c>
      <c r="K493" s="56">
        <f>INDEX($K:$K,MATCH($H493,$C:$C,0))+I493</f>
        <v>3600</v>
      </c>
      <c r="L493" s="14">
        <f>VLOOKUP(K493,Наценка!$A$1:$B$8,2,1)</f>
        <v>1.4</v>
      </c>
      <c r="M493" s="56">
        <f>INDEX($M:$M,MATCH($H493,$C:$C,0))+I493*$M$2</f>
        <v>4980</v>
      </c>
      <c r="N493" s="57">
        <f t="shared" si="56"/>
        <v>4990</v>
      </c>
      <c r="O493" s="72">
        <f>VLOOKUP($B493,'Выгр Торг'!$B:$P,O$1,0)</f>
        <v>3600</v>
      </c>
      <c r="P493" s="72">
        <f>VLOOKUP($B493,'Выгр Торг'!$B:$P,P$1,0)</f>
        <v>5090</v>
      </c>
      <c r="Q493" s="42">
        <f t="shared" si="57"/>
        <v>0</v>
      </c>
      <c r="R493" s="42">
        <f t="shared" si="58"/>
        <v>100</v>
      </c>
      <c r="S493" s="85">
        <f t="shared" si="59"/>
        <v>4990</v>
      </c>
      <c r="T493" s="60" t="str">
        <f>IFERROR(VLOOKUP($B493,'Из ГУГЛа'!$B:$G,4,0)*U493+V493,VLOOKUP($B493,'Из ГУГЛа'!$B:$G,4,0))</f>
        <v/>
      </c>
      <c r="U493" s="15">
        <v>1</v>
      </c>
      <c r="V493" s="59"/>
      <c r="W493" s="74">
        <f t="shared" si="60"/>
        <v>0.38611111111111107</v>
      </c>
      <c r="X493" s="74" t="str">
        <f t="shared" si="61"/>
        <v/>
      </c>
      <c r="Y493" s="74" t="str">
        <f t="shared" si="62"/>
        <v/>
      </c>
      <c r="Z493" s="77" t="s">
        <v>2579</v>
      </c>
    </row>
    <row r="494" spans="1:28" ht="45" x14ac:dyDescent="0.25">
      <c r="A494" s="71" t="str">
        <f>INDEX('Выгр Торг'!$A:$A,MATCH($B494,'Выгр Торг'!$B:$B,0))</f>
        <v>Боковые зеркала "Salina" с электроприводом, обогревом, повторителем на Лада Веста</v>
      </c>
      <c r="B494" s="88">
        <v>243429</v>
      </c>
      <c r="C494" s="72">
        <f>VLOOKUP($B494,'Выгр Торг'!$B:$P,C$1,0)</f>
        <v>181907</v>
      </c>
      <c r="D494" s="71" t="str">
        <f>VLOOKUP($B494,'Выгр Торг'!$B:$P,D$1,0)</f>
        <v>Боковые зеркала "Salina" с электроприводом, обогревом, повторителем на Лада Веста (Без покраски)</v>
      </c>
      <c r="E494" s="72" t="str">
        <f>VLOOKUP($B494,'Выгр Торг'!$B:$P,E$1,0)</f>
        <v>Y</v>
      </c>
      <c r="F494" s="72" t="str">
        <f>VLOOKUP($B494,'Выгр Торг'!$B:$P,F$1,0)</f>
        <v>1</v>
      </c>
      <c r="G494" s="36"/>
      <c r="H494" s="28">
        <v>181907</v>
      </c>
      <c r="I494" s="52">
        <v>600</v>
      </c>
      <c r="J494" s="5" t="s">
        <v>2577</v>
      </c>
      <c r="K494" s="73">
        <f>O494</f>
        <v>6000</v>
      </c>
      <c r="L494" s="14">
        <f>VLOOKUP(K494,Наценка!$A$1:$B$8,2,1)</f>
        <v>1.2</v>
      </c>
      <c r="M494" s="93">
        <f>K494*1.2</f>
        <v>7200</v>
      </c>
      <c r="N494" s="57">
        <f t="shared" si="56"/>
        <v>7190</v>
      </c>
      <c r="O494" s="72">
        <f>VLOOKUP($B494,'Выгр Торг'!$B:$P,O$1,0)</f>
        <v>6000</v>
      </c>
      <c r="P494" s="72">
        <f>VLOOKUP($B494,'Выгр Торг'!$B:$P,P$1,0)</f>
        <v>7390</v>
      </c>
      <c r="Q494" s="42">
        <f t="shared" si="57"/>
        <v>0</v>
      </c>
      <c r="R494" s="42">
        <f t="shared" si="58"/>
        <v>200</v>
      </c>
      <c r="S494" s="85">
        <f t="shared" si="59"/>
        <v>7190</v>
      </c>
      <c r="T494" s="60">
        <f>IFERROR(VLOOKUP($B494,'Из ГУГЛа'!$B:$G,4,0)*U494+V494,VLOOKUP($B494,'Из ГУГЛа'!$B:$G,4,0))</f>
        <v>6690</v>
      </c>
      <c r="U494" s="15">
        <v>1</v>
      </c>
      <c r="V494" s="59"/>
      <c r="W494" s="74">
        <f t="shared" si="60"/>
        <v>0.19833333333333325</v>
      </c>
      <c r="X494" s="74">
        <f t="shared" si="61"/>
        <v>-7.4738415545590436E-2</v>
      </c>
      <c r="Y494" s="74">
        <f t="shared" si="62"/>
        <v>0.11499999999999999</v>
      </c>
      <c r="Z494" s="75">
        <v>6690</v>
      </c>
      <c r="AA494" s="4">
        <v>600</v>
      </c>
      <c r="AB494" s="20" t="s">
        <v>2641</v>
      </c>
    </row>
    <row r="495" spans="1:28" ht="60" x14ac:dyDescent="0.25">
      <c r="A495" s="71" t="str">
        <f>INDEX('Выгр Торг'!$A:$A,MATCH($B495,'Выгр Торг'!$B:$B,0))</f>
        <v>Боковые зеркала "Salina" с электроприводом, обогревом, повторителем на Лада Веста</v>
      </c>
      <c r="B495" s="88">
        <v>243430</v>
      </c>
      <c r="C495" s="72">
        <f>VLOOKUP($B495,'Выгр Торг'!$B:$P,C$1,0)</f>
        <v>181909</v>
      </c>
      <c r="D495" s="71" t="str">
        <f>VLOOKUP($B495,'Выгр Торг'!$B:$P,D$1,0)</f>
        <v>Боковые зеркала "Salina" с электроприводом, обогревом, повторителем на Лада Веста (В цвет, Ангкор (темно-коричневый, 246))</v>
      </c>
      <c r="E495" s="72" t="str">
        <f>VLOOKUP($B495,'Выгр Торг'!$B:$P,E$1,0)</f>
        <v>Y</v>
      </c>
      <c r="F495" s="72" t="str">
        <f>VLOOKUP($B495,'Выгр Торг'!$B:$P,F$1,0)</f>
        <v>1</v>
      </c>
      <c r="G495" s="36"/>
      <c r="H495" s="28">
        <v>181907</v>
      </c>
      <c r="I495" s="53">
        <f>INDEX($I:$I,MATCH($H495,$C:$C,0))</f>
        <v>600</v>
      </c>
      <c r="J495" s="5" t="s">
        <v>2577</v>
      </c>
      <c r="K495" s="56">
        <f>INDEX($K:$K,MATCH($H495,$C:$C,0))+I495</f>
        <v>6600</v>
      </c>
      <c r="L495" s="14">
        <f>VLOOKUP(K495,Наценка!$A$1:$B$8,2,1)</f>
        <v>1.2</v>
      </c>
      <c r="M495" s="56">
        <f>INDEX($M:$M,MATCH($H495,$C:$C,0))+I495*$M$2</f>
        <v>7980</v>
      </c>
      <c r="N495" s="57">
        <f t="shared" si="56"/>
        <v>7990</v>
      </c>
      <c r="O495" s="72">
        <f>VLOOKUP($B495,'Выгр Торг'!$B:$P,O$1,0)</f>
        <v>6600</v>
      </c>
      <c r="P495" s="72">
        <f>VLOOKUP($B495,'Выгр Торг'!$B:$P,P$1,0)</f>
        <v>8190</v>
      </c>
      <c r="Q495" s="42">
        <f t="shared" si="57"/>
        <v>0</v>
      </c>
      <c r="R495" s="42">
        <f t="shared" si="58"/>
        <v>200</v>
      </c>
      <c r="S495" s="85">
        <f t="shared" si="59"/>
        <v>7990</v>
      </c>
      <c r="T495" s="60">
        <f>IFERROR(VLOOKUP($B495,'Из ГУГЛа'!$B:$G,4,0)*U495+V495,VLOOKUP($B495,'Из ГУГЛа'!$B:$G,4,0))</f>
        <v>7290</v>
      </c>
      <c r="U495" s="15">
        <v>1</v>
      </c>
      <c r="V495" s="76">
        <f>INDEX($AA:$AA,MATCH($H495,$C:$C,0))</f>
        <v>600</v>
      </c>
      <c r="W495" s="74">
        <f t="shared" si="60"/>
        <v>0.21060606060606069</v>
      </c>
      <c r="X495" s="74">
        <f t="shared" si="61"/>
        <v>-9.6021947873799723E-2</v>
      </c>
      <c r="Y495" s="74">
        <f t="shared" si="62"/>
        <v>0.1045454545454545</v>
      </c>
      <c r="Z495" s="76">
        <f>INDEX($Z:$Z,MATCH($H495,$C:$C,0))+V495</f>
        <v>7290</v>
      </c>
      <c r="AB495" s="43" t="str">
        <f>INDEX($AB:$AB,MATCH($H495,$C:$C,0))</f>
        <v>https://motorring.ru/product/22614-bokovye-zerkala-novogo-obrazca-obogrevom-povtoritelem</v>
      </c>
    </row>
    <row r="496" spans="1:28" ht="60" x14ac:dyDescent="0.25">
      <c r="A496" s="71" t="str">
        <f>INDEX('Выгр Торг'!$A:$A,MATCH($B496,'Выгр Торг'!$B:$B,0))</f>
        <v>Боковые зеркала "Salina" с электроприводом, обогревом, повторителем на Лада Веста</v>
      </c>
      <c r="B496" s="88">
        <v>243431</v>
      </c>
      <c r="C496" s="72">
        <f>VLOOKUP($B496,'Выгр Торг'!$B:$P,C$1,0)</f>
        <v>181910</v>
      </c>
      <c r="D496" s="71" t="str">
        <f>VLOOKUP($B496,'Выгр Торг'!$B:$P,D$1,0)</f>
        <v>Боковые зеркала "Salina" с электроприводом, обогревом, повторителем на Лада Веста (В цвет, Блюз (темно-синий, 492))</v>
      </c>
      <c r="E496" s="72" t="str">
        <f>VLOOKUP($B496,'Выгр Торг'!$B:$P,E$1,0)</f>
        <v>Y</v>
      </c>
      <c r="F496" s="72" t="str">
        <f>VLOOKUP($B496,'Выгр Торг'!$B:$P,F$1,0)</f>
        <v>1</v>
      </c>
      <c r="G496" s="36"/>
      <c r="H496" s="28">
        <v>181907</v>
      </c>
      <c r="I496" s="53">
        <f>INDEX($I:$I,MATCH($H496,$C:$C,0))</f>
        <v>600</v>
      </c>
      <c r="J496" s="5" t="s">
        <v>2577</v>
      </c>
      <c r="K496" s="56">
        <f>INDEX($K:$K,MATCH($H496,$C:$C,0))+I496</f>
        <v>6600</v>
      </c>
      <c r="L496" s="14">
        <f>VLOOKUP(K496,Наценка!$A$1:$B$8,2,1)</f>
        <v>1.2</v>
      </c>
      <c r="M496" s="56">
        <f>INDEX($M:$M,MATCH($H496,$C:$C,0))+I496*$M$2</f>
        <v>7980</v>
      </c>
      <c r="N496" s="57">
        <f t="shared" si="56"/>
        <v>7990</v>
      </c>
      <c r="O496" s="72">
        <f>VLOOKUP($B496,'Выгр Торг'!$B:$P,O$1,0)</f>
        <v>6600</v>
      </c>
      <c r="P496" s="72">
        <f>VLOOKUP($B496,'Выгр Торг'!$B:$P,P$1,0)</f>
        <v>8190</v>
      </c>
      <c r="Q496" s="42">
        <f t="shared" si="57"/>
        <v>0</v>
      </c>
      <c r="R496" s="42">
        <f t="shared" si="58"/>
        <v>200</v>
      </c>
      <c r="S496" s="85">
        <f t="shared" si="59"/>
        <v>7990</v>
      </c>
      <c r="T496" s="60">
        <f>IFERROR(VLOOKUP($B496,'Из ГУГЛа'!$B:$G,4,0)*U496+V496,VLOOKUP($B496,'Из ГУГЛа'!$B:$G,4,0))</f>
        <v>7290</v>
      </c>
      <c r="U496" s="15">
        <v>1</v>
      </c>
      <c r="V496" s="76">
        <f>INDEX($AA:$AA,MATCH($H496,$C:$C,0))</f>
        <v>600</v>
      </c>
      <c r="W496" s="74">
        <f t="shared" si="60"/>
        <v>0.21060606060606069</v>
      </c>
      <c r="X496" s="74">
        <f t="shared" si="61"/>
        <v>-9.6021947873799723E-2</v>
      </c>
      <c r="Y496" s="74">
        <f t="shared" si="62"/>
        <v>0.1045454545454545</v>
      </c>
      <c r="Z496" s="76">
        <f>INDEX($Z:$Z,MATCH($H496,$C:$C,0))+V496</f>
        <v>7290</v>
      </c>
      <c r="AB496" s="43" t="str">
        <f>INDEX($AB:$AB,MATCH($H496,$C:$C,0))</f>
        <v>https://motorring.ru/product/22614-bokovye-zerkala-novogo-obrazca-obogrevom-povtoritelem</v>
      </c>
    </row>
    <row r="497" spans="1:28" ht="60" x14ac:dyDescent="0.25">
      <c r="A497" s="71" t="str">
        <f>INDEX('Выгр Торг'!$A:$A,MATCH($B497,'Выгр Торг'!$B:$B,0))</f>
        <v>Боковые зеркала "Salina" с электроприводом, обогревом, повторителем на Лада Веста</v>
      </c>
      <c r="B497" s="88">
        <v>243432</v>
      </c>
      <c r="C497" s="72">
        <f>VLOOKUP($B497,'Выгр Торг'!$B:$P,C$1,0)</f>
        <v>181911</v>
      </c>
      <c r="D497" s="71" t="str">
        <f>VLOOKUP($B497,'Выгр Торг'!$B:$P,D$1,0)</f>
        <v>Боковые зеркала "Salina" с электроприводом, обогревом, повторителем на Лада Веста (В цвет, Дайвинг (ярко-синий, 476))</v>
      </c>
      <c r="E497" s="72" t="str">
        <f>VLOOKUP($B497,'Выгр Торг'!$B:$P,E$1,0)</f>
        <v>Y</v>
      </c>
      <c r="F497" s="72" t="str">
        <f>VLOOKUP($B497,'Выгр Торг'!$B:$P,F$1,0)</f>
        <v>1</v>
      </c>
      <c r="G497" s="36"/>
      <c r="H497" s="28">
        <v>181907</v>
      </c>
      <c r="I497" s="53">
        <f>INDEX($I:$I,MATCH($H497,$C:$C,0))</f>
        <v>600</v>
      </c>
      <c r="J497" s="5" t="s">
        <v>2577</v>
      </c>
      <c r="K497" s="56">
        <f>INDEX($K:$K,MATCH($H497,$C:$C,0))+I497</f>
        <v>6600</v>
      </c>
      <c r="L497" s="14">
        <f>VLOOKUP(K497,Наценка!$A$1:$B$8,2,1)</f>
        <v>1.2</v>
      </c>
      <c r="M497" s="56">
        <f>INDEX($M:$M,MATCH($H497,$C:$C,0))+I497*$M$2</f>
        <v>7980</v>
      </c>
      <c r="N497" s="57">
        <f t="shared" si="56"/>
        <v>7990</v>
      </c>
      <c r="O497" s="72">
        <f>VLOOKUP($B497,'Выгр Торг'!$B:$P,O$1,0)</f>
        <v>6600</v>
      </c>
      <c r="P497" s="72">
        <f>VLOOKUP($B497,'Выгр Торг'!$B:$P,P$1,0)</f>
        <v>8190</v>
      </c>
      <c r="Q497" s="42">
        <f t="shared" si="57"/>
        <v>0</v>
      </c>
      <c r="R497" s="42">
        <f t="shared" si="58"/>
        <v>200</v>
      </c>
      <c r="S497" s="85">
        <f t="shared" si="59"/>
        <v>7990</v>
      </c>
      <c r="T497" s="60">
        <f>IFERROR(VLOOKUP($B497,'Из ГУГЛа'!$B:$G,4,0)*U497+V497,VLOOKUP($B497,'Из ГУГЛа'!$B:$G,4,0))</f>
        <v>7290</v>
      </c>
      <c r="U497" s="15">
        <v>1</v>
      </c>
      <c r="V497" s="76">
        <f>INDEX($AA:$AA,MATCH($H497,$C:$C,0))</f>
        <v>600</v>
      </c>
      <c r="W497" s="74">
        <f t="shared" si="60"/>
        <v>0.21060606060606069</v>
      </c>
      <c r="X497" s="74">
        <f t="shared" si="61"/>
        <v>-9.6021947873799723E-2</v>
      </c>
      <c r="Y497" s="74">
        <f t="shared" si="62"/>
        <v>0.1045454545454545</v>
      </c>
      <c r="Z497" s="76">
        <f>INDEX($Z:$Z,MATCH($H497,$C:$C,0))+V497</f>
        <v>7290</v>
      </c>
      <c r="AB497" s="43" t="str">
        <f>INDEX($AB:$AB,MATCH($H497,$C:$C,0))</f>
        <v>https://motorring.ru/product/22614-bokovye-zerkala-novogo-obrazca-obogrevom-povtoritelem</v>
      </c>
    </row>
    <row r="498" spans="1:28" ht="60" x14ac:dyDescent="0.25">
      <c r="A498" s="71" t="str">
        <f>INDEX('Выгр Торг'!$A:$A,MATCH($B498,'Выгр Торг'!$B:$B,0))</f>
        <v>Боковые зеркала "Salina" с электроприводом, обогревом, повторителем на Лада Веста</v>
      </c>
      <c r="B498" s="88">
        <v>243433</v>
      </c>
      <c r="C498" s="72">
        <f>VLOOKUP($B498,'Выгр Торг'!$B:$P,C$1,0)</f>
        <v>181912</v>
      </c>
      <c r="D498" s="71" t="str">
        <f>VLOOKUP($B498,'Выгр Торг'!$B:$P,D$1,0)</f>
        <v>Боковые зеркала "Salina" с электроприводом, обогревом, повторителем на Лада Веста (В цвет, Карфаген (бежевый, 247))</v>
      </c>
      <c r="E498" s="72" t="str">
        <f>VLOOKUP($B498,'Выгр Торг'!$B:$P,E$1,0)</f>
        <v>Y</v>
      </c>
      <c r="F498" s="72" t="str">
        <f>VLOOKUP($B498,'Выгр Торг'!$B:$P,F$1,0)</f>
        <v>1</v>
      </c>
      <c r="G498" s="36"/>
      <c r="H498" s="28">
        <v>181907</v>
      </c>
      <c r="I498" s="53">
        <f>INDEX($I:$I,MATCH($H498,$C:$C,0))</f>
        <v>600</v>
      </c>
      <c r="J498" s="5" t="s">
        <v>2577</v>
      </c>
      <c r="K498" s="56">
        <f>INDEX($K:$K,MATCH($H498,$C:$C,0))+I498</f>
        <v>6600</v>
      </c>
      <c r="L498" s="14">
        <f>VLOOKUP(K498,Наценка!$A$1:$B$8,2,1)</f>
        <v>1.2</v>
      </c>
      <c r="M498" s="56">
        <f>INDEX($M:$M,MATCH($H498,$C:$C,0))+I498*$M$2</f>
        <v>7980</v>
      </c>
      <c r="N498" s="57">
        <f t="shared" si="56"/>
        <v>7990</v>
      </c>
      <c r="O498" s="72">
        <f>VLOOKUP($B498,'Выгр Торг'!$B:$P,O$1,0)</f>
        <v>6600</v>
      </c>
      <c r="P498" s="72">
        <f>VLOOKUP($B498,'Выгр Торг'!$B:$P,P$1,0)</f>
        <v>8190</v>
      </c>
      <c r="Q498" s="42">
        <f t="shared" si="57"/>
        <v>0</v>
      </c>
      <c r="R498" s="42">
        <f t="shared" si="58"/>
        <v>200</v>
      </c>
      <c r="S498" s="85">
        <f t="shared" si="59"/>
        <v>7990</v>
      </c>
      <c r="T498" s="60">
        <f>IFERROR(VLOOKUP($B498,'Из ГУГЛа'!$B:$G,4,0)*U498+V498,VLOOKUP($B498,'Из ГУГЛа'!$B:$G,4,0))</f>
        <v>7290</v>
      </c>
      <c r="U498" s="15">
        <v>1</v>
      </c>
      <c r="V498" s="76">
        <f>INDEX($AA:$AA,MATCH($H498,$C:$C,0))</f>
        <v>600</v>
      </c>
      <c r="W498" s="74">
        <f t="shared" si="60"/>
        <v>0.21060606060606069</v>
      </c>
      <c r="X498" s="74">
        <f t="shared" si="61"/>
        <v>-9.6021947873799723E-2</v>
      </c>
      <c r="Y498" s="74">
        <f t="shared" si="62"/>
        <v>0.1045454545454545</v>
      </c>
      <c r="Z498" s="76">
        <f>INDEX($Z:$Z,MATCH($H498,$C:$C,0))+V498</f>
        <v>7290</v>
      </c>
      <c r="AB498" s="43" t="str">
        <f>INDEX($AB:$AB,MATCH($H498,$C:$C,0))</f>
        <v>https://motorring.ru/product/22614-bokovye-zerkala-novogo-obrazca-obogrevom-povtoritelem</v>
      </c>
    </row>
    <row r="499" spans="1:28" ht="60" x14ac:dyDescent="0.25">
      <c r="A499" s="71" t="str">
        <f>INDEX('Выгр Торг'!$A:$A,MATCH($B499,'Выгр Торг'!$B:$B,0))</f>
        <v>Боковые зеркала "Salina" с электроприводом, обогревом, повторителем на Лада Веста</v>
      </c>
      <c r="B499" s="88">
        <v>243434</v>
      </c>
      <c r="C499" s="72">
        <f>VLOOKUP($B499,'Выгр Торг'!$B:$P,C$1,0)</f>
        <v>181913</v>
      </c>
      <c r="D499" s="71" t="str">
        <f>VLOOKUP($B499,'Выгр Торг'!$B:$P,D$1,0)</f>
        <v>Боковые зеркала "Salina" с электроприводом, обогревом, повторителем на Лада Веста (В цвет, Криптон (темно-зеленый, 372))</v>
      </c>
      <c r="E499" s="72" t="str">
        <f>VLOOKUP($B499,'Выгр Торг'!$B:$P,E$1,0)</f>
        <v>Y</v>
      </c>
      <c r="F499" s="72" t="str">
        <f>VLOOKUP($B499,'Выгр Торг'!$B:$P,F$1,0)</f>
        <v>1</v>
      </c>
      <c r="G499" s="36"/>
      <c r="H499" s="28">
        <v>181907</v>
      </c>
      <c r="I499" s="53">
        <f>INDEX($I:$I,MATCH($H499,$C:$C,0))</f>
        <v>600</v>
      </c>
      <c r="J499" s="5" t="s">
        <v>2577</v>
      </c>
      <c r="K499" s="56">
        <f>INDEX($K:$K,MATCH($H499,$C:$C,0))+I499</f>
        <v>6600</v>
      </c>
      <c r="L499" s="14">
        <f>VLOOKUP(K499,Наценка!$A$1:$B$8,2,1)</f>
        <v>1.2</v>
      </c>
      <c r="M499" s="56">
        <f>INDEX($M:$M,MATCH($H499,$C:$C,0))+I499*$M$2</f>
        <v>7980</v>
      </c>
      <c r="N499" s="57">
        <f t="shared" si="56"/>
        <v>7990</v>
      </c>
      <c r="O499" s="72">
        <f>VLOOKUP($B499,'Выгр Торг'!$B:$P,O$1,0)</f>
        <v>6600</v>
      </c>
      <c r="P499" s="72">
        <f>VLOOKUP($B499,'Выгр Торг'!$B:$P,P$1,0)</f>
        <v>8190</v>
      </c>
      <c r="Q499" s="42">
        <f t="shared" si="57"/>
        <v>0</v>
      </c>
      <c r="R499" s="42">
        <f t="shared" si="58"/>
        <v>200</v>
      </c>
      <c r="S499" s="85">
        <f t="shared" si="59"/>
        <v>7990</v>
      </c>
      <c r="T499" s="60">
        <f>IFERROR(VLOOKUP($B499,'Из ГУГЛа'!$B:$G,4,0)*U499+V499,VLOOKUP($B499,'Из ГУГЛа'!$B:$G,4,0))</f>
        <v>7290</v>
      </c>
      <c r="U499" s="15">
        <v>1</v>
      </c>
      <c r="V499" s="76">
        <f>INDEX($AA:$AA,MATCH($H499,$C:$C,0))</f>
        <v>600</v>
      </c>
      <c r="W499" s="74">
        <f t="shared" si="60"/>
        <v>0.21060606060606069</v>
      </c>
      <c r="X499" s="74">
        <f t="shared" si="61"/>
        <v>-9.6021947873799723E-2</v>
      </c>
      <c r="Y499" s="74">
        <f t="shared" si="62"/>
        <v>0.1045454545454545</v>
      </c>
      <c r="Z499" s="76">
        <f>INDEX($Z:$Z,MATCH($H499,$C:$C,0))+V499</f>
        <v>7290</v>
      </c>
      <c r="AB499" s="43" t="str">
        <f>INDEX($AB:$AB,MATCH($H499,$C:$C,0))</f>
        <v>https://motorring.ru/product/22614-bokovye-zerkala-novogo-obrazca-obogrevom-povtoritelem</v>
      </c>
    </row>
    <row r="500" spans="1:28" ht="60" x14ac:dyDescent="0.25">
      <c r="A500" s="71" t="str">
        <f>INDEX('Выгр Торг'!$A:$A,MATCH($B500,'Выгр Торг'!$B:$B,0))</f>
        <v>Боковые зеркала "Salina" с электроприводом, обогревом, повторителем на Лада Веста</v>
      </c>
      <c r="B500" s="88">
        <v>243435</v>
      </c>
      <c r="C500" s="72">
        <f>VLOOKUP($B500,'Выгр Торг'!$B:$P,C$1,0)</f>
        <v>181914</v>
      </c>
      <c r="D500" s="71" t="str">
        <f>VLOOKUP($B500,'Выгр Торг'!$B:$P,D$1,0)</f>
        <v>Боковые зеркала "Salina" с электроприводом, обогревом, повторителем на Лада Веста (В цвет, Лайм (яркий желто-зеленый, 366))</v>
      </c>
      <c r="E500" s="72" t="str">
        <f>VLOOKUP($B500,'Выгр Торг'!$B:$P,E$1,0)</f>
        <v>Y</v>
      </c>
      <c r="F500" s="72" t="str">
        <f>VLOOKUP($B500,'Выгр Торг'!$B:$P,F$1,0)</f>
        <v>1</v>
      </c>
      <c r="G500" s="36"/>
      <c r="H500" s="28">
        <v>181907</v>
      </c>
      <c r="I500" s="53">
        <f>INDEX($I:$I,MATCH($H500,$C:$C,0))</f>
        <v>600</v>
      </c>
      <c r="J500" s="5" t="s">
        <v>2577</v>
      </c>
      <c r="K500" s="56">
        <f>INDEX($K:$K,MATCH($H500,$C:$C,0))+I500</f>
        <v>6600</v>
      </c>
      <c r="L500" s="14">
        <f>VLOOKUP(K500,Наценка!$A$1:$B$8,2,1)</f>
        <v>1.2</v>
      </c>
      <c r="M500" s="56">
        <f>INDEX($M:$M,MATCH($H500,$C:$C,0))+I500*$M$2</f>
        <v>7980</v>
      </c>
      <c r="N500" s="57">
        <f t="shared" si="56"/>
        <v>7990</v>
      </c>
      <c r="O500" s="72">
        <f>VLOOKUP($B500,'Выгр Торг'!$B:$P,O$1,0)</f>
        <v>6600</v>
      </c>
      <c r="P500" s="72">
        <f>VLOOKUP($B500,'Выгр Торг'!$B:$P,P$1,0)</f>
        <v>8190</v>
      </c>
      <c r="Q500" s="42">
        <f t="shared" si="57"/>
        <v>0</v>
      </c>
      <c r="R500" s="42">
        <f t="shared" si="58"/>
        <v>200</v>
      </c>
      <c r="S500" s="85">
        <f t="shared" si="59"/>
        <v>7990</v>
      </c>
      <c r="T500" s="60">
        <f>IFERROR(VLOOKUP($B500,'Из ГУГЛа'!$B:$G,4,0)*U500+V500,VLOOKUP($B500,'Из ГУГЛа'!$B:$G,4,0))</f>
        <v>7290</v>
      </c>
      <c r="U500" s="15">
        <v>1</v>
      </c>
      <c r="V500" s="76">
        <f>INDEX($AA:$AA,MATCH($H500,$C:$C,0))</f>
        <v>600</v>
      </c>
      <c r="W500" s="74">
        <f t="shared" si="60"/>
        <v>0.21060606060606069</v>
      </c>
      <c r="X500" s="74">
        <f t="shared" si="61"/>
        <v>-9.6021947873799723E-2</v>
      </c>
      <c r="Y500" s="74">
        <f t="shared" si="62"/>
        <v>0.1045454545454545</v>
      </c>
      <c r="Z500" s="76">
        <f>INDEX($Z:$Z,MATCH($H500,$C:$C,0))+V500</f>
        <v>7290</v>
      </c>
      <c r="AB500" s="43" t="str">
        <f>INDEX($AB:$AB,MATCH($H500,$C:$C,0))</f>
        <v>https://motorring.ru/product/22614-bokovye-zerkala-novogo-obrazca-obogrevom-povtoritelem</v>
      </c>
    </row>
    <row r="501" spans="1:28" ht="60" x14ac:dyDescent="0.25">
      <c r="A501" s="71" t="str">
        <f>INDEX('Выгр Торг'!$A:$A,MATCH($B501,'Выгр Торг'!$B:$B,0))</f>
        <v>Боковые зеркала "Salina" с электроприводом, обогревом, повторителем на Лада Веста</v>
      </c>
      <c r="B501" s="88">
        <v>243436</v>
      </c>
      <c r="C501" s="72">
        <f>VLOOKUP($B501,'Выгр Торг'!$B:$P,C$1,0)</f>
        <v>181915</v>
      </c>
      <c r="D501" s="71" t="str">
        <f>VLOOKUP($B501,'Выгр Торг'!$B:$P,D$1,0)</f>
        <v>Боковые зеркала "Salina" с электроприводом, обогревом, повторителем на Лада Веста (В цвет, Ледниковый (белый, 221))</v>
      </c>
      <c r="E501" s="72" t="str">
        <f>VLOOKUP($B501,'Выгр Торг'!$B:$P,E$1,0)</f>
        <v>Y</v>
      </c>
      <c r="F501" s="72" t="str">
        <f>VLOOKUP($B501,'Выгр Торг'!$B:$P,F$1,0)</f>
        <v>1</v>
      </c>
      <c r="G501" s="36"/>
      <c r="H501" s="28">
        <v>181907</v>
      </c>
      <c r="I501" s="53">
        <f>INDEX($I:$I,MATCH($H501,$C:$C,0))</f>
        <v>600</v>
      </c>
      <c r="J501" s="5" t="s">
        <v>2577</v>
      </c>
      <c r="K501" s="56">
        <f>INDEX($K:$K,MATCH($H501,$C:$C,0))+I501</f>
        <v>6600</v>
      </c>
      <c r="L501" s="14">
        <f>VLOOKUP(K501,Наценка!$A$1:$B$8,2,1)</f>
        <v>1.2</v>
      </c>
      <c r="M501" s="56">
        <f>INDEX($M:$M,MATCH($H501,$C:$C,0))+I501*$M$2</f>
        <v>7980</v>
      </c>
      <c r="N501" s="57">
        <f t="shared" si="56"/>
        <v>7990</v>
      </c>
      <c r="O501" s="72">
        <f>VLOOKUP($B501,'Выгр Торг'!$B:$P,O$1,0)</f>
        <v>6600</v>
      </c>
      <c r="P501" s="72">
        <f>VLOOKUP($B501,'Выгр Торг'!$B:$P,P$1,0)</f>
        <v>8190</v>
      </c>
      <c r="Q501" s="42">
        <f t="shared" si="57"/>
        <v>0</v>
      </c>
      <c r="R501" s="42">
        <f t="shared" si="58"/>
        <v>200</v>
      </c>
      <c r="S501" s="85">
        <f t="shared" si="59"/>
        <v>7990</v>
      </c>
      <c r="T501" s="60">
        <f>IFERROR(VLOOKUP($B501,'Из ГУГЛа'!$B:$G,4,0)*U501+V501,VLOOKUP($B501,'Из ГУГЛа'!$B:$G,4,0))</f>
        <v>7290</v>
      </c>
      <c r="U501" s="15">
        <v>1</v>
      </c>
      <c r="V501" s="76">
        <f>INDEX($AA:$AA,MATCH($H501,$C:$C,0))</f>
        <v>600</v>
      </c>
      <c r="W501" s="74">
        <f t="shared" si="60"/>
        <v>0.21060606060606069</v>
      </c>
      <c r="X501" s="74">
        <f t="shared" si="61"/>
        <v>-9.6021947873799723E-2</v>
      </c>
      <c r="Y501" s="74">
        <f t="shared" si="62"/>
        <v>0.1045454545454545</v>
      </c>
      <c r="Z501" s="76">
        <f>INDEX($Z:$Z,MATCH($H501,$C:$C,0))+V501</f>
        <v>7290</v>
      </c>
      <c r="AB501" s="43" t="str">
        <f>INDEX($AB:$AB,MATCH($H501,$C:$C,0))</f>
        <v>https://motorring.ru/product/22614-bokovye-zerkala-novogo-obrazca-obogrevom-povtoritelem</v>
      </c>
    </row>
    <row r="502" spans="1:28" ht="60" x14ac:dyDescent="0.25">
      <c r="A502" s="71" t="str">
        <f>INDEX('Выгр Торг'!$A:$A,MATCH($B502,'Выгр Торг'!$B:$B,0))</f>
        <v>Боковые зеркала "Salina" с электроприводом, обогревом, повторителем на Лада Веста</v>
      </c>
      <c r="B502" s="88">
        <v>243437</v>
      </c>
      <c r="C502" s="72">
        <f>VLOOKUP($B502,'Выгр Торг'!$B:$P,C$1,0)</f>
        <v>181916</v>
      </c>
      <c r="D502" s="71" t="str">
        <f>VLOOKUP($B502,'Выгр Торг'!$B:$P,D$1,0)</f>
        <v>Боковые зеркала "Salina" с электроприводом, обогревом, повторителем на Лада Веста (В цвет, Марс (оранжевый, 130))</v>
      </c>
      <c r="E502" s="72" t="str">
        <f>VLOOKUP($B502,'Выгр Торг'!$B:$P,E$1,0)</f>
        <v>Y</v>
      </c>
      <c r="F502" s="72" t="str">
        <f>VLOOKUP($B502,'Выгр Торг'!$B:$P,F$1,0)</f>
        <v>1</v>
      </c>
      <c r="G502" s="36"/>
      <c r="H502" s="28">
        <v>181907</v>
      </c>
      <c r="I502" s="53">
        <f>INDEX($I:$I,MATCH($H502,$C:$C,0))</f>
        <v>600</v>
      </c>
      <c r="J502" s="5" t="s">
        <v>2577</v>
      </c>
      <c r="K502" s="56">
        <f>INDEX($K:$K,MATCH($H502,$C:$C,0))+I502</f>
        <v>6600</v>
      </c>
      <c r="L502" s="14">
        <f>VLOOKUP(K502,Наценка!$A$1:$B$8,2,1)</f>
        <v>1.2</v>
      </c>
      <c r="M502" s="56">
        <f>INDEX($M:$M,MATCH($H502,$C:$C,0))+I502*$M$2</f>
        <v>7980</v>
      </c>
      <c r="N502" s="57">
        <f t="shared" si="56"/>
        <v>7990</v>
      </c>
      <c r="O502" s="72">
        <f>VLOOKUP($B502,'Выгр Торг'!$B:$P,O$1,0)</f>
        <v>6600</v>
      </c>
      <c r="P502" s="72">
        <f>VLOOKUP($B502,'Выгр Торг'!$B:$P,P$1,0)</f>
        <v>8190</v>
      </c>
      <c r="Q502" s="42">
        <f t="shared" si="57"/>
        <v>0</v>
      </c>
      <c r="R502" s="42">
        <f t="shared" si="58"/>
        <v>200</v>
      </c>
      <c r="S502" s="85">
        <f t="shared" si="59"/>
        <v>7990</v>
      </c>
      <c r="T502" s="60">
        <f>IFERROR(VLOOKUP($B502,'Из ГУГЛа'!$B:$G,4,0)*U502+V502,VLOOKUP($B502,'Из ГУГЛа'!$B:$G,4,0))</f>
        <v>7290</v>
      </c>
      <c r="U502" s="15">
        <v>1</v>
      </c>
      <c r="V502" s="76">
        <f>INDEX($AA:$AA,MATCH($H502,$C:$C,0))</f>
        <v>600</v>
      </c>
      <c r="W502" s="74">
        <f t="shared" si="60"/>
        <v>0.21060606060606069</v>
      </c>
      <c r="X502" s="74">
        <f t="shared" si="61"/>
        <v>-9.6021947873799723E-2</v>
      </c>
      <c r="Y502" s="74">
        <f t="shared" si="62"/>
        <v>0.1045454545454545</v>
      </c>
      <c r="Z502" s="76">
        <f>INDEX($Z:$Z,MATCH($H502,$C:$C,0))+V502</f>
        <v>7290</v>
      </c>
      <c r="AB502" s="43" t="str">
        <f>INDEX($AB:$AB,MATCH($H502,$C:$C,0))</f>
        <v>https://motorring.ru/product/22614-bokovye-zerkala-novogo-obrazca-obogrevom-povtoritelem</v>
      </c>
    </row>
    <row r="503" spans="1:28" ht="60" x14ac:dyDescent="0.25">
      <c r="A503" s="71" t="str">
        <f>INDEX('Выгр Торг'!$A:$A,MATCH($B503,'Выгр Торг'!$B:$B,0))</f>
        <v>Боковые зеркала "Salina" с электроприводом, обогревом, повторителем на Лада Веста</v>
      </c>
      <c r="B503" s="88">
        <v>243438</v>
      </c>
      <c r="C503" s="72">
        <f>VLOOKUP($B503,'Выгр Торг'!$B:$P,C$1,0)</f>
        <v>181917</v>
      </c>
      <c r="D503" s="71" t="str">
        <f>VLOOKUP($B503,'Выгр Торг'!$B:$P,D$1,0)</f>
        <v>Боковые зеркала "Salina" с электроприводом, обогревом, повторителем на Лада Веста (В цвет, Маэстро (черное стекло, 653))</v>
      </c>
      <c r="E503" s="72" t="str">
        <f>VLOOKUP($B503,'Выгр Торг'!$B:$P,E$1,0)</f>
        <v>Y</v>
      </c>
      <c r="F503" s="72" t="str">
        <f>VLOOKUP($B503,'Выгр Торг'!$B:$P,F$1,0)</f>
        <v>1</v>
      </c>
      <c r="G503" s="36"/>
      <c r="H503" s="28">
        <v>181907</v>
      </c>
      <c r="I503" s="53">
        <f>INDEX($I:$I,MATCH($H503,$C:$C,0))</f>
        <v>600</v>
      </c>
      <c r="J503" s="5" t="s">
        <v>2577</v>
      </c>
      <c r="K503" s="56">
        <f>INDEX($K:$K,MATCH($H503,$C:$C,0))+I503</f>
        <v>6600</v>
      </c>
      <c r="L503" s="14">
        <f>VLOOKUP(K503,Наценка!$A$1:$B$8,2,1)</f>
        <v>1.2</v>
      </c>
      <c r="M503" s="56">
        <f>INDEX($M:$M,MATCH($H503,$C:$C,0))+I503*$M$2</f>
        <v>7980</v>
      </c>
      <c r="N503" s="57">
        <f t="shared" si="56"/>
        <v>7990</v>
      </c>
      <c r="O503" s="72">
        <f>VLOOKUP($B503,'Выгр Торг'!$B:$P,O$1,0)</f>
        <v>6600</v>
      </c>
      <c r="P503" s="72">
        <f>VLOOKUP($B503,'Выгр Торг'!$B:$P,P$1,0)</f>
        <v>8190</v>
      </c>
      <c r="Q503" s="42">
        <f t="shared" si="57"/>
        <v>0</v>
      </c>
      <c r="R503" s="42">
        <f t="shared" si="58"/>
        <v>200</v>
      </c>
      <c r="S503" s="85">
        <f t="shared" si="59"/>
        <v>7990</v>
      </c>
      <c r="T503" s="60">
        <f>IFERROR(VLOOKUP($B503,'Из ГУГЛа'!$B:$G,4,0)*U503+V503,VLOOKUP($B503,'Из ГУГЛа'!$B:$G,4,0))</f>
        <v>7290</v>
      </c>
      <c r="U503" s="15">
        <v>1</v>
      </c>
      <c r="V503" s="76">
        <f>INDEX($AA:$AA,MATCH($H503,$C:$C,0))</f>
        <v>600</v>
      </c>
      <c r="W503" s="74">
        <f t="shared" si="60"/>
        <v>0.21060606060606069</v>
      </c>
      <c r="X503" s="74">
        <f t="shared" si="61"/>
        <v>-9.6021947873799723E-2</v>
      </c>
      <c r="Y503" s="74">
        <f t="shared" si="62"/>
        <v>0.1045454545454545</v>
      </c>
      <c r="Z503" s="76">
        <f>INDEX($Z:$Z,MATCH($H503,$C:$C,0))+V503</f>
        <v>7290</v>
      </c>
      <c r="AB503" s="43" t="str">
        <f>INDEX($AB:$AB,MATCH($H503,$C:$C,0))</f>
        <v>https://motorring.ru/product/22614-bokovye-zerkala-novogo-obrazca-obogrevom-povtoritelem</v>
      </c>
    </row>
    <row r="504" spans="1:28" ht="60" x14ac:dyDescent="0.25">
      <c r="A504" s="71" t="str">
        <f>INDEX('Выгр Торг'!$A:$A,MATCH($B504,'Выгр Торг'!$B:$B,0))</f>
        <v>Боковые зеркала "Salina" с электроприводом, обогревом, повторителем на Лада Веста</v>
      </c>
      <c r="B504" s="88">
        <v>243439</v>
      </c>
      <c r="C504" s="72">
        <f>VLOOKUP($B504,'Выгр Торг'!$B:$P,C$1,0)</f>
        <v>181918</v>
      </c>
      <c r="D504" s="71" t="str">
        <f>VLOOKUP($B504,'Выгр Торг'!$B:$P,D$1,0)</f>
        <v>Боковые зеркала "Salina" с электроприводом, обогревом, повторителем на Лада Веста (В цвет, Пантера (черная база, 672))</v>
      </c>
      <c r="E504" s="72" t="str">
        <f>VLOOKUP($B504,'Выгр Торг'!$B:$P,E$1,0)</f>
        <v>Y</v>
      </c>
      <c r="F504" s="72" t="str">
        <f>VLOOKUP($B504,'Выгр Торг'!$B:$P,F$1,0)</f>
        <v>1</v>
      </c>
      <c r="G504" s="36"/>
      <c r="H504" s="28">
        <v>181907</v>
      </c>
      <c r="I504" s="53">
        <f>INDEX($I:$I,MATCH($H504,$C:$C,0))</f>
        <v>600</v>
      </c>
      <c r="J504" s="5" t="s">
        <v>2577</v>
      </c>
      <c r="K504" s="56">
        <f>INDEX($K:$K,MATCH($H504,$C:$C,0))+I504</f>
        <v>6600</v>
      </c>
      <c r="L504" s="14">
        <f>VLOOKUP(K504,Наценка!$A$1:$B$8,2,1)</f>
        <v>1.2</v>
      </c>
      <c r="M504" s="56">
        <f>INDEX($M:$M,MATCH($H504,$C:$C,0))+I504*$M$2</f>
        <v>7980</v>
      </c>
      <c r="N504" s="57">
        <f t="shared" si="56"/>
        <v>7990</v>
      </c>
      <c r="O504" s="72">
        <f>VLOOKUP($B504,'Выгр Торг'!$B:$P,O$1,0)</f>
        <v>6600</v>
      </c>
      <c r="P504" s="72">
        <f>VLOOKUP($B504,'Выгр Торг'!$B:$P,P$1,0)</f>
        <v>8190</v>
      </c>
      <c r="Q504" s="42">
        <f t="shared" si="57"/>
        <v>0</v>
      </c>
      <c r="R504" s="42">
        <f t="shared" si="58"/>
        <v>200</v>
      </c>
      <c r="S504" s="85">
        <f t="shared" si="59"/>
        <v>7990</v>
      </c>
      <c r="T504" s="60">
        <f>IFERROR(VLOOKUP($B504,'Из ГУГЛа'!$B:$G,4,0)*U504+V504,VLOOKUP($B504,'Из ГУГЛа'!$B:$G,4,0))</f>
        <v>7290</v>
      </c>
      <c r="U504" s="15">
        <v>1</v>
      </c>
      <c r="V504" s="76">
        <f>INDEX($AA:$AA,MATCH($H504,$C:$C,0))</f>
        <v>600</v>
      </c>
      <c r="W504" s="74">
        <f t="shared" si="60"/>
        <v>0.21060606060606069</v>
      </c>
      <c r="X504" s="74">
        <f t="shared" si="61"/>
        <v>-9.6021947873799723E-2</v>
      </c>
      <c r="Y504" s="74">
        <f t="shared" si="62"/>
        <v>0.1045454545454545</v>
      </c>
      <c r="Z504" s="76">
        <f>INDEX($Z:$Z,MATCH($H504,$C:$C,0))+V504</f>
        <v>7290</v>
      </c>
      <c r="AB504" s="43" t="str">
        <f>INDEX($AB:$AB,MATCH($H504,$C:$C,0))</f>
        <v>https://motorring.ru/product/22614-bokovye-zerkala-novogo-obrazca-obogrevom-povtoritelem</v>
      </c>
    </row>
    <row r="505" spans="1:28" ht="60" x14ac:dyDescent="0.25">
      <c r="A505" s="71" t="str">
        <f>INDEX('Выгр Торг'!$A:$A,MATCH($B505,'Выгр Торг'!$B:$B,0))</f>
        <v>Боковые зеркала "Salina" с электроприводом, обогревом, повторителем на Лада Веста</v>
      </c>
      <c r="B505" s="88">
        <v>243440</v>
      </c>
      <c r="C505" s="72">
        <f>VLOOKUP($B505,'Выгр Торг'!$B:$P,C$1,0)</f>
        <v>181919</v>
      </c>
      <c r="D505" s="71" t="str">
        <f>VLOOKUP($B505,'Выгр Торг'!$B:$P,D$1,0)</f>
        <v>Боковые зеркала "Salina" с электроприводом, обогревом, повторителем на Лада Веста (В цвет, Платина (серебристо-бежевый, 691))</v>
      </c>
      <c r="E505" s="72" t="str">
        <f>VLOOKUP($B505,'Выгр Торг'!$B:$P,E$1,0)</f>
        <v>Y</v>
      </c>
      <c r="F505" s="72" t="str">
        <f>VLOOKUP($B505,'Выгр Торг'!$B:$P,F$1,0)</f>
        <v>1</v>
      </c>
      <c r="G505" s="36"/>
      <c r="H505" s="28">
        <v>181907</v>
      </c>
      <c r="I505" s="53">
        <f>INDEX($I:$I,MATCH($H505,$C:$C,0))</f>
        <v>600</v>
      </c>
      <c r="J505" s="5" t="s">
        <v>2577</v>
      </c>
      <c r="K505" s="56">
        <f>INDEX($K:$K,MATCH($H505,$C:$C,0))+I505</f>
        <v>6600</v>
      </c>
      <c r="L505" s="14">
        <f>VLOOKUP(K505,Наценка!$A$1:$B$8,2,1)</f>
        <v>1.2</v>
      </c>
      <c r="M505" s="56">
        <f>INDEX($M:$M,MATCH($H505,$C:$C,0))+I505*$M$2</f>
        <v>7980</v>
      </c>
      <c r="N505" s="57">
        <f t="shared" si="56"/>
        <v>7990</v>
      </c>
      <c r="O505" s="72">
        <f>VLOOKUP($B505,'Выгр Торг'!$B:$P,O$1,0)</f>
        <v>6600</v>
      </c>
      <c r="P505" s="72">
        <f>VLOOKUP($B505,'Выгр Торг'!$B:$P,P$1,0)</f>
        <v>8190</v>
      </c>
      <c r="Q505" s="42">
        <f t="shared" si="57"/>
        <v>0</v>
      </c>
      <c r="R505" s="42">
        <f t="shared" si="58"/>
        <v>200</v>
      </c>
      <c r="S505" s="85">
        <f t="shared" si="59"/>
        <v>7990</v>
      </c>
      <c r="T505" s="60">
        <f>IFERROR(VLOOKUP($B505,'Из ГУГЛа'!$B:$G,4,0)*U505+V505,VLOOKUP($B505,'Из ГУГЛа'!$B:$G,4,0))</f>
        <v>7290</v>
      </c>
      <c r="U505" s="15">
        <v>1</v>
      </c>
      <c r="V505" s="76">
        <f>INDEX($AA:$AA,MATCH($H505,$C:$C,0))</f>
        <v>600</v>
      </c>
      <c r="W505" s="74">
        <f t="shared" si="60"/>
        <v>0.21060606060606069</v>
      </c>
      <c r="X505" s="74">
        <f t="shared" si="61"/>
        <v>-9.6021947873799723E-2</v>
      </c>
      <c r="Y505" s="74">
        <f t="shared" si="62"/>
        <v>0.1045454545454545</v>
      </c>
      <c r="Z505" s="76">
        <f>INDEX($Z:$Z,MATCH($H505,$C:$C,0))+V505</f>
        <v>7290</v>
      </c>
      <c r="AB505" s="43" t="str">
        <f>INDEX($AB:$AB,MATCH($H505,$C:$C,0))</f>
        <v>https://motorring.ru/product/22614-bokovye-zerkala-novogo-obrazca-obogrevom-povtoritelem</v>
      </c>
    </row>
    <row r="506" spans="1:28" ht="60" x14ac:dyDescent="0.25">
      <c r="A506" s="71" t="str">
        <f>INDEX('Выгр Торг'!$A:$A,MATCH($B506,'Выгр Торг'!$B:$B,0))</f>
        <v>Боковые зеркала "Salina" с электроприводом, обогревом, повторителем на Лада Веста</v>
      </c>
      <c r="B506" s="88">
        <v>243441</v>
      </c>
      <c r="C506" s="72">
        <f>VLOOKUP($B506,'Выгр Торг'!$B:$P,C$1,0)</f>
        <v>181920</v>
      </c>
      <c r="D506" s="71" t="str">
        <f>VLOOKUP($B506,'Выгр Торг'!$B:$P,D$1,0)</f>
        <v>Боковые зеркала "Salina" с электроприводом, обогревом, повторителем на Лада Веста (В цвет, Плутон (темно-серый, 608))</v>
      </c>
      <c r="E506" s="72" t="str">
        <f>VLOOKUP($B506,'Выгр Торг'!$B:$P,E$1,0)</f>
        <v>Y</v>
      </c>
      <c r="F506" s="72" t="str">
        <f>VLOOKUP($B506,'Выгр Торг'!$B:$P,F$1,0)</f>
        <v>1</v>
      </c>
      <c r="G506" s="36"/>
      <c r="H506" s="28">
        <v>181907</v>
      </c>
      <c r="I506" s="53">
        <f>INDEX($I:$I,MATCH($H506,$C:$C,0))</f>
        <v>600</v>
      </c>
      <c r="J506" s="5" t="s">
        <v>2577</v>
      </c>
      <c r="K506" s="56">
        <f>INDEX($K:$K,MATCH($H506,$C:$C,0))+I506</f>
        <v>6600</v>
      </c>
      <c r="L506" s="14">
        <f>VLOOKUP(K506,Наценка!$A$1:$B$8,2,1)</f>
        <v>1.2</v>
      </c>
      <c r="M506" s="56">
        <f>INDEX($M:$M,MATCH($H506,$C:$C,0))+I506*$M$2</f>
        <v>7980</v>
      </c>
      <c r="N506" s="57">
        <f t="shared" si="56"/>
        <v>7990</v>
      </c>
      <c r="O506" s="72">
        <f>VLOOKUP($B506,'Выгр Торг'!$B:$P,O$1,0)</f>
        <v>6600</v>
      </c>
      <c r="P506" s="72">
        <f>VLOOKUP($B506,'Выгр Торг'!$B:$P,P$1,0)</f>
        <v>8190</v>
      </c>
      <c r="Q506" s="42">
        <f t="shared" si="57"/>
        <v>0</v>
      </c>
      <c r="R506" s="42">
        <f t="shared" si="58"/>
        <v>200</v>
      </c>
      <c r="S506" s="85">
        <f t="shared" si="59"/>
        <v>7990</v>
      </c>
      <c r="T506" s="60">
        <f>IFERROR(VLOOKUP($B506,'Из ГУГЛа'!$B:$G,4,0)*U506+V506,VLOOKUP($B506,'Из ГУГЛа'!$B:$G,4,0))</f>
        <v>7290</v>
      </c>
      <c r="U506" s="15">
        <v>1</v>
      </c>
      <c r="V506" s="76">
        <f>INDEX($AA:$AA,MATCH($H506,$C:$C,0))</f>
        <v>600</v>
      </c>
      <c r="W506" s="74">
        <f t="shared" si="60"/>
        <v>0.21060606060606069</v>
      </c>
      <c r="X506" s="74">
        <f t="shared" si="61"/>
        <v>-9.6021947873799723E-2</v>
      </c>
      <c r="Y506" s="74">
        <f t="shared" si="62"/>
        <v>0.1045454545454545</v>
      </c>
      <c r="Z506" s="76">
        <f>INDEX($Z:$Z,MATCH($H506,$C:$C,0))+V506</f>
        <v>7290</v>
      </c>
      <c r="AB506" s="43" t="str">
        <f>INDEX($AB:$AB,MATCH($H506,$C:$C,0))</f>
        <v>https://motorring.ru/product/22614-bokovye-zerkala-novogo-obrazca-obogrevom-povtoritelem</v>
      </c>
    </row>
    <row r="507" spans="1:28" ht="60" x14ac:dyDescent="0.25">
      <c r="A507" s="71" t="str">
        <f>INDEX('Выгр Торг'!$A:$A,MATCH($B507,'Выгр Торг'!$B:$B,0))</f>
        <v>Боковые зеркала "Salina" с электроприводом, обогревом, повторителем на Лада Веста</v>
      </c>
      <c r="B507" s="88">
        <v>243442</v>
      </c>
      <c r="C507" s="72">
        <f>VLOOKUP($B507,'Выгр Торг'!$B:$P,C$1,0)</f>
        <v>181921</v>
      </c>
      <c r="D507" s="71" t="str">
        <f>VLOOKUP($B507,'Выгр Торг'!$B:$P,D$1,0)</f>
        <v>Боковые зеркала "Salina" с электроприводом, обогревом, повторителем на Лада Веста (В цвет, Сердолик (темно-красный, 195))</v>
      </c>
      <c r="E507" s="72" t="str">
        <f>VLOOKUP($B507,'Выгр Торг'!$B:$P,E$1,0)</f>
        <v>Y</v>
      </c>
      <c r="F507" s="72" t="str">
        <f>VLOOKUP($B507,'Выгр Торг'!$B:$P,F$1,0)</f>
        <v>1</v>
      </c>
      <c r="G507" s="36"/>
      <c r="H507" s="28">
        <v>181907</v>
      </c>
      <c r="I507" s="53">
        <f>INDEX($I:$I,MATCH($H507,$C:$C,0))</f>
        <v>600</v>
      </c>
      <c r="J507" s="5" t="s">
        <v>2577</v>
      </c>
      <c r="K507" s="56">
        <f>INDEX($K:$K,MATCH($H507,$C:$C,0))+I507</f>
        <v>6600</v>
      </c>
      <c r="L507" s="14">
        <f>VLOOKUP(K507,Наценка!$A$1:$B$8,2,1)</f>
        <v>1.2</v>
      </c>
      <c r="M507" s="56">
        <f>INDEX($M:$M,MATCH($H507,$C:$C,0))+I507*$M$2</f>
        <v>7980</v>
      </c>
      <c r="N507" s="57">
        <f t="shared" si="56"/>
        <v>7990</v>
      </c>
      <c r="O507" s="72">
        <f>VLOOKUP($B507,'Выгр Торг'!$B:$P,O$1,0)</f>
        <v>6600</v>
      </c>
      <c r="P507" s="72">
        <f>VLOOKUP($B507,'Выгр Торг'!$B:$P,P$1,0)</f>
        <v>8190</v>
      </c>
      <c r="Q507" s="42">
        <f t="shared" si="57"/>
        <v>0</v>
      </c>
      <c r="R507" s="42">
        <f t="shared" si="58"/>
        <v>200</v>
      </c>
      <c r="S507" s="85">
        <f t="shared" si="59"/>
        <v>7990</v>
      </c>
      <c r="T507" s="60">
        <f>IFERROR(VLOOKUP($B507,'Из ГУГЛа'!$B:$G,4,0)*U507+V507,VLOOKUP($B507,'Из ГУГЛа'!$B:$G,4,0))</f>
        <v>7290</v>
      </c>
      <c r="U507" s="15">
        <v>1</v>
      </c>
      <c r="V507" s="76">
        <f>INDEX($AA:$AA,MATCH($H507,$C:$C,0))</f>
        <v>600</v>
      </c>
      <c r="W507" s="74">
        <f t="shared" si="60"/>
        <v>0.21060606060606069</v>
      </c>
      <c r="X507" s="74">
        <f t="shared" si="61"/>
        <v>-9.6021947873799723E-2</v>
      </c>
      <c r="Y507" s="74">
        <f t="shared" si="62"/>
        <v>0.1045454545454545</v>
      </c>
      <c r="Z507" s="76">
        <f>INDEX($Z:$Z,MATCH($H507,$C:$C,0))+V507</f>
        <v>7290</v>
      </c>
      <c r="AB507" s="43" t="str">
        <f>INDEX($AB:$AB,MATCH($H507,$C:$C,0))</f>
        <v>https://motorring.ru/product/22614-bokovye-zerkala-novogo-obrazca-obogrevom-povtoritelem</v>
      </c>
    </row>
    <row r="508" spans="1:28" ht="60" x14ac:dyDescent="0.25">
      <c r="A508" s="71" t="str">
        <f>INDEX('Выгр Торг'!$A:$A,MATCH($B508,'Выгр Торг'!$B:$B,0))</f>
        <v>Боковые зеркала "Salina" с электроприводом, обогревом, повторителем на Лада Веста</v>
      </c>
      <c r="B508" s="88">
        <v>243443</v>
      </c>
      <c r="C508" s="72">
        <f>VLOOKUP($B508,'Выгр Торг'!$B:$P,C$1,0)</f>
        <v>181922</v>
      </c>
      <c r="D508" s="71" t="str">
        <f>VLOOKUP($B508,'Выгр Торг'!$B:$P,D$1,0)</f>
        <v>Боковые зеркала "Salina" с электроприводом, обогревом, повторителем на Лада Веста (В цвет, Тайфун (серый, 616))</v>
      </c>
      <c r="E508" s="72" t="str">
        <f>VLOOKUP($B508,'Выгр Торг'!$B:$P,E$1,0)</f>
        <v>Y</v>
      </c>
      <c r="F508" s="72" t="str">
        <f>VLOOKUP($B508,'Выгр Торг'!$B:$P,F$1,0)</f>
        <v>1</v>
      </c>
      <c r="G508" s="36"/>
      <c r="H508" s="28">
        <v>181907</v>
      </c>
      <c r="I508" s="53">
        <f>INDEX($I:$I,MATCH($H508,$C:$C,0))</f>
        <v>600</v>
      </c>
      <c r="J508" s="5" t="s">
        <v>2577</v>
      </c>
      <c r="K508" s="56">
        <f>INDEX($K:$K,MATCH($H508,$C:$C,0))+I508</f>
        <v>6600</v>
      </c>
      <c r="L508" s="14">
        <f>VLOOKUP(K508,Наценка!$A$1:$B$8,2,1)</f>
        <v>1.2</v>
      </c>
      <c r="M508" s="56">
        <f>INDEX($M:$M,MATCH($H508,$C:$C,0))+I508*$M$2</f>
        <v>7980</v>
      </c>
      <c r="N508" s="57">
        <f t="shared" si="56"/>
        <v>7990</v>
      </c>
      <c r="O508" s="72">
        <f>VLOOKUP($B508,'Выгр Торг'!$B:$P,O$1,0)</f>
        <v>6600</v>
      </c>
      <c r="P508" s="72">
        <f>VLOOKUP($B508,'Выгр Торг'!$B:$P,P$1,0)</f>
        <v>8190</v>
      </c>
      <c r="Q508" s="42">
        <f t="shared" si="57"/>
        <v>0</v>
      </c>
      <c r="R508" s="42">
        <f t="shared" si="58"/>
        <v>200</v>
      </c>
      <c r="S508" s="85">
        <f t="shared" si="59"/>
        <v>7990</v>
      </c>
      <c r="T508" s="60">
        <f>IFERROR(VLOOKUP($B508,'Из ГУГЛа'!$B:$G,4,0)*U508+V508,VLOOKUP($B508,'Из ГУГЛа'!$B:$G,4,0))</f>
        <v>7290</v>
      </c>
      <c r="U508" s="15">
        <v>1</v>
      </c>
      <c r="V508" s="76">
        <f>INDEX($AA:$AA,MATCH($H508,$C:$C,0))</f>
        <v>600</v>
      </c>
      <c r="W508" s="74">
        <f t="shared" si="60"/>
        <v>0.21060606060606069</v>
      </c>
      <c r="X508" s="74">
        <f t="shared" si="61"/>
        <v>-9.6021947873799723E-2</v>
      </c>
      <c r="Y508" s="74">
        <f t="shared" si="62"/>
        <v>0.1045454545454545</v>
      </c>
      <c r="Z508" s="76">
        <f>INDEX($Z:$Z,MATCH($H508,$C:$C,0))+V508</f>
        <v>7290</v>
      </c>
      <c r="AB508" s="43" t="str">
        <f>INDEX($AB:$AB,MATCH($H508,$C:$C,0))</f>
        <v>https://motorring.ru/product/22614-bokovye-zerkala-novogo-obrazca-obogrevom-povtoritelem</v>
      </c>
    </row>
    <row r="509" spans="1:28" ht="60" x14ac:dyDescent="0.25">
      <c r="A509" s="71" t="str">
        <f>INDEX('Выгр Торг'!$A:$A,MATCH($B509,'Выгр Торг'!$B:$B,0))</f>
        <v>Боковые зеркала "Salina" с электроприводом, обогревом, повторителем на Лада Веста</v>
      </c>
      <c r="B509" s="88">
        <v>243444</v>
      </c>
      <c r="C509" s="72">
        <f>VLOOKUP($B509,'Выгр Торг'!$B:$P,C$1,0)</f>
        <v>181908</v>
      </c>
      <c r="D509" s="71" t="str">
        <f>VLOOKUP($B509,'Выгр Торг'!$B:$P,D$1,0)</f>
        <v>Боковые зеркала "Salina" с электроприводом, обогревом, повторителем на Лада Веста (В цвет, Уточнить у менеджера)</v>
      </c>
      <c r="E509" s="72" t="str">
        <f>VLOOKUP($B509,'Выгр Торг'!$B:$P,E$1,0)</f>
        <v>Y</v>
      </c>
      <c r="F509" s="72" t="str">
        <f>VLOOKUP($B509,'Выгр Торг'!$B:$P,F$1,0)</f>
        <v>1</v>
      </c>
      <c r="G509" s="36"/>
      <c r="H509" s="28">
        <v>181907</v>
      </c>
      <c r="I509" s="53">
        <f>INDEX($I:$I,MATCH($H509,$C:$C,0))</f>
        <v>600</v>
      </c>
      <c r="J509" s="5" t="s">
        <v>2577</v>
      </c>
      <c r="K509" s="56">
        <f>INDEX($K:$K,MATCH($H509,$C:$C,0))+I509</f>
        <v>6600</v>
      </c>
      <c r="L509" s="14">
        <f>VLOOKUP(K509,Наценка!$A$1:$B$8,2,1)</f>
        <v>1.2</v>
      </c>
      <c r="M509" s="56">
        <f>INDEX($M:$M,MATCH($H509,$C:$C,0))+I509*$M$2</f>
        <v>7980</v>
      </c>
      <c r="N509" s="57">
        <f t="shared" si="56"/>
        <v>7990</v>
      </c>
      <c r="O509" s="72">
        <f>VLOOKUP($B509,'Выгр Торг'!$B:$P,O$1,0)</f>
        <v>6600</v>
      </c>
      <c r="P509" s="72">
        <f>VLOOKUP($B509,'Выгр Торг'!$B:$P,P$1,0)</f>
        <v>8190</v>
      </c>
      <c r="Q509" s="42">
        <f t="shared" si="57"/>
        <v>0</v>
      </c>
      <c r="R509" s="42">
        <f t="shared" si="58"/>
        <v>200</v>
      </c>
      <c r="S509" s="85">
        <f t="shared" si="59"/>
        <v>7990</v>
      </c>
      <c r="T509" s="60">
        <f>IFERROR(VLOOKUP($B509,'Из ГУГЛа'!$B:$G,4,0)*U509+V509,VLOOKUP($B509,'Из ГУГЛа'!$B:$G,4,0))</f>
        <v>7290</v>
      </c>
      <c r="U509" s="15">
        <v>1</v>
      </c>
      <c r="V509" s="76">
        <f>INDEX($AA:$AA,MATCH($H509,$C:$C,0))</f>
        <v>600</v>
      </c>
      <c r="W509" s="74">
        <f t="shared" si="60"/>
        <v>0.21060606060606069</v>
      </c>
      <c r="X509" s="74">
        <f t="shared" si="61"/>
        <v>-9.6021947873799723E-2</v>
      </c>
      <c r="Y509" s="74">
        <f t="shared" si="62"/>
        <v>0.1045454545454545</v>
      </c>
      <c r="Z509" s="76">
        <f>INDEX($Z:$Z,MATCH($H509,$C:$C,0))+V509</f>
        <v>7290</v>
      </c>
      <c r="AB509" s="43" t="str">
        <f>INDEX($AB:$AB,MATCH($H509,$C:$C,0))</f>
        <v>https://motorring.ru/product/22614-bokovye-zerkala-novogo-obrazca-obogrevom-povtoritelem</v>
      </c>
    </row>
    <row r="510" spans="1:28" ht="60" x14ac:dyDescent="0.25">
      <c r="A510" s="71" t="str">
        <f>INDEX('Выгр Торг'!$A:$A,MATCH($B510,'Выгр Торг'!$B:$B,0))</f>
        <v>Боковые зеркала "Salina" с электроприводом, обогревом, повторителем на Лада Веста</v>
      </c>
      <c r="B510" s="88">
        <v>243445</v>
      </c>
      <c r="C510" s="72">
        <f>VLOOKUP($B510,'Выгр Торг'!$B:$P,C$1,0)</f>
        <v>181923</v>
      </c>
      <c r="D510" s="71" t="str">
        <f>VLOOKUP($B510,'Выгр Торг'!$B:$P,D$1,0)</f>
        <v>Боковые зеркала "Salina" с электроприводом, обогревом, повторителем на Лада Веста (В цвет, Фантом (темно-серо-голубой, 496))</v>
      </c>
      <c r="E510" s="72" t="str">
        <f>VLOOKUP($B510,'Выгр Торг'!$B:$P,E$1,0)</f>
        <v>Y</v>
      </c>
      <c r="F510" s="72" t="str">
        <f>VLOOKUP($B510,'Выгр Торг'!$B:$P,F$1,0)</f>
        <v>1</v>
      </c>
      <c r="G510" s="36"/>
      <c r="H510" s="28">
        <v>181907</v>
      </c>
      <c r="I510" s="53">
        <f>INDEX($I:$I,MATCH($H510,$C:$C,0))</f>
        <v>600</v>
      </c>
      <c r="J510" s="5" t="s">
        <v>2577</v>
      </c>
      <c r="K510" s="56">
        <f>INDEX($K:$K,MATCH($H510,$C:$C,0))+I510</f>
        <v>6600</v>
      </c>
      <c r="L510" s="14">
        <f>VLOOKUP(K510,Наценка!$A$1:$B$8,2,1)</f>
        <v>1.2</v>
      </c>
      <c r="M510" s="56">
        <f>INDEX($M:$M,MATCH($H510,$C:$C,0))+I510*$M$2</f>
        <v>7980</v>
      </c>
      <c r="N510" s="57">
        <f t="shared" si="56"/>
        <v>7990</v>
      </c>
      <c r="O510" s="72">
        <f>VLOOKUP($B510,'Выгр Торг'!$B:$P,O$1,0)</f>
        <v>6600</v>
      </c>
      <c r="P510" s="72">
        <f>VLOOKUP($B510,'Выгр Торг'!$B:$P,P$1,0)</f>
        <v>8190</v>
      </c>
      <c r="Q510" s="42">
        <f t="shared" si="57"/>
        <v>0</v>
      </c>
      <c r="R510" s="42">
        <f t="shared" si="58"/>
        <v>200</v>
      </c>
      <c r="S510" s="85">
        <f t="shared" si="59"/>
        <v>7990</v>
      </c>
      <c r="T510" s="60">
        <f>IFERROR(VLOOKUP($B510,'Из ГУГЛа'!$B:$G,4,0)*U510+V510,VLOOKUP($B510,'Из ГУГЛа'!$B:$G,4,0))</f>
        <v>7290</v>
      </c>
      <c r="U510" s="15">
        <v>1</v>
      </c>
      <c r="V510" s="76">
        <f>INDEX($AA:$AA,MATCH($H510,$C:$C,0))</f>
        <v>600</v>
      </c>
      <c r="W510" s="74">
        <f t="shared" si="60"/>
        <v>0.21060606060606069</v>
      </c>
      <c r="X510" s="74">
        <f t="shared" si="61"/>
        <v>-9.6021947873799723E-2</v>
      </c>
      <c r="Y510" s="74">
        <f t="shared" si="62"/>
        <v>0.1045454545454545</v>
      </c>
      <c r="Z510" s="76">
        <f>INDEX($Z:$Z,MATCH($H510,$C:$C,0))+V510</f>
        <v>7290</v>
      </c>
      <c r="AB510" s="43" t="str">
        <f>INDEX($AB:$AB,MATCH($H510,$C:$C,0))</f>
        <v>https://motorring.ru/product/22614-bokovye-zerkala-novogo-obrazca-obogrevom-povtoritelem</v>
      </c>
    </row>
    <row r="511" spans="1:28" ht="60" x14ac:dyDescent="0.25">
      <c r="A511" s="71" t="str">
        <f>INDEX('Выгр Торг'!$A:$A,MATCH($B511,'Выгр Торг'!$B:$B,0))</f>
        <v>Боковые зеркала "Salina" с электроприводом, обогревом, повторителем на Лада Веста</v>
      </c>
      <c r="B511" s="88">
        <v>243446</v>
      </c>
      <c r="C511" s="72">
        <f>VLOOKUP($B511,'Выгр Торг'!$B:$P,C$1,0)</f>
        <v>181924</v>
      </c>
      <c r="D511" s="71" t="str">
        <f>VLOOKUP($B511,'Выгр Торг'!$B:$P,D$1,0)</f>
        <v>Боковые зеркала "Salina" с электроприводом, обогревом, повторителем на Лада Веста (В цвет, Черная жемчужина (черный, 676))</v>
      </c>
      <c r="E511" s="72" t="str">
        <f>VLOOKUP($B511,'Выгр Торг'!$B:$P,E$1,0)</f>
        <v>Y</v>
      </c>
      <c r="F511" s="72" t="str">
        <f>VLOOKUP($B511,'Выгр Торг'!$B:$P,F$1,0)</f>
        <v>1</v>
      </c>
      <c r="G511" s="36"/>
      <c r="H511" s="28">
        <v>181907</v>
      </c>
      <c r="I511" s="53">
        <f>INDEX($I:$I,MATCH($H511,$C:$C,0))</f>
        <v>600</v>
      </c>
      <c r="J511" s="5" t="s">
        <v>2577</v>
      </c>
      <c r="K511" s="56">
        <f>INDEX($K:$K,MATCH($H511,$C:$C,0))+I511</f>
        <v>6600</v>
      </c>
      <c r="L511" s="14">
        <f>VLOOKUP(K511,Наценка!$A$1:$B$8,2,1)</f>
        <v>1.2</v>
      </c>
      <c r="M511" s="56">
        <f>INDEX($M:$M,MATCH($H511,$C:$C,0))+I511*$M$2</f>
        <v>7980</v>
      </c>
      <c r="N511" s="57">
        <f t="shared" si="56"/>
        <v>7990</v>
      </c>
      <c r="O511" s="72">
        <f>VLOOKUP($B511,'Выгр Торг'!$B:$P,O$1,0)</f>
        <v>6600</v>
      </c>
      <c r="P511" s="72">
        <f>VLOOKUP($B511,'Выгр Торг'!$B:$P,P$1,0)</f>
        <v>8190</v>
      </c>
      <c r="Q511" s="42">
        <f t="shared" si="57"/>
        <v>0</v>
      </c>
      <c r="R511" s="42">
        <f t="shared" si="58"/>
        <v>200</v>
      </c>
      <c r="S511" s="85">
        <f t="shared" si="59"/>
        <v>7990</v>
      </c>
      <c r="T511" s="60">
        <f>IFERROR(VLOOKUP($B511,'Из ГУГЛа'!$B:$G,4,0)*U511+V511,VLOOKUP($B511,'Из ГУГЛа'!$B:$G,4,0))</f>
        <v>7290</v>
      </c>
      <c r="U511" s="15">
        <v>1</v>
      </c>
      <c r="V511" s="76">
        <f>INDEX($AA:$AA,MATCH($H511,$C:$C,0))</f>
        <v>600</v>
      </c>
      <c r="W511" s="74">
        <f t="shared" si="60"/>
        <v>0.21060606060606069</v>
      </c>
      <c r="X511" s="74">
        <f t="shared" si="61"/>
        <v>-9.6021947873799723E-2</v>
      </c>
      <c r="Y511" s="74">
        <f t="shared" si="62"/>
        <v>0.1045454545454545</v>
      </c>
      <c r="Z511" s="76">
        <f>INDEX($Z:$Z,MATCH($H511,$C:$C,0))+V511</f>
        <v>7290</v>
      </c>
      <c r="AB511" s="43" t="str">
        <f>INDEX($AB:$AB,MATCH($H511,$C:$C,0))</f>
        <v>https://motorring.ru/product/22614-bokovye-zerkala-novogo-obrazca-obogrevom-povtoritelem</v>
      </c>
    </row>
    <row r="512" spans="1:28" ht="75" x14ac:dyDescent="0.25">
      <c r="A512" s="71" t="str">
        <f>INDEX('Выгр Торг'!$A:$A,MATCH($B512,'Выгр Торг'!$B:$B,0))</f>
        <v>Боковые зеркала "АТП" "стиль Гранта" с электроприводом, обогревом, повторителем для Лада Нива 4х4, Нива 4x4 Урбан</v>
      </c>
      <c r="B512" s="88">
        <v>137591</v>
      </c>
      <c r="C512" s="72">
        <f>VLOOKUP($B512,'Выгр Торг'!$B:$P,C$1,0)</f>
        <v>69578</v>
      </c>
      <c r="D512" s="71" t="str">
        <f>VLOOKUP($B512,'Выгр Торг'!$B:$P,D$1,0)</f>
        <v>Боковые зеркала "АТП" "стиль Гранта" с электроприводом, обогревом, повторителем для Лада Нива 4х4, Нива 4x4 Урбан (Без покраски)</v>
      </c>
      <c r="E512" s="72" t="str">
        <f>VLOOKUP($B512,'Выгр Торг'!$B:$P,E$1,0)</f>
        <v>Y</v>
      </c>
      <c r="F512" s="72" t="str">
        <f>VLOOKUP($B512,'Выгр Торг'!$B:$P,F$1,0)</f>
        <v>1</v>
      </c>
      <c r="G512" s="36" t="s">
        <v>982</v>
      </c>
      <c r="H512" s="28">
        <v>69578</v>
      </c>
      <c r="I512" s="52">
        <v>600</v>
      </c>
      <c r="J512" s="5" t="s">
        <v>3410</v>
      </c>
      <c r="K512" s="73">
        <f>O512</f>
        <v>3100</v>
      </c>
      <c r="L512" s="14">
        <f>VLOOKUP(K512,Наценка!$A$1:$B$8,2,1)</f>
        <v>1.4</v>
      </c>
      <c r="M512" s="92">
        <f>Z512-100</f>
        <v>4490</v>
      </c>
      <c r="N512" s="57">
        <f t="shared" si="56"/>
        <v>4490</v>
      </c>
      <c r="O512" s="72">
        <f>VLOOKUP($B512,'Выгр Торг'!$B:$P,O$1,0)</f>
        <v>3100</v>
      </c>
      <c r="P512" s="72">
        <f>VLOOKUP($B512,'Выгр Торг'!$B:$P,P$1,0)</f>
        <v>4590</v>
      </c>
      <c r="Q512" s="42">
        <f t="shared" si="57"/>
        <v>0</v>
      </c>
      <c r="R512" s="42">
        <f t="shared" si="58"/>
        <v>100</v>
      </c>
      <c r="S512" s="85">
        <f t="shared" si="59"/>
        <v>4490</v>
      </c>
      <c r="T512" s="60">
        <f>IFERROR(VLOOKUP($B512,'Из ГУГЛа'!$B:$G,4,0)*U512+V512,VLOOKUP($B512,'Из ГУГЛа'!$B:$G,4,0))</f>
        <v>4590</v>
      </c>
      <c r="U512" s="15">
        <v>1</v>
      </c>
      <c r="V512" s="59"/>
      <c r="W512" s="74">
        <f t="shared" si="60"/>
        <v>0.44838709677419364</v>
      </c>
      <c r="X512" s="74">
        <f t="shared" si="61"/>
        <v>2.178649237472767E-2</v>
      </c>
      <c r="Y512" s="74">
        <f t="shared" si="62"/>
        <v>0.48064516129032264</v>
      </c>
      <c r="Z512" s="75">
        <v>4590</v>
      </c>
      <c r="AA512" s="4">
        <v>600</v>
      </c>
      <c r="AB512" s="20" t="s">
        <v>2591</v>
      </c>
    </row>
    <row r="513" spans="1:28" ht="75" x14ac:dyDescent="0.25">
      <c r="A513" s="71" t="str">
        <f>INDEX('Выгр Торг'!$A:$A,MATCH($B513,'Выгр Торг'!$B:$B,0))</f>
        <v>Боковые зеркала "АТП" "стиль Гранта" с электроприводом, обогревом, повторителем для Лада Нива 4х4, Нива 4x4 Урбан</v>
      </c>
      <c r="B513" s="88">
        <v>137592</v>
      </c>
      <c r="C513" s="72">
        <f>VLOOKUP($B513,'Выгр Торг'!$B:$P,C$1,0)</f>
        <v>89125</v>
      </c>
      <c r="D513" s="71" t="str">
        <f>VLOOKUP($B513,'Выгр Торг'!$B:$P,D$1,0)</f>
        <v>Боковые зеркала "АТП" "стиль Гранта" с электроприводом, обогревом, повторителем для Лада Нива 4х4, Нива 4x4 Урбан (В цвет, Балтика (темно-сине-зеленый, 420))</v>
      </c>
      <c r="E513" s="72" t="str">
        <f>VLOOKUP($B513,'Выгр Торг'!$B:$P,E$1,0)</f>
        <v>Y</v>
      </c>
      <c r="F513" s="72" t="str">
        <f>VLOOKUP($B513,'Выгр Торг'!$B:$P,F$1,0)</f>
        <v>1</v>
      </c>
      <c r="G513" s="36" t="s">
        <v>982</v>
      </c>
      <c r="H513" s="28">
        <v>69578</v>
      </c>
      <c r="I513" s="53">
        <f>INDEX($I:$I,MATCH($H513,$C:$C,0))</f>
        <v>600</v>
      </c>
      <c r="J513" s="5" t="s">
        <v>3410</v>
      </c>
      <c r="K513" s="56">
        <f>INDEX($K:$K,MATCH($H513,$C:$C,0))+I513</f>
        <v>3700</v>
      </c>
      <c r="L513" s="14">
        <f>VLOOKUP(K513,Наценка!$A$1:$B$8,2,1)</f>
        <v>1.4</v>
      </c>
      <c r="M513" s="56">
        <f>INDEX($M:$M,MATCH($H513,$C:$C,0))+I513*$M$2</f>
        <v>5270</v>
      </c>
      <c r="N513" s="57">
        <f t="shared" si="56"/>
        <v>5290</v>
      </c>
      <c r="O513" s="72">
        <f>VLOOKUP($B513,'Выгр Торг'!$B:$P,O$1,0)</f>
        <v>3700</v>
      </c>
      <c r="P513" s="72">
        <f>VLOOKUP($B513,'Выгр Торг'!$B:$P,P$1,0)</f>
        <v>5390</v>
      </c>
      <c r="Q513" s="42">
        <f t="shared" si="57"/>
        <v>0</v>
      </c>
      <c r="R513" s="42">
        <f t="shared" si="58"/>
        <v>100</v>
      </c>
      <c r="S513" s="85">
        <f t="shared" si="59"/>
        <v>5290</v>
      </c>
      <c r="T513" s="60">
        <f>IFERROR(VLOOKUP($B513,'Из ГУГЛа'!$B:$G,4,0)*U513+V513,VLOOKUP($B513,'Из ГУГЛа'!$B:$G,4,0))</f>
        <v>5190</v>
      </c>
      <c r="U513" s="15">
        <v>1</v>
      </c>
      <c r="V513" s="76">
        <f>INDEX($AA:$AA,MATCH($H513,$C:$C,0))</f>
        <v>600</v>
      </c>
      <c r="W513" s="74">
        <f t="shared" si="60"/>
        <v>0.42972972972972978</v>
      </c>
      <c r="X513" s="74">
        <f t="shared" si="61"/>
        <v>-1.9267822736030827E-2</v>
      </c>
      <c r="Y513" s="74">
        <f t="shared" si="62"/>
        <v>0.40270270270270281</v>
      </c>
      <c r="Z513" s="76">
        <f>INDEX($Z:$Z,MATCH($H513,$C:$C,0))+V513</f>
        <v>5190</v>
      </c>
      <c r="AB513" s="43" t="str">
        <f>INDEX($AB:$AB,MATCH($H513,$C:$C,0))</f>
        <v>https://motorring.ru/product/6880-bokovye-zerkala-urban-elektroprivodom-obogrevom</v>
      </c>
    </row>
    <row r="514" spans="1:28" ht="75" x14ac:dyDescent="0.25">
      <c r="A514" s="71" t="str">
        <f>INDEX('Выгр Торг'!$A:$A,MATCH($B514,'Выгр Торг'!$B:$B,0))</f>
        <v>Боковые зеркала "АТП" "стиль Гранта" с электроприводом, обогревом, повторителем для Лада Нива 4х4, Нива 4x4 Урбан</v>
      </c>
      <c r="B514" s="88">
        <v>137593</v>
      </c>
      <c r="C514" s="72">
        <f>VLOOKUP($B514,'Выгр Торг'!$B:$P,C$1,0)</f>
        <v>89126</v>
      </c>
      <c r="D514" s="71" t="str">
        <f>VLOOKUP($B514,'Выгр Торг'!$B:$P,D$1,0)</f>
        <v>Боковые зеркала "АТП" "стиль Гранта" с электроприводом, обогревом, повторителем для Лада Нива 4х4, Нива 4x4 Урбан (В цвет, Барокко (малиновый, 172))</v>
      </c>
      <c r="E514" s="72" t="str">
        <f>VLOOKUP($B514,'Выгр Торг'!$B:$P,E$1,0)</f>
        <v>Y</v>
      </c>
      <c r="F514" s="72" t="str">
        <f>VLOOKUP($B514,'Выгр Торг'!$B:$P,F$1,0)</f>
        <v>1</v>
      </c>
      <c r="G514" s="36" t="s">
        <v>982</v>
      </c>
      <c r="H514" s="28">
        <v>69578</v>
      </c>
      <c r="I514" s="53">
        <f>INDEX($I:$I,MATCH($H514,$C:$C,0))</f>
        <v>600</v>
      </c>
      <c r="J514" s="5" t="s">
        <v>3410</v>
      </c>
      <c r="K514" s="56">
        <f>INDEX($K:$K,MATCH($H514,$C:$C,0))+I514</f>
        <v>3700</v>
      </c>
      <c r="L514" s="14">
        <f>VLOOKUP(K514,Наценка!$A$1:$B$8,2,1)</f>
        <v>1.4</v>
      </c>
      <c r="M514" s="56">
        <f>INDEX($M:$M,MATCH($H514,$C:$C,0))+I514*$M$2</f>
        <v>5270</v>
      </c>
      <c r="N514" s="57">
        <f t="shared" si="56"/>
        <v>5290</v>
      </c>
      <c r="O514" s="72">
        <f>VLOOKUP($B514,'Выгр Торг'!$B:$P,O$1,0)</f>
        <v>3700</v>
      </c>
      <c r="P514" s="72">
        <f>VLOOKUP($B514,'Выгр Торг'!$B:$P,P$1,0)</f>
        <v>5390</v>
      </c>
      <c r="Q514" s="42">
        <f t="shared" si="57"/>
        <v>0</v>
      </c>
      <c r="R514" s="42">
        <f t="shared" si="58"/>
        <v>100</v>
      </c>
      <c r="S514" s="85">
        <f t="shared" si="59"/>
        <v>5290</v>
      </c>
      <c r="T514" s="60">
        <f>IFERROR(VLOOKUP($B514,'Из ГУГЛа'!$B:$G,4,0)*U514+V514,VLOOKUP($B514,'Из ГУГЛа'!$B:$G,4,0))</f>
        <v>5190</v>
      </c>
      <c r="U514" s="15">
        <v>1</v>
      </c>
      <c r="V514" s="76">
        <f>INDEX($AA:$AA,MATCH($H514,$C:$C,0))</f>
        <v>600</v>
      </c>
      <c r="W514" s="74">
        <f t="shared" si="60"/>
        <v>0.42972972972972978</v>
      </c>
      <c r="X514" s="74">
        <f t="shared" si="61"/>
        <v>-1.9267822736030827E-2</v>
      </c>
      <c r="Y514" s="74">
        <f t="shared" si="62"/>
        <v>0.40270270270270281</v>
      </c>
      <c r="Z514" s="76">
        <f>INDEX($Z:$Z,MATCH($H514,$C:$C,0))+V514</f>
        <v>5190</v>
      </c>
      <c r="AB514" s="43" t="str">
        <f>INDEX($AB:$AB,MATCH($H514,$C:$C,0))</f>
        <v>https://motorring.ru/product/6880-bokovye-zerkala-urban-elektroprivodom-obogrevom</v>
      </c>
    </row>
    <row r="515" spans="1:28" ht="75" x14ac:dyDescent="0.25">
      <c r="A515" s="71" t="str">
        <f>INDEX('Выгр Торг'!$A:$A,MATCH($B515,'Выгр Торг'!$B:$B,0))</f>
        <v>Боковые зеркала "АТП" "стиль Гранта" с электроприводом, обогревом, повторителем для Лада Нива 4х4, Нива 4x4 Урбан</v>
      </c>
      <c r="B515" s="88">
        <v>137594</v>
      </c>
      <c r="C515" s="72">
        <f>VLOOKUP($B515,'Выгр Торг'!$B:$P,C$1,0)</f>
        <v>89127</v>
      </c>
      <c r="D515" s="71" t="str">
        <f>VLOOKUP($B515,'Выгр Торг'!$B:$P,D$1,0)</f>
        <v>Боковые зеркала "АТП" "стиль Гранта" с электроприводом, обогревом, повторителем для Лада Нива 4х4, Нива 4x4 Урбан (В цвет, Бенефис (глубокий темно-фиолетовый, 135))</v>
      </c>
      <c r="E515" s="72" t="str">
        <f>VLOOKUP($B515,'Выгр Торг'!$B:$P,E$1,0)</f>
        <v>Y</v>
      </c>
      <c r="F515" s="72" t="str">
        <f>VLOOKUP($B515,'Выгр Торг'!$B:$P,F$1,0)</f>
        <v>1</v>
      </c>
      <c r="G515" s="36" t="s">
        <v>982</v>
      </c>
      <c r="H515" s="28">
        <v>69578</v>
      </c>
      <c r="I515" s="53">
        <f>INDEX($I:$I,MATCH($H515,$C:$C,0))</f>
        <v>600</v>
      </c>
      <c r="J515" s="5" t="s">
        <v>3410</v>
      </c>
      <c r="K515" s="56">
        <f>INDEX($K:$K,MATCH($H515,$C:$C,0))+I515</f>
        <v>3700</v>
      </c>
      <c r="L515" s="14">
        <f>VLOOKUP(K515,Наценка!$A$1:$B$8,2,1)</f>
        <v>1.4</v>
      </c>
      <c r="M515" s="56">
        <f>INDEX($M:$M,MATCH($H515,$C:$C,0))+I515*$M$2</f>
        <v>5270</v>
      </c>
      <c r="N515" s="57">
        <f t="shared" ref="N515:N580" si="63">IF(M515&lt;=1000,(ROUNDUP(M515,-1)-1),(ROUNDUP(M515,-2)-10))</f>
        <v>5290</v>
      </c>
      <c r="O515" s="72">
        <f>VLOOKUP($B515,'Выгр Торг'!$B:$P,O$1,0)</f>
        <v>3700</v>
      </c>
      <c r="P515" s="72">
        <f>VLOOKUP($B515,'Выгр Торг'!$B:$P,P$1,0)</f>
        <v>5390</v>
      </c>
      <c r="Q515" s="42">
        <f t="shared" si="57"/>
        <v>0</v>
      </c>
      <c r="R515" s="42">
        <f t="shared" si="58"/>
        <v>100</v>
      </c>
      <c r="S515" s="85">
        <f t="shared" si="59"/>
        <v>5290</v>
      </c>
      <c r="T515" s="60">
        <f>IFERROR(VLOOKUP($B515,'Из ГУГЛа'!$B:$G,4,0)*U515+V515,VLOOKUP($B515,'Из ГУГЛа'!$B:$G,4,0))</f>
        <v>5190</v>
      </c>
      <c r="U515" s="15">
        <v>1</v>
      </c>
      <c r="V515" s="76">
        <f>INDEX($AA:$AA,MATCH($H515,$C:$C,0))</f>
        <v>600</v>
      </c>
      <c r="W515" s="74">
        <f t="shared" si="60"/>
        <v>0.42972972972972978</v>
      </c>
      <c r="X515" s="74">
        <f t="shared" si="61"/>
        <v>-1.9267822736030827E-2</v>
      </c>
      <c r="Y515" s="74">
        <f t="shared" si="62"/>
        <v>0.40270270270270281</v>
      </c>
      <c r="Z515" s="76">
        <f>INDEX($Z:$Z,MATCH($H515,$C:$C,0))+V515</f>
        <v>5190</v>
      </c>
      <c r="AB515" s="43" t="str">
        <f>INDEX($AB:$AB,MATCH($H515,$C:$C,0))</f>
        <v>https://motorring.ru/product/6880-bokovye-zerkala-urban-elektroprivodom-obogrevom</v>
      </c>
    </row>
    <row r="516" spans="1:28" ht="75" x14ac:dyDescent="0.25">
      <c r="A516" s="71" t="str">
        <f>INDEX('Выгр Торг'!$A:$A,MATCH($B516,'Выгр Торг'!$B:$B,0))</f>
        <v>Боковые зеркала "АТП" "стиль Гранта" с электроприводом, обогревом, повторителем для Лада Нива 4х4, Нива 4x4 Урбан</v>
      </c>
      <c r="B516" s="88">
        <v>137595</v>
      </c>
      <c r="C516" s="72">
        <f>VLOOKUP($B516,'Выгр Торг'!$B:$P,C$1,0)</f>
        <v>89128</v>
      </c>
      <c r="D516" s="71" t="str">
        <f>VLOOKUP($B516,'Выгр Торг'!$B:$P,D$1,0)</f>
        <v>Боковые зеркала "АТП" "стиль Гранта" с электроприводом, обогревом, повторителем для Лада Нива 4х4, Нива 4x4 Урбан (В цвет, Борнео (темный серебристо-серый, 633))</v>
      </c>
      <c r="E516" s="72" t="str">
        <f>VLOOKUP($B516,'Выгр Торг'!$B:$P,E$1,0)</f>
        <v>Y</v>
      </c>
      <c r="F516" s="72" t="str">
        <f>VLOOKUP($B516,'Выгр Торг'!$B:$P,F$1,0)</f>
        <v>1</v>
      </c>
      <c r="G516" s="36" t="s">
        <v>982</v>
      </c>
      <c r="H516" s="28">
        <v>69578</v>
      </c>
      <c r="I516" s="53">
        <f>INDEX($I:$I,MATCH($H516,$C:$C,0))</f>
        <v>600</v>
      </c>
      <c r="J516" s="5" t="s">
        <v>3410</v>
      </c>
      <c r="K516" s="56">
        <f>INDEX($K:$K,MATCH($H516,$C:$C,0))+I516</f>
        <v>3700</v>
      </c>
      <c r="L516" s="14">
        <f>VLOOKUP(K516,Наценка!$A$1:$B$8,2,1)</f>
        <v>1.4</v>
      </c>
      <c r="M516" s="56">
        <f>INDEX($M:$M,MATCH($H516,$C:$C,0))+I516*$M$2</f>
        <v>5270</v>
      </c>
      <c r="N516" s="57">
        <f t="shared" si="63"/>
        <v>5290</v>
      </c>
      <c r="O516" s="72">
        <f>VLOOKUP($B516,'Выгр Торг'!$B:$P,O$1,0)</f>
        <v>3700</v>
      </c>
      <c r="P516" s="72">
        <f>VLOOKUP($B516,'Выгр Торг'!$B:$P,P$1,0)</f>
        <v>5390</v>
      </c>
      <c r="Q516" s="42">
        <f t="shared" ref="Q516:Q580" si="64">O516-K516</f>
        <v>0</v>
      </c>
      <c r="R516" s="42">
        <f t="shared" ref="R516:R580" si="65">P516-N516</f>
        <v>100</v>
      </c>
      <c r="S516" s="85">
        <f t="shared" ref="S516:S579" si="66">IFERROR(ROUND(N516*(1-$S$2),),"")</f>
        <v>5290</v>
      </c>
      <c r="T516" s="60">
        <f>IFERROR(VLOOKUP($B516,'Из ГУГЛа'!$B:$G,4,0)*U516+V516,VLOOKUP($B516,'Из ГУГЛа'!$B:$G,4,0))</f>
        <v>5190</v>
      </c>
      <c r="U516" s="15">
        <v>1</v>
      </c>
      <c r="V516" s="76">
        <f>INDEX($AA:$AA,MATCH($H516,$C:$C,0))</f>
        <v>600</v>
      </c>
      <c r="W516" s="74">
        <f t="shared" ref="W516:W580" si="67">IFERROR(S516/K516-1,"")</f>
        <v>0.42972972972972978</v>
      </c>
      <c r="X516" s="74">
        <f t="shared" ref="X516:X580" si="68">IFERROR((Z516-S516)/Z516,"")</f>
        <v>-1.9267822736030827E-2</v>
      </c>
      <c r="Y516" s="74">
        <f t="shared" ref="Y516:Y580" si="69">IFERROR(IF(Z516="","",Z516/K516-1),"")</f>
        <v>0.40270270270270281</v>
      </c>
      <c r="Z516" s="76">
        <f>INDEX($Z:$Z,MATCH($H516,$C:$C,0))+V516</f>
        <v>5190</v>
      </c>
      <c r="AB516" s="43" t="str">
        <f>INDEX($AB:$AB,MATCH($H516,$C:$C,0))</f>
        <v>https://motorring.ru/product/6880-bokovye-zerkala-urban-elektroprivodom-obogrevom</v>
      </c>
    </row>
    <row r="517" spans="1:28" ht="75" x14ac:dyDescent="0.25">
      <c r="A517" s="71" t="str">
        <f>INDEX('Выгр Торг'!$A:$A,MATCH($B517,'Выгр Торг'!$B:$B,0))</f>
        <v>Боковые зеркала "АТП" "стиль Гранта" с электроприводом, обогревом, повторителем для Лада Нива 4х4, Нива 4x4 Урбан</v>
      </c>
      <c r="B517" s="88">
        <v>137596</v>
      </c>
      <c r="C517" s="72">
        <f>VLOOKUP($B517,'Выгр Торг'!$B:$P,C$1,0)</f>
        <v>89129</v>
      </c>
      <c r="D517" s="71" t="str">
        <f>VLOOKUP($B517,'Выгр Торг'!$B:$P,D$1,0)</f>
        <v>Боковые зеркала "АТП" "стиль Гранта" с электроприводом, обогревом, повторителем для Лада Нива 4х4, Нива 4x4 Урбан (В цвет, Гравилат (оливковый, 306))</v>
      </c>
      <c r="E517" s="72" t="str">
        <f>VLOOKUP($B517,'Выгр Торг'!$B:$P,E$1,0)</f>
        <v>Y</v>
      </c>
      <c r="F517" s="72" t="str">
        <f>VLOOKUP($B517,'Выгр Торг'!$B:$P,F$1,0)</f>
        <v>1</v>
      </c>
      <c r="G517" s="36" t="s">
        <v>982</v>
      </c>
      <c r="H517" s="28">
        <v>69578</v>
      </c>
      <c r="I517" s="53">
        <f>INDEX($I:$I,MATCH($H517,$C:$C,0))</f>
        <v>600</v>
      </c>
      <c r="J517" s="5" t="s">
        <v>3410</v>
      </c>
      <c r="K517" s="56">
        <f>INDEX($K:$K,MATCH($H517,$C:$C,0))+I517</f>
        <v>3700</v>
      </c>
      <c r="L517" s="14">
        <f>VLOOKUP(K517,Наценка!$A$1:$B$8,2,1)</f>
        <v>1.4</v>
      </c>
      <c r="M517" s="56">
        <f>INDEX($M:$M,MATCH($H517,$C:$C,0))+I517*$M$2</f>
        <v>5270</v>
      </c>
      <c r="N517" s="57">
        <f t="shared" si="63"/>
        <v>5290</v>
      </c>
      <c r="O517" s="72">
        <f>VLOOKUP($B517,'Выгр Торг'!$B:$P,O$1,0)</f>
        <v>3700</v>
      </c>
      <c r="P517" s="72">
        <f>VLOOKUP($B517,'Выгр Торг'!$B:$P,P$1,0)</f>
        <v>5390</v>
      </c>
      <c r="Q517" s="42">
        <f t="shared" si="64"/>
        <v>0</v>
      </c>
      <c r="R517" s="42">
        <f t="shared" si="65"/>
        <v>100</v>
      </c>
      <c r="S517" s="85">
        <f t="shared" si="66"/>
        <v>5290</v>
      </c>
      <c r="T517" s="60">
        <f>IFERROR(VLOOKUP($B517,'Из ГУГЛа'!$B:$G,4,0)*U517+V517,VLOOKUP($B517,'Из ГУГЛа'!$B:$G,4,0))</f>
        <v>5190</v>
      </c>
      <c r="U517" s="15">
        <v>1</v>
      </c>
      <c r="V517" s="76">
        <f>INDEX($AA:$AA,MATCH($H517,$C:$C,0))</f>
        <v>600</v>
      </c>
      <c r="W517" s="74">
        <f t="shared" si="67"/>
        <v>0.42972972972972978</v>
      </c>
      <c r="X517" s="74">
        <f t="shared" si="68"/>
        <v>-1.9267822736030827E-2</v>
      </c>
      <c r="Y517" s="74">
        <f t="shared" si="69"/>
        <v>0.40270270270270281</v>
      </c>
      <c r="Z517" s="76">
        <f>INDEX($Z:$Z,MATCH($H517,$C:$C,0))+V517</f>
        <v>5190</v>
      </c>
      <c r="AB517" s="43" t="str">
        <f>INDEX($AB:$AB,MATCH($H517,$C:$C,0))</f>
        <v>https://motorring.ru/product/6880-bokovye-zerkala-urban-elektroprivodom-obogrevom</v>
      </c>
    </row>
    <row r="518" spans="1:28" ht="75" x14ac:dyDescent="0.25">
      <c r="A518" s="71" t="str">
        <f>INDEX('Выгр Торг'!$A:$A,MATCH($B518,'Выгр Торг'!$B:$B,0))</f>
        <v>Боковые зеркала "АТП" "стиль Гранта" с электроприводом, обогревом, повторителем для Лада Нива 4х4, Нива 4x4 Урбан</v>
      </c>
      <c r="B518" s="88">
        <v>137597</v>
      </c>
      <c r="C518" s="72">
        <f>VLOOKUP($B518,'Выгр Торг'!$B:$P,C$1,0)</f>
        <v>89130</v>
      </c>
      <c r="D518" s="71" t="str">
        <f>VLOOKUP($B518,'Выгр Торг'!$B:$P,D$1,0)</f>
        <v>Боковые зеркала "АТП" "стиль Гранта" с электроприводом, обогревом, повторителем для Лада Нива 4х4, Нива 4x4 Урбан (В цвет, Карма (темно-фиолетовый, 114))</v>
      </c>
      <c r="E518" s="72" t="str">
        <f>VLOOKUP($B518,'Выгр Торг'!$B:$P,E$1,0)</f>
        <v>Y</v>
      </c>
      <c r="F518" s="72" t="str">
        <f>VLOOKUP($B518,'Выгр Торг'!$B:$P,F$1,0)</f>
        <v>1</v>
      </c>
      <c r="G518" s="36" t="s">
        <v>982</v>
      </c>
      <c r="H518" s="28">
        <v>69578</v>
      </c>
      <c r="I518" s="53">
        <f>INDEX($I:$I,MATCH($H518,$C:$C,0))</f>
        <v>600</v>
      </c>
      <c r="J518" s="5" t="s">
        <v>3410</v>
      </c>
      <c r="K518" s="56">
        <f>INDEX($K:$K,MATCH($H518,$C:$C,0))+I518</f>
        <v>3700</v>
      </c>
      <c r="L518" s="14">
        <f>VLOOKUP(K518,Наценка!$A$1:$B$8,2,1)</f>
        <v>1.4</v>
      </c>
      <c r="M518" s="56">
        <f>INDEX($M:$M,MATCH($H518,$C:$C,0))+I518*$M$2</f>
        <v>5270</v>
      </c>
      <c r="N518" s="57">
        <f t="shared" si="63"/>
        <v>5290</v>
      </c>
      <c r="O518" s="72">
        <f>VLOOKUP($B518,'Выгр Торг'!$B:$P,O$1,0)</f>
        <v>3700</v>
      </c>
      <c r="P518" s="72">
        <f>VLOOKUP($B518,'Выгр Торг'!$B:$P,P$1,0)</f>
        <v>5390</v>
      </c>
      <c r="Q518" s="42">
        <f t="shared" si="64"/>
        <v>0</v>
      </c>
      <c r="R518" s="42">
        <f t="shared" si="65"/>
        <v>100</v>
      </c>
      <c r="S518" s="85">
        <f t="shared" si="66"/>
        <v>5290</v>
      </c>
      <c r="T518" s="60">
        <f>IFERROR(VLOOKUP($B518,'Из ГУГЛа'!$B:$G,4,0)*U518+V518,VLOOKUP($B518,'Из ГУГЛа'!$B:$G,4,0))</f>
        <v>5190</v>
      </c>
      <c r="U518" s="15">
        <v>1</v>
      </c>
      <c r="V518" s="76">
        <f>INDEX($AA:$AA,MATCH($H518,$C:$C,0))</f>
        <v>600</v>
      </c>
      <c r="W518" s="74">
        <f t="shared" si="67"/>
        <v>0.42972972972972978</v>
      </c>
      <c r="X518" s="74">
        <f t="shared" si="68"/>
        <v>-1.9267822736030827E-2</v>
      </c>
      <c r="Y518" s="74">
        <f t="shared" si="69"/>
        <v>0.40270270270270281</v>
      </c>
      <c r="Z518" s="76">
        <f>INDEX($Z:$Z,MATCH($H518,$C:$C,0))+V518</f>
        <v>5190</v>
      </c>
      <c r="AB518" s="43" t="str">
        <f>INDEX($AB:$AB,MATCH($H518,$C:$C,0))</f>
        <v>https://motorring.ru/product/6880-bokovye-zerkala-urban-elektroprivodom-obogrevom</v>
      </c>
    </row>
    <row r="519" spans="1:28" ht="75" x14ac:dyDescent="0.25">
      <c r="A519" s="71" t="str">
        <f>INDEX('Выгр Торг'!$A:$A,MATCH($B519,'Выгр Торг'!$B:$B,0))</f>
        <v>Боковые зеркала "АТП" "стиль Гранта" с электроприводом, обогревом, повторителем для Лада Нива 4х4, Нива 4x4 Урбан</v>
      </c>
      <c r="B519" s="88">
        <v>137598</v>
      </c>
      <c r="C519" s="72">
        <f>VLOOKUP($B519,'Выгр Торг'!$B:$P,C$1,0)</f>
        <v>89131</v>
      </c>
      <c r="D519" s="71" t="str">
        <f>VLOOKUP($B519,'Выгр Торг'!$B:$P,D$1,0)</f>
        <v>Боковые зеркала "АТП" "стиль Гранта" с электроприводом, обогревом, повторителем для Лада Нива 4х4, Нива 4x4 Урбан (В цвет, Мурена (сине-зеленый, 377))</v>
      </c>
      <c r="E519" s="72" t="str">
        <f>VLOOKUP($B519,'Выгр Торг'!$B:$P,E$1,0)</f>
        <v>Y</v>
      </c>
      <c r="F519" s="72" t="str">
        <f>VLOOKUP($B519,'Выгр Торг'!$B:$P,F$1,0)</f>
        <v>1</v>
      </c>
      <c r="G519" s="36" t="s">
        <v>982</v>
      </c>
      <c r="H519" s="28">
        <v>69578</v>
      </c>
      <c r="I519" s="53">
        <f>INDEX($I:$I,MATCH($H519,$C:$C,0))</f>
        <v>600</v>
      </c>
      <c r="J519" s="5" t="s">
        <v>3410</v>
      </c>
      <c r="K519" s="56">
        <f>INDEX($K:$K,MATCH($H519,$C:$C,0))+I519</f>
        <v>3700</v>
      </c>
      <c r="L519" s="14">
        <f>VLOOKUP(K519,Наценка!$A$1:$B$8,2,1)</f>
        <v>1.4</v>
      </c>
      <c r="M519" s="56">
        <f>INDEX($M:$M,MATCH($H519,$C:$C,0))+I519*$M$2</f>
        <v>5270</v>
      </c>
      <c r="N519" s="57">
        <f t="shared" si="63"/>
        <v>5290</v>
      </c>
      <c r="O519" s="72">
        <f>VLOOKUP($B519,'Выгр Торг'!$B:$P,O$1,0)</f>
        <v>3700</v>
      </c>
      <c r="P519" s="72">
        <f>VLOOKUP($B519,'Выгр Торг'!$B:$P,P$1,0)</f>
        <v>5390</v>
      </c>
      <c r="Q519" s="42">
        <f t="shared" si="64"/>
        <v>0</v>
      </c>
      <c r="R519" s="42">
        <f t="shared" si="65"/>
        <v>100</v>
      </c>
      <c r="S519" s="85">
        <f t="shared" si="66"/>
        <v>5290</v>
      </c>
      <c r="T519" s="60">
        <f>IFERROR(VLOOKUP($B519,'Из ГУГЛа'!$B:$G,4,0)*U519+V519,VLOOKUP($B519,'Из ГУГЛа'!$B:$G,4,0))</f>
        <v>5190</v>
      </c>
      <c r="U519" s="15">
        <v>1</v>
      </c>
      <c r="V519" s="76">
        <f>INDEX($AA:$AA,MATCH($H519,$C:$C,0))</f>
        <v>600</v>
      </c>
      <c r="W519" s="74">
        <f t="shared" si="67"/>
        <v>0.42972972972972978</v>
      </c>
      <c r="X519" s="74">
        <f t="shared" si="68"/>
        <v>-1.9267822736030827E-2</v>
      </c>
      <c r="Y519" s="74">
        <f t="shared" si="69"/>
        <v>0.40270270270270281</v>
      </c>
      <c r="Z519" s="76">
        <f>INDEX($Z:$Z,MATCH($H519,$C:$C,0))+V519</f>
        <v>5190</v>
      </c>
      <c r="AB519" s="43" t="str">
        <f>INDEX($AB:$AB,MATCH($H519,$C:$C,0))</f>
        <v>https://motorring.ru/product/6880-bokovye-zerkala-urban-elektroprivodom-obogrevom</v>
      </c>
    </row>
    <row r="520" spans="1:28" ht="75" x14ac:dyDescent="0.25">
      <c r="A520" s="71" t="str">
        <f>INDEX('Выгр Торг'!$A:$A,MATCH($B520,'Выгр Торг'!$B:$B,0))</f>
        <v>Боковые зеркала "АТП" "стиль Гранта" с электроприводом, обогревом, повторителем для Лада Нива 4х4, Нива 4x4 Урбан</v>
      </c>
      <c r="B520" s="88">
        <v>137599</v>
      </c>
      <c r="C520" s="72">
        <f>VLOOKUP($B520,'Выгр Торг'!$B:$P,C$1,0)</f>
        <v>89132</v>
      </c>
      <c r="D520" s="71" t="str">
        <f>VLOOKUP($B520,'Выгр Торг'!$B:$P,D$1,0)</f>
        <v>Боковые зеркала "АТП" "стиль Гранта" с электроприводом, обогревом, повторителем для Лада Нива 4х4, Нива 4x4 Урбан (В цвет, Несси (темно-зеленый, 368))</v>
      </c>
      <c r="E520" s="72" t="str">
        <f>VLOOKUP($B520,'Выгр Торг'!$B:$P,E$1,0)</f>
        <v>Y</v>
      </c>
      <c r="F520" s="72" t="str">
        <f>VLOOKUP($B520,'Выгр Торг'!$B:$P,F$1,0)</f>
        <v>1</v>
      </c>
      <c r="G520" s="36" t="s">
        <v>982</v>
      </c>
      <c r="H520" s="28">
        <v>69578</v>
      </c>
      <c r="I520" s="53">
        <f>INDEX($I:$I,MATCH($H520,$C:$C,0))</f>
        <v>600</v>
      </c>
      <c r="J520" s="5" t="s">
        <v>3410</v>
      </c>
      <c r="K520" s="56">
        <f>INDEX($K:$K,MATCH($H520,$C:$C,0))+I520</f>
        <v>3700</v>
      </c>
      <c r="L520" s="14">
        <f>VLOOKUP(K520,Наценка!$A$1:$B$8,2,1)</f>
        <v>1.4</v>
      </c>
      <c r="M520" s="56">
        <f>INDEX($M:$M,MATCH($H520,$C:$C,0))+I520*$M$2</f>
        <v>5270</v>
      </c>
      <c r="N520" s="57">
        <f t="shared" si="63"/>
        <v>5290</v>
      </c>
      <c r="O520" s="72">
        <f>VLOOKUP($B520,'Выгр Торг'!$B:$P,O$1,0)</f>
        <v>3700</v>
      </c>
      <c r="P520" s="72">
        <f>VLOOKUP($B520,'Выгр Торг'!$B:$P,P$1,0)</f>
        <v>5390</v>
      </c>
      <c r="Q520" s="42">
        <f t="shared" si="64"/>
        <v>0</v>
      </c>
      <c r="R520" s="42">
        <f t="shared" si="65"/>
        <v>100</v>
      </c>
      <c r="S520" s="85">
        <f t="shared" si="66"/>
        <v>5290</v>
      </c>
      <c r="T520" s="60">
        <f>IFERROR(VLOOKUP($B520,'Из ГУГЛа'!$B:$G,4,0)*U520+V520,VLOOKUP($B520,'Из ГУГЛа'!$B:$G,4,0))</f>
        <v>5190</v>
      </c>
      <c r="U520" s="15">
        <v>1</v>
      </c>
      <c r="V520" s="76">
        <f>INDEX($AA:$AA,MATCH($H520,$C:$C,0))</f>
        <v>600</v>
      </c>
      <c r="W520" s="74">
        <f t="shared" si="67"/>
        <v>0.42972972972972978</v>
      </c>
      <c r="X520" s="74">
        <f t="shared" si="68"/>
        <v>-1.9267822736030827E-2</v>
      </c>
      <c r="Y520" s="74">
        <f t="shared" si="69"/>
        <v>0.40270270270270281</v>
      </c>
      <c r="Z520" s="76">
        <f>INDEX($Z:$Z,MATCH($H520,$C:$C,0))+V520</f>
        <v>5190</v>
      </c>
      <c r="AB520" s="43" t="str">
        <f>INDEX($AB:$AB,MATCH($H520,$C:$C,0))</f>
        <v>https://motorring.ru/product/6880-bokovye-zerkala-urban-elektroprivodom-obogrevom</v>
      </c>
    </row>
    <row r="521" spans="1:28" ht="75" x14ac:dyDescent="0.25">
      <c r="A521" s="71" t="str">
        <f>INDEX('Выгр Торг'!$A:$A,MATCH($B521,'Выгр Торг'!$B:$B,0))</f>
        <v>Боковые зеркала "АТП" "стиль Гранта" с электроприводом, обогревом, повторителем для Лада Нива 4х4, Нива 4x4 Урбан</v>
      </c>
      <c r="B521" s="88">
        <v>137600</v>
      </c>
      <c r="C521" s="72">
        <f>VLOOKUP($B521,'Выгр Торг'!$B:$P,C$1,0)</f>
        <v>89133</v>
      </c>
      <c r="D521" s="71" t="str">
        <f>VLOOKUP($B521,'Выгр Торг'!$B:$P,D$1,0)</f>
        <v>Боковые зеркала "АТП" "стиль Гранта" с электроприводом, обогревом, повторителем для Лада Нива 4х4, Нива 4x4 Урбан (В цвет, Океан (темно-синий, 449))</v>
      </c>
      <c r="E521" s="72" t="str">
        <f>VLOOKUP($B521,'Выгр Торг'!$B:$P,E$1,0)</f>
        <v>Y</v>
      </c>
      <c r="F521" s="72" t="str">
        <f>VLOOKUP($B521,'Выгр Торг'!$B:$P,F$1,0)</f>
        <v>1</v>
      </c>
      <c r="G521" s="36" t="s">
        <v>982</v>
      </c>
      <c r="H521" s="28">
        <v>69578</v>
      </c>
      <c r="I521" s="53">
        <f>INDEX($I:$I,MATCH($H521,$C:$C,0))</f>
        <v>600</v>
      </c>
      <c r="J521" s="5" t="s">
        <v>3410</v>
      </c>
      <c r="K521" s="56">
        <f>INDEX($K:$K,MATCH($H521,$C:$C,0))+I521</f>
        <v>3700</v>
      </c>
      <c r="L521" s="14">
        <f>VLOOKUP(K521,Наценка!$A$1:$B$8,2,1)</f>
        <v>1.4</v>
      </c>
      <c r="M521" s="56">
        <f>INDEX($M:$M,MATCH($H521,$C:$C,0))+I521*$M$2</f>
        <v>5270</v>
      </c>
      <c r="N521" s="57">
        <f t="shared" si="63"/>
        <v>5290</v>
      </c>
      <c r="O521" s="72">
        <f>VLOOKUP($B521,'Выгр Торг'!$B:$P,O$1,0)</f>
        <v>3700</v>
      </c>
      <c r="P521" s="72">
        <f>VLOOKUP($B521,'Выгр Торг'!$B:$P,P$1,0)</f>
        <v>5390</v>
      </c>
      <c r="Q521" s="42">
        <f t="shared" si="64"/>
        <v>0</v>
      </c>
      <c r="R521" s="42">
        <f t="shared" si="65"/>
        <v>100</v>
      </c>
      <c r="S521" s="85">
        <f t="shared" si="66"/>
        <v>5290</v>
      </c>
      <c r="T521" s="60">
        <f>IFERROR(VLOOKUP($B521,'Из ГУГЛа'!$B:$G,4,0)*U521+V521,VLOOKUP($B521,'Из ГУГЛа'!$B:$G,4,0))</f>
        <v>5190</v>
      </c>
      <c r="U521" s="15">
        <v>1</v>
      </c>
      <c r="V521" s="76">
        <f>INDEX($AA:$AA,MATCH($H521,$C:$C,0))</f>
        <v>600</v>
      </c>
      <c r="W521" s="74">
        <f t="shared" si="67"/>
        <v>0.42972972972972978</v>
      </c>
      <c r="X521" s="74">
        <f t="shared" si="68"/>
        <v>-1.9267822736030827E-2</v>
      </c>
      <c r="Y521" s="74">
        <f t="shared" si="69"/>
        <v>0.40270270270270281</v>
      </c>
      <c r="Z521" s="76">
        <f>INDEX($Z:$Z,MATCH($H521,$C:$C,0))+V521</f>
        <v>5190</v>
      </c>
      <c r="AB521" s="43" t="str">
        <f>INDEX($AB:$AB,MATCH($H521,$C:$C,0))</f>
        <v>https://motorring.ru/product/6880-bokovye-zerkala-urban-elektroprivodom-obogrevom</v>
      </c>
    </row>
    <row r="522" spans="1:28" ht="75" x14ac:dyDescent="0.25">
      <c r="A522" s="71" t="str">
        <f>INDEX('Выгр Торг'!$A:$A,MATCH($B522,'Выгр Торг'!$B:$B,0))</f>
        <v>Боковые зеркала "АТП" "стиль Гранта" с электроприводом, обогревом, повторителем для Лада Нива 4х4, Нива 4x4 Урбан</v>
      </c>
      <c r="B522" s="88">
        <v>137601</v>
      </c>
      <c r="C522" s="72">
        <f>VLOOKUP($B522,'Выгр Торг'!$B:$P,C$1,0)</f>
        <v>89134</v>
      </c>
      <c r="D522" s="71" t="str">
        <f>VLOOKUP($B522,'Выгр Торг'!$B:$P,D$1,0)</f>
        <v>Боковые зеркала "АТП" "стиль Гранта" с электроприводом, обогревом, повторителем для Лада Нива 4х4, Нива 4x4 Урбан (В цвет, Пантера (черная база, 672))</v>
      </c>
      <c r="E522" s="72" t="str">
        <f>VLOOKUP($B522,'Выгр Торг'!$B:$P,E$1,0)</f>
        <v>Y</v>
      </c>
      <c r="F522" s="72" t="str">
        <f>VLOOKUP($B522,'Выгр Торг'!$B:$P,F$1,0)</f>
        <v>1</v>
      </c>
      <c r="G522" s="36" t="s">
        <v>982</v>
      </c>
      <c r="H522" s="28">
        <v>69578</v>
      </c>
      <c r="I522" s="53">
        <f>INDEX($I:$I,MATCH($H522,$C:$C,0))</f>
        <v>600</v>
      </c>
      <c r="J522" s="5" t="s">
        <v>3410</v>
      </c>
      <c r="K522" s="56">
        <f>INDEX($K:$K,MATCH($H522,$C:$C,0))+I522</f>
        <v>3700</v>
      </c>
      <c r="L522" s="14">
        <f>VLOOKUP(K522,Наценка!$A$1:$B$8,2,1)</f>
        <v>1.4</v>
      </c>
      <c r="M522" s="56">
        <f>INDEX($M:$M,MATCH($H522,$C:$C,0))+I522*$M$2</f>
        <v>5270</v>
      </c>
      <c r="N522" s="57">
        <f t="shared" si="63"/>
        <v>5290</v>
      </c>
      <c r="O522" s="72">
        <f>VLOOKUP($B522,'Выгр Торг'!$B:$P,O$1,0)</f>
        <v>3700</v>
      </c>
      <c r="P522" s="72">
        <f>VLOOKUP($B522,'Выгр Торг'!$B:$P,P$1,0)</f>
        <v>5390</v>
      </c>
      <c r="Q522" s="42">
        <f t="shared" si="64"/>
        <v>0</v>
      </c>
      <c r="R522" s="42">
        <f t="shared" si="65"/>
        <v>100</v>
      </c>
      <c r="S522" s="85">
        <f t="shared" si="66"/>
        <v>5290</v>
      </c>
      <c r="T522" s="60">
        <f>IFERROR(VLOOKUP($B522,'Из ГУГЛа'!$B:$G,4,0)*U522+V522,VLOOKUP($B522,'Из ГУГЛа'!$B:$G,4,0))</f>
        <v>5190</v>
      </c>
      <c r="U522" s="15">
        <v>1</v>
      </c>
      <c r="V522" s="76">
        <f>INDEX($AA:$AA,MATCH($H522,$C:$C,0))</f>
        <v>600</v>
      </c>
      <c r="W522" s="74">
        <f t="shared" si="67"/>
        <v>0.42972972972972978</v>
      </c>
      <c r="X522" s="74">
        <f t="shared" si="68"/>
        <v>-1.9267822736030827E-2</v>
      </c>
      <c r="Y522" s="74">
        <f t="shared" si="69"/>
        <v>0.40270270270270281</v>
      </c>
      <c r="Z522" s="76">
        <f>INDEX($Z:$Z,MATCH($H522,$C:$C,0))+V522</f>
        <v>5190</v>
      </c>
      <c r="AB522" s="43" t="str">
        <f>INDEX($AB:$AB,MATCH($H522,$C:$C,0))</f>
        <v>https://motorring.ru/product/6880-bokovye-zerkala-urban-elektroprivodom-obogrevom</v>
      </c>
    </row>
    <row r="523" spans="1:28" ht="75" x14ac:dyDescent="0.25">
      <c r="A523" s="71" t="str">
        <f>INDEX('Выгр Торг'!$A:$A,MATCH($B523,'Выгр Торг'!$B:$B,0))</f>
        <v>Боковые зеркала "АТП" "стиль Гранта" с электроприводом, обогревом, повторителем для Лада Нива 4х4, Нива 4x4 Урбан</v>
      </c>
      <c r="B523" s="88">
        <v>137602</v>
      </c>
      <c r="C523" s="72">
        <f>VLOOKUP($B523,'Выгр Торг'!$B:$P,C$1,0)</f>
        <v>89135</v>
      </c>
      <c r="D523" s="71" t="str">
        <f>VLOOKUP($B523,'Выгр Торг'!$B:$P,D$1,0)</f>
        <v>Боковые зеркала "АТП" "стиль Гранта" с электроприводом, обогревом, повторителем для Лада Нива 4х4, Нива 4x4 Урбан (В цвет, Сити (золотисто-коричневый, 231))</v>
      </c>
      <c r="E523" s="72" t="str">
        <f>VLOOKUP($B523,'Выгр Торг'!$B:$P,E$1,0)</f>
        <v>Y</v>
      </c>
      <c r="F523" s="72" t="str">
        <f>VLOOKUP($B523,'Выгр Торг'!$B:$P,F$1,0)</f>
        <v>1</v>
      </c>
      <c r="G523" s="36" t="s">
        <v>982</v>
      </c>
      <c r="H523" s="28">
        <v>69578</v>
      </c>
      <c r="I523" s="53">
        <f>INDEX($I:$I,MATCH($H523,$C:$C,0))</f>
        <v>600</v>
      </c>
      <c r="J523" s="5" t="s">
        <v>3410</v>
      </c>
      <c r="K523" s="56">
        <f>INDEX($K:$K,MATCH($H523,$C:$C,0))+I523</f>
        <v>3700</v>
      </c>
      <c r="L523" s="14">
        <f>VLOOKUP(K523,Наценка!$A$1:$B$8,2,1)</f>
        <v>1.4</v>
      </c>
      <c r="M523" s="56">
        <f>INDEX($M:$M,MATCH($H523,$C:$C,0))+I523*$M$2</f>
        <v>5270</v>
      </c>
      <c r="N523" s="57">
        <f t="shared" si="63"/>
        <v>5290</v>
      </c>
      <c r="O523" s="72">
        <f>VLOOKUP($B523,'Выгр Торг'!$B:$P,O$1,0)</f>
        <v>3700</v>
      </c>
      <c r="P523" s="72">
        <f>VLOOKUP($B523,'Выгр Торг'!$B:$P,P$1,0)</f>
        <v>5390</v>
      </c>
      <c r="Q523" s="42">
        <f t="shared" si="64"/>
        <v>0</v>
      </c>
      <c r="R523" s="42">
        <f t="shared" si="65"/>
        <v>100</v>
      </c>
      <c r="S523" s="85">
        <f t="shared" si="66"/>
        <v>5290</v>
      </c>
      <c r="T523" s="60">
        <f>IFERROR(VLOOKUP($B523,'Из ГУГЛа'!$B:$G,4,0)*U523+V523,VLOOKUP($B523,'Из ГУГЛа'!$B:$G,4,0))</f>
        <v>5190</v>
      </c>
      <c r="U523" s="15">
        <v>1</v>
      </c>
      <c r="V523" s="76">
        <f>INDEX($AA:$AA,MATCH($H523,$C:$C,0))</f>
        <v>600</v>
      </c>
      <c r="W523" s="74">
        <f t="shared" si="67"/>
        <v>0.42972972972972978</v>
      </c>
      <c r="X523" s="74">
        <f t="shared" si="68"/>
        <v>-1.9267822736030827E-2</v>
      </c>
      <c r="Y523" s="74">
        <f t="shared" si="69"/>
        <v>0.40270270270270281</v>
      </c>
      <c r="Z523" s="76">
        <f>INDEX($Z:$Z,MATCH($H523,$C:$C,0))+V523</f>
        <v>5190</v>
      </c>
      <c r="AB523" s="43" t="str">
        <f>INDEX($AB:$AB,MATCH($H523,$C:$C,0))</f>
        <v>https://motorring.ru/product/6880-bokovye-zerkala-urban-elektroprivodom-obogrevom</v>
      </c>
    </row>
    <row r="524" spans="1:28" ht="75" x14ac:dyDescent="0.25">
      <c r="A524" s="71" t="str">
        <f>INDEX('Выгр Торг'!$A:$A,MATCH($B524,'Выгр Торг'!$B:$B,0))</f>
        <v>Боковые зеркала "АТП" "стиль Гранта" с электроприводом, обогревом, повторителем для Лада Нива 4х4, Нива 4x4 Урбан</v>
      </c>
      <c r="B524" s="88">
        <v>137603</v>
      </c>
      <c r="C524" s="72">
        <f>VLOOKUP($B524,'Выгр Торг'!$B:$P,C$1,0)</f>
        <v>89136</v>
      </c>
      <c r="D524" s="71" t="str">
        <f>VLOOKUP($B524,'Выгр Торг'!$B:$P,D$1,0)</f>
        <v>Боковые зеркала "АТП" "стиль Гранта" с электроприводом, обогревом, повторителем для Лада Нива 4х4, Нива 4x4 Урбан (В цвет, Терра (коричневый, 507))</v>
      </c>
      <c r="E524" s="72" t="str">
        <f>VLOOKUP($B524,'Выгр Торг'!$B:$P,E$1,0)</f>
        <v>Y</v>
      </c>
      <c r="F524" s="72" t="str">
        <f>VLOOKUP($B524,'Выгр Торг'!$B:$P,F$1,0)</f>
        <v>1</v>
      </c>
      <c r="G524" s="36" t="s">
        <v>982</v>
      </c>
      <c r="H524" s="28">
        <v>69578</v>
      </c>
      <c r="I524" s="53">
        <f>INDEX($I:$I,MATCH($H524,$C:$C,0))</f>
        <v>600</v>
      </c>
      <c r="J524" s="5" t="s">
        <v>3410</v>
      </c>
      <c r="K524" s="56">
        <f>INDEX($K:$K,MATCH($H524,$C:$C,0))+I524</f>
        <v>3700</v>
      </c>
      <c r="L524" s="14">
        <f>VLOOKUP(K524,Наценка!$A$1:$B$8,2,1)</f>
        <v>1.4</v>
      </c>
      <c r="M524" s="56">
        <f>INDEX($M:$M,MATCH($H524,$C:$C,0))+I524*$M$2</f>
        <v>5270</v>
      </c>
      <c r="N524" s="57">
        <f t="shared" si="63"/>
        <v>5290</v>
      </c>
      <c r="O524" s="72">
        <f>VLOOKUP($B524,'Выгр Торг'!$B:$P,O$1,0)</f>
        <v>3700</v>
      </c>
      <c r="P524" s="72">
        <f>VLOOKUP($B524,'Выгр Торг'!$B:$P,P$1,0)</f>
        <v>5390</v>
      </c>
      <c r="Q524" s="42">
        <f t="shared" si="64"/>
        <v>0</v>
      </c>
      <c r="R524" s="42">
        <f t="shared" si="65"/>
        <v>100</v>
      </c>
      <c r="S524" s="85">
        <f t="shared" si="66"/>
        <v>5290</v>
      </c>
      <c r="T524" s="60">
        <f>IFERROR(VLOOKUP($B524,'Из ГУГЛа'!$B:$G,4,0)*U524+V524,VLOOKUP($B524,'Из ГУГЛа'!$B:$G,4,0))</f>
        <v>5190</v>
      </c>
      <c r="U524" s="15">
        <v>1</v>
      </c>
      <c r="V524" s="76">
        <f>INDEX($AA:$AA,MATCH($H524,$C:$C,0))</f>
        <v>600</v>
      </c>
      <c r="W524" s="74">
        <f t="shared" si="67"/>
        <v>0.42972972972972978</v>
      </c>
      <c r="X524" s="74">
        <f t="shared" si="68"/>
        <v>-1.9267822736030827E-2</v>
      </c>
      <c r="Y524" s="74">
        <f t="shared" si="69"/>
        <v>0.40270270270270281</v>
      </c>
      <c r="Z524" s="76">
        <f>INDEX($Z:$Z,MATCH($H524,$C:$C,0))+V524</f>
        <v>5190</v>
      </c>
      <c r="AB524" s="43" t="str">
        <f>INDEX($AB:$AB,MATCH($H524,$C:$C,0))</f>
        <v>https://motorring.ru/product/6880-bokovye-zerkala-urban-elektroprivodom-obogrevom</v>
      </c>
    </row>
    <row r="525" spans="1:28" ht="75" x14ac:dyDescent="0.25">
      <c r="A525" s="71" t="str">
        <f>INDEX('Выгр Торг'!$A:$A,MATCH($B525,'Выгр Торг'!$B:$B,0))</f>
        <v>Боковые зеркала "АТП" "стиль Гранта" с электроприводом, обогревом, повторителем для Лада Нива 4х4, Нива 4x4 Урбан</v>
      </c>
      <c r="B525" s="88">
        <v>137604</v>
      </c>
      <c r="C525" s="72">
        <f>VLOOKUP($B525,'Выгр Торг'!$B:$P,C$1,0)</f>
        <v>69579</v>
      </c>
      <c r="D525" s="71" t="str">
        <f>VLOOKUP($B525,'Выгр Торг'!$B:$P,D$1,0)</f>
        <v>Боковые зеркала "АТП" "стиль Гранта" с электроприводом, обогревом, повторителем для Лада Нива 4х4, Нива 4x4 Урбан (В цвет, Уточнить у менеджера)</v>
      </c>
      <c r="E525" s="72" t="str">
        <f>VLOOKUP($B525,'Выгр Торг'!$B:$P,E$1,0)</f>
        <v>Y</v>
      </c>
      <c r="F525" s="72" t="str">
        <f>VLOOKUP($B525,'Выгр Торг'!$B:$P,F$1,0)</f>
        <v>1</v>
      </c>
      <c r="G525" s="36" t="s">
        <v>982</v>
      </c>
      <c r="H525" s="28">
        <v>69578</v>
      </c>
      <c r="I525" s="53">
        <f>INDEX($I:$I,MATCH($H525,$C:$C,0))</f>
        <v>600</v>
      </c>
      <c r="J525" s="5" t="s">
        <v>3410</v>
      </c>
      <c r="K525" s="56">
        <f>INDEX($K:$K,MATCH($H525,$C:$C,0))+I525</f>
        <v>3700</v>
      </c>
      <c r="L525" s="14">
        <f>VLOOKUP(K525,Наценка!$A$1:$B$8,2,1)</f>
        <v>1.4</v>
      </c>
      <c r="M525" s="56">
        <f>INDEX($M:$M,MATCH($H525,$C:$C,0))+I525*$M$2</f>
        <v>5270</v>
      </c>
      <c r="N525" s="57">
        <f t="shared" si="63"/>
        <v>5290</v>
      </c>
      <c r="O525" s="72">
        <f>VLOOKUP($B525,'Выгр Торг'!$B:$P,O$1,0)</f>
        <v>3700</v>
      </c>
      <c r="P525" s="72">
        <f>VLOOKUP($B525,'Выгр Торг'!$B:$P,P$1,0)</f>
        <v>5390</v>
      </c>
      <c r="Q525" s="42">
        <f t="shared" si="64"/>
        <v>0</v>
      </c>
      <c r="R525" s="42">
        <f t="shared" si="65"/>
        <v>100</v>
      </c>
      <c r="S525" s="85">
        <f t="shared" si="66"/>
        <v>5290</v>
      </c>
      <c r="T525" s="60">
        <f>IFERROR(VLOOKUP($B525,'Из ГУГЛа'!$B:$G,4,0)*U525+V525,VLOOKUP($B525,'Из ГУГЛа'!$B:$G,4,0))</f>
        <v>5190</v>
      </c>
      <c r="U525" s="15">
        <v>1</v>
      </c>
      <c r="V525" s="76">
        <f>INDEX($AA:$AA,MATCH($H525,$C:$C,0))</f>
        <v>600</v>
      </c>
      <c r="W525" s="74">
        <f t="shared" si="67"/>
        <v>0.42972972972972978</v>
      </c>
      <c r="X525" s="74">
        <f t="shared" si="68"/>
        <v>-1.9267822736030827E-2</v>
      </c>
      <c r="Y525" s="74">
        <f t="shared" si="69"/>
        <v>0.40270270270270281</v>
      </c>
      <c r="Z525" s="76">
        <f>INDEX($Z:$Z,MATCH($H525,$C:$C,0))+V525</f>
        <v>5190</v>
      </c>
      <c r="AB525" s="43" t="str">
        <f>INDEX($AB:$AB,MATCH($H525,$C:$C,0))</f>
        <v>https://motorring.ru/product/6880-bokovye-zerkala-urban-elektroprivodom-obogrevom</v>
      </c>
    </row>
    <row r="526" spans="1:28" ht="75" x14ac:dyDescent="0.25">
      <c r="A526" s="71" t="str">
        <f>INDEX('Выгр Торг'!$A:$A,MATCH($B526,'Выгр Торг'!$B:$B,0))</f>
        <v>Боковые зеркала "АТП" "стиль Гранта" с электроприводом, обогревом, повторителем для Лада Нива 4х4, Нива 4x4 Урбан</v>
      </c>
      <c r="B526" s="88">
        <v>137605</v>
      </c>
      <c r="C526" s="72">
        <f>VLOOKUP($B526,'Выгр Торг'!$B:$P,C$1,0)</f>
        <v>89137</v>
      </c>
      <c r="D526" s="71" t="str">
        <f>VLOOKUP($B526,'Выгр Торг'!$B:$P,D$1,0)</f>
        <v>Боковые зеркала "АТП" "стиль Гранта" с электроприводом, обогревом, повторителем для Лада Нива 4х4, Нива 4x4 Урбан (В цвет, Яшма (темно-вишневый, 140))</v>
      </c>
      <c r="E526" s="72" t="str">
        <f>VLOOKUP($B526,'Выгр Торг'!$B:$P,E$1,0)</f>
        <v>Y</v>
      </c>
      <c r="F526" s="72" t="str">
        <f>VLOOKUP($B526,'Выгр Торг'!$B:$P,F$1,0)</f>
        <v>1</v>
      </c>
      <c r="G526" s="36" t="s">
        <v>982</v>
      </c>
      <c r="H526" s="28">
        <v>69578</v>
      </c>
      <c r="I526" s="53">
        <f>INDEX($I:$I,MATCH($H526,$C:$C,0))</f>
        <v>600</v>
      </c>
      <c r="J526" s="5" t="s">
        <v>3410</v>
      </c>
      <c r="K526" s="56">
        <f>INDEX($K:$K,MATCH($H526,$C:$C,0))+I526</f>
        <v>3700</v>
      </c>
      <c r="L526" s="14">
        <f>VLOOKUP(K526,Наценка!$A$1:$B$8,2,1)</f>
        <v>1.4</v>
      </c>
      <c r="M526" s="56">
        <f>INDEX($M:$M,MATCH($H526,$C:$C,0))+I526*$M$2</f>
        <v>5270</v>
      </c>
      <c r="N526" s="57">
        <f t="shared" si="63"/>
        <v>5290</v>
      </c>
      <c r="O526" s="72">
        <f>VLOOKUP($B526,'Выгр Торг'!$B:$P,O$1,0)</f>
        <v>3700</v>
      </c>
      <c r="P526" s="72">
        <f>VLOOKUP($B526,'Выгр Торг'!$B:$P,P$1,0)</f>
        <v>5390</v>
      </c>
      <c r="Q526" s="42">
        <f t="shared" si="64"/>
        <v>0</v>
      </c>
      <c r="R526" s="42">
        <f t="shared" si="65"/>
        <v>100</v>
      </c>
      <c r="S526" s="85">
        <f t="shared" si="66"/>
        <v>5290</v>
      </c>
      <c r="T526" s="60">
        <f>IFERROR(VLOOKUP($B526,'Из ГУГЛа'!$B:$G,4,0)*U526+V526,VLOOKUP($B526,'Из ГУГЛа'!$B:$G,4,0))</f>
        <v>5190</v>
      </c>
      <c r="U526" s="15">
        <v>1</v>
      </c>
      <c r="V526" s="76">
        <f>INDEX($AA:$AA,MATCH($H526,$C:$C,0))</f>
        <v>600</v>
      </c>
      <c r="W526" s="74">
        <f t="shared" si="67"/>
        <v>0.42972972972972978</v>
      </c>
      <c r="X526" s="74">
        <f t="shared" si="68"/>
        <v>-1.9267822736030827E-2</v>
      </c>
      <c r="Y526" s="74">
        <f t="shared" si="69"/>
        <v>0.40270270270270281</v>
      </c>
      <c r="Z526" s="76">
        <f>INDEX($Z:$Z,MATCH($H526,$C:$C,0))+V526</f>
        <v>5190</v>
      </c>
      <c r="AB526" s="43" t="str">
        <f>INDEX($AB:$AB,MATCH($H526,$C:$C,0))</f>
        <v>https://motorring.ru/product/6880-bokovye-zerkala-urban-elektroprivodom-obogrevom</v>
      </c>
    </row>
    <row r="527" spans="1:28" ht="75" x14ac:dyDescent="0.25">
      <c r="A527" s="71" t="str">
        <f>INDEX('Выгр Торг'!$A:$A,MATCH($B527,'Выгр Торг'!$B:$B,0))</f>
        <v>Боковые зеркала "АТП" (обогрев, механические, повторитель в стиле Лексус ПЛАЗМА) для ВАЗ 2110-2112, Лада Приора</v>
      </c>
      <c r="B527" s="88">
        <v>137608</v>
      </c>
      <c r="C527" s="72">
        <f>VLOOKUP($B527,'Выгр Торг'!$B:$P,C$1,0)</f>
        <v>73981</v>
      </c>
      <c r="D527" s="71" t="str">
        <f>VLOOKUP($B527,'Выгр Торг'!$B:$P,D$1,0)</f>
        <v>Боковые зеркала "АТП" (обогрев, механические, повторитель в стиле Лексус ПЛАЗМА) для ВАЗ 2110-2112, Лада Приора (Без покраски)</v>
      </c>
      <c r="E527" s="72" t="str">
        <f>VLOOKUP($B527,'Выгр Торг'!$B:$P,E$1,0)</f>
        <v>Y</v>
      </c>
      <c r="F527" s="72" t="str">
        <f>VLOOKUP($B527,'Выгр Торг'!$B:$P,F$1,0)</f>
        <v>1</v>
      </c>
      <c r="G527" s="36" t="s">
        <v>937</v>
      </c>
      <c r="H527" s="28">
        <v>73981</v>
      </c>
      <c r="I527" s="52">
        <v>600</v>
      </c>
      <c r="J527" s="5" t="s">
        <v>3410</v>
      </c>
      <c r="K527" s="73">
        <f>O527</f>
        <v>2700</v>
      </c>
      <c r="L527" s="14">
        <f>VLOOKUP(K527,Наценка!$A$1:$B$8,2,1)</f>
        <v>1.4</v>
      </c>
      <c r="M527" s="83">
        <f>K527*L527</f>
        <v>3779.9999999999995</v>
      </c>
      <c r="N527" s="57">
        <f t="shared" si="63"/>
        <v>3790</v>
      </c>
      <c r="O527" s="72">
        <f>VLOOKUP($B527,'Выгр Торг'!$B:$P,O$1,0)</f>
        <v>2700</v>
      </c>
      <c r="P527" s="72">
        <f>VLOOKUP($B527,'Выгр Торг'!$B:$P,P$1,0)</f>
        <v>3890</v>
      </c>
      <c r="Q527" s="42">
        <f t="shared" si="64"/>
        <v>0</v>
      </c>
      <c r="R527" s="42">
        <f t="shared" si="65"/>
        <v>100</v>
      </c>
      <c r="S527" s="85">
        <f t="shared" si="66"/>
        <v>3790</v>
      </c>
      <c r="T527" s="60" t="str">
        <f>IFERROR(VLOOKUP($B527,'Из ГУГЛа'!$B:$G,4,0)*U527+V527,VLOOKUP($B527,'Из ГУГЛа'!$B:$G,4,0))</f>
        <v/>
      </c>
      <c r="U527" s="15">
        <v>1</v>
      </c>
      <c r="V527" s="59"/>
      <c r="W527" s="74">
        <f t="shared" si="67"/>
        <v>0.40370370370370368</v>
      </c>
      <c r="X527" s="74" t="str">
        <f t="shared" si="68"/>
        <v/>
      </c>
      <c r="Y527" s="74" t="str">
        <f t="shared" si="69"/>
        <v/>
      </c>
      <c r="Z527" s="78" t="s">
        <v>2579</v>
      </c>
    </row>
    <row r="528" spans="1:28" ht="75" x14ac:dyDescent="0.25">
      <c r="A528" s="71" t="str">
        <f>INDEX('Выгр Торг'!$A:$A,MATCH($B528,'Выгр Торг'!$B:$B,0))</f>
        <v>Боковые зеркала "АТП" (обогрев, механические, повторитель в стиле Лексус ПЛАЗМА) для ВАЗ 2110-2112, Лада Приора</v>
      </c>
      <c r="B528" s="88">
        <v>137609</v>
      </c>
      <c r="C528" s="72">
        <f>VLOOKUP($B528,'Выгр Торг'!$B:$P,C$1,0)</f>
        <v>73982</v>
      </c>
      <c r="D528" s="71" t="str">
        <f>VLOOKUP($B528,'Выгр Торг'!$B:$P,D$1,0)</f>
        <v>Боковые зеркала "АТП" (обогрев, механические, повторитель в стиле Лексус ПЛАЗМА) для ВАЗ 2110-2112, Лада Приора (В цвет кузова, Уточнить у менеджера)</v>
      </c>
      <c r="E528" s="72" t="str">
        <f>VLOOKUP($B528,'Выгр Торг'!$B:$P,E$1,0)</f>
        <v>Y</v>
      </c>
      <c r="F528" s="72" t="str">
        <f>VLOOKUP($B528,'Выгр Торг'!$B:$P,F$1,0)</f>
        <v>1</v>
      </c>
      <c r="G528" s="36" t="s">
        <v>937</v>
      </c>
      <c r="H528" s="28">
        <v>73981</v>
      </c>
      <c r="I528" s="53">
        <f>INDEX($I:$I,MATCH($H528,$C:$C,0))</f>
        <v>600</v>
      </c>
      <c r="J528" s="5" t="s">
        <v>3410</v>
      </c>
      <c r="K528" s="56">
        <f>INDEX($K:$K,MATCH($H528,$C:$C,0))+I528</f>
        <v>3300</v>
      </c>
      <c r="L528" s="14">
        <f>VLOOKUP(K528,Наценка!$A$1:$B$8,2,1)</f>
        <v>1.4</v>
      </c>
      <c r="M528" s="56">
        <f>INDEX($M:$M,MATCH($H528,$C:$C,0))+I528*$M$2</f>
        <v>4560</v>
      </c>
      <c r="N528" s="57">
        <f t="shared" si="63"/>
        <v>4590</v>
      </c>
      <c r="O528" s="72">
        <f>VLOOKUP($B528,'Выгр Торг'!$B:$P,O$1,0)</f>
        <v>3300</v>
      </c>
      <c r="P528" s="72">
        <f>VLOOKUP($B528,'Выгр Торг'!$B:$P,P$1,0)</f>
        <v>4690</v>
      </c>
      <c r="Q528" s="42">
        <f t="shared" si="64"/>
        <v>0</v>
      </c>
      <c r="R528" s="42">
        <f t="shared" si="65"/>
        <v>100</v>
      </c>
      <c r="S528" s="85">
        <f t="shared" si="66"/>
        <v>4590</v>
      </c>
      <c r="T528" s="60" t="str">
        <f>IFERROR(VLOOKUP($B528,'Из ГУГЛа'!$B:$G,4,0)*U528+V528,VLOOKUP($B528,'Из ГУГЛа'!$B:$G,4,0))</f>
        <v/>
      </c>
      <c r="U528" s="15">
        <v>1</v>
      </c>
      <c r="V528" s="59"/>
      <c r="W528" s="74">
        <f t="shared" si="67"/>
        <v>0.39090909090909087</v>
      </c>
      <c r="X528" s="74" t="str">
        <f t="shared" si="68"/>
        <v/>
      </c>
      <c r="Y528" s="74" t="str">
        <f t="shared" si="69"/>
        <v/>
      </c>
      <c r="Z528" s="78" t="s">
        <v>2579</v>
      </c>
    </row>
    <row r="529" spans="1:26" ht="75" x14ac:dyDescent="0.25">
      <c r="A529" s="71" t="str">
        <f>INDEX('Выгр Торг'!$A:$A,MATCH($B529,'Выгр Торг'!$B:$B,0))</f>
        <v>Боковые зеркала "АТП" (обогрев, механические, повторитель в стиле Лексус ПЛАЗМА) для ВАЗ 2110-2112, Лада Приора</v>
      </c>
      <c r="B529" s="88">
        <v>275604</v>
      </c>
      <c r="C529" s="72">
        <f>VLOOKUP($B529,'Выгр Торг'!$B:$P,C$1,0)</f>
        <v>275604</v>
      </c>
      <c r="D529" s="71" t="str">
        <f>VLOOKUP($B529,'Выгр Торг'!$B:$P,D$1,0)</f>
        <v>Боковые зеркала "АТП" (обогрев, механические, повторитель в стиле Лексус ПЛАЗМА) для ВАЗ 2110-2112, Лада Приора (В цвет 499)</v>
      </c>
      <c r="E529" s="72" t="str">
        <f>VLOOKUP($B529,'Выгр Торг'!$B:$P,E$1,0)</f>
        <v>Y</v>
      </c>
      <c r="F529" s="72" t="str">
        <f>VLOOKUP($B529,'Выгр Торг'!$B:$P,F$1,0)</f>
        <v>1</v>
      </c>
      <c r="G529" s="36" t="s">
        <v>937</v>
      </c>
      <c r="H529" s="28">
        <v>73981</v>
      </c>
      <c r="I529" s="53">
        <f>INDEX($I:$I,MATCH($H529,$C:$C,0))</f>
        <v>600</v>
      </c>
      <c r="J529" s="5" t="s">
        <v>3410</v>
      </c>
      <c r="K529" s="56">
        <f>INDEX($K:$K,MATCH($H529,$C:$C,0))+I529</f>
        <v>3300</v>
      </c>
      <c r="L529" s="14">
        <f>VLOOKUP(K529,Наценка!$A$1:$B$8,2,1)</f>
        <v>1.4</v>
      </c>
      <c r="M529" s="56">
        <f>INDEX($M:$M,MATCH($H529,$C:$C,0))+I529*$M$2</f>
        <v>4560</v>
      </c>
      <c r="N529" s="57">
        <f t="shared" ref="N529" si="70">IF(M529&lt;=1000,(ROUNDUP(M529,-1)-1),(ROUNDUP(M529,-2)-10))</f>
        <v>4590</v>
      </c>
      <c r="O529" s="72">
        <f>VLOOKUP($B529,'Выгр Торг'!$B:$P,O$1,0)</f>
        <v>3300</v>
      </c>
      <c r="P529" s="72">
        <f>VLOOKUP($B529,'Выгр Торг'!$B:$P,P$1,0)</f>
        <v>4690</v>
      </c>
      <c r="Q529" s="42">
        <f t="shared" ref="Q529" si="71">O529-K529</f>
        <v>0</v>
      </c>
      <c r="R529" s="42">
        <f t="shared" ref="R529" si="72">P529-N529</f>
        <v>100</v>
      </c>
      <c r="S529" s="85">
        <f t="shared" si="66"/>
        <v>4590</v>
      </c>
      <c r="T529" s="60" t="str">
        <f>IFERROR(VLOOKUP($B529,'Из ГУГЛа'!$B:$G,4,0)*U529+V529,VLOOKUP($B529,'Из ГУГЛа'!$B:$G,4,0))</f>
        <v/>
      </c>
      <c r="U529" s="15">
        <v>1</v>
      </c>
      <c r="V529" s="59"/>
      <c r="W529" s="74">
        <f t="shared" ref="W529" si="73">IFERROR(S529/K529-1,"")</f>
        <v>0.39090909090909087</v>
      </c>
      <c r="X529" s="74" t="str">
        <f t="shared" ref="X529" si="74">IFERROR((Z529-S529)/Z529,"")</f>
        <v/>
      </c>
      <c r="Y529" s="74" t="str">
        <f t="shared" ref="Y529" si="75">IFERROR(IF(Z529="","",Z529/K529-1),"")</f>
        <v/>
      </c>
      <c r="Z529" s="78" t="s">
        <v>2579</v>
      </c>
    </row>
    <row r="530" spans="1:26" ht="75" x14ac:dyDescent="0.25">
      <c r="A530" s="71" t="str">
        <f>INDEX('Выгр Торг'!$A:$A,MATCH($B530,'Выгр Торг'!$B:$B,0))</f>
        <v>Боковые зеркала "АТП" (обогрев, механические, повторитель в стиле Лексус ПЛАЗМА) для ВАЗ 2110-2112, Лада Приора</v>
      </c>
      <c r="B530" s="88">
        <v>137610</v>
      </c>
      <c r="C530" s="72">
        <f>VLOOKUP($B530,'Выгр Торг'!$B:$P,C$1,0)</f>
        <v>121678</v>
      </c>
      <c r="D530" s="71" t="str">
        <f>VLOOKUP($B530,'Выгр Торг'!$B:$P,D$1,0)</f>
        <v>Боковые зеркала "АТП" (обогрев, механические, повторитель в стиле Лексус ПЛАЗМА) для ВАЗ 2110-2112, Лада Приора (В цвет, Аквамарин (серебристо-сине-зеленый, 460))</v>
      </c>
      <c r="E530" s="72" t="str">
        <f>VLOOKUP($B530,'Выгр Торг'!$B:$P,E$1,0)</f>
        <v>Y</v>
      </c>
      <c r="F530" s="72" t="str">
        <f>VLOOKUP($B530,'Выгр Торг'!$B:$P,F$1,0)</f>
        <v>1</v>
      </c>
      <c r="G530" s="36" t="s">
        <v>937</v>
      </c>
      <c r="H530" s="28">
        <v>73981</v>
      </c>
      <c r="I530" s="53">
        <f>INDEX($I:$I,MATCH($H530,$C:$C,0))</f>
        <v>600</v>
      </c>
      <c r="J530" s="5" t="s">
        <v>3410</v>
      </c>
      <c r="K530" s="56">
        <f>INDEX($K:$K,MATCH($H530,$C:$C,0))+I530</f>
        <v>3300</v>
      </c>
      <c r="L530" s="14">
        <f>VLOOKUP(K530,Наценка!$A$1:$B$8,2,1)</f>
        <v>1.4</v>
      </c>
      <c r="M530" s="56">
        <f>INDEX($M:$M,MATCH($H530,$C:$C,0))+I530*$M$2</f>
        <v>4560</v>
      </c>
      <c r="N530" s="57">
        <f t="shared" si="63"/>
        <v>4590</v>
      </c>
      <c r="O530" s="72">
        <f>VLOOKUP($B530,'Выгр Торг'!$B:$P,O$1,0)</f>
        <v>3300</v>
      </c>
      <c r="P530" s="72">
        <f>VLOOKUP($B530,'Выгр Торг'!$B:$P,P$1,0)</f>
        <v>4690</v>
      </c>
      <c r="Q530" s="42">
        <f t="shared" si="64"/>
        <v>0</v>
      </c>
      <c r="R530" s="42">
        <f t="shared" si="65"/>
        <v>100</v>
      </c>
      <c r="S530" s="85">
        <f t="shared" si="66"/>
        <v>4590</v>
      </c>
      <c r="T530" s="60" t="str">
        <f>IFERROR(VLOOKUP($B530,'Из ГУГЛа'!$B:$G,4,0)*U530+V530,VLOOKUP($B530,'Из ГУГЛа'!$B:$G,4,0))</f>
        <v/>
      </c>
      <c r="U530" s="15">
        <v>1</v>
      </c>
      <c r="V530" s="59"/>
      <c r="W530" s="74">
        <f t="shared" si="67"/>
        <v>0.39090909090909087</v>
      </c>
      <c r="X530" s="74" t="str">
        <f t="shared" si="68"/>
        <v/>
      </c>
      <c r="Y530" s="74" t="str">
        <f t="shared" si="69"/>
        <v/>
      </c>
      <c r="Z530" s="78" t="s">
        <v>2579</v>
      </c>
    </row>
    <row r="531" spans="1:26" ht="75" x14ac:dyDescent="0.25">
      <c r="A531" s="71" t="str">
        <f>INDEX('Выгр Торг'!$A:$A,MATCH($B531,'Выгр Торг'!$B:$B,0))</f>
        <v>Боковые зеркала "АТП" (обогрев, механические, повторитель в стиле Лексус ПЛАЗМА) для ВАЗ 2110-2112, Лада Приора</v>
      </c>
      <c r="B531" s="88">
        <v>137611</v>
      </c>
      <c r="C531" s="72">
        <f>VLOOKUP($B531,'Выгр Торг'!$B:$P,C$1,0)</f>
        <v>121679</v>
      </c>
      <c r="D531" s="71" t="str">
        <f>VLOOKUP($B531,'Выгр Торг'!$B:$P,D$1,0)</f>
        <v>Боковые зеркала "АТП" (обогрев, механические, повторитель в стиле Лексус ПЛАЗМА) для ВАЗ 2110-2112, Лада Приора (В цвет, Альтаир (серебристый светло-серый, 660))</v>
      </c>
      <c r="E531" s="72" t="str">
        <f>VLOOKUP($B531,'Выгр Торг'!$B:$P,E$1,0)</f>
        <v>Y</v>
      </c>
      <c r="F531" s="72" t="str">
        <f>VLOOKUP($B531,'Выгр Торг'!$B:$P,F$1,0)</f>
        <v>1</v>
      </c>
      <c r="G531" s="36" t="s">
        <v>937</v>
      </c>
      <c r="H531" s="28">
        <v>73981</v>
      </c>
      <c r="I531" s="53">
        <f>INDEX($I:$I,MATCH($H531,$C:$C,0))</f>
        <v>600</v>
      </c>
      <c r="J531" s="5" t="s">
        <v>3410</v>
      </c>
      <c r="K531" s="56">
        <f>INDEX($K:$K,MATCH($H531,$C:$C,0))+I531</f>
        <v>3300</v>
      </c>
      <c r="L531" s="14">
        <f>VLOOKUP(K531,Наценка!$A$1:$B$8,2,1)</f>
        <v>1.4</v>
      </c>
      <c r="M531" s="56">
        <f>INDEX($M:$M,MATCH($H531,$C:$C,0))+I531*$M$2</f>
        <v>4560</v>
      </c>
      <c r="N531" s="57">
        <f t="shared" si="63"/>
        <v>4590</v>
      </c>
      <c r="O531" s="72">
        <f>VLOOKUP($B531,'Выгр Торг'!$B:$P,O$1,0)</f>
        <v>3300</v>
      </c>
      <c r="P531" s="72">
        <f>VLOOKUP($B531,'Выгр Торг'!$B:$P,P$1,0)</f>
        <v>4690</v>
      </c>
      <c r="Q531" s="42">
        <f t="shared" si="64"/>
        <v>0</v>
      </c>
      <c r="R531" s="42">
        <f t="shared" si="65"/>
        <v>100</v>
      </c>
      <c r="S531" s="85">
        <f t="shared" si="66"/>
        <v>4590</v>
      </c>
      <c r="T531" s="60" t="str">
        <f>IFERROR(VLOOKUP($B531,'Из ГУГЛа'!$B:$G,4,0)*U531+V531,VLOOKUP($B531,'Из ГУГЛа'!$B:$G,4,0))</f>
        <v/>
      </c>
      <c r="U531" s="15">
        <v>1</v>
      </c>
      <c r="V531" s="59"/>
      <c r="W531" s="74">
        <f t="shared" si="67"/>
        <v>0.39090909090909087</v>
      </c>
      <c r="X531" s="74" t="str">
        <f t="shared" si="68"/>
        <v/>
      </c>
      <c r="Y531" s="74" t="str">
        <f t="shared" si="69"/>
        <v/>
      </c>
      <c r="Z531" s="78" t="s">
        <v>2579</v>
      </c>
    </row>
    <row r="532" spans="1:26" ht="75" x14ac:dyDescent="0.25">
      <c r="A532" s="71" t="str">
        <f>INDEX('Выгр Торг'!$A:$A,MATCH($B532,'Выгр Торг'!$B:$B,0))</f>
        <v>Боковые зеркала "АТП" (обогрев, механические, повторитель в стиле Лексус ПЛАЗМА) для ВАЗ 2110-2112, Лада Приора</v>
      </c>
      <c r="B532" s="88">
        <v>137612</v>
      </c>
      <c r="C532" s="72">
        <f>VLOOKUP($B532,'Выгр Торг'!$B:$P,C$1,0)</f>
        <v>121680</v>
      </c>
      <c r="D532" s="71" t="str">
        <f>VLOOKUP($B532,'Выгр Торг'!$B:$P,D$1,0)</f>
        <v>Боковые зеркала "АТП" (обогрев, механические, повторитель в стиле Лексус ПЛАЗМА) для ВАЗ 2110-2112, Лада Приора (В цвет, Амулет (серебристо-темно-зеленый, 371))</v>
      </c>
      <c r="E532" s="72" t="str">
        <f>VLOOKUP($B532,'Выгр Торг'!$B:$P,E$1,0)</f>
        <v>Y</v>
      </c>
      <c r="F532" s="72" t="str">
        <f>VLOOKUP($B532,'Выгр Торг'!$B:$P,F$1,0)</f>
        <v>1</v>
      </c>
      <c r="G532" s="36" t="s">
        <v>937</v>
      </c>
      <c r="H532" s="28">
        <v>73981</v>
      </c>
      <c r="I532" s="53">
        <f>INDEX($I:$I,MATCH($H532,$C:$C,0))</f>
        <v>600</v>
      </c>
      <c r="J532" s="5" t="s">
        <v>3410</v>
      </c>
      <c r="K532" s="56">
        <f>INDEX($K:$K,MATCH($H532,$C:$C,0))+I532</f>
        <v>3300</v>
      </c>
      <c r="L532" s="14">
        <f>VLOOKUP(K532,Наценка!$A$1:$B$8,2,1)</f>
        <v>1.4</v>
      </c>
      <c r="M532" s="56">
        <f>INDEX($M:$M,MATCH($H532,$C:$C,0))+I532*$M$2</f>
        <v>4560</v>
      </c>
      <c r="N532" s="57">
        <f t="shared" si="63"/>
        <v>4590</v>
      </c>
      <c r="O532" s="72">
        <f>VLOOKUP($B532,'Выгр Торг'!$B:$P,O$1,0)</f>
        <v>3300</v>
      </c>
      <c r="P532" s="72">
        <f>VLOOKUP($B532,'Выгр Торг'!$B:$P,P$1,0)</f>
        <v>4690</v>
      </c>
      <c r="Q532" s="42">
        <f t="shared" si="64"/>
        <v>0</v>
      </c>
      <c r="R532" s="42">
        <f t="shared" si="65"/>
        <v>100</v>
      </c>
      <c r="S532" s="85">
        <f t="shared" si="66"/>
        <v>4590</v>
      </c>
      <c r="T532" s="60" t="str">
        <f>IFERROR(VLOOKUP($B532,'Из ГУГЛа'!$B:$G,4,0)*U532+V532,VLOOKUP($B532,'Из ГУГЛа'!$B:$G,4,0))</f>
        <v/>
      </c>
      <c r="U532" s="15">
        <v>1</v>
      </c>
      <c r="V532" s="59"/>
      <c r="W532" s="74">
        <f t="shared" si="67"/>
        <v>0.39090909090909087</v>
      </c>
      <c r="X532" s="74" t="str">
        <f t="shared" si="68"/>
        <v/>
      </c>
      <c r="Y532" s="74" t="str">
        <f t="shared" si="69"/>
        <v/>
      </c>
      <c r="Z532" s="78" t="s">
        <v>2579</v>
      </c>
    </row>
    <row r="533" spans="1:26" ht="75" x14ac:dyDescent="0.25">
      <c r="A533" s="71" t="str">
        <f>INDEX('Выгр Торг'!$A:$A,MATCH($B533,'Выгр Торг'!$B:$B,0))</f>
        <v>Боковые зеркала "АТП" (обогрев, механические, повторитель в стиле Лексус ПЛАЗМА) для ВАЗ 2110-2112, Лада Приора</v>
      </c>
      <c r="B533" s="88">
        <v>137613</v>
      </c>
      <c r="C533" s="72">
        <f>VLOOKUP($B533,'Выгр Торг'!$B:$P,C$1,0)</f>
        <v>121681</v>
      </c>
      <c r="D533" s="71" t="str">
        <f>VLOOKUP($B533,'Выгр Торг'!$B:$P,D$1,0)</f>
        <v>Боковые зеркала "АТП" (обогрев, механические, повторитель в стиле Лексус ПЛАЗМА) для ВАЗ 2110-2112, Лада Приора (В цвет, Афалина (серебристо-зелено-голубой, 421))</v>
      </c>
      <c r="E533" s="72" t="str">
        <f>VLOOKUP($B533,'Выгр Торг'!$B:$P,E$1,0)</f>
        <v>Y</v>
      </c>
      <c r="F533" s="72" t="str">
        <f>VLOOKUP($B533,'Выгр Торг'!$B:$P,F$1,0)</f>
        <v>1</v>
      </c>
      <c r="G533" s="36" t="s">
        <v>937</v>
      </c>
      <c r="H533" s="28">
        <v>73981</v>
      </c>
      <c r="I533" s="53">
        <f>INDEX($I:$I,MATCH($H533,$C:$C,0))</f>
        <v>600</v>
      </c>
      <c r="J533" s="5" t="s">
        <v>3410</v>
      </c>
      <c r="K533" s="56">
        <f>INDEX($K:$K,MATCH($H533,$C:$C,0))+I533</f>
        <v>3300</v>
      </c>
      <c r="L533" s="14">
        <f>VLOOKUP(K533,Наценка!$A$1:$B$8,2,1)</f>
        <v>1.4</v>
      </c>
      <c r="M533" s="56">
        <f>INDEX($M:$M,MATCH($H533,$C:$C,0))+I533*$M$2</f>
        <v>4560</v>
      </c>
      <c r="N533" s="57">
        <f t="shared" si="63"/>
        <v>4590</v>
      </c>
      <c r="O533" s="72">
        <f>VLOOKUP($B533,'Выгр Торг'!$B:$P,O$1,0)</f>
        <v>3300</v>
      </c>
      <c r="P533" s="72">
        <f>VLOOKUP($B533,'Выгр Торг'!$B:$P,P$1,0)</f>
        <v>4690</v>
      </c>
      <c r="Q533" s="42">
        <f t="shared" si="64"/>
        <v>0</v>
      </c>
      <c r="R533" s="42">
        <f t="shared" si="65"/>
        <v>100</v>
      </c>
      <c r="S533" s="85">
        <f t="shared" si="66"/>
        <v>4590</v>
      </c>
      <c r="T533" s="60" t="str">
        <f>IFERROR(VLOOKUP($B533,'Из ГУГЛа'!$B:$G,4,0)*U533+V533,VLOOKUP($B533,'Из ГУГЛа'!$B:$G,4,0))</f>
        <v/>
      </c>
      <c r="U533" s="15">
        <v>1</v>
      </c>
      <c r="V533" s="59"/>
      <c r="W533" s="74">
        <f t="shared" si="67"/>
        <v>0.39090909090909087</v>
      </c>
      <c r="X533" s="74" t="str">
        <f t="shared" si="68"/>
        <v/>
      </c>
      <c r="Y533" s="74" t="str">
        <f t="shared" si="69"/>
        <v/>
      </c>
      <c r="Z533" s="78" t="s">
        <v>2579</v>
      </c>
    </row>
    <row r="534" spans="1:26" ht="75" x14ac:dyDescent="0.25">
      <c r="A534" s="71" t="str">
        <f>INDEX('Выгр Торг'!$A:$A,MATCH($B534,'Выгр Торг'!$B:$B,0))</f>
        <v>Боковые зеркала "АТП" (обогрев, механические, повторитель в стиле Лексус ПЛАЗМА) для ВАЗ 2110-2112, Лада Приора</v>
      </c>
      <c r="B534" s="88">
        <v>137614</v>
      </c>
      <c r="C534" s="72">
        <f>VLOOKUP($B534,'Выгр Торг'!$B:$P,C$1,0)</f>
        <v>121682</v>
      </c>
      <c r="D534" s="71" t="str">
        <f>VLOOKUP($B534,'Выгр Торг'!$B:$P,D$1,0)</f>
        <v>Боковые зеркала "АТП" (обогрев, механические, повторитель в стиле Лексус ПЛАЗМА) для ВАЗ 2110-2112, Лада Приора (В цвет, Белое облако (белый, 240))</v>
      </c>
      <c r="E534" s="72" t="str">
        <f>VLOOKUP($B534,'Выгр Торг'!$B:$P,E$1,0)</f>
        <v>Y</v>
      </c>
      <c r="F534" s="72" t="str">
        <f>VLOOKUP($B534,'Выгр Торг'!$B:$P,F$1,0)</f>
        <v>1</v>
      </c>
      <c r="G534" s="36" t="s">
        <v>937</v>
      </c>
      <c r="H534" s="28">
        <v>73981</v>
      </c>
      <c r="I534" s="53">
        <f>INDEX($I:$I,MATCH($H534,$C:$C,0))</f>
        <v>600</v>
      </c>
      <c r="J534" s="5" t="s">
        <v>3410</v>
      </c>
      <c r="K534" s="56">
        <f>INDEX($K:$K,MATCH($H534,$C:$C,0))+I534</f>
        <v>3300</v>
      </c>
      <c r="L534" s="14">
        <f>VLOOKUP(K534,Наценка!$A$1:$B$8,2,1)</f>
        <v>1.4</v>
      </c>
      <c r="M534" s="56">
        <f>INDEX($M:$M,MATCH($H534,$C:$C,0))+I534*$M$2</f>
        <v>4560</v>
      </c>
      <c r="N534" s="57">
        <f t="shared" si="63"/>
        <v>4590</v>
      </c>
      <c r="O534" s="72">
        <f>VLOOKUP($B534,'Выгр Торг'!$B:$P,O$1,0)</f>
        <v>3300</v>
      </c>
      <c r="P534" s="72">
        <f>VLOOKUP($B534,'Выгр Торг'!$B:$P,P$1,0)</f>
        <v>4690</v>
      </c>
      <c r="Q534" s="42">
        <f t="shared" si="64"/>
        <v>0</v>
      </c>
      <c r="R534" s="42">
        <f t="shared" si="65"/>
        <v>100</v>
      </c>
      <c r="S534" s="85">
        <f t="shared" si="66"/>
        <v>4590</v>
      </c>
      <c r="T534" s="60" t="str">
        <f>IFERROR(VLOOKUP($B534,'Из ГУГЛа'!$B:$G,4,0)*U534+V534,VLOOKUP($B534,'Из ГУГЛа'!$B:$G,4,0))</f>
        <v/>
      </c>
      <c r="U534" s="15">
        <v>1</v>
      </c>
      <c r="V534" s="59"/>
      <c r="W534" s="74">
        <f t="shared" si="67"/>
        <v>0.39090909090909087</v>
      </c>
      <c r="X534" s="74" t="str">
        <f t="shared" si="68"/>
        <v/>
      </c>
      <c r="Y534" s="74" t="str">
        <f t="shared" si="69"/>
        <v/>
      </c>
      <c r="Z534" s="78" t="s">
        <v>2579</v>
      </c>
    </row>
    <row r="535" spans="1:26" ht="75" x14ac:dyDescent="0.25">
      <c r="A535" s="71" t="str">
        <f>INDEX('Выгр Торг'!$A:$A,MATCH($B535,'Выгр Торг'!$B:$B,0))</f>
        <v>Боковые зеркала "АТП" (обогрев, механические, повторитель в стиле Лексус ПЛАЗМА) для ВАЗ 2110-2112, Лада Приора</v>
      </c>
      <c r="B535" s="88">
        <v>137615</v>
      </c>
      <c r="C535" s="72">
        <f>VLOOKUP($B535,'Выгр Торг'!$B:$P,C$1,0)</f>
        <v>121683</v>
      </c>
      <c r="D535" s="71" t="str">
        <f>VLOOKUP($B535,'Выгр Торг'!$B:$P,D$1,0)</f>
        <v>Боковые зеркала "АТП" (обогрев, механические, повторитель в стиле Лексус ПЛАЗМА) для ВАЗ 2110-2112, Лада Приора (В цвет, Борнео (темный серебристо-серый, 633))</v>
      </c>
      <c r="E535" s="72" t="str">
        <f>VLOOKUP($B535,'Выгр Торг'!$B:$P,E$1,0)</f>
        <v>Y</v>
      </c>
      <c r="F535" s="72" t="str">
        <f>VLOOKUP($B535,'Выгр Торг'!$B:$P,F$1,0)</f>
        <v>1</v>
      </c>
      <c r="G535" s="36" t="s">
        <v>937</v>
      </c>
      <c r="H535" s="28">
        <v>73981</v>
      </c>
      <c r="I535" s="53">
        <f>INDEX($I:$I,MATCH($H535,$C:$C,0))</f>
        <v>600</v>
      </c>
      <c r="J535" s="5" t="s">
        <v>3410</v>
      </c>
      <c r="K535" s="56">
        <f>INDEX($K:$K,MATCH($H535,$C:$C,0))+I535</f>
        <v>3300</v>
      </c>
      <c r="L535" s="14">
        <f>VLOOKUP(K535,Наценка!$A$1:$B$8,2,1)</f>
        <v>1.4</v>
      </c>
      <c r="M535" s="56">
        <f>INDEX($M:$M,MATCH($H535,$C:$C,0))+I535*$M$2</f>
        <v>4560</v>
      </c>
      <c r="N535" s="57">
        <f t="shared" si="63"/>
        <v>4590</v>
      </c>
      <c r="O535" s="72">
        <f>VLOOKUP($B535,'Выгр Торг'!$B:$P,O$1,0)</f>
        <v>3300</v>
      </c>
      <c r="P535" s="72">
        <f>VLOOKUP($B535,'Выгр Торг'!$B:$P,P$1,0)</f>
        <v>4690</v>
      </c>
      <c r="Q535" s="42">
        <f t="shared" si="64"/>
        <v>0</v>
      </c>
      <c r="R535" s="42">
        <f t="shared" si="65"/>
        <v>100</v>
      </c>
      <c r="S535" s="85">
        <f t="shared" si="66"/>
        <v>4590</v>
      </c>
      <c r="T535" s="60" t="str">
        <f>IFERROR(VLOOKUP($B535,'Из ГУГЛа'!$B:$G,4,0)*U535+V535,VLOOKUP($B535,'Из ГУГЛа'!$B:$G,4,0))</f>
        <v/>
      </c>
      <c r="U535" s="15">
        <v>1</v>
      </c>
      <c r="V535" s="59"/>
      <c r="W535" s="74">
        <f t="shared" si="67"/>
        <v>0.39090909090909087</v>
      </c>
      <c r="X535" s="74" t="str">
        <f t="shared" si="68"/>
        <v/>
      </c>
      <c r="Y535" s="74" t="str">
        <f t="shared" si="69"/>
        <v/>
      </c>
      <c r="Z535" s="78" t="s">
        <v>2579</v>
      </c>
    </row>
    <row r="536" spans="1:26" ht="75" x14ac:dyDescent="0.25">
      <c r="A536" s="71" t="str">
        <f>INDEX('Выгр Торг'!$A:$A,MATCH($B536,'Выгр Торг'!$B:$B,0))</f>
        <v>Боковые зеркала "АТП" (обогрев, механические, повторитель в стиле Лексус ПЛАЗМА) для ВАЗ 2110-2112, Лада Приора</v>
      </c>
      <c r="B536" s="88">
        <v>137616</v>
      </c>
      <c r="C536" s="72">
        <f>VLOOKUP($B536,'Выгр Торг'!$B:$P,C$1,0)</f>
        <v>121684</v>
      </c>
      <c r="D536" s="71" t="str">
        <f>VLOOKUP($B536,'Выгр Торг'!$B:$P,D$1,0)</f>
        <v>Боковые зеркала "АТП" (обогрев, механические, повторитель в стиле Лексус ПЛАЗМА) для ВАЗ 2110-2112, Лада Приора (В цвет, Викинг (темно-серый, 655))</v>
      </c>
      <c r="E536" s="72" t="str">
        <f>VLOOKUP($B536,'Выгр Торг'!$B:$P,E$1,0)</f>
        <v>Y</v>
      </c>
      <c r="F536" s="72" t="str">
        <f>VLOOKUP($B536,'Выгр Торг'!$B:$P,F$1,0)</f>
        <v>1</v>
      </c>
      <c r="G536" s="36" t="s">
        <v>937</v>
      </c>
      <c r="H536" s="28">
        <v>73981</v>
      </c>
      <c r="I536" s="53">
        <f>INDEX($I:$I,MATCH($H536,$C:$C,0))</f>
        <v>600</v>
      </c>
      <c r="J536" s="5" t="s">
        <v>3410</v>
      </c>
      <c r="K536" s="56">
        <f>INDEX($K:$K,MATCH($H536,$C:$C,0))+I536</f>
        <v>3300</v>
      </c>
      <c r="L536" s="14">
        <f>VLOOKUP(K536,Наценка!$A$1:$B$8,2,1)</f>
        <v>1.4</v>
      </c>
      <c r="M536" s="56">
        <f>INDEX($M:$M,MATCH($H536,$C:$C,0))+I536*$M$2</f>
        <v>4560</v>
      </c>
      <c r="N536" s="57">
        <f t="shared" si="63"/>
        <v>4590</v>
      </c>
      <c r="O536" s="72">
        <f>VLOOKUP($B536,'Выгр Торг'!$B:$P,O$1,0)</f>
        <v>3300</v>
      </c>
      <c r="P536" s="72">
        <f>VLOOKUP($B536,'Выгр Торг'!$B:$P,P$1,0)</f>
        <v>4690</v>
      </c>
      <c r="Q536" s="42">
        <f t="shared" si="64"/>
        <v>0</v>
      </c>
      <c r="R536" s="42">
        <f t="shared" si="65"/>
        <v>100</v>
      </c>
      <c r="S536" s="85">
        <f t="shared" si="66"/>
        <v>4590</v>
      </c>
      <c r="T536" s="60" t="str">
        <f>IFERROR(VLOOKUP($B536,'Из ГУГЛа'!$B:$G,4,0)*U536+V536,VLOOKUP($B536,'Из ГУГЛа'!$B:$G,4,0))</f>
        <v/>
      </c>
      <c r="U536" s="15">
        <v>1</v>
      </c>
      <c r="V536" s="59"/>
      <c r="W536" s="74">
        <f t="shared" si="67"/>
        <v>0.39090909090909087</v>
      </c>
      <c r="X536" s="74" t="str">
        <f t="shared" si="68"/>
        <v/>
      </c>
      <c r="Y536" s="74" t="str">
        <f t="shared" si="69"/>
        <v/>
      </c>
      <c r="Z536" s="78" t="s">
        <v>2579</v>
      </c>
    </row>
    <row r="537" spans="1:26" ht="75" x14ac:dyDescent="0.25">
      <c r="A537" s="71" t="str">
        <f>INDEX('Выгр Торг'!$A:$A,MATCH($B537,'Выгр Торг'!$B:$B,0))</f>
        <v>Боковые зеркала "АТП" (обогрев, механические, повторитель в стиле Лексус ПЛАЗМА) для ВАЗ 2110-2112, Лада Приора</v>
      </c>
      <c r="B537" s="88">
        <v>137617</v>
      </c>
      <c r="C537" s="72">
        <f>VLOOKUP($B537,'Выгр Торг'!$B:$P,C$1,0)</f>
        <v>121685</v>
      </c>
      <c r="D537" s="71" t="str">
        <f>VLOOKUP($B537,'Выгр Торг'!$B:$P,D$1,0)</f>
        <v>Боковые зеркала "АТП" (обогрев, механические, повторитель в стиле Лексус ПЛАЗМА) для ВАЗ 2110-2112, Лада Приора (В цвет, Голубая планета (сине-голубой, 418))</v>
      </c>
      <c r="E537" s="72" t="str">
        <f>VLOOKUP($B537,'Выгр Торг'!$B:$P,E$1,0)</f>
        <v>Y</v>
      </c>
      <c r="F537" s="72" t="str">
        <f>VLOOKUP($B537,'Выгр Торг'!$B:$P,F$1,0)</f>
        <v>1</v>
      </c>
      <c r="G537" s="36" t="s">
        <v>937</v>
      </c>
      <c r="H537" s="28">
        <v>73981</v>
      </c>
      <c r="I537" s="53">
        <f>INDEX($I:$I,MATCH($H537,$C:$C,0))</f>
        <v>600</v>
      </c>
      <c r="J537" s="5" t="s">
        <v>3410</v>
      </c>
      <c r="K537" s="56">
        <f>INDEX($K:$K,MATCH($H537,$C:$C,0))+I537</f>
        <v>3300</v>
      </c>
      <c r="L537" s="14">
        <f>VLOOKUP(K537,Наценка!$A$1:$B$8,2,1)</f>
        <v>1.4</v>
      </c>
      <c r="M537" s="56">
        <f>INDEX($M:$M,MATCH($H537,$C:$C,0))+I537*$M$2</f>
        <v>4560</v>
      </c>
      <c r="N537" s="57">
        <f t="shared" si="63"/>
        <v>4590</v>
      </c>
      <c r="O537" s="72">
        <f>VLOOKUP($B537,'Выгр Торг'!$B:$P,O$1,0)</f>
        <v>3300</v>
      </c>
      <c r="P537" s="72">
        <f>VLOOKUP($B537,'Выгр Торг'!$B:$P,P$1,0)</f>
        <v>4690</v>
      </c>
      <c r="Q537" s="42">
        <f t="shared" si="64"/>
        <v>0</v>
      </c>
      <c r="R537" s="42">
        <f t="shared" si="65"/>
        <v>100</v>
      </c>
      <c r="S537" s="85">
        <f t="shared" si="66"/>
        <v>4590</v>
      </c>
      <c r="T537" s="60" t="str">
        <f>IFERROR(VLOOKUP($B537,'Из ГУГЛа'!$B:$G,4,0)*U537+V537,VLOOKUP($B537,'Из ГУГЛа'!$B:$G,4,0))</f>
        <v/>
      </c>
      <c r="U537" s="15">
        <v>1</v>
      </c>
      <c r="V537" s="59"/>
      <c r="W537" s="74">
        <f t="shared" si="67"/>
        <v>0.39090909090909087</v>
      </c>
      <c r="X537" s="74" t="str">
        <f t="shared" si="68"/>
        <v/>
      </c>
      <c r="Y537" s="74" t="str">
        <f t="shared" si="69"/>
        <v/>
      </c>
      <c r="Z537" s="78" t="s">
        <v>2579</v>
      </c>
    </row>
    <row r="538" spans="1:26" ht="75" x14ac:dyDescent="0.25">
      <c r="A538" s="71" t="str">
        <f>INDEX('Выгр Торг'!$A:$A,MATCH($B538,'Выгр Торг'!$B:$B,0))</f>
        <v>Боковые зеркала "АТП" (обогрев, механические, повторитель в стиле Лексус ПЛАЗМА) для ВАЗ 2110-2112, Лада Приора</v>
      </c>
      <c r="B538" s="88">
        <v>137618</v>
      </c>
      <c r="C538" s="72">
        <f>VLOOKUP($B538,'Выгр Торг'!$B:$P,C$1,0)</f>
        <v>121686</v>
      </c>
      <c r="D538" s="71" t="str">
        <f>VLOOKUP($B538,'Выгр Торг'!$B:$P,D$1,0)</f>
        <v>Боковые зеркала "АТП" (обогрев, механические, повторитель в стиле Лексус ПЛАЗМА) для ВАЗ 2110-2112, Лада Приора (В цвет, Жимолость (серый стальной, 627))</v>
      </c>
      <c r="E538" s="72" t="str">
        <f>VLOOKUP($B538,'Выгр Торг'!$B:$P,E$1,0)</f>
        <v>Y</v>
      </c>
      <c r="F538" s="72" t="str">
        <f>VLOOKUP($B538,'Выгр Торг'!$B:$P,F$1,0)</f>
        <v>1</v>
      </c>
      <c r="G538" s="36" t="s">
        <v>937</v>
      </c>
      <c r="H538" s="28">
        <v>73981</v>
      </c>
      <c r="I538" s="53">
        <f>INDEX($I:$I,MATCH($H538,$C:$C,0))</f>
        <v>600</v>
      </c>
      <c r="J538" s="5" t="s">
        <v>3410</v>
      </c>
      <c r="K538" s="56">
        <f>INDEX($K:$K,MATCH($H538,$C:$C,0))+I538</f>
        <v>3300</v>
      </c>
      <c r="L538" s="14">
        <f>VLOOKUP(K538,Наценка!$A$1:$B$8,2,1)</f>
        <v>1.4</v>
      </c>
      <c r="M538" s="56">
        <f>INDEX($M:$M,MATCH($H538,$C:$C,0))+I538*$M$2</f>
        <v>4560</v>
      </c>
      <c r="N538" s="57">
        <f t="shared" si="63"/>
        <v>4590</v>
      </c>
      <c r="O538" s="72">
        <f>VLOOKUP($B538,'Выгр Торг'!$B:$P,O$1,0)</f>
        <v>3300</v>
      </c>
      <c r="P538" s="72">
        <f>VLOOKUP($B538,'Выгр Торг'!$B:$P,P$1,0)</f>
        <v>4690</v>
      </c>
      <c r="Q538" s="42">
        <f t="shared" si="64"/>
        <v>0</v>
      </c>
      <c r="R538" s="42">
        <f t="shared" si="65"/>
        <v>100</v>
      </c>
      <c r="S538" s="85">
        <f t="shared" si="66"/>
        <v>4590</v>
      </c>
      <c r="T538" s="60" t="str">
        <f>IFERROR(VLOOKUP($B538,'Из ГУГЛа'!$B:$G,4,0)*U538+V538,VLOOKUP($B538,'Из ГУГЛа'!$B:$G,4,0))</f>
        <v/>
      </c>
      <c r="U538" s="15">
        <v>1</v>
      </c>
      <c r="V538" s="59"/>
      <c r="W538" s="74">
        <f t="shared" si="67"/>
        <v>0.39090909090909087</v>
      </c>
      <c r="X538" s="74" t="str">
        <f t="shared" si="68"/>
        <v/>
      </c>
      <c r="Y538" s="74" t="str">
        <f t="shared" si="69"/>
        <v/>
      </c>
      <c r="Z538" s="78" t="s">
        <v>2579</v>
      </c>
    </row>
    <row r="539" spans="1:26" ht="75" x14ac:dyDescent="0.25">
      <c r="A539" s="71" t="str">
        <f>INDEX('Выгр Торг'!$A:$A,MATCH($B539,'Выгр Торг'!$B:$B,0))</f>
        <v>Боковые зеркала "АТП" (обогрев, механические, повторитель в стиле Лексус ПЛАЗМА) для ВАЗ 2110-2112, Лада Приора</v>
      </c>
      <c r="B539" s="88">
        <v>137619</v>
      </c>
      <c r="C539" s="72">
        <f>VLOOKUP($B539,'Выгр Торг'!$B:$P,C$1,0)</f>
        <v>121687</v>
      </c>
      <c r="D539" s="71" t="str">
        <f>VLOOKUP($B539,'Выгр Торг'!$B:$P,D$1,0)</f>
        <v>Боковые зеркала "АТП" (обогрев, механические, повторитель в стиле Лексус ПЛАЗМА) для ВАЗ 2110-2112, Лада Приора (В цвет, Золото инков (золотистый темно-зеленый, 347))</v>
      </c>
      <c r="E539" s="72" t="str">
        <f>VLOOKUP($B539,'Выгр Торг'!$B:$P,E$1,0)</f>
        <v>Y</v>
      </c>
      <c r="F539" s="72" t="str">
        <f>VLOOKUP($B539,'Выгр Торг'!$B:$P,F$1,0)</f>
        <v>1</v>
      </c>
      <c r="G539" s="36" t="s">
        <v>937</v>
      </c>
      <c r="H539" s="28">
        <v>73981</v>
      </c>
      <c r="I539" s="53">
        <f>INDEX($I:$I,MATCH($H539,$C:$C,0))</f>
        <v>600</v>
      </c>
      <c r="J539" s="5" t="s">
        <v>3410</v>
      </c>
      <c r="K539" s="56">
        <f>INDEX($K:$K,MATCH($H539,$C:$C,0))+I539</f>
        <v>3300</v>
      </c>
      <c r="L539" s="14">
        <f>VLOOKUP(K539,Наценка!$A$1:$B$8,2,1)</f>
        <v>1.4</v>
      </c>
      <c r="M539" s="56">
        <f>INDEX($M:$M,MATCH($H539,$C:$C,0))+I539*$M$2</f>
        <v>4560</v>
      </c>
      <c r="N539" s="57">
        <f t="shared" si="63"/>
        <v>4590</v>
      </c>
      <c r="O539" s="72">
        <f>VLOOKUP($B539,'Выгр Торг'!$B:$P,O$1,0)</f>
        <v>3300</v>
      </c>
      <c r="P539" s="72">
        <f>VLOOKUP($B539,'Выгр Торг'!$B:$P,P$1,0)</f>
        <v>4690</v>
      </c>
      <c r="Q539" s="42">
        <f t="shared" si="64"/>
        <v>0</v>
      </c>
      <c r="R539" s="42">
        <f t="shared" si="65"/>
        <v>100</v>
      </c>
      <c r="S539" s="85">
        <f t="shared" si="66"/>
        <v>4590</v>
      </c>
      <c r="T539" s="60" t="str">
        <f>IFERROR(VLOOKUP($B539,'Из ГУГЛа'!$B:$G,4,0)*U539+V539,VLOOKUP($B539,'Из ГУГЛа'!$B:$G,4,0))</f>
        <v/>
      </c>
      <c r="U539" s="15">
        <v>1</v>
      </c>
      <c r="V539" s="59"/>
      <c r="W539" s="74">
        <f t="shared" si="67"/>
        <v>0.39090909090909087</v>
      </c>
      <c r="X539" s="74" t="str">
        <f t="shared" si="68"/>
        <v/>
      </c>
      <c r="Y539" s="74" t="str">
        <f t="shared" si="69"/>
        <v/>
      </c>
      <c r="Z539" s="78" t="s">
        <v>2579</v>
      </c>
    </row>
    <row r="540" spans="1:26" ht="75" x14ac:dyDescent="0.25">
      <c r="A540" s="71" t="str">
        <f>INDEX('Выгр Торг'!$A:$A,MATCH($B540,'Выгр Торг'!$B:$B,0))</f>
        <v>Боковые зеркала "АТП" (обогрев, механические, повторитель в стиле Лексус ПЛАЗМА) для ВАЗ 2110-2112, Лада Приора</v>
      </c>
      <c r="B540" s="88">
        <v>137620</v>
      </c>
      <c r="C540" s="72">
        <f>VLOOKUP($B540,'Выгр Торг'!$B:$P,C$1,0)</f>
        <v>121688</v>
      </c>
      <c r="D540" s="71" t="str">
        <f>VLOOKUP($B540,'Выгр Торг'!$B:$P,D$1,0)</f>
        <v>Боковые зеркала "АТП" (обогрев, механические, повторитель в стиле Лексус ПЛАЗМА) для ВАЗ 2110-2112, Лада Приора (В цвет, Изумруд (серебристо-зеленый, 385))</v>
      </c>
      <c r="E540" s="72" t="str">
        <f>VLOOKUP($B540,'Выгр Торг'!$B:$P,E$1,0)</f>
        <v>Y</v>
      </c>
      <c r="F540" s="72" t="str">
        <f>VLOOKUP($B540,'Выгр Торг'!$B:$P,F$1,0)</f>
        <v>1</v>
      </c>
      <c r="G540" s="36" t="s">
        <v>937</v>
      </c>
      <c r="H540" s="28">
        <v>73981</v>
      </c>
      <c r="I540" s="53">
        <f>INDEX($I:$I,MATCH($H540,$C:$C,0))</f>
        <v>600</v>
      </c>
      <c r="J540" s="5" t="s">
        <v>3410</v>
      </c>
      <c r="K540" s="56">
        <f>INDEX($K:$K,MATCH($H540,$C:$C,0))+I540</f>
        <v>3300</v>
      </c>
      <c r="L540" s="14">
        <f>VLOOKUP(K540,Наценка!$A$1:$B$8,2,1)</f>
        <v>1.4</v>
      </c>
      <c r="M540" s="56">
        <f>INDEX($M:$M,MATCH($H540,$C:$C,0))+I540*$M$2</f>
        <v>4560</v>
      </c>
      <c r="N540" s="57">
        <f t="shared" si="63"/>
        <v>4590</v>
      </c>
      <c r="O540" s="72">
        <f>VLOOKUP($B540,'Выгр Торг'!$B:$P,O$1,0)</f>
        <v>3300</v>
      </c>
      <c r="P540" s="72">
        <f>VLOOKUP($B540,'Выгр Торг'!$B:$P,P$1,0)</f>
        <v>4690</v>
      </c>
      <c r="Q540" s="42">
        <f t="shared" si="64"/>
        <v>0</v>
      </c>
      <c r="R540" s="42">
        <f t="shared" si="65"/>
        <v>100</v>
      </c>
      <c r="S540" s="85">
        <f t="shared" si="66"/>
        <v>4590</v>
      </c>
      <c r="T540" s="60" t="str">
        <f>IFERROR(VLOOKUP($B540,'Из ГУГЛа'!$B:$G,4,0)*U540+V540,VLOOKUP($B540,'Из ГУГЛа'!$B:$G,4,0))</f>
        <v/>
      </c>
      <c r="U540" s="15">
        <v>1</v>
      </c>
      <c r="V540" s="59"/>
      <c r="W540" s="74">
        <f t="shared" si="67"/>
        <v>0.39090909090909087</v>
      </c>
      <c r="X540" s="74" t="str">
        <f t="shared" si="68"/>
        <v/>
      </c>
      <c r="Y540" s="74" t="str">
        <f t="shared" si="69"/>
        <v/>
      </c>
      <c r="Z540" s="78" t="s">
        <v>2579</v>
      </c>
    </row>
    <row r="541" spans="1:26" ht="75" x14ac:dyDescent="0.25">
      <c r="A541" s="71" t="str">
        <f>INDEX('Выгр Торг'!$A:$A,MATCH($B541,'Выгр Торг'!$B:$B,0))</f>
        <v>Боковые зеркала "АТП" (обогрев, механические, повторитель в стиле Лексус ПЛАЗМА) для ВАЗ 2110-2112, Лада Приора</v>
      </c>
      <c r="B541" s="88">
        <v>137621</v>
      </c>
      <c r="C541" s="72">
        <f>VLOOKUP($B541,'Выгр Торг'!$B:$P,C$1,0)</f>
        <v>121689</v>
      </c>
      <c r="D541" s="71" t="str">
        <f>VLOOKUP($B541,'Выгр Торг'!$B:$P,D$1,0)</f>
        <v>Боковые зеркала "АТП" (обогрев, механические, повторитель в стиле Лексус ПЛАЗМА) для ВАЗ 2110-2112, Лада Приора (В цвет, Калифорнийский мак (золотисто-красный, 190))</v>
      </c>
      <c r="E541" s="72" t="str">
        <f>VLOOKUP($B541,'Выгр Торг'!$B:$P,E$1,0)</f>
        <v>Y</v>
      </c>
      <c r="F541" s="72" t="str">
        <f>VLOOKUP($B541,'Выгр Торг'!$B:$P,F$1,0)</f>
        <v>1</v>
      </c>
      <c r="G541" s="36" t="s">
        <v>937</v>
      </c>
      <c r="H541" s="28">
        <v>73981</v>
      </c>
      <c r="I541" s="53">
        <f>INDEX($I:$I,MATCH($H541,$C:$C,0))</f>
        <v>600</v>
      </c>
      <c r="J541" s="5" t="s">
        <v>3410</v>
      </c>
      <c r="K541" s="56">
        <f>INDEX($K:$K,MATCH($H541,$C:$C,0))+I541</f>
        <v>3300</v>
      </c>
      <c r="L541" s="14">
        <f>VLOOKUP(K541,Наценка!$A$1:$B$8,2,1)</f>
        <v>1.4</v>
      </c>
      <c r="M541" s="56">
        <f>INDEX($M:$M,MATCH($H541,$C:$C,0))+I541*$M$2</f>
        <v>4560</v>
      </c>
      <c r="N541" s="57">
        <f t="shared" si="63"/>
        <v>4590</v>
      </c>
      <c r="O541" s="72">
        <f>VLOOKUP($B541,'Выгр Торг'!$B:$P,O$1,0)</f>
        <v>3300</v>
      </c>
      <c r="P541" s="72">
        <f>VLOOKUP($B541,'Выгр Торг'!$B:$P,P$1,0)</f>
        <v>4690</v>
      </c>
      <c r="Q541" s="42">
        <f t="shared" si="64"/>
        <v>0</v>
      </c>
      <c r="R541" s="42">
        <f t="shared" si="65"/>
        <v>100</v>
      </c>
      <c r="S541" s="85">
        <f t="shared" si="66"/>
        <v>4590</v>
      </c>
      <c r="T541" s="60" t="str">
        <f>IFERROR(VLOOKUP($B541,'Из ГУГЛа'!$B:$G,4,0)*U541+V541,VLOOKUP($B541,'Из ГУГЛа'!$B:$G,4,0))</f>
        <v/>
      </c>
      <c r="U541" s="15">
        <v>1</v>
      </c>
      <c r="V541" s="59"/>
      <c r="W541" s="74">
        <f t="shared" si="67"/>
        <v>0.39090909090909087</v>
      </c>
      <c r="X541" s="74" t="str">
        <f t="shared" si="68"/>
        <v/>
      </c>
      <c r="Y541" s="74" t="str">
        <f t="shared" si="69"/>
        <v/>
      </c>
      <c r="Z541" s="78" t="s">
        <v>2579</v>
      </c>
    </row>
    <row r="542" spans="1:26" ht="75" x14ac:dyDescent="0.25">
      <c r="A542" s="71" t="str">
        <f>INDEX('Выгр Торг'!$A:$A,MATCH($B542,'Выгр Торг'!$B:$B,0))</f>
        <v>Боковые зеркала "АТП" (обогрев, механические, повторитель в стиле Лексус ПЛАЗМА) для ВАЗ 2110-2112, Лада Приора</v>
      </c>
      <c r="B542" s="88">
        <v>137622</v>
      </c>
      <c r="C542" s="72">
        <f>VLOOKUP($B542,'Выгр Торг'!$B:$P,C$1,0)</f>
        <v>121690</v>
      </c>
      <c r="D542" s="71" t="str">
        <f>VLOOKUP($B542,'Выгр Торг'!$B:$P,D$1,0)</f>
        <v>Боковые зеркала "АТП" (обогрев, механические, повторитель в стиле Лексус ПЛАЗМА) для ВАЗ 2110-2112, Лада Приора (В цвет, Кварц (серый, 630))</v>
      </c>
      <c r="E542" s="72" t="str">
        <f>VLOOKUP($B542,'Выгр Торг'!$B:$P,E$1,0)</f>
        <v>Y</v>
      </c>
      <c r="F542" s="72" t="str">
        <f>VLOOKUP($B542,'Выгр Торг'!$B:$P,F$1,0)</f>
        <v>1</v>
      </c>
      <c r="G542" s="36" t="s">
        <v>937</v>
      </c>
      <c r="H542" s="28">
        <v>73981</v>
      </c>
      <c r="I542" s="53">
        <f>INDEX($I:$I,MATCH($H542,$C:$C,0))</f>
        <v>600</v>
      </c>
      <c r="J542" s="5" t="s">
        <v>3410</v>
      </c>
      <c r="K542" s="56">
        <f>INDEX($K:$K,MATCH($H542,$C:$C,0))+I542</f>
        <v>3300</v>
      </c>
      <c r="L542" s="14">
        <f>VLOOKUP(K542,Наценка!$A$1:$B$8,2,1)</f>
        <v>1.4</v>
      </c>
      <c r="M542" s="56">
        <f>INDEX($M:$M,MATCH($H542,$C:$C,0))+I542*$M$2</f>
        <v>4560</v>
      </c>
      <c r="N542" s="57">
        <f t="shared" si="63"/>
        <v>4590</v>
      </c>
      <c r="O542" s="72">
        <f>VLOOKUP($B542,'Выгр Торг'!$B:$P,O$1,0)</f>
        <v>3300</v>
      </c>
      <c r="P542" s="72">
        <f>VLOOKUP($B542,'Выгр Торг'!$B:$P,P$1,0)</f>
        <v>4690</v>
      </c>
      <c r="Q542" s="42">
        <f t="shared" si="64"/>
        <v>0</v>
      </c>
      <c r="R542" s="42">
        <f t="shared" si="65"/>
        <v>100</v>
      </c>
      <c r="S542" s="85">
        <f t="shared" si="66"/>
        <v>4590</v>
      </c>
      <c r="T542" s="60" t="str">
        <f>IFERROR(VLOOKUP($B542,'Из ГУГЛа'!$B:$G,4,0)*U542+V542,VLOOKUP($B542,'Из ГУГЛа'!$B:$G,4,0))</f>
        <v/>
      </c>
      <c r="U542" s="15">
        <v>1</v>
      </c>
      <c r="V542" s="59"/>
      <c r="W542" s="74">
        <f t="shared" si="67"/>
        <v>0.39090909090909087</v>
      </c>
      <c r="X542" s="74" t="str">
        <f t="shared" si="68"/>
        <v/>
      </c>
      <c r="Y542" s="74" t="str">
        <f t="shared" si="69"/>
        <v/>
      </c>
      <c r="Z542" s="78" t="s">
        <v>2579</v>
      </c>
    </row>
    <row r="543" spans="1:26" ht="75" x14ac:dyDescent="0.25">
      <c r="A543" s="71" t="str">
        <f>INDEX('Выгр Торг'!$A:$A,MATCH($B543,'Выгр Торг'!$B:$B,0))</f>
        <v>Боковые зеркала "АТП" (обогрев, механические, повторитель в стиле Лексус ПЛАЗМА) для ВАЗ 2110-2112, Лада Приора</v>
      </c>
      <c r="B543" s="88">
        <v>137623</v>
      </c>
      <c r="C543" s="72">
        <f>VLOOKUP($B543,'Выгр Торг'!$B:$P,C$1,0)</f>
        <v>121691</v>
      </c>
      <c r="D543" s="71" t="str">
        <f>VLOOKUP($B543,'Выгр Торг'!$B:$P,D$1,0)</f>
        <v>Боковые зеркала "АТП" (обогрев, механические, повторитель в стиле Лексус ПЛАЗМА) для ВАЗ 2110-2112, Лада Приора (В цвет, Кориандр (золотисто-коричневый, 790))</v>
      </c>
      <c r="E543" s="72" t="str">
        <f>VLOOKUP($B543,'Выгр Торг'!$B:$P,E$1,0)</f>
        <v>Y</v>
      </c>
      <c r="F543" s="72" t="str">
        <f>VLOOKUP($B543,'Выгр Торг'!$B:$P,F$1,0)</f>
        <v>1</v>
      </c>
      <c r="G543" s="36" t="s">
        <v>937</v>
      </c>
      <c r="H543" s="28">
        <v>73981</v>
      </c>
      <c r="I543" s="53">
        <f>INDEX($I:$I,MATCH($H543,$C:$C,0))</f>
        <v>600</v>
      </c>
      <c r="J543" s="5" t="s">
        <v>3410</v>
      </c>
      <c r="K543" s="56">
        <f>INDEX($K:$K,MATCH($H543,$C:$C,0))+I543</f>
        <v>3300</v>
      </c>
      <c r="L543" s="14">
        <f>VLOOKUP(K543,Наценка!$A$1:$B$8,2,1)</f>
        <v>1.4</v>
      </c>
      <c r="M543" s="56">
        <f>INDEX($M:$M,MATCH($H543,$C:$C,0))+I543*$M$2</f>
        <v>4560</v>
      </c>
      <c r="N543" s="57">
        <f t="shared" si="63"/>
        <v>4590</v>
      </c>
      <c r="O543" s="72">
        <f>VLOOKUP($B543,'Выгр Торг'!$B:$P,O$1,0)</f>
        <v>3300</v>
      </c>
      <c r="P543" s="72">
        <f>VLOOKUP($B543,'Выгр Торг'!$B:$P,P$1,0)</f>
        <v>4690</v>
      </c>
      <c r="Q543" s="42">
        <f t="shared" si="64"/>
        <v>0</v>
      </c>
      <c r="R543" s="42">
        <f t="shared" si="65"/>
        <v>100</v>
      </c>
      <c r="S543" s="85">
        <f t="shared" si="66"/>
        <v>4590</v>
      </c>
      <c r="T543" s="60" t="str">
        <f>IFERROR(VLOOKUP($B543,'Из ГУГЛа'!$B:$G,4,0)*U543+V543,VLOOKUP($B543,'Из ГУГЛа'!$B:$G,4,0))</f>
        <v/>
      </c>
      <c r="U543" s="15">
        <v>1</v>
      </c>
      <c r="V543" s="59"/>
      <c r="W543" s="74">
        <f t="shared" si="67"/>
        <v>0.39090909090909087</v>
      </c>
      <c r="X543" s="74" t="str">
        <f t="shared" si="68"/>
        <v/>
      </c>
      <c r="Y543" s="74" t="str">
        <f t="shared" si="69"/>
        <v/>
      </c>
      <c r="Z543" s="78" t="s">
        <v>2579</v>
      </c>
    </row>
    <row r="544" spans="1:26" ht="75" x14ac:dyDescent="0.25">
      <c r="A544" s="71" t="str">
        <f>INDEX('Выгр Торг'!$A:$A,MATCH($B544,'Выгр Торг'!$B:$B,0))</f>
        <v>Боковые зеркала "АТП" (обогрев, механические, повторитель в стиле Лексус ПЛАЗМА) для ВАЗ 2110-2112, Лада Приора</v>
      </c>
      <c r="B544" s="88">
        <v>137624</v>
      </c>
      <c r="C544" s="72">
        <f>VLOOKUP($B544,'Выгр Торг'!$B:$P,C$1,0)</f>
        <v>121692</v>
      </c>
      <c r="D544" s="71" t="str">
        <f>VLOOKUP($B544,'Выгр Торг'!$B:$P,D$1,0)</f>
        <v>Боковые зеркала "АТП" (обогрев, механические, повторитель в стиле Лексус ПЛАЗМА) для ВАЗ 2110-2112, Лада Приора (В цвет, Космос (черный, 665))</v>
      </c>
      <c r="E544" s="72" t="str">
        <f>VLOOKUP($B544,'Выгр Торг'!$B:$P,E$1,0)</f>
        <v>Y</v>
      </c>
      <c r="F544" s="72" t="str">
        <f>VLOOKUP($B544,'Выгр Торг'!$B:$P,F$1,0)</f>
        <v>1</v>
      </c>
      <c r="G544" s="36" t="s">
        <v>937</v>
      </c>
      <c r="H544" s="28">
        <v>73981</v>
      </c>
      <c r="I544" s="53">
        <f>INDEX($I:$I,MATCH($H544,$C:$C,0))</f>
        <v>600</v>
      </c>
      <c r="J544" s="5" t="s">
        <v>3410</v>
      </c>
      <c r="K544" s="56">
        <f>INDEX($K:$K,MATCH($H544,$C:$C,0))+I544</f>
        <v>3300</v>
      </c>
      <c r="L544" s="14">
        <f>VLOOKUP(K544,Наценка!$A$1:$B$8,2,1)</f>
        <v>1.4</v>
      </c>
      <c r="M544" s="56">
        <f>INDEX($M:$M,MATCH($H544,$C:$C,0))+I544*$M$2</f>
        <v>4560</v>
      </c>
      <c r="N544" s="57">
        <f t="shared" si="63"/>
        <v>4590</v>
      </c>
      <c r="O544" s="72">
        <f>VLOOKUP($B544,'Выгр Торг'!$B:$P,O$1,0)</f>
        <v>3300</v>
      </c>
      <c r="P544" s="72">
        <f>VLOOKUP($B544,'Выгр Торг'!$B:$P,P$1,0)</f>
        <v>4690</v>
      </c>
      <c r="Q544" s="42">
        <f t="shared" si="64"/>
        <v>0</v>
      </c>
      <c r="R544" s="42">
        <f t="shared" si="65"/>
        <v>100</v>
      </c>
      <c r="S544" s="85">
        <f t="shared" si="66"/>
        <v>4590</v>
      </c>
      <c r="T544" s="60" t="str">
        <f>IFERROR(VLOOKUP($B544,'Из ГУГЛа'!$B:$G,4,0)*U544+V544,VLOOKUP($B544,'Из ГУГЛа'!$B:$G,4,0))</f>
        <v/>
      </c>
      <c r="U544" s="15">
        <v>1</v>
      </c>
      <c r="V544" s="59"/>
      <c r="W544" s="74">
        <f t="shared" si="67"/>
        <v>0.39090909090909087</v>
      </c>
      <c r="X544" s="74" t="str">
        <f t="shared" si="68"/>
        <v/>
      </c>
      <c r="Y544" s="74" t="str">
        <f t="shared" si="69"/>
        <v/>
      </c>
      <c r="Z544" s="78" t="s">
        <v>2579</v>
      </c>
    </row>
    <row r="545" spans="1:26" ht="75" x14ac:dyDescent="0.25">
      <c r="A545" s="71" t="str">
        <f>INDEX('Выгр Торг'!$A:$A,MATCH($B545,'Выгр Торг'!$B:$B,0))</f>
        <v>Боковые зеркала "АТП" (обогрев, механические, повторитель в стиле Лексус ПЛАЗМА) для ВАЗ 2110-2112, Лада Приора</v>
      </c>
      <c r="B545" s="88">
        <v>137625</v>
      </c>
      <c r="C545" s="72">
        <f>VLOOKUP($B545,'Выгр Торг'!$B:$P,C$1,0)</f>
        <v>121693</v>
      </c>
      <c r="D545" s="71" t="str">
        <f>VLOOKUP($B545,'Выгр Торг'!$B:$P,D$1,0)</f>
        <v>Боковые зеркала "АТП" (обогрев, механические, повторитель в стиле Лексус ПЛАЗМА) для ВАЗ 2110-2112, Лада Приора (В цвет, Кристалл (светло-серый, 281))</v>
      </c>
      <c r="E545" s="72" t="str">
        <f>VLOOKUP($B545,'Выгр Торг'!$B:$P,E$1,0)</f>
        <v>Y</v>
      </c>
      <c r="F545" s="72" t="str">
        <f>VLOOKUP($B545,'Выгр Торг'!$B:$P,F$1,0)</f>
        <v>1</v>
      </c>
      <c r="G545" s="36" t="s">
        <v>937</v>
      </c>
      <c r="H545" s="28">
        <v>73981</v>
      </c>
      <c r="I545" s="53">
        <f>INDEX($I:$I,MATCH($H545,$C:$C,0))</f>
        <v>600</v>
      </c>
      <c r="J545" s="5" t="s">
        <v>3410</v>
      </c>
      <c r="K545" s="56">
        <f>INDEX($K:$K,MATCH($H545,$C:$C,0))+I545</f>
        <v>3300</v>
      </c>
      <c r="L545" s="14">
        <f>VLOOKUP(K545,Наценка!$A$1:$B$8,2,1)</f>
        <v>1.4</v>
      </c>
      <c r="M545" s="56">
        <f>INDEX($M:$M,MATCH($H545,$C:$C,0))+I545*$M$2</f>
        <v>4560</v>
      </c>
      <c r="N545" s="57">
        <f t="shared" si="63"/>
        <v>4590</v>
      </c>
      <c r="O545" s="72">
        <f>VLOOKUP($B545,'Выгр Торг'!$B:$P,O$1,0)</f>
        <v>3300</v>
      </c>
      <c r="P545" s="72">
        <f>VLOOKUP($B545,'Выгр Торг'!$B:$P,P$1,0)</f>
        <v>4690</v>
      </c>
      <c r="Q545" s="42">
        <f t="shared" si="64"/>
        <v>0</v>
      </c>
      <c r="R545" s="42">
        <f t="shared" si="65"/>
        <v>100</v>
      </c>
      <c r="S545" s="85">
        <f t="shared" si="66"/>
        <v>4590</v>
      </c>
      <c r="T545" s="60" t="str">
        <f>IFERROR(VLOOKUP($B545,'Из ГУГЛа'!$B:$G,4,0)*U545+V545,VLOOKUP($B545,'Из ГУГЛа'!$B:$G,4,0))</f>
        <v/>
      </c>
      <c r="U545" s="15">
        <v>1</v>
      </c>
      <c r="V545" s="59"/>
      <c r="W545" s="74">
        <f t="shared" si="67"/>
        <v>0.39090909090909087</v>
      </c>
      <c r="X545" s="74" t="str">
        <f t="shared" si="68"/>
        <v/>
      </c>
      <c r="Y545" s="74" t="str">
        <f t="shared" si="69"/>
        <v/>
      </c>
      <c r="Z545" s="78" t="s">
        <v>2579</v>
      </c>
    </row>
    <row r="546" spans="1:26" ht="75" x14ac:dyDescent="0.25">
      <c r="A546" s="71" t="str">
        <f>INDEX('Выгр Торг'!$A:$A,MATCH($B546,'Выгр Торг'!$B:$B,0))</f>
        <v>Боковые зеркала "АТП" (обогрев, механические, повторитель в стиле Лексус ПЛАЗМА) для ВАЗ 2110-2112, Лада Приора</v>
      </c>
      <c r="B546" s="88">
        <v>137626</v>
      </c>
      <c r="C546" s="72">
        <f>VLOOKUP($B546,'Выгр Торг'!$B:$P,C$1,0)</f>
        <v>121694</v>
      </c>
      <c r="D546" s="71" t="str">
        <f>VLOOKUP($B546,'Выгр Торг'!$B:$P,D$1,0)</f>
        <v>Боковые зеркала "АТП" (обогрев, механические, повторитель в стиле Лексус ПЛАЗМА) для ВАЗ 2110-2112, Лада Приора (В цвет, Кубок (ярко красный, 171))</v>
      </c>
      <c r="E546" s="72" t="str">
        <f>VLOOKUP($B546,'Выгр Торг'!$B:$P,E$1,0)</f>
        <v>Y</v>
      </c>
      <c r="F546" s="72" t="str">
        <f>VLOOKUP($B546,'Выгр Торг'!$B:$P,F$1,0)</f>
        <v>1</v>
      </c>
      <c r="G546" s="36" t="s">
        <v>937</v>
      </c>
      <c r="H546" s="28">
        <v>73981</v>
      </c>
      <c r="I546" s="53">
        <f>INDEX($I:$I,MATCH($H546,$C:$C,0))</f>
        <v>600</v>
      </c>
      <c r="J546" s="5" t="s">
        <v>3410</v>
      </c>
      <c r="K546" s="56">
        <f>INDEX($K:$K,MATCH($H546,$C:$C,0))+I546</f>
        <v>3300</v>
      </c>
      <c r="L546" s="14">
        <f>VLOOKUP(K546,Наценка!$A$1:$B$8,2,1)</f>
        <v>1.4</v>
      </c>
      <c r="M546" s="56">
        <f>INDEX($M:$M,MATCH($H546,$C:$C,0))+I546*$M$2</f>
        <v>4560</v>
      </c>
      <c r="N546" s="57">
        <f t="shared" si="63"/>
        <v>4590</v>
      </c>
      <c r="O546" s="72">
        <f>VLOOKUP($B546,'Выгр Торг'!$B:$P,O$1,0)</f>
        <v>3300</v>
      </c>
      <c r="P546" s="72">
        <f>VLOOKUP($B546,'Выгр Торг'!$B:$P,P$1,0)</f>
        <v>4690</v>
      </c>
      <c r="Q546" s="42">
        <f t="shared" si="64"/>
        <v>0</v>
      </c>
      <c r="R546" s="42">
        <f t="shared" si="65"/>
        <v>100</v>
      </c>
      <c r="S546" s="85">
        <f t="shared" si="66"/>
        <v>4590</v>
      </c>
      <c r="T546" s="60" t="str">
        <f>IFERROR(VLOOKUP($B546,'Из ГУГЛа'!$B:$G,4,0)*U546+V546,VLOOKUP($B546,'Из ГУГЛа'!$B:$G,4,0))</f>
        <v/>
      </c>
      <c r="U546" s="15">
        <v>1</v>
      </c>
      <c r="V546" s="59"/>
      <c r="W546" s="74">
        <f t="shared" si="67"/>
        <v>0.39090909090909087</v>
      </c>
      <c r="X546" s="74" t="str">
        <f t="shared" si="68"/>
        <v/>
      </c>
      <c r="Y546" s="74" t="str">
        <f t="shared" si="69"/>
        <v/>
      </c>
      <c r="Z546" s="78" t="s">
        <v>2579</v>
      </c>
    </row>
    <row r="547" spans="1:26" ht="75" x14ac:dyDescent="0.25">
      <c r="A547" s="71" t="str">
        <f>INDEX('Выгр Торг'!$A:$A,MATCH($B547,'Выгр Торг'!$B:$B,0))</f>
        <v>Боковые зеркала "АТП" (обогрев, механические, повторитель в стиле Лексус ПЛАЗМА) для ВАЗ 2110-2112, Лада Приора</v>
      </c>
      <c r="B547" s="88">
        <v>257476</v>
      </c>
      <c r="C547" s="72">
        <f>VLOOKUP($B547,'Выгр Торг'!$B:$P,C$1,0)</f>
        <v>178222</v>
      </c>
      <c r="D547" s="71" t="str">
        <f>VLOOKUP($B547,'Выгр Торг'!$B:$P,D$1,0)</f>
        <v>Боковые зеркала "АТП" (обогрев, механические, повторитель в стиле Лексус ПЛАЗМА) для ВАЗ 2110-2112, Лада Приора (В цвет, Ледяной (голубой, 413))</v>
      </c>
      <c r="E547" s="72" t="str">
        <f>VLOOKUP($B547,'Выгр Торг'!$B:$P,E$1,0)</f>
        <v>Y</v>
      </c>
      <c r="F547" s="72" t="str">
        <f>VLOOKUP($B547,'Выгр Торг'!$B:$P,F$1,0)</f>
        <v>1</v>
      </c>
      <c r="G547" s="36" t="s">
        <v>937</v>
      </c>
      <c r="H547" s="28">
        <v>73981</v>
      </c>
      <c r="I547" s="53">
        <f>INDEX($I:$I,MATCH($H547,$C:$C,0))</f>
        <v>600</v>
      </c>
      <c r="J547" s="5" t="s">
        <v>3410</v>
      </c>
      <c r="K547" s="56">
        <f>INDEX($K:$K,MATCH($H547,$C:$C,0))+I547</f>
        <v>3300</v>
      </c>
      <c r="L547" s="14">
        <f>VLOOKUP(K547,Наценка!$A$1:$B$8,2,1)</f>
        <v>1.4</v>
      </c>
      <c r="M547" s="56">
        <f>INDEX($M:$M,MATCH($H547,$C:$C,0))+I547*$M$2</f>
        <v>4560</v>
      </c>
      <c r="N547" s="57">
        <f t="shared" si="63"/>
        <v>4590</v>
      </c>
      <c r="O547" s="72">
        <f>VLOOKUP($B547,'Выгр Торг'!$B:$P,O$1,0)</f>
        <v>3300</v>
      </c>
      <c r="P547" s="72">
        <f>VLOOKUP($B547,'Выгр Торг'!$B:$P,P$1,0)</f>
        <v>4690</v>
      </c>
      <c r="Q547" s="42">
        <f t="shared" si="64"/>
        <v>0</v>
      </c>
      <c r="R547" s="42">
        <f t="shared" si="65"/>
        <v>100</v>
      </c>
      <c r="S547" s="85">
        <f t="shared" si="66"/>
        <v>4590</v>
      </c>
      <c r="T547" s="60" t="str">
        <f>IFERROR(VLOOKUP($B547,'Из ГУГЛа'!$B:$G,4,0)*U547+V547,VLOOKUP($B547,'Из ГУГЛа'!$B:$G,4,0))</f>
        <v/>
      </c>
      <c r="U547" s="15">
        <v>1</v>
      </c>
      <c r="V547" s="59"/>
      <c r="W547" s="74">
        <f t="shared" si="67"/>
        <v>0.39090909090909087</v>
      </c>
      <c r="X547" s="74" t="str">
        <f t="shared" si="68"/>
        <v/>
      </c>
      <c r="Y547" s="74" t="str">
        <f t="shared" si="69"/>
        <v/>
      </c>
      <c r="Z547" s="78" t="s">
        <v>2579</v>
      </c>
    </row>
    <row r="548" spans="1:26" ht="75" x14ac:dyDescent="0.25">
      <c r="A548" s="71" t="str">
        <f>INDEX('Выгр Торг'!$A:$A,MATCH($B548,'Выгр Торг'!$B:$B,0))</f>
        <v>Боковые зеркала "АТП" (обогрев, механические, повторитель в стиле Лексус ПЛАЗМА) для ВАЗ 2110-2112, Лада Приора</v>
      </c>
      <c r="B548" s="88">
        <v>137627</v>
      </c>
      <c r="C548" s="72">
        <f>VLOOKUP($B548,'Выгр Торг'!$B:$P,C$1,0)</f>
        <v>121695</v>
      </c>
      <c r="D548" s="71" t="str">
        <f>VLOOKUP($B548,'Выгр Торг'!$B:$P,D$1,0)</f>
        <v>Боковые зеркала "АТП" (обогрев, механические, повторитель в стиле Лексус ПЛАЗМА) для ВАЗ 2110-2112, Лада Приора (В цвет, Магия (серебристо-ярко-фиолетовый, 133))</v>
      </c>
      <c r="E548" s="72" t="str">
        <f>VLOOKUP($B548,'Выгр Торг'!$B:$P,E$1,0)</f>
        <v>Y</v>
      </c>
      <c r="F548" s="72" t="str">
        <f>VLOOKUP($B548,'Выгр Торг'!$B:$P,F$1,0)</f>
        <v>1</v>
      </c>
      <c r="G548" s="36" t="s">
        <v>937</v>
      </c>
      <c r="H548" s="28">
        <v>73981</v>
      </c>
      <c r="I548" s="53">
        <f>INDEX($I:$I,MATCH($H548,$C:$C,0))</f>
        <v>600</v>
      </c>
      <c r="J548" s="5" t="s">
        <v>3410</v>
      </c>
      <c r="K548" s="56">
        <f>INDEX($K:$K,MATCH($H548,$C:$C,0))+I548</f>
        <v>3300</v>
      </c>
      <c r="L548" s="14">
        <f>VLOOKUP(K548,Наценка!$A$1:$B$8,2,1)</f>
        <v>1.4</v>
      </c>
      <c r="M548" s="56">
        <f>INDEX($M:$M,MATCH($H548,$C:$C,0))+I548*$M$2</f>
        <v>4560</v>
      </c>
      <c r="N548" s="57">
        <f t="shared" si="63"/>
        <v>4590</v>
      </c>
      <c r="O548" s="72">
        <f>VLOOKUP($B548,'Выгр Торг'!$B:$P,O$1,0)</f>
        <v>3300</v>
      </c>
      <c r="P548" s="72">
        <f>VLOOKUP($B548,'Выгр Торг'!$B:$P,P$1,0)</f>
        <v>4690</v>
      </c>
      <c r="Q548" s="42">
        <f t="shared" si="64"/>
        <v>0</v>
      </c>
      <c r="R548" s="42">
        <f t="shared" si="65"/>
        <v>100</v>
      </c>
      <c r="S548" s="85">
        <f t="shared" si="66"/>
        <v>4590</v>
      </c>
      <c r="T548" s="60" t="str">
        <f>IFERROR(VLOOKUP($B548,'Из ГУГЛа'!$B:$G,4,0)*U548+V548,VLOOKUP($B548,'Из ГУГЛа'!$B:$G,4,0))</f>
        <v/>
      </c>
      <c r="U548" s="15">
        <v>1</v>
      </c>
      <c r="V548" s="59"/>
      <c r="W548" s="74">
        <f t="shared" si="67"/>
        <v>0.39090909090909087</v>
      </c>
      <c r="X548" s="74" t="str">
        <f t="shared" si="68"/>
        <v/>
      </c>
      <c r="Y548" s="74" t="str">
        <f t="shared" si="69"/>
        <v/>
      </c>
      <c r="Z548" s="78" t="s">
        <v>2579</v>
      </c>
    </row>
    <row r="549" spans="1:26" ht="75" x14ac:dyDescent="0.25">
      <c r="A549" s="71" t="str">
        <f>INDEX('Выгр Торг'!$A:$A,MATCH($B549,'Выгр Торг'!$B:$B,0))</f>
        <v>Боковые зеркала "АТП" (обогрев, механические, повторитель в стиле Лексус ПЛАЗМА) для ВАЗ 2110-2112, Лада Приора</v>
      </c>
      <c r="B549" s="88">
        <v>137628</v>
      </c>
      <c r="C549" s="72">
        <f>VLOOKUP($B549,'Выгр Торг'!$B:$P,C$1,0)</f>
        <v>121696</v>
      </c>
      <c r="D549" s="71" t="str">
        <f>VLOOKUP($B549,'Выгр Торг'!$B:$P,D$1,0)</f>
        <v>Боковые зеркала "АТП" (обогрев, механические, повторитель в стиле Лексус ПЛАЗМА) для ВАЗ 2110-2112, Лада Приора (В цвет, Миндаль (серебристо-бежево-розовый, 217))</v>
      </c>
      <c r="E549" s="72" t="str">
        <f>VLOOKUP($B549,'Выгр Торг'!$B:$P,E$1,0)</f>
        <v>Y</v>
      </c>
      <c r="F549" s="72" t="str">
        <f>VLOOKUP($B549,'Выгр Торг'!$B:$P,F$1,0)</f>
        <v>1</v>
      </c>
      <c r="G549" s="36" t="s">
        <v>937</v>
      </c>
      <c r="H549" s="28">
        <v>73981</v>
      </c>
      <c r="I549" s="53">
        <f>INDEX($I:$I,MATCH($H549,$C:$C,0))</f>
        <v>600</v>
      </c>
      <c r="J549" s="5" t="s">
        <v>3410</v>
      </c>
      <c r="K549" s="56">
        <f>INDEX($K:$K,MATCH($H549,$C:$C,0))+I549</f>
        <v>3300</v>
      </c>
      <c r="L549" s="14">
        <f>VLOOKUP(K549,Наценка!$A$1:$B$8,2,1)</f>
        <v>1.4</v>
      </c>
      <c r="M549" s="56">
        <f>INDEX($M:$M,MATCH($H549,$C:$C,0))+I549*$M$2</f>
        <v>4560</v>
      </c>
      <c r="N549" s="57">
        <f t="shared" si="63"/>
        <v>4590</v>
      </c>
      <c r="O549" s="72">
        <f>VLOOKUP($B549,'Выгр Торг'!$B:$P,O$1,0)</f>
        <v>3300</v>
      </c>
      <c r="P549" s="72">
        <f>VLOOKUP($B549,'Выгр Торг'!$B:$P,P$1,0)</f>
        <v>4690</v>
      </c>
      <c r="Q549" s="42">
        <f t="shared" si="64"/>
        <v>0</v>
      </c>
      <c r="R549" s="42">
        <f t="shared" si="65"/>
        <v>100</v>
      </c>
      <c r="S549" s="85">
        <f t="shared" si="66"/>
        <v>4590</v>
      </c>
      <c r="T549" s="60" t="str">
        <f>IFERROR(VLOOKUP($B549,'Из ГУГЛа'!$B:$G,4,0)*U549+V549,VLOOKUP($B549,'Из ГУГЛа'!$B:$G,4,0))</f>
        <v/>
      </c>
      <c r="U549" s="15">
        <v>1</v>
      </c>
      <c r="V549" s="59"/>
      <c r="W549" s="74">
        <f t="shared" si="67"/>
        <v>0.39090909090909087</v>
      </c>
      <c r="X549" s="74" t="str">
        <f t="shared" si="68"/>
        <v/>
      </c>
      <c r="Y549" s="74" t="str">
        <f t="shared" si="69"/>
        <v/>
      </c>
      <c r="Z549" s="78" t="s">
        <v>2579</v>
      </c>
    </row>
    <row r="550" spans="1:26" ht="75" x14ac:dyDescent="0.25">
      <c r="A550" s="71" t="str">
        <f>INDEX('Выгр Торг'!$A:$A,MATCH($B550,'Выгр Торг'!$B:$B,0))</f>
        <v>Боковые зеркала "АТП" (обогрев, механические, повторитель в стиле Лексус ПЛАЗМА) для ВАЗ 2110-2112, Лада Приора</v>
      </c>
      <c r="B550" s="88">
        <v>137629</v>
      </c>
      <c r="C550" s="72">
        <f>VLOOKUP($B550,'Выгр Торг'!$B:$P,C$1,0)</f>
        <v>121697</v>
      </c>
      <c r="D550" s="71" t="str">
        <f>VLOOKUP($B550,'Выгр Торг'!$B:$P,D$1,0)</f>
        <v>Боковые зеркала "АТП" (обогрев, механические, повторитель в стиле Лексус ПЛАЗМА) для ВАЗ 2110-2112, Лада Приора (В цвет, Мираж (серебристый-желто-зеленый, 280))</v>
      </c>
      <c r="E550" s="72" t="str">
        <f>VLOOKUP($B550,'Выгр Торг'!$B:$P,E$1,0)</f>
        <v>Y</v>
      </c>
      <c r="F550" s="72" t="str">
        <f>VLOOKUP($B550,'Выгр Торг'!$B:$P,F$1,0)</f>
        <v>1</v>
      </c>
      <c r="G550" s="36" t="s">
        <v>937</v>
      </c>
      <c r="H550" s="28">
        <v>73981</v>
      </c>
      <c r="I550" s="53">
        <f>INDEX($I:$I,MATCH($H550,$C:$C,0))</f>
        <v>600</v>
      </c>
      <c r="J550" s="5" t="s">
        <v>3410</v>
      </c>
      <c r="K550" s="56">
        <f>INDEX($K:$K,MATCH($H550,$C:$C,0))+I550</f>
        <v>3300</v>
      </c>
      <c r="L550" s="14">
        <f>VLOOKUP(K550,Наценка!$A$1:$B$8,2,1)</f>
        <v>1.4</v>
      </c>
      <c r="M550" s="56">
        <f>INDEX($M:$M,MATCH($H550,$C:$C,0))+I550*$M$2</f>
        <v>4560</v>
      </c>
      <c r="N550" s="57">
        <f t="shared" si="63"/>
        <v>4590</v>
      </c>
      <c r="O550" s="72">
        <f>VLOOKUP($B550,'Выгр Торг'!$B:$P,O$1,0)</f>
        <v>3300</v>
      </c>
      <c r="P550" s="72">
        <f>VLOOKUP($B550,'Выгр Торг'!$B:$P,P$1,0)</f>
        <v>4690</v>
      </c>
      <c r="Q550" s="42">
        <f t="shared" si="64"/>
        <v>0</v>
      </c>
      <c r="R550" s="42">
        <f t="shared" si="65"/>
        <v>100</v>
      </c>
      <c r="S550" s="85">
        <f t="shared" si="66"/>
        <v>4590</v>
      </c>
      <c r="T550" s="60" t="str">
        <f>IFERROR(VLOOKUP($B550,'Из ГУГЛа'!$B:$G,4,0)*U550+V550,VLOOKUP($B550,'Из ГУГЛа'!$B:$G,4,0))</f>
        <v/>
      </c>
      <c r="U550" s="15">
        <v>1</v>
      </c>
      <c r="V550" s="59"/>
      <c r="W550" s="74">
        <f t="shared" si="67"/>
        <v>0.39090909090909087</v>
      </c>
      <c r="X550" s="74" t="str">
        <f t="shared" si="68"/>
        <v/>
      </c>
      <c r="Y550" s="74" t="str">
        <f t="shared" si="69"/>
        <v/>
      </c>
      <c r="Z550" s="78" t="s">
        <v>2579</v>
      </c>
    </row>
    <row r="551" spans="1:26" ht="75" x14ac:dyDescent="0.25">
      <c r="A551" s="71" t="str">
        <f>INDEX('Выгр Торг'!$A:$A,MATCH($B551,'Выгр Торг'!$B:$B,0))</f>
        <v>Боковые зеркала "АТП" (обогрев, механические, повторитель в стиле Лексус ПЛАЗМА) для ВАЗ 2110-2112, Лада Приора</v>
      </c>
      <c r="B551" s="88">
        <v>137630</v>
      </c>
      <c r="C551" s="72">
        <f>VLOOKUP($B551,'Выгр Торг'!$B:$P,C$1,0)</f>
        <v>121698</v>
      </c>
      <c r="D551" s="71" t="str">
        <f>VLOOKUP($B551,'Выгр Торг'!$B:$P,D$1,0)</f>
        <v>Боковые зеркала "АТП" (обогрев, механические, повторитель в стиле Лексус ПЛАЗМА) для ВАЗ 2110-2112, Лада Приора (В цвет, Млечный путь (серебристо-серо-графитовый, 606))</v>
      </c>
      <c r="E551" s="72" t="str">
        <f>VLOOKUP($B551,'Выгр Торг'!$B:$P,E$1,0)</f>
        <v>Y</v>
      </c>
      <c r="F551" s="72" t="str">
        <f>VLOOKUP($B551,'Выгр Торг'!$B:$P,F$1,0)</f>
        <v>1</v>
      </c>
      <c r="G551" s="36" t="s">
        <v>937</v>
      </c>
      <c r="H551" s="28">
        <v>73981</v>
      </c>
      <c r="I551" s="53">
        <f>INDEX($I:$I,MATCH($H551,$C:$C,0))</f>
        <v>600</v>
      </c>
      <c r="J551" s="5" t="s">
        <v>3410</v>
      </c>
      <c r="K551" s="56">
        <f>INDEX($K:$K,MATCH($H551,$C:$C,0))+I551</f>
        <v>3300</v>
      </c>
      <c r="L551" s="14">
        <f>VLOOKUP(K551,Наценка!$A$1:$B$8,2,1)</f>
        <v>1.4</v>
      </c>
      <c r="M551" s="56">
        <f>INDEX($M:$M,MATCH($H551,$C:$C,0))+I551*$M$2</f>
        <v>4560</v>
      </c>
      <c r="N551" s="57">
        <f t="shared" si="63"/>
        <v>4590</v>
      </c>
      <c r="O551" s="72">
        <f>VLOOKUP($B551,'Выгр Торг'!$B:$P,O$1,0)</f>
        <v>3300</v>
      </c>
      <c r="P551" s="72">
        <f>VLOOKUP($B551,'Выгр Торг'!$B:$P,P$1,0)</f>
        <v>4690</v>
      </c>
      <c r="Q551" s="42">
        <f t="shared" si="64"/>
        <v>0</v>
      </c>
      <c r="R551" s="42">
        <f t="shared" si="65"/>
        <v>100</v>
      </c>
      <c r="S551" s="85">
        <f t="shared" si="66"/>
        <v>4590</v>
      </c>
      <c r="T551" s="60" t="str">
        <f>IFERROR(VLOOKUP($B551,'Из ГУГЛа'!$B:$G,4,0)*U551+V551,VLOOKUP($B551,'Из ГУГЛа'!$B:$G,4,0))</f>
        <v/>
      </c>
      <c r="U551" s="15">
        <v>1</v>
      </c>
      <c r="V551" s="59"/>
      <c r="W551" s="74">
        <f t="shared" si="67"/>
        <v>0.39090909090909087</v>
      </c>
      <c r="X551" s="74" t="str">
        <f t="shared" si="68"/>
        <v/>
      </c>
      <c r="Y551" s="74" t="str">
        <f t="shared" si="69"/>
        <v/>
      </c>
      <c r="Z551" s="78" t="s">
        <v>2579</v>
      </c>
    </row>
    <row r="552" spans="1:26" ht="75" x14ac:dyDescent="0.25">
      <c r="A552" s="71" t="str">
        <f>INDEX('Выгр Торг'!$A:$A,MATCH($B552,'Выгр Торг'!$B:$B,0))</f>
        <v>Боковые зеркала "АТП" (обогрев, механические, повторитель в стиле Лексус ПЛАЗМА) для ВАЗ 2110-2112, Лада Приора</v>
      </c>
      <c r="B552" s="88">
        <v>137631</v>
      </c>
      <c r="C552" s="72">
        <f>VLOOKUP($B552,'Выгр Торг'!$B:$P,C$1,0)</f>
        <v>121699</v>
      </c>
      <c r="D552" s="71" t="str">
        <f>VLOOKUP($B552,'Выгр Торг'!$B:$P,D$1,0)</f>
        <v>Боковые зеркала "АТП" (обогрев, механические, повторитель в стиле Лексус ПЛАЗМА) для ВАЗ 2110-2112, Лада Приора (В цвет, Мускари (темно синий, 426))</v>
      </c>
      <c r="E552" s="72" t="str">
        <f>VLOOKUP($B552,'Выгр Торг'!$B:$P,E$1,0)</f>
        <v>Y</v>
      </c>
      <c r="F552" s="72" t="str">
        <f>VLOOKUP($B552,'Выгр Торг'!$B:$P,F$1,0)</f>
        <v>1</v>
      </c>
      <c r="G552" s="36" t="s">
        <v>937</v>
      </c>
      <c r="H552" s="28">
        <v>73981</v>
      </c>
      <c r="I552" s="53">
        <f>INDEX($I:$I,MATCH($H552,$C:$C,0))</f>
        <v>600</v>
      </c>
      <c r="J552" s="5" t="s">
        <v>3410</v>
      </c>
      <c r="K552" s="56">
        <f>INDEX($K:$K,MATCH($H552,$C:$C,0))+I552</f>
        <v>3300</v>
      </c>
      <c r="L552" s="14">
        <f>VLOOKUP(K552,Наценка!$A$1:$B$8,2,1)</f>
        <v>1.4</v>
      </c>
      <c r="M552" s="56">
        <f>INDEX($M:$M,MATCH($H552,$C:$C,0))+I552*$M$2</f>
        <v>4560</v>
      </c>
      <c r="N552" s="57">
        <f t="shared" si="63"/>
        <v>4590</v>
      </c>
      <c r="O552" s="72">
        <f>VLOOKUP($B552,'Выгр Торг'!$B:$P,O$1,0)</f>
        <v>3300</v>
      </c>
      <c r="P552" s="72">
        <f>VLOOKUP($B552,'Выгр Торг'!$B:$P,P$1,0)</f>
        <v>4690</v>
      </c>
      <c r="Q552" s="42">
        <f t="shared" si="64"/>
        <v>0</v>
      </c>
      <c r="R552" s="42">
        <f t="shared" si="65"/>
        <v>100</v>
      </c>
      <c r="S552" s="85">
        <f t="shared" si="66"/>
        <v>4590</v>
      </c>
      <c r="T552" s="60" t="str">
        <f>IFERROR(VLOOKUP($B552,'Из ГУГЛа'!$B:$G,4,0)*U552+V552,VLOOKUP($B552,'Из ГУГЛа'!$B:$G,4,0))</f>
        <v/>
      </c>
      <c r="U552" s="15">
        <v>1</v>
      </c>
      <c r="V552" s="59"/>
      <c r="W552" s="74">
        <f t="shared" si="67"/>
        <v>0.39090909090909087</v>
      </c>
      <c r="X552" s="74" t="str">
        <f t="shared" si="68"/>
        <v/>
      </c>
      <c r="Y552" s="74" t="str">
        <f t="shared" si="69"/>
        <v/>
      </c>
      <c r="Z552" s="78" t="s">
        <v>2579</v>
      </c>
    </row>
    <row r="553" spans="1:26" ht="75" x14ac:dyDescent="0.25">
      <c r="A553" s="71" t="str">
        <f>INDEX('Выгр Торг'!$A:$A,MATCH($B553,'Выгр Торг'!$B:$B,0))</f>
        <v>Боковые зеркала "АТП" (обогрев, механические, повторитель в стиле Лексус ПЛАЗМА) для ВАЗ 2110-2112, Лада Приора</v>
      </c>
      <c r="B553" s="88">
        <v>137632</v>
      </c>
      <c r="C553" s="72">
        <f>VLOOKUP($B553,'Выгр Торг'!$B:$P,C$1,0)</f>
        <v>121700</v>
      </c>
      <c r="D553" s="71" t="str">
        <f>VLOOKUP($B553,'Выгр Торг'!$B:$P,D$1,0)</f>
        <v>Боковые зеркала "АТП" (обогрев, механические, повторитель в стиле Лексус ПЛАЗМА) для ВАЗ 2110-2112, Лада Приора (В цвет, Нептун (серебристо-темно-серо-синий, 628))</v>
      </c>
      <c r="E553" s="72" t="str">
        <f>VLOOKUP($B553,'Выгр Торг'!$B:$P,E$1,0)</f>
        <v>Y</v>
      </c>
      <c r="F553" s="72" t="str">
        <f>VLOOKUP($B553,'Выгр Торг'!$B:$P,F$1,0)</f>
        <v>1</v>
      </c>
      <c r="G553" s="36" t="s">
        <v>937</v>
      </c>
      <c r="H553" s="28">
        <v>73981</v>
      </c>
      <c r="I553" s="53">
        <f>INDEX($I:$I,MATCH($H553,$C:$C,0))</f>
        <v>600</v>
      </c>
      <c r="J553" s="5" t="s">
        <v>3410</v>
      </c>
      <c r="K553" s="56">
        <f>INDEX($K:$K,MATCH($H553,$C:$C,0))+I553</f>
        <v>3300</v>
      </c>
      <c r="L553" s="14">
        <f>VLOOKUP(K553,Наценка!$A$1:$B$8,2,1)</f>
        <v>1.4</v>
      </c>
      <c r="M553" s="56">
        <f>INDEX($M:$M,MATCH($H553,$C:$C,0))+I553*$M$2</f>
        <v>4560</v>
      </c>
      <c r="N553" s="57">
        <f t="shared" si="63"/>
        <v>4590</v>
      </c>
      <c r="O553" s="72">
        <f>VLOOKUP($B553,'Выгр Торг'!$B:$P,O$1,0)</f>
        <v>3300</v>
      </c>
      <c r="P553" s="72">
        <f>VLOOKUP($B553,'Выгр Торг'!$B:$P,P$1,0)</f>
        <v>4690</v>
      </c>
      <c r="Q553" s="42">
        <f t="shared" si="64"/>
        <v>0</v>
      </c>
      <c r="R553" s="42">
        <f t="shared" si="65"/>
        <v>100</v>
      </c>
      <c r="S553" s="85">
        <f t="shared" si="66"/>
        <v>4590</v>
      </c>
      <c r="T553" s="60" t="str">
        <f>IFERROR(VLOOKUP($B553,'Из ГУГЛа'!$B:$G,4,0)*U553+V553,VLOOKUP($B553,'Из ГУГЛа'!$B:$G,4,0))</f>
        <v/>
      </c>
      <c r="U553" s="15">
        <v>1</v>
      </c>
      <c r="V553" s="59"/>
      <c r="W553" s="74">
        <f t="shared" si="67"/>
        <v>0.39090909090909087</v>
      </c>
      <c r="X553" s="74" t="str">
        <f t="shared" si="68"/>
        <v/>
      </c>
      <c r="Y553" s="74" t="str">
        <f t="shared" si="69"/>
        <v/>
      </c>
      <c r="Z553" s="78" t="s">
        <v>2579</v>
      </c>
    </row>
    <row r="554" spans="1:26" ht="75" x14ac:dyDescent="0.25">
      <c r="A554" s="71" t="str">
        <f>INDEX('Выгр Торг'!$A:$A,MATCH($B554,'Выгр Торг'!$B:$B,0))</f>
        <v>Боковые зеркала "АТП" (обогрев, механические, повторитель в стиле Лексус ПЛАЗМА) для ВАЗ 2110-2112, Лада Приора</v>
      </c>
      <c r="B554" s="88">
        <v>137633</v>
      </c>
      <c r="C554" s="72">
        <f>VLOOKUP($B554,'Выгр Торг'!$B:$P,C$1,0)</f>
        <v>121701</v>
      </c>
      <c r="D554" s="71" t="str">
        <f>VLOOKUP($B554,'Выгр Торг'!$B:$P,D$1,0)</f>
        <v>Боковые зеркала "АТП" (обогрев, механические, повторитель в стиле Лексус ПЛАЗМА) для ВАЗ 2110-2112, Лада Приора (В цвет, Ниагара (серебристо-серо-голубоватый, 383))</v>
      </c>
      <c r="E554" s="72" t="str">
        <f>VLOOKUP($B554,'Выгр Торг'!$B:$P,E$1,0)</f>
        <v>Y</v>
      </c>
      <c r="F554" s="72" t="str">
        <f>VLOOKUP($B554,'Выгр Торг'!$B:$P,F$1,0)</f>
        <v>1</v>
      </c>
      <c r="G554" s="36" t="s">
        <v>937</v>
      </c>
      <c r="H554" s="28">
        <v>73981</v>
      </c>
      <c r="I554" s="53">
        <f>INDEX($I:$I,MATCH($H554,$C:$C,0))</f>
        <v>600</v>
      </c>
      <c r="J554" s="5" t="s">
        <v>3410</v>
      </c>
      <c r="K554" s="56">
        <f>INDEX($K:$K,MATCH($H554,$C:$C,0))+I554</f>
        <v>3300</v>
      </c>
      <c r="L554" s="14">
        <f>VLOOKUP(K554,Наценка!$A$1:$B$8,2,1)</f>
        <v>1.4</v>
      </c>
      <c r="M554" s="56">
        <f>INDEX($M:$M,MATCH($H554,$C:$C,0))+I554*$M$2</f>
        <v>4560</v>
      </c>
      <c r="N554" s="57">
        <f t="shared" si="63"/>
        <v>4590</v>
      </c>
      <c r="O554" s="72">
        <f>VLOOKUP($B554,'Выгр Торг'!$B:$P,O$1,0)</f>
        <v>3300</v>
      </c>
      <c r="P554" s="72">
        <f>VLOOKUP($B554,'Выгр Торг'!$B:$P,P$1,0)</f>
        <v>4690</v>
      </c>
      <c r="Q554" s="42">
        <f t="shared" si="64"/>
        <v>0</v>
      </c>
      <c r="R554" s="42">
        <f t="shared" si="65"/>
        <v>100</v>
      </c>
      <c r="S554" s="85">
        <f t="shared" si="66"/>
        <v>4590</v>
      </c>
      <c r="T554" s="60" t="str">
        <f>IFERROR(VLOOKUP($B554,'Из ГУГЛа'!$B:$G,4,0)*U554+V554,VLOOKUP($B554,'Из ГУГЛа'!$B:$G,4,0))</f>
        <v/>
      </c>
      <c r="U554" s="15">
        <v>1</v>
      </c>
      <c r="V554" s="59"/>
      <c r="W554" s="74">
        <f t="shared" si="67"/>
        <v>0.39090909090909087</v>
      </c>
      <c r="X554" s="74" t="str">
        <f t="shared" si="68"/>
        <v/>
      </c>
      <c r="Y554" s="74" t="str">
        <f t="shared" si="69"/>
        <v/>
      </c>
      <c r="Z554" s="78" t="s">
        <v>2579</v>
      </c>
    </row>
    <row r="555" spans="1:26" ht="75" x14ac:dyDescent="0.25">
      <c r="A555" s="71" t="str">
        <f>INDEX('Выгр Торг'!$A:$A,MATCH($B555,'Выгр Торг'!$B:$B,0))</f>
        <v>Боковые зеркала "АТП" (обогрев, механические, повторитель в стиле Лексус ПЛАЗМА) для ВАЗ 2110-2112, Лада Приора</v>
      </c>
      <c r="B555" s="88">
        <v>137634</v>
      </c>
      <c r="C555" s="72">
        <f>VLOOKUP($B555,'Выгр Торг'!$B:$P,C$1,0)</f>
        <v>121702</v>
      </c>
      <c r="D555" s="71" t="str">
        <f>VLOOKUP($B555,'Выгр Торг'!$B:$P,D$1,0)</f>
        <v>Боковые зеркала "АТП" (обогрев, механические, повторитель в стиле Лексус ПЛАЗМА) для ВАЗ 2110-2112, Лада Приора (В цвет, Ницца (темный сине-зеленый, 328))</v>
      </c>
      <c r="E555" s="72" t="str">
        <f>VLOOKUP($B555,'Выгр Торг'!$B:$P,E$1,0)</f>
        <v>Y</v>
      </c>
      <c r="F555" s="72" t="str">
        <f>VLOOKUP($B555,'Выгр Торг'!$B:$P,F$1,0)</f>
        <v>1</v>
      </c>
      <c r="G555" s="36" t="s">
        <v>937</v>
      </c>
      <c r="H555" s="28">
        <v>73981</v>
      </c>
      <c r="I555" s="53">
        <f>INDEX($I:$I,MATCH($H555,$C:$C,0))</f>
        <v>600</v>
      </c>
      <c r="J555" s="5" t="s">
        <v>3410</v>
      </c>
      <c r="K555" s="56">
        <f>INDEX($K:$K,MATCH($H555,$C:$C,0))+I555</f>
        <v>3300</v>
      </c>
      <c r="L555" s="14">
        <f>VLOOKUP(K555,Наценка!$A$1:$B$8,2,1)</f>
        <v>1.4</v>
      </c>
      <c r="M555" s="56">
        <f>INDEX($M:$M,MATCH($H555,$C:$C,0))+I555*$M$2</f>
        <v>4560</v>
      </c>
      <c r="N555" s="57">
        <f t="shared" si="63"/>
        <v>4590</v>
      </c>
      <c r="O555" s="72">
        <f>VLOOKUP($B555,'Выгр Торг'!$B:$P,O$1,0)</f>
        <v>3300</v>
      </c>
      <c r="P555" s="72">
        <f>VLOOKUP($B555,'Выгр Торг'!$B:$P,P$1,0)</f>
        <v>4690</v>
      </c>
      <c r="Q555" s="42">
        <f t="shared" si="64"/>
        <v>0</v>
      </c>
      <c r="R555" s="42">
        <f t="shared" si="65"/>
        <v>100</v>
      </c>
      <c r="S555" s="85">
        <f t="shared" si="66"/>
        <v>4590</v>
      </c>
      <c r="T555" s="60" t="str">
        <f>IFERROR(VLOOKUP($B555,'Из ГУГЛа'!$B:$G,4,0)*U555+V555,VLOOKUP($B555,'Из ГУГЛа'!$B:$G,4,0))</f>
        <v/>
      </c>
      <c r="U555" s="15">
        <v>1</v>
      </c>
      <c r="V555" s="59"/>
      <c r="W555" s="74">
        <f t="shared" si="67"/>
        <v>0.39090909090909087</v>
      </c>
      <c r="X555" s="74" t="str">
        <f t="shared" si="68"/>
        <v/>
      </c>
      <c r="Y555" s="74" t="str">
        <f t="shared" si="69"/>
        <v/>
      </c>
      <c r="Z555" s="78" t="s">
        <v>2579</v>
      </c>
    </row>
    <row r="556" spans="1:26" ht="75" x14ac:dyDescent="0.25">
      <c r="A556" s="71" t="str">
        <f>INDEX('Выгр Торг'!$A:$A,MATCH($B556,'Выгр Торг'!$B:$B,0))</f>
        <v>Боковые зеркала "АТП" (обогрев, механические, повторитель в стиле Лексус ПЛАЗМА) для ВАЗ 2110-2112, Лада Приора</v>
      </c>
      <c r="B556" s="88">
        <v>137635</v>
      </c>
      <c r="C556" s="72">
        <f>VLOOKUP($B556,'Выгр Торг'!$B:$P,C$1,0)</f>
        <v>121703</v>
      </c>
      <c r="D556" s="71" t="str">
        <f>VLOOKUP($B556,'Выгр Торг'!$B:$P,D$1,0)</f>
        <v>Боковые зеркала "АТП" (обогрев, механические, повторитель в стиле Лексус ПЛАЗМА) для ВАЗ 2110-2112, Лада Приора (В цвет, Опал (серебристо-голубоватый, 419))</v>
      </c>
      <c r="E556" s="72" t="str">
        <f>VLOOKUP($B556,'Выгр Торг'!$B:$P,E$1,0)</f>
        <v>Y</v>
      </c>
      <c r="F556" s="72" t="str">
        <f>VLOOKUP($B556,'Выгр Торг'!$B:$P,F$1,0)</f>
        <v>1</v>
      </c>
      <c r="G556" s="36" t="s">
        <v>937</v>
      </c>
      <c r="H556" s="28">
        <v>73981</v>
      </c>
      <c r="I556" s="53">
        <f>INDEX($I:$I,MATCH($H556,$C:$C,0))</f>
        <v>600</v>
      </c>
      <c r="J556" s="5" t="s">
        <v>3410</v>
      </c>
      <c r="K556" s="56">
        <f>INDEX($K:$K,MATCH($H556,$C:$C,0))+I556</f>
        <v>3300</v>
      </c>
      <c r="L556" s="14">
        <f>VLOOKUP(K556,Наценка!$A$1:$B$8,2,1)</f>
        <v>1.4</v>
      </c>
      <c r="M556" s="56">
        <f>INDEX($M:$M,MATCH($H556,$C:$C,0))+I556*$M$2</f>
        <v>4560</v>
      </c>
      <c r="N556" s="57">
        <f t="shared" si="63"/>
        <v>4590</v>
      </c>
      <c r="O556" s="72">
        <f>VLOOKUP($B556,'Выгр Торг'!$B:$P,O$1,0)</f>
        <v>3300</v>
      </c>
      <c r="P556" s="72">
        <f>VLOOKUP($B556,'Выгр Торг'!$B:$P,P$1,0)</f>
        <v>4690</v>
      </c>
      <c r="Q556" s="42">
        <f t="shared" si="64"/>
        <v>0</v>
      </c>
      <c r="R556" s="42">
        <f t="shared" si="65"/>
        <v>100</v>
      </c>
      <c r="S556" s="85">
        <f t="shared" si="66"/>
        <v>4590</v>
      </c>
      <c r="T556" s="60" t="str">
        <f>IFERROR(VLOOKUP($B556,'Из ГУГЛа'!$B:$G,4,0)*U556+V556,VLOOKUP($B556,'Из ГУГЛа'!$B:$G,4,0))</f>
        <v/>
      </c>
      <c r="U556" s="15">
        <v>1</v>
      </c>
      <c r="V556" s="59"/>
      <c r="W556" s="74">
        <f t="shared" si="67"/>
        <v>0.39090909090909087</v>
      </c>
      <c r="X556" s="74" t="str">
        <f t="shared" si="68"/>
        <v/>
      </c>
      <c r="Y556" s="74" t="str">
        <f t="shared" si="69"/>
        <v/>
      </c>
      <c r="Z556" s="78" t="s">
        <v>2579</v>
      </c>
    </row>
    <row r="557" spans="1:26" ht="75" x14ac:dyDescent="0.25">
      <c r="A557" s="71" t="str">
        <f>INDEX('Выгр Торг'!$A:$A,MATCH($B557,'Выгр Торг'!$B:$B,0))</f>
        <v>Боковые зеркала "АТП" (обогрев, механические, повторитель в стиле Лексус ПЛАЗМА) для ВАЗ 2110-2112, Лада Приора</v>
      </c>
      <c r="B557" s="88">
        <v>137636</v>
      </c>
      <c r="C557" s="72">
        <f>VLOOKUP($B557,'Выгр Торг'!$B:$P,C$1,0)</f>
        <v>121704</v>
      </c>
      <c r="D557" s="71" t="str">
        <f>VLOOKUP($B557,'Выгр Торг'!$B:$P,D$1,0)</f>
        <v>Боковые зеркала "АТП" (обогрев, механические, повторитель в стиле Лексус ПЛАЗМА) для ВАЗ 2110-2112, Лада Приора (В цвет, Пантера (черная база, 672))</v>
      </c>
      <c r="E557" s="72" t="str">
        <f>VLOOKUP($B557,'Выгр Торг'!$B:$P,E$1,0)</f>
        <v>Y</v>
      </c>
      <c r="F557" s="72" t="str">
        <f>VLOOKUP($B557,'Выгр Торг'!$B:$P,F$1,0)</f>
        <v>1</v>
      </c>
      <c r="G557" s="36" t="s">
        <v>937</v>
      </c>
      <c r="H557" s="28">
        <v>73981</v>
      </c>
      <c r="I557" s="53">
        <f>INDEX($I:$I,MATCH($H557,$C:$C,0))</f>
        <v>600</v>
      </c>
      <c r="J557" s="5" t="s">
        <v>3410</v>
      </c>
      <c r="K557" s="56">
        <f>INDEX($K:$K,MATCH($H557,$C:$C,0))+I557</f>
        <v>3300</v>
      </c>
      <c r="L557" s="14">
        <f>VLOOKUP(K557,Наценка!$A$1:$B$8,2,1)</f>
        <v>1.4</v>
      </c>
      <c r="M557" s="56">
        <f>INDEX($M:$M,MATCH($H557,$C:$C,0))+I557*$M$2</f>
        <v>4560</v>
      </c>
      <c r="N557" s="57">
        <f t="shared" si="63"/>
        <v>4590</v>
      </c>
      <c r="O557" s="72">
        <f>VLOOKUP($B557,'Выгр Торг'!$B:$P,O$1,0)</f>
        <v>3300</v>
      </c>
      <c r="P557" s="72">
        <f>VLOOKUP($B557,'Выгр Торг'!$B:$P,P$1,0)</f>
        <v>4690</v>
      </c>
      <c r="Q557" s="42">
        <f t="shared" si="64"/>
        <v>0</v>
      </c>
      <c r="R557" s="42">
        <f t="shared" si="65"/>
        <v>100</v>
      </c>
      <c r="S557" s="85">
        <f t="shared" si="66"/>
        <v>4590</v>
      </c>
      <c r="T557" s="60" t="str">
        <f>IFERROR(VLOOKUP($B557,'Из ГУГЛа'!$B:$G,4,0)*U557+V557,VLOOKUP($B557,'Из ГУГЛа'!$B:$G,4,0))</f>
        <v/>
      </c>
      <c r="U557" s="15">
        <v>1</v>
      </c>
      <c r="V557" s="59"/>
      <c r="W557" s="74">
        <f t="shared" si="67"/>
        <v>0.39090909090909087</v>
      </c>
      <c r="X557" s="74" t="str">
        <f t="shared" si="68"/>
        <v/>
      </c>
      <c r="Y557" s="74" t="str">
        <f t="shared" si="69"/>
        <v/>
      </c>
      <c r="Z557" s="78" t="s">
        <v>2579</v>
      </c>
    </row>
    <row r="558" spans="1:26" ht="75" x14ac:dyDescent="0.25">
      <c r="A558" s="71" t="str">
        <f>INDEX('Выгр Торг'!$A:$A,MATCH($B558,'Выгр Торг'!$B:$B,0))</f>
        <v>Боковые зеркала "АТП" (обогрев, механические, повторитель в стиле Лексус ПЛАЗМА) для ВАЗ 2110-2112, Лада Приора</v>
      </c>
      <c r="B558" s="88">
        <v>137637</v>
      </c>
      <c r="C558" s="72">
        <f>VLOOKUP($B558,'Выгр Торг'!$B:$P,C$1,0)</f>
        <v>121705</v>
      </c>
      <c r="D558" s="71" t="str">
        <f>VLOOKUP($B558,'Выгр Торг'!$B:$P,D$1,0)</f>
        <v>Боковые зеркала "АТП" (обогрев, механические, повторитель в стиле Лексус ПЛАЗМА) для ВАЗ 2110-2112, Лада Приора (В цвет, Папирус (серебристо-серо-зеленоватый, 387))</v>
      </c>
      <c r="E558" s="72" t="str">
        <f>VLOOKUP($B558,'Выгр Торг'!$B:$P,E$1,0)</f>
        <v>Y</v>
      </c>
      <c r="F558" s="72" t="str">
        <f>VLOOKUP($B558,'Выгр Торг'!$B:$P,F$1,0)</f>
        <v>1</v>
      </c>
      <c r="G558" s="36" t="s">
        <v>937</v>
      </c>
      <c r="H558" s="28">
        <v>73981</v>
      </c>
      <c r="I558" s="53">
        <f>INDEX($I:$I,MATCH($H558,$C:$C,0))</f>
        <v>600</v>
      </c>
      <c r="J558" s="5" t="s">
        <v>3410</v>
      </c>
      <c r="K558" s="56">
        <f>INDEX($K:$K,MATCH($H558,$C:$C,0))+I558</f>
        <v>3300</v>
      </c>
      <c r="L558" s="14">
        <f>VLOOKUP(K558,Наценка!$A$1:$B$8,2,1)</f>
        <v>1.4</v>
      </c>
      <c r="M558" s="56">
        <f>INDEX($M:$M,MATCH($H558,$C:$C,0))+I558*$M$2</f>
        <v>4560</v>
      </c>
      <c r="N558" s="57">
        <f t="shared" si="63"/>
        <v>4590</v>
      </c>
      <c r="O558" s="72">
        <f>VLOOKUP($B558,'Выгр Торг'!$B:$P,O$1,0)</f>
        <v>3300</v>
      </c>
      <c r="P558" s="72">
        <f>VLOOKUP($B558,'Выгр Торг'!$B:$P,P$1,0)</f>
        <v>4690</v>
      </c>
      <c r="Q558" s="42">
        <f t="shared" si="64"/>
        <v>0</v>
      </c>
      <c r="R558" s="42">
        <f t="shared" si="65"/>
        <v>100</v>
      </c>
      <c r="S558" s="85">
        <f t="shared" si="66"/>
        <v>4590</v>
      </c>
      <c r="T558" s="60" t="str">
        <f>IFERROR(VLOOKUP($B558,'Из ГУГЛа'!$B:$G,4,0)*U558+V558,VLOOKUP($B558,'Из ГУГЛа'!$B:$G,4,0))</f>
        <v/>
      </c>
      <c r="U558" s="15">
        <v>1</v>
      </c>
      <c r="V558" s="59"/>
      <c r="W558" s="74">
        <f t="shared" si="67"/>
        <v>0.39090909090909087</v>
      </c>
      <c r="X558" s="74" t="str">
        <f t="shared" si="68"/>
        <v/>
      </c>
      <c r="Y558" s="74" t="str">
        <f t="shared" si="69"/>
        <v/>
      </c>
      <c r="Z558" s="78" t="s">
        <v>2579</v>
      </c>
    </row>
    <row r="559" spans="1:26" ht="75" x14ac:dyDescent="0.25">
      <c r="A559" s="71" t="str">
        <f>INDEX('Выгр Торг'!$A:$A,MATCH($B559,'Выгр Торг'!$B:$B,0))</f>
        <v>Боковые зеркала "АТП" (обогрев, механические, повторитель в стиле Лексус ПЛАЗМА) для ВАЗ 2110-2112, Лада Приора</v>
      </c>
      <c r="B559" s="88">
        <v>137638</v>
      </c>
      <c r="C559" s="72">
        <f>VLOOKUP($B559,'Выгр Торг'!$B:$P,C$1,0)</f>
        <v>121706</v>
      </c>
      <c r="D559" s="71" t="str">
        <f>VLOOKUP($B559,'Выгр Торг'!$B:$P,D$1,0)</f>
        <v>Боковые зеркала "АТП" (обогрев, механические, повторитель в стиле Лексус ПЛАЗМА) для ВАЗ 2110-2112, Лада Приора (В цвет, Персей (темно-синий, 429))</v>
      </c>
      <c r="E559" s="72" t="str">
        <f>VLOOKUP($B559,'Выгр Торг'!$B:$P,E$1,0)</f>
        <v>Y</v>
      </c>
      <c r="F559" s="72" t="str">
        <f>VLOOKUP($B559,'Выгр Торг'!$B:$P,F$1,0)</f>
        <v>1</v>
      </c>
      <c r="G559" s="36" t="s">
        <v>937</v>
      </c>
      <c r="H559" s="28">
        <v>73981</v>
      </c>
      <c r="I559" s="53">
        <f>INDEX($I:$I,MATCH($H559,$C:$C,0))</f>
        <v>600</v>
      </c>
      <c r="J559" s="5" t="s">
        <v>3410</v>
      </c>
      <c r="K559" s="56">
        <f>INDEX($K:$K,MATCH($H559,$C:$C,0))+I559</f>
        <v>3300</v>
      </c>
      <c r="L559" s="14">
        <f>VLOOKUP(K559,Наценка!$A$1:$B$8,2,1)</f>
        <v>1.4</v>
      </c>
      <c r="M559" s="56">
        <f>INDEX($M:$M,MATCH($H559,$C:$C,0))+I559*$M$2</f>
        <v>4560</v>
      </c>
      <c r="N559" s="57">
        <f t="shared" si="63"/>
        <v>4590</v>
      </c>
      <c r="O559" s="72">
        <f>VLOOKUP($B559,'Выгр Торг'!$B:$P,O$1,0)</f>
        <v>3300</v>
      </c>
      <c r="P559" s="72">
        <f>VLOOKUP($B559,'Выгр Торг'!$B:$P,P$1,0)</f>
        <v>4690</v>
      </c>
      <c r="Q559" s="42">
        <f t="shared" si="64"/>
        <v>0</v>
      </c>
      <c r="R559" s="42">
        <f t="shared" si="65"/>
        <v>100</v>
      </c>
      <c r="S559" s="85">
        <f t="shared" si="66"/>
        <v>4590</v>
      </c>
      <c r="T559" s="60" t="str">
        <f>IFERROR(VLOOKUP($B559,'Из ГУГЛа'!$B:$G,4,0)*U559+V559,VLOOKUP($B559,'Из ГУГЛа'!$B:$G,4,0))</f>
        <v/>
      </c>
      <c r="U559" s="15">
        <v>1</v>
      </c>
      <c r="V559" s="59"/>
      <c r="W559" s="74">
        <f t="shared" si="67"/>
        <v>0.39090909090909087</v>
      </c>
      <c r="X559" s="74" t="str">
        <f t="shared" si="68"/>
        <v/>
      </c>
      <c r="Y559" s="74" t="str">
        <f t="shared" si="69"/>
        <v/>
      </c>
      <c r="Z559" s="78" t="s">
        <v>2579</v>
      </c>
    </row>
    <row r="560" spans="1:26" ht="75" x14ac:dyDescent="0.25">
      <c r="A560" s="71" t="str">
        <f>INDEX('Выгр Торг'!$A:$A,MATCH($B560,'Выгр Торг'!$B:$B,0))</f>
        <v>Боковые зеркала "АТП" (обогрев, механические, повторитель в стиле Лексус ПЛАЗМА) для ВАЗ 2110-2112, Лада Приора</v>
      </c>
      <c r="B560" s="88">
        <v>137639</v>
      </c>
      <c r="C560" s="72">
        <f>VLOOKUP($B560,'Выгр Торг'!$B:$P,C$1,0)</f>
        <v>121707</v>
      </c>
      <c r="D560" s="71" t="str">
        <f>VLOOKUP($B560,'Выгр Торг'!$B:$P,D$1,0)</f>
        <v>Боковые зеркала "АТП" (обогрев, механические, повторитель в стиле Лексус ПЛАЗМА) для ВАЗ 2110-2112, Лада Приора (В цвет, Пламя (темно-красный, 193))</v>
      </c>
      <c r="E560" s="72" t="str">
        <f>VLOOKUP($B560,'Выгр Торг'!$B:$P,E$1,0)</f>
        <v>Y</v>
      </c>
      <c r="F560" s="72" t="str">
        <f>VLOOKUP($B560,'Выгр Торг'!$B:$P,F$1,0)</f>
        <v>1</v>
      </c>
      <c r="G560" s="36" t="s">
        <v>937</v>
      </c>
      <c r="H560" s="28">
        <v>73981</v>
      </c>
      <c r="I560" s="53">
        <f>INDEX($I:$I,MATCH($H560,$C:$C,0))</f>
        <v>600</v>
      </c>
      <c r="J560" s="5" t="s">
        <v>3410</v>
      </c>
      <c r="K560" s="56">
        <f>INDEX($K:$K,MATCH($H560,$C:$C,0))+I560</f>
        <v>3300</v>
      </c>
      <c r="L560" s="14">
        <f>VLOOKUP(K560,Наценка!$A$1:$B$8,2,1)</f>
        <v>1.4</v>
      </c>
      <c r="M560" s="56">
        <f>INDEX($M:$M,MATCH($H560,$C:$C,0))+I560*$M$2</f>
        <v>4560</v>
      </c>
      <c r="N560" s="57">
        <f t="shared" si="63"/>
        <v>4590</v>
      </c>
      <c r="O560" s="72">
        <f>VLOOKUP($B560,'Выгр Торг'!$B:$P,O$1,0)</f>
        <v>3300</v>
      </c>
      <c r="P560" s="72">
        <f>VLOOKUP($B560,'Выгр Торг'!$B:$P,P$1,0)</f>
        <v>4690</v>
      </c>
      <c r="Q560" s="42">
        <f t="shared" si="64"/>
        <v>0</v>
      </c>
      <c r="R560" s="42">
        <f t="shared" si="65"/>
        <v>100</v>
      </c>
      <c r="S560" s="85">
        <f t="shared" si="66"/>
        <v>4590</v>
      </c>
      <c r="T560" s="60" t="str">
        <f>IFERROR(VLOOKUP($B560,'Из ГУГЛа'!$B:$G,4,0)*U560+V560,VLOOKUP($B560,'Из ГУГЛа'!$B:$G,4,0))</f>
        <v/>
      </c>
      <c r="U560" s="15">
        <v>1</v>
      </c>
      <c r="V560" s="59"/>
      <c r="W560" s="74">
        <f t="shared" si="67"/>
        <v>0.39090909090909087</v>
      </c>
      <c r="X560" s="74" t="str">
        <f t="shared" si="68"/>
        <v/>
      </c>
      <c r="Y560" s="74" t="str">
        <f t="shared" si="69"/>
        <v/>
      </c>
      <c r="Z560" s="78" t="s">
        <v>2579</v>
      </c>
    </row>
    <row r="561" spans="1:26" ht="75" x14ac:dyDescent="0.25">
      <c r="A561" s="71" t="str">
        <f>INDEX('Выгр Торг'!$A:$A,MATCH($B561,'Выгр Торг'!$B:$B,0))</f>
        <v>Боковые зеркала "АТП" (обогрев, механические, повторитель в стиле Лексус ПЛАЗМА) для ВАЗ 2110-2112, Лада Приора</v>
      </c>
      <c r="B561" s="88">
        <v>137640</v>
      </c>
      <c r="C561" s="72">
        <f>VLOOKUP($B561,'Выгр Торг'!$B:$P,C$1,0)</f>
        <v>121708</v>
      </c>
      <c r="D561" s="71" t="str">
        <f>VLOOKUP($B561,'Выгр Торг'!$B:$P,D$1,0)</f>
        <v>Боковые зеркала "АТП" (обогрев, механические, повторитель в стиле Лексус ПЛАЗМА) для ВАЗ 2110-2112, Лада Приора (В цвет, Полюс мира (серо-коричневый, 615))</v>
      </c>
      <c r="E561" s="72" t="str">
        <f>VLOOKUP($B561,'Выгр Торг'!$B:$P,E$1,0)</f>
        <v>Y</v>
      </c>
      <c r="F561" s="72" t="str">
        <f>VLOOKUP($B561,'Выгр Торг'!$B:$P,F$1,0)</f>
        <v>1</v>
      </c>
      <c r="G561" s="36" t="s">
        <v>937</v>
      </c>
      <c r="H561" s="28">
        <v>73981</v>
      </c>
      <c r="I561" s="53">
        <f>INDEX($I:$I,MATCH($H561,$C:$C,0))</f>
        <v>600</v>
      </c>
      <c r="J561" s="5" t="s">
        <v>3410</v>
      </c>
      <c r="K561" s="56">
        <f>INDEX($K:$K,MATCH($H561,$C:$C,0))+I561</f>
        <v>3300</v>
      </c>
      <c r="L561" s="14">
        <f>VLOOKUP(K561,Наценка!$A$1:$B$8,2,1)</f>
        <v>1.4</v>
      </c>
      <c r="M561" s="56">
        <f>INDEX($M:$M,MATCH($H561,$C:$C,0))+I561*$M$2</f>
        <v>4560</v>
      </c>
      <c r="N561" s="57">
        <f t="shared" si="63"/>
        <v>4590</v>
      </c>
      <c r="O561" s="72">
        <f>VLOOKUP($B561,'Выгр Торг'!$B:$P,O$1,0)</f>
        <v>3300</v>
      </c>
      <c r="P561" s="72">
        <f>VLOOKUP($B561,'Выгр Торг'!$B:$P,P$1,0)</f>
        <v>4690</v>
      </c>
      <c r="Q561" s="42">
        <f t="shared" si="64"/>
        <v>0</v>
      </c>
      <c r="R561" s="42">
        <f t="shared" si="65"/>
        <v>100</v>
      </c>
      <c r="S561" s="85">
        <f t="shared" si="66"/>
        <v>4590</v>
      </c>
      <c r="T561" s="60" t="str">
        <f>IFERROR(VLOOKUP($B561,'Из ГУГЛа'!$B:$G,4,0)*U561+V561,VLOOKUP($B561,'Из ГУГЛа'!$B:$G,4,0))</f>
        <v/>
      </c>
      <c r="U561" s="15">
        <v>1</v>
      </c>
      <c r="V561" s="59"/>
      <c r="W561" s="74">
        <f t="shared" si="67"/>
        <v>0.39090909090909087</v>
      </c>
      <c r="X561" s="74" t="str">
        <f t="shared" si="68"/>
        <v/>
      </c>
      <c r="Y561" s="74" t="str">
        <f t="shared" si="69"/>
        <v/>
      </c>
      <c r="Z561" s="78" t="s">
        <v>2579</v>
      </c>
    </row>
    <row r="562" spans="1:26" ht="75" x14ac:dyDescent="0.25">
      <c r="A562" s="71" t="str">
        <f>INDEX('Выгр Торг'!$A:$A,MATCH($B562,'Выгр Торг'!$B:$B,0))</f>
        <v>Боковые зеркала "АТП" (обогрев, механические, повторитель в стиле Лексус ПЛАЗМА) для ВАЗ 2110-2112, Лада Приора</v>
      </c>
      <c r="B562" s="88">
        <v>137641</v>
      </c>
      <c r="C562" s="72">
        <f>VLOOKUP($B562,'Выгр Торг'!$B:$P,C$1,0)</f>
        <v>121709</v>
      </c>
      <c r="D562" s="71" t="str">
        <f>VLOOKUP($B562,'Выгр Торг'!$B:$P,D$1,0)</f>
        <v>Боковые зеркала "АТП" (обогрев, механические, повторитель в стиле Лексус ПЛАЗМА) для ВАЗ 2110-2112, Лада Приора (В цвет, Портвейн (темно-вишневый металлик, 192))</v>
      </c>
      <c r="E562" s="72" t="str">
        <f>VLOOKUP($B562,'Выгр Торг'!$B:$P,E$1,0)</f>
        <v>Y</v>
      </c>
      <c r="F562" s="72" t="str">
        <f>VLOOKUP($B562,'Выгр Торг'!$B:$P,F$1,0)</f>
        <v>1</v>
      </c>
      <c r="G562" s="36" t="s">
        <v>937</v>
      </c>
      <c r="H562" s="28">
        <v>73981</v>
      </c>
      <c r="I562" s="53">
        <f>INDEX($I:$I,MATCH($H562,$C:$C,0))</f>
        <v>600</v>
      </c>
      <c r="J562" s="5" t="s">
        <v>3410</v>
      </c>
      <c r="K562" s="56">
        <f>INDEX($K:$K,MATCH($H562,$C:$C,0))+I562</f>
        <v>3300</v>
      </c>
      <c r="L562" s="14">
        <f>VLOOKUP(K562,Наценка!$A$1:$B$8,2,1)</f>
        <v>1.4</v>
      </c>
      <c r="M562" s="56">
        <f>INDEX($M:$M,MATCH($H562,$C:$C,0))+I562*$M$2</f>
        <v>4560</v>
      </c>
      <c r="N562" s="57">
        <f t="shared" si="63"/>
        <v>4590</v>
      </c>
      <c r="O562" s="72">
        <f>VLOOKUP($B562,'Выгр Торг'!$B:$P,O$1,0)</f>
        <v>3300</v>
      </c>
      <c r="P562" s="72">
        <f>VLOOKUP($B562,'Выгр Торг'!$B:$P,P$1,0)</f>
        <v>4690</v>
      </c>
      <c r="Q562" s="42">
        <f t="shared" si="64"/>
        <v>0</v>
      </c>
      <c r="R562" s="42">
        <f t="shared" si="65"/>
        <v>100</v>
      </c>
      <c r="S562" s="85">
        <f t="shared" si="66"/>
        <v>4590</v>
      </c>
      <c r="T562" s="60" t="str">
        <f>IFERROR(VLOOKUP($B562,'Из ГУГЛа'!$B:$G,4,0)*U562+V562,VLOOKUP($B562,'Из ГУГЛа'!$B:$G,4,0))</f>
        <v/>
      </c>
      <c r="U562" s="15">
        <v>1</v>
      </c>
      <c r="V562" s="59"/>
      <c r="W562" s="74">
        <f t="shared" si="67"/>
        <v>0.39090909090909087</v>
      </c>
      <c r="X562" s="74" t="str">
        <f t="shared" si="68"/>
        <v/>
      </c>
      <c r="Y562" s="74" t="str">
        <f t="shared" si="69"/>
        <v/>
      </c>
      <c r="Z562" s="78" t="s">
        <v>2579</v>
      </c>
    </row>
    <row r="563" spans="1:26" ht="75" x14ac:dyDescent="0.25">
      <c r="A563" s="71" t="str">
        <f>INDEX('Выгр Торг'!$A:$A,MATCH($B563,'Выгр Торг'!$B:$B,0))</f>
        <v>Боковые зеркала "АТП" (обогрев, механические, повторитель в стиле Лексус ПЛАЗМА) для ВАЗ 2110-2112, Лада Приора</v>
      </c>
      <c r="B563" s="88">
        <v>137642</v>
      </c>
      <c r="C563" s="72">
        <f>VLOOKUP($B563,'Выгр Торг'!$B:$P,C$1,0)</f>
        <v>121710</v>
      </c>
      <c r="D563" s="71" t="str">
        <f>VLOOKUP($B563,'Выгр Торг'!$B:$P,D$1,0)</f>
        <v>Боковые зеркала "АТП" (обогрев, механические, повторитель в стиле Лексус ПЛАЗМА) для ВАЗ 2110-2112, Лада Приора (В цвет, Приз (серебристо-бежевый, 276))</v>
      </c>
      <c r="E563" s="72" t="str">
        <f>VLOOKUP($B563,'Выгр Торг'!$B:$P,E$1,0)</f>
        <v>Y</v>
      </c>
      <c r="F563" s="72" t="str">
        <f>VLOOKUP($B563,'Выгр Торг'!$B:$P,F$1,0)</f>
        <v>1</v>
      </c>
      <c r="G563" s="36" t="s">
        <v>937</v>
      </c>
      <c r="H563" s="28">
        <v>73981</v>
      </c>
      <c r="I563" s="53">
        <f>INDEX($I:$I,MATCH($H563,$C:$C,0))</f>
        <v>600</v>
      </c>
      <c r="J563" s="5" t="s">
        <v>3410</v>
      </c>
      <c r="K563" s="56">
        <f>INDEX($K:$K,MATCH($H563,$C:$C,0))+I563</f>
        <v>3300</v>
      </c>
      <c r="L563" s="14">
        <f>VLOOKUP(K563,Наценка!$A$1:$B$8,2,1)</f>
        <v>1.4</v>
      </c>
      <c r="M563" s="56">
        <f>INDEX($M:$M,MATCH($H563,$C:$C,0))+I563*$M$2</f>
        <v>4560</v>
      </c>
      <c r="N563" s="57">
        <f t="shared" si="63"/>
        <v>4590</v>
      </c>
      <c r="O563" s="72">
        <f>VLOOKUP($B563,'Выгр Торг'!$B:$P,O$1,0)</f>
        <v>3300</v>
      </c>
      <c r="P563" s="72">
        <f>VLOOKUP($B563,'Выгр Торг'!$B:$P,P$1,0)</f>
        <v>4690</v>
      </c>
      <c r="Q563" s="42">
        <f t="shared" si="64"/>
        <v>0</v>
      </c>
      <c r="R563" s="42">
        <f t="shared" si="65"/>
        <v>100</v>
      </c>
      <c r="S563" s="85">
        <f t="shared" si="66"/>
        <v>4590</v>
      </c>
      <c r="T563" s="60" t="str">
        <f>IFERROR(VLOOKUP($B563,'Из ГУГЛа'!$B:$G,4,0)*U563+V563,VLOOKUP($B563,'Из ГУГЛа'!$B:$G,4,0))</f>
        <v/>
      </c>
      <c r="U563" s="15">
        <v>1</v>
      </c>
      <c r="V563" s="59"/>
      <c r="W563" s="74">
        <f t="shared" si="67"/>
        <v>0.39090909090909087</v>
      </c>
      <c r="X563" s="74" t="str">
        <f t="shared" si="68"/>
        <v/>
      </c>
      <c r="Y563" s="74" t="str">
        <f t="shared" si="69"/>
        <v/>
      </c>
      <c r="Z563" s="78" t="s">
        <v>2579</v>
      </c>
    </row>
    <row r="564" spans="1:26" ht="75" x14ac:dyDescent="0.25">
      <c r="A564" s="71" t="str">
        <f>INDEX('Выгр Торг'!$A:$A,MATCH($B564,'Выгр Торг'!$B:$B,0))</f>
        <v>Боковые зеркала "АТП" (обогрев, механические, повторитель в стиле Лексус ПЛАЗМА) для ВАЗ 2110-2112, Лада Приора</v>
      </c>
      <c r="B564" s="88">
        <v>137643</v>
      </c>
      <c r="C564" s="72">
        <f>VLOOKUP($B564,'Выгр Торг'!$B:$P,C$1,0)</f>
        <v>121711</v>
      </c>
      <c r="D564" s="71" t="str">
        <f>VLOOKUP($B564,'Выгр Торг'!$B:$P,D$1,0)</f>
        <v>Боковые зеркала "АТП" (обогрев, механические, повторитель в стиле Лексус ПЛАЗМА) для ВАЗ 2110-2112, Лада Приора (В цвет, Рапсодия (серебристо-ярко-синий, 448))</v>
      </c>
      <c r="E564" s="72" t="str">
        <f>VLOOKUP($B564,'Выгр Торг'!$B:$P,E$1,0)</f>
        <v>Y</v>
      </c>
      <c r="F564" s="72" t="str">
        <f>VLOOKUP($B564,'Выгр Торг'!$B:$P,F$1,0)</f>
        <v>1</v>
      </c>
      <c r="G564" s="36" t="s">
        <v>937</v>
      </c>
      <c r="H564" s="28">
        <v>73981</v>
      </c>
      <c r="I564" s="53">
        <f>INDEX($I:$I,MATCH($H564,$C:$C,0))</f>
        <v>600</v>
      </c>
      <c r="J564" s="5" t="s">
        <v>3410</v>
      </c>
      <c r="K564" s="56">
        <f>INDEX($K:$K,MATCH($H564,$C:$C,0))+I564</f>
        <v>3300</v>
      </c>
      <c r="L564" s="14">
        <f>VLOOKUP(K564,Наценка!$A$1:$B$8,2,1)</f>
        <v>1.4</v>
      </c>
      <c r="M564" s="56">
        <f>INDEX($M:$M,MATCH($H564,$C:$C,0))+I564*$M$2</f>
        <v>4560</v>
      </c>
      <c r="N564" s="57">
        <f t="shared" si="63"/>
        <v>4590</v>
      </c>
      <c r="O564" s="72">
        <f>VLOOKUP($B564,'Выгр Торг'!$B:$P,O$1,0)</f>
        <v>3300</v>
      </c>
      <c r="P564" s="72">
        <f>VLOOKUP($B564,'Выгр Торг'!$B:$P,P$1,0)</f>
        <v>4690</v>
      </c>
      <c r="Q564" s="42">
        <f t="shared" si="64"/>
        <v>0</v>
      </c>
      <c r="R564" s="42">
        <f t="shared" si="65"/>
        <v>100</v>
      </c>
      <c r="S564" s="85">
        <f t="shared" si="66"/>
        <v>4590</v>
      </c>
      <c r="T564" s="60" t="str">
        <f>IFERROR(VLOOKUP($B564,'Из ГУГЛа'!$B:$G,4,0)*U564+V564,VLOOKUP($B564,'Из ГУГЛа'!$B:$G,4,0))</f>
        <v/>
      </c>
      <c r="U564" s="15">
        <v>1</v>
      </c>
      <c r="V564" s="59"/>
      <c r="W564" s="74">
        <f t="shared" si="67"/>
        <v>0.39090909090909087</v>
      </c>
      <c r="X564" s="74" t="str">
        <f t="shared" si="68"/>
        <v/>
      </c>
      <c r="Y564" s="74" t="str">
        <f t="shared" si="69"/>
        <v/>
      </c>
      <c r="Z564" s="78" t="s">
        <v>2579</v>
      </c>
    </row>
    <row r="565" spans="1:26" ht="75" x14ac:dyDescent="0.25">
      <c r="A565" s="71" t="str">
        <f>INDEX('Выгр Торг'!$A:$A,MATCH($B565,'Выгр Торг'!$B:$B,0))</f>
        <v>Боковые зеркала "АТП" (обогрев, механические, повторитель в стиле Лексус ПЛАЗМА) для ВАЗ 2110-2112, Лада Приора</v>
      </c>
      <c r="B565" s="88">
        <v>137644</v>
      </c>
      <c r="C565" s="72">
        <f>VLOOKUP($B565,'Выгр Торг'!$B:$P,C$1,0)</f>
        <v>121712</v>
      </c>
      <c r="D565" s="71" t="str">
        <f>VLOOKUP($B565,'Выгр Торг'!$B:$P,D$1,0)</f>
        <v>Боковые зеркала "АТП" (обогрев, механические, повторитель в стиле Лексус ПЛАЗМА) для ВАЗ 2110-2112, Лада Приора (В цвет, Робин гуд (черный с изумрудно-зеленым отливом, 391))</v>
      </c>
      <c r="E565" s="72" t="str">
        <f>VLOOKUP($B565,'Выгр Торг'!$B:$P,E$1,0)</f>
        <v>Y</v>
      </c>
      <c r="F565" s="72" t="str">
        <f>VLOOKUP($B565,'Выгр Торг'!$B:$P,F$1,0)</f>
        <v>1</v>
      </c>
      <c r="G565" s="36" t="s">
        <v>937</v>
      </c>
      <c r="H565" s="28">
        <v>73981</v>
      </c>
      <c r="I565" s="53">
        <f>INDEX($I:$I,MATCH($H565,$C:$C,0))</f>
        <v>600</v>
      </c>
      <c r="J565" s="5" t="s">
        <v>3410</v>
      </c>
      <c r="K565" s="56">
        <f>INDEX($K:$K,MATCH($H565,$C:$C,0))+I565</f>
        <v>3300</v>
      </c>
      <c r="L565" s="14">
        <f>VLOOKUP(K565,Наценка!$A$1:$B$8,2,1)</f>
        <v>1.4</v>
      </c>
      <c r="M565" s="56">
        <f>INDEX($M:$M,MATCH($H565,$C:$C,0))+I565*$M$2</f>
        <v>4560</v>
      </c>
      <c r="N565" s="57">
        <f t="shared" si="63"/>
        <v>4590</v>
      </c>
      <c r="O565" s="72">
        <f>VLOOKUP($B565,'Выгр Торг'!$B:$P,O$1,0)</f>
        <v>3300</v>
      </c>
      <c r="P565" s="72">
        <f>VLOOKUP($B565,'Выгр Торг'!$B:$P,P$1,0)</f>
        <v>4690</v>
      </c>
      <c r="Q565" s="42">
        <f t="shared" si="64"/>
        <v>0</v>
      </c>
      <c r="R565" s="42">
        <f t="shared" si="65"/>
        <v>100</v>
      </c>
      <c r="S565" s="85">
        <f t="shared" si="66"/>
        <v>4590</v>
      </c>
      <c r="T565" s="60" t="str">
        <f>IFERROR(VLOOKUP($B565,'Из ГУГЛа'!$B:$G,4,0)*U565+V565,VLOOKUP($B565,'Из ГУГЛа'!$B:$G,4,0))</f>
        <v/>
      </c>
      <c r="U565" s="15">
        <v>1</v>
      </c>
      <c r="V565" s="59"/>
      <c r="W565" s="74">
        <f t="shared" si="67"/>
        <v>0.39090909090909087</v>
      </c>
      <c r="X565" s="74" t="str">
        <f t="shared" si="68"/>
        <v/>
      </c>
      <c r="Y565" s="74" t="str">
        <f t="shared" si="69"/>
        <v/>
      </c>
      <c r="Z565" s="78" t="s">
        <v>2579</v>
      </c>
    </row>
    <row r="566" spans="1:26" ht="75" x14ac:dyDescent="0.25">
      <c r="A566" s="71" t="str">
        <f>INDEX('Выгр Торг'!$A:$A,MATCH($B566,'Выгр Торг'!$B:$B,0))</f>
        <v>Боковые зеркала "АТП" (обогрев, механические, повторитель в стиле Лексус ПЛАЗМА) для ВАЗ 2110-2112, Лада Приора</v>
      </c>
      <c r="B566" s="88">
        <v>137645</v>
      </c>
      <c r="C566" s="72">
        <f>VLOOKUP($B566,'Выгр Торг'!$B:$P,C$1,0)</f>
        <v>121713</v>
      </c>
      <c r="D566" s="71" t="str">
        <f>VLOOKUP($B566,'Выгр Торг'!$B:$P,D$1,0)</f>
        <v>Боковые зеркала "АТП" (обогрев, механические, повторитель в стиле Лексус ПЛАЗМА) для ВАЗ 2110-2112, Лада Приора (В цвет, Снежная королева (серебристый, 690))</v>
      </c>
      <c r="E566" s="72" t="str">
        <f>VLOOKUP($B566,'Выгр Торг'!$B:$P,E$1,0)</f>
        <v>Y</v>
      </c>
      <c r="F566" s="72" t="str">
        <f>VLOOKUP($B566,'Выгр Торг'!$B:$P,F$1,0)</f>
        <v>1</v>
      </c>
      <c r="G566" s="36" t="s">
        <v>937</v>
      </c>
      <c r="H566" s="28">
        <v>73981</v>
      </c>
      <c r="I566" s="53">
        <f>INDEX($I:$I,MATCH($H566,$C:$C,0))</f>
        <v>600</v>
      </c>
      <c r="J566" s="5" t="s">
        <v>3410</v>
      </c>
      <c r="K566" s="56">
        <f>INDEX($K:$K,MATCH($H566,$C:$C,0))+I566</f>
        <v>3300</v>
      </c>
      <c r="L566" s="14">
        <f>VLOOKUP(K566,Наценка!$A$1:$B$8,2,1)</f>
        <v>1.4</v>
      </c>
      <c r="M566" s="56">
        <f>INDEX($M:$M,MATCH($H566,$C:$C,0))+I566*$M$2</f>
        <v>4560</v>
      </c>
      <c r="N566" s="57">
        <f t="shared" si="63"/>
        <v>4590</v>
      </c>
      <c r="O566" s="72">
        <f>VLOOKUP($B566,'Выгр Торг'!$B:$P,O$1,0)</f>
        <v>3300</v>
      </c>
      <c r="P566" s="72">
        <f>VLOOKUP($B566,'Выгр Торг'!$B:$P,P$1,0)</f>
        <v>4690</v>
      </c>
      <c r="Q566" s="42">
        <f t="shared" si="64"/>
        <v>0</v>
      </c>
      <c r="R566" s="42">
        <f t="shared" si="65"/>
        <v>100</v>
      </c>
      <c r="S566" s="85">
        <f t="shared" si="66"/>
        <v>4590</v>
      </c>
      <c r="T566" s="60" t="str">
        <f>IFERROR(VLOOKUP($B566,'Из ГУГЛа'!$B:$G,4,0)*U566+V566,VLOOKUP($B566,'Из ГУГЛа'!$B:$G,4,0))</f>
        <v/>
      </c>
      <c r="U566" s="15">
        <v>1</v>
      </c>
      <c r="V566" s="59"/>
      <c r="W566" s="74">
        <f t="shared" si="67"/>
        <v>0.39090909090909087</v>
      </c>
      <c r="X566" s="74" t="str">
        <f t="shared" si="68"/>
        <v/>
      </c>
      <c r="Y566" s="74" t="str">
        <f t="shared" si="69"/>
        <v/>
      </c>
      <c r="Z566" s="78" t="s">
        <v>2579</v>
      </c>
    </row>
    <row r="567" spans="1:26" ht="75" x14ac:dyDescent="0.25">
      <c r="A567" s="71" t="str">
        <f>INDEX('Выгр Торг'!$A:$A,MATCH($B567,'Выгр Торг'!$B:$B,0))</f>
        <v>Боковые зеркала "АТП" (обогрев, механические, повторитель в стиле Лексус ПЛАЗМА) для ВАЗ 2110-2112, Лада Приора</v>
      </c>
      <c r="B567" s="88">
        <v>137646</v>
      </c>
      <c r="C567" s="72">
        <f>VLOOKUP($B567,'Выгр Торг'!$B:$P,C$1,0)</f>
        <v>121714</v>
      </c>
      <c r="D567" s="71" t="str">
        <f>VLOOKUP($B567,'Выгр Торг'!$B:$P,D$1,0)</f>
        <v>Боковые зеркала "АТП" (обогрев, механические, повторитель в стиле Лексус ПЛАЗМА) для ВАЗ 2110-2112, Лада Приора (В цвет, Сочи (серебристо-серо-зеленоватый, 360))</v>
      </c>
      <c r="E567" s="72" t="str">
        <f>VLOOKUP($B567,'Выгр Торг'!$B:$P,E$1,0)</f>
        <v>Y</v>
      </c>
      <c r="F567" s="72" t="str">
        <f>VLOOKUP($B567,'Выгр Торг'!$B:$P,F$1,0)</f>
        <v>1</v>
      </c>
      <c r="G567" s="36" t="s">
        <v>937</v>
      </c>
      <c r="H567" s="28">
        <v>73981</v>
      </c>
      <c r="I567" s="53">
        <f>INDEX($I:$I,MATCH($H567,$C:$C,0))</f>
        <v>600</v>
      </c>
      <c r="J567" s="5" t="s">
        <v>3410</v>
      </c>
      <c r="K567" s="56">
        <f>INDEX($K:$K,MATCH($H567,$C:$C,0))+I567</f>
        <v>3300</v>
      </c>
      <c r="L567" s="14">
        <f>VLOOKUP(K567,Наценка!$A$1:$B$8,2,1)</f>
        <v>1.4</v>
      </c>
      <c r="M567" s="56">
        <f>INDEX($M:$M,MATCH($H567,$C:$C,0))+I567*$M$2</f>
        <v>4560</v>
      </c>
      <c r="N567" s="57">
        <f t="shared" si="63"/>
        <v>4590</v>
      </c>
      <c r="O567" s="72">
        <f>VLOOKUP($B567,'Выгр Торг'!$B:$P,O$1,0)</f>
        <v>3300</v>
      </c>
      <c r="P567" s="72">
        <f>VLOOKUP($B567,'Выгр Торг'!$B:$P,P$1,0)</f>
        <v>4690</v>
      </c>
      <c r="Q567" s="42">
        <f t="shared" si="64"/>
        <v>0</v>
      </c>
      <c r="R567" s="42">
        <f t="shared" si="65"/>
        <v>100</v>
      </c>
      <c r="S567" s="85">
        <f t="shared" si="66"/>
        <v>4590</v>
      </c>
      <c r="T567" s="60" t="str">
        <f>IFERROR(VLOOKUP($B567,'Из ГУГЛа'!$B:$G,4,0)*U567+V567,VLOOKUP($B567,'Из ГУГЛа'!$B:$G,4,0))</f>
        <v/>
      </c>
      <c r="U567" s="15">
        <v>1</v>
      </c>
      <c r="V567" s="59"/>
      <c r="W567" s="74">
        <f t="shared" si="67"/>
        <v>0.39090909090909087</v>
      </c>
      <c r="X567" s="74" t="str">
        <f t="shared" si="68"/>
        <v/>
      </c>
      <c r="Y567" s="74" t="str">
        <f t="shared" si="69"/>
        <v/>
      </c>
      <c r="Z567" s="78" t="s">
        <v>2579</v>
      </c>
    </row>
    <row r="568" spans="1:26" ht="75" x14ac:dyDescent="0.25">
      <c r="A568" s="71" t="str">
        <f>INDEX('Выгр Торг'!$A:$A,MATCH($B568,'Выгр Торг'!$B:$B,0))</f>
        <v>Боковые зеркала "АТП" (обогрев, механические, повторитель в стиле Лексус ПЛАЗМА) для ВАЗ 2110-2112, Лада Приора</v>
      </c>
      <c r="B568" s="88">
        <v>137647</v>
      </c>
      <c r="C568" s="72">
        <f>VLOOKUP($B568,'Выгр Торг'!$B:$P,C$1,0)</f>
        <v>121715</v>
      </c>
      <c r="D568" s="71" t="str">
        <f>VLOOKUP($B568,'Выгр Торг'!$B:$P,D$1,0)</f>
        <v>Боковые зеркала "АТП" (обогрев, механические, повторитель в стиле Лексус ПЛАЗМА) для ВАЗ 2110-2112, Лада Приора (В цвет, Талая вода (светло-серый, 206))</v>
      </c>
      <c r="E568" s="72" t="str">
        <f>VLOOKUP($B568,'Выгр Торг'!$B:$P,E$1,0)</f>
        <v>Y</v>
      </c>
      <c r="F568" s="72" t="str">
        <f>VLOOKUP($B568,'Выгр Торг'!$B:$P,F$1,0)</f>
        <v>1</v>
      </c>
      <c r="G568" s="36" t="s">
        <v>937</v>
      </c>
      <c r="H568" s="28">
        <v>73981</v>
      </c>
      <c r="I568" s="53">
        <f>INDEX($I:$I,MATCH($H568,$C:$C,0))</f>
        <v>600</v>
      </c>
      <c r="J568" s="5" t="s">
        <v>3410</v>
      </c>
      <c r="K568" s="56">
        <f>INDEX($K:$K,MATCH($H568,$C:$C,0))+I568</f>
        <v>3300</v>
      </c>
      <c r="L568" s="14">
        <f>VLOOKUP(K568,Наценка!$A$1:$B$8,2,1)</f>
        <v>1.4</v>
      </c>
      <c r="M568" s="56">
        <f>INDEX($M:$M,MATCH($H568,$C:$C,0))+I568*$M$2</f>
        <v>4560</v>
      </c>
      <c r="N568" s="57">
        <f t="shared" si="63"/>
        <v>4590</v>
      </c>
      <c r="O568" s="72">
        <f>VLOOKUP($B568,'Выгр Торг'!$B:$P,O$1,0)</f>
        <v>3300</v>
      </c>
      <c r="P568" s="72">
        <f>VLOOKUP($B568,'Выгр Торг'!$B:$P,P$1,0)</f>
        <v>4690</v>
      </c>
      <c r="Q568" s="42">
        <f t="shared" si="64"/>
        <v>0</v>
      </c>
      <c r="R568" s="42">
        <f t="shared" si="65"/>
        <v>100</v>
      </c>
      <c r="S568" s="85">
        <f t="shared" si="66"/>
        <v>4590</v>
      </c>
      <c r="T568" s="60" t="str">
        <f>IFERROR(VLOOKUP($B568,'Из ГУГЛа'!$B:$G,4,0)*U568+V568,VLOOKUP($B568,'Из ГУГЛа'!$B:$G,4,0))</f>
        <v/>
      </c>
      <c r="U568" s="15">
        <v>1</v>
      </c>
      <c r="V568" s="59"/>
      <c r="W568" s="74">
        <f t="shared" si="67"/>
        <v>0.39090909090909087</v>
      </c>
      <c r="X568" s="74" t="str">
        <f t="shared" si="68"/>
        <v/>
      </c>
      <c r="Y568" s="74" t="str">
        <f t="shared" si="69"/>
        <v/>
      </c>
      <c r="Z568" s="78" t="s">
        <v>2579</v>
      </c>
    </row>
    <row r="569" spans="1:26" ht="75" x14ac:dyDescent="0.25">
      <c r="A569" s="71" t="str">
        <f>INDEX('Выгр Торг'!$A:$A,MATCH($B569,'Выгр Торг'!$B:$B,0))</f>
        <v>Боковые зеркала "АТП" (обогрев, механические, повторитель в стиле Лексус ПЛАЗМА) для ВАЗ 2110-2112, Лада Приора</v>
      </c>
      <c r="B569" s="88">
        <v>137648</v>
      </c>
      <c r="C569" s="72">
        <f>VLOOKUP($B569,'Выгр Торг'!$B:$P,C$1,0)</f>
        <v>121716</v>
      </c>
      <c r="D569" s="71" t="str">
        <f>VLOOKUP($B569,'Выгр Торг'!$B:$P,D$1,0)</f>
        <v>Боковые зеркала "АТП" (обогрев, механические, повторитель в стиле Лексус ПЛАЗМА) для ВАЗ 2110-2112, Лада Приора (В цвет, Терра (коричневый, 507))</v>
      </c>
      <c r="E569" s="72" t="str">
        <f>VLOOKUP($B569,'Выгр Торг'!$B:$P,E$1,0)</f>
        <v>Y</v>
      </c>
      <c r="F569" s="72" t="str">
        <f>VLOOKUP($B569,'Выгр Торг'!$B:$P,F$1,0)</f>
        <v>1</v>
      </c>
      <c r="G569" s="36" t="s">
        <v>937</v>
      </c>
      <c r="H569" s="28">
        <v>73981</v>
      </c>
      <c r="I569" s="53">
        <f>INDEX($I:$I,MATCH($H569,$C:$C,0))</f>
        <v>600</v>
      </c>
      <c r="J569" s="5" t="s">
        <v>3410</v>
      </c>
      <c r="K569" s="56">
        <f>INDEX($K:$K,MATCH($H569,$C:$C,0))+I569</f>
        <v>3300</v>
      </c>
      <c r="L569" s="14">
        <f>VLOOKUP(K569,Наценка!$A$1:$B$8,2,1)</f>
        <v>1.4</v>
      </c>
      <c r="M569" s="56">
        <f>INDEX($M:$M,MATCH($H569,$C:$C,0))+I569*$M$2</f>
        <v>4560</v>
      </c>
      <c r="N569" s="57">
        <f t="shared" si="63"/>
        <v>4590</v>
      </c>
      <c r="O569" s="72">
        <f>VLOOKUP($B569,'Выгр Торг'!$B:$P,O$1,0)</f>
        <v>3300</v>
      </c>
      <c r="P569" s="72">
        <f>VLOOKUP($B569,'Выгр Торг'!$B:$P,P$1,0)</f>
        <v>4690</v>
      </c>
      <c r="Q569" s="42">
        <f t="shared" si="64"/>
        <v>0</v>
      </c>
      <c r="R569" s="42">
        <f t="shared" si="65"/>
        <v>100</v>
      </c>
      <c r="S569" s="85">
        <f t="shared" si="66"/>
        <v>4590</v>
      </c>
      <c r="T569" s="60" t="str">
        <f>IFERROR(VLOOKUP($B569,'Из ГУГЛа'!$B:$G,4,0)*U569+V569,VLOOKUP($B569,'Из ГУГЛа'!$B:$G,4,0))</f>
        <v/>
      </c>
      <c r="U569" s="15">
        <v>1</v>
      </c>
      <c r="V569" s="59"/>
      <c r="W569" s="74">
        <f t="shared" si="67"/>
        <v>0.39090909090909087</v>
      </c>
      <c r="X569" s="74" t="str">
        <f t="shared" si="68"/>
        <v/>
      </c>
      <c r="Y569" s="74" t="str">
        <f t="shared" si="69"/>
        <v/>
      </c>
      <c r="Z569" s="78" t="s">
        <v>2579</v>
      </c>
    </row>
    <row r="570" spans="1:26" ht="75" x14ac:dyDescent="0.25">
      <c r="A570" s="71" t="str">
        <f>INDEX('Выгр Торг'!$A:$A,MATCH($B570,'Выгр Торг'!$B:$B,0))</f>
        <v>Боковые зеркала "АТП" (обогрев, механические, повторитель в стиле Лексус ПЛАЗМА) для ВАЗ 2110-2112, Лада Приора</v>
      </c>
      <c r="B570" s="88">
        <v>137649</v>
      </c>
      <c r="C570" s="72">
        <f>VLOOKUP($B570,'Выгр Торг'!$B:$P,C$1,0)</f>
        <v>121717</v>
      </c>
      <c r="D570" s="71" t="str">
        <f>VLOOKUP($B570,'Выгр Торг'!$B:$P,D$1,0)</f>
        <v>Боковые зеркала "АТП" (обогрев, механические, повторитель в стиле Лексус ПЛАЗМА) для ВАЗ 2110-2112, Лада Приора (В цвет, Триумф (серебристо-красный, 100))</v>
      </c>
      <c r="E570" s="72" t="str">
        <f>VLOOKUP($B570,'Выгр Торг'!$B:$P,E$1,0)</f>
        <v>Y</v>
      </c>
      <c r="F570" s="72" t="str">
        <f>VLOOKUP($B570,'Выгр Торг'!$B:$P,F$1,0)</f>
        <v>1</v>
      </c>
      <c r="G570" s="36" t="s">
        <v>937</v>
      </c>
      <c r="H570" s="28">
        <v>73981</v>
      </c>
      <c r="I570" s="53">
        <f>INDEX($I:$I,MATCH($H570,$C:$C,0))</f>
        <v>600</v>
      </c>
      <c r="J570" s="5" t="s">
        <v>3410</v>
      </c>
      <c r="K570" s="56">
        <f>INDEX($K:$K,MATCH($H570,$C:$C,0))+I570</f>
        <v>3300</v>
      </c>
      <c r="L570" s="14">
        <f>VLOOKUP(K570,Наценка!$A$1:$B$8,2,1)</f>
        <v>1.4</v>
      </c>
      <c r="M570" s="56">
        <f>INDEX($M:$M,MATCH($H570,$C:$C,0))+I570*$M$2</f>
        <v>4560</v>
      </c>
      <c r="N570" s="57">
        <f t="shared" si="63"/>
        <v>4590</v>
      </c>
      <c r="O570" s="72">
        <f>VLOOKUP($B570,'Выгр Торг'!$B:$P,O$1,0)</f>
        <v>3300</v>
      </c>
      <c r="P570" s="72">
        <f>VLOOKUP($B570,'Выгр Торг'!$B:$P,P$1,0)</f>
        <v>4690</v>
      </c>
      <c r="Q570" s="42">
        <f t="shared" si="64"/>
        <v>0</v>
      </c>
      <c r="R570" s="42">
        <f t="shared" si="65"/>
        <v>100</v>
      </c>
      <c r="S570" s="85">
        <f t="shared" si="66"/>
        <v>4590</v>
      </c>
      <c r="T570" s="60" t="str">
        <f>IFERROR(VLOOKUP($B570,'Из ГУГЛа'!$B:$G,4,0)*U570+V570,VLOOKUP($B570,'Из ГУГЛа'!$B:$G,4,0))</f>
        <v/>
      </c>
      <c r="U570" s="15">
        <v>1</v>
      </c>
      <c r="V570" s="59"/>
      <c r="W570" s="74">
        <f t="shared" si="67"/>
        <v>0.39090909090909087</v>
      </c>
      <c r="X570" s="74" t="str">
        <f t="shared" si="68"/>
        <v/>
      </c>
      <c r="Y570" s="74" t="str">
        <f t="shared" si="69"/>
        <v/>
      </c>
      <c r="Z570" s="78" t="s">
        <v>2579</v>
      </c>
    </row>
    <row r="571" spans="1:26" ht="75" x14ac:dyDescent="0.25">
      <c r="A571" s="71" t="str">
        <f>INDEX('Выгр Торг'!$A:$A,MATCH($B571,'Выгр Торг'!$B:$B,0))</f>
        <v>Боковые зеркала "АТП" (обогрев, механические, повторитель в стиле Лексус ПЛАЗМА) для ВАЗ 2110-2112, Лада Приора</v>
      </c>
      <c r="B571" s="88">
        <v>137650</v>
      </c>
      <c r="C571" s="72">
        <f>VLOOKUP($B571,'Выгр Торг'!$B:$P,C$1,0)</f>
        <v>121718</v>
      </c>
      <c r="D571" s="71" t="str">
        <f>VLOOKUP($B571,'Выгр Торг'!$B:$P,D$1,0)</f>
        <v>Боковые зеркала "АТП" (обогрев, механические, повторитель в стиле Лексус ПЛАЗМА) для ВАЗ 2110-2112, Лада Приора (В цвет, Фея (серебристо-сиреневый, 416))</v>
      </c>
      <c r="E571" s="72" t="str">
        <f>VLOOKUP($B571,'Выгр Торг'!$B:$P,E$1,0)</f>
        <v>Y</v>
      </c>
      <c r="F571" s="72" t="str">
        <f>VLOOKUP($B571,'Выгр Торг'!$B:$P,F$1,0)</f>
        <v>1</v>
      </c>
      <c r="G571" s="36" t="s">
        <v>937</v>
      </c>
      <c r="H571" s="28">
        <v>73981</v>
      </c>
      <c r="I571" s="53">
        <f>INDEX($I:$I,MATCH($H571,$C:$C,0))</f>
        <v>600</v>
      </c>
      <c r="J571" s="5" t="s">
        <v>3410</v>
      </c>
      <c r="K571" s="56">
        <f>INDEX($K:$K,MATCH($H571,$C:$C,0))+I571</f>
        <v>3300</v>
      </c>
      <c r="L571" s="14">
        <f>VLOOKUP(K571,Наценка!$A$1:$B$8,2,1)</f>
        <v>1.4</v>
      </c>
      <c r="M571" s="56">
        <f>INDEX($M:$M,MATCH($H571,$C:$C,0))+I571*$M$2</f>
        <v>4560</v>
      </c>
      <c r="N571" s="57">
        <f t="shared" si="63"/>
        <v>4590</v>
      </c>
      <c r="O571" s="72">
        <f>VLOOKUP($B571,'Выгр Торг'!$B:$P,O$1,0)</f>
        <v>3300</v>
      </c>
      <c r="P571" s="72">
        <f>VLOOKUP($B571,'Выгр Торг'!$B:$P,P$1,0)</f>
        <v>4690</v>
      </c>
      <c r="Q571" s="42">
        <f t="shared" si="64"/>
        <v>0</v>
      </c>
      <c r="R571" s="42">
        <f t="shared" si="65"/>
        <v>100</v>
      </c>
      <c r="S571" s="85">
        <f t="shared" si="66"/>
        <v>4590</v>
      </c>
      <c r="T571" s="60" t="str">
        <f>IFERROR(VLOOKUP($B571,'Из ГУГЛа'!$B:$G,4,0)*U571+V571,VLOOKUP($B571,'Из ГУГЛа'!$B:$G,4,0))</f>
        <v/>
      </c>
      <c r="U571" s="15">
        <v>1</v>
      </c>
      <c r="V571" s="59"/>
      <c r="W571" s="74">
        <f t="shared" si="67"/>
        <v>0.39090909090909087</v>
      </c>
      <c r="X571" s="74" t="str">
        <f t="shared" si="68"/>
        <v/>
      </c>
      <c r="Y571" s="74" t="str">
        <f t="shared" si="69"/>
        <v/>
      </c>
      <c r="Z571" s="78" t="s">
        <v>2579</v>
      </c>
    </row>
    <row r="572" spans="1:26" ht="75" x14ac:dyDescent="0.25">
      <c r="A572" s="71" t="str">
        <f>INDEX('Выгр Торг'!$A:$A,MATCH($B572,'Выгр Торг'!$B:$B,0))</f>
        <v>Боковые зеркала "АТП" (обогрев, механические, повторитель в стиле Лексус ПЛАЗМА) для ВАЗ 2110-2112, Лада Приора</v>
      </c>
      <c r="B572" s="88">
        <v>137651</v>
      </c>
      <c r="C572" s="72">
        <f>VLOOKUP($B572,'Выгр Торг'!$B:$P,C$1,0)</f>
        <v>121719</v>
      </c>
      <c r="D572" s="71" t="str">
        <f>VLOOKUP($B572,'Выгр Торг'!$B:$P,D$1,0)</f>
        <v>Боковые зеркала "АТП" (обогрев, механические, повторитель в стиле Лексус ПЛАЗМА) для ВАЗ 2110-2112, Лада Приора (В цвет, Цунами (темно-зеленый, 363))</v>
      </c>
      <c r="E572" s="72" t="str">
        <f>VLOOKUP($B572,'Выгр Торг'!$B:$P,E$1,0)</f>
        <v>Y</v>
      </c>
      <c r="F572" s="72" t="str">
        <f>VLOOKUP($B572,'Выгр Торг'!$B:$P,F$1,0)</f>
        <v>1</v>
      </c>
      <c r="G572" s="36" t="s">
        <v>937</v>
      </c>
      <c r="H572" s="28">
        <v>73981</v>
      </c>
      <c r="I572" s="53">
        <f>INDEX($I:$I,MATCH($H572,$C:$C,0))</f>
        <v>600</v>
      </c>
      <c r="J572" s="5" t="s">
        <v>3410</v>
      </c>
      <c r="K572" s="56">
        <f>INDEX($K:$K,MATCH($H572,$C:$C,0))+I572</f>
        <v>3300</v>
      </c>
      <c r="L572" s="14">
        <f>VLOOKUP(K572,Наценка!$A$1:$B$8,2,1)</f>
        <v>1.4</v>
      </c>
      <c r="M572" s="56">
        <f>INDEX($M:$M,MATCH($H572,$C:$C,0))+I572*$M$2</f>
        <v>4560</v>
      </c>
      <c r="N572" s="57">
        <f t="shared" si="63"/>
        <v>4590</v>
      </c>
      <c r="O572" s="72">
        <f>VLOOKUP($B572,'Выгр Торг'!$B:$P,O$1,0)</f>
        <v>3300</v>
      </c>
      <c r="P572" s="72">
        <f>VLOOKUP($B572,'Выгр Торг'!$B:$P,P$1,0)</f>
        <v>4690</v>
      </c>
      <c r="Q572" s="42">
        <f t="shared" si="64"/>
        <v>0</v>
      </c>
      <c r="R572" s="42">
        <f t="shared" si="65"/>
        <v>100</v>
      </c>
      <c r="S572" s="85">
        <f t="shared" si="66"/>
        <v>4590</v>
      </c>
      <c r="T572" s="60" t="str">
        <f>IFERROR(VLOOKUP($B572,'Из ГУГЛа'!$B:$G,4,0)*U572+V572,VLOOKUP($B572,'Из ГУГЛа'!$B:$G,4,0))</f>
        <v/>
      </c>
      <c r="U572" s="15">
        <v>1</v>
      </c>
      <c r="V572" s="59"/>
      <c r="W572" s="74">
        <f t="shared" si="67"/>
        <v>0.39090909090909087</v>
      </c>
      <c r="X572" s="74" t="str">
        <f t="shared" si="68"/>
        <v/>
      </c>
      <c r="Y572" s="74" t="str">
        <f t="shared" si="69"/>
        <v/>
      </c>
      <c r="Z572" s="78" t="s">
        <v>2579</v>
      </c>
    </row>
    <row r="573" spans="1:26" ht="75" x14ac:dyDescent="0.25">
      <c r="A573" s="71" t="str">
        <f>INDEX('Выгр Торг'!$A:$A,MATCH($B573,'Выгр Торг'!$B:$B,0))</f>
        <v>Боковые зеркала "АТП" (обогрев, электропривод, повторитель в стиле Лексус ПЛАЗМА) для ВАЗ 2110-2112, Лада Приора</v>
      </c>
      <c r="B573" s="88">
        <v>137653</v>
      </c>
      <c r="C573" s="72">
        <f>VLOOKUP($B573,'Выгр Торг'!$B:$P,C$1,0)</f>
        <v>74046</v>
      </c>
      <c r="D573" s="71" t="str">
        <f>VLOOKUP($B573,'Выгр Торг'!$B:$P,D$1,0)</f>
        <v>Боковые зеркала "АТП" (обогрев, электропривод, повторитель в стиле Лексус ПЛАЗМА) для ВАЗ 2110-2112, Лада Приора (Без покраски)</v>
      </c>
      <c r="E573" s="72" t="str">
        <f>VLOOKUP($B573,'Выгр Торг'!$B:$P,E$1,0)</f>
        <v>Y</v>
      </c>
      <c r="F573" s="72" t="str">
        <f>VLOOKUP($B573,'Выгр Торг'!$B:$P,F$1,0)</f>
        <v>1</v>
      </c>
      <c r="G573" s="36" t="s">
        <v>892</v>
      </c>
      <c r="H573" s="28">
        <v>74046</v>
      </c>
      <c r="I573" s="52">
        <v>600</v>
      </c>
      <c r="J573" s="5" t="s">
        <v>3410</v>
      </c>
      <c r="K573" s="73">
        <f>O573</f>
        <v>2850</v>
      </c>
      <c r="L573" s="14">
        <f>VLOOKUP(K573,Наценка!$A$1:$B$8,2,1)</f>
        <v>1.4</v>
      </c>
      <c r="M573" s="83">
        <f>K573*L573</f>
        <v>3989.9999999999995</v>
      </c>
      <c r="N573" s="57">
        <f t="shared" si="63"/>
        <v>3990</v>
      </c>
      <c r="O573" s="72">
        <f>VLOOKUP($B573,'Выгр Торг'!$B:$P,O$1,0)</f>
        <v>2850</v>
      </c>
      <c r="P573" s="72">
        <f>VLOOKUP($B573,'Выгр Торг'!$B:$P,P$1,0)</f>
        <v>4090</v>
      </c>
      <c r="Q573" s="42">
        <f t="shared" si="64"/>
        <v>0</v>
      </c>
      <c r="R573" s="42">
        <f t="shared" si="65"/>
        <v>100</v>
      </c>
      <c r="S573" s="85">
        <f t="shared" si="66"/>
        <v>3990</v>
      </c>
      <c r="T573" s="60" t="str">
        <f>IFERROR(VLOOKUP($B573,'Из ГУГЛа'!$B:$G,4,0)*U573+V573,VLOOKUP($B573,'Из ГУГЛа'!$B:$G,4,0))</f>
        <v/>
      </c>
      <c r="U573" s="15">
        <v>1</v>
      </c>
      <c r="V573" s="59"/>
      <c r="W573" s="74">
        <f t="shared" si="67"/>
        <v>0.39999999999999991</v>
      </c>
      <c r="X573" s="74" t="str">
        <f t="shared" si="68"/>
        <v/>
      </c>
      <c r="Y573" s="74" t="str">
        <f t="shared" si="69"/>
        <v/>
      </c>
      <c r="Z573" s="78" t="s">
        <v>2579</v>
      </c>
    </row>
    <row r="574" spans="1:26" ht="75" x14ac:dyDescent="0.25">
      <c r="A574" s="71" t="str">
        <f>INDEX('Выгр Торг'!$A:$A,MATCH($B574,'Выгр Торг'!$B:$B,0))</f>
        <v>Боковые зеркала "АТП" (обогрев, электропривод, повторитель в стиле Лексус ПЛАЗМА) для ВАЗ 2110-2112, Лада Приора</v>
      </c>
      <c r="B574" s="88">
        <v>266075</v>
      </c>
      <c r="C574" s="72">
        <f>VLOOKUP($B574,'Выгр Торг'!$B:$P,C$1,0)</f>
        <v>218080</v>
      </c>
      <c r="D574" s="71" t="str">
        <f>VLOOKUP($B574,'Выгр Торг'!$B:$P,D$1,0)</f>
        <v>Боковые зеркала "АТП" (обогрев, электропривод, повторитель в стиле Лексус ПЛАЗМА) для ВАЗ 2110-2112, Лада Приора (В цвет 513)</v>
      </c>
      <c r="E574" s="72" t="str">
        <f>VLOOKUP($B574,'Выгр Торг'!$B:$P,E$1,0)</f>
        <v>Y</v>
      </c>
      <c r="F574" s="72" t="str">
        <f>VLOOKUP($B574,'Выгр Торг'!$B:$P,F$1,0)</f>
        <v>1</v>
      </c>
      <c r="G574" s="36" t="s">
        <v>892</v>
      </c>
      <c r="H574" s="28">
        <v>74046</v>
      </c>
      <c r="I574" s="53">
        <f>INDEX($I:$I,MATCH($H574,$C:$C,0))</f>
        <v>600</v>
      </c>
      <c r="J574" s="5" t="s">
        <v>3410</v>
      </c>
      <c r="K574" s="56">
        <f>INDEX($K:$K,MATCH($H574,$C:$C,0))+I574</f>
        <v>3450</v>
      </c>
      <c r="L574" s="14">
        <f>VLOOKUP(K574,Наценка!$A$1:$B$8,2,1)</f>
        <v>1.4</v>
      </c>
      <c r="M574" s="56">
        <f>INDEX($M:$M,MATCH($H574,$C:$C,0))+I574*$M$2</f>
        <v>4770</v>
      </c>
      <c r="N574" s="57">
        <f t="shared" ref="N574" si="76">IF(M574&lt;=1000,(ROUNDUP(M574,-1)-1),(ROUNDUP(M574,-2)-10))</f>
        <v>4790</v>
      </c>
      <c r="O574" s="72">
        <f>VLOOKUP($B574,'Выгр Торг'!$B:$P,O$1,0)</f>
        <v>3450</v>
      </c>
      <c r="P574" s="72">
        <f>VLOOKUP($B574,'Выгр Торг'!$B:$P,P$1,0)</f>
        <v>4890</v>
      </c>
      <c r="Q574" s="42">
        <f t="shared" si="64"/>
        <v>0</v>
      </c>
      <c r="R574" s="42">
        <f t="shared" si="65"/>
        <v>100</v>
      </c>
      <c r="S574" s="85">
        <f t="shared" si="66"/>
        <v>4790</v>
      </c>
      <c r="T574" s="60" t="str">
        <f>IFERROR(VLOOKUP($B574,'Из ГУГЛа'!$B:$G,4,0)*U574+V574,VLOOKUP($B574,'Из ГУГЛа'!$B:$G,4,0))</f>
        <v/>
      </c>
      <c r="U574" s="15">
        <v>1</v>
      </c>
      <c r="V574" s="59"/>
      <c r="W574" s="74">
        <f t="shared" si="67"/>
        <v>0.38840579710144918</v>
      </c>
      <c r="X574" s="74" t="str">
        <f t="shared" si="68"/>
        <v/>
      </c>
      <c r="Y574" s="74" t="str">
        <f t="shared" si="69"/>
        <v/>
      </c>
      <c r="Z574" s="78" t="s">
        <v>2579</v>
      </c>
    </row>
    <row r="575" spans="1:26" ht="75" x14ac:dyDescent="0.25">
      <c r="A575" s="71" t="str">
        <f>INDEX('Выгр Торг'!$A:$A,MATCH($B575,'Выгр Торг'!$B:$B,0))</f>
        <v>Боковые зеркала "АТП" (обогрев, электропривод, повторитель в стиле Лексус ПЛАЗМА) для ВАЗ 2110-2112, Лада Приора</v>
      </c>
      <c r="B575" s="88">
        <v>137654</v>
      </c>
      <c r="C575" s="72">
        <f>VLOOKUP($B575,'Выгр Торг'!$B:$P,C$1,0)</f>
        <v>74047</v>
      </c>
      <c r="D575" s="71" t="str">
        <f>VLOOKUP($B575,'Выгр Торг'!$B:$P,D$1,0)</f>
        <v>Боковые зеркала "АТП" (обогрев, электропривод, повторитель в стиле Лексус ПЛАЗМА) для ВАЗ 2110-2112, Лада Приора (В цвет кузова, Уточнить у менеджера)</v>
      </c>
      <c r="E575" s="72" t="str">
        <f>VLOOKUP($B575,'Выгр Торг'!$B:$P,E$1,0)</f>
        <v>Y</v>
      </c>
      <c r="F575" s="72" t="str">
        <f>VLOOKUP($B575,'Выгр Торг'!$B:$P,F$1,0)</f>
        <v>1</v>
      </c>
      <c r="G575" s="36" t="s">
        <v>892</v>
      </c>
      <c r="H575" s="28">
        <v>74046</v>
      </c>
      <c r="I575" s="53">
        <f>INDEX($I:$I,MATCH($H575,$C:$C,0))</f>
        <v>600</v>
      </c>
      <c r="J575" s="5" t="s">
        <v>3410</v>
      </c>
      <c r="K575" s="56">
        <f>INDEX($K:$K,MATCH($H575,$C:$C,0))+I575</f>
        <v>3450</v>
      </c>
      <c r="L575" s="14">
        <f>VLOOKUP(K575,Наценка!$A$1:$B$8,2,1)</f>
        <v>1.4</v>
      </c>
      <c r="M575" s="56">
        <f>INDEX($M:$M,MATCH($H575,$C:$C,0))+I575*$M$2</f>
        <v>4770</v>
      </c>
      <c r="N575" s="57">
        <f t="shared" si="63"/>
        <v>4790</v>
      </c>
      <c r="O575" s="72">
        <f>VLOOKUP($B575,'Выгр Торг'!$B:$P,O$1,0)</f>
        <v>3450</v>
      </c>
      <c r="P575" s="72">
        <f>VLOOKUP($B575,'Выгр Торг'!$B:$P,P$1,0)</f>
        <v>4890</v>
      </c>
      <c r="Q575" s="42">
        <f t="shared" si="64"/>
        <v>0</v>
      </c>
      <c r="R575" s="42">
        <f t="shared" si="65"/>
        <v>100</v>
      </c>
      <c r="S575" s="85">
        <f t="shared" si="66"/>
        <v>4790</v>
      </c>
      <c r="T575" s="60" t="str">
        <f>IFERROR(VLOOKUP($B575,'Из ГУГЛа'!$B:$G,4,0)*U575+V575,VLOOKUP($B575,'Из ГУГЛа'!$B:$G,4,0))</f>
        <v/>
      </c>
      <c r="U575" s="15">
        <v>1</v>
      </c>
      <c r="V575" s="59"/>
      <c r="W575" s="74">
        <f t="shared" si="67"/>
        <v>0.38840579710144918</v>
      </c>
      <c r="X575" s="74" t="str">
        <f t="shared" si="68"/>
        <v/>
      </c>
      <c r="Y575" s="74" t="str">
        <f t="shared" si="69"/>
        <v/>
      </c>
      <c r="Z575" s="78" t="s">
        <v>2579</v>
      </c>
    </row>
    <row r="576" spans="1:26" ht="75" x14ac:dyDescent="0.25">
      <c r="A576" s="71" t="str">
        <f>INDEX('Выгр Торг'!$A:$A,MATCH($B576,'Выгр Торг'!$B:$B,0))</f>
        <v>Боковые зеркала "АТП" (обогрев, электропривод, повторитель в стиле Лексус ПЛАЗМА) для ВАЗ 2110-2112, Лада Приора</v>
      </c>
      <c r="B576" s="88">
        <v>137655</v>
      </c>
      <c r="C576" s="72">
        <f>VLOOKUP($B576,'Выгр Торг'!$B:$P,C$1,0)</f>
        <v>121635</v>
      </c>
      <c r="D576" s="71" t="str">
        <f>VLOOKUP($B576,'Выгр Торг'!$B:$P,D$1,0)</f>
        <v>Боковые зеркала "АТП" (обогрев, электропривод, повторитель в стиле Лексус ПЛАЗМА) для ВАЗ 2110-2112, Лада Приора (В цвет, Аквамарин (серебристо-сине-зеленый, 460))</v>
      </c>
      <c r="E576" s="72" t="str">
        <f>VLOOKUP($B576,'Выгр Торг'!$B:$P,E$1,0)</f>
        <v>Y</v>
      </c>
      <c r="F576" s="72" t="str">
        <f>VLOOKUP($B576,'Выгр Торг'!$B:$P,F$1,0)</f>
        <v>1</v>
      </c>
      <c r="G576" s="36" t="s">
        <v>892</v>
      </c>
      <c r="H576" s="28">
        <v>74046</v>
      </c>
      <c r="I576" s="53">
        <f>INDEX($I:$I,MATCH($H576,$C:$C,0))</f>
        <v>600</v>
      </c>
      <c r="J576" s="5" t="s">
        <v>3410</v>
      </c>
      <c r="K576" s="56">
        <f>INDEX($K:$K,MATCH($H576,$C:$C,0))+I576</f>
        <v>3450</v>
      </c>
      <c r="L576" s="14">
        <f>VLOOKUP(K576,Наценка!$A$1:$B$8,2,1)</f>
        <v>1.4</v>
      </c>
      <c r="M576" s="56">
        <f>INDEX($M:$M,MATCH($H576,$C:$C,0))+I576*$M$2</f>
        <v>4770</v>
      </c>
      <c r="N576" s="57">
        <f t="shared" si="63"/>
        <v>4790</v>
      </c>
      <c r="O576" s="72">
        <f>VLOOKUP($B576,'Выгр Торг'!$B:$P,O$1,0)</f>
        <v>3450</v>
      </c>
      <c r="P576" s="72">
        <f>VLOOKUP($B576,'Выгр Торг'!$B:$P,P$1,0)</f>
        <v>4890</v>
      </c>
      <c r="Q576" s="42">
        <f t="shared" si="64"/>
        <v>0</v>
      </c>
      <c r="R576" s="42">
        <f t="shared" si="65"/>
        <v>100</v>
      </c>
      <c r="S576" s="85">
        <f t="shared" si="66"/>
        <v>4790</v>
      </c>
      <c r="T576" s="60" t="str">
        <f>IFERROR(VLOOKUP($B576,'Из ГУГЛа'!$B:$G,4,0)*U576+V576,VLOOKUP($B576,'Из ГУГЛа'!$B:$G,4,0))</f>
        <v/>
      </c>
      <c r="U576" s="15">
        <v>1</v>
      </c>
      <c r="V576" s="59"/>
      <c r="W576" s="74">
        <f t="shared" si="67"/>
        <v>0.38840579710144918</v>
      </c>
      <c r="X576" s="74" t="str">
        <f t="shared" si="68"/>
        <v/>
      </c>
      <c r="Y576" s="74" t="str">
        <f t="shared" si="69"/>
        <v/>
      </c>
      <c r="Z576" s="78" t="s">
        <v>2579</v>
      </c>
    </row>
    <row r="577" spans="1:26" ht="75" x14ac:dyDescent="0.25">
      <c r="A577" s="71" t="str">
        <f>INDEX('Выгр Торг'!$A:$A,MATCH($B577,'Выгр Торг'!$B:$B,0))</f>
        <v>Боковые зеркала "АТП" (обогрев, электропривод, повторитель в стиле Лексус ПЛАЗМА) для ВАЗ 2110-2112, Лада Приора</v>
      </c>
      <c r="B577" s="88">
        <v>137656</v>
      </c>
      <c r="C577" s="72">
        <f>VLOOKUP($B577,'Выгр Торг'!$B:$P,C$1,0)</f>
        <v>121636</v>
      </c>
      <c r="D577" s="71" t="str">
        <f>VLOOKUP($B577,'Выгр Торг'!$B:$P,D$1,0)</f>
        <v>Боковые зеркала "АТП" (обогрев, электропривод, повторитель в стиле Лексус ПЛАЗМА) для ВАЗ 2110-2112, Лада Приора (В цвет, Альтаир (серебристый светло-серый, 660))</v>
      </c>
      <c r="E577" s="72" t="str">
        <f>VLOOKUP($B577,'Выгр Торг'!$B:$P,E$1,0)</f>
        <v>Y</v>
      </c>
      <c r="F577" s="72" t="str">
        <f>VLOOKUP($B577,'Выгр Торг'!$B:$P,F$1,0)</f>
        <v>1</v>
      </c>
      <c r="G577" s="36" t="s">
        <v>892</v>
      </c>
      <c r="H577" s="28">
        <v>74046</v>
      </c>
      <c r="I577" s="53">
        <f>INDEX($I:$I,MATCH($H577,$C:$C,0))</f>
        <v>600</v>
      </c>
      <c r="J577" s="5" t="s">
        <v>3410</v>
      </c>
      <c r="K577" s="56">
        <f>INDEX($K:$K,MATCH($H577,$C:$C,0))+I577</f>
        <v>3450</v>
      </c>
      <c r="L577" s="14">
        <f>VLOOKUP(K577,Наценка!$A$1:$B$8,2,1)</f>
        <v>1.4</v>
      </c>
      <c r="M577" s="56">
        <f>INDEX($M:$M,MATCH($H577,$C:$C,0))+I577*$M$2</f>
        <v>4770</v>
      </c>
      <c r="N577" s="57">
        <f t="shared" si="63"/>
        <v>4790</v>
      </c>
      <c r="O577" s="72">
        <f>VLOOKUP($B577,'Выгр Торг'!$B:$P,O$1,0)</f>
        <v>3450</v>
      </c>
      <c r="P577" s="72">
        <f>VLOOKUP($B577,'Выгр Торг'!$B:$P,P$1,0)</f>
        <v>4890</v>
      </c>
      <c r="Q577" s="42">
        <f t="shared" si="64"/>
        <v>0</v>
      </c>
      <c r="R577" s="42">
        <f t="shared" si="65"/>
        <v>100</v>
      </c>
      <c r="S577" s="85">
        <f t="shared" si="66"/>
        <v>4790</v>
      </c>
      <c r="T577" s="60" t="str">
        <f>IFERROR(VLOOKUP($B577,'Из ГУГЛа'!$B:$G,4,0)*U577+V577,VLOOKUP($B577,'Из ГУГЛа'!$B:$G,4,0))</f>
        <v/>
      </c>
      <c r="U577" s="15">
        <v>1</v>
      </c>
      <c r="V577" s="59"/>
      <c r="W577" s="74">
        <f t="shared" si="67"/>
        <v>0.38840579710144918</v>
      </c>
      <c r="X577" s="74" t="str">
        <f t="shared" si="68"/>
        <v/>
      </c>
      <c r="Y577" s="74" t="str">
        <f t="shared" si="69"/>
        <v/>
      </c>
      <c r="Z577" s="78" t="s">
        <v>2579</v>
      </c>
    </row>
    <row r="578" spans="1:26" ht="75" x14ac:dyDescent="0.25">
      <c r="A578" s="71" t="str">
        <f>INDEX('Выгр Торг'!$A:$A,MATCH($B578,'Выгр Торг'!$B:$B,0))</f>
        <v>Боковые зеркала "АТП" (обогрев, электропривод, повторитель в стиле Лексус ПЛАЗМА) для ВАЗ 2110-2112, Лада Приора</v>
      </c>
      <c r="B578" s="88">
        <v>137657</v>
      </c>
      <c r="C578" s="72">
        <f>VLOOKUP($B578,'Выгр Торг'!$B:$P,C$1,0)</f>
        <v>121637</v>
      </c>
      <c r="D578" s="71" t="str">
        <f>VLOOKUP($B578,'Выгр Торг'!$B:$P,D$1,0)</f>
        <v>Боковые зеркала "АТП" (обогрев, электропривод, повторитель в стиле Лексус ПЛАЗМА) для ВАЗ 2110-2112, Лада Приора (В цвет, Амулет (серебристо-темно-зеленый, 371))</v>
      </c>
      <c r="E578" s="72" t="str">
        <f>VLOOKUP($B578,'Выгр Торг'!$B:$P,E$1,0)</f>
        <v>Y</v>
      </c>
      <c r="F578" s="72" t="str">
        <f>VLOOKUP($B578,'Выгр Торг'!$B:$P,F$1,0)</f>
        <v>1</v>
      </c>
      <c r="G578" s="36" t="s">
        <v>892</v>
      </c>
      <c r="H578" s="28">
        <v>74046</v>
      </c>
      <c r="I578" s="53">
        <f>INDEX($I:$I,MATCH($H578,$C:$C,0))</f>
        <v>600</v>
      </c>
      <c r="J578" s="5" t="s">
        <v>3410</v>
      </c>
      <c r="K578" s="56">
        <f>INDEX($K:$K,MATCH($H578,$C:$C,0))+I578</f>
        <v>3450</v>
      </c>
      <c r="L578" s="14">
        <f>VLOOKUP(K578,Наценка!$A$1:$B$8,2,1)</f>
        <v>1.4</v>
      </c>
      <c r="M578" s="56">
        <f>INDEX($M:$M,MATCH($H578,$C:$C,0))+I578*$M$2</f>
        <v>4770</v>
      </c>
      <c r="N578" s="57">
        <f t="shared" si="63"/>
        <v>4790</v>
      </c>
      <c r="O578" s="72">
        <f>VLOOKUP($B578,'Выгр Торг'!$B:$P,O$1,0)</f>
        <v>3450</v>
      </c>
      <c r="P578" s="72">
        <f>VLOOKUP($B578,'Выгр Торг'!$B:$P,P$1,0)</f>
        <v>4890</v>
      </c>
      <c r="Q578" s="42">
        <f t="shared" si="64"/>
        <v>0</v>
      </c>
      <c r="R578" s="42">
        <f t="shared" si="65"/>
        <v>100</v>
      </c>
      <c r="S578" s="85">
        <f t="shared" si="66"/>
        <v>4790</v>
      </c>
      <c r="T578" s="60" t="str">
        <f>IFERROR(VLOOKUP($B578,'Из ГУГЛа'!$B:$G,4,0)*U578+V578,VLOOKUP($B578,'Из ГУГЛа'!$B:$G,4,0))</f>
        <v/>
      </c>
      <c r="U578" s="15">
        <v>1</v>
      </c>
      <c r="V578" s="59"/>
      <c r="W578" s="74">
        <f t="shared" si="67"/>
        <v>0.38840579710144918</v>
      </c>
      <c r="X578" s="74" t="str">
        <f t="shared" si="68"/>
        <v/>
      </c>
      <c r="Y578" s="74" t="str">
        <f t="shared" si="69"/>
        <v/>
      </c>
      <c r="Z578" s="78" t="s">
        <v>2579</v>
      </c>
    </row>
    <row r="579" spans="1:26" ht="75" x14ac:dyDescent="0.25">
      <c r="A579" s="71" t="str">
        <f>INDEX('Выгр Торг'!$A:$A,MATCH($B579,'Выгр Торг'!$B:$B,0))</f>
        <v>Боковые зеркала "АТП" (обогрев, электропривод, повторитель в стиле Лексус ПЛАЗМА) для ВАЗ 2110-2112, Лада Приора</v>
      </c>
      <c r="B579" s="88">
        <v>137658</v>
      </c>
      <c r="C579" s="72">
        <f>VLOOKUP($B579,'Выгр Торг'!$B:$P,C$1,0)</f>
        <v>121638</v>
      </c>
      <c r="D579" s="71" t="str">
        <f>VLOOKUP($B579,'Выгр Торг'!$B:$P,D$1,0)</f>
        <v>Боковые зеркала "АТП" (обогрев, электропривод, повторитель в стиле Лексус ПЛАЗМА) для ВАЗ 2110-2112, Лада Приора (В цвет, Афалина (серебристо-зелено-голубой, 421))</v>
      </c>
      <c r="E579" s="72" t="str">
        <f>VLOOKUP($B579,'Выгр Торг'!$B:$P,E$1,0)</f>
        <v>Y</v>
      </c>
      <c r="F579" s="72" t="str">
        <f>VLOOKUP($B579,'Выгр Торг'!$B:$P,F$1,0)</f>
        <v>1</v>
      </c>
      <c r="G579" s="36" t="s">
        <v>892</v>
      </c>
      <c r="H579" s="28">
        <v>74046</v>
      </c>
      <c r="I579" s="53">
        <f>INDEX($I:$I,MATCH($H579,$C:$C,0))</f>
        <v>600</v>
      </c>
      <c r="J579" s="5" t="s">
        <v>3410</v>
      </c>
      <c r="K579" s="56">
        <f>INDEX($K:$K,MATCH($H579,$C:$C,0))+I579</f>
        <v>3450</v>
      </c>
      <c r="L579" s="14">
        <f>VLOOKUP(K579,Наценка!$A$1:$B$8,2,1)</f>
        <v>1.4</v>
      </c>
      <c r="M579" s="56">
        <f>INDEX($M:$M,MATCH($H579,$C:$C,0))+I579*$M$2</f>
        <v>4770</v>
      </c>
      <c r="N579" s="57">
        <f t="shared" si="63"/>
        <v>4790</v>
      </c>
      <c r="O579" s="72">
        <f>VLOOKUP($B579,'Выгр Торг'!$B:$P,O$1,0)</f>
        <v>3450</v>
      </c>
      <c r="P579" s="72">
        <f>VLOOKUP($B579,'Выгр Торг'!$B:$P,P$1,0)</f>
        <v>4890</v>
      </c>
      <c r="Q579" s="42">
        <f t="shared" si="64"/>
        <v>0</v>
      </c>
      <c r="R579" s="42">
        <f t="shared" si="65"/>
        <v>100</v>
      </c>
      <c r="S579" s="85">
        <f t="shared" si="66"/>
        <v>4790</v>
      </c>
      <c r="T579" s="60" t="str">
        <f>IFERROR(VLOOKUP($B579,'Из ГУГЛа'!$B:$G,4,0)*U579+V579,VLOOKUP($B579,'Из ГУГЛа'!$B:$G,4,0))</f>
        <v/>
      </c>
      <c r="U579" s="15">
        <v>1</v>
      </c>
      <c r="V579" s="59"/>
      <c r="W579" s="74">
        <f t="shared" si="67"/>
        <v>0.38840579710144918</v>
      </c>
      <c r="X579" s="74" t="str">
        <f t="shared" si="68"/>
        <v/>
      </c>
      <c r="Y579" s="74" t="str">
        <f t="shared" si="69"/>
        <v/>
      </c>
      <c r="Z579" s="78" t="s">
        <v>2579</v>
      </c>
    </row>
    <row r="580" spans="1:26" ht="75" x14ac:dyDescent="0.25">
      <c r="A580" s="71" t="str">
        <f>INDEX('Выгр Торг'!$A:$A,MATCH($B580,'Выгр Торг'!$B:$B,0))</f>
        <v>Боковые зеркала "АТП" (обогрев, электропривод, повторитель в стиле Лексус ПЛАЗМА) для ВАЗ 2110-2112, Лада Приора</v>
      </c>
      <c r="B580" s="88">
        <v>137659</v>
      </c>
      <c r="C580" s="72">
        <f>VLOOKUP($B580,'Выгр Торг'!$B:$P,C$1,0)</f>
        <v>121639</v>
      </c>
      <c r="D580" s="71" t="str">
        <f>VLOOKUP($B580,'Выгр Торг'!$B:$P,D$1,0)</f>
        <v>Боковые зеркала "АТП" (обогрев, электропривод, повторитель в стиле Лексус ПЛАЗМА) для ВАЗ 2110-2112, Лада Приора (В цвет, Белое облако (белый, 240))</v>
      </c>
      <c r="E580" s="72" t="str">
        <f>VLOOKUP($B580,'Выгр Торг'!$B:$P,E$1,0)</f>
        <v>Y</v>
      </c>
      <c r="F580" s="72" t="str">
        <f>VLOOKUP($B580,'Выгр Торг'!$B:$P,F$1,0)</f>
        <v>1</v>
      </c>
      <c r="G580" s="36" t="s">
        <v>892</v>
      </c>
      <c r="H580" s="28">
        <v>74046</v>
      </c>
      <c r="I580" s="53">
        <f>INDEX($I:$I,MATCH($H580,$C:$C,0))</f>
        <v>600</v>
      </c>
      <c r="J580" s="5" t="s">
        <v>3410</v>
      </c>
      <c r="K580" s="56">
        <f>INDEX($K:$K,MATCH($H580,$C:$C,0))+I580</f>
        <v>3450</v>
      </c>
      <c r="L580" s="14">
        <f>VLOOKUP(K580,Наценка!$A$1:$B$8,2,1)</f>
        <v>1.4</v>
      </c>
      <c r="M580" s="56">
        <f>INDEX($M:$M,MATCH($H580,$C:$C,0))+I580*$M$2</f>
        <v>4770</v>
      </c>
      <c r="N580" s="57">
        <f t="shared" si="63"/>
        <v>4790</v>
      </c>
      <c r="O580" s="72">
        <f>VLOOKUP($B580,'Выгр Торг'!$B:$P,O$1,0)</f>
        <v>3450</v>
      </c>
      <c r="P580" s="72">
        <f>VLOOKUP($B580,'Выгр Торг'!$B:$P,P$1,0)</f>
        <v>4890</v>
      </c>
      <c r="Q580" s="42">
        <f t="shared" si="64"/>
        <v>0</v>
      </c>
      <c r="R580" s="42">
        <f t="shared" si="65"/>
        <v>100</v>
      </c>
      <c r="S580" s="85">
        <f t="shared" ref="S580:S643" si="77">IFERROR(ROUND(N580*(1-$S$2),),"")</f>
        <v>4790</v>
      </c>
      <c r="T580" s="60" t="str">
        <f>IFERROR(VLOOKUP($B580,'Из ГУГЛа'!$B:$G,4,0)*U580+V580,VLOOKUP($B580,'Из ГУГЛа'!$B:$G,4,0))</f>
        <v/>
      </c>
      <c r="U580" s="15">
        <v>1</v>
      </c>
      <c r="V580" s="59"/>
      <c r="W580" s="74">
        <f t="shared" si="67"/>
        <v>0.38840579710144918</v>
      </c>
      <c r="X580" s="74" t="str">
        <f t="shared" si="68"/>
        <v/>
      </c>
      <c r="Y580" s="74" t="str">
        <f t="shared" si="69"/>
        <v/>
      </c>
      <c r="Z580" s="78" t="s">
        <v>2579</v>
      </c>
    </row>
    <row r="581" spans="1:26" ht="75" x14ac:dyDescent="0.25">
      <c r="A581" s="71" t="str">
        <f>INDEX('Выгр Торг'!$A:$A,MATCH($B581,'Выгр Торг'!$B:$B,0))</f>
        <v>Боковые зеркала "АТП" (обогрев, электропривод, повторитель в стиле Лексус ПЛАЗМА) для ВАЗ 2110-2112, Лада Приора</v>
      </c>
      <c r="B581" s="88">
        <v>137660</v>
      </c>
      <c r="C581" s="72">
        <f>VLOOKUP($B581,'Выгр Торг'!$B:$P,C$1,0)</f>
        <v>121640</v>
      </c>
      <c r="D581" s="71" t="str">
        <f>VLOOKUP($B581,'Выгр Торг'!$B:$P,D$1,0)</f>
        <v>Боковые зеркала "АТП" (обогрев, электропривод, повторитель в стиле Лексус ПЛАЗМА) для ВАЗ 2110-2112, Лада Приора (В цвет, Борнео (темный серебристо-серый, 633))</v>
      </c>
      <c r="E581" s="72" t="str">
        <f>VLOOKUP($B581,'Выгр Торг'!$B:$P,E$1,0)</f>
        <v>Y</v>
      </c>
      <c r="F581" s="72" t="str">
        <f>VLOOKUP($B581,'Выгр Торг'!$B:$P,F$1,0)</f>
        <v>1</v>
      </c>
      <c r="G581" s="36" t="s">
        <v>892</v>
      </c>
      <c r="H581" s="28">
        <v>74046</v>
      </c>
      <c r="I581" s="53">
        <f>INDEX($I:$I,MATCH($H581,$C:$C,0))</f>
        <v>600</v>
      </c>
      <c r="J581" s="5" t="s">
        <v>3410</v>
      </c>
      <c r="K581" s="56">
        <f>INDEX($K:$K,MATCH($H581,$C:$C,0))+I581</f>
        <v>3450</v>
      </c>
      <c r="L581" s="14">
        <f>VLOOKUP(K581,Наценка!$A$1:$B$8,2,1)</f>
        <v>1.4</v>
      </c>
      <c r="M581" s="56">
        <f>INDEX($M:$M,MATCH($H581,$C:$C,0))+I581*$M$2</f>
        <v>4770</v>
      </c>
      <c r="N581" s="57">
        <f t="shared" ref="N581:N644" si="78">IF(M581&lt;=1000,(ROUNDUP(M581,-1)-1),(ROUNDUP(M581,-2)-10))</f>
        <v>4790</v>
      </c>
      <c r="O581" s="72">
        <f>VLOOKUP($B581,'Выгр Торг'!$B:$P,O$1,0)</f>
        <v>3450</v>
      </c>
      <c r="P581" s="72">
        <f>VLOOKUP($B581,'Выгр Торг'!$B:$P,P$1,0)</f>
        <v>4890</v>
      </c>
      <c r="Q581" s="42">
        <f t="shared" ref="Q581:Q644" si="79">O581-K581</f>
        <v>0</v>
      </c>
      <c r="R581" s="42">
        <f t="shared" ref="R581:R644" si="80">P581-N581</f>
        <v>100</v>
      </c>
      <c r="S581" s="85">
        <f t="shared" si="77"/>
        <v>4790</v>
      </c>
      <c r="T581" s="60" t="str">
        <f>IFERROR(VLOOKUP($B581,'Из ГУГЛа'!$B:$G,4,0)*U581+V581,VLOOKUP($B581,'Из ГУГЛа'!$B:$G,4,0))</f>
        <v/>
      </c>
      <c r="U581" s="15">
        <v>1</v>
      </c>
      <c r="V581" s="59"/>
      <c r="W581" s="74">
        <f t="shared" ref="W581:W644" si="81">IFERROR(S581/K581-1,"")</f>
        <v>0.38840579710144918</v>
      </c>
      <c r="X581" s="74" t="str">
        <f t="shared" ref="X581:X644" si="82">IFERROR((Z581-S581)/Z581,"")</f>
        <v/>
      </c>
      <c r="Y581" s="74" t="str">
        <f t="shared" ref="Y581:Y644" si="83">IFERROR(IF(Z581="","",Z581/K581-1),"")</f>
        <v/>
      </c>
      <c r="Z581" s="78" t="s">
        <v>2579</v>
      </c>
    </row>
    <row r="582" spans="1:26" ht="75" x14ac:dyDescent="0.25">
      <c r="A582" s="71" t="str">
        <f>INDEX('Выгр Торг'!$A:$A,MATCH($B582,'Выгр Торг'!$B:$B,0))</f>
        <v>Боковые зеркала "АТП" (обогрев, электропривод, повторитель в стиле Лексус ПЛАЗМА) для ВАЗ 2110-2112, Лада Приора</v>
      </c>
      <c r="B582" s="88">
        <v>137661</v>
      </c>
      <c r="C582" s="72">
        <f>VLOOKUP($B582,'Выгр Торг'!$B:$P,C$1,0)</f>
        <v>121641</v>
      </c>
      <c r="D582" s="71" t="str">
        <f>VLOOKUP($B582,'Выгр Торг'!$B:$P,D$1,0)</f>
        <v>Боковые зеркала "АТП" (обогрев, электропривод, повторитель в стиле Лексус ПЛАЗМА) для ВАЗ 2110-2112, Лада Приора (В цвет, Викинг (темно-серый, 655))</v>
      </c>
      <c r="E582" s="72" t="str">
        <f>VLOOKUP($B582,'Выгр Торг'!$B:$P,E$1,0)</f>
        <v>Y</v>
      </c>
      <c r="F582" s="72" t="str">
        <f>VLOOKUP($B582,'Выгр Торг'!$B:$P,F$1,0)</f>
        <v>1</v>
      </c>
      <c r="G582" s="36" t="s">
        <v>892</v>
      </c>
      <c r="H582" s="28">
        <v>74046</v>
      </c>
      <c r="I582" s="53">
        <f>INDEX($I:$I,MATCH($H582,$C:$C,0))</f>
        <v>600</v>
      </c>
      <c r="J582" s="5" t="s">
        <v>3410</v>
      </c>
      <c r="K582" s="56">
        <f>INDEX($K:$K,MATCH($H582,$C:$C,0))+I582</f>
        <v>3450</v>
      </c>
      <c r="L582" s="14">
        <f>VLOOKUP(K582,Наценка!$A$1:$B$8,2,1)</f>
        <v>1.4</v>
      </c>
      <c r="M582" s="56">
        <f>INDEX($M:$M,MATCH($H582,$C:$C,0))+I582*$M$2</f>
        <v>4770</v>
      </c>
      <c r="N582" s="57">
        <f t="shared" si="78"/>
        <v>4790</v>
      </c>
      <c r="O582" s="72">
        <f>VLOOKUP($B582,'Выгр Торг'!$B:$P,O$1,0)</f>
        <v>3450</v>
      </c>
      <c r="P582" s="72">
        <f>VLOOKUP($B582,'Выгр Торг'!$B:$P,P$1,0)</f>
        <v>4890</v>
      </c>
      <c r="Q582" s="42">
        <f t="shared" si="79"/>
        <v>0</v>
      </c>
      <c r="R582" s="42">
        <f t="shared" si="80"/>
        <v>100</v>
      </c>
      <c r="S582" s="85">
        <f t="shared" si="77"/>
        <v>4790</v>
      </c>
      <c r="T582" s="60" t="str">
        <f>IFERROR(VLOOKUP($B582,'Из ГУГЛа'!$B:$G,4,0)*U582+V582,VLOOKUP($B582,'Из ГУГЛа'!$B:$G,4,0))</f>
        <v/>
      </c>
      <c r="U582" s="15">
        <v>1</v>
      </c>
      <c r="V582" s="59"/>
      <c r="W582" s="74">
        <f t="shared" si="81"/>
        <v>0.38840579710144918</v>
      </c>
      <c r="X582" s="74" t="str">
        <f t="shared" si="82"/>
        <v/>
      </c>
      <c r="Y582" s="74" t="str">
        <f t="shared" si="83"/>
        <v/>
      </c>
      <c r="Z582" s="78" t="s">
        <v>2579</v>
      </c>
    </row>
    <row r="583" spans="1:26" ht="75" x14ac:dyDescent="0.25">
      <c r="A583" s="71" t="str">
        <f>INDEX('Выгр Торг'!$A:$A,MATCH($B583,'Выгр Торг'!$B:$B,0))</f>
        <v>Боковые зеркала "АТП" (обогрев, электропривод, повторитель в стиле Лексус ПЛАЗМА) для ВАЗ 2110-2112, Лада Приора</v>
      </c>
      <c r="B583" s="88">
        <v>137662</v>
      </c>
      <c r="C583" s="72">
        <f>VLOOKUP($B583,'Выгр Торг'!$B:$P,C$1,0)</f>
        <v>121642</v>
      </c>
      <c r="D583" s="71" t="str">
        <f>VLOOKUP($B583,'Выгр Торг'!$B:$P,D$1,0)</f>
        <v>Боковые зеркала "АТП" (обогрев, электропривод, повторитель в стиле Лексус ПЛАЗМА) для ВАЗ 2110-2112, Лада Приора (В цвет, Голубая планета (сине-голубой, 418))</v>
      </c>
      <c r="E583" s="72" t="str">
        <f>VLOOKUP($B583,'Выгр Торг'!$B:$P,E$1,0)</f>
        <v>Y</v>
      </c>
      <c r="F583" s="72" t="str">
        <f>VLOOKUP($B583,'Выгр Торг'!$B:$P,F$1,0)</f>
        <v>1</v>
      </c>
      <c r="G583" s="36" t="s">
        <v>892</v>
      </c>
      <c r="H583" s="28">
        <v>74046</v>
      </c>
      <c r="I583" s="53">
        <f>INDEX($I:$I,MATCH($H583,$C:$C,0))</f>
        <v>600</v>
      </c>
      <c r="J583" s="5" t="s">
        <v>3410</v>
      </c>
      <c r="K583" s="56">
        <f>INDEX($K:$K,MATCH($H583,$C:$C,0))+I583</f>
        <v>3450</v>
      </c>
      <c r="L583" s="14">
        <f>VLOOKUP(K583,Наценка!$A$1:$B$8,2,1)</f>
        <v>1.4</v>
      </c>
      <c r="M583" s="56">
        <f>INDEX($M:$M,MATCH($H583,$C:$C,0))+I583*$M$2</f>
        <v>4770</v>
      </c>
      <c r="N583" s="57">
        <f t="shared" si="78"/>
        <v>4790</v>
      </c>
      <c r="O583" s="72">
        <f>VLOOKUP($B583,'Выгр Торг'!$B:$P,O$1,0)</f>
        <v>3450</v>
      </c>
      <c r="P583" s="72">
        <f>VLOOKUP($B583,'Выгр Торг'!$B:$P,P$1,0)</f>
        <v>4890</v>
      </c>
      <c r="Q583" s="42">
        <f t="shared" si="79"/>
        <v>0</v>
      </c>
      <c r="R583" s="42">
        <f t="shared" si="80"/>
        <v>100</v>
      </c>
      <c r="S583" s="85">
        <f t="shared" si="77"/>
        <v>4790</v>
      </c>
      <c r="T583" s="60" t="str">
        <f>IFERROR(VLOOKUP($B583,'Из ГУГЛа'!$B:$G,4,0)*U583+V583,VLOOKUP($B583,'Из ГУГЛа'!$B:$G,4,0))</f>
        <v/>
      </c>
      <c r="U583" s="15">
        <v>1</v>
      </c>
      <c r="V583" s="59"/>
      <c r="W583" s="74">
        <f t="shared" si="81"/>
        <v>0.38840579710144918</v>
      </c>
      <c r="X583" s="74" t="str">
        <f t="shared" si="82"/>
        <v/>
      </c>
      <c r="Y583" s="74" t="str">
        <f t="shared" si="83"/>
        <v/>
      </c>
      <c r="Z583" s="78" t="s">
        <v>2579</v>
      </c>
    </row>
    <row r="584" spans="1:26" ht="75" x14ac:dyDescent="0.25">
      <c r="A584" s="71" t="str">
        <f>INDEX('Выгр Торг'!$A:$A,MATCH($B584,'Выгр Торг'!$B:$B,0))</f>
        <v>Боковые зеркала "АТП" (обогрев, электропривод, повторитель в стиле Лексус ПЛАЗМА) для ВАЗ 2110-2112, Лада Приора</v>
      </c>
      <c r="B584" s="88">
        <v>137663</v>
      </c>
      <c r="C584" s="72">
        <f>VLOOKUP($B584,'Выгр Торг'!$B:$P,C$1,0)</f>
        <v>121643</v>
      </c>
      <c r="D584" s="71" t="str">
        <f>VLOOKUP($B584,'Выгр Торг'!$B:$P,D$1,0)</f>
        <v>Боковые зеркала "АТП" (обогрев, электропривод, повторитель в стиле Лексус ПЛАЗМА) для ВАЗ 2110-2112, Лада Приора (В цвет, Жимолость (серый стальной, 627))</v>
      </c>
      <c r="E584" s="72" t="str">
        <f>VLOOKUP($B584,'Выгр Торг'!$B:$P,E$1,0)</f>
        <v>Y</v>
      </c>
      <c r="F584" s="72" t="str">
        <f>VLOOKUP($B584,'Выгр Торг'!$B:$P,F$1,0)</f>
        <v>1</v>
      </c>
      <c r="G584" s="36" t="s">
        <v>892</v>
      </c>
      <c r="H584" s="28">
        <v>74046</v>
      </c>
      <c r="I584" s="53">
        <f>INDEX($I:$I,MATCH($H584,$C:$C,0))</f>
        <v>600</v>
      </c>
      <c r="J584" s="5" t="s">
        <v>3410</v>
      </c>
      <c r="K584" s="56">
        <f>INDEX($K:$K,MATCH($H584,$C:$C,0))+I584</f>
        <v>3450</v>
      </c>
      <c r="L584" s="14">
        <f>VLOOKUP(K584,Наценка!$A$1:$B$8,2,1)</f>
        <v>1.4</v>
      </c>
      <c r="M584" s="56">
        <f>INDEX($M:$M,MATCH($H584,$C:$C,0))+I584*$M$2</f>
        <v>4770</v>
      </c>
      <c r="N584" s="57">
        <f t="shared" si="78"/>
        <v>4790</v>
      </c>
      <c r="O584" s="72">
        <f>VLOOKUP($B584,'Выгр Торг'!$B:$P,O$1,0)</f>
        <v>3450</v>
      </c>
      <c r="P584" s="72">
        <f>VLOOKUP($B584,'Выгр Торг'!$B:$P,P$1,0)</f>
        <v>4890</v>
      </c>
      <c r="Q584" s="42">
        <f t="shared" si="79"/>
        <v>0</v>
      </c>
      <c r="R584" s="42">
        <f t="shared" si="80"/>
        <v>100</v>
      </c>
      <c r="S584" s="85">
        <f t="shared" si="77"/>
        <v>4790</v>
      </c>
      <c r="T584" s="60" t="str">
        <f>IFERROR(VLOOKUP($B584,'Из ГУГЛа'!$B:$G,4,0)*U584+V584,VLOOKUP($B584,'Из ГУГЛа'!$B:$G,4,0))</f>
        <v/>
      </c>
      <c r="U584" s="15">
        <v>1</v>
      </c>
      <c r="V584" s="59"/>
      <c r="W584" s="74">
        <f t="shared" si="81"/>
        <v>0.38840579710144918</v>
      </c>
      <c r="X584" s="74" t="str">
        <f t="shared" si="82"/>
        <v/>
      </c>
      <c r="Y584" s="74" t="str">
        <f t="shared" si="83"/>
        <v/>
      </c>
      <c r="Z584" s="78" t="s">
        <v>2579</v>
      </c>
    </row>
    <row r="585" spans="1:26" ht="75" x14ac:dyDescent="0.25">
      <c r="A585" s="71" t="str">
        <f>INDEX('Выгр Торг'!$A:$A,MATCH($B585,'Выгр Торг'!$B:$B,0))</f>
        <v>Боковые зеркала "АТП" (обогрев, электропривод, повторитель в стиле Лексус ПЛАЗМА) для ВАЗ 2110-2112, Лада Приора</v>
      </c>
      <c r="B585" s="88">
        <v>137664</v>
      </c>
      <c r="C585" s="72">
        <f>VLOOKUP($B585,'Выгр Торг'!$B:$P,C$1,0)</f>
        <v>121644</v>
      </c>
      <c r="D585" s="71" t="str">
        <f>VLOOKUP($B585,'Выгр Торг'!$B:$P,D$1,0)</f>
        <v>Боковые зеркала "АТП" (обогрев, электропривод, повторитель в стиле Лексус ПЛАЗМА) для ВАЗ 2110-2112, Лада Приора (В цвет, Золото инков (золотистый темно-зеленый, 347))</v>
      </c>
      <c r="E585" s="72" t="str">
        <f>VLOOKUP($B585,'Выгр Торг'!$B:$P,E$1,0)</f>
        <v>Y</v>
      </c>
      <c r="F585" s="72" t="str">
        <f>VLOOKUP($B585,'Выгр Торг'!$B:$P,F$1,0)</f>
        <v>1</v>
      </c>
      <c r="G585" s="36" t="s">
        <v>892</v>
      </c>
      <c r="H585" s="28">
        <v>74046</v>
      </c>
      <c r="I585" s="53">
        <f>INDEX($I:$I,MATCH($H585,$C:$C,0))</f>
        <v>600</v>
      </c>
      <c r="J585" s="5" t="s">
        <v>3410</v>
      </c>
      <c r="K585" s="56">
        <f>INDEX($K:$K,MATCH($H585,$C:$C,0))+I585</f>
        <v>3450</v>
      </c>
      <c r="L585" s="14">
        <f>VLOOKUP(K585,Наценка!$A$1:$B$8,2,1)</f>
        <v>1.4</v>
      </c>
      <c r="M585" s="56">
        <f>INDEX($M:$M,MATCH($H585,$C:$C,0))+I585*$M$2</f>
        <v>4770</v>
      </c>
      <c r="N585" s="57">
        <f t="shared" si="78"/>
        <v>4790</v>
      </c>
      <c r="O585" s="72">
        <f>VLOOKUP($B585,'Выгр Торг'!$B:$P,O$1,0)</f>
        <v>3450</v>
      </c>
      <c r="P585" s="72">
        <f>VLOOKUP($B585,'Выгр Торг'!$B:$P,P$1,0)</f>
        <v>4890</v>
      </c>
      <c r="Q585" s="42">
        <f t="shared" si="79"/>
        <v>0</v>
      </c>
      <c r="R585" s="42">
        <f t="shared" si="80"/>
        <v>100</v>
      </c>
      <c r="S585" s="85">
        <f t="shared" si="77"/>
        <v>4790</v>
      </c>
      <c r="T585" s="60" t="str">
        <f>IFERROR(VLOOKUP($B585,'Из ГУГЛа'!$B:$G,4,0)*U585+V585,VLOOKUP($B585,'Из ГУГЛа'!$B:$G,4,0))</f>
        <v/>
      </c>
      <c r="U585" s="15">
        <v>1</v>
      </c>
      <c r="V585" s="59"/>
      <c r="W585" s="74">
        <f t="shared" si="81"/>
        <v>0.38840579710144918</v>
      </c>
      <c r="X585" s="74" t="str">
        <f t="shared" si="82"/>
        <v/>
      </c>
      <c r="Y585" s="74" t="str">
        <f t="shared" si="83"/>
        <v/>
      </c>
      <c r="Z585" s="78" t="s">
        <v>2579</v>
      </c>
    </row>
    <row r="586" spans="1:26" ht="75" x14ac:dyDescent="0.25">
      <c r="A586" s="71" t="str">
        <f>INDEX('Выгр Торг'!$A:$A,MATCH($B586,'Выгр Торг'!$B:$B,0))</f>
        <v>Боковые зеркала "АТП" (обогрев, электропривод, повторитель в стиле Лексус ПЛАЗМА) для ВАЗ 2110-2112, Лада Приора</v>
      </c>
      <c r="B586" s="88">
        <v>137665</v>
      </c>
      <c r="C586" s="72">
        <f>VLOOKUP($B586,'Выгр Торг'!$B:$P,C$1,0)</f>
        <v>121645</v>
      </c>
      <c r="D586" s="71" t="str">
        <f>VLOOKUP($B586,'Выгр Торг'!$B:$P,D$1,0)</f>
        <v>Боковые зеркала "АТП" (обогрев, электропривод, повторитель в стиле Лексус ПЛАЗМА) для ВАЗ 2110-2112, Лада Приора (В цвет, Изумруд (серебристо-зеленый, 385))</v>
      </c>
      <c r="E586" s="72" t="str">
        <f>VLOOKUP($B586,'Выгр Торг'!$B:$P,E$1,0)</f>
        <v>Y</v>
      </c>
      <c r="F586" s="72" t="str">
        <f>VLOOKUP($B586,'Выгр Торг'!$B:$P,F$1,0)</f>
        <v>1</v>
      </c>
      <c r="G586" s="36" t="s">
        <v>892</v>
      </c>
      <c r="H586" s="28">
        <v>74046</v>
      </c>
      <c r="I586" s="53">
        <f>INDEX($I:$I,MATCH($H586,$C:$C,0))</f>
        <v>600</v>
      </c>
      <c r="J586" s="5" t="s">
        <v>3410</v>
      </c>
      <c r="K586" s="56">
        <f>INDEX($K:$K,MATCH($H586,$C:$C,0))+I586</f>
        <v>3450</v>
      </c>
      <c r="L586" s="14">
        <f>VLOOKUP(K586,Наценка!$A$1:$B$8,2,1)</f>
        <v>1.4</v>
      </c>
      <c r="M586" s="56">
        <f>INDEX($M:$M,MATCH($H586,$C:$C,0))+I586*$M$2</f>
        <v>4770</v>
      </c>
      <c r="N586" s="57">
        <f t="shared" si="78"/>
        <v>4790</v>
      </c>
      <c r="O586" s="72">
        <f>VLOOKUP($B586,'Выгр Торг'!$B:$P,O$1,0)</f>
        <v>3450</v>
      </c>
      <c r="P586" s="72">
        <f>VLOOKUP($B586,'Выгр Торг'!$B:$P,P$1,0)</f>
        <v>4890</v>
      </c>
      <c r="Q586" s="42">
        <f t="shared" si="79"/>
        <v>0</v>
      </c>
      <c r="R586" s="42">
        <f t="shared" si="80"/>
        <v>100</v>
      </c>
      <c r="S586" s="85">
        <f t="shared" si="77"/>
        <v>4790</v>
      </c>
      <c r="T586" s="60" t="str">
        <f>IFERROR(VLOOKUP($B586,'Из ГУГЛа'!$B:$G,4,0)*U586+V586,VLOOKUP($B586,'Из ГУГЛа'!$B:$G,4,0))</f>
        <v/>
      </c>
      <c r="U586" s="15">
        <v>1</v>
      </c>
      <c r="V586" s="59"/>
      <c r="W586" s="74">
        <f t="shared" si="81"/>
        <v>0.38840579710144918</v>
      </c>
      <c r="X586" s="74" t="str">
        <f t="shared" si="82"/>
        <v/>
      </c>
      <c r="Y586" s="74" t="str">
        <f t="shared" si="83"/>
        <v/>
      </c>
      <c r="Z586" s="78" t="s">
        <v>2579</v>
      </c>
    </row>
    <row r="587" spans="1:26" ht="75" x14ac:dyDescent="0.25">
      <c r="A587" s="71" t="str">
        <f>INDEX('Выгр Торг'!$A:$A,MATCH($B587,'Выгр Торг'!$B:$B,0))</f>
        <v>Боковые зеркала "АТП" (обогрев, электропривод, повторитель в стиле Лексус ПЛАЗМА) для ВАЗ 2110-2112, Лада Приора</v>
      </c>
      <c r="B587" s="88">
        <v>137666</v>
      </c>
      <c r="C587" s="72">
        <f>VLOOKUP($B587,'Выгр Торг'!$B:$P,C$1,0)</f>
        <v>121646</v>
      </c>
      <c r="D587" s="71" t="str">
        <f>VLOOKUP($B587,'Выгр Торг'!$B:$P,D$1,0)</f>
        <v>Боковые зеркала "АТП" (обогрев, электропривод, повторитель в стиле Лексус ПЛАЗМА) для ВАЗ 2110-2112, Лада Приора (В цвет, Калифорнийский мак (золотисто-красный, 190))</v>
      </c>
      <c r="E587" s="72" t="str">
        <f>VLOOKUP($B587,'Выгр Торг'!$B:$P,E$1,0)</f>
        <v>Y</v>
      </c>
      <c r="F587" s="72" t="str">
        <f>VLOOKUP($B587,'Выгр Торг'!$B:$P,F$1,0)</f>
        <v>1</v>
      </c>
      <c r="G587" s="36" t="s">
        <v>892</v>
      </c>
      <c r="H587" s="28">
        <v>74046</v>
      </c>
      <c r="I587" s="53">
        <f>INDEX($I:$I,MATCH($H587,$C:$C,0))</f>
        <v>600</v>
      </c>
      <c r="J587" s="5" t="s">
        <v>3410</v>
      </c>
      <c r="K587" s="56">
        <f>INDEX($K:$K,MATCH($H587,$C:$C,0))+I587</f>
        <v>3450</v>
      </c>
      <c r="L587" s="14">
        <f>VLOOKUP(K587,Наценка!$A$1:$B$8,2,1)</f>
        <v>1.4</v>
      </c>
      <c r="M587" s="56">
        <f>INDEX($M:$M,MATCH($H587,$C:$C,0))+I587*$M$2</f>
        <v>4770</v>
      </c>
      <c r="N587" s="57">
        <f t="shared" si="78"/>
        <v>4790</v>
      </c>
      <c r="O587" s="72">
        <f>VLOOKUP($B587,'Выгр Торг'!$B:$P,O$1,0)</f>
        <v>3450</v>
      </c>
      <c r="P587" s="72">
        <f>VLOOKUP($B587,'Выгр Торг'!$B:$P,P$1,0)</f>
        <v>4890</v>
      </c>
      <c r="Q587" s="42">
        <f t="shared" si="79"/>
        <v>0</v>
      </c>
      <c r="R587" s="42">
        <f t="shared" si="80"/>
        <v>100</v>
      </c>
      <c r="S587" s="85">
        <f t="shared" si="77"/>
        <v>4790</v>
      </c>
      <c r="T587" s="60" t="str">
        <f>IFERROR(VLOOKUP($B587,'Из ГУГЛа'!$B:$G,4,0)*U587+V587,VLOOKUP($B587,'Из ГУГЛа'!$B:$G,4,0))</f>
        <v/>
      </c>
      <c r="U587" s="15">
        <v>1</v>
      </c>
      <c r="V587" s="59"/>
      <c r="W587" s="74">
        <f t="shared" si="81"/>
        <v>0.38840579710144918</v>
      </c>
      <c r="X587" s="74" t="str">
        <f t="shared" si="82"/>
        <v/>
      </c>
      <c r="Y587" s="74" t="str">
        <f t="shared" si="83"/>
        <v/>
      </c>
      <c r="Z587" s="78" t="s">
        <v>2579</v>
      </c>
    </row>
    <row r="588" spans="1:26" ht="75" x14ac:dyDescent="0.25">
      <c r="A588" s="71" t="str">
        <f>INDEX('Выгр Торг'!$A:$A,MATCH($B588,'Выгр Торг'!$B:$B,0))</f>
        <v>Боковые зеркала "АТП" (обогрев, электропривод, повторитель в стиле Лексус ПЛАЗМА) для ВАЗ 2110-2112, Лада Приора</v>
      </c>
      <c r="B588" s="88">
        <v>137667</v>
      </c>
      <c r="C588" s="72">
        <f>VLOOKUP($B588,'Выгр Торг'!$B:$P,C$1,0)</f>
        <v>121647</v>
      </c>
      <c r="D588" s="71" t="str">
        <f>VLOOKUP($B588,'Выгр Торг'!$B:$P,D$1,0)</f>
        <v>Боковые зеркала "АТП" (обогрев, электропривод, повторитель в стиле Лексус ПЛАЗМА) для ВАЗ 2110-2112, Лада Приора (В цвет, Кварц (серый, 630))</v>
      </c>
      <c r="E588" s="72" t="str">
        <f>VLOOKUP($B588,'Выгр Торг'!$B:$P,E$1,0)</f>
        <v>Y</v>
      </c>
      <c r="F588" s="72" t="str">
        <f>VLOOKUP($B588,'Выгр Торг'!$B:$P,F$1,0)</f>
        <v>1</v>
      </c>
      <c r="G588" s="36" t="s">
        <v>892</v>
      </c>
      <c r="H588" s="28">
        <v>74046</v>
      </c>
      <c r="I588" s="53">
        <f>INDEX($I:$I,MATCH($H588,$C:$C,0))</f>
        <v>600</v>
      </c>
      <c r="J588" s="5" t="s">
        <v>3410</v>
      </c>
      <c r="K588" s="56">
        <f>INDEX($K:$K,MATCH($H588,$C:$C,0))+I588</f>
        <v>3450</v>
      </c>
      <c r="L588" s="14">
        <f>VLOOKUP(K588,Наценка!$A$1:$B$8,2,1)</f>
        <v>1.4</v>
      </c>
      <c r="M588" s="56">
        <f>INDEX($M:$M,MATCH($H588,$C:$C,0))+I588*$M$2</f>
        <v>4770</v>
      </c>
      <c r="N588" s="57">
        <f t="shared" si="78"/>
        <v>4790</v>
      </c>
      <c r="O588" s="72">
        <f>VLOOKUP($B588,'Выгр Торг'!$B:$P,O$1,0)</f>
        <v>3450</v>
      </c>
      <c r="P588" s="72">
        <f>VLOOKUP($B588,'Выгр Торг'!$B:$P,P$1,0)</f>
        <v>4890</v>
      </c>
      <c r="Q588" s="42">
        <f t="shared" si="79"/>
        <v>0</v>
      </c>
      <c r="R588" s="42">
        <f t="shared" si="80"/>
        <v>100</v>
      </c>
      <c r="S588" s="85">
        <f t="shared" si="77"/>
        <v>4790</v>
      </c>
      <c r="T588" s="60" t="str">
        <f>IFERROR(VLOOKUP($B588,'Из ГУГЛа'!$B:$G,4,0)*U588+V588,VLOOKUP($B588,'Из ГУГЛа'!$B:$G,4,0))</f>
        <v/>
      </c>
      <c r="U588" s="15">
        <v>1</v>
      </c>
      <c r="V588" s="59"/>
      <c r="W588" s="74">
        <f t="shared" si="81"/>
        <v>0.38840579710144918</v>
      </c>
      <c r="X588" s="74" t="str">
        <f t="shared" si="82"/>
        <v/>
      </c>
      <c r="Y588" s="74" t="str">
        <f t="shared" si="83"/>
        <v/>
      </c>
      <c r="Z588" s="78" t="s">
        <v>2579</v>
      </c>
    </row>
    <row r="589" spans="1:26" ht="75" x14ac:dyDescent="0.25">
      <c r="A589" s="71" t="str">
        <f>INDEX('Выгр Торг'!$A:$A,MATCH($B589,'Выгр Торг'!$B:$B,0))</f>
        <v>Боковые зеркала "АТП" (обогрев, электропривод, повторитель в стиле Лексус ПЛАЗМА) для ВАЗ 2110-2112, Лада Приора</v>
      </c>
      <c r="B589" s="88">
        <v>137668</v>
      </c>
      <c r="C589" s="72">
        <f>VLOOKUP($B589,'Выгр Торг'!$B:$P,C$1,0)</f>
        <v>121648</v>
      </c>
      <c r="D589" s="71" t="str">
        <f>VLOOKUP($B589,'Выгр Торг'!$B:$P,D$1,0)</f>
        <v>Боковые зеркала "АТП" (обогрев, электропривод, повторитель в стиле Лексус ПЛАЗМА) для ВАЗ 2110-2112, Лада Приора (В цвет, Кориандр (золотисто-коричневый, 790))</v>
      </c>
      <c r="E589" s="72" t="str">
        <f>VLOOKUP($B589,'Выгр Торг'!$B:$P,E$1,0)</f>
        <v>Y</v>
      </c>
      <c r="F589" s="72" t="str">
        <f>VLOOKUP($B589,'Выгр Торг'!$B:$P,F$1,0)</f>
        <v>1</v>
      </c>
      <c r="G589" s="36" t="s">
        <v>892</v>
      </c>
      <c r="H589" s="28">
        <v>74046</v>
      </c>
      <c r="I589" s="53">
        <f>INDEX($I:$I,MATCH($H589,$C:$C,0))</f>
        <v>600</v>
      </c>
      <c r="J589" s="5" t="s">
        <v>3410</v>
      </c>
      <c r="K589" s="56">
        <f>INDEX($K:$K,MATCH($H589,$C:$C,0))+I589</f>
        <v>3450</v>
      </c>
      <c r="L589" s="14">
        <f>VLOOKUP(K589,Наценка!$A$1:$B$8,2,1)</f>
        <v>1.4</v>
      </c>
      <c r="M589" s="56">
        <f>INDEX($M:$M,MATCH($H589,$C:$C,0))+I589*$M$2</f>
        <v>4770</v>
      </c>
      <c r="N589" s="57">
        <f t="shared" si="78"/>
        <v>4790</v>
      </c>
      <c r="O589" s="72">
        <f>VLOOKUP($B589,'Выгр Торг'!$B:$P,O$1,0)</f>
        <v>3450</v>
      </c>
      <c r="P589" s="72">
        <f>VLOOKUP($B589,'Выгр Торг'!$B:$P,P$1,0)</f>
        <v>4890</v>
      </c>
      <c r="Q589" s="42">
        <f t="shared" si="79"/>
        <v>0</v>
      </c>
      <c r="R589" s="42">
        <f t="shared" si="80"/>
        <v>100</v>
      </c>
      <c r="S589" s="85">
        <f t="shared" si="77"/>
        <v>4790</v>
      </c>
      <c r="T589" s="60" t="str">
        <f>IFERROR(VLOOKUP($B589,'Из ГУГЛа'!$B:$G,4,0)*U589+V589,VLOOKUP($B589,'Из ГУГЛа'!$B:$G,4,0))</f>
        <v/>
      </c>
      <c r="U589" s="15">
        <v>1</v>
      </c>
      <c r="V589" s="59"/>
      <c r="W589" s="74">
        <f t="shared" si="81"/>
        <v>0.38840579710144918</v>
      </c>
      <c r="X589" s="74" t="str">
        <f t="shared" si="82"/>
        <v/>
      </c>
      <c r="Y589" s="74" t="str">
        <f t="shared" si="83"/>
        <v/>
      </c>
      <c r="Z589" s="78" t="s">
        <v>2579</v>
      </c>
    </row>
    <row r="590" spans="1:26" ht="75" x14ac:dyDescent="0.25">
      <c r="A590" s="71" t="str">
        <f>INDEX('Выгр Торг'!$A:$A,MATCH($B590,'Выгр Торг'!$B:$B,0))</f>
        <v>Боковые зеркала "АТП" (обогрев, электропривод, повторитель в стиле Лексус ПЛАЗМА) для ВАЗ 2110-2112, Лада Приора</v>
      </c>
      <c r="B590" s="88">
        <v>137669</v>
      </c>
      <c r="C590" s="72">
        <f>VLOOKUP($B590,'Выгр Торг'!$B:$P,C$1,0)</f>
        <v>121649</v>
      </c>
      <c r="D590" s="71" t="str">
        <f>VLOOKUP($B590,'Выгр Торг'!$B:$P,D$1,0)</f>
        <v>Боковые зеркала "АТП" (обогрев, электропривод, повторитель в стиле Лексус ПЛАЗМА) для ВАЗ 2110-2112, Лада Приора (В цвет, Космос (черный, 665))</v>
      </c>
      <c r="E590" s="72" t="str">
        <f>VLOOKUP($B590,'Выгр Торг'!$B:$P,E$1,0)</f>
        <v>Y</v>
      </c>
      <c r="F590" s="72" t="str">
        <f>VLOOKUP($B590,'Выгр Торг'!$B:$P,F$1,0)</f>
        <v>1</v>
      </c>
      <c r="G590" s="36" t="s">
        <v>892</v>
      </c>
      <c r="H590" s="28">
        <v>74046</v>
      </c>
      <c r="I590" s="53">
        <f>INDEX($I:$I,MATCH($H590,$C:$C,0))</f>
        <v>600</v>
      </c>
      <c r="J590" s="5" t="s">
        <v>3410</v>
      </c>
      <c r="K590" s="56">
        <f>INDEX($K:$K,MATCH($H590,$C:$C,0))+I590</f>
        <v>3450</v>
      </c>
      <c r="L590" s="14">
        <f>VLOOKUP(K590,Наценка!$A$1:$B$8,2,1)</f>
        <v>1.4</v>
      </c>
      <c r="M590" s="56">
        <f>INDEX($M:$M,MATCH($H590,$C:$C,0))+I590*$M$2</f>
        <v>4770</v>
      </c>
      <c r="N590" s="57">
        <f t="shared" si="78"/>
        <v>4790</v>
      </c>
      <c r="O590" s="72">
        <f>VLOOKUP($B590,'Выгр Торг'!$B:$P,O$1,0)</f>
        <v>3450</v>
      </c>
      <c r="P590" s="72">
        <f>VLOOKUP($B590,'Выгр Торг'!$B:$P,P$1,0)</f>
        <v>4890</v>
      </c>
      <c r="Q590" s="42">
        <f t="shared" si="79"/>
        <v>0</v>
      </c>
      <c r="R590" s="42">
        <f t="shared" si="80"/>
        <v>100</v>
      </c>
      <c r="S590" s="85">
        <f t="shared" si="77"/>
        <v>4790</v>
      </c>
      <c r="T590" s="60" t="str">
        <f>IFERROR(VLOOKUP($B590,'Из ГУГЛа'!$B:$G,4,0)*U590+V590,VLOOKUP($B590,'Из ГУГЛа'!$B:$G,4,0))</f>
        <v/>
      </c>
      <c r="U590" s="15">
        <v>1</v>
      </c>
      <c r="V590" s="59"/>
      <c r="W590" s="74">
        <f t="shared" si="81"/>
        <v>0.38840579710144918</v>
      </c>
      <c r="X590" s="74" t="str">
        <f t="shared" si="82"/>
        <v/>
      </c>
      <c r="Y590" s="74" t="str">
        <f t="shared" si="83"/>
        <v/>
      </c>
      <c r="Z590" s="78" t="s">
        <v>2579</v>
      </c>
    </row>
    <row r="591" spans="1:26" ht="75" x14ac:dyDescent="0.25">
      <c r="A591" s="71" t="str">
        <f>INDEX('Выгр Торг'!$A:$A,MATCH($B591,'Выгр Торг'!$B:$B,0))</f>
        <v>Боковые зеркала "АТП" (обогрев, электропривод, повторитель в стиле Лексус ПЛАЗМА) для ВАЗ 2110-2112, Лада Приора</v>
      </c>
      <c r="B591" s="88">
        <v>137670</v>
      </c>
      <c r="C591" s="72">
        <f>VLOOKUP($B591,'Выгр Торг'!$B:$P,C$1,0)</f>
        <v>121650</v>
      </c>
      <c r="D591" s="71" t="str">
        <f>VLOOKUP($B591,'Выгр Торг'!$B:$P,D$1,0)</f>
        <v>Боковые зеркала "АТП" (обогрев, электропривод, повторитель в стиле Лексус ПЛАЗМА) для ВАЗ 2110-2112, Лада Приора (В цвет, Кристалл (светло-серый, 281))</v>
      </c>
      <c r="E591" s="72" t="str">
        <f>VLOOKUP($B591,'Выгр Торг'!$B:$P,E$1,0)</f>
        <v>Y</v>
      </c>
      <c r="F591" s="72" t="str">
        <f>VLOOKUP($B591,'Выгр Торг'!$B:$P,F$1,0)</f>
        <v>1</v>
      </c>
      <c r="G591" s="36" t="s">
        <v>892</v>
      </c>
      <c r="H591" s="28">
        <v>74046</v>
      </c>
      <c r="I591" s="53">
        <f>INDEX($I:$I,MATCH($H591,$C:$C,0))</f>
        <v>600</v>
      </c>
      <c r="J591" s="5" t="s">
        <v>3410</v>
      </c>
      <c r="K591" s="56">
        <f>INDEX($K:$K,MATCH($H591,$C:$C,0))+I591</f>
        <v>3450</v>
      </c>
      <c r="L591" s="14">
        <f>VLOOKUP(K591,Наценка!$A$1:$B$8,2,1)</f>
        <v>1.4</v>
      </c>
      <c r="M591" s="56">
        <f>INDEX($M:$M,MATCH($H591,$C:$C,0))+I591*$M$2</f>
        <v>4770</v>
      </c>
      <c r="N591" s="57">
        <f t="shared" si="78"/>
        <v>4790</v>
      </c>
      <c r="O591" s="72">
        <f>VLOOKUP($B591,'Выгр Торг'!$B:$P,O$1,0)</f>
        <v>3450</v>
      </c>
      <c r="P591" s="72">
        <f>VLOOKUP($B591,'Выгр Торг'!$B:$P,P$1,0)</f>
        <v>4890</v>
      </c>
      <c r="Q591" s="42">
        <f t="shared" si="79"/>
        <v>0</v>
      </c>
      <c r="R591" s="42">
        <f t="shared" si="80"/>
        <v>100</v>
      </c>
      <c r="S591" s="85">
        <f t="shared" si="77"/>
        <v>4790</v>
      </c>
      <c r="T591" s="60" t="str">
        <f>IFERROR(VLOOKUP($B591,'Из ГУГЛа'!$B:$G,4,0)*U591+V591,VLOOKUP($B591,'Из ГУГЛа'!$B:$G,4,0))</f>
        <v/>
      </c>
      <c r="U591" s="15">
        <v>1</v>
      </c>
      <c r="V591" s="59"/>
      <c r="W591" s="74">
        <f t="shared" si="81"/>
        <v>0.38840579710144918</v>
      </c>
      <c r="X591" s="74" t="str">
        <f t="shared" si="82"/>
        <v/>
      </c>
      <c r="Y591" s="74" t="str">
        <f t="shared" si="83"/>
        <v/>
      </c>
      <c r="Z591" s="78" t="s">
        <v>2579</v>
      </c>
    </row>
    <row r="592" spans="1:26" ht="75" x14ac:dyDescent="0.25">
      <c r="A592" s="71" t="str">
        <f>INDEX('Выгр Торг'!$A:$A,MATCH($B592,'Выгр Торг'!$B:$B,0))</f>
        <v>Боковые зеркала "АТП" (обогрев, электропривод, повторитель в стиле Лексус ПЛАЗМА) для ВАЗ 2110-2112, Лада Приора</v>
      </c>
      <c r="B592" s="88">
        <v>137671</v>
      </c>
      <c r="C592" s="72">
        <f>VLOOKUP($B592,'Выгр Торг'!$B:$P,C$1,0)</f>
        <v>121651</v>
      </c>
      <c r="D592" s="71" t="str">
        <f>VLOOKUP($B592,'Выгр Торг'!$B:$P,D$1,0)</f>
        <v>Боковые зеркала "АТП" (обогрев, электропривод, повторитель в стиле Лексус ПЛАЗМА) для ВАЗ 2110-2112, Лада Приора (В цвет, Кубок (ярко красный, 171))</v>
      </c>
      <c r="E592" s="72" t="str">
        <f>VLOOKUP($B592,'Выгр Торг'!$B:$P,E$1,0)</f>
        <v>Y</v>
      </c>
      <c r="F592" s="72" t="str">
        <f>VLOOKUP($B592,'Выгр Торг'!$B:$P,F$1,0)</f>
        <v>1</v>
      </c>
      <c r="G592" s="36" t="s">
        <v>892</v>
      </c>
      <c r="H592" s="28">
        <v>74046</v>
      </c>
      <c r="I592" s="53">
        <f>INDEX($I:$I,MATCH($H592,$C:$C,0))</f>
        <v>600</v>
      </c>
      <c r="J592" s="5" t="s">
        <v>3410</v>
      </c>
      <c r="K592" s="56">
        <f>INDEX($K:$K,MATCH($H592,$C:$C,0))+I592</f>
        <v>3450</v>
      </c>
      <c r="L592" s="14">
        <f>VLOOKUP(K592,Наценка!$A$1:$B$8,2,1)</f>
        <v>1.4</v>
      </c>
      <c r="M592" s="56">
        <f>INDEX($M:$M,MATCH($H592,$C:$C,0))+I592*$M$2</f>
        <v>4770</v>
      </c>
      <c r="N592" s="57">
        <f t="shared" si="78"/>
        <v>4790</v>
      </c>
      <c r="O592" s="72">
        <f>VLOOKUP($B592,'Выгр Торг'!$B:$P,O$1,0)</f>
        <v>3450</v>
      </c>
      <c r="P592" s="72">
        <f>VLOOKUP($B592,'Выгр Торг'!$B:$P,P$1,0)</f>
        <v>4890</v>
      </c>
      <c r="Q592" s="42">
        <f t="shared" si="79"/>
        <v>0</v>
      </c>
      <c r="R592" s="42">
        <f t="shared" si="80"/>
        <v>100</v>
      </c>
      <c r="S592" s="85">
        <f t="shared" si="77"/>
        <v>4790</v>
      </c>
      <c r="T592" s="60" t="str">
        <f>IFERROR(VLOOKUP($B592,'Из ГУГЛа'!$B:$G,4,0)*U592+V592,VLOOKUP($B592,'Из ГУГЛа'!$B:$G,4,0))</f>
        <v/>
      </c>
      <c r="U592" s="15">
        <v>1</v>
      </c>
      <c r="V592" s="59"/>
      <c r="W592" s="74">
        <f t="shared" si="81"/>
        <v>0.38840579710144918</v>
      </c>
      <c r="X592" s="74" t="str">
        <f t="shared" si="82"/>
        <v/>
      </c>
      <c r="Y592" s="74" t="str">
        <f t="shared" si="83"/>
        <v/>
      </c>
      <c r="Z592" s="78" t="s">
        <v>2579</v>
      </c>
    </row>
    <row r="593" spans="1:26" ht="75" x14ac:dyDescent="0.25">
      <c r="A593" s="71" t="str">
        <f>INDEX('Выгр Торг'!$A:$A,MATCH($B593,'Выгр Торг'!$B:$B,0))</f>
        <v>Боковые зеркала "АТП" (обогрев, электропривод, повторитель в стиле Лексус ПЛАЗМА) для ВАЗ 2110-2112, Лада Приора</v>
      </c>
      <c r="B593" s="88">
        <v>257477</v>
      </c>
      <c r="C593" s="72">
        <f>VLOOKUP($B593,'Выгр Торг'!$B:$P,C$1,0)</f>
        <v>178220</v>
      </c>
      <c r="D593" s="71" t="str">
        <f>VLOOKUP($B593,'Выгр Торг'!$B:$P,D$1,0)</f>
        <v>Боковые зеркала "АТП" (обогрев, электропривод, повторитель в стиле Лексус ПЛАЗМА) для ВАЗ 2110-2112, Лада Приора (В цвет, Ледяной (голубой, 413))</v>
      </c>
      <c r="E593" s="72" t="str">
        <f>VLOOKUP($B593,'Выгр Торг'!$B:$P,E$1,0)</f>
        <v>Y</v>
      </c>
      <c r="F593" s="72" t="str">
        <f>VLOOKUP($B593,'Выгр Торг'!$B:$P,F$1,0)</f>
        <v>1</v>
      </c>
      <c r="G593" s="36" t="s">
        <v>892</v>
      </c>
      <c r="H593" s="28">
        <v>74046</v>
      </c>
      <c r="I593" s="53">
        <f>INDEX($I:$I,MATCH($H593,$C:$C,0))</f>
        <v>600</v>
      </c>
      <c r="J593" s="5" t="s">
        <v>3410</v>
      </c>
      <c r="K593" s="56">
        <f>INDEX($K:$K,MATCH($H593,$C:$C,0))+I593</f>
        <v>3450</v>
      </c>
      <c r="L593" s="14">
        <f>VLOOKUP(K593,Наценка!$A$1:$B$8,2,1)</f>
        <v>1.4</v>
      </c>
      <c r="M593" s="56">
        <f>INDEX($M:$M,MATCH($H593,$C:$C,0))+I593*$M$2</f>
        <v>4770</v>
      </c>
      <c r="N593" s="57">
        <f t="shared" si="78"/>
        <v>4790</v>
      </c>
      <c r="O593" s="72">
        <f>VLOOKUP($B593,'Выгр Торг'!$B:$P,O$1,0)</f>
        <v>3450</v>
      </c>
      <c r="P593" s="72">
        <f>VLOOKUP($B593,'Выгр Торг'!$B:$P,P$1,0)</f>
        <v>4890</v>
      </c>
      <c r="Q593" s="42">
        <f t="shared" si="79"/>
        <v>0</v>
      </c>
      <c r="R593" s="42">
        <f t="shared" si="80"/>
        <v>100</v>
      </c>
      <c r="S593" s="85">
        <f t="shared" si="77"/>
        <v>4790</v>
      </c>
      <c r="T593" s="60" t="str">
        <f>IFERROR(VLOOKUP($B593,'Из ГУГЛа'!$B:$G,4,0)*U593+V593,VLOOKUP($B593,'Из ГУГЛа'!$B:$G,4,0))</f>
        <v/>
      </c>
      <c r="U593" s="15">
        <v>1</v>
      </c>
      <c r="V593" s="59"/>
      <c r="W593" s="74">
        <f t="shared" si="81"/>
        <v>0.38840579710144918</v>
      </c>
      <c r="X593" s="74" t="str">
        <f t="shared" si="82"/>
        <v/>
      </c>
      <c r="Y593" s="74" t="str">
        <f t="shared" si="83"/>
        <v/>
      </c>
      <c r="Z593" s="78" t="s">
        <v>2579</v>
      </c>
    </row>
    <row r="594" spans="1:26" ht="75" x14ac:dyDescent="0.25">
      <c r="A594" s="71" t="str">
        <f>INDEX('Выгр Торг'!$A:$A,MATCH($B594,'Выгр Торг'!$B:$B,0))</f>
        <v>Боковые зеркала "АТП" (обогрев, электропривод, повторитель в стиле Лексус ПЛАЗМА) для ВАЗ 2110-2112, Лада Приора</v>
      </c>
      <c r="B594" s="88">
        <v>137672</v>
      </c>
      <c r="C594" s="72">
        <f>VLOOKUP($B594,'Выгр Торг'!$B:$P,C$1,0)</f>
        <v>121652</v>
      </c>
      <c r="D594" s="71" t="str">
        <f>VLOOKUP($B594,'Выгр Торг'!$B:$P,D$1,0)</f>
        <v>Боковые зеркала "АТП" (обогрев, электропривод, повторитель в стиле Лексус ПЛАЗМА) для ВАЗ 2110-2112, Лада Приора (В цвет, Магия (серебристо-ярко-фиолетовый, 133))</v>
      </c>
      <c r="E594" s="72" t="str">
        <f>VLOOKUP($B594,'Выгр Торг'!$B:$P,E$1,0)</f>
        <v>Y</v>
      </c>
      <c r="F594" s="72" t="str">
        <f>VLOOKUP($B594,'Выгр Торг'!$B:$P,F$1,0)</f>
        <v>1</v>
      </c>
      <c r="G594" s="36" t="s">
        <v>892</v>
      </c>
      <c r="H594" s="28">
        <v>74046</v>
      </c>
      <c r="I594" s="53">
        <f>INDEX($I:$I,MATCH($H594,$C:$C,0))</f>
        <v>600</v>
      </c>
      <c r="J594" s="5" t="s">
        <v>3410</v>
      </c>
      <c r="K594" s="56">
        <f>INDEX($K:$K,MATCH($H594,$C:$C,0))+I594</f>
        <v>3450</v>
      </c>
      <c r="L594" s="14">
        <f>VLOOKUP(K594,Наценка!$A$1:$B$8,2,1)</f>
        <v>1.4</v>
      </c>
      <c r="M594" s="56">
        <f>INDEX($M:$M,MATCH($H594,$C:$C,0))+I594*$M$2</f>
        <v>4770</v>
      </c>
      <c r="N594" s="57">
        <f t="shared" si="78"/>
        <v>4790</v>
      </c>
      <c r="O594" s="72">
        <f>VLOOKUP($B594,'Выгр Торг'!$B:$P,O$1,0)</f>
        <v>3450</v>
      </c>
      <c r="P594" s="72">
        <f>VLOOKUP($B594,'Выгр Торг'!$B:$P,P$1,0)</f>
        <v>4890</v>
      </c>
      <c r="Q594" s="42">
        <f t="shared" si="79"/>
        <v>0</v>
      </c>
      <c r="R594" s="42">
        <f t="shared" si="80"/>
        <v>100</v>
      </c>
      <c r="S594" s="85">
        <f t="shared" si="77"/>
        <v>4790</v>
      </c>
      <c r="T594" s="60" t="str">
        <f>IFERROR(VLOOKUP($B594,'Из ГУГЛа'!$B:$G,4,0)*U594+V594,VLOOKUP($B594,'Из ГУГЛа'!$B:$G,4,0))</f>
        <v/>
      </c>
      <c r="U594" s="15">
        <v>1</v>
      </c>
      <c r="V594" s="59"/>
      <c r="W594" s="74">
        <f t="shared" si="81"/>
        <v>0.38840579710144918</v>
      </c>
      <c r="X594" s="74" t="str">
        <f t="shared" si="82"/>
        <v/>
      </c>
      <c r="Y594" s="74" t="str">
        <f t="shared" si="83"/>
        <v/>
      </c>
      <c r="Z594" s="78" t="s">
        <v>2579</v>
      </c>
    </row>
    <row r="595" spans="1:26" ht="75" x14ac:dyDescent="0.25">
      <c r="A595" s="71" t="str">
        <f>INDEX('Выгр Торг'!$A:$A,MATCH($B595,'Выгр Торг'!$B:$B,0))</f>
        <v>Боковые зеркала "АТП" (обогрев, электропривод, повторитель в стиле Лексус ПЛАЗМА) для ВАЗ 2110-2112, Лада Приора</v>
      </c>
      <c r="B595" s="88">
        <v>137673</v>
      </c>
      <c r="C595" s="72">
        <f>VLOOKUP($B595,'Выгр Торг'!$B:$P,C$1,0)</f>
        <v>121653</v>
      </c>
      <c r="D595" s="71" t="str">
        <f>VLOOKUP($B595,'Выгр Торг'!$B:$P,D$1,0)</f>
        <v>Боковые зеркала "АТП" (обогрев, электропривод, повторитель в стиле Лексус ПЛАЗМА) для ВАЗ 2110-2112, Лада Приора (В цвет, Миндаль (серебристо-бежево-розовый, 217))</v>
      </c>
      <c r="E595" s="72" t="str">
        <f>VLOOKUP($B595,'Выгр Торг'!$B:$P,E$1,0)</f>
        <v>Y</v>
      </c>
      <c r="F595" s="72" t="str">
        <f>VLOOKUP($B595,'Выгр Торг'!$B:$P,F$1,0)</f>
        <v>1</v>
      </c>
      <c r="G595" s="36" t="s">
        <v>892</v>
      </c>
      <c r="H595" s="28">
        <v>74046</v>
      </c>
      <c r="I595" s="53">
        <f>INDEX($I:$I,MATCH($H595,$C:$C,0))</f>
        <v>600</v>
      </c>
      <c r="J595" s="5" t="s">
        <v>3410</v>
      </c>
      <c r="K595" s="56">
        <f>INDEX($K:$K,MATCH($H595,$C:$C,0))+I595</f>
        <v>3450</v>
      </c>
      <c r="L595" s="14">
        <f>VLOOKUP(K595,Наценка!$A$1:$B$8,2,1)</f>
        <v>1.4</v>
      </c>
      <c r="M595" s="56">
        <f>INDEX($M:$M,MATCH($H595,$C:$C,0))+I595*$M$2</f>
        <v>4770</v>
      </c>
      <c r="N595" s="57">
        <f t="shared" si="78"/>
        <v>4790</v>
      </c>
      <c r="O595" s="72">
        <f>VLOOKUP($B595,'Выгр Торг'!$B:$P,O$1,0)</f>
        <v>3450</v>
      </c>
      <c r="P595" s="72">
        <f>VLOOKUP($B595,'Выгр Торг'!$B:$P,P$1,0)</f>
        <v>4890</v>
      </c>
      <c r="Q595" s="42">
        <f t="shared" si="79"/>
        <v>0</v>
      </c>
      <c r="R595" s="42">
        <f t="shared" si="80"/>
        <v>100</v>
      </c>
      <c r="S595" s="85">
        <f t="shared" si="77"/>
        <v>4790</v>
      </c>
      <c r="T595" s="60" t="str">
        <f>IFERROR(VLOOKUP($B595,'Из ГУГЛа'!$B:$G,4,0)*U595+V595,VLOOKUP($B595,'Из ГУГЛа'!$B:$G,4,0))</f>
        <v/>
      </c>
      <c r="U595" s="15">
        <v>1</v>
      </c>
      <c r="V595" s="59"/>
      <c r="W595" s="74">
        <f t="shared" si="81"/>
        <v>0.38840579710144918</v>
      </c>
      <c r="X595" s="74" t="str">
        <f t="shared" si="82"/>
        <v/>
      </c>
      <c r="Y595" s="74" t="str">
        <f t="shared" si="83"/>
        <v/>
      </c>
      <c r="Z595" s="78" t="s">
        <v>2579</v>
      </c>
    </row>
    <row r="596" spans="1:26" ht="75" x14ac:dyDescent="0.25">
      <c r="A596" s="71" t="str">
        <f>INDEX('Выгр Торг'!$A:$A,MATCH($B596,'Выгр Торг'!$B:$B,0))</f>
        <v>Боковые зеркала "АТП" (обогрев, электропривод, повторитель в стиле Лексус ПЛАЗМА) для ВАЗ 2110-2112, Лада Приора</v>
      </c>
      <c r="B596" s="88">
        <v>137674</v>
      </c>
      <c r="C596" s="72">
        <f>VLOOKUP($B596,'Выгр Торг'!$B:$P,C$1,0)</f>
        <v>121654</v>
      </c>
      <c r="D596" s="71" t="str">
        <f>VLOOKUP($B596,'Выгр Торг'!$B:$P,D$1,0)</f>
        <v>Боковые зеркала "АТП" (обогрев, электропривод, повторитель в стиле Лексус ПЛАЗМА) для ВАЗ 2110-2112, Лада Приора (В цвет, Мираж (серебристый-желто-зеленый, 280))</v>
      </c>
      <c r="E596" s="72" t="str">
        <f>VLOOKUP($B596,'Выгр Торг'!$B:$P,E$1,0)</f>
        <v>Y</v>
      </c>
      <c r="F596" s="72" t="str">
        <f>VLOOKUP($B596,'Выгр Торг'!$B:$P,F$1,0)</f>
        <v>1</v>
      </c>
      <c r="G596" s="36" t="s">
        <v>892</v>
      </c>
      <c r="H596" s="28">
        <v>74046</v>
      </c>
      <c r="I596" s="53">
        <f>INDEX($I:$I,MATCH($H596,$C:$C,0))</f>
        <v>600</v>
      </c>
      <c r="J596" s="5" t="s">
        <v>3410</v>
      </c>
      <c r="K596" s="56">
        <f>INDEX($K:$K,MATCH($H596,$C:$C,0))+I596</f>
        <v>3450</v>
      </c>
      <c r="L596" s="14">
        <f>VLOOKUP(K596,Наценка!$A$1:$B$8,2,1)</f>
        <v>1.4</v>
      </c>
      <c r="M596" s="56">
        <f>INDEX($M:$M,MATCH($H596,$C:$C,0))+I596*$M$2</f>
        <v>4770</v>
      </c>
      <c r="N596" s="57">
        <f t="shared" si="78"/>
        <v>4790</v>
      </c>
      <c r="O596" s="72">
        <f>VLOOKUP($B596,'Выгр Торг'!$B:$P,O$1,0)</f>
        <v>3450</v>
      </c>
      <c r="P596" s="72">
        <f>VLOOKUP($B596,'Выгр Торг'!$B:$P,P$1,0)</f>
        <v>4890</v>
      </c>
      <c r="Q596" s="42">
        <f t="shared" si="79"/>
        <v>0</v>
      </c>
      <c r="R596" s="42">
        <f t="shared" si="80"/>
        <v>100</v>
      </c>
      <c r="S596" s="85">
        <f t="shared" si="77"/>
        <v>4790</v>
      </c>
      <c r="T596" s="60" t="str">
        <f>IFERROR(VLOOKUP($B596,'Из ГУГЛа'!$B:$G,4,0)*U596+V596,VLOOKUP($B596,'Из ГУГЛа'!$B:$G,4,0))</f>
        <v/>
      </c>
      <c r="U596" s="15">
        <v>1</v>
      </c>
      <c r="V596" s="59"/>
      <c r="W596" s="74">
        <f t="shared" si="81"/>
        <v>0.38840579710144918</v>
      </c>
      <c r="X596" s="74" t="str">
        <f t="shared" si="82"/>
        <v/>
      </c>
      <c r="Y596" s="74" t="str">
        <f t="shared" si="83"/>
        <v/>
      </c>
      <c r="Z596" s="78" t="s">
        <v>2579</v>
      </c>
    </row>
    <row r="597" spans="1:26" ht="75" x14ac:dyDescent="0.25">
      <c r="A597" s="71" t="str">
        <f>INDEX('Выгр Торг'!$A:$A,MATCH($B597,'Выгр Торг'!$B:$B,0))</f>
        <v>Боковые зеркала "АТП" (обогрев, электропривод, повторитель в стиле Лексус ПЛАЗМА) для ВАЗ 2110-2112, Лада Приора</v>
      </c>
      <c r="B597" s="88">
        <v>137675</v>
      </c>
      <c r="C597" s="72">
        <f>VLOOKUP($B597,'Выгр Торг'!$B:$P,C$1,0)</f>
        <v>121655</v>
      </c>
      <c r="D597" s="71" t="str">
        <f>VLOOKUP($B597,'Выгр Торг'!$B:$P,D$1,0)</f>
        <v>Боковые зеркала "АТП" (обогрев, электропривод, повторитель в стиле Лексус ПЛАЗМА) для ВАЗ 2110-2112, Лада Приора (В цвет, Млечный путь (серебристо-серо-графитовый, 606))</v>
      </c>
      <c r="E597" s="72" t="str">
        <f>VLOOKUP($B597,'Выгр Торг'!$B:$P,E$1,0)</f>
        <v>Y</v>
      </c>
      <c r="F597" s="72" t="str">
        <f>VLOOKUP($B597,'Выгр Торг'!$B:$P,F$1,0)</f>
        <v>1</v>
      </c>
      <c r="G597" s="36" t="s">
        <v>892</v>
      </c>
      <c r="H597" s="28">
        <v>74046</v>
      </c>
      <c r="I597" s="53">
        <f>INDEX($I:$I,MATCH($H597,$C:$C,0))</f>
        <v>600</v>
      </c>
      <c r="J597" s="5" t="s">
        <v>3410</v>
      </c>
      <c r="K597" s="56">
        <f>INDEX($K:$K,MATCH($H597,$C:$C,0))+I597</f>
        <v>3450</v>
      </c>
      <c r="L597" s="14">
        <f>VLOOKUP(K597,Наценка!$A$1:$B$8,2,1)</f>
        <v>1.4</v>
      </c>
      <c r="M597" s="56">
        <f>INDEX($M:$M,MATCH($H597,$C:$C,0))+I597*$M$2</f>
        <v>4770</v>
      </c>
      <c r="N597" s="57">
        <f t="shared" si="78"/>
        <v>4790</v>
      </c>
      <c r="O597" s="72">
        <f>VLOOKUP($B597,'Выгр Торг'!$B:$P,O$1,0)</f>
        <v>3450</v>
      </c>
      <c r="P597" s="72">
        <f>VLOOKUP($B597,'Выгр Торг'!$B:$P,P$1,0)</f>
        <v>4890</v>
      </c>
      <c r="Q597" s="42">
        <f t="shared" si="79"/>
        <v>0</v>
      </c>
      <c r="R597" s="42">
        <f t="shared" si="80"/>
        <v>100</v>
      </c>
      <c r="S597" s="85">
        <f t="shared" si="77"/>
        <v>4790</v>
      </c>
      <c r="T597" s="60" t="str">
        <f>IFERROR(VLOOKUP($B597,'Из ГУГЛа'!$B:$G,4,0)*U597+V597,VLOOKUP($B597,'Из ГУГЛа'!$B:$G,4,0))</f>
        <v/>
      </c>
      <c r="U597" s="15">
        <v>1</v>
      </c>
      <c r="V597" s="59"/>
      <c r="W597" s="74">
        <f t="shared" si="81"/>
        <v>0.38840579710144918</v>
      </c>
      <c r="X597" s="74" t="str">
        <f t="shared" si="82"/>
        <v/>
      </c>
      <c r="Y597" s="74" t="str">
        <f t="shared" si="83"/>
        <v/>
      </c>
      <c r="Z597" s="78" t="s">
        <v>2579</v>
      </c>
    </row>
    <row r="598" spans="1:26" ht="75" x14ac:dyDescent="0.25">
      <c r="A598" s="71" t="str">
        <f>INDEX('Выгр Торг'!$A:$A,MATCH($B598,'Выгр Торг'!$B:$B,0))</f>
        <v>Боковые зеркала "АТП" (обогрев, электропривод, повторитель в стиле Лексус ПЛАЗМА) для ВАЗ 2110-2112, Лада Приора</v>
      </c>
      <c r="B598" s="88">
        <v>137676</v>
      </c>
      <c r="C598" s="72">
        <f>VLOOKUP($B598,'Выгр Торг'!$B:$P,C$1,0)</f>
        <v>121656</v>
      </c>
      <c r="D598" s="71" t="str">
        <f>VLOOKUP($B598,'Выгр Торг'!$B:$P,D$1,0)</f>
        <v>Боковые зеркала "АТП" (обогрев, электропривод, повторитель в стиле Лексус ПЛАЗМА) для ВАЗ 2110-2112, Лада Приора (В цвет, Мускари (темно синий, 426))</v>
      </c>
      <c r="E598" s="72" t="str">
        <f>VLOOKUP($B598,'Выгр Торг'!$B:$P,E$1,0)</f>
        <v>Y</v>
      </c>
      <c r="F598" s="72" t="str">
        <f>VLOOKUP($B598,'Выгр Торг'!$B:$P,F$1,0)</f>
        <v>1</v>
      </c>
      <c r="G598" s="36" t="s">
        <v>892</v>
      </c>
      <c r="H598" s="28">
        <v>74046</v>
      </c>
      <c r="I598" s="53">
        <f>INDEX($I:$I,MATCH($H598,$C:$C,0))</f>
        <v>600</v>
      </c>
      <c r="J598" s="5" t="s">
        <v>3410</v>
      </c>
      <c r="K598" s="56">
        <f>INDEX($K:$K,MATCH($H598,$C:$C,0))+I598</f>
        <v>3450</v>
      </c>
      <c r="L598" s="14">
        <f>VLOOKUP(K598,Наценка!$A$1:$B$8,2,1)</f>
        <v>1.4</v>
      </c>
      <c r="M598" s="56">
        <f>INDEX($M:$M,MATCH($H598,$C:$C,0))+I598*$M$2</f>
        <v>4770</v>
      </c>
      <c r="N598" s="57">
        <f t="shared" si="78"/>
        <v>4790</v>
      </c>
      <c r="O598" s="72">
        <f>VLOOKUP($B598,'Выгр Торг'!$B:$P,O$1,0)</f>
        <v>3450</v>
      </c>
      <c r="P598" s="72">
        <f>VLOOKUP($B598,'Выгр Торг'!$B:$P,P$1,0)</f>
        <v>4890</v>
      </c>
      <c r="Q598" s="42">
        <f t="shared" si="79"/>
        <v>0</v>
      </c>
      <c r="R598" s="42">
        <f t="shared" si="80"/>
        <v>100</v>
      </c>
      <c r="S598" s="85">
        <f t="shared" si="77"/>
        <v>4790</v>
      </c>
      <c r="T598" s="60" t="str">
        <f>IFERROR(VLOOKUP($B598,'Из ГУГЛа'!$B:$G,4,0)*U598+V598,VLOOKUP($B598,'Из ГУГЛа'!$B:$G,4,0))</f>
        <v/>
      </c>
      <c r="U598" s="15">
        <v>1</v>
      </c>
      <c r="V598" s="59"/>
      <c r="W598" s="74">
        <f t="shared" si="81"/>
        <v>0.38840579710144918</v>
      </c>
      <c r="X598" s="74" t="str">
        <f t="shared" si="82"/>
        <v/>
      </c>
      <c r="Y598" s="74" t="str">
        <f t="shared" si="83"/>
        <v/>
      </c>
      <c r="Z598" s="78" t="s">
        <v>2579</v>
      </c>
    </row>
    <row r="599" spans="1:26" ht="75" x14ac:dyDescent="0.25">
      <c r="A599" s="71" t="str">
        <f>INDEX('Выгр Торг'!$A:$A,MATCH($B599,'Выгр Торг'!$B:$B,0))</f>
        <v>Боковые зеркала "АТП" (обогрев, электропривод, повторитель в стиле Лексус ПЛАЗМА) для ВАЗ 2110-2112, Лада Приора</v>
      </c>
      <c r="B599" s="88">
        <v>137677</v>
      </c>
      <c r="C599" s="72">
        <f>VLOOKUP($B599,'Выгр Торг'!$B:$P,C$1,0)</f>
        <v>121657</v>
      </c>
      <c r="D599" s="71" t="str">
        <f>VLOOKUP($B599,'Выгр Торг'!$B:$P,D$1,0)</f>
        <v>Боковые зеркала "АТП" (обогрев, электропривод, повторитель в стиле Лексус ПЛАЗМА) для ВАЗ 2110-2112, Лада Приора (В цвет, Нептун (серебристо-темно-серо-синий, 628))</v>
      </c>
      <c r="E599" s="72" t="str">
        <f>VLOOKUP($B599,'Выгр Торг'!$B:$P,E$1,0)</f>
        <v>Y</v>
      </c>
      <c r="F599" s="72" t="str">
        <f>VLOOKUP($B599,'Выгр Торг'!$B:$P,F$1,0)</f>
        <v>1</v>
      </c>
      <c r="G599" s="36" t="s">
        <v>892</v>
      </c>
      <c r="H599" s="28">
        <v>74046</v>
      </c>
      <c r="I599" s="53">
        <f>INDEX($I:$I,MATCH($H599,$C:$C,0))</f>
        <v>600</v>
      </c>
      <c r="J599" s="5" t="s">
        <v>3410</v>
      </c>
      <c r="K599" s="56">
        <f>INDEX($K:$K,MATCH($H599,$C:$C,0))+I599</f>
        <v>3450</v>
      </c>
      <c r="L599" s="14">
        <f>VLOOKUP(K599,Наценка!$A$1:$B$8,2,1)</f>
        <v>1.4</v>
      </c>
      <c r="M599" s="56">
        <f>INDEX($M:$M,MATCH($H599,$C:$C,0))+I599*$M$2</f>
        <v>4770</v>
      </c>
      <c r="N599" s="57">
        <f t="shared" si="78"/>
        <v>4790</v>
      </c>
      <c r="O599" s="72">
        <f>VLOOKUP($B599,'Выгр Торг'!$B:$P,O$1,0)</f>
        <v>3450</v>
      </c>
      <c r="P599" s="72">
        <f>VLOOKUP($B599,'Выгр Торг'!$B:$P,P$1,0)</f>
        <v>4890</v>
      </c>
      <c r="Q599" s="42">
        <f t="shared" si="79"/>
        <v>0</v>
      </c>
      <c r="R599" s="42">
        <f t="shared" si="80"/>
        <v>100</v>
      </c>
      <c r="S599" s="85">
        <f t="shared" si="77"/>
        <v>4790</v>
      </c>
      <c r="T599" s="60" t="str">
        <f>IFERROR(VLOOKUP($B599,'Из ГУГЛа'!$B:$G,4,0)*U599+V599,VLOOKUP($B599,'Из ГУГЛа'!$B:$G,4,0))</f>
        <v/>
      </c>
      <c r="U599" s="15">
        <v>1</v>
      </c>
      <c r="V599" s="59"/>
      <c r="W599" s="74">
        <f t="shared" si="81"/>
        <v>0.38840579710144918</v>
      </c>
      <c r="X599" s="74" t="str">
        <f t="shared" si="82"/>
        <v/>
      </c>
      <c r="Y599" s="74" t="str">
        <f t="shared" si="83"/>
        <v/>
      </c>
      <c r="Z599" s="78" t="s">
        <v>2579</v>
      </c>
    </row>
    <row r="600" spans="1:26" ht="75" x14ac:dyDescent="0.25">
      <c r="A600" s="71" t="str">
        <f>INDEX('Выгр Торг'!$A:$A,MATCH($B600,'Выгр Торг'!$B:$B,0))</f>
        <v>Боковые зеркала "АТП" (обогрев, электропривод, повторитель в стиле Лексус ПЛАЗМА) для ВАЗ 2110-2112, Лада Приора</v>
      </c>
      <c r="B600" s="88">
        <v>137678</v>
      </c>
      <c r="C600" s="72">
        <f>VLOOKUP($B600,'Выгр Торг'!$B:$P,C$1,0)</f>
        <v>121658</v>
      </c>
      <c r="D600" s="71" t="str">
        <f>VLOOKUP($B600,'Выгр Торг'!$B:$P,D$1,0)</f>
        <v>Боковые зеркала "АТП" (обогрев, электропривод, повторитель в стиле Лексус ПЛАЗМА) для ВАЗ 2110-2112, Лада Приора (В цвет, Ниагара (серебристо-серо-голубоватый, 383))</v>
      </c>
      <c r="E600" s="72" t="str">
        <f>VLOOKUP($B600,'Выгр Торг'!$B:$P,E$1,0)</f>
        <v>Y</v>
      </c>
      <c r="F600" s="72" t="str">
        <f>VLOOKUP($B600,'Выгр Торг'!$B:$P,F$1,0)</f>
        <v>1</v>
      </c>
      <c r="G600" s="36" t="s">
        <v>892</v>
      </c>
      <c r="H600" s="28">
        <v>74046</v>
      </c>
      <c r="I600" s="53">
        <f>INDEX($I:$I,MATCH($H600,$C:$C,0))</f>
        <v>600</v>
      </c>
      <c r="J600" s="5" t="s">
        <v>3410</v>
      </c>
      <c r="K600" s="56">
        <f>INDEX($K:$K,MATCH($H600,$C:$C,0))+I600</f>
        <v>3450</v>
      </c>
      <c r="L600" s="14">
        <f>VLOOKUP(K600,Наценка!$A$1:$B$8,2,1)</f>
        <v>1.4</v>
      </c>
      <c r="M600" s="56">
        <f>INDEX($M:$M,MATCH($H600,$C:$C,0))+I600*$M$2</f>
        <v>4770</v>
      </c>
      <c r="N600" s="57">
        <f t="shared" si="78"/>
        <v>4790</v>
      </c>
      <c r="O600" s="72">
        <f>VLOOKUP($B600,'Выгр Торг'!$B:$P,O$1,0)</f>
        <v>3450</v>
      </c>
      <c r="P600" s="72">
        <f>VLOOKUP($B600,'Выгр Торг'!$B:$P,P$1,0)</f>
        <v>4890</v>
      </c>
      <c r="Q600" s="42">
        <f t="shared" si="79"/>
        <v>0</v>
      </c>
      <c r="R600" s="42">
        <f t="shared" si="80"/>
        <v>100</v>
      </c>
      <c r="S600" s="85">
        <f t="shared" si="77"/>
        <v>4790</v>
      </c>
      <c r="T600" s="60" t="str">
        <f>IFERROR(VLOOKUP($B600,'Из ГУГЛа'!$B:$G,4,0)*U600+V600,VLOOKUP($B600,'Из ГУГЛа'!$B:$G,4,0))</f>
        <v/>
      </c>
      <c r="U600" s="15">
        <v>1</v>
      </c>
      <c r="V600" s="59"/>
      <c r="W600" s="74">
        <f t="shared" si="81"/>
        <v>0.38840579710144918</v>
      </c>
      <c r="X600" s="74" t="str">
        <f t="shared" si="82"/>
        <v/>
      </c>
      <c r="Y600" s="74" t="str">
        <f t="shared" si="83"/>
        <v/>
      </c>
      <c r="Z600" s="78" t="s">
        <v>2579</v>
      </c>
    </row>
    <row r="601" spans="1:26" ht="75" x14ac:dyDescent="0.25">
      <c r="A601" s="71" t="str">
        <f>INDEX('Выгр Торг'!$A:$A,MATCH($B601,'Выгр Торг'!$B:$B,0))</f>
        <v>Боковые зеркала "АТП" (обогрев, электропривод, повторитель в стиле Лексус ПЛАЗМА) для ВАЗ 2110-2112, Лада Приора</v>
      </c>
      <c r="B601" s="88">
        <v>137679</v>
      </c>
      <c r="C601" s="72">
        <f>VLOOKUP($B601,'Выгр Торг'!$B:$P,C$1,0)</f>
        <v>121659</v>
      </c>
      <c r="D601" s="71" t="str">
        <f>VLOOKUP($B601,'Выгр Торг'!$B:$P,D$1,0)</f>
        <v>Боковые зеркала "АТП" (обогрев, электропривод, повторитель в стиле Лексус ПЛАЗМА) для ВАЗ 2110-2112, Лада Приора (В цвет, Ницца (темный сине-зеленый, 328))</v>
      </c>
      <c r="E601" s="72" t="str">
        <f>VLOOKUP($B601,'Выгр Торг'!$B:$P,E$1,0)</f>
        <v>Y</v>
      </c>
      <c r="F601" s="72" t="str">
        <f>VLOOKUP($B601,'Выгр Торг'!$B:$P,F$1,0)</f>
        <v>1</v>
      </c>
      <c r="G601" s="36" t="s">
        <v>892</v>
      </c>
      <c r="H601" s="28">
        <v>74046</v>
      </c>
      <c r="I601" s="53">
        <f>INDEX($I:$I,MATCH($H601,$C:$C,0))</f>
        <v>600</v>
      </c>
      <c r="J601" s="5" t="s">
        <v>3410</v>
      </c>
      <c r="K601" s="56">
        <f>INDEX($K:$K,MATCH($H601,$C:$C,0))+I601</f>
        <v>3450</v>
      </c>
      <c r="L601" s="14">
        <f>VLOOKUP(K601,Наценка!$A$1:$B$8,2,1)</f>
        <v>1.4</v>
      </c>
      <c r="M601" s="56">
        <f>INDEX($M:$M,MATCH($H601,$C:$C,0))+I601*$M$2</f>
        <v>4770</v>
      </c>
      <c r="N601" s="57">
        <f t="shared" si="78"/>
        <v>4790</v>
      </c>
      <c r="O601" s="72">
        <f>VLOOKUP($B601,'Выгр Торг'!$B:$P,O$1,0)</f>
        <v>3450</v>
      </c>
      <c r="P601" s="72">
        <f>VLOOKUP($B601,'Выгр Торг'!$B:$P,P$1,0)</f>
        <v>4890</v>
      </c>
      <c r="Q601" s="42">
        <f t="shared" si="79"/>
        <v>0</v>
      </c>
      <c r="R601" s="42">
        <f t="shared" si="80"/>
        <v>100</v>
      </c>
      <c r="S601" s="85">
        <f t="shared" si="77"/>
        <v>4790</v>
      </c>
      <c r="T601" s="60" t="str">
        <f>IFERROR(VLOOKUP($B601,'Из ГУГЛа'!$B:$G,4,0)*U601+V601,VLOOKUP($B601,'Из ГУГЛа'!$B:$G,4,0))</f>
        <v/>
      </c>
      <c r="U601" s="15">
        <v>1</v>
      </c>
      <c r="V601" s="59"/>
      <c r="W601" s="74">
        <f t="shared" si="81"/>
        <v>0.38840579710144918</v>
      </c>
      <c r="X601" s="74" t="str">
        <f t="shared" si="82"/>
        <v/>
      </c>
      <c r="Y601" s="74" t="str">
        <f t="shared" si="83"/>
        <v/>
      </c>
      <c r="Z601" s="78" t="s">
        <v>2579</v>
      </c>
    </row>
    <row r="602" spans="1:26" ht="75" x14ac:dyDescent="0.25">
      <c r="A602" s="71" t="str">
        <f>INDEX('Выгр Торг'!$A:$A,MATCH($B602,'Выгр Торг'!$B:$B,0))</f>
        <v>Боковые зеркала "АТП" (обогрев, электропривод, повторитель в стиле Лексус ПЛАЗМА) для ВАЗ 2110-2112, Лада Приора</v>
      </c>
      <c r="B602" s="88">
        <v>137680</v>
      </c>
      <c r="C602" s="72">
        <f>VLOOKUP($B602,'Выгр Торг'!$B:$P,C$1,0)</f>
        <v>121660</v>
      </c>
      <c r="D602" s="71" t="str">
        <f>VLOOKUP($B602,'Выгр Торг'!$B:$P,D$1,0)</f>
        <v>Боковые зеркала "АТП" (обогрев, электропривод, повторитель в стиле Лексус ПЛАЗМА) для ВАЗ 2110-2112, Лада Приора (В цвет, Опал (серебристо-голубоватый, 419))</v>
      </c>
      <c r="E602" s="72" t="str">
        <f>VLOOKUP($B602,'Выгр Торг'!$B:$P,E$1,0)</f>
        <v>Y</v>
      </c>
      <c r="F602" s="72" t="str">
        <f>VLOOKUP($B602,'Выгр Торг'!$B:$P,F$1,0)</f>
        <v>1</v>
      </c>
      <c r="G602" s="36" t="s">
        <v>892</v>
      </c>
      <c r="H602" s="28">
        <v>74046</v>
      </c>
      <c r="I602" s="53">
        <f>INDEX($I:$I,MATCH($H602,$C:$C,0))</f>
        <v>600</v>
      </c>
      <c r="J602" s="5" t="s">
        <v>3410</v>
      </c>
      <c r="K602" s="56">
        <f>INDEX($K:$K,MATCH($H602,$C:$C,0))+I602</f>
        <v>3450</v>
      </c>
      <c r="L602" s="14">
        <f>VLOOKUP(K602,Наценка!$A$1:$B$8,2,1)</f>
        <v>1.4</v>
      </c>
      <c r="M602" s="56">
        <f>INDEX($M:$M,MATCH($H602,$C:$C,0))+I602*$M$2</f>
        <v>4770</v>
      </c>
      <c r="N602" s="57">
        <f t="shared" si="78"/>
        <v>4790</v>
      </c>
      <c r="O602" s="72">
        <f>VLOOKUP($B602,'Выгр Торг'!$B:$P,O$1,0)</f>
        <v>3450</v>
      </c>
      <c r="P602" s="72">
        <f>VLOOKUP($B602,'Выгр Торг'!$B:$P,P$1,0)</f>
        <v>4890</v>
      </c>
      <c r="Q602" s="42">
        <f t="shared" si="79"/>
        <v>0</v>
      </c>
      <c r="R602" s="42">
        <f t="shared" si="80"/>
        <v>100</v>
      </c>
      <c r="S602" s="85">
        <f t="shared" si="77"/>
        <v>4790</v>
      </c>
      <c r="T602" s="60" t="str">
        <f>IFERROR(VLOOKUP($B602,'Из ГУГЛа'!$B:$G,4,0)*U602+V602,VLOOKUP($B602,'Из ГУГЛа'!$B:$G,4,0))</f>
        <v/>
      </c>
      <c r="U602" s="15">
        <v>1</v>
      </c>
      <c r="V602" s="59"/>
      <c r="W602" s="74">
        <f t="shared" si="81"/>
        <v>0.38840579710144918</v>
      </c>
      <c r="X602" s="74" t="str">
        <f t="shared" si="82"/>
        <v/>
      </c>
      <c r="Y602" s="74" t="str">
        <f t="shared" si="83"/>
        <v/>
      </c>
      <c r="Z602" s="78" t="s">
        <v>2579</v>
      </c>
    </row>
    <row r="603" spans="1:26" ht="75" x14ac:dyDescent="0.25">
      <c r="A603" s="71" t="str">
        <f>INDEX('Выгр Торг'!$A:$A,MATCH($B603,'Выгр Торг'!$B:$B,0))</f>
        <v>Боковые зеркала "АТП" (обогрев, электропривод, повторитель в стиле Лексус ПЛАЗМА) для ВАЗ 2110-2112, Лада Приора</v>
      </c>
      <c r="B603" s="88">
        <v>137681</v>
      </c>
      <c r="C603" s="72">
        <f>VLOOKUP($B603,'Выгр Торг'!$B:$P,C$1,0)</f>
        <v>121661</v>
      </c>
      <c r="D603" s="71" t="str">
        <f>VLOOKUP($B603,'Выгр Торг'!$B:$P,D$1,0)</f>
        <v>Боковые зеркала "АТП" (обогрев, электропривод, повторитель в стиле Лексус ПЛАЗМА) для ВАЗ 2110-2112, Лада Приора (В цвет, Пантера (черная база, 672))</v>
      </c>
      <c r="E603" s="72" t="str">
        <f>VLOOKUP($B603,'Выгр Торг'!$B:$P,E$1,0)</f>
        <v>Y</v>
      </c>
      <c r="F603" s="72" t="str">
        <f>VLOOKUP($B603,'Выгр Торг'!$B:$P,F$1,0)</f>
        <v>1</v>
      </c>
      <c r="G603" s="36" t="s">
        <v>892</v>
      </c>
      <c r="H603" s="28">
        <v>74046</v>
      </c>
      <c r="I603" s="53">
        <f>INDEX($I:$I,MATCH($H603,$C:$C,0))</f>
        <v>600</v>
      </c>
      <c r="J603" s="5" t="s">
        <v>3410</v>
      </c>
      <c r="K603" s="56">
        <f>INDEX($K:$K,MATCH($H603,$C:$C,0))+I603</f>
        <v>3450</v>
      </c>
      <c r="L603" s="14">
        <f>VLOOKUP(K603,Наценка!$A$1:$B$8,2,1)</f>
        <v>1.4</v>
      </c>
      <c r="M603" s="56">
        <f>INDEX($M:$M,MATCH($H603,$C:$C,0))+I603*$M$2</f>
        <v>4770</v>
      </c>
      <c r="N603" s="57">
        <f t="shared" si="78"/>
        <v>4790</v>
      </c>
      <c r="O603" s="72">
        <f>VLOOKUP($B603,'Выгр Торг'!$B:$P,O$1,0)</f>
        <v>3450</v>
      </c>
      <c r="P603" s="72">
        <f>VLOOKUP($B603,'Выгр Торг'!$B:$P,P$1,0)</f>
        <v>4890</v>
      </c>
      <c r="Q603" s="42">
        <f t="shared" si="79"/>
        <v>0</v>
      </c>
      <c r="R603" s="42">
        <f t="shared" si="80"/>
        <v>100</v>
      </c>
      <c r="S603" s="85">
        <f t="shared" si="77"/>
        <v>4790</v>
      </c>
      <c r="T603" s="60" t="str">
        <f>IFERROR(VLOOKUP($B603,'Из ГУГЛа'!$B:$G,4,0)*U603+V603,VLOOKUP($B603,'Из ГУГЛа'!$B:$G,4,0))</f>
        <v/>
      </c>
      <c r="U603" s="15">
        <v>1</v>
      </c>
      <c r="V603" s="59"/>
      <c r="W603" s="74">
        <f t="shared" si="81"/>
        <v>0.38840579710144918</v>
      </c>
      <c r="X603" s="74" t="str">
        <f t="shared" si="82"/>
        <v/>
      </c>
      <c r="Y603" s="74" t="str">
        <f t="shared" si="83"/>
        <v/>
      </c>
      <c r="Z603" s="78" t="s">
        <v>2579</v>
      </c>
    </row>
    <row r="604" spans="1:26" ht="75" x14ac:dyDescent="0.25">
      <c r="A604" s="71" t="str">
        <f>INDEX('Выгр Торг'!$A:$A,MATCH($B604,'Выгр Торг'!$B:$B,0))</f>
        <v>Боковые зеркала "АТП" (обогрев, электропривод, повторитель в стиле Лексус ПЛАЗМА) для ВАЗ 2110-2112, Лада Приора</v>
      </c>
      <c r="B604" s="88">
        <v>137682</v>
      </c>
      <c r="C604" s="72">
        <f>VLOOKUP($B604,'Выгр Торг'!$B:$P,C$1,0)</f>
        <v>121662</v>
      </c>
      <c r="D604" s="71" t="str">
        <f>VLOOKUP($B604,'Выгр Торг'!$B:$P,D$1,0)</f>
        <v>Боковые зеркала "АТП" (обогрев, электропривод, повторитель в стиле Лексус ПЛАЗМА) для ВАЗ 2110-2112, Лада Приора (В цвет, Папирус (серебристо-серо-зеленоватый, 387))</v>
      </c>
      <c r="E604" s="72" t="str">
        <f>VLOOKUP($B604,'Выгр Торг'!$B:$P,E$1,0)</f>
        <v>Y</v>
      </c>
      <c r="F604" s="72" t="str">
        <f>VLOOKUP($B604,'Выгр Торг'!$B:$P,F$1,0)</f>
        <v>1</v>
      </c>
      <c r="G604" s="36" t="s">
        <v>892</v>
      </c>
      <c r="H604" s="28">
        <v>74046</v>
      </c>
      <c r="I604" s="53">
        <f>INDEX($I:$I,MATCH($H604,$C:$C,0))</f>
        <v>600</v>
      </c>
      <c r="J604" s="5" t="s">
        <v>3410</v>
      </c>
      <c r="K604" s="56">
        <f>INDEX($K:$K,MATCH($H604,$C:$C,0))+I604</f>
        <v>3450</v>
      </c>
      <c r="L604" s="14">
        <f>VLOOKUP(K604,Наценка!$A$1:$B$8,2,1)</f>
        <v>1.4</v>
      </c>
      <c r="M604" s="56">
        <f>INDEX($M:$M,MATCH($H604,$C:$C,0))+I604*$M$2</f>
        <v>4770</v>
      </c>
      <c r="N604" s="57">
        <f t="shared" si="78"/>
        <v>4790</v>
      </c>
      <c r="O604" s="72">
        <f>VLOOKUP($B604,'Выгр Торг'!$B:$P,O$1,0)</f>
        <v>3450</v>
      </c>
      <c r="P604" s="72">
        <f>VLOOKUP($B604,'Выгр Торг'!$B:$P,P$1,0)</f>
        <v>4890</v>
      </c>
      <c r="Q604" s="42">
        <f t="shared" si="79"/>
        <v>0</v>
      </c>
      <c r="R604" s="42">
        <f t="shared" si="80"/>
        <v>100</v>
      </c>
      <c r="S604" s="85">
        <f t="shared" si="77"/>
        <v>4790</v>
      </c>
      <c r="T604" s="60" t="str">
        <f>IFERROR(VLOOKUP($B604,'Из ГУГЛа'!$B:$G,4,0)*U604+V604,VLOOKUP($B604,'Из ГУГЛа'!$B:$G,4,0))</f>
        <v/>
      </c>
      <c r="U604" s="15">
        <v>1</v>
      </c>
      <c r="V604" s="59"/>
      <c r="W604" s="74">
        <f t="shared" si="81"/>
        <v>0.38840579710144918</v>
      </c>
      <c r="X604" s="74" t="str">
        <f t="shared" si="82"/>
        <v/>
      </c>
      <c r="Y604" s="74" t="str">
        <f t="shared" si="83"/>
        <v/>
      </c>
      <c r="Z604" s="78" t="s">
        <v>2579</v>
      </c>
    </row>
    <row r="605" spans="1:26" ht="75" x14ac:dyDescent="0.25">
      <c r="A605" s="71" t="str">
        <f>INDEX('Выгр Торг'!$A:$A,MATCH($B605,'Выгр Торг'!$B:$B,0))</f>
        <v>Боковые зеркала "АТП" (обогрев, электропривод, повторитель в стиле Лексус ПЛАЗМА) для ВАЗ 2110-2112, Лада Приора</v>
      </c>
      <c r="B605" s="88">
        <v>137683</v>
      </c>
      <c r="C605" s="72">
        <f>VLOOKUP($B605,'Выгр Торг'!$B:$P,C$1,0)</f>
        <v>121663</v>
      </c>
      <c r="D605" s="71" t="str">
        <f>VLOOKUP($B605,'Выгр Торг'!$B:$P,D$1,0)</f>
        <v>Боковые зеркала "АТП" (обогрев, электропривод, повторитель в стиле Лексус ПЛАЗМА) для ВАЗ 2110-2112, Лада Приора (В цвет, Персей (темно-синий, 429))</v>
      </c>
      <c r="E605" s="72" t="str">
        <f>VLOOKUP($B605,'Выгр Торг'!$B:$P,E$1,0)</f>
        <v>Y</v>
      </c>
      <c r="F605" s="72" t="str">
        <f>VLOOKUP($B605,'Выгр Торг'!$B:$P,F$1,0)</f>
        <v>1</v>
      </c>
      <c r="G605" s="36" t="s">
        <v>892</v>
      </c>
      <c r="H605" s="28">
        <v>74046</v>
      </c>
      <c r="I605" s="53">
        <f>INDEX($I:$I,MATCH($H605,$C:$C,0))</f>
        <v>600</v>
      </c>
      <c r="J605" s="5" t="s">
        <v>3410</v>
      </c>
      <c r="K605" s="56">
        <f>INDEX($K:$K,MATCH($H605,$C:$C,0))+I605</f>
        <v>3450</v>
      </c>
      <c r="L605" s="14">
        <f>VLOOKUP(K605,Наценка!$A$1:$B$8,2,1)</f>
        <v>1.4</v>
      </c>
      <c r="M605" s="56">
        <f>INDEX($M:$M,MATCH($H605,$C:$C,0))+I605*$M$2</f>
        <v>4770</v>
      </c>
      <c r="N605" s="57">
        <f t="shared" si="78"/>
        <v>4790</v>
      </c>
      <c r="O605" s="72">
        <f>VLOOKUP($B605,'Выгр Торг'!$B:$P,O$1,0)</f>
        <v>3450</v>
      </c>
      <c r="P605" s="72">
        <f>VLOOKUP($B605,'Выгр Торг'!$B:$P,P$1,0)</f>
        <v>4890</v>
      </c>
      <c r="Q605" s="42">
        <f t="shared" si="79"/>
        <v>0</v>
      </c>
      <c r="R605" s="42">
        <f t="shared" si="80"/>
        <v>100</v>
      </c>
      <c r="S605" s="85">
        <f t="shared" si="77"/>
        <v>4790</v>
      </c>
      <c r="T605" s="60" t="str">
        <f>IFERROR(VLOOKUP($B605,'Из ГУГЛа'!$B:$G,4,0)*U605+V605,VLOOKUP($B605,'Из ГУГЛа'!$B:$G,4,0))</f>
        <v/>
      </c>
      <c r="U605" s="15">
        <v>1</v>
      </c>
      <c r="V605" s="59"/>
      <c r="W605" s="74">
        <f t="shared" si="81"/>
        <v>0.38840579710144918</v>
      </c>
      <c r="X605" s="74" t="str">
        <f t="shared" si="82"/>
        <v/>
      </c>
      <c r="Y605" s="74" t="str">
        <f t="shared" si="83"/>
        <v/>
      </c>
      <c r="Z605" s="78" t="s">
        <v>2579</v>
      </c>
    </row>
    <row r="606" spans="1:26" ht="75" x14ac:dyDescent="0.25">
      <c r="A606" s="71" t="str">
        <f>INDEX('Выгр Торг'!$A:$A,MATCH($B606,'Выгр Торг'!$B:$B,0))</f>
        <v>Боковые зеркала "АТП" (обогрев, электропривод, повторитель в стиле Лексус ПЛАЗМА) для ВАЗ 2110-2112, Лада Приора</v>
      </c>
      <c r="B606" s="88">
        <v>137684</v>
      </c>
      <c r="C606" s="72">
        <f>VLOOKUP($B606,'Выгр Торг'!$B:$P,C$1,0)</f>
        <v>121664</v>
      </c>
      <c r="D606" s="71" t="str">
        <f>VLOOKUP($B606,'Выгр Торг'!$B:$P,D$1,0)</f>
        <v>Боковые зеркала "АТП" (обогрев, электропривод, повторитель в стиле Лексус ПЛАЗМА) для ВАЗ 2110-2112, Лада Приора (В цвет, Пламя (темно-красный, 193))</v>
      </c>
      <c r="E606" s="72" t="str">
        <f>VLOOKUP($B606,'Выгр Торг'!$B:$P,E$1,0)</f>
        <v>Y</v>
      </c>
      <c r="F606" s="72" t="str">
        <f>VLOOKUP($B606,'Выгр Торг'!$B:$P,F$1,0)</f>
        <v>1</v>
      </c>
      <c r="G606" s="36" t="s">
        <v>892</v>
      </c>
      <c r="H606" s="28">
        <v>74046</v>
      </c>
      <c r="I606" s="53">
        <f>INDEX($I:$I,MATCH($H606,$C:$C,0))</f>
        <v>600</v>
      </c>
      <c r="J606" s="5" t="s">
        <v>3410</v>
      </c>
      <c r="K606" s="56">
        <f>INDEX($K:$K,MATCH($H606,$C:$C,0))+I606</f>
        <v>3450</v>
      </c>
      <c r="L606" s="14">
        <f>VLOOKUP(K606,Наценка!$A$1:$B$8,2,1)</f>
        <v>1.4</v>
      </c>
      <c r="M606" s="56">
        <f>INDEX($M:$M,MATCH($H606,$C:$C,0))+I606*$M$2</f>
        <v>4770</v>
      </c>
      <c r="N606" s="57">
        <f t="shared" si="78"/>
        <v>4790</v>
      </c>
      <c r="O606" s="72">
        <f>VLOOKUP($B606,'Выгр Торг'!$B:$P,O$1,0)</f>
        <v>3450</v>
      </c>
      <c r="P606" s="72">
        <f>VLOOKUP($B606,'Выгр Торг'!$B:$P,P$1,0)</f>
        <v>4890</v>
      </c>
      <c r="Q606" s="42">
        <f t="shared" si="79"/>
        <v>0</v>
      </c>
      <c r="R606" s="42">
        <f t="shared" si="80"/>
        <v>100</v>
      </c>
      <c r="S606" s="85">
        <f t="shared" si="77"/>
        <v>4790</v>
      </c>
      <c r="T606" s="60" t="str">
        <f>IFERROR(VLOOKUP($B606,'Из ГУГЛа'!$B:$G,4,0)*U606+V606,VLOOKUP($B606,'Из ГУГЛа'!$B:$G,4,0))</f>
        <v/>
      </c>
      <c r="U606" s="15">
        <v>1</v>
      </c>
      <c r="V606" s="59"/>
      <c r="W606" s="74">
        <f t="shared" si="81"/>
        <v>0.38840579710144918</v>
      </c>
      <c r="X606" s="74" t="str">
        <f t="shared" si="82"/>
        <v/>
      </c>
      <c r="Y606" s="74" t="str">
        <f t="shared" si="83"/>
        <v/>
      </c>
      <c r="Z606" s="78" t="s">
        <v>2579</v>
      </c>
    </row>
    <row r="607" spans="1:26" ht="75" x14ac:dyDescent="0.25">
      <c r="A607" s="71" t="str">
        <f>INDEX('Выгр Торг'!$A:$A,MATCH($B607,'Выгр Торг'!$B:$B,0))</f>
        <v>Боковые зеркала "АТП" (обогрев, электропривод, повторитель в стиле Лексус ПЛАЗМА) для ВАЗ 2110-2112, Лада Приора</v>
      </c>
      <c r="B607" s="88">
        <v>137685</v>
      </c>
      <c r="C607" s="72">
        <f>VLOOKUP($B607,'Выгр Торг'!$B:$P,C$1,0)</f>
        <v>121665</v>
      </c>
      <c r="D607" s="71" t="str">
        <f>VLOOKUP($B607,'Выгр Торг'!$B:$P,D$1,0)</f>
        <v>Боковые зеркала "АТП" (обогрев, электропривод, повторитель в стиле Лексус ПЛАЗМА) для ВАЗ 2110-2112, Лада Приора (В цвет, Полюс мира (серо-коричневый, 615))</v>
      </c>
      <c r="E607" s="72" t="str">
        <f>VLOOKUP($B607,'Выгр Торг'!$B:$P,E$1,0)</f>
        <v>Y</v>
      </c>
      <c r="F607" s="72" t="str">
        <f>VLOOKUP($B607,'Выгр Торг'!$B:$P,F$1,0)</f>
        <v>1</v>
      </c>
      <c r="G607" s="36" t="s">
        <v>892</v>
      </c>
      <c r="H607" s="28">
        <v>74046</v>
      </c>
      <c r="I607" s="53">
        <f>INDEX($I:$I,MATCH($H607,$C:$C,0))</f>
        <v>600</v>
      </c>
      <c r="J607" s="5" t="s">
        <v>3410</v>
      </c>
      <c r="K607" s="56">
        <f>INDEX($K:$K,MATCH($H607,$C:$C,0))+I607</f>
        <v>3450</v>
      </c>
      <c r="L607" s="14">
        <f>VLOOKUP(K607,Наценка!$A$1:$B$8,2,1)</f>
        <v>1.4</v>
      </c>
      <c r="M607" s="56">
        <f>INDEX($M:$M,MATCH($H607,$C:$C,0))+I607*$M$2</f>
        <v>4770</v>
      </c>
      <c r="N607" s="57">
        <f t="shared" si="78"/>
        <v>4790</v>
      </c>
      <c r="O607" s="72">
        <f>VLOOKUP($B607,'Выгр Торг'!$B:$P,O$1,0)</f>
        <v>3450</v>
      </c>
      <c r="P607" s="72">
        <f>VLOOKUP($B607,'Выгр Торг'!$B:$P,P$1,0)</f>
        <v>4890</v>
      </c>
      <c r="Q607" s="42">
        <f t="shared" si="79"/>
        <v>0</v>
      </c>
      <c r="R607" s="42">
        <f t="shared" si="80"/>
        <v>100</v>
      </c>
      <c r="S607" s="85">
        <f t="shared" si="77"/>
        <v>4790</v>
      </c>
      <c r="T607" s="60" t="str">
        <f>IFERROR(VLOOKUP($B607,'Из ГУГЛа'!$B:$G,4,0)*U607+V607,VLOOKUP($B607,'Из ГУГЛа'!$B:$G,4,0))</f>
        <v/>
      </c>
      <c r="U607" s="15">
        <v>1</v>
      </c>
      <c r="V607" s="59"/>
      <c r="W607" s="74">
        <f t="shared" si="81"/>
        <v>0.38840579710144918</v>
      </c>
      <c r="X607" s="74" t="str">
        <f t="shared" si="82"/>
        <v/>
      </c>
      <c r="Y607" s="74" t="str">
        <f t="shared" si="83"/>
        <v/>
      </c>
      <c r="Z607" s="78" t="s">
        <v>2579</v>
      </c>
    </row>
    <row r="608" spans="1:26" ht="75" x14ac:dyDescent="0.25">
      <c r="A608" s="71" t="str">
        <f>INDEX('Выгр Торг'!$A:$A,MATCH($B608,'Выгр Торг'!$B:$B,0))</f>
        <v>Боковые зеркала "АТП" (обогрев, электропривод, повторитель в стиле Лексус ПЛАЗМА) для ВАЗ 2110-2112, Лада Приора</v>
      </c>
      <c r="B608" s="88">
        <v>137686</v>
      </c>
      <c r="C608" s="72">
        <f>VLOOKUP($B608,'Выгр Торг'!$B:$P,C$1,0)</f>
        <v>121666</v>
      </c>
      <c r="D608" s="71" t="str">
        <f>VLOOKUP($B608,'Выгр Торг'!$B:$P,D$1,0)</f>
        <v>Боковые зеркала "АТП" (обогрев, электропривод, повторитель в стиле Лексус ПЛАЗМА) для ВАЗ 2110-2112, Лада Приора (В цвет, Портвейн (темно-вишневый металлик, 192))</v>
      </c>
      <c r="E608" s="72" t="str">
        <f>VLOOKUP($B608,'Выгр Торг'!$B:$P,E$1,0)</f>
        <v>Y</v>
      </c>
      <c r="F608" s="72" t="str">
        <f>VLOOKUP($B608,'Выгр Торг'!$B:$P,F$1,0)</f>
        <v>1</v>
      </c>
      <c r="G608" s="36" t="s">
        <v>892</v>
      </c>
      <c r="H608" s="28">
        <v>74046</v>
      </c>
      <c r="I608" s="53">
        <f>INDEX($I:$I,MATCH($H608,$C:$C,0))</f>
        <v>600</v>
      </c>
      <c r="J608" s="5" t="s">
        <v>3410</v>
      </c>
      <c r="K608" s="56">
        <f>INDEX($K:$K,MATCH($H608,$C:$C,0))+I608</f>
        <v>3450</v>
      </c>
      <c r="L608" s="14">
        <f>VLOOKUP(K608,Наценка!$A$1:$B$8,2,1)</f>
        <v>1.4</v>
      </c>
      <c r="M608" s="56">
        <f>INDEX($M:$M,MATCH($H608,$C:$C,0))+I608*$M$2</f>
        <v>4770</v>
      </c>
      <c r="N608" s="57">
        <f t="shared" si="78"/>
        <v>4790</v>
      </c>
      <c r="O608" s="72">
        <f>VLOOKUP($B608,'Выгр Торг'!$B:$P,O$1,0)</f>
        <v>3450</v>
      </c>
      <c r="P608" s="72">
        <f>VLOOKUP($B608,'Выгр Торг'!$B:$P,P$1,0)</f>
        <v>4890</v>
      </c>
      <c r="Q608" s="42">
        <f t="shared" si="79"/>
        <v>0</v>
      </c>
      <c r="R608" s="42">
        <f t="shared" si="80"/>
        <v>100</v>
      </c>
      <c r="S608" s="85">
        <f t="shared" si="77"/>
        <v>4790</v>
      </c>
      <c r="T608" s="60" t="str">
        <f>IFERROR(VLOOKUP($B608,'Из ГУГЛа'!$B:$G,4,0)*U608+V608,VLOOKUP($B608,'Из ГУГЛа'!$B:$G,4,0))</f>
        <v/>
      </c>
      <c r="U608" s="15">
        <v>1</v>
      </c>
      <c r="V608" s="59"/>
      <c r="W608" s="74">
        <f t="shared" si="81"/>
        <v>0.38840579710144918</v>
      </c>
      <c r="X608" s="74" t="str">
        <f t="shared" si="82"/>
        <v/>
      </c>
      <c r="Y608" s="74" t="str">
        <f t="shared" si="83"/>
        <v/>
      </c>
      <c r="Z608" s="78" t="s">
        <v>2579</v>
      </c>
    </row>
    <row r="609" spans="1:28" ht="75" x14ac:dyDescent="0.25">
      <c r="A609" s="71" t="str">
        <f>INDEX('Выгр Торг'!$A:$A,MATCH($B609,'Выгр Торг'!$B:$B,0))</f>
        <v>Боковые зеркала "АТП" (обогрев, электропривод, повторитель в стиле Лексус ПЛАЗМА) для ВАЗ 2110-2112, Лада Приора</v>
      </c>
      <c r="B609" s="88">
        <v>137687</v>
      </c>
      <c r="C609" s="72">
        <f>VLOOKUP($B609,'Выгр Торг'!$B:$P,C$1,0)</f>
        <v>121667</v>
      </c>
      <c r="D609" s="71" t="str">
        <f>VLOOKUP($B609,'Выгр Торг'!$B:$P,D$1,0)</f>
        <v>Боковые зеркала "АТП" (обогрев, электропривод, повторитель в стиле Лексус ПЛАЗМА) для ВАЗ 2110-2112, Лада Приора (В цвет, Приз (серебристо-бежевый, 276))</v>
      </c>
      <c r="E609" s="72" t="str">
        <f>VLOOKUP($B609,'Выгр Торг'!$B:$P,E$1,0)</f>
        <v>Y</v>
      </c>
      <c r="F609" s="72" t="str">
        <f>VLOOKUP($B609,'Выгр Торг'!$B:$P,F$1,0)</f>
        <v>1</v>
      </c>
      <c r="G609" s="36" t="s">
        <v>892</v>
      </c>
      <c r="H609" s="28">
        <v>74046</v>
      </c>
      <c r="I609" s="53">
        <f>INDEX($I:$I,MATCH($H609,$C:$C,0))</f>
        <v>600</v>
      </c>
      <c r="J609" s="5" t="s">
        <v>3410</v>
      </c>
      <c r="K609" s="56">
        <f>INDEX($K:$K,MATCH($H609,$C:$C,0))+I609</f>
        <v>3450</v>
      </c>
      <c r="L609" s="14">
        <f>VLOOKUP(K609,Наценка!$A$1:$B$8,2,1)</f>
        <v>1.4</v>
      </c>
      <c r="M609" s="56">
        <f>INDEX($M:$M,MATCH($H609,$C:$C,0))+I609*$M$2</f>
        <v>4770</v>
      </c>
      <c r="N609" s="57">
        <f t="shared" si="78"/>
        <v>4790</v>
      </c>
      <c r="O609" s="72">
        <f>VLOOKUP($B609,'Выгр Торг'!$B:$P,O$1,0)</f>
        <v>3450</v>
      </c>
      <c r="P609" s="72">
        <f>VLOOKUP($B609,'Выгр Торг'!$B:$P,P$1,0)</f>
        <v>4890</v>
      </c>
      <c r="Q609" s="42">
        <f t="shared" si="79"/>
        <v>0</v>
      </c>
      <c r="R609" s="42">
        <f t="shared" si="80"/>
        <v>100</v>
      </c>
      <c r="S609" s="85">
        <f t="shared" si="77"/>
        <v>4790</v>
      </c>
      <c r="T609" s="60" t="str">
        <f>IFERROR(VLOOKUP($B609,'Из ГУГЛа'!$B:$G,4,0)*U609+V609,VLOOKUP($B609,'Из ГУГЛа'!$B:$G,4,0))</f>
        <v/>
      </c>
      <c r="U609" s="15">
        <v>1</v>
      </c>
      <c r="V609" s="59"/>
      <c r="W609" s="74">
        <f t="shared" si="81"/>
        <v>0.38840579710144918</v>
      </c>
      <c r="X609" s="74" t="str">
        <f t="shared" si="82"/>
        <v/>
      </c>
      <c r="Y609" s="74" t="str">
        <f t="shared" si="83"/>
        <v/>
      </c>
      <c r="Z609" s="78" t="s">
        <v>2579</v>
      </c>
    </row>
    <row r="610" spans="1:28" ht="75" x14ac:dyDescent="0.25">
      <c r="A610" s="71" t="str">
        <f>INDEX('Выгр Торг'!$A:$A,MATCH($B610,'Выгр Торг'!$B:$B,0))</f>
        <v>Боковые зеркала "АТП" (обогрев, электропривод, повторитель в стиле Лексус ПЛАЗМА) для ВАЗ 2110-2112, Лада Приора</v>
      </c>
      <c r="B610" s="88">
        <v>137688</v>
      </c>
      <c r="C610" s="72">
        <f>VLOOKUP($B610,'Выгр Торг'!$B:$P,C$1,0)</f>
        <v>121668</v>
      </c>
      <c r="D610" s="71" t="str">
        <f>VLOOKUP($B610,'Выгр Торг'!$B:$P,D$1,0)</f>
        <v>Боковые зеркала "АТП" (обогрев, электропривод, повторитель в стиле Лексус ПЛАЗМА) для ВАЗ 2110-2112, Лада Приора (В цвет, Рапсодия (серебристо-ярко-синий, 448))</v>
      </c>
      <c r="E610" s="72" t="str">
        <f>VLOOKUP($B610,'Выгр Торг'!$B:$P,E$1,0)</f>
        <v>Y</v>
      </c>
      <c r="F610" s="72" t="str">
        <f>VLOOKUP($B610,'Выгр Торг'!$B:$P,F$1,0)</f>
        <v>1</v>
      </c>
      <c r="G610" s="36" t="s">
        <v>892</v>
      </c>
      <c r="H610" s="28">
        <v>74046</v>
      </c>
      <c r="I610" s="53">
        <f>INDEX($I:$I,MATCH($H610,$C:$C,0))</f>
        <v>600</v>
      </c>
      <c r="J610" s="5" t="s">
        <v>3410</v>
      </c>
      <c r="K610" s="56">
        <f>INDEX($K:$K,MATCH($H610,$C:$C,0))+I610</f>
        <v>3450</v>
      </c>
      <c r="L610" s="14">
        <f>VLOOKUP(K610,Наценка!$A$1:$B$8,2,1)</f>
        <v>1.4</v>
      </c>
      <c r="M610" s="56">
        <f>INDEX($M:$M,MATCH($H610,$C:$C,0))+I610*$M$2</f>
        <v>4770</v>
      </c>
      <c r="N610" s="57">
        <f t="shared" si="78"/>
        <v>4790</v>
      </c>
      <c r="O610" s="72">
        <f>VLOOKUP($B610,'Выгр Торг'!$B:$P,O$1,0)</f>
        <v>3450</v>
      </c>
      <c r="P610" s="72">
        <f>VLOOKUP($B610,'Выгр Торг'!$B:$P,P$1,0)</f>
        <v>4890</v>
      </c>
      <c r="Q610" s="42">
        <f t="shared" si="79"/>
        <v>0</v>
      </c>
      <c r="R610" s="42">
        <f t="shared" si="80"/>
        <v>100</v>
      </c>
      <c r="S610" s="85">
        <f t="shared" si="77"/>
        <v>4790</v>
      </c>
      <c r="T610" s="60" t="str">
        <f>IFERROR(VLOOKUP($B610,'Из ГУГЛа'!$B:$G,4,0)*U610+V610,VLOOKUP($B610,'Из ГУГЛа'!$B:$G,4,0))</f>
        <v/>
      </c>
      <c r="U610" s="15">
        <v>1</v>
      </c>
      <c r="V610" s="59"/>
      <c r="W610" s="74">
        <f t="shared" si="81"/>
        <v>0.38840579710144918</v>
      </c>
      <c r="X610" s="74" t="str">
        <f t="shared" si="82"/>
        <v/>
      </c>
      <c r="Y610" s="74" t="str">
        <f t="shared" si="83"/>
        <v/>
      </c>
      <c r="Z610" s="78" t="s">
        <v>2579</v>
      </c>
    </row>
    <row r="611" spans="1:28" ht="75" x14ac:dyDescent="0.25">
      <c r="A611" s="71" t="str">
        <f>INDEX('Выгр Торг'!$A:$A,MATCH($B611,'Выгр Торг'!$B:$B,0))</f>
        <v>Боковые зеркала "АТП" (обогрев, электропривод, повторитель в стиле Лексус ПЛАЗМА) для ВАЗ 2110-2112, Лада Приора</v>
      </c>
      <c r="B611" s="88">
        <v>137689</v>
      </c>
      <c r="C611" s="72">
        <f>VLOOKUP($B611,'Выгр Торг'!$B:$P,C$1,0)</f>
        <v>121669</v>
      </c>
      <c r="D611" s="71" t="str">
        <f>VLOOKUP($B611,'Выгр Торг'!$B:$P,D$1,0)</f>
        <v>Боковые зеркала "АТП" (обогрев, электропривод, повторитель в стиле Лексус ПЛАЗМА) для ВАЗ 2110-2112, Лада Приора (В цвет, Робин гуд (черный с изумрудно-зеленым отливом, 391))</v>
      </c>
      <c r="E611" s="72" t="str">
        <f>VLOOKUP($B611,'Выгр Торг'!$B:$P,E$1,0)</f>
        <v>Y</v>
      </c>
      <c r="F611" s="72" t="str">
        <f>VLOOKUP($B611,'Выгр Торг'!$B:$P,F$1,0)</f>
        <v>1</v>
      </c>
      <c r="G611" s="36" t="s">
        <v>892</v>
      </c>
      <c r="H611" s="28">
        <v>74046</v>
      </c>
      <c r="I611" s="53">
        <f>INDEX($I:$I,MATCH($H611,$C:$C,0))</f>
        <v>600</v>
      </c>
      <c r="J611" s="5" t="s">
        <v>3410</v>
      </c>
      <c r="K611" s="56">
        <f>INDEX($K:$K,MATCH($H611,$C:$C,0))+I611</f>
        <v>3450</v>
      </c>
      <c r="L611" s="14">
        <f>VLOOKUP(K611,Наценка!$A$1:$B$8,2,1)</f>
        <v>1.4</v>
      </c>
      <c r="M611" s="56">
        <f>INDEX($M:$M,MATCH($H611,$C:$C,0))+I611*$M$2</f>
        <v>4770</v>
      </c>
      <c r="N611" s="57">
        <f t="shared" si="78"/>
        <v>4790</v>
      </c>
      <c r="O611" s="72">
        <f>VLOOKUP($B611,'Выгр Торг'!$B:$P,O$1,0)</f>
        <v>3450</v>
      </c>
      <c r="P611" s="72">
        <f>VLOOKUP($B611,'Выгр Торг'!$B:$P,P$1,0)</f>
        <v>4890</v>
      </c>
      <c r="Q611" s="42">
        <f t="shared" si="79"/>
        <v>0</v>
      </c>
      <c r="R611" s="42">
        <f t="shared" si="80"/>
        <v>100</v>
      </c>
      <c r="S611" s="85">
        <f t="shared" si="77"/>
        <v>4790</v>
      </c>
      <c r="T611" s="60" t="str">
        <f>IFERROR(VLOOKUP($B611,'Из ГУГЛа'!$B:$G,4,0)*U611+V611,VLOOKUP($B611,'Из ГУГЛа'!$B:$G,4,0))</f>
        <v/>
      </c>
      <c r="U611" s="15">
        <v>1</v>
      </c>
      <c r="V611" s="59"/>
      <c r="W611" s="74">
        <f t="shared" si="81"/>
        <v>0.38840579710144918</v>
      </c>
      <c r="X611" s="74" t="str">
        <f t="shared" si="82"/>
        <v/>
      </c>
      <c r="Y611" s="74" t="str">
        <f t="shared" si="83"/>
        <v/>
      </c>
      <c r="Z611" s="78" t="s">
        <v>2579</v>
      </c>
    </row>
    <row r="612" spans="1:28" ht="75" x14ac:dyDescent="0.25">
      <c r="A612" s="71" t="str">
        <f>INDEX('Выгр Торг'!$A:$A,MATCH($B612,'Выгр Торг'!$B:$B,0))</f>
        <v>Боковые зеркала "АТП" (обогрев, электропривод, повторитель в стиле Лексус ПЛАЗМА) для ВАЗ 2110-2112, Лада Приора</v>
      </c>
      <c r="B612" s="88">
        <v>137690</v>
      </c>
      <c r="C612" s="72">
        <f>VLOOKUP($B612,'Выгр Торг'!$B:$P,C$1,0)</f>
        <v>121670</v>
      </c>
      <c r="D612" s="71" t="str">
        <f>VLOOKUP($B612,'Выгр Торг'!$B:$P,D$1,0)</f>
        <v>Боковые зеркала "АТП" (обогрев, электропривод, повторитель в стиле Лексус ПЛАЗМА) для ВАЗ 2110-2112, Лада Приора (В цвет, Снежная королева (серебристый, 690))</v>
      </c>
      <c r="E612" s="72" t="str">
        <f>VLOOKUP($B612,'Выгр Торг'!$B:$P,E$1,0)</f>
        <v>Y</v>
      </c>
      <c r="F612" s="72" t="str">
        <f>VLOOKUP($B612,'Выгр Торг'!$B:$P,F$1,0)</f>
        <v>1</v>
      </c>
      <c r="G612" s="36" t="s">
        <v>892</v>
      </c>
      <c r="H612" s="28">
        <v>74046</v>
      </c>
      <c r="I612" s="53">
        <f>INDEX($I:$I,MATCH($H612,$C:$C,0))</f>
        <v>600</v>
      </c>
      <c r="J612" s="5" t="s">
        <v>3410</v>
      </c>
      <c r="K612" s="56">
        <f>INDEX($K:$K,MATCH($H612,$C:$C,0))+I612</f>
        <v>3450</v>
      </c>
      <c r="L612" s="14">
        <f>VLOOKUP(K612,Наценка!$A$1:$B$8,2,1)</f>
        <v>1.4</v>
      </c>
      <c r="M612" s="56">
        <f>INDEX($M:$M,MATCH($H612,$C:$C,0))+I612*$M$2</f>
        <v>4770</v>
      </c>
      <c r="N612" s="57">
        <f t="shared" si="78"/>
        <v>4790</v>
      </c>
      <c r="O612" s="72">
        <f>VLOOKUP($B612,'Выгр Торг'!$B:$P,O$1,0)</f>
        <v>3450</v>
      </c>
      <c r="P612" s="72">
        <f>VLOOKUP($B612,'Выгр Торг'!$B:$P,P$1,0)</f>
        <v>4890</v>
      </c>
      <c r="Q612" s="42">
        <f t="shared" si="79"/>
        <v>0</v>
      </c>
      <c r="R612" s="42">
        <f t="shared" si="80"/>
        <v>100</v>
      </c>
      <c r="S612" s="85">
        <f t="shared" si="77"/>
        <v>4790</v>
      </c>
      <c r="T612" s="60" t="str">
        <f>IFERROR(VLOOKUP($B612,'Из ГУГЛа'!$B:$G,4,0)*U612+V612,VLOOKUP($B612,'Из ГУГЛа'!$B:$G,4,0))</f>
        <v/>
      </c>
      <c r="U612" s="15">
        <v>1</v>
      </c>
      <c r="V612" s="59"/>
      <c r="W612" s="74">
        <f t="shared" si="81"/>
        <v>0.38840579710144918</v>
      </c>
      <c r="X612" s="74" t="str">
        <f t="shared" si="82"/>
        <v/>
      </c>
      <c r="Y612" s="74" t="str">
        <f t="shared" si="83"/>
        <v/>
      </c>
      <c r="Z612" s="78" t="s">
        <v>2579</v>
      </c>
    </row>
    <row r="613" spans="1:28" ht="75" x14ac:dyDescent="0.25">
      <c r="A613" s="71" t="str">
        <f>INDEX('Выгр Торг'!$A:$A,MATCH($B613,'Выгр Торг'!$B:$B,0))</f>
        <v>Боковые зеркала "АТП" (обогрев, электропривод, повторитель в стиле Лексус ПЛАЗМА) для ВАЗ 2110-2112, Лада Приора</v>
      </c>
      <c r="B613" s="88">
        <v>137691</v>
      </c>
      <c r="C613" s="72">
        <f>VLOOKUP($B613,'Выгр Торг'!$B:$P,C$1,0)</f>
        <v>121671</v>
      </c>
      <c r="D613" s="71" t="str">
        <f>VLOOKUP($B613,'Выгр Торг'!$B:$P,D$1,0)</f>
        <v>Боковые зеркала "АТП" (обогрев, электропривод, повторитель в стиле Лексус ПЛАЗМА) для ВАЗ 2110-2112, Лада Приора (В цвет, Сочи (серебристо-серо-зеленоватый, 360))</v>
      </c>
      <c r="E613" s="72" t="str">
        <f>VLOOKUP($B613,'Выгр Торг'!$B:$P,E$1,0)</f>
        <v>Y</v>
      </c>
      <c r="F613" s="72" t="str">
        <f>VLOOKUP($B613,'Выгр Торг'!$B:$P,F$1,0)</f>
        <v>1</v>
      </c>
      <c r="G613" s="36" t="s">
        <v>892</v>
      </c>
      <c r="H613" s="28">
        <v>74046</v>
      </c>
      <c r="I613" s="53">
        <f>INDEX($I:$I,MATCH($H613,$C:$C,0))</f>
        <v>600</v>
      </c>
      <c r="J613" s="5" t="s">
        <v>3410</v>
      </c>
      <c r="K613" s="56">
        <f>INDEX($K:$K,MATCH($H613,$C:$C,0))+I613</f>
        <v>3450</v>
      </c>
      <c r="L613" s="14">
        <f>VLOOKUP(K613,Наценка!$A$1:$B$8,2,1)</f>
        <v>1.4</v>
      </c>
      <c r="M613" s="56">
        <f>INDEX($M:$M,MATCH($H613,$C:$C,0))+I613*$M$2</f>
        <v>4770</v>
      </c>
      <c r="N613" s="57">
        <f t="shared" si="78"/>
        <v>4790</v>
      </c>
      <c r="O613" s="72">
        <f>VLOOKUP($B613,'Выгр Торг'!$B:$P,O$1,0)</f>
        <v>3450</v>
      </c>
      <c r="P613" s="72">
        <f>VLOOKUP($B613,'Выгр Торг'!$B:$P,P$1,0)</f>
        <v>4890</v>
      </c>
      <c r="Q613" s="42">
        <f t="shared" si="79"/>
        <v>0</v>
      </c>
      <c r="R613" s="42">
        <f t="shared" si="80"/>
        <v>100</v>
      </c>
      <c r="S613" s="85">
        <f t="shared" si="77"/>
        <v>4790</v>
      </c>
      <c r="T613" s="60" t="str">
        <f>IFERROR(VLOOKUP($B613,'Из ГУГЛа'!$B:$G,4,0)*U613+V613,VLOOKUP($B613,'Из ГУГЛа'!$B:$G,4,0))</f>
        <v/>
      </c>
      <c r="U613" s="15">
        <v>1</v>
      </c>
      <c r="V613" s="59"/>
      <c r="W613" s="74">
        <f t="shared" si="81"/>
        <v>0.38840579710144918</v>
      </c>
      <c r="X613" s="74" t="str">
        <f t="shared" si="82"/>
        <v/>
      </c>
      <c r="Y613" s="74" t="str">
        <f t="shared" si="83"/>
        <v/>
      </c>
      <c r="Z613" s="78" t="s">
        <v>2579</v>
      </c>
    </row>
    <row r="614" spans="1:28" ht="75" x14ac:dyDescent="0.25">
      <c r="A614" s="71" t="str">
        <f>INDEX('Выгр Торг'!$A:$A,MATCH($B614,'Выгр Торг'!$B:$B,0))</f>
        <v>Боковые зеркала "АТП" (обогрев, электропривод, повторитель в стиле Лексус ПЛАЗМА) для ВАЗ 2110-2112, Лада Приора</v>
      </c>
      <c r="B614" s="88">
        <v>137692</v>
      </c>
      <c r="C614" s="72">
        <f>VLOOKUP($B614,'Выгр Торг'!$B:$P,C$1,0)</f>
        <v>121672</v>
      </c>
      <c r="D614" s="71" t="str">
        <f>VLOOKUP($B614,'Выгр Торг'!$B:$P,D$1,0)</f>
        <v>Боковые зеркала "АТП" (обогрев, электропривод, повторитель в стиле Лексус ПЛАЗМА) для ВАЗ 2110-2112, Лада Приора (В цвет, Талая вода (светло-серый, 206))</v>
      </c>
      <c r="E614" s="72" t="str">
        <f>VLOOKUP($B614,'Выгр Торг'!$B:$P,E$1,0)</f>
        <v>Y</v>
      </c>
      <c r="F614" s="72" t="str">
        <f>VLOOKUP($B614,'Выгр Торг'!$B:$P,F$1,0)</f>
        <v>1</v>
      </c>
      <c r="G614" s="36" t="s">
        <v>892</v>
      </c>
      <c r="H614" s="28">
        <v>74046</v>
      </c>
      <c r="I614" s="53">
        <f>INDEX($I:$I,MATCH($H614,$C:$C,0))</f>
        <v>600</v>
      </c>
      <c r="J614" s="5" t="s">
        <v>3410</v>
      </c>
      <c r="K614" s="56">
        <f>INDEX($K:$K,MATCH($H614,$C:$C,0))+I614</f>
        <v>3450</v>
      </c>
      <c r="L614" s="14">
        <f>VLOOKUP(K614,Наценка!$A$1:$B$8,2,1)</f>
        <v>1.4</v>
      </c>
      <c r="M614" s="56">
        <f>INDEX($M:$M,MATCH($H614,$C:$C,0))+I614*$M$2</f>
        <v>4770</v>
      </c>
      <c r="N614" s="57">
        <f t="shared" si="78"/>
        <v>4790</v>
      </c>
      <c r="O614" s="72">
        <f>VLOOKUP($B614,'Выгр Торг'!$B:$P,O$1,0)</f>
        <v>3450</v>
      </c>
      <c r="P614" s="72">
        <f>VLOOKUP($B614,'Выгр Торг'!$B:$P,P$1,0)</f>
        <v>4890</v>
      </c>
      <c r="Q614" s="42">
        <f t="shared" si="79"/>
        <v>0</v>
      </c>
      <c r="R614" s="42">
        <f t="shared" si="80"/>
        <v>100</v>
      </c>
      <c r="S614" s="85">
        <f t="shared" si="77"/>
        <v>4790</v>
      </c>
      <c r="T614" s="60" t="str">
        <f>IFERROR(VLOOKUP($B614,'Из ГУГЛа'!$B:$G,4,0)*U614+V614,VLOOKUP($B614,'Из ГУГЛа'!$B:$G,4,0))</f>
        <v/>
      </c>
      <c r="U614" s="15">
        <v>1</v>
      </c>
      <c r="V614" s="59"/>
      <c r="W614" s="74">
        <f t="shared" si="81"/>
        <v>0.38840579710144918</v>
      </c>
      <c r="X614" s="74" t="str">
        <f t="shared" si="82"/>
        <v/>
      </c>
      <c r="Y614" s="74" t="str">
        <f t="shared" si="83"/>
        <v/>
      </c>
      <c r="Z614" s="78" t="s">
        <v>2579</v>
      </c>
    </row>
    <row r="615" spans="1:28" ht="75" x14ac:dyDescent="0.25">
      <c r="A615" s="71" t="str">
        <f>INDEX('Выгр Торг'!$A:$A,MATCH($B615,'Выгр Торг'!$B:$B,0))</f>
        <v>Боковые зеркала "АТП" (обогрев, электропривод, повторитель в стиле Лексус ПЛАЗМА) для ВАЗ 2110-2112, Лада Приора</v>
      </c>
      <c r="B615" s="88">
        <v>137693</v>
      </c>
      <c r="C615" s="72">
        <f>VLOOKUP($B615,'Выгр Торг'!$B:$P,C$1,0)</f>
        <v>121673</v>
      </c>
      <c r="D615" s="71" t="str">
        <f>VLOOKUP($B615,'Выгр Торг'!$B:$P,D$1,0)</f>
        <v>Боковые зеркала "АТП" (обогрев, электропривод, повторитель в стиле Лексус ПЛАЗМА) для ВАЗ 2110-2112, Лада Приора (В цвет, Терра (коричневый, 507))</v>
      </c>
      <c r="E615" s="72" t="str">
        <f>VLOOKUP($B615,'Выгр Торг'!$B:$P,E$1,0)</f>
        <v>Y</v>
      </c>
      <c r="F615" s="72" t="str">
        <f>VLOOKUP($B615,'Выгр Торг'!$B:$P,F$1,0)</f>
        <v>1</v>
      </c>
      <c r="G615" s="36" t="s">
        <v>892</v>
      </c>
      <c r="H615" s="28">
        <v>74046</v>
      </c>
      <c r="I615" s="53">
        <f>INDEX($I:$I,MATCH($H615,$C:$C,0))</f>
        <v>600</v>
      </c>
      <c r="J615" s="5" t="s">
        <v>3410</v>
      </c>
      <c r="K615" s="56">
        <f>INDEX($K:$K,MATCH($H615,$C:$C,0))+I615</f>
        <v>3450</v>
      </c>
      <c r="L615" s="14">
        <f>VLOOKUP(K615,Наценка!$A$1:$B$8,2,1)</f>
        <v>1.4</v>
      </c>
      <c r="M615" s="56">
        <f>INDEX($M:$M,MATCH($H615,$C:$C,0))+I615*$M$2</f>
        <v>4770</v>
      </c>
      <c r="N615" s="57">
        <f t="shared" si="78"/>
        <v>4790</v>
      </c>
      <c r="O615" s="72">
        <f>VLOOKUP($B615,'Выгр Торг'!$B:$P,O$1,0)</f>
        <v>3450</v>
      </c>
      <c r="P615" s="72">
        <f>VLOOKUP($B615,'Выгр Торг'!$B:$P,P$1,0)</f>
        <v>4890</v>
      </c>
      <c r="Q615" s="42">
        <f t="shared" si="79"/>
        <v>0</v>
      </c>
      <c r="R615" s="42">
        <f t="shared" si="80"/>
        <v>100</v>
      </c>
      <c r="S615" s="85">
        <f t="shared" si="77"/>
        <v>4790</v>
      </c>
      <c r="T615" s="60" t="str">
        <f>IFERROR(VLOOKUP($B615,'Из ГУГЛа'!$B:$G,4,0)*U615+V615,VLOOKUP($B615,'Из ГУГЛа'!$B:$G,4,0))</f>
        <v/>
      </c>
      <c r="U615" s="15">
        <v>1</v>
      </c>
      <c r="V615" s="59"/>
      <c r="W615" s="74">
        <f t="shared" si="81"/>
        <v>0.38840579710144918</v>
      </c>
      <c r="X615" s="74" t="str">
        <f t="shared" si="82"/>
        <v/>
      </c>
      <c r="Y615" s="74" t="str">
        <f t="shared" si="83"/>
        <v/>
      </c>
      <c r="Z615" s="78" t="s">
        <v>2579</v>
      </c>
    </row>
    <row r="616" spans="1:28" ht="75" x14ac:dyDescent="0.25">
      <c r="A616" s="71" t="str">
        <f>INDEX('Выгр Торг'!$A:$A,MATCH($B616,'Выгр Торг'!$B:$B,0))</f>
        <v>Боковые зеркала "АТП" (обогрев, электропривод, повторитель в стиле Лексус ПЛАЗМА) для ВАЗ 2110-2112, Лада Приора</v>
      </c>
      <c r="B616" s="88">
        <v>137694</v>
      </c>
      <c r="C616" s="72">
        <f>VLOOKUP($B616,'Выгр Торг'!$B:$P,C$1,0)</f>
        <v>121674</v>
      </c>
      <c r="D616" s="71" t="str">
        <f>VLOOKUP($B616,'Выгр Торг'!$B:$P,D$1,0)</f>
        <v>Боковые зеркала "АТП" (обогрев, электропривод, повторитель в стиле Лексус ПЛАЗМА) для ВАЗ 2110-2112, Лада Приора (В цвет, Триумф (серебристо-красный, 100))</v>
      </c>
      <c r="E616" s="72" t="str">
        <f>VLOOKUP($B616,'Выгр Торг'!$B:$P,E$1,0)</f>
        <v>Y</v>
      </c>
      <c r="F616" s="72" t="str">
        <f>VLOOKUP($B616,'Выгр Торг'!$B:$P,F$1,0)</f>
        <v>1</v>
      </c>
      <c r="G616" s="36" t="s">
        <v>892</v>
      </c>
      <c r="H616" s="28">
        <v>74046</v>
      </c>
      <c r="I616" s="53">
        <f>INDEX($I:$I,MATCH($H616,$C:$C,0))</f>
        <v>600</v>
      </c>
      <c r="J616" s="5" t="s">
        <v>3410</v>
      </c>
      <c r="K616" s="56">
        <f>INDEX($K:$K,MATCH($H616,$C:$C,0))+I616</f>
        <v>3450</v>
      </c>
      <c r="L616" s="14">
        <f>VLOOKUP(K616,Наценка!$A$1:$B$8,2,1)</f>
        <v>1.4</v>
      </c>
      <c r="M616" s="56">
        <f>INDEX($M:$M,MATCH($H616,$C:$C,0))+I616*$M$2</f>
        <v>4770</v>
      </c>
      <c r="N616" s="57">
        <f t="shared" si="78"/>
        <v>4790</v>
      </c>
      <c r="O616" s="72">
        <f>VLOOKUP($B616,'Выгр Торг'!$B:$P,O$1,0)</f>
        <v>3450</v>
      </c>
      <c r="P616" s="72">
        <f>VLOOKUP($B616,'Выгр Торг'!$B:$P,P$1,0)</f>
        <v>4890</v>
      </c>
      <c r="Q616" s="42">
        <f t="shared" si="79"/>
        <v>0</v>
      </c>
      <c r="R616" s="42">
        <f t="shared" si="80"/>
        <v>100</v>
      </c>
      <c r="S616" s="85">
        <f t="shared" si="77"/>
        <v>4790</v>
      </c>
      <c r="T616" s="60" t="str">
        <f>IFERROR(VLOOKUP($B616,'Из ГУГЛа'!$B:$G,4,0)*U616+V616,VLOOKUP($B616,'Из ГУГЛа'!$B:$G,4,0))</f>
        <v/>
      </c>
      <c r="U616" s="15">
        <v>1</v>
      </c>
      <c r="V616" s="59"/>
      <c r="W616" s="74">
        <f t="shared" si="81"/>
        <v>0.38840579710144918</v>
      </c>
      <c r="X616" s="74" t="str">
        <f t="shared" si="82"/>
        <v/>
      </c>
      <c r="Y616" s="74" t="str">
        <f t="shared" si="83"/>
        <v/>
      </c>
      <c r="Z616" s="78" t="s">
        <v>2579</v>
      </c>
    </row>
    <row r="617" spans="1:28" ht="75" x14ac:dyDescent="0.25">
      <c r="A617" s="71" t="str">
        <f>INDEX('Выгр Торг'!$A:$A,MATCH($B617,'Выгр Торг'!$B:$B,0))</f>
        <v>Боковые зеркала "АТП" (обогрев, электропривод, повторитель в стиле Лексус ПЛАЗМА) для ВАЗ 2110-2112, Лада Приора</v>
      </c>
      <c r="B617" s="88">
        <v>137695</v>
      </c>
      <c r="C617" s="72">
        <f>VLOOKUP($B617,'Выгр Торг'!$B:$P,C$1,0)</f>
        <v>121675</v>
      </c>
      <c r="D617" s="71" t="str">
        <f>VLOOKUP($B617,'Выгр Торг'!$B:$P,D$1,0)</f>
        <v>Боковые зеркала "АТП" (обогрев, электропривод, повторитель в стиле Лексус ПЛАЗМА) для ВАЗ 2110-2112, Лада Приора (В цвет, Фея (серебристо-сиреневый, 416))</v>
      </c>
      <c r="E617" s="72" t="str">
        <f>VLOOKUP($B617,'Выгр Торг'!$B:$P,E$1,0)</f>
        <v>Y</v>
      </c>
      <c r="F617" s="72" t="str">
        <f>VLOOKUP($B617,'Выгр Торг'!$B:$P,F$1,0)</f>
        <v>1</v>
      </c>
      <c r="G617" s="36" t="s">
        <v>892</v>
      </c>
      <c r="H617" s="28">
        <v>74046</v>
      </c>
      <c r="I617" s="53">
        <f>INDEX($I:$I,MATCH($H617,$C:$C,0))</f>
        <v>600</v>
      </c>
      <c r="J617" s="5" t="s">
        <v>3410</v>
      </c>
      <c r="K617" s="56">
        <f>INDEX($K:$K,MATCH($H617,$C:$C,0))+I617</f>
        <v>3450</v>
      </c>
      <c r="L617" s="14">
        <f>VLOOKUP(K617,Наценка!$A$1:$B$8,2,1)</f>
        <v>1.4</v>
      </c>
      <c r="M617" s="56">
        <f>INDEX($M:$M,MATCH($H617,$C:$C,0))+I617*$M$2</f>
        <v>4770</v>
      </c>
      <c r="N617" s="57">
        <f t="shared" si="78"/>
        <v>4790</v>
      </c>
      <c r="O617" s="72">
        <f>VLOOKUP($B617,'Выгр Торг'!$B:$P,O$1,0)</f>
        <v>3450</v>
      </c>
      <c r="P617" s="72">
        <f>VLOOKUP($B617,'Выгр Торг'!$B:$P,P$1,0)</f>
        <v>4890</v>
      </c>
      <c r="Q617" s="42">
        <f t="shared" si="79"/>
        <v>0</v>
      </c>
      <c r="R617" s="42">
        <f t="shared" si="80"/>
        <v>100</v>
      </c>
      <c r="S617" s="85">
        <f t="shared" si="77"/>
        <v>4790</v>
      </c>
      <c r="T617" s="60" t="str">
        <f>IFERROR(VLOOKUP($B617,'Из ГУГЛа'!$B:$G,4,0)*U617+V617,VLOOKUP($B617,'Из ГУГЛа'!$B:$G,4,0))</f>
        <v/>
      </c>
      <c r="U617" s="15">
        <v>1</v>
      </c>
      <c r="V617" s="59"/>
      <c r="W617" s="74">
        <f t="shared" si="81"/>
        <v>0.38840579710144918</v>
      </c>
      <c r="X617" s="74" t="str">
        <f t="shared" si="82"/>
        <v/>
      </c>
      <c r="Y617" s="74" t="str">
        <f t="shared" si="83"/>
        <v/>
      </c>
      <c r="Z617" s="78" t="s">
        <v>2579</v>
      </c>
    </row>
    <row r="618" spans="1:28" ht="75" x14ac:dyDescent="0.25">
      <c r="A618" s="71" t="str">
        <f>INDEX('Выгр Торг'!$A:$A,MATCH($B618,'Выгр Торг'!$B:$B,0))</f>
        <v>Боковые зеркала "АТП" (обогрев, электропривод, повторитель в стиле Лексус ПЛАЗМА) для ВАЗ 2110-2112, Лада Приора</v>
      </c>
      <c r="B618" s="88">
        <v>137696</v>
      </c>
      <c r="C618" s="72">
        <f>VLOOKUP($B618,'Выгр Торг'!$B:$P,C$1,0)</f>
        <v>121676</v>
      </c>
      <c r="D618" s="71" t="str">
        <f>VLOOKUP($B618,'Выгр Торг'!$B:$P,D$1,0)</f>
        <v>Боковые зеркала "АТП" (обогрев, электропривод, повторитель в стиле Лексус ПЛАЗМА) для ВАЗ 2110-2112, Лада Приора (В цвет, Цунами (темно-зеленый, 363))</v>
      </c>
      <c r="E618" s="72" t="str">
        <f>VLOOKUP($B618,'Выгр Торг'!$B:$P,E$1,0)</f>
        <v>Y</v>
      </c>
      <c r="F618" s="72" t="str">
        <f>VLOOKUP($B618,'Выгр Торг'!$B:$P,F$1,0)</f>
        <v>1</v>
      </c>
      <c r="G618" s="36" t="s">
        <v>892</v>
      </c>
      <c r="H618" s="28">
        <v>74046</v>
      </c>
      <c r="I618" s="53">
        <f>INDEX($I:$I,MATCH($H618,$C:$C,0))</f>
        <v>600</v>
      </c>
      <c r="J618" s="5" t="s">
        <v>3410</v>
      </c>
      <c r="K618" s="56">
        <f>INDEX($K:$K,MATCH($H618,$C:$C,0))+I618</f>
        <v>3450</v>
      </c>
      <c r="L618" s="14">
        <f>VLOOKUP(K618,Наценка!$A$1:$B$8,2,1)</f>
        <v>1.4</v>
      </c>
      <c r="M618" s="56">
        <f>INDEX($M:$M,MATCH($H618,$C:$C,0))+I618*$M$2</f>
        <v>4770</v>
      </c>
      <c r="N618" s="57">
        <f t="shared" si="78"/>
        <v>4790</v>
      </c>
      <c r="O618" s="72">
        <f>VLOOKUP($B618,'Выгр Торг'!$B:$P,O$1,0)</f>
        <v>3450</v>
      </c>
      <c r="P618" s="72">
        <f>VLOOKUP($B618,'Выгр Торг'!$B:$P,P$1,0)</f>
        <v>4890</v>
      </c>
      <c r="Q618" s="42">
        <f t="shared" si="79"/>
        <v>0</v>
      </c>
      <c r="R618" s="42">
        <f t="shared" si="80"/>
        <v>100</v>
      </c>
      <c r="S618" s="85">
        <f t="shared" si="77"/>
        <v>4790</v>
      </c>
      <c r="T618" s="60" t="str">
        <f>IFERROR(VLOOKUP($B618,'Из ГУГЛа'!$B:$G,4,0)*U618+V618,VLOOKUP($B618,'Из ГУГЛа'!$B:$G,4,0))</f>
        <v/>
      </c>
      <c r="U618" s="15">
        <v>1</v>
      </c>
      <c r="V618" s="59"/>
      <c r="W618" s="74">
        <f t="shared" si="81"/>
        <v>0.38840579710144918</v>
      </c>
      <c r="X618" s="74" t="str">
        <f t="shared" si="82"/>
        <v/>
      </c>
      <c r="Y618" s="74" t="str">
        <f t="shared" si="83"/>
        <v/>
      </c>
      <c r="Z618" s="78" t="s">
        <v>2579</v>
      </c>
    </row>
    <row r="619" spans="1:28" ht="75" x14ac:dyDescent="0.25">
      <c r="A619" s="71" t="str">
        <f>INDEX('Выгр Торг'!$A:$A,MATCH($B619,'Выгр Торг'!$B:$B,0))</f>
        <v>Боковые зеркала "АТП" (с электроприводом и обогревом) для Лада Приора</v>
      </c>
      <c r="B619" s="88">
        <v>137725</v>
      </c>
      <c r="C619" s="72">
        <f>VLOOKUP($B619,'Выгр Торг'!$B:$P,C$1,0)</f>
        <v>155595</v>
      </c>
      <c r="D619" s="71" t="str">
        <f>VLOOKUP($B619,'Выгр Торг'!$B:$P,D$1,0)</f>
        <v>Боковые зеркала "АТП" (с электроприводом и обогревом) для Лада Приора (Без покраски)</v>
      </c>
      <c r="E619" s="72" t="str">
        <f>VLOOKUP($B619,'Выгр Торг'!$B:$P,E$1,0)</f>
        <v>Y</v>
      </c>
      <c r="F619" s="72" t="str">
        <f>VLOOKUP($B619,'Выгр Торг'!$B:$P,F$1,0)</f>
        <v>1</v>
      </c>
      <c r="G619" s="36" t="s">
        <v>22</v>
      </c>
      <c r="H619" s="28">
        <v>155595</v>
      </c>
      <c r="I619" s="52">
        <v>600</v>
      </c>
      <c r="J619" s="5" t="s">
        <v>3410</v>
      </c>
      <c r="K619" s="73">
        <f>O619</f>
        <v>2100</v>
      </c>
      <c r="L619" s="14">
        <f>VLOOKUP(K619,Наценка!$A$1:$B$8,2,1)</f>
        <v>1.4</v>
      </c>
      <c r="M619" s="92">
        <f>Z619-100</f>
        <v>3090</v>
      </c>
      <c r="N619" s="57">
        <f t="shared" si="78"/>
        <v>3090</v>
      </c>
      <c r="O619" s="72">
        <f>VLOOKUP($B619,'Выгр Торг'!$B:$P,O$1,0)</f>
        <v>2100</v>
      </c>
      <c r="P619" s="72">
        <f>VLOOKUP($B619,'Выгр Торг'!$B:$P,P$1,0)</f>
        <v>3190</v>
      </c>
      <c r="Q619" s="42">
        <f t="shared" si="79"/>
        <v>0</v>
      </c>
      <c r="R619" s="42">
        <f t="shared" si="80"/>
        <v>100</v>
      </c>
      <c r="S619" s="85">
        <f t="shared" si="77"/>
        <v>3090</v>
      </c>
      <c r="T619" s="60">
        <f>IFERROR(VLOOKUP($B619,'Из ГУГЛа'!$B:$G,4,0)*U619+V619,VLOOKUP($B619,'Из ГУГЛа'!$B:$G,4,0))</f>
        <v>3190</v>
      </c>
      <c r="U619" s="15">
        <v>1</v>
      </c>
      <c r="V619" s="59"/>
      <c r="W619" s="74">
        <f t="shared" si="81"/>
        <v>0.47142857142857153</v>
      </c>
      <c r="X619" s="74">
        <f t="shared" si="82"/>
        <v>3.1347962382445138E-2</v>
      </c>
      <c r="Y619" s="74">
        <f t="shared" si="83"/>
        <v>0.51904761904761898</v>
      </c>
      <c r="Z619" s="75">
        <v>3190</v>
      </c>
      <c r="AA619" s="4" t="s">
        <v>2576</v>
      </c>
      <c r="AB619" s="20" t="s">
        <v>2596</v>
      </c>
    </row>
    <row r="620" spans="1:28" ht="75" x14ac:dyDescent="0.25">
      <c r="A620" s="71" t="str">
        <f>INDEX('Выгр Торг'!$A:$A,MATCH($B620,'Выгр Торг'!$B:$B,0))</f>
        <v>Боковые зеркала "АТП" (с электроприводом и обогревом) для Лада Приора</v>
      </c>
      <c r="B620" s="88">
        <v>137726</v>
      </c>
      <c r="C620" s="72">
        <f>VLOOKUP($B620,'Выгр Торг'!$B:$P,C$1,0)</f>
        <v>155597</v>
      </c>
      <c r="D620" s="71" t="str">
        <f>VLOOKUP($B620,'Выгр Торг'!$B:$P,D$1,0)</f>
        <v>Боковые зеркала "АТП" (с электроприводом и обогревом) для Лада Приора (В цвет, Альтаир (серебристый светло-серый, 660))</v>
      </c>
      <c r="E620" s="72" t="str">
        <f>VLOOKUP($B620,'Выгр Торг'!$B:$P,E$1,0)</f>
        <v>Y</v>
      </c>
      <c r="F620" s="72" t="str">
        <f>VLOOKUP($B620,'Выгр Торг'!$B:$P,F$1,0)</f>
        <v>1</v>
      </c>
      <c r="G620" s="36" t="s">
        <v>22</v>
      </c>
      <c r="H620" s="28">
        <v>155595</v>
      </c>
      <c r="I620" s="53">
        <f>INDEX($I:$I,MATCH($H620,$C:$C,0))</f>
        <v>600</v>
      </c>
      <c r="J620" s="5" t="s">
        <v>3410</v>
      </c>
      <c r="K620" s="56">
        <f>INDEX($K:$K,MATCH($H620,$C:$C,0))+I620</f>
        <v>2700</v>
      </c>
      <c r="L620" s="14">
        <f>VLOOKUP(K620,Наценка!$A$1:$B$8,2,1)</f>
        <v>1.4</v>
      </c>
      <c r="M620" s="56">
        <f>INDEX($M:$M,MATCH($H620,$C:$C,0))+I620*$M$2</f>
        <v>3870</v>
      </c>
      <c r="N620" s="57">
        <f t="shared" si="78"/>
        <v>3890</v>
      </c>
      <c r="O620" s="72">
        <f>VLOOKUP($B620,'Выгр Торг'!$B:$P,O$1,0)</f>
        <v>2700</v>
      </c>
      <c r="P620" s="72">
        <f>VLOOKUP($B620,'Выгр Торг'!$B:$P,P$1,0)</f>
        <v>3990</v>
      </c>
      <c r="Q620" s="42">
        <f t="shared" si="79"/>
        <v>0</v>
      </c>
      <c r="R620" s="42">
        <f t="shared" si="80"/>
        <v>100</v>
      </c>
      <c r="S620" s="85">
        <f t="shared" si="77"/>
        <v>3890</v>
      </c>
      <c r="T620" s="60" t="str">
        <f>IFERROR(VLOOKUP($B620,'Из ГУГЛа'!$B:$G,4,0)*U620+V620,VLOOKUP($B620,'Из ГУГЛа'!$B:$G,4,0))</f>
        <v/>
      </c>
      <c r="U620" s="15">
        <v>1</v>
      </c>
      <c r="V620" s="59"/>
      <c r="W620" s="74">
        <f t="shared" si="81"/>
        <v>0.44074074074074066</v>
      </c>
      <c r="X620" s="74" t="str">
        <f t="shared" si="82"/>
        <v/>
      </c>
      <c r="Y620" s="74" t="str">
        <f t="shared" si="83"/>
        <v/>
      </c>
      <c r="Z620" s="77" t="s">
        <v>2579</v>
      </c>
    </row>
    <row r="621" spans="1:28" ht="75" x14ac:dyDescent="0.25">
      <c r="A621" s="71" t="str">
        <f>INDEX('Выгр Торг'!$A:$A,MATCH($B621,'Выгр Торг'!$B:$B,0))</f>
        <v>Боковые зеркала "АТП" (с электроприводом и обогревом) для Лада Приора</v>
      </c>
      <c r="B621" s="88">
        <v>137727</v>
      </c>
      <c r="C621" s="72">
        <f>VLOOKUP($B621,'Выгр Торг'!$B:$P,C$1,0)</f>
        <v>155598</v>
      </c>
      <c r="D621" s="71" t="str">
        <f>VLOOKUP($B621,'Выгр Торг'!$B:$P,D$1,0)</f>
        <v>Боковые зеркала "АТП" (с электроприводом и обогревом) для Лада Приора (В цвет, Белое облако (белый, 240))</v>
      </c>
      <c r="E621" s="72" t="str">
        <f>VLOOKUP($B621,'Выгр Торг'!$B:$P,E$1,0)</f>
        <v>Y</v>
      </c>
      <c r="F621" s="72" t="str">
        <f>VLOOKUP($B621,'Выгр Торг'!$B:$P,F$1,0)</f>
        <v>1</v>
      </c>
      <c r="G621" s="36" t="s">
        <v>22</v>
      </c>
      <c r="H621" s="28">
        <v>155595</v>
      </c>
      <c r="I621" s="53">
        <f>INDEX($I:$I,MATCH($H621,$C:$C,0))</f>
        <v>600</v>
      </c>
      <c r="J621" s="5" t="s">
        <v>3410</v>
      </c>
      <c r="K621" s="56">
        <f>INDEX($K:$K,MATCH($H621,$C:$C,0))+I621</f>
        <v>2700</v>
      </c>
      <c r="L621" s="14">
        <f>VLOOKUP(K621,Наценка!$A$1:$B$8,2,1)</f>
        <v>1.4</v>
      </c>
      <c r="M621" s="56">
        <f>INDEX($M:$M,MATCH($H621,$C:$C,0))+I621*$M$2</f>
        <v>3870</v>
      </c>
      <c r="N621" s="57">
        <f t="shared" si="78"/>
        <v>3890</v>
      </c>
      <c r="O621" s="72">
        <f>VLOOKUP($B621,'Выгр Торг'!$B:$P,O$1,0)</f>
        <v>2700</v>
      </c>
      <c r="P621" s="72">
        <f>VLOOKUP($B621,'Выгр Торг'!$B:$P,P$1,0)</f>
        <v>3990</v>
      </c>
      <c r="Q621" s="42">
        <f t="shared" si="79"/>
        <v>0</v>
      </c>
      <c r="R621" s="42">
        <f t="shared" si="80"/>
        <v>100</v>
      </c>
      <c r="S621" s="85">
        <f t="shared" si="77"/>
        <v>3890</v>
      </c>
      <c r="T621" s="60" t="str">
        <f>IFERROR(VLOOKUP($B621,'Из ГУГЛа'!$B:$G,4,0)*U621+V621,VLOOKUP($B621,'Из ГУГЛа'!$B:$G,4,0))</f>
        <v/>
      </c>
      <c r="U621" s="15">
        <v>1</v>
      </c>
      <c r="V621" s="59"/>
      <c r="W621" s="74">
        <f t="shared" si="81"/>
        <v>0.44074074074074066</v>
      </c>
      <c r="X621" s="74" t="str">
        <f t="shared" si="82"/>
        <v/>
      </c>
      <c r="Y621" s="74" t="str">
        <f t="shared" si="83"/>
        <v/>
      </c>
      <c r="Z621" s="77" t="s">
        <v>2579</v>
      </c>
    </row>
    <row r="622" spans="1:28" ht="75" x14ac:dyDescent="0.25">
      <c r="A622" s="71" t="str">
        <f>INDEX('Выгр Торг'!$A:$A,MATCH($B622,'Выгр Торг'!$B:$B,0))</f>
        <v>Боковые зеркала "АТП" (с электроприводом и обогревом) для Лада Приора</v>
      </c>
      <c r="B622" s="88">
        <v>137728</v>
      </c>
      <c r="C622" s="72">
        <f>VLOOKUP($B622,'Выгр Торг'!$B:$P,C$1,0)</f>
        <v>155599</v>
      </c>
      <c r="D622" s="71" t="str">
        <f>VLOOKUP($B622,'Выгр Торг'!$B:$P,D$1,0)</f>
        <v>Боковые зеркала "АТП" (с электроприводом и обогревом) для Лада Приора (В цвет, Борнео (темный серебристо-серый, 633))</v>
      </c>
      <c r="E622" s="72" t="str">
        <f>VLOOKUP($B622,'Выгр Торг'!$B:$P,E$1,0)</f>
        <v>Y</v>
      </c>
      <c r="F622" s="72" t="str">
        <f>VLOOKUP($B622,'Выгр Торг'!$B:$P,F$1,0)</f>
        <v>1</v>
      </c>
      <c r="G622" s="36" t="s">
        <v>22</v>
      </c>
      <c r="H622" s="28">
        <v>155595</v>
      </c>
      <c r="I622" s="53">
        <f>INDEX($I:$I,MATCH($H622,$C:$C,0))</f>
        <v>600</v>
      </c>
      <c r="J622" s="5" t="s">
        <v>3410</v>
      </c>
      <c r="K622" s="56">
        <f>INDEX($K:$K,MATCH($H622,$C:$C,0))+I622</f>
        <v>2700</v>
      </c>
      <c r="L622" s="14">
        <f>VLOOKUP(K622,Наценка!$A$1:$B$8,2,1)</f>
        <v>1.4</v>
      </c>
      <c r="M622" s="56">
        <f>INDEX($M:$M,MATCH($H622,$C:$C,0))+I622*$M$2</f>
        <v>3870</v>
      </c>
      <c r="N622" s="57">
        <f t="shared" si="78"/>
        <v>3890</v>
      </c>
      <c r="O622" s="72">
        <f>VLOOKUP($B622,'Выгр Торг'!$B:$P,O$1,0)</f>
        <v>2700</v>
      </c>
      <c r="P622" s="72">
        <f>VLOOKUP($B622,'Выгр Торг'!$B:$P,P$1,0)</f>
        <v>3990</v>
      </c>
      <c r="Q622" s="42">
        <f t="shared" si="79"/>
        <v>0</v>
      </c>
      <c r="R622" s="42">
        <f t="shared" si="80"/>
        <v>100</v>
      </c>
      <c r="S622" s="85">
        <f t="shared" si="77"/>
        <v>3890</v>
      </c>
      <c r="T622" s="60" t="str">
        <f>IFERROR(VLOOKUP($B622,'Из ГУГЛа'!$B:$G,4,0)*U622+V622,VLOOKUP($B622,'Из ГУГЛа'!$B:$G,4,0))</f>
        <v/>
      </c>
      <c r="U622" s="15">
        <v>1</v>
      </c>
      <c r="V622" s="59"/>
      <c r="W622" s="74">
        <f t="shared" si="81"/>
        <v>0.44074074074074066</v>
      </c>
      <c r="X622" s="74" t="str">
        <f t="shared" si="82"/>
        <v/>
      </c>
      <c r="Y622" s="74" t="str">
        <f t="shared" si="83"/>
        <v/>
      </c>
      <c r="Z622" s="77" t="s">
        <v>2579</v>
      </c>
    </row>
    <row r="623" spans="1:28" ht="75" x14ac:dyDescent="0.25">
      <c r="A623" s="71" t="str">
        <f>INDEX('Выгр Торг'!$A:$A,MATCH($B623,'Выгр Торг'!$B:$B,0))</f>
        <v>Боковые зеркала "АТП" (с электроприводом и обогревом) для Лада Приора</v>
      </c>
      <c r="B623" s="88">
        <v>137729</v>
      </c>
      <c r="C623" s="72">
        <f>VLOOKUP($B623,'Выгр Торг'!$B:$P,C$1,0)</f>
        <v>155600</v>
      </c>
      <c r="D623" s="71" t="str">
        <f>VLOOKUP($B623,'Выгр Торг'!$B:$P,D$1,0)</f>
        <v>Боковые зеркала "АТП" (с электроприводом и обогревом) для Лада Приора (В цвет, Викинг (темно-серый, 655))</v>
      </c>
      <c r="E623" s="72" t="str">
        <f>VLOOKUP($B623,'Выгр Торг'!$B:$P,E$1,0)</f>
        <v>Y</v>
      </c>
      <c r="F623" s="72" t="str">
        <f>VLOOKUP($B623,'Выгр Торг'!$B:$P,F$1,0)</f>
        <v>1</v>
      </c>
      <c r="G623" s="36" t="s">
        <v>22</v>
      </c>
      <c r="H623" s="28">
        <v>155595</v>
      </c>
      <c r="I623" s="53">
        <f>INDEX($I:$I,MATCH($H623,$C:$C,0))</f>
        <v>600</v>
      </c>
      <c r="J623" s="5" t="s">
        <v>3410</v>
      </c>
      <c r="K623" s="56">
        <f>INDEX($K:$K,MATCH($H623,$C:$C,0))+I623</f>
        <v>2700</v>
      </c>
      <c r="L623" s="14">
        <f>VLOOKUP(K623,Наценка!$A$1:$B$8,2,1)</f>
        <v>1.4</v>
      </c>
      <c r="M623" s="56">
        <f>INDEX($M:$M,MATCH($H623,$C:$C,0))+I623*$M$2</f>
        <v>3870</v>
      </c>
      <c r="N623" s="57">
        <f t="shared" si="78"/>
        <v>3890</v>
      </c>
      <c r="O623" s="72">
        <f>VLOOKUP($B623,'Выгр Торг'!$B:$P,O$1,0)</f>
        <v>2700</v>
      </c>
      <c r="P623" s="72">
        <f>VLOOKUP($B623,'Выгр Торг'!$B:$P,P$1,0)</f>
        <v>3990</v>
      </c>
      <c r="Q623" s="42">
        <f t="shared" si="79"/>
        <v>0</v>
      </c>
      <c r="R623" s="42">
        <f t="shared" si="80"/>
        <v>100</v>
      </c>
      <c r="S623" s="85">
        <f t="shared" si="77"/>
        <v>3890</v>
      </c>
      <c r="T623" s="60" t="str">
        <f>IFERROR(VLOOKUP($B623,'Из ГУГЛа'!$B:$G,4,0)*U623+V623,VLOOKUP($B623,'Из ГУГЛа'!$B:$G,4,0))</f>
        <v/>
      </c>
      <c r="U623" s="15">
        <v>1</v>
      </c>
      <c r="V623" s="59"/>
      <c r="W623" s="74">
        <f t="shared" si="81"/>
        <v>0.44074074074074066</v>
      </c>
      <c r="X623" s="74" t="str">
        <f t="shared" si="82"/>
        <v/>
      </c>
      <c r="Y623" s="74" t="str">
        <f t="shared" si="83"/>
        <v/>
      </c>
      <c r="Z623" s="77" t="s">
        <v>2579</v>
      </c>
    </row>
    <row r="624" spans="1:28" ht="75" x14ac:dyDescent="0.25">
      <c r="A624" s="71" t="str">
        <f>INDEX('Выгр Торг'!$A:$A,MATCH($B624,'Выгр Торг'!$B:$B,0))</f>
        <v>Боковые зеркала "АТП" (с электроприводом и обогревом) для Лада Приора</v>
      </c>
      <c r="B624" s="88">
        <v>137730</v>
      </c>
      <c r="C624" s="72">
        <f>VLOOKUP($B624,'Выгр Торг'!$B:$P,C$1,0)</f>
        <v>155601</v>
      </c>
      <c r="D624" s="71" t="str">
        <f>VLOOKUP($B624,'Выгр Торг'!$B:$P,D$1,0)</f>
        <v>Боковые зеркала "АТП" (с электроприводом и обогревом) для Лада Приора (В цвет, Голубая планета (сине-голубой, 418))</v>
      </c>
      <c r="E624" s="72" t="str">
        <f>VLOOKUP($B624,'Выгр Торг'!$B:$P,E$1,0)</f>
        <v>Y</v>
      </c>
      <c r="F624" s="72" t="str">
        <f>VLOOKUP($B624,'Выгр Торг'!$B:$P,F$1,0)</f>
        <v>1</v>
      </c>
      <c r="G624" s="36" t="s">
        <v>22</v>
      </c>
      <c r="H624" s="28">
        <v>155595</v>
      </c>
      <c r="I624" s="53">
        <f>INDEX($I:$I,MATCH($H624,$C:$C,0))</f>
        <v>600</v>
      </c>
      <c r="J624" s="5" t="s">
        <v>3410</v>
      </c>
      <c r="K624" s="56">
        <f>INDEX($K:$K,MATCH($H624,$C:$C,0))+I624</f>
        <v>2700</v>
      </c>
      <c r="L624" s="14">
        <f>VLOOKUP(K624,Наценка!$A$1:$B$8,2,1)</f>
        <v>1.4</v>
      </c>
      <c r="M624" s="56">
        <f>INDEX($M:$M,MATCH($H624,$C:$C,0))+I624*$M$2</f>
        <v>3870</v>
      </c>
      <c r="N624" s="57">
        <f t="shared" si="78"/>
        <v>3890</v>
      </c>
      <c r="O624" s="72">
        <f>VLOOKUP($B624,'Выгр Торг'!$B:$P,O$1,0)</f>
        <v>2700</v>
      </c>
      <c r="P624" s="72">
        <f>VLOOKUP($B624,'Выгр Торг'!$B:$P,P$1,0)</f>
        <v>3990</v>
      </c>
      <c r="Q624" s="42">
        <f t="shared" si="79"/>
        <v>0</v>
      </c>
      <c r="R624" s="42">
        <f t="shared" si="80"/>
        <v>100</v>
      </c>
      <c r="S624" s="85">
        <f t="shared" si="77"/>
        <v>3890</v>
      </c>
      <c r="T624" s="60" t="str">
        <f>IFERROR(VLOOKUP($B624,'Из ГУГЛа'!$B:$G,4,0)*U624+V624,VLOOKUP($B624,'Из ГУГЛа'!$B:$G,4,0))</f>
        <v/>
      </c>
      <c r="U624" s="15">
        <v>1</v>
      </c>
      <c r="V624" s="59"/>
      <c r="W624" s="74">
        <f t="shared" si="81"/>
        <v>0.44074074074074066</v>
      </c>
      <c r="X624" s="74" t="str">
        <f t="shared" si="82"/>
        <v/>
      </c>
      <c r="Y624" s="74" t="str">
        <f t="shared" si="83"/>
        <v/>
      </c>
      <c r="Z624" s="77" t="s">
        <v>2579</v>
      </c>
    </row>
    <row r="625" spans="1:26" ht="75" x14ac:dyDescent="0.25">
      <c r="A625" s="71" t="str">
        <f>INDEX('Выгр Торг'!$A:$A,MATCH($B625,'Выгр Торг'!$B:$B,0))</f>
        <v>Боковые зеркала "АТП" (с электроприводом и обогревом) для Лада Приора</v>
      </c>
      <c r="B625" s="88">
        <v>137731</v>
      </c>
      <c r="C625" s="72">
        <f>VLOOKUP($B625,'Выгр Торг'!$B:$P,C$1,0)</f>
        <v>155602</v>
      </c>
      <c r="D625" s="71" t="str">
        <f>VLOOKUP($B625,'Выгр Торг'!$B:$P,D$1,0)</f>
        <v>Боковые зеркала "АТП" (с электроприводом и обогревом) для Лада Приора (В цвет, Жимолость (серый стальной, 627))</v>
      </c>
      <c r="E625" s="72" t="str">
        <f>VLOOKUP($B625,'Выгр Торг'!$B:$P,E$1,0)</f>
        <v>Y</v>
      </c>
      <c r="F625" s="72" t="str">
        <f>VLOOKUP($B625,'Выгр Торг'!$B:$P,F$1,0)</f>
        <v>1</v>
      </c>
      <c r="G625" s="36" t="s">
        <v>22</v>
      </c>
      <c r="H625" s="28">
        <v>155595</v>
      </c>
      <c r="I625" s="53">
        <f>INDEX($I:$I,MATCH($H625,$C:$C,0))</f>
        <v>600</v>
      </c>
      <c r="J625" s="5" t="s">
        <v>3410</v>
      </c>
      <c r="K625" s="56">
        <f>INDEX($K:$K,MATCH($H625,$C:$C,0))+I625</f>
        <v>2700</v>
      </c>
      <c r="L625" s="14">
        <f>VLOOKUP(K625,Наценка!$A$1:$B$8,2,1)</f>
        <v>1.4</v>
      </c>
      <c r="M625" s="56">
        <f>INDEX($M:$M,MATCH($H625,$C:$C,0))+I625*$M$2</f>
        <v>3870</v>
      </c>
      <c r="N625" s="57">
        <f t="shared" si="78"/>
        <v>3890</v>
      </c>
      <c r="O625" s="72">
        <f>VLOOKUP($B625,'Выгр Торг'!$B:$P,O$1,0)</f>
        <v>2700</v>
      </c>
      <c r="P625" s="72">
        <f>VLOOKUP($B625,'Выгр Торг'!$B:$P,P$1,0)</f>
        <v>3990</v>
      </c>
      <c r="Q625" s="42">
        <f t="shared" si="79"/>
        <v>0</v>
      </c>
      <c r="R625" s="42">
        <f t="shared" si="80"/>
        <v>100</v>
      </c>
      <c r="S625" s="85">
        <f t="shared" si="77"/>
        <v>3890</v>
      </c>
      <c r="T625" s="60" t="str">
        <f>IFERROR(VLOOKUP($B625,'Из ГУГЛа'!$B:$G,4,0)*U625+V625,VLOOKUP($B625,'Из ГУГЛа'!$B:$G,4,0))</f>
        <v/>
      </c>
      <c r="U625" s="15">
        <v>1</v>
      </c>
      <c r="V625" s="59"/>
      <c r="W625" s="74">
        <f t="shared" si="81"/>
        <v>0.44074074074074066</v>
      </c>
      <c r="X625" s="74" t="str">
        <f t="shared" si="82"/>
        <v/>
      </c>
      <c r="Y625" s="74" t="str">
        <f t="shared" si="83"/>
        <v/>
      </c>
      <c r="Z625" s="77" t="s">
        <v>2579</v>
      </c>
    </row>
    <row r="626" spans="1:26" ht="75" x14ac:dyDescent="0.25">
      <c r="A626" s="71" t="str">
        <f>INDEX('Выгр Торг'!$A:$A,MATCH($B626,'Выгр Торг'!$B:$B,0))</f>
        <v>Боковые зеркала "АТП" (с электроприводом и обогревом) для Лада Приора</v>
      </c>
      <c r="B626" s="88">
        <v>137732</v>
      </c>
      <c r="C626" s="72">
        <f>VLOOKUP($B626,'Выгр Торг'!$B:$P,C$1,0)</f>
        <v>155603</v>
      </c>
      <c r="D626" s="71" t="str">
        <f>VLOOKUP($B626,'Выгр Торг'!$B:$P,D$1,0)</f>
        <v>Боковые зеркала "АТП" (с электроприводом и обогревом) для Лада Приора (В цвет, Калифорнийский мак (золотисто-красный, 190))</v>
      </c>
      <c r="E626" s="72" t="str">
        <f>VLOOKUP($B626,'Выгр Торг'!$B:$P,E$1,0)</f>
        <v>Y</v>
      </c>
      <c r="F626" s="72" t="str">
        <f>VLOOKUP($B626,'Выгр Торг'!$B:$P,F$1,0)</f>
        <v>1</v>
      </c>
      <c r="G626" s="36" t="s">
        <v>22</v>
      </c>
      <c r="H626" s="28">
        <v>155595</v>
      </c>
      <c r="I626" s="53">
        <f>INDEX($I:$I,MATCH($H626,$C:$C,0))</f>
        <v>600</v>
      </c>
      <c r="J626" s="5" t="s">
        <v>3410</v>
      </c>
      <c r="K626" s="56">
        <f>INDEX($K:$K,MATCH($H626,$C:$C,0))+I626</f>
        <v>2700</v>
      </c>
      <c r="L626" s="14">
        <f>VLOOKUP(K626,Наценка!$A$1:$B$8,2,1)</f>
        <v>1.4</v>
      </c>
      <c r="M626" s="56">
        <f>INDEX($M:$M,MATCH($H626,$C:$C,0))+I626*$M$2</f>
        <v>3870</v>
      </c>
      <c r="N626" s="57">
        <f t="shared" si="78"/>
        <v>3890</v>
      </c>
      <c r="O626" s="72">
        <f>VLOOKUP($B626,'Выгр Торг'!$B:$P,O$1,0)</f>
        <v>2700</v>
      </c>
      <c r="P626" s="72">
        <f>VLOOKUP($B626,'Выгр Торг'!$B:$P,P$1,0)</f>
        <v>3990</v>
      </c>
      <c r="Q626" s="42">
        <f t="shared" si="79"/>
        <v>0</v>
      </c>
      <c r="R626" s="42">
        <f t="shared" si="80"/>
        <v>100</v>
      </c>
      <c r="S626" s="85">
        <f t="shared" si="77"/>
        <v>3890</v>
      </c>
      <c r="T626" s="60" t="str">
        <f>IFERROR(VLOOKUP($B626,'Из ГУГЛа'!$B:$G,4,0)*U626+V626,VLOOKUP($B626,'Из ГУГЛа'!$B:$G,4,0))</f>
        <v/>
      </c>
      <c r="U626" s="15">
        <v>1</v>
      </c>
      <c r="V626" s="59"/>
      <c r="W626" s="74">
        <f t="shared" si="81"/>
        <v>0.44074074074074066</v>
      </c>
      <c r="X626" s="74" t="str">
        <f t="shared" si="82"/>
        <v/>
      </c>
      <c r="Y626" s="74" t="str">
        <f t="shared" si="83"/>
        <v/>
      </c>
      <c r="Z626" s="77" t="s">
        <v>2579</v>
      </c>
    </row>
    <row r="627" spans="1:26" ht="75" x14ac:dyDescent="0.25">
      <c r="A627" s="71" t="str">
        <f>INDEX('Выгр Торг'!$A:$A,MATCH($B627,'Выгр Торг'!$B:$B,0))</f>
        <v>Боковые зеркала "АТП" (с электроприводом и обогревом) для Лада Приора</v>
      </c>
      <c r="B627" s="88">
        <v>137733</v>
      </c>
      <c r="C627" s="72">
        <f>VLOOKUP($B627,'Выгр Торг'!$B:$P,C$1,0)</f>
        <v>155604</v>
      </c>
      <c r="D627" s="71" t="str">
        <f>VLOOKUP($B627,'Выгр Торг'!$B:$P,D$1,0)</f>
        <v>Боковые зеркала "АТП" (с электроприводом и обогревом) для Лада Приора (В цвет, Кварц (серый, 630))</v>
      </c>
      <c r="E627" s="72" t="str">
        <f>VLOOKUP($B627,'Выгр Торг'!$B:$P,E$1,0)</f>
        <v>Y</v>
      </c>
      <c r="F627" s="72" t="str">
        <f>VLOOKUP($B627,'Выгр Торг'!$B:$P,F$1,0)</f>
        <v>1</v>
      </c>
      <c r="G627" s="36" t="s">
        <v>22</v>
      </c>
      <c r="H627" s="28">
        <v>155595</v>
      </c>
      <c r="I627" s="53">
        <f>INDEX($I:$I,MATCH($H627,$C:$C,0))</f>
        <v>600</v>
      </c>
      <c r="J627" s="5" t="s">
        <v>3410</v>
      </c>
      <c r="K627" s="56">
        <f>INDEX($K:$K,MATCH($H627,$C:$C,0))+I627</f>
        <v>2700</v>
      </c>
      <c r="L627" s="14">
        <f>VLOOKUP(K627,Наценка!$A$1:$B$8,2,1)</f>
        <v>1.4</v>
      </c>
      <c r="M627" s="56">
        <f>INDEX($M:$M,MATCH($H627,$C:$C,0))+I627*$M$2</f>
        <v>3870</v>
      </c>
      <c r="N627" s="57">
        <f t="shared" si="78"/>
        <v>3890</v>
      </c>
      <c r="O627" s="72">
        <f>VLOOKUP($B627,'Выгр Торг'!$B:$P,O$1,0)</f>
        <v>2700</v>
      </c>
      <c r="P627" s="72">
        <f>VLOOKUP($B627,'Выгр Торг'!$B:$P,P$1,0)</f>
        <v>3990</v>
      </c>
      <c r="Q627" s="42">
        <f t="shared" si="79"/>
        <v>0</v>
      </c>
      <c r="R627" s="42">
        <f t="shared" si="80"/>
        <v>100</v>
      </c>
      <c r="S627" s="85">
        <f t="shared" si="77"/>
        <v>3890</v>
      </c>
      <c r="T627" s="60" t="str">
        <f>IFERROR(VLOOKUP($B627,'Из ГУГЛа'!$B:$G,4,0)*U627+V627,VLOOKUP($B627,'Из ГУГЛа'!$B:$G,4,0))</f>
        <v/>
      </c>
      <c r="U627" s="15">
        <v>1</v>
      </c>
      <c r="V627" s="59"/>
      <c r="W627" s="74">
        <f t="shared" si="81"/>
        <v>0.44074074074074066</v>
      </c>
      <c r="X627" s="74" t="str">
        <f t="shared" si="82"/>
        <v/>
      </c>
      <c r="Y627" s="74" t="str">
        <f t="shared" si="83"/>
        <v/>
      </c>
      <c r="Z627" s="77" t="s">
        <v>2579</v>
      </c>
    </row>
    <row r="628" spans="1:26" ht="75" x14ac:dyDescent="0.25">
      <c r="A628" s="71" t="str">
        <f>INDEX('Выгр Торг'!$A:$A,MATCH($B628,'Выгр Торг'!$B:$B,0))</f>
        <v>Боковые зеркала "АТП" (с электроприводом и обогревом) для Лада Приора</v>
      </c>
      <c r="B628" s="88">
        <v>137734</v>
      </c>
      <c r="C628" s="72">
        <f>VLOOKUP($B628,'Выгр Торг'!$B:$P,C$1,0)</f>
        <v>155605</v>
      </c>
      <c r="D628" s="71" t="str">
        <f>VLOOKUP($B628,'Выгр Торг'!$B:$P,D$1,0)</f>
        <v>Боковые зеркала "АТП" (с электроприводом и обогревом) для Лада Приора (В цвет, Кориандр (золотисто-коричневый, 790))</v>
      </c>
      <c r="E628" s="72" t="str">
        <f>VLOOKUP($B628,'Выгр Торг'!$B:$P,E$1,0)</f>
        <v>Y</v>
      </c>
      <c r="F628" s="72" t="str">
        <f>VLOOKUP($B628,'Выгр Торг'!$B:$P,F$1,0)</f>
        <v>1</v>
      </c>
      <c r="G628" s="36" t="s">
        <v>22</v>
      </c>
      <c r="H628" s="28">
        <v>155595</v>
      </c>
      <c r="I628" s="53">
        <f>INDEX($I:$I,MATCH($H628,$C:$C,0))</f>
        <v>600</v>
      </c>
      <c r="J628" s="5" t="s">
        <v>3410</v>
      </c>
      <c r="K628" s="56">
        <f>INDEX($K:$K,MATCH($H628,$C:$C,0))+I628</f>
        <v>2700</v>
      </c>
      <c r="L628" s="14">
        <f>VLOOKUP(K628,Наценка!$A$1:$B$8,2,1)</f>
        <v>1.4</v>
      </c>
      <c r="M628" s="56">
        <f>INDEX($M:$M,MATCH($H628,$C:$C,0))+I628*$M$2</f>
        <v>3870</v>
      </c>
      <c r="N628" s="57">
        <f t="shared" si="78"/>
        <v>3890</v>
      </c>
      <c r="O628" s="72">
        <f>VLOOKUP($B628,'Выгр Торг'!$B:$P,O$1,0)</f>
        <v>2700</v>
      </c>
      <c r="P628" s="72">
        <f>VLOOKUP($B628,'Выгр Торг'!$B:$P,P$1,0)</f>
        <v>3990</v>
      </c>
      <c r="Q628" s="42">
        <f t="shared" si="79"/>
        <v>0</v>
      </c>
      <c r="R628" s="42">
        <f t="shared" si="80"/>
        <v>100</v>
      </c>
      <c r="S628" s="85">
        <f t="shared" si="77"/>
        <v>3890</v>
      </c>
      <c r="T628" s="60" t="str">
        <f>IFERROR(VLOOKUP($B628,'Из ГУГЛа'!$B:$G,4,0)*U628+V628,VLOOKUP($B628,'Из ГУГЛа'!$B:$G,4,0))</f>
        <v/>
      </c>
      <c r="U628" s="15">
        <v>1</v>
      </c>
      <c r="V628" s="59"/>
      <c r="W628" s="74">
        <f t="shared" si="81"/>
        <v>0.44074074074074066</v>
      </c>
      <c r="X628" s="74" t="str">
        <f t="shared" si="82"/>
        <v/>
      </c>
      <c r="Y628" s="74" t="str">
        <f t="shared" si="83"/>
        <v/>
      </c>
      <c r="Z628" s="77" t="s">
        <v>2579</v>
      </c>
    </row>
    <row r="629" spans="1:26" ht="75" x14ac:dyDescent="0.25">
      <c r="A629" s="71" t="str">
        <f>INDEX('Выгр Торг'!$A:$A,MATCH($B629,'Выгр Торг'!$B:$B,0))</f>
        <v>Боковые зеркала "АТП" (с электроприводом и обогревом) для Лада Приора</v>
      </c>
      <c r="B629" s="88">
        <v>137735</v>
      </c>
      <c r="C629" s="72">
        <f>VLOOKUP($B629,'Выгр Торг'!$B:$P,C$1,0)</f>
        <v>155606</v>
      </c>
      <c r="D629" s="71" t="str">
        <f>VLOOKUP($B629,'Выгр Торг'!$B:$P,D$1,0)</f>
        <v>Боковые зеркала "АТП" (с электроприводом и обогревом) для Лада Приора (В цвет, Космос (черный, 665))</v>
      </c>
      <c r="E629" s="72" t="str">
        <f>VLOOKUP($B629,'Выгр Торг'!$B:$P,E$1,0)</f>
        <v>Y</v>
      </c>
      <c r="F629" s="72" t="str">
        <f>VLOOKUP($B629,'Выгр Торг'!$B:$P,F$1,0)</f>
        <v>1</v>
      </c>
      <c r="G629" s="36" t="s">
        <v>22</v>
      </c>
      <c r="H629" s="28">
        <v>155595</v>
      </c>
      <c r="I629" s="53">
        <f>INDEX($I:$I,MATCH($H629,$C:$C,0))</f>
        <v>600</v>
      </c>
      <c r="J629" s="5" t="s">
        <v>3410</v>
      </c>
      <c r="K629" s="56">
        <f>INDEX($K:$K,MATCH($H629,$C:$C,0))+I629</f>
        <v>2700</v>
      </c>
      <c r="L629" s="14">
        <f>VLOOKUP(K629,Наценка!$A$1:$B$8,2,1)</f>
        <v>1.4</v>
      </c>
      <c r="M629" s="56">
        <f>INDEX($M:$M,MATCH($H629,$C:$C,0))+I629*$M$2</f>
        <v>3870</v>
      </c>
      <c r="N629" s="57">
        <f t="shared" si="78"/>
        <v>3890</v>
      </c>
      <c r="O629" s="72">
        <f>VLOOKUP($B629,'Выгр Торг'!$B:$P,O$1,0)</f>
        <v>2700</v>
      </c>
      <c r="P629" s="72">
        <f>VLOOKUP($B629,'Выгр Торг'!$B:$P,P$1,0)</f>
        <v>3990</v>
      </c>
      <c r="Q629" s="42">
        <f t="shared" si="79"/>
        <v>0</v>
      </c>
      <c r="R629" s="42">
        <f t="shared" si="80"/>
        <v>100</v>
      </c>
      <c r="S629" s="85">
        <f t="shared" si="77"/>
        <v>3890</v>
      </c>
      <c r="T629" s="60" t="str">
        <f>IFERROR(VLOOKUP($B629,'Из ГУГЛа'!$B:$G,4,0)*U629+V629,VLOOKUP($B629,'Из ГУГЛа'!$B:$G,4,0))</f>
        <v/>
      </c>
      <c r="U629" s="15">
        <v>1</v>
      </c>
      <c r="V629" s="59"/>
      <c r="W629" s="74">
        <f t="shared" si="81"/>
        <v>0.44074074074074066</v>
      </c>
      <c r="X629" s="74" t="str">
        <f t="shared" si="82"/>
        <v/>
      </c>
      <c r="Y629" s="74" t="str">
        <f t="shared" si="83"/>
        <v/>
      </c>
      <c r="Z629" s="77" t="s">
        <v>2579</v>
      </c>
    </row>
    <row r="630" spans="1:26" ht="75" x14ac:dyDescent="0.25">
      <c r="A630" s="71" t="str">
        <f>INDEX('Выгр Торг'!$A:$A,MATCH($B630,'Выгр Торг'!$B:$B,0))</f>
        <v>Боковые зеркала "АТП" (с электроприводом и обогревом) для Лада Приора</v>
      </c>
      <c r="B630" s="88">
        <v>137736</v>
      </c>
      <c r="C630" s="72">
        <f>VLOOKUP($B630,'Выгр Торг'!$B:$P,C$1,0)</f>
        <v>155607</v>
      </c>
      <c r="D630" s="71" t="str">
        <f>VLOOKUP($B630,'Выгр Торг'!$B:$P,D$1,0)</f>
        <v>Боковые зеркала "АТП" (с электроприводом и обогревом) для Лада Приора (В цвет, Кубок (ярко красный, 171))</v>
      </c>
      <c r="E630" s="72" t="str">
        <f>VLOOKUP($B630,'Выгр Торг'!$B:$P,E$1,0)</f>
        <v>Y</v>
      </c>
      <c r="F630" s="72" t="str">
        <f>VLOOKUP($B630,'Выгр Торг'!$B:$P,F$1,0)</f>
        <v>1</v>
      </c>
      <c r="G630" s="36" t="s">
        <v>22</v>
      </c>
      <c r="H630" s="28">
        <v>155595</v>
      </c>
      <c r="I630" s="53">
        <f>INDEX($I:$I,MATCH($H630,$C:$C,0))</f>
        <v>600</v>
      </c>
      <c r="J630" s="5" t="s">
        <v>3410</v>
      </c>
      <c r="K630" s="56">
        <f>INDEX($K:$K,MATCH($H630,$C:$C,0))+I630</f>
        <v>2700</v>
      </c>
      <c r="L630" s="14">
        <f>VLOOKUP(K630,Наценка!$A$1:$B$8,2,1)</f>
        <v>1.4</v>
      </c>
      <c r="M630" s="56">
        <f>INDEX($M:$M,MATCH($H630,$C:$C,0))+I630*$M$2</f>
        <v>3870</v>
      </c>
      <c r="N630" s="57">
        <f t="shared" si="78"/>
        <v>3890</v>
      </c>
      <c r="O630" s="72">
        <f>VLOOKUP($B630,'Выгр Торг'!$B:$P,O$1,0)</f>
        <v>2700</v>
      </c>
      <c r="P630" s="72">
        <f>VLOOKUP($B630,'Выгр Торг'!$B:$P,P$1,0)</f>
        <v>3990</v>
      </c>
      <c r="Q630" s="42">
        <f t="shared" si="79"/>
        <v>0</v>
      </c>
      <c r="R630" s="42">
        <f t="shared" si="80"/>
        <v>100</v>
      </c>
      <c r="S630" s="85">
        <f t="shared" si="77"/>
        <v>3890</v>
      </c>
      <c r="T630" s="60" t="str">
        <f>IFERROR(VLOOKUP($B630,'Из ГУГЛа'!$B:$G,4,0)*U630+V630,VLOOKUP($B630,'Из ГУГЛа'!$B:$G,4,0))</f>
        <v/>
      </c>
      <c r="U630" s="15">
        <v>1</v>
      </c>
      <c r="V630" s="59"/>
      <c r="W630" s="74">
        <f t="shared" si="81"/>
        <v>0.44074074074074066</v>
      </c>
      <c r="X630" s="74" t="str">
        <f t="shared" si="82"/>
        <v/>
      </c>
      <c r="Y630" s="74" t="str">
        <f t="shared" si="83"/>
        <v/>
      </c>
      <c r="Z630" s="77" t="s">
        <v>2579</v>
      </c>
    </row>
    <row r="631" spans="1:26" ht="75" x14ac:dyDescent="0.25">
      <c r="A631" s="71" t="str">
        <f>INDEX('Выгр Торг'!$A:$A,MATCH($B631,'Выгр Торг'!$B:$B,0))</f>
        <v>Боковые зеркала "АТП" (с электроприводом и обогревом) для Лада Приора</v>
      </c>
      <c r="B631" s="88">
        <v>257479</v>
      </c>
      <c r="C631" s="72">
        <f>VLOOKUP($B631,'Выгр Торг'!$B:$P,C$1,0)</f>
        <v>178047</v>
      </c>
      <c r="D631" s="71" t="str">
        <f>VLOOKUP($B631,'Выгр Торг'!$B:$P,D$1,0)</f>
        <v>Боковые зеркала "АТП" (с электроприводом и обогревом) для Лада Приора (В цвет, Ледяной (голубой, 413))</v>
      </c>
      <c r="E631" s="72" t="str">
        <f>VLOOKUP($B631,'Выгр Торг'!$B:$P,E$1,0)</f>
        <v>Y</v>
      </c>
      <c r="F631" s="72" t="str">
        <f>VLOOKUP($B631,'Выгр Торг'!$B:$P,F$1,0)</f>
        <v>1</v>
      </c>
      <c r="G631" s="36" t="s">
        <v>22</v>
      </c>
      <c r="H631" s="28">
        <v>155595</v>
      </c>
      <c r="I631" s="53">
        <f>INDEX($I:$I,MATCH($H631,$C:$C,0))</f>
        <v>600</v>
      </c>
      <c r="J631" s="5" t="s">
        <v>3410</v>
      </c>
      <c r="K631" s="56">
        <f>INDEX($K:$K,MATCH($H631,$C:$C,0))+I631</f>
        <v>2700</v>
      </c>
      <c r="L631" s="14">
        <f>VLOOKUP(K631,Наценка!$A$1:$B$8,2,1)</f>
        <v>1.4</v>
      </c>
      <c r="M631" s="56">
        <f>INDEX($M:$M,MATCH($H631,$C:$C,0))+I631*$M$2</f>
        <v>3870</v>
      </c>
      <c r="N631" s="57">
        <f t="shared" si="78"/>
        <v>3890</v>
      </c>
      <c r="O631" s="72">
        <f>VLOOKUP($B631,'Выгр Торг'!$B:$P,O$1,0)</f>
        <v>2700</v>
      </c>
      <c r="P631" s="72">
        <f>VLOOKUP($B631,'Выгр Торг'!$B:$P,P$1,0)</f>
        <v>3990</v>
      </c>
      <c r="Q631" s="42">
        <f t="shared" si="79"/>
        <v>0</v>
      </c>
      <c r="R631" s="42">
        <f t="shared" si="80"/>
        <v>100</v>
      </c>
      <c r="S631" s="85">
        <f t="shared" si="77"/>
        <v>3890</v>
      </c>
      <c r="T631" s="60" t="str">
        <f>IFERROR(VLOOKUP($B631,'Из ГУГЛа'!$B:$G,4,0)*U631+V631,VLOOKUP($B631,'Из ГУГЛа'!$B:$G,4,0))</f>
        <v/>
      </c>
      <c r="U631" s="15">
        <v>1</v>
      </c>
      <c r="V631" s="59"/>
      <c r="W631" s="74">
        <f t="shared" si="81"/>
        <v>0.44074074074074066</v>
      </c>
      <c r="X631" s="74" t="str">
        <f t="shared" si="82"/>
        <v/>
      </c>
      <c r="Y631" s="74" t="str">
        <f t="shared" si="83"/>
        <v/>
      </c>
      <c r="Z631" s="77" t="s">
        <v>2579</v>
      </c>
    </row>
    <row r="632" spans="1:26" ht="75" x14ac:dyDescent="0.25">
      <c r="A632" s="71" t="str">
        <f>INDEX('Выгр Торг'!$A:$A,MATCH($B632,'Выгр Торг'!$B:$B,0))</f>
        <v>Боковые зеркала "АТП" (с электроприводом и обогревом) для Лада Приора</v>
      </c>
      <c r="B632" s="88">
        <v>137737</v>
      </c>
      <c r="C632" s="72">
        <f>VLOOKUP($B632,'Выгр Торг'!$B:$P,C$1,0)</f>
        <v>155608</v>
      </c>
      <c r="D632" s="71" t="str">
        <f>VLOOKUP($B632,'Выгр Торг'!$B:$P,D$1,0)</f>
        <v>Боковые зеркала "АТП" (с электроприводом и обогревом) для Лада Приора (В цвет, Млечный путь (серебристо-серо-графитовый, 606))</v>
      </c>
      <c r="E632" s="72" t="str">
        <f>VLOOKUP($B632,'Выгр Торг'!$B:$P,E$1,0)</f>
        <v>Y</v>
      </c>
      <c r="F632" s="72" t="str">
        <f>VLOOKUP($B632,'Выгр Торг'!$B:$P,F$1,0)</f>
        <v>1</v>
      </c>
      <c r="G632" s="36" t="s">
        <v>22</v>
      </c>
      <c r="H632" s="28">
        <v>155595</v>
      </c>
      <c r="I632" s="53">
        <f>INDEX($I:$I,MATCH($H632,$C:$C,0))</f>
        <v>600</v>
      </c>
      <c r="J632" s="5" t="s">
        <v>3410</v>
      </c>
      <c r="K632" s="56">
        <f>INDEX($K:$K,MATCH($H632,$C:$C,0))+I632</f>
        <v>2700</v>
      </c>
      <c r="L632" s="14">
        <f>VLOOKUP(K632,Наценка!$A$1:$B$8,2,1)</f>
        <v>1.4</v>
      </c>
      <c r="M632" s="56">
        <f>INDEX($M:$M,MATCH($H632,$C:$C,0))+I632*$M$2</f>
        <v>3870</v>
      </c>
      <c r="N632" s="57">
        <f t="shared" si="78"/>
        <v>3890</v>
      </c>
      <c r="O632" s="72">
        <f>VLOOKUP($B632,'Выгр Торг'!$B:$P,O$1,0)</f>
        <v>2700</v>
      </c>
      <c r="P632" s="72">
        <f>VLOOKUP($B632,'Выгр Торг'!$B:$P,P$1,0)</f>
        <v>3990</v>
      </c>
      <c r="Q632" s="42">
        <f t="shared" si="79"/>
        <v>0</v>
      </c>
      <c r="R632" s="42">
        <f t="shared" si="80"/>
        <v>100</v>
      </c>
      <c r="S632" s="85">
        <f t="shared" si="77"/>
        <v>3890</v>
      </c>
      <c r="T632" s="60" t="str">
        <f>IFERROR(VLOOKUP($B632,'Из ГУГЛа'!$B:$G,4,0)*U632+V632,VLOOKUP($B632,'Из ГУГЛа'!$B:$G,4,0))</f>
        <v/>
      </c>
      <c r="U632" s="15">
        <v>1</v>
      </c>
      <c r="V632" s="59"/>
      <c r="W632" s="74">
        <f t="shared" si="81"/>
        <v>0.44074074074074066</v>
      </c>
      <c r="X632" s="74" t="str">
        <f t="shared" si="82"/>
        <v/>
      </c>
      <c r="Y632" s="74" t="str">
        <f t="shared" si="83"/>
        <v/>
      </c>
      <c r="Z632" s="77" t="s">
        <v>2579</v>
      </c>
    </row>
    <row r="633" spans="1:26" ht="75" x14ac:dyDescent="0.25">
      <c r="A633" s="71" t="str">
        <f>INDEX('Выгр Торг'!$A:$A,MATCH($B633,'Выгр Торг'!$B:$B,0))</f>
        <v>Боковые зеркала "АТП" (с электроприводом и обогревом) для Лада Приора</v>
      </c>
      <c r="B633" s="88">
        <v>137738</v>
      </c>
      <c r="C633" s="72">
        <f>VLOOKUP($B633,'Выгр Торг'!$B:$P,C$1,0)</f>
        <v>155609</v>
      </c>
      <c r="D633" s="71" t="str">
        <f>VLOOKUP($B633,'Выгр Торг'!$B:$P,D$1,0)</f>
        <v>Боковые зеркала "АТП" (с электроприводом и обогревом) для Лада Приора (В цвет, Мускари (темно синий, 426))</v>
      </c>
      <c r="E633" s="72" t="str">
        <f>VLOOKUP($B633,'Выгр Торг'!$B:$P,E$1,0)</f>
        <v>Y</v>
      </c>
      <c r="F633" s="72" t="str">
        <f>VLOOKUP($B633,'Выгр Торг'!$B:$P,F$1,0)</f>
        <v>1</v>
      </c>
      <c r="G633" s="36" t="s">
        <v>22</v>
      </c>
      <c r="H633" s="28">
        <v>155595</v>
      </c>
      <c r="I633" s="53">
        <f>INDEX($I:$I,MATCH($H633,$C:$C,0))</f>
        <v>600</v>
      </c>
      <c r="J633" s="5" t="s">
        <v>3410</v>
      </c>
      <c r="K633" s="56">
        <f>INDEX($K:$K,MATCH($H633,$C:$C,0))+I633</f>
        <v>2700</v>
      </c>
      <c r="L633" s="14">
        <f>VLOOKUP(K633,Наценка!$A$1:$B$8,2,1)</f>
        <v>1.4</v>
      </c>
      <c r="M633" s="56">
        <f>INDEX($M:$M,MATCH($H633,$C:$C,0))+I633*$M$2</f>
        <v>3870</v>
      </c>
      <c r="N633" s="57">
        <f t="shared" si="78"/>
        <v>3890</v>
      </c>
      <c r="O633" s="72">
        <f>VLOOKUP($B633,'Выгр Торг'!$B:$P,O$1,0)</f>
        <v>2700</v>
      </c>
      <c r="P633" s="72">
        <f>VLOOKUP($B633,'Выгр Торг'!$B:$P,P$1,0)</f>
        <v>3990</v>
      </c>
      <c r="Q633" s="42">
        <f t="shared" si="79"/>
        <v>0</v>
      </c>
      <c r="R633" s="42">
        <f t="shared" si="80"/>
        <v>100</v>
      </c>
      <c r="S633" s="85">
        <f t="shared" si="77"/>
        <v>3890</v>
      </c>
      <c r="T633" s="60" t="str">
        <f>IFERROR(VLOOKUP($B633,'Из ГУГЛа'!$B:$G,4,0)*U633+V633,VLOOKUP($B633,'Из ГУГЛа'!$B:$G,4,0))</f>
        <v/>
      </c>
      <c r="U633" s="15">
        <v>1</v>
      </c>
      <c r="V633" s="59"/>
      <c r="W633" s="74">
        <f t="shared" si="81"/>
        <v>0.44074074074074066</v>
      </c>
      <c r="X633" s="74" t="str">
        <f t="shared" si="82"/>
        <v/>
      </c>
      <c r="Y633" s="74" t="str">
        <f t="shared" si="83"/>
        <v/>
      </c>
      <c r="Z633" s="77" t="s">
        <v>2579</v>
      </c>
    </row>
    <row r="634" spans="1:26" ht="75" x14ac:dyDescent="0.25">
      <c r="A634" s="71" t="str">
        <f>INDEX('Выгр Торг'!$A:$A,MATCH($B634,'Выгр Торг'!$B:$B,0))</f>
        <v>Боковые зеркала "АТП" (с электроприводом и обогревом) для Лада Приора</v>
      </c>
      <c r="B634" s="88">
        <v>137739</v>
      </c>
      <c r="C634" s="72">
        <f>VLOOKUP($B634,'Выгр Торг'!$B:$P,C$1,0)</f>
        <v>155610</v>
      </c>
      <c r="D634" s="71" t="str">
        <f>VLOOKUP($B634,'Выгр Торг'!$B:$P,D$1,0)</f>
        <v>Боковые зеркала "АТП" (с электроприводом и обогревом) для Лада Приора (В цвет, Ницца (темный сине-зеленый, 328))</v>
      </c>
      <c r="E634" s="72" t="str">
        <f>VLOOKUP($B634,'Выгр Торг'!$B:$P,E$1,0)</f>
        <v>Y</v>
      </c>
      <c r="F634" s="72" t="str">
        <f>VLOOKUP($B634,'Выгр Торг'!$B:$P,F$1,0)</f>
        <v>1</v>
      </c>
      <c r="G634" s="36" t="s">
        <v>22</v>
      </c>
      <c r="H634" s="28">
        <v>155595</v>
      </c>
      <c r="I634" s="53">
        <f>INDEX($I:$I,MATCH($H634,$C:$C,0))</f>
        <v>600</v>
      </c>
      <c r="J634" s="5" t="s">
        <v>3410</v>
      </c>
      <c r="K634" s="56">
        <f>INDEX($K:$K,MATCH($H634,$C:$C,0))+I634</f>
        <v>2700</v>
      </c>
      <c r="L634" s="14">
        <f>VLOOKUP(K634,Наценка!$A$1:$B$8,2,1)</f>
        <v>1.4</v>
      </c>
      <c r="M634" s="56">
        <f>INDEX($M:$M,MATCH($H634,$C:$C,0))+I634*$M$2</f>
        <v>3870</v>
      </c>
      <c r="N634" s="57">
        <f t="shared" si="78"/>
        <v>3890</v>
      </c>
      <c r="O634" s="72">
        <f>VLOOKUP($B634,'Выгр Торг'!$B:$P,O$1,0)</f>
        <v>2700</v>
      </c>
      <c r="P634" s="72">
        <f>VLOOKUP($B634,'Выгр Торг'!$B:$P,P$1,0)</f>
        <v>3990</v>
      </c>
      <c r="Q634" s="42">
        <f t="shared" si="79"/>
        <v>0</v>
      </c>
      <c r="R634" s="42">
        <f t="shared" si="80"/>
        <v>100</v>
      </c>
      <c r="S634" s="85">
        <f t="shared" si="77"/>
        <v>3890</v>
      </c>
      <c r="T634" s="60" t="str">
        <f>IFERROR(VLOOKUP($B634,'Из ГУГЛа'!$B:$G,4,0)*U634+V634,VLOOKUP($B634,'Из ГУГЛа'!$B:$G,4,0))</f>
        <v/>
      </c>
      <c r="U634" s="15">
        <v>1</v>
      </c>
      <c r="V634" s="59"/>
      <c r="W634" s="74">
        <f t="shared" si="81"/>
        <v>0.44074074074074066</v>
      </c>
      <c r="X634" s="74" t="str">
        <f t="shared" si="82"/>
        <v/>
      </c>
      <c r="Y634" s="74" t="str">
        <f t="shared" si="83"/>
        <v/>
      </c>
      <c r="Z634" s="77" t="s">
        <v>2579</v>
      </c>
    </row>
    <row r="635" spans="1:26" ht="75" x14ac:dyDescent="0.25">
      <c r="A635" s="71" t="str">
        <f>INDEX('Выгр Торг'!$A:$A,MATCH($B635,'Выгр Торг'!$B:$B,0))</f>
        <v>Боковые зеркала "АТП" (с электроприводом и обогревом) для Лада Приора</v>
      </c>
      <c r="B635" s="88">
        <v>137740</v>
      </c>
      <c r="C635" s="72">
        <f>VLOOKUP($B635,'Выгр Торг'!$B:$P,C$1,0)</f>
        <v>155611</v>
      </c>
      <c r="D635" s="71" t="str">
        <f>VLOOKUP($B635,'Выгр Торг'!$B:$P,D$1,0)</f>
        <v>Боковые зеркала "АТП" (с электроприводом и обогревом) для Лада Приора (В цвет, Пантера (черная база, 672))</v>
      </c>
      <c r="E635" s="72" t="str">
        <f>VLOOKUP($B635,'Выгр Торг'!$B:$P,E$1,0)</f>
        <v>Y</v>
      </c>
      <c r="F635" s="72" t="str">
        <f>VLOOKUP($B635,'Выгр Торг'!$B:$P,F$1,0)</f>
        <v>1</v>
      </c>
      <c r="G635" s="36" t="s">
        <v>22</v>
      </c>
      <c r="H635" s="28">
        <v>155595</v>
      </c>
      <c r="I635" s="53">
        <f>INDEX($I:$I,MATCH($H635,$C:$C,0))</f>
        <v>600</v>
      </c>
      <c r="J635" s="5" t="s">
        <v>3410</v>
      </c>
      <c r="K635" s="56">
        <f>INDEX($K:$K,MATCH($H635,$C:$C,0))+I635</f>
        <v>2700</v>
      </c>
      <c r="L635" s="14">
        <f>VLOOKUP(K635,Наценка!$A$1:$B$8,2,1)</f>
        <v>1.4</v>
      </c>
      <c r="M635" s="56">
        <f>INDEX($M:$M,MATCH($H635,$C:$C,0))+I635*$M$2</f>
        <v>3870</v>
      </c>
      <c r="N635" s="57">
        <f t="shared" si="78"/>
        <v>3890</v>
      </c>
      <c r="O635" s="72">
        <f>VLOOKUP($B635,'Выгр Торг'!$B:$P,O$1,0)</f>
        <v>2700</v>
      </c>
      <c r="P635" s="72">
        <f>VLOOKUP($B635,'Выгр Торг'!$B:$P,P$1,0)</f>
        <v>3990</v>
      </c>
      <c r="Q635" s="42">
        <f t="shared" si="79"/>
        <v>0</v>
      </c>
      <c r="R635" s="42">
        <f t="shared" si="80"/>
        <v>100</v>
      </c>
      <c r="S635" s="85">
        <f t="shared" si="77"/>
        <v>3890</v>
      </c>
      <c r="T635" s="60" t="str">
        <f>IFERROR(VLOOKUP($B635,'Из ГУГЛа'!$B:$G,4,0)*U635+V635,VLOOKUP($B635,'Из ГУГЛа'!$B:$G,4,0))</f>
        <v/>
      </c>
      <c r="U635" s="15">
        <v>1</v>
      </c>
      <c r="V635" s="59"/>
      <c r="W635" s="74">
        <f t="shared" si="81"/>
        <v>0.44074074074074066</v>
      </c>
      <c r="X635" s="74" t="str">
        <f t="shared" si="82"/>
        <v/>
      </c>
      <c r="Y635" s="74" t="str">
        <f t="shared" si="83"/>
        <v/>
      </c>
      <c r="Z635" s="77" t="s">
        <v>2579</v>
      </c>
    </row>
    <row r="636" spans="1:26" ht="75" x14ac:dyDescent="0.25">
      <c r="A636" s="71" t="str">
        <f>INDEX('Выгр Торг'!$A:$A,MATCH($B636,'Выгр Торг'!$B:$B,0))</f>
        <v>Боковые зеркала "АТП" (с электроприводом и обогревом) для Лада Приора</v>
      </c>
      <c r="B636" s="88">
        <v>137741</v>
      </c>
      <c r="C636" s="72">
        <f>VLOOKUP($B636,'Выгр Торг'!$B:$P,C$1,0)</f>
        <v>155612</v>
      </c>
      <c r="D636" s="71" t="str">
        <f>VLOOKUP($B636,'Выгр Торг'!$B:$P,D$1,0)</f>
        <v>Боковые зеркала "АТП" (с электроприводом и обогревом) для Лада Приора (В цвет, Персей (темно-синий, 429))</v>
      </c>
      <c r="E636" s="72" t="str">
        <f>VLOOKUP($B636,'Выгр Торг'!$B:$P,E$1,0)</f>
        <v>Y</v>
      </c>
      <c r="F636" s="72" t="str">
        <f>VLOOKUP($B636,'Выгр Торг'!$B:$P,F$1,0)</f>
        <v>1</v>
      </c>
      <c r="G636" s="36" t="s">
        <v>22</v>
      </c>
      <c r="H636" s="28">
        <v>155595</v>
      </c>
      <c r="I636" s="53">
        <f>INDEX($I:$I,MATCH($H636,$C:$C,0))</f>
        <v>600</v>
      </c>
      <c r="J636" s="5" t="s">
        <v>3410</v>
      </c>
      <c r="K636" s="56">
        <f>INDEX($K:$K,MATCH($H636,$C:$C,0))+I636</f>
        <v>2700</v>
      </c>
      <c r="L636" s="14">
        <f>VLOOKUP(K636,Наценка!$A$1:$B$8,2,1)</f>
        <v>1.4</v>
      </c>
      <c r="M636" s="56">
        <f>INDEX($M:$M,MATCH($H636,$C:$C,0))+I636*$M$2</f>
        <v>3870</v>
      </c>
      <c r="N636" s="57">
        <f t="shared" si="78"/>
        <v>3890</v>
      </c>
      <c r="O636" s="72">
        <f>VLOOKUP($B636,'Выгр Торг'!$B:$P,O$1,0)</f>
        <v>2700</v>
      </c>
      <c r="P636" s="72">
        <f>VLOOKUP($B636,'Выгр Торг'!$B:$P,P$1,0)</f>
        <v>3990</v>
      </c>
      <c r="Q636" s="42">
        <f t="shared" si="79"/>
        <v>0</v>
      </c>
      <c r="R636" s="42">
        <f t="shared" si="80"/>
        <v>100</v>
      </c>
      <c r="S636" s="85">
        <f t="shared" si="77"/>
        <v>3890</v>
      </c>
      <c r="T636" s="60" t="str">
        <f>IFERROR(VLOOKUP($B636,'Из ГУГЛа'!$B:$G,4,0)*U636+V636,VLOOKUP($B636,'Из ГУГЛа'!$B:$G,4,0))</f>
        <v/>
      </c>
      <c r="U636" s="15">
        <v>1</v>
      </c>
      <c r="V636" s="59"/>
      <c r="W636" s="74">
        <f t="shared" si="81"/>
        <v>0.44074074074074066</v>
      </c>
      <c r="X636" s="74" t="str">
        <f t="shared" si="82"/>
        <v/>
      </c>
      <c r="Y636" s="74" t="str">
        <f t="shared" si="83"/>
        <v/>
      </c>
      <c r="Z636" s="77" t="s">
        <v>2579</v>
      </c>
    </row>
    <row r="637" spans="1:26" ht="75" x14ac:dyDescent="0.25">
      <c r="A637" s="71" t="str">
        <f>INDEX('Выгр Торг'!$A:$A,MATCH($B637,'Выгр Торг'!$B:$B,0))</f>
        <v>Боковые зеркала "АТП" (с электроприводом и обогревом) для Лада Приора</v>
      </c>
      <c r="B637" s="88">
        <v>137742</v>
      </c>
      <c r="C637" s="72">
        <f>VLOOKUP($B637,'Выгр Торг'!$B:$P,C$1,0)</f>
        <v>155613</v>
      </c>
      <c r="D637" s="71" t="str">
        <f>VLOOKUP($B637,'Выгр Торг'!$B:$P,D$1,0)</f>
        <v>Боковые зеркала "АТП" (с электроприводом и обогревом) для Лада Приора (В цвет, Пламя (темно-красный, 193))</v>
      </c>
      <c r="E637" s="72" t="str">
        <f>VLOOKUP($B637,'Выгр Торг'!$B:$P,E$1,0)</f>
        <v>Y</v>
      </c>
      <c r="F637" s="72" t="str">
        <f>VLOOKUP($B637,'Выгр Торг'!$B:$P,F$1,0)</f>
        <v>1</v>
      </c>
      <c r="G637" s="36" t="s">
        <v>22</v>
      </c>
      <c r="H637" s="28">
        <v>155595</v>
      </c>
      <c r="I637" s="53">
        <f>INDEX($I:$I,MATCH($H637,$C:$C,0))</f>
        <v>600</v>
      </c>
      <c r="J637" s="5" t="s">
        <v>3410</v>
      </c>
      <c r="K637" s="56">
        <f>INDEX($K:$K,MATCH($H637,$C:$C,0))+I637</f>
        <v>2700</v>
      </c>
      <c r="L637" s="14">
        <f>VLOOKUP(K637,Наценка!$A$1:$B$8,2,1)</f>
        <v>1.4</v>
      </c>
      <c r="M637" s="56">
        <f>INDEX($M:$M,MATCH($H637,$C:$C,0))+I637*$M$2</f>
        <v>3870</v>
      </c>
      <c r="N637" s="57">
        <f t="shared" si="78"/>
        <v>3890</v>
      </c>
      <c r="O637" s="72">
        <f>VLOOKUP($B637,'Выгр Торг'!$B:$P,O$1,0)</f>
        <v>2700</v>
      </c>
      <c r="P637" s="72">
        <f>VLOOKUP($B637,'Выгр Торг'!$B:$P,P$1,0)</f>
        <v>3990</v>
      </c>
      <c r="Q637" s="42">
        <f t="shared" si="79"/>
        <v>0</v>
      </c>
      <c r="R637" s="42">
        <f t="shared" si="80"/>
        <v>100</v>
      </c>
      <c r="S637" s="85">
        <f t="shared" si="77"/>
        <v>3890</v>
      </c>
      <c r="T637" s="60" t="str">
        <f>IFERROR(VLOOKUP($B637,'Из ГУГЛа'!$B:$G,4,0)*U637+V637,VLOOKUP($B637,'Из ГУГЛа'!$B:$G,4,0))</f>
        <v/>
      </c>
      <c r="U637" s="15">
        <v>1</v>
      </c>
      <c r="V637" s="59"/>
      <c r="W637" s="74">
        <f t="shared" si="81"/>
        <v>0.44074074074074066</v>
      </c>
      <c r="X637" s="74" t="str">
        <f t="shared" si="82"/>
        <v/>
      </c>
      <c r="Y637" s="74" t="str">
        <f t="shared" si="83"/>
        <v/>
      </c>
      <c r="Z637" s="77" t="s">
        <v>2579</v>
      </c>
    </row>
    <row r="638" spans="1:26" ht="75" x14ac:dyDescent="0.25">
      <c r="A638" s="71" t="str">
        <f>INDEX('Выгр Торг'!$A:$A,MATCH($B638,'Выгр Торг'!$B:$B,0))</f>
        <v>Боковые зеркала "АТП" (с электроприводом и обогревом) для Лада Приора</v>
      </c>
      <c r="B638" s="88">
        <v>137743</v>
      </c>
      <c r="C638" s="72">
        <f>VLOOKUP($B638,'Выгр Торг'!$B:$P,C$1,0)</f>
        <v>155614</v>
      </c>
      <c r="D638" s="71" t="str">
        <f>VLOOKUP($B638,'Выгр Торг'!$B:$P,D$1,0)</f>
        <v>Боковые зеркала "АТП" (с электроприводом и обогревом) для Лада Приора (В цвет, Полюс мира (серо-коричневый, 615))</v>
      </c>
      <c r="E638" s="72" t="str">
        <f>VLOOKUP($B638,'Выгр Торг'!$B:$P,E$1,0)</f>
        <v>Y</v>
      </c>
      <c r="F638" s="72" t="str">
        <f>VLOOKUP($B638,'Выгр Торг'!$B:$P,F$1,0)</f>
        <v>1</v>
      </c>
      <c r="G638" s="36" t="s">
        <v>22</v>
      </c>
      <c r="H638" s="28">
        <v>155595</v>
      </c>
      <c r="I638" s="53">
        <f>INDEX($I:$I,MATCH($H638,$C:$C,0))</f>
        <v>600</v>
      </c>
      <c r="J638" s="5" t="s">
        <v>3410</v>
      </c>
      <c r="K638" s="56">
        <f>INDEX($K:$K,MATCH($H638,$C:$C,0))+I638</f>
        <v>2700</v>
      </c>
      <c r="L638" s="14">
        <f>VLOOKUP(K638,Наценка!$A$1:$B$8,2,1)</f>
        <v>1.4</v>
      </c>
      <c r="M638" s="56">
        <f>INDEX($M:$M,MATCH($H638,$C:$C,0))+I638*$M$2</f>
        <v>3870</v>
      </c>
      <c r="N638" s="57">
        <f t="shared" si="78"/>
        <v>3890</v>
      </c>
      <c r="O638" s="72">
        <f>VLOOKUP($B638,'Выгр Торг'!$B:$P,O$1,0)</f>
        <v>2700</v>
      </c>
      <c r="P638" s="72">
        <f>VLOOKUP($B638,'Выгр Торг'!$B:$P,P$1,0)</f>
        <v>3990</v>
      </c>
      <c r="Q638" s="42">
        <f t="shared" si="79"/>
        <v>0</v>
      </c>
      <c r="R638" s="42">
        <f t="shared" si="80"/>
        <v>100</v>
      </c>
      <c r="S638" s="85">
        <f t="shared" si="77"/>
        <v>3890</v>
      </c>
      <c r="T638" s="60" t="str">
        <f>IFERROR(VLOOKUP($B638,'Из ГУГЛа'!$B:$G,4,0)*U638+V638,VLOOKUP($B638,'Из ГУГЛа'!$B:$G,4,0))</f>
        <v/>
      </c>
      <c r="U638" s="15">
        <v>1</v>
      </c>
      <c r="V638" s="59"/>
      <c r="W638" s="74">
        <f t="shared" si="81"/>
        <v>0.44074074074074066</v>
      </c>
      <c r="X638" s="74" t="str">
        <f t="shared" si="82"/>
        <v/>
      </c>
      <c r="Y638" s="74" t="str">
        <f t="shared" si="83"/>
        <v/>
      </c>
      <c r="Z638" s="77" t="s">
        <v>2579</v>
      </c>
    </row>
    <row r="639" spans="1:26" ht="75" x14ac:dyDescent="0.25">
      <c r="A639" s="71" t="str">
        <f>INDEX('Выгр Торг'!$A:$A,MATCH($B639,'Выгр Торг'!$B:$B,0))</f>
        <v>Боковые зеркала "АТП" (с электроприводом и обогревом) для Лада Приора</v>
      </c>
      <c r="B639" s="88">
        <v>137744</v>
      </c>
      <c r="C639" s="72">
        <f>VLOOKUP($B639,'Выгр Торг'!$B:$P,C$1,0)</f>
        <v>155615</v>
      </c>
      <c r="D639" s="71" t="str">
        <f>VLOOKUP($B639,'Выгр Торг'!$B:$P,D$1,0)</f>
        <v>Боковые зеркала "АТП" (с электроприводом и обогревом) для Лада Приора (В цвет, Портвейн (темно-вишневый металлик, 192))</v>
      </c>
      <c r="E639" s="72" t="str">
        <f>VLOOKUP($B639,'Выгр Торг'!$B:$P,E$1,0)</f>
        <v>Y</v>
      </c>
      <c r="F639" s="72" t="str">
        <f>VLOOKUP($B639,'Выгр Торг'!$B:$P,F$1,0)</f>
        <v>1</v>
      </c>
      <c r="G639" s="36" t="s">
        <v>22</v>
      </c>
      <c r="H639" s="28">
        <v>155595</v>
      </c>
      <c r="I639" s="53">
        <f>INDEX($I:$I,MATCH($H639,$C:$C,0))</f>
        <v>600</v>
      </c>
      <c r="J639" s="5" t="s">
        <v>3410</v>
      </c>
      <c r="K639" s="56">
        <f>INDEX($K:$K,MATCH($H639,$C:$C,0))+I639</f>
        <v>2700</v>
      </c>
      <c r="L639" s="14">
        <f>VLOOKUP(K639,Наценка!$A$1:$B$8,2,1)</f>
        <v>1.4</v>
      </c>
      <c r="M639" s="56">
        <f>INDEX($M:$M,MATCH($H639,$C:$C,0))+I639*$M$2</f>
        <v>3870</v>
      </c>
      <c r="N639" s="57">
        <f t="shared" si="78"/>
        <v>3890</v>
      </c>
      <c r="O639" s="72">
        <f>VLOOKUP($B639,'Выгр Торг'!$B:$P,O$1,0)</f>
        <v>2700</v>
      </c>
      <c r="P639" s="72">
        <f>VLOOKUP($B639,'Выгр Торг'!$B:$P,P$1,0)</f>
        <v>3990</v>
      </c>
      <c r="Q639" s="42">
        <f t="shared" si="79"/>
        <v>0</v>
      </c>
      <c r="R639" s="42">
        <f t="shared" si="80"/>
        <v>100</v>
      </c>
      <c r="S639" s="85">
        <f t="shared" si="77"/>
        <v>3890</v>
      </c>
      <c r="T639" s="60" t="str">
        <f>IFERROR(VLOOKUP($B639,'Из ГУГЛа'!$B:$G,4,0)*U639+V639,VLOOKUP($B639,'Из ГУГЛа'!$B:$G,4,0))</f>
        <v/>
      </c>
      <c r="U639" s="15">
        <v>1</v>
      </c>
      <c r="V639" s="59"/>
      <c r="W639" s="74">
        <f t="shared" si="81"/>
        <v>0.44074074074074066</v>
      </c>
      <c r="X639" s="74" t="str">
        <f t="shared" si="82"/>
        <v/>
      </c>
      <c r="Y639" s="74" t="str">
        <f t="shared" si="83"/>
        <v/>
      </c>
      <c r="Z639" s="77" t="s">
        <v>2579</v>
      </c>
    </row>
    <row r="640" spans="1:26" ht="75" x14ac:dyDescent="0.25">
      <c r="A640" s="71" t="str">
        <f>INDEX('Выгр Торг'!$A:$A,MATCH($B640,'Выгр Торг'!$B:$B,0))</f>
        <v>Боковые зеркала "АТП" (с электроприводом и обогревом) для Лада Приора</v>
      </c>
      <c r="B640" s="88">
        <v>137745</v>
      </c>
      <c r="C640" s="72">
        <f>VLOOKUP($B640,'Выгр Торг'!$B:$P,C$1,0)</f>
        <v>155616</v>
      </c>
      <c r="D640" s="71" t="str">
        <f>VLOOKUP($B640,'Выгр Торг'!$B:$P,D$1,0)</f>
        <v>Боковые зеркала "АТП" (с электроприводом и обогревом) для Лада Приора (В цвет, Робин гуд (черный с изумрудно-зеленым отливом, 391))</v>
      </c>
      <c r="E640" s="72" t="str">
        <f>VLOOKUP($B640,'Выгр Торг'!$B:$P,E$1,0)</f>
        <v>Y</v>
      </c>
      <c r="F640" s="72" t="str">
        <f>VLOOKUP($B640,'Выгр Торг'!$B:$P,F$1,0)</f>
        <v>1</v>
      </c>
      <c r="G640" s="36" t="s">
        <v>22</v>
      </c>
      <c r="H640" s="28">
        <v>155595</v>
      </c>
      <c r="I640" s="53">
        <f>INDEX($I:$I,MATCH($H640,$C:$C,0))</f>
        <v>600</v>
      </c>
      <c r="J640" s="5" t="s">
        <v>3410</v>
      </c>
      <c r="K640" s="56">
        <f>INDEX($K:$K,MATCH($H640,$C:$C,0))+I640</f>
        <v>2700</v>
      </c>
      <c r="L640" s="14">
        <f>VLOOKUP(K640,Наценка!$A$1:$B$8,2,1)</f>
        <v>1.4</v>
      </c>
      <c r="M640" s="56">
        <f>INDEX($M:$M,MATCH($H640,$C:$C,0))+I640*$M$2</f>
        <v>3870</v>
      </c>
      <c r="N640" s="57">
        <f t="shared" si="78"/>
        <v>3890</v>
      </c>
      <c r="O640" s="72">
        <f>VLOOKUP($B640,'Выгр Торг'!$B:$P,O$1,0)</f>
        <v>2700</v>
      </c>
      <c r="P640" s="72">
        <f>VLOOKUP($B640,'Выгр Торг'!$B:$P,P$1,0)</f>
        <v>3990</v>
      </c>
      <c r="Q640" s="42">
        <f t="shared" si="79"/>
        <v>0</v>
      </c>
      <c r="R640" s="42">
        <f t="shared" si="80"/>
        <v>100</v>
      </c>
      <c r="S640" s="85">
        <f t="shared" si="77"/>
        <v>3890</v>
      </c>
      <c r="T640" s="60" t="str">
        <f>IFERROR(VLOOKUP($B640,'Из ГУГЛа'!$B:$G,4,0)*U640+V640,VLOOKUP($B640,'Из ГУГЛа'!$B:$G,4,0))</f>
        <v/>
      </c>
      <c r="U640" s="15">
        <v>1</v>
      </c>
      <c r="V640" s="59"/>
      <c r="W640" s="74">
        <f t="shared" si="81"/>
        <v>0.44074074074074066</v>
      </c>
      <c r="X640" s="74" t="str">
        <f t="shared" si="82"/>
        <v/>
      </c>
      <c r="Y640" s="74" t="str">
        <f t="shared" si="83"/>
        <v/>
      </c>
      <c r="Z640" s="77" t="s">
        <v>2579</v>
      </c>
    </row>
    <row r="641" spans="1:28" ht="75" x14ac:dyDescent="0.25">
      <c r="A641" s="71" t="str">
        <f>INDEX('Выгр Торг'!$A:$A,MATCH($B641,'Выгр Торг'!$B:$B,0))</f>
        <v>Боковые зеркала "АТП" (с электроприводом и обогревом) для Лада Приора</v>
      </c>
      <c r="B641" s="88">
        <v>137746</v>
      </c>
      <c r="C641" s="72">
        <f>VLOOKUP($B641,'Выгр Торг'!$B:$P,C$1,0)</f>
        <v>155617</v>
      </c>
      <c r="D641" s="71" t="str">
        <f>VLOOKUP($B641,'Выгр Торг'!$B:$P,D$1,0)</f>
        <v>Боковые зеркала "АТП" (с электроприводом и обогревом) для Лада Приора (В цвет, Снежная королева (серебристый, 690))</v>
      </c>
      <c r="E641" s="72" t="str">
        <f>VLOOKUP($B641,'Выгр Торг'!$B:$P,E$1,0)</f>
        <v>Y</v>
      </c>
      <c r="F641" s="72" t="str">
        <f>VLOOKUP($B641,'Выгр Торг'!$B:$P,F$1,0)</f>
        <v>1</v>
      </c>
      <c r="G641" s="36" t="s">
        <v>22</v>
      </c>
      <c r="H641" s="28">
        <v>155595</v>
      </c>
      <c r="I641" s="53">
        <f>INDEX($I:$I,MATCH($H641,$C:$C,0))</f>
        <v>600</v>
      </c>
      <c r="J641" s="5" t="s">
        <v>3410</v>
      </c>
      <c r="K641" s="56">
        <f>INDEX($K:$K,MATCH($H641,$C:$C,0))+I641</f>
        <v>2700</v>
      </c>
      <c r="L641" s="14">
        <f>VLOOKUP(K641,Наценка!$A$1:$B$8,2,1)</f>
        <v>1.4</v>
      </c>
      <c r="M641" s="56">
        <f>INDEX($M:$M,MATCH($H641,$C:$C,0))+I641*$M$2</f>
        <v>3870</v>
      </c>
      <c r="N641" s="57">
        <f t="shared" si="78"/>
        <v>3890</v>
      </c>
      <c r="O641" s="72">
        <f>VLOOKUP($B641,'Выгр Торг'!$B:$P,O$1,0)</f>
        <v>2700</v>
      </c>
      <c r="P641" s="72">
        <f>VLOOKUP($B641,'Выгр Торг'!$B:$P,P$1,0)</f>
        <v>3990</v>
      </c>
      <c r="Q641" s="42">
        <f t="shared" si="79"/>
        <v>0</v>
      </c>
      <c r="R641" s="42">
        <f t="shared" si="80"/>
        <v>100</v>
      </c>
      <c r="S641" s="85">
        <f t="shared" si="77"/>
        <v>3890</v>
      </c>
      <c r="T641" s="60" t="str">
        <f>IFERROR(VLOOKUP($B641,'Из ГУГЛа'!$B:$G,4,0)*U641+V641,VLOOKUP($B641,'Из ГУГЛа'!$B:$G,4,0))</f>
        <v/>
      </c>
      <c r="U641" s="15">
        <v>1</v>
      </c>
      <c r="V641" s="59"/>
      <c r="W641" s="74">
        <f t="shared" si="81"/>
        <v>0.44074074074074066</v>
      </c>
      <c r="X641" s="74" t="str">
        <f t="shared" si="82"/>
        <v/>
      </c>
      <c r="Y641" s="74" t="str">
        <f t="shared" si="83"/>
        <v/>
      </c>
      <c r="Z641" s="77" t="s">
        <v>2579</v>
      </c>
    </row>
    <row r="642" spans="1:28" ht="75" x14ac:dyDescent="0.25">
      <c r="A642" s="71" t="str">
        <f>INDEX('Выгр Торг'!$A:$A,MATCH($B642,'Выгр Торг'!$B:$B,0))</f>
        <v>Боковые зеркала "АТП" (с электроприводом и обогревом) для Лада Приора</v>
      </c>
      <c r="B642" s="88">
        <v>137747</v>
      </c>
      <c r="C642" s="72">
        <f>VLOOKUP($B642,'Выгр Торг'!$B:$P,C$1,0)</f>
        <v>155618</v>
      </c>
      <c r="D642" s="71" t="str">
        <f>VLOOKUP($B642,'Выгр Торг'!$B:$P,D$1,0)</f>
        <v>Боковые зеркала "АТП" (с электроприводом и обогревом) для Лада Приора (В цвет, Сочи (серебристо-серо-зеленоватый, 360))</v>
      </c>
      <c r="E642" s="72" t="str">
        <f>VLOOKUP($B642,'Выгр Торг'!$B:$P,E$1,0)</f>
        <v>Y</v>
      </c>
      <c r="F642" s="72" t="str">
        <f>VLOOKUP($B642,'Выгр Торг'!$B:$P,F$1,0)</f>
        <v>1</v>
      </c>
      <c r="G642" s="36" t="s">
        <v>22</v>
      </c>
      <c r="H642" s="28">
        <v>155595</v>
      </c>
      <c r="I642" s="53">
        <f>INDEX($I:$I,MATCH($H642,$C:$C,0))</f>
        <v>600</v>
      </c>
      <c r="J642" s="5" t="s">
        <v>3410</v>
      </c>
      <c r="K642" s="56">
        <f>INDEX($K:$K,MATCH($H642,$C:$C,0))+I642</f>
        <v>2700</v>
      </c>
      <c r="L642" s="14">
        <f>VLOOKUP(K642,Наценка!$A$1:$B$8,2,1)</f>
        <v>1.4</v>
      </c>
      <c r="M642" s="56">
        <f>INDEX($M:$M,MATCH($H642,$C:$C,0))+I642*$M$2</f>
        <v>3870</v>
      </c>
      <c r="N642" s="57">
        <f t="shared" si="78"/>
        <v>3890</v>
      </c>
      <c r="O642" s="72">
        <f>VLOOKUP($B642,'Выгр Торг'!$B:$P,O$1,0)</f>
        <v>2700</v>
      </c>
      <c r="P642" s="72">
        <f>VLOOKUP($B642,'Выгр Торг'!$B:$P,P$1,0)</f>
        <v>3990</v>
      </c>
      <c r="Q642" s="42">
        <f t="shared" si="79"/>
        <v>0</v>
      </c>
      <c r="R642" s="42">
        <f t="shared" si="80"/>
        <v>100</v>
      </c>
      <c r="S642" s="85">
        <f t="shared" si="77"/>
        <v>3890</v>
      </c>
      <c r="T642" s="60" t="str">
        <f>IFERROR(VLOOKUP($B642,'Из ГУГЛа'!$B:$G,4,0)*U642+V642,VLOOKUP($B642,'Из ГУГЛа'!$B:$G,4,0))</f>
        <v/>
      </c>
      <c r="U642" s="15">
        <v>1</v>
      </c>
      <c r="V642" s="59"/>
      <c r="W642" s="74">
        <f t="shared" si="81"/>
        <v>0.44074074074074066</v>
      </c>
      <c r="X642" s="74" t="str">
        <f t="shared" si="82"/>
        <v/>
      </c>
      <c r="Y642" s="74" t="str">
        <f t="shared" si="83"/>
        <v/>
      </c>
      <c r="Z642" s="77" t="s">
        <v>2579</v>
      </c>
    </row>
    <row r="643" spans="1:28" ht="75" x14ac:dyDescent="0.25">
      <c r="A643" s="71" t="str">
        <f>INDEX('Выгр Торг'!$A:$A,MATCH($B643,'Выгр Торг'!$B:$B,0))</f>
        <v>Боковые зеркала "АТП" (с электроприводом и обогревом) для Лада Приора</v>
      </c>
      <c r="B643" s="88">
        <v>137748</v>
      </c>
      <c r="C643" s="72">
        <f>VLOOKUP($B643,'Выгр Торг'!$B:$P,C$1,0)</f>
        <v>155619</v>
      </c>
      <c r="D643" s="71" t="str">
        <f>VLOOKUP($B643,'Выгр Торг'!$B:$P,D$1,0)</f>
        <v>Боковые зеркала "АТП" (с электроприводом и обогревом) для Лада Приора (В цвет, Терра (коричневый, 507))</v>
      </c>
      <c r="E643" s="72" t="str">
        <f>VLOOKUP($B643,'Выгр Торг'!$B:$P,E$1,0)</f>
        <v>Y</v>
      </c>
      <c r="F643" s="72" t="str">
        <f>VLOOKUP($B643,'Выгр Торг'!$B:$P,F$1,0)</f>
        <v>1</v>
      </c>
      <c r="G643" s="36" t="s">
        <v>22</v>
      </c>
      <c r="H643" s="28">
        <v>155595</v>
      </c>
      <c r="I643" s="53">
        <f>INDEX($I:$I,MATCH($H643,$C:$C,0))</f>
        <v>600</v>
      </c>
      <c r="J643" s="5" t="s">
        <v>3410</v>
      </c>
      <c r="K643" s="56">
        <f>INDEX($K:$K,MATCH($H643,$C:$C,0))+I643</f>
        <v>2700</v>
      </c>
      <c r="L643" s="14">
        <f>VLOOKUP(K643,Наценка!$A$1:$B$8,2,1)</f>
        <v>1.4</v>
      </c>
      <c r="M643" s="56">
        <f>INDEX($M:$M,MATCH($H643,$C:$C,0))+I643*$M$2</f>
        <v>3870</v>
      </c>
      <c r="N643" s="57">
        <f t="shared" si="78"/>
        <v>3890</v>
      </c>
      <c r="O643" s="72">
        <f>VLOOKUP($B643,'Выгр Торг'!$B:$P,O$1,0)</f>
        <v>2700</v>
      </c>
      <c r="P643" s="72">
        <f>VLOOKUP($B643,'Выгр Торг'!$B:$P,P$1,0)</f>
        <v>3990</v>
      </c>
      <c r="Q643" s="42">
        <f t="shared" si="79"/>
        <v>0</v>
      </c>
      <c r="R643" s="42">
        <f t="shared" si="80"/>
        <v>100</v>
      </c>
      <c r="S643" s="85">
        <f t="shared" si="77"/>
        <v>3890</v>
      </c>
      <c r="T643" s="60" t="str">
        <f>IFERROR(VLOOKUP($B643,'Из ГУГЛа'!$B:$G,4,0)*U643+V643,VLOOKUP($B643,'Из ГУГЛа'!$B:$G,4,0))</f>
        <v/>
      </c>
      <c r="U643" s="15">
        <v>1</v>
      </c>
      <c r="V643" s="59"/>
      <c r="W643" s="74">
        <f t="shared" si="81"/>
        <v>0.44074074074074066</v>
      </c>
      <c r="X643" s="74" t="str">
        <f t="shared" si="82"/>
        <v/>
      </c>
      <c r="Y643" s="74" t="str">
        <f t="shared" si="83"/>
        <v/>
      </c>
      <c r="Z643" s="77" t="s">
        <v>2579</v>
      </c>
    </row>
    <row r="644" spans="1:28" ht="75" x14ac:dyDescent="0.25">
      <c r="A644" s="71" t="str">
        <f>INDEX('Выгр Торг'!$A:$A,MATCH($B644,'Выгр Торг'!$B:$B,0))</f>
        <v>Боковые зеркала "АТП" (с электроприводом и обогревом) для Лада Приора</v>
      </c>
      <c r="B644" s="88">
        <v>137749</v>
      </c>
      <c r="C644" s="72">
        <f>VLOOKUP($B644,'Выгр Торг'!$B:$P,C$1,0)</f>
        <v>155596</v>
      </c>
      <c r="D644" s="71" t="str">
        <f>VLOOKUP($B644,'Выгр Торг'!$B:$P,D$1,0)</f>
        <v>Боковые зеркала "АТП" (с электроприводом и обогревом) для Лада Приора (В цвет, Уточнить у менеджера)</v>
      </c>
      <c r="E644" s="72" t="str">
        <f>VLOOKUP($B644,'Выгр Торг'!$B:$P,E$1,0)</f>
        <v>Y</v>
      </c>
      <c r="F644" s="72" t="str">
        <f>VLOOKUP($B644,'Выгр Торг'!$B:$P,F$1,0)</f>
        <v>1</v>
      </c>
      <c r="G644" s="36" t="s">
        <v>22</v>
      </c>
      <c r="H644" s="28">
        <v>155595</v>
      </c>
      <c r="I644" s="53">
        <f>INDEX($I:$I,MATCH($H644,$C:$C,0))</f>
        <v>600</v>
      </c>
      <c r="J644" s="5" t="s">
        <v>3410</v>
      </c>
      <c r="K644" s="56">
        <f>INDEX($K:$K,MATCH($H644,$C:$C,0))+I644</f>
        <v>2700</v>
      </c>
      <c r="L644" s="14">
        <f>VLOOKUP(K644,Наценка!$A$1:$B$8,2,1)</f>
        <v>1.4</v>
      </c>
      <c r="M644" s="56">
        <f>INDEX($M:$M,MATCH($H644,$C:$C,0))+I644*$M$2</f>
        <v>3870</v>
      </c>
      <c r="N644" s="57">
        <f t="shared" si="78"/>
        <v>3890</v>
      </c>
      <c r="O644" s="72">
        <f>VLOOKUP($B644,'Выгр Торг'!$B:$P,O$1,0)</f>
        <v>2700</v>
      </c>
      <c r="P644" s="72">
        <f>VLOOKUP($B644,'Выгр Торг'!$B:$P,P$1,0)</f>
        <v>3990</v>
      </c>
      <c r="Q644" s="42">
        <f t="shared" si="79"/>
        <v>0</v>
      </c>
      <c r="R644" s="42">
        <f t="shared" si="80"/>
        <v>100</v>
      </c>
      <c r="S644" s="85">
        <f t="shared" ref="S644:S707" si="84">IFERROR(ROUND(N644*(1-$S$2),),"")</f>
        <v>3890</v>
      </c>
      <c r="T644" s="60" t="str">
        <f>IFERROR(VLOOKUP($B644,'Из ГУГЛа'!$B:$G,4,0)*U644+V644,VLOOKUP($B644,'Из ГУГЛа'!$B:$G,4,0))</f>
        <v/>
      </c>
      <c r="U644" s="15">
        <v>1</v>
      </c>
      <c r="V644" s="59"/>
      <c r="W644" s="74">
        <f t="shared" si="81"/>
        <v>0.44074074074074066</v>
      </c>
      <c r="X644" s="74" t="str">
        <f t="shared" si="82"/>
        <v/>
      </c>
      <c r="Y644" s="74" t="str">
        <f t="shared" si="83"/>
        <v/>
      </c>
      <c r="Z644" s="77" t="s">
        <v>2579</v>
      </c>
    </row>
    <row r="645" spans="1:28" ht="75" x14ac:dyDescent="0.25">
      <c r="A645" s="71" t="str">
        <f>INDEX('Выгр Торг'!$A:$A,MATCH($B645,'Выгр Торг'!$B:$B,0))</f>
        <v>Боковые зеркала "АТП" (с электроприводом и обогревом) для Лада Приора</v>
      </c>
      <c r="B645" s="88">
        <v>137750</v>
      </c>
      <c r="C645" s="72">
        <f>VLOOKUP($B645,'Выгр Торг'!$B:$P,C$1,0)</f>
        <v>155620</v>
      </c>
      <c r="D645" s="71" t="str">
        <f>VLOOKUP($B645,'Выгр Торг'!$B:$P,D$1,0)</f>
        <v>Боковые зеркала "АТП" (с электроприводом и обогревом) для Лада Приора (В цвет, Цунами (темно-зеленый, 363))</v>
      </c>
      <c r="E645" s="72" t="str">
        <f>VLOOKUP($B645,'Выгр Торг'!$B:$P,E$1,0)</f>
        <v>Y</v>
      </c>
      <c r="F645" s="72" t="str">
        <f>VLOOKUP($B645,'Выгр Торг'!$B:$P,F$1,0)</f>
        <v>1</v>
      </c>
      <c r="G645" s="36" t="s">
        <v>22</v>
      </c>
      <c r="H645" s="28">
        <v>155595</v>
      </c>
      <c r="I645" s="53">
        <f>INDEX($I:$I,MATCH($H645,$C:$C,0))</f>
        <v>600</v>
      </c>
      <c r="J645" s="5" t="s">
        <v>3410</v>
      </c>
      <c r="K645" s="56">
        <f>INDEX($K:$K,MATCH($H645,$C:$C,0))+I645</f>
        <v>2700</v>
      </c>
      <c r="L645" s="14">
        <f>VLOOKUP(K645,Наценка!$A$1:$B$8,2,1)</f>
        <v>1.4</v>
      </c>
      <c r="M645" s="56">
        <f>INDEX($M:$M,MATCH($H645,$C:$C,0))+I645*$M$2</f>
        <v>3870</v>
      </c>
      <c r="N645" s="57">
        <f t="shared" ref="N645:N708" si="85">IF(M645&lt;=1000,(ROUNDUP(M645,-1)-1),(ROUNDUP(M645,-2)-10))</f>
        <v>3890</v>
      </c>
      <c r="O645" s="72">
        <f>VLOOKUP($B645,'Выгр Торг'!$B:$P,O$1,0)</f>
        <v>2700</v>
      </c>
      <c r="P645" s="72">
        <f>VLOOKUP($B645,'Выгр Торг'!$B:$P,P$1,0)</f>
        <v>3990</v>
      </c>
      <c r="Q645" s="42">
        <f t="shared" ref="Q645:Q708" si="86">O645-K645</f>
        <v>0</v>
      </c>
      <c r="R645" s="42">
        <f t="shared" ref="R645:R708" si="87">P645-N645</f>
        <v>100</v>
      </c>
      <c r="S645" s="85">
        <f t="shared" si="84"/>
        <v>3890</v>
      </c>
      <c r="T645" s="60" t="str">
        <f>IFERROR(VLOOKUP($B645,'Из ГУГЛа'!$B:$G,4,0)*U645+V645,VLOOKUP($B645,'Из ГУГЛа'!$B:$G,4,0))</f>
        <v/>
      </c>
      <c r="U645" s="15">
        <v>1</v>
      </c>
      <c r="V645" s="59"/>
      <c r="W645" s="74">
        <f t="shared" ref="W645:W708" si="88">IFERROR(S645/K645-1,"")</f>
        <v>0.44074074074074066</v>
      </c>
      <c r="X645" s="74" t="str">
        <f t="shared" ref="X645:X708" si="89">IFERROR((Z645-S645)/Z645,"")</f>
        <v/>
      </c>
      <c r="Y645" s="74" t="str">
        <f t="shared" ref="Y645:Y708" si="90">IFERROR(IF(Z645="","",Z645/K645-1),"")</f>
        <v/>
      </c>
      <c r="Z645" s="77" t="s">
        <v>2579</v>
      </c>
    </row>
    <row r="646" spans="1:28" ht="75" x14ac:dyDescent="0.25">
      <c r="A646" s="71" t="str">
        <f>INDEX('Выгр Торг'!$A:$A,MATCH($B646,'Выгр Торг'!$B:$B,0))</f>
        <v>Боковые зеркала "АТП" (с электроприводом и обогревом, двойной динамический повторитель) для Лада Приора</v>
      </c>
      <c r="B646" s="88">
        <v>137698</v>
      </c>
      <c r="C646" s="72">
        <f>VLOOKUP($B646,'Выгр Торг'!$B:$P,C$1,0)</f>
        <v>162141</v>
      </c>
      <c r="D646" s="71" t="str">
        <f>VLOOKUP($B646,'Выгр Торг'!$B:$P,D$1,0)</f>
        <v>Боковые зеркала "АТП" (с электроприводом и обогревом, двойной динамический повторитель) для Лада Приора (Без покраски)</v>
      </c>
      <c r="E646" s="72" t="str">
        <f>VLOOKUP($B646,'Выгр Торг'!$B:$P,E$1,0)</f>
        <v>Y</v>
      </c>
      <c r="F646" s="72" t="str">
        <f>VLOOKUP($B646,'Выгр Торг'!$B:$P,F$1,0)</f>
        <v>1</v>
      </c>
      <c r="G646" s="36" t="s">
        <v>20</v>
      </c>
      <c r="H646" s="28">
        <v>162141</v>
      </c>
      <c r="I646" s="52">
        <v>600</v>
      </c>
      <c r="J646" s="5" t="s">
        <v>3410</v>
      </c>
      <c r="K646" s="73">
        <f>O646</f>
        <v>2900</v>
      </c>
      <c r="L646" s="14">
        <f>VLOOKUP(K646,Наценка!$A$1:$B$8,2,1)</f>
        <v>1.4</v>
      </c>
      <c r="M646" s="92">
        <f>Z646-100</f>
        <v>6110</v>
      </c>
      <c r="N646" s="57">
        <f t="shared" si="85"/>
        <v>6190</v>
      </c>
      <c r="O646" s="72">
        <f>VLOOKUP($B646,'Выгр Торг'!$B:$P,O$1,0)</f>
        <v>2900</v>
      </c>
      <c r="P646" s="72">
        <f>VLOOKUP($B646,'Выгр Торг'!$B:$P,P$1,0)</f>
        <v>6390</v>
      </c>
      <c r="Q646" s="42">
        <f t="shared" si="86"/>
        <v>0</v>
      </c>
      <c r="R646" s="42">
        <f t="shared" si="87"/>
        <v>200</v>
      </c>
      <c r="S646" s="85">
        <f t="shared" si="84"/>
        <v>6190</v>
      </c>
      <c r="T646" s="60">
        <f>IFERROR(VLOOKUP($B646,'Из ГУГЛа'!$B:$G,4,0)*U646+V646,VLOOKUP($B646,'Из ГУГЛа'!$B:$G,4,0))</f>
        <v>6210</v>
      </c>
      <c r="U646" s="15">
        <v>1</v>
      </c>
      <c r="V646" s="62">
        <f>-I646*1.3</f>
        <v>-780</v>
      </c>
      <c r="W646" s="74">
        <f t="shared" si="88"/>
        <v>1.1344827586206896</v>
      </c>
      <c r="X646" s="74">
        <f t="shared" si="89"/>
        <v>3.2206119162640902E-3</v>
      </c>
      <c r="Y646" s="74">
        <f t="shared" si="90"/>
        <v>1.1413793103448278</v>
      </c>
      <c r="Z646" s="75">
        <f>V646+6990</f>
        <v>6210</v>
      </c>
      <c r="AA646" s="4" t="s">
        <v>2693</v>
      </c>
      <c r="AB646" s="20" t="s">
        <v>2605</v>
      </c>
    </row>
    <row r="647" spans="1:28" ht="75" x14ac:dyDescent="0.25">
      <c r="A647" s="71" t="str">
        <f>INDEX('Выгр Торг'!$A:$A,MATCH($B647,'Выгр Торг'!$B:$B,0))</f>
        <v>Боковые зеркала "АТП" (с электроприводом и обогревом, двойной динамический повторитель) для Лада Приора</v>
      </c>
      <c r="B647" s="88">
        <v>137699</v>
      </c>
      <c r="C647" s="72">
        <f>VLOOKUP($B647,'Выгр Торг'!$B:$P,C$1,0)</f>
        <v>162143</v>
      </c>
      <c r="D647" s="71" t="str">
        <f>VLOOKUP($B647,'Выгр Торг'!$B:$P,D$1,0)</f>
        <v>Боковые зеркала "АТП" (с электроприводом и обогревом, двойной динамический повторитель) для Лада Приора (В цвет, Альтаир (серебристый светло-серый, 660))</v>
      </c>
      <c r="E647" s="72" t="str">
        <f>VLOOKUP($B647,'Выгр Торг'!$B:$P,E$1,0)</f>
        <v>Y</v>
      </c>
      <c r="F647" s="72" t="str">
        <f>VLOOKUP($B647,'Выгр Торг'!$B:$P,F$1,0)</f>
        <v>1</v>
      </c>
      <c r="G647" s="36" t="s">
        <v>20</v>
      </c>
      <c r="H647" s="28">
        <v>162141</v>
      </c>
      <c r="I647" s="53">
        <f>INDEX($I:$I,MATCH($H647,$C:$C,0))</f>
        <v>600</v>
      </c>
      <c r="J647" s="5" t="s">
        <v>3410</v>
      </c>
      <c r="K647" s="56">
        <f>INDEX($K:$K,MATCH($H647,$C:$C,0))+I647</f>
        <v>3500</v>
      </c>
      <c r="L647" s="14">
        <f>VLOOKUP(K647,Наценка!$A$1:$B$8,2,1)</f>
        <v>1.4</v>
      </c>
      <c r="M647" s="56">
        <f>INDEX($M:$M,MATCH($H647,$C:$C,0))+I647*$M$2</f>
        <v>6890</v>
      </c>
      <c r="N647" s="57">
        <f t="shared" si="85"/>
        <v>6890</v>
      </c>
      <c r="O647" s="72">
        <f>VLOOKUP($B647,'Выгр Торг'!$B:$P,O$1,0)</f>
        <v>3500</v>
      </c>
      <c r="P647" s="72">
        <f>VLOOKUP($B647,'Выгр Торг'!$B:$P,P$1,0)</f>
        <v>7090</v>
      </c>
      <c r="Q647" s="42">
        <f t="shared" si="86"/>
        <v>0</v>
      </c>
      <c r="R647" s="42">
        <f t="shared" si="87"/>
        <v>200</v>
      </c>
      <c r="S647" s="85">
        <f t="shared" si="84"/>
        <v>6890</v>
      </c>
      <c r="T647" s="60">
        <f>IFERROR(VLOOKUP($B647,'Из ГУГЛа'!$B:$G,4,0)*U647+V647,VLOOKUP($B647,'Из ГУГЛа'!$B:$G,4,0))</f>
        <v>6990</v>
      </c>
      <c r="U647" s="15">
        <v>1</v>
      </c>
      <c r="V647" s="59"/>
      <c r="W647" s="74">
        <f t="shared" si="88"/>
        <v>0.96857142857142864</v>
      </c>
      <c r="X647" s="74">
        <f t="shared" si="89"/>
        <v>1.4306151645207439E-2</v>
      </c>
      <c r="Y647" s="74">
        <f t="shared" si="90"/>
        <v>0.99714285714285711</v>
      </c>
      <c r="Z647" s="75">
        <v>6990</v>
      </c>
      <c r="AB647" s="20" t="s">
        <v>2605</v>
      </c>
    </row>
    <row r="648" spans="1:28" ht="75" x14ac:dyDescent="0.25">
      <c r="A648" s="71" t="str">
        <f>INDEX('Выгр Торг'!$A:$A,MATCH($B648,'Выгр Торг'!$B:$B,0))</f>
        <v>Боковые зеркала "АТП" (с электроприводом и обогревом, двойной динамический повторитель) для Лада Приора</v>
      </c>
      <c r="B648" s="88">
        <v>137700</v>
      </c>
      <c r="C648" s="72">
        <f>VLOOKUP($B648,'Выгр Торг'!$B:$P,C$1,0)</f>
        <v>162144</v>
      </c>
      <c r="D648" s="71" t="str">
        <f>VLOOKUP($B648,'Выгр Торг'!$B:$P,D$1,0)</f>
        <v>Боковые зеркала "АТП" (с электроприводом и обогревом, двойной динамический повторитель) для Лада Приора (В цвет, Белое облако (белый, 240))</v>
      </c>
      <c r="E648" s="72" t="str">
        <f>VLOOKUP($B648,'Выгр Торг'!$B:$P,E$1,0)</f>
        <v>Y</v>
      </c>
      <c r="F648" s="72" t="str">
        <f>VLOOKUP($B648,'Выгр Торг'!$B:$P,F$1,0)</f>
        <v>1</v>
      </c>
      <c r="G648" s="36" t="s">
        <v>20</v>
      </c>
      <c r="H648" s="28">
        <v>162141</v>
      </c>
      <c r="I648" s="53">
        <f>INDEX($I:$I,MATCH($H648,$C:$C,0))</f>
        <v>600</v>
      </c>
      <c r="J648" s="5" t="s">
        <v>3410</v>
      </c>
      <c r="K648" s="56">
        <f>INDEX($K:$K,MATCH($H648,$C:$C,0))+I648</f>
        <v>3500</v>
      </c>
      <c r="L648" s="14">
        <f>VLOOKUP(K648,Наценка!$A$1:$B$8,2,1)</f>
        <v>1.4</v>
      </c>
      <c r="M648" s="56">
        <f>INDEX($M:$M,MATCH($H648,$C:$C,0))+I648*$M$2</f>
        <v>6890</v>
      </c>
      <c r="N648" s="57">
        <f t="shared" si="85"/>
        <v>6890</v>
      </c>
      <c r="O648" s="72">
        <f>VLOOKUP($B648,'Выгр Торг'!$B:$P,O$1,0)</f>
        <v>3500</v>
      </c>
      <c r="P648" s="72">
        <f>VLOOKUP($B648,'Выгр Торг'!$B:$P,P$1,0)</f>
        <v>7090</v>
      </c>
      <c r="Q648" s="42">
        <f t="shared" si="86"/>
        <v>0</v>
      </c>
      <c r="R648" s="42">
        <f t="shared" si="87"/>
        <v>200</v>
      </c>
      <c r="S648" s="85">
        <f t="shared" si="84"/>
        <v>6890</v>
      </c>
      <c r="T648" s="60">
        <f>IFERROR(VLOOKUP($B648,'Из ГУГЛа'!$B:$G,4,0)*U648+V648,VLOOKUP($B648,'Из ГУГЛа'!$B:$G,4,0))</f>
        <v>6990</v>
      </c>
      <c r="U648" s="15">
        <v>1</v>
      </c>
      <c r="V648" s="59"/>
      <c r="W648" s="74">
        <f t="shared" si="88"/>
        <v>0.96857142857142864</v>
      </c>
      <c r="X648" s="74">
        <f t="shared" si="89"/>
        <v>1.4306151645207439E-2</v>
      </c>
      <c r="Y648" s="74">
        <f t="shared" si="90"/>
        <v>0.99714285714285711</v>
      </c>
      <c r="Z648" s="75">
        <v>6990</v>
      </c>
      <c r="AB648" s="20" t="s">
        <v>2605</v>
      </c>
    </row>
    <row r="649" spans="1:28" ht="75" x14ac:dyDescent="0.25">
      <c r="A649" s="71" t="str">
        <f>INDEX('Выгр Торг'!$A:$A,MATCH($B649,'Выгр Торг'!$B:$B,0))</f>
        <v>Боковые зеркала "АТП" (с электроприводом и обогревом, двойной динамический повторитель) для Лада Приора</v>
      </c>
      <c r="B649" s="88">
        <v>137701</v>
      </c>
      <c r="C649" s="72">
        <f>VLOOKUP($B649,'Выгр Торг'!$B:$P,C$1,0)</f>
        <v>162145</v>
      </c>
      <c r="D649" s="71" t="str">
        <f>VLOOKUP($B649,'Выгр Торг'!$B:$P,D$1,0)</f>
        <v>Боковые зеркала "АТП" (с электроприводом и обогревом, двойной динамический повторитель) для Лада Приора (В цвет, Борнео (темный серебристо-серый, 633))</v>
      </c>
      <c r="E649" s="72" t="str">
        <f>VLOOKUP($B649,'Выгр Торг'!$B:$P,E$1,0)</f>
        <v>Y</v>
      </c>
      <c r="F649" s="72" t="str">
        <f>VLOOKUP($B649,'Выгр Торг'!$B:$P,F$1,0)</f>
        <v>1</v>
      </c>
      <c r="G649" s="36" t="s">
        <v>20</v>
      </c>
      <c r="H649" s="28">
        <v>162141</v>
      </c>
      <c r="I649" s="53">
        <f>INDEX($I:$I,MATCH($H649,$C:$C,0))</f>
        <v>600</v>
      </c>
      <c r="J649" s="5" t="s">
        <v>3410</v>
      </c>
      <c r="K649" s="56">
        <f>INDEX($K:$K,MATCH($H649,$C:$C,0))+I649</f>
        <v>3500</v>
      </c>
      <c r="L649" s="14">
        <f>VLOOKUP(K649,Наценка!$A$1:$B$8,2,1)</f>
        <v>1.4</v>
      </c>
      <c r="M649" s="56">
        <f>INDEX($M:$M,MATCH($H649,$C:$C,0))+I649*$M$2</f>
        <v>6890</v>
      </c>
      <c r="N649" s="57">
        <f t="shared" si="85"/>
        <v>6890</v>
      </c>
      <c r="O649" s="72">
        <f>VLOOKUP($B649,'Выгр Торг'!$B:$P,O$1,0)</f>
        <v>3500</v>
      </c>
      <c r="P649" s="72">
        <f>VLOOKUP($B649,'Выгр Торг'!$B:$P,P$1,0)</f>
        <v>7090</v>
      </c>
      <c r="Q649" s="42">
        <f t="shared" si="86"/>
        <v>0</v>
      </c>
      <c r="R649" s="42">
        <f t="shared" si="87"/>
        <v>200</v>
      </c>
      <c r="S649" s="85">
        <f t="shared" si="84"/>
        <v>6890</v>
      </c>
      <c r="T649" s="60">
        <f>IFERROR(VLOOKUP($B649,'Из ГУГЛа'!$B:$G,4,0)*U649+V649,VLOOKUP($B649,'Из ГУГЛа'!$B:$G,4,0))</f>
        <v>6990</v>
      </c>
      <c r="U649" s="15">
        <v>1</v>
      </c>
      <c r="V649" s="59"/>
      <c r="W649" s="74">
        <f t="shared" si="88"/>
        <v>0.96857142857142864</v>
      </c>
      <c r="X649" s="74">
        <f t="shared" si="89"/>
        <v>1.4306151645207439E-2</v>
      </c>
      <c r="Y649" s="74">
        <f t="shared" si="90"/>
        <v>0.99714285714285711</v>
      </c>
      <c r="Z649" s="75">
        <v>6990</v>
      </c>
      <c r="AB649" s="20" t="s">
        <v>2605</v>
      </c>
    </row>
    <row r="650" spans="1:28" ht="75" x14ac:dyDescent="0.25">
      <c r="A650" s="71" t="str">
        <f>INDEX('Выгр Торг'!$A:$A,MATCH($B650,'Выгр Торг'!$B:$B,0))</f>
        <v>Боковые зеркала "АТП" (с электроприводом и обогревом, двойной динамический повторитель) для Лада Приора</v>
      </c>
      <c r="B650" s="88">
        <v>137702</v>
      </c>
      <c r="C650" s="72">
        <f>VLOOKUP($B650,'Выгр Торг'!$B:$P,C$1,0)</f>
        <v>162146</v>
      </c>
      <c r="D650" s="71" t="str">
        <f>VLOOKUP($B650,'Выгр Торг'!$B:$P,D$1,0)</f>
        <v>Боковые зеркала "АТП" (с электроприводом и обогревом, двойной динамический повторитель) для Лада Приора (В цвет, Викинг (темно-серый, 655))</v>
      </c>
      <c r="E650" s="72" t="str">
        <f>VLOOKUP($B650,'Выгр Торг'!$B:$P,E$1,0)</f>
        <v>Y</v>
      </c>
      <c r="F650" s="72" t="str">
        <f>VLOOKUP($B650,'Выгр Торг'!$B:$P,F$1,0)</f>
        <v>1</v>
      </c>
      <c r="G650" s="36" t="s">
        <v>20</v>
      </c>
      <c r="H650" s="28">
        <v>162141</v>
      </c>
      <c r="I650" s="53">
        <f>INDEX($I:$I,MATCH($H650,$C:$C,0))</f>
        <v>600</v>
      </c>
      <c r="J650" s="5" t="s">
        <v>3410</v>
      </c>
      <c r="K650" s="56">
        <f>INDEX($K:$K,MATCH($H650,$C:$C,0))+I650</f>
        <v>3500</v>
      </c>
      <c r="L650" s="14">
        <f>VLOOKUP(K650,Наценка!$A$1:$B$8,2,1)</f>
        <v>1.4</v>
      </c>
      <c r="M650" s="56">
        <f>INDEX($M:$M,MATCH($H650,$C:$C,0))+I650*$M$2</f>
        <v>6890</v>
      </c>
      <c r="N650" s="57">
        <f t="shared" si="85"/>
        <v>6890</v>
      </c>
      <c r="O650" s="72">
        <f>VLOOKUP($B650,'Выгр Торг'!$B:$P,O$1,0)</f>
        <v>3500</v>
      </c>
      <c r="P650" s="72">
        <f>VLOOKUP($B650,'Выгр Торг'!$B:$P,P$1,0)</f>
        <v>7090</v>
      </c>
      <c r="Q650" s="42">
        <f t="shared" si="86"/>
        <v>0</v>
      </c>
      <c r="R650" s="42">
        <f t="shared" si="87"/>
        <v>200</v>
      </c>
      <c r="S650" s="85">
        <f t="shared" si="84"/>
        <v>6890</v>
      </c>
      <c r="T650" s="60">
        <f>IFERROR(VLOOKUP($B650,'Из ГУГЛа'!$B:$G,4,0)*U650+V650,VLOOKUP($B650,'Из ГУГЛа'!$B:$G,4,0))</f>
        <v>6990</v>
      </c>
      <c r="U650" s="15">
        <v>1</v>
      </c>
      <c r="V650" s="59"/>
      <c r="W650" s="74">
        <f t="shared" si="88"/>
        <v>0.96857142857142864</v>
      </c>
      <c r="X650" s="74">
        <f t="shared" si="89"/>
        <v>1.4306151645207439E-2</v>
      </c>
      <c r="Y650" s="74">
        <f t="shared" si="90"/>
        <v>0.99714285714285711</v>
      </c>
      <c r="Z650" s="75">
        <v>6990</v>
      </c>
      <c r="AB650" s="20" t="s">
        <v>2605</v>
      </c>
    </row>
    <row r="651" spans="1:28" ht="75" x14ac:dyDescent="0.25">
      <c r="A651" s="71" t="str">
        <f>INDEX('Выгр Торг'!$A:$A,MATCH($B651,'Выгр Торг'!$B:$B,0))</f>
        <v>Боковые зеркала "АТП" (с электроприводом и обогревом, двойной динамический повторитель) для Лада Приора</v>
      </c>
      <c r="B651" s="88">
        <v>137703</v>
      </c>
      <c r="C651" s="72">
        <f>VLOOKUP($B651,'Выгр Торг'!$B:$P,C$1,0)</f>
        <v>162147</v>
      </c>
      <c r="D651" s="71" t="str">
        <f>VLOOKUP($B651,'Выгр Торг'!$B:$P,D$1,0)</f>
        <v>Боковые зеркала "АТП" (с электроприводом и обогревом, двойной динамический повторитель) для Лада Приора (В цвет, Голубая планета (сине-голубой, 418))</v>
      </c>
      <c r="E651" s="72" t="str">
        <f>VLOOKUP($B651,'Выгр Торг'!$B:$P,E$1,0)</f>
        <v>Y</v>
      </c>
      <c r="F651" s="72" t="str">
        <f>VLOOKUP($B651,'Выгр Торг'!$B:$P,F$1,0)</f>
        <v>1</v>
      </c>
      <c r="G651" s="36" t="s">
        <v>20</v>
      </c>
      <c r="H651" s="28">
        <v>162141</v>
      </c>
      <c r="I651" s="53">
        <f>INDEX($I:$I,MATCH($H651,$C:$C,0))</f>
        <v>600</v>
      </c>
      <c r="J651" s="5" t="s">
        <v>3410</v>
      </c>
      <c r="K651" s="56">
        <f>INDEX($K:$K,MATCH($H651,$C:$C,0))+I651</f>
        <v>3500</v>
      </c>
      <c r="L651" s="14">
        <f>VLOOKUP(K651,Наценка!$A$1:$B$8,2,1)</f>
        <v>1.4</v>
      </c>
      <c r="M651" s="56">
        <f>INDEX($M:$M,MATCH($H651,$C:$C,0))+I651*$M$2</f>
        <v>6890</v>
      </c>
      <c r="N651" s="57">
        <f t="shared" si="85"/>
        <v>6890</v>
      </c>
      <c r="O651" s="72">
        <f>VLOOKUP($B651,'Выгр Торг'!$B:$P,O$1,0)</f>
        <v>3500</v>
      </c>
      <c r="P651" s="72">
        <f>VLOOKUP($B651,'Выгр Торг'!$B:$P,P$1,0)</f>
        <v>7090</v>
      </c>
      <c r="Q651" s="42">
        <f t="shared" si="86"/>
        <v>0</v>
      </c>
      <c r="R651" s="42">
        <f t="shared" si="87"/>
        <v>200</v>
      </c>
      <c r="S651" s="85">
        <f t="shared" si="84"/>
        <v>6890</v>
      </c>
      <c r="T651" s="60">
        <f>IFERROR(VLOOKUP($B651,'Из ГУГЛа'!$B:$G,4,0)*U651+V651,VLOOKUP($B651,'Из ГУГЛа'!$B:$G,4,0))</f>
        <v>6990</v>
      </c>
      <c r="U651" s="15">
        <v>1</v>
      </c>
      <c r="V651" s="59"/>
      <c r="W651" s="74">
        <f t="shared" si="88"/>
        <v>0.96857142857142864</v>
      </c>
      <c r="X651" s="74">
        <f t="shared" si="89"/>
        <v>1.4306151645207439E-2</v>
      </c>
      <c r="Y651" s="74">
        <f t="shared" si="90"/>
        <v>0.99714285714285711</v>
      </c>
      <c r="Z651" s="75">
        <v>6990</v>
      </c>
      <c r="AB651" s="20" t="s">
        <v>2605</v>
      </c>
    </row>
    <row r="652" spans="1:28" ht="75" x14ac:dyDescent="0.25">
      <c r="A652" s="71" t="str">
        <f>INDEX('Выгр Торг'!$A:$A,MATCH($B652,'Выгр Торг'!$B:$B,0))</f>
        <v>Боковые зеркала "АТП" (с электроприводом и обогревом, двойной динамический повторитель) для Лада Приора</v>
      </c>
      <c r="B652" s="88">
        <v>137704</v>
      </c>
      <c r="C652" s="72">
        <f>VLOOKUP($B652,'Выгр Торг'!$B:$P,C$1,0)</f>
        <v>162148</v>
      </c>
      <c r="D652" s="71" t="str">
        <f>VLOOKUP($B652,'Выгр Торг'!$B:$P,D$1,0)</f>
        <v>Боковые зеркала "АТП" (с электроприводом и обогревом, двойной динамический повторитель) для Лада Приора (В цвет, Жимолость (серый стальной, 627))</v>
      </c>
      <c r="E652" s="72" t="str">
        <f>VLOOKUP($B652,'Выгр Торг'!$B:$P,E$1,0)</f>
        <v>Y</v>
      </c>
      <c r="F652" s="72" t="str">
        <f>VLOOKUP($B652,'Выгр Торг'!$B:$P,F$1,0)</f>
        <v>1</v>
      </c>
      <c r="G652" s="36" t="s">
        <v>20</v>
      </c>
      <c r="H652" s="28">
        <v>162141</v>
      </c>
      <c r="I652" s="53">
        <f>INDEX($I:$I,MATCH($H652,$C:$C,0))</f>
        <v>600</v>
      </c>
      <c r="J652" s="5" t="s">
        <v>3410</v>
      </c>
      <c r="K652" s="56">
        <f>INDEX($K:$K,MATCH($H652,$C:$C,0))+I652</f>
        <v>3500</v>
      </c>
      <c r="L652" s="14">
        <f>VLOOKUP(K652,Наценка!$A$1:$B$8,2,1)</f>
        <v>1.4</v>
      </c>
      <c r="M652" s="56">
        <f>INDEX($M:$M,MATCH($H652,$C:$C,0))+I652*$M$2</f>
        <v>6890</v>
      </c>
      <c r="N652" s="57">
        <f t="shared" si="85"/>
        <v>6890</v>
      </c>
      <c r="O652" s="72">
        <f>VLOOKUP($B652,'Выгр Торг'!$B:$P,O$1,0)</f>
        <v>3500</v>
      </c>
      <c r="P652" s="72">
        <f>VLOOKUP($B652,'Выгр Торг'!$B:$P,P$1,0)</f>
        <v>7090</v>
      </c>
      <c r="Q652" s="42">
        <f t="shared" si="86"/>
        <v>0</v>
      </c>
      <c r="R652" s="42">
        <f t="shared" si="87"/>
        <v>200</v>
      </c>
      <c r="S652" s="85">
        <f t="shared" si="84"/>
        <v>6890</v>
      </c>
      <c r="T652" s="60">
        <f>IFERROR(VLOOKUP($B652,'Из ГУГЛа'!$B:$G,4,0)*U652+V652,VLOOKUP($B652,'Из ГУГЛа'!$B:$G,4,0))</f>
        <v>6990</v>
      </c>
      <c r="U652" s="15">
        <v>1</v>
      </c>
      <c r="V652" s="59"/>
      <c r="W652" s="74">
        <f t="shared" si="88"/>
        <v>0.96857142857142864</v>
      </c>
      <c r="X652" s="74">
        <f t="shared" si="89"/>
        <v>1.4306151645207439E-2</v>
      </c>
      <c r="Y652" s="74">
        <f t="shared" si="90"/>
        <v>0.99714285714285711</v>
      </c>
      <c r="Z652" s="75">
        <v>6990</v>
      </c>
      <c r="AB652" s="20" t="s">
        <v>2605</v>
      </c>
    </row>
    <row r="653" spans="1:28" ht="75" x14ac:dyDescent="0.25">
      <c r="A653" s="71" t="str">
        <f>INDEX('Выгр Торг'!$A:$A,MATCH($B653,'Выгр Торг'!$B:$B,0))</f>
        <v>Боковые зеркала "АТП" (с электроприводом и обогревом, двойной динамический повторитель) для Лада Приора</v>
      </c>
      <c r="B653" s="88">
        <v>137705</v>
      </c>
      <c r="C653" s="72">
        <f>VLOOKUP($B653,'Выгр Торг'!$B:$P,C$1,0)</f>
        <v>162149</v>
      </c>
      <c r="D653" s="71" t="str">
        <f>VLOOKUP($B653,'Выгр Торг'!$B:$P,D$1,0)</f>
        <v>Боковые зеркала "АТП" (с электроприводом и обогревом, двойной динамический повторитель) для Лада Приора (В цвет, Калифорнийский мак (золотисто-красный, 190))</v>
      </c>
      <c r="E653" s="72" t="str">
        <f>VLOOKUP($B653,'Выгр Торг'!$B:$P,E$1,0)</f>
        <v>Y</v>
      </c>
      <c r="F653" s="72" t="str">
        <f>VLOOKUP($B653,'Выгр Торг'!$B:$P,F$1,0)</f>
        <v>1</v>
      </c>
      <c r="G653" s="36" t="s">
        <v>20</v>
      </c>
      <c r="H653" s="28">
        <v>162141</v>
      </c>
      <c r="I653" s="53">
        <f>INDEX($I:$I,MATCH($H653,$C:$C,0))</f>
        <v>600</v>
      </c>
      <c r="J653" s="5" t="s">
        <v>3410</v>
      </c>
      <c r="K653" s="56">
        <f>INDEX($K:$K,MATCH($H653,$C:$C,0))+I653</f>
        <v>3500</v>
      </c>
      <c r="L653" s="14">
        <f>VLOOKUP(K653,Наценка!$A$1:$B$8,2,1)</f>
        <v>1.4</v>
      </c>
      <c r="M653" s="56">
        <f>INDEX($M:$M,MATCH($H653,$C:$C,0))+I653*$M$2</f>
        <v>6890</v>
      </c>
      <c r="N653" s="57">
        <f t="shared" si="85"/>
        <v>6890</v>
      </c>
      <c r="O653" s="72">
        <f>VLOOKUP($B653,'Выгр Торг'!$B:$P,O$1,0)</f>
        <v>3500</v>
      </c>
      <c r="P653" s="72">
        <f>VLOOKUP($B653,'Выгр Торг'!$B:$P,P$1,0)</f>
        <v>7090</v>
      </c>
      <c r="Q653" s="42">
        <f t="shared" si="86"/>
        <v>0</v>
      </c>
      <c r="R653" s="42">
        <f t="shared" si="87"/>
        <v>200</v>
      </c>
      <c r="S653" s="85">
        <f t="shared" si="84"/>
        <v>6890</v>
      </c>
      <c r="T653" s="60">
        <f>IFERROR(VLOOKUP($B653,'Из ГУГЛа'!$B:$G,4,0)*U653+V653,VLOOKUP($B653,'Из ГУГЛа'!$B:$G,4,0))</f>
        <v>6990</v>
      </c>
      <c r="U653" s="15">
        <v>1</v>
      </c>
      <c r="V653" s="59"/>
      <c r="W653" s="74">
        <f t="shared" si="88"/>
        <v>0.96857142857142864</v>
      </c>
      <c r="X653" s="74">
        <f t="shared" si="89"/>
        <v>1.4306151645207439E-2</v>
      </c>
      <c r="Y653" s="74">
        <f t="shared" si="90"/>
        <v>0.99714285714285711</v>
      </c>
      <c r="Z653" s="75">
        <v>6990</v>
      </c>
      <c r="AB653" s="20" t="s">
        <v>2605</v>
      </c>
    </row>
    <row r="654" spans="1:28" ht="75" x14ac:dyDescent="0.25">
      <c r="A654" s="71" t="str">
        <f>INDEX('Выгр Торг'!$A:$A,MATCH($B654,'Выгр Торг'!$B:$B,0))</f>
        <v>Боковые зеркала "АТП" (с электроприводом и обогревом, двойной динамический повторитель) для Лада Приора</v>
      </c>
      <c r="B654" s="88">
        <v>137706</v>
      </c>
      <c r="C654" s="72">
        <f>VLOOKUP($B654,'Выгр Торг'!$B:$P,C$1,0)</f>
        <v>162150</v>
      </c>
      <c r="D654" s="71" t="str">
        <f>VLOOKUP($B654,'Выгр Торг'!$B:$P,D$1,0)</f>
        <v>Боковые зеркала "АТП" (с электроприводом и обогревом, двойной динамический повторитель) для Лада Приора (В цвет, Кварц (серый, 630))</v>
      </c>
      <c r="E654" s="72" t="str">
        <f>VLOOKUP($B654,'Выгр Торг'!$B:$P,E$1,0)</f>
        <v>Y</v>
      </c>
      <c r="F654" s="72" t="str">
        <f>VLOOKUP($B654,'Выгр Торг'!$B:$P,F$1,0)</f>
        <v>1</v>
      </c>
      <c r="G654" s="36" t="s">
        <v>20</v>
      </c>
      <c r="H654" s="28">
        <v>162141</v>
      </c>
      <c r="I654" s="53">
        <f>INDEX($I:$I,MATCH($H654,$C:$C,0))</f>
        <v>600</v>
      </c>
      <c r="J654" s="5" t="s">
        <v>3410</v>
      </c>
      <c r="K654" s="56">
        <f>INDEX($K:$K,MATCH($H654,$C:$C,0))+I654</f>
        <v>3500</v>
      </c>
      <c r="L654" s="14">
        <f>VLOOKUP(K654,Наценка!$A$1:$B$8,2,1)</f>
        <v>1.4</v>
      </c>
      <c r="M654" s="56">
        <f>INDEX($M:$M,MATCH($H654,$C:$C,0))+I654*$M$2</f>
        <v>6890</v>
      </c>
      <c r="N654" s="57">
        <f t="shared" si="85"/>
        <v>6890</v>
      </c>
      <c r="O654" s="72">
        <f>VLOOKUP($B654,'Выгр Торг'!$B:$P,O$1,0)</f>
        <v>3500</v>
      </c>
      <c r="P654" s="72">
        <f>VLOOKUP($B654,'Выгр Торг'!$B:$P,P$1,0)</f>
        <v>7090</v>
      </c>
      <c r="Q654" s="42">
        <f t="shared" si="86"/>
        <v>0</v>
      </c>
      <c r="R654" s="42">
        <f t="shared" si="87"/>
        <v>200</v>
      </c>
      <c r="S654" s="85">
        <f t="shared" si="84"/>
        <v>6890</v>
      </c>
      <c r="T654" s="60">
        <f>IFERROR(VLOOKUP($B654,'Из ГУГЛа'!$B:$G,4,0)*U654+V654,VLOOKUP($B654,'Из ГУГЛа'!$B:$G,4,0))</f>
        <v>6990</v>
      </c>
      <c r="U654" s="15">
        <v>1</v>
      </c>
      <c r="V654" s="59"/>
      <c r="W654" s="74">
        <f t="shared" si="88"/>
        <v>0.96857142857142864</v>
      </c>
      <c r="X654" s="74">
        <f t="shared" si="89"/>
        <v>1.4306151645207439E-2</v>
      </c>
      <c r="Y654" s="74">
        <f t="shared" si="90"/>
        <v>0.99714285714285711</v>
      </c>
      <c r="Z654" s="75">
        <v>6990</v>
      </c>
      <c r="AB654" s="20" t="s">
        <v>2605</v>
      </c>
    </row>
    <row r="655" spans="1:28" ht="75" x14ac:dyDescent="0.25">
      <c r="A655" s="71" t="str">
        <f>INDEX('Выгр Торг'!$A:$A,MATCH($B655,'Выгр Торг'!$B:$B,0))</f>
        <v>Боковые зеркала "АТП" (с электроприводом и обогревом, двойной динамический повторитель) для Лада Приора</v>
      </c>
      <c r="B655" s="88">
        <v>137707</v>
      </c>
      <c r="C655" s="72">
        <f>VLOOKUP($B655,'Выгр Торг'!$B:$P,C$1,0)</f>
        <v>162151</v>
      </c>
      <c r="D655" s="71" t="str">
        <f>VLOOKUP($B655,'Выгр Торг'!$B:$P,D$1,0)</f>
        <v>Боковые зеркала "АТП" (с электроприводом и обогревом, двойной динамический повторитель) для Лада Приора (В цвет, Кориандр (золотисто-коричневый, 790))</v>
      </c>
      <c r="E655" s="72" t="str">
        <f>VLOOKUP($B655,'Выгр Торг'!$B:$P,E$1,0)</f>
        <v>Y</v>
      </c>
      <c r="F655" s="72" t="str">
        <f>VLOOKUP($B655,'Выгр Торг'!$B:$P,F$1,0)</f>
        <v>1</v>
      </c>
      <c r="G655" s="36" t="s">
        <v>20</v>
      </c>
      <c r="H655" s="28">
        <v>162141</v>
      </c>
      <c r="I655" s="53">
        <f>INDEX($I:$I,MATCH($H655,$C:$C,0))</f>
        <v>600</v>
      </c>
      <c r="J655" s="5" t="s">
        <v>3410</v>
      </c>
      <c r="K655" s="56">
        <f>INDEX($K:$K,MATCH($H655,$C:$C,0))+I655</f>
        <v>3500</v>
      </c>
      <c r="L655" s="14">
        <f>VLOOKUP(K655,Наценка!$A$1:$B$8,2,1)</f>
        <v>1.4</v>
      </c>
      <c r="M655" s="56">
        <f>INDEX($M:$M,MATCH($H655,$C:$C,0))+I655*$M$2</f>
        <v>6890</v>
      </c>
      <c r="N655" s="57">
        <f t="shared" si="85"/>
        <v>6890</v>
      </c>
      <c r="O655" s="72">
        <f>VLOOKUP($B655,'Выгр Торг'!$B:$P,O$1,0)</f>
        <v>3500</v>
      </c>
      <c r="P655" s="72">
        <f>VLOOKUP($B655,'Выгр Торг'!$B:$P,P$1,0)</f>
        <v>7090</v>
      </c>
      <c r="Q655" s="42">
        <f t="shared" si="86"/>
        <v>0</v>
      </c>
      <c r="R655" s="42">
        <f t="shared" si="87"/>
        <v>200</v>
      </c>
      <c r="S655" s="85">
        <f t="shared" si="84"/>
        <v>6890</v>
      </c>
      <c r="T655" s="60">
        <f>IFERROR(VLOOKUP($B655,'Из ГУГЛа'!$B:$G,4,0)*U655+V655,VLOOKUP($B655,'Из ГУГЛа'!$B:$G,4,0))</f>
        <v>6990</v>
      </c>
      <c r="U655" s="15">
        <v>1</v>
      </c>
      <c r="V655" s="59"/>
      <c r="W655" s="74">
        <f t="shared" si="88"/>
        <v>0.96857142857142864</v>
      </c>
      <c r="X655" s="74">
        <f t="shared" si="89"/>
        <v>1.4306151645207439E-2</v>
      </c>
      <c r="Y655" s="74">
        <f t="shared" si="90"/>
        <v>0.99714285714285711</v>
      </c>
      <c r="Z655" s="75">
        <v>6990</v>
      </c>
      <c r="AB655" s="20" t="s">
        <v>2605</v>
      </c>
    </row>
    <row r="656" spans="1:28" ht="75" x14ac:dyDescent="0.25">
      <c r="A656" s="71" t="str">
        <f>INDEX('Выгр Торг'!$A:$A,MATCH($B656,'Выгр Торг'!$B:$B,0))</f>
        <v>Боковые зеркала "АТП" (с электроприводом и обогревом, двойной динамический повторитель) для Лада Приора</v>
      </c>
      <c r="B656" s="88">
        <v>137708</v>
      </c>
      <c r="C656" s="72">
        <f>VLOOKUP($B656,'Выгр Торг'!$B:$P,C$1,0)</f>
        <v>162152</v>
      </c>
      <c r="D656" s="71" t="str">
        <f>VLOOKUP($B656,'Выгр Торг'!$B:$P,D$1,0)</f>
        <v>Боковые зеркала "АТП" (с электроприводом и обогревом, двойной динамический повторитель) для Лада Приора (В цвет, Космос (черный, 665))</v>
      </c>
      <c r="E656" s="72" t="str">
        <f>VLOOKUP($B656,'Выгр Торг'!$B:$P,E$1,0)</f>
        <v>Y</v>
      </c>
      <c r="F656" s="72" t="str">
        <f>VLOOKUP($B656,'Выгр Торг'!$B:$P,F$1,0)</f>
        <v>1</v>
      </c>
      <c r="G656" s="36" t="s">
        <v>20</v>
      </c>
      <c r="H656" s="28">
        <v>162141</v>
      </c>
      <c r="I656" s="53">
        <f>INDEX($I:$I,MATCH($H656,$C:$C,0))</f>
        <v>600</v>
      </c>
      <c r="J656" s="5" t="s">
        <v>3410</v>
      </c>
      <c r="K656" s="56">
        <f>INDEX($K:$K,MATCH($H656,$C:$C,0))+I656</f>
        <v>3500</v>
      </c>
      <c r="L656" s="14">
        <f>VLOOKUP(K656,Наценка!$A$1:$B$8,2,1)</f>
        <v>1.4</v>
      </c>
      <c r="M656" s="56">
        <f>INDEX($M:$M,MATCH($H656,$C:$C,0))+I656*$M$2</f>
        <v>6890</v>
      </c>
      <c r="N656" s="57">
        <f t="shared" si="85"/>
        <v>6890</v>
      </c>
      <c r="O656" s="72">
        <f>VLOOKUP($B656,'Выгр Торг'!$B:$P,O$1,0)</f>
        <v>3500</v>
      </c>
      <c r="P656" s="72">
        <f>VLOOKUP($B656,'Выгр Торг'!$B:$P,P$1,0)</f>
        <v>7090</v>
      </c>
      <c r="Q656" s="42">
        <f t="shared" si="86"/>
        <v>0</v>
      </c>
      <c r="R656" s="42">
        <f t="shared" si="87"/>
        <v>200</v>
      </c>
      <c r="S656" s="85">
        <f t="shared" si="84"/>
        <v>6890</v>
      </c>
      <c r="T656" s="60">
        <f>IFERROR(VLOOKUP($B656,'Из ГУГЛа'!$B:$G,4,0)*U656+V656,VLOOKUP($B656,'Из ГУГЛа'!$B:$G,4,0))</f>
        <v>6990</v>
      </c>
      <c r="U656" s="15">
        <v>1</v>
      </c>
      <c r="V656" s="59"/>
      <c r="W656" s="74">
        <f t="shared" si="88"/>
        <v>0.96857142857142864</v>
      </c>
      <c r="X656" s="74">
        <f t="shared" si="89"/>
        <v>1.4306151645207439E-2</v>
      </c>
      <c r="Y656" s="74">
        <f t="shared" si="90"/>
        <v>0.99714285714285711</v>
      </c>
      <c r="Z656" s="75">
        <v>6990</v>
      </c>
      <c r="AB656" s="20" t="s">
        <v>2605</v>
      </c>
    </row>
    <row r="657" spans="1:28" ht="75" x14ac:dyDescent="0.25">
      <c r="A657" s="71" t="str">
        <f>INDEX('Выгр Торг'!$A:$A,MATCH($B657,'Выгр Торг'!$B:$B,0))</f>
        <v>Боковые зеркала "АТП" (с электроприводом и обогревом, двойной динамический повторитель) для Лада Приора</v>
      </c>
      <c r="B657" s="88">
        <v>137709</v>
      </c>
      <c r="C657" s="72">
        <f>VLOOKUP($B657,'Выгр Торг'!$B:$P,C$1,0)</f>
        <v>162153</v>
      </c>
      <c r="D657" s="71" t="str">
        <f>VLOOKUP($B657,'Выгр Торг'!$B:$P,D$1,0)</f>
        <v>Боковые зеркала "АТП" (с электроприводом и обогревом, двойной динамический повторитель) для Лада Приора (В цвет, Кубок (ярко красный, 171))</v>
      </c>
      <c r="E657" s="72" t="str">
        <f>VLOOKUP($B657,'Выгр Торг'!$B:$P,E$1,0)</f>
        <v>Y</v>
      </c>
      <c r="F657" s="72" t="str">
        <f>VLOOKUP($B657,'Выгр Торг'!$B:$P,F$1,0)</f>
        <v>1</v>
      </c>
      <c r="G657" s="36" t="s">
        <v>20</v>
      </c>
      <c r="H657" s="28">
        <v>162141</v>
      </c>
      <c r="I657" s="53">
        <f>INDEX($I:$I,MATCH($H657,$C:$C,0))</f>
        <v>600</v>
      </c>
      <c r="J657" s="5" t="s">
        <v>3410</v>
      </c>
      <c r="K657" s="56">
        <f>INDEX($K:$K,MATCH($H657,$C:$C,0))+I657</f>
        <v>3500</v>
      </c>
      <c r="L657" s="14">
        <f>VLOOKUP(K657,Наценка!$A$1:$B$8,2,1)</f>
        <v>1.4</v>
      </c>
      <c r="M657" s="56">
        <f>INDEX($M:$M,MATCH($H657,$C:$C,0))+I657*$M$2</f>
        <v>6890</v>
      </c>
      <c r="N657" s="57">
        <f t="shared" si="85"/>
        <v>6890</v>
      </c>
      <c r="O657" s="72">
        <f>VLOOKUP($B657,'Выгр Торг'!$B:$P,O$1,0)</f>
        <v>3500</v>
      </c>
      <c r="P657" s="72">
        <f>VLOOKUP($B657,'Выгр Торг'!$B:$P,P$1,0)</f>
        <v>7090</v>
      </c>
      <c r="Q657" s="42">
        <f t="shared" si="86"/>
        <v>0</v>
      </c>
      <c r="R657" s="42">
        <f t="shared" si="87"/>
        <v>200</v>
      </c>
      <c r="S657" s="85">
        <f t="shared" si="84"/>
        <v>6890</v>
      </c>
      <c r="T657" s="60">
        <f>IFERROR(VLOOKUP($B657,'Из ГУГЛа'!$B:$G,4,0)*U657+V657,VLOOKUP($B657,'Из ГУГЛа'!$B:$G,4,0))</f>
        <v>6990</v>
      </c>
      <c r="U657" s="15">
        <v>1</v>
      </c>
      <c r="V657" s="59"/>
      <c r="W657" s="74">
        <f t="shared" si="88"/>
        <v>0.96857142857142864</v>
      </c>
      <c r="X657" s="74">
        <f t="shared" si="89"/>
        <v>1.4306151645207439E-2</v>
      </c>
      <c r="Y657" s="74">
        <f t="shared" si="90"/>
        <v>0.99714285714285711</v>
      </c>
      <c r="Z657" s="75">
        <v>6990</v>
      </c>
      <c r="AB657" s="20" t="s">
        <v>2605</v>
      </c>
    </row>
    <row r="658" spans="1:28" ht="75" x14ac:dyDescent="0.25">
      <c r="A658" s="71" t="str">
        <f>INDEX('Выгр Торг'!$A:$A,MATCH($B658,'Выгр Торг'!$B:$B,0))</f>
        <v>Боковые зеркала "АТП" (с электроприводом и обогревом, двойной динамический повторитель) для Лада Приора</v>
      </c>
      <c r="B658" s="88">
        <v>257478</v>
      </c>
      <c r="C658" s="72">
        <f>VLOOKUP($B658,'Выгр Торг'!$B:$P,C$1,0)</f>
        <v>178045</v>
      </c>
      <c r="D658" s="71" t="str">
        <f>VLOOKUP($B658,'Выгр Торг'!$B:$P,D$1,0)</f>
        <v>Боковые зеркала "АТП" (с электроприводом и обогревом, двойной динамический повторитель) для Лада Приора (В цвет, Ледяной (голубой, 413))</v>
      </c>
      <c r="E658" s="72" t="str">
        <f>VLOOKUP($B658,'Выгр Торг'!$B:$P,E$1,0)</f>
        <v>Y</v>
      </c>
      <c r="F658" s="72" t="str">
        <f>VLOOKUP($B658,'Выгр Торг'!$B:$P,F$1,0)</f>
        <v>1</v>
      </c>
      <c r="G658" s="36" t="s">
        <v>20</v>
      </c>
      <c r="H658" s="28">
        <v>162141</v>
      </c>
      <c r="I658" s="53">
        <f>INDEX($I:$I,MATCH($H658,$C:$C,0))</f>
        <v>600</v>
      </c>
      <c r="J658" s="5" t="s">
        <v>3410</v>
      </c>
      <c r="K658" s="56">
        <f>INDEX($K:$K,MATCH($H658,$C:$C,0))+I658</f>
        <v>3500</v>
      </c>
      <c r="L658" s="14">
        <f>VLOOKUP(K658,Наценка!$A$1:$B$8,2,1)</f>
        <v>1.4</v>
      </c>
      <c r="M658" s="56">
        <f>INDEX($M:$M,MATCH($H658,$C:$C,0))+I658*$M$2</f>
        <v>6890</v>
      </c>
      <c r="N658" s="57">
        <f t="shared" si="85"/>
        <v>6890</v>
      </c>
      <c r="O658" s="72">
        <f>VLOOKUP($B658,'Выгр Торг'!$B:$P,O$1,0)</f>
        <v>3500</v>
      </c>
      <c r="P658" s="72">
        <f>VLOOKUP($B658,'Выгр Торг'!$B:$P,P$1,0)</f>
        <v>7090</v>
      </c>
      <c r="Q658" s="42">
        <f t="shared" si="86"/>
        <v>0</v>
      </c>
      <c r="R658" s="42">
        <f t="shared" si="87"/>
        <v>200</v>
      </c>
      <c r="S658" s="85">
        <f t="shared" si="84"/>
        <v>6890</v>
      </c>
      <c r="T658" s="60">
        <f>IFERROR(VLOOKUP($B658,'Из ГУГЛа'!$B:$G,4,0)*U658+V658,VLOOKUP($B658,'Из ГУГЛа'!$B:$G,4,0))</f>
        <v>6990</v>
      </c>
      <c r="U658" s="15">
        <v>1</v>
      </c>
      <c r="V658" s="59"/>
      <c r="W658" s="74">
        <f t="shared" si="88"/>
        <v>0.96857142857142864</v>
      </c>
      <c r="X658" s="74">
        <f t="shared" si="89"/>
        <v>1.4306151645207439E-2</v>
      </c>
      <c r="Y658" s="74">
        <f t="shared" si="90"/>
        <v>0.99714285714285711</v>
      </c>
      <c r="Z658" s="75">
        <v>6990</v>
      </c>
      <c r="AB658" s="20" t="s">
        <v>2605</v>
      </c>
    </row>
    <row r="659" spans="1:28" ht="75" x14ac:dyDescent="0.25">
      <c r="A659" s="71" t="str">
        <f>INDEX('Выгр Торг'!$A:$A,MATCH($B659,'Выгр Торг'!$B:$B,0))</f>
        <v>Боковые зеркала "АТП" (с электроприводом и обогревом, двойной динамический повторитель) для Лада Приора</v>
      </c>
      <c r="B659" s="88">
        <v>137710</v>
      </c>
      <c r="C659" s="72">
        <f>VLOOKUP($B659,'Выгр Торг'!$B:$P,C$1,0)</f>
        <v>162154</v>
      </c>
      <c r="D659" s="71" t="str">
        <f>VLOOKUP($B659,'Выгр Торг'!$B:$P,D$1,0)</f>
        <v>Боковые зеркала "АТП" (с электроприводом и обогревом, двойной динамический повторитель) для Лада Приора (В цвет, Млечный путь (серебристо-серо-графитовый, 606))</v>
      </c>
      <c r="E659" s="72" t="str">
        <f>VLOOKUP($B659,'Выгр Торг'!$B:$P,E$1,0)</f>
        <v>Y</v>
      </c>
      <c r="F659" s="72" t="str">
        <f>VLOOKUP($B659,'Выгр Торг'!$B:$P,F$1,0)</f>
        <v>1</v>
      </c>
      <c r="G659" s="36" t="s">
        <v>20</v>
      </c>
      <c r="H659" s="28">
        <v>162141</v>
      </c>
      <c r="I659" s="53">
        <f>INDEX($I:$I,MATCH($H659,$C:$C,0))</f>
        <v>600</v>
      </c>
      <c r="J659" s="5" t="s">
        <v>3410</v>
      </c>
      <c r="K659" s="56">
        <f>INDEX($K:$K,MATCH($H659,$C:$C,0))+I659</f>
        <v>3500</v>
      </c>
      <c r="L659" s="14">
        <f>VLOOKUP(K659,Наценка!$A$1:$B$8,2,1)</f>
        <v>1.4</v>
      </c>
      <c r="M659" s="56">
        <f>INDEX($M:$M,MATCH($H659,$C:$C,0))+I659*$M$2</f>
        <v>6890</v>
      </c>
      <c r="N659" s="57">
        <f t="shared" si="85"/>
        <v>6890</v>
      </c>
      <c r="O659" s="72">
        <f>VLOOKUP($B659,'Выгр Торг'!$B:$P,O$1,0)</f>
        <v>3500</v>
      </c>
      <c r="P659" s="72">
        <f>VLOOKUP($B659,'Выгр Торг'!$B:$P,P$1,0)</f>
        <v>7090</v>
      </c>
      <c r="Q659" s="42">
        <f t="shared" si="86"/>
        <v>0</v>
      </c>
      <c r="R659" s="42">
        <f t="shared" si="87"/>
        <v>200</v>
      </c>
      <c r="S659" s="85">
        <f t="shared" si="84"/>
        <v>6890</v>
      </c>
      <c r="T659" s="60">
        <f>IFERROR(VLOOKUP($B659,'Из ГУГЛа'!$B:$G,4,0)*U659+V659,VLOOKUP($B659,'Из ГУГЛа'!$B:$G,4,0))</f>
        <v>6990</v>
      </c>
      <c r="U659" s="15">
        <v>1</v>
      </c>
      <c r="V659" s="59"/>
      <c r="W659" s="74">
        <f t="shared" si="88"/>
        <v>0.96857142857142864</v>
      </c>
      <c r="X659" s="74">
        <f t="shared" si="89"/>
        <v>1.4306151645207439E-2</v>
      </c>
      <c r="Y659" s="74">
        <f t="shared" si="90"/>
        <v>0.99714285714285711</v>
      </c>
      <c r="Z659" s="75">
        <v>6990</v>
      </c>
      <c r="AB659" s="20" t="s">
        <v>2605</v>
      </c>
    </row>
    <row r="660" spans="1:28" ht="75" x14ac:dyDescent="0.25">
      <c r="A660" s="71" t="str">
        <f>INDEX('Выгр Торг'!$A:$A,MATCH($B660,'Выгр Торг'!$B:$B,0))</f>
        <v>Боковые зеркала "АТП" (с электроприводом и обогревом, двойной динамический повторитель) для Лада Приора</v>
      </c>
      <c r="B660" s="88">
        <v>137711</v>
      </c>
      <c r="C660" s="72">
        <f>VLOOKUP($B660,'Выгр Торг'!$B:$P,C$1,0)</f>
        <v>162155</v>
      </c>
      <c r="D660" s="71" t="str">
        <f>VLOOKUP($B660,'Выгр Торг'!$B:$P,D$1,0)</f>
        <v>Боковые зеркала "АТП" (с электроприводом и обогревом, двойной динамический повторитель) для Лада Приора (В цвет, Мускари (темно синий, 426))</v>
      </c>
      <c r="E660" s="72" t="str">
        <f>VLOOKUP($B660,'Выгр Торг'!$B:$P,E$1,0)</f>
        <v>Y</v>
      </c>
      <c r="F660" s="72" t="str">
        <f>VLOOKUP($B660,'Выгр Торг'!$B:$P,F$1,0)</f>
        <v>1</v>
      </c>
      <c r="G660" s="36" t="s">
        <v>20</v>
      </c>
      <c r="H660" s="28">
        <v>162141</v>
      </c>
      <c r="I660" s="53">
        <f>INDEX($I:$I,MATCH($H660,$C:$C,0))</f>
        <v>600</v>
      </c>
      <c r="J660" s="5" t="s">
        <v>3410</v>
      </c>
      <c r="K660" s="56">
        <f>INDEX($K:$K,MATCH($H660,$C:$C,0))+I660</f>
        <v>3500</v>
      </c>
      <c r="L660" s="14">
        <f>VLOOKUP(K660,Наценка!$A$1:$B$8,2,1)</f>
        <v>1.4</v>
      </c>
      <c r="M660" s="56">
        <f>INDEX($M:$M,MATCH($H660,$C:$C,0))+I660*$M$2</f>
        <v>6890</v>
      </c>
      <c r="N660" s="57">
        <f t="shared" si="85"/>
        <v>6890</v>
      </c>
      <c r="O660" s="72">
        <f>VLOOKUP($B660,'Выгр Торг'!$B:$P,O$1,0)</f>
        <v>3500</v>
      </c>
      <c r="P660" s="72">
        <f>VLOOKUP($B660,'Выгр Торг'!$B:$P,P$1,0)</f>
        <v>7090</v>
      </c>
      <c r="Q660" s="42">
        <f t="shared" si="86"/>
        <v>0</v>
      </c>
      <c r="R660" s="42">
        <f t="shared" si="87"/>
        <v>200</v>
      </c>
      <c r="S660" s="85">
        <f t="shared" si="84"/>
        <v>6890</v>
      </c>
      <c r="T660" s="60">
        <f>IFERROR(VLOOKUP($B660,'Из ГУГЛа'!$B:$G,4,0)*U660+V660,VLOOKUP($B660,'Из ГУГЛа'!$B:$G,4,0))</f>
        <v>6990</v>
      </c>
      <c r="U660" s="15">
        <v>1</v>
      </c>
      <c r="V660" s="59"/>
      <c r="W660" s="74">
        <f t="shared" si="88"/>
        <v>0.96857142857142864</v>
      </c>
      <c r="X660" s="74">
        <f t="shared" si="89"/>
        <v>1.4306151645207439E-2</v>
      </c>
      <c r="Y660" s="74">
        <f t="shared" si="90"/>
        <v>0.99714285714285711</v>
      </c>
      <c r="Z660" s="75">
        <v>6990</v>
      </c>
      <c r="AB660" s="20" t="s">
        <v>2605</v>
      </c>
    </row>
    <row r="661" spans="1:28" ht="75" x14ac:dyDescent="0.25">
      <c r="A661" s="71" t="str">
        <f>INDEX('Выгр Торг'!$A:$A,MATCH($B661,'Выгр Торг'!$B:$B,0))</f>
        <v>Боковые зеркала "АТП" (с электроприводом и обогревом, двойной динамический повторитель) для Лада Приора</v>
      </c>
      <c r="B661" s="88">
        <v>137712</v>
      </c>
      <c r="C661" s="72">
        <f>VLOOKUP($B661,'Выгр Торг'!$B:$P,C$1,0)</f>
        <v>162156</v>
      </c>
      <c r="D661" s="71" t="str">
        <f>VLOOKUP($B661,'Выгр Торг'!$B:$P,D$1,0)</f>
        <v>Боковые зеркала "АТП" (с электроприводом и обогревом, двойной динамический повторитель) для Лада Приора (В цвет, Ницца (темный сине-зеленый, 328))</v>
      </c>
      <c r="E661" s="72" t="str">
        <f>VLOOKUP($B661,'Выгр Торг'!$B:$P,E$1,0)</f>
        <v>Y</v>
      </c>
      <c r="F661" s="72" t="str">
        <f>VLOOKUP($B661,'Выгр Торг'!$B:$P,F$1,0)</f>
        <v>1</v>
      </c>
      <c r="G661" s="36" t="s">
        <v>20</v>
      </c>
      <c r="H661" s="28">
        <v>162141</v>
      </c>
      <c r="I661" s="53">
        <f>INDEX($I:$I,MATCH($H661,$C:$C,0))</f>
        <v>600</v>
      </c>
      <c r="J661" s="5" t="s">
        <v>3410</v>
      </c>
      <c r="K661" s="56">
        <f>INDEX($K:$K,MATCH($H661,$C:$C,0))+I661</f>
        <v>3500</v>
      </c>
      <c r="L661" s="14">
        <f>VLOOKUP(K661,Наценка!$A$1:$B$8,2,1)</f>
        <v>1.4</v>
      </c>
      <c r="M661" s="56">
        <f>INDEX($M:$M,MATCH($H661,$C:$C,0))+I661*$M$2</f>
        <v>6890</v>
      </c>
      <c r="N661" s="57">
        <f t="shared" si="85"/>
        <v>6890</v>
      </c>
      <c r="O661" s="72">
        <f>VLOOKUP($B661,'Выгр Торг'!$B:$P,O$1,0)</f>
        <v>3500</v>
      </c>
      <c r="P661" s="72">
        <f>VLOOKUP($B661,'Выгр Торг'!$B:$P,P$1,0)</f>
        <v>7090</v>
      </c>
      <c r="Q661" s="42">
        <f t="shared" si="86"/>
        <v>0</v>
      </c>
      <c r="R661" s="42">
        <f t="shared" si="87"/>
        <v>200</v>
      </c>
      <c r="S661" s="85">
        <f t="shared" si="84"/>
        <v>6890</v>
      </c>
      <c r="T661" s="60">
        <f>IFERROR(VLOOKUP($B661,'Из ГУГЛа'!$B:$G,4,0)*U661+V661,VLOOKUP($B661,'Из ГУГЛа'!$B:$G,4,0))</f>
        <v>6990</v>
      </c>
      <c r="U661" s="15">
        <v>1</v>
      </c>
      <c r="V661" s="59"/>
      <c r="W661" s="74">
        <f t="shared" si="88"/>
        <v>0.96857142857142864</v>
      </c>
      <c r="X661" s="74">
        <f t="shared" si="89"/>
        <v>1.4306151645207439E-2</v>
      </c>
      <c r="Y661" s="74">
        <f t="shared" si="90"/>
        <v>0.99714285714285711</v>
      </c>
      <c r="Z661" s="75">
        <v>6990</v>
      </c>
      <c r="AB661" s="20" t="s">
        <v>2605</v>
      </c>
    </row>
    <row r="662" spans="1:28" ht="75" x14ac:dyDescent="0.25">
      <c r="A662" s="71" t="str">
        <f>INDEX('Выгр Торг'!$A:$A,MATCH($B662,'Выгр Торг'!$B:$B,0))</f>
        <v>Боковые зеркала "АТП" (с электроприводом и обогревом, двойной динамический повторитель) для Лада Приора</v>
      </c>
      <c r="B662" s="88">
        <v>137713</v>
      </c>
      <c r="C662" s="72">
        <f>VLOOKUP($B662,'Выгр Торг'!$B:$P,C$1,0)</f>
        <v>162157</v>
      </c>
      <c r="D662" s="71" t="str">
        <f>VLOOKUP($B662,'Выгр Торг'!$B:$P,D$1,0)</f>
        <v>Боковые зеркала "АТП" (с электроприводом и обогревом, двойной динамический повторитель) для Лада Приора (В цвет, Пантера (черная база, 672))</v>
      </c>
      <c r="E662" s="72" t="str">
        <f>VLOOKUP($B662,'Выгр Торг'!$B:$P,E$1,0)</f>
        <v>Y</v>
      </c>
      <c r="F662" s="72" t="str">
        <f>VLOOKUP($B662,'Выгр Торг'!$B:$P,F$1,0)</f>
        <v>1</v>
      </c>
      <c r="G662" s="36" t="s">
        <v>20</v>
      </c>
      <c r="H662" s="28">
        <v>162141</v>
      </c>
      <c r="I662" s="53">
        <f>INDEX($I:$I,MATCH($H662,$C:$C,0))</f>
        <v>600</v>
      </c>
      <c r="J662" s="5" t="s">
        <v>3410</v>
      </c>
      <c r="K662" s="56">
        <f>INDEX($K:$K,MATCH($H662,$C:$C,0))+I662</f>
        <v>3500</v>
      </c>
      <c r="L662" s="14">
        <f>VLOOKUP(K662,Наценка!$A$1:$B$8,2,1)</f>
        <v>1.4</v>
      </c>
      <c r="M662" s="56">
        <f>INDEX($M:$M,MATCH($H662,$C:$C,0))+I662*$M$2</f>
        <v>6890</v>
      </c>
      <c r="N662" s="57">
        <f t="shared" si="85"/>
        <v>6890</v>
      </c>
      <c r="O662" s="72">
        <f>VLOOKUP($B662,'Выгр Торг'!$B:$P,O$1,0)</f>
        <v>3500</v>
      </c>
      <c r="P662" s="72">
        <f>VLOOKUP($B662,'Выгр Торг'!$B:$P,P$1,0)</f>
        <v>7090</v>
      </c>
      <c r="Q662" s="42">
        <f t="shared" si="86"/>
        <v>0</v>
      </c>
      <c r="R662" s="42">
        <f t="shared" si="87"/>
        <v>200</v>
      </c>
      <c r="S662" s="85">
        <f t="shared" si="84"/>
        <v>6890</v>
      </c>
      <c r="T662" s="60">
        <f>IFERROR(VLOOKUP($B662,'Из ГУГЛа'!$B:$G,4,0)*U662+V662,VLOOKUP($B662,'Из ГУГЛа'!$B:$G,4,0))</f>
        <v>6990</v>
      </c>
      <c r="U662" s="15">
        <v>1</v>
      </c>
      <c r="V662" s="59"/>
      <c r="W662" s="74">
        <f t="shared" si="88"/>
        <v>0.96857142857142864</v>
      </c>
      <c r="X662" s="74">
        <f t="shared" si="89"/>
        <v>1.4306151645207439E-2</v>
      </c>
      <c r="Y662" s="74">
        <f t="shared" si="90"/>
        <v>0.99714285714285711</v>
      </c>
      <c r="Z662" s="75">
        <v>6990</v>
      </c>
      <c r="AB662" s="20" t="s">
        <v>2605</v>
      </c>
    </row>
    <row r="663" spans="1:28" ht="75" x14ac:dyDescent="0.25">
      <c r="A663" s="71" t="str">
        <f>INDEX('Выгр Торг'!$A:$A,MATCH($B663,'Выгр Торг'!$B:$B,0))</f>
        <v>Боковые зеркала "АТП" (с электроприводом и обогревом, двойной динамический повторитель) для Лада Приора</v>
      </c>
      <c r="B663" s="88">
        <v>137714</v>
      </c>
      <c r="C663" s="72">
        <f>VLOOKUP($B663,'Выгр Торг'!$B:$P,C$1,0)</f>
        <v>162158</v>
      </c>
      <c r="D663" s="71" t="str">
        <f>VLOOKUP($B663,'Выгр Торг'!$B:$P,D$1,0)</f>
        <v>Боковые зеркала "АТП" (с электроприводом и обогревом, двойной динамический повторитель) для Лада Приора (В цвет, Персей (темно-синий, 429))</v>
      </c>
      <c r="E663" s="72" t="str">
        <f>VLOOKUP($B663,'Выгр Торг'!$B:$P,E$1,0)</f>
        <v>Y</v>
      </c>
      <c r="F663" s="72" t="str">
        <f>VLOOKUP($B663,'Выгр Торг'!$B:$P,F$1,0)</f>
        <v>1</v>
      </c>
      <c r="G663" s="36" t="s">
        <v>20</v>
      </c>
      <c r="H663" s="28">
        <v>162141</v>
      </c>
      <c r="I663" s="53">
        <f>INDEX($I:$I,MATCH($H663,$C:$C,0))</f>
        <v>600</v>
      </c>
      <c r="J663" s="5" t="s">
        <v>3410</v>
      </c>
      <c r="K663" s="56">
        <f>INDEX($K:$K,MATCH($H663,$C:$C,0))+I663</f>
        <v>3500</v>
      </c>
      <c r="L663" s="14">
        <f>VLOOKUP(K663,Наценка!$A$1:$B$8,2,1)</f>
        <v>1.4</v>
      </c>
      <c r="M663" s="56">
        <f>INDEX($M:$M,MATCH($H663,$C:$C,0))+I663*$M$2</f>
        <v>6890</v>
      </c>
      <c r="N663" s="57">
        <f t="shared" si="85"/>
        <v>6890</v>
      </c>
      <c r="O663" s="72">
        <f>VLOOKUP($B663,'Выгр Торг'!$B:$P,O$1,0)</f>
        <v>3500</v>
      </c>
      <c r="P663" s="72">
        <f>VLOOKUP($B663,'Выгр Торг'!$B:$P,P$1,0)</f>
        <v>7090</v>
      </c>
      <c r="Q663" s="42">
        <f t="shared" si="86"/>
        <v>0</v>
      </c>
      <c r="R663" s="42">
        <f t="shared" si="87"/>
        <v>200</v>
      </c>
      <c r="S663" s="85">
        <f t="shared" si="84"/>
        <v>6890</v>
      </c>
      <c r="T663" s="60">
        <f>IFERROR(VLOOKUP($B663,'Из ГУГЛа'!$B:$G,4,0)*U663+V663,VLOOKUP($B663,'Из ГУГЛа'!$B:$G,4,0))</f>
        <v>6990</v>
      </c>
      <c r="U663" s="15">
        <v>1</v>
      </c>
      <c r="V663" s="59"/>
      <c r="W663" s="74">
        <f t="shared" si="88"/>
        <v>0.96857142857142864</v>
      </c>
      <c r="X663" s="74">
        <f t="shared" si="89"/>
        <v>1.4306151645207439E-2</v>
      </c>
      <c r="Y663" s="74">
        <f t="shared" si="90"/>
        <v>0.99714285714285711</v>
      </c>
      <c r="Z663" s="75">
        <v>6990</v>
      </c>
      <c r="AB663" s="20" t="s">
        <v>2605</v>
      </c>
    </row>
    <row r="664" spans="1:28" ht="75" x14ac:dyDescent="0.25">
      <c r="A664" s="71" t="str">
        <f>INDEX('Выгр Торг'!$A:$A,MATCH($B664,'Выгр Торг'!$B:$B,0))</f>
        <v>Боковые зеркала "АТП" (с электроприводом и обогревом, двойной динамический повторитель) для Лада Приора</v>
      </c>
      <c r="B664" s="88">
        <v>137715</v>
      </c>
      <c r="C664" s="72">
        <f>VLOOKUP($B664,'Выгр Торг'!$B:$P,C$1,0)</f>
        <v>162159</v>
      </c>
      <c r="D664" s="71" t="str">
        <f>VLOOKUP($B664,'Выгр Торг'!$B:$P,D$1,0)</f>
        <v>Боковые зеркала "АТП" (с электроприводом и обогревом, двойной динамический повторитель) для Лада Приора (В цвет, Пламя (темно-красный, 193))</v>
      </c>
      <c r="E664" s="72" t="str">
        <f>VLOOKUP($B664,'Выгр Торг'!$B:$P,E$1,0)</f>
        <v>Y</v>
      </c>
      <c r="F664" s="72" t="str">
        <f>VLOOKUP($B664,'Выгр Торг'!$B:$P,F$1,0)</f>
        <v>1</v>
      </c>
      <c r="G664" s="36" t="s">
        <v>20</v>
      </c>
      <c r="H664" s="28">
        <v>162141</v>
      </c>
      <c r="I664" s="53">
        <f>INDEX($I:$I,MATCH($H664,$C:$C,0))</f>
        <v>600</v>
      </c>
      <c r="J664" s="5" t="s">
        <v>3410</v>
      </c>
      <c r="K664" s="56">
        <f>INDEX($K:$K,MATCH($H664,$C:$C,0))+I664</f>
        <v>3500</v>
      </c>
      <c r="L664" s="14">
        <f>VLOOKUP(K664,Наценка!$A$1:$B$8,2,1)</f>
        <v>1.4</v>
      </c>
      <c r="M664" s="56">
        <f>INDEX($M:$M,MATCH($H664,$C:$C,0))+I664*$M$2</f>
        <v>6890</v>
      </c>
      <c r="N664" s="57">
        <f t="shared" si="85"/>
        <v>6890</v>
      </c>
      <c r="O664" s="72">
        <f>VLOOKUP($B664,'Выгр Торг'!$B:$P,O$1,0)</f>
        <v>3500</v>
      </c>
      <c r="P664" s="72">
        <f>VLOOKUP($B664,'Выгр Торг'!$B:$P,P$1,0)</f>
        <v>7090</v>
      </c>
      <c r="Q664" s="42">
        <f t="shared" si="86"/>
        <v>0</v>
      </c>
      <c r="R664" s="42">
        <f t="shared" si="87"/>
        <v>200</v>
      </c>
      <c r="S664" s="85">
        <f t="shared" si="84"/>
        <v>6890</v>
      </c>
      <c r="T664" s="60">
        <f>IFERROR(VLOOKUP($B664,'Из ГУГЛа'!$B:$G,4,0)*U664+V664,VLOOKUP($B664,'Из ГУГЛа'!$B:$G,4,0))</f>
        <v>6990</v>
      </c>
      <c r="U664" s="15">
        <v>1</v>
      </c>
      <c r="V664" s="59"/>
      <c r="W664" s="74">
        <f t="shared" si="88"/>
        <v>0.96857142857142864</v>
      </c>
      <c r="X664" s="74">
        <f t="shared" si="89"/>
        <v>1.4306151645207439E-2</v>
      </c>
      <c r="Y664" s="74">
        <f t="shared" si="90"/>
        <v>0.99714285714285711</v>
      </c>
      <c r="Z664" s="75">
        <v>6990</v>
      </c>
      <c r="AB664" s="20" t="s">
        <v>2605</v>
      </c>
    </row>
    <row r="665" spans="1:28" ht="75" x14ac:dyDescent="0.25">
      <c r="A665" s="71" t="str">
        <f>INDEX('Выгр Торг'!$A:$A,MATCH($B665,'Выгр Торг'!$B:$B,0))</f>
        <v>Боковые зеркала "АТП" (с электроприводом и обогревом, двойной динамический повторитель) для Лада Приора</v>
      </c>
      <c r="B665" s="88">
        <v>137716</v>
      </c>
      <c r="C665" s="72">
        <f>VLOOKUP($B665,'Выгр Торг'!$B:$P,C$1,0)</f>
        <v>162160</v>
      </c>
      <c r="D665" s="71" t="str">
        <f>VLOOKUP($B665,'Выгр Торг'!$B:$P,D$1,0)</f>
        <v>Боковые зеркала "АТП" (с электроприводом и обогревом, двойной динамический повторитель) для Лада Приора (В цвет, Полюс мира (серо-коричневый, 615))</v>
      </c>
      <c r="E665" s="72" t="str">
        <f>VLOOKUP($B665,'Выгр Торг'!$B:$P,E$1,0)</f>
        <v>Y</v>
      </c>
      <c r="F665" s="72" t="str">
        <f>VLOOKUP($B665,'Выгр Торг'!$B:$P,F$1,0)</f>
        <v>1</v>
      </c>
      <c r="G665" s="36" t="s">
        <v>20</v>
      </c>
      <c r="H665" s="28">
        <v>162141</v>
      </c>
      <c r="I665" s="53">
        <f>INDEX($I:$I,MATCH($H665,$C:$C,0))</f>
        <v>600</v>
      </c>
      <c r="J665" s="5" t="s">
        <v>3410</v>
      </c>
      <c r="K665" s="56">
        <f>INDEX($K:$K,MATCH($H665,$C:$C,0))+I665</f>
        <v>3500</v>
      </c>
      <c r="L665" s="14">
        <f>VLOOKUP(K665,Наценка!$A$1:$B$8,2,1)</f>
        <v>1.4</v>
      </c>
      <c r="M665" s="56">
        <f>INDEX($M:$M,MATCH($H665,$C:$C,0))+I665*$M$2</f>
        <v>6890</v>
      </c>
      <c r="N665" s="57">
        <f t="shared" si="85"/>
        <v>6890</v>
      </c>
      <c r="O665" s="72">
        <f>VLOOKUP($B665,'Выгр Торг'!$B:$P,O$1,0)</f>
        <v>3500</v>
      </c>
      <c r="P665" s="72">
        <f>VLOOKUP($B665,'Выгр Торг'!$B:$P,P$1,0)</f>
        <v>7090</v>
      </c>
      <c r="Q665" s="42">
        <f t="shared" si="86"/>
        <v>0</v>
      </c>
      <c r="R665" s="42">
        <f t="shared" si="87"/>
        <v>200</v>
      </c>
      <c r="S665" s="85">
        <f t="shared" si="84"/>
        <v>6890</v>
      </c>
      <c r="T665" s="60">
        <f>IFERROR(VLOOKUP($B665,'Из ГУГЛа'!$B:$G,4,0)*U665+V665,VLOOKUP($B665,'Из ГУГЛа'!$B:$G,4,0))</f>
        <v>6990</v>
      </c>
      <c r="U665" s="15">
        <v>1</v>
      </c>
      <c r="V665" s="59"/>
      <c r="W665" s="74">
        <f t="shared" si="88"/>
        <v>0.96857142857142864</v>
      </c>
      <c r="X665" s="74">
        <f t="shared" si="89"/>
        <v>1.4306151645207439E-2</v>
      </c>
      <c r="Y665" s="74">
        <f t="shared" si="90"/>
        <v>0.99714285714285711</v>
      </c>
      <c r="Z665" s="75">
        <v>6990</v>
      </c>
      <c r="AB665" s="20" t="s">
        <v>2605</v>
      </c>
    </row>
    <row r="666" spans="1:28" ht="75" x14ac:dyDescent="0.25">
      <c r="A666" s="71" t="str">
        <f>INDEX('Выгр Торг'!$A:$A,MATCH($B666,'Выгр Торг'!$B:$B,0))</f>
        <v>Боковые зеркала "АТП" (с электроприводом и обогревом, двойной динамический повторитель) для Лада Приора</v>
      </c>
      <c r="B666" s="88">
        <v>137717</v>
      </c>
      <c r="C666" s="72">
        <f>VLOOKUP($B666,'Выгр Торг'!$B:$P,C$1,0)</f>
        <v>162161</v>
      </c>
      <c r="D666" s="71" t="str">
        <f>VLOOKUP($B666,'Выгр Торг'!$B:$P,D$1,0)</f>
        <v>Боковые зеркала "АТП" (с электроприводом и обогревом, двойной динамический повторитель) для Лада Приора (В цвет, Портвейн (темно-вишневый металлик, 192))</v>
      </c>
      <c r="E666" s="72" t="str">
        <f>VLOOKUP($B666,'Выгр Торг'!$B:$P,E$1,0)</f>
        <v>Y</v>
      </c>
      <c r="F666" s="72" t="str">
        <f>VLOOKUP($B666,'Выгр Торг'!$B:$P,F$1,0)</f>
        <v>1</v>
      </c>
      <c r="G666" s="36" t="s">
        <v>20</v>
      </c>
      <c r="H666" s="28">
        <v>162141</v>
      </c>
      <c r="I666" s="53">
        <f>INDEX($I:$I,MATCH($H666,$C:$C,0))</f>
        <v>600</v>
      </c>
      <c r="J666" s="5" t="s">
        <v>3410</v>
      </c>
      <c r="K666" s="56">
        <f>INDEX($K:$K,MATCH($H666,$C:$C,0))+I666</f>
        <v>3500</v>
      </c>
      <c r="L666" s="14">
        <f>VLOOKUP(K666,Наценка!$A$1:$B$8,2,1)</f>
        <v>1.4</v>
      </c>
      <c r="M666" s="56">
        <f>INDEX($M:$M,MATCH($H666,$C:$C,0))+I666*$M$2</f>
        <v>6890</v>
      </c>
      <c r="N666" s="57">
        <f t="shared" si="85"/>
        <v>6890</v>
      </c>
      <c r="O666" s="72">
        <f>VLOOKUP($B666,'Выгр Торг'!$B:$P,O$1,0)</f>
        <v>3500</v>
      </c>
      <c r="P666" s="72">
        <f>VLOOKUP($B666,'Выгр Торг'!$B:$P,P$1,0)</f>
        <v>7090</v>
      </c>
      <c r="Q666" s="42">
        <f t="shared" si="86"/>
        <v>0</v>
      </c>
      <c r="R666" s="42">
        <f t="shared" si="87"/>
        <v>200</v>
      </c>
      <c r="S666" s="85">
        <f t="shared" si="84"/>
        <v>6890</v>
      </c>
      <c r="T666" s="60">
        <f>IFERROR(VLOOKUP($B666,'Из ГУГЛа'!$B:$G,4,0)*U666+V666,VLOOKUP($B666,'Из ГУГЛа'!$B:$G,4,0))</f>
        <v>6990</v>
      </c>
      <c r="U666" s="15">
        <v>1</v>
      </c>
      <c r="V666" s="59"/>
      <c r="W666" s="74">
        <f t="shared" si="88"/>
        <v>0.96857142857142864</v>
      </c>
      <c r="X666" s="74">
        <f t="shared" si="89"/>
        <v>1.4306151645207439E-2</v>
      </c>
      <c r="Y666" s="74">
        <f t="shared" si="90"/>
        <v>0.99714285714285711</v>
      </c>
      <c r="Z666" s="75">
        <v>6990</v>
      </c>
      <c r="AB666" s="20" t="s">
        <v>2605</v>
      </c>
    </row>
    <row r="667" spans="1:28" ht="75" x14ac:dyDescent="0.25">
      <c r="A667" s="71" t="str">
        <f>INDEX('Выгр Торг'!$A:$A,MATCH($B667,'Выгр Торг'!$B:$B,0))</f>
        <v>Боковые зеркала "АТП" (с электроприводом и обогревом, двойной динамический повторитель) для Лада Приора</v>
      </c>
      <c r="B667" s="88">
        <v>137718</v>
      </c>
      <c r="C667" s="72">
        <f>VLOOKUP($B667,'Выгр Торг'!$B:$P,C$1,0)</f>
        <v>162162</v>
      </c>
      <c r="D667" s="71" t="str">
        <f>VLOOKUP($B667,'Выгр Торг'!$B:$P,D$1,0)</f>
        <v>Боковые зеркала "АТП" (с электроприводом и обогревом, двойной динамический повторитель) для Лада Приора (В цвет, Робин гуд (черный с изумрудно-зеленым отливом, 391))</v>
      </c>
      <c r="E667" s="72" t="str">
        <f>VLOOKUP($B667,'Выгр Торг'!$B:$P,E$1,0)</f>
        <v>Y</v>
      </c>
      <c r="F667" s="72" t="str">
        <f>VLOOKUP($B667,'Выгр Торг'!$B:$P,F$1,0)</f>
        <v>1</v>
      </c>
      <c r="G667" s="36" t="s">
        <v>20</v>
      </c>
      <c r="H667" s="28">
        <v>162141</v>
      </c>
      <c r="I667" s="53">
        <f>INDEX($I:$I,MATCH($H667,$C:$C,0))</f>
        <v>600</v>
      </c>
      <c r="J667" s="5" t="s">
        <v>3410</v>
      </c>
      <c r="K667" s="56">
        <f>INDEX($K:$K,MATCH($H667,$C:$C,0))+I667</f>
        <v>3500</v>
      </c>
      <c r="L667" s="14">
        <f>VLOOKUP(K667,Наценка!$A$1:$B$8,2,1)</f>
        <v>1.4</v>
      </c>
      <c r="M667" s="56">
        <f>INDEX($M:$M,MATCH($H667,$C:$C,0))+I667*$M$2</f>
        <v>6890</v>
      </c>
      <c r="N667" s="57">
        <f t="shared" si="85"/>
        <v>6890</v>
      </c>
      <c r="O667" s="72">
        <f>VLOOKUP($B667,'Выгр Торг'!$B:$P,O$1,0)</f>
        <v>3500</v>
      </c>
      <c r="P667" s="72">
        <f>VLOOKUP($B667,'Выгр Торг'!$B:$P,P$1,0)</f>
        <v>7090</v>
      </c>
      <c r="Q667" s="42">
        <f t="shared" si="86"/>
        <v>0</v>
      </c>
      <c r="R667" s="42">
        <f t="shared" si="87"/>
        <v>200</v>
      </c>
      <c r="S667" s="85">
        <f t="shared" si="84"/>
        <v>6890</v>
      </c>
      <c r="T667" s="60">
        <f>IFERROR(VLOOKUP($B667,'Из ГУГЛа'!$B:$G,4,0)*U667+V667,VLOOKUP($B667,'Из ГУГЛа'!$B:$G,4,0))</f>
        <v>6990</v>
      </c>
      <c r="U667" s="15">
        <v>1</v>
      </c>
      <c r="V667" s="59"/>
      <c r="W667" s="74">
        <f t="shared" si="88"/>
        <v>0.96857142857142864</v>
      </c>
      <c r="X667" s="74">
        <f t="shared" si="89"/>
        <v>1.4306151645207439E-2</v>
      </c>
      <c r="Y667" s="74">
        <f t="shared" si="90"/>
        <v>0.99714285714285711</v>
      </c>
      <c r="Z667" s="75">
        <v>6990</v>
      </c>
      <c r="AB667" s="20" t="s">
        <v>2605</v>
      </c>
    </row>
    <row r="668" spans="1:28" ht="75" x14ac:dyDescent="0.25">
      <c r="A668" s="71" t="str">
        <f>INDEX('Выгр Торг'!$A:$A,MATCH($B668,'Выгр Торг'!$B:$B,0))</f>
        <v>Боковые зеркала "АТП" (с электроприводом и обогревом, двойной динамический повторитель) для Лада Приора</v>
      </c>
      <c r="B668" s="88">
        <v>137719</v>
      </c>
      <c r="C668" s="72">
        <f>VLOOKUP($B668,'Выгр Торг'!$B:$P,C$1,0)</f>
        <v>162163</v>
      </c>
      <c r="D668" s="71" t="str">
        <f>VLOOKUP($B668,'Выгр Торг'!$B:$P,D$1,0)</f>
        <v>Боковые зеркала "АТП" (с электроприводом и обогревом, двойной динамический повторитель) для Лада Приора (В цвет, Снежная королева (серебристый, 690))</v>
      </c>
      <c r="E668" s="72" t="str">
        <f>VLOOKUP($B668,'Выгр Торг'!$B:$P,E$1,0)</f>
        <v>Y</v>
      </c>
      <c r="F668" s="72" t="str">
        <f>VLOOKUP($B668,'Выгр Торг'!$B:$P,F$1,0)</f>
        <v>1</v>
      </c>
      <c r="G668" s="36" t="s">
        <v>20</v>
      </c>
      <c r="H668" s="28">
        <v>162141</v>
      </c>
      <c r="I668" s="53">
        <f>INDEX($I:$I,MATCH($H668,$C:$C,0))</f>
        <v>600</v>
      </c>
      <c r="J668" s="5" t="s">
        <v>3410</v>
      </c>
      <c r="K668" s="56">
        <f>INDEX($K:$K,MATCH($H668,$C:$C,0))+I668</f>
        <v>3500</v>
      </c>
      <c r="L668" s="14">
        <f>VLOOKUP(K668,Наценка!$A$1:$B$8,2,1)</f>
        <v>1.4</v>
      </c>
      <c r="M668" s="56">
        <f>INDEX($M:$M,MATCH($H668,$C:$C,0))+I668*$M$2</f>
        <v>6890</v>
      </c>
      <c r="N668" s="57">
        <f t="shared" si="85"/>
        <v>6890</v>
      </c>
      <c r="O668" s="72">
        <f>VLOOKUP($B668,'Выгр Торг'!$B:$P,O$1,0)</f>
        <v>3500</v>
      </c>
      <c r="P668" s="72">
        <f>VLOOKUP($B668,'Выгр Торг'!$B:$P,P$1,0)</f>
        <v>7090</v>
      </c>
      <c r="Q668" s="42">
        <f t="shared" si="86"/>
        <v>0</v>
      </c>
      <c r="R668" s="42">
        <f t="shared" si="87"/>
        <v>200</v>
      </c>
      <c r="S668" s="85">
        <f t="shared" si="84"/>
        <v>6890</v>
      </c>
      <c r="T668" s="60">
        <f>IFERROR(VLOOKUP($B668,'Из ГУГЛа'!$B:$G,4,0)*U668+V668,VLOOKUP($B668,'Из ГУГЛа'!$B:$G,4,0))</f>
        <v>6990</v>
      </c>
      <c r="U668" s="15">
        <v>1</v>
      </c>
      <c r="V668" s="59"/>
      <c r="W668" s="74">
        <f t="shared" si="88"/>
        <v>0.96857142857142864</v>
      </c>
      <c r="X668" s="74">
        <f t="shared" si="89"/>
        <v>1.4306151645207439E-2</v>
      </c>
      <c r="Y668" s="74">
        <f t="shared" si="90"/>
        <v>0.99714285714285711</v>
      </c>
      <c r="Z668" s="75">
        <v>6990</v>
      </c>
      <c r="AB668" s="20" t="s">
        <v>2605</v>
      </c>
    </row>
    <row r="669" spans="1:28" ht="75" x14ac:dyDescent="0.25">
      <c r="A669" s="71" t="str">
        <f>INDEX('Выгр Торг'!$A:$A,MATCH($B669,'Выгр Торг'!$B:$B,0))</f>
        <v>Боковые зеркала "АТП" (с электроприводом и обогревом, двойной динамический повторитель) для Лада Приора</v>
      </c>
      <c r="B669" s="88">
        <v>137720</v>
      </c>
      <c r="C669" s="72">
        <f>VLOOKUP($B669,'Выгр Торг'!$B:$P,C$1,0)</f>
        <v>162164</v>
      </c>
      <c r="D669" s="71" t="str">
        <f>VLOOKUP($B669,'Выгр Торг'!$B:$P,D$1,0)</f>
        <v>Боковые зеркала "АТП" (с электроприводом и обогревом, двойной динамический повторитель) для Лада Приора (В цвет, Сочи (серебристо-серо-зеленоватый, 360))</v>
      </c>
      <c r="E669" s="72" t="str">
        <f>VLOOKUP($B669,'Выгр Торг'!$B:$P,E$1,0)</f>
        <v>Y</v>
      </c>
      <c r="F669" s="72" t="str">
        <f>VLOOKUP($B669,'Выгр Торг'!$B:$P,F$1,0)</f>
        <v>1</v>
      </c>
      <c r="G669" s="36" t="s">
        <v>20</v>
      </c>
      <c r="H669" s="28">
        <v>162141</v>
      </c>
      <c r="I669" s="53">
        <f>INDEX($I:$I,MATCH($H669,$C:$C,0))</f>
        <v>600</v>
      </c>
      <c r="J669" s="5" t="s">
        <v>3410</v>
      </c>
      <c r="K669" s="56">
        <f>INDEX($K:$K,MATCH($H669,$C:$C,0))+I669</f>
        <v>3500</v>
      </c>
      <c r="L669" s="14">
        <f>VLOOKUP(K669,Наценка!$A$1:$B$8,2,1)</f>
        <v>1.4</v>
      </c>
      <c r="M669" s="56">
        <f>INDEX($M:$M,MATCH($H669,$C:$C,0))+I669*$M$2</f>
        <v>6890</v>
      </c>
      <c r="N669" s="57">
        <f t="shared" si="85"/>
        <v>6890</v>
      </c>
      <c r="O669" s="72">
        <f>VLOOKUP($B669,'Выгр Торг'!$B:$P,O$1,0)</f>
        <v>3500</v>
      </c>
      <c r="P669" s="72">
        <f>VLOOKUP($B669,'Выгр Торг'!$B:$P,P$1,0)</f>
        <v>7090</v>
      </c>
      <c r="Q669" s="42">
        <f t="shared" si="86"/>
        <v>0</v>
      </c>
      <c r="R669" s="42">
        <f t="shared" si="87"/>
        <v>200</v>
      </c>
      <c r="S669" s="85">
        <f t="shared" si="84"/>
        <v>6890</v>
      </c>
      <c r="T669" s="60">
        <f>IFERROR(VLOOKUP($B669,'Из ГУГЛа'!$B:$G,4,0)*U669+V669,VLOOKUP($B669,'Из ГУГЛа'!$B:$G,4,0))</f>
        <v>6990</v>
      </c>
      <c r="U669" s="15">
        <v>1</v>
      </c>
      <c r="V669" s="59"/>
      <c r="W669" s="74">
        <f t="shared" si="88"/>
        <v>0.96857142857142864</v>
      </c>
      <c r="X669" s="74">
        <f t="shared" si="89"/>
        <v>1.4306151645207439E-2</v>
      </c>
      <c r="Y669" s="74">
        <f t="shared" si="90"/>
        <v>0.99714285714285711</v>
      </c>
      <c r="Z669" s="75">
        <v>6990</v>
      </c>
      <c r="AB669" s="20" t="s">
        <v>2605</v>
      </c>
    </row>
    <row r="670" spans="1:28" ht="75" x14ac:dyDescent="0.25">
      <c r="A670" s="71" t="str">
        <f>INDEX('Выгр Торг'!$A:$A,MATCH($B670,'Выгр Торг'!$B:$B,0))</f>
        <v>Боковые зеркала "АТП" (с электроприводом и обогревом, двойной динамический повторитель) для Лада Приора</v>
      </c>
      <c r="B670" s="88">
        <v>137721</v>
      </c>
      <c r="C670" s="72">
        <f>VLOOKUP($B670,'Выгр Торг'!$B:$P,C$1,0)</f>
        <v>162165</v>
      </c>
      <c r="D670" s="71" t="str">
        <f>VLOOKUP($B670,'Выгр Торг'!$B:$P,D$1,0)</f>
        <v>Боковые зеркала "АТП" (с электроприводом и обогревом, двойной динамический повторитель) для Лада Приора (В цвет, Терра (коричневый, 507))</v>
      </c>
      <c r="E670" s="72" t="str">
        <f>VLOOKUP($B670,'Выгр Торг'!$B:$P,E$1,0)</f>
        <v>Y</v>
      </c>
      <c r="F670" s="72" t="str">
        <f>VLOOKUP($B670,'Выгр Торг'!$B:$P,F$1,0)</f>
        <v>1</v>
      </c>
      <c r="G670" s="36" t="s">
        <v>20</v>
      </c>
      <c r="H670" s="28">
        <v>162141</v>
      </c>
      <c r="I670" s="53">
        <f>INDEX($I:$I,MATCH($H670,$C:$C,0))</f>
        <v>600</v>
      </c>
      <c r="J670" s="5" t="s">
        <v>3410</v>
      </c>
      <c r="K670" s="56">
        <f>INDEX($K:$K,MATCH($H670,$C:$C,0))+I670</f>
        <v>3500</v>
      </c>
      <c r="L670" s="14">
        <f>VLOOKUP(K670,Наценка!$A$1:$B$8,2,1)</f>
        <v>1.4</v>
      </c>
      <c r="M670" s="56">
        <f>INDEX($M:$M,MATCH($H670,$C:$C,0))+I670*$M$2</f>
        <v>6890</v>
      </c>
      <c r="N670" s="57">
        <f t="shared" si="85"/>
        <v>6890</v>
      </c>
      <c r="O670" s="72">
        <f>VLOOKUP($B670,'Выгр Торг'!$B:$P,O$1,0)</f>
        <v>3500</v>
      </c>
      <c r="P670" s="72">
        <f>VLOOKUP($B670,'Выгр Торг'!$B:$P,P$1,0)</f>
        <v>7090</v>
      </c>
      <c r="Q670" s="42">
        <f t="shared" si="86"/>
        <v>0</v>
      </c>
      <c r="R670" s="42">
        <f t="shared" si="87"/>
        <v>200</v>
      </c>
      <c r="S670" s="85">
        <f t="shared" si="84"/>
        <v>6890</v>
      </c>
      <c r="T670" s="60">
        <f>IFERROR(VLOOKUP($B670,'Из ГУГЛа'!$B:$G,4,0)*U670+V670,VLOOKUP($B670,'Из ГУГЛа'!$B:$G,4,0))</f>
        <v>6990</v>
      </c>
      <c r="U670" s="15">
        <v>1</v>
      </c>
      <c r="V670" s="59"/>
      <c r="W670" s="74">
        <f t="shared" si="88"/>
        <v>0.96857142857142864</v>
      </c>
      <c r="X670" s="74">
        <f t="shared" si="89"/>
        <v>1.4306151645207439E-2</v>
      </c>
      <c r="Y670" s="74">
        <f t="shared" si="90"/>
        <v>0.99714285714285711</v>
      </c>
      <c r="Z670" s="75">
        <v>6990</v>
      </c>
      <c r="AB670" s="20" t="s">
        <v>2605</v>
      </c>
    </row>
    <row r="671" spans="1:28" ht="75" x14ac:dyDescent="0.25">
      <c r="A671" s="71" t="str">
        <f>INDEX('Выгр Торг'!$A:$A,MATCH($B671,'Выгр Торг'!$B:$B,0))</f>
        <v>Боковые зеркала "АТП" (с электроприводом и обогревом, двойной динамический повторитель) для Лада Приора</v>
      </c>
      <c r="B671" s="88">
        <v>137722</v>
      </c>
      <c r="C671" s="72">
        <f>VLOOKUP($B671,'Выгр Торг'!$B:$P,C$1,0)</f>
        <v>162142</v>
      </c>
      <c r="D671" s="71" t="str">
        <f>VLOOKUP($B671,'Выгр Торг'!$B:$P,D$1,0)</f>
        <v>Боковые зеркала "АТП" (с электроприводом и обогревом, двойной динамический повторитель) для Лада Приора (В цвет, Уточнить у менеджера)</v>
      </c>
      <c r="E671" s="72" t="str">
        <f>VLOOKUP($B671,'Выгр Торг'!$B:$P,E$1,0)</f>
        <v>Y</v>
      </c>
      <c r="F671" s="72" t="str">
        <f>VLOOKUP($B671,'Выгр Торг'!$B:$P,F$1,0)</f>
        <v>1</v>
      </c>
      <c r="G671" s="36" t="s">
        <v>20</v>
      </c>
      <c r="H671" s="28">
        <v>162141</v>
      </c>
      <c r="I671" s="53">
        <f>INDEX($I:$I,MATCH($H671,$C:$C,0))</f>
        <v>600</v>
      </c>
      <c r="J671" s="5" t="s">
        <v>3410</v>
      </c>
      <c r="K671" s="56">
        <f>INDEX($K:$K,MATCH($H671,$C:$C,0))+I671</f>
        <v>3500</v>
      </c>
      <c r="L671" s="14">
        <f>VLOOKUP(K671,Наценка!$A$1:$B$8,2,1)</f>
        <v>1.4</v>
      </c>
      <c r="M671" s="56">
        <f>INDEX($M:$M,MATCH($H671,$C:$C,0))+I671*$M$2</f>
        <v>6890</v>
      </c>
      <c r="N671" s="57">
        <f t="shared" si="85"/>
        <v>6890</v>
      </c>
      <c r="O671" s="72">
        <f>VLOOKUP($B671,'Выгр Торг'!$B:$P,O$1,0)</f>
        <v>3500</v>
      </c>
      <c r="P671" s="72">
        <f>VLOOKUP($B671,'Выгр Торг'!$B:$P,P$1,0)</f>
        <v>7090</v>
      </c>
      <c r="Q671" s="42">
        <f t="shared" si="86"/>
        <v>0</v>
      </c>
      <c r="R671" s="42">
        <f t="shared" si="87"/>
        <v>200</v>
      </c>
      <c r="S671" s="85">
        <f t="shared" si="84"/>
        <v>6890</v>
      </c>
      <c r="T671" s="60">
        <f>IFERROR(VLOOKUP($B671,'Из ГУГЛа'!$B:$G,4,0)*U671+V671,VLOOKUP($B671,'Из ГУГЛа'!$B:$G,4,0))</f>
        <v>6990</v>
      </c>
      <c r="U671" s="15">
        <v>1</v>
      </c>
      <c r="V671" s="59"/>
      <c r="W671" s="74">
        <f t="shared" si="88"/>
        <v>0.96857142857142864</v>
      </c>
      <c r="X671" s="74">
        <f t="shared" si="89"/>
        <v>1.4306151645207439E-2</v>
      </c>
      <c r="Y671" s="74">
        <f t="shared" si="90"/>
        <v>0.99714285714285711</v>
      </c>
      <c r="Z671" s="75">
        <v>6990</v>
      </c>
      <c r="AB671" s="20" t="s">
        <v>2605</v>
      </c>
    </row>
    <row r="672" spans="1:28" ht="75" x14ac:dyDescent="0.25">
      <c r="A672" s="71" t="str">
        <f>INDEX('Выгр Торг'!$A:$A,MATCH($B672,'Выгр Торг'!$B:$B,0))</f>
        <v>Боковые зеркала "АТП" (с электроприводом и обогревом, двойной динамический повторитель) для Лада Приора</v>
      </c>
      <c r="B672" s="88">
        <v>137723</v>
      </c>
      <c r="C672" s="72">
        <f>VLOOKUP($B672,'Выгр Торг'!$B:$P,C$1,0)</f>
        <v>162166</v>
      </c>
      <c r="D672" s="71" t="str">
        <f>VLOOKUP($B672,'Выгр Торг'!$B:$P,D$1,0)</f>
        <v>Боковые зеркала "АТП" (с электроприводом и обогревом, двойной динамический повторитель) для Лада Приора (В цвет, Цунами (темно-зеленый, 363))</v>
      </c>
      <c r="E672" s="72" t="str">
        <f>VLOOKUP($B672,'Выгр Торг'!$B:$P,E$1,0)</f>
        <v>Y</v>
      </c>
      <c r="F672" s="72" t="str">
        <f>VLOOKUP($B672,'Выгр Торг'!$B:$P,F$1,0)</f>
        <v>1</v>
      </c>
      <c r="G672" s="36" t="s">
        <v>20</v>
      </c>
      <c r="H672" s="28">
        <v>162141</v>
      </c>
      <c r="I672" s="53">
        <f>INDEX($I:$I,MATCH($H672,$C:$C,0))</f>
        <v>600</v>
      </c>
      <c r="J672" s="5" t="s">
        <v>3410</v>
      </c>
      <c r="K672" s="56">
        <f>INDEX($K:$K,MATCH($H672,$C:$C,0))+I672</f>
        <v>3500</v>
      </c>
      <c r="L672" s="14">
        <f>VLOOKUP(K672,Наценка!$A$1:$B$8,2,1)</f>
        <v>1.4</v>
      </c>
      <c r="M672" s="56">
        <f>INDEX($M:$M,MATCH($H672,$C:$C,0))+I672*$M$2</f>
        <v>6890</v>
      </c>
      <c r="N672" s="57">
        <f t="shared" si="85"/>
        <v>6890</v>
      </c>
      <c r="O672" s="72">
        <f>VLOOKUP($B672,'Выгр Торг'!$B:$P,O$1,0)</f>
        <v>3500</v>
      </c>
      <c r="P672" s="72">
        <f>VLOOKUP($B672,'Выгр Торг'!$B:$P,P$1,0)</f>
        <v>7090</v>
      </c>
      <c r="Q672" s="42">
        <f t="shared" si="86"/>
        <v>0</v>
      </c>
      <c r="R672" s="42">
        <f t="shared" si="87"/>
        <v>200</v>
      </c>
      <c r="S672" s="85">
        <f t="shared" si="84"/>
        <v>6890</v>
      </c>
      <c r="T672" s="60">
        <f>IFERROR(VLOOKUP($B672,'Из ГУГЛа'!$B:$G,4,0)*U672+V672,VLOOKUP($B672,'Из ГУГЛа'!$B:$G,4,0))</f>
        <v>6990</v>
      </c>
      <c r="U672" s="15">
        <v>1</v>
      </c>
      <c r="V672" s="59"/>
      <c r="W672" s="74">
        <f t="shared" si="88"/>
        <v>0.96857142857142864</v>
      </c>
      <c r="X672" s="74">
        <f t="shared" si="89"/>
        <v>1.4306151645207439E-2</v>
      </c>
      <c r="Y672" s="74">
        <f t="shared" si="90"/>
        <v>0.99714285714285711</v>
      </c>
      <c r="Z672" s="75">
        <v>6990</v>
      </c>
      <c r="AB672" s="20" t="s">
        <v>2605</v>
      </c>
    </row>
    <row r="673" spans="1:28" ht="75" x14ac:dyDescent="0.25">
      <c r="A673" s="71" t="str">
        <f>INDEX('Выгр Торг'!$A:$A,MATCH($B673,'Выгр Торг'!$B:$B,0))</f>
        <v>Боковые зеркала "АТП" SE (электропривод, обогрев, повторитель) для ВАЗ 2110-2112, Лада (Приора, Приора 2)</v>
      </c>
      <c r="B673" s="88">
        <v>137752</v>
      </c>
      <c r="C673" s="72">
        <f>VLOOKUP($B673,'Выгр Торг'!$B:$P,C$1,0)</f>
        <v>74119</v>
      </c>
      <c r="D673" s="71" t="str">
        <f>VLOOKUP($B673,'Выгр Торг'!$B:$P,D$1,0)</f>
        <v>Боковые зеркала "АТП" SE (электропривод, обогрев, повторитель) для ВАЗ 2110-2112, Лада (Приора, Приора 2) (Без покраски)</v>
      </c>
      <c r="E673" s="72" t="str">
        <f>VLOOKUP($B673,'Выгр Торг'!$B:$P,E$1,0)</f>
        <v>Y</v>
      </c>
      <c r="F673" s="72" t="str">
        <f>VLOOKUP($B673,'Выгр Торг'!$B:$P,F$1,0)</f>
        <v>1</v>
      </c>
      <c r="G673" s="36" t="s">
        <v>847</v>
      </c>
      <c r="H673" s="28">
        <v>74119</v>
      </c>
      <c r="I673" s="52">
        <v>600</v>
      </c>
      <c r="J673" s="5" t="s">
        <v>3410</v>
      </c>
      <c r="K673" s="73">
        <f>O673</f>
        <v>2300</v>
      </c>
      <c r="L673" s="14">
        <f>VLOOKUP(K673,Наценка!$A$1:$B$8,2,1)</f>
        <v>1.4</v>
      </c>
      <c r="M673" s="92">
        <f>Z673-100</f>
        <v>3190</v>
      </c>
      <c r="N673" s="57">
        <f t="shared" si="85"/>
        <v>3190</v>
      </c>
      <c r="O673" s="72">
        <f>VLOOKUP($B673,'Выгр Торг'!$B:$P,O$1,0)</f>
        <v>2300</v>
      </c>
      <c r="P673" s="72">
        <f>VLOOKUP($B673,'Выгр Торг'!$B:$P,P$1,0)</f>
        <v>3290</v>
      </c>
      <c r="Q673" s="42">
        <f t="shared" si="86"/>
        <v>0</v>
      </c>
      <c r="R673" s="42">
        <f t="shared" si="87"/>
        <v>100</v>
      </c>
      <c r="S673" s="85">
        <f t="shared" si="84"/>
        <v>3190</v>
      </c>
      <c r="T673" s="60">
        <f>IFERROR(VLOOKUP($B673,'Из ГУГЛа'!$B:$G,4,0)*U673+V673,VLOOKUP($B673,'Из ГУГЛа'!$B:$G,4,0))</f>
        <v>3290</v>
      </c>
      <c r="U673" s="15">
        <v>1</v>
      </c>
      <c r="V673" s="59"/>
      <c r="W673" s="74">
        <f t="shared" si="88"/>
        <v>0.38695652173913042</v>
      </c>
      <c r="X673" s="74">
        <f t="shared" si="89"/>
        <v>3.0395136778115502E-2</v>
      </c>
      <c r="Y673" s="74">
        <f t="shared" si="90"/>
        <v>0.43043478260869561</v>
      </c>
      <c r="Z673" s="75">
        <v>3290</v>
      </c>
      <c r="AA673" s="4" t="s">
        <v>2576</v>
      </c>
      <c r="AB673" s="20" t="s">
        <v>2595</v>
      </c>
    </row>
    <row r="674" spans="1:28" ht="75" x14ac:dyDescent="0.25">
      <c r="A674" s="71" t="str">
        <f>INDEX('Выгр Торг'!$A:$A,MATCH($B674,'Выгр Торг'!$B:$B,0))</f>
        <v>Боковые зеркала "АТП" SE (электропривод, обогрев, повторитель) для ВАЗ 2110-2112, Лада (Приора, Приора 2)</v>
      </c>
      <c r="B674" s="88">
        <v>137753</v>
      </c>
      <c r="C674" s="72">
        <f>VLOOKUP($B674,'Выгр Торг'!$B:$P,C$1,0)</f>
        <v>74120</v>
      </c>
      <c r="D674" s="71" t="str">
        <f>VLOOKUP($B674,'Выгр Торг'!$B:$P,D$1,0)</f>
        <v>Боковые зеркала "АТП" SE (электропривод, обогрев, повторитель) для ВАЗ 2110-2112, Лада (Приора, Приора 2) (В цвет кузова, Уточнить у менеджера)</v>
      </c>
      <c r="E674" s="72" t="str">
        <f>VLOOKUP($B674,'Выгр Торг'!$B:$P,E$1,0)</f>
        <v>Y</v>
      </c>
      <c r="F674" s="72" t="str">
        <f>VLOOKUP($B674,'Выгр Торг'!$B:$P,F$1,0)</f>
        <v>1</v>
      </c>
      <c r="G674" s="36" t="s">
        <v>847</v>
      </c>
      <c r="H674" s="28">
        <v>74119</v>
      </c>
      <c r="I674" s="53">
        <f>INDEX($I:$I,MATCH($H674,$C:$C,0))</f>
        <v>600</v>
      </c>
      <c r="J674" s="5" t="s">
        <v>3410</v>
      </c>
      <c r="K674" s="56">
        <f>INDEX($K:$K,MATCH($H674,$C:$C,0))+I674</f>
        <v>2900</v>
      </c>
      <c r="L674" s="14">
        <f>VLOOKUP(K674,Наценка!$A$1:$B$8,2,1)</f>
        <v>1.4</v>
      </c>
      <c r="M674" s="56">
        <f>INDEX($M:$M,MATCH($H674,$C:$C,0))+I674*$M$2</f>
        <v>3970</v>
      </c>
      <c r="N674" s="57">
        <f t="shared" si="85"/>
        <v>3990</v>
      </c>
      <c r="O674" s="72">
        <f>VLOOKUP($B674,'Выгр Торг'!$B:$P,O$1,0)</f>
        <v>2900</v>
      </c>
      <c r="P674" s="72">
        <f>VLOOKUP($B674,'Выгр Торг'!$B:$P,P$1,0)</f>
        <v>4090</v>
      </c>
      <c r="Q674" s="42">
        <f t="shared" si="86"/>
        <v>0</v>
      </c>
      <c r="R674" s="42">
        <f t="shared" si="87"/>
        <v>100</v>
      </c>
      <c r="S674" s="85">
        <f t="shared" si="84"/>
        <v>3990</v>
      </c>
      <c r="T674" s="60" t="str">
        <f>IFERROR(VLOOKUP($B674,'Из ГУГЛа'!$B:$G,4,0)*U674+V674,VLOOKUP($B674,'Из ГУГЛа'!$B:$G,4,0))</f>
        <v/>
      </c>
      <c r="U674" s="15">
        <v>1</v>
      </c>
      <c r="V674" s="59"/>
      <c r="W674" s="74">
        <f t="shared" si="88"/>
        <v>0.37586206896551722</v>
      </c>
      <c r="X674" s="74" t="str">
        <f t="shared" si="89"/>
        <v/>
      </c>
      <c r="Y674" s="74" t="str">
        <f t="shared" si="90"/>
        <v/>
      </c>
      <c r="Z674" s="77" t="s">
        <v>2579</v>
      </c>
    </row>
    <row r="675" spans="1:28" ht="75" x14ac:dyDescent="0.25">
      <c r="A675" s="71" t="str">
        <f>INDEX('Выгр Торг'!$A:$A,MATCH($B675,'Выгр Торг'!$B:$B,0))</f>
        <v>Боковые зеркала "АТП" SE (электропривод, обогрев, повторитель) для ВАЗ 2110-2112, Лада (Приора, Приора 2)</v>
      </c>
      <c r="B675" s="88">
        <v>137754</v>
      </c>
      <c r="C675" s="72">
        <f>VLOOKUP($B675,'Выгр Торг'!$B:$P,C$1,0)</f>
        <v>121299</v>
      </c>
      <c r="D675" s="71" t="str">
        <f>VLOOKUP($B675,'Выгр Торг'!$B:$P,D$1,0)</f>
        <v>Боковые зеркала "АТП" SE (электропривод, обогрев, повторитель) для ВАЗ 2110-2112, Лада (Приора, Приора 2) (В цвет, Аквамарин (серебристо-сине-зеленый, 460))</v>
      </c>
      <c r="E675" s="72" t="str">
        <f>VLOOKUP($B675,'Выгр Торг'!$B:$P,E$1,0)</f>
        <v>Y</v>
      </c>
      <c r="F675" s="72" t="str">
        <f>VLOOKUP($B675,'Выгр Торг'!$B:$P,F$1,0)</f>
        <v>1</v>
      </c>
      <c r="G675" s="36" t="s">
        <v>847</v>
      </c>
      <c r="H675" s="28">
        <v>74119</v>
      </c>
      <c r="I675" s="53">
        <f>INDEX($I:$I,MATCH($H675,$C:$C,0))</f>
        <v>600</v>
      </c>
      <c r="J675" s="5" t="s">
        <v>3410</v>
      </c>
      <c r="K675" s="56">
        <f>INDEX($K:$K,MATCH($H675,$C:$C,0))+I675</f>
        <v>2900</v>
      </c>
      <c r="L675" s="14">
        <f>VLOOKUP(K675,Наценка!$A$1:$B$8,2,1)</f>
        <v>1.4</v>
      </c>
      <c r="M675" s="56">
        <f>INDEX($M:$M,MATCH($H675,$C:$C,0))+I675*$M$2</f>
        <v>3970</v>
      </c>
      <c r="N675" s="57">
        <f t="shared" si="85"/>
        <v>3990</v>
      </c>
      <c r="O675" s="72">
        <f>VLOOKUP($B675,'Выгр Торг'!$B:$P,O$1,0)</f>
        <v>2900</v>
      </c>
      <c r="P675" s="72">
        <f>VLOOKUP($B675,'Выгр Торг'!$B:$P,P$1,0)</f>
        <v>4090</v>
      </c>
      <c r="Q675" s="42">
        <f t="shared" si="86"/>
        <v>0</v>
      </c>
      <c r="R675" s="42">
        <f t="shared" si="87"/>
        <v>100</v>
      </c>
      <c r="S675" s="85">
        <f t="shared" si="84"/>
        <v>3990</v>
      </c>
      <c r="T675" s="60" t="str">
        <f>IFERROR(VLOOKUP($B675,'Из ГУГЛа'!$B:$G,4,0)*U675+V675,VLOOKUP($B675,'Из ГУГЛа'!$B:$G,4,0))</f>
        <v/>
      </c>
      <c r="U675" s="15">
        <v>1</v>
      </c>
      <c r="V675" s="59"/>
      <c r="W675" s="74">
        <f t="shared" si="88"/>
        <v>0.37586206896551722</v>
      </c>
      <c r="X675" s="74" t="str">
        <f t="shared" si="89"/>
        <v/>
      </c>
      <c r="Y675" s="74" t="str">
        <f t="shared" si="90"/>
        <v/>
      </c>
      <c r="Z675" s="77" t="s">
        <v>2579</v>
      </c>
    </row>
    <row r="676" spans="1:28" ht="75" x14ac:dyDescent="0.25">
      <c r="A676" s="71" t="str">
        <f>INDEX('Выгр Торг'!$A:$A,MATCH($B676,'Выгр Торг'!$B:$B,0))</f>
        <v>Боковые зеркала "АТП" SE (электропривод, обогрев, повторитель) для ВАЗ 2110-2112, Лада (Приора, Приора 2)</v>
      </c>
      <c r="B676" s="88">
        <v>137755</v>
      </c>
      <c r="C676" s="72">
        <f>VLOOKUP($B676,'Выгр Торг'!$B:$P,C$1,0)</f>
        <v>121328</v>
      </c>
      <c r="D676" s="71" t="str">
        <f>VLOOKUP($B676,'Выгр Торг'!$B:$P,D$1,0)</f>
        <v>Боковые зеркала "АТП" SE (электропривод, обогрев, повторитель) для ВАЗ 2110-2112, Лада (Приора, Приора 2) (В цвет, Альтаир (серебристый светло-серый, 660))</v>
      </c>
      <c r="E676" s="72" t="str">
        <f>VLOOKUP($B676,'Выгр Торг'!$B:$P,E$1,0)</f>
        <v>Y</v>
      </c>
      <c r="F676" s="72" t="str">
        <f>VLOOKUP($B676,'Выгр Торг'!$B:$P,F$1,0)</f>
        <v>1</v>
      </c>
      <c r="G676" s="36" t="s">
        <v>847</v>
      </c>
      <c r="H676" s="28">
        <v>74119</v>
      </c>
      <c r="I676" s="53">
        <f>INDEX($I:$I,MATCH($H676,$C:$C,0))</f>
        <v>600</v>
      </c>
      <c r="J676" s="5" t="s">
        <v>3410</v>
      </c>
      <c r="K676" s="56">
        <f>INDEX($K:$K,MATCH($H676,$C:$C,0))+I676</f>
        <v>2900</v>
      </c>
      <c r="L676" s="14">
        <f>VLOOKUP(K676,Наценка!$A$1:$B$8,2,1)</f>
        <v>1.4</v>
      </c>
      <c r="M676" s="56">
        <f>INDEX($M:$M,MATCH($H676,$C:$C,0))+I676*$M$2</f>
        <v>3970</v>
      </c>
      <c r="N676" s="57">
        <f t="shared" si="85"/>
        <v>3990</v>
      </c>
      <c r="O676" s="72">
        <f>VLOOKUP($B676,'Выгр Торг'!$B:$P,O$1,0)</f>
        <v>2900</v>
      </c>
      <c r="P676" s="72">
        <f>VLOOKUP($B676,'Выгр Торг'!$B:$P,P$1,0)</f>
        <v>4090</v>
      </c>
      <c r="Q676" s="42">
        <f t="shared" si="86"/>
        <v>0</v>
      </c>
      <c r="R676" s="42">
        <f t="shared" si="87"/>
        <v>100</v>
      </c>
      <c r="S676" s="85">
        <f t="shared" si="84"/>
        <v>3990</v>
      </c>
      <c r="T676" s="60" t="str">
        <f>IFERROR(VLOOKUP($B676,'Из ГУГЛа'!$B:$G,4,0)*U676+V676,VLOOKUP($B676,'Из ГУГЛа'!$B:$G,4,0))</f>
        <v/>
      </c>
      <c r="U676" s="15">
        <v>1</v>
      </c>
      <c r="V676" s="59"/>
      <c r="W676" s="74">
        <f t="shared" si="88"/>
        <v>0.37586206896551722</v>
      </c>
      <c r="X676" s="74" t="str">
        <f t="shared" si="89"/>
        <v/>
      </c>
      <c r="Y676" s="74" t="str">
        <f t="shared" si="90"/>
        <v/>
      </c>
      <c r="Z676" s="77" t="s">
        <v>2579</v>
      </c>
    </row>
    <row r="677" spans="1:28" ht="75" x14ac:dyDescent="0.25">
      <c r="A677" s="71" t="str">
        <f>INDEX('Выгр Торг'!$A:$A,MATCH($B677,'Выгр Торг'!$B:$B,0))</f>
        <v>Боковые зеркала "АТП" SE (электропривод, обогрев, повторитель) для ВАЗ 2110-2112, Лада (Приора, Приора 2)</v>
      </c>
      <c r="B677" s="88">
        <v>137756</v>
      </c>
      <c r="C677" s="72">
        <f>VLOOKUP($B677,'Выгр Торг'!$B:$P,C$1,0)</f>
        <v>121300</v>
      </c>
      <c r="D677" s="71" t="str">
        <f>VLOOKUP($B677,'Выгр Торг'!$B:$P,D$1,0)</f>
        <v>Боковые зеркала "АТП" SE (электропривод, обогрев, повторитель) для ВАЗ 2110-2112, Лада (Приора, Приора 2) (В цвет, Амулет (серебристо-темно-зеленый, 371))</v>
      </c>
      <c r="E677" s="72" t="str">
        <f>VLOOKUP($B677,'Выгр Торг'!$B:$P,E$1,0)</f>
        <v>Y</v>
      </c>
      <c r="F677" s="72" t="str">
        <f>VLOOKUP($B677,'Выгр Торг'!$B:$P,F$1,0)</f>
        <v>1</v>
      </c>
      <c r="G677" s="36" t="s">
        <v>847</v>
      </c>
      <c r="H677" s="28">
        <v>74119</v>
      </c>
      <c r="I677" s="53">
        <f>INDEX($I:$I,MATCH($H677,$C:$C,0))</f>
        <v>600</v>
      </c>
      <c r="J677" s="5" t="s">
        <v>3410</v>
      </c>
      <c r="K677" s="56">
        <f>INDEX($K:$K,MATCH($H677,$C:$C,0))+I677</f>
        <v>2900</v>
      </c>
      <c r="L677" s="14">
        <f>VLOOKUP(K677,Наценка!$A$1:$B$8,2,1)</f>
        <v>1.4</v>
      </c>
      <c r="M677" s="56">
        <f>INDEX($M:$M,MATCH($H677,$C:$C,0))+I677*$M$2</f>
        <v>3970</v>
      </c>
      <c r="N677" s="57">
        <f t="shared" si="85"/>
        <v>3990</v>
      </c>
      <c r="O677" s="72">
        <f>VLOOKUP($B677,'Выгр Торг'!$B:$P,O$1,0)</f>
        <v>2900</v>
      </c>
      <c r="P677" s="72">
        <f>VLOOKUP($B677,'Выгр Торг'!$B:$P,P$1,0)</f>
        <v>4090</v>
      </c>
      <c r="Q677" s="42">
        <f t="shared" si="86"/>
        <v>0</v>
      </c>
      <c r="R677" s="42">
        <f t="shared" si="87"/>
        <v>100</v>
      </c>
      <c r="S677" s="85">
        <f t="shared" si="84"/>
        <v>3990</v>
      </c>
      <c r="T677" s="60" t="str">
        <f>IFERROR(VLOOKUP($B677,'Из ГУГЛа'!$B:$G,4,0)*U677+V677,VLOOKUP($B677,'Из ГУГЛа'!$B:$G,4,0))</f>
        <v/>
      </c>
      <c r="U677" s="15">
        <v>1</v>
      </c>
      <c r="V677" s="59"/>
      <c r="W677" s="74">
        <f t="shared" si="88"/>
        <v>0.37586206896551722</v>
      </c>
      <c r="X677" s="74" t="str">
        <f t="shared" si="89"/>
        <v/>
      </c>
      <c r="Y677" s="74" t="str">
        <f t="shared" si="90"/>
        <v/>
      </c>
      <c r="Z677" s="77" t="s">
        <v>2579</v>
      </c>
    </row>
    <row r="678" spans="1:28" ht="75" x14ac:dyDescent="0.25">
      <c r="A678" s="71" t="str">
        <f>INDEX('Выгр Торг'!$A:$A,MATCH($B678,'Выгр Торг'!$B:$B,0))</f>
        <v>Боковые зеркала "АТП" SE (электропривод, обогрев, повторитель) для ВАЗ 2110-2112, Лада (Приора, Приора 2)</v>
      </c>
      <c r="B678" s="88">
        <v>137757</v>
      </c>
      <c r="C678" s="72">
        <f>VLOOKUP($B678,'Выгр Торг'!$B:$P,C$1,0)</f>
        <v>121301</v>
      </c>
      <c r="D678" s="71" t="str">
        <f>VLOOKUP($B678,'Выгр Торг'!$B:$P,D$1,0)</f>
        <v>Боковые зеркала "АТП" SE (электропривод, обогрев, повторитель) для ВАЗ 2110-2112, Лада (Приора, Приора 2) (В цвет, Афалина (серебристо-зелено-голубой, 421))</v>
      </c>
      <c r="E678" s="72" t="str">
        <f>VLOOKUP($B678,'Выгр Торг'!$B:$P,E$1,0)</f>
        <v>Y</v>
      </c>
      <c r="F678" s="72" t="str">
        <f>VLOOKUP($B678,'Выгр Торг'!$B:$P,F$1,0)</f>
        <v>1</v>
      </c>
      <c r="G678" s="36" t="s">
        <v>847</v>
      </c>
      <c r="H678" s="28">
        <v>74119</v>
      </c>
      <c r="I678" s="53">
        <f>INDEX($I:$I,MATCH($H678,$C:$C,0))</f>
        <v>600</v>
      </c>
      <c r="J678" s="5" t="s">
        <v>3410</v>
      </c>
      <c r="K678" s="56">
        <f>INDEX($K:$K,MATCH($H678,$C:$C,0))+I678</f>
        <v>2900</v>
      </c>
      <c r="L678" s="14">
        <f>VLOOKUP(K678,Наценка!$A$1:$B$8,2,1)</f>
        <v>1.4</v>
      </c>
      <c r="M678" s="56">
        <f>INDEX($M:$M,MATCH($H678,$C:$C,0))+I678*$M$2</f>
        <v>3970</v>
      </c>
      <c r="N678" s="57">
        <f t="shared" si="85"/>
        <v>3990</v>
      </c>
      <c r="O678" s="72">
        <f>VLOOKUP($B678,'Выгр Торг'!$B:$P,O$1,0)</f>
        <v>2900</v>
      </c>
      <c r="P678" s="72">
        <f>VLOOKUP($B678,'Выгр Торг'!$B:$P,P$1,0)</f>
        <v>4090</v>
      </c>
      <c r="Q678" s="42">
        <f t="shared" si="86"/>
        <v>0</v>
      </c>
      <c r="R678" s="42">
        <f t="shared" si="87"/>
        <v>100</v>
      </c>
      <c r="S678" s="85">
        <f t="shared" si="84"/>
        <v>3990</v>
      </c>
      <c r="T678" s="60" t="str">
        <f>IFERROR(VLOOKUP($B678,'Из ГУГЛа'!$B:$G,4,0)*U678+V678,VLOOKUP($B678,'Из ГУГЛа'!$B:$G,4,0))</f>
        <v/>
      </c>
      <c r="U678" s="15">
        <v>1</v>
      </c>
      <c r="V678" s="59"/>
      <c r="W678" s="74">
        <f t="shared" si="88"/>
        <v>0.37586206896551722</v>
      </c>
      <c r="X678" s="74" t="str">
        <f t="shared" si="89"/>
        <v/>
      </c>
      <c r="Y678" s="74" t="str">
        <f t="shared" si="90"/>
        <v/>
      </c>
      <c r="Z678" s="77" t="s">
        <v>2579</v>
      </c>
    </row>
    <row r="679" spans="1:28" ht="75" x14ac:dyDescent="0.25">
      <c r="A679" s="71" t="str">
        <f>INDEX('Выгр Торг'!$A:$A,MATCH($B679,'Выгр Торг'!$B:$B,0))</f>
        <v>Боковые зеркала "АТП" SE (электропривод, обогрев, повторитель) для ВАЗ 2110-2112, Лада (Приора, Приора 2)</v>
      </c>
      <c r="B679" s="88">
        <v>137758</v>
      </c>
      <c r="C679" s="72">
        <f>VLOOKUP($B679,'Выгр Торг'!$B:$P,C$1,0)</f>
        <v>121329</v>
      </c>
      <c r="D679" s="71" t="str">
        <f>VLOOKUP($B679,'Выгр Торг'!$B:$P,D$1,0)</f>
        <v>Боковые зеркала "АТП" SE (электропривод, обогрев, повторитель) для ВАЗ 2110-2112, Лада (Приора, Приора 2) (В цвет, Белое облако (белый, 240))</v>
      </c>
      <c r="E679" s="72" t="str">
        <f>VLOOKUP($B679,'Выгр Торг'!$B:$P,E$1,0)</f>
        <v>Y</v>
      </c>
      <c r="F679" s="72" t="str">
        <f>VLOOKUP($B679,'Выгр Торг'!$B:$P,F$1,0)</f>
        <v>1</v>
      </c>
      <c r="G679" s="36" t="s">
        <v>847</v>
      </c>
      <c r="H679" s="28">
        <v>74119</v>
      </c>
      <c r="I679" s="53">
        <f>INDEX($I:$I,MATCH($H679,$C:$C,0))</f>
        <v>600</v>
      </c>
      <c r="J679" s="5" t="s">
        <v>3410</v>
      </c>
      <c r="K679" s="56">
        <f>INDEX($K:$K,MATCH($H679,$C:$C,0))+I679</f>
        <v>2900</v>
      </c>
      <c r="L679" s="14">
        <f>VLOOKUP(K679,Наценка!$A$1:$B$8,2,1)</f>
        <v>1.4</v>
      </c>
      <c r="M679" s="56">
        <f>INDEX($M:$M,MATCH($H679,$C:$C,0))+I679*$M$2</f>
        <v>3970</v>
      </c>
      <c r="N679" s="57">
        <f t="shared" si="85"/>
        <v>3990</v>
      </c>
      <c r="O679" s="72">
        <f>VLOOKUP($B679,'Выгр Торг'!$B:$P,O$1,0)</f>
        <v>2900</v>
      </c>
      <c r="P679" s="72">
        <f>VLOOKUP($B679,'Выгр Торг'!$B:$P,P$1,0)</f>
        <v>4090</v>
      </c>
      <c r="Q679" s="42">
        <f t="shared" si="86"/>
        <v>0</v>
      </c>
      <c r="R679" s="42">
        <f t="shared" si="87"/>
        <v>100</v>
      </c>
      <c r="S679" s="85">
        <f t="shared" si="84"/>
        <v>3990</v>
      </c>
      <c r="T679" s="60" t="str">
        <f>IFERROR(VLOOKUP($B679,'Из ГУГЛа'!$B:$G,4,0)*U679+V679,VLOOKUP($B679,'Из ГУГЛа'!$B:$G,4,0))</f>
        <v/>
      </c>
      <c r="U679" s="15">
        <v>1</v>
      </c>
      <c r="V679" s="59"/>
      <c r="W679" s="74">
        <f t="shared" si="88"/>
        <v>0.37586206896551722</v>
      </c>
      <c r="X679" s="74" t="str">
        <f t="shared" si="89"/>
        <v/>
      </c>
      <c r="Y679" s="74" t="str">
        <f t="shared" si="90"/>
        <v/>
      </c>
      <c r="Z679" s="77" t="s">
        <v>2579</v>
      </c>
    </row>
    <row r="680" spans="1:28" ht="75" x14ac:dyDescent="0.25">
      <c r="A680" s="71" t="str">
        <f>INDEX('Выгр Торг'!$A:$A,MATCH($B680,'Выгр Торг'!$B:$B,0))</f>
        <v>Боковые зеркала "АТП" SE (электропривод, обогрев, повторитель) для ВАЗ 2110-2112, Лада (Приора, Приора 2)</v>
      </c>
      <c r="B680" s="88">
        <v>137759</v>
      </c>
      <c r="C680" s="72">
        <f>VLOOKUP($B680,'Выгр Торг'!$B:$P,C$1,0)</f>
        <v>121330</v>
      </c>
      <c r="D680" s="71" t="str">
        <f>VLOOKUP($B680,'Выгр Торг'!$B:$P,D$1,0)</f>
        <v>Боковые зеркала "АТП" SE (электропривод, обогрев, повторитель) для ВАЗ 2110-2112, Лада (Приора, Приора 2) (В цвет, Борнео (темный серебристо-серый, 633))</v>
      </c>
      <c r="E680" s="72" t="str">
        <f>VLOOKUP($B680,'Выгр Торг'!$B:$P,E$1,0)</f>
        <v>Y</v>
      </c>
      <c r="F680" s="72" t="str">
        <f>VLOOKUP($B680,'Выгр Торг'!$B:$P,F$1,0)</f>
        <v>1</v>
      </c>
      <c r="G680" s="36" t="s">
        <v>847</v>
      </c>
      <c r="H680" s="28">
        <v>74119</v>
      </c>
      <c r="I680" s="53">
        <f>INDEX($I:$I,MATCH($H680,$C:$C,0))</f>
        <v>600</v>
      </c>
      <c r="J680" s="5" t="s">
        <v>3410</v>
      </c>
      <c r="K680" s="56">
        <f>INDEX($K:$K,MATCH($H680,$C:$C,0))+I680</f>
        <v>2900</v>
      </c>
      <c r="L680" s="14">
        <f>VLOOKUP(K680,Наценка!$A$1:$B$8,2,1)</f>
        <v>1.4</v>
      </c>
      <c r="M680" s="56">
        <f>INDEX($M:$M,MATCH($H680,$C:$C,0))+I680*$M$2</f>
        <v>3970</v>
      </c>
      <c r="N680" s="57">
        <f t="shared" si="85"/>
        <v>3990</v>
      </c>
      <c r="O680" s="72">
        <f>VLOOKUP($B680,'Выгр Торг'!$B:$P,O$1,0)</f>
        <v>2900</v>
      </c>
      <c r="P680" s="72">
        <f>VLOOKUP($B680,'Выгр Торг'!$B:$P,P$1,0)</f>
        <v>4090</v>
      </c>
      <c r="Q680" s="42">
        <f t="shared" si="86"/>
        <v>0</v>
      </c>
      <c r="R680" s="42">
        <f t="shared" si="87"/>
        <v>100</v>
      </c>
      <c r="S680" s="85">
        <f t="shared" si="84"/>
        <v>3990</v>
      </c>
      <c r="T680" s="60" t="str">
        <f>IFERROR(VLOOKUP($B680,'Из ГУГЛа'!$B:$G,4,0)*U680+V680,VLOOKUP($B680,'Из ГУГЛа'!$B:$G,4,0))</f>
        <v/>
      </c>
      <c r="U680" s="15">
        <v>1</v>
      </c>
      <c r="V680" s="59"/>
      <c r="W680" s="74">
        <f t="shared" si="88"/>
        <v>0.37586206896551722</v>
      </c>
      <c r="X680" s="74" t="str">
        <f t="shared" si="89"/>
        <v/>
      </c>
      <c r="Y680" s="74" t="str">
        <f t="shared" si="90"/>
        <v/>
      </c>
      <c r="Z680" s="77" t="s">
        <v>2579</v>
      </c>
    </row>
    <row r="681" spans="1:28" ht="75" x14ac:dyDescent="0.25">
      <c r="A681" s="71" t="str">
        <f>INDEX('Выгр Торг'!$A:$A,MATCH($B681,'Выгр Торг'!$B:$B,0))</f>
        <v>Боковые зеркала "АТП" SE (электропривод, обогрев, повторитель) для ВАЗ 2110-2112, Лада (Приора, Приора 2)</v>
      </c>
      <c r="B681" s="88">
        <v>137760</v>
      </c>
      <c r="C681" s="72">
        <f>VLOOKUP($B681,'Выгр Торг'!$B:$P,C$1,0)</f>
        <v>121331</v>
      </c>
      <c r="D681" s="71" t="str">
        <f>VLOOKUP($B681,'Выгр Торг'!$B:$P,D$1,0)</f>
        <v>Боковые зеркала "АТП" SE (электропривод, обогрев, повторитель) для ВАЗ 2110-2112, Лада (Приора, Приора 2) (В цвет, Викинг (темно-серый, 655))</v>
      </c>
      <c r="E681" s="72" t="str">
        <f>VLOOKUP($B681,'Выгр Торг'!$B:$P,E$1,0)</f>
        <v>Y</v>
      </c>
      <c r="F681" s="72" t="str">
        <f>VLOOKUP($B681,'Выгр Торг'!$B:$P,F$1,0)</f>
        <v>1</v>
      </c>
      <c r="G681" s="36" t="s">
        <v>847</v>
      </c>
      <c r="H681" s="28">
        <v>74119</v>
      </c>
      <c r="I681" s="53">
        <f>INDEX($I:$I,MATCH($H681,$C:$C,0))</f>
        <v>600</v>
      </c>
      <c r="J681" s="5" t="s">
        <v>3410</v>
      </c>
      <c r="K681" s="56">
        <f>INDEX($K:$K,MATCH($H681,$C:$C,0))+I681</f>
        <v>2900</v>
      </c>
      <c r="L681" s="14">
        <f>VLOOKUP(K681,Наценка!$A$1:$B$8,2,1)</f>
        <v>1.4</v>
      </c>
      <c r="M681" s="56">
        <f>INDEX($M:$M,MATCH($H681,$C:$C,0))+I681*$M$2</f>
        <v>3970</v>
      </c>
      <c r="N681" s="57">
        <f t="shared" si="85"/>
        <v>3990</v>
      </c>
      <c r="O681" s="72">
        <f>VLOOKUP($B681,'Выгр Торг'!$B:$P,O$1,0)</f>
        <v>2900</v>
      </c>
      <c r="P681" s="72">
        <f>VLOOKUP($B681,'Выгр Торг'!$B:$P,P$1,0)</f>
        <v>4090</v>
      </c>
      <c r="Q681" s="42">
        <f t="shared" si="86"/>
        <v>0</v>
      </c>
      <c r="R681" s="42">
        <f t="shared" si="87"/>
        <v>100</v>
      </c>
      <c r="S681" s="85">
        <f t="shared" si="84"/>
        <v>3990</v>
      </c>
      <c r="T681" s="60" t="str">
        <f>IFERROR(VLOOKUP($B681,'Из ГУГЛа'!$B:$G,4,0)*U681+V681,VLOOKUP($B681,'Из ГУГЛа'!$B:$G,4,0))</f>
        <v/>
      </c>
      <c r="U681" s="15">
        <v>1</v>
      </c>
      <c r="V681" s="59"/>
      <c r="W681" s="74">
        <f t="shared" si="88"/>
        <v>0.37586206896551722</v>
      </c>
      <c r="X681" s="74" t="str">
        <f t="shared" si="89"/>
        <v/>
      </c>
      <c r="Y681" s="74" t="str">
        <f t="shared" si="90"/>
        <v/>
      </c>
      <c r="Z681" s="77" t="s">
        <v>2579</v>
      </c>
    </row>
    <row r="682" spans="1:28" ht="75" x14ac:dyDescent="0.25">
      <c r="A682" s="71" t="str">
        <f>INDEX('Выгр Торг'!$A:$A,MATCH($B682,'Выгр Торг'!$B:$B,0))</f>
        <v>Боковые зеркала "АТП" SE (электропривод, обогрев, повторитель) для ВАЗ 2110-2112, Лада (Приора, Приора 2)</v>
      </c>
      <c r="B682" s="88">
        <v>137761</v>
      </c>
      <c r="C682" s="72">
        <f>VLOOKUP($B682,'Выгр Торг'!$B:$P,C$1,0)</f>
        <v>121332</v>
      </c>
      <c r="D682" s="71" t="str">
        <f>VLOOKUP($B682,'Выгр Торг'!$B:$P,D$1,0)</f>
        <v>Боковые зеркала "АТП" SE (электропривод, обогрев, повторитель) для ВАЗ 2110-2112, Лада (Приора, Приора 2) (В цвет, Голубая планета (сине-голубой, 418))</v>
      </c>
      <c r="E682" s="72" t="str">
        <f>VLOOKUP($B682,'Выгр Торг'!$B:$P,E$1,0)</f>
        <v>Y</v>
      </c>
      <c r="F682" s="72" t="str">
        <f>VLOOKUP($B682,'Выгр Торг'!$B:$P,F$1,0)</f>
        <v>1</v>
      </c>
      <c r="G682" s="36" t="s">
        <v>847</v>
      </c>
      <c r="H682" s="28">
        <v>74119</v>
      </c>
      <c r="I682" s="53">
        <f>INDEX($I:$I,MATCH($H682,$C:$C,0))</f>
        <v>600</v>
      </c>
      <c r="J682" s="5" t="s">
        <v>3410</v>
      </c>
      <c r="K682" s="56">
        <f>INDEX($K:$K,MATCH($H682,$C:$C,0))+I682</f>
        <v>2900</v>
      </c>
      <c r="L682" s="14">
        <f>VLOOKUP(K682,Наценка!$A$1:$B$8,2,1)</f>
        <v>1.4</v>
      </c>
      <c r="M682" s="56">
        <f>INDEX($M:$M,MATCH($H682,$C:$C,0))+I682*$M$2</f>
        <v>3970</v>
      </c>
      <c r="N682" s="57">
        <f t="shared" si="85"/>
        <v>3990</v>
      </c>
      <c r="O682" s="72">
        <f>VLOOKUP($B682,'Выгр Торг'!$B:$P,O$1,0)</f>
        <v>2900</v>
      </c>
      <c r="P682" s="72">
        <f>VLOOKUP($B682,'Выгр Торг'!$B:$P,P$1,0)</f>
        <v>4090</v>
      </c>
      <c r="Q682" s="42">
        <f t="shared" si="86"/>
        <v>0</v>
      </c>
      <c r="R682" s="42">
        <f t="shared" si="87"/>
        <v>100</v>
      </c>
      <c r="S682" s="85">
        <f t="shared" si="84"/>
        <v>3990</v>
      </c>
      <c r="T682" s="60" t="str">
        <f>IFERROR(VLOOKUP($B682,'Из ГУГЛа'!$B:$G,4,0)*U682+V682,VLOOKUP($B682,'Из ГУГЛа'!$B:$G,4,0))</f>
        <v/>
      </c>
      <c r="U682" s="15">
        <v>1</v>
      </c>
      <c r="V682" s="59"/>
      <c r="W682" s="74">
        <f t="shared" si="88"/>
        <v>0.37586206896551722</v>
      </c>
      <c r="X682" s="74" t="str">
        <f t="shared" si="89"/>
        <v/>
      </c>
      <c r="Y682" s="74" t="str">
        <f t="shared" si="90"/>
        <v/>
      </c>
      <c r="Z682" s="77" t="s">
        <v>2579</v>
      </c>
    </row>
    <row r="683" spans="1:28" ht="75" x14ac:dyDescent="0.25">
      <c r="A683" s="71" t="str">
        <f>INDEX('Выгр Торг'!$A:$A,MATCH($B683,'Выгр Торг'!$B:$B,0))</f>
        <v>Боковые зеркала "АТП" SE (электропривод, обогрев, повторитель) для ВАЗ 2110-2112, Лада (Приора, Приора 2)</v>
      </c>
      <c r="B683" s="88">
        <v>137762</v>
      </c>
      <c r="C683" s="72">
        <f>VLOOKUP($B683,'Выгр Торг'!$B:$P,C$1,0)</f>
        <v>121333</v>
      </c>
      <c r="D683" s="71" t="str">
        <f>VLOOKUP($B683,'Выгр Торг'!$B:$P,D$1,0)</f>
        <v>Боковые зеркала "АТП" SE (электропривод, обогрев, повторитель) для ВАЗ 2110-2112, Лада (Приора, Приора 2) (В цвет, Жимолость (серый стальной, 627))</v>
      </c>
      <c r="E683" s="72" t="str">
        <f>VLOOKUP($B683,'Выгр Торг'!$B:$P,E$1,0)</f>
        <v>Y</v>
      </c>
      <c r="F683" s="72" t="str">
        <f>VLOOKUP($B683,'Выгр Торг'!$B:$P,F$1,0)</f>
        <v>1</v>
      </c>
      <c r="G683" s="36" t="s">
        <v>847</v>
      </c>
      <c r="H683" s="28">
        <v>74119</v>
      </c>
      <c r="I683" s="53">
        <f>INDEX($I:$I,MATCH($H683,$C:$C,0))</f>
        <v>600</v>
      </c>
      <c r="J683" s="5" t="s">
        <v>3410</v>
      </c>
      <c r="K683" s="56">
        <f>INDEX($K:$K,MATCH($H683,$C:$C,0))+I683</f>
        <v>2900</v>
      </c>
      <c r="L683" s="14">
        <f>VLOOKUP(K683,Наценка!$A$1:$B$8,2,1)</f>
        <v>1.4</v>
      </c>
      <c r="M683" s="56">
        <f>INDEX($M:$M,MATCH($H683,$C:$C,0))+I683*$M$2</f>
        <v>3970</v>
      </c>
      <c r="N683" s="57">
        <f t="shared" si="85"/>
        <v>3990</v>
      </c>
      <c r="O683" s="72">
        <f>VLOOKUP($B683,'Выгр Торг'!$B:$P,O$1,0)</f>
        <v>2900</v>
      </c>
      <c r="P683" s="72">
        <f>VLOOKUP($B683,'Выгр Торг'!$B:$P,P$1,0)</f>
        <v>4090</v>
      </c>
      <c r="Q683" s="42">
        <f t="shared" si="86"/>
        <v>0</v>
      </c>
      <c r="R683" s="42">
        <f t="shared" si="87"/>
        <v>100</v>
      </c>
      <c r="S683" s="85">
        <f t="shared" si="84"/>
        <v>3990</v>
      </c>
      <c r="T683" s="60" t="str">
        <f>IFERROR(VLOOKUP($B683,'Из ГУГЛа'!$B:$G,4,0)*U683+V683,VLOOKUP($B683,'Из ГУГЛа'!$B:$G,4,0))</f>
        <v/>
      </c>
      <c r="U683" s="15">
        <v>1</v>
      </c>
      <c r="V683" s="59"/>
      <c r="W683" s="74">
        <f t="shared" si="88"/>
        <v>0.37586206896551722</v>
      </c>
      <c r="X683" s="74" t="str">
        <f t="shared" si="89"/>
        <v/>
      </c>
      <c r="Y683" s="74" t="str">
        <f t="shared" si="90"/>
        <v/>
      </c>
      <c r="Z683" s="77" t="s">
        <v>2579</v>
      </c>
    </row>
    <row r="684" spans="1:28" ht="75" x14ac:dyDescent="0.25">
      <c r="A684" s="71" t="str">
        <f>INDEX('Выгр Торг'!$A:$A,MATCH($B684,'Выгр Торг'!$B:$B,0))</f>
        <v>Боковые зеркала "АТП" SE (электропривод, обогрев, повторитель) для ВАЗ 2110-2112, Лада (Приора, Приора 2)</v>
      </c>
      <c r="B684" s="88">
        <v>137763</v>
      </c>
      <c r="C684" s="72">
        <f>VLOOKUP($B684,'Выгр Торг'!$B:$P,C$1,0)</f>
        <v>121302</v>
      </c>
      <c r="D684" s="71" t="str">
        <f>VLOOKUP($B684,'Выгр Торг'!$B:$P,D$1,0)</f>
        <v>Боковые зеркала "АТП" SE (электропривод, обогрев, повторитель) для ВАЗ 2110-2112, Лада (Приора, Приора 2) (В цвет, Золото инков (золотистый темно-зеленый, 347))</v>
      </c>
      <c r="E684" s="72" t="str">
        <f>VLOOKUP($B684,'Выгр Торг'!$B:$P,E$1,0)</f>
        <v>Y</v>
      </c>
      <c r="F684" s="72" t="str">
        <f>VLOOKUP($B684,'Выгр Торг'!$B:$P,F$1,0)</f>
        <v>1</v>
      </c>
      <c r="G684" s="36" t="s">
        <v>847</v>
      </c>
      <c r="H684" s="28">
        <v>74119</v>
      </c>
      <c r="I684" s="53">
        <f>INDEX($I:$I,MATCH($H684,$C:$C,0))</f>
        <v>600</v>
      </c>
      <c r="J684" s="5" t="s">
        <v>3410</v>
      </c>
      <c r="K684" s="56">
        <f>INDEX($K:$K,MATCH($H684,$C:$C,0))+I684</f>
        <v>2900</v>
      </c>
      <c r="L684" s="14">
        <f>VLOOKUP(K684,Наценка!$A$1:$B$8,2,1)</f>
        <v>1.4</v>
      </c>
      <c r="M684" s="56">
        <f>INDEX($M:$M,MATCH($H684,$C:$C,0))+I684*$M$2</f>
        <v>3970</v>
      </c>
      <c r="N684" s="57">
        <f t="shared" si="85"/>
        <v>3990</v>
      </c>
      <c r="O684" s="72">
        <f>VLOOKUP($B684,'Выгр Торг'!$B:$P,O$1,0)</f>
        <v>2900</v>
      </c>
      <c r="P684" s="72">
        <f>VLOOKUP($B684,'Выгр Торг'!$B:$P,P$1,0)</f>
        <v>4090</v>
      </c>
      <c r="Q684" s="42">
        <f t="shared" si="86"/>
        <v>0</v>
      </c>
      <c r="R684" s="42">
        <f t="shared" si="87"/>
        <v>100</v>
      </c>
      <c r="S684" s="85">
        <f t="shared" si="84"/>
        <v>3990</v>
      </c>
      <c r="T684" s="60" t="str">
        <f>IFERROR(VLOOKUP($B684,'Из ГУГЛа'!$B:$G,4,0)*U684+V684,VLOOKUP($B684,'Из ГУГЛа'!$B:$G,4,0))</f>
        <v/>
      </c>
      <c r="U684" s="15">
        <v>1</v>
      </c>
      <c r="V684" s="59"/>
      <c r="W684" s="74">
        <f t="shared" si="88"/>
        <v>0.37586206896551722</v>
      </c>
      <c r="X684" s="74" t="str">
        <f t="shared" si="89"/>
        <v/>
      </c>
      <c r="Y684" s="74" t="str">
        <f t="shared" si="90"/>
        <v/>
      </c>
      <c r="Z684" s="77" t="s">
        <v>2579</v>
      </c>
    </row>
    <row r="685" spans="1:28" ht="75" x14ac:dyDescent="0.25">
      <c r="A685" s="71" t="str">
        <f>INDEX('Выгр Торг'!$A:$A,MATCH($B685,'Выгр Торг'!$B:$B,0))</f>
        <v>Боковые зеркала "АТП" SE (электропривод, обогрев, повторитель) для ВАЗ 2110-2112, Лада (Приора, Приора 2)</v>
      </c>
      <c r="B685" s="88">
        <v>137764</v>
      </c>
      <c r="C685" s="72">
        <f>VLOOKUP($B685,'Выгр Торг'!$B:$P,C$1,0)</f>
        <v>121303</v>
      </c>
      <c r="D685" s="71" t="str">
        <f>VLOOKUP($B685,'Выгр Торг'!$B:$P,D$1,0)</f>
        <v>Боковые зеркала "АТП" SE (электропривод, обогрев, повторитель) для ВАЗ 2110-2112, Лада (Приора, Приора 2) (В цвет, Изумруд (серебристо-зеленый, 385))</v>
      </c>
      <c r="E685" s="72" t="str">
        <f>VLOOKUP($B685,'Выгр Торг'!$B:$P,E$1,0)</f>
        <v>Y</v>
      </c>
      <c r="F685" s="72" t="str">
        <f>VLOOKUP($B685,'Выгр Торг'!$B:$P,F$1,0)</f>
        <v>1</v>
      </c>
      <c r="G685" s="36" t="s">
        <v>847</v>
      </c>
      <c r="H685" s="28">
        <v>74119</v>
      </c>
      <c r="I685" s="53">
        <f>INDEX($I:$I,MATCH($H685,$C:$C,0))</f>
        <v>600</v>
      </c>
      <c r="J685" s="5" t="s">
        <v>3410</v>
      </c>
      <c r="K685" s="56">
        <f>INDEX($K:$K,MATCH($H685,$C:$C,0))+I685</f>
        <v>2900</v>
      </c>
      <c r="L685" s="14">
        <f>VLOOKUP(K685,Наценка!$A$1:$B$8,2,1)</f>
        <v>1.4</v>
      </c>
      <c r="M685" s="56">
        <f>INDEX($M:$M,MATCH($H685,$C:$C,0))+I685*$M$2</f>
        <v>3970</v>
      </c>
      <c r="N685" s="57">
        <f t="shared" si="85"/>
        <v>3990</v>
      </c>
      <c r="O685" s="72">
        <f>VLOOKUP($B685,'Выгр Торг'!$B:$P,O$1,0)</f>
        <v>2900</v>
      </c>
      <c r="P685" s="72">
        <f>VLOOKUP($B685,'Выгр Торг'!$B:$P,P$1,0)</f>
        <v>4090</v>
      </c>
      <c r="Q685" s="42">
        <f t="shared" si="86"/>
        <v>0</v>
      </c>
      <c r="R685" s="42">
        <f t="shared" si="87"/>
        <v>100</v>
      </c>
      <c r="S685" s="85">
        <f t="shared" si="84"/>
        <v>3990</v>
      </c>
      <c r="T685" s="60" t="str">
        <f>IFERROR(VLOOKUP($B685,'Из ГУГЛа'!$B:$G,4,0)*U685+V685,VLOOKUP($B685,'Из ГУГЛа'!$B:$G,4,0))</f>
        <v/>
      </c>
      <c r="U685" s="15">
        <v>1</v>
      </c>
      <c r="V685" s="59"/>
      <c r="W685" s="74">
        <f t="shared" si="88"/>
        <v>0.37586206896551722</v>
      </c>
      <c r="X685" s="74" t="str">
        <f t="shared" si="89"/>
        <v/>
      </c>
      <c r="Y685" s="74" t="str">
        <f t="shared" si="90"/>
        <v/>
      </c>
      <c r="Z685" s="77" t="s">
        <v>2579</v>
      </c>
    </row>
    <row r="686" spans="1:28" ht="75" x14ac:dyDescent="0.25">
      <c r="A686" s="71" t="str">
        <f>INDEX('Выгр Торг'!$A:$A,MATCH($B686,'Выгр Торг'!$B:$B,0))</f>
        <v>Боковые зеркала "АТП" SE (электропривод, обогрев, повторитель) для ВАЗ 2110-2112, Лада (Приора, Приора 2)</v>
      </c>
      <c r="B686" s="88">
        <v>137765</v>
      </c>
      <c r="C686" s="72">
        <f>VLOOKUP($B686,'Выгр Торг'!$B:$P,C$1,0)</f>
        <v>121334</v>
      </c>
      <c r="D686" s="71" t="str">
        <f>VLOOKUP($B686,'Выгр Торг'!$B:$P,D$1,0)</f>
        <v>Боковые зеркала "АТП" SE (электропривод, обогрев, повторитель) для ВАЗ 2110-2112, Лада (Приора, Приора 2) (В цвет, Калифорнийский мак (золотисто-красный, 190))</v>
      </c>
      <c r="E686" s="72" t="str">
        <f>VLOOKUP($B686,'Выгр Торг'!$B:$P,E$1,0)</f>
        <v>Y</v>
      </c>
      <c r="F686" s="72" t="str">
        <f>VLOOKUP($B686,'Выгр Торг'!$B:$P,F$1,0)</f>
        <v>1</v>
      </c>
      <c r="G686" s="36" t="s">
        <v>847</v>
      </c>
      <c r="H686" s="28">
        <v>74119</v>
      </c>
      <c r="I686" s="53">
        <f>INDEX($I:$I,MATCH($H686,$C:$C,0))</f>
        <v>600</v>
      </c>
      <c r="J686" s="5" t="s">
        <v>3410</v>
      </c>
      <c r="K686" s="56">
        <f>INDEX($K:$K,MATCH($H686,$C:$C,0))+I686</f>
        <v>2900</v>
      </c>
      <c r="L686" s="14">
        <f>VLOOKUP(K686,Наценка!$A$1:$B$8,2,1)</f>
        <v>1.4</v>
      </c>
      <c r="M686" s="56">
        <f>INDEX($M:$M,MATCH($H686,$C:$C,0))+I686*$M$2</f>
        <v>3970</v>
      </c>
      <c r="N686" s="57">
        <f t="shared" si="85"/>
        <v>3990</v>
      </c>
      <c r="O686" s="72">
        <f>VLOOKUP($B686,'Выгр Торг'!$B:$P,O$1,0)</f>
        <v>2900</v>
      </c>
      <c r="P686" s="72">
        <f>VLOOKUP($B686,'Выгр Торг'!$B:$P,P$1,0)</f>
        <v>4090</v>
      </c>
      <c r="Q686" s="42">
        <f t="shared" si="86"/>
        <v>0</v>
      </c>
      <c r="R686" s="42">
        <f t="shared" si="87"/>
        <v>100</v>
      </c>
      <c r="S686" s="85">
        <f t="shared" si="84"/>
        <v>3990</v>
      </c>
      <c r="T686" s="60" t="str">
        <f>IFERROR(VLOOKUP($B686,'Из ГУГЛа'!$B:$G,4,0)*U686+V686,VLOOKUP($B686,'Из ГУГЛа'!$B:$G,4,0))</f>
        <v/>
      </c>
      <c r="U686" s="15">
        <v>1</v>
      </c>
      <c r="V686" s="59"/>
      <c r="W686" s="74">
        <f t="shared" si="88"/>
        <v>0.37586206896551722</v>
      </c>
      <c r="X686" s="74" t="str">
        <f t="shared" si="89"/>
        <v/>
      </c>
      <c r="Y686" s="74" t="str">
        <f t="shared" si="90"/>
        <v/>
      </c>
      <c r="Z686" s="77" t="s">
        <v>2579</v>
      </c>
    </row>
    <row r="687" spans="1:28" ht="75" x14ac:dyDescent="0.25">
      <c r="A687" s="71" t="str">
        <f>INDEX('Выгр Торг'!$A:$A,MATCH($B687,'Выгр Торг'!$B:$B,0))</f>
        <v>Боковые зеркала "АТП" SE (электропривод, обогрев, повторитель) для ВАЗ 2110-2112, Лада (Приора, Приора 2)</v>
      </c>
      <c r="B687" s="88">
        <v>137766</v>
      </c>
      <c r="C687" s="72">
        <f>VLOOKUP($B687,'Выгр Торг'!$B:$P,C$1,0)</f>
        <v>121304</v>
      </c>
      <c r="D687" s="71" t="str">
        <f>VLOOKUP($B687,'Выгр Торг'!$B:$P,D$1,0)</f>
        <v>Боковые зеркала "АТП" SE (электропривод, обогрев, повторитель) для ВАЗ 2110-2112, Лада (Приора, Приора 2) (В цвет, Кварц (серый, 630))</v>
      </c>
      <c r="E687" s="72" t="str">
        <f>VLOOKUP($B687,'Выгр Торг'!$B:$P,E$1,0)</f>
        <v>Y</v>
      </c>
      <c r="F687" s="72" t="str">
        <f>VLOOKUP($B687,'Выгр Торг'!$B:$P,F$1,0)</f>
        <v>1</v>
      </c>
      <c r="G687" s="36" t="s">
        <v>847</v>
      </c>
      <c r="H687" s="28">
        <v>74119</v>
      </c>
      <c r="I687" s="53">
        <f>INDEX($I:$I,MATCH($H687,$C:$C,0))</f>
        <v>600</v>
      </c>
      <c r="J687" s="5" t="s">
        <v>3410</v>
      </c>
      <c r="K687" s="56">
        <f>INDEX($K:$K,MATCH($H687,$C:$C,0))+I687</f>
        <v>2900</v>
      </c>
      <c r="L687" s="14">
        <f>VLOOKUP(K687,Наценка!$A$1:$B$8,2,1)</f>
        <v>1.4</v>
      </c>
      <c r="M687" s="56">
        <f>INDEX($M:$M,MATCH($H687,$C:$C,0))+I687*$M$2</f>
        <v>3970</v>
      </c>
      <c r="N687" s="57">
        <f t="shared" si="85"/>
        <v>3990</v>
      </c>
      <c r="O687" s="72">
        <f>VLOOKUP($B687,'Выгр Торг'!$B:$P,O$1,0)</f>
        <v>2900</v>
      </c>
      <c r="P687" s="72">
        <f>VLOOKUP($B687,'Выгр Торг'!$B:$P,P$1,0)</f>
        <v>4090</v>
      </c>
      <c r="Q687" s="42">
        <f t="shared" si="86"/>
        <v>0</v>
      </c>
      <c r="R687" s="42">
        <f t="shared" si="87"/>
        <v>100</v>
      </c>
      <c r="S687" s="85">
        <f t="shared" si="84"/>
        <v>3990</v>
      </c>
      <c r="T687" s="60" t="str">
        <f>IFERROR(VLOOKUP($B687,'Из ГУГЛа'!$B:$G,4,0)*U687+V687,VLOOKUP($B687,'Из ГУГЛа'!$B:$G,4,0))</f>
        <v/>
      </c>
      <c r="U687" s="15">
        <v>1</v>
      </c>
      <c r="V687" s="59"/>
      <c r="W687" s="74">
        <f t="shared" si="88"/>
        <v>0.37586206896551722</v>
      </c>
      <c r="X687" s="74" t="str">
        <f t="shared" si="89"/>
        <v/>
      </c>
      <c r="Y687" s="74" t="str">
        <f t="shared" si="90"/>
        <v/>
      </c>
      <c r="Z687" s="77" t="s">
        <v>2579</v>
      </c>
    </row>
    <row r="688" spans="1:28" ht="75" x14ac:dyDescent="0.25">
      <c r="A688" s="71" t="str">
        <f>INDEX('Выгр Торг'!$A:$A,MATCH($B688,'Выгр Торг'!$B:$B,0))</f>
        <v>Боковые зеркала "АТП" SE (электропривод, обогрев, повторитель) для ВАЗ 2110-2112, Лада (Приора, Приора 2)</v>
      </c>
      <c r="B688" s="88">
        <v>137767</v>
      </c>
      <c r="C688" s="72">
        <f>VLOOKUP($B688,'Выгр Торг'!$B:$P,C$1,0)</f>
        <v>121335</v>
      </c>
      <c r="D688" s="71" t="str">
        <f>VLOOKUP($B688,'Выгр Торг'!$B:$P,D$1,0)</f>
        <v>Боковые зеркала "АТП" SE (электропривод, обогрев, повторитель) для ВАЗ 2110-2112, Лада (Приора, Приора 2) (В цвет, Кориандр (золотисто-коричневый, 790))</v>
      </c>
      <c r="E688" s="72" t="str">
        <f>VLOOKUP($B688,'Выгр Торг'!$B:$P,E$1,0)</f>
        <v>Y</v>
      </c>
      <c r="F688" s="72" t="str">
        <f>VLOOKUP($B688,'Выгр Торг'!$B:$P,F$1,0)</f>
        <v>1</v>
      </c>
      <c r="G688" s="36" t="s">
        <v>847</v>
      </c>
      <c r="H688" s="28">
        <v>74119</v>
      </c>
      <c r="I688" s="53">
        <f>INDEX($I:$I,MATCH($H688,$C:$C,0))</f>
        <v>600</v>
      </c>
      <c r="J688" s="5" t="s">
        <v>3410</v>
      </c>
      <c r="K688" s="56">
        <f>INDEX($K:$K,MATCH($H688,$C:$C,0))+I688</f>
        <v>2900</v>
      </c>
      <c r="L688" s="14">
        <f>VLOOKUP(K688,Наценка!$A$1:$B$8,2,1)</f>
        <v>1.4</v>
      </c>
      <c r="M688" s="56">
        <f>INDEX($M:$M,MATCH($H688,$C:$C,0))+I688*$M$2</f>
        <v>3970</v>
      </c>
      <c r="N688" s="57">
        <f t="shared" si="85"/>
        <v>3990</v>
      </c>
      <c r="O688" s="72">
        <f>VLOOKUP($B688,'Выгр Торг'!$B:$P,O$1,0)</f>
        <v>2900</v>
      </c>
      <c r="P688" s="72">
        <f>VLOOKUP($B688,'Выгр Торг'!$B:$P,P$1,0)</f>
        <v>4090</v>
      </c>
      <c r="Q688" s="42">
        <f t="shared" si="86"/>
        <v>0</v>
      </c>
      <c r="R688" s="42">
        <f t="shared" si="87"/>
        <v>100</v>
      </c>
      <c r="S688" s="85">
        <f t="shared" si="84"/>
        <v>3990</v>
      </c>
      <c r="T688" s="60" t="str">
        <f>IFERROR(VLOOKUP($B688,'Из ГУГЛа'!$B:$G,4,0)*U688+V688,VLOOKUP($B688,'Из ГУГЛа'!$B:$G,4,0))</f>
        <v/>
      </c>
      <c r="U688" s="15">
        <v>1</v>
      </c>
      <c r="V688" s="59"/>
      <c r="W688" s="74">
        <f t="shared" si="88"/>
        <v>0.37586206896551722</v>
      </c>
      <c r="X688" s="74" t="str">
        <f t="shared" si="89"/>
        <v/>
      </c>
      <c r="Y688" s="74" t="str">
        <f t="shared" si="90"/>
        <v/>
      </c>
      <c r="Z688" s="77" t="s">
        <v>2579</v>
      </c>
    </row>
    <row r="689" spans="1:26" ht="75" x14ac:dyDescent="0.25">
      <c r="A689" s="71" t="str">
        <f>INDEX('Выгр Торг'!$A:$A,MATCH($B689,'Выгр Торг'!$B:$B,0))</f>
        <v>Боковые зеркала "АТП" SE (электропривод, обогрев, повторитель) для ВАЗ 2110-2112, Лада (Приора, Приора 2)</v>
      </c>
      <c r="B689" s="88">
        <v>137768</v>
      </c>
      <c r="C689" s="72">
        <f>VLOOKUP($B689,'Выгр Торг'!$B:$P,C$1,0)</f>
        <v>121336</v>
      </c>
      <c r="D689" s="71" t="str">
        <f>VLOOKUP($B689,'Выгр Торг'!$B:$P,D$1,0)</f>
        <v>Боковые зеркала "АТП" SE (электропривод, обогрев, повторитель) для ВАЗ 2110-2112, Лада (Приора, Приора 2) (В цвет, Космос (черный, 665))</v>
      </c>
      <c r="E689" s="72" t="str">
        <f>VLOOKUP($B689,'Выгр Торг'!$B:$P,E$1,0)</f>
        <v>Y</v>
      </c>
      <c r="F689" s="72" t="str">
        <f>VLOOKUP($B689,'Выгр Торг'!$B:$P,F$1,0)</f>
        <v>1</v>
      </c>
      <c r="G689" s="36" t="s">
        <v>847</v>
      </c>
      <c r="H689" s="28">
        <v>74119</v>
      </c>
      <c r="I689" s="53">
        <f>INDEX($I:$I,MATCH($H689,$C:$C,0))</f>
        <v>600</v>
      </c>
      <c r="J689" s="5" t="s">
        <v>3410</v>
      </c>
      <c r="K689" s="56">
        <f>INDEX($K:$K,MATCH($H689,$C:$C,0))+I689</f>
        <v>2900</v>
      </c>
      <c r="L689" s="14">
        <f>VLOOKUP(K689,Наценка!$A$1:$B$8,2,1)</f>
        <v>1.4</v>
      </c>
      <c r="M689" s="56">
        <f>INDEX($M:$M,MATCH($H689,$C:$C,0))+I689*$M$2</f>
        <v>3970</v>
      </c>
      <c r="N689" s="57">
        <f t="shared" si="85"/>
        <v>3990</v>
      </c>
      <c r="O689" s="72">
        <f>VLOOKUP($B689,'Выгр Торг'!$B:$P,O$1,0)</f>
        <v>2900</v>
      </c>
      <c r="P689" s="72">
        <f>VLOOKUP($B689,'Выгр Торг'!$B:$P,P$1,0)</f>
        <v>4090</v>
      </c>
      <c r="Q689" s="42">
        <f t="shared" si="86"/>
        <v>0</v>
      </c>
      <c r="R689" s="42">
        <f t="shared" si="87"/>
        <v>100</v>
      </c>
      <c r="S689" s="85">
        <f t="shared" si="84"/>
        <v>3990</v>
      </c>
      <c r="T689" s="60" t="str">
        <f>IFERROR(VLOOKUP($B689,'Из ГУГЛа'!$B:$G,4,0)*U689+V689,VLOOKUP($B689,'Из ГУГЛа'!$B:$G,4,0))</f>
        <v/>
      </c>
      <c r="U689" s="15">
        <v>1</v>
      </c>
      <c r="V689" s="59"/>
      <c r="W689" s="74">
        <f t="shared" si="88"/>
        <v>0.37586206896551722</v>
      </c>
      <c r="X689" s="74" t="str">
        <f t="shared" si="89"/>
        <v/>
      </c>
      <c r="Y689" s="74" t="str">
        <f t="shared" si="90"/>
        <v/>
      </c>
      <c r="Z689" s="77" t="s">
        <v>2579</v>
      </c>
    </row>
    <row r="690" spans="1:26" ht="75" x14ac:dyDescent="0.25">
      <c r="A690" s="71" t="str">
        <f>INDEX('Выгр Торг'!$A:$A,MATCH($B690,'Выгр Торг'!$B:$B,0))</f>
        <v>Боковые зеркала "АТП" SE (электропривод, обогрев, повторитель) для ВАЗ 2110-2112, Лада (Приора, Приора 2)</v>
      </c>
      <c r="B690" s="88">
        <v>137769</v>
      </c>
      <c r="C690" s="72">
        <f>VLOOKUP($B690,'Выгр Торг'!$B:$P,C$1,0)</f>
        <v>121305</v>
      </c>
      <c r="D690" s="71" t="str">
        <f>VLOOKUP($B690,'Выгр Торг'!$B:$P,D$1,0)</f>
        <v>Боковые зеркала "АТП" SE (электропривод, обогрев, повторитель) для ВАЗ 2110-2112, Лада (Приора, Приора 2) (В цвет, Кристалл (светло-серый, 281))</v>
      </c>
      <c r="E690" s="72" t="str">
        <f>VLOOKUP($B690,'Выгр Торг'!$B:$P,E$1,0)</f>
        <v>Y</v>
      </c>
      <c r="F690" s="72" t="str">
        <f>VLOOKUP($B690,'Выгр Торг'!$B:$P,F$1,0)</f>
        <v>1</v>
      </c>
      <c r="G690" s="36" t="s">
        <v>847</v>
      </c>
      <c r="H690" s="28">
        <v>74119</v>
      </c>
      <c r="I690" s="53">
        <f>INDEX($I:$I,MATCH($H690,$C:$C,0))</f>
        <v>600</v>
      </c>
      <c r="J690" s="5" t="s">
        <v>3410</v>
      </c>
      <c r="K690" s="56">
        <f>INDEX($K:$K,MATCH($H690,$C:$C,0))+I690</f>
        <v>2900</v>
      </c>
      <c r="L690" s="14">
        <f>VLOOKUP(K690,Наценка!$A$1:$B$8,2,1)</f>
        <v>1.4</v>
      </c>
      <c r="M690" s="56">
        <f>INDEX($M:$M,MATCH($H690,$C:$C,0))+I690*$M$2</f>
        <v>3970</v>
      </c>
      <c r="N690" s="57">
        <f t="shared" si="85"/>
        <v>3990</v>
      </c>
      <c r="O690" s="72">
        <f>VLOOKUP($B690,'Выгр Торг'!$B:$P,O$1,0)</f>
        <v>2900</v>
      </c>
      <c r="P690" s="72">
        <f>VLOOKUP($B690,'Выгр Торг'!$B:$P,P$1,0)</f>
        <v>4090</v>
      </c>
      <c r="Q690" s="42">
        <f t="shared" si="86"/>
        <v>0</v>
      </c>
      <c r="R690" s="42">
        <f t="shared" si="87"/>
        <v>100</v>
      </c>
      <c r="S690" s="85">
        <f t="shared" si="84"/>
        <v>3990</v>
      </c>
      <c r="T690" s="60" t="str">
        <f>IFERROR(VLOOKUP($B690,'Из ГУГЛа'!$B:$G,4,0)*U690+V690,VLOOKUP($B690,'Из ГУГЛа'!$B:$G,4,0))</f>
        <v/>
      </c>
      <c r="U690" s="15">
        <v>1</v>
      </c>
      <c r="V690" s="59"/>
      <c r="W690" s="74">
        <f t="shared" si="88"/>
        <v>0.37586206896551722</v>
      </c>
      <c r="X690" s="74" t="str">
        <f t="shared" si="89"/>
        <v/>
      </c>
      <c r="Y690" s="74" t="str">
        <f t="shared" si="90"/>
        <v/>
      </c>
      <c r="Z690" s="77" t="s">
        <v>2579</v>
      </c>
    </row>
    <row r="691" spans="1:26" ht="75" x14ac:dyDescent="0.25">
      <c r="A691" s="71" t="str">
        <f>INDEX('Выгр Торг'!$A:$A,MATCH($B691,'Выгр Торг'!$B:$B,0))</f>
        <v>Боковые зеркала "АТП" SE (электропривод, обогрев, повторитель) для ВАЗ 2110-2112, Лада (Приора, Приора 2)</v>
      </c>
      <c r="B691" s="88">
        <v>137770</v>
      </c>
      <c r="C691" s="72">
        <f>VLOOKUP($B691,'Выгр Торг'!$B:$P,C$1,0)</f>
        <v>121337</v>
      </c>
      <c r="D691" s="71" t="str">
        <f>VLOOKUP($B691,'Выгр Торг'!$B:$P,D$1,0)</f>
        <v>Боковые зеркала "АТП" SE (электропривод, обогрев, повторитель) для ВАЗ 2110-2112, Лада (Приора, Приора 2) (В цвет, Кубок (ярко красный, 171))</v>
      </c>
      <c r="E691" s="72" t="str">
        <f>VLOOKUP($B691,'Выгр Торг'!$B:$P,E$1,0)</f>
        <v>Y</v>
      </c>
      <c r="F691" s="72" t="str">
        <f>VLOOKUP($B691,'Выгр Торг'!$B:$P,F$1,0)</f>
        <v>1</v>
      </c>
      <c r="G691" s="36" t="s">
        <v>847</v>
      </c>
      <c r="H691" s="28">
        <v>74119</v>
      </c>
      <c r="I691" s="53">
        <f>INDEX($I:$I,MATCH($H691,$C:$C,0))</f>
        <v>600</v>
      </c>
      <c r="J691" s="5" t="s">
        <v>3410</v>
      </c>
      <c r="K691" s="56">
        <f>INDEX($K:$K,MATCH($H691,$C:$C,0))+I691</f>
        <v>2900</v>
      </c>
      <c r="L691" s="14">
        <f>VLOOKUP(K691,Наценка!$A$1:$B$8,2,1)</f>
        <v>1.4</v>
      </c>
      <c r="M691" s="56">
        <f>INDEX($M:$M,MATCH($H691,$C:$C,0))+I691*$M$2</f>
        <v>3970</v>
      </c>
      <c r="N691" s="57">
        <f t="shared" si="85"/>
        <v>3990</v>
      </c>
      <c r="O691" s="72">
        <f>VLOOKUP($B691,'Выгр Торг'!$B:$P,O$1,0)</f>
        <v>2900</v>
      </c>
      <c r="P691" s="72">
        <f>VLOOKUP($B691,'Выгр Торг'!$B:$P,P$1,0)</f>
        <v>4090</v>
      </c>
      <c r="Q691" s="42">
        <f t="shared" si="86"/>
        <v>0</v>
      </c>
      <c r="R691" s="42">
        <f t="shared" si="87"/>
        <v>100</v>
      </c>
      <c r="S691" s="85">
        <f t="shared" si="84"/>
        <v>3990</v>
      </c>
      <c r="T691" s="60" t="str">
        <f>IFERROR(VLOOKUP($B691,'Из ГУГЛа'!$B:$G,4,0)*U691+V691,VLOOKUP($B691,'Из ГУГЛа'!$B:$G,4,0))</f>
        <v/>
      </c>
      <c r="U691" s="15">
        <v>1</v>
      </c>
      <c r="V691" s="59"/>
      <c r="W691" s="74">
        <f t="shared" si="88"/>
        <v>0.37586206896551722</v>
      </c>
      <c r="X691" s="74" t="str">
        <f t="shared" si="89"/>
        <v/>
      </c>
      <c r="Y691" s="74" t="str">
        <f t="shared" si="90"/>
        <v/>
      </c>
      <c r="Z691" s="77" t="s">
        <v>2579</v>
      </c>
    </row>
    <row r="692" spans="1:26" ht="75" x14ac:dyDescent="0.25">
      <c r="A692" s="71" t="str">
        <f>INDEX('Выгр Торг'!$A:$A,MATCH($B692,'Выгр Торг'!$B:$B,0))</f>
        <v>Боковые зеркала "АТП" SE (электропривод, обогрев, повторитель) для ВАЗ 2110-2112, Лада (Приора, Приора 2)</v>
      </c>
      <c r="B692" s="88">
        <v>243447</v>
      </c>
      <c r="C692" s="72">
        <f>VLOOKUP($B692,'Выгр Торг'!$B:$P,C$1,0)</f>
        <v>178208</v>
      </c>
      <c r="D692" s="71" t="str">
        <f>VLOOKUP($B692,'Выгр Торг'!$B:$P,D$1,0)</f>
        <v>Боковые зеркала "АТП" SE (электропривод, обогрев, повторитель) для ВАЗ 2110-2112, Лада (Приора, Приора 2) (В цвет, Ледяной (голубой, 413))</v>
      </c>
      <c r="E692" s="72" t="str">
        <f>VLOOKUP($B692,'Выгр Торг'!$B:$P,E$1,0)</f>
        <v>Y</v>
      </c>
      <c r="F692" s="72" t="str">
        <f>VLOOKUP($B692,'Выгр Торг'!$B:$P,F$1,0)</f>
        <v>1</v>
      </c>
      <c r="G692" s="36" t="s">
        <v>847</v>
      </c>
      <c r="H692" s="28">
        <v>74119</v>
      </c>
      <c r="I692" s="53">
        <f>INDEX($I:$I,MATCH($H692,$C:$C,0))</f>
        <v>600</v>
      </c>
      <c r="J692" s="5" t="s">
        <v>3410</v>
      </c>
      <c r="K692" s="56">
        <f>INDEX($K:$K,MATCH($H692,$C:$C,0))+I692</f>
        <v>2900</v>
      </c>
      <c r="L692" s="14">
        <f>VLOOKUP(K692,Наценка!$A$1:$B$8,2,1)</f>
        <v>1.4</v>
      </c>
      <c r="M692" s="56">
        <f>INDEX($M:$M,MATCH($H692,$C:$C,0))+I692*$M$2</f>
        <v>3970</v>
      </c>
      <c r="N692" s="57">
        <f t="shared" si="85"/>
        <v>3990</v>
      </c>
      <c r="O692" s="72">
        <f>VLOOKUP($B692,'Выгр Торг'!$B:$P,O$1,0)</f>
        <v>2900</v>
      </c>
      <c r="P692" s="72">
        <f>VLOOKUP($B692,'Выгр Торг'!$B:$P,P$1,0)</f>
        <v>4090</v>
      </c>
      <c r="Q692" s="42">
        <f t="shared" si="86"/>
        <v>0</v>
      </c>
      <c r="R692" s="42">
        <f t="shared" si="87"/>
        <v>100</v>
      </c>
      <c r="S692" s="85">
        <f t="shared" si="84"/>
        <v>3990</v>
      </c>
      <c r="T692" s="60" t="str">
        <f>IFERROR(VLOOKUP($B692,'Из ГУГЛа'!$B:$G,4,0)*U692+V692,VLOOKUP($B692,'Из ГУГЛа'!$B:$G,4,0))</f>
        <v/>
      </c>
      <c r="U692" s="15">
        <v>1</v>
      </c>
      <c r="V692" s="59"/>
      <c r="W692" s="74">
        <f t="shared" si="88"/>
        <v>0.37586206896551722</v>
      </c>
      <c r="X692" s="74" t="str">
        <f t="shared" si="89"/>
        <v/>
      </c>
      <c r="Y692" s="74" t="str">
        <f t="shared" si="90"/>
        <v/>
      </c>
      <c r="Z692" s="77" t="s">
        <v>2579</v>
      </c>
    </row>
    <row r="693" spans="1:26" ht="75" x14ac:dyDescent="0.25">
      <c r="A693" s="71" t="str">
        <f>INDEX('Выгр Торг'!$A:$A,MATCH($B693,'Выгр Торг'!$B:$B,0))</f>
        <v>Боковые зеркала "АТП" SE (электропривод, обогрев, повторитель) для ВАЗ 2110-2112, Лада (Приора, Приора 2)</v>
      </c>
      <c r="B693" s="88">
        <v>137771</v>
      </c>
      <c r="C693" s="72">
        <f>VLOOKUP($B693,'Выгр Торг'!$B:$P,C$1,0)</f>
        <v>121306</v>
      </c>
      <c r="D693" s="71" t="str">
        <f>VLOOKUP($B693,'Выгр Торг'!$B:$P,D$1,0)</f>
        <v>Боковые зеркала "АТП" SE (электропривод, обогрев, повторитель) для ВАЗ 2110-2112, Лада (Приора, Приора 2) (В цвет, Магия (серебристо-ярко-фиолетовый, 133))</v>
      </c>
      <c r="E693" s="72" t="str">
        <f>VLOOKUP($B693,'Выгр Торг'!$B:$P,E$1,0)</f>
        <v>Y</v>
      </c>
      <c r="F693" s="72" t="str">
        <f>VLOOKUP($B693,'Выгр Торг'!$B:$P,F$1,0)</f>
        <v>1</v>
      </c>
      <c r="G693" s="36" t="s">
        <v>847</v>
      </c>
      <c r="H693" s="28">
        <v>74119</v>
      </c>
      <c r="I693" s="53">
        <f>INDEX($I:$I,MATCH($H693,$C:$C,0))</f>
        <v>600</v>
      </c>
      <c r="J693" s="5" t="s">
        <v>3410</v>
      </c>
      <c r="K693" s="56">
        <f>INDEX($K:$K,MATCH($H693,$C:$C,0))+I693</f>
        <v>2900</v>
      </c>
      <c r="L693" s="14">
        <f>VLOOKUP(K693,Наценка!$A$1:$B$8,2,1)</f>
        <v>1.4</v>
      </c>
      <c r="M693" s="56">
        <f>INDEX($M:$M,MATCH($H693,$C:$C,0))+I693*$M$2</f>
        <v>3970</v>
      </c>
      <c r="N693" s="57">
        <f t="shared" si="85"/>
        <v>3990</v>
      </c>
      <c r="O693" s="72">
        <f>VLOOKUP($B693,'Выгр Торг'!$B:$P,O$1,0)</f>
        <v>2900</v>
      </c>
      <c r="P693" s="72">
        <f>VLOOKUP($B693,'Выгр Торг'!$B:$P,P$1,0)</f>
        <v>4090</v>
      </c>
      <c r="Q693" s="42">
        <f t="shared" si="86"/>
        <v>0</v>
      </c>
      <c r="R693" s="42">
        <f t="shared" si="87"/>
        <v>100</v>
      </c>
      <c r="S693" s="85">
        <f t="shared" si="84"/>
        <v>3990</v>
      </c>
      <c r="T693" s="60" t="str">
        <f>IFERROR(VLOOKUP($B693,'Из ГУГЛа'!$B:$G,4,0)*U693+V693,VLOOKUP($B693,'Из ГУГЛа'!$B:$G,4,0))</f>
        <v/>
      </c>
      <c r="U693" s="15">
        <v>1</v>
      </c>
      <c r="V693" s="59"/>
      <c r="W693" s="74">
        <f t="shared" si="88"/>
        <v>0.37586206896551722</v>
      </c>
      <c r="X693" s="74" t="str">
        <f t="shared" si="89"/>
        <v/>
      </c>
      <c r="Y693" s="74" t="str">
        <f t="shared" si="90"/>
        <v/>
      </c>
      <c r="Z693" s="77" t="s">
        <v>2579</v>
      </c>
    </row>
    <row r="694" spans="1:26" ht="75" x14ac:dyDescent="0.25">
      <c r="A694" s="71" t="str">
        <f>INDEX('Выгр Торг'!$A:$A,MATCH($B694,'Выгр Торг'!$B:$B,0))</f>
        <v>Боковые зеркала "АТП" SE (электропривод, обогрев, повторитель) для ВАЗ 2110-2112, Лада (Приора, Приора 2)</v>
      </c>
      <c r="B694" s="88">
        <v>137772</v>
      </c>
      <c r="C694" s="72">
        <f>VLOOKUP($B694,'Выгр Торг'!$B:$P,C$1,0)</f>
        <v>121307</v>
      </c>
      <c r="D694" s="71" t="str">
        <f>VLOOKUP($B694,'Выгр Торг'!$B:$P,D$1,0)</f>
        <v>Боковые зеркала "АТП" SE (электропривод, обогрев, повторитель) для ВАЗ 2110-2112, Лада (Приора, Приора 2) (В цвет, Миндаль (серебристо-бежево-розовый, 217))</v>
      </c>
      <c r="E694" s="72" t="str">
        <f>VLOOKUP($B694,'Выгр Торг'!$B:$P,E$1,0)</f>
        <v>Y</v>
      </c>
      <c r="F694" s="72" t="str">
        <f>VLOOKUP($B694,'Выгр Торг'!$B:$P,F$1,0)</f>
        <v>1</v>
      </c>
      <c r="G694" s="36" t="s">
        <v>847</v>
      </c>
      <c r="H694" s="28">
        <v>74119</v>
      </c>
      <c r="I694" s="53">
        <f>INDEX($I:$I,MATCH($H694,$C:$C,0))</f>
        <v>600</v>
      </c>
      <c r="J694" s="5" t="s">
        <v>3410</v>
      </c>
      <c r="K694" s="56">
        <f>INDEX($K:$K,MATCH($H694,$C:$C,0))+I694</f>
        <v>2900</v>
      </c>
      <c r="L694" s="14">
        <f>VLOOKUP(K694,Наценка!$A$1:$B$8,2,1)</f>
        <v>1.4</v>
      </c>
      <c r="M694" s="56">
        <f>INDEX($M:$M,MATCH($H694,$C:$C,0))+I694*$M$2</f>
        <v>3970</v>
      </c>
      <c r="N694" s="57">
        <f t="shared" si="85"/>
        <v>3990</v>
      </c>
      <c r="O694" s="72">
        <f>VLOOKUP($B694,'Выгр Торг'!$B:$P,O$1,0)</f>
        <v>2900</v>
      </c>
      <c r="P694" s="72">
        <f>VLOOKUP($B694,'Выгр Торг'!$B:$P,P$1,0)</f>
        <v>4090</v>
      </c>
      <c r="Q694" s="42">
        <f t="shared" si="86"/>
        <v>0</v>
      </c>
      <c r="R694" s="42">
        <f t="shared" si="87"/>
        <v>100</v>
      </c>
      <c r="S694" s="85">
        <f t="shared" si="84"/>
        <v>3990</v>
      </c>
      <c r="T694" s="60" t="str">
        <f>IFERROR(VLOOKUP($B694,'Из ГУГЛа'!$B:$G,4,0)*U694+V694,VLOOKUP($B694,'Из ГУГЛа'!$B:$G,4,0))</f>
        <v/>
      </c>
      <c r="U694" s="15">
        <v>1</v>
      </c>
      <c r="V694" s="59"/>
      <c r="W694" s="74">
        <f t="shared" si="88"/>
        <v>0.37586206896551722</v>
      </c>
      <c r="X694" s="74" t="str">
        <f t="shared" si="89"/>
        <v/>
      </c>
      <c r="Y694" s="74" t="str">
        <f t="shared" si="90"/>
        <v/>
      </c>
      <c r="Z694" s="77" t="s">
        <v>2579</v>
      </c>
    </row>
    <row r="695" spans="1:26" ht="75" x14ac:dyDescent="0.25">
      <c r="A695" s="71" t="str">
        <f>INDEX('Выгр Торг'!$A:$A,MATCH($B695,'Выгр Торг'!$B:$B,0))</f>
        <v>Боковые зеркала "АТП" SE (электропривод, обогрев, повторитель) для ВАЗ 2110-2112, Лада (Приора, Приора 2)</v>
      </c>
      <c r="B695" s="88">
        <v>137773</v>
      </c>
      <c r="C695" s="72">
        <f>VLOOKUP($B695,'Выгр Торг'!$B:$P,C$1,0)</f>
        <v>121309</v>
      </c>
      <c r="D695" s="71" t="str">
        <f>VLOOKUP($B695,'Выгр Торг'!$B:$P,D$1,0)</f>
        <v>Боковые зеркала "АТП" SE (электропривод, обогрев, повторитель) для ВАЗ 2110-2112, Лада (Приора, Приора 2) (В цвет, Мираж (серебристый-желто-зеленый, 280))</v>
      </c>
      <c r="E695" s="72" t="str">
        <f>VLOOKUP($B695,'Выгр Торг'!$B:$P,E$1,0)</f>
        <v>Y</v>
      </c>
      <c r="F695" s="72" t="str">
        <f>VLOOKUP($B695,'Выгр Торг'!$B:$P,F$1,0)</f>
        <v>1</v>
      </c>
      <c r="G695" s="36" t="s">
        <v>847</v>
      </c>
      <c r="H695" s="28">
        <v>74119</v>
      </c>
      <c r="I695" s="53">
        <f>INDEX($I:$I,MATCH($H695,$C:$C,0))</f>
        <v>600</v>
      </c>
      <c r="J695" s="5" t="s">
        <v>3410</v>
      </c>
      <c r="K695" s="56">
        <f>INDEX($K:$K,MATCH($H695,$C:$C,0))+I695</f>
        <v>2900</v>
      </c>
      <c r="L695" s="14">
        <f>VLOOKUP(K695,Наценка!$A$1:$B$8,2,1)</f>
        <v>1.4</v>
      </c>
      <c r="M695" s="56">
        <f>INDEX($M:$M,MATCH($H695,$C:$C,0))+I695*$M$2</f>
        <v>3970</v>
      </c>
      <c r="N695" s="57">
        <f t="shared" si="85"/>
        <v>3990</v>
      </c>
      <c r="O695" s="72">
        <f>VLOOKUP($B695,'Выгр Торг'!$B:$P,O$1,0)</f>
        <v>2900</v>
      </c>
      <c r="P695" s="72">
        <f>VLOOKUP($B695,'Выгр Торг'!$B:$P,P$1,0)</f>
        <v>4090</v>
      </c>
      <c r="Q695" s="42">
        <f t="shared" si="86"/>
        <v>0</v>
      </c>
      <c r="R695" s="42">
        <f t="shared" si="87"/>
        <v>100</v>
      </c>
      <c r="S695" s="85">
        <f t="shared" si="84"/>
        <v>3990</v>
      </c>
      <c r="T695" s="60" t="str">
        <f>IFERROR(VLOOKUP($B695,'Из ГУГЛа'!$B:$G,4,0)*U695+V695,VLOOKUP($B695,'Из ГУГЛа'!$B:$G,4,0))</f>
        <v/>
      </c>
      <c r="U695" s="15">
        <v>1</v>
      </c>
      <c r="V695" s="59"/>
      <c r="W695" s="74">
        <f t="shared" si="88"/>
        <v>0.37586206896551722</v>
      </c>
      <c r="X695" s="74" t="str">
        <f t="shared" si="89"/>
        <v/>
      </c>
      <c r="Y695" s="74" t="str">
        <f t="shared" si="90"/>
        <v/>
      </c>
      <c r="Z695" s="77" t="s">
        <v>2579</v>
      </c>
    </row>
    <row r="696" spans="1:26" ht="75" x14ac:dyDescent="0.25">
      <c r="A696" s="71" t="str">
        <f>INDEX('Выгр Торг'!$A:$A,MATCH($B696,'Выгр Торг'!$B:$B,0))</f>
        <v>Боковые зеркала "АТП" SE (электропривод, обогрев, повторитель) для ВАЗ 2110-2112, Лада (Приора, Приора 2)</v>
      </c>
      <c r="B696" s="88">
        <v>137774</v>
      </c>
      <c r="C696" s="72">
        <f>VLOOKUP($B696,'Выгр Торг'!$B:$P,C$1,0)</f>
        <v>121310</v>
      </c>
      <c r="D696" s="71" t="str">
        <f>VLOOKUP($B696,'Выгр Торг'!$B:$P,D$1,0)</f>
        <v>Боковые зеркала "АТП" SE (электропривод, обогрев, повторитель) для ВАЗ 2110-2112, Лада (Приора, Приора 2) (В цвет, Млечный путь (серебристо-серо-графитовый, 606))</v>
      </c>
      <c r="E696" s="72" t="str">
        <f>VLOOKUP($B696,'Выгр Торг'!$B:$P,E$1,0)</f>
        <v>Y</v>
      </c>
      <c r="F696" s="72" t="str">
        <f>VLOOKUP($B696,'Выгр Торг'!$B:$P,F$1,0)</f>
        <v>1</v>
      </c>
      <c r="G696" s="36" t="s">
        <v>847</v>
      </c>
      <c r="H696" s="28">
        <v>74119</v>
      </c>
      <c r="I696" s="53">
        <f>INDEX($I:$I,MATCH($H696,$C:$C,0))</f>
        <v>600</v>
      </c>
      <c r="J696" s="5" t="s">
        <v>3410</v>
      </c>
      <c r="K696" s="56">
        <f>INDEX($K:$K,MATCH($H696,$C:$C,0))+I696</f>
        <v>2900</v>
      </c>
      <c r="L696" s="14">
        <f>VLOOKUP(K696,Наценка!$A$1:$B$8,2,1)</f>
        <v>1.4</v>
      </c>
      <c r="M696" s="56">
        <f>INDEX($M:$M,MATCH($H696,$C:$C,0))+I696*$M$2</f>
        <v>3970</v>
      </c>
      <c r="N696" s="57">
        <f t="shared" si="85"/>
        <v>3990</v>
      </c>
      <c r="O696" s="72">
        <f>VLOOKUP($B696,'Выгр Торг'!$B:$P,O$1,0)</f>
        <v>2900</v>
      </c>
      <c r="P696" s="72">
        <f>VLOOKUP($B696,'Выгр Торг'!$B:$P,P$1,0)</f>
        <v>4090</v>
      </c>
      <c r="Q696" s="42">
        <f t="shared" si="86"/>
        <v>0</v>
      </c>
      <c r="R696" s="42">
        <f t="shared" si="87"/>
        <v>100</v>
      </c>
      <c r="S696" s="85">
        <f t="shared" si="84"/>
        <v>3990</v>
      </c>
      <c r="T696" s="60" t="str">
        <f>IFERROR(VLOOKUP($B696,'Из ГУГЛа'!$B:$G,4,0)*U696+V696,VLOOKUP($B696,'Из ГУГЛа'!$B:$G,4,0))</f>
        <v/>
      </c>
      <c r="U696" s="15">
        <v>1</v>
      </c>
      <c r="V696" s="59"/>
      <c r="W696" s="74">
        <f t="shared" si="88"/>
        <v>0.37586206896551722</v>
      </c>
      <c r="X696" s="74" t="str">
        <f t="shared" si="89"/>
        <v/>
      </c>
      <c r="Y696" s="74" t="str">
        <f t="shared" si="90"/>
        <v/>
      </c>
      <c r="Z696" s="77" t="s">
        <v>2579</v>
      </c>
    </row>
    <row r="697" spans="1:26" ht="75" x14ac:dyDescent="0.25">
      <c r="A697" s="71" t="str">
        <f>INDEX('Выгр Торг'!$A:$A,MATCH($B697,'Выгр Торг'!$B:$B,0))</f>
        <v>Боковые зеркала "АТП" SE (электропривод, обогрев, повторитель) для ВАЗ 2110-2112, Лада (Приора, Приора 2)</v>
      </c>
      <c r="B697" s="88">
        <v>137775</v>
      </c>
      <c r="C697" s="72">
        <f>VLOOKUP($B697,'Выгр Торг'!$B:$P,C$1,0)</f>
        <v>121338</v>
      </c>
      <c r="D697" s="71" t="str">
        <f>VLOOKUP($B697,'Выгр Торг'!$B:$P,D$1,0)</f>
        <v>Боковые зеркала "АТП" SE (электропривод, обогрев, повторитель) для ВАЗ 2110-2112, Лада (Приора, Приора 2) (В цвет, Мускари (темно синий, 426))</v>
      </c>
      <c r="E697" s="72" t="str">
        <f>VLOOKUP($B697,'Выгр Торг'!$B:$P,E$1,0)</f>
        <v>Y</v>
      </c>
      <c r="F697" s="72" t="str">
        <f>VLOOKUP($B697,'Выгр Торг'!$B:$P,F$1,0)</f>
        <v>1</v>
      </c>
      <c r="G697" s="36" t="s">
        <v>847</v>
      </c>
      <c r="H697" s="28">
        <v>74119</v>
      </c>
      <c r="I697" s="53">
        <f>INDEX($I:$I,MATCH($H697,$C:$C,0))</f>
        <v>600</v>
      </c>
      <c r="J697" s="5" t="s">
        <v>3410</v>
      </c>
      <c r="K697" s="56">
        <f>INDEX($K:$K,MATCH($H697,$C:$C,0))+I697</f>
        <v>2900</v>
      </c>
      <c r="L697" s="14">
        <f>VLOOKUP(K697,Наценка!$A$1:$B$8,2,1)</f>
        <v>1.4</v>
      </c>
      <c r="M697" s="56">
        <f>INDEX($M:$M,MATCH($H697,$C:$C,0))+I697*$M$2</f>
        <v>3970</v>
      </c>
      <c r="N697" s="57">
        <f t="shared" si="85"/>
        <v>3990</v>
      </c>
      <c r="O697" s="72">
        <f>VLOOKUP($B697,'Выгр Торг'!$B:$P,O$1,0)</f>
        <v>2900</v>
      </c>
      <c r="P697" s="72">
        <f>VLOOKUP($B697,'Выгр Торг'!$B:$P,P$1,0)</f>
        <v>4090</v>
      </c>
      <c r="Q697" s="42">
        <f t="shared" si="86"/>
        <v>0</v>
      </c>
      <c r="R697" s="42">
        <f t="shared" si="87"/>
        <v>100</v>
      </c>
      <c r="S697" s="85">
        <f t="shared" si="84"/>
        <v>3990</v>
      </c>
      <c r="T697" s="60" t="str">
        <f>IFERROR(VLOOKUP($B697,'Из ГУГЛа'!$B:$G,4,0)*U697+V697,VLOOKUP($B697,'Из ГУГЛа'!$B:$G,4,0))</f>
        <v/>
      </c>
      <c r="U697" s="15">
        <v>1</v>
      </c>
      <c r="V697" s="59"/>
      <c r="W697" s="74">
        <f t="shared" si="88"/>
        <v>0.37586206896551722</v>
      </c>
      <c r="X697" s="74" t="str">
        <f t="shared" si="89"/>
        <v/>
      </c>
      <c r="Y697" s="74" t="str">
        <f t="shared" si="90"/>
        <v/>
      </c>
      <c r="Z697" s="77" t="s">
        <v>2579</v>
      </c>
    </row>
    <row r="698" spans="1:26" ht="75" x14ac:dyDescent="0.25">
      <c r="A698" s="71" t="str">
        <f>INDEX('Выгр Торг'!$A:$A,MATCH($B698,'Выгр Торг'!$B:$B,0))</f>
        <v>Боковые зеркала "АТП" SE (электропривод, обогрев, повторитель) для ВАЗ 2110-2112, Лада (Приора, Приора 2)</v>
      </c>
      <c r="B698" s="88">
        <v>137776</v>
      </c>
      <c r="C698" s="72">
        <f>VLOOKUP($B698,'Выгр Торг'!$B:$P,C$1,0)</f>
        <v>121311</v>
      </c>
      <c r="D698" s="71" t="str">
        <f>VLOOKUP($B698,'Выгр Торг'!$B:$P,D$1,0)</f>
        <v>Боковые зеркала "АТП" SE (электропривод, обогрев, повторитель) для ВАЗ 2110-2112, Лада (Приора, Приора 2) (В цвет, Нептун (серебристо-темно-серо-синий, 628))</v>
      </c>
      <c r="E698" s="72" t="str">
        <f>VLOOKUP($B698,'Выгр Торг'!$B:$P,E$1,0)</f>
        <v>Y</v>
      </c>
      <c r="F698" s="72" t="str">
        <f>VLOOKUP($B698,'Выгр Торг'!$B:$P,F$1,0)</f>
        <v>1</v>
      </c>
      <c r="G698" s="36" t="s">
        <v>847</v>
      </c>
      <c r="H698" s="28">
        <v>74119</v>
      </c>
      <c r="I698" s="53">
        <f>INDEX($I:$I,MATCH($H698,$C:$C,0))</f>
        <v>600</v>
      </c>
      <c r="J698" s="5" t="s">
        <v>3410</v>
      </c>
      <c r="K698" s="56">
        <f>INDEX($K:$K,MATCH($H698,$C:$C,0))+I698</f>
        <v>2900</v>
      </c>
      <c r="L698" s="14">
        <f>VLOOKUP(K698,Наценка!$A$1:$B$8,2,1)</f>
        <v>1.4</v>
      </c>
      <c r="M698" s="56">
        <f>INDEX($M:$M,MATCH($H698,$C:$C,0))+I698*$M$2</f>
        <v>3970</v>
      </c>
      <c r="N698" s="57">
        <f t="shared" si="85"/>
        <v>3990</v>
      </c>
      <c r="O698" s="72">
        <f>VLOOKUP($B698,'Выгр Торг'!$B:$P,O$1,0)</f>
        <v>2900</v>
      </c>
      <c r="P698" s="72">
        <f>VLOOKUP($B698,'Выгр Торг'!$B:$P,P$1,0)</f>
        <v>4090</v>
      </c>
      <c r="Q698" s="42">
        <f t="shared" si="86"/>
        <v>0</v>
      </c>
      <c r="R698" s="42">
        <f t="shared" si="87"/>
        <v>100</v>
      </c>
      <c r="S698" s="85">
        <f t="shared" si="84"/>
        <v>3990</v>
      </c>
      <c r="T698" s="60" t="str">
        <f>IFERROR(VLOOKUP($B698,'Из ГУГЛа'!$B:$G,4,0)*U698+V698,VLOOKUP($B698,'Из ГУГЛа'!$B:$G,4,0))</f>
        <v/>
      </c>
      <c r="U698" s="15">
        <v>1</v>
      </c>
      <c r="V698" s="59"/>
      <c r="W698" s="74">
        <f t="shared" si="88"/>
        <v>0.37586206896551722</v>
      </c>
      <c r="X698" s="74" t="str">
        <f t="shared" si="89"/>
        <v/>
      </c>
      <c r="Y698" s="74" t="str">
        <f t="shared" si="90"/>
        <v/>
      </c>
      <c r="Z698" s="77" t="s">
        <v>2579</v>
      </c>
    </row>
    <row r="699" spans="1:26" ht="75" x14ac:dyDescent="0.25">
      <c r="A699" s="71" t="str">
        <f>INDEX('Выгр Торг'!$A:$A,MATCH($B699,'Выгр Торг'!$B:$B,0))</f>
        <v>Боковые зеркала "АТП" SE (электропривод, обогрев, повторитель) для ВАЗ 2110-2112, Лада (Приора, Приора 2)</v>
      </c>
      <c r="B699" s="88">
        <v>137777</v>
      </c>
      <c r="C699" s="72">
        <f>VLOOKUP($B699,'Выгр Торг'!$B:$P,C$1,0)</f>
        <v>121312</v>
      </c>
      <c r="D699" s="71" t="str">
        <f>VLOOKUP($B699,'Выгр Торг'!$B:$P,D$1,0)</f>
        <v>Боковые зеркала "АТП" SE (электропривод, обогрев, повторитель) для ВАЗ 2110-2112, Лада (Приора, Приора 2) (В цвет, Ниагара (серебристо-серо-голубоватый, 383))</v>
      </c>
      <c r="E699" s="72" t="str">
        <f>VLOOKUP($B699,'Выгр Торг'!$B:$P,E$1,0)</f>
        <v>Y</v>
      </c>
      <c r="F699" s="72" t="str">
        <f>VLOOKUP($B699,'Выгр Торг'!$B:$P,F$1,0)</f>
        <v>1</v>
      </c>
      <c r="G699" s="36" t="s">
        <v>847</v>
      </c>
      <c r="H699" s="28">
        <v>74119</v>
      </c>
      <c r="I699" s="53">
        <f>INDEX($I:$I,MATCH($H699,$C:$C,0))</f>
        <v>600</v>
      </c>
      <c r="J699" s="5" t="s">
        <v>3410</v>
      </c>
      <c r="K699" s="56">
        <f>INDEX($K:$K,MATCH($H699,$C:$C,0))+I699</f>
        <v>2900</v>
      </c>
      <c r="L699" s="14">
        <f>VLOOKUP(K699,Наценка!$A$1:$B$8,2,1)</f>
        <v>1.4</v>
      </c>
      <c r="M699" s="56">
        <f>INDEX($M:$M,MATCH($H699,$C:$C,0))+I699*$M$2</f>
        <v>3970</v>
      </c>
      <c r="N699" s="57">
        <f t="shared" si="85"/>
        <v>3990</v>
      </c>
      <c r="O699" s="72">
        <f>VLOOKUP($B699,'Выгр Торг'!$B:$P,O$1,0)</f>
        <v>2900</v>
      </c>
      <c r="P699" s="72">
        <f>VLOOKUP($B699,'Выгр Торг'!$B:$P,P$1,0)</f>
        <v>4090</v>
      </c>
      <c r="Q699" s="42">
        <f t="shared" si="86"/>
        <v>0</v>
      </c>
      <c r="R699" s="42">
        <f t="shared" si="87"/>
        <v>100</v>
      </c>
      <c r="S699" s="85">
        <f t="shared" si="84"/>
        <v>3990</v>
      </c>
      <c r="T699" s="60" t="str">
        <f>IFERROR(VLOOKUP($B699,'Из ГУГЛа'!$B:$G,4,0)*U699+V699,VLOOKUP($B699,'Из ГУГЛа'!$B:$G,4,0))</f>
        <v/>
      </c>
      <c r="U699" s="15">
        <v>1</v>
      </c>
      <c r="V699" s="59"/>
      <c r="W699" s="74">
        <f t="shared" si="88"/>
        <v>0.37586206896551722</v>
      </c>
      <c r="X699" s="74" t="str">
        <f t="shared" si="89"/>
        <v/>
      </c>
      <c r="Y699" s="74" t="str">
        <f t="shared" si="90"/>
        <v/>
      </c>
      <c r="Z699" s="77" t="s">
        <v>2579</v>
      </c>
    </row>
    <row r="700" spans="1:26" ht="75" x14ac:dyDescent="0.25">
      <c r="A700" s="71" t="str">
        <f>INDEX('Выгр Торг'!$A:$A,MATCH($B700,'Выгр Торг'!$B:$B,0))</f>
        <v>Боковые зеркала "АТП" SE (электропривод, обогрев, повторитель) для ВАЗ 2110-2112, Лада (Приора, Приора 2)</v>
      </c>
      <c r="B700" s="88">
        <v>137778</v>
      </c>
      <c r="C700" s="72">
        <f>VLOOKUP($B700,'Выгр Торг'!$B:$P,C$1,0)</f>
        <v>121339</v>
      </c>
      <c r="D700" s="71" t="str">
        <f>VLOOKUP($B700,'Выгр Торг'!$B:$P,D$1,0)</f>
        <v>Боковые зеркала "АТП" SE (электропривод, обогрев, повторитель) для ВАЗ 2110-2112, Лада (Приора, Приора 2) (В цвет, Ницца (темный сине-зеленый, 328))</v>
      </c>
      <c r="E700" s="72" t="str">
        <f>VLOOKUP($B700,'Выгр Торг'!$B:$P,E$1,0)</f>
        <v>Y</v>
      </c>
      <c r="F700" s="72" t="str">
        <f>VLOOKUP($B700,'Выгр Торг'!$B:$P,F$1,0)</f>
        <v>1</v>
      </c>
      <c r="G700" s="36" t="s">
        <v>847</v>
      </c>
      <c r="H700" s="28">
        <v>74119</v>
      </c>
      <c r="I700" s="53">
        <f>INDEX($I:$I,MATCH($H700,$C:$C,0))</f>
        <v>600</v>
      </c>
      <c r="J700" s="5" t="s">
        <v>3410</v>
      </c>
      <c r="K700" s="56">
        <f>INDEX($K:$K,MATCH($H700,$C:$C,0))+I700</f>
        <v>2900</v>
      </c>
      <c r="L700" s="14">
        <f>VLOOKUP(K700,Наценка!$A$1:$B$8,2,1)</f>
        <v>1.4</v>
      </c>
      <c r="M700" s="56">
        <f>INDEX($M:$M,MATCH($H700,$C:$C,0))+I700*$M$2</f>
        <v>3970</v>
      </c>
      <c r="N700" s="57">
        <f t="shared" si="85"/>
        <v>3990</v>
      </c>
      <c r="O700" s="72">
        <f>VLOOKUP($B700,'Выгр Торг'!$B:$P,O$1,0)</f>
        <v>2900</v>
      </c>
      <c r="P700" s="72">
        <f>VLOOKUP($B700,'Выгр Торг'!$B:$P,P$1,0)</f>
        <v>4090</v>
      </c>
      <c r="Q700" s="42">
        <f t="shared" si="86"/>
        <v>0</v>
      </c>
      <c r="R700" s="42">
        <f t="shared" si="87"/>
        <v>100</v>
      </c>
      <c r="S700" s="85">
        <f t="shared" si="84"/>
        <v>3990</v>
      </c>
      <c r="T700" s="60" t="str">
        <f>IFERROR(VLOOKUP($B700,'Из ГУГЛа'!$B:$G,4,0)*U700+V700,VLOOKUP($B700,'Из ГУГЛа'!$B:$G,4,0))</f>
        <v/>
      </c>
      <c r="U700" s="15">
        <v>1</v>
      </c>
      <c r="V700" s="59"/>
      <c r="W700" s="74">
        <f t="shared" si="88"/>
        <v>0.37586206896551722</v>
      </c>
      <c r="X700" s="74" t="str">
        <f t="shared" si="89"/>
        <v/>
      </c>
      <c r="Y700" s="74" t="str">
        <f t="shared" si="90"/>
        <v/>
      </c>
      <c r="Z700" s="77" t="s">
        <v>2579</v>
      </c>
    </row>
    <row r="701" spans="1:26" ht="75" x14ac:dyDescent="0.25">
      <c r="A701" s="71" t="str">
        <f>INDEX('Выгр Торг'!$A:$A,MATCH($B701,'Выгр Торг'!$B:$B,0))</f>
        <v>Боковые зеркала "АТП" SE (электропривод, обогрев, повторитель) для ВАЗ 2110-2112, Лада (Приора, Приора 2)</v>
      </c>
      <c r="B701" s="88">
        <v>137779</v>
      </c>
      <c r="C701" s="72">
        <f>VLOOKUP($B701,'Выгр Торг'!$B:$P,C$1,0)</f>
        <v>121313</v>
      </c>
      <c r="D701" s="71" t="str">
        <f>VLOOKUP($B701,'Выгр Торг'!$B:$P,D$1,0)</f>
        <v>Боковые зеркала "АТП" SE (электропривод, обогрев, повторитель) для ВАЗ 2110-2112, Лада (Приора, Приора 2) (В цвет, Опал (серебристо-голубоватый, 419))</v>
      </c>
      <c r="E701" s="72" t="str">
        <f>VLOOKUP($B701,'Выгр Торг'!$B:$P,E$1,0)</f>
        <v>Y</v>
      </c>
      <c r="F701" s="72" t="str">
        <f>VLOOKUP($B701,'Выгр Торг'!$B:$P,F$1,0)</f>
        <v>1</v>
      </c>
      <c r="G701" s="36" t="s">
        <v>847</v>
      </c>
      <c r="H701" s="28">
        <v>74119</v>
      </c>
      <c r="I701" s="53">
        <f>INDEX($I:$I,MATCH($H701,$C:$C,0))</f>
        <v>600</v>
      </c>
      <c r="J701" s="5" t="s">
        <v>3410</v>
      </c>
      <c r="K701" s="56">
        <f>INDEX($K:$K,MATCH($H701,$C:$C,0))+I701</f>
        <v>2900</v>
      </c>
      <c r="L701" s="14">
        <f>VLOOKUP(K701,Наценка!$A$1:$B$8,2,1)</f>
        <v>1.4</v>
      </c>
      <c r="M701" s="56">
        <f>INDEX($M:$M,MATCH($H701,$C:$C,0))+I701*$M$2</f>
        <v>3970</v>
      </c>
      <c r="N701" s="57">
        <f t="shared" si="85"/>
        <v>3990</v>
      </c>
      <c r="O701" s="72">
        <f>VLOOKUP($B701,'Выгр Торг'!$B:$P,O$1,0)</f>
        <v>2900</v>
      </c>
      <c r="P701" s="72">
        <f>VLOOKUP($B701,'Выгр Торг'!$B:$P,P$1,0)</f>
        <v>4090</v>
      </c>
      <c r="Q701" s="42">
        <f t="shared" si="86"/>
        <v>0</v>
      </c>
      <c r="R701" s="42">
        <f t="shared" si="87"/>
        <v>100</v>
      </c>
      <c r="S701" s="85">
        <f t="shared" si="84"/>
        <v>3990</v>
      </c>
      <c r="T701" s="60" t="str">
        <f>IFERROR(VLOOKUP($B701,'Из ГУГЛа'!$B:$G,4,0)*U701+V701,VLOOKUP($B701,'Из ГУГЛа'!$B:$G,4,0))</f>
        <v/>
      </c>
      <c r="U701" s="15">
        <v>1</v>
      </c>
      <c r="V701" s="59"/>
      <c r="W701" s="74">
        <f t="shared" si="88"/>
        <v>0.37586206896551722</v>
      </c>
      <c r="X701" s="74" t="str">
        <f t="shared" si="89"/>
        <v/>
      </c>
      <c r="Y701" s="74" t="str">
        <f t="shared" si="90"/>
        <v/>
      </c>
      <c r="Z701" s="77" t="s">
        <v>2579</v>
      </c>
    </row>
    <row r="702" spans="1:26" ht="75" x14ac:dyDescent="0.25">
      <c r="A702" s="71" t="str">
        <f>INDEX('Выгр Торг'!$A:$A,MATCH($B702,'Выгр Торг'!$B:$B,0))</f>
        <v>Боковые зеркала "АТП" SE (электропривод, обогрев, повторитель) для ВАЗ 2110-2112, Лада (Приора, Приора 2)</v>
      </c>
      <c r="B702" s="88">
        <v>137780</v>
      </c>
      <c r="C702" s="72">
        <f>VLOOKUP($B702,'Выгр Торг'!$B:$P,C$1,0)</f>
        <v>121340</v>
      </c>
      <c r="D702" s="71" t="str">
        <f>VLOOKUP($B702,'Выгр Торг'!$B:$P,D$1,0)</f>
        <v>Боковые зеркала "АТП" SE (электропривод, обогрев, повторитель) для ВАЗ 2110-2112, Лада (Приора, Приора 2) (В цвет, Пантера (черная база, 672))</v>
      </c>
      <c r="E702" s="72" t="str">
        <f>VLOOKUP($B702,'Выгр Торг'!$B:$P,E$1,0)</f>
        <v>Y</v>
      </c>
      <c r="F702" s="72" t="str">
        <f>VLOOKUP($B702,'Выгр Торг'!$B:$P,F$1,0)</f>
        <v>1</v>
      </c>
      <c r="G702" s="36" t="s">
        <v>847</v>
      </c>
      <c r="H702" s="28">
        <v>74119</v>
      </c>
      <c r="I702" s="53">
        <f>INDEX($I:$I,MATCH($H702,$C:$C,0))</f>
        <v>600</v>
      </c>
      <c r="J702" s="5" t="s">
        <v>3410</v>
      </c>
      <c r="K702" s="56">
        <f>INDEX($K:$K,MATCH($H702,$C:$C,0))+I702</f>
        <v>2900</v>
      </c>
      <c r="L702" s="14">
        <f>VLOOKUP(K702,Наценка!$A$1:$B$8,2,1)</f>
        <v>1.4</v>
      </c>
      <c r="M702" s="56">
        <f>INDEX($M:$M,MATCH($H702,$C:$C,0))+I702*$M$2</f>
        <v>3970</v>
      </c>
      <c r="N702" s="57">
        <f t="shared" si="85"/>
        <v>3990</v>
      </c>
      <c r="O702" s="72">
        <f>VLOOKUP($B702,'Выгр Торг'!$B:$P,O$1,0)</f>
        <v>2900</v>
      </c>
      <c r="P702" s="72">
        <f>VLOOKUP($B702,'Выгр Торг'!$B:$P,P$1,0)</f>
        <v>4090</v>
      </c>
      <c r="Q702" s="42">
        <f t="shared" si="86"/>
        <v>0</v>
      </c>
      <c r="R702" s="42">
        <f t="shared" si="87"/>
        <v>100</v>
      </c>
      <c r="S702" s="85">
        <f t="shared" si="84"/>
        <v>3990</v>
      </c>
      <c r="T702" s="60" t="str">
        <f>IFERROR(VLOOKUP($B702,'Из ГУГЛа'!$B:$G,4,0)*U702+V702,VLOOKUP($B702,'Из ГУГЛа'!$B:$G,4,0))</f>
        <v/>
      </c>
      <c r="U702" s="15">
        <v>1</v>
      </c>
      <c r="V702" s="59"/>
      <c r="W702" s="74">
        <f t="shared" si="88"/>
        <v>0.37586206896551722</v>
      </c>
      <c r="X702" s="74" t="str">
        <f t="shared" si="89"/>
        <v/>
      </c>
      <c r="Y702" s="74" t="str">
        <f t="shared" si="90"/>
        <v/>
      </c>
      <c r="Z702" s="77" t="s">
        <v>2579</v>
      </c>
    </row>
    <row r="703" spans="1:26" ht="75" x14ac:dyDescent="0.25">
      <c r="A703" s="71" t="str">
        <f>INDEX('Выгр Торг'!$A:$A,MATCH($B703,'Выгр Торг'!$B:$B,0))</f>
        <v>Боковые зеркала "АТП" SE (электропривод, обогрев, повторитель) для ВАЗ 2110-2112, Лада (Приора, Приора 2)</v>
      </c>
      <c r="B703" s="88">
        <v>137781</v>
      </c>
      <c r="C703" s="72">
        <f>VLOOKUP($B703,'Выгр Торг'!$B:$P,C$1,0)</f>
        <v>121314</v>
      </c>
      <c r="D703" s="71" t="str">
        <f>VLOOKUP($B703,'Выгр Торг'!$B:$P,D$1,0)</f>
        <v>Боковые зеркала "АТП" SE (электропривод, обогрев, повторитель) для ВАЗ 2110-2112, Лада (Приора, Приора 2) (В цвет, Папирус (серебристо-серо-зеленоватый, 387))</v>
      </c>
      <c r="E703" s="72" t="str">
        <f>VLOOKUP($B703,'Выгр Торг'!$B:$P,E$1,0)</f>
        <v>Y</v>
      </c>
      <c r="F703" s="72" t="str">
        <f>VLOOKUP($B703,'Выгр Торг'!$B:$P,F$1,0)</f>
        <v>1</v>
      </c>
      <c r="G703" s="36" t="s">
        <v>847</v>
      </c>
      <c r="H703" s="28">
        <v>74119</v>
      </c>
      <c r="I703" s="53">
        <f>INDEX($I:$I,MATCH($H703,$C:$C,0))</f>
        <v>600</v>
      </c>
      <c r="J703" s="5" t="s">
        <v>3410</v>
      </c>
      <c r="K703" s="56">
        <f>INDEX($K:$K,MATCH($H703,$C:$C,0))+I703</f>
        <v>2900</v>
      </c>
      <c r="L703" s="14">
        <f>VLOOKUP(K703,Наценка!$A$1:$B$8,2,1)</f>
        <v>1.4</v>
      </c>
      <c r="M703" s="56">
        <f>INDEX($M:$M,MATCH($H703,$C:$C,0))+I703*$M$2</f>
        <v>3970</v>
      </c>
      <c r="N703" s="57">
        <f t="shared" si="85"/>
        <v>3990</v>
      </c>
      <c r="O703" s="72">
        <f>VLOOKUP($B703,'Выгр Торг'!$B:$P,O$1,0)</f>
        <v>2900</v>
      </c>
      <c r="P703" s="72">
        <f>VLOOKUP($B703,'Выгр Торг'!$B:$P,P$1,0)</f>
        <v>4090</v>
      </c>
      <c r="Q703" s="42">
        <f t="shared" si="86"/>
        <v>0</v>
      </c>
      <c r="R703" s="42">
        <f t="shared" si="87"/>
        <v>100</v>
      </c>
      <c r="S703" s="85">
        <f t="shared" si="84"/>
        <v>3990</v>
      </c>
      <c r="T703" s="60" t="str">
        <f>IFERROR(VLOOKUP($B703,'Из ГУГЛа'!$B:$G,4,0)*U703+V703,VLOOKUP($B703,'Из ГУГЛа'!$B:$G,4,0))</f>
        <v/>
      </c>
      <c r="U703" s="15">
        <v>1</v>
      </c>
      <c r="V703" s="59"/>
      <c r="W703" s="74">
        <f t="shared" si="88"/>
        <v>0.37586206896551722</v>
      </c>
      <c r="X703" s="74" t="str">
        <f t="shared" si="89"/>
        <v/>
      </c>
      <c r="Y703" s="74" t="str">
        <f t="shared" si="90"/>
        <v/>
      </c>
      <c r="Z703" s="77" t="s">
        <v>2579</v>
      </c>
    </row>
    <row r="704" spans="1:26" ht="75" x14ac:dyDescent="0.25">
      <c r="A704" s="71" t="str">
        <f>INDEX('Выгр Торг'!$A:$A,MATCH($B704,'Выгр Торг'!$B:$B,0))</f>
        <v>Боковые зеркала "АТП" SE (электропривод, обогрев, повторитель) для ВАЗ 2110-2112, Лада (Приора, Приора 2)</v>
      </c>
      <c r="B704" s="88">
        <v>137782</v>
      </c>
      <c r="C704" s="72">
        <f>VLOOKUP($B704,'Выгр Торг'!$B:$P,C$1,0)</f>
        <v>121341</v>
      </c>
      <c r="D704" s="71" t="str">
        <f>VLOOKUP($B704,'Выгр Торг'!$B:$P,D$1,0)</f>
        <v>Боковые зеркала "АТП" SE (электропривод, обогрев, повторитель) для ВАЗ 2110-2112, Лада (Приора, Приора 2) (В цвет, Персей (темно-синий, 429))</v>
      </c>
      <c r="E704" s="72" t="str">
        <f>VLOOKUP($B704,'Выгр Торг'!$B:$P,E$1,0)</f>
        <v>Y</v>
      </c>
      <c r="F704" s="72" t="str">
        <f>VLOOKUP($B704,'Выгр Торг'!$B:$P,F$1,0)</f>
        <v>1</v>
      </c>
      <c r="G704" s="36" t="s">
        <v>847</v>
      </c>
      <c r="H704" s="28">
        <v>74119</v>
      </c>
      <c r="I704" s="53">
        <f>INDEX($I:$I,MATCH($H704,$C:$C,0))</f>
        <v>600</v>
      </c>
      <c r="J704" s="5" t="s">
        <v>3410</v>
      </c>
      <c r="K704" s="56">
        <f>INDEX($K:$K,MATCH($H704,$C:$C,0))+I704</f>
        <v>2900</v>
      </c>
      <c r="L704" s="14">
        <f>VLOOKUP(K704,Наценка!$A$1:$B$8,2,1)</f>
        <v>1.4</v>
      </c>
      <c r="M704" s="56">
        <f>INDEX($M:$M,MATCH($H704,$C:$C,0))+I704*$M$2</f>
        <v>3970</v>
      </c>
      <c r="N704" s="57">
        <f t="shared" si="85"/>
        <v>3990</v>
      </c>
      <c r="O704" s="72">
        <f>VLOOKUP($B704,'Выгр Торг'!$B:$P,O$1,0)</f>
        <v>2900</v>
      </c>
      <c r="P704" s="72">
        <f>VLOOKUP($B704,'Выгр Торг'!$B:$P,P$1,0)</f>
        <v>4090</v>
      </c>
      <c r="Q704" s="42">
        <f t="shared" si="86"/>
        <v>0</v>
      </c>
      <c r="R704" s="42">
        <f t="shared" si="87"/>
        <v>100</v>
      </c>
      <c r="S704" s="85">
        <f t="shared" si="84"/>
        <v>3990</v>
      </c>
      <c r="T704" s="60" t="str">
        <f>IFERROR(VLOOKUP($B704,'Из ГУГЛа'!$B:$G,4,0)*U704+V704,VLOOKUP($B704,'Из ГУГЛа'!$B:$G,4,0))</f>
        <v/>
      </c>
      <c r="U704" s="15">
        <v>1</v>
      </c>
      <c r="V704" s="59"/>
      <c r="W704" s="74">
        <f t="shared" si="88"/>
        <v>0.37586206896551722</v>
      </c>
      <c r="X704" s="74" t="str">
        <f t="shared" si="89"/>
        <v/>
      </c>
      <c r="Y704" s="74" t="str">
        <f t="shared" si="90"/>
        <v/>
      </c>
      <c r="Z704" s="77" t="s">
        <v>2579</v>
      </c>
    </row>
    <row r="705" spans="1:26" ht="75" x14ac:dyDescent="0.25">
      <c r="A705" s="71" t="str">
        <f>INDEX('Выгр Торг'!$A:$A,MATCH($B705,'Выгр Торг'!$B:$B,0))</f>
        <v>Боковые зеркала "АТП" SE (электропривод, обогрев, повторитель) для ВАЗ 2110-2112, Лада (Приора, Приора 2)</v>
      </c>
      <c r="B705" s="88">
        <v>137783</v>
      </c>
      <c r="C705" s="72">
        <f>VLOOKUP($B705,'Выгр Торг'!$B:$P,C$1,0)</f>
        <v>121342</v>
      </c>
      <c r="D705" s="71" t="str">
        <f>VLOOKUP($B705,'Выгр Торг'!$B:$P,D$1,0)</f>
        <v>Боковые зеркала "АТП" SE (электропривод, обогрев, повторитель) для ВАЗ 2110-2112, Лада (Приора, Приора 2) (В цвет, Пламя (темно-красный, 193))</v>
      </c>
      <c r="E705" s="72" t="str">
        <f>VLOOKUP($B705,'Выгр Торг'!$B:$P,E$1,0)</f>
        <v>Y</v>
      </c>
      <c r="F705" s="72" t="str">
        <f>VLOOKUP($B705,'Выгр Торг'!$B:$P,F$1,0)</f>
        <v>1</v>
      </c>
      <c r="G705" s="36" t="s">
        <v>847</v>
      </c>
      <c r="H705" s="28">
        <v>74119</v>
      </c>
      <c r="I705" s="53">
        <f>INDEX($I:$I,MATCH($H705,$C:$C,0))</f>
        <v>600</v>
      </c>
      <c r="J705" s="5" t="s">
        <v>3410</v>
      </c>
      <c r="K705" s="56">
        <f>INDEX($K:$K,MATCH($H705,$C:$C,0))+I705</f>
        <v>2900</v>
      </c>
      <c r="L705" s="14">
        <f>VLOOKUP(K705,Наценка!$A$1:$B$8,2,1)</f>
        <v>1.4</v>
      </c>
      <c r="M705" s="56">
        <f>INDEX($M:$M,MATCH($H705,$C:$C,0))+I705*$M$2</f>
        <v>3970</v>
      </c>
      <c r="N705" s="57">
        <f t="shared" si="85"/>
        <v>3990</v>
      </c>
      <c r="O705" s="72">
        <f>VLOOKUP($B705,'Выгр Торг'!$B:$P,O$1,0)</f>
        <v>2900</v>
      </c>
      <c r="P705" s="72">
        <f>VLOOKUP($B705,'Выгр Торг'!$B:$P,P$1,0)</f>
        <v>4090</v>
      </c>
      <c r="Q705" s="42">
        <f t="shared" si="86"/>
        <v>0</v>
      </c>
      <c r="R705" s="42">
        <f t="shared" si="87"/>
        <v>100</v>
      </c>
      <c r="S705" s="85">
        <f t="shared" si="84"/>
        <v>3990</v>
      </c>
      <c r="T705" s="60" t="str">
        <f>IFERROR(VLOOKUP($B705,'Из ГУГЛа'!$B:$G,4,0)*U705+V705,VLOOKUP($B705,'Из ГУГЛа'!$B:$G,4,0))</f>
        <v/>
      </c>
      <c r="U705" s="15">
        <v>1</v>
      </c>
      <c r="V705" s="59"/>
      <c r="W705" s="74">
        <f t="shared" si="88"/>
        <v>0.37586206896551722</v>
      </c>
      <c r="X705" s="74" t="str">
        <f t="shared" si="89"/>
        <v/>
      </c>
      <c r="Y705" s="74" t="str">
        <f t="shared" si="90"/>
        <v/>
      </c>
      <c r="Z705" s="77" t="s">
        <v>2579</v>
      </c>
    </row>
    <row r="706" spans="1:26" ht="75" x14ac:dyDescent="0.25">
      <c r="A706" s="71" t="str">
        <f>INDEX('Выгр Торг'!$A:$A,MATCH($B706,'Выгр Торг'!$B:$B,0))</f>
        <v>Боковые зеркала "АТП" SE (электропривод, обогрев, повторитель) для ВАЗ 2110-2112, Лада (Приора, Приора 2)</v>
      </c>
      <c r="B706" s="88">
        <v>137784</v>
      </c>
      <c r="C706" s="72">
        <f>VLOOKUP($B706,'Выгр Торг'!$B:$P,C$1,0)</f>
        <v>121343</v>
      </c>
      <c r="D706" s="71" t="str">
        <f>VLOOKUP($B706,'Выгр Торг'!$B:$P,D$1,0)</f>
        <v>Боковые зеркала "АТП" SE (электропривод, обогрев, повторитель) для ВАЗ 2110-2112, Лада (Приора, Приора 2) (В цвет, Полюс мира (серо-коричневый, 615))</v>
      </c>
      <c r="E706" s="72" t="str">
        <f>VLOOKUP($B706,'Выгр Торг'!$B:$P,E$1,0)</f>
        <v>Y</v>
      </c>
      <c r="F706" s="72" t="str">
        <f>VLOOKUP($B706,'Выгр Торг'!$B:$P,F$1,0)</f>
        <v>1</v>
      </c>
      <c r="G706" s="36" t="s">
        <v>847</v>
      </c>
      <c r="H706" s="28">
        <v>74119</v>
      </c>
      <c r="I706" s="53">
        <f>INDEX($I:$I,MATCH($H706,$C:$C,0))</f>
        <v>600</v>
      </c>
      <c r="J706" s="5" t="s">
        <v>3410</v>
      </c>
      <c r="K706" s="56">
        <f>INDEX($K:$K,MATCH($H706,$C:$C,0))+I706</f>
        <v>2900</v>
      </c>
      <c r="L706" s="14">
        <f>VLOOKUP(K706,Наценка!$A$1:$B$8,2,1)</f>
        <v>1.4</v>
      </c>
      <c r="M706" s="56">
        <f>INDEX($M:$M,MATCH($H706,$C:$C,0))+I706*$M$2</f>
        <v>3970</v>
      </c>
      <c r="N706" s="57">
        <f t="shared" si="85"/>
        <v>3990</v>
      </c>
      <c r="O706" s="72">
        <f>VLOOKUP($B706,'Выгр Торг'!$B:$P,O$1,0)</f>
        <v>2900</v>
      </c>
      <c r="P706" s="72">
        <f>VLOOKUP($B706,'Выгр Торг'!$B:$P,P$1,0)</f>
        <v>4090</v>
      </c>
      <c r="Q706" s="42">
        <f t="shared" si="86"/>
        <v>0</v>
      </c>
      <c r="R706" s="42">
        <f t="shared" si="87"/>
        <v>100</v>
      </c>
      <c r="S706" s="85">
        <f t="shared" si="84"/>
        <v>3990</v>
      </c>
      <c r="T706" s="60" t="str">
        <f>IFERROR(VLOOKUP($B706,'Из ГУГЛа'!$B:$G,4,0)*U706+V706,VLOOKUP($B706,'Из ГУГЛа'!$B:$G,4,0))</f>
        <v/>
      </c>
      <c r="U706" s="15">
        <v>1</v>
      </c>
      <c r="V706" s="59"/>
      <c r="W706" s="74">
        <f t="shared" si="88"/>
        <v>0.37586206896551722</v>
      </c>
      <c r="X706" s="74" t="str">
        <f t="shared" si="89"/>
        <v/>
      </c>
      <c r="Y706" s="74" t="str">
        <f t="shared" si="90"/>
        <v/>
      </c>
      <c r="Z706" s="77" t="s">
        <v>2579</v>
      </c>
    </row>
    <row r="707" spans="1:26" ht="75" x14ac:dyDescent="0.25">
      <c r="A707" s="71" t="str">
        <f>INDEX('Выгр Торг'!$A:$A,MATCH($B707,'Выгр Торг'!$B:$B,0))</f>
        <v>Боковые зеркала "АТП" SE (электропривод, обогрев, повторитель) для ВАЗ 2110-2112, Лада (Приора, Приора 2)</v>
      </c>
      <c r="B707" s="88">
        <v>137785</v>
      </c>
      <c r="C707" s="72">
        <f>VLOOKUP($B707,'Выгр Торг'!$B:$P,C$1,0)</f>
        <v>121344</v>
      </c>
      <c r="D707" s="71" t="str">
        <f>VLOOKUP($B707,'Выгр Торг'!$B:$P,D$1,0)</f>
        <v>Боковые зеркала "АТП" SE (электропривод, обогрев, повторитель) для ВАЗ 2110-2112, Лада (Приора, Приора 2) (В цвет, Портвейн (темно-вишневый металлик, 192))</v>
      </c>
      <c r="E707" s="72" t="str">
        <f>VLOOKUP($B707,'Выгр Торг'!$B:$P,E$1,0)</f>
        <v>Y</v>
      </c>
      <c r="F707" s="72" t="str">
        <f>VLOOKUP($B707,'Выгр Торг'!$B:$P,F$1,0)</f>
        <v>1</v>
      </c>
      <c r="G707" s="36" t="s">
        <v>847</v>
      </c>
      <c r="H707" s="28">
        <v>74119</v>
      </c>
      <c r="I707" s="53">
        <f>INDEX($I:$I,MATCH($H707,$C:$C,0))</f>
        <v>600</v>
      </c>
      <c r="J707" s="5" t="s">
        <v>3410</v>
      </c>
      <c r="K707" s="56">
        <f>INDEX($K:$K,MATCH($H707,$C:$C,0))+I707</f>
        <v>2900</v>
      </c>
      <c r="L707" s="14">
        <f>VLOOKUP(K707,Наценка!$A$1:$B$8,2,1)</f>
        <v>1.4</v>
      </c>
      <c r="M707" s="56">
        <f>INDEX($M:$M,MATCH($H707,$C:$C,0))+I707*$M$2</f>
        <v>3970</v>
      </c>
      <c r="N707" s="57">
        <f t="shared" si="85"/>
        <v>3990</v>
      </c>
      <c r="O707" s="72">
        <f>VLOOKUP($B707,'Выгр Торг'!$B:$P,O$1,0)</f>
        <v>2900</v>
      </c>
      <c r="P707" s="72">
        <f>VLOOKUP($B707,'Выгр Торг'!$B:$P,P$1,0)</f>
        <v>4090</v>
      </c>
      <c r="Q707" s="42">
        <f t="shared" si="86"/>
        <v>0</v>
      </c>
      <c r="R707" s="42">
        <f t="shared" si="87"/>
        <v>100</v>
      </c>
      <c r="S707" s="85">
        <f t="shared" si="84"/>
        <v>3990</v>
      </c>
      <c r="T707" s="60" t="str">
        <f>IFERROR(VLOOKUP($B707,'Из ГУГЛа'!$B:$G,4,0)*U707+V707,VLOOKUP($B707,'Из ГУГЛа'!$B:$G,4,0))</f>
        <v/>
      </c>
      <c r="U707" s="15">
        <v>1</v>
      </c>
      <c r="V707" s="59"/>
      <c r="W707" s="74">
        <f t="shared" si="88"/>
        <v>0.37586206896551722</v>
      </c>
      <c r="X707" s="74" t="str">
        <f t="shared" si="89"/>
        <v/>
      </c>
      <c r="Y707" s="74" t="str">
        <f t="shared" si="90"/>
        <v/>
      </c>
      <c r="Z707" s="77" t="s">
        <v>2579</v>
      </c>
    </row>
    <row r="708" spans="1:26" ht="75" x14ac:dyDescent="0.25">
      <c r="A708" s="71" t="str">
        <f>INDEX('Выгр Торг'!$A:$A,MATCH($B708,'Выгр Торг'!$B:$B,0))</f>
        <v>Боковые зеркала "АТП" SE (электропривод, обогрев, повторитель) для ВАЗ 2110-2112, Лада (Приора, Приора 2)</v>
      </c>
      <c r="B708" s="88">
        <v>137786</v>
      </c>
      <c r="C708" s="72">
        <f>VLOOKUP($B708,'Выгр Торг'!$B:$P,C$1,0)</f>
        <v>121315</v>
      </c>
      <c r="D708" s="71" t="str">
        <f>VLOOKUP($B708,'Выгр Торг'!$B:$P,D$1,0)</f>
        <v>Боковые зеркала "АТП" SE (электропривод, обогрев, повторитель) для ВАЗ 2110-2112, Лада (Приора, Приора 2) (В цвет, Приз (серебристо-бежевый, 276))</v>
      </c>
      <c r="E708" s="72" t="str">
        <f>VLOOKUP($B708,'Выгр Торг'!$B:$P,E$1,0)</f>
        <v>Y</v>
      </c>
      <c r="F708" s="72" t="str">
        <f>VLOOKUP($B708,'Выгр Торг'!$B:$P,F$1,0)</f>
        <v>1</v>
      </c>
      <c r="G708" s="36" t="s">
        <v>847</v>
      </c>
      <c r="H708" s="28">
        <v>74119</v>
      </c>
      <c r="I708" s="53">
        <f>INDEX($I:$I,MATCH($H708,$C:$C,0))</f>
        <v>600</v>
      </c>
      <c r="J708" s="5" t="s">
        <v>3410</v>
      </c>
      <c r="K708" s="56">
        <f>INDEX($K:$K,MATCH($H708,$C:$C,0))+I708</f>
        <v>2900</v>
      </c>
      <c r="L708" s="14">
        <f>VLOOKUP(K708,Наценка!$A$1:$B$8,2,1)</f>
        <v>1.4</v>
      </c>
      <c r="M708" s="56">
        <f>INDEX($M:$M,MATCH($H708,$C:$C,0))+I708*$M$2</f>
        <v>3970</v>
      </c>
      <c r="N708" s="57">
        <f t="shared" si="85"/>
        <v>3990</v>
      </c>
      <c r="O708" s="72">
        <f>VLOOKUP($B708,'Выгр Торг'!$B:$P,O$1,0)</f>
        <v>2900</v>
      </c>
      <c r="P708" s="72">
        <f>VLOOKUP($B708,'Выгр Торг'!$B:$P,P$1,0)</f>
        <v>4090</v>
      </c>
      <c r="Q708" s="42">
        <f t="shared" si="86"/>
        <v>0</v>
      </c>
      <c r="R708" s="42">
        <f t="shared" si="87"/>
        <v>100</v>
      </c>
      <c r="S708" s="85">
        <f t="shared" ref="S708:S771" si="91">IFERROR(ROUND(N708*(1-$S$2),),"")</f>
        <v>3990</v>
      </c>
      <c r="T708" s="60" t="str">
        <f>IFERROR(VLOOKUP($B708,'Из ГУГЛа'!$B:$G,4,0)*U708+V708,VLOOKUP($B708,'Из ГУГЛа'!$B:$G,4,0))</f>
        <v/>
      </c>
      <c r="U708" s="15">
        <v>1</v>
      </c>
      <c r="V708" s="59"/>
      <c r="W708" s="74">
        <f t="shared" si="88"/>
        <v>0.37586206896551722</v>
      </c>
      <c r="X708" s="74" t="str">
        <f t="shared" si="89"/>
        <v/>
      </c>
      <c r="Y708" s="74" t="str">
        <f t="shared" si="90"/>
        <v/>
      </c>
      <c r="Z708" s="77" t="s">
        <v>2579</v>
      </c>
    </row>
    <row r="709" spans="1:26" ht="75" x14ac:dyDescent="0.25">
      <c r="A709" s="71" t="str">
        <f>INDEX('Выгр Торг'!$A:$A,MATCH($B709,'Выгр Торг'!$B:$B,0))</f>
        <v>Боковые зеркала "АТП" SE (электропривод, обогрев, повторитель) для ВАЗ 2110-2112, Лада (Приора, Приора 2)</v>
      </c>
      <c r="B709" s="88">
        <v>137787</v>
      </c>
      <c r="C709" s="72">
        <f>VLOOKUP($B709,'Выгр Торг'!$B:$P,C$1,0)</f>
        <v>121316</v>
      </c>
      <c r="D709" s="71" t="str">
        <f>VLOOKUP($B709,'Выгр Торг'!$B:$P,D$1,0)</f>
        <v>Боковые зеркала "АТП" SE (электропривод, обогрев, повторитель) для ВАЗ 2110-2112, Лада (Приора, Приора 2) (В цвет, Рапсодия (серебристо-ярко-синий, 448))</v>
      </c>
      <c r="E709" s="72" t="str">
        <f>VLOOKUP($B709,'Выгр Торг'!$B:$P,E$1,0)</f>
        <v>Y</v>
      </c>
      <c r="F709" s="72" t="str">
        <f>VLOOKUP($B709,'Выгр Торг'!$B:$P,F$1,0)</f>
        <v>1</v>
      </c>
      <c r="G709" s="36" t="s">
        <v>847</v>
      </c>
      <c r="H709" s="28">
        <v>74119</v>
      </c>
      <c r="I709" s="53">
        <f>INDEX($I:$I,MATCH($H709,$C:$C,0))</f>
        <v>600</v>
      </c>
      <c r="J709" s="5" t="s">
        <v>3410</v>
      </c>
      <c r="K709" s="56">
        <f>INDEX($K:$K,MATCH($H709,$C:$C,0))+I709</f>
        <v>2900</v>
      </c>
      <c r="L709" s="14">
        <f>VLOOKUP(K709,Наценка!$A$1:$B$8,2,1)</f>
        <v>1.4</v>
      </c>
      <c r="M709" s="56">
        <f>INDEX($M:$M,MATCH($H709,$C:$C,0))+I709*$M$2</f>
        <v>3970</v>
      </c>
      <c r="N709" s="57">
        <f t="shared" ref="N709:N742" si="92">IF(M709&lt;=1000,(ROUNDUP(M709,-1)-1),(ROUNDUP(M709,-2)-10))</f>
        <v>3990</v>
      </c>
      <c r="O709" s="72">
        <f>VLOOKUP($B709,'Выгр Торг'!$B:$P,O$1,0)</f>
        <v>2900</v>
      </c>
      <c r="P709" s="72">
        <f>VLOOKUP($B709,'Выгр Торг'!$B:$P,P$1,0)</f>
        <v>4090</v>
      </c>
      <c r="Q709" s="42">
        <f t="shared" ref="Q709:Q745" si="93">O709-K709</f>
        <v>0</v>
      </c>
      <c r="R709" s="42">
        <f t="shared" ref="R709:R745" si="94">P709-N709</f>
        <v>100</v>
      </c>
      <c r="S709" s="85">
        <f t="shared" si="91"/>
        <v>3990</v>
      </c>
      <c r="T709" s="60" t="str">
        <f>IFERROR(VLOOKUP($B709,'Из ГУГЛа'!$B:$G,4,0)*U709+V709,VLOOKUP($B709,'Из ГУГЛа'!$B:$G,4,0))</f>
        <v/>
      </c>
      <c r="U709" s="15">
        <v>1</v>
      </c>
      <c r="V709" s="59"/>
      <c r="W709" s="74">
        <f t="shared" ref="W709:W745" si="95">IFERROR(S709/K709-1,"")</f>
        <v>0.37586206896551722</v>
      </c>
      <c r="X709" s="74" t="str">
        <f t="shared" ref="X709:X745" si="96">IFERROR((Z709-S709)/Z709,"")</f>
        <v/>
      </c>
      <c r="Y709" s="74" t="str">
        <f t="shared" ref="Y709:Y745" si="97">IFERROR(IF(Z709="","",Z709/K709-1),"")</f>
        <v/>
      </c>
      <c r="Z709" s="77" t="s">
        <v>2579</v>
      </c>
    </row>
    <row r="710" spans="1:26" ht="75" x14ac:dyDescent="0.25">
      <c r="A710" s="71" t="str">
        <f>INDEX('Выгр Торг'!$A:$A,MATCH($B710,'Выгр Торг'!$B:$B,0))</f>
        <v>Боковые зеркала "АТП" SE (электропривод, обогрев, повторитель) для ВАЗ 2110-2112, Лада (Приора, Приора 2)</v>
      </c>
      <c r="B710" s="88">
        <v>137788</v>
      </c>
      <c r="C710" s="72">
        <f>VLOOKUP($B710,'Выгр Торг'!$B:$P,C$1,0)</f>
        <v>121345</v>
      </c>
      <c r="D710" s="71" t="str">
        <f>VLOOKUP($B710,'Выгр Торг'!$B:$P,D$1,0)</f>
        <v>Боковые зеркала "АТП" SE (электропривод, обогрев, повторитель) для ВАЗ 2110-2112, Лада (Приора, Приора 2) (В цвет, Робин гуд (черный с изумрудно-зеленым отливом, 391))</v>
      </c>
      <c r="E710" s="72" t="str">
        <f>VLOOKUP($B710,'Выгр Торг'!$B:$P,E$1,0)</f>
        <v>Y</v>
      </c>
      <c r="F710" s="72" t="str">
        <f>VLOOKUP($B710,'Выгр Торг'!$B:$P,F$1,0)</f>
        <v>1</v>
      </c>
      <c r="G710" s="36" t="s">
        <v>847</v>
      </c>
      <c r="H710" s="28">
        <v>74119</v>
      </c>
      <c r="I710" s="53">
        <f>INDEX($I:$I,MATCH($H710,$C:$C,0))</f>
        <v>600</v>
      </c>
      <c r="J710" s="5" t="s">
        <v>3410</v>
      </c>
      <c r="K710" s="56">
        <f>INDEX($K:$K,MATCH($H710,$C:$C,0))+I710</f>
        <v>2900</v>
      </c>
      <c r="L710" s="14">
        <f>VLOOKUP(K710,Наценка!$A$1:$B$8,2,1)</f>
        <v>1.4</v>
      </c>
      <c r="M710" s="56">
        <f>INDEX($M:$M,MATCH($H710,$C:$C,0))+I710*$M$2</f>
        <v>3970</v>
      </c>
      <c r="N710" s="57">
        <f t="shared" si="92"/>
        <v>3990</v>
      </c>
      <c r="O710" s="72">
        <f>VLOOKUP($B710,'Выгр Торг'!$B:$P,O$1,0)</f>
        <v>2900</v>
      </c>
      <c r="P710" s="72">
        <f>VLOOKUP($B710,'Выгр Торг'!$B:$P,P$1,0)</f>
        <v>4090</v>
      </c>
      <c r="Q710" s="42">
        <f t="shared" si="93"/>
        <v>0</v>
      </c>
      <c r="R710" s="42">
        <f t="shared" si="94"/>
        <v>100</v>
      </c>
      <c r="S710" s="85">
        <f t="shared" si="91"/>
        <v>3990</v>
      </c>
      <c r="T710" s="60" t="str">
        <f>IFERROR(VLOOKUP($B710,'Из ГУГЛа'!$B:$G,4,0)*U710+V710,VLOOKUP($B710,'Из ГУГЛа'!$B:$G,4,0))</f>
        <v/>
      </c>
      <c r="U710" s="15">
        <v>1</v>
      </c>
      <c r="V710" s="59"/>
      <c r="W710" s="74">
        <f t="shared" si="95"/>
        <v>0.37586206896551722</v>
      </c>
      <c r="X710" s="74" t="str">
        <f t="shared" si="96"/>
        <v/>
      </c>
      <c r="Y710" s="74" t="str">
        <f t="shared" si="97"/>
        <v/>
      </c>
      <c r="Z710" s="77" t="s">
        <v>2579</v>
      </c>
    </row>
    <row r="711" spans="1:26" ht="75" x14ac:dyDescent="0.25">
      <c r="A711" s="71" t="str">
        <f>INDEX('Выгр Торг'!$A:$A,MATCH($B711,'Выгр Торг'!$B:$B,0))</f>
        <v>Боковые зеркала "АТП" SE (электропривод, обогрев, повторитель) для ВАЗ 2110-2112, Лада (Приора, Приора 2)</v>
      </c>
      <c r="B711" s="88">
        <v>137789</v>
      </c>
      <c r="C711" s="72">
        <f>VLOOKUP($B711,'Выгр Торг'!$B:$P,C$1,0)</f>
        <v>121318</v>
      </c>
      <c r="D711" s="71" t="str">
        <f>VLOOKUP($B711,'Выгр Торг'!$B:$P,D$1,0)</f>
        <v>Боковые зеркала "АТП" SE (электропривод, обогрев, повторитель) для ВАЗ 2110-2112, Лада (Приора, Приора 2) (В цвет, Снежная королева (серебристый, 690))</v>
      </c>
      <c r="E711" s="72" t="str">
        <f>VLOOKUP($B711,'Выгр Торг'!$B:$P,E$1,0)</f>
        <v>Y</v>
      </c>
      <c r="F711" s="72" t="str">
        <f>VLOOKUP($B711,'Выгр Торг'!$B:$P,F$1,0)</f>
        <v>1</v>
      </c>
      <c r="G711" s="36" t="s">
        <v>847</v>
      </c>
      <c r="H711" s="28">
        <v>74119</v>
      </c>
      <c r="I711" s="53">
        <f>INDEX($I:$I,MATCH($H711,$C:$C,0))</f>
        <v>600</v>
      </c>
      <c r="J711" s="5" t="s">
        <v>3410</v>
      </c>
      <c r="K711" s="56">
        <f>INDEX($K:$K,MATCH($H711,$C:$C,0))+I711</f>
        <v>2900</v>
      </c>
      <c r="L711" s="14">
        <f>VLOOKUP(K711,Наценка!$A$1:$B$8,2,1)</f>
        <v>1.4</v>
      </c>
      <c r="M711" s="56">
        <f>INDEX($M:$M,MATCH($H711,$C:$C,0))+I711*$M$2</f>
        <v>3970</v>
      </c>
      <c r="N711" s="57">
        <f t="shared" si="92"/>
        <v>3990</v>
      </c>
      <c r="O711" s="72">
        <f>VLOOKUP($B711,'Выгр Торг'!$B:$P,O$1,0)</f>
        <v>2900</v>
      </c>
      <c r="P711" s="72">
        <f>VLOOKUP($B711,'Выгр Торг'!$B:$P,P$1,0)</f>
        <v>4090</v>
      </c>
      <c r="Q711" s="42">
        <f t="shared" si="93"/>
        <v>0</v>
      </c>
      <c r="R711" s="42">
        <f t="shared" si="94"/>
        <v>100</v>
      </c>
      <c r="S711" s="85">
        <f t="shared" si="91"/>
        <v>3990</v>
      </c>
      <c r="T711" s="60" t="str">
        <f>IFERROR(VLOOKUP($B711,'Из ГУГЛа'!$B:$G,4,0)*U711+V711,VLOOKUP($B711,'Из ГУГЛа'!$B:$G,4,0))</f>
        <v/>
      </c>
      <c r="U711" s="15">
        <v>1</v>
      </c>
      <c r="V711" s="59"/>
      <c r="W711" s="74">
        <f t="shared" si="95"/>
        <v>0.37586206896551722</v>
      </c>
      <c r="X711" s="74" t="str">
        <f t="shared" si="96"/>
        <v/>
      </c>
      <c r="Y711" s="74" t="str">
        <f t="shared" si="97"/>
        <v/>
      </c>
      <c r="Z711" s="77" t="s">
        <v>2579</v>
      </c>
    </row>
    <row r="712" spans="1:26" ht="75" x14ac:dyDescent="0.25">
      <c r="A712" s="71" t="str">
        <f>INDEX('Выгр Торг'!$A:$A,MATCH($B712,'Выгр Торг'!$B:$B,0))</f>
        <v>Боковые зеркала "АТП" SE (электропривод, обогрев, повторитель) для ВАЗ 2110-2112, Лада (Приора, Приора 2)</v>
      </c>
      <c r="B712" s="88">
        <v>137790</v>
      </c>
      <c r="C712" s="72">
        <f>VLOOKUP($B712,'Выгр Торг'!$B:$P,C$1,0)</f>
        <v>121319</v>
      </c>
      <c r="D712" s="71" t="str">
        <f>VLOOKUP($B712,'Выгр Торг'!$B:$P,D$1,0)</f>
        <v>Боковые зеркала "АТП" SE (электропривод, обогрев, повторитель) для ВАЗ 2110-2112, Лада (Приора, Приора 2) (В цвет, Сочи (серебристо-серо-зеленоватый, 360))</v>
      </c>
      <c r="E712" s="72" t="str">
        <f>VLOOKUP($B712,'Выгр Торг'!$B:$P,E$1,0)</f>
        <v>Y</v>
      </c>
      <c r="F712" s="72" t="str">
        <f>VLOOKUP($B712,'Выгр Торг'!$B:$P,F$1,0)</f>
        <v>1ск1</v>
      </c>
      <c r="G712" s="36" t="s">
        <v>847</v>
      </c>
      <c r="H712" s="28">
        <v>74119</v>
      </c>
      <c r="I712" s="53">
        <f>INDEX($I:$I,MATCH($H712,$C:$C,0))</f>
        <v>600</v>
      </c>
      <c r="J712" s="5" t="s">
        <v>3410</v>
      </c>
      <c r="K712" s="56">
        <f>INDEX($K:$K,MATCH($H712,$C:$C,0))+I712</f>
        <v>2900</v>
      </c>
      <c r="L712" s="14">
        <f>VLOOKUP(K712,Наценка!$A$1:$B$8,2,1)</f>
        <v>1.4</v>
      </c>
      <c r="M712" s="56">
        <f>INDEX($M:$M,MATCH($H712,$C:$C,0))+I712*$M$2</f>
        <v>3970</v>
      </c>
      <c r="N712" s="57">
        <f t="shared" si="92"/>
        <v>3990</v>
      </c>
      <c r="O712" s="72">
        <f>VLOOKUP($B712,'Выгр Торг'!$B:$P,O$1,0)</f>
        <v>2900</v>
      </c>
      <c r="P712" s="72">
        <f>VLOOKUP($B712,'Выгр Торг'!$B:$P,P$1,0)</f>
        <v>4090</v>
      </c>
      <c r="Q712" s="42">
        <f t="shared" si="93"/>
        <v>0</v>
      </c>
      <c r="R712" s="42">
        <f t="shared" si="94"/>
        <v>100</v>
      </c>
      <c r="S712" s="85">
        <f t="shared" si="91"/>
        <v>3990</v>
      </c>
      <c r="T712" s="60" t="str">
        <f>IFERROR(VLOOKUP($B712,'Из ГУГЛа'!$B:$G,4,0)*U712+V712,VLOOKUP($B712,'Из ГУГЛа'!$B:$G,4,0))</f>
        <v/>
      </c>
      <c r="U712" s="15">
        <v>1</v>
      </c>
      <c r="V712" s="59"/>
      <c r="W712" s="74">
        <f t="shared" si="95"/>
        <v>0.37586206896551722</v>
      </c>
      <c r="X712" s="74" t="str">
        <f t="shared" si="96"/>
        <v/>
      </c>
      <c r="Y712" s="74" t="str">
        <f t="shared" si="97"/>
        <v/>
      </c>
      <c r="Z712" s="77" t="s">
        <v>2579</v>
      </c>
    </row>
    <row r="713" spans="1:26" ht="75" x14ac:dyDescent="0.25">
      <c r="A713" s="71" t="str">
        <f>INDEX('Выгр Торг'!$A:$A,MATCH($B713,'Выгр Торг'!$B:$B,0))</f>
        <v>Боковые зеркала "АТП" SE (электропривод, обогрев, повторитель) для ВАЗ 2110-2112, Лада (Приора, Приора 2)</v>
      </c>
      <c r="B713" s="88">
        <v>137791</v>
      </c>
      <c r="C713" s="72">
        <f>VLOOKUP($B713,'Выгр Торг'!$B:$P,C$1,0)</f>
        <v>121320</v>
      </c>
      <c r="D713" s="71" t="str">
        <f>VLOOKUP($B713,'Выгр Торг'!$B:$P,D$1,0)</f>
        <v>Боковые зеркала "АТП" SE (электропривод, обогрев, повторитель) для ВАЗ 2110-2112, Лада (Приора, Приора 2) (В цвет, Талая вода (светло-серый, 206))</v>
      </c>
      <c r="E713" s="72" t="str">
        <f>VLOOKUP($B713,'Выгр Торг'!$B:$P,E$1,0)</f>
        <v>Y</v>
      </c>
      <c r="F713" s="72" t="str">
        <f>VLOOKUP($B713,'Выгр Торг'!$B:$P,F$1,0)</f>
        <v>1</v>
      </c>
      <c r="G713" s="36" t="s">
        <v>847</v>
      </c>
      <c r="H713" s="28">
        <v>74119</v>
      </c>
      <c r="I713" s="53">
        <f>INDEX($I:$I,MATCH($H713,$C:$C,0))</f>
        <v>600</v>
      </c>
      <c r="J713" s="5" t="s">
        <v>3410</v>
      </c>
      <c r="K713" s="56">
        <f>INDEX($K:$K,MATCH($H713,$C:$C,0))+I713</f>
        <v>2900</v>
      </c>
      <c r="L713" s="14">
        <f>VLOOKUP(K713,Наценка!$A$1:$B$8,2,1)</f>
        <v>1.4</v>
      </c>
      <c r="M713" s="56">
        <f>INDEX($M:$M,MATCH($H713,$C:$C,0))+I713*$M$2</f>
        <v>3970</v>
      </c>
      <c r="N713" s="57">
        <f t="shared" si="92"/>
        <v>3990</v>
      </c>
      <c r="O713" s="72">
        <f>VLOOKUP($B713,'Выгр Торг'!$B:$P,O$1,0)</f>
        <v>2900</v>
      </c>
      <c r="P713" s="72">
        <f>VLOOKUP($B713,'Выгр Торг'!$B:$P,P$1,0)</f>
        <v>4090</v>
      </c>
      <c r="Q713" s="42">
        <f t="shared" si="93"/>
        <v>0</v>
      </c>
      <c r="R713" s="42">
        <f t="shared" si="94"/>
        <v>100</v>
      </c>
      <c r="S713" s="85">
        <f t="shared" si="91"/>
        <v>3990</v>
      </c>
      <c r="T713" s="60" t="str">
        <f>IFERROR(VLOOKUP($B713,'Из ГУГЛа'!$B:$G,4,0)*U713+V713,VLOOKUP($B713,'Из ГУГЛа'!$B:$G,4,0))</f>
        <v/>
      </c>
      <c r="U713" s="15">
        <v>1</v>
      </c>
      <c r="V713" s="59"/>
      <c r="W713" s="74">
        <f t="shared" si="95"/>
        <v>0.37586206896551722</v>
      </c>
      <c r="X713" s="74" t="str">
        <f t="shared" si="96"/>
        <v/>
      </c>
      <c r="Y713" s="74" t="str">
        <f t="shared" si="97"/>
        <v/>
      </c>
      <c r="Z713" s="77" t="s">
        <v>2579</v>
      </c>
    </row>
    <row r="714" spans="1:26" ht="75" x14ac:dyDescent="0.25">
      <c r="A714" s="71" t="str">
        <f>INDEX('Выгр Торг'!$A:$A,MATCH($B714,'Выгр Торг'!$B:$B,0))</f>
        <v>Боковые зеркала "АТП" SE (электропривод, обогрев, повторитель) для ВАЗ 2110-2112, Лада (Приора, Приора 2)</v>
      </c>
      <c r="B714" s="88">
        <v>137792</v>
      </c>
      <c r="C714" s="72">
        <f>VLOOKUP($B714,'Выгр Торг'!$B:$P,C$1,0)</f>
        <v>121346</v>
      </c>
      <c r="D714" s="71" t="str">
        <f>VLOOKUP($B714,'Выгр Торг'!$B:$P,D$1,0)</f>
        <v>Боковые зеркала "АТП" SE (электропривод, обогрев, повторитель) для ВАЗ 2110-2112, Лада (Приора, Приора 2) (В цвет, Терра (коричневый, 507))</v>
      </c>
      <c r="E714" s="72" t="str">
        <f>VLOOKUP($B714,'Выгр Торг'!$B:$P,E$1,0)</f>
        <v>Y</v>
      </c>
      <c r="F714" s="72" t="str">
        <f>VLOOKUP($B714,'Выгр Торг'!$B:$P,F$1,0)</f>
        <v>1</v>
      </c>
      <c r="G714" s="36" t="s">
        <v>847</v>
      </c>
      <c r="H714" s="28">
        <v>74119</v>
      </c>
      <c r="I714" s="53">
        <f>INDEX($I:$I,MATCH($H714,$C:$C,0))</f>
        <v>600</v>
      </c>
      <c r="J714" s="5" t="s">
        <v>3410</v>
      </c>
      <c r="K714" s="56">
        <f>INDEX($K:$K,MATCH($H714,$C:$C,0))+I714</f>
        <v>2900</v>
      </c>
      <c r="L714" s="14">
        <f>VLOOKUP(K714,Наценка!$A$1:$B$8,2,1)</f>
        <v>1.4</v>
      </c>
      <c r="M714" s="56">
        <f>INDEX($M:$M,MATCH($H714,$C:$C,0))+I714*$M$2</f>
        <v>3970</v>
      </c>
      <c r="N714" s="57">
        <f t="shared" si="92"/>
        <v>3990</v>
      </c>
      <c r="O714" s="72">
        <f>VLOOKUP($B714,'Выгр Торг'!$B:$P,O$1,0)</f>
        <v>2900</v>
      </c>
      <c r="P714" s="72">
        <f>VLOOKUP($B714,'Выгр Торг'!$B:$P,P$1,0)</f>
        <v>4090</v>
      </c>
      <c r="Q714" s="42">
        <f t="shared" si="93"/>
        <v>0</v>
      </c>
      <c r="R714" s="42">
        <f t="shared" si="94"/>
        <v>100</v>
      </c>
      <c r="S714" s="85">
        <f t="shared" si="91"/>
        <v>3990</v>
      </c>
      <c r="T714" s="60" t="str">
        <f>IFERROR(VLOOKUP($B714,'Из ГУГЛа'!$B:$G,4,0)*U714+V714,VLOOKUP($B714,'Из ГУГЛа'!$B:$G,4,0))</f>
        <v/>
      </c>
      <c r="U714" s="15">
        <v>1</v>
      </c>
      <c r="V714" s="59"/>
      <c r="W714" s="74">
        <f t="shared" si="95"/>
        <v>0.37586206896551722</v>
      </c>
      <c r="X714" s="74" t="str">
        <f t="shared" si="96"/>
        <v/>
      </c>
      <c r="Y714" s="74" t="str">
        <f t="shared" si="97"/>
        <v/>
      </c>
      <c r="Z714" s="77" t="s">
        <v>2579</v>
      </c>
    </row>
    <row r="715" spans="1:26" ht="75" x14ac:dyDescent="0.25">
      <c r="A715" s="71" t="str">
        <f>INDEX('Выгр Торг'!$A:$A,MATCH($B715,'Выгр Торг'!$B:$B,0))</f>
        <v>Боковые зеркала "АТП" SE (электропривод, обогрев, повторитель) для ВАЗ 2110-2112, Лада (Приора, Приора 2)</v>
      </c>
      <c r="B715" s="88">
        <v>137793</v>
      </c>
      <c r="C715" s="72">
        <f>VLOOKUP($B715,'Выгр Торг'!$B:$P,C$1,0)</f>
        <v>121321</v>
      </c>
      <c r="D715" s="71" t="str">
        <f>VLOOKUP($B715,'Выгр Торг'!$B:$P,D$1,0)</f>
        <v>Боковые зеркала "АТП" SE (электропривод, обогрев, повторитель) для ВАЗ 2110-2112, Лада (Приора, Приора 2) (В цвет, Триумф (серебристо-красный, 100))</v>
      </c>
      <c r="E715" s="72" t="str">
        <f>VLOOKUP($B715,'Выгр Торг'!$B:$P,E$1,0)</f>
        <v>Y</v>
      </c>
      <c r="F715" s="72" t="str">
        <f>VLOOKUP($B715,'Выгр Торг'!$B:$P,F$1,0)</f>
        <v>1</v>
      </c>
      <c r="G715" s="36" t="s">
        <v>847</v>
      </c>
      <c r="H715" s="28">
        <v>74119</v>
      </c>
      <c r="I715" s="53">
        <f>INDEX($I:$I,MATCH($H715,$C:$C,0))</f>
        <v>600</v>
      </c>
      <c r="J715" s="5" t="s">
        <v>3410</v>
      </c>
      <c r="K715" s="56">
        <f>INDEX($K:$K,MATCH($H715,$C:$C,0))+I715</f>
        <v>2900</v>
      </c>
      <c r="L715" s="14">
        <f>VLOOKUP(K715,Наценка!$A$1:$B$8,2,1)</f>
        <v>1.4</v>
      </c>
      <c r="M715" s="56">
        <f>INDEX($M:$M,MATCH($H715,$C:$C,0))+I715*$M$2</f>
        <v>3970</v>
      </c>
      <c r="N715" s="57">
        <f t="shared" si="92"/>
        <v>3990</v>
      </c>
      <c r="O715" s="72">
        <f>VLOOKUP($B715,'Выгр Торг'!$B:$P,O$1,0)</f>
        <v>2900</v>
      </c>
      <c r="P715" s="72">
        <f>VLOOKUP($B715,'Выгр Торг'!$B:$P,P$1,0)</f>
        <v>4090</v>
      </c>
      <c r="Q715" s="42">
        <f t="shared" si="93"/>
        <v>0</v>
      </c>
      <c r="R715" s="42">
        <f t="shared" si="94"/>
        <v>100</v>
      </c>
      <c r="S715" s="85">
        <f t="shared" si="91"/>
        <v>3990</v>
      </c>
      <c r="T715" s="60" t="str">
        <f>IFERROR(VLOOKUP($B715,'Из ГУГЛа'!$B:$G,4,0)*U715+V715,VLOOKUP($B715,'Из ГУГЛа'!$B:$G,4,0))</f>
        <v/>
      </c>
      <c r="U715" s="15">
        <v>1</v>
      </c>
      <c r="V715" s="59"/>
      <c r="W715" s="74">
        <f t="shared" si="95"/>
        <v>0.37586206896551722</v>
      </c>
      <c r="X715" s="74" t="str">
        <f t="shared" si="96"/>
        <v/>
      </c>
      <c r="Y715" s="74" t="str">
        <f t="shared" si="97"/>
        <v/>
      </c>
      <c r="Z715" s="77" t="s">
        <v>2579</v>
      </c>
    </row>
    <row r="716" spans="1:26" ht="75" x14ac:dyDescent="0.25">
      <c r="A716" s="71" t="str">
        <f>INDEX('Выгр Торг'!$A:$A,MATCH($B716,'Выгр Торг'!$B:$B,0))</f>
        <v>Боковые зеркала "АТП" SE (электропривод, обогрев, повторитель) для ВАЗ 2110-2112, Лада (Приора, Приора 2)</v>
      </c>
      <c r="B716" s="88">
        <v>137794</v>
      </c>
      <c r="C716" s="72">
        <f>VLOOKUP($B716,'Выгр Торг'!$B:$P,C$1,0)</f>
        <v>121322</v>
      </c>
      <c r="D716" s="71" t="str">
        <f>VLOOKUP($B716,'Выгр Торг'!$B:$P,D$1,0)</f>
        <v>Боковые зеркала "АТП" SE (электропривод, обогрев, повторитель) для ВАЗ 2110-2112, Лада (Приора, Приора 2) (В цвет, Фея (серебристо-сиреневый, 416))</v>
      </c>
      <c r="E716" s="72" t="str">
        <f>VLOOKUP($B716,'Выгр Торг'!$B:$P,E$1,0)</f>
        <v>Y</v>
      </c>
      <c r="F716" s="72" t="str">
        <f>VLOOKUP($B716,'Выгр Торг'!$B:$P,F$1,0)</f>
        <v>1</v>
      </c>
      <c r="G716" s="36" t="s">
        <v>847</v>
      </c>
      <c r="H716" s="28">
        <v>74119</v>
      </c>
      <c r="I716" s="53">
        <f>INDEX($I:$I,MATCH($H716,$C:$C,0))</f>
        <v>600</v>
      </c>
      <c r="J716" s="5" t="s">
        <v>3410</v>
      </c>
      <c r="K716" s="56">
        <f>INDEX($K:$K,MATCH($H716,$C:$C,0))+I716</f>
        <v>2900</v>
      </c>
      <c r="L716" s="14">
        <f>VLOOKUP(K716,Наценка!$A$1:$B$8,2,1)</f>
        <v>1.4</v>
      </c>
      <c r="M716" s="56">
        <f>INDEX($M:$M,MATCH($H716,$C:$C,0))+I716*$M$2</f>
        <v>3970</v>
      </c>
      <c r="N716" s="57">
        <f t="shared" si="92"/>
        <v>3990</v>
      </c>
      <c r="O716" s="72">
        <f>VLOOKUP($B716,'Выгр Торг'!$B:$P,O$1,0)</f>
        <v>2900</v>
      </c>
      <c r="P716" s="72">
        <f>VLOOKUP($B716,'Выгр Торг'!$B:$P,P$1,0)</f>
        <v>4090</v>
      </c>
      <c r="Q716" s="42">
        <f t="shared" si="93"/>
        <v>0</v>
      </c>
      <c r="R716" s="42">
        <f t="shared" si="94"/>
        <v>100</v>
      </c>
      <c r="S716" s="85">
        <f t="shared" si="91"/>
        <v>3990</v>
      </c>
      <c r="T716" s="60" t="str">
        <f>IFERROR(VLOOKUP($B716,'Из ГУГЛа'!$B:$G,4,0)*U716+V716,VLOOKUP($B716,'Из ГУГЛа'!$B:$G,4,0))</f>
        <v/>
      </c>
      <c r="U716" s="15">
        <v>1</v>
      </c>
      <c r="V716" s="59"/>
      <c r="W716" s="74">
        <f t="shared" si="95"/>
        <v>0.37586206896551722</v>
      </c>
      <c r="X716" s="74" t="str">
        <f t="shared" si="96"/>
        <v/>
      </c>
      <c r="Y716" s="74" t="str">
        <f t="shared" si="97"/>
        <v/>
      </c>
      <c r="Z716" s="77" t="s">
        <v>2579</v>
      </c>
    </row>
    <row r="717" spans="1:26" ht="75" x14ac:dyDescent="0.25">
      <c r="A717" s="71" t="str">
        <f>INDEX('Выгр Торг'!$A:$A,MATCH($B717,'Выгр Торг'!$B:$B,0))</f>
        <v>Боковые зеркала "АТП" SE (электропривод, обогрев, повторитель) для ВАЗ 2110-2112, Лада (Приора, Приора 2)</v>
      </c>
      <c r="B717" s="88">
        <v>137795</v>
      </c>
      <c r="C717" s="72">
        <f>VLOOKUP($B717,'Выгр Торг'!$B:$P,C$1,0)</f>
        <v>121323</v>
      </c>
      <c r="D717" s="71" t="str">
        <f>VLOOKUP($B717,'Выгр Торг'!$B:$P,D$1,0)</f>
        <v>Боковые зеркала "АТП" SE (электропривод, обогрев, повторитель) для ВАЗ 2110-2112, Лада (Приора, Приора 2) (В цвет, Цунами (темно-зеленый, 363))</v>
      </c>
      <c r="E717" s="72" t="str">
        <f>VLOOKUP($B717,'Выгр Торг'!$B:$P,E$1,0)</f>
        <v>Y</v>
      </c>
      <c r="F717" s="72" t="str">
        <f>VLOOKUP($B717,'Выгр Торг'!$B:$P,F$1,0)</f>
        <v>1</v>
      </c>
      <c r="G717" s="36" t="s">
        <v>847</v>
      </c>
      <c r="H717" s="28">
        <v>74119</v>
      </c>
      <c r="I717" s="53">
        <f>INDEX($I:$I,MATCH($H717,$C:$C,0))</f>
        <v>600</v>
      </c>
      <c r="J717" s="5" t="s">
        <v>3410</v>
      </c>
      <c r="K717" s="56">
        <f>INDEX($K:$K,MATCH($H717,$C:$C,0))+I717</f>
        <v>2900</v>
      </c>
      <c r="L717" s="14">
        <f>VLOOKUP(K717,Наценка!$A$1:$B$8,2,1)</f>
        <v>1.4</v>
      </c>
      <c r="M717" s="56">
        <f>INDEX($M:$M,MATCH($H717,$C:$C,0))+I717*$M$2</f>
        <v>3970</v>
      </c>
      <c r="N717" s="57">
        <f t="shared" si="92"/>
        <v>3990</v>
      </c>
      <c r="O717" s="72">
        <f>VLOOKUP($B717,'Выгр Торг'!$B:$P,O$1,0)</f>
        <v>2900</v>
      </c>
      <c r="P717" s="72">
        <f>VLOOKUP($B717,'Выгр Торг'!$B:$P,P$1,0)</f>
        <v>4090</v>
      </c>
      <c r="Q717" s="42">
        <f t="shared" si="93"/>
        <v>0</v>
      </c>
      <c r="R717" s="42">
        <f t="shared" si="94"/>
        <v>100</v>
      </c>
      <c r="S717" s="85">
        <f t="shared" si="91"/>
        <v>3990</v>
      </c>
      <c r="T717" s="60" t="str">
        <f>IFERROR(VLOOKUP($B717,'Из ГУГЛа'!$B:$G,4,0)*U717+V717,VLOOKUP($B717,'Из ГУГЛа'!$B:$G,4,0))</f>
        <v/>
      </c>
      <c r="U717" s="15">
        <v>1</v>
      </c>
      <c r="V717" s="59"/>
      <c r="W717" s="74">
        <f t="shared" si="95"/>
        <v>0.37586206896551722</v>
      </c>
      <c r="X717" s="74" t="str">
        <f t="shared" si="96"/>
        <v/>
      </c>
      <c r="Y717" s="74" t="str">
        <f t="shared" si="97"/>
        <v/>
      </c>
      <c r="Z717" s="77" t="s">
        <v>2579</v>
      </c>
    </row>
    <row r="718" spans="1:26" ht="60" x14ac:dyDescent="0.25">
      <c r="A718" s="71" t="str">
        <f>INDEX('Выгр Торг'!$A:$A,MATCH($B718,'Выгр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18" s="88">
        <v>137824</v>
      </c>
      <c r="C718" s="72">
        <f>VLOOKUP($B718,'Выгр Торг'!$B:$P,C$1,0)</f>
        <v>69583</v>
      </c>
      <c r="D718" s="71" t="str">
        <f>VLOOKUP($B718,'Выгр Торг'!$B:$P,D$1,0)</f>
        <v>Боковые зеркала "АТП" в стиле Mercedes-Benz (с электроприводом, повторителем и обогревом) для Лада Нива 4x4, Нива 4x4 Урбан (Без покраски)</v>
      </c>
      <c r="E718" s="72" t="str">
        <f>VLOOKUP($B718,'Выгр Торг'!$B:$P,E$1,0)</f>
        <v>Y</v>
      </c>
      <c r="F718" s="72" t="str">
        <f>VLOOKUP($B718,'Выгр Торг'!$B:$P,F$1,0)</f>
        <v>0</v>
      </c>
      <c r="G718" s="36" t="s">
        <v>2582</v>
      </c>
      <c r="H718" s="28">
        <v>69583</v>
      </c>
      <c r="I718" s="52">
        <v>600</v>
      </c>
      <c r="J718" s="5" t="s">
        <v>3410</v>
      </c>
      <c r="K718" s="73">
        <f>O718</f>
        <v>7950</v>
      </c>
      <c r="L718" s="14">
        <f>VLOOKUP(K718,Наценка!$A$1:$B$8,2,1)</f>
        <v>1.2</v>
      </c>
      <c r="M718" s="83">
        <f>K718*L718</f>
        <v>9540</v>
      </c>
      <c r="N718" s="57">
        <f t="shared" si="92"/>
        <v>9590</v>
      </c>
      <c r="O718" s="72">
        <f>VLOOKUP($B718,'Выгр Торг'!$B:$P,O$1,0)</f>
        <v>7950</v>
      </c>
      <c r="P718" s="72">
        <f>VLOOKUP($B718,'Выгр Торг'!$B:$P,P$1,0)</f>
        <v>9790</v>
      </c>
      <c r="Q718" s="42">
        <f t="shared" si="93"/>
        <v>0</v>
      </c>
      <c r="R718" s="42">
        <f t="shared" si="94"/>
        <v>200</v>
      </c>
      <c r="S718" s="85">
        <f t="shared" si="91"/>
        <v>9590</v>
      </c>
      <c r="T718" s="60" t="str">
        <f>IFERROR(VLOOKUP($B718,'Из ГУГЛа'!$B:$G,4,0)*U718+V718,VLOOKUP($B718,'Из ГУГЛа'!$B:$G,4,0))</f>
        <v/>
      </c>
      <c r="U718" s="15">
        <v>1</v>
      </c>
      <c r="V718" s="59"/>
      <c r="W718" s="74">
        <f t="shared" si="95"/>
        <v>0.20628930817610058</v>
      </c>
      <c r="X718" s="74" t="str">
        <f t="shared" si="96"/>
        <v/>
      </c>
      <c r="Y718" s="74" t="str">
        <f t="shared" si="97"/>
        <v/>
      </c>
      <c r="Z718" s="78" t="s">
        <v>2579</v>
      </c>
    </row>
    <row r="719" spans="1:26" ht="75" x14ac:dyDescent="0.25">
      <c r="A719" s="71" t="str">
        <f>INDEX('Выгр Торг'!$A:$A,MATCH($B719,'Выгр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19" s="88">
        <v>137825</v>
      </c>
      <c r="C719" s="72">
        <f>VLOOKUP($B719,'Выгр Торг'!$B:$P,C$1,0)</f>
        <v>89159</v>
      </c>
      <c r="D719" s="71" t="str">
        <f>VLOOKUP($B719,'Выгр Торг'!$B:$P,D$1,0)</f>
        <v>Боковые зеркала "АТП" в стиле Mercedes-Benz (с электроприводом, повторителем и обогревом) для Лада Нива 4x4, Нива 4x4 Урбан (В цвет, Балтика (темно-сине-зеленый, 420))</v>
      </c>
      <c r="E719" s="72" t="str">
        <f>VLOOKUP($B719,'Выгр Торг'!$B:$P,E$1,0)</f>
        <v>Y</v>
      </c>
      <c r="F719" s="72" t="str">
        <f>VLOOKUP($B719,'Выгр Торг'!$B:$P,F$1,0)</f>
        <v>0</v>
      </c>
      <c r="G719" s="36" t="s">
        <v>2582</v>
      </c>
      <c r="H719" s="28">
        <v>69583</v>
      </c>
      <c r="I719" s="53">
        <f>INDEX($I:$I,MATCH($H719,$C:$C,0))</f>
        <v>600</v>
      </c>
      <c r="J719" s="5" t="s">
        <v>3410</v>
      </c>
      <c r="K719" s="56">
        <f>INDEX($K:$K,MATCH($H719,$C:$C,0))+I719</f>
        <v>8550</v>
      </c>
      <c r="L719" s="14">
        <f>VLOOKUP(K719,Наценка!$A$1:$B$8,2,1)</f>
        <v>1.2</v>
      </c>
      <c r="M719" s="56">
        <f>INDEX($M:$M,MATCH($H719,$C:$C,0))+I719*$M$2</f>
        <v>10320</v>
      </c>
      <c r="N719" s="57">
        <f t="shared" si="92"/>
        <v>10390</v>
      </c>
      <c r="O719" s="72">
        <f>VLOOKUP($B719,'Выгр Торг'!$B:$P,O$1,0)</f>
        <v>8550</v>
      </c>
      <c r="P719" s="72">
        <f>VLOOKUP($B719,'Выгр Торг'!$B:$P,P$1,0)</f>
        <v>10590</v>
      </c>
      <c r="Q719" s="42">
        <f t="shared" si="93"/>
        <v>0</v>
      </c>
      <c r="R719" s="42">
        <f t="shared" si="94"/>
        <v>200</v>
      </c>
      <c r="S719" s="85">
        <f t="shared" si="91"/>
        <v>10390</v>
      </c>
      <c r="T719" s="60" t="str">
        <f>IFERROR(VLOOKUP($B719,'Из ГУГЛа'!$B:$G,4,0)*U719+V719,VLOOKUP($B719,'Из ГУГЛа'!$B:$G,4,0))</f>
        <v/>
      </c>
      <c r="U719" s="15">
        <v>1</v>
      </c>
      <c r="V719" s="59"/>
      <c r="W719" s="74">
        <f t="shared" si="95"/>
        <v>0.21520467836257318</v>
      </c>
      <c r="X719" s="74" t="str">
        <f t="shared" si="96"/>
        <v/>
      </c>
      <c r="Y719" s="74" t="str">
        <f t="shared" si="97"/>
        <v/>
      </c>
      <c r="Z719" s="78" t="s">
        <v>2579</v>
      </c>
    </row>
    <row r="720" spans="1:26" ht="60" x14ac:dyDescent="0.25">
      <c r="A720" s="71" t="str">
        <f>INDEX('Выгр Торг'!$A:$A,MATCH($B720,'Выгр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0" s="88">
        <v>137826</v>
      </c>
      <c r="C720" s="72">
        <f>VLOOKUP($B720,'Выгр Торг'!$B:$P,C$1,0)</f>
        <v>89160</v>
      </c>
      <c r="D720" s="71" t="str">
        <f>VLOOKUP($B720,'Выгр Торг'!$B:$P,D$1,0)</f>
        <v>Боковые зеркала "АТП" в стиле Mercedes-Benz (с электроприводом, повторителем и обогревом) для Лада Нива 4x4, Нива 4x4 Урбан (В цвет, Барокко (малиновый, 172))</v>
      </c>
      <c r="E720" s="72" t="str">
        <f>VLOOKUP($B720,'Выгр Торг'!$B:$P,E$1,0)</f>
        <v>Y</v>
      </c>
      <c r="F720" s="72" t="str">
        <f>VLOOKUP($B720,'Выгр Торг'!$B:$P,F$1,0)</f>
        <v>0</v>
      </c>
      <c r="G720" s="36" t="s">
        <v>2582</v>
      </c>
      <c r="H720" s="28">
        <v>69583</v>
      </c>
      <c r="I720" s="53">
        <f>INDEX($I:$I,MATCH($H720,$C:$C,0))</f>
        <v>600</v>
      </c>
      <c r="J720" s="5" t="s">
        <v>3410</v>
      </c>
      <c r="K720" s="56">
        <f>INDEX($K:$K,MATCH($H720,$C:$C,0))+I720</f>
        <v>8550</v>
      </c>
      <c r="L720" s="14">
        <f>VLOOKUP(K720,Наценка!$A$1:$B$8,2,1)</f>
        <v>1.2</v>
      </c>
      <c r="M720" s="56">
        <f>INDEX($M:$M,MATCH($H720,$C:$C,0))+I720*$M$2</f>
        <v>10320</v>
      </c>
      <c r="N720" s="57">
        <f t="shared" si="92"/>
        <v>10390</v>
      </c>
      <c r="O720" s="72">
        <f>VLOOKUP($B720,'Выгр Торг'!$B:$P,O$1,0)</f>
        <v>8550</v>
      </c>
      <c r="P720" s="72">
        <f>VLOOKUP($B720,'Выгр Торг'!$B:$P,P$1,0)</f>
        <v>10590</v>
      </c>
      <c r="Q720" s="42">
        <f t="shared" si="93"/>
        <v>0</v>
      </c>
      <c r="R720" s="42">
        <f t="shared" si="94"/>
        <v>200</v>
      </c>
      <c r="S720" s="85">
        <f t="shared" si="91"/>
        <v>10390</v>
      </c>
      <c r="T720" s="60" t="str">
        <f>IFERROR(VLOOKUP($B720,'Из ГУГЛа'!$B:$G,4,0)*U720+V720,VLOOKUP($B720,'Из ГУГЛа'!$B:$G,4,0))</f>
        <v/>
      </c>
      <c r="U720" s="15">
        <v>1</v>
      </c>
      <c r="V720" s="59"/>
      <c r="W720" s="74">
        <f t="shared" si="95"/>
        <v>0.21520467836257318</v>
      </c>
      <c r="X720" s="74" t="str">
        <f t="shared" si="96"/>
        <v/>
      </c>
      <c r="Y720" s="74" t="str">
        <f t="shared" si="97"/>
        <v/>
      </c>
      <c r="Z720" s="78" t="s">
        <v>2579</v>
      </c>
    </row>
    <row r="721" spans="1:28" ht="75" x14ac:dyDescent="0.25">
      <c r="A721" s="71" t="str">
        <f>INDEX('Выгр Торг'!$A:$A,MATCH($B721,'Выгр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1" s="88">
        <v>137827</v>
      </c>
      <c r="C721" s="72">
        <f>VLOOKUP($B721,'Выгр Торг'!$B:$P,C$1,0)</f>
        <v>89161</v>
      </c>
      <c r="D721" s="71" t="str">
        <f>VLOOKUP($B721,'Выгр Торг'!$B:$P,D$1,0)</f>
        <v>Боковые зеркала "АТП" в стиле Mercedes-Benz (с электроприводом, повторителем и обогревом) для Лада Нива 4x4, Нива 4x4 Урбан (В цвет, Бенефис (глубокий темно-фиолетовый, 135))</v>
      </c>
      <c r="E721" s="72" t="str">
        <f>VLOOKUP($B721,'Выгр Торг'!$B:$P,E$1,0)</f>
        <v>Y</v>
      </c>
      <c r="F721" s="72" t="str">
        <f>VLOOKUP($B721,'Выгр Торг'!$B:$P,F$1,0)</f>
        <v>0</v>
      </c>
      <c r="G721" s="36" t="s">
        <v>2582</v>
      </c>
      <c r="H721" s="28">
        <v>69583</v>
      </c>
      <c r="I721" s="53">
        <f>INDEX($I:$I,MATCH($H721,$C:$C,0))</f>
        <v>600</v>
      </c>
      <c r="J721" s="5" t="s">
        <v>3410</v>
      </c>
      <c r="K721" s="56">
        <f>INDEX($K:$K,MATCH($H721,$C:$C,0))+I721</f>
        <v>8550</v>
      </c>
      <c r="L721" s="14">
        <f>VLOOKUP(K721,Наценка!$A$1:$B$8,2,1)</f>
        <v>1.2</v>
      </c>
      <c r="M721" s="56">
        <f>INDEX($M:$M,MATCH($H721,$C:$C,0))+I721*$M$2</f>
        <v>10320</v>
      </c>
      <c r="N721" s="57">
        <f t="shared" si="92"/>
        <v>10390</v>
      </c>
      <c r="O721" s="72">
        <f>VLOOKUP($B721,'Выгр Торг'!$B:$P,O$1,0)</f>
        <v>8550</v>
      </c>
      <c r="P721" s="72">
        <f>VLOOKUP($B721,'Выгр Торг'!$B:$P,P$1,0)</f>
        <v>10590</v>
      </c>
      <c r="Q721" s="42">
        <f t="shared" si="93"/>
        <v>0</v>
      </c>
      <c r="R721" s="42">
        <f t="shared" si="94"/>
        <v>200</v>
      </c>
      <c r="S721" s="85">
        <f t="shared" si="91"/>
        <v>10390</v>
      </c>
      <c r="T721" s="60" t="str">
        <f>IFERROR(VLOOKUP($B721,'Из ГУГЛа'!$B:$G,4,0)*U721+V721,VLOOKUP($B721,'Из ГУГЛа'!$B:$G,4,0))</f>
        <v/>
      </c>
      <c r="U721" s="15">
        <v>1</v>
      </c>
      <c r="V721" s="59"/>
      <c r="W721" s="74">
        <f t="shared" si="95"/>
        <v>0.21520467836257318</v>
      </c>
      <c r="X721" s="74" t="str">
        <f t="shared" si="96"/>
        <v/>
      </c>
      <c r="Y721" s="74" t="str">
        <f t="shared" si="97"/>
        <v/>
      </c>
      <c r="Z721" s="78" t="s">
        <v>2579</v>
      </c>
    </row>
    <row r="722" spans="1:28" ht="75" x14ac:dyDescent="0.25">
      <c r="A722" s="71" t="str">
        <f>INDEX('Выгр Торг'!$A:$A,MATCH($B722,'Выгр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2" s="88">
        <v>137828</v>
      </c>
      <c r="C722" s="72">
        <f>VLOOKUP($B722,'Выгр Торг'!$B:$P,C$1,0)</f>
        <v>89162</v>
      </c>
      <c r="D722" s="71" t="str">
        <f>VLOOKUP($B722,'Выгр Торг'!$B:$P,D$1,0)</f>
        <v>Боковые зеркала "АТП" в стиле Mercedes-Benz (с электроприводом, повторителем и обогревом) для Лада Нива 4x4, Нива 4x4 Урбан (В цвет, Борнео (темный серебристо-серый, 633))</v>
      </c>
      <c r="E722" s="72" t="str">
        <f>VLOOKUP($B722,'Выгр Торг'!$B:$P,E$1,0)</f>
        <v>Y</v>
      </c>
      <c r="F722" s="72" t="str">
        <f>VLOOKUP($B722,'Выгр Торг'!$B:$P,F$1,0)</f>
        <v>0</v>
      </c>
      <c r="G722" s="36" t="s">
        <v>2582</v>
      </c>
      <c r="H722" s="28">
        <v>69583</v>
      </c>
      <c r="I722" s="53">
        <f>INDEX($I:$I,MATCH($H722,$C:$C,0))</f>
        <v>600</v>
      </c>
      <c r="J722" s="5" t="s">
        <v>3410</v>
      </c>
      <c r="K722" s="56">
        <f>INDEX($K:$K,MATCH($H722,$C:$C,0))+I722</f>
        <v>8550</v>
      </c>
      <c r="L722" s="14">
        <f>VLOOKUP(K722,Наценка!$A$1:$B$8,2,1)</f>
        <v>1.2</v>
      </c>
      <c r="M722" s="56">
        <f>INDEX($M:$M,MATCH($H722,$C:$C,0))+I722*$M$2</f>
        <v>10320</v>
      </c>
      <c r="N722" s="57">
        <f t="shared" si="92"/>
        <v>10390</v>
      </c>
      <c r="O722" s="72">
        <f>VLOOKUP($B722,'Выгр Торг'!$B:$P,O$1,0)</f>
        <v>8550</v>
      </c>
      <c r="P722" s="72">
        <f>VLOOKUP($B722,'Выгр Торг'!$B:$P,P$1,0)</f>
        <v>10590</v>
      </c>
      <c r="Q722" s="42">
        <f t="shared" si="93"/>
        <v>0</v>
      </c>
      <c r="R722" s="42">
        <f t="shared" si="94"/>
        <v>200</v>
      </c>
      <c r="S722" s="85">
        <f t="shared" si="91"/>
        <v>10390</v>
      </c>
      <c r="T722" s="60" t="str">
        <f>IFERROR(VLOOKUP($B722,'Из ГУГЛа'!$B:$G,4,0)*U722+V722,VLOOKUP($B722,'Из ГУГЛа'!$B:$G,4,0))</f>
        <v/>
      </c>
      <c r="U722" s="15">
        <v>1</v>
      </c>
      <c r="V722" s="59"/>
      <c r="W722" s="74">
        <f t="shared" si="95"/>
        <v>0.21520467836257318</v>
      </c>
      <c r="X722" s="74" t="str">
        <f t="shared" si="96"/>
        <v/>
      </c>
      <c r="Y722" s="74" t="str">
        <f t="shared" si="97"/>
        <v/>
      </c>
      <c r="Z722" s="78" t="s">
        <v>2579</v>
      </c>
    </row>
    <row r="723" spans="1:28" ht="60" x14ac:dyDescent="0.25">
      <c r="A723" s="71" t="str">
        <f>INDEX('Выгр Торг'!$A:$A,MATCH($B723,'Выгр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3" s="88">
        <v>137829</v>
      </c>
      <c r="C723" s="72">
        <f>VLOOKUP($B723,'Выгр Торг'!$B:$P,C$1,0)</f>
        <v>89163</v>
      </c>
      <c r="D723" s="71" t="str">
        <f>VLOOKUP($B723,'Выгр Торг'!$B:$P,D$1,0)</f>
        <v>Боковые зеркала "АТП" в стиле Mercedes-Benz (с электроприводом, повторителем и обогревом) для Лада Нива 4x4, Нива 4x4 Урбан (В цвет, Гравилат (оливковый, 306))</v>
      </c>
      <c r="E723" s="72" t="str">
        <f>VLOOKUP($B723,'Выгр Торг'!$B:$P,E$1,0)</f>
        <v>Y</v>
      </c>
      <c r="F723" s="72" t="str">
        <f>VLOOKUP($B723,'Выгр Торг'!$B:$P,F$1,0)</f>
        <v>0</v>
      </c>
      <c r="G723" s="36" t="s">
        <v>2582</v>
      </c>
      <c r="H723" s="28">
        <v>69583</v>
      </c>
      <c r="I723" s="53">
        <f>INDEX($I:$I,MATCH($H723,$C:$C,0))</f>
        <v>600</v>
      </c>
      <c r="J723" s="5" t="s">
        <v>3410</v>
      </c>
      <c r="K723" s="56">
        <f>INDEX($K:$K,MATCH($H723,$C:$C,0))+I723</f>
        <v>8550</v>
      </c>
      <c r="L723" s="14">
        <f>VLOOKUP(K723,Наценка!$A$1:$B$8,2,1)</f>
        <v>1.2</v>
      </c>
      <c r="M723" s="56">
        <f>INDEX($M:$M,MATCH($H723,$C:$C,0))+I723*$M$2</f>
        <v>10320</v>
      </c>
      <c r="N723" s="57">
        <f t="shared" si="92"/>
        <v>10390</v>
      </c>
      <c r="O723" s="72">
        <f>VLOOKUP($B723,'Выгр Торг'!$B:$P,O$1,0)</f>
        <v>8550</v>
      </c>
      <c r="P723" s="72">
        <f>VLOOKUP($B723,'Выгр Торг'!$B:$P,P$1,0)</f>
        <v>10590</v>
      </c>
      <c r="Q723" s="42">
        <f t="shared" si="93"/>
        <v>0</v>
      </c>
      <c r="R723" s="42">
        <f t="shared" si="94"/>
        <v>200</v>
      </c>
      <c r="S723" s="85">
        <f t="shared" si="91"/>
        <v>10390</v>
      </c>
      <c r="T723" s="60" t="str">
        <f>IFERROR(VLOOKUP($B723,'Из ГУГЛа'!$B:$G,4,0)*U723+V723,VLOOKUP($B723,'Из ГУГЛа'!$B:$G,4,0))</f>
        <v/>
      </c>
      <c r="U723" s="15">
        <v>1</v>
      </c>
      <c r="V723" s="59"/>
      <c r="W723" s="74">
        <f t="shared" si="95"/>
        <v>0.21520467836257318</v>
      </c>
      <c r="X723" s="74" t="str">
        <f t="shared" si="96"/>
        <v/>
      </c>
      <c r="Y723" s="74" t="str">
        <f t="shared" si="97"/>
        <v/>
      </c>
      <c r="Z723" s="78" t="s">
        <v>2579</v>
      </c>
    </row>
    <row r="724" spans="1:28" ht="75" x14ac:dyDescent="0.25">
      <c r="A724" s="71" t="str">
        <f>INDEX('Выгр Торг'!$A:$A,MATCH($B724,'Выгр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4" s="88">
        <v>137830</v>
      </c>
      <c r="C724" s="72">
        <f>VLOOKUP($B724,'Выгр Торг'!$B:$P,C$1,0)</f>
        <v>89164</v>
      </c>
      <c r="D724" s="71" t="str">
        <f>VLOOKUP($B724,'Выгр Торг'!$B:$P,D$1,0)</f>
        <v>Боковые зеркала "АТП" в стиле Mercedes-Benz (с электроприводом, повторителем и обогревом) для Лада Нива 4x4, Нива 4x4 Урбан (В цвет, Карма (темно-фиолетовый, 114))</v>
      </c>
      <c r="E724" s="72" t="str">
        <f>VLOOKUP($B724,'Выгр Торг'!$B:$P,E$1,0)</f>
        <v>Y</v>
      </c>
      <c r="F724" s="72" t="str">
        <f>VLOOKUP($B724,'Выгр Торг'!$B:$P,F$1,0)</f>
        <v>0</v>
      </c>
      <c r="G724" s="36" t="s">
        <v>2582</v>
      </c>
      <c r="H724" s="28">
        <v>69583</v>
      </c>
      <c r="I724" s="53">
        <f>INDEX($I:$I,MATCH($H724,$C:$C,0))</f>
        <v>600</v>
      </c>
      <c r="J724" s="5" t="s">
        <v>3410</v>
      </c>
      <c r="K724" s="56">
        <f>INDEX($K:$K,MATCH($H724,$C:$C,0))+I724</f>
        <v>8550</v>
      </c>
      <c r="L724" s="14">
        <f>VLOOKUP(K724,Наценка!$A$1:$B$8,2,1)</f>
        <v>1.2</v>
      </c>
      <c r="M724" s="56">
        <f>INDEX($M:$M,MATCH($H724,$C:$C,0))+I724*$M$2</f>
        <v>10320</v>
      </c>
      <c r="N724" s="57">
        <f t="shared" si="92"/>
        <v>10390</v>
      </c>
      <c r="O724" s="72">
        <f>VLOOKUP($B724,'Выгр Торг'!$B:$P,O$1,0)</f>
        <v>8550</v>
      </c>
      <c r="P724" s="72">
        <f>VLOOKUP($B724,'Выгр Торг'!$B:$P,P$1,0)</f>
        <v>10590</v>
      </c>
      <c r="Q724" s="42">
        <f t="shared" si="93"/>
        <v>0</v>
      </c>
      <c r="R724" s="42">
        <f t="shared" si="94"/>
        <v>200</v>
      </c>
      <c r="S724" s="85">
        <f t="shared" si="91"/>
        <v>10390</v>
      </c>
      <c r="T724" s="60" t="str">
        <f>IFERROR(VLOOKUP($B724,'Из ГУГЛа'!$B:$G,4,0)*U724+V724,VLOOKUP($B724,'Из ГУГЛа'!$B:$G,4,0))</f>
        <v/>
      </c>
      <c r="U724" s="15">
        <v>1</v>
      </c>
      <c r="V724" s="59"/>
      <c r="W724" s="74">
        <f t="shared" si="95"/>
        <v>0.21520467836257318</v>
      </c>
      <c r="X724" s="74" t="str">
        <f t="shared" si="96"/>
        <v/>
      </c>
      <c r="Y724" s="74" t="str">
        <f t="shared" si="97"/>
        <v/>
      </c>
      <c r="Z724" s="78" t="s">
        <v>2579</v>
      </c>
    </row>
    <row r="725" spans="1:28" ht="60" x14ac:dyDescent="0.25">
      <c r="A725" s="71" t="str">
        <f>INDEX('Выгр Торг'!$A:$A,MATCH($B725,'Выгр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5" s="88">
        <v>137831</v>
      </c>
      <c r="C725" s="72">
        <f>VLOOKUP($B725,'Выгр Торг'!$B:$P,C$1,0)</f>
        <v>89165</v>
      </c>
      <c r="D725" s="71" t="str">
        <f>VLOOKUP($B725,'Выгр Торг'!$B:$P,D$1,0)</f>
        <v>Боковые зеркала "АТП" в стиле Mercedes-Benz (с электроприводом, повторителем и обогревом) для Лада Нива 4x4, Нива 4x4 Урбан (В цвет, Мурена (сине-зеленый, 377))</v>
      </c>
      <c r="E725" s="72" t="str">
        <f>VLOOKUP($B725,'Выгр Торг'!$B:$P,E$1,0)</f>
        <v>Y</v>
      </c>
      <c r="F725" s="72" t="str">
        <f>VLOOKUP($B725,'Выгр Торг'!$B:$P,F$1,0)</f>
        <v>0</v>
      </c>
      <c r="G725" s="36" t="s">
        <v>2582</v>
      </c>
      <c r="H725" s="28">
        <v>69583</v>
      </c>
      <c r="I725" s="53">
        <f>INDEX($I:$I,MATCH($H725,$C:$C,0))</f>
        <v>600</v>
      </c>
      <c r="J725" s="5" t="s">
        <v>3410</v>
      </c>
      <c r="K725" s="56">
        <f>INDEX($K:$K,MATCH($H725,$C:$C,0))+I725</f>
        <v>8550</v>
      </c>
      <c r="L725" s="14">
        <f>VLOOKUP(K725,Наценка!$A$1:$B$8,2,1)</f>
        <v>1.2</v>
      </c>
      <c r="M725" s="56">
        <f>INDEX($M:$M,MATCH($H725,$C:$C,0))+I725*$M$2</f>
        <v>10320</v>
      </c>
      <c r="N725" s="57">
        <f t="shared" si="92"/>
        <v>10390</v>
      </c>
      <c r="O725" s="72">
        <f>VLOOKUP($B725,'Выгр Торг'!$B:$P,O$1,0)</f>
        <v>8550</v>
      </c>
      <c r="P725" s="72">
        <f>VLOOKUP($B725,'Выгр Торг'!$B:$P,P$1,0)</f>
        <v>10590</v>
      </c>
      <c r="Q725" s="42">
        <f t="shared" si="93"/>
        <v>0</v>
      </c>
      <c r="R725" s="42">
        <f t="shared" si="94"/>
        <v>200</v>
      </c>
      <c r="S725" s="85">
        <f t="shared" si="91"/>
        <v>10390</v>
      </c>
      <c r="T725" s="60" t="str">
        <f>IFERROR(VLOOKUP($B725,'Из ГУГЛа'!$B:$G,4,0)*U725+V725,VLOOKUP($B725,'Из ГУГЛа'!$B:$G,4,0))</f>
        <v/>
      </c>
      <c r="U725" s="15">
        <v>1</v>
      </c>
      <c r="V725" s="59"/>
      <c r="W725" s="74">
        <f t="shared" si="95"/>
        <v>0.21520467836257318</v>
      </c>
      <c r="X725" s="74" t="str">
        <f t="shared" si="96"/>
        <v/>
      </c>
      <c r="Y725" s="74" t="str">
        <f t="shared" si="97"/>
        <v/>
      </c>
      <c r="Z725" s="78" t="s">
        <v>2579</v>
      </c>
    </row>
    <row r="726" spans="1:28" ht="60" x14ac:dyDescent="0.25">
      <c r="A726" s="71" t="str">
        <f>INDEX('Выгр Торг'!$A:$A,MATCH($B726,'Выгр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6" s="88">
        <v>137832</v>
      </c>
      <c r="C726" s="72">
        <f>VLOOKUP($B726,'Выгр Торг'!$B:$P,C$1,0)</f>
        <v>89166</v>
      </c>
      <c r="D726" s="71" t="str">
        <f>VLOOKUP($B726,'Выгр Торг'!$B:$P,D$1,0)</f>
        <v>Боковые зеркала "АТП" в стиле Mercedes-Benz (с электроприводом, повторителем и обогревом) для Лада Нива 4x4, Нива 4x4 Урбан (В цвет, Несси (темно-зеленый, 368))</v>
      </c>
      <c r="E726" s="72" t="str">
        <f>VLOOKUP($B726,'Выгр Торг'!$B:$P,E$1,0)</f>
        <v>Y</v>
      </c>
      <c r="F726" s="72" t="str">
        <f>VLOOKUP($B726,'Выгр Торг'!$B:$P,F$1,0)</f>
        <v>0</v>
      </c>
      <c r="G726" s="36" t="s">
        <v>2582</v>
      </c>
      <c r="H726" s="28">
        <v>69583</v>
      </c>
      <c r="I726" s="53">
        <f>INDEX($I:$I,MATCH($H726,$C:$C,0))</f>
        <v>600</v>
      </c>
      <c r="J726" s="5" t="s">
        <v>3410</v>
      </c>
      <c r="K726" s="56">
        <f>INDEX($K:$K,MATCH($H726,$C:$C,0))+I726</f>
        <v>8550</v>
      </c>
      <c r="L726" s="14">
        <f>VLOOKUP(K726,Наценка!$A$1:$B$8,2,1)</f>
        <v>1.2</v>
      </c>
      <c r="M726" s="56">
        <f>INDEX($M:$M,MATCH($H726,$C:$C,0))+I726*$M$2</f>
        <v>10320</v>
      </c>
      <c r="N726" s="57">
        <f t="shared" si="92"/>
        <v>10390</v>
      </c>
      <c r="O726" s="72">
        <f>VLOOKUP($B726,'Выгр Торг'!$B:$P,O$1,0)</f>
        <v>8550</v>
      </c>
      <c r="P726" s="72">
        <f>VLOOKUP($B726,'Выгр Торг'!$B:$P,P$1,0)</f>
        <v>10590</v>
      </c>
      <c r="Q726" s="42">
        <f t="shared" si="93"/>
        <v>0</v>
      </c>
      <c r="R726" s="42">
        <f t="shared" si="94"/>
        <v>200</v>
      </c>
      <c r="S726" s="85">
        <f t="shared" si="91"/>
        <v>10390</v>
      </c>
      <c r="T726" s="60" t="str">
        <f>IFERROR(VLOOKUP($B726,'Из ГУГЛа'!$B:$G,4,0)*U726+V726,VLOOKUP($B726,'Из ГУГЛа'!$B:$G,4,0))</f>
        <v/>
      </c>
      <c r="U726" s="15">
        <v>1</v>
      </c>
      <c r="V726" s="59"/>
      <c r="W726" s="74">
        <f t="shared" si="95"/>
        <v>0.21520467836257318</v>
      </c>
      <c r="X726" s="74" t="str">
        <f t="shared" si="96"/>
        <v/>
      </c>
      <c r="Y726" s="74" t="str">
        <f t="shared" si="97"/>
        <v/>
      </c>
      <c r="Z726" s="78" t="s">
        <v>2579</v>
      </c>
    </row>
    <row r="727" spans="1:28" ht="60" x14ac:dyDescent="0.25">
      <c r="A727" s="71" t="str">
        <f>INDEX('Выгр Торг'!$A:$A,MATCH($B727,'Выгр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7" s="88">
        <v>137833</v>
      </c>
      <c r="C727" s="72">
        <f>VLOOKUP($B727,'Выгр Торг'!$B:$P,C$1,0)</f>
        <v>89167</v>
      </c>
      <c r="D727" s="71" t="str">
        <f>VLOOKUP($B727,'Выгр Торг'!$B:$P,D$1,0)</f>
        <v>Боковые зеркала "АТП" в стиле Mercedes-Benz (с электроприводом, повторителем и обогревом) для Лада Нива 4x4, Нива 4x4 Урбан (В цвет, Океан (темно-синий, 449))</v>
      </c>
      <c r="E727" s="72" t="str">
        <f>VLOOKUP($B727,'Выгр Торг'!$B:$P,E$1,0)</f>
        <v>Y</v>
      </c>
      <c r="F727" s="72" t="str">
        <f>VLOOKUP($B727,'Выгр Торг'!$B:$P,F$1,0)</f>
        <v>0</v>
      </c>
      <c r="G727" s="36" t="s">
        <v>2582</v>
      </c>
      <c r="H727" s="28">
        <v>69583</v>
      </c>
      <c r="I727" s="53">
        <f>INDEX($I:$I,MATCH($H727,$C:$C,0))</f>
        <v>600</v>
      </c>
      <c r="J727" s="5" t="s">
        <v>3410</v>
      </c>
      <c r="K727" s="56">
        <f>INDEX($K:$K,MATCH($H727,$C:$C,0))+I727</f>
        <v>8550</v>
      </c>
      <c r="L727" s="14">
        <f>VLOOKUP(K727,Наценка!$A$1:$B$8,2,1)</f>
        <v>1.2</v>
      </c>
      <c r="M727" s="56">
        <f>INDEX($M:$M,MATCH($H727,$C:$C,0))+I727*$M$2</f>
        <v>10320</v>
      </c>
      <c r="N727" s="57">
        <f t="shared" si="92"/>
        <v>10390</v>
      </c>
      <c r="O727" s="72">
        <f>VLOOKUP($B727,'Выгр Торг'!$B:$P,O$1,0)</f>
        <v>8550</v>
      </c>
      <c r="P727" s="72">
        <f>VLOOKUP($B727,'Выгр Торг'!$B:$P,P$1,0)</f>
        <v>10590</v>
      </c>
      <c r="Q727" s="42">
        <f t="shared" si="93"/>
        <v>0</v>
      </c>
      <c r="R727" s="42">
        <f t="shared" si="94"/>
        <v>200</v>
      </c>
      <c r="S727" s="85">
        <f t="shared" si="91"/>
        <v>10390</v>
      </c>
      <c r="T727" s="60" t="str">
        <f>IFERROR(VLOOKUP($B727,'Из ГУГЛа'!$B:$G,4,0)*U727+V727,VLOOKUP($B727,'Из ГУГЛа'!$B:$G,4,0))</f>
        <v/>
      </c>
      <c r="U727" s="15">
        <v>1</v>
      </c>
      <c r="V727" s="59"/>
      <c r="W727" s="74">
        <f t="shared" si="95"/>
        <v>0.21520467836257318</v>
      </c>
      <c r="X727" s="74" t="str">
        <f t="shared" si="96"/>
        <v/>
      </c>
      <c r="Y727" s="74" t="str">
        <f t="shared" si="97"/>
        <v/>
      </c>
      <c r="Z727" s="78" t="s">
        <v>2579</v>
      </c>
    </row>
    <row r="728" spans="1:28" ht="60" x14ac:dyDescent="0.25">
      <c r="A728" s="71" t="str">
        <f>INDEX('Выгр Торг'!$A:$A,MATCH($B728,'Выгр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8" s="88">
        <v>137834</v>
      </c>
      <c r="C728" s="72">
        <f>VLOOKUP($B728,'Выгр Торг'!$B:$P,C$1,0)</f>
        <v>89168</v>
      </c>
      <c r="D728" s="71" t="str">
        <f>VLOOKUP($B728,'Выгр Торг'!$B:$P,D$1,0)</f>
        <v>Боковые зеркала "АТП" в стиле Mercedes-Benz (с электроприводом, повторителем и обогревом) для Лада Нива 4x4, Нива 4x4 Урбан (В цвет, Пантера (черная база, 672))</v>
      </c>
      <c r="E728" s="72" t="str">
        <f>VLOOKUP($B728,'Выгр Торг'!$B:$P,E$1,0)</f>
        <v>Y</v>
      </c>
      <c r="F728" s="72" t="str">
        <f>VLOOKUP($B728,'Выгр Торг'!$B:$P,F$1,0)</f>
        <v>0</v>
      </c>
      <c r="G728" s="36" t="s">
        <v>2582</v>
      </c>
      <c r="H728" s="28">
        <v>69583</v>
      </c>
      <c r="I728" s="53">
        <f>INDEX($I:$I,MATCH($H728,$C:$C,0))</f>
        <v>600</v>
      </c>
      <c r="J728" s="5" t="s">
        <v>3410</v>
      </c>
      <c r="K728" s="56">
        <f>INDEX($K:$K,MATCH($H728,$C:$C,0))+I728</f>
        <v>8550</v>
      </c>
      <c r="L728" s="14">
        <f>VLOOKUP(K728,Наценка!$A$1:$B$8,2,1)</f>
        <v>1.2</v>
      </c>
      <c r="M728" s="56">
        <f>INDEX($M:$M,MATCH($H728,$C:$C,0))+I728*$M$2</f>
        <v>10320</v>
      </c>
      <c r="N728" s="57">
        <f t="shared" si="92"/>
        <v>10390</v>
      </c>
      <c r="O728" s="72">
        <f>VLOOKUP($B728,'Выгр Торг'!$B:$P,O$1,0)</f>
        <v>8550</v>
      </c>
      <c r="P728" s="72">
        <f>VLOOKUP($B728,'Выгр Торг'!$B:$P,P$1,0)</f>
        <v>10590</v>
      </c>
      <c r="Q728" s="42">
        <f t="shared" si="93"/>
        <v>0</v>
      </c>
      <c r="R728" s="42">
        <f t="shared" si="94"/>
        <v>200</v>
      </c>
      <c r="S728" s="85">
        <f t="shared" si="91"/>
        <v>10390</v>
      </c>
      <c r="T728" s="60" t="str">
        <f>IFERROR(VLOOKUP($B728,'Из ГУГЛа'!$B:$G,4,0)*U728+V728,VLOOKUP($B728,'Из ГУГЛа'!$B:$G,4,0))</f>
        <v/>
      </c>
      <c r="U728" s="15">
        <v>1</v>
      </c>
      <c r="V728" s="59"/>
      <c r="W728" s="74">
        <f t="shared" si="95"/>
        <v>0.21520467836257318</v>
      </c>
      <c r="X728" s="74" t="str">
        <f t="shared" si="96"/>
        <v/>
      </c>
      <c r="Y728" s="74" t="str">
        <f t="shared" si="97"/>
        <v/>
      </c>
      <c r="Z728" s="78" t="s">
        <v>2579</v>
      </c>
    </row>
    <row r="729" spans="1:28" ht="75" x14ac:dyDescent="0.25">
      <c r="A729" s="71" t="str">
        <f>INDEX('Выгр Торг'!$A:$A,MATCH($B729,'Выгр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29" s="88">
        <v>137835</v>
      </c>
      <c r="C729" s="72">
        <f>VLOOKUP($B729,'Выгр Торг'!$B:$P,C$1,0)</f>
        <v>89169</v>
      </c>
      <c r="D729" s="71" t="str">
        <f>VLOOKUP($B729,'Выгр Торг'!$B:$P,D$1,0)</f>
        <v>Боковые зеркала "АТП" в стиле Mercedes-Benz (с электроприводом, повторителем и обогревом) для Лада Нива 4x4, Нива 4x4 Урбан (В цвет, Сити (золотисто-коричневый, 231))</v>
      </c>
      <c r="E729" s="72" t="str">
        <f>VLOOKUP($B729,'Выгр Торг'!$B:$P,E$1,0)</f>
        <v>Y</v>
      </c>
      <c r="F729" s="72" t="str">
        <f>VLOOKUP($B729,'Выгр Торг'!$B:$P,F$1,0)</f>
        <v>0</v>
      </c>
      <c r="G729" s="36" t="s">
        <v>2582</v>
      </c>
      <c r="H729" s="28">
        <v>69583</v>
      </c>
      <c r="I729" s="53">
        <f>INDEX($I:$I,MATCH($H729,$C:$C,0))</f>
        <v>600</v>
      </c>
      <c r="J729" s="5" t="s">
        <v>3410</v>
      </c>
      <c r="K729" s="56">
        <f>INDEX($K:$K,MATCH($H729,$C:$C,0))+I729</f>
        <v>8550</v>
      </c>
      <c r="L729" s="14">
        <f>VLOOKUP(K729,Наценка!$A$1:$B$8,2,1)</f>
        <v>1.2</v>
      </c>
      <c r="M729" s="56">
        <f>INDEX($M:$M,MATCH($H729,$C:$C,0))+I729*$M$2</f>
        <v>10320</v>
      </c>
      <c r="N729" s="57">
        <f t="shared" si="92"/>
        <v>10390</v>
      </c>
      <c r="O729" s="72">
        <f>VLOOKUP($B729,'Выгр Торг'!$B:$P,O$1,0)</f>
        <v>8550</v>
      </c>
      <c r="P729" s="72">
        <f>VLOOKUP($B729,'Выгр Торг'!$B:$P,P$1,0)</f>
        <v>10590</v>
      </c>
      <c r="Q729" s="42">
        <f t="shared" si="93"/>
        <v>0</v>
      </c>
      <c r="R729" s="42">
        <f t="shared" si="94"/>
        <v>200</v>
      </c>
      <c r="S729" s="85">
        <f t="shared" si="91"/>
        <v>10390</v>
      </c>
      <c r="T729" s="60" t="str">
        <f>IFERROR(VLOOKUP($B729,'Из ГУГЛа'!$B:$G,4,0)*U729+V729,VLOOKUP($B729,'Из ГУГЛа'!$B:$G,4,0))</f>
        <v/>
      </c>
      <c r="U729" s="15">
        <v>1</v>
      </c>
      <c r="V729" s="59"/>
      <c r="W729" s="74">
        <f t="shared" si="95"/>
        <v>0.21520467836257318</v>
      </c>
      <c r="X729" s="74" t="str">
        <f t="shared" si="96"/>
        <v/>
      </c>
      <c r="Y729" s="74" t="str">
        <f t="shared" si="97"/>
        <v/>
      </c>
      <c r="Z729" s="78" t="s">
        <v>2579</v>
      </c>
    </row>
    <row r="730" spans="1:28" ht="60" x14ac:dyDescent="0.25">
      <c r="A730" s="71" t="str">
        <f>INDEX('Выгр Торг'!$A:$A,MATCH($B730,'Выгр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30" s="88">
        <v>137836</v>
      </c>
      <c r="C730" s="72">
        <f>VLOOKUP($B730,'Выгр Торг'!$B:$P,C$1,0)</f>
        <v>89170</v>
      </c>
      <c r="D730" s="71" t="str">
        <f>VLOOKUP($B730,'Выгр Торг'!$B:$P,D$1,0)</f>
        <v>Боковые зеркала "АТП" в стиле Mercedes-Benz (с электроприводом, повторителем и обогревом) для Лада Нива 4x4, Нива 4x4 Урбан (В цвет, Терра (коричневый, 507))</v>
      </c>
      <c r="E730" s="72" t="str">
        <f>VLOOKUP($B730,'Выгр Торг'!$B:$P,E$1,0)</f>
        <v>Y</v>
      </c>
      <c r="F730" s="72" t="str">
        <f>VLOOKUP($B730,'Выгр Торг'!$B:$P,F$1,0)</f>
        <v>0</v>
      </c>
      <c r="G730" s="36" t="s">
        <v>2582</v>
      </c>
      <c r="H730" s="28">
        <v>69583</v>
      </c>
      <c r="I730" s="53">
        <f>INDEX($I:$I,MATCH($H730,$C:$C,0))</f>
        <v>600</v>
      </c>
      <c r="J730" s="5" t="s">
        <v>3410</v>
      </c>
      <c r="K730" s="56">
        <f>INDEX($K:$K,MATCH($H730,$C:$C,0))+I730</f>
        <v>8550</v>
      </c>
      <c r="L730" s="14">
        <f>VLOOKUP(K730,Наценка!$A$1:$B$8,2,1)</f>
        <v>1.2</v>
      </c>
      <c r="M730" s="56">
        <f>INDEX($M:$M,MATCH($H730,$C:$C,0))+I730*$M$2</f>
        <v>10320</v>
      </c>
      <c r="N730" s="57">
        <f t="shared" si="92"/>
        <v>10390</v>
      </c>
      <c r="O730" s="72">
        <f>VLOOKUP($B730,'Выгр Торг'!$B:$P,O$1,0)</f>
        <v>8550</v>
      </c>
      <c r="P730" s="72">
        <f>VLOOKUP($B730,'Выгр Торг'!$B:$P,P$1,0)</f>
        <v>10590</v>
      </c>
      <c r="Q730" s="42">
        <f t="shared" si="93"/>
        <v>0</v>
      </c>
      <c r="R730" s="42">
        <f t="shared" si="94"/>
        <v>200</v>
      </c>
      <c r="S730" s="85">
        <f t="shared" si="91"/>
        <v>10390</v>
      </c>
      <c r="T730" s="60" t="str">
        <f>IFERROR(VLOOKUP($B730,'Из ГУГЛа'!$B:$G,4,0)*U730+V730,VLOOKUP($B730,'Из ГУГЛа'!$B:$G,4,0))</f>
        <v/>
      </c>
      <c r="U730" s="15">
        <v>1</v>
      </c>
      <c r="V730" s="59"/>
      <c r="W730" s="74">
        <f t="shared" si="95"/>
        <v>0.21520467836257318</v>
      </c>
      <c r="X730" s="74" t="str">
        <f t="shared" si="96"/>
        <v/>
      </c>
      <c r="Y730" s="74" t="str">
        <f t="shared" si="97"/>
        <v/>
      </c>
      <c r="Z730" s="78" t="s">
        <v>2579</v>
      </c>
    </row>
    <row r="731" spans="1:28" ht="60" x14ac:dyDescent="0.25">
      <c r="A731" s="71" t="str">
        <f>INDEX('Выгр Торг'!$A:$A,MATCH($B731,'Выгр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31" s="88">
        <v>137837</v>
      </c>
      <c r="C731" s="72">
        <f>VLOOKUP($B731,'Выгр Торг'!$B:$P,C$1,0)</f>
        <v>69584</v>
      </c>
      <c r="D731" s="71" t="str">
        <f>VLOOKUP($B731,'Выгр Торг'!$B:$P,D$1,0)</f>
        <v>Боковые зеркала "АТП" в стиле Mercedes-Benz (с электроприводом, повторителем и обогревом) для Лада Нива 4x4, Нива 4x4 Урбан (В цвет, Уточнить у менеджера)</v>
      </c>
      <c r="E731" s="72" t="str">
        <f>VLOOKUP($B731,'Выгр Торг'!$B:$P,E$1,0)</f>
        <v>Y</v>
      </c>
      <c r="F731" s="72" t="str">
        <f>VLOOKUP($B731,'Выгр Торг'!$B:$P,F$1,0)</f>
        <v>0</v>
      </c>
      <c r="G731" s="36" t="s">
        <v>2582</v>
      </c>
      <c r="H731" s="28">
        <v>69583</v>
      </c>
      <c r="I731" s="53">
        <f>INDEX($I:$I,MATCH($H731,$C:$C,0))</f>
        <v>600</v>
      </c>
      <c r="J731" s="5" t="s">
        <v>3410</v>
      </c>
      <c r="K731" s="56">
        <f>INDEX($K:$K,MATCH($H731,$C:$C,0))+I731</f>
        <v>8550</v>
      </c>
      <c r="L731" s="14">
        <f>VLOOKUP(K731,Наценка!$A$1:$B$8,2,1)</f>
        <v>1.2</v>
      </c>
      <c r="M731" s="56">
        <f>INDEX($M:$M,MATCH($H731,$C:$C,0))+I731*$M$2</f>
        <v>10320</v>
      </c>
      <c r="N731" s="57">
        <f t="shared" si="92"/>
        <v>10390</v>
      </c>
      <c r="O731" s="72">
        <f>VLOOKUP($B731,'Выгр Торг'!$B:$P,O$1,0)</f>
        <v>8550</v>
      </c>
      <c r="P731" s="72">
        <f>VLOOKUP($B731,'Выгр Торг'!$B:$P,P$1,0)</f>
        <v>10590</v>
      </c>
      <c r="Q731" s="42">
        <f t="shared" si="93"/>
        <v>0</v>
      </c>
      <c r="R731" s="42">
        <f t="shared" si="94"/>
        <v>200</v>
      </c>
      <c r="S731" s="85">
        <f t="shared" si="91"/>
        <v>10390</v>
      </c>
      <c r="T731" s="60" t="str">
        <f>IFERROR(VLOOKUP($B731,'Из ГУГЛа'!$B:$G,4,0)*U731+V731,VLOOKUP($B731,'Из ГУГЛа'!$B:$G,4,0))</f>
        <v/>
      </c>
      <c r="U731" s="15">
        <v>1</v>
      </c>
      <c r="V731" s="59"/>
      <c r="W731" s="74">
        <f t="shared" si="95"/>
        <v>0.21520467836257318</v>
      </c>
      <c r="X731" s="74" t="str">
        <f t="shared" si="96"/>
        <v/>
      </c>
      <c r="Y731" s="74" t="str">
        <f t="shared" si="97"/>
        <v/>
      </c>
      <c r="Z731" s="78" t="s">
        <v>2579</v>
      </c>
    </row>
    <row r="732" spans="1:28" ht="75" x14ac:dyDescent="0.25">
      <c r="A732" s="71" t="str">
        <f>INDEX('Выгр Торг'!$A:$A,MATCH($B732,'Выгр Торг'!$B:$B,0))</f>
        <v>Боковые зеркала "АТП" в стиле Mercedes-Benz (с электроприводом, повторителем и обогревом) для Лада Нива 4x4, Нива 4x4 Урбан</v>
      </c>
      <c r="B732" s="88">
        <v>137838</v>
      </c>
      <c r="C732" s="72">
        <f>VLOOKUP($B732,'Выгр Торг'!$B:$P,C$1,0)</f>
        <v>89171</v>
      </c>
      <c r="D732" s="71" t="str">
        <f>VLOOKUP($B732,'Выгр Торг'!$B:$P,D$1,0)</f>
        <v>Боковые зеркала "АТП" в стиле Mercedes-Benz (с электроприводом, повторителем и обогревом) для Лада Нива 4x4, Нива 4x4 Урбан (В цвет, Яшма (темно-вишневый, 140))</v>
      </c>
      <c r="E732" s="72" t="str">
        <f>VLOOKUP($B732,'Выгр Торг'!$B:$P,E$1,0)</f>
        <v>Y</v>
      </c>
      <c r="F732" s="72" t="str">
        <f>VLOOKUP($B732,'Выгр Торг'!$B:$P,F$1,0)</f>
        <v>0</v>
      </c>
      <c r="G732" s="36" t="s">
        <v>2582</v>
      </c>
      <c r="H732" s="28">
        <v>69583</v>
      </c>
      <c r="I732" s="53">
        <f>INDEX($I:$I,MATCH($H732,$C:$C,0))</f>
        <v>600</v>
      </c>
      <c r="J732" s="5" t="s">
        <v>3410</v>
      </c>
      <c r="K732" s="56">
        <f>INDEX($K:$K,MATCH($H732,$C:$C,0))+I732</f>
        <v>8550</v>
      </c>
      <c r="L732" s="14">
        <f>VLOOKUP(K732,Наценка!$A$1:$B$8,2,1)</f>
        <v>1.2</v>
      </c>
      <c r="M732" s="56">
        <f>INDEX($M:$M,MATCH($H732,$C:$C,0))+I732*$M$2</f>
        <v>10320</v>
      </c>
      <c r="N732" s="57">
        <f t="shared" si="92"/>
        <v>10390</v>
      </c>
      <c r="O732" s="72">
        <f>VLOOKUP($B732,'Выгр Торг'!$B:$P,O$1,0)</f>
        <v>8550</v>
      </c>
      <c r="P732" s="72">
        <f>VLOOKUP($B732,'Выгр Торг'!$B:$P,P$1,0)</f>
        <v>10590</v>
      </c>
      <c r="Q732" s="42">
        <f t="shared" si="93"/>
        <v>0</v>
      </c>
      <c r="R732" s="42">
        <f t="shared" si="94"/>
        <v>200</v>
      </c>
      <c r="S732" s="85">
        <f t="shared" si="91"/>
        <v>10390</v>
      </c>
      <c r="T732" s="60" t="str">
        <f>IFERROR(VLOOKUP($B732,'Из ГУГЛа'!$B:$G,4,0)*U732+V732,VLOOKUP($B732,'Из ГУГЛа'!$B:$G,4,0))</f>
        <v/>
      </c>
      <c r="U732" s="15">
        <v>1</v>
      </c>
      <c r="V732" s="59"/>
      <c r="W732" s="74">
        <f t="shared" si="95"/>
        <v>0.21520467836257318</v>
      </c>
      <c r="X732" s="74" t="str">
        <f t="shared" si="96"/>
        <v/>
      </c>
      <c r="Y732" s="74" t="str">
        <f t="shared" si="97"/>
        <v/>
      </c>
      <c r="Z732" s="78" t="s">
        <v>2579</v>
      </c>
    </row>
    <row r="733" spans="1:28" ht="105" x14ac:dyDescent="0.25">
      <c r="A733" s="71" t="str">
        <f>INDEX('Выгр Торг'!$A:$A,MATCH($B733,'Выгр Торг'!$B:$B,0))</f>
        <v>Боковые зеркала "АТП" в стиле Mercedes-Benz, с 1-м повторителем (механическая регулировка) для ВАЗ 2108-21099, 2113-2115</v>
      </c>
      <c r="B733" s="88">
        <v>137849</v>
      </c>
      <c r="C733" s="72">
        <f>VLOOKUP($B733,'Выгр Торг'!$B:$P,C$1,0)</f>
        <v>71146</v>
      </c>
      <c r="D733" s="71" t="str">
        <f>VLOOKUP($B733,'Выгр Торг'!$B:$P,D$1,0)</f>
        <v>Боковые зеркала "АТП" в стиле Mercedes-Benz, с 1-м повторителем (механическая регулировка) для ВАЗ 2108-21099, 2113-2115 (Без вежливой подсветки, Без обогрева, Без электроскладывания)</v>
      </c>
      <c r="E733" s="72" t="str">
        <f>VLOOKUP($B733,'Выгр Торг'!$B:$P,E$1,0)</f>
        <v>Y</v>
      </c>
      <c r="F733" s="72" t="str">
        <f>VLOOKUP($B733,'Выгр Торг'!$B:$P,F$1,0)</f>
        <v>1ск1</v>
      </c>
      <c r="G733" s="36" t="s">
        <v>1442</v>
      </c>
      <c r="H733" s="33"/>
      <c r="I733" s="54" t="s">
        <v>2590</v>
      </c>
      <c r="J733" s="5" t="s">
        <v>3410</v>
      </c>
      <c r="K733" s="73">
        <f t="shared" ref="K733:K796" si="98">O733</f>
        <v>2600</v>
      </c>
      <c r="L733" s="14">
        <f>VLOOKUP(K733,Наценка!$A$1:$B$8,2,1)</f>
        <v>1.4</v>
      </c>
      <c r="M733" s="92">
        <f>Z733-100</f>
        <v>3690</v>
      </c>
      <c r="N733" s="57">
        <f t="shared" si="92"/>
        <v>3690</v>
      </c>
      <c r="O733" s="72">
        <f>VLOOKUP($B733,'Выгр Торг'!$B:$P,O$1,0)</f>
        <v>2600</v>
      </c>
      <c r="P733" s="72">
        <f>VLOOKUP($B733,'Выгр Торг'!$B:$P,P$1,0)</f>
        <v>3790</v>
      </c>
      <c r="Q733" s="42">
        <f t="shared" si="93"/>
        <v>0</v>
      </c>
      <c r="R733" s="42">
        <f t="shared" si="94"/>
        <v>100</v>
      </c>
      <c r="S733" s="85">
        <f t="shared" si="91"/>
        <v>3690</v>
      </c>
      <c r="T733" s="60">
        <f>IFERROR(VLOOKUP($B733,'Из ГУГЛа'!$B:$G,4,0)*U733+V733,VLOOKUP($B733,'Из ГУГЛа'!$B:$G,4,0))</f>
        <v>3790</v>
      </c>
      <c r="U733" s="15">
        <v>1</v>
      </c>
      <c r="V733" s="59"/>
      <c r="W733" s="74">
        <f t="shared" si="95"/>
        <v>0.4192307692307693</v>
      </c>
      <c r="X733" s="74">
        <f t="shared" si="96"/>
        <v>2.6385224274406333E-2</v>
      </c>
      <c r="Y733" s="74">
        <f t="shared" si="97"/>
        <v>0.45769230769230762</v>
      </c>
      <c r="Z733" s="79">
        <v>3790</v>
      </c>
      <c r="AB733" s="20" t="s">
        <v>2614</v>
      </c>
    </row>
    <row r="734" spans="1:28" ht="105" x14ac:dyDescent="0.25">
      <c r="A734" s="71" t="str">
        <f>INDEX('Выгр Торг'!$A:$A,MATCH($B734,'Выгр Торг'!$B:$B,0))</f>
        <v>Боковые зеркала "АТП" в стиле Mercedes-Benz, с 1-м повторителем (механическая регулировка) для ВАЗ 2108-21099, 2113-2115</v>
      </c>
      <c r="B734" s="88">
        <v>137850</v>
      </c>
      <c r="C734" s="72">
        <f>VLOOKUP($B734,'Выгр Торг'!$B:$P,C$1,0)</f>
        <v>71147</v>
      </c>
      <c r="D734" s="71" t="str">
        <f>VLOOKUP($B734,'Выгр Торг'!$B:$P,D$1,0)</f>
        <v>Боковые зеркала "АТП" в стиле Mercedes-Benz, с 1-м повторителем (механическая регулировка) для ВАЗ 2108-21099, 2113-2115 (Без вежливой подсветки, Без обогрева, С электроскладыванием)</v>
      </c>
      <c r="E734" s="72" t="str">
        <f>VLOOKUP($B734,'Выгр Торг'!$B:$P,E$1,0)</f>
        <v>Y</v>
      </c>
      <c r="F734" s="72" t="str">
        <f>VLOOKUP($B734,'Выгр Торг'!$B:$P,F$1,0)</f>
        <v>1ск2</v>
      </c>
      <c r="G734" s="36" t="s">
        <v>1446</v>
      </c>
      <c r="H734" s="33"/>
      <c r="I734" s="54" t="s">
        <v>2590</v>
      </c>
      <c r="J734" s="5" t="s">
        <v>3410</v>
      </c>
      <c r="K734" s="73">
        <f t="shared" si="98"/>
        <v>3000</v>
      </c>
      <c r="L734" s="14">
        <f>VLOOKUP(K734,Наценка!$A$1:$B$8,2,1)</f>
        <v>1.4</v>
      </c>
      <c r="M734" s="83">
        <f t="shared" ref="M734:M796" si="99">K734*L734</f>
        <v>4200</v>
      </c>
      <c r="N734" s="57">
        <f t="shared" si="92"/>
        <v>4190</v>
      </c>
      <c r="O734" s="72">
        <f>VLOOKUP($B734,'Выгр Торг'!$B:$P,O$1,0)</f>
        <v>3000</v>
      </c>
      <c r="P734" s="72">
        <f>VLOOKUP($B734,'Выгр Торг'!$B:$P,P$1,0)</f>
        <v>4290</v>
      </c>
      <c r="Q734" s="42">
        <f t="shared" si="93"/>
        <v>0</v>
      </c>
      <c r="R734" s="42">
        <f t="shared" si="94"/>
        <v>100</v>
      </c>
      <c r="S734" s="85">
        <f t="shared" si="91"/>
        <v>4190</v>
      </c>
      <c r="T734" s="60" t="str">
        <f>IFERROR(VLOOKUP($B734,'Из ГУГЛа'!$B:$G,4,0)*U734+V734,VLOOKUP($B734,'Из ГУГЛа'!$B:$G,4,0))</f>
        <v/>
      </c>
      <c r="U734" s="15">
        <v>1</v>
      </c>
      <c r="V734" s="59"/>
      <c r="W734" s="74">
        <f t="shared" si="95"/>
        <v>0.39666666666666672</v>
      </c>
      <c r="X734" s="74" t="str">
        <f t="shared" si="96"/>
        <v/>
      </c>
      <c r="Y734" s="74" t="str">
        <f t="shared" si="97"/>
        <v/>
      </c>
      <c r="Z734" s="78" t="s">
        <v>2579</v>
      </c>
    </row>
    <row r="735" spans="1:28" ht="105" x14ac:dyDescent="0.25">
      <c r="A735" s="71" t="str">
        <f>INDEX('Выгр Торг'!$A:$A,MATCH($B735,'Выгр Торг'!$B:$B,0))</f>
        <v>Боковые зеркала "АТП" в стиле Mercedes-Benz, с 1-м повторителем (механическая регулировка) для ВАЗ 2108-21099, 2113-2115</v>
      </c>
      <c r="B735" s="88">
        <v>137851</v>
      </c>
      <c r="C735" s="72">
        <f>VLOOKUP($B735,'Выгр Торг'!$B:$P,C$1,0)</f>
        <v>71144</v>
      </c>
      <c r="D735" s="71" t="str">
        <f>VLOOKUP($B735,'Выгр Торг'!$B:$P,D$1,0)</f>
        <v>Боковые зеркала "АТП" в стиле Mercedes-Benz, с 1-м повторителем (механическая регулировка) для ВАЗ 2108-21099, 2113-2115 (Без вежливой подсветки, С обогревом, Без электроскладывания)</v>
      </c>
      <c r="E735" s="72" t="str">
        <f>VLOOKUP($B735,'Выгр Торг'!$B:$P,E$1,0)</f>
        <v>Y</v>
      </c>
      <c r="F735" s="72" t="str">
        <f>VLOOKUP($B735,'Выгр Торг'!$B:$P,F$1,0)</f>
        <v>1</v>
      </c>
      <c r="G735" s="36" t="s">
        <v>1443</v>
      </c>
      <c r="H735" s="33"/>
      <c r="I735" s="54" t="s">
        <v>2590</v>
      </c>
      <c r="J735" s="5" t="s">
        <v>3410</v>
      </c>
      <c r="K735" s="73">
        <f t="shared" si="98"/>
        <v>2750</v>
      </c>
      <c r="L735" s="14">
        <f>VLOOKUP(K735,Наценка!$A$1:$B$8,2,1)</f>
        <v>1.4</v>
      </c>
      <c r="M735" s="92">
        <f>Z735-100</f>
        <v>4090</v>
      </c>
      <c r="N735" s="57">
        <f t="shared" si="92"/>
        <v>4090</v>
      </c>
      <c r="O735" s="72">
        <f>VLOOKUP($B735,'Выгр Торг'!$B:$P,O$1,0)</f>
        <v>2750</v>
      </c>
      <c r="P735" s="72">
        <f>VLOOKUP($B735,'Выгр Торг'!$B:$P,P$1,0)</f>
        <v>4190</v>
      </c>
      <c r="Q735" s="42">
        <f t="shared" si="93"/>
        <v>0</v>
      </c>
      <c r="R735" s="42">
        <f t="shared" si="94"/>
        <v>100</v>
      </c>
      <c r="S735" s="85">
        <f t="shared" si="91"/>
        <v>4090</v>
      </c>
      <c r="T735" s="60">
        <f>IFERROR(VLOOKUP($B735,'Из ГУГЛа'!$B:$G,4,0)*U735+V735,VLOOKUP($B735,'Из ГУГЛа'!$B:$G,4,0))</f>
        <v>4190</v>
      </c>
      <c r="U735" s="15">
        <v>1</v>
      </c>
      <c r="V735" s="59"/>
      <c r="W735" s="74">
        <f t="shared" si="95"/>
        <v>0.4872727272727273</v>
      </c>
      <c r="X735" s="74">
        <f t="shared" si="96"/>
        <v>2.386634844868735E-2</v>
      </c>
      <c r="Y735" s="74">
        <f t="shared" si="97"/>
        <v>0.52363636363636368</v>
      </c>
      <c r="Z735" s="79">
        <v>4190</v>
      </c>
      <c r="AB735" s="20" t="s">
        <v>2615</v>
      </c>
    </row>
    <row r="736" spans="1:28" ht="105" x14ac:dyDescent="0.25">
      <c r="A736" s="71" t="str">
        <f>INDEX('Выгр Торг'!$A:$A,MATCH($B736,'Выгр Торг'!$B:$B,0))</f>
        <v>Боковые зеркала "АТП" в стиле Mercedes-Benz, с 1-м повторителем (механическая регулировка) для ВАЗ 2108-21099, 2113-2115</v>
      </c>
      <c r="B736" s="88">
        <v>137852</v>
      </c>
      <c r="C736" s="72">
        <f>VLOOKUP($B736,'Выгр Торг'!$B:$P,C$1,0)</f>
        <v>71145</v>
      </c>
      <c r="D736" s="71" t="str">
        <f>VLOOKUP($B736,'Выгр Торг'!$B:$P,D$1,0)</f>
        <v>Боковые зеркала "АТП" в стиле Mercedes-Benz, с 1-м повторителем (механическая регулировка) для ВАЗ 2108-21099, 2113-2115 (Без вежливой подсветки, С обогревом, С электроскладыванием)</v>
      </c>
      <c r="E736" s="72" t="str">
        <f>VLOOKUP($B736,'Выгр Торг'!$B:$P,E$1,0)</f>
        <v>Y</v>
      </c>
      <c r="F736" s="72" t="str">
        <f>VLOOKUP($B736,'Выгр Торг'!$B:$P,F$1,0)</f>
        <v>1</v>
      </c>
      <c r="G736" s="36" t="s">
        <v>1447</v>
      </c>
      <c r="H736" s="33"/>
      <c r="I736" s="54" t="s">
        <v>2590</v>
      </c>
      <c r="J736" s="5" t="s">
        <v>3410</v>
      </c>
      <c r="K736" s="73">
        <f t="shared" si="98"/>
        <v>3200</v>
      </c>
      <c r="L736" s="14">
        <f>VLOOKUP(K736,Наценка!$A$1:$B$8,2,1)</f>
        <v>1.4</v>
      </c>
      <c r="M736" s="83">
        <f t="shared" si="99"/>
        <v>4480</v>
      </c>
      <c r="N736" s="57">
        <f t="shared" si="92"/>
        <v>4490</v>
      </c>
      <c r="O736" s="72">
        <f>VLOOKUP($B736,'Выгр Торг'!$B:$P,O$1,0)</f>
        <v>3200</v>
      </c>
      <c r="P736" s="72">
        <f>VLOOKUP($B736,'Выгр Торг'!$B:$P,P$1,0)</f>
        <v>4590</v>
      </c>
      <c r="Q736" s="42">
        <f t="shared" si="93"/>
        <v>0</v>
      </c>
      <c r="R736" s="42">
        <f t="shared" si="94"/>
        <v>100</v>
      </c>
      <c r="S736" s="85">
        <f t="shared" si="91"/>
        <v>4490</v>
      </c>
      <c r="T736" s="60" t="str">
        <f>IFERROR(VLOOKUP($B736,'Из ГУГЛа'!$B:$G,4,0)*U736+V736,VLOOKUP($B736,'Из ГУГЛа'!$B:$G,4,0))</f>
        <v/>
      </c>
      <c r="U736" s="15">
        <v>1</v>
      </c>
      <c r="V736" s="59"/>
      <c r="W736" s="74">
        <f t="shared" si="95"/>
        <v>0.40312499999999996</v>
      </c>
      <c r="X736" s="74" t="str">
        <f t="shared" si="96"/>
        <v/>
      </c>
      <c r="Y736" s="74" t="str">
        <f t="shared" si="97"/>
        <v/>
      </c>
      <c r="Z736" s="78" t="s">
        <v>2579</v>
      </c>
    </row>
    <row r="737" spans="1:28" ht="105" x14ac:dyDescent="0.25">
      <c r="A737" s="71" t="str">
        <f>INDEX('Выгр Торг'!$A:$A,MATCH($B737,'Выгр Торг'!$B:$B,0))</f>
        <v>Боковые зеркала "АТП" в стиле Mercedes-Benz, с 1-м повторителем (механическая регулировка) для ВАЗ 2108-21099, 2113-2115</v>
      </c>
      <c r="B737" s="88">
        <v>137853</v>
      </c>
      <c r="C737" s="72">
        <f>VLOOKUP($B737,'Выгр Торг'!$B:$P,C$1,0)</f>
        <v>71150</v>
      </c>
      <c r="D737" s="71" t="str">
        <f>VLOOKUP($B737,'Выгр Торг'!$B:$P,D$1,0)</f>
        <v>Боковые зеркала "АТП" в стиле Mercedes-Benz, с 1-м повторителем (механическая регулировка) для ВАЗ 2108-21099, 2113-2115 (С вежливой подсветкой, Без обогрева, Без электроскладывания)</v>
      </c>
      <c r="E737" s="72" t="str">
        <f>VLOOKUP($B737,'Выгр Торг'!$B:$P,E$1,0)</f>
        <v>Y</v>
      </c>
      <c r="F737" s="72" t="str">
        <f>VLOOKUP($B737,'Выгр Торг'!$B:$P,F$1,0)</f>
        <v>1</v>
      </c>
      <c r="G737" s="36" t="s">
        <v>1444</v>
      </c>
      <c r="H737" s="33"/>
      <c r="I737" s="54" t="s">
        <v>2590</v>
      </c>
      <c r="J737" s="5" t="s">
        <v>3410</v>
      </c>
      <c r="K737" s="73">
        <f t="shared" si="98"/>
        <v>2800</v>
      </c>
      <c r="L737" s="14">
        <f>VLOOKUP(K737,Наценка!$A$1:$B$8,2,1)</f>
        <v>1.4</v>
      </c>
      <c r="M737" s="92">
        <f>Z737-100</f>
        <v>4290</v>
      </c>
      <c r="N737" s="57">
        <f t="shared" si="92"/>
        <v>4290</v>
      </c>
      <c r="O737" s="72">
        <f>VLOOKUP($B737,'Выгр Торг'!$B:$P,O$1,0)</f>
        <v>2800</v>
      </c>
      <c r="P737" s="72">
        <f>VLOOKUP($B737,'Выгр Торг'!$B:$P,P$1,0)</f>
        <v>4390</v>
      </c>
      <c r="Q737" s="42">
        <f t="shared" si="93"/>
        <v>0</v>
      </c>
      <c r="R737" s="42">
        <f t="shared" si="94"/>
        <v>100</v>
      </c>
      <c r="S737" s="85">
        <f t="shared" si="91"/>
        <v>4290</v>
      </c>
      <c r="T737" s="60">
        <f>IFERROR(VLOOKUP($B737,'Из ГУГЛа'!$B:$G,4,0)*U737+V737,VLOOKUP($B737,'Из ГУГЛа'!$B:$G,4,0))</f>
        <v>4390</v>
      </c>
      <c r="U737" s="15">
        <v>1</v>
      </c>
      <c r="V737" s="59">
        <v>600</v>
      </c>
      <c r="W737" s="74">
        <f t="shared" si="95"/>
        <v>0.53214285714285725</v>
      </c>
      <c r="X737" s="74">
        <f t="shared" si="96"/>
        <v>2.2779043280182234E-2</v>
      </c>
      <c r="Y737" s="74">
        <f t="shared" si="97"/>
        <v>0.56785714285714284</v>
      </c>
      <c r="Z737" s="79">
        <v>4390</v>
      </c>
      <c r="AB737" s="20" t="s">
        <v>2614</v>
      </c>
    </row>
    <row r="738" spans="1:28" ht="105" x14ac:dyDescent="0.25">
      <c r="A738" s="71" t="str">
        <f>INDEX('Выгр Торг'!$A:$A,MATCH($B738,'Выгр Торг'!$B:$B,0))</f>
        <v>Боковые зеркала "АТП" в стиле Mercedes-Benz, с 1-м повторителем (механическая регулировка) для ВАЗ 2108-21099, 2113-2115</v>
      </c>
      <c r="B738" s="88">
        <v>137854</v>
      </c>
      <c r="C738" s="72">
        <f>VLOOKUP($B738,'Выгр Торг'!$B:$P,C$1,0)</f>
        <v>71151</v>
      </c>
      <c r="D738" s="71" t="str">
        <f>VLOOKUP($B738,'Выгр Торг'!$B:$P,D$1,0)</f>
        <v>Боковые зеркала "АТП" в стиле Mercedes-Benz, с 1-м повторителем (механическая регулировка) для ВАЗ 2108-21099, 2113-2115 (С вежливой подсветкой, Без обогрева, С электроскладыванием)</v>
      </c>
      <c r="E738" s="72" t="str">
        <f>VLOOKUP($B738,'Выгр Торг'!$B:$P,E$1,0)</f>
        <v>Y</v>
      </c>
      <c r="F738" s="72" t="str">
        <f>VLOOKUP($B738,'Выгр Торг'!$B:$P,F$1,0)</f>
        <v>1</v>
      </c>
      <c r="G738" s="36" t="s">
        <v>1448</v>
      </c>
      <c r="H738" s="33"/>
      <c r="I738" s="54" t="s">
        <v>2590</v>
      </c>
      <c r="J738" s="5" t="s">
        <v>3410</v>
      </c>
      <c r="K738" s="73">
        <f t="shared" si="98"/>
        <v>3200</v>
      </c>
      <c r="L738" s="14">
        <f>VLOOKUP(K738,Наценка!$A$1:$B$8,2,1)</f>
        <v>1.4</v>
      </c>
      <c r="M738" s="83">
        <f t="shared" si="99"/>
        <v>4480</v>
      </c>
      <c r="N738" s="57">
        <f t="shared" si="92"/>
        <v>4490</v>
      </c>
      <c r="O738" s="72">
        <f>VLOOKUP($B738,'Выгр Торг'!$B:$P,O$1,0)</f>
        <v>3200</v>
      </c>
      <c r="P738" s="72">
        <f>VLOOKUP($B738,'Выгр Торг'!$B:$P,P$1,0)</f>
        <v>4590</v>
      </c>
      <c r="Q738" s="42">
        <f t="shared" si="93"/>
        <v>0</v>
      </c>
      <c r="R738" s="42">
        <f t="shared" si="94"/>
        <v>100</v>
      </c>
      <c r="S738" s="85">
        <f t="shared" si="91"/>
        <v>4490</v>
      </c>
      <c r="T738" s="60" t="str">
        <f>IFERROR(VLOOKUP($B738,'Из ГУГЛа'!$B:$G,4,0)*U738+V738,VLOOKUP($B738,'Из ГУГЛа'!$B:$G,4,0))</f>
        <v/>
      </c>
      <c r="U738" s="15">
        <v>1</v>
      </c>
      <c r="V738" s="59"/>
      <c r="W738" s="74">
        <f t="shared" si="95"/>
        <v>0.40312499999999996</v>
      </c>
      <c r="X738" s="74" t="str">
        <f t="shared" si="96"/>
        <v/>
      </c>
      <c r="Y738" s="74" t="str">
        <f t="shared" si="97"/>
        <v/>
      </c>
      <c r="Z738" s="78" t="s">
        <v>2579</v>
      </c>
    </row>
    <row r="739" spans="1:28" ht="105" x14ac:dyDescent="0.25">
      <c r="A739" s="71" t="str">
        <f>INDEX('Выгр Торг'!$A:$A,MATCH($B739,'Выгр Торг'!$B:$B,0))</f>
        <v>Боковые зеркала "АТП" в стиле Mercedes-Benz, с 1-м повторителем (механическая регулировка) для ВАЗ 2108-21099, 2113-2115</v>
      </c>
      <c r="B739" s="88">
        <v>137855</v>
      </c>
      <c r="C739" s="72">
        <f>VLOOKUP($B739,'Выгр Торг'!$B:$P,C$1,0)</f>
        <v>71148</v>
      </c>
      <c r="D739" s="71" t="str">
        <f>VLOOKUP($B739,'Выгр Торг'!$B:$P,D$1,0)</f>
        <v>Боковые зеркала "АТП" в стиле Mercedes-Benz, с 1-м повторителем (механическая регулировка) для ВАЗ 2108-21099, 2113-2115 (С вежливой подсветкой, С обогревом, Без электроскладывания)</v>
      </c>
      <c r="E739" s="72" t="str">
        <f>VLOOKUP($B739,'Выгр Торг'!$B:$P,E$1,0)</f>
        <v>Y</v>
      </c>
      <c r="F739" s="72" t="str">
        <f>VLOOKUP($B739,'Выгр Торг'!$B:$P,F$1,0)</f>
        <v>1</v>
      </c>
      <c r="G739" s="36" t="s">
        <v>1445</v>
      </c>
      <c r="H739" s="33"/>
      <c r="I739" s="54" t="s">
        <v>2590</v>
      </c>
      <c r="J739" s="5" t="s">
        <v>3410</v>
      </c>
      <c r="K739" s="73">
        <f t="shared" si="98"/>
        <v>2950</v>
      </c>
      <c r="L739" s="14">
        <f>VLOOKUP(K739,Наценка!$A$1:$B$8,2,1)</f>
        <v>1.4</v>
      </c>
      <c r="M739" s="92">
        <f>Z739-100</f>
        <v>4690</v>
      </c>
      <c r="N739" s="57">
        <f t="shared" si="92"/>
        <v>4690</v>
      </c>
      <c r="O739" s="72">
        <f>VLOOKUP($B739,'Выгр Торг'!$B:$P,O$1,0)</f>
        <v>2950</v>
      </c>
      <c r="P739" s="72">
        <f>VLOOKUP($B739,'Выгр Торг'!$B:$P,P$1,0)</f>
        <v>4790</v>
      </c>
      <c r="Q739" s="42">
        <f t="shared" si="93"/>
        <v>0</v>
      </c>
      <c r="R739" s="42">
        <f t="shared" si="94"/>
        <v>100</v>
      </c>
      <c r="S739" s="85">
        <f t="shared" si="91"/>
        <v>4690</v>
      </c>
      <c r="T739" s="60">
        <f>IFERROR(VLOOKUP($B739,'Из ГУГЛа'!$B:$G,4,0)*U739+V739,VLOOKUP($B739,'Из ГУГЛа'!$B:$G,4,0))</f>
        <v>4790</v>
      </c>
      <c r="U739" s="15">
        <v>1</v>
      </c>
      <c r="V739" s="59">
        <v>600</v>
      </c>
      <c r="W739" s="74">
        <f t="shared" si="95"/>
        <v>0.5898305084745763</v>
      </c>
      <c r="X739" s="74">
        <f t="shared" si="96"/>
        <v>2.0876826722338204E-2</v>
      </c>
      <c r="Y739" s="74">
        <f t="shared" si="97"/>
        <v>0.62372881355932197</v>
      </c>
      <c r="Z739" s="79">
        <v>4790</v>
      </c>
      <c r="AB739" s="20" t="s">
        <v>2615</v>
      </c>
    </row>
    <row r="740" spans="1:28" ht="105" x14ac:dyDescent="0.25">
      <c r="A740" s="71" t="str">
        <f>INDEX('Выгр Торг'!$A:$A,MATCH($B740,'Выгр Торг'!$B:$B,0))</f>
        <v>Боковые зеркала "АТП" в стиле Mercedes-Benz, с 1-м повторителем (механическая регулировка) для ВАЗ 2108-21099, 2113-2115</v>
      </c>
      <c r="B740" s="88">
        <v>137856</v>
      </c>
      <c r="C740" s="72">
        <f>VLOOKUP($B740,'Выгр Торг'!$B:$P,C$1,0)</f>
        <v>71149</v>
      </c>
      <c r="D740" s="71" t="str">
        <f>VLOOKUP($B740,'Выгр Торг'!$B:$P,D$1,0)</f>
        <v>Боковые зеркала "АТП" в стиле Mercedes-Benz, с 1-м повторителем (механическая регулировка) для ВАЗ 2108-21099, 2113-2115 (С вежливой подсветкой, С обогревом, С электроскладыванием)</v>
      </c>
      <c r="E740" s="72" t="str">
        <f>VLOOKUP($B740,'Выгр Торг'!$B:$P,E$1,0)</f>
        <v>Y</v>
      </c>
      <c r="F740" s="72" t="str">
        <f>VLOOKUP($B740,'Выгр Торг'!$B:$P,F$1,0)</f>
        <v>1</v>
      </c>
      <c r="G740" s="36" t="s">
        <v>1449</v>
      </c>
      <c r="H740" s="33"/>
      <c r="I740" s="54" t="s">
        <v>2590</v>
      </c>
      <c r="J740" s="5" t="s">
        <v>3410</v>
      </c>
      <c r="K740" s="73">
        <f t="shared" si="98"/>
        <v>3350</v>
      </c>
      <c r="L740" s="14">
        <f>VLOOKUP(K740,Наценка!$A$1:$B$8,2,1)</f>
        <v>1.4</v>
      </c>
      <c r="M740" s="83">
        <f t="shared" si="99"/>
        <v>4690</v>
      </c>
      <c r="N740" s="57">
        <f t="shared" si="92"/>
        <v>4690</v>
      </c>
      <c r="O740" s="72">
        <f>VLOOKUP($B740,'Выгр Торг'!$B:$P,O$1,0)</f>
        <v>3350</v>
      </c>
      <c r="P740" s="72">
        <f>VLOOKUP($B740,'Выгр Торг'!$B:$P,P$1,0)</f>
        <v>4790</v>
      </c>
      <c r="Q740" s="42">
        <f t="shared" si="93"/>
        <v>0</v>
      </c>
      <c r="R740" s="42">
        <f t="shared" si="94"/>
        <v>100</v>
      </c>
      <c r="S740" s="85">
        <f t="shared" si="91"/>
        <v>4690</v>
      </c>
      <c r="T740" s="60" t="str">
        <f>IFERROR(VLOOKUP($B740,'Из ГУГЛа'!$B:$G,4,0)*U740+V740,VLOOKUP($B740,'Из ГУГЛа'!$B:$G,4,0))</f>
        <v/>
      </c>
      <c r="U740" s="15">
        <v>1</v>
      </c>
      <c r="V740" s="59"/>
      <c r="W740" s="74">
        <f t="shared" si="95"/>
        <v>0.39999999999999991</v>
      </c>
      <c r="X740" s="74" t="str">
        <f t="shared" si="96"/>
        <v/>
      </c>
      <c r="Y740" s="74" t="str">
        <f t="shared" si="97"/>
        <v/>
      </c>
      <c r="Z740" s="78" t="s">
        <v>2579</v>
      </c>
    </row>
    <row r="741" spans="1:28" ht="90" x14ac:dyDescent="0.25">
      <c r="A741" s="71" t="str">
        <f>INDEX('Выгр Торг'!$A:$A,MATCH($B741,'Выгр Торг'!$B:$B,0))</f>
        <v>Боковые зеркала "АТП" в стиле Mercedes-Benz, с 1-м повторителем (механическая регулировка) для ВАЗ 2110-2112, Лада Приора</v>
      </c>
      <c r="B741" s="88">
        <v>137858</v>
      </c>
      <c r="C741" s="72">
        <f>VLOOKUP($B741,'Выгр Торг'!$B:$P,C$1,0)</f>
        <v>73745</v>
      </c>
      <c r="D741" s="71" t="str">
        <f>VLOOKUP($B741,'Выгр Торг'!$B:$P,D$1,0)</f>
        <v>Боковые зеркала "АТП" в стиле Mercedes-Benz, с 1-м повторителем (механическая регулировка) для ВАЗ 2110-2112, Лада Приора (Без вежливой подсветки, Без обогрева, Без электроскладывания)</v>
      </c>
      <c r="E741" s="72" t="str">
        <f>VLOOKUP($B741,'Выгр Торг'!$B:$P,E$1,0)</f>
        <v>Y</v>
      </c>
      <c r="F741" s="72" t="str">
        <f>VLOOKUP($B741,'Выгр Торг'!$B:$P,F$1,0)</f>
        <v>1</v>
      </c>
      <c r="G741" s="36" t="s">
        <v>1434</v>
      </c>
      <c r="H741" s="33"/>
      <c r="I741" s="54" t="s">
        <v>2590</v>
      </c>
      <c r="J741" s="5" t="s">
        <v>3410</v>
      </c>
      <c r="K741" s="73">
        <f t="shared" si="98"/>
        <v>2600</v>
      </c>
      <c r="L741" s="14">
        <f>VLOOKUP(K741,Наценка!$A$1:$B$8,2,1)</f>
        <v>1.4</v>
      </c>
      <c r="M741" s="92">
        <f>Z741-100</f>
        <v>3690</v>
      </c>
      <c r="N741" s="57">
        <f t="shared" si="92"/>
        <v>3690</v>
      </c>
      <c r="O741" s="72">
        <f>VLOOKUP($B741,'Выгр Торг'!$B:$P,O$1,0)</f>
        <v>2600</v>
      </c>
      <c r="P741" s="72">
        <f>VLOOKUP($B741,'Выгр Торг'!$B:$P,P$1,0)</f>
        <v>3790</v>
      </c>
      <c r="Q741" s="42">
        <f t="shared" si="93"/>
        <v>0</v>
      </c>
      <c r="R741" s="42">
        <f t="shared" si="94"/>
        <v>100</v>
      </c>
      <c r="S741" s="85">
        <f t="shared" si="91"/>
        <v>3690</v>
      </c>
      <c r="T741" s="60">
        <f>IFERROR(VLOOKUP($B741,'Из ГУГЛа'!$B:$G,4,0)*U741+V741,VLOOKUP($B741,'Из ГУГЛа'!$B:$G,4,0))</f>
        <v>3790</v>
      </c>
      <c r="U741" s="15">
        <v>1</v>
      </c>
      <c r="V741" s="59"/>
      <c r="W741" s="74">
        <f t="shared" si="95"/>
        <v>0.4192307692307693</v>
      </c>
      <c r="X741" s="74">
        <f t="shared" si="96"/>
        <v>2.6385224274406333E-2</v>
      </c>
      <c r="Y741" s="74">
        <f t="shared" si="97"/>
        <v>0.45769230769230762</v>
      </c>
      <c r="Z741" s="79">
        <v>3790</v>
      </c>
      <c r="AB741" s="20" t="s">
        <v>2631</v>
      </c>
    </row>
    <row r="742" spans="1:28" ht="90" x14ac:dyDescent="0.25">
      <c r="A742" s="71" t="str">
        <f>INDEX('Выгр Торг'!$A:$A,MATCH($B742,'Выгр Торг'!$B:$B,0))</f>
        <v>Боковые зеркала "АТП" в стиле Mercedes-Benz, с 1-м повторителем (механическая регулировка) для ВАЗ 2110-2112, Лада Приора</v>
      </c>
      <c r="B742" s="88">
        <v>137859</v>
      </c>
      <c r="C742" s="72">
        <f>VLOOKUP($B742,'Выгр Торг'!$B:$P,C$1,0)</f>
        <v>73746</v>
      </c>
      <c r="D742" s="71" t="str">
        <f>VLOOKUP($B742,'Выгр Торг'!$B:$P,D$1,0)</f>
        <v>Боковые зеркала "АТП" в стиле Mercedes-Benz, с 1-м повторителем (механическая регулировка) для ВАЗ 2110-2112, Лада Приора (Без вежливой подсветки, Без обогрева, С электроскладыванием)</v>
      </c>
      <c r="E742" s="72" t="str">
        <f>VLOOKUP($B742,'Выгр Торг'!$B:$P,E$1,0)</f>
        <v>Y</v>
      </c>
      <c r="F742" s="72" t="str">
        <f>VLOOKUP($B742,'Выгр Торг'!$B:$P,F$1,0)</f>
        <v>1</v>
      </c>
      <c r="G742" s="36" t="s">
        <v>1438</v>
      </c>
      <c r="H742" s="33"/>
      <c r="I742" s="54" t="s">
        <v>2590</v>
      </c>
      <c r="J742" s="5" t="s">
        <v>3410</v>
      </c>
      <c r="K742" s="73">
        <f t="shared" si="98"/>
        <v>3000</v>
      </c>
      <c r="L742" s="14">
        <f>VLOOKUP(K742,Наценка!$A$1:$B$8,2,1)</f>
        <v>1.4</v>
      </c>
      <c r="M742" s="83">
        <f t="shared" si="99"/>
        <v>4200</v>
      </c>
      <c r="N742" s="57">
        <f t="shared" si="92"/>
        <v>4190</v>
      </c>
      <c r="O742" s="72">
        <f>VLOOKUP($B742,'Выгр Торг'!$B:$P,O$1,0)</f>
        <v>3000</v>
      </c>
      <c r="P742" s="72">
        <f>VLOOKUP($B742,'Выгр Торг'!$B:$P,P$1,0)</f>
        <v>4290</v>
      </c>
      <c r="Q742" s="42">
        <f t="shared" si="93"/>
        <v>0</v>
      </c>
      <c r="R742" s="42">
        <f t="shared" si="94"/>
        <v>100</v>
      </c>
      <c r="S742" s="85">
        <f t="shared" si="91"/>
        <v>4190</v>
      </c>
      <c r="T742" s="60" t="str">
        <f>IFERROR(VLOOKUP($B742,'Из ГУГЛа'!$B:$G,4,0)*U742+V742,VLOOKUP($B742,'Из ГУГЛа'!$B:$G,4,0))</f>
        <v/>
      </c>
      <c r="U742" s="15">
        <v>1</v>
      </c>
      <c r="V742" s="59"/>
      <c r="W742" s="74">
        <f t="shared" si="95"/>
        <v>0.39666666666666672</v>
      </c>
      <c r="X742" s="74" t="str">
        <f t="shared" si="96"/>
        <v/>
      </c>
      <c r="Y742" s="74" t="str">
        <f t="shared" si="97"/>
        <v/>
      </c>
      <c r="Z742" s="78" t="s">
        <v>2579</v>
      </c>
    </row>
    <row r="743" spans="1:28" ht="90" x14ac:dyDescent="0.25">
      <c r="A743" s="71" t="str">
        <f>INDEX('Выгр Торг'!$A:$A,MATCH($B743,'Выгр Торг'!$B:$B,0))</f>
        <v>Боковые зеркала "АТП" в стиле Mercedes-Benz, с 1-м повторителем (механическая регулировка) для ВАЗ 2110-2112, Лада Приора</v>
      </c>
      <c r="B743" s="88">
        <v>137860</v>
      </c>
      <c r="C743" s="72">
        <f>VLOOKUP($B743,'Выгр Торг'!$B:$P,C$1,0)</f>
        <v>73743</v>
      </c>
      <c r="D743" s="71" t="str">
        <f>VLOOKUP($B743,'Выгр Торг'!$B:$P,D$1,0)</f>
        <v>Боковые зеркала "АТП" в стиле Mercedes-Benz, с 1-м повторителем (механическая регулировка) для ВАЗ 2110-2112, Лада Приора (Без вежливой подсветки, С обогревом, Без электроскладывания)</v>
      </c>
      <c r="E743" s="72" t="str">
        <f>VLOOKUP($B743,'Выгр Торг'!$B:$P,E$1,0)</f>
        <v>Y</v>
      </c>
      <c r="F743" s="72" t="str">
        <f>VLOOKUP($B743,'Выгр Торг'!$B:$P,F$1,0)</f>
        <v>1</v>
      </c>
      <c r="G743" s="36" t="s">
        <v>1435</v>
      </c>
      <c r="H743" s="33"/>
      <c r="I743" s="54" t="s">
        <v>2590</v>
      </c>
      <c r="J743" s="5" t="s">
        <v>3410</v>
      </c>
      <c r="K743" s="73">
        <f t="shared" si="98"/>
        <v>2750</v>
      </c>
      <c r="L743" s="14">
        <f>VLOOKUP(K743,Наценка!$A$1:$B$8,2,1)</f>
        <v>1.4</v>
      </c>
      <c r="M743" s="92">
        <f>Z743-100</f>
        <v>4490</v>
      </c>
      <c r="N743" s="57">
        <f t="shared" ref="N743:N811" si="100">IF(M743&lt;=1000,(ROUNDUP(M743,-1)-1),(ROUNDUP(M743,-2)-10))</f>
        <v>4490</v>
      </c>
      <c r="O743" s="72">
        <f>VLOOKUP($B743,'Выгр Торг'!$B:$P,O$1,0)</f>
        <v>2750</v>
      </c>
      <c r="P743" s="72">
        <f>VLOOKUP($B743,'Выгр Торг'!$B:$P,P$1,0)</f>
        <v>4590</v>
      </c>
      <c r="Q743" s="42">
        <f t="shared" si="93"/>
        <v>0</v>
      </c>
      <c r="R743" s="42">
        <f t="shared" si="94"/>
        <v>100</v>
      </c>
      <c r="S743" s="85">
        <f t="shared" si="91"/>
        <v>4490</v>
      </c>
      <c r="T743" s="60">
        <f>IFERROR(VLOOKUP($B743,'Из ГУГЛа'!$B:$G,4,0)*U743+V743,VLOOKUP($B743,'Из ГУГЛа'!$B:$G,4,0))</f>
        <v>4590</v>
      </c>
      <c r="U743" s="15">
        <v>1</v>
      </c>
      <c r="V743" s="59"/>
      <c r="W743" s="74">
        <f t="shared" si="95"/>
        <v>0.6327272727272728</v>
      </c>
      <c r="X743" s="74">
        <f t="shared" si="96"/>
        <v>2.178649237472767E-2</v>
      </c>
      <c r="Y743" s="74">
        <f t="shared" si="97"/>
        <v>0.66909090909090918</v>
      </c>
      <c r="Z743" s="79">
        <v>4590</v>
      </c>
      <c r="AB743" s="20" t="s">
        <v>2632</v>
      </c>
    </row>
    <row r="744" spans="1:28" ht="90" x14ac:dyDescent="0.25">
      <c r="A744" s="71" t="str">
        <f>INDEX('Выгр Торг'!$A:$A,MATCH($B744,'Выгр Торг'!$B:$B,0))</f>
        <v>Боковые зеркала "АТП" в стиле Mercedes-Benz, с 1-м повторителем (механическая регулировка) для ВАЗ 2110-2112, Лада Приора</v>
      </c>
      <c r="B744" s="88">
        <v>137861</v>
      </c>
      <c r="C744" s="72">
        <f>VLOOKUP($B744,'Выгр Торг'!$B:$P,C$1,0)</f>
        <v>73744</v>
      </c>
      <c r="D744" s="71" t="str">
        <f>VLOOKUP($B744,'Выгр Торг'!$B:$P,D$1,0)</f>
        <v>Боковые зеркала "АТП" в стиле Mercedes-Benz, с 1-м повторителем (механическая регулировка) для ВАЗ 2110-2112, Лада Приора (Без вежливой подсветки, С обогревом, С электроскладыванием)</v>
      </c>
      <c r="E744" s="72" t="str">
        <f>VLOOKUP($B744,'Выгр Торг'!$B:$P,E$1,0)</f>
        <v>Y</v>
      </c>
      <c r="F744" s="72" t="str">
        <f>VLOOKUP($B744,'Выгр Торг'!$B:$P,F$1,0)</f>
        <v>1</v>
      </c>
      <c r="G744" s="36" t="s">
        <v>1439</v>
      </c>
      <c r="H744" s="33"/>
      <c r="I744" s="54" t="s">
        <v>2590</v>
      </c>
      <c r="J744" s="5" t="s">
        <v>3410</v>
      </c>
      <c r="K744" s="73">
        <f t="shared" si="98"/>
        <v>3200</v>
      </c>
      <c r="L744" s="14">
        <f>VLOOKUP(K744,Наценка!$A$1:$B$8,2,1)</f>
        <v>1.4</v>
      </c>
      <c r="M744" s="83">
        <f t="shared" si="99"/>
        <v>4480</v>
      </c>
      <c r="N744" s="57">
        <f t="shared" si="100"/>
        <v>4490</v>
      </c>
      <c r="O744" s="72">
        <f>VLOOKUP($B744,'Выгр Торг'!$B:$P,O$1,0)</f>
        <v>3200</v>
      </c>
      <c r="P744" s="72">
        <f>VLOOKUP($B744,'Выгр Торг'!$B:$P,P$1,0)</f>
        <v>4590</v>
      </c>
      <c r="Q744" s="42">
        <f t="shared" si="93"/>
        <v>0</v>
      </c>
      <c r="R744" s="42">
        <f t="shared" si="94"/>
        <v>100</v>
      </c>
      <c r="S744" s="85">
        <f t="shared" si="91"/>
        <v>4490</v>
      </c>
      <c r="T744" s="60" t="str">
        <f>IFERROR(VLOOKUP($B744,'Из ГУГЛа'!$B:$G,4,0)*U744+V744,VLOOKUP($B744,'Из ГУГЛа'!$B:$G,4,0))</f>
        <v/>
      </c>
      <c r="U744" s="15">
        <v>1</v>
      </c>
      <c r="V744" s="59"/>
      <c r="W744" s="74">
        <f t="shared" si="95"/>
        <v>0.40312499999999996</v>
      </c>
      <c r="X744" s="74" t="str">
        <f t="shared" si="96"/>
        <v/>
      </c>
      <c r="Y744" s="74" t="str">
        <f t="shared" si="97"/>
        <v/>
      </c>
      <c r="Z744" s="78" t="s">
        <v>2579</v>
      </c>
    </row>
    <row r="745" spans="1:28" ht="90" x14ac:dyDescent="0.25">
      <c r="A745" s="71" t="str">
        <f>INDEX('Выгр Торг'!$A:$A,MATCH($B745,'Выгр Торг'!$B:$B,0))</f>
        <v>Боковые зеркала "АТП" в стиле Mercedes-Benz, с 1-м повторителем (механическая регулировка) для ВАЗ 2110-2112, Лада Приора</v>
      </c>
      <c r="B745" s="88">
        <v>137862</v>
      </c>
      <c r="C745" s="72">
        <f>VLOOKUP($B745,'Выгр Торг'!$B:$P,C$1,0)</f>
        <v>73749</v>
      </c>
      <c r="D745" s="71" t="str">
        <f>VLOOKUP($B745,'Выгр Торг'!$B:$P,D$1,0)</f>
        <v>Боковые зеркала "АТП" в стиле Mercedes-Benz, с 1-м повторителем (механическая регулировка) для ВАЗ 2110-2112, Лада Приора (С вежливой подсветкой, Без обогрева, Без электроскладывания)</v>
      </c>
      <c r="E745" s="72" t="str">
        <f>VLOOKUP($B745,'Выгр Торг'!$B:$P,E$1,0)</f>
        <v>Y</v>
      </c>
      <c r="F745" s="72" t="str">
        <f>VLOOKUP($B745,'Выгр Торг'!$B:$P,F$1,0)</f>
        <v>1</v>
      </c>
      <c r="G745" s="36" t="s">
        <v>1436</v>
      </c>
      <c r="H745" s="33"/>
      <c r="I745" s="54" t="s">
        <v>2590</v>
      </c>
      <c r="J745" s="5" t="s">
        <v>3410</v>
      </c>
      <c r="K745" s="73">
        <f t="shared" si="98"/>
        <v>2800</v>
      </c>
      <c r="L745" s="14">
        <f>VLOOKUP(K745,Наценка!$A$1:$B$8,2,1)</f>
        <v>1.4</v>
      </c>
      <c r="M745" s="92">
        <f>Z745-100</f>
        <v>4290</v>
      </c>
      <c r="N745" s="57">
        <f t="shared" si="100"/>
        <v>4290</v>
      </c>
      <c r="O745" s="72">
        <f>VLOOKUP($B745,'Выгр Торг'!$B:$P,O$1,0)</f>
        <v>2800</v>
      </c>
      <c r="P745" s="72">
        <f>VLOOKUP($B745,'Выгр Торг'!$B:$P,P$1,0)</f>
        <v>4390</v>
      </c>
      <c r="Q745" s="42">
        <f t="shared" si="93"/>
        <v>0</v>
      </c>
      <c r="R745" s="42">
        <f t="shared" si="94"/>
        <v>100</v>
      </c>
      <c r="S745" s="85">
        <f t="shared" si="91"/>
        <v>4290</v>
      </c>
      <c r="T745" s="60">
        <f>IFERROR(VLOOKUP($B745,'Из ГУГЛа'!$B:$G,4,0)*U745+V745,VLOOKUP($B745,'Из ГУГЛа'!$B:$G,4,0))</f>
        <v>4390</v>
      </c>
      <c r="U745" s="15">
        <v>1</v>
      </c>
      <c r="V745" s="59">
        <v>600</v>
      </c>
      <c r="W745" s="74">
        <f t="shared" si="95"/>
        <v>0.53214285714285725</v>
      </c>
      <c r="X745" s="74">
        <f t="shared" si="96"/>
        <v>2.2779043280182234E-2</v>
      </c>
      <c r="Y745" s="74">
        <f t="shared" si="97"/>
        <v>0.56785714285714284</v>
      </c>
      <c r="Z745" s="79">
        <v>4390</v>
      </c>
      <c r="AB745" s="20" t="s">
        <v>2631</v>
      </c>
    </row>
    <row r="746" spans="1:28" ht="90" x14ac:dyDescent="0.25">
      <c r="A746" s="71" t="str">
        <f>INDEX('Выгр Торг'!$A:$A,MATCH($B746,'Выгр Торг'!$B:$B,0))</f>
        <v>Боковые зеркала "АТП" в стиле Mercedes-Benz, с 1-м повторителем (механическая регулировка) для ВАЗ 2110-2112, Лада Приора</v>
      </c>
      <c r="B746" s="88">
        <v>137863</v>
      </c>
      <c r="C746" s="72">
        <f>VLOOKUP($B746,'Выгр Торг'!$B:$P,C$1,0)</f>
        <v>73750</v>
      </c>
      <c r="D746" s="71" t="str">
        <f>VLOOKUP($B746,'Выгр Торг'!$B:$P,D$1,0)</f>
        <v>Боковые зеркала "АТП" в стиле Mercedes-Benz, с 1-м повторителем (механическая регулировка) для ВАЗ 2110-2112, Лада Приора (С вежливой подсветкой, Без обогрева, С электроскладыванием)</v>
      </c>
      <c r="E746" s="72" t="str">
        <f>VLOOKUP($B746,'Выгр Торг'!$B:$P,E$1,0)</f>
        <v>Y</v>
      </c>
      <c r="F746" s="72" t="str">
        <f>VLOOKUP($B746,'Выгр Торг'!$B:$P,F$1,0)</f>
        <v>1</v>
      </c>
      <c r="G746" s="36" t="s">
        <v>1440</v>
      </c>
      <c r="H746" s="33"/>
      <c r="I746" s="54" t="s">
        <v>2590</v>
      </c>
      <c r="J746" s="5" t="s">
        <v>3410</v>
      </c>
      <c r="K746" s="73">
        <f t="shared" si="98"/>
        <v>3200</v>
      </c>
      <c r="L746" s="14">
        <f>VLOOKUP(K746,Наценка!$A$1:$B$8,2,1)</f>
        <v>1.4</v>
      </c>
      <c r="M746" s="83">
        <f t="shared" si="99"/>
        <v>4480</v>
      </c>
      <c r="N746" s="57">
        <f t="shared" si="100"/>
        <v>4490</v>
      </c>
      <c r="O746" s="72">
        <f>VLOOKUP($B746,'Выгр Торг'!$B:$P,O$1,0)</f>
        <v>3200</v>
      </c>
      <c r="P746" s="72">
        <f>VLOOKUP($B746,'Выгр Торг'!$B:$P,P$1,0)</f>
        <v>4590</v>
      </c>
      <c r="Q746" s="42">
        <f t="shared" ref="Q746:Q809" si="101">O746-K746</f>
        <v>0</v>
      </c>
      <c r="R746" s="42">
        <f t="shared" ref="R746:R809" si="102">P746-N746</f>
        <v>100</v>
      </c>
      <c r="S746" s="85">
        <f t="shared" si="91"/>
        <v>4490</v>
      </c>
      <c r="T746" s="60" t="str">
        <f>IFERROR(VLOOKUP($B746,'Из ГУГЛа'!$B:$G,4,0)*U746+V746,VLOOKUP($B746,'Из ГУГЛа'!$B:$G,4,0))</f>
        <v/>
      </c>
      <c r="U746" s="15">
        <v>1</v>
      </c>
      <c r="V746" s="59"/>
      <c r="W746" s="74">
        <f t="shared" ref="W746:W809" si="103">IFERROR(S746/K746-1,"")</f>
        <v>0.40312499999999996</v>
      </c>
      <c r="X746" s="74" t="str">
        <f t="shared" ref="X746:X809" si="104">IFERROR((Z746-S746)/Z746,"")</f>
        <v/>
      </c>
      <c r="Y746" s="74" t="str">
        <f t="shared" ref="Y746:Y809" si="105">IFERROR(IF(Z746="","",Z746/K746-1),"")</f>
        <v/>
      </c>
      <c r="Z746" s="78" t="s">
        <v>2579</v>
      </c>
    </row>
    <row r="747" spans="1:28" ht="90" x14ac:dyDescent="0.25">
      <c r="A747" s="71" t="str">
        <f>INDEX('Выгр Торг'!$A:$A,MATCH($B747,'Выгр Торг'!$B:$B,0))</f>
        <v>Боковые зеркала "АТП" в стиле Mercedes-Benz, с 1-м повторителем (механическая регулировка) для ВАЗ 2110-2112, Лада Приора</v>
      </c>
      <c r="B747" s="88">
        <v>137864</v>
      </c>
      <c r="C747" s="72">
        <f>VLOOKUP($B747,'Выгр Торг'!$B:$P,C$1,0)</f>
        <v>73747</v>
      </c>
      <c r="D747" s="71" t="str">
        <f>VLOOKUP($B747,'Выгр Торг'!$B:$P,D$1,0)</f>
        <v>Боковые зеркала "АТП" в стиле Mercedes-Benz, с 1-м повторителем (механическая регулировка) для ВАЗ 2110-2112, Лада Приора (С вежливой подсветкой, С обогревом, Без электроскладывания)</v>
      </c>
      <c r="E747" s="72" t="str">
        <f>VLOOKUP($B747,'Выгр Торг'!$B:$P,E$1,0)</f>
        <v>Y</v>
      </c>
      <c r="F747" s="72" t="str">
        <f>VLOOKUP($B747,'Выгр Торг'!$B:$P,F$1,0)</f>
        <v>1ск1</v>
      </c>
      <c r="G747" s="36" t="s">
        <v>1437</v>
      </c>
      <c r="H747" s="33"/>
      <c r="I747" s="54" t="s">
        <v>2590</v>
      </c>
      <c r="J747" s="5" t="s">
        <v>3410</v>
      </c>
      <c r="K747" s="73">
        <f t="shared" si="98"/>
        <v>2950</v>
      </c>
      <c r="L747" s="14">
        <f>VLOOKUP(K747,Наценка!$A$1:$B$8,2,1)</f>
        <v>1.4</v>
      </c>
      <c r="M747" s="92">
        <f>Z747-100</f>
        <v>5090</v>
      </c>
      <c r="N747" s="57">
        <f t="shared" si="100"/>
        <v>5090</v>
      </c>
      <c r="O747" s="72">
        <f>VLOOKUP($B747,'Выгр Торг'!$B:$P,O$1,0)</f>
        <v>2950</v>
      </c>
      <c r="P747" s="72">
        <f>VLOOKUP($B747,'Выгр Торг'!$B:$P,P$1,0)</f>
        <v>5190</v>
      </c>
      <c r="Q747" s="42">
        <f t="shared" si="101"/>
        <v>0</v>
      </c>
      <c r="R747" s="42">
        <f t="shared" si="102"/>
        <v>100</v>
      </c>
      <c r="S747" s="85">
        <f t="shared" si="91"/>
        <v>5090</v>
      </c>
      <c r="T747" s="60">
        <f>IFERROR(VLOOKUP($B747,'Из ГУГЛа'!$B:$G,4,0)*U747+V747,VLOOKUP($B747,'Из ГУГЛа'!$B:$G,4,0))</f>
        <v>5190</v>
      </c>
      <c r="U747" s="15">
        <v>1</v>
      </c>
      <c r="V747" s="59">
        <v>600</v>
      </c>
      <c r="W747" s="74">
        <f t="shared" si="103"/>
        <v>0.72542372881355943</v>
      </c>
      <c r="X747" s="74">
        <f t="shared" si="104"/>
        <v>1.9267822736030827E-2</v>
      </c>
      <c r="Y747" s="74">
        <f t="shared" si="105"/>
        <v>0.7593220338983051</v>
      </c>
      <c r="Z747" s="79">
        <v>5190</v>
      </c>
      <c r="AB747" s="20" t="s">
        <v>2632</v>
      </c>
    </row>
    <row r="748" spans="1:28" ht="90" x14ac:dyDescent="0.25">
      <c r="A748" s="71" t="str">
        <f>INDEX('Выгр Торг'!$A:$A,MATCH($B748,'Выгр Торг'!$B:$B,0))</f>
        <v>Боковые зеркала "АТП" в стиле Mercedes-Benz, с 1-м повторителем (механическая регулировка) для ВАЗ 2110-2112, Лада Приора</v>
      </c>
      <c r="B748" s="88">
        <v>137865</v>
      </c>
      <c r="C748" s="72">
        <f>VLOOKUP($B748,'Выгр Торг'!$B:$P,C$1,0)</f>
        <v>73748</v>
      </c>
      <c r="D748" s="71" t="str">
        <f>VLOOKUP($B748,'Выгр Торг'!$B:$P,D$1,0)</f>
        <v>Боковые зеркала "АТП" в стиле Mercedes-Benz, с 1-м повторителем (механическая регулировка) для ВАЗ 2110-2112, Лада Приора (С вежливой подсветкой, С обогревом, С электроскладыванием)</v>
      </c>
      <c r="E748" s="72" t="str">
        <f>VLOOKUP($B748,'Выгр Торг'!$B:$P,E$1,0)</f>
        <v>Y</v>
      </c>
      <c r="F748" s="72" t="str">
        <f>VLOOKUP($B748,'Выгр Торг'!$B:$P,F$1,0)</f>
        <v>1</v>
      </c>
      <c r="G748" s="36" t="s">
        <v>1441</v>
      </c>
      <c r="H748" s="33"/>
      <c r="I748" s="54" t="s">
        <v>2590</v>
      </c>
      <c r="J748" s="5" t="s">
        <v>3410</v>
      </c>
      <c r="K748" s="73">
        <f t="shared" si="98"/>
        <v>3400</v>
      </c>
      <c r="L748" s="14">
        <f>VLOOKUP(K748,Наценка!$A$1:$B$8,2,1)</f>
        <v>1.4</v>
      </c>
      <c r="M748" s="83">
        <f t="shared" si="99"/>
        <v>4760</v>
      </c>
      <c r="N748" s="57">
        <f t="shared" si="100"/>
        <v>4790</v>
      </c>
      <c r="O748" s="72">
        <f>VLOOKUP($B748,'Выгр Торг'!$B:$P,O$1,0)</f>
        <v>3400</v>
      </c>
      <c r="P748" s="72">
        <f>VLOOKUP($B748,'Выгр Торг'!$B:$P,P$1,0)</f>
        <v>4890</v>
      </c>
      <c r="Q748" s="42">
        <f t="shared" si="101"/>
        <v>0</v>
      </c>
      <c r="R748" s="42">
        <f t="shared" si="102"/>
        <v>100</v>
      </c>
      <c r="S748" s="85">
        <f t="shared" si="91"/>
        <v>4790</v>
      </c>
      <c r="T748" s="60" t="str">
        <f>IFERROR(VLOOKUP($B748,'Из ГУГЛа'!$B:$G,4,0)*U748+V748,VLOOKUP($B748,'Из ГУГЛа'!$B:$G,4,0))</f>
        <v/>
      </c>
      <c r="U748" s="15">
        <v>1</v>
      </c>
      <c r="V748" s="59"/>
      <c r="W748" s="74">
        <f t="shared" si="103"/>
        <v>0.40882352941176481</v>
      </c>
      <c r="X748" s="74" t="str">
        <f t="shared" si="104"/>
        <v/>
      </c>
      <c r="Y748" s="74" t="str">
        <f t="shared" si="105"/>
        <v/>
      </c>
      <c r="Z748" s="78" t="s">
        <v>2579</v>
      </c>
    </row>
    <row r="749" spans="1:28" ht="120" x14ac:dyDescent="0.25">
      <c r="A749" s="71" t="str">
        <f>INDEX('Выгр Торг'!$A:$A,MATCH($B749,'Выгр Торг'!$B:$B,0))</f>
        <v>Боковые зеркала "АТП" в стиле Mercedes-Benz, с 1-м повторителем (механическая регулировка) для Лада Нива 4х4</v>
      </c>
      <c r="B749" s="88">
        <v>137867</v>
      </c>
      <c r="C749" s="72">
        <f>VLOOKUP($B749,'Выгр Торг'!$B:$P,C$1,0)</f>
        <v>69534</v>
      </c>
      <c r="D749" s="71" t="str">
        <f>VLOOKUP($B749,'Выгр Торг'!$B:$P,D$1,0)</f>
        <v>Боковые зеркала "АТП" в стиле Mercedes-Benz, с 1-м повторителем (механическая регулировка) для Лада Нива 4х4 (Без вежливой подсветки, Без обогрева, Без электроскладывания)</v>
      </c>
      <c r="E749" s="72" t="str">
        <f>VLOOKUP($B749,'Выгр Торг'!$B:$P,E$1,0)</f>
        <v>Y</v>
      </c>
      <c r="F749" s="72" t="str">
        <f>VLOOKUP($B749,'Выгр Торг'!$B:$P,F$1,0)</f>
        <v>1</v>
      </c>
      <c r="G749" s="36" t="s">
        <v>1426</v>
      </c>
      <c r="H749" s="33"/>
      <c r="I749" s="54" t="s">
        <v>2590</v>
      </c>
      <c r="J749" s="5" t="s">
        <v>3410</v>
      </c>
      <c r="K749" s="73">
        <f t="shared" si="98"/>
        <v>2600</v>
      </c>
      <c r="L749" s="14">
        <f>VLOOKUP(K749,Наценка!$A$1:$B$8,2,1)</f>
        <v>1.4</v>
      </c>
      <c r="M749" s="92">
        <f>Z749-100</f>
        <v>4290</v>
      </c>
      <c r="N749" s="57">
        <f t="shared" si="100"/>
        <v>4290</v>
      </c>
      <c r="O749" s="72">
        <f>VLOOKUP($B749,'Выгр Торг'!$B:$P,O$1,0)</f>
        <v>2600</v>
      </c>
      <c r="P749" s="72">
        <f>VLOOKUP($B749,'Выгр Торг'!$B:$P,P$1,0)</f>
        <v>4390</v>
      </c>
      <c r="Q749" s="42">
        <f t="shared" si="101"/>
        <v>0</v>
      </c>
      <c r="R749" s="42">
        <f t="shared" si="102"/>
        <v>100</v>
      </c>
      <c r="S749" s="85">
        <f t="shared" si="91"/>
        <v>4290</v>
      </c>
      <c r="T749" s="60">
        <f>IFERROR(VLOOKUP($B749,'Из ГУГЛа'!$B:$G,4,0)*U749+V749,VLOOKUP($B749,'Из ГУГЛа'!$B:$G,4,0))</f>
        <v>4390</v>
      </c>
      <c r="U749" s="15">
        <v>1</v>
      </c>
      <c r="V749" s="59"/>
      <c r="W749" s="74">
        <f t="shared" si="103"/>
        <v>0.64999999999999991</v>
      </c>
      <c r="X749" s="74">
        <f t="shared" si="104"/>
        <v>2.2779043280182234E-2</v>
      </c>
      <c r="Y749" s="74">
        <f t="shared" si="105"/>
        <v>0.68846153846153846</v>
      </c>
      <c r="Z749" s="79">
        <v>4390</v>
      </c>
      <c r="AB749" s="20" t="s">
        <v>2633</v>
      </c>
    </row>
    <row r="750" spans="1:28" ht="120" x14ac:dyDescent="0.25">
      <c r="A750" s="71" t="str">
        <f>INDEX('Выгр Торг'!$A:$A,MATCH($B750,'Выгр Торг'!$B:$B,0))</f>
        <v>Боковые зеркала "АТП" в стиле Mercedes-Benz, с 1-м повторителем (механическая регулировка) для Лада Нива 4х4</v>
      </c>
      <c r="B750" s="88">
        <v>137868</v>
      </c>
      <c r="C750" s="72">
        <f>VLOOKUP($B750,'Выгр Торг'!$B:$P,C$1,0)</f>
        <v>69535</v>
      </c>
      <c r="D750" s="71" t="str">
        <f>VLOOKUP($B750,'Выгр Торг'!$B:$P,D$1,0)</f>
        <v>Боковые зеркала "АТП" в стиле Mercedes-Benz, с 1-м повторителем (механическая регулировка) для Лада Нива 4х4 (Без вежливой подсветки, Без обогрева, С электроскладыванием)</v>
      </c>
      <c r="E750" s="72" t="str">
        <f>VLOOKUP($B750,'Выгр Торг'!$B:$P,E$1,0)</f>
        <v>Y</v>
      </c>
      <c r="F750" s="72" t="str">
        <f>VLOOKUP($B750,'Выгр Торг'!$B:$P,F$1,0)</f>
        <v>1</v>
      </c>
      <c r="G750" s="36" t="s">
        <v>1430</v>
      </c>
      <c r="H750" s="33"/>
      <c r="I750" s="54" t="s">
        <v>2590</v>
      </c>
      <c r="J750" s="5" t="s">
        <v>3410</v>
      </c>
      <c r="K750" s="73">
        <f t="shared" si="98"/>
        <v>3000</v>
      </c>
      <c r="L750" s="14">
        <f>VLOOKUP(K750,Наценка!$A$1:$B$8,2,1)</f>
        <v>1.4</v>
      </c>
      <c r="M750" s="83">
        <f t="shared" si="99"/>
        <v>4200</v>
      </c>
      <c r="N750" s="57">
        <f t="shared" si="100"/>
        <v>4190</v>
      </c>
      <c r="O750" s="72">
        <f>VLOOKUP($B750,'Выгр Торг'!$B:$P,O$1,0)</f>
        <v>3000</v>
      </c>
      <c r="P750" s="72">
        <f>VLOOKUP($B750,'Выгр Торг'!$B:$P,P$1,0)</f>
        <v>4290</v>
      </c>
      <c r="Q750" s="42">
        <f t="shared" si="101"/>
        <v>0</v>
      </c>
      <c r="R750" s="42">
        <f t="shared" si="102"/>
        <v>100</v>
      </c>
      <c r="S750" s="85">
        <f t="shared" si="91"/>
        <v>4190</v>
      </c>
      <c r="T750" s="60" t="str">
        <f>IFERROR(VLOOKUP($B750,'Из ГУГЛа'!$B:$G,4,0)*U750+V750,VLOOKUP($B750,'Из ГУГЛа'!$B:$G,4,0))</f>
        <v/>
      </c>
      <c r="U750" s="15">
        <v>1</v>
      </c>
      <c r="V750" s="59"/>
      <c r="W750" s="74">
        <f t="shared" si="103"/>
        <v>0.39666666666666672</v>
      </c>
      <c r="X750" s="74" t="str">
        <f t="shared" si="104"/>
        <v/>
      </c>
      <c r="Y750" s="74" t="str">
        <f t="shared" si="105"/>
        <v/>
      </c>
      <c r="Z750" s="78" t="s">
        <v>2579</v>
      </c>
    </row>
    <row r="751" spans="1:28" ht="120" x14ac:dyDescent="0.25">
      <c r="A751" s="71" t="str">
        <f>INDEX('Выгр Торг'!$A:$A,MATCH($B751,'Выгр Торг'!$B:$B,0))</f>
        <v>Боковые зеркала "АТП" в стиле Mercedes-Benz, с 1-м повторителем (механическая регулировка) для Лада Нива 4х4</v>
      </c>
      <c r="B751" s="88">
        <v>137869</v>
      </c>
      <c r="C751" s="72">
        <f>VLOOKUP($B751,'Выгр Торг'!$B:$P,C$1,0)</f>
        <v>69532</v>
      </c>
      <c r="D751" s="71" t="str">
        <f>VLOOKUP($B751,'Выгр Торг'!$B:$P,D$1,0)</f>
        <v>Боковые зеркала "АТП" в стиле Mercedes-Benz, с 1-м повторителем (механическая регулировка) для Лада Нива 4х4 (Без вежливой подсветки, С обогревом, Без электроскладывания)</v>
      </c>
      <c r="E751" s="72" t="str">
        <f>VLOOKUP($B751,'Выгр Торг'!$B:$P,E$1,0)</f>
        <v>Y</v>
      </c>
      <c r="F751" s="72" t="str">
        <f>VLOOKUP($B751,'Выгр Торг'!$B:$P,F$1,0)</f>
        <v>1</v>
      </c>
      <c r="G751" s="36" t="s">
        <v>1427</v>
      </c>
      <c r="H751" s="33"/>
      <c r="I751" s="54" t="s">
        <v>2590</v>
      </c>
      <c r="J751" s="5" t="s">
        <v>3410</v>
      </c>
      <c r="K751" s="73">
        <f t="shared" si="98"/>
        <v>2750</v>
      </c>
      <c r="L751" s="14">
        <f>VLOOKUP(K751,Наценка!$A$1:$B$8,2,1)</f>
        <v>1.4</v>
      </c>
      <c r="M751" s="92">
        <f>Z751-100</f>
        <v>4090</v>
      </c>
      <c r="N751" s="57">
        <f t="shared" si="100"/>
        <v>4090</v>
      </c>
      <c r="O751" s="72">
        <f>VLOOKUP($B751,'Выгр Торг'!$B:$P,O$1,0)</f>
        <v>2750</v>
      </c>
      <c r="P751" s="72">
        <f>VLOOKUP($B751,'Выгр Торг'!$B:$P,P$1,0)</f>
        <v>4190</v>
      </c>
      <c r="Q751" s="42">
        <f t="shared" si="101"/>
        <v>0</v>
      </c>
      <c r="R751" s="42">
        <f t="shared" si="102"/>
        <v>100</v>
      </c>
      <c r="S751" s="85">
        <f t="shared" si="91"/>
        <v>4090</v>
      </c>
      <c r="T751" s="60">
        <f>IFERROR(VLOOKUP($B751,'Из ГУГЛа'!$B:$G,4,0)*U751+V751,VLOOKUP($B751,'Из ГУГЛа'!$B:$G,4,0))</f>
        <v>4190</v>
      </c>
      <c r="U751" s="15">
        <v>1</v>
      </c>
      <c r="V751" s="59"/>
      <c r="W751" s="74">
        <f t="shared" si="103"/>
        <v>0.4872727272727273</v>
      </c>
      <c r="X751" s="74">
        <f t="shared" si="104"/>
        <v>2.386634844868735E-2</v>
      </c>
      <c r="Y751" s="74">
        <f t="shared" si="105"/>
        <v>0.52363636363636368</v>
      </c>
      <c r="Z751" s="79">
        <v>4190</v>
      </c>
      <c r="AB751" s="20" t="s">
        <v>2634</v>
      </c>
    </row>
    <row r="752" spans="1:28" ht="120" x14ac:dyDescent="0.25">
      <c r="A752" s="71" t="str">
        <f>INDEX('Выгр Торг'!$A:$A,MATCH($B752,'Выгр Торг'!$B:$B,0))</f>
        <v>Боковые зеркала "АТП" в стиле Mercedes-Benz, с 1-м повторителем (механическая регулировка) для Лада Нива 4х4</v>
      </c>
      <c r="B752" s="88">
        <v>137870</v>
      </c>
      <c r="C752" s="72">
        <f>VLOOKUP($B752,'Выгр Торг'!$B:$P,C$1,0)</f>
        <v>69533</v>
      </c>
      <c r="D752" s="71" t="str">
        <f>VLOOKUP($B752,'Выгр Торг'!$B:$P,D$1,0)</f>
        <v>Боковые зеркала "АТП" в стиле Mercedes-Benz, с 1-м повторителем (механическая регулировка) для Лада Нива 4х4 (Без вежливой подсветки, С обогревом, С электроскладыванием)</v>
      </c>
      <c r="E752" s="72" t="str">
        <f>VLOOKUP($B752,'Выгр Торг'!$B:$P,E$1,0)</f>
        <v>Y</v>
      </c>
      <c r="F752" s="72" t="str">
        <f>VLOOKUP($B752,'Выгр Торг'!$B:$P,F$1,0)</f>
        <v>1</v>
      </c>
      <c r="G752" s="36" t="s">
        <v>1431</v>
      </c>
      <c r="H752" s="33"/>
      <c r="I752" s="54" t="s">
        <v>2590</v>
      </c>
      <c r="J752" s="5" t="s">
        <v>3410</v>
      </c>
      <c r="K752" s="73">
        <f t="shared" si="98"/>
        <v>3200</v>
      </c>
      <c r="L752" s="14">
        <f>VLOOKUP(K752,Наценка!$A$1:$B$8,2,1)</f>
        <v>1.4</v>
      </c>
      <c r="M752" s="83">
        <f t="shared" si="99"/>
        <v>4480</v>
      </c>
      <c r="N752" s="57">
        <f t="shared" si="100"/>
        <v>4490</v>
      </c>
      <c r="O752" s="72">
        <f>VLOOKUP($B752,'Выгр Торг'!$B:$P,O$1,0)</f>
        <v>3200</v>
      </c>
      <c r="P752" s="72">
        <f>VLOOKUP($B752,'Выгр Торг'!$B:$P,P$1,0)</f>
        <v>4590</v>
      </c>
      <c r="Q752" s="42">
        <f t="shared" si="101"/>
        <v>0</v>
      </c>
      <c r="R752" s="42">
        <f t="shared" si="102"/>
        <v>100</v>
      </c>
      <c r="S752" s="85">
        <f t="shared" si="91"/>
        <v>4490</v>
      </c>
      <c r="T752" s="60" t="str">
        <f>IFERROR(VLOOKUP($B752,'Из ГУГЛа'!$B:$G,4,0)*U752+V752,VLOOKUP($B752,'Из ГУГЛа'!$B:$G,4,0))</f>
        <v/>
      </c>
      <c r="U752" s="15">
        <v>1</v>
      </c>
      <c r="V752" s="59"/>
      <c r="W752" s="74">
        <f t="shared" si="103"/>
        <v>0.40312499999999996</v>
      </c>
      <c r="X752" s="74" t="str">
        <f t="shared" si="104"/>
        <v/>
      </c>
      <c r="Y752" s="74" t="str">
        <f t="shared" si="105"/>
        <v/>
      </c>
      <c r="Z752" s="78" t="s">
        <v>2579</v>
      </c>
    </row>
    <row r="753" spans="1:28" ht="120" x14ac:dyDescent="0.25">
      <c r="A753" s="71" t="str">
        <f>INDEX('Выгр Торг'!$A:$A,MATCH($B753,'Выгр Торг'!$B:$B,0))</f>
        <v>Боковые зеркала "АТП" в стиле Mercedes-Benz, с 1-м повторителем (механическая регулировка) для Лада Нива 4х4</v>
      </c>
      <c r="B753" s="88">
        <v>137871</v>
      </c>
      <c r="C753" s="72">
        <f>VLOOKUP($B753,'Выгр Торг'!$B:$P,C$1,0)</f>
        <v>69538</v>
      </c>
      <c r="D753" s="71" t="str">
        <f>VLOOKUP($B753,'Выгр Торг'!$B:$P,D$1,0)</f>
        <v>Боковые зеркала "АТП" в стиле Mercedes-Benz, с 1-м повторителем (механическая регулировка) для Лада Нива 4х4 (С вежливой подсветкой, Без обогрева, Без электроскладывания)</v>
      </c>
      <c r="E753" s="72" t="str">
        <f>VLOOKUP($B753,'Выгр Торг'!$B:$P,E$1,0)</f>
        <v>Y</v>
      </c>
      <c r="F753" s="72" t="str">
        <f>VLOOKUP($B753,'Выгр Торг'!$B:$P,F$1,0)</f>
        <v>1</v>
      </c>
      <c r="G753" s="36" t="s">
        <v>1428</v>
      </c>
      <c r="H753" s="33"/>
      <c r="I753" s="54" t="s">
        <v>2590</v>
      </c>
      <c r="J753" s="5" t="s">
        <v>3410</v>
      </c>
      <c r="K753" s="73">
        <f t="shared" si="98"/>
        <v>2800</v>
      </c>
      <c r="L753" s="14">
        <f>VLOOKUP(K753,Наценка!$A$1:$B$8,2,1)</f>
        <v>1.4</v>
      </c>
      <c r="M753" s="92">
        <f>Z753-100</f>
        <v>4290</v>
      </c>
      <c r="N753" s="57">
        <f t="shared" si="100"/>
        <v>4290</v>
      </c>
      <c r="O753" s="72">
        <f>VLOOKUP($B753,'Выгр Торг'!$B:$P,O$1,0)</f>
        <v>2800</v>
      </c>
      <c r="P753" s="72">
        <f>VLOOKUP($B753,'Выгр Торг'!$B:$P,P$1,0)</f>
        <v>4390</v>
      </c>
      <c r="Q753" s="42">
        <f t="shared" si="101"/>
        <v>0</v>
      </c>
      <c r="R753" s="42">
        <f t="shared" si="102"/>
        <v>100</v>
      </c>
      <c r="S753" s="85">
        <f t="shared" si="91"/>
        <v>4290</v>
      </c>
      <c r="T753" s="60">
        <f>IFERROR(VLOOKUP($B753,'Из ГУГЛа'!$B:$G,4,0)*U753+V753,VLOOKUP($B753,'Из ГУГЛа'!$B:$G,4,0))</f>
        <v>4390</v>
      </c>
      <c r="U753" s="15">
        <v>1</v>
      </c>
      <c r="V753" s="59"/>
      <c r="W753" s="74">
        <f t="shared" si="103"/>
        <v>0.53214285714285725</v>
      </c>
      <c r="X753" s="74">
        <f t="shared" si="104"/>
        <v>2.2779043280182234E-2</v>
      </c>
      <c r="Y753" s="74">
        <f t="shared" si="105"/>
        <v>0.56785714285714284</v>
      </c>
      <c r="Z753" s="79">
        <v>4390</v>
      </c>
      <c r="AB753" s="20" t="s">
        <v>2633</v>
      </c>
    </row>
    <row r="754" spans="1:28" ht="120" x14ac:dyDescent="0.25">
      <c r="A754" s="71" t="str">
        <f>INDEX('Выгр Торг'!$A:$A,MATCH($B754,'Выгр Торг'!$B:$B,0))</f>
        <v>Боковые зеркала "АТП" в стиле Mercedes-Benz, с 1-м повторителем (механическая регулировка) для Лада Нива 4х4</v>
      </c>
      <c r="B754" s="88">
        <v>137872</v>
      </c>
      <c r="C754" s="72">
        <f>VLOOKUP($B754,'Выгр Торг'!$B:$P,C$1,0)</f>
        <v>69539</v>
      </c>
      <c r="D754" s="71" t="str">
        <f>VLOOKUP($B754,'Выгр Торг'!$B:$P,D$1,0)</f>
        <v>Боковые зеркала "АТП" в стиле Mercedes-Benz, с 1-м повторителем (механическая регулировка) для Лада Нива 4х4 (С вежливой подсветкой, Без обогрева, С электроскладыванием)</v>
      </c>
      <c r="E754" s="72" t="str">
        <f>VLOOKUP($B754,'Выгр Торг'!$B:$P,E$1,0)</f>
        <v>Y</v>
      </c>
      <c r="F754" s="72" t="str">
        <f>VLOOKUP($B754,'Выгр Торг'!$B:$P,F$1,0)</f>
        <v>1</v>
      </c>
      <c r="G754" s="36" t="s">
        <v>1432</v>
      </c>
      <c r="H754" s="33"/>
      <c r="I754" s="54" t="s">
        <v>2590</v>
      </c>
      <c r="J754" s="5" t="s">
        <v>3410</v>
      </c>
      <c r="K754" s="73">
        <f t="shared" si="98"/>
        <v>3200</v>
      </c>
      <c r="L754" s="14">
        <f>VLOOKUP(K754,Наценка!$A$1:$B$8,2,1)</f>
        <v>1.4</v>
      </c>
      <c r="M754" s="83">
        <f t="shared" si="99"/>
        <v>4480</v>
      </c>
      <c r="N754" s="57">
        <f t="shared" si="100"/>
        <v>4490</v>
      </c>
      <c r="O754" s="72">
        <f>VLOOKUP($B754,'Выгр Торг'!$B:$P,O$1,0)</f>
        <v>3200</v>
      </c>
      <c r="P754" s="72">
        <f>VLOOKUP($B754,'Выгр Торг'!$B:$P,P$1,0)</f>
        <v>4590</v>
      </c>
      <c r="Q754" s="42">
        <f t="shared" si="101"/>
        <v>0</v>
      </c>
      <c r="R754" s="42">
        <f t="shared" si="102"/>
        <v>100</v>
      </c>
      <c r="S754" s="85">
        <f t="shared" si="91"/>
        <v>4490</v>
      </c>
      <c r="T754" s="60" t="str">
        <f>IFERROR(VLOOKUP($B754,'Из ГУГЛа'!$B:$G,4,0)*U754+V754,VLOOKUP($B754,'Из ГУГЛа'!$B:$G,4,0))</f>
        <v/>
      </c>
      <c r="U754" s="15">
        <v>1</v>
      </c>
      <c r="V754" s="59"/>
      <c r="W754" s="74">
        <f t="shared" si="103"/>
        <v>0.40312499999999996</v>
      </c>
      <c r="X754" s="74" t="str">
        <f t="shared" si="104"/>
        <v/>
      </c>
      <c r="Y754" s="74" t="str">
        <f t="shared" si="105"/>
        <v/>
      </c>
      <c r="Z754" s="78" t="s">
        <v>2579</v>
      </c>
    </row>
    <row r="755" spans="1:28" ht="120" x14ac:dyDescent="0.25">
      <c r="A755" s="71" t="str">
        <f>INDEX('Выгр Торг'!$A:$A,MATCH($B755,'Выгр Торг'!$B:$B,0))</f>
        <v>Боковые зеркала "АТП" в стиле Mercedes-Benz, с 1-м повторителем (механическая регулировка) для Лада Нива 4х4</v>
      </c>
      <c r="B755" s="88">
        <v>137873</v>
      </c>
      <c r="C755" s="72">
        <f>VLOOKUP($B755,'Выгр Торг'!$B:$P,C$1,0)</f>
        <v>69536</v>
      </c>
      <c r="D755" s="71" t="str">
        <f>VLOOKUP($B755,'Выгр Торг'!$B:$P,D$1,0)</f>
        <v>Боковые зеркала "АТП" в стиле Mercedes-Benz, с 1-м повторителем (механическая регулировка) для Лада Нива 4х4 (С вежливой подсветкой, С обогревом, Без электроскладывания)</v>
      </c>
      <c r="E755" s="72" t="str">
        <f>VLOOKUP($B755,'Выгр Торг'!$B:$P,E$1,0)</f>
        <v>Y</v>
      </c>
      <c r="F755" s="72" t="str">
        <f>VLOOKUP($B755,'Выгр Торг'!$B:$P,F$1,0)</f>
        <v>1</v>
      </c>
      <c r="G755" s="36" t="s">
        <v>1429</v>
      </c>
      <c r="H755" s="33"/>
      <c r="I755" s="54" t="s">
        <v>2590</v>
      </c>
      <c r="J755" s="5" t="s">
        <v>3410</v>
      </c>
      <c r="K755" s="73">
        <f t="shared" si="98"/>
        <v>2950</v>
      </c>
      <c r="L755" s="14">
        <f>VLOOKUP(K755,Наценка!$A$1:$B$8,2,1)</f>
        <v>1.4</v>
      </c>
      <c r="M755" s="92">
        <f>Z755-100</f>
        <v>4690</v>
      </c>
      <c r="N755" s="57">
        <f t="shared" si="100"/>
        <v>4690</v>
      </c>
      <c r="O755" s="72">
        <f>VLOOKUP($B755,'Выгр Торг'!$B:$P,O$1,0)</f>
        <v>2950</v>
      </c>
      <c r="P755" s="72">
        <f>VLOOKUP($B755,'Выгр Торг'!$B:$P,P$1,0)</f>
        <v>4790</v>
      </c>
      <c r="Q755" s="42">
        <f t="shared" si="101"/>
        <v>0</v>
      </c>
      <c r="R755" s="42">
        <f t="shared" si="102"/>
        <v>100</v>
      </c>
      <c r="S755" s="85">
        <f t="shared" si="91"/>
        <v>4690</v>
      </c>
      <c r="T755" s="60">
        <f>IFERROR(VLOOKUP($B755,'Из ГУГЛа'!$B:$G,4,0)*U755+V755,VLOOKUP($B755,'Из ГУГЛа'!$B:$G,4,0))</f>
        <v>4790</v>
      </c>
      <c r="U755" s="15">
        <v>1</v>
      </c>
      <c r="V755" s="59">
        <v>600</v>
      </c>
      <c r="W755" s="74">
        <f t="shared" si="103"/>
        <v>0.5898305084745763</v>
      </c>
      <c r="X755" s="74">
        <f t="shared" si="104"/>
        <v>2.0876826722338204E-2</v>
      </c>
      <c r="Y755" s="74">
        <f t="shared" si="105"/>
        <v>0.62372881355932197</v>
      </c>
      <c r="Z755" s="79">
        <v>4790</v>
      </c>
      <c r="AB755" s="20" t="s">
        <v>2634</v>
      </c>
    </row>
    <row r="756" spans="1:28" ht="120" x14ac:dyDescent="0.25">
      <c r="A756" s="71" t="str">
        <f>INDEX('Выгр Торг'!$A:$A,MATCH($B756,'Выгр Торг'!$B:$B,0))</f>
        <v>Боковые зеркала "АТП" в стиле Mercedes-Benz, с 1-м повторителем (механическая регулировка) для Лада Нива 4х4</v>
      </c>
      <c r="B756" s="88">
        <v>137874</v>
      </c>
      <c r="C756" s="72">
        <f>VLOOKUP($B756,'Выгр Торг'!$B:$P,C$1,0)</f>
        <v>69537</v>
      </c>
      <c r="D756" s="71" t="str">
        <f>VLOOKUP($B756,'Выгр Торг'!$B:$P,D$1,0)</f>
        <v>Боковые зеркала "АТП" в стиле Mercedes-Benz, с 1-м повторителем (механическая регулировка) для Лада Нива 4х4 (С вежливой подсветкой, С обогревом, С электроскладыванием)</v>
      </c>
      <c r="E756" s="72" t="str">
        <f>VLOOKUP($B756,'Выгр Торг'!$B:$P,E$1,0)</f>
        <v>Y</v>
      </c>
      <c r="F756" s="72" t="str">
        <f>VLOOKUP($B756,'Выгр Торг'!$B:$P,F$1,0)</f>
        <v>1</v>
      </c>
      <c r="G756" s="36" t="s">
        <v>1433</v>
      </c>
      <c r="H756" s="33"/>
      <c r="I756" s="54" t="s">
        <v>2590</v>
      </c>
      <c r="J756" s="5" t="s">
        <v>3410</v>
      </c>
      <c r="K756" s="73">
        <f t="shared" si="98"/>
        <v>3400</v>
      </c>
      <c r="L756" s="14">
        <f>VLOOKUP(K756,Наценка!$A$1:$B$8,2,1)</f>
        <v>1.4</v>
      </c>
      <c r="M756" s="83">
        <f t="shared" si="99"/>
        <v>4760</v>
      </c>
      <c r="N756" s="57">
        <f t="shared" si="100"/>
        <v>4790</v>
      </c>
      <c r="O756" s="72">
        <f>VLOOKUP($B756,'Выгр Торг'!$B:$P,O$1,0)</f>
        <v>3400</v>
      </c>
      <c r="P756" s="72">
        <f>VLOOKUP($B756,'Выгр Торг'!$B:$P,P$1,0)</f>
        <v>4890</v>
      </c>
      <c r="Q756" s="42">
        <f t="shared" si="101"/>
        <v>0</v>
      </c>
      <c r="R756" s="42">
        <f t="shared" si="102"/>
        <v>100</v>
      </c>
      <c r="S756" s="85">
        <f t="shared" si="91"/>
        <v>4790</v>
      </c>
      <c r="T756" s="60" t="str">
        <f>IFERROR(VLOOKUP($B756,'Из ГУГЛа'!$B:$G,4,0)*U756+V756,VLOOKUP($B756,'Из ГУГЛа'!$B:$G,4,0))</f>
        <v/>
      </c>
      <c r="U756" s="15">
        <v>1</v>
      </c>
      <c r="V756" s="59"/>
      <c r="W756" s="74">
        <f t="shared" si="103"/>
        <v>0.40882352941176481</v>
      </c>
      <c r="X756" s="74" t="str">
        <f t="shared" si="104"/>
        <v/>
      </c>
      <c r="Y756" s="74" t="str">
        <f t="shared" si="105"/>
        <v/>
      </c>
      <c r="Z756" s="78" t="s">
        <v>2579</v>
      </c>
    </row>
    <row r="757" spans="1:28" ht="90" x14ac:dyDescent="0.25">
      <c r="A757" s="71" t="str">
        <f>INDEX('Выгр Торг'!$A:$A,MATCH($B757,'Выгр Торг'!$B:$B,0))</f>
        <v>Боковые зеркала "АТП" в стиле Mercedes-Benz, с 1-м повторителем (механическая регулировка) для ВАЗ 2104, 2105, 2107</v>
      </c>
      <c r="B757" s="88">
        <v>137847</v>
      </c>
      <c r="C757" s="72">
        <f>VLOOKUP($B757,'Выгр Торг'!$B:$P,C$1,0)</f>
        <v>61100</v>
      </c>
      <c r="D757" s="71" t="str">
        <f>VLOOKUP($B757,'Выгр Торг'!$B:$P,D$1,0)</f>
        <v>Боковые зеркала "АТП" в стиле Mercedes-Benz, с 1-м повторителем (механическая регулировка) для ВАЗ 2104, 2105, 2107</v>
      </c>
      <c r="E757" s="72" t="str">
        <f>VLOOKUP($B757,'Выгр Торг'!$B:$P,E$1,0)</f>
        <v>Y</v>
      </c>
      <c r="F757" s="72" t="str">
        <f>VLOOKUP($B757,'Выгр Торг'!$B:$P,F$1,0)</f>
        <v>1</v>
      </c>
      <c r="G757" s="36" t="s">
        <v>812</v>
      </c>
      <c r="H757" s="33"/>
      <c r="I757" s="54" t="s">
        <v>2590</v>
      </c>
      <c r="J757" s="5" t="s">
        <v>3410</v>
      </c>
      <c r="K757" s="73">
        <f t="shared" si="98"/>
        <v>2550</v>
      </c>
      <c r="L757" s="14">
        <f>VLOOKUP(K757,Наценка!$A$1:$B$8,2,1)</f>
        <v>1.4</v>
      </c>
      <c r="M757" s="92">
        <f t="shared" ref="M757:M758" si="106">Z757-100</f>
        <v>3690</v>
      </c>
      <c r="N757" s="57">
        <f>IF(M757&lt;=1000,(ROUNDUP(M757,-1)-1),(ROUNDUP(M757,-2)-10))</f>
        <v>3690</v>
      </c>
      <c r="O757" s="72">
        <f>VLOOKUP($B757,'Выгр Торг'!$B:$P,O$1,0)</f>
        <v>2550</v>
      </c>
      <c r="P757" s="72">
        <f>VLOOKUP($B757,'Выгр Торг'!$B:$P,P$1,0)</f>
        <v>3790</v>
      </c>
      <c r="Q757" s="42">
        <f t="shared" si="101"/>
        <v>0</v>
      </c>
      <c r="R757" s="42">
        <f t="shared" si="102"/>
        <v>100</v>
      </c>
      <c r="S757" s="85">
        <f t="shared" si="91"/>
        <v>3690</v>
      </c>
      <c r="T757" s="60">
        <f>IFERROR(VLOOKUP($B757,'Из ГУГЛа'!$B:$G,4,0)*U757+V757,VLOOKUP($B757,'Из ГУГЛа'!$B:$G,4,0))</f>
        <v>3790</v>
      </c>
      <c r="U757" s="15">
        <v>1</v>
      </c>
      <c r="V757" s="59"/>
      <c r="W757" s="74">
        <f t="shared" si="103"/>
        <v>0.44705882352941173</v>
      </c>
      <c r="X757" s="74">
        <f t="shared" si="104"/>
        <v>2.6385224274406333E-2</v>
      </c>
      <c r="Y757" s="74">
        <f t="shared" si="105"/>
        <v>0.48627450980392162</v>
      </c>
      <c r="Z757" s="79">
        <v>3790</v>
      </c>
      <c r="AB757" s="20" t="s">
        <v>2617</v>
      </c>
    </row>
    <row r="758" spans="1:28" ht="90" x14ac:dyDescent="0.25">
      <c r="A758" s="71" t="str">
        <f>INDEX('Выгр Торг'!$A:$A,MATCH($B758,'Выгр Торг'!$B:$B,0))</f>
        <v>Боковые зеркала "АТП" в стиле Mercedes-Benz, с 1-м повторителем (механическая регулировка) для ВАЗ 2104, 2105, 2107</v>
      </c>
      <c r="B758" s="88">
        <v>137841</v>
      </c>
      <c r="C758" s="72">
        <f>VLOOKUP($B758,'Выгр Торг'!$B:$P,C$1,0)</f>
        <v>61104</v>
      </c>
      <c r="D758" s="71" t="str">
        <f>VLOOKUP($B758,'Выгр Торг'!$B:$P,D$1,0)</f>
        <v>Боковые зеркала "АТП" в стиле Mercedes-Benz, с 1-м повторителем (механическая регулировка, вежливая подсветка) для ВАЗ 2104, 2105, 2107</v>
      </c>
      <c r="E758" s="72" t="str">
        <f>VLOOKUP($B758,'Выгр Торг'!$B:$P,E$1,0)</f>
        <v>Y</v>
      </c>
      <c r="F758" s="72" t="str">
        <f>VLOOKUP($B758,'Выгр Торг'!$B:$P,F$1,0)</f>
        <v>1ск1</v>
      </c>
      <c r="G758" s="36" t="s">
        <v>824</v>
      </c>
      <c r="H758" s="33"/>
      <c r="I758" s="54" t="s">
        <v>2590</v>
      </c>
      <c r="J758" s="5" t="s">
        <v>3410</v>
      </c>
      <c r="K758" s="73">
        <f t="shared" si="98"/>
        <v>2550</v>
      </c>
      <c r="L758" s="14">
        <f>VLOOKUP(K758,Наценка!$A$1:$B$8,2,1)</f>
        <v>1.4</v>
      </c>
      <c r="M758" s="92">
        <f t="shared" si="106"/>
        <v>4290</v>
      </c>
      <c r="N758" s="57">
        <f t="shared" si="100"/>
        <v>4290</v>
      </c>
      <c r="O758" s="72">
        <f>VLOOKUP($B758,'Выгр Торг'!$B:$P,O$1,0)</f>
        <v>2550</v>
      </c>
      <c r="P758" s="72">
        <f>VLOOKUP($B758,'Выгр Торг'!$B:$P,P$1,0)</f>
        <v>4390</v>
      </c>
      <c r="Q758" s="42">
        <f t="shared" si="101"/>
        <v>0</v>
      </c>
      <c r="R758" s="42">
        <f t="shared" si="102"/>
        <v>100</v>
      </c>
      <c r="S758" s="85">
        <f t="shared" si="91"/>
        <v>4290</v>
      </c>
      <c r="T758" s="60">
        <f>IFERROR(VLOOKUP($B758,'Из ГУГЛа'!$B:$G,4,0)*U758+V758,VLOOKUP($B758,'Из ГУГЛа'!$B:$G,4,0))</f>
        <v>4390</v>
      </c>
      <c r="U758" s="15">
        <v>1</v>
      </c>
      <c r="V758" s="59">
        <v>600</v>
      </c>
      <c r="W758" s="74">
        <f t="shared" si="103"/>
        <v>0.68235294117647061</v>
      </c>
      <c r="X758" s="74">
        <f t="shared" si="104"/>
        <v>2.2779043280182234E-2</v>
      </c>
      <c r="Y758" s="74">
        <f t="shared" si="105"/>
        <v>0.72156862745098049</v>
      </c>
      <c r="Z758" s="79">
        <v>4390</v>
      </c>
      <c r="AB758" s="20" t="s">
        <v>2617</v>
      </c>
    </row>
    <row r="759" spans="1:28" ht="90" x14ac:dyDescent="0.25">
      <c r="A759" s="71" t="str">
        <f>INDEX('Выгр Торг'!$A:$A,MATCH($B759,'Выгр Торг'!$B:$B,0))</f>
        <v>Боковые зеркала "АТП" в стиле Mercedes-Benz, с 1-м повторителем (механическая регулировка) для ВАЗ 2104, 2105, 2107</v>
      </c>
      <c r="B759" s="88">
        <v>137840</v>
      </c>
      <c r="C759" s="72">
        <f>VLOOKUP($B759,'Выгр Торг'!$B:$P,C$1,0)</f>
        <v>61105</v>
      </c>
      <c r="D759" s="71" t="str">
        <f>VLOOKUP($B759,'Выгр Торг'!$B:$P,D$1,0)</f>
        <v>Боковые зеркала "АТП" в стиле Mercedes-Benz, с 1-м повторителем (механическая регулировка, вежливая подсветка, электроскладывание) для ВАЗ 2104, 2105, 2107</v>
      </c>
      <c r="E759" s="72" t="str">
        <f>VLOOKUP($B759,'Выгр Торг'!$B:$P,E$1,0)</f>
        <v>Y</v>
      </c>
      <c r="F759" s="72" t="str">
        <f>VLOOKUP($B759,'Выгр Торг'!$B:$P,F$1,0)</f>
        <v>1</v>
      </c>
      <c r="G759" s="36" t="s">
        <v>826</v>
      </c>
      <c r="H759" s="33"/>
      <c r="I759" s="54" t="s">
        <v>2590</v>
      </c>
      <c r="J759" s="5" t="s">
        <v>3410</v>
      </c>
      <c r="K759" s="73">
        <f t="shared" si="98"/>
        <v>2550</v>
      </c>
      <c r="L759" s="14">
        <f>VLOOKUP(K759,Наценка!$A$1:$B$8,2,1)</f>
        <v>1.4</v>
      </c>
      <c r="M759" s="83">
        <f t="shared" si="99"/>
        <v>3570</v>
      </c>
      <c r="N759" s="57">
        <f t="shared" si="100"/>
        <v>3590</v>
      </c>
      <c r="O759" s="72">
        <f>VLOOKUP($B759,'Выгр Торг'!$B:$P,O$1,0)</f>
        <v>2550</v>
      </c>
      <c r="P759" s="72">
        <f>VLOOKUP($B759,'Выгр Торг'!$B:$P,P$1,0)</f>
        <v>3690</v>
      </c>
      <c r="Q759" s="42">
        <f t="shared" si="101"/>
        <v>0</v>
      </c>
      <c r="R759" s="42">
        <f t="shared" si="102"/>
        <v>100</v>
      </c>
      <c r="S759" s="85">
        <f t="shared" si="91"/>
        <v>3590</v>
      </c>
      <c r="T759" s="60" t="str">
        <f>IFERROR(VLOOKUP($B759,'Из ГУГЛа'!$B:$G,4,0)*U759+V759,VLOOKUP($B759,'Из ГУГЛа'!$B:$G,4,0))</f>
        <v/>
      </c>
      <c r="U759" s="15">
        <v>1</v>
      </c>
      <c r="V759" s="59"/>
      <c r="W759" s="74">
        <f t="shared" si="103"/>
        <v>0.40784313725490207</v>
      </c>
      <c r="X759" s="74" t="str">
        <f t="shared" si="104"/>
        <v/>
      </c>
      <c r="Y759" s="74" t="str">
        <f t="shared" si="105"/>
        <v/>
      </c>
      <c r="Z759" s="78" t="s">
        <v>2579</v>
      </c>
    </row>
    <row r="760" spans="1:28" ht="90" x14ac:dyDescent="0.25">
      <c r="A760" s="71" t="str">
        <f>INDEX('Выгр Торг'!$A:$A,MATCH($B760,'Выгр Торг'!$B:$B,0))</f>
        <v>Боковые зеркала "АТП" в стиле Mercedes-Benz, с 1-м повторителем (механическая регулировка) для ВАЗ 2104, 2105, 2107</v>
      </c>
      <c r="B760" s="88">
        <v>137843</v>
      </c>
      <c r="C760" s="72">
        <f>VLOOKUP($B760,'Выгр Торг'!$B:$P,C$1,0)</f>
        <v>61102</v>
      </c>
      <c r="D760" s="71" t="str">
        <f>VLOOKUP($B760,'Выгр Торг'!$B:$P,D$1,0)</f>
        <v>Боковые зеркала "АТП" в стиле Mercedes-Benz, с 1-м повторителем (механическая регулировка, обогрев, вежливая подсветка) для ВАЗ 2104, 2105, 2107</v>
      </c>
      <c r="E760" s="72" t="str">
        <f>VLOOKUP($B760,'Выгр Торг'!$B:$P,E$1,0)</f>
        <v>Y</v>
      </c>
      <c r="F760" s="72" t="str">
        <f>VLOOKUP($B760,'Выгр Торг'!$B:$P,F$1,0)</f>
        <v>1</v>
      </c>
      <c r="G760" s="36" t="s">
        <v>820</v>
      </c>
      <c r="H760" s="33"/>
      <c r="I760" s="54" t="s">
        <v>2590</v>
      </c>
      <c r="J760" s="5" t="s">
        <v>3410</v>
      </c>
      <c r="K760" s="73">
        <f t="shared" si="98"/>
        <v>2550</v>
      </c>
      <c r="L760" s="14">
        <f>VLOOKUP(K760,Наценка!$A$1:$B$8,2,1)</f>
        <v>1.4</v>
      </c>
      <c r="M760" s="92">
        <f>Z760-100</f>
        <v>4390</v>
      </c>
      <c r="N760" s="57">
        <f t="shared" si="100"/>
        <v>4390</v>
      </c>
      <c r="O760" s="72">
        <f>VLOOKUP($B760,'Выгр Торг'!$B:$P,O$1,0)</f>
        <v>2550</v>
      </c>
      <c r="P760" s="72">
        <f>VLOOKUP($B760,'Выгр Торг'!$B:$P,P$1,0)</f>
        <v>4490</v>
      </c>
      <c r="Q760" s="42">
        <f t="shared" si="101"/>
        <v>0</v>
      </c>
      <c r="R760" s="42">
        <f t="shared" si="102"/>
        <v>100</v>
      </c>
      <c r="S760" s="85">
        <f t="shared" si="91"/>
        <v>4390</v>
      </c>
      <c r="T760" s="60">
        <f>IFERROR(VLOOKUP($B760,'Из ГУГЛа'!$B:$G,4,0)*U760+V760,VLOOKUP($B760,'Из ГУГЛа'!$B:$G,4,0))</f>
        <v>4490</v>
      </c>
      <c r="U760" s="15">
        <v>1</v>
      </c>
      <c r="V760" s="59">
        <v>600</v>
      </c>
      <c r="W760" s="74">
        <f t="shared" si="103"/>
        <v>0.72156862745098049</v>
      </c>
      <c r="X760" s="74">
        <f t="shared" si="104"/>
        <v>2.2271714922048998E-2</v>
      </c>
      <c r="Y760" s="74">
        <f t="shared" si="105"/>
        <v>0.76078431372549016</v>
      </c>
      <c r="Z760" s="79">
        <v>4490</v>
      </c>
      <c r="AB760" s="20" t="s">
        <v>2616</v>
      </c>
    </row>
    <row r="761" spans="1:28" ht="90" x14ac:dyDescent="0.25">
      <c r="A761" s="71" t="str">
        <f>INDEX('Выгр Торг'!$A:$A,MATCH($B761,'Выгр Торг'!$B:$B,0))</f>
        <v>Боковые зеркала "АТП" в стиле Mercedes-Benz, с 1-м повторителем (механическая регулировка) для ВАЗ 2104, 2105, 2107</v>
      </c>
      <c r="B761" s="88">
        <v>137842</v>
      </c>
      <c r="C761" s="72">
        <f>VLOOKUP($B761,'Выгр Торг'!$B:$P,C$1,0)</f>
        <v>61103</v>
      </c>
      <c r="D761" s="71" t="str">
        <f>VLOOKUP($B761,'Выгр Торг'!$B:$P,D$1,0)</f>
        <v>Боковые зеркала "АТП" в стиле Mercedes-Benz, с 1-м повторителем (механическая регулировка, обогрев, вежливая подсветка, электроскладывание) для ВАЗ 2104, 2105, 2107</v>
      </c>
      <c r="E761" s="72" t="str">
        <f>VLOOKUP($B761,'Выгр Торг'!$B:$P,E$1,0)</f>
        <v>Y</v>
      </c>
      <c r="F761" s="72" t="str">
        <f>VLOOKUP($B761,'Выгр Торг'!$B:$P,F$1,0)</f>
        <v>1ск1</v>
      </c>
      <c r="G761" s="36" t="s">
        <v>822</v>
      </c>
      <c r="H761" s="33"/>
      <c r="I761" s="54" t="s">
        <v>2590</v>
      </c>
      <c r="J761" s="5" t="s">
        <v>3410</v>
      </c>
      <c r="K761" s="73">
        <f t="shared" si="98"/>
        <v>2550</v>
      </c>
      <c r="L761" s="14">
        <f>VLOOKUP(K761,Наценка!$A$1:$B$8,2,1)</f>
        <v>1.4</v>
      </c>
      <c r="M761" s="83">
        <f t="shared" si="99"/>
        <v>3570</v>
      </c>
      <c r="N761" s="57">
        <f t="shared" si="100"/>
        <v>3590</v>
      </c>
      <c r="O761" s="72">
        <f>VLOOKUP($B761,'Выгр Торг'!$B:$P,O$1,0)</f>
        <v>2550</v>
      </c>
      <c r="P761" s="72">
        <f>VLOOKUP($B761,'Выгр Торг'!$B:$P,P$1,0)</f>
        <v>3690</v>
      </c>
      <c r="Q761" s="42">
        <f t="shared" si="101"/>
        <v>0</v>
      </c>
      <c r="R761" s="42">
        <f t="shared" si="102"/>
        <v>100</v>
      </c>
      <c r="S761" s="85">
        <f t="shared" si="91"/>
        <v>3590</v>
      </c>
      <c r="T761" s="60" t="str">
        <f>IFERROR(VLOOKUP($B761,'Из ГУГЛа'!$B:$G,4,0)*U761+V761,VLOOKUP($B761,'Из ГУГЛа'!$B:$G,4,0))</f>
        <v/>
      </c>
      <c r="U761" s="15">
        <v>1</v>
      </c>
      <c r="V761" s="59"/>
      <c r="W761" s="74">
        <f t="shared" si="103"/>
        <v>0.40784313725490207</v>
      </c>
      <c r="X761" s="74" t="str">
        <f t="shared" si="104"/>
        <v/>
      </c>
      <c r="Y761" s="74" t="str">
        <f t="shared" si="105"/>
        <v/>
      </c>
      <c r="Z761" s="78" t="s">
        <v>2579</v>
      </c>
    </row>
    <row r="762" spans="1:28" ht="90" x14ac:dyDescent="0.25">
      <c r="A762" s="71" t="str">
        <f>INDEX('Выгр Торг'!$A:$A,MATCH($B762,'Выгр Торг'!$B:$B,0))</f>
        <v>Боковые зеркала "АТП" в стиле Mercedes-Benz, с 1-м повторителем (механическая регулировка) для ВАЗ 2104, 2105, 2107</v>
      </c>
      <c r="B762" s="88">
        <v>137844</v>
      </c>
      <c r="C762" s="72">
        <f>VLOOKUP($B762,'Выгр Торг'!$B:$P,C$1,0)</f>
        <v>61099</v>
      </c>
      <c r="D762" s="71" t="str">
        <f>VLOOKUP($B762,'Выгр Торг'!$B:$P,D$1,0)</f>
        <v>Боковые зеркала "АТП" в стиле Mercedes-Benz, с 1-м повторителем (механическая регулировка, обогрев, электроскладывание) для ВАЗ 2104, 2105, 2107</v>
      </c>
      <c r="E762" s="72" t="str">
        <f>VLOOKUP($B762,'Выгр Торг'!$B:$P,E$1,0)</f>
        <v>Y</v>
      </c>
      <c r="F762" s="72" t="str">
        <f>VLOOKUP($B762,'Выгр Торг'!$B:$P,F$1,0)</f>
        <v>1</v>
      </c>
      <c r="G762" s="36" t="s">
        <v>818</v>
      </c>
      <c r="H762" s="33"/>
      <c r="I762" s="54" t="s">
        <v>2590</v>
      </c>
      <c r="J762" s="5" t="s">
        <v>3410</v>
      </c>
      <c r="K762" s="73">
        <f t="shared" si="98"/>
        <v>2550</v>
      </c>
      <c r="L762" s="14">
        <f>VLOOKUP(K762,Наценка!$A$1:$B$8,2,1)</f>
        <v>1.4</v>
      </c>
      <c r="M762" s="83">
        <f t="shared" si="99"/>
        <v>3570</v>
      </c>
      <c r="N762" s="57">
        <f t="shared" si="100"/>
        <v>3590</v>
      </c>
      <c r="O762" s="72">
        <f>VLOOKUP($B762,'Выгр Торг'!$B:$P,O$1,0)</f>
        <v>2550</v>
      </c>
      <c r="P762" s="72">
        <f>VLOOKUP($B762,'Выгр Торг'!$B:$P,P$1,0)</f>
        <v>3690</v>
      </c>
      <c r="Q762" s="42">
        <f t="shared" si="101"/>
        <v>0</v>
      </c>
      <c r="R762" s="42">
        <f t="shared" si="102"/>
        <v>100</v>
      </c>
      <c r="S762" s="85">
        <f t="shared" si="91"/>
        <v>3590</v>
      </c>
      <c r="T762" s="60" t="str">
        <f>IFERROR(VLOOKUP($B762,'Из ГУГЛа'!$B:$G,4,0)*U762+V762,VLOOKUP($B762,'Из ГУГЛа'!$B:$G,4,0))</f>
        <v/>
      </c>
      <c r="U762" s="15">
        <v>1</v>
      </c>
      <c r="V762" s="59"/>
      <c r="W762" s="74">
        <f t="shared" si="103"/>
        <v>0.40784313725490207</v>
      </c>
      <c r="X762" s="74" t="str">
        <f t="shared" si="104"/>
        <v/>
      </c>
      <c r="Y762" s="74" t="str">
        <f t="shared" si="105"/>
        <v/>
      </c>
      <c r="Z762" s="78" t="s">
        <v>2579</v>
      </c>
    </row>
    <row r="763" spans="1:28" ht="90" x14ac:dyDescent="0.25">
      <c r="A763" s="71" t="str">
        <f>INDEX('Выгр Торг'!$A:$A,MATCH($B763,'Выгр Торг'!$B:$B,0))</f>
        <v>Боковые зеркала "АТП" в стиле Mercedes-Benz, с 1-м повторителем (механическая регулировка) для ВАЗ 2104, 2105, 2107</v>
      </c>
      <c r="B763" s="88">
        <v>137845</v>
      </c>
      <c r="C763" s="72">
        <f>VLOOKUP($B763,'Выгр Торг'!$B:$P,C$1,0)</f>
        <v>61098</v>
      </c>
      <c r="D763" s="71" t="str">
        <f>VLOOKUP($B763,'Выгр Торг'!$B:$P,D$1,0)</f>
        <v>Боковые зеркала "АТП" в стиле Mercedes-Benz, с 1-м повторителем (механическая регулировка, с обогревом) для ВАЗ 2104, 2105, 2107</v>
      </c>
      <c r="E763" s="72" t="str">
        <f>VLOOKUP($B763,'Выгр Торг'!$B:$P,E$1,0)</f>
        <v>Y</v>
      </c>
      <c r="F763" s="72" t="str">
        <f>VLOOKUP($B763,'Выгр Торг'!$B:$P,F$1,0)</f>
        <v>1</v>
      </c>
      <c r="G763" s="36" t="s">
        <v>816</v>
      </c>
      <c r="H763" s="33"/>
      <c r="I763" s="54" t="s">
        <v>2590</v>
      </c>
      <c r="J763" s="5" t="s">
        <v>3410</v>
      </c>
      <c r="K763" s="73">
        <f t="shared" si="98"/>
        <v>2550</v>
      </c>
      <c r="L763" s="14">
        <f>VLOOKUP(K763,Наценка!$A$1:$B$8,2,1)</f>
        <v>1.4</v>
      </c>
      <c r="M763" s="92">
        <f>Z763-100</f>
        <v>3790</v>
      </c>
      <c r="N763" s="57">
        <f t="shared" si="100"/>
        <v>3790</v>
      </c>
      <c r="O763" s="72">
        <f>VLOOKUP($B763,'Выгр Торг'!$B:$P,O$1,0)</f>
        <v>2550</v>
      </c>
      <c r="P763" s="72">
        <f>VLOOKUP($B763,'Выгр Торг'!$B:$P,P$1,0)</f>
        <v>3890</v>
      </c>
      <c r="Q763" s="42">
        <f t="shared" si="101"/>
        <v>0</v>
      </c>
      <c r="R763" s="42">
        <f t="shared" si="102"/>
        <v>100</v>
      </c>
      <c r="S763" s="85">
        <f t="shared" si="91"/>
        <v>3790</v>
      </c>
      <c r="T763" s="60">
        <f>IFERROR(VLOOKUP($B763,'Из ГУГЛа'!$B:$G,4,0)*U763+V763,VLOOKUP($B763,'Из ГУГЛа'!$B:$G,4,0))</f>
        <v>3890</v>
      </c>
      <c r="U763" s="15">
        <v>1</v>
      </c>
      <c r="V763" s="59"/>
      <c r="W763" s="74">
        <f t="shared" si="103"/>
        <v>0.48627450980392162</v>
      </c>
      <c r="X763" s="74">
        <f t="shared" si="104"/>
        <v>2.570694087403599E-2</v>
      </c>
      <c r="Y763" s="74">
        <f t="shared" si="105"/>
        <v>0.52549019607843128</v>
      </c>
      <c r="Z763" s="79">
        <v>3890</v>
      </c>
      <c r="AB763" s="20" t="s">
        <v>2616</v>
      </c>
    </row>
    <row r="764" spans="1:28" ht="90" x14ac:dyDescent="0.25">
      <c r="A764" s="71" t="str">
        <f>INDEX('Выгр Торг'!$A:$A,MATCH($B764,'Выгр Торг'!$B:$B,0))</f>
        <v>Боковые зеркала "АТП" в стиле Mercedes-Benz, с 1-м повторителем (механическая регулировка) для ВАЗ 2104, 2105, 2107</v>
      </c>
      <c r="B764" s="88">
        <v>137846</v>
      </c>
      <c r="C764" s="72">
        <f>VLOOKUP($B764,'Выгр Торг'!$B:$P,C$1,0)</f>
        <v>61101</v>
      </c>
      <c r="D764" s="71" t="str">
        <f>VLOOKUP($B764,'Выгр Торг'!$B:$P,D$1,0)</f>
        <v>Боковые зеркала "АТП" в стиле Mercedes-Benz, с 1-м повторителем (механическая регулировка, электроскладывание) для ВАЗ 2104, 2105, 2107</v>
      </c>
      <c r="E764" s="72" t="str">
        <f>VLOOKUP($B764,'Выгр Торг'!$B:$P,E$1,0)</f>
        <v>Y</v>
      </c>
      <c r="F764" s="72" t="str">
        <f>VLOOKUP($B764,'Выгр Торг'!$B:$P,F$1,0)</f>
        <v>1</v>
      </c>
      <c r="G764" s="36" t="s">
        <v>814</v>
      </c>
      <c r="H764" s="33"/>
      <c r="I764" s="54" t="s">
        <v>2590</v>
      </c>
      <c r="J764" s="5" t="s">
        <v>3410</v>
      </c>
      <c r="K764" s="73">
        <f t="shared" si="98"/>
        <v>2550</v>
      </c>
      <c r="L764" s="14">
        <f>VLOOKUP(K764,Наценка!$A$1:$B$8,2,1)</f>
        <v>1.4</v>
      </c>
      <c r="M764" s="83">
        <f t="shared" si="99"/>
        <v>3570</v>
      </c>
      <c r="N764" s="57">
        <f t="shared" si="100"/>
        <v>3590</v>
      </c>
      <c r="O764" s="72">
        <f>VLOOKUP($B764,'Выгр Торг'!$B:$P,O$1,0)</f>
        <v>2550</v>
      </c>
      <c r="P764" s="72">
        <f>VLOOKUP($B764,'Выгр Торг'!$B:$P,P$1,0)</f>
        <v>3690</v>
      </c>
      <c r="Q764" s="42">
        <f t="shared" si="101"/>
        <v>0</v>
      </c>
      <c r="R764" s="42">
        <f t="shared" si="102"/>
        <v>100</v>
      </c>
      <c r="S764" s="85">
        <f t="shared" si="91"/>
        <v>3590</v>
      </c>
      <c r="T764" s="60" t="str">
        <f>IFERROR(VLOOKUP($B764,'Из ГУГЛа'!$B:$G,4,0)*U764+V764,VLOOKUP($B764,'Из ГУГЛа'!$B:$G,4,0))</f>
        <v/>
      </c>
      <c r="U764" s="15">
        <v>1</v>
      </c>
      <c r="V764" s="59"/>
      <c r="W764" s="74">
        <f t="shared" si="103"/>
        <v>0.40784313725490207</v>
      </c>
      <c r="X764" s="74" t="str">
        <f t="shared" si="104"/>
        <v/>
      </c>
      <c r="Y764" s="74" t="str">
        <f t="shared" si="105"/>
        <v/>
      </c>
      <c r="Z764" s="78" t="s">
        <v>2579</v>
      </c>
    </row>
    <row r="765" spans="1:28" ht="90" x14ac:dyDescent="0.25">
      <c r="A765" s="71" t="str">
        <f>INDEX('Выгр Торг'!$A:$A,MATCH($B765,'Выгр Торг'!$B:$B,0))</f>
        <v>Боковые зеркала "АТП" в стиле Mercedes-Benz, с 1-м повторителем (наружная регулировка) для ВАЗ 2104, 2105, 2107</v>
      </c>
      <c r="B765" s="88">
        <v>137883</v>
      </c>
      <c r="C765" s="72">
        <f>VLOOKUP($B765,'Выгр Торг'!$B:$P,C$1,0)</f>
        <v>61115</v>
      </c>
      <c r="D765" s="71" t="str">
        <f>VLOOKUP($B765,'Выгр Торг'!$B:$P,D$1,0)</f>
        <v>Боковые зеркала "АТП" в стиле Mercedes-Benz, с 1-м повторителем (наружная регулировка) для ВАЗ 2104, 2105, 2107</v>
      </c>
      <c r="E765" s="72" t="str">
        <f>VLOOKUP($B765,'Выгр Торг'!$B:$P,E$1,0)</f>
        <v>Y</v>
      </c>
      <c r="F765" s="72" t="str">
        <f>VLOOKUP($B765,'Выгр Торг'!$B:$P,F$1,0)</f>
        <v>1</v>
      </c>
      <c r="G765" s="36" t="s">
        <v>772</v>
      </c>
      <c r="H765" s="33"/>
      <c r="I765" s="54" t="s">
        <v>2590</v>
      </c>
      <c r="J765" s="5" t="s">
        <v>3410</v>
      </c>
      <c r="K765" s="73">
        <f t="shared" si="98"/>
        <v>2500</v>
      </c>
      <c r="L765" s="14">
        <f>VLOOKUP(K765,Наценка!$A$1:$B$8,2,1)</f>
        <v>1.4</v>
      </c>
      <c r="M765" s="83">
        <f t="shared" si="99"/>
        <v>3500</v>
      </c>
      <c r="N765" s="57">
        <f t="shared" si="100"/>
        <v>3490</v>
      </c>
      <c r="O765" s="72">
        <f>VLOOKUP($B765,'Выгр Торг'!$B:$P,O$1,0)</f>
        <v>2500</v>
      </c>
      <c r="P765" s="72">
        <f>VLOOKUP($B765,'Выгр Торг'!$B:$P,P$1,0)</f>
        <v>3590</v>
      </c>
      <c r="Q765" s="42">
        <f t="shared" si="101"/>
        <v>0</v>
      </c>
      <c r="R765" s="42">
        <f t="shared" si="102"/>
        <v>100</v>
      </c>
      <c r="S765" s="85">
        <f t="shared" si="91"/>
        <v>3490</v>
      </c>
      <c r="T765" s="60" t="str">
        <f>IFERROR(VLOOKUP($B765,'Из ГУГЛа'!$B:$G,4,0)*U765+V765,VLOOKUP($B765,'Из ГУГЛа'!$B:$G,4,0))</f>
        <v/>
      </c>
      <c r="U765" s="15">
        <v>1</v>
      </c>
      <c r="V765" s="59"/>
      <c r="W765" s="74">
        <f t="shared" si="103"/>
        <v>0.39599999999999991</v>
      </c>
      <c r="X765" s="74" t="str">
        <f t="shared" si="104"/>
        <v/>
      </c>
      <c r="Y765" s="74" t="str">
        <f t="shared" si="105"/>
        <v/>
      </c>
      <c r="Z765" s="78" t="s">
        <v>2579</v>
      </c>
    </row>
    <row r="766" spans="1:28" ht="90" x14ac:dyDescent="0.25">
      <c r="A766" s="71" t="str">
        <f>INDEX('Выгр Торг'!$A:$A,MATCH($B766,'Выгр Торг'!$B:$B,0))</f>
        <v>Боковые зеркала "АТП" в стиле Mercedes-Benz, с 1-м повторителем (наружная регулировка) для ВАЗ 2104, 2105, 2107</v>
      </c>
      <c r="B766" s="88">
        <v>137877</v>
      </c>
      <c r="C766" s="72">
        <f>VLOOKUP($B766,'Выгр Торг'!$B:$P,C$1,0)</f>
        <v>61119</v>
      </c>
      <c r="D766" s="71" t="str">
        <f>VLOOKUP($B766,'Выгр Торг'!$B:$P,D$1,0)</f>
        <v>Боковые зеркала "АТП" в стиле Mercedes-Benz, с 1-м повторителем (наружная регулировка, вежливая подсветка) для ВАЗ 2104, 2105, 2107</v>
      </c>
      <c r="E766" s="72" t="str">
        <f>VLOOKUP($B766,'Выгр Торг'!$B:$P,E$1,0)</f>
        <v>Y</v>
      </c>
      <c r="F766" s="72" t="str">
        <f>VLOOKUP($B766,'Выгр Торг'!$B:$P,F$1,0)</f>
        <v>1</v>
      </c>
      <c r="G766" s="36" t="s">
        <v>784</v>
      </c>
      <c r="H766" s="33"/>
      <c r="I766" s="54" t="s">
        <v>2590</v>
      </c>
      <c r="J766" s="5" t="s">
        <v>3410</v>
      </c>
      <c r="K766" s="73">
        <f t="shared" si="98"/>
        <v>2500</v>
      </c>
      <c r="L766" s="14">
        <f>VLOOKUP(K766,Наценка!$A$1:$B$8,2,1)</f>
        <v>1.4</v>
      </c>
      <c r="M766" s="83">
        <f t="shared" si="99"/>
        <v>3500</v>
      </c>
      <c r="N766" s="57">
        <f t="shared" si="100"/>
        <v>3490</v>
      </c>
      <c r="O766" s="72">
        <f>VLOOKUP($B766,'Выгр Торг'!$B:$P,O$1,0)</f>
        <v>2500</v>
      </c>
      <c r="P766" s="72">
        <f>VLOOKUP($B766,'Выгр Торг'!$B:$P,P$1,0)</f>
        <v>3590</v>
      </c>
      <c r="Q766" s="42">
        <f t="shared" si="101"/>
        <v>0</v>
      </c>
      <c r="R766" s="42">
        <f t="shared" si="102"/>
        <v>100</v>
      </c>
      <c r="S766" s="85">
        <f t="shared" si="91"/>
        <v>3490</v>
      </c>
      <c r="T766" s="60" t="str">
        <f>IFERROR(VLOOKUP($B766,'Из ГУГЛа'!$B:$G,4,0)*U766+V766,VLOOKUP($B766,'Из ГУГЛа'!$B:$G,4,0))</f>
        <v/>
      </c>
      <c r="U766" s="15">
        <v>1</v>
      </c>
      <c r="V766" s="59"/>
      <c r="W766" s="74">
        <f t="shared" si="103"/>
        <v>0.39599999999999991</v>
      </c>
      <c r="X766" s="74" t="str">
        <f t="shared" si="104"/>
        <v/>
      </c>
      <c r="Y766" s="74" t="str">
        <f t="shared" si="105"/>
        <v/>
      </c>
      <c r="Z766" s="78" t="s">
        <v>2579</v>
      </c>
    </row>
    <row r="767" spans="1:28" ht="90" x14ac:dyDescent="0.25">
      <c r="A767" s="71" t="str">
        <f>INDEX('Выгр Торг'!$A:$A,MATCH($B767,'Выгр Торг'!$B:$B,0))</f>
        <v>Боковые зеркала "АТП" в стиле Mercedes-Benz, с 1-м повторителем (наружная регулировка) для ВАЗ 2104, 2105, 2107</v>
      </c>
      <c r="B767" s="88">
        <v>137876</v>
      </c>
      <c r="C767" s="72">
        <f>VLOOKUP($B767,'Выгр Торг'!$B:$P,C$1,0)</f>
        <v>61120</v>
      </c>
      <c r="D767" s="71" t="str">
        <f>VLOOKUP($B767,'Выгр Торг'!$B:$P,D$1,0)</f>
        <v>Боковые зеркала "АТП" в стиле Mercedes-Benz, с 1-м повторителем (наружная регулировка, вежливая подсветка, электроскладывание) для ВАЗ 2104, 2105, 2107</v>
      </c>
      <c r="E767" s="72" t="str">
        <f>VLOOKUP($B767,'Выгр Торг'!$B:$P,E$1,0)</f>
        <v>Y</v>
      </c>
      <c r="F767" s="72" t="str">
        <f>VLOOKUP($B767,'Выгр Торг'!$B:$P,F$1,0)</f>
        <v>1</v>
      </c>
      <c r="G767" s="36" t="s">
        <v>786</v>
      </c>
      <c r="H767" s="33"/>
      <c r="I767" s="54" t="s">
        <v>2590</v>
      </c>
      <c r="J767" s="5" t="s">
        <v>3410</v>
      </c>
      <c r="K767" s="73">
        <f t="shared" si="98"/>
        <v>2500</v>
      </c>
      <c r="L767" s="14">
        <f>VLOOKUP(K767,Наценка!$A$1:$B$8,2,1)</f>
        <v>1.4</v>
      </c>
      <c r="M767" s="83">
        <f t="shared" si="99"/>
        <v>3500</v>
      </c>
      <c r="N767" s="57">
        <f t="shared" si="100"/>
        <v>3490</v>
      </c>
      <c r="O767" s="72">
        <f>VLOOKUP($B767,'Выгр Торг'!$B:$P,O$1,0)</f>
        <v>2500</v>
      </c>
      <c r="P767" s="72">
        <f>VLOOKUP($B767,'Выгр Торг'!$B:$P,P$1,0)</f>
        <v>3590</v>
      </c>
      <c r="Q767" s="42">
        <f t="shared" si="101"/>
        <v>0</v>
      </c>
      <c r="R767" s="42">
        <f t="shared" si="102"/>
        <v>100</v>
      </c>
      <c r="S767" s="85">
        <f t="shared" si="91"/>
        <v>3490</v>
      </c>
      <c r="T767" s="60" t="str">
        <f>IFERROR(VLOOKUP($B767,'Из ГУГЛа'!$B:$G,4,0)*U767+V767,VLOOKUP($B767,'Из ГУГЛа'!$B:$G,4,0))</f>
        <v/>
      </c>
      <c r="U767" s="15">
        <v>1</v>
      </c>
      <c r="V767" s="59"/>
      <c r="W767" s="74">
        <f t="shared" si="103"/>
        <v>0.39599999999999991</v>
      </c>
      <c r="X767" s="74" t="str">
        <f t="shared" si="104"/>
        <v/>
      </c>
      <c r="Y767" s="74" t="str">
        <f t="shared" si="105"/>
        <v/>
      </c>
      <c r="Z767" s="78" t="s">
        <v>2579</v>
      </c>
    </row>
    <row r="768" spans="1:28" ht="90" x14ac:dyDescent="0.25">
      <c r="A768" s="71" t="str">
        <f>INDEX('Выгр Торг'!$A:$A,MATCH($B768,'Выгр Торг'!$B:$B,0))</f>
        <v>Боковые зеркала "АТП" в стиле Mercedes-Benz, с 1-м повторителем (наружная регулировка) для ВАЗ 2104, 2105, 2107</v>
      </c>
      <c r="B768" s="88">
        <v>137881</v>
      </c>
      <c r="C768" s="72">
        <f>VLOOKUP($B768,'Выгр Торг'!$B:$P,C$1,0)</f>
        <v>61113</v>
      </c>
      <c r="D768" s="71" t="str">
        <f>VLOOKUP($B768,'Выгр Торг'!$B:$P,D$1,0)</f>
        <v>Боковые зеркала "АТП" в стиле Mercedes-Benz, с 1-м повторителем (наружная регулировка, обогрев) для ВАЗ 2104, 2105, 2107</v>
      </c>
      <c r="E768" s="72" t="str">
        <f>VLOOKUP($B768,'Выгр Торг'!$B:$P,E$1,0)</f>
        <v>Y</v>
      </c>
      <c r="F768" s="72" t="str">
        <f>VLOOKUP($B768,'Выгр Торг'!$B:$P,F$1,0)</f>
        <v>1</v>
      </c>
      <c r="G768" s="36" t="s">
        <v>776</v>
      </c>
      <c r="H768" s="33"/>
      <c r="I768" s="54" t="s">
        <v>2590</v>
      </c>
      <c r="J768" s="5" t="s">
        <v>3410</v>
      </c>
      <c r="K768" s="73">
        <f t="shared" si="98"/>
        <v>2500</v>
      </c>
      <c r="L768" s="14">
        <f>VLOOKUP(K768,Наценка!$A$1:$B$8,2,1)</f>
        <v>1.4</v>
      </c>
      <c r="M768" s="83">
        <f t="shared" si="99"/>
        <v>3500</v>
      </c>
      <c r="N768" s="57">
        <f t="shared" si="100"/>
        <v>3490</v>
      </c>
      <c r="O768" s="72">
        <f>VLOOKUP($B768,'Выгр Торг'!$B:$P,O$1,0)</f>
        <v>2500</v>
      </c>
      <c r="P768" s="72">
        <f>VLOOKUP($B768,'Выгр Торг'!$B:$P,P$1,0)</f>
        <v>3590</v>
      </c>
      <c r="Q768" s="42">
        <f t="shared" si="101"/>
        <v>0</v>
      </c>
      <c r="R768" s="42">
        <f t="shared" si="102"/>
        <v>100</v>
      </c>
      <c r="S768" s="85">
        <f t="shared" si="91"/>
        <v>3490</v>
      </c>
      <c r="T768" s="60" t="str">
        <f>IFERROR(VLOOKUP($B768,'Из ГУГЛа'!$B:$G,4,0)*U768+V768,VLOOKUP($B768,'Из ГУГЛа'!$B:$G,4,0))</f>
        <v/>
      </c>
      <c r="U768" s="15">
        <v>1</v>
      </c>
      <c r="V768" s="59"/>
      <c r="W768" s="74">
        <f t="shared" si="103"/>
        <v>0.39599999999999991</v>
      </c>
      <c r="X768" s="74" t="str">
        <f t="shared" si="104"/>
        <v/>
      </c>
      <c r="Y768" s="74" t="str">
        <f t="shared" si="105"/>
        <v/>
      </c>
      <c r="Z768" s="78" t="s">
        <v>2579</v>
      </c>
    </row>
    <row r="769" spans="1:28" ht="90" x14ac:dyDescent="0.25">
      <c r="A769" s="71" t="str">
        <f>INDEX('Выгр Торг'!$A:$A,MATCH($B769,'Выгр Торг'!$B:$B,0))</f>
        <v>Боковые зеркала "АТП" в стиле Mercedes-Benz, с 1-м повторителем (наружная регулировка) для ВАЗ 2104, 2105, 2107</v>
      </c>
      <c r="B769" s="88">
        <v>137879</v>
      </c>
      <c r="C769" s="72">
        <f>VLOOKUP($B769,'Выгр Торг'!$B:$P,C$1,0)</f>
        <v>61117</v>
      </c>
      <c r="D769" s="71" t="str">
        <f>VLOOKUP($B769,'Выгр Торг'!$B:$P,D$1,0)</f>
        <v>Боковые зеркала "АТП" в стиле Mercedes-Benz, с 1-м повторителем (наружная регулировка, обогрев, вежливая подсветка) для ВАЗ 2104, 2105, 2107</v>
      </c>
      <c r="E769" s="72" t="str">
        <f>VLOOKUP($B769,'Выгр Торг'!$B:$P,E$1,0)</f>
        <v>Y</v>
      </c>
      <c r="F769" s="72" t="str">
        <f>VLOOKUP($B769,'Выгр Торг'!$B:$P,F$1,0)</f>
        <v>1</v>
      </c>
      <c r="G769" s="36" t="s">
        <v>780</v>
      </c>
      <c r="H769" s="33"/>
      <c r="I769" s="54" t="s">
        <v>2590</v>
      </c>
      <c r="J769" s="5" t="s">
        <v>3410</v>
      </c>
      <c r="K769" s="73">
        <f t="shared" si="98"/>
        <v>2500</v>
      </c>
      <c r="L769" s="14">
        <f>VLOOKUP(K769,Наценка!$A$1:$B$8,2,1)</f>
        <v>1.4</v>
      </c>
      <c r="M769" s="83">
        <f t="shared" si="99"/>
        <v>3500</v>
      </c>
      <c r="N769" s="57">
        <f t="shared" si="100"/>
        <v>3490</v>
      </c>
      <c r="O769" s="72">
        <f>VLOOKUP($B769,'Выгр Торг'!$B:$P,O$1,0)</f>
        <v>2500</v>
      </c>
      <c r="P769" s="72">
        <f>VLOOKUP($B769,'Выгр Торг'!$B:$P,P$1,0)</f>
        <v>3590</v>
      </c>
      <c r="Q769" s="42">
        <f t="shared" si="101"/>
        <v>0</v>
      </c>
      <c r="R769" s="42">
        <f t="shared" si="102"/>
        <v>100</v>
      </c>
      <c r="S769" s="85">
        <f t="shared" si="91"/>
        <v>3490</v>
      </c>
      <c r="T769" s="60" t="str">
        <f>IFERROR(VLOOKUP($B769,'Из ГУГЛа'!$B:$G,4,0)*U769+V769,VLOOKUP($B769,'Из ГУГЛа'!$B:$G,4,0))</f>
        <v/>
      </c>
      <c r="U769" s="15">
        <v>1</v>
      </c>
      <c r="V769" s="59"/>
      <c r="W769" s="74">
        <f t="shared" si="103"/>
        <v>0.39599999999999991</v>
      </c>
      <c r="X769" s="74" t="str">
        <f t="shared" si="104"/>
        <v/>
      </c>
      <c r="Y769" s="74" t="str">
        <f t="shared" si="105"/>
        <v/>
      </c>
      <c r="Z769" s="78" t="s">
        <v>2579</v>
      </c>
    </row>
    <row r="770" spans="1:28" ht="90" x14ac:dyDescent="0.25">
      <c r="A770" s="71" t="str">
        <f>INDEX('Выгр Торг'!$A:$A,MATCH($B770,'Выгр Торг'!$B:$B,0))</f>
        <v>Боковые зеркала "АТП" в стиле Mercedes-Benz, с 1-м повторителем (наружная регулировка) для ВАЗ 2104, 2105, 2107</v>
      </c>
      <c r="B770" s="88">
        <v>137878</v>
      </c>
      <c r="C770" s="72">
        <f>VLOOKUP($B770,'Выгр Торг'!$B:$P,C$1,0)</f>
        <v>61118</v>
      </c>
      <c r="D770" s="71" t="str">
        <f>VLOOKUP($B770,'Выгр Торг'!$B:$P,D$1,0)</f>
        <v>Боковые зеркала "АТП" в стиле Mercedes-Benz, с 1-м повторителем (наружная регулировка, обогрев, вежливая подсветка, электроскладывание) для ВАЗ 2104, 2105, 2107</v>
      </c>
      <c r="E770" s="72" t="str">
        <f>VLOOKUP($B770,'Выгр Торг'!$B:$P,E$1,0)</f>
        <v>Y</v>
      </c>
      <c r="F770" s="72" t="str">
        <f>VLOOKUP($B770,'Выгр Торг'!$B:$P,F$1,0)</f>
        <v>1</v>
      </c>
      <c r="G770" s="36" t="s">
        <v>782</v>
      </c>
      <c r="H770" s="33"/>
      <c r="I770" s="54" t="s">
        <v>2590</v>
      </c>
      <c r="J770" s="5" t="s">
        <v>3410</v>
      </c>
      <c r="K770" s="73">
        <f t="shared" si="98"/>
        <v>2500</v>
      </c>
      <c r="L770" s="14">
        <f>VLOOKUP(K770,Наценка!$A$1:$B$8,2,1)</f>
        <v>1.4</v>
      </c>
      <c r="M770" s="83">
        <f t="shared" si="99"/>
        <v>3500</v>
      </c>
      <c r="N770" s="57">
        <f t="shared" si="100"/>
        <v>3490</v>
      </c>
      <c r="O770" s="72">
        <f>VLOOKUP($B770,'Выгр Торг'!$B:$P,O$1,0)</f>
        <v>2500</v>
      </c>
      <c r="P770" s="72">
        <f>VLOOKUP($B770,'Выгр Торг'!$B:$P,P$1,0)</f>
        <v>3590</v>
      </c>
      <c r="Q770" s="42">
        <f t="shared" si="101"/>
        <v>0</v>
      </c>
      <c r="R770" s="42">
        <f t="shared" si="102"/>
        <v>100</v>
      </c>
      <c r="S770" s="85">
        <f t="shared" si="91"/>
        <v>3490</v>
      </c>
      <c r="T770" s="60" t="str">
        <f>IFERROR(VLOOKUP($B770,'Из ГУГЛа'!$B:$G,4,0)*U770+V770,VLOOKUP($B770,'Из ГУГЛа'!$B:$G,4,0))</f>
        <v/>
      </c>
      <c r="U770" s="15">
        <v>1</v>
      </c>
      <c r="V770" s="59"/>
      <c r="W770" s="74">
        <f t="shared" si="103"/>
        <v>0.39599999999999991</v>
      </c>
      <c r="X770" s="74" t="str">
        <f t="shared" si="104"/>
        <v/>
      </c>
      <c r="Y770" s="74" t="str">
        <f t="shared" si="105"/>
        <v/>
      </c>
      <c r="Z770" s="78" t="s">
        <v>2579</v>
      </c>
    </row>
    <row r="771" spans="1:28" ht="90" x14ac:dyDescent="0.25">
      <c r="A771" s="71" t="str">
        <f>INDEX('Выгр Торг'!$A:$A,MATCH($B771,'Выгр Торг'!$B:$B,0))</f>
        <v>Боковые зеркала "АТП" в стиле Mercedes-Benz, с 1-м повторителем (наружная регулировка) для ВАЗ 2104, 2105, 2107</v>
      </c>
      <c r="B771" s="88">
        <v>137880</v>
      </c>
      <c r="C771" s="72">
        <f>VLOOKUP($B771,'Выгр Торг'!$B:$P,C$1,0)</f>
        <v>61114</v>
      </c>
      <c r="D771" s="71" t="str">
        <f>VLOOKUP($B771,'Выгр Торг'!$B:$P,D$1,0)</f>
        <v>Боковые зеркала "АТП" в стиле Mercedes-Benz, с 1-м повторителем (наружная регулировка, обогрев, электроскладывание) для ВАЗ 2104, 2105, 2107</v>
      </c>
      <c r="E771" s="72" t="str">
        <f>VLOOKUP($B771,'Выгр Торг'!$B:$P,E$1,0)</f>
        <v>Y</v>
      </c>
      <c r="F771" s="72" t="str">
        <f>VLOOKUP($B771,'Выгр Торг'!$B:$P,F$1,0)</f>
        <v>1</v>
      </c>
      <c r="G771" s="36" t="s">
        <v>778</v>
      </c>
      <c r="H771" s="33"/>
      <c r="I771" s="54" t="s">
        <v>2590</v>
      </c>
      <c r="J771" s="5" t="s">
        <v>3410</v>
      </c>
      <c r="K771" s="73">
        <f t="shared" si="98"/>
        <v>2500</v>
      </c>
      <c r="L771" s="14">
        <f>VLOOKUP(K771,Наценка!$A$1:$B$8,2,1)</f>
        <v>1.4</v>
      </c>
      <c r="M771" s="83">
        <f t="shared" si="99"/>
        <v>3500</v>
      </c>
      <c r="N771" s="57">
        <f t="shared" si="100"/>
        <v>3490</v>
      </c>
      <c r="O771" s="72">
        <f>VLOOKUP($B771,'Выгр Торг'!$B:$P,O$1,0)</f>
        <v>2500</v>
      </c>
      <c r="P771" s="72">
        <f>VLOOKUP($B771,'Выгр Торг'!$B:$P,P$1,0)</f>
        <v>3590</v>
      </c>
      <c r="Q771" s="42">
        <f t="shared" si="101"/>
        <v>0</v>
      </c>
      <c r="R771" s="42">
        <f t="shared" si="102"/>
        <v>100</v>
      </c>
      <c r="S771" s="85">
        <f t="shared" si="91"/>
        <v>3490</v>
      </c>
      <c r="T771" s="60" t="str">
        <f>IFERROR(VLOOKUP($B771,'Из ГУГЛа'!$B:$G,4,0)*U771+V771,VLOOKUP($B771,'Из ГУГЛа'!$B:$G,4,0))</f>
        <v/>
      </c>
      <c r="U771" s="15">
        <v>1</v>
      </c>
      <c r="V771" s="59"/>
      <c r="W771" s="74">
        <f t="shared" si="103"/>
        <v>0.39599999999999991</v>
      </c>
      <c r="X771" s="74" t="str">
        <f t="shared" si="104"/>
        <v/>
      </c>
      <c r="Y771" s="74" t="str">
        <f t="shared" si="105"/>
        <v/>
      </c>
      <c r="Z771" s="78" t="s">
        <v>2579</v>
      </c>
    </row>
    <row r="772" spans="1:28" ht="90" x14ac:dyDescent="0.25">
      <c r="A772" s="71" t="str">
        <f>INDEX('Выгр Торг'!$A:$A,MATCH($B772,'Выгр Торг'!$B:$B,0))</f>
        <v>Боковые зеркала "АТП" в стиле Mercedes-Benz, с 1-м повторителем (наружная регулировка) для ВАЗ 2104, 2105, 2107</v>
      </c>
      <c r="B772" s="88">
        <v>137882</v>
      </c>
      <c r="C772" s="72">
        <f>VLOOKUP($B772,'Выгр Торг'!$B:$P,C$1,0)</f>
        <v>61116</v>
      </c>
      <c r="D772" s="71" t="str">
        <f>VLOOKUP($B772,'Выгр Торг'!$B:$P,D$1,0)</f>
        <v>Боковые зеркала "АТП" в стиле Mercedes-Benz, с 1-м повторителем (наружная регулировка, электроскладывание) для ВАЗ 2104, 2105, 2107</v>
      </c>
      <c r="E772" s="72" t="str">
        <f>VLOOKUP($B772,'Выгр Торг'!$B:$P,E$1,0)</f>
        <v>Y</v>
      </c>
      <c r="F772" s="72" t="str">
        <f>VLOOKUP($B772,'Выгр Торг'!$B:$P,F$1,0)</f>
        <v>1</v>
      </c>
      <c r="G772" s="36" t="s">
        <v>774</v>
      </c>
      <c r="H772" s="33"/>
      <c r="I772" s="54" t="s">
        <v>2590</v>
      </c>
      <c r="J772" s="5" t="s">
        <v>3410</v>
      </c>
      <c r="K772" s="73">
        <f t="shared" si="98"/>
        <v>2500</v>
      </c>
      <c r="L772" s="14">
        <f>VLOOKUP(K772,Наценка!$A$1:$B$8,2,1)</f>
        <v>1.4</v>
      </c>
      <c r="M772" s="83">
        <f t="shared" si="99"/>
        <v>3500</v>
      </c>
      <c r="N772" s="57">
        <f t="shared" si="100"/>
        <v>3490</v>
      </c>
      <c r="O772" s="72">
        <f>VLOOKUP($B772,'Выгр Торг'!$B:$P,O$1,0)</f>
        <v>2500</v>
      </c>
      <c r="P772" s="72">
        <f>VLOOKUP($B772,'Выгр Торг'!$B:$P,P$1,0)</f>
        <v>3590</v>
      </c>
      <c r="Q772" s="42">
        <f t="shared" si="101"/>
        <v>0</v>
      </c>
      <c r="R772" s="42">
        <f t="shared" si="102"/>
        <v>100</v>
      </c>
      <c r="S772" s="85">
        <f t="shared" ref="S772:S835" si="107">IFERROR(ROUND(N772*(1-$S$2),),"")</f>
        <v>3490</v>
      </c>
      <c r="T772" s="60" t="str">
        <f>IFERROR(VLOOKUP($B772,'Из ГУГЛа'!$B:$G,4,0)*U772+V772,VLOOKUP($B772,'Из ГУГЛа'!$B:$G,4,0))</f>
        <v/>
      </c>
      <c r="U772" s="15">
        <v>1</v>
      </c>
      <c r="V772" s="59"/>
      <c r="W772" s="74">
        <f t="shared" si="103"/>
        <v>0.39599999999999991</v>
      </c>
      <c r="X772" s="74" t="str">
        <f t="shared" si="104"/>
        <v/>
      </c>
      <c r="Y772" s="74" t="str">
        <f t="shared" si="105"/>
        <v/>
      </c>
      <c r="Z772" s="78" t="s">
        <v>2579</v>
      </c>
    </row>
    <row r="773" spans="1:28" ht="90" x14ac:dyDescent="0.25">
      <c r="A773" s="71" t="str">
        <f>INDEX('Выгр Торг'!$A:$A,MATCH($B773,'Выгр Торг'!$B:$B,0))</f>
        <v>Боковые зеркала "АТП" в стиле Mercedes-Benz, с 1-м повторителем (электрическая регулировка, обогрев) для Лада Веста</v>
      </c>
      <c r="B773" s="88">
        <v>137885</v>
      </c>
      <c r="C773" s="72">
        <f>VLOOKUP($B773,'Выгр Торг'!$B:$P,C$1,0)</f>
        <v>61497</v>
      </c>
      <c r="D773" s="71" t="str">
        <f>VLOOKUP($B773,'Выгр Торг'!$B:$P,D$1,0)</f>
        <v>Боковые зеркала "АТП" в стиле Mercedes-Benz, с 1-м повторителем (без вежливой подсветки, без электроскладывания, с обогревом) для Лада Веста</v>
      </c>
      <c r="E773" s="72" t="str">
        <f>VLOOKUP($B773,'Выгр Торг'!$B:$P,E$1,0)</f>
        <v>Y</v>
      </c>
      <c r="F773" s="72" t="str">
        <f>VLOOKUP($B773,'Выгр Торг'!$B:$P,F$1,0)</f>
        <v>1</v>
      </c>
      <c r="G773" s="36" t="s">
        <v>830</v>
      </c>
      <c r="H773" s="33"/>
      <c r="I773" s="54" t="s">
        <v>2590</v>
      </c>
      <c r="J773" s="5" t="s">
        <v>3410</v>
      </c>
      <c r="K773" s="73">
        <f t="shared" si="98"/>
        <v>3100</v>
      </c>
      <c r="L773" s="14">
        <f>VLOOKUP(K773,Наценка!$A$1:$B$8,2,1)</f>
        <v>1.4</v>
      </c>
      <c r="M773" s="92">
        <f>Z773-100</f>
        <v>4290</v>
      </c>
      <c r="N773" s="57">
        <f>IF(M773&lt;=1000,(ROUNDUP(M773,-1)-1),(ROUNDUP(M773,-2)-10))</f>
        <v>4290</v>
      </c>
      <c r="O773" s="72">
        <f>VLOOKUP($B773,'Выгр Торг'!$B:$P,O$1,0)</f>
        <v>3100</v>
      </c>
      <c r="P773" s="72">
        <f>VLOOKUP($B773,'Выгр Торг'!$B:$P,P$1,0)</f>
        <v>4390</v>
      </c>
      <c r="Q773" s="42">
        <f t="shared" si="101"/>
        <v>0</v>
      </c>
      <c r="R773" s="42">
        <f t="shared" si="102"/>
        <v>100</v>
      </c>
      <c r="S773" s="85">
        <f t="shared" si="107"/>
        <v>4290</v>
      </c>
      <c r="T773" s="60">
        <f>IFERROR(VLOOKUP($B773,'Из ГУГЛа'!$B:$G,4,0)*U773+V773,VLOOKUP($B773,'Из ГУГЛа'!$B:$G,4,0))</f>
        <v>4390</v>
      </c>
      <c r="U773" s="15">
        <v>1</v>
      </c>
      <c r="V773" s="59"/>
      <c r="W773" s="74">
        <f t="shared" si="103"/>
        <v>0.38387096774193541</v>
      </c>
      <c r="X773" s="74">
        <f t="shared" si="104"/>
        <v>2.2779043280182234E-2</v>
      </c>
      <c r="Y773" s="74">
        <f t="shared" si="105"/>
        <v>0.41612903225806441</v>
      </c>
      <c r="Z773" s="79">
        <v>4390</v>
      </c>
      <c r="AB773" s="20" t="s">
        <v>2626</v>
      </c>
    </row>
    <row r="774" spans="1:28" ht="90" x14ac:dyDescent="0.25">
      <c r="A774" s="71" t="str">
        <f>INDEX('Выгр Торг'!$A:$A,MATCH($B774,'Выгр Торг'!$B:$B,0))</f>
        <v>Боковые зеркала "АТП" в стиле Mercedes-Benz, с 1-м повторителем (электрическая регулировка, обогрев) для Лада Веста</v>
      </c>
      <c r="B774" s="88">
        <v>137886</v>
      </c>
      <c r="C774" s="72">
        <f>VLOOKUP($B774,'Выгр Торг'!$B:$P,C$1,0)</f>
        <v>61498</v>
      </c>
      <c r="D774" s="71" t="str">
        <f>VLOOKUP($B774,'Выгр Торг'!$B:$P,D$1,0)</f>
        <v>Боковые зеркала "АТП" в стиле Mercedes-Benz, с 1-м повторителем (без вежливой подсветки, с электроскладыванием, с обогревом) для Лада Веста</v>
      </c>
      <c r="E774" s="72" t="str">
        <f>VLOOKUP($B774,'Выгр Торг'!$B:$P,E$1,0)</f>
        <v>Y</v>
      </c>
      <c r="F774" s="72" t="str">
        <f>VLOOKUP($B774,'Выгр Торг'!$B:$P,F$1,0)</f>
        <v>1</v>
      </c>
      <c r="G774" s="36" t="s">
        <v>828</v>
      </c>
      <c r="H774" s="33"/>
      <c r="I774" s="54" t="s">
        <v>2590</v>
      </c>
      <c r="J774" s="5" t="s">
        <v>3410</v>
      </c>
      <c r="K774" s="73">
        <f t="shared" si="98"/>
        <v>4500</v>
      </c>
      <c r="L774" s="14">
        <f>VLOOKUP(K774,Наценка!$A$1:$B$8,2,1)</f>
        <v>1.4</v>
      </c>
      <c r="M774" s="83">
        <f t="shared" si="99"/>
        <v>6300</v>
      </c>
      <c r="N774" s="57">
        <f>IF(M774&lt;=1000,(ROUNDUP(M774,-1)-1),(ROUNDUP(M774,-2)-10))</f>
        <v>6290</v>
      </c>
      <c r="O774" s="72">
        <f>VLOOKUP($B774,'Выгр Торг'!$B:$P,O$1,0)</f>
        <v>4500</v>
      </c>
      <c r="P774" s="72">
        <f>VLOOKUP($B774,'Выгр Торг'!$B:$P,P$1,0)</f>
        <v>6490</v>
      </c>
      <c r="Q774" s="42">
        <f t="shared" si="101"/>
        <v>0</v>
      </c>
      <c r="R774" s="42">
        <f t="shared" si="102"/>
        <v>200</v>
      </c>
      <c r="S774" s="85">
        <f t="shared" si="107"/>
        <v>6290</v>
      </c>
      <c r="T774" s="60" t="str">
        <f>IFERROR(VLOOKUP($B774,'Из ГУГЛа'!$B:$G,4,0)*U774+V774,VLOOKUP($B774,'Из ГУГЛа'!$B:$G,4,0))</f>
        <v/>
      </c>
      <c r="U774" s="15">
        <v>1</v>
      </c>
      <c r="V774" s="59"/>
      <c r="W774" s="74">
        <f t="shared" si="103"/>
        <v>0.39777777777777779</v>
      </c>
      <c r="X774" s="74" t="str">
        <f t="shared" si="104"/>
        <v/>
      </c>
      <c r="Y774" s="74" t="str">
        <f t="shared" si="105"/>
        <v/>
      </c>
      <c r="Z774" s="78" t="s">
        <v>2579</v>
      </c>
    </row>
    <row r="775" spans="1:28" ht="90" x14ac:dyDescent="0.25">
      <c r="A775" s="71" t="str">
        <f>INDEX('Выгр Торг'!$A:$A,MATCH($B775,'Выгр Торг'!$B:$B,0))</f>
        <v>Боковые зеркала "АТП" в стиле Mercedes-Benz, с 1-м повторителем (электрическая регулировка, обогрев) для Лада Веста</v>
      </c>
      <c r="B775" s="88">
        <v>137887</v>
      </c>
      <c r="C775" s="72">
        <f>VLOOKUP($B775,'Выгр Торг'!$B:$P,C$1,0)</f>
        <v>61499</v>
      </c>
      <c r="D775" s="71" t="str">
        <f>VLOOKUP($B775,'Выгр Торг'!$B:$P,D$1,0)</f>
        <v>Боковые зеркала "АТП" в стиле Mercedes-Benz, с 1-м повторителем (с вежливой подсветкой, без электроскладывания, с обогревом) для Лада Веста</v>
      </c>
      <c r="E775" s="72" t="str">
        <f>VLOOKUP($B775,'Выгр Торг'!$B:$P,E$1,0)</f>
        <v>Y</v>
      </c>
      <c r="F775" s="72" t="str">
        <f>VLOOKUP($B775,'Выгр Торг'!$B:$P,F$1,0)</f>
        <v>1</v>
      </c>
      <c r="G775" s="36" t="s">
        <v>770</v>
      </c>
      <c r="H775" s="33"/>
      <c r="I775" s="54" t="s">
        <v>2590</v>
      </c>
      <c r="J775" s="5" t="s">
        <v>3410</v>
      </c>
      <c r="K775" s="73">
        <f t="shared" si="98"/>
        <v>3200</v>
      </c>
      <c r="L775" s="14">
        <f>VLOOKUP(K775,Наценка!$A$1:$B$8,2,1)</f>
        <v>1.4</v>
      </c>
      <c r="M775" s="92">
        <f>Z775-100</f>
        <v>4890</v>
      </c>
      <c r="N775" s="57">
        <f t="shared" si="100"/>
        <v>4890</v>
      </c>
      <c r="O775" s="72">
        <f>VLOOKUP($B775,'Выгр Торг'!$B:$P,O$1,0)</f>
        <v>3200</v>
      </c>
      <c r="P775" s="72">
        <f>VLOOKUP($B775,'Выгр Торг'!$B:$P,P$1,0)</f>
        <v>4990</v>
      </c>
      <c r="Q775" s="42">
        <f t="shared" si="101"/>
        <v>0</v>
      </c>
      <c r="R775" s="42">
        <f t="shared" si="102"/>
        <v>100</v>
      </c>
      <c r="S775" s="85">
        <f t="shared" si="107"/>
        <v>4890</v>
      </c>
      <c r="T775" s="60">
        <f>IFERROR(VLOOKUP($B775,'Из ГУГЛа'!$B:$G,4,0)*U775+V775,VLOOKUP($B775,'Из ГУГЛа'!$B:$G,4,0))</f>
        <v>4990</v>
      </c>
      <c r="U775" s="15">
        <v>1</v>
      </c>
      <c r="V775" s="59">
        <v>600</v>
      </c>
      <c r="W775" s="74">
        <f t="shared" si="103"/>
        <v>0.52812499999999996</v>
      </c>
      <c r="X775" s="74">
        <f t="shared" si="104"/>
        <v>2.004008016032064E-2</v>
      </c>
      <c r="Y775" s="74">
        <f t="shared" si="105"/>
        <v>0.55937499999999996</v>
      </c>
      <c r="Z775" s="79">
        <v>4990</v>
      </c>
      <c r="AB775" s="20" t="s">
        <v>2626</v>
      </c>
    </row>
    <row r="776" spans="1:28" ht="90" x14ac:dyDescent="0.25">
      <c r="A776" s="71" t="str">
        <f>INDEX('Выгр Торг'!$A:$A,MATCH($B776,'Выгр Торг'!$B:$B,0))</f>
        <v>Боковые зеркала "АТП" в стиле Mercedes-Benz, с 1-м повторителем (электрическая регулировка, обогрев) для Лада Веста</v>
      </c>
      <c r="B776" s="88">
        <v>137888</v>
      </c>
      <c r="C776" s="72">
        <f>VLOOKUP($B776,'Выгр Торг'!$B:$P,C$1,0)</f>
        <v>61500</v>
      </c>
      <c r="D776" s="71" t="str">
        <f>VLOOKUP($B776,'Выгр Торг'!$B:$P,D$1,0)</f>
        <v>Боковые зеркала "АТП" в стиле Mercedes-Benz, с 1-м повторителем (с вежливой подсветкой, с электроскладыванием, с обогревом) для Лада Веста</v>
      </c>
      <c r="E776" s="72" t="str">
        <f>VLOOKUP($B776,'Выгр Торг'!$B:$P,E$1,0)</f>
        <v>Y</v>
      </c>
      <c r="F776" s="72" t="str">
        <f>VLOOKUP($B776,'Выгр Торг'!$B:$P,F$1,0)</f>
        <v>1</v>
      </c>
      <c r="G776" s="36" t="s">
        <v>768</v>
      </c>
      <c r="H776" s="33"/>
      <c r="I776" s="54" t="s">
        <v>2590</v>
      </c>
      <c r="J776" s="5" t="s">
        <v>3410</v>
      </c>
      <c r="K776" s="73">
        <f t="shared" si="98"/>
        <v>4700</v>
      </c>
      <c r="L776" s="14">
        <f>VLOOKUP(K776,Наценка!$A$1:$B$8,2,1)</f>
        <v>1.4</v>
      </c>
      <c r="M776" s="83">
        <f t="shared" si="99"/>
        <v>6580</v>
      </c>
      <c r="N776" s="57">
        <f t="shared" si="100"/>
        <v>6590</v>
      </c>
      <c r="O776" s="72">
        <f>VLOOKUP($B776,'Выгр Торг'!$B:$P,O$1,0)</f>
        <v>4700</v>
      </c>
      <c r="P776" s="72">
        <f>VLOOKUP($B776,'Выгр Торг'!$B:$P,P$1,0)</f>
        <v>6790</v>
      </c>
      <c r="Q776" s="42">
        <f t="shared" si="101"/>
        <v>0</v>
      </c>
      <c r="R776" s="42">
        <f t="shared" si="102"/>
        <v>200</v>
      </c>
      <c r="S776" s="85">
        <f t="shared" si="107"/>
        <v>6590</v>
      </c>
      <c r="T776" s="60" t="str">
        <f>IFERROR(VLOOKUP($B776,'Из ГУГЛа'!$B:$G,4,0)*U776+V776,VLOOKUP($B776,'Из ГУГЛа'!$B:$G,4,0))</f>
        <v/>
      </c>
      <c r="U776" s="15">
        <v>1</v>
      </c>
      <c r="V776" s="59"/>
      <c r="W776" s="74">
        <f t="shared" si="103"/>
        <v>0.40212765957446805</v>
      </c>
      <c r="X776" s="74" t="str">
        <f t="shared" si="104"/>
        <v/>
      </c>
      <c r="Y776" s="74" t="str">
        <f t="shared" si="105"/>
        <v/>
      </c>
      <c r="Z776" s="78" t="s">
        <v>2579</v>
      </c>
    </row>
    <row r="777" spans="1:28" ht="105" x14ac:dyDescent="0.25">
      <c r="A777" s="71" t="str">
        <f>INDEX('Выгр Торг'!$A:$A,MATCH($B777,'Выгр Торг'!$B:$B,0))</f>
        <v>Боковые зеркала "АТП" в стиле Mercedes-Benz, с 1-м повторителем (электрорегулировка, обогрев) для ВАЗ 2108-21099, 2113-2115</v>
      </c>
      <c r="B777" s="88">
        <v>137895</v>
      </c>
      <c r="C777" s="72">
        <f>VLOOKUP($B777,'Выгр Торг'!$B:$P,C$1,0)</f>
        <v>71140</v>
      </c>
      <c r="D777" s="71" t="str">
        <f>VLOOKUP($B777,'Выгр Торг'!$B:$P,D$1,0)</f>
        <v>Боковые зеркала "АТП" в стиле Mercedes-Benz, с 1-м повторителем (электрорегулировка, обогрев) для ВАЗ 2108-21099, 2113-2115 (Без вежливой подсветки, Без электроскладывания)</v>
      </c>
      <c r="E777" s="72" t="str">
        <f>VLOOKUP($B777,'Выгр Торг'!$B:$P,E$1,0)</f>
        <v>Y</v>
      </c>
      <c r="F777" s="72" t="str">
        <f>VLOOKUP($B777,'Выгр Торг'!$B:$P,F$1,0)</f>
        <v>1</v>
      </c>
      <c r="G777" s="36" t="s">
        <v>1422</v>
      </c>
      <c r="H777" s="33"/>
      <c r="I777" s="54" t="s">
        <v>2590</v>
      </c>
      <c r="J777" s="5" t="s">
        <v>3410</v>
      </c>
      <c r="K777" s="73">
        <f t="shared" si="98"/>
        <v>3100</v>
      </c>
      <c r="L777" s="14">
        <f>VLOOKUP(K777,Наценка!$A$1:$B$8,2,1)</f>
        <v>1.4</v>
      </c>
      <c r="M777" s="92">
        <f>Z777-100</f>
        <v>4890</v>
      </c>
      <c r="N777" s="57">
        <f t="shared" si="100"/>
        <v>4890</v>
      </c>
      <c r="O777" s="72">
        <f>VLOOKUP($B777,'Выгр Торг'!$B:$P,O$1,0)</f>
        <v>3100</v>
      </c>
      <c r="P777" s="72">
        <f>VLOOKUP($B777,'Выгр Торг'!$B:$P,P$1,0)</f>
        <v>4990</v>
      </c>
      <c r="Q777" s="42">
        <f t="shared" si="101"/>
        <v>0</v>
      </c>
      <c r="R777" s="42">
        <f t="shared" si="102"/>
        <v>100</v>
      </c>
      <c r="S777" s="85">
        <f t="shared" si="107"/>
        <v>4890</v>
      </c>
      <c r="T777" s="60">
        <f>IFERROR(VLOOKUP($B777,'Из ГУГЛа'!$B:$G,4,0)*U777+V777,VLOOKUP($B777,'Из ГУГЛа'!$B:$G,4,0))</f>
        <v>4990</v>
      </c>
      <c r="U777" s="15">
        <v>1</v>
      </c>
      <c r="V777" s="59"/>
      <c r="W777" s="74">
        <f t="shared" si="103"/>
        <v>0.57741935483870965</v>
      </c>
      <c r="X777" s="74">
        <f t="shared" si="104"/>
        <v>2.004008016032064E-2</v>
      </c>
      <c r="Y777" s="74">
        <f t="shared" si="105"/>
        <v>0.60967741935483866</v>
      </c>
      <c r="Z777" s="79">
        <v>4990</v>
      </c>
      <c r="AB777" s="20" t="s">
        <v>2613</v>
      </c>
    </row>
    <row r="778" spans="1:28" ht="105" x14ac:dyDescent="0.25">
      <c r="A778" s="71" t="str">
        <f>INDEX('Выгр Торг'!$A:$A,MATCH($B778,'Выгр Торг'!$B:$B,0))</f>
        <v>Боковые зеркала "АТП" в стиле Mercedes-Benz, с 1-м повторителем (электрорегулировка, обогрев) для ВАЗ 2108-21099, 2113-2115</v>
      </c>
      <c r="B778" s="88">
        <v>137896</v>
      </c>
      <c r="C778" s="72">
        <f>VLOOKUP($B778,'Выгр Торг'!$B:$P,C$1,0)</f>
        <v>71141</v>
      </c>
      <c r="D778" s="71" t="str">
        <f>VLOOKUP($B778,'Выгр Торг'!$B:$P,D$1,0)</f>
        <v>Боковые зеркала "АТП" в стиле Mercedes-Benz, с 1-м повторителем (электрорегулировка, обогрев) для ВАЗ 2108-21099, 2113-2115 (Без вежливой подсветки, С электроскладыванием)</v>
      </c>
      <c r="E778" s="72" t="str">
        <f>VLOOKUP($B778,'Выгр Торг'!$B:$P,E$1,0)</f>
        <v>Y</v>
      </c>
      <c r="F778" s="72" t="str">
        <f>VLOOKUP($B778,'Выгр Торг'!$B:$P,F$1,0)</f>
        <v>1</v>
      </c>
      <c r="G778" s="36" t="s">
        <v>1424</v>
      </c>
      <c r="H778" s="33"/>
      <c r="I778" s="54" t="s">
        <v>2590</v>
      </c>
      <c r="J778" s="5" t="s">
        <v>3410</v>
      </c>
      <c r="K778" s="73">
        <f t="shared" si="98"/>
        <v>4000</v>
      </c>
      <c r="L778" s="14">
        <f>VLOOKUP(K778,Наценка!$A$1:$B$8,2,1)</f>
        <v>1.4</v>
      </c>
      <c r="M778" s="83">
        <f t="shared" si="99"/>
        <v>5600</v>
      </c>
      <c r="N778" s="57">
        <f t="shared" si="100"/>
        <v>5590</v>
      </c>
      <c r="O778" s="72">
        <f>VLOOKUP($B778,'Выгр Торг'!$B:$P,O$1,0)</f>
        <v>4000</v>
      </c>
      <c r="P778" s="72">
        <f>VLOOKUP($B778,'Выгр Торг'!$B:$P,P$1,0)</f>
        <v>5790</v>
      </c>
      <c r="Q778" s="42">
        <f t="shared" si="101"/>
        <v>0</v>
      </c>
      <c r="R778" s="42">
        <f t="shared" si="102"/>
        <v>200</v>
      </c>
      <c r="S778" s="85">
        <f t="shared" si="107"/>
        <v>5590</v>
      </c>
      <c r="T778" s="60" t="str">
        <f>IFERROR(VLOOKUP($B778,'Из ГУГЛа'!$B:$G,4,0)*U778+V778,VLOOKUP($B778,'Из ГУГЛа'!$B:$G,4,0))</f>
        <v/>
      </c>
      <c r="U778" s="15">
        <v>1</v>
      </c>
      <c r="V778" s="59"/>
      <c r="W778" s="74">
        <f t="shared" si="103"/>
        <v>0.39749999999999996</v>
      </c>
      <c r="X778" s="74" t="str">
        <f t="shared" si="104"/>
        <v/>
      </c>
      <c r="Y778" s="74" t="str">
        <f t="shared" si="105"/>
        <v/>
      </c>
      <c r="Z778" s="78" t="s">
        <v>2579</v>
      </c>
    </row>
    <row r="779" spans="1:28" ht="105" x14ac:dyDescent="0.25">
      <c r="A779" s="71" t="str">
        <f>INDEX('Выгр Торг'!$A:$A,MATCH($B779,'Выгр Торг'!$B:$B,0))</f>
        <v>Боковые зеркала "АТП" в стиле Mercedes-Benz, с 1-м повторителем (электрорегулировка, обогрев) для ВАЗ 2108-21099, 2113-2115</v>
      </c>
      <c r="B779" s="88">
        <v>137897</v>
      </c>
      <c r="C779" s="72">
        <f>VLOOKUP($B779,'Выгр Торг'!$B:$P,C$1,0)</f>
        <v>71142</v>
      </c>
      <c r="D779" s="71" t="str">
        <f>VLOOKUP($B779,'Выгр Торг'!$B:$P,D$1,0)</f>
        <v>Боковые зеркала "АТП" в стиле Mercedes-Benz, с 1-м повторителем (электрорегулировка, обогрев) для ВАЗ 2108-21099, 2113-2115 (С вежливой подсветкой, Без электроскладывания)</v>
      </c>
      <c r="E779" s="72" t="str">
        <f>VLOOKUP($B779,'Выгр Торг'!$B:$P,E$1,0)</f>
        <v>Y</v>
      </c>
      <c r="F779" s="72" t="str">
        <f>VLOOKUP($B779,'Выгр Торг'!$B:$P,F$1,0)</f>
        <v>1</v>
      </c>
      <c r="G779" s="36" t="s">
        <v>1423</v>
      </c>
      <c r="H779" s="33"/>
      <c r="I779" s="54" t="s">
        <v>2590</v>
      </c>
      <c r="J779" s="5" t="s">
        <v>3410</v>
      </c>
      <c r="K779" s="73">
        <f t="shared" si="98"/>
        <v>3200</v>
      </c>
      <c r="L779" s="14">
        <f>VLOOKUP(K779,Наценка!$A$1:$B$8,2,1)</f>
        <v>1.4</v>
      </c>
      <c r="M779" s="92">
        <f>Z779-100</f>
        <v>5490</v>
      </c>
      <c r="N779" s="57">
        <f t="shared" si="100"/>
        <v>5490</v>
      </c>
      <c r="O779" s="72">
        <f>VLOOKUP($B779,'Выгр Торг'!$B:$P,O$1,0)</f>
        <v>3200</v>
      </c>
      <c r="P779" s="72">
        <f>VLOOKUP($B779,'Выгр Торг'!$B:$P,P$1,0)</f>
        <v>5590</v>
      </c>
      <c r="Q779" s="42">
        <f t="shared" si="101"/>
        <v>0</v>
      </c>
      <c r="R779" s="42">
        <f t="shared" si="102"/>
        <v>100</v>
      </c>
      <c r="S779" s="85">
        <f t="shared" si="107"/>
        <v>5490</v>
      </c>
      <c r="T779" s="60">
        <f>IFERROR(VLOOKUP($B779,'Из ГУГЛа'!$B:$G,4,0)*U779+V779,VLOOKUP($B779,'Из ГУГЛа'!$B:$G,4,0))</f>
        <v>5590</v>
      </c>
      <c r="U779" s="15">
        <v>1</v>
      </c>
      <c r="V779" s="59">
        <v>600</v>
      </c>
      <c r="W779" s="74">
        <f t="shared" si="103"/>
        <v>0.71562499999999996</v>
      </c>
      <c r="X779" s="74">
        <f t="shared" si="104"/>
        <v>1.7889087656529516E-2</v>
      </c>
      <c r="Y779" s="74">
        <f t="shared" si="105"/>
        <v>0.74687499999999996</v>
      </c>
      <c r="Z779" s="79">
        <v>5590</v>
      </c>
      <c r="AB779" s="20" t="s">
        <v>2613</v>
      </c>
    </row>
    <row r="780" spans="1:28" ht="105" x14ac:dyDescent="0.25">
      <c r="A780" s="71" t="str">
        <f>INDEX('Выгр Торг'!$A:$A,MATCH($B780,'Выгр Торг'!$B:$B,0))</f>
        <v>Боковые зеркала "АТП" в стиле Mercedes-Benz, с 1-м повторителем (электрорегулировка, обогрев) для ВАЗ 2108-21099, 2113-2115</v>
      </c>
      <c r="B780" s="88">
        <v>137898</v>
      </c>
      <c r="C780" s="72">
        <f>VLOOKUP($B780,'Выгр Торг'!$B:$P,C$1,0)</f>
        <v>71143</v>
      </c>
      <c r="D780" s="71" t="str">
        <f>VLOOKUP($B780,'Выгр Торг'!$B:$P,D$1,0)</f>
        <v>Боковые зеркала "АТП" в стиле Mercedes-Benz, с 1-м повторителем (электрорегулировка, обогрев) для ВАЗ 2108-21099, 2113-2115 (С вежливой подсветкой, С электроскладыванием)</v>
      </c>
      <c r="E780" s="72" t="str">
        <f>VLOOKUP($B780,'Выгр Торг'!$B:$P,E$1,0)</f>
        <v>Y</v>
      </c>
      <c r="F780" s="72" t="str">
        <f>VLOOKUP($B780,'Выгр Торг'!$B:$P,F$1,0)</f>
        <v>1</v>
      </c>
      <c r="G780" s="36" t="s">
        <v>1425</v>
      </c>
      <c r="H780" s="33"/>
      <c r="I780" s="54" t="s">
        <v>2590</v>
      </c>
      <c r="J780" s="5" t="s">
        <v>3410</v>
      </c>
      <c r="K780" s="73">
        <f t="shared" si="98"/>
        <v>4200</v>
      </c>
      <c r="L780" s="14">
        <f>VLOOKUP(K780,Наценка!$A$1:$B$8,2,1)</f>
        <v>1.4</v>
      </c>
      <c r="M780" s="83">
        <f t="shared" si="99"/>
        <v>5880</v>
      </c>
      <c r="N780" s="57">
        <f t="shared" si="100"/>
        <v>5890</v>
      </c>
      <c r="O780" s="72">
        <f>VLOOKUP($B780,'Выгр Торг'!$B:$P,O$1,0)</f>
        <v>4200</v>
      </c>
      <c r="P780" s="72">
        <f>VLOOKUP($B780,'Выгр Торг'!$B:$P,P$1,0)</f>
        <v>6090</v>
      </c>
      <c r="Q780" s="42">
        <f t="shared" si="101"/>
        <v>0</v>
      </c>
      <c r="R780" s="42">
        <f t="shared" si="102"/>
        <v>200</v>
      </c>
      <c r="S780" s="85">
        <f t="shared" si="107"/>
        <v>5890</v>
      </c>
      <c r="T780" s="60" t="str">
        <f>IFERROR(VLOOKUP($B780,'Из ГУГЛа'!$B:$G,4,0)*U780+V780,VLOOKUP($B780,'Из ГУГЛа'!$B:$G,4,0))</f>
        <v/>
      </c>
      <c r="U780" s="15">
        <v>1</v>
      </c>
      <c r="V780" s="59"/>
      <c r="W780" s="74">
        <f t="shared" si="103"/>
        <v>0.40238095238095228</v>
      </c>
      <c r="X780" s="74" t="str">
        <f t="shared" si="104"/>
        <v/>
      </c>
      <c r="Y780" s="74" t="str">
        <f t="shared" si="105"/>
        <v/>
      </c>
      <c r="Z780" s="78" t="s">
        <v>2579</v>
      </c>
    </row>
    <row r="781" spans="1:28" ht="90" x14ac:dyDescent="0.25">
      <c r="A781" s="71" t="str">
        <f>INDEX('Выгр Торг'!$A:$A,MATCH($B781,'Выгр Торг'!$B:$B,0))</f>
        <v>Боковые зеркала "АТП" в стиле Mercedes-Benz, с 1-м повторителем (электрорегулировка, обогрев) для ВАЗ 2110-2112, Лада Приора</v>
      </c>
      <c r="B781" s="88">
        <v>137900</v>
      </c>
      <c r="C781" s="72">
        <f>VLOOKUP($B781,'Выгр Торг'!$B:$P,C$1,0)</f>
        <v>73737</v>
      </c>
      <c r="D781" s="71" t="str">
        <f>VLOOKUP($B781,'Выгр Торг'!$B:$P,D$1,0)</f>
        <v>Боковые зеркала "АТП" в стиле Mercedes-Benz, с 1-м повторителем (электрорегулировка, обогрев) для ВАЗ 2110-2112, Лада Приора (Без вежливой подсветки, Без электроскладывания)</v>
      </c>
      <c r="E781" s="72" t="str">
        <f>VLOOKUP($B781,'Выгр Торг'!$B:$P,E$1,0)</f>
        <v>Y</v>
      </c>
      <c r="F781" s="72" t="str">
        <f>VLOOKUP($B781,'Выгр Торг'!$B:$P,F$1,0)</f>
        <v>1</v>
      </c>
      <c r="G781" s="36" t="s">
        <v>1418</v>
      </c>
      <c r="H781" s="33"/>
      <c r="I781" s="54" t="s">
        <v>2590</v>
      </c>
      <c r="J781" s="5" t="s">
        <v>3410</v>
      </c>
      <c r="K781" s="73">
        <f t="shared" si="98"/>
        <v>3100</v>
      </c>
      <c r="L781" s="14">
        <f>VLOOKUP(K781,Наценка!$A$1:$B$8,2,1)</f>
        <v>1.4</v>
      </c>
      <c r="M781" s="92">
        <f>Z781-100</f>
        <v>4590</v>
      </c>
      <c r="N781" s="57">
        <f t="shared" si="100"/>
        <v>4590</v>
      </c>
      <c r="O781" s="72">
        <f>VLOOKUP($B781,'Выгр Торг'!$B:$P,O$1,0)</f>
        <v>3100</v>
      </c>
      <c r="P781" s="72">
        <f>VLOOKUP($B781,'Выгр Торг'!$B:$P,P$1,0)</f>
        <v>4690</v>
      </c>
      <c r="Q781" s="42">
        <f t="shared" si="101"/>
        <v>0</v>
      </c>
      <c r="R781" s="42">
        <f t="shared" si="102"/>
        <v>100</v>
      </c>
      <c r="S781" s="85">
        <f t="shared" si="107"/>
        <v>4590</v>
      </c>
      <c r="T781" s="60">
        <f>IFERROR(VLOOKUP($B781,'Из ГУГЛа'!$B:$G,4,0)*U781+V781,VLOOKUP($B781,'Из ГУГЛа'!$B:$G,4,0))</f>
        <v>4690</v>
      </c>
      <c r="U781" s="15">
        <v>1</v>
      </c>
      <c r="V781" s="59"/>
      <c r="W781" s="74">
        <f t="shared" si="103"/>
        <v>0.48064516129032264</v>
      </c>
      <c r="X781" s="74">
        <f t="shared" si="104"/>
        <v>2.1321961620469083E-2</v>
      </c>
      <c r="Y781" s="74">
        <f t="shared" si="105"/>
        <v>0.51290322580645165</v>
      </c>
      <c r="Z781" s="79">
        <v>4690</v>
      </c>
      <c r="AB781" s="20" t="s">
        <v>2627</v>
      </c>
    </row>
    <row r="782" spans="1:28" ht="90" x14ac:dyDescent="0.25">
      <c r="A782" s="71" t="str">
        <f>INDEX('Выгр Торг'!$A:$A,MATCH($B782,'Выгр Торг'!$B:$B,0))</f>
        <v>Боковые зеркала "АТП" в стиле Mercedes-Benz, с 1-м повторителем (электрорегулировка, обогрев) для ВАЗ 2110-2112, Лада Приора</v>
      </c>
      <c r="B782" s="88">
        <v>137901</v>
      </c>
      <c r="C782" s="72">
        <f>VLOOKUP($B782,'Выгр Торг'!$B:$P,C$1,0)</f>
        <v>73738</v>
      </c>
      <c r="D782" s="71" t="str">
        <f>VLOOKUP($B782,'Выгр Торг'!$B:$P,D$1,0)</f>
        <v>Боковые зеркала "АТП" в стиле Mercedes-Benz, с 1-м повторителем (электрорегулировка, обогрев) для ВАЗ 2110-2112, Лада Приора (Без вежливой подсветки, С электроскладыванием)</v>
      </c>
      <c r="E782" s="72" t="str">
        <f>VLOOKUP($B782,'Выгр Торг'!$B:$P,E$1,0)</f>
        <v>Y</v>
      </c>
      <c r="F782" s="72" t="str">
        <f>VLOOKUP($B782,'Выгр Торг'!$B:$P,F$1,0)</f>
        <v>1</v>
      </c>
      <c r="G782" s="36" t="s">
        <v>1420</v>
      </c>
      <c r="H782" s="33"/>
      <c r="I782" s="54" t="s">
        <v>2590</v>
      </c>
      <c r="J782" s="5" t="s">
        <v>3410</v>
      </c>
      <c r="K782" s="73">
        <f t="shared" si="98"/>
        <v>4300</v>
      </c>
      <c r="L782" s="14">
        <f>VLOOKUP(K782,Наценка!$A$1:$B$8,2,1)</f>
        <v>1.4</v>
      </c>
      <c r="M782" s="83">
        <f t="shared" si="99"/>
        <v>6020</v>
      </c>
      <c r="N782" s="57">
        <f t="shared" si="100"/>
        <v>6090</v>
      </c>
      <c r="O782" s="72">
        <f>VLOOKUP($B782,'Выгр Торг'!$B:$P,O$1,0)</f>
        <v>4300</v>
      </c>
      <c r="P782" s="72">
        <f>VLOOKUP($B782,'Выгр Торг'!$B:$P,P$1,0)</f>
        <v>6290</v>
      </c>
      <c r="Q782" s="42">
        <f t="shared" si="101"/>
        <v>0</v>
      </c>
      <c r="R782" s="42">
        <f t="shared" si="102"/>
        <v>200</v>
      </c>
      <c r="S782" s="85">
        <f t="shared" si="107"/>
        <v>6090</v>
      </c>
      <c r="T782" s="60" t="str">
        <f>IFERROR(VLOOKUP($B782,'Из ГУГЛа'!$B:$G,4,0)*U782+V782,VLOOKUP($B782,'Из ГУГЛа'!$B:$G,4,0))</f>
        <v/>
      </c>
      <c r="U782" s="15">
        <v>1</v>
      </c>
      <c r="V782" s="59"/>
      <c r="W782" s="74">
        <f t="shared" si="103"/>
        <v>0.41627906976744189</v>
      </c>
      <c r="X782" s="74" t="str">
        <f t="shared" si="104"/>
        <v/>
      </c>
      <c r="Y782" s="74" t="str">
        <f t="shared" si="105"/>
        <v/>
      </c>
      <c r="Z782" s="78" t="s">
        <v>2579</v>
      </c>
    </row>
    <row r="783" spans="1:28" ht="90" x14ac:dyDescent="0.25">
      <c r="A783" s="71" t="str">
        <f>INDEX('Выгр Торг'!$A:$A,MATCH($B783,'Выгр Торг'!$B:$B,0))</f>
        <v>Боковые зеркала "АТП" в стиле Mercedes-Benz, с 1-м повторителем (электрорегулировка, обогрев) для ВАЗ 2110-2112, Лада Приора</v>
      </c>
      <c r="B783" s="88">
        <v>137902</v>
      </c>
      <c r="C783" s="72">
        <f>VLOOKUP($B783,'Выгр Торг'!$B:$P,C$1,0)</f>
        <v>73735</v>
      </c>
      <c r="D783" s="71" t="str">
        <f>VLOOKUP($B783,'Выгр Торг'!$B:$P,D$1,0)</f>
        <v>Боковые зеркала "АТП" в стиле Mercedes-Benz, с 1-м повторителем (электрорегулировка, обогрев) для ВАЗ 2110-2112, Лада Приора (С вежливой подсветкой, Без электроскладывания)</v>
      </c>
      <c r="E783" s="72" t="str">
        <f>VLOOKUP($B783,'Выгр Торг'!$B:$P,E$1,0)</f>
        <v>Y</v>
      </c>
      <c r="F783" s="72" t="str">
        <f>VLOOKUP($B783,'Выгр Торг'!$B:$P,F$1,0)</f>
        <v>1</v>
      </c>
      <c r="G783" s="36" t="s">
        <v>1419</v>
      </c>
      <c r="H783" s="33"/>
      <c r="I783" s="54" t="s">
        <v>2590</v>
      </c>
      <c r="J783" s="5" t="s">
        <v>3410</v>
      </c>
      <c r="K783" s="73">
        <f t="shared" si="98"/>
        <v>3200</v>
      </c>
      <c r="L783" s="14">
        <f>VLOOKUP(K783,Наценка!$A$1:$B$8,2,1)</f>
        <v>1.4</v>
      </c>
      <c r="M783" s="92">
        <f>Z783-100</f>
        <v>5190</v>
      </c>
      <c r="N783" s="57">
        <f t="shared" si="100"/>
        <v>5190</v>
      </c>
      <c r="O783" s="72">
        <f>VLOOKUP($B783,'Выгр Торг'!$B:$P,O$1,0)</f>
        <v>3200</v>
      </c>
      <c r="P783" s="72">
        <f>VLOOKUP($B783,'Выгр Торг'!$B:$P,P$1,0)</f>
        <v>5290</v>
      </c>
      <c r="Q783" s="42">
        <f t="shared" si="101"/>
        <v>0</v>
      </c>
      <c r="R783" s="42">
        <f t="shared" si="102"/>
        <v>100</v>
      </c>
      <c r="S783" s="85">
        <f t="shared" si="107"/>
        <v>5190</v>
      </c>
      <c r="T783" s="60">
        <f>IFERROR(VLOOKUP($B783,'Из ГУГЛа'!$B:$G,4,0)*U783+V783,VLOOKUP($B783,'Из ГУГЛа'!$B:$G,4,0))</f>
        <v>5290</v>
      </c>
      <c r="U783" s="15">
        <v>1</v>
      </c>
      <c r="V783" s="59">
        <v>600</v>
      </c>
      <c r="W783" s="74">
        <f t="shared" si="103"/>
        <v>0.62187499999999996</v>
      </c>
      <c r="X783" s="74">
        <f t="shared" si="104"/>
        <v>1.890359168241966E-2</v>
      </c>
      <c r="Y783" s="74">
        <f t="shared" si="105"/>
        <v>0.65312499999999996</v>
      </c>
      <c r="Z783" s="79">
        <v>5290</v>
      </c>
      <c r="AB783" s="20" t="s">
        <v>2627</v>
      </c>
    </row>
    <row r="784" spans="1:28" ht="90" x14ac:dyDescent="0.25">
      <c r="A784" s="71" t="str">
        <f>INDEX('Выгр Торг'!$A:$A,MATCH($B784,'Выгр Торг'!$B:$B,0))</f>
        <v>Боковые зеркала "АТП" в стиле Mercedes-Benz, с 1-м повторителем (электрорегулировка, обогрев) для ВАЗ 2110-2112, Лада Приора</v>
      </c>
      <c r="B784" s="88">
        <v>137903</v>
      </c>
      <c r="C784" s="72">
        <f>VLOOKUP($B784,'Выгр Торг'!$B:$P,C$1,0)</f>
        <v>73736</v>
      </c>
      <c r="D784" s="71" t="str">
        <f>VLOOKUP($B784,'Выгр Торг'!$B:$P,D$1,0)</f>
        <v>Боковые зеркала "АТП" в стиле Mercedes-Benz, с 1-м повторителем (электрорегулировка, обогрев) для ВАЗ 2110-2112, Лада Приора (С вежливой подсветкой, С электроскладыванием)</v>
      </c>
      <c r="E784" s="72" t="str">
        <f>VLOOKUP($B784,'Выгр Торг'!$B:$P,E$1,0)</f>
        <v>Y</v>
      </c>
      <c r="F784" s="72" t="str">
        <f>VLOOKUP($B784,'Выгр Торг'!$B:$P,F$1,0)</f>
        <v>1</v>
      </c>
      <c r="G784" s="36" t="s">
        <v>1421</v>
      </c>
      <c r="H784" s="33"/>
      <c r="I784" s="54" t="s">
        <v>2590</v>
      </c>
      <c r="J784" s="5" t="s">
        <v>3410</v>
      </c>
      <c r="K784" s="73">
        <f t="shared" si="98"/>
        <v>4500</v>
      </c>
      <c r="L784" s="14">
        <f>VLOOKUP(K784,Наценка!$A$1:$B$8,2,1)</f>
        <v>1.4</v>
      </c>
      <c r="M784" s="83">
        <f t="shared" si="99"/>
        <v>6300</v>
      </c>
      <c r="N784" s="57">
        <f t="shared" si="100"/>
        <v>6290</v>
      </c>
      <c r="O784" s="72">
        <f>VLOOKUP($B784,'Выгр Торг'!$B:$P,O$1,0)</f>
        <v>4500</v>
      </c>
      <c r="P784" s="72">
        <f>VLOOKUP($B784,'Выгр Торг'!$B:$P,P$1,0)</f>
        <v>6490</v>
      </c>
      <c r="Q784" s="42">
        <f t="shared" si="101"/>
        <v>0</v>
      </c>
      <c r="R784" s="42">
        <f t="shared" si="102"/>
        <v>200</v>
      </c>
      <c r="S784" s="85">
        <f t="shared" si="107"/>
        <v>6290</v>
      </c>
      <c r="T784" s="60" t="str">
        <f>IFERROR(VLOOKUP($B784,'Из ГУГЛа'!$B:$G,4,0)*U784+V784,VLOOKUP($B784,'Из ГУГЛа'!$B:$G,4,0))</f>
        <v/>
      </c>
      <c r="U784" s="15">
        <v>1</v>
      </c>
      <c r="V784" s="59"/>
      <c r="W784" s="74">
        <f t="shared" si="103"/>
        <v>0.39777777777777779</v>
      </c>
      <c r="X784" s="74" t="str">
        <f t="shared" si="104"/>
        <v/>
      </c>
      <c r="Y784" s="74" t="str">
        <f t="shared" si="105"/>
        <v/>
      </c>
      <c r="Z784" s="78" t="s">
        <v>2579</v>
      </c>
    </row>
    <row r="785" spans="1:28" ht="120" x14ac:dyDescent="0.25">
      <c r="A785" s="71" t="str">
        <f>INDEX('Выгр Торг'!$A:$A,MATCH($B785,'Выгр Торг'!$B:$B,0))</f>
        <v>Боковые зеркала "АТП" в стиле Mercedes-Benz, с 1-м повторителем (электрорегулировка, обогрев) для Лада Нива 4х4</v>
      </c>
      <c r="B785" s="88">
        <v>137905</v>
      </c>
      <c r="C785" s="72">
        <f>VLOOKUP($B785,'Выгр Торг'!$B:$P,C$1,0)</f>
        <v>69528</v>
      </c>
      <c r="D785" s="71" t="str">
        <f>VLOOKUP($B785,'Выгр Торг'!$B:$P,D$1,0)</f>
        <v>Боковые зеркала "АТП" в стиле Mercedes-Benz, с 1-м повторителем (электрорегулировка, обогрев) для Лада Нива 4х4 (Без вежливой подсветки, Без электроскладывания)</v>
      </c>
      <c r="E785" s="72" t="str">
        <f>VLOOKUP($B785,'Выгр Торг'!$B:$P,E$1,0)</f>
        <v>Y</v>
      </c>
      <c r="F785" s="72" t="str">
        <f>VLOOKUP($B785,'Выгр Торг'!$B:$P,F$1,0)</f>
        <v>1</v>
      </c>
      <c r="G785" s="36" t="s">
        <v>1414</v>
      </c>
      <c r="H785" s="33"/>
      <c r="I785" s="54" t="s">
        <v>2590</v>
      </c>
      <c r="J785" s="5" t="s">
        <v>3410</v>
      </c>
      <c r="K785" s="73">
        <f t="shared" si="98"/>
        <v>3100</v>
      </c>
      <c r="L785" s="14">
        <f>VLOOKUP(K785,Наценка!$A$1:$B$8,2,1)</f>
        <v>1.4</v>
      </c>
      <c r="M785" s="92">
        <f>Z785-100</f>
        <v>4290</v>
      </c>
      <c r="N785" s="57">
        <f t="shared" si="100"/>
        <v>4290</v>
      </c>
      <c r="O785" s="72">
        <f>VLOOKUP($B785,'Выгр Торг'!$B:$P,O$1,0)</f>
        <v>3100</v>
      </c>
      <c r="P785" s="72">
        <f>VLOOKUP($B785,'Выгр Торг'!$B:$P,P$1,0)</f>
        <v>4390</v>
      </c>
      <c r="Q785" s="42">
        <f t="shared" si="101"/>
        <v>0</v>
      </c>
      <c r="R785" s="42">
        <f t="shared" si="102"/>
        <v>100</v>
      </c>
      <c r="S785" s="85">
        <f t="shared" si="107"/>
        <v>4290</v>
      </c>
      <c r="T785" s="60">
        <f>IFERROR(VLOOKUP($B785,'Из ГУГЛа'!$B:$G,4,0)*U785+V785,VLOOKUP($B785,'Из ГУГЛа'!$B:$G,4,0))</f>
        <v>4390</v>
      </c>
      <c r="U785" s="15">
        <v>1</v>
      </c>
      <c r="V785" s="59"/>
      <c r="W785" s="74">
        <f t="shared" si="103"/>
        <v>0.38387096774193541</v>
      </c>
      <c r="X785" s="74">
        <f t="shared" si="104"/>
        <v>2.2779043280182234E-2</v>
      </c>
      <c r="Y785" s="74">
        <f t="shared" si="105"/>
        <v>0.41612903225806441</v>
      </c>
      <c r="Z785" s="79">
        <v>4390</v>
      </c>
      <c r="AB785" s="20" t="s">
        <v>2628</v>
      </c>
    </row>
    <row r="786" spans="1:28" ht="120" x14ac:dyDescent="0.25">
      <c r="A786" s="71" t="str">
        <f>INDEX('Выгр Торг'!$A:$A,MATCH($B786,'Выгр Торг'!$B:$B,0))</f>
        <v>Боковые зеркала "АТП" в стиле Mercedes-Benz, с 1-м повторителем (электрорегулировка, обогрев) для Лада Нива 4х4</v>
      </c>
      <c r="B786" s="88">
        <v>137906</v>
      </c>
      <c r="C786" s="72">
        <f>VLOOKUP($B786,'Выгр Торг'!$B:$P,C$1,0)</f>
        <v>69529</v>
      </c>
      <c r="D786" s="71" t="str">
        <f>VLOOKUP($B786,'Выгр Торг'!$B:$P,D$1,0)</f>
        <v>Боковые зеркала "АТП" в стиле Mercedes-Benz, с 1-м повторителем (электрорегулировка, обогрев) для Лада Нива 4х4 (Без вежливой подсветки, С электроскладыванием)</v>
      </c>
      <c r="E786" s="72" t="str">
        <f>VLOOKUP($B786,'Выгр Торг'!$B:$P,E$1,0)</f>
        <v>Y</v>
      </c>
      <c r="F786" s="72" t="str">
        <f>VLOOKUP($B786,'Выгр Торг'!$B:$P,F$1,0)</f>
        <v>1</v>
      </c>
      <c r="G786" s="36" t="s">
        <v>1416</v>
      </c>
      <c r="H786" s="33"/>
      <c r="I786" s="54" t="s">
        <v>2590</v>
      </c>
      <c r="J786" s="5" t="s">
        <v>3410</v>
      </c>
      <c r="K786" s="73">
        <f t="shared" si="98"/>
        <v>4500</v>
      </c>
      <c r="L786" s="14">
        <f>VLOOKUP(K786,Наценка!$A$1:$B$8,2,1)</f>
        <v>1.4</v>
      </c>
      <c r="M786" s="83">
        <f t="shared" si="99"/>
        <v>6300</v>
      </c>
      <c r="N786" s="57">
        <f t="shared" si="100"/>
        <v>6290</v>
      </c>
      <c r="O786" s="72">
        <f>VLOOKUP($B786,'Выгр Торг'!$B:$P,O$1,0)</f>
        <v>4500</v>
      </c>
      <c r="P786" s="72">
        <f>VLOOKUP($B786,'Выгр Торг'!$B:$P,P$1,0)</f>
        <v>6490</v>
      </c>
      <c r="Q786" s="42">
        <f t="shared" si="101"/>
        <v>0</v>
      </c>
      <c r="R786" s="42">
        <f t="shared" si="102"/>
        <v>200</v>
      </c>
      <c r="S786" s="85">
        <f t="shared" si="107"/>
        <v>6290</v>
      </c>
      <c r="T786" s="60" t="str">
        <f>IFERROR(VLOOKUP($B786,'Из ГУГЛа'!$B:$G,4,0)*U786+V786,VLOOKUP($B786,'Из ГУГЛа'!$B:$G,4,0))</f>
        <v/>
      </c>
      <c r="U786" s="15">
        <v>1</v>
      </c>
      <c r="V786" s="59"/>
      <c r="W786" s="74">
        <f t="shared" si="103"/>
        <v>0.39777777777777779</v>
      </c>
      <c r="X786" s="74" t="str">
        <f t="shared" si="104"/>
        <v/>
      </c>
      <c r="Y786" s="74" t="str">
        <f t="shared" si="105"/>
        <v/>
      </c>
      <c r="Z786" s="78" t="s">
        <v>2579</v>
      </c>
    </row>
    <row r="787" spans="1:28" ht="120" x14ac:dyDescent="0.25">
      <c r="A787" s="71" t="str">
        <f>INDEX('Выгр Торг'!$A:$A,MATCH($B787,'Выгр Торг'!$B:$B,0))</f>
        <v>Боковые зеркала "АТП" в стиле Mercedes-Benz, с 1-м повторителем (электрорегулировка, обогрев) для Лада Нива 4х4</v>
      </c>
      <c r="B787" s="88">
        <v>137907</v>
      </c>
      <c r="C787" s="72">
        <f>VLOOKUP($B787,'Выгр Торг'!$B:$P,C$1,0)</f>
        <v>69530</v>
      </c>
      <c r="D787" s="71" t="str">
        <f>VLOOKUP($B787,'Выгр Торг'!$B:$P,D$1,0)</f>
        <v>Боковые зеркала "АТП" в стиле Mercedes-Benz, с 1-м повторителем (электрорегулировка, обогрев) для Лада Нива 4х4 (С вежливой подсветкой, Без электроскладывания)</v>
      </c>
      <c r="E787" s="72" t="str">
        <f>VLOOKUP($B787,'Выгр Торг'!$B:$P,E$1,0)</f>
        <v>Y</v>
      </c>
      <c r="F787" s="72" t="str">
        <f>VLOOKUP($B787,'Выгр Торг'!$B:$P,F$1,0)</f>
        <v>1</v>
      </c>
      <c r="G787" s="36" t="s">
        <v>1415</v>
      </c>
      <c r="H787" s="33"/>
      <c r="I787" s="54" t="s">
        <v>2590</v>
      </c>
      <c r="J787" s="5" t="s">
        <v>3410</v>
      </c>
      <c r="K787" s="73">
        <f t="shared" si="98"/>
        <v>3200</v>
      </c>
      <c r="L787" s="14">
        <f>VLOOKUP(K787,Наценка!$A$1:$B$8,2,1)</f>
        <v>1.4</v>
      </c>
      <c r="M787" s="92">
        <f>Z787-100</f>
        <v>4890</v>
      </c>
      <c r="N787" s="57">
        <f t="shared" si="100"/>
        <v>4890</v>
      </c>
      <c r="O787" s="72">
        <f>VLOOKUP($B787,'Выгр Торг'!$B:$P,O$1,0)</f>
        <v>3200</v>
      </c>
      <c r="P787" s="72">
        <f>VLOOKUP($B787,'Выгр Торг'!$B:$P,P$1,0)</f>
        <v>4990</v>
      </c>
      <c r="Q787" s="42">
        <f t="shared" si="101"/>
        <v>0</v>
      </c>
      <c r="R787" s="42">
        <f t="shared" si="102"/>
        <v>100</v>
      </c>
      <c r="S787" s="85">
        <f t="shared" si="107"/>
        <v>4890</v>
      </c>
      <c r="T787" s="60">
        <f>IFERROR(VLOOKUP($B787,'Из ГУГЛа'!$B:$G,4,0)*U787+V787,VLOOKUP($B787,'Из ГУГЛа'!$B:$G,4,0))</f>
        <v>4990</v>
      </c>
      <c r="U787" s="15">
        <v>1</v>
      </c>
      <c r="V787" s="59">
        <v>600</v>
      </c>
      <c r="W787" s="74">
        <f t="shared" si="103"/>
        <v>0.52812499999999996</v>
      </c>
      <c r="X787" s="74">
        <f t="shared" si="104"/>
        <v>2.004008016032064E-2</v>
      </c>
      <c r="Y787" s="74">
        <f t="shared" si="105"/>
        <v>0.55937499999999996</v>
      </c>
      <c r="Z787" s="79">
        <v>4990</v>
      </c>
      <c r="AB787" s="20" t="s">
        <v>2628</v>
      </c>
    </row>
    <row r="788" spans="1:28" ht="120" x14ac:dyDescent="0.25">
      <c r="A788" s="71" t="str">
        <f>INDEX('Выгр Торг'!$A:$A,MATCH($B788,'Выгр Торг'!$B:$B,0))</f>
        <v>Боковые зеркала "АТП" в стиле Mercedes-Benz, с 1-м повторителем (электрорегулировка, обогрев) для Лада Нива 4х4</v>
      </c>
      <c r="B788" s="88">
        <v>137908</v>
      </c>
      <c r="C788" s="72">
        <f>VLOOKUP($B788,'Выгр Торг'!$B:$P,C$1,0)</f>
        <v>69531</v>
      </c>
      <c r="D788" s="71" t="str">
        <f>VLOOKUP($B788,'Выгр Торг'!$B:$P,D$1,0)</f>
        <v>Боковые зеркала "АТП" в стиле Mercedes-Benz, с 1-м повторителем (электрорегулировка, обогрев) для Лада Нива 4х4 (С вежливой подсветкой, С электроскладыванием)</v>
      </c>
      <c r="E788" s="72" t="str">
        <f>VLOOKUP($B788,'Выгр Торг'!$B:$P,E$1,0)</f>
        <v>Y</v>
      </c>
      <c r="F788" s="72" t="str">
        <f>VLOOKUP($B788,'Выгр Торг'!$B:$P,F$1,0)</f>
        <v>1</v>
      </c>
      <c r="G788" s="36" t="s">
        <v>1417</v>
      </c>
      <c r="H788" s="33"/>
      <c r="I788" s="54" t="s">
        <v>2590</v>
      </c>
      <c r="J788" s="5" t="s">
        <v>3410</v>
      </c>
      <c r="K788" s="73">
        <f t="shared" si="98"/>
        <v>4600</v>
      </c>
      <c r="L788" s="14">
        <f>VLOOKUP(K788,Наценка!$A$1:$B$8,2,1)</f>
        <v>1.4</v>
      </c>
      <c r="M788" s="83">
        <f t="shared" si="99"/>
        <v>6440</v>
      </c>
      <c r="N788" s="57">
        <f t="shared" si="100"/>
        <v>6490</v>
      </c>
      <c r="O788" s="72">
        <f>VLOOKUP($B788,'Выгр Торг'!$B:$P,O$1,0)</f>
        <v>4600</v>
      </c>
      <c r="P788" s="72">
        <f>VLOOKUP($B788,'Выгр Торг'!$B:$P,P$1,0)</f>
        <v>6690</v>
      </c>
      <c r="Q788" s="42">
        <f t="shared" si="101"/>
        <v>0</v>
      </c>
      <c r="R788" s="42">
        <f t="shared" si="102"/>
        <v>200</v>
      </c>
      <c r="S788" s="85">
        <f t="shared" si="107"/>
        <v>6490</v>
      </c>
      <c r="T788" s="60" t="str">
        <f>IFERROR(VLOOKUP($B788,'Из ГУГЛа'!$B:$G,4,0)*U788+V788,VLOOKUP($B788,'Из ГУГЛа'!$B:$G,4,0))</f>
        <v/>
      </c>
      <c r="U788" s="15">
        <v>1</v>
      </c>
      <c r="V788" s="59"/>
      <c r="W788" s="74">
        <f t="shared" si="103"/>
        <v>0.41086956521739126</v>
      </c>
      <c r="X788" s="74" t="str">
        <f t="shared" si="104"/>
        <v/>
      </c>
      <c r="Y788" s="74" t="str">
        <f t="shared" si="105"/>
        <v/>
      </c>
      <c r="Z788" s="78" t="s">
        <v>2579</v>
      </c>
    </row>
    <row r="789" spans="1:28" ht="90" x14ac:dyDescent="0.25">
      <c r="A789" s="71" t="str">
        <f>INDEX('Выгр Торг'!$A:$A,MATCH($B789,'Выгр Торг'!$B:$B,0))</f>
        <v>Боковые зеркала "АТП" в стиле Mercedes-Benz, с 1-м повторителем (электрорегулировка, обогрев) для ВАЗ 2104, 2105, 2107</v>
      </c>
      <c r="B789" s="88">
        <v>137893</v>
      </c>
      <c r="C789" s="72">
        <f>VLOOKUP($B789,'Выгр Торг'!$B:$P,C$1,0)</f>
        <v>61126</v>
      </c>
      <c r="D789" s="71" t="str">
        <f>VLOOKUP($B789,'Выгр Торг'!$B:$P,D$1,0)</f>
        <v>Боковые зеркала "АТП" в стиле Mercedes-Benz, с 1-м повторителем (электрорегулировка, обогрев) для ВАЗ 2104, 2105, 2107</v>
      </c>
      <c r="E789" s="72" t="str">
        <f>VLOOKUP($B789,'Выгр Торг'!$B:$P,E$1,0)</f>
        <v>Y</v>
      </c>
      <c r="F789" s="72" t="str">
        <f>VLOOKUP($B789,'Выгр Торг'!$B:$P,F$1,0)</f>
        <v>1</v>
      </c>
      <c r="G789" s="36" t="s">
        <v>760</v>
      </c>
      <c r="H789" s="33"/>
      <c r="I789" s="54" t="s">
        <v>2590</v>
      </c>
      <c r="J789" s="5" t="s">
        <v>3410</v>
      </c>
      <c r="K789" s="73">
        <f t="shared" si="98"/>
        <v>3000</v>
      </c>
      <c r="L789" s="14">
        <f>VLOOKUP(K789,Наценка!$A$1:$B$8,2,1)</f>
        <v>1.4</v>
      </c>
      <c r="M789" s="92">
        <f t="shared" ref="M789:M790" si="108">Z789-100</f>
        <v>4290</v>
      </c>
      <c r="N789" s="57">
        <f>IF(M789&lt;=1000,(ROUNDUP(M789,-1)-1),(ROUNDUP(M789,-2)-10))</f>
        <v>4290</v>
      </c>
      <c r="O789" s="72">
        <f>VLOOKUP($B789,'Выгр Торг'!$B:$P,O$1,0)</f>
        <v>3000</v>
      </c>
      <c r="P789" s="72">
        <f>VLOOKUP($B789,'Выгр Торг'!$B:$P,P$1,0)</f>
        <v>4390</v>
      </c>
      <c r="Q789" s="42">
        <f t="shared" si="101"/>
        <v>0</v>
      </c>
      <c r="R789" s="42">
        <f t="shared" si="102"/>
        <v>100</v>
      </c>
      <c r="S789" s="85">
        <f t="shared" si="107"/>
        <v>4290</v>
      </c>
      <c r="T789" s="60">
        <f>IFERROR(VLOOKUP($B789,'Из ГУГЛа'!$B:$G,4,0)*U789+V789,VLOOKUP($B789,'Из ГУГЛа'!$B:$G,4,0))</f>
        <v>4390</v>
      </c>
      <c r="U789" s="15">
        <v>1</v>
      </c>
      <c r="V789" s="59"/>
      <c r="W789" s="74">
        <f t="shared" si="103"/>
        <v>0.42999999999999994</v>
      </c>
      <c r="X789" s="74">
        <f t="shared" si="104"/>
        <v>2.2779043280182234E-2</v>
      </c>
      <c r="Y789" s="74">
        <f t="shared" si="105"/>
        <v>0.46333333333333337</v>
      </c>
      <c r="Z789" s="79">
        <v>4390</v>
      </c>
      <c r="AB789" s="20" t="s">
        <v>2618</v>
      </c>
    </row>
    <row r="790" spans="1:28" ht="90" x14ac:dyDescent="0.25">
      <c r="A790" s="71" t="str">
        <f>INDEX('Выгр Торг'!$A:$A,MATCH($B790,'Выгр Торг'!$B:$B,0))</f>
        <v>Боковые зеркала "АТП" в стиле Mercedes-Benz, с 1-м повторителем (электрорегулировка, обогрев) для ВАЗ 2104, 2105, 2107</v>
      </c>
      <c r="B790" s="88">
        <v>137891</v>
      </c>
      <c r="C790" s="72">
        <f>VLOOKUP($B790,'Выгр Торг'!$B:$P,C$1,0)</f>
        <v>61128</v>
      </c>
      <c r="D790" s="71" t="str">
        <f>VLOOKUP($B790,'Выгр Торг'!$B:$P,D$1,0)</f>
        <v>Боковые зеркала "АТП" в стиле Mercedes-Benz, с 1-м повторителем (электрорегулировка, обогрев, вежливая подсветка) для ВАЗ 2104, 2105, 2107</v>
      </c>
      <c r="E790" s="72" t="str">
        <f>VLOOKUP($B790,'Выгр Торг'!$B:$P,E$1,0)</f>
        <v>Y</v>
      </c>
      <c r="F790" s="72" t="str">
        <f>VLOOKUP($B790,'Выгр Торг'!$B:$P,F$1,0)</f>
        <v>1</v>
      </c>
      <c r="G790" s="36" t="s">
        <v>764</v>
      </c>
      <c r="H790" s="33"/>
      <c r="I790" s="54" t="s">
        <v>2590</v>
      </c>
      <c r="J790" s="5" t="s">
        <v>3410</v>
      </c>
      <c r="K790" s="73">
        <f t="shared" si="98"/>
        <v>3100</v>
      </c>
      <c r="L790" s="14">
        <f>VLOOKUP(K790,Наценка!$A$1:$B$8,2,1)</f>
        <v>1.4</v>
      </c>
      <c r="M790" s="92">
        <f t="shared" si="108"/>
        <v>4890</v>
      </c>
      <c r="N790" s="57">
        <f t="shared" si="100"/>
        <v>4890</v>
      </c>
      <c r="O790" s="72">
        <f>VLOOKUP($B790,'Выгр Торг'!$B:$P,O$1,0)</f>
        <v>3100</v>
      </c>
      <c r="P790" s="72">
        <f>VLOOKUP($B790,'Выгр Торг'!$B:$P,P$1,0)</f>
        <v>4990</v>
      </c>
      <c r="Q790" s="42">
        <f t="shared" si="101"/>
        <v>0</v>
      </c>
      <c r="R790" s="42">
        <f t="shared" si="102"/>
        <v>100</v>
      </c>
      <c r="S790" s="85">
        <f t="shared" si="107"/>
        <v>4890</v>
      </c>
      <c r="T790" s="60">
        <f>IFERROR(VLOOKUP($B790,'Из ГУГЛа'!$B:$G,4,0)*U790+V790,VLOOKUP($B790,'Из ГУГЛа'!$B:$G,4,0))</f>
        <v>4990</v>
      </c>
      <c r="U790" s="15">
        <v>1</v>
      </c>
      <c r="V790" s="59">
        <v>600</v>
      </c>
      <c r="W790" s="74">
        <f t="shared" si="103"/>
        <v>0.57741935483870965</v>
      </c>
      <c r="X790" s="74">
        <f t="shared" si="104"/>
        <v>2.004008016032064E-2</v>
      </c>
      <c r="Y790" s="74">
        <f t="shared" si="105"/>
        <v>0.60967741935483866</v>
      </c>
      <c r="Z790" s="79">
        <v>4990</v>
      </c>
      <c r="AB790" s="20" t="s">
        <v>2618</v>
      </c>
    </row>
    <row r="791" spans="1:28" ht="90" x14ac:dyDescent="0.25">
      <c r="A791" s="71" t="str">
        <f>INDEX('Выгр Торг'!$A:$A,MATCH($B791,'Выгр Торг'!$B:$B,0))</f>
        <v>Боковые зеркала "АТП" в стиле Mercedes-Benz, с 1-м повторителем (электрорегулировка, обогрев) для ВАЗ 2104, 2105, 2107</v>
      </c>
      <c r="B791" s="88">
        <v>137890</v>
      </c>
      <c r="C791" s="72">
        <f>VLOOKUP($B791,'Выгр Торг'!$B:$P,C$1,0)</f>
        <v>61129</v>
      </c>
      <c r="D791" s="71" t="str">
        <f>VLOOKUP($B791,'Выгр Торг'!$B:$P,D$1,0)</f>
        <v>Боковые зеркала "АТП" в стиле Mercedes-Benz, с 1-м повторителем (электрорегулировка, обогрев, вежливая подсветка, электроскладывание) для ВАЗ 2104, 2105, 2107</v>
      </c>
      <c r="E791" s="72" t="str">
        <f>VLOOKUP($B791,'Выгр Торг'!$B:$P,E$1,0)</f>
        <v>Y</v>
      </c>
      <c r="F791" s="72" t="str">
        <f>VLOOKUP($B791,'Выгр Торг'!$B:$P,F$1,0)</f>
        <v>1</v>
      </c>
      <c r="G791" s="36" t="s">
        <v>766</v>
      </c>
      <c r="H791" s="33"/>
      <c r="I791" s="54" t="s">
        <v>2590</v>
      </c>
      <c r="J791" s="5" t="s">
        <v>3410</v>
      </c>
      <c r="K791" s="73">
        <f t="shared" si="98"/>
        <v>3900</v>
      </c>
      <c r="L791" s="14">
        <f>VLOOKUP(K791,Наценка!$A$1:$B$8,2,1)</f>
        <v>1.4</v>
      </c>
      <c r="M791" s="83">
        <f t="shared" si="99"/>
        <v>5460</v>
      </c>
      <c r="N791" s="57">
        <f t="shared" si="100"/>
        <v>5490</v>
      </c>
      <c r="O791" s="72">
        <f>VLOOKUP($B791,'Выгр Торг'!$B:$P,O$1,0)</f>
        <v>3900</v>
      </c>
      <c r="P791" s="72">
        <f>VLOOKUP($B791,'Выгр Торг'!$B:$P,P$1,0)</f>
        <v>5590</v>
      </c>
      <c r="Q791" s="42">
        <f t="shared" si="101"/>
        <v>0</v>
      </c>
      <c r="R791" s="42">
        <f t="shared" si="102"/>
        <v>100</v>
      </c>
      <c r="S791" s="85">
        <f t="shared" si="107"/>
        <v>5490</v>
      </c>
      <c r="T791" s="60" t="str">
        <f>IFERROR(VLOOKUP($B791,'Из ГУГЛа'!$B:$G,4,0)*U791+V791,VLOOKUP($B791,'Из ГУГЛа'!$B:$G,4,0))</f>
        <v/>
      </c>
      <c r="U791" s="15">
        <v>1</v>
      </c>
      <c r="V791" s="59"/>
      <c r="W791" s="74">
        <f t="shared" si="103"/>
        <v>0.4076923076923078</v>
      </c>
      <c r="X791" s="74" t="str">
        <f t="shared" si="104"/>
        <v/>
      </c>
      <c r="Y791" s="74" t="str">
        <f t="shared" si="105"/>
        <v/>
      </c>
      <c r="Z791" s="78" t="s">
        <v>2579</v>
      </c>
    </row>
    <row r="792" spans="1:28" ht="90" x14ac:dyDescent="0.25">
      <c r="A792" s="71" t="str">
        <f>INDEX('Выгр Торг'!$A:$A,MATCH($B792,'Выгр Торг'!$B:$B,0))</f>
        <v>Боковые зеркала "АТП" в стиле Mercedes-Benz, с 1-м повторителем (электрорегулировка, обогрев) для ВАЗ 2104, 2105, 2107</v>
      </c>
      <c r="B792" s="88">
        <v>137892</v>
      </c>
      <c r="C792" s="72">
        <f>VLOOKUP($B792,'Выгр Торг'!$B:$P,C$1,0)</f>
        <v>61127</v>
      </c>
      <c r="D792" s="71" t="str">
        <f>VLOOKUP($B792,'Выгр Торг'!$B:$P,D$1,0)</f>
        <v>Боковые зеркала "АТП" в стиле Mercedes-Benz, с 1-м повторителем (электрорегулировка, обогрев, электроскладывание) для ВАЗ 2104, 2105, 2107</v>
      </c>
      <c r="E792" s="72" t="str">
        <f>VLOOKUP($B792,'Выгр Торг'!$B:$P,E$1,0)</f>
        <v>Y</v>
      </c>
      <c r="F792" s="72" t="str">
        <f>VLOOKUP($B792,'Выгр Торг'!$B:$P,F$1,0)</f>
        <v>1</v>
      </c>
      <c r="G792" s="36" t="s">
        <v>762</v>
      </c>
      <c r="H792" s="33"/>
      <c r="I792" s="54" t="s">
        <v>2590</v>
      </c>
      <c r="J792" s="5" t="s">
        <v>3410</v>
      </c>
      <c r="K792" s="73">
        <f t="shared" si="98"/>
        <v>3800</v>
      </c>
      <c r="L792" s="14">
        <f>VLOOKUP(K792,Наценка!$A$1:$B$8,2,1)</f>
        <v>1.4</v>
      </c>
      <c r="M792" s="83">
        <f t="shared" si="99"/>
        <v>5320</v>
      </c>
      <c r="N792" s="57">
        <f t="shared" si="100"/>
        <v>5390</v>
      </c>
      <c r="O792" s="72">
        <f>VLOOKUP($B792,'Выгр Торг'!$B:$P,O$1,0)</f>
        <v>3800</v>
      </c>
      <c r="P792" s="72">
        <f>VLOOKUP($B792,'Выгр Торг'!$B:$P,P$1,0)</f>
        <v>5490</v>
      </c>
      <c r="Q792" s="42">
        <f t="shared" si="101"/>
        <v>0</v>
      </c>
      <c r="R792" s="42">
        <f t="shared" si="102"/>
        <v>100</v>
      </c>
      <c r="S792" s="85">
        <f t="shared" si="107"/>
        <v>5390</v>
      </c>
      <c r="T792" s="60" t="str">
        <f>IFERROR(VLOOKUP($B792,'Из ГУГЛа'!$B:$G,4,0)*U792+V792,VLOOKUP($B792,'Из ГУГЛа'!$B:$G,4,0))</f>
        <v/>
      </c>
      <c r="U792" s="15">
        <v>1</v>
      </c>
      <c r="V792" s="59"/>
      <c r="W792" s="74">
        <f t="shared" si="103"/>
        <v>0.41842105263157903</v>
      </c>
      <c r="X792" s="74" t="str">
        <f t="shared" si="104"/>
        <v/>
      </c>
      <c r="Y792" s="74" t="str">
        <f t="shared" si="105"/>
        <v/>
      </c>
      <c r="Z792" s="78" t="s">
        <v>2579</v>
      </c>
    </row>
    <row r="793" spans="1:28" ht="90" x14ac:dyDescent="0.25">
      <c r="A793" s="71" t="str">
        <f>INDEX('Выгр Торг'!$A:$A,MATCH($B793,'Выгр Торг'!$B:$B,0))</f>
        <v>Боковые зеркала "АТП" в стиле Mercedes-Benz, с 2-м повторителем (электрическая регулировка, обогрев) для Лада Веста</v>
      </c>
      <c r="B793" s="88">
        <v>137947</v>
      </c>
      <c r="C793" s="72">
        <f>VLOOKUP($B793,'Выгр Торг'!$B:$P,C$1,0)</f>
        <v>61483</v>
      </c>
      <c r="D793" s="71" t="str">
        <f>VLOOKUP($B793,'Выгр Торг'!$B:$P,D$1,0)</f>
        <v>Боковые зеркала "АТП" в стиле Mercedes-Benz, с 2-м повторителем (без вежливой подсветки, без электроскладывания, с обогревом) для Лада Веста</v>
      </c>
      <c r="E793" s="72" t="str">
        <f>VLOOKUP($B793,'Выгр Торг'!$B:$P,E$1,0)</f>
        <v>Y</v>
      </c>
      <c r="F793" s="72" t="str">
        <f>VLOOKUP($B793,'Выгр Торг'!$B:$P,F$1,0)</f>
        <v>1</v>
      </c>
      <c r="G793" s="36" t="s">
        <v>746</v>
      </c>
      <c r="H793" s="33"/>
      <c r="I793" s="54" t="s">
        <v>2590</v>
      </c>
      <c r="J793" s="5" t="s">
        <v>3410</v>
      </c>
      <c r="K793" s="73">
        <f t="shared" si="98"/>
        <v>3300</v>
      </c>
      <c r="L793" s="14">
        <f>VLOOKUP(K793,Наценка!$A$1:$B$8,2,1)</f>
        <v>1.4</v>
      </c>
      <c r="M793" s="92">
        <f>Z793-100</f>
        <v>4590</v>
      </c>
      <c r="N793" s="57">
        <f t="shared" si="100"/>
        <v>4590</v>
      </c>
      <c r="O793" s="72">
        <f>VLOOKUP($B793,'Выгр Торг'!$B:$P,O$1,0)</f>
        <v>3300</v>
      </c>
      <c r="P793" s="72">
        <f>VLOOKUP($B793,'Выгр Торг'!$B:$P,P$1,0)</f>
        <v>4690</v>
      </c>
      <c r="Q793" s="42">
        <f t="shared" si="101"/>
        <v>0</v>
      </c>
      <c r="R793" s="42">
        <f t="shared" si="102"/>
        <v>100</v>
      </c>
      <c r="S793" s="85">
        <f t="shared" si="107"/>
        <v>4590</v>
      </c>
      <c r="T793" s="60">
        <f>IFERROR(VLOOKUP($B793,'Из ГУГЛа'!$B:$G,4,0)*U793+V793,VLOOKUP($B793,'Из ГУГЛа'!$B:$G,4,0))</f>
        <v>4690</v>
      </c>
      <c r="U793" s="15">
        <v>1</v>
      </c>
      <c r="V793" s="59"/>
      <c r="W793" s="74">
        <f t="shared" si="103"/>
        <v>0.39090909090909087</v>
      </c>
      <c r="X793" s="74">
        <f t="shared" si="104"/>
        <v>2.1321961620469083E-2</v>
      </c>
      <c r="Y793" s="74">
        <f t="shared" si="105"/>
        <v>0.42121212121212115</v>
      </c>
      <c r="Z793" s="79">
        <v>4690</v>
      </c>
      <c r="AB793" s="20" t="s">
        <v>2611</v>
      </c>
    </row>
    <row r="794" spans="1:28" ht="105" x14ac:dyDescent="0.25">
      <c r="A794" s="71" t="str">
        <f>INDEX('Выгр Торг'!$A:$A,MATCH($B794,'Выгр Торг'!$B:$B,0))</f>
        <v>Боковые зеркала "АТП" в стиле Mercedes-Benz, с 2-м повторителем (электрическая регулировка, обогрев) для Лада Веста</v>
      </c>
      <c r="B794" s="88">
        <v>137948</v>
      </c>
      <c r="C794" s="72">
        <f>VLOOKUP($B794,'Выгр Торг'!$B:$P,C$1,0)</f>
        <v>61484</v>
      </c>
      <c r="D794" s="71" t="str">
        <f>VLOOKUP($B794,'Выгр Торг'!$B:$P,D$1,0)</f>
        <v>Боковые зеркала "АТП" в стиле Mercedes-Benz, с 2-м повторителем (без вежливой подсветки, с электроскладыванием, с обогревом) для Лада Веста</v>
      </c>
      <c r="E794" s="72" t="str">
        <f>VLOOKUP($B794,'Выгр Торг'!$B:$P,E$1,0)</f>
        <v>Y</v>
      </c>
      <c r="F794" s="72" t="str">
        <f>VLOOKUP($B794,'Выгр Торг'!$B:$P,F$1,0)</f>
        <v>1</v>
      </c>
      <c r="G794" s="36" t="s">
        <v>744</v>
      </c>
      <c r="H794" s="33"/>
      <c r="I794" s="54" t="s">
        <v>2590</v>
      </c>
      <c r="J794" s="5" t="s">
        <v>3410</v>
      </c>
      <c r="K794" s="73">
        <f t="shared" si="98"/>
        <v>4700</v>
      </c>
      <c r="L794" s="14">
        <f>VLOOKUP(K794,Наценка!$A$1:$B$8,2,1)</f>
        <v>1.4</v>
      </c>
      <c r="M794" s="83">
        <f t="shared" si="99"/>
        <v>6580</v>
      </c>
      <c r="N794" s="57">
        <f t="shared" si="100"/>
        <v>6590</v>
      </c>
      <c r="O794" s="72">
        <f>VLOOKUP($B794,'Выгр Торг'!$B:$P,O$1,0)</f>
        <v>4700</v>
      </c>
      <c r="P794" s="72">
        <f>VLOOKUP($B794,'Выгр Торг'!$B:$P,P$1,0)</f>
        <v>6790</v>
      </c>
      <c r="Q794" s="42">
        <f t="shared" si="101"/>
        <v>0</v>
      </c>
      <c r="R794" s="42">
        <f t="shared" si="102"/>
        <v>200</v>
      </c>
      <c r="S794" s="85">
        <f t="shared" si="107"/>
        <v>6590</v>
      </c>
      <c r="T794" s="60" t="str">
        <f>IFERROR(VLOOKUP($B794,'Из ГУГЛа'!$B:$G,4,0)*U794+V794,VLOOKUP($B794,'Из ГУГЛа'!$B:$G,4,0))</f>
        <v/>
      </c>
      <c r="U794" s="15">
        <v>1</v>
      </c>
      <c r="V794" s="59"/>
      <c r="W794" s="74">
        <f t="shared" si="103"/>
        <v>0.40212765957446805</v>
      </c>
      <c r="X794" s="74" t="str">
        <f t="shared" si="104"/>
        <v/>
      </c>
      <c r="Y794" s="74" t="str">
        <f t="shared" si="105"/>
        <v/>
      </c>
      <c r="Z794" s="78" t="s">
        <v>2579</v>
      </c>
    </row>
    <row r="795" spans="1:28" ht="90" x14ac:dyDescent="0.25">
      <c r="A795" s="71" t="str">
        <f>INDEX('Выгр Торг'!$A:$A,MATCH($B795,'Выгр Торг'!$B:$B,0))</f>
        <v>Боковые зеркала "АТП" в стиле Mercedes-Benz, с 2-м повторителем (электрическая регулировка, обогрев) для Лада Веста</v>
      </c>
      <c r="B795" s="88">
        <v>137949</v>
      </c>
      <c r="C795" s="72">
        <f>VLOOKUP($B795,'Выгр Торг'!$B:$P,C$1,0)</f>
        <v>61485</v>
      </c>
      <c r="D795" s="71" t="str">
        <f>VLOOKUP($B795,'Выгр Торг'!$B:$P,D$1,0)</f>
        <v>Боковые зеркала "АТП" в стиле Mercedes-Benz, с 2-м повторителем (с вежливой подсветкой, без электроскладывания, с обогревом) для Лада Веста</v>
      </c>
      <c r="E795" s="72" t="str">
        <f>VLOOKUP($B795,'Выгр Торг'!$B:$P,E$1,0)</f>
        <v>Y</v>
      </c>
      <c r="F795" s="72" t="str">
        <f>VLOOKUP($B795,'Выгр Торг'!$B:$P,F$1,0)</f>
        <v>1</v>
      </c>
      <c r="G795" s="36" t="s">
        <v>710</v>
      </c>
      <c r="H795" s="33"/>
      <c r="I795" s="54" t="s">
        <v>2590</v>
      </c>
      <c r="J795" s="5" t="s">
        <v>3410</v>
      </c>
      <c r="K795" s="73">
        <f t="shared" si="98"/>
        <v>3400</v>
      </c>
      <c r="L795" s="14">
        <f>VLOOKUP(K795,Наценка!$A$1:$B$8,2,1)</f>
        <v>1.4</v>
      </c>
      <c r="M795" s="92">
        <f>Z795-100</f>
        <v>5190</v>
      </c>
      <c r="N795" s="57">
        <f>IF(M795&lt;=1000,(ROUNDUP(M795,-1)-1),(ROUNDUP(M795,-2)-10))</f>
        <v>5190</v>
      </c>
      <c r="O795" s="72">
        <f>VLOOKUP($B795,'Выгр Торг'!$B:$P,O$1,0)</f>
        <v>3400</v>
      </c>
      <c r="P795" s="72">
        <f>VLOOKUP($B795,'Выгр Торг'!$B:$P,P$1,0)</f>
        <v>5290</v>
      </c>
      <c r="Q795" s="42">
        <f t="shared" si="101"/>
        <v>0</v>
      </c>
      <c r="R795" s="42">
        <f t="shared" si="102"/>
        <v>100</v>
      </c>
      <c r="S795" s="85">
        <f t="shared" si="107"/>
        <v>5190</v>
      </c>
      <c r="T795" s="60">
        <f>IFERROR(VLOOKUP($B795,'Из ГУГЛа'!$B:$G,4,0)*U795+V795,VLOOKUP($B795,'Из ГУГЛа'!$B:$G,4,0))</f>
        <v>5290</v>
      </c>
      <c r="U795" s="15">
        <v>1</v>
      </c>
      <c r="V795" s="59">
        <v>600</v>
      </c>
      <c r="W795" s="74">
        <f t="shared" si="103"/>
        <v>0.52647058823529402</v>
      </c>
      <c r="X795" s="74">
        <f t="shared" si="104"/>
        <v>1.890359168241966E-2</v>
      </c>
      <c r="Y795" s="74">
        <f t="shared" si="105"/>
        <v>0.55588235294117649</v>
      </c>
      <c r="Z795" s="79">
        <v>5290</v>
      </c>
      <c r="AB795" s="20" t="s">
        <v>2611</v>
      </c>
    </row>
    <row r="796" spans="1:28" ht="105" x14ac:dyDescent="0.25">
      <c r="A796" s="71" t="str">
        <f>INDEX('Выгр Торг'!$A:$A,MATCH($B796,'Выгр Торг'!$B:$B,0))</f>
        <v>Боковые зеркала "АТП" в стиле Mercedes-Benz, с 2-м повторителем (электрическая регулировка, обогрев) для Лада Веста</v>
      </c>
      <c r="B796" s="88">
        <v>137950</v>
      </c>
      <c r="C796" s="72">
        <f>VLOOKUP($B796,'Выгр Торг'!$B:$P,C$1,0)</f>
        <v>61486</v>
      </c>
      <c r="D796" s="71" t="str">
        <f>VLOOKUP($B796,'Выгр Торг'!$B:$P,D$1,0)</f>
        <v>Боковые зеркала "АТП" в стиле Mercedes-Benz, с 2-м повторителем (с вежливой подсветкой, с электроскладыванием, с обогревом) для Лада Веста</v>
      </c>
      <c r="E796" s="72" t="str">
        <f>VLOOKUP($B796,'Выгр Торг'!$B:$P,E$1,0)</f>
        <v>Y</v>
      </c>
      <c r="F796" s="72" t="str">
        <f>VLOOKUP($B796,'Выгр Торг'!$B:$P,F$1,0)</f>
        <v>1</v>
      </c>
      <c r="G796" s="36" t="s">
        <v>708</v>
      </c>
      <c r="H796" s="33"/>
      <c r="I796" s="54" t="s">
        <v>2590</v>
      </c>
      <c r="J796" s="5" t="s">
        <v>3410</v>
      </c>
      <c r="K796" s="73">
        <f t="shared" si="98"/>
        <v>4900</v>
      </c>
      <c r="L796" s="14">
        <f>VLOOKUP(K796,Наценка!$A$1:$B$8,2,1)</f>
        <v>1.4</v>
      </c>
      <c r="M796" s="83">
        <f t="shared" si="99"/>
        <v>6860</v>
      </c>
      <c r="N796" s="57">
        <f>IF(M796&lt;=1000,(ROUNDUP(M796,-1)-1),(ROUNDUP(M796,-2)-10))</f>
        <v>6890</v>
      </c>
      <c r="O796" s="72">
        <f>VLOOKUP($B796,'Выгр Торг'!$B:$P,O$1,0)</f>
        <v>4900</v>
      </c>
      <c r="P796" s="72">
        <f>VLOOKUP($B796,'Выгр Торг'!$B:$P,P$1,0)</f>
        <v>7090</v>
      </c>
      <c r="Q796" s="42">
        <f t="shared" si="101"/>
        <v>0</v>
      </c>
      <c r="R796" s="42">
        <f t="shared" si="102"/>
        <v>200</v>
      </c>
      <c r="S796" s="85">
        <f t="shared" si="107"/>
        <v>6890</v>
      </c>
      <c r="T796" s="60" t="str">
        <f>IFERROR(VLOOKUP($B796,'Из ГУГЛа'!$B:$G,4,0)*U796+V796,VLOOKUP($B796,'Из ГУГЛа'!$B:$G,4,0))</f>
        <v/>
      </c>
      <c r="U796" s="15">
        <v>1</v>
      </c>
      <c r="V796" s="59"/>
      <c r="W796" s="74">
        <f t="shared" si="103"/>
        <v>0.40612244897959182</v>
      </c>
      <c r="X796" s="74" t="str">
        <f t="shared" si="104"/>
        <v/>
      </c>
      <c r="Y796" s="74" t="str">
        <f t="shared" si="105"/>
        <v/>
      </c>
      <c r="Z796" s="78" t="s">
        <v>2579</v>
      </c>
    </row>
    <row r="797" spans="1:28" ht="90" x14ac:dyDescent="0.25">
      <c r="A797" s="71" t="str">
        <f>INDEX('Выгр Торг'!$A:$A,MATCH($B797,'Выгр Торг'!$B:$B,0))</f>
        <v>Боковые зеркала "АТП" в стиле Mercedes-Benz, с 2-м повторителем (механическая регулировка) для ВАЗ 2104, 2105, 2107</v>
      </c>
      <c r="B797" s="88">
        <v>137910</v>
      </c>
      <c r="C797" s="72">
        <f>VLOOKUP($B797,'Выгр Торг'!$B:$P,C$1,0)</f>
        <v>88727</v>
      </c>
      <c r="D797" s="71" t="str">
        <f>VLOOKUP($B797,'Выгр Торг'!$B:$P,D$1,0)</f>
        <v>Боковые зеркала "АТП" в стиле Mercedes-Benz, с 2-м повторителем (механическая регулировка) для ВАЗ 2104, 2105, 2107 (Без вежливой подсветки, Без обогрева, Без электроскладывания)</v>
      </c>
      <c r="E797" s="72" t="str">
        <f>VLOOKUP($B797,'Выгр Торг'!$B:$P,E$1,0)</f>
        <v>Y</v>
      </c>
      <c r="F797" s="72" t="str">
        <f>VLOOKUP($B797,'Выгр Торг'!$B:$P,F$1,0)</f>
        <v>1</v>
      </c>
      <c r="G797" s="36" t="s">
        <v>1406</v>
      </c>
      <c r="H797" s="33"/>
      <c r="I797" s="54" t="s">
        <v>2590</v>
      </c>
      <c r="J797" s="5" t="s">
        <v>3410</v>
      </c>
      <c r="K797" s="73">
        <f t="shared" ref="K797:K853" si="109">O797</f>
        <v>2650</v>
      </c>
      <c r="L797" s="14">
        <f>VLOOKUP(K797,Наценка!$A$1:$B$8,2,1)</f>
        <v>1.4</v>
      </c>
      <c r="M797" s="92">
        <f>Z797-100</f>
        <v>3890</v>
      </c>
      <c r="N797" s="57">
        <f t="shared" si="100"/>
        <v>3890</v>
      </c>
      <c r="O797" s="72">
        <f>VLOOKUP($B797,'Выгр Торг'!$B:$P,O$1,0)</f>
        <v>2650</v>
      </c>
      <c r="P797" s="72">
        <f>VLOOKUP($B797,'Выгр Торг'!$B:$P,P$1,0)</f>
        <v>3990</v>
      </c>
      <c r="Q797" s="42">
        <f t="shared" si="101"/>
        <v>0</v>
      </c>
      <c r="R797" s="42">
        <f t="shared" si="102"/>
        <v>100</v>
      </c>
      <c r="S797" s="85">
        <f t="shared" si="107"/>
        <v>3890</v>
      </c>
      <c r="T797" s="60">
        <f>IFERROR(VLOOKUP($B797,'Из ГУГЛа'!$B:$G,4,0)*U797+V797,VLOOKUP($B797,'Из ГУГЛа'!$B:$G,4,0))</f>
        <v>3990</v>
      </c>
      <c r="U797" s="15">
        <v>1</v>
      </c>
      <c r="V797" s="59"/>
      <c r="W797" s="74">
        <f t="shared" si="103"/>
        <v>0.46792452830188669</v>
      </c>
      <c r="X797" s="74">
        <f t="shared" si="104"/>
        <v>2.5062656641604009E-2</v>
      </c>
      <c r="Y797" s="74">
        <f t="shared" si="105"/>
        <v>0.50566037735849068</v>
      </c>
      <c r="Z797" s="79">
        <v>3990</v>
      </c>
      <c r="AB797" s="20" t="s">
        <v>2619</v>
      </c>
    </row>
    <row r="798" spans="1:28" ht="90" x14ac:dyDescent="0.25">
      <c r="A798" s="71" t="str">
        <f>INDEX('Выгр Торг'!$A:$A,MATCH($B798,'Выгр Торг'!$B:$B,0))</f>
        <v>Боковые зеркала "АТП" в стиле Mercedes-Benz, с 2-м повторителем (механическая регулировка) для ВАЗ 2104, 2105, 2107</v>
      </c>
      <c r="B798" s="88">
        <v>137911</v>
      </c>
      <c r="C798" s="72">
        <f>VLOOKUP($B798,'Выгр Торг'!$B:$P,C$1,0)</f>
        <v>88728</v>
      </c>
      <c r="D798" s="71" t="str">
        <f>VLOOKUP($B798,'Выгр Торг'!$B:$P,D$1,0)</f>
        <v>Боковые зеркала "АТП" в стиле Mercedes-Benz, с 2-м повторителем (механическая регулировка) для ВАЗ 2104, 2105, 2107 (Без вежливой подсветки, Без обогрева, С электроскладыванием)</v>
      </c>
      <c r="E798" s="72" t="str">
        <f>VLOOKUP($B798,'Выгр Торг'!$B:$P,E$1,0)</f>
        <v>Y</v>
      </c>
      <c r="F798" s="72" t="str">
        <f>VLOOKUP($B798,'Выгр Торг'!$B:$P,F$1,0)</f>
        <v>1</v>
      </c>
      <c r="G798" s="36" t="s">
        <v>1410</v>
      </c>
      <c r="H798" s="33"/>
      <c r="I798" s="54" t="s">
        <v>2590</v>
      </c>
      <c r="J798" s="5" t="s">
        <v>3410</v>
      </c>
      <c r="K798" s="73">
        <f t="shared" si="109"/>
        <v>3050</v>
      </c>
      <c r="L798" s="14">
        <f>VLOOKUP(K798,Наценка!$A$1:$B$8,2,1)</f>
        <v>1.4</v>
      </c>
      <c r="M798" s="83">
        <f t="shared" ref="M798:M852" si="110">K798*L798</f>
        <v>4270</v>
      </c>
      <c r="N798" s="57">
        <f t="shared" si="100"/>
        <v>4290</v>
      </c>
      <c r="O798" s="72">
        <f>VLOOKUP($B798,'Выгр Торг'!$B:$P,O$1,0)</f>
        <v>3050</v>
      </c>
      <c r="P798" s="72">
        <f>VLOOKUP($B798,'Выгр Торг'!$B:$P,P$1,0)</f>
        <v>4390</v>
      </c>
      <c r="Q798" s="42">
        <f t="shared" si="101"/>
        <v>0</v>
      </c>
      <c r="R798" s="42">
        <f t="shared" si="102"/>
        <v>100</v>
      </c>
      <c r="S798" s="85">
        <f t="shared" si="107"/>
        <v>4290</v>
      </c>
      <c r="T798" s="60" t="str">
        <f>IFERROR(VLOOKUP($B798,'Из ГУГЛа'!$B:$G,4,0)*U798+V798,VLOOKUP($B798,'Из ГУГЛа'!$B:$G,4,0))</f>
        <v/>
      </c>
      <c r="U798" s="15">
        <v>1</v>
      </c>
      <c r="V798" s="59"/>
      <c r="W798" s="74">
        <f t="shared" si="103"/>
        <v>0.40655737704918038</v>
      </c>
      <c r="X798" s="74" t="str">
        <f t="shared" si="104"/>
        <v/>
      </c>
      <c r="Y798" s="74" t="str">
        <f t="shared" si="105"/>
        <v/>
      </c>
      <c r="Z798" s="78" t="s">
        <v>2579</v>
      </c>
    </row>
    <row r="799" spans="1:28" ht="90" x14ac:dyDescent="0.25">
      <c r="A799" s="71" t="str">
        <f>INDEX('Выгр Торг'!$A:$A,MATCH($B799,'Выгр Торг'!$B:$B,0))</f>
        <v>Боковые зеркала "АТП" в стиле Mercedes-Benz, с 2-м повторителем (механическая регулировка) для ВАЗ 2104, 2105, 2107</v>
      </c>
      <c r="B799" s="88">
        <v>137912</v>
      </c>
      <c r="C799" s="72">
        <f>VLOOKUP($B799,'Выгр Торг'!$B:$P,C$1,0)</f>
        <v>88725</v>
      </c>
      <c r="D799" s="71" t="str">
        <f>VLOOKUP($B799,'Выгр Торг'!$B:$P,D$1,0)</f>
        <v>Боковые зеркала "АТП" в стиле Mercedes-Benz, с 2-м повторителем (механическая регулировка) для ВАЗ 2104, 2105, 2107 (Без вежливой подсветки, С обогревом, Без электроскладывания)</v>
      </c>
      <c r="E799" s="72" t="str">
        <f>VLOOKUP($B799,'Выгр Торг'!$B:$P,E$1,0)</f>
        <v>Y</v>
      </c>
      <c r="F799" s="72" t="str">
        <f>VLOOKUP($B799,'Выгр Торг'!$B:$P,F$1,0)</f>
        <v>1</v>
      </c>
      <c r="G799" s="36" t="s">
        <v>1408</v>
      </c>
      <c r="H799" s="33"/>
      <c r="I799" s="54" t="s">
        <v>2590</v>
      </c>
      <c r="J799" s="5" t="s">
        <v>3410</v>
      </c>
      <c r="K799" s="73">
        <f t="shared" si="109"/>
        <v>2800</v>
      </c>
      <c r="L799" s="14">
        <f>VLOOKUP(K799,Наценка!$A$1:$B$8,2,1)</f>
        <v>1.4</v>
      </c>
      <c r="M799" s="92">
        <f>Z799-100</f>
        <v>4490</v>
      </c>
      <c r="N799" s="57">
        <f t="shared" si="100"/>
        <v>4490</v>
      </c>
      <c r="O799" s="72">
        <f>VLOOKUP($B799,'Выгр Торг'!$B:$P,O$1,0)</f>
        <v>2800</v>
      </c>
      <c r="P799" s="72">
        <f>VLOOKUP($B799,'Выгр Торг'!$B:$P,P$1,0)</f>
        <v>4590</v>
      </c>
      <c r="Q799" s="42">
        <f t="shared" si="101"/>
        <v>0</v>
      </c>
      <c r="R799" s="42">
        <f t="shared" si="102"/>
        <v>100</v>
      </c>
      <c r="S799" s="85">
        <f t="shared" si="107"/>
        <v>4490</v>
      </c>
      <c r="T799" s="60">
        <f>IFERROR(VLOOKUP($B799,'Из ГУГЛа'!$B:$G,4,0)*U799+V799,VLOOKUP($B799,'Из ГУГЛа'!$B:$G,4,0))</f>
        <v>4590</v>
      </c>
      <c r="U799" s="15">
        <v>1</v>
      </c>
      <c r="V799" s="59"/>
      <c r="W799" s="74">
        <f t="shared" si="103"/>
        <v>0.60357142857142865</v>
      </c>
      <c r="X799" s="74">
        <f t="shared" si="104"/>
        <v>2.178649237472767E-2</v>
      </c>
      <c r="Y799" s="74">
        <f t="shared" si="105"/>
        <v>0.63928571428571423</v>
      </c>
      <c r="Z799" s="79">
        <v>4590</v>
      </c>
      <c r="AB799" s="20" t="s">
        <v>2620</v>
      </c>
    </row>
    <row r="800" spans="1:28" ht="90" x14ac:dyDescent="0.25">
      <c r="A800" s="71" t="str">
        <f>INDEX('Выгр Торг'!$A:$A,MATCH($B800,'Выгр Торг'!$B:$B,0))</f>
        <v>Боковые зеркала "АТП" в стиле Mercedes-Benz, с 2-м повторителем (механическая регулировка) для ВАЗ 2104, 2105, 2107</v>
      </c>
      <c r="B800" s="88">
        <v>137913</v>
      </c>
      <c r="C800" s="72">
        <f>VLOOKUP($B800,'Выгр Торг'!$B:$P,C$1,0)</f>
        <v>88726</v>
      </c>
      <c r="D800" s="71" t="str">
        <f>VLOOKUP($B800,'Выгр Торг'!$B:$P,D$1,0)</f>
        <v>Боковые зеркала "АТП" в стиле Mercedes-Benz, с 2-м повторителем (механическая регулировка) для ВАЗ 2104, 2105, 2107 (Без вежливой подсветки, С обогревом, С электроскладыванием)</v>
      </c>
      <c r="E800" s="72" t="str">
        <f>VLOOKUP($B800,'Выгр Торг'!$B:$P,E$1,0)</f>
        <v>Y</v>
      </c>
      <c r="F800" s="72" t="str">
        <f>VLOOKUP($B800,'Выгр Торг'!$B:$P,F$1,0)</f>
        <v>1</v>
      </c>
      <c r="G800" s="36" t="s">
        <v>1411</v>
      </c>
      <c r="H800" s="33"/>
      <c r="I800" s="54" t="s">
        <v>2590</v>
      </c>
      <c r="J800" s="5" t="s">
        <v>3410</v>
      </c>
      <c r="K800" s="73">
        <f t="shared" si="109"/>
        <v>3250</v>
      </c>
      <c r="L800" s="14">
        <f>VLOOKUP(K800,Наценка!$A$1:$B$8,2,1)</f>
        <v>1.4</v>
      </c>
      <c r="M800" s="83">
        <f t="shared" si="110"/>
        <v>4550</v>
      </c>
      <c r="N800" s="57">
        <f t="shared" si="100"/>
        <v>4590</v>
      </c>
      <c r="O800" s="72">
        <f>VLOOKUP($B800,'Выгр Торг'!$B:$P,O$1,0)</f>
        <v>3250</v>
      </c>
      <c r="P800" s="72">
        <f>VLOOKUP($B800,'Выгр Торг'!$B:$P,P$1,0)</f>
        <v>4690</v>
      </c>
      <c r="Q800" s="42">
        <f t="shared" si="101"/>
        <v>0</v>
      </c>
      <c r="R800" s="42">
        <f t="shared" si="102"/>
        <v>100</v>
      </c>
      <c r="S800" s="85">
        <f t="shared" si="107"/>
        <v>4590</v>
      </c>
      <c r="T800" s="60" t="str">
        <f>IFERROR(VLOOKUP($B800,'Из ГУГЛа'!$B:$G,4,0)*U800+V800,VLOOKUP($B800,'Из ГУГЛа'!$B:$G,4,0))</f>
        <v/>
      </c>
      <c r="U800" s="15">
        <v>1</v>
      </c>
      <c r="V800" s="59"/>
      <c r="W800" s="74">
        <f t="shared" si="103"/>
        <v>0.41230769230769226</v>
      </c>
      <c r="X800" s="74" t="str">
        <f t="shared" si="104"/>
        <v/>
      </c>
      <c r="Y800" s="74" t="str">
        <f t="shared" si="105"/>
        <v/>
      </c>
      <c r="Z800" s="78" t="s">
        <v>2579</v>
      </c>
    </row>
    <row r="801" spans="1:28" ht="90" x14ac:dyDescent="0.25">
      <c r="A801" s="71" t="str">
        <f>INDEX('Выгр Торг'!$A:$A,MATCH($B801,'Выгр Торг'!$B:$B,0))</f>
        <v>Боковые зеркала "АТП" в стиле Mercedes-Benz, с 2-м повторителем (механическая регулировка) для ВАЗ 2104, 2105, 2107</v>
      </c>
      <c r="B801" s="88">
        <v>137914</v>
      </c>
      <c r="C801" s="72">
        <f>VLOOKUP($B801,'Выгр Торг'!$B:$P,C$1,0)</f>
        <v>88731</v>
      </c>
      <c r="D801" s="71" t="str">
        <f>VLOOKUP($B801,'Выгр Торг'!$B:$P,D$1,0)</f>
        <v>Боковые зеркала "АТП" в стиле Mercedes-Benz, с 2-м повторителем (механическая регулировка) для ВАЗ 2104, 2105, 2107 (С вежливой подсветкой, Без обогрева, Без электроскладывания)</v>
      </c>
      <c r="E801" s="72" t="str">
        <f>VLOOKUP($B801,'Выгр Торг'!$B:$P,E$1,0)</f>
        <v>Y</v>
      </c>
      <c r="F801" s="72" t="str">
        <f>VLOOKUP($B801,'Выгр Торг'!$B:$P,F$1,0)</f>
        <v>1</v>
      </c>
      <c r="G801" s="36" t="s">
        <v>1407</v>
      </c>
      <c r="H801" s="33"/>
      <c r="I801" s="54" t="s">
        <v>2590</v>
      </c>
      <c r="J801" s="5" t="s">
        <v>3410</v>
      </c>
      <c r="K801" s="73">
        <f t="shared" si="109"/>
        <v>2700</v>
      </c>
      <c r="L801" s="14">
        <f>VLOOKUP(K801,Наценка!$A$1:$B$8,2,1)</f>
        <v>1.4</v>
      </c>
      <c r="M801" s="92">
        <f>Z801-100</f>
        <v>4490</v>
      </c>
      <c r="N801" s="57">
        <f t="shared" si="100"/>
        <v>4490</v>
      </c>
      <c r="O801" s="72">
        <f>VLOOKUP($B801,'Выгр Торг'!$B:$P,O$1,0)</f>
        <v>2700</v>
      </c>
      <c r="P801" s="72">
        <f>VLOOKUP($B801,'Выгр Торг'!$B:$P,P$1,0)</f>
        <v>4590</v>
      </c>
      <c r="Q801" s="42">
        <f t="shared" si="101"/>
        <v>0</v>
      </c>
      <c r="R801" s="42">
        <f t="shared" si="102"/>
        <v>100</v>
      </c>
      <c r="S801" s="85">
        <f t="shared" si="107"/>
        <v>4490</v>
      </c>
      <c r="T801" s="60">
        <f>IFERROR(VLOOKUP($B801,'Из ГУГЛа'!$B:$G,4,0)*U801+V801,VLOOKUP($B801,'Из ГУГЛа'!$B:$G,4,0))</f>
        <v>4590</v>
      </c>
      <c r="U801" s="15">
        <v>1</v>
      </c>
      <c r="V801" s="59">
        <v>600</v>
      </c>
      <c r="W801" s="74">
        <f t="shared" si="103"/>
        <v>0.66296296296296298</v>
      </c>
      <c r="X801" s="74">
        <f t="shared" si="104"/>
        <v>2.178649237472767E-2</v>
      </c>
      <c r="Y801" s="74">
        <f t="shared" si="105"/>
        <v>0.7</v>
      </c>
      <c r="Z801" s="79">
        <v>4590</v>
      </c>
      <c r="AB801" s="20" t="s">
        <v>2619</v>
      </c>
    </row>
    <row r="802" spans="1:28" ht="90" x14ac:dyDescent="0.25">
      <c r="A802" s="71" t="str">
        <f>INDEX('Выгр Торг'!$A:$A,MATCH($B802,'Выгр Торг'!$B:$B,0))</f>
        <v>Боковые зеркала "АТП" в стиле Mercedes-Benz, с 2-м повторителем (механическая регулировка) для ВАЗ 2104, 2105, 2107</v>
      </c>
      <c r="B802" s="88">
        <v>137915</v>
      </c>
      <c r="C802" s="72">
        <f>VLOOKUP($B802,'Выгр Торг'!$B:$P,C$1,0)</f>
        <v>88732</v>
      </c>
      <c r="D802" s="71" t="str">
        <f>VLOOKUP($B802,'Выгр Торг'!$B:$P,D$1,0)</f>
        <v>Боковые зеркала "АТП" в стиле Mercedes-Benz, с 2-м повторителем (механическая регулировка) для ВАЗ 2104, 2105, 2107 (С вежливой подсветкой, Без обогрева, С электроскладыванием)</v>
      </c>
      <c r="E802" s="72" t="str">
        <f>VLOOKUP($B802,'Выгр Торг'!$B:$P,E$1,0)</f>
        <v>Y</v>
      </c>
      <c r="F802" s="72" t="str">
        <f>VLOOKUP($B802,'Выгр Торг'!$B:$P,F$1,0)</f>
        <v>1</v>
      </c>
      <c r="G802" s="36" t="s">
        <v>1412</v>
      </c>
      <c r="H802" s="33"/>
      <c r="I802" s="54" t="s">
        <v>2590</v>
      </c>
      <c r="J802" s="5" t="s">
        <v>3410</v>
      </c>
      <c r="K802" s="73">
        <f t="shared" si="109"/>
        <v>3250</v>
      </c>
      <c r="L802" s="14">
        <f>VLOOKUP(K802,Наценка!$A$1:$B$8,2,1)</f>
        <v>1.4</v>
      </c>
      <c r="M802" s="83">
        <f t="shared" si="110"/>
        <v>4550</v>
      </c>
      <c r="N802" s="57">
        <f t="shared" si="100"/>
        <v>4590</v>
      </c>
      <c r="O802" s="72">
        <f>VLOOKUP($B802,'Выгр Торг'!$B:$P,O$1,0)</f>
        <v>3250</v>
      </c>
      <c r="P802" s="72">
        <f>VLOOKUP($B802,'Выгр Торг'!$B:$P,P$1,0)</f>
        <v>4690</v>
      </c>
      <c r="Q802" s="42">
        <f t="shared" si="101"/>
        <v>0</v>
      </c>
      <c r="R802" s="42">
        <f t="shared" si="102"/>
        <v>100</v>
      </c>
      <c r="S802" s="85">
        <f t="shared" si="107"/>
        <v>4590</v>
      </c>
      <c r="T802" s="60" t="str">
        <f>IFERROR(VLOOKUP($B802,'Из ГУГЛа'!$B:$G,4,0)*U802+V802,VLOOKUP($B802,'Из ГУГЛа'!$B:$G,4,0))</f>
        <v/>
      </c>
      <c r="U802" s="15">
        <v>1</v>
      </c>
      <c r="V802" s="59"/>
      <c r="W802" s="74">
        <f t="shared" si="103"/>
        <v>0.41230769230769226</v>
      </c>
      <c r="X802" s="74" t="str">
        <f t="shared" si="104"/>
        <v/>
      </c>
      <c r="Y802" s="74" t="str">
        <f t="shared" si="105"/>
        <v/>
      </c>
      <c r="Z802" s="78" t="s">
        <v>2579</v>
      </c>
    </row>
    <row r="803" spans="1:28" ht="90" x14ac:dyDescent="0.25">
      <c r="A803" s="71" t="str">
        <f>INDEX('Выгр Торг'!$A:$A,MATCH($B803,'Выгр Торг'!$B:$B,0))</f>
        <v>Боковые зеркала "АТП" в стиле Mercedes-Benz, с 2-м повторителем (механическая регулировка) для ВАЗ 2104, 2105, 2107</v>
      </c>
      <c r="B803" s="88">
        <v>137916</v>
      </c>
      <c r="C803" s="72">
        <f>VLOOKUP($B803,'Выгр Торг'!$B:$P,C$1,0)</f>
        <v>88729</v>
      </c>
      <c r="D803" s="71" t="str">
        <f>VLOOKUP($B803,'Выгр Торг'!$B:$P,D$1,0)</f>
        <v>Боковые зеркала "АТП" в стиле Mercedes-Benz, с 2-м повторителем (механическая регулировка) для ВАЗ 2104, 2105, 2107 (С вежливой подсветкой, С обогревом, Без электроскладывания)</v>
      </c>
      <c r="E803" s="72" t="str">
        <f>VLOOKUP($B803,'Выгр Торг'!$B:$P,E$1,0)</f>
        <v>Y</v>
      </c>
      <c r="F803" s="72" t="str">
        <f>VLOOKUP($B803,'Выгр Торг'!$B:$P,F$1,0)</f>
        <v>1</v>
      </c>
      <c r="G803" s="36" t="s">
        <v>1409</v>
      </c>
      <c r="H803" s="33"/>
      <c r="I803" s="54" t="s">
        <v>2590</v>
      </c>
      <c r="J803" s="5" t="s">
        <v>3410</v>
      </c>
      <c r="K803" s="73">
        <f t="shared" si="109"/>
        <v>2850</v>
      </c>
      <c r="L803" s="14">
        <f>VLOOKUP(K803,Наценка!$A$1:$B$8,2,1)</f>
        <v>1.4</v>
      </c>
      <c r="M803" s="92">
        <f>Z803-100</f>
        <v>5090</v>
      </c>
      <c r="N803" s="57">
        <f t="shared" si="100"/>
        <v>5090</v>
      </c>
      <c r="O803" s="72">
        <f>VLOOKUP($B803,'Выгр Торг'!$B:$P,O$1,0)</f>
        <v>2850</v>
      </c>
      <c r="P803" s="72">
        <f>VLOOKUP($B803,'Выгр Торг'!$B:$P,P$1,0)</f>
        <v>5190</v>
      </c>
      <c r="Q803" s="42">
        <f t="shared" si="101"/>
        <v>0</v>
      </c>
      <c r="R803" s="42">
        <f t="shared" si="102"/>
        <v>100</v>
      </c>
      <c r="S803" s="85">
        <f t="shared" si="107"/>
        <v>5090</v>
      </c>
      <c r="T803" s="60">
        <f>IFERROR(VLOOKUP($B803,'Из ГУГЛа'!$B:$G,4,0)*U803+V803,VLOOKUP($B803,'Из ГУГЛа'!$B:$G,4,0))</f>
        <v>5190</v>
      </c>
      <c r="U803" s="15">
        <v>1</v>
      </c>
      <c r="V803" s="59">
        <v>600</v>
      </c>
      <c r="W803" s="74">
        <f t="shared" si="103"/>
        <v>0.78596491228070176</v>
      </c>
      <c r="X803" s="74">
        <f t="shared" si="104"/>
        <v>1.9267822736030827E-2</v>
      </c>
      <c r="Y803" s="74">
        <f t="shared" si="105"/>
        <v>0.82105263157894748</v>
      </c>
      <c r="Z803" s="79">
        <v>5190</v>
      </c>
      <c r="AB803" s="20" t="s">
        <v>2620</v>
      </c>
    </row>
    <row r="804" spans="1:28" ht="90" x14ac:dyDescent="0.25">
      <c r="A804" s="71" t="str">
        <f>INDEX('Выгр Торг'!$A:$A,MATCH($B804,'Выгр Торг'!$B:$B,0))</f>
        <v>Боковые зеркала "АТП" в стиле Mercedes-Benz, с 2-м повторителем (механическая регулировка) для ВАЗ 2104, 2105, 2107</v>
      </c>
      <c r="B804" s="88">
        <v>137917</v>
      </c>
      <c r="C804" s="72">
        <f>VLOOKUP($B804,'Выгр Торг'!$B:$P,C$1,0)</f>
        <v>88730</v>
      </c>
      <c r="D804" s="71" t="str">
        <f>VLOOKUP($B804,'Выгр Торг'!$B:$P,D$1,0)</f>
        <v>Боковые зеркала "АТП" в стиле Mercedes-Benz, с 2-м повторителем (механическая регулировка) для ВАЗ 2104, 2105, 2107 (С вежливой подсветкой, С обогревом, С электроскладыванием)</v>
      </c>
      <c r="E804" s="72" t="str">
        <f>VLOOKUP($B804,'Выгр Торг'!$B:$P,E$1,0)</f>
        <v>Y</v>
      </c>
      <c r="F804" s="72" t="str">
        <f>VLOOKUP($B804,'Выгр Торг'!$B:$P,F$1,0)</f>
        <v>1</v>
      </c>
      <c r="G804" s="36" t="s">
        <v>1413</v>
      </c>
      <c r="H804" s="33"/>
      <c r="I804" s="54" t="s">
        <v>2590</v>
      </c>
      <c r="J804" s="5" t="s">
        <v>3410</v>
      </c>
      <c r="K804" s="73">
        <f t="shared" si="109"/>
        <v>3450</v>
      </c>
      <c r="L804" s="14">
        <f>VLOOKUP(K804,Наценка!$A$1:$B$8,2,1)</f>
        <v>1.4</v>
      </c>
      <c r="M804" s="83">
        <f t="shared" si="110"/>
        <v>4830</v>
      </c>
      <c r="N804" s="57">
        <f t="shared" si="100"/>
        <v>4890</v>
      </c>
      <c r="O804" s="72">
        <f>VLOOKUP($B804,'Выгр Торг'!$B:$P,O$1,0)</f>
        <v>3450</v>
      </c>
      <c r="P804" s="72">
        <f>VLOOKUP($B804,'Выгр Торг'!$B:$P,P$1,0)</f>
        <v>4990</v>
      </c>
      <c r="Q804" s="42">
        <f t="shared" si="101"/>
        <v>0</v>
      </c>
      <c r="R804" s="42">
        <f t="shared" si="102"/>
        <v>100</v>
      </c>
      <c r="S804" s="85">
        <f t="shared" si="107"/>
        <v>4890</v>
      </c>
      <c r="T804" s="60" t="str">
        <f>IFERROR(VLOOKUP($B804,'Из ГУГЛа'!$B:$G,4,0)*U804+V804,VLOOKUP($B804,'Из ГУГЛа'!$B:$G,4,0))</f>
        <v/>
      </c>
      <c r="U804" s="15">
        <v>1</v>
      </c>
      <c r="V804" s="59"/>
      <c r="W804" s="74">
        <f t="shared" si="103"/>
        <v>0.41739130434782612</v>
      </c>
      <c r="X804" s="74" t="str">
        <f t="shared" si="104"/>
        <v/>
      </c>
      <c r="Y804" s="74" t="str">
        <f t="shared" si="105"/>
        <v/>
      </c>
      <c r="Z804" s="78" t="s">
        <v>2579</v>
      </c>
    </row>
    <row r="805" spans="1:28" ht="105" x14ac:dyDescent="0.25">
      <c r="A805" s="71" t="str">
        <f>INDEX('Выгр Торг'!$A:$A,MATCH($B805,'Выгр Торг'!$B:$B,0))</f>
        <v>Боковые зеркала "АТП" в стиле Mercedes-Benz, с 2-м повторителем (механическая регулировка) для ВАЗ 2108-21099, 2113-2115</v>
      </c>
      <c r="B805" s="88">
        <v>137919</v>
      </c>
      <c r="C805" s="72">
        <f>VLOOKUP($B805,'Выгр Торг'!$B:$P,C$1,0)</f>
        <v>71163</v>
      </c>
      <c r="D805" s="71" t="str">
        <f>VLOOKUP($B805,'Выгр Торг'!$B:$P,D$1,0)</f>
        <v>Боковые зеркала "АТП" в стиле Mercedes-Benz, с 2-м повторителем (механическая регулировка) для ВАЗ 2108-21099, 2113-2115 (Без вежливой подсветки, Без обогрева, Без электроскладывания)</v>
      </c>
      <c r="E805" s="72" t="str">
        <f>VLOOKUP($B805,'Выгр Торг'!$B:$P,E$1,0)</f>
        <v>Y</v>
      </c>
      <c r="F805" s="72" t="str">
        <f>VLOOKUP($B805,'Выгр Торг'!$B:$P,F$1,0)</f>
        <v>1</v>
      </c>
      <c r="G805" s="36" t="s">
        <v>1398</v>
      </c>
      <c r="H805" s="33"/>
      <c r="I805" s="54" t="s">
        <v>2590</v>
      </c>
      <c r="J805" s="5" t="s">
        <v>3410</v>
      </c>
      <c r="K805" s="73">
        <f t="shared" si="109"/>
        <v>2800</v>
      </c>
      <c r="L805" s="14">
        <f>VLOOKUP(K805,Наценка!$A$1:$B$8,2,1)</f>
        <v>1.4</v>
      </c>
      <c r="M805" s="92">
        <f>Z805-100</f>
        <v>4290</v>
      </c>
      <c r="N805" s="57">
        <f t="shared" si="100"/>
        <v>4290</v>
      </c>
      <c r="O805" s="72">
        <f>VLOOKUP($B805,'Выгр Торг'!$B:$P,O$1,0)</f>
        <v>2800</v>
      </c>
      <c r="P805" s="72">
        <f>VLOOKUP($B805,'Выгр Торг'!$B:$P,P$1,0)</f>
        <v>4390</v>
      </c>
      <c r="Q805" s="42">
        <f t="shared" si="101"/>
        <v>0</v>
      </c>
      <c r="R805" s="42">
        <f t="shared" si="102"/>
        <v>100</v>
      </c>
      <c r="S805" s="85">
        <f t="shared" si="107"/>
        <v>4290</v>
      </c>
      <c r="T805" s="60">
        <f>IFERROR(VLOOKUP($B805,'Из ГУГЛа'!$B:$G,4,0)*U805+V805,VLOOKUP($B805,'Из ГУГЛа'!$B:$G,4,0))</f>
        <v>4390</v>
      </c>
      <c r="U805" s="15">
        <v>1</v>
      </c>
      <c r="V805" s="59"/>
      <c r="W805" s="74">
        <f t="shared" si="103"/>
        <v>0.53214285714285725</v>
      </c>
      <c r="X805" s="74">
        <f t="shared" si="104"/>
        <v>2.2779043280182234E-2</v>
      </c>
      <c r="Y805" s="74">
        <f t="shared" si="105"/>
        <v>0.56785714285714284</v>
      </c>
      <c r="Z805" s="79">
        <v>4390</v>
      </c>
      <c r="AB805" s="20" t="s">
        <v>2621</v>
      </c>
    </row>
    <row r="806" spans="1:28" ht="105" x14ac:dyDescent="0.25">
      <c r="A806" s="71" t="str">
        <f>INDEX('Выгр Торг'!$A:$A,MATCH($B806,'Выгр Торг'!$B:$B,0))</f>
        <v>Боковые зеркала "АТП" в стиле Mercedes-Benz, с 2-м повторителем (механическая регулировка) для ВАЗ 2108-21099, 2113-2115</v>
      </c>
      <c r="B806" s="88">
        <v>137920</v>
      </c>
      <c r="C806" s="72">
        <f>VLOOKUP($B806,'Выгр Торг'!$B:$P,C$1,0)</f>
        <v>71164</v>
      </c>
      <c r="D806" s="71" t="str">
        <f>VLOOKUP($B806,'Выгр Торг'!$B:$P,D$1,0)</f>
        <v>Боковые зеркала "АТП" в стиле Mercedes-Benz, с 2-м повторителем (механическая регулировка) для ВАЗ 2108-21099, 2113-2115 (Без вежливой подсветки, Без обогрева, С электроскладыванием)</v>
      </c>
      <c r="E806" s="72" t="str">
        <f>VLOOKUP($B806,'Выгр Торг'!$B:$P,E$1,0)</f>
        <v>Y</v>
      </c>
      <c r="F806" s="72" t="str">
        <f>VLOOKUP($B806,'Выгр Торг'!$B:$P,F$1,0)</f>
        <v>1</v>
      </c>
      <c r="G806" s="36" t="s">
        <v>1402</v>
      </c>
      <c r="H806" s="33"/>
      <c r="I806" s="54" t="s">
        <v>2590</v>
      </c>
      <c r="J806" s="5" t="s">
        <v>3410</v>
      </c>
      <c r="K806" s="73">
        <f t="shared" si="109"/>
        <v>3200</v>
      </c>
      <c r="L806" s="14">
        <f>VLOOKUP(K806,Наценка!$A$1:$B$8,2,1)</f>
        <v>1.4</v>
      </c>
      <c r="M806" s="83">
        <f t="shared" si="110"/>
        <v>4480</v>
      </c>
      <c r="N806" s="57">
        <f t="shared" si="100"/>
        <v>4490</v>
      </c>
      <c r="O806" s="72">
        <f>VLOOKUP($B806,'Выгр Торг'!$B:$P,O$1,0)</f>
        <v>3200</v>
      </c>
      <c r="P806" s="72">
        <f>VLOOKUP($B806,'Выгр Торг'!$B:$P,P$1,0)</f>
        <v>4590</v>
      </c>
      <c r="Q806" s="42">
        <f t="shared" si="101"/>
        <v>0</v>
      </c>
      <c r="R806" s="42">
        <f t="shared" si="102"/>
        <v>100</v>
      </c>
      <c r="S806" s="85">
        <f t="shared" si="107"/>
        <v>4490</v>
      </c>
      <c r="T806" s="60" t="str">
        <f>IFERROR(VLOOKUP($B806,'Из ГУГЛа'!$B:$G,4,0)*U806+V806,VLOOKUP($B806,'Из ГУГЛа'!$B:$G,4,0))</f>
        <v/>
      </c>
      <c r="U806" s="15">
        <v>1</v>
      </c>
      <c r="V806" s="59"/>
      <c r="W806" s="74">
        <f t="shared" si="103"/>
        <v>0.40312499999999996</v>
      </c>
      <c r="X806" s="74" t="str">
        <f t="shared" si="104"/>
        <v/>
      </c>
      <c r="Y806" s="74" t="str">
        <f t="shared" si="105"/>
        <v/>
      </c>
      <c r="Z806" s="78" t="s">
        <v>2579</v>
      </c>
    </row>
    <row r="807" spans="1:28" ht="105" x14ac:dyDescent="0.25">
      <c r="A807" s="71" t="str">
        <f>INDEX('Выгр Торг'!$A:$A,MATCH($B807,'Выгр Торг'!$B:$B,0))</f>
        <v>Боковые зеркала "АТП" в стиле Mercedes-Benz, с 2-м повторителем (механическая регулировка) для ВАЗ 2108-21099, 2113-2115</v>
      </c>
      <c r="B807" s="88">
        <v>137921</v>
      </c>
      <c r="C807" s="72">
        <f>VLOOKUP($B807,'Выгр Торг'!$B:$P,C$1,0)</f>
        <v>71161</v>
      </c>
      <c r="D807" s="71" t="str">
        <f>VLOOKUP($B807,'Выгр Торг'!$B:$P,D$1,0)</f>
        <v>Боковые зеркала "АТП" в стиле Mercedes-Benz, с 2-м повторителем (механическая регулировка) для ВАЗ 2108-21099, 2113-2115 (Без вежливой подсветки, С обогревом, Без электроскладывания)</v>
      </c>
      <c r="E807" s="72" t="str">
        <f>VLOOKUP($B807,'Выгр Торг'!$B:$P,E$1,0)</f>
        <v>Y</v>
      </c>
      <c r="F807" s="72" t="str">
        <f>VLOOKUP($B807,'Выгр Торг'!$B:$P,F$1,0)</f>
        <v>1</v>
      </c>
      <c r="G807" s="36" t="s">
        <v>1399</v>
      </c>
      <c r="H807" s="33"/>
      <c r="I807" s="54" t="s">
        <v>2590</v>
      </c>
      <c r="J807" s="5" t="s">
        <v>3410</v>
      </c>
      <c r="K807" s="73">
        <f t="shared" si="109"/>
        <v>2950</v>
      </c>
      <c r="L807" s="14">
        <f>VLOOKUP(K807,Наценка!$A$1:$B$8,2,1)</f>
        <v>1.4</v>
      </c>
      <c r="M807" s="92">
        <f>Z807-100</f>
        <v>4290</v>
      </c>
      <c r="N807" s="57">
        <f t="shared" si="100"/>
        <v>4290</v>
      </c>
      <c r="O807" s="72">
        <f>VLOOKUP($B807,'Выгр Торг'!$B:$P,O$1,0)</f>
        <v>2950</v>
      </c>
      <c r="P807" s="72">
        <f>VLOOKUP($B807,'Выгр Торг'!$B:$P,P$1,0)</f>
        <v>4390</v>
      </c>
      <c r="Q807" s="42">
        <f t="shared" si="101"/>
        <v>0</v>
      </c>
      <c r="R807" s="42">
        <f t="shared" si="102"/>
        <v>100</v>
      </c>
      <c r="S807" s="85">
        <f t="shared" si="107"/>
        <v>4290</v>
      </c>
      <c r="T807" s="60">
        <f>IFERROR(VLOOKUP($B807,'Из ГУГЛа'!$B:$G,4,0)*U807+V807,VLOOKUP($B807,'Из ГУГЛа'!$B:$G,4,0))</f>
        <v>4390</v>
      </c>
      <c r="U807" s="15">
        <v>1</v>
      </c>
      <c r="V807" s="59"/>
      <c r="W807" s="74">
        <f t="shared" si="103"/>
        <v>0.45423728813559316</v>
      </c>
      <c r="X807" s="74">
        <f t="shared" si="104"/>
        <v>2.2779043280182234E-2</v>
      </c>
      <c r="Y807" s="74">
        <f t="shared" si="105"/>
        <v>0.48813559322033906</v>
      </c>
      <c r="Z807" s="79">
        <v>4390</v>
      </c>
      <c r="AB807" s="20" t="s">
        <v>2622</v>
      </c>
    </row>
    <row r="808" spans="1:28" ht="105" x14ac:dyDescent="0.25">
      <c r="A808" s="71" t="str">
        <f>INDEX('Выгр Торг'!$A:$A,MATCH($B808,'Выгр Торг'!$B:$B,0))</f>
        <v>Боковые зеркала "АТП" в стиле Mercedes-Benz, с 2-м повторителем (механическая регулировка) для ВАЗ 2108-21099, 2113-2115</v>
      </c>
      <c r="B808" s="88">
        <v>137922</v>
      </c>
      <c r="C808" s="72">
        <f>VLOOKUP($B808,'Выгр Торг'!$B:$P,C$1,0)</f>
        <v>71162</v>
      </c>
      <c r="D808" s="71" t="str">
        <f>VLOOKUP($B808,'Выгр Торг'!$B:$P,D$1,0)</f>
        <v>Боковые зеркала "АТП" в стиле Mercedes-Benz, с 2-м повторителем (механическая регулировка) для ВАЗ 2108-21099, 2113-2115 (Без вежливой подсветки, С обогревом, С электроскладыванием)</v>
      </c>
      <c r="E808" s="72" t="str">
        <f>VLOOKUP($B808,'Выгр Торг'!$B:$P,E$1,0)</f>
        <v>Y</v>
      </c>
      <c r="F808" s="72" t="str">
        <f>VLOOKUP($B808,'Выгр Торг'!$B:$P,F$1,0)</f>
        <v>1</v>
      </c>
      <c r="G808" s="36" t="s">
        <v>1403</v>
      </c>
      <c r="H808" s="33"/>
      <c r="I808" s="54" t="s">
        <v>2590</v>
      </c>
      <c r="J808" s="5" t="s">
        <v>3410</v>
      </c>
      <c r="K808" s="73">
        <f t="shared" si="109"/>
        <v>3350</v>
      </c>
      <c r="L808" s="14">
        <f>VLOOKUP(K808,Наценка!$A$1:$B$8,2,1)</f>
        <v>1.4</v>
      </c>
      <c r="M808" s="83">
        <f t="shared" si="110"/>
        <v>4690</v>
      </c>
      <c r="N808" s="57">
        <f t="shared" si="100"/>
        <v>4690</v>
      </c>
      <c r="O808" s="72">
        <f>VLOOKUP($B808,'Выгр Торг'!$B:$P,O$1,0)</f>
        <v>3350</v>
      </c>
      <c r="P808" s="72">
        <f>VLOOKUP($B808,'Выгр Торг'!$B:$P,P$1,0)</f>
        <v>4790</v>
      </c>
      <c r="Q808" s="42">
        <f t="shared" si="101"/>
        <v>0</v>
      </c>
      <c r="R808" s="42">
        <f t="shared" si="102"/>
        <v>100</v>
      </c>
      <c r="S808" s="85">
        <f t="shared" si="107"/>
        <v>4690</v>
      </c>
      <c r="T808" s="60" t="str">
        <f>IFERROR(VLOOKUP($B808,'Из ГУГЛа'!$B:$G,4,0)*U808+V808,VLOOKUP($B808,'Из ГУГЛа'!$B:$G,4,0))</f>
        <v/>
      </c>
      <c r="U808" s="15">
        <v>1</v>
      </c>
      <c r="V808" s="59"/>
      <c r="W808" s="74">
        <f t="shared" si="103"/>
        <v>0.39999999999999991</v>
      </c>
      <c r="X808" s="74" t="str">
        <f t="shared" si="104"/>
        <v/>
      </c>
      <c r="Y808" s="74" t="str">
        <f t="shared" si="105"/>
        <v/>
      </c>
      <c r="Z808" s="78" t="s">
        <v>2579</v>
      </c>
    </row>
    <row r="809" spans="1:28" ht="105" x14ac:dyDescent="0.25">
      <c r="A809" s="71" t="str">
        <f>INDEX('Выгр Торг'!$A:$A,MATCH($B809,'Выгр Торг'!$B:$B,0))</f>
        <v>Боковые зеркала "АТП" в стиле Mercedes-Benz, с 2-м повторителем (механическая регулировка) для ВАЗ 2108-21099, 2113-2115</v>
      </c>
      <c r="B809" s="88">
        <v>137923</v>
      </c>
      <c r="C809" s="72">
        <f>VLOOKUP($B809,'Выгр Торг'!$B:$P,C$1,0)</f>
        <v>71167</v>
      </c>
      <c r="D809" s="71" t="str">
        <f>VLOOKUP($B809,'Выгр Торг'!$B:$P,D$1,0)</f>
        <v>Боковые зеркала "АТП" в стиле Mercedes-Benz, с 2-м повторителем (механическая регулировка) для ВАЗ 2108-21099, 2113-2115 (С вежливой подсветкой, Без обогрева, Без электроскладывания)</v>
      </c>
      <c r="E809" s="72" t="str">
        <f>VLOOKUP($B809,'Выгр Торг'!$B:$P,E$1,0)</f>
        <v>Y</v>
      </c>
      <c r="F809" s="72" t="str">
        <f>VLOOKUP($B809,'Выгр Торг'!$B:$P,F$1,0)</f>
        <v>1ск1</v>
      </c>
      <c r="G809" s="36" t="s">
        <v>1400</v>
      </c>
      <c r="H809" s="33"/>
      <c r="I809" s="54" t="s">
        <v>2590</v>
      </c>
      <c r="J809" s="5" t="s">
        <v>3410</v>
      </c>
      <c r="K809" s="73">
        <f t="shared" si="109"/>
        <v>3000</v>
      </c>
      <c r="L809" s="14">
        <f>VLOOKUP(K809,Наценка!$A$1:$B$8,2,1)</f>
        <v>1.4</v>
      </c>
      <c r="M809" s="92">
        <f>Z809-100</f>
        <v>4890</v>
      </c>
      <c r="N809" s="57">
        <f t="shared" si="100"/>
        <v>4890</v>
      </c>
      <c r="O809" s="72">
        <f>VLOOKUP($B809,'Выгр Торг'!$B:$P,O$1,0)</f>
        <v>3000</v>
      </c>
      <c r="P809" s="72">
        <f>VLOOKUP($B809,'Выгр Торг'!$B:$P,P$1,0)</f>
        <v>4990</v>
      </c>
      <c r="Q809" s="42">
        <f t="shared" si="101"/>
        <v>0</v>
      </c>
      <c r="R809" s="42">
        <f t="shared" si="102"/>
        <v>100</v>
      </c>
      <c r="S809" s="85">
        <f t="shared" si="107"/>
        <v>4890</v>
      </c>
      <c r="T809" s="60">
        <f>IFERROR(VLOOKUP($B809,'Из ГУГЛа'!$B:$G,4,0)*U809+V809,VLOOKUP($B809,'Из ГУГЛа'!$B:$G,4,0))</f>
        <v>4990</v>
      </c>
      <c r="U809" s="15">
        <v>1</v>
      </c>
      <c r="V809" s="59">
        <v>600</v>
      </c>
      <c r="W809" s="74">
        <f t="shared" si="103"/>
        <v>0.62999999999999989</v>
      </c>
      <c r="X809" s="74">
        <f t="shared" si="104"/>
        <v>2.004008016032064E-2</v>
      </c>
      <c r="Y809" s="74">
        <f t="shared" si="105"/>
        <v>0.66333333333333333</v>
      </c>
      <c r="Z809" s="79">
        <v>4990</v>
      </c>
      <c r="AB809" s="20" t="s">
        <v>2621</v>
      </c>
    </row>
    <row r="810" spans="1:28" ht="105" x14ac:dyDescent="0.25">
      <c r="A810" s="71" t="str">
        <f>INDEX('Выгр Торг'!$A:$A,MATCH($B810,'Выгр Торг'!$B:$B,0))</f>
        <v>Боковые зеркала "АТП" в стиле Mercedes-Benz, с 2-м повторителем (механическая регулировка) для ВАЗ 2108-21099, 2113-2115</v>
      </c>
      <c r="B810" s="88">
        <v>137924</v>
      </c>
      <c r="C810" s="72">
        <f>VLOOKUP($B810,'Выгр Торг'!$B:$P,C$1,0)</f>
        <v>71168</v>
      </c>
      <c r="D810" s="71" t="str">
        <f>VLOOKUP($B810,'Выгр Торг'!$B:$P,D$1,0)</f>
        <v>Боковые зеркала "АТП" в стиле Mercedes-Benz, с 2-м повторителем (механическая регулировка) для ВАЗ 2108-21099, 2113-2115 (С вежливой подсветкой, Без обогрева, С электроскладыванием)</v>
      </c>
      <c r="E810" s="72" t="str">
        <f>VLOOKUP($B810,'Выгр Торг'!$B:$P,E$1,0)</f>
        <v>Y</v>
      </c>
      <c r="F810" s="72" t="str">
        <f>VLOOKUP($B810,'Выгр Торг'!$B:$P,F$1,0)</f>
        <v>1</v>
      </c>
      <c r="G810" s="36" t="s">
        <v>1404</v>
      </c>
      <c r="H810" s="33"/>
      <c r="I810" s="54" t="s">
        <v>2590</v>
      </c>
      <c r="J810" s="5" t="s">
        <v>3410</v>
      </c>
      <c r="K810" s="73">
        <f t="shared" si="109"/>
        <v>3400</v>
      </c>
      <c r="L810" s="14">
        <f>VLOOKUP(K810,Наценка!$A$1:$B$8,2,1)</f>
        <v>1.4</v>
      </c>
      <c r="M810" s="83">
        <f t="shared" si="110"/>
        <v>4760</v>
      </c>
      <c r="N810" s="57">
        <f t="shared" si="100"/>
        <v>4790</v>
      </c>
      <c r="O810" s="72">
        <f>VLOOKUP($B810,'Выгр Торг'!$B:$P,O$1,0)</f>
        <v>3400</v>
      </c>
      <c r="P810" s="72">
        <f>VLOOKUP($B810,'Выгр Торг'!$B:$P,P$1,0)</f>
        <v>4890</v>
      </c>
      <c r="Q810" s="42">
        <f t="shared" ref="Q810:Q873" si="111">O810-K810</f>
        <v>0</v>
      </c>
      <c r="R810" s="42">
        <f t="shared" ref="R810:R873" si="112">P810-N810</f>
        <v>100</v>
      </c>
      <c r="S810" s="85">
        <f t="shared" si="107"/>
        <v>4790</v>
      </c>
      <c r="T810" s="60" t="str">
        <f>IFERROR(VLOOKUP($B810,'Из ГУГЛа'!$B:$G,4,0)*U810+V810,VLOOKUP($B810,'Из ГУГЛа'!$B:$G,4,0))</f>
        <v/>
      </c>
      <c r="U810" s="15">
        <v>1</v>
      </c>
      <c r="V810" s="59"/>
      <c r="W810" s="74">
        <f t="shared" ref="W810:W873" si="113">IFERROR(S810/K810-1,"")</f>
        <v>0.40882352941176481</v>
      </c>
      <c r="X810" s="74" t="str">
        <f t="shared" ref="X810:X873" si="114">IFERROR((Z810-S810)/Z810,"")</f>
        <v/>
      </c>
      <c r="Y810" s="74" t="str">
        <f t="shared" ref="Y810:Y873" si="115">IFERROR(IF(Z810="","",Z810/K810-1),"")</f>
        <v/>
      </c>
      <c r="Z810" s="78" t="s">
        <v>2579</v>
      </c>
    </row>
    <row r="811" spans="1:28" ht="105" x14ac:dyDescent="0.25">
      <c r="A811" s="71" t="str">
        <f>INDEX('Выгр Торг'!$A:$A,MATCH($B811,'Выгр Торг'!$B:$B,0))</f>
        <v>Боковые зеркала "АТП" в стиле Mercedes-Benz, с 2-м повторителем (механическая регулировка) для ВАЗ 2108-21099, 2113-2115</v>
      </c>
      <c r="B811" s="88">
        <v>137925</v>
      </c>
      <c r="C811" s="72">
        <f>VLOOKUP($B811,'Выгр Торг'!$B:$P,C$1,0)</f>
        <v>71165</v>
      </c>
      <c r="D811" s="71" t="str">
        <f>VLOOKUP($B811,'Выгр Торг'!$B:$P,D$1,0)</f>
        <v>Боковые зеркала "АТП" в стиле Mercedes-Benz, с 2-м повторителем (механическая регулировка) для ВАЗ 2108-21099, 2113-2115 (С вежливой подсветкой, С обогревом, Без электроскладывания)</v>
      </c>
      <c r="E811" s="72" t="str">
        <f>VLOOKUP($B811,'Выгр Торг'!$B:$P,E$1,0)</f>
        <v>Y</v>
      </c>
      <c r="F811" s="72" t="str">
        <f>VLOOKUP($B811,'Выгр Торг'!$B:$P,F$1,0)</f>
        <v>1</v>
      </c>
      <c r="G811" s="36" t="s">
        <v>1401</v>
      </c>
      <c r="H811" s="33"/>
      <c r="I811" s="54" t="s">
        <v>2590</v>
      </c>
      <c r="J811" s="5" t="s">
        <v>3410</v>
      </c>
      <c r="K811" s="73">
        <f t="shared" si="109"/>
        <v>3150</v>
      </c>
      <c r="L811" s="14">
        <f>VLOOKUP(K811,Наценка!$A$1:$B$8,2,1)</f>
        <v>1.4</v>
      </c>
      <c r="M811" s="92">
        <f>Z811-100</f>
        <v>4890</v>
      </c>
      <c r="N811" s="57">
        <f t="shared" si="100"/>
        <v>4890</v>
      </c>
      <c r="O811" s="72">
        <f>VLOOKUP($B811,'Выгр Торг'!$B:$P,O$1,0)</f>
        <v>3150</v>
      </c>
      <c r="P811" s="72">
        <f>VLOOKUP($B811,'Выгр Торг'!$B:$P,P$1,0)</f>
        <v>4990</v>
      </c>
      <c r="Q811" s="42">
        <f t="shared" si="111"/>
        <v>0</v>
      </c>
      <c r="R811" s="42">
        <f t="shared" si="112"/>
        <v>100</v>
      </c>
      <c r="S811" s="85">
        <f t="shared" si="107"/>
        <v>4890</v>
      </c>
      <c r="T811" s="60">
        <f>IFERROR(VLOOKUP($B811,'Из ГУГЛа'!$B:$G,4,0)*U811+V811,VLOOKUP($B811,'Из ГУГЛа'!$B:$G,4,0))</f>
        <v>4990</v>
      </c>
      <c r="U811" s="15">
        <v>1</v>
      </c>
      <c r="V811" s="59">
        <v>600</v>
      </c>
      <c r="W811" s="74">
        <f t="shared" si="113"/>
        <v>0.55238095238095242</v>
      </c>
      <c r="X811" s="74">
        <f t="shared" si="114"/>
        <v>2.004008016032064E-2</v>
      </c>
      <c r="Y811" s="74">
        <f t="shared" si="115"/>
        <v>0.58412698412698405</v>
      </c>
      <c r="Z811" s="79">
        <v>4990</v>
      </c>
      <c r="AB811" s="20" t="s">
        <v>2622</v>
      </c>
    </row>
    <row r="812" spans="1:28" ht="105" x14ac:dyDescent="0.25">
      <c r="A812" s="71" t="str">
        <f>INDEX('Выгр Торг'!$A:$A,MATCH($B812,'Выгр Торг'!$B:$B,0))</f>
        <v>Боковые зеркала "АТП" в стиле Mercedes-Benz, с 2-м повторителем (механическая регулировка) для ВАЗ 2108-21099, 2113-2115</v>
      </c>
      <c r="B812" s="88">
        <v>137926</v>
      </c>
      <c r="C812" s="72">
        <f>VLOOKUP($B812,'Выгр Торг'!$B:$P,C$1,0)</f>
        <v>71166</v>
      </c>
      <c r="D812" s="71" t="str">
        <f>VLOOKUP($B812,'Выгр Торг'!$B:$P,D$1,0)</f>
        <v>Боковые зеркала "АТП" в стиле Mercedes-Benz, с 2-м повторителем (механическая регулировка) для ВАЗ 2108-21099, 2113-2115 (С вежливой подсветкой, С обогревом, С электроскладыванием)</v>
      </c>
      <c r="E812" s="72" t="str">
        <f>VLOOKUP($B812,'Выгр Торг'!$B:$P,E$1,0)</f>
        <v>Y</v>
      </c>
      <c r="F812" s="72" t="str">
        <f>VLOOKUP($B812,'Выгр Торг'!$B:$P,F$1,0)</f>
        <v>1</v>
      </c>
      <c r="G812" s="36" t="s">
        <v>1405</v>
      </c>
      <c r="H812" s="33"/>
      <c r="I812" s="54" t="s">
        <v>2590</v>
      </c>
      <c r="J812" s="5" t="s">
        <v>3410</v>
      </c>
      <c r="K812" s="73">
        <f t="shared" si="109"/>
        <v>3550</v>
      </c>
      <c r="L812" s="14">
        <f>VLOOKUP(K812,Наценка!$A$1:$B$8,2,1)</f>
        <v>1.4</v>
      </c>
      <c r="M812" s="83">
        <f t="shared" si="110"/>
        <v>4970</v>
      </c>
      <c r="N812" s="57">
        <f t="shared" ref="N812:N881" si="116">IF(M812&lt;=1000,(ROUNDUP(M812,-1)-1),(ROUNDUP(M812,-2)-10))</f>
        <v>4990</v>
      </c>
      <c r="O812" s="72">
        <f>VLOOKUP($B812,'Выгр Торг'!$B:$P,O$1,0)</f>
        <v>3550</v>
      </c>
      <c r="P812" s="72">
        <f>VLOOKUP($B812,'Выгр Торг'!$B:$P,P$1,0)</f>
        <v>5090</v>
      </c>
      <c r="Q812" s="42">
        <f t="shared" si="111"/>
        <v>0</v>
      </c>
      <c r="R812" s="42">
        <f t="shared" si="112"/>
        <v>100</v>
      </c>
      <c r="S812" s="85">
        <f t="shared" si="107"/>
        <v>4990</v>
      </c>
      <c r="T812" s="60" t="str">
        <f>IFERROR(VLOOKUP($B812,'Из ГУГЛа'!$B:$G,4,0)*U812+V812,VLOOKUP($B812,'Из ГУГЛа'!$B:$G,4,0))</f>
        <v/>
      </c>
      <c r="U812" s="15">
        <v>1</v>
      </c>
      <c r="V812" s="59"/>
      <c r="W812" s="74">
        <f t="shared" si="113"/>
        <v>0.40563380281690131</v>
      </c>
      <c r="X812" s="74" t="str">
        <f t="shared" si="114"/>
        <v/>
      </c>
      <c r="Y812" s="74" t="str">
        <f t="shared" si="115"/>
        <v/>
      </c>
      <c r="Z812" s="78" t="s">
        <v>2579</v>
      </c>
    </row>
    <row r="813" spans="1:28" ht="90" x14ac:dyDescent="0.25">
      <c r="A813" s="71" t="str">
        <f>INDEX('Выгр Торг'!$A:$A,MATCH($B813,'Выгр Торг'!$B:$B,0))</f>
        <v>Боковые зеркала "АТП" в стиле Mercedes-Benz, с 2-м повторителем (механическая регулировка) для ВАЗ 2110-2112, Лада Приора</v>
      </c>
      <c r="B813" s="88">
        <v>137928</v>
      </c>
      <c r="C813" s="72">
        <f>VLOOKUP($B813,'Выгр Торг'!$B:$P,C$1,0)</f>
        <v>73759</v>
      </c>
      <c r="D813" s="71" t="str">
        <f>VLOOKUP($B813,'Выгр Торг'!$B:$P,D$1,0)</f>
        <v>Боковые зеркала "АТП" в стиле Mercedes-Benz, с 2-м повторителем (механическая регулировка) для ВАЗ 2110-2112, Лада Приора (Без вежливой подсветки, Без обогрева, Без электроскладывания)</v>
      </c>
      <c r="E813" s="72" t="str">
        <f>VLOOKUP($B813,'Выгр Торг'!$B:$P,E$1,0)</f>
        <v>Y</v>
      </c>
      <c r="F813" s="72" t="str">
        <f>VLOOKUP($B813,'Выгр Торг'!$B:$P,F$1,0)</f>
        <v>1</v>
      </c>
      <c r="G813" s="36" t="s">
        <v>1390</v>
      </c>
      <c r="H813" s="33"/>
      <c r="I813" s="54" t="s">
        <v>2590</v>
      </c>
      <c r="J813" s="5" t="s">
        <v>3410</v>
      </c>
      <c r="K813" s="73">
        <f t="shared" si="109"/>
        <v>2800</v>
      </c>
      <c r="L813" s="14">
        <f>VLOOKUP(K813,Наценка!$A$1:$B$8,2,1)</f>
        <v>1.4</v>
      </c>
      <c r="M813" s="92">
        <f>Z813-100</f>
        <v>3890</v>
      </c>
      <c r="N813" s="57">
        <f t="shared" si="116"/>
        <v>3890</v>
      </c>
      <c r="O813" s="72">
        <f>VLOOKUP($B813,'Выгр Торг'!$B:$P,O$1,0)</f>
        <v>2800</v>
      </c>
      <c r="P813" s="72">
        <f>VLOOKUP($B813,'Выгр Торг'!$B:$P,P$1,0)</f>
        <v>3990</v>
      </c>
      <c r="Q813" s="42">
        <f t="shared" si="111"/>
        <v>0</v>
      </c>
      <c r="R813" s="42">
        <f t="shared" si="112"/>
        <v>100</v>
      </c>
      <c r="S813" s="85">
        <f t="shared" si="107"/>
        <v>3890</v>
      </c>
      <c r="T813" s="60">
        <f>IFERROR(VLOOKUP($B813,'Из ГУГЛа'!$B:$G,4,0)*U813+V813,VLOOKUP($B813,'Из ГУГЛа'!$B:$G,4,0))</f>
        <v>3990</v>
      </c>
      <c r="U813" s="15">
        <v>1</v>
      </c>
      <c r="V813" s="59"/>
      <c r="W813" s="74">
        <f t="shared" si="113"/>
        <v>0.38928571428571423</v>
      </c>
      <c r="X813" s="74">
        <f t="shared" si="114"/>
        <v>2.5062656641604009E-2</v>
      </c>
      <c r="Y813" s="74">
        <f t="shared" si="115"/>
        <v>0.42500000000000004</v>
      </c>
      <c r="Z813" s="79">
        <v>3990</v>
      </c>
      <c r="AB813" s="20" t="s">
        <v>2623</v>
      </c>
    </row>
    <row r="814" spans="1:28" ht="90" x14ac:dyDescent="0.25">
      <c r="A814" s="71" t="str">
        <f>INDEX('Выгр Торг'!$A:$A,MATCH($B814,'Выгр Торг'!$B:$B,0))</f>
        <v>Боковые зеркала "АТП" в стиле Mercedes-Benz, с 2-м повторителем (механическая регулировка) для ВАЗ 2110-2112, Лада Приора</v>
      </c>
      <c r="B814" s="88">
        <v>137929</v>
      </c>
      <c r="C814" s="72">
        <f>VLOOKUP($B814,'Выгр Торг'!$B:$P,C$1,0)</f>
        <v>73760</v>
      </c>
      <c r="D814" s="71" t="str">
        <f>VLOOKUP($B814,'Выгр Торг'!$B:$P,D$1,0)</f>
        <v>Боковые зеркала "АТП" в стиле Mercedes-Benz, с 2-м повторителем (механическая регулировка) для ВАЗ 2110-2112, Лада Приора (Без вежливой подсветки, Без обогрева, С электроскладыванием)</v>
      </c>
      <c r="E814" s="72" t="str">
        <f>VLOOKUP($B814,'Выгр Торг'!$B:$P,E$1,0)</f>
        <v>Y</v>
      </c>
      <c r="F814" s="72" t="str">
        <f>VLOOKUP($B814,'Выгр Торг'!$B:$P,F$1,0)</f>
        <v>1</v>
      </c>
      <c r="G814" s="36" t="s">
        <v>1394</v>
      </c>
      <c r="H814" s="33"/>
      <c r="I814" s="54" t="s">
        <v>2590</v>
      </c>
      <c r="J814" s="5" t="s">
        <v>3410</v>
      </c>
      <c r="K814" s="73">
        <f t="shared" si="109"/>
        <v>3200</v>
      </c>
      <c r="L814" s="14">
        <f>VLOOKUP(K814,Наценка!$A$1:$B$8,2,1)</f>
        <v>1.4</v>
      </c>
      <c r="M814" s="83">
        <f t="shared" si="110"/>
        <v>4480</v>
      </c>
      <c r="N814" s="57">
        <f t="shared" si="116"/>
        <v>4490</v>
      </c>
      <c r="O814" s="72">
        <f>VLOOKUP($B814,'Выгр Торг'!$B:$P,O$1,0)</f>
        <v>3200</v>
      </c>
      <c r="P814" s="72">
        <f>VLOOKUP($B814,'Выгр Торг'!$B:$P,P$1,0)</f>
        <v>4590</v>
      </c>
      <c r="Q814" s="42">
        <f t="shared" si="111"/>
        <v>0</v>
      </c>
      <c r="R814" s="42">
        <f t="shared" si="112"/>
        <v>100</v>
      </c>
      <c r="S814" s="85">
        <f t="shared" si="107"/>
        <v>4490</v>
      </c>
      <c r="T814" s="60" t="str">
        <f>IFERROR(VLOOKUP($B814,'Из ГУГЛа'!$B:$G,4,0)*U814+V814,VLOOKUP($B814,'Из ГУГЛа'!$B:$G,4,0))</f>
        <v/>
      </c>
      <c r="U814" s="15">
        <v>1</v>
      </c>
      <c r="V814" s="59"/>
      <c r="W814" s="74">
        <f t="shared" si="113"/>
        <v>0.40312499999999996</v>
      </c>
      <c r="X814" s="74" t="str">
        <f t="shared" si="114"/>
        <v/>
      </c>
      <c r="Y814" s="74" t="str">
        <f t="shared" si="115"/>
        <v/>
      </c>
      <c r="Z814" s="78" t="s">
        <v>2579</v>
      </c>
    </row>
    <row r="815" spans="1:28" ht="90" x14ac:dyDescent="0.25">
      <c r="A815" s="71" t="str">
        <f>INDEX('Выгр Торг'!$A:$A,MATCH($B815,'Выгр Торг'!$B:$B,0))</f>
        <v>Боковые зеркала "АТП" в стиле Mercedes-Benz, с 2-м повторителем (механическая регулировка) для ВАЗ 2110-2112, Лада Приора</v>
      </c>
      <c r="B815" s="88">
        <v>137930</v>
      </c>
      <c r="C815" s="72">
        <f>VLOOKUP($B815,'Выгр Торг'!$B:$P,C$1,0)</f>
        <v>73757</v>
      </c>
      <c r="D815" s="71" t="str">
        <f>VLOOKUP($B815,'Выгр Торг'!$B:$P,D$1,0)</f>
        <v>Боковые зеркала "АТП" в стиле Mercedes-Benz, с 2-м повторителем (механическая регулировка) для ВАЗ 2110-2112, Лада Приора (Без вежливой подсветки, С обогревом, Без электроскладывания)</v>
      </c>
      <c r="E815" s="72" t="str">
        <f>VLOOKUP($B815,'Выгр Торг'!$B:$P,E$1,0)</f>
        <v>Y</v>
      </c>
      <c r="F815" s="72" t="str">
        <f>VLOOKUP($B815,'Выгр Торг'!$B:$P,F$1,0)</f>
        <v>1</v>
      </c>
      <c r="G815" s="36" t="s">
        <v>1391</v>
      </c>
      <c r="H815" s="33"/>
      <c r="I815" s="54" t="s">
        <v>2590</v>
      </c>
      <c r="J815" s="5" t="s">
        <v>3410</v>
      </c>
      <c r="K815" s="73">
        <f t="shared" si="109"/>
        <v>2950</v>
      </c>
      <c r="L815" s="14">
        <f>VLOOKUP(K815,Наценка!$A$1:$B$8,2,1)</f>
        <v>1.4</v>
      </c>
      <c r="M815" s="92">
        <f>Z815-100</f>
        <v>4590</v>
      </c>
      <c r="N815" s="57">
        <f t="shared" si="116"/>
        <v>4590</v>
      </c>
      <c r="O815" s="72">
        <f>VLOOKUP($B815,'Выгр Торг'!$B:$P,O$1,0)</f>
        <v>2950</v>
      </c>
      <c r="P815" s="72">
        <f>VLOOKUP($B815,'Выгр Торг'!$B:$P,P$1,0)</f>
        <v>4690</v>
      </c>
      <c r="Q815" s="42">
        <f t="shared" si="111"/>
        <v>0</v>
      </c>
      <c r="R815" s="42">
        <f t="shared" si="112"/>
        <v>100</v>
      </c>
      <c r="S815" s="85">
        <f t="shared" si="107"/>
        <v>4590</v>
      </c>
      <c r="T815" s="60">
        <f>IFERROR(VLOOKUP($B815,'Из ГУГЛа'!$B:$G,4,0)*U815+V815,VLOOKUP($B815,'Из ГУГЛа'!$B:$G,4,0))</f>
        <v>4690</v>
      </c>
      <c r="U815" s="15">
        <v>1</v>
      </c>
      <c r="V815" s="59"/>
      <c r="W815" s="74">
        <f t="shared" si="113"/>
        <v>0.5559322033898304</v>
      </c>
      <c r="X815" s="74">
        <f t="shared" si="114"/>
        <v>2.1321961620469083E-2</v>
      </c>
      <c r="Y815" s="74">
        <f t="shared" si="115"/>
        <v>0.5898305084745763</v>
      </c>
      <c r="Z815" s="79">
        <v>4690</v>
      </c>
      <c r="AB815" s="20" t="s">
        <v>2624</v>
      </c>
    </row>
    <row r="816" spans="1:28" ht="90" x14ac:dyDescent="0.25">
      <c r="A816" s="71" t="str">
        <f>INDEX('Выгр Торг'!$A:$A,MATCH($B816,'Выгр Торг'!$B:$B,0))</f>
        <v>Боковые зеркала "АТП" в стиле Mercedes-Benz, с 2-м повторителем (механическая регулировка) для ВАЗ 2110-2112, Лада Приора</v>
      </c>
      <c r="B816" s="88">
        <v>137931</v>
      </c>
      <c r="C816" s="72">
        <f>VLOOKUP($B816,'Выгр Торг'!$B:$P,C$1,0)</f>
        <v>73758</v>
      </c>
      <c r="D816" s="71" t="str">
        <f>VLOOKUP($B816,'Выгр Торг'!$B:$P,D$1,0)</f>
        <v>Боковые зеркала "АТП" в стиле Mercedes-Benz, с 2-м повторителем (механическая регулировка) для ВАЗ 2110-2112, Лада Приора (Без вежливой подсветки, С обогревом, С электроскладыванием)</v>
      </c>
      <c r="E816" s="72" t="str">
        <f>VLOOKUP($B816,'Выгр Торг'!$B:$P,E$1,0)</f>
        <v>Y</v>
      </c>
      <c r="F816" s="72" t="str">
        <f>VLOOKUP($B816,'Выгр Торг'!$B:$P,F$1,0)</f>
        <v>1</v>
      </c>
      <c r="G816" s="36" t="s">
        <v>1395</v>
      </c>
      <c r="H816" s="33"/>
      <c r="I816" s="54" t="s">
        <v>2590</v>
      </c>
      <c r="J816" s="5" t="s">
        <v>3410</v>
      </c>
      <c r="K816" s="73">
        <f t="shared" si="109"/>
        <v>3400</v>
      </c>
      <c r="L816" s="14">
        <f>VLOOKUP(K816,Наценка!$A$1:$B$8,2,1)</f>
        <v>1.4</v>
      </c>
      <c r="M816" s="83">
        <f t="shared" si="110"/>
        <v>4760</v>
      </c>
      <c r="N816" s="57">
        <f t="shared" si="116"/>
        <v>4790</v>
      </c>
      <c r="O816" s="72">
        <f>VLOOKUP($B816,'Выгр Торг'!$B:$P,O$1,0)</f>
        <v>3400</v>
      </c>
      <c r="P816" s="72">
        <f>VLOOKUP($B816,'Выгр Торг'!$B:$P,P$1,0)</f>
        <v>4890</v>
      </c>
      <c r="Q816" s="42">
        <f t="shared" si="111"/>
        <v>0</v>
      </c>
      <c r="R816" s="42">
        <f t="shared" si="112"/>
        <v>100</v>
      </c>
      <c r="S816" s="85">
        <f t="shared" si="107"/>
        <v>4790</v>
      </c>
      <c r="T816" s="60" t="str">
        <f>IFERROR(VLOOKUP($B816,'Из ГУГЛа'!$B:$G,4,0)*U816+V816,VLOOKUP($B816,'Из ГУГЛа'!$B:$G,4,0))</f>
        <v/>
      </c>
      <c r="U816" s="15">
        <v>1</v>
      </c>
      <c r="V816" s="59"/>
      <c r="W816" s="74">
        <f t="shared" si="113"/>
        <v>0.40882352941176481</v>
      </c>
      <c r="X816" s="74" t="str">
        <f t="shared" si="114"/>
        <v/>
      </c>
      <c r="Y816" s="74" t="str">
        <f t="shared" si="115"/>
        <v/>
      </c>
      <c r="Z816" s="78" t="s">
        <v>2579</v>
      </c>
    </row>
    <row r="817" spans="1:28" ht="90" x14ac:dyDescent="0.25">
      <c r="A817" s="71" t="str">
        <f>INDEX('Выгр Торг'!$A:$A,MATCH($B817,'Выгр Торг'!$B:$B,0))</f>
        <v>Боковые зеркала "АТП" в стиле Mercedes-Benz, с 2-м повторителем (механическая регулировка) для ВАЗ 2110-2112, Лада Приора</v>
      </c>
      <c r="B817" s="88">
        <v>137932</v>
      </c>
      <c r="C817" s="72">
        <f>VLOOKUP($B817,'Выгр Торг'!$B:$P,C$1,0)</f>
        <v>73763</v>
      </c>
      <c r="D817" s="71" t="str">
        <f>VLOOKUP($B817,'Выгр Торг'!$B:$P,D$1,0)</f>
        <v>Боковые зеркала "АТП" в стиле Mercedes-Benz, с 2-м повторителем (механическая регулировка) для ВАЗ 2110-2112, Лада Приора (С вежливой подсветкой, Без обогрева, Без электроскладывания)</v>
      </c>
      <c r="E817" s="72" t="str">
        <f>VLOOKUP($B817,'Выгр Торг'!$B:$P,E$1,0)</f>
        <v>Y</v>
      </c>
      <c r="F817" s="72" t="str">
        <f>VLOOKUP($B817,'Выгр Торг'!$B:$P,F$1,0)</f>
        <v>1</v>
      </c>
      <c r="G817" s="36" t="s">
        <v>1392</v>
      </c>
      <c r="H817" s="33"/>
      <c r="I817" s="54" t="s">
        <v>2590</v>
      </c>
      <c r="J817" s="5" t="s">
        <v>3410</v>
      </c>
      <c r="K817" s="73">
        <f t="shared" si="109"/>
        <v>3000</v>
      </c>
      <c r="L817" s="14">
        <f>VLOOKUP(K817,Наценка!$A$1:$B$8,2,1)</f>
        <v>1.4</v>
      </c>
      <c r="M817" s="92">
        <f>Z817-100</f>
        <v>4490</v>
      </c>
      <c r="N817" s="57">
        <f t="shared" si="116"/>
        <v>4490</v>
      </c>
      <c r="O817" s="72">
        <f>VLOOKUP($B817,'Выгр Торг'!$B:$P,O$1,0)</f>
        <v>3000</v>
      </c>
      <c r="P817" s="72">
        <f>VLOOKUP($B817,'Выгр Торг'!$B:$P,P$1,0)</f>
        <v>4590</v>
      </c>
      <c r="Q817" s="42">
        <f t="shared" si="111"/>
        <v>0</v>
      </c>
      <c r="R817" s="42">
        <f t="shared" si="112"/>
        <v>100</v>
      </c>
      <c r="S817" s="85">
        <f t="shared" si="107"/>
        <v>4490</v>
      </c>
      <c r="T817" s="60">
        <f>IFERROR(VLOOKUP($B817,'Из ГУГЛа'!$B:$G,4,0)*U817+V817,VLOOKUP($B817,'Из ГУГЛа'!$B:$G,4,0))</f>
        <v>4590</v>
      </c>
      <c r="U817" s="15">
        <v>1</v>
      </c>
      <c r="V817" s="59">
        <v>600</v>
      </c>
      <c r="W817" s="74">
        <f t="shared" si="113"/>
        <v>0.49666666666666659</v>
      </c>
      <c r="X817" s="74">
        <f t="shared" si="114"/>
        <v>2.178649237472767E-2</v>
      </c>
      <c r="Y817" s="74">
        <f t="shared" si="115"/>
        <v>0.53</v>
      </c>
      <c r="Z817" s="79">
        <v>4590</v>
      </c>
      <c r="AB817" s="20" t="s">
        <v>2623</v>
      </c>
    </row>
    <row r="818" spans="1:28" ht="90" x14ac:dyDescent="0.25">
      <c r="A818" s="71" t="str">
        <f>INDEX('Выгр Торг'!$A:$A,MATCH($B818,'Выгр Торг'!$B:$B,0))</f>
        <v>Боковые зеркала "АТП" в стиле Mercedes-Benz, с 2-м повторителем (механическая регулировка) для ВАЗ 2110-2112, Лада Приора</v>
      </c>
      <c r="B818" s="88">
        <v>137933</v>
      </c>
      <c r="C818" s="72">
        <f>VLOOKUP($B818,'Выгр Торг'!$B:$P,C$1,0)</f>
        <v>73764</v>
      </c>
      <c r="D818" s="71" t="str">
        <f>VLOOKUP($B818,'Выгр Торг'!$B:$P,D$1,0)</f>
        <v>Боковые зеркала "АТП" в стиле Mercedes-Benz, с 2-м повторителем (механическая регулировка) для ВАЗ 2110-2112, Лада Приора (С вежливой подсветкой, Без обогрева, С электроскладыванием)</v>
      </c>
      <c r="E818" s="72" t="str">
        <f>VLOOKUP($B818,'Выгр Торг'!$B:$P,E$1,0)</f>
        <v>Y</v>
      </c>
      <c r="F818" s="72" t="str">
        <f>VLOOKUP($B818,'Выгр Торг'!$B:$P,F$1,0)</f>
        <v>1</v>
      </c>
      <c r="G818" s="36" t="s">
        <v>1396</v>
      </c>
      <c r="H818" s="33"/>
      <c r="I818" s="54" t="s">
        <v>2590</v>
      </c>
      <c r="J818" s="5" t="s">
        <v>3410</v>
      </c>
      <c r="K818" s="73">
        <f t="shared" si="109"/>
        <v>3400</v>
      </c>
      <c r="L818" s="14">
        <f>VLOOKUP(K818,Наценка!$A$1:$B$8,2,1)</f>
        <v>1.4</v>
      </c>
      <c r="M818" s="83">
        <f t="shared" si="110"/>
        <v>4760</v>
      </c>
      <c r="N818" s="57">
        <f t="shared" si="116"/>
        <v>4790</v>
      </c>
      <c r="O818" s="72">
        <f>VLOOKUP($B818,'Выгр Торг'!$B:$P,O$1,0)</f>
        <v>3400</v>
      </c>
      <c r="P818" s="72">
        <f>VLOOKUP($B818,'Выгр Торг'!$B:$P,P$1,0)</f>
        <v>4890</v>
      </c>
      <c r="Q818" s="42">
        <f t="shared" si="111"/>
        <v>0</v>
      </c>
      <c r="R818" s="42">
        <f t="shared" si="112"/>
        <v>100</v>
      </c>
      <c r="S818" s="85">
        <f t="shared" si="107"/>
        <v>4790</v>
      </c>
      <c r="T818" s="60" t="str">
        <f>IFERROR(VLOOKUP($B818,'Из ГУГЛа'!$B:$G,4,0)*U818+V818,VLOOKUP($B818,'Из ГУГЛа'!$B:$G,4,0))</f>
        <v/>
      </c>
      <c r="U818" s="15">
        <v>1</v>
      </c>
      <c r="V818" s="59"/>
      <c r="W818" s="74">
        <f t="shared" si="113"/>
        <v>0.40882352941176481</v>
      </c>
      <c r="X818" s="74" t="str">
        <f t="shared" si="114"/>
        <v/>
      </c>
      <c r="Y818" s="74" t="str">
        <f t="shared" si="115"/>
        <v/>
      </c>
      <c r="Z818" s="78" t="s">
        <v>2579</v>
      </c>
    </row>
    <row r="819" spans="1:28" ht="90" x14ac:dyDescent="0.25">
      <c r="A819" s="71" t="str">
        <f>INDEX('Выгр Торг'!$A:$A,MATCH($B819,'Выгр Торг'!$B:$B,0))</f>
        <v>Боковые зеркала "АТП" в стиле Mercedes-Benz, с 2-м повторителем (механическая регулировка) для ВАЗ 2110-2112, Лада Приора</v>
      </c>
      <c r="B819" s="88">
        <v>137934</v>
      </c>
      <c r="C819" s="72">
        <f>VLOOKUP($B819,'Выгр Торг'!$B:$P,C$1,0)</f>
        <v>73761</v>
      </c>
      <c r="D819" s="71" t="str">
        <f>VLOOKUP($B819,'Выгр Торг'!$B:$P,D$1,0)</f>
        <v>Боковые зеркала "АТП" в стиле Mercedes-Benz, с 2-м повторителем (механическая регулировка) для ВАЗ 2110-2112, Лада Приора (С вежливой подсветкой, С обогревом, Без электроскладывания)</v>
      </c>
      <c r="E819" s="72" t="str">
        <f>VLOOKUP($B819,'Выгр Торг'!$B:$P,E$1,0)</f>
        <v>Y</v>
      </c>
      <c r="F819" s="72" t="str">
        <f>VLOOKUP($B819,'Выгр Торг'!$B:$P,F$1,0)</f>
        <v>1</v>
      </c>
      <c r="G819" s="36" t="s">
        <v>1393</v>
      </c>
      <c r="H819" s="33"/>
      <c r="I819" s="54" t="s">
        <v>2590</v>
      </c>
      <c r="J819" s="5" t="s">
        <v>3410</v>
      </c>
      <c r="K819" s="73">
        <f t="shared" si="109"/>
        <v>3150</v>
      </c>
      <c r="L819" s="14">
        <f>VLOOKUP(K819,Наценка!$A$1:$B$8,2,1)</f>
        <v>1.4</v>
      </c>
      <c r="M819" s="92">
        <f>Z819-100</f>
        <v>5190</v>
      </c>
      <c r="N819" s="57">
        <f t="shared" si="116"/>
        <v>5190</v>
      </c>
      <c r="O819" s="72">
        <f>VLOOKUP($B819,'Выгр Торг'!$B:$P,O$1,0)</f>
        <v>3150</v>
      </c>
      <c r="P819" s="72">
        <f>VLOOKUP($B819,'Выгр Торг'!$B:$P,P$1,0)</f>
        <v>5290</v>
      </c>
      <c r="Q819" s="42">
        <f t="shared" si="111"/>
        <v>0</v>
      </c>
      <c r="R819" s="42">
        <f t="shared" si="112"/>
        <v>100</v>
      </c>
      <c r="S819" s="85">
        <f t="shared" si="107"/>
        <v>5190</v>
      </c>
      <c r="T819" s="60">
        <f>IFERROR(VLOOKUP($B819,'Из ГУГЛа'!$B:$G,4,0)*U819+V819,VLOOKUP($B819,'Из ГУГЛа'!$B:$G,4,0))</f>
        <v>5290</v>
      </c>
      <c r="U819" s="15">
        <v>1</v>
      </c>
      <c r="V819" s="59">
        <v>600</v>
      </c>
      <c r="W819" s="74">
        <f t="shared" si="113"/>
        <v>0.64761904761904754</v>
      </c>
      <c r="X819" s="74">
        <f t="shared" si="114"/>
        <v>1.890359168241966E-2</v>
      </c>
      <c r="Y819" s="74">
        <f t="shared" si="115"/>
        <v>0.67936507936507939</v>
      </c>
      <c r="Z819" s="79">
        <v>5290</v>
      </c>
      <c r="AB819" s="20" t="s">
        <v>2624</v>
      </c>
    </row>
    <row r="820" spans="1:28" ht="90" x14ac:dyDescent="0.25">
      <c r="A820" s="71" t="str">
        <f>INDEX('Выгр Торг'!$A:$A,MATCH($B820,'Выгр Торг'!$B:$B,0))</f>
        <v>Боковые зеркала "АТП" в стиле Mercedes-Benz, с 2-м повторителем (механическая регулировка) для ВАЗ 2110-2112, Лада Приора</v>
      </c>
      <c r="B820" s="88">
        <v>137935</v>
      </c>
      <c r="C820" s="72">
        <f>VLOOKUP($B820,'Выгр Торг'!$B:$P,C$1,0)</f>
        <v>73762</v>
      </c>
      <c r="D820" s="71" t="str">
        <f>VLOOKUP($B820,'Выгр Торг'!$B:$P,D$1,0)</f>
        <v>Боковые зеркала "АТП" в стиле Mercedes-Benz, с 2-м повторителем (механическая регулировка) для ВАЗ 2110-2112, Лада Приора (С вежливой подсветкой, С обогревом, С электроскладыванием)</v>
      </c>
      <c r="E820" s="72" t="str">
        <f>VLOOKUP($B820,'Выгр Торг'!$B:$P,E$1,0)</f>
        <v>Y</v>
      </c>
      <c r="F820" s="72" t="str">
        <f>VLOOKUP($B820,'Выгр Торг'!$B:$P,F$1,0)</f>
        <v>1</v>
      </c>
      <c r="G820" s="36" t="s">
        <v>1397</v>
      </c>
      <c r="H820" s="33"/>
      <c r="I820" s="54" t="s">
        <v>2590</v>
      </c>
      <c r="J820" s="5" t="s">
        <v>3410</v>
      </c>
      <c r="K820" s="73">
        <f t="shared" si="109"/>
        <v>3550</v>
      </c>
      <c r="L820" s="14">
        <f>VLOOKUP(K820,Наценка!$A$1:$B$8,2,1)</f>
        <v>1.4</v>
      </c>
      <c r="M820" s="83">
        <f t="shared" si="110"/>
        <v>4970</v>
      </c>
      <c r="N820" s="57">
        <f t="shared" si="116"/>
        <v>4990</v>
      </c>
      <c r="O820" s="72">
        <f>VLOOKUP($B820,'Выгр Торг'!$B:$P,O$1,0)</f>
        <v>3550</v>
      </c>
      <c r="P820" s="72">
        <f>VLOOKUP($B820,'Выгр Торг'!$B:$P,P$1,0)</f>
        <v>5090</v>
      </c>
      <c r="Q820" s="42">
        <f t="shared" si="111"/>
        <v>0</v>
      </c>
      <c r="R820" s="42">
        <f t="shared" si="112"/>
        <v>100</v>
      </c>
      <c r="S820" s="85">
        <f t="shared" si="107"/>
        <v>4990</v>
      </c>
      <c r="T820" s="60" t="str">
        <f>IFERROR(VLOOKUP($B820,'Из ГУГЛа'!$B:$G,4,0)*U820+V820,VLOOKUP($B820,'Из ГУГЛа'!$B:$G,4,0))</f>
        <v/>
      </c>
      <c r="U820" s="15">
        <v>1</v>
      </c>
      <c r="V820" s="59"/>
      <c r="W820" s="74">
        <f t="shared" si="113"/>
        <v>0.40563380281690131</v>
      </c>
      <c r="X820" s="74" t="str">
        <f t="shared" si="114"/>
        <v/>
      </c>
      <c r="Y820" s="74" t="str">
        <f t="shared" si="115"/>
        <v/>
      </c>
      <c r="Z820" s="78" t="s">
        <v>2579</v>
      </c>
    </row>
    <row r="821" spans="1:28" ht="120" x14ac:dyDescent="0.25">
      <c r="A821" s="71" t="str">
        <f>INDEX('Выгр Торг'!$A:$A,MATCH($B821,'Выгр Торг'!$B:$B,0))</f>
        <v>Боковые зеркала "АТП" в стиле Mercedes-Benz, с 2-м повторителем (механическая регулировка) для Лада Нива 4х4</v>
      </c>
      <c r="B821" s="88">
        <v>137937</v>
      </c>
      <c r="C821" s="72">
        <f>VLOOKUP($B821,'Выгр Торг'!$B:$P,C$1,0)</f>
        <v>69556</v>
      </c>
      <c r="D821" s="71" t="str">
        <f>VLOOKUP($B821,'Выгр Торг'!$B:$P,D$1,0)</f>
        <v>Боковые зеркала "АТП" в стиле Mercedes-Benz, с 2-м повторителем (механическая регулировка) для Лада Нива 4х4 (Без вежливой подсветки, Без обогрева, Без электроскладывания)</v>
      </c>
      <c r="E821" s="72" t="str">
        <f>VLOOKUP($B821,'Выгр Торг'!$B:$P,E$1,0)</f>
        <v>Y</v>
      </c>
      <c r="F821" s="72" t="str">
        <f>VLOOKUP($B821,'Выгр Торг'!$B:$P,F$1,0)</f>
        <v>1</v>
      </c>
      <c r="G821" s="36" t="s">
        <v>1382</v>
      </c>
      <c r="H821" s="33"/>
      <c r="I821" s="54" t="s">
        <v>2590</v>
      </c>
      <c r="J821" s="5" t="s">
        <v>3410</v>
      </c>
      <c r="K821" s="73">
        <f t="shared" si="109"/>
        <v>2800</v>
      </c>
      <c r="L821" s="14">
        <f>VLOOKUP(K821,Наценка!$A$1:$B$8,2,1)</f>
        <v>1.4</v>
      </c>
      <c r="M821" s="92">
        <f>Z821-100</f>
        <v>3890</v>
      </c>
      <c r="N821" s="57">
        <f t="shared" si="116"/>
        <v>3890</v>
      </c>
      <c r="O821" s="72">
        <f>VLOOKUP($B821,'Выгр Торг'!$B:$P,O$1,0)</f>
        <v>2800</v>
      </c>
      <c r="P821" s="72">
        <f>VLOOKUP($B821,'Выгр Торг'!$B:$P,P$1,0)</f>
        <v>3990</v>
      </c>
      <c r="Q821" s="42">
        <f t="shared" si="111"/>
        <v>0</v>
      </c>
      <c r="R821" s="42">
        <f t="shared" si="112"/>
        <v>100</v>
      </c>
      <c r="S821" s="85">
        <f t="shared" si="107"/>
        <v>3890</v>
      </c>
      <c r="T821" s="60">
        <f>IFERROR(VLOOKUP($B821,'Из ГУГЛа'!$B:$G,4,0)*U821+V821,VLOOKUP($B821,'Из ГУГЛа'!$B:$G,4,0))</f>
        <v>3990</v>
      </c>
      <c r="U821" s="15">
        <v>1</v>
      </c>
      <c r="V821" s="59"/>
      <c r="W821" s="74">
        <f t="shared" si="113"/>
        <v>0.38928571428571423</v>
      </c>
      <c r="X821" s="74">
        <f t="shared" si="114"/>
        <v>2.5062656641604009E-2</v>
      </c>
      <c r="Y821" s="74">
        <f t="shared" si="115"/>
        <v>0.42500000000000004</v>
      </c>
      <c r="Z821" s="79">
        <v>3990</v>
      </c>
      <c r="AB821" s="20" t="s">
        <v>2629</v>
      </c>
    </row>
    <row r="822" spans="1:28" ht="120" x14ac:dyDescent="0.25">
      <c r="A822" s="71" t="str">
        <f>INDEX('Выгр Торг'!$A:$A,MATCH($B822,'Выгр Торг'!$B:$B,0))</f>
        <v>Боковые зеркала "АТП" в стиле Mercedes-Benz, с 2-м повторителем (механическая регулировка) для Лада Нива 4х4</v>
      </c>
      <c r="B822" s="88">
        <v>137938</v>
      </c>
      <c r="C822" s="72">
        <f>VLOOKUP($B822,'Выгр Торг'!$B:$P,C$1,0)</f>
        <v>69557</v>
      </c>
      <c r="D822" s="71" t="str">
        <f>VLOOKUP($B822,'Выгр Торг'!$B:$P,D$1,0)</f>
        <v>Боковые зеркала "АТП" в стиле Mercedes-Benz, с 2-м повторителем (механическая регулировка) для Лада Нива 4х4 (Без вежливой подсветки, Без обогрева, С электроскладыванием)</v>
      </c>
      <c r="E822" s="72" t="str">
        <f>VLOOKUP($B822,'Выгр Торг'!$B:$P,E$1,0)</f>
        <v>Y</v>
      </c>
      <c r="F822" s="72" t="str">
        <f>VLOOKUP($B822,'Выгр Торг'!$B:$P,F$1,0)</f>
        <v>1</v>
      </c>
      <c r="G822" s="36" t="s">
        <v>1384</v>
      </c>
      <c r="H822" s="33"/>
      <c r="I822" s="54" t="s">
        <v>2590</v>
      </c>
      <c r="J822" s="5" t="s">
        <v>3410</v>
      </c>
      <c r="K822" s="73">
        <f t="shared" si="109"/>
        <v>3200</v>
      </c>
      <c r="L822" s="14">
        <f>VLOOKUP(K822,Наценка!$A$1:$B$8,2,1)</f>
        <v>1.4</v>
      </c>
      <c r="M822" s="83">
        <f t="shared" si="110"/>
        <v>4480</v>
      </c>
      <c r="N822" s="57">
        <f t="shared" si="116"/>
        <v>4490</v>
      </c>
      <c r="O822" s="72">
        <f>VLOOKUP($B822,'Выгр Торг'!$B:$P,O$1,0)</f>
        <v>3200</v>
      </c>
      <c r="P822" s="72">
        <f>VLOOKUP($B822,'Выгр Торг'!$B:$P,P$1,0)</f>
        <v>4590</v>
      </c>
      <c r="Q822" s="42">
        <f t="shared" si="111"/>
        <v>0</v>
      </c>
      <c r="R822" s="42">
        <f t="shared" si="112"/>
        <v>100</v>
      </c>
      <c r="S822" s="85">
        <f t="shared" si="107"/>
        <v>4490</v>
      </c>
      <c r="T822" s="60" t="str">
        <f>IFERROR(VLOOKUP($B822,'Из ГУГЛа'!$B:$G,4,0)*U822+V822,VLOOKUP($B822,'Из ГУГЛа'!$B:$G,4,0))</f>
        <v/>
      </c>
      <c r="U822" s="15">
        <v>1</v>
      </c>
      <c r="V822" s="59"/>
      <c r="W822" s="74">
        <f t="shared" si="113"/>
        <v>0.40312499999999996</v>
      </c>
      <c r="X822" s="74" t="str">
        <f t="shared" si="114"/>
        <v/>
      </c>
      <c r="Y822" s="74" t="str">
        <f t="shared" si="115"/>
        <v/>
      </c>
      <c r="Z822" s="78" t="s">
        <v>2579</v>
      </c>
    </row>
    <row r="823" spans="1:28" ht="120" x14ac:dyDescent="0.25">
      <c r="A823" s="71" t="str">
        <f>INDEX('Выгр Торг'!$A:$A,MATCH($B823,'Выгр Торг'!$B:$B,0))</f>
        <v>Боковые зеркала "АТП" в стиле Mercedes-Benz, с 2-м повторителем (механическая регулировка) для Лада Нива 4х4</v>
      </c>
      <c r="B823" s="88">
        <v>137939</v>
      </c>
      <c r="C823" s="72">
        <f>VLOOKUP($B823,'Выгр Торг'!$B:$P,C$1,0)</f>
        <v>69554</v>
      </c>
      <c r="D823" s="71" t="str">
        <f>VLOOKUP($B823,'Выгр Торг'!$B:$P,D$1,0)</f>
        <v>Боковые зеркала "АТП" в стиле Mercedes-Benz, с 2-м повторителем (механическая регулировка) для Лада Нива 4х4 (Без вежливой подсветки, С обогревом, Без электроскладывания)</v>
      </c>
      <c r="E823" s="72" t="str">
        <f>VLOOKUP($B823,'Выгр Торг'!$B:$P,E$1,0)</f>
        <v>Y</v>
      </c>
      <c r="F823" s="72" t="str">
        <f>VLOOKUP($B823,'Выгр Торг'!$B:$P,F$1,0)</f>
        <v>1</v>
      </c>
      <c r="G823" s="36" t="s">
        <v>1386</v>
      </c>
      <c r="H823" s="33"/>
      <c r="I823" s="54" t="s">
        <v>2590</v>
      </c>
      <c r="J823" s="5" t="s">
        <v>3410</v>
      </c>
      <c r="K823" s="73">
        <f t="shared" si="109"/>
        <v>2950</v>
      </c>
      <c r="L823" s="14">
        <f>VLOOKUP(K823,Наценка!$A$1:$B$8,2,1)</f>
        <v>1.4</v>
      </c>
      <c r="M823" s="92">
        <f>Z823-100</f>
        <v>4290</v>
      </c>
      <c r="N823" s="57">
        <f t="shared" si="116"/>
        <v>4290</v>
      </c>
      <c r="O823" s="72">
        <f>VLOOKUP($B823,'Выгр Торг'!$B:$P,O$1,0)</f>
        <v>2950</v>
      </c>
      <c r="P823" s="72">
        <f>VLOOKUP($B823,'Выгр Торг'!$B:$P,P$1,0)</f>
        <v>4390</v>
      </c>
      <c r="Q823" s="42">
        <f t="shared" si="111"/>
        <v>0</v>
      </c>
      <c r="R823" s="42">
        <f t="shared" si="112"/>
        <v>100</v>
      </c>
      <c r="S823" s="85">
        <f t="shared" si="107"/>
        <v>4290</v>
      </c>
      <c r="T823" s="60">
        <f>IFERROR(VLOOKUP($B823,'Из ГУГЛа'!$B:$G,4,0)*U823+V823,VLOOKUP($B823,'Из ГУГЛа'!$B:$G,4,0))</f>
        <v>4390</v>
      </c>
      <c r="U823" s="15">
        <v>1</v>
      </c>
      <c r="V823" s="59"/>
      <c r="W823" s="74">
        <f t="shared" si="113"/>
        <v>0.45423728813559316</v>
      </c>
      <c r="X823" s="74">
        <f t="shared" si="114"/>
        <v>2.2779043280182234E-2</v>
      </c>
      <c r="Y823" s="74">
        <f t="shared" si="115"/>
        <v>0.48813559322033906</v>
      </c>
      <c r="Z823" s="79">
        <v>4390</v>
      </c>
      <c r="AB823" s="20" t="s">
        <v>2630</v>
      </c>
    </row>
    <row r="824" spans="1:28" ht="120" x14ac:dyDescent="0.25">
      <c r="A824" s="71" t="str">
        <f>INDEX('Выгр Торг'!$A:$A,MATCH($B824,'Выгр Торг'!$B:$B,0))</f>
        <v>Боковые зеркала "АТП" в стиле Mercedes-Benz, с 2-м повторителем (механическая регулировка) для Лада Нива 4х4</v>
      </c>
      <c r="B824" s="88">
        <v>137940</v>
      </c>
      <c r="C824" s="72">
        <f>VLOOKUP($B824,'Выгр Торг'!$B:$P,C$1,0)</f>
        <v>69555</v>
      </c>
      <c r="D824" s="71" t="str">
        <f>VLOOKUP($B824,'Выгр Торг'!$B:$P,D$1,0)</f>
        <v>Боковые зеркала "АТП" в стиле Mercedes-Benz, с 2-м повторителем (механическая регулировка) для Лада Нива 4х4 (Без вежливой подсветки, С обогревом, С электроскладыванием)</v>
      </c>
      <c r="E824" s="72" t="str">
        <f>VLOOKUP($B824,'Выгр Торг'!$B:$P,E$1,0)</f>
        <v>Y</v>
      </c>
      <c r="F824" s="72" t="str">
        <f>VLOOKUP($B824,'Выгр Торг'!$B:$P,F$1,0)</f>
        <v>1</v>
      </c>
      <c r="G824" s="36" t="s">
        <v>1388</v>
      </c>
      <c r="H824" s="33"/>
      <c r="I824" s="54" t="s">
        <v>2590</v>
      </c>
      <c r="J824" s="5" t="s">
        <v>3410</v>
      </c>
      <c r="K824" s="73">
        <f t="shared" si="109"/>
        <v>3400</v>
      </c>
      <c r="L824" s="14">
        <f>VLOOKUP(K824,Наценка!$A$1:$B$8,2,1)</f>
        <v>1.4</v>
      </c>
      <c r="M824" s="83">
        <f t="shared" si="110"/>
        <v>4760</v>
      </c>
      <c r="N824" s="57">
        <f t="shared" si="116"/>
        <v>4790</v>
      </c>
      <c r="O824" s="72">
        <f>VLOOKUP($B824,'Выгр Торг'!$B:$P,O$1,0)</f>
        <v>3400</v>
      </c>
      <c r="P824" s="72">
        <f>VLOOKUP($B824,'Выгр Торг'!$B:$P,P$1,0)</f>
        <v>4890</v>
      </c>
      <c r="Q824" s="42">
        <f t="shared" si="111"/>
        <v>0</v>
      </c>
      <c r="R824" s="42">
        <f t="shared" si="112"/>
        <v>100</v>
      </c>
      <c r="S824" s="85">
        <f t="shared" si="107"/>
        <v>4790</v>
      </c>
      <c r="T824" s="60" t="str">
        <f>IFERROR(VLOOKUP($B824,'Из ГУГЛа'!$B:$G,4,0)*U824+V824,VLOOKUP($B824,'Из ГУГЛа'!$B:$G,4,0))</f>
        <v/>
      </c>
      <c r="U824" s="15">
        <v>1</v>
      </c>
      <c r="V824" s="59"/>
      <c r="W824" s="74">
        <f t="shared" si="113"/>
        <v>0.40882352941176481</v>
      </c>
      <c r="X824" s="74" t="str">
        <f t="shared" si="114"/>
        <v/>
      </c>
      <c r="Y824" s="74" t="str">
        <f t="shared" si="115"/>
        <v/>
      </c>
      <c r="Z824" s="78" t="s">
        <v>2579</v>
      </c>
    </row>
    <row r="825" spans="1:28" ht="120" x14ac:dyDescent="0.25">
      <c r="A825" s="71" t="str">
        <f>INDEX('Выгр Торг'!$A:$A,MATCH($B825,'Выгр Торг'!$B:$B,0))</f>
        <v>Боковые зеркала "АТП" в стиле Mercedes-Benz, с 2-м повторителем (механическая регулировка) для Лада Нива 4х4</v>
      </c>
      <c r="B825" s="88">
        <v>137941</v>
      </c>
      <c r="C825" s="72">
        <f>VLOOKUP($B825,'Выгр Торг'!$B:$P,C$1,0)</f>
        <v>69560</v>
      </c>
      <c r="D825" s="71" t="str">
        <f>VLOOKUP($B825,'Выгр Торг'!$B:$P,D$1,0)</f>
        <v>Боковые зеркала "АТП" в стиле Mercedes-Benz, с 2-м повторителем (механическая регулировка) для Лада Нива 4х4 (С вежливой подсветкой, Без обогрева, Без электроскладывания)</v>
      </c>
      <c r="E825" s="72" t="str">
        <f>VLOOKUP($B825,'Выгр Торг'!$B:$P,E$1,0)</f>
        <v>Y</v>
      </c>
      <c r="F825" s="72" t="str">
        <f>VLOOKUP($B825,'Выгр Торг'!$B:$P,F$1,0)</f>
        <v>1</v>
      </c>
      <c r="G825" s="36" t="s">
        <v>1383</v>
      </c>
      <c r="H825" s="33"/>
      <c r="I825" s="54" t="s">
        <v>2590</v>
      </c>
      <c r="J825" s="5" t="s">
        <v>3410</v>
      </c>
      <c r="K825" s="73">
        <f t="shared" si="109"/>
        <v>3000</v>
      </c>
      <c r="L825" s="14">
        <f>VLOOKUP(K825,Наценка!$A$1:$B$8,2,1)</f>
        <v>1.4</v>
      </c>
      <c r="M825" s="92">
        <f>Z825-100</f>
        <v>4490</v>
      </c>
      <c r="N825" s="57">
        <f t="shared" si="116"/>
        <v>4490</v>
      </c>
      <c r="O825" s="72">
        <f>VLOOKUP($B825,'Выгр Торг'!$B:$P,O$1,0)</f>
        <v>3000</v>
      </c>
      <c r="P825" s="72">
        <f>VLOOKUP($B825,'Выгр Торг'!$B:$P,P$1,0)</f>
        <v>4590</v>
      </c>
      <c r="Q825" s="42">
        <f t="shared" si="111"/>
        <v>0</v>
      </c>
      <c r="R825" s="42">
        <f t="shared" si="112"/>
        <v>100</v>
      </c>
      <c r="S825" s="85">
        <f t="shared" si="107"/>
        <v>4490</v>
      </c>
      <c r="T825" s="60">
        <f>IFERROR(VLOOKUP($B825,'Из ГУГЛа'!$B:$G,4,0)*U825+V825,VLOOKUP($B825,'Из ГУГЛа'!$B:$G,4,0))</f>
        <v>4590</v>
      </c>
      <c r="U825" s="15">
        <v>1</v>
      </c>
      <c r="V825" s="59">
        <v>600</v>
      </c>
      <c r="W825" s="74">
        <f t="shared" si="113"/>
        <v>0.49666666666666659</v>
      </c>
      <c r="X825" s="74">
        <f t="shared" si="114"/>
        <v>2.178649237472767E-2</v>
      </c>
      <c r="Y825" s="74">
        <f t="shared" si="115"/>
        <v>0.53</v>
      </c>
      <c r="Z825" s="79">
        <v>4590</v>
      </c>
      <c r="AB825" s="20" t="s">
        <v>2629</v>
      </c>
    </row>
    <row r="826" spans="1:28" ht="120" x14ac:dyDescent="0.25">
      <c r="A826" s="71" t="str">
        <f>INDEX('Выгр Торг'!$A:$A,MATCH($B826,'Выгр Торг'!$B:$B,0))</f>
        <v>Боковые зеркала "АТП" в стиле Mercedes-Benz, с 2-м повторителем (механическая регулировка) для Лада Нива 4х4</v>
      </c>
      <c r="B826" s="88">
        <v>137942</v>
      </c>
      <c r="C826" s="72">
        <f>VLOOKUP($B826,'Выгр Торг'!$B:$P,C$1,0)</f>
        <v>69561</v>
      </c>
      <c r="D826" s="71" t="str">
        <f>VLOOKUP($B826,'Выгр Торг'!$B:$P,D$1,0)</f>
        <v>Боковые зеркала "АТП" в стиле Mercedes-Benz, с 2-м повторителем (механическая регулировка) для Лада Нива 4х4 (С вежливой подсветкой, Без обогрева, С электроскладыванием)</v>
      </c>
      <c r="E826" s="72" t="str">
        <f>VLOOKUP($B826,'Выгр Торг'!$B:$P,E$1,0)</f>
        <v>Y</v>
      </c>
      <c r="F826" s="72" t="str">
        <f>VLOOKUP($B826,'Выгр Торг'!$B:$P,F$1,0)</f>
        <v>1</v>
      </c>
      <c r="G826" s="36" t="s">
        <v>1385</v>
      </c>
      <c r="H826" s="33"/>
      <c r="I826" s="54" t="s">
        <v>2590</v>
      </c>
      <c r="J826" s="5" t="s">
        <v>3410</v>
      </c>
      <c r="K826" s="73">
        <f t="shared" si="109"/>
        <v>3400</v>
      </c>
      <c r="L826" s="14">
        <f>VLOOKUP(K826,Наценка!$A$1:$B$8,2,1)</f>
        <v>1.4</v>
      </c>
      <c r="M826" s="83">
        <f t="shared" si="110"/>
        <v>4760</v>
      </c>
      <c r="N826" s="57">
        <f t="shared" si="116"/>
        <v>4790</v>
      </c>
      <c r="O826" s="72">
        <f>VLOOKUP($B826,'Выгр Торг'!$B:$P,O$1,0)</f>
        <v>3400</v>
      </c>
      <c r="P826" s="72">
        <f>VLOOKUP($B826,'Выгр Торг'!$B:$P,P$1,0)</f>
        <v>4890</v>
      </c>
      <c r="Q826" s="42">
        <f t="shared" si="111"/>
        <v>0</v>
      </c>
      <c r="R826" s="42">
        <f t="shared" si="112"/>
        <v>100</v>
      </c>
      <c r="S826" s="85">
        <f t="shared" si="107"/>
        <v>4790</v>
      </c>
      <c r="T826" s="60" t="str">
        <f>IFERROR(VLOOKUP($B826,'Из ГУГЛа'!$B:$G,4,0)*U826+V826,VLOOKUP($B826,'Из ГУГЛа'!$B:$G,4,0))</f>
        <v/>
      </c>
      <c r="U826" s="15">
        <v>1</v>
      </c>
      <c r="V826" s="59"/>
      <c r="W826" s="74">
        <f t="shared" si="113"/>
        <v>0.40882352941176481</v>
      </c>
      <c r="X826" s="74" t="str">
        <f t="shared" si="114"/>
        <v/>
      </c>
      <c r="Y826" s="74" t="str">
        <f t="shared" si="115"/>
        <v/>
      </c>
      <c r="Z826" s="78" t="s">
        <v>2579</v>
      </c>
    </row>
    <row r="827" spans="1:28" ht="120" x14ac:dyDescent="0.25">
      <c r="A827" s="71" t="str">
        <f>INDEX('Выгр Торг'!$A:$A,MATCH($B827,'Выгр Торг'!$B:$B,0))</f>
        <v>Боковые зеркала "АТП" в стиле Mercedes-Benz, с 2-м повторителем (механическая регулировка) для Лада Нива 4х4</v>
      </c>
      <c r="B827" s="88">
        <v>137943</v>
      </c>
      <c r="C827" s="72">
        <f>VLOOKUP($B827,'Выгр Торг'!$B:$P,C$1,0)</f>
        <v>69558</v>
      </c>
      <c r="D827" s="71" t="str">
        <f>VLOOKUP($B827,'Выгр Торг'!$B:$P,D$1,0)</f>
        <v>Боковые зеркала "АТП" в стиле Mercedes-Benz, с 2-м повторителем (механическая регулировка) для Лада Нива 4х4 (С вежливой подсветкой, С обогревом, Без электроскладывания)</v>
      </c>
      <c r="E827" s="72" t="str">
        <f>VLOOKUP($B827,'Выгр Торг'!$B:$P,E$1,0)</f>
        <v>Y</v>
      </c>
      <c r="F827" s="72" t="str">
        <f>VLOOKUP($B827,'Выгр Торг'!$B:$P,F$1,0)</f>
        <v>1</v>
      </c>
      <c r="G827" s="36" t="s">
        <v>1387</v>
      </c>
      <c r="H827" s="33"/>
      <c r="I827" s="54" t="s">
        <v>2590</v>
      </c>
      <c r="J827" s="5" t="s">
        <v>3410</v>
      </c>
      <c r="K827" s="73">
        <f t="shared" si="109"/>
        <v>3150</v>
      </c>
      <c r="L827" s="14">
        <f>VLOOKUP(K827,Наценка!$A$1:$B$8,2,1)</f>
        <v>1.4</v>
      </c>
      <c r="M827" s="92">
        <f>Z827-100</f>
        <v>4890</v>
      </c>
      <c r="N827" s="57">
        <f t="shared" si="116"/>
        <v>4890</v>
      </c>
      <c r="O827" s="72">
        <f>VLOOKUP($B827,'Выгр Торг'!$B:$P,O$1,0)</f>
        <v>3150</v>
      </c>
      <c r="P827" s="72">
        <f>VLOOKUP($B827,'Выгр Торг'!$B:$P,P$1,0)</f>
        <v>4990</v>
      </c>
      <c r="Q827" s="42">
        <f t="shared" si="111"/>
        <v>0</v>
      </c>
      <c r="R827" s="42">
        <f t="shared" si="112"/>
        <v>100</v>
      </c>
      <c r="S827" s="85">
        <f t="shared" si="107"/>
        <v>4890</v>
      </c>
      <c r="T827" s="60">
        <f>IFERROR(VLOOKUP($B827,'Из ГУГЛа'!$B:$G,4,0)*U827+V827,VLOOKUP($B827,'Из ГУГЛа'!$B:$G,4,0))</f>
        <v>4990</v>
      </c>
      <c r="U827" s="15">
        <v>1</v>
      </c>
      <c r="V827" s="59">
        <v>600</v>
      </c>
      <c r="W827" s="74">
        <f t="shared" si="113"/>
        <v>0.55238095238095242</v>
      </c>
      <c r="X827" s="74">
        <f t="shared" si="114"/>
        <v>2.004008016032064E-2</v>
      </c>
      <c r="Y827" s="74">
        <f t="shared" si="115"/>
        <v>0.58412698412698405</v>
      </c>
      <c r="Z827" s="79">
        <v>4990</v>
      </c>
      <c r="AB827" s="20" t="s">
        <v>2630</v>
      </c>
    </row>
    <row r="828" spans="1:28" ht="120" x14ac:dyDescent="0.25">
      <c r="A828" s="71" t="str">
        <f>INDEX('Выгр Торг'!$A:$A,MATCH($B828,'Выгр Торг'!$B:$B,0))</f>
        <v>Боковые зеркала "АТП" в стиле Mercedes-Benz, с 2-м повторителем (механическая регулировка) для Лада Нива 4х4</v>
      </c>
      <c r="B828" s="88">
        <v>137944</v>
      </c>
      <c r="C828" s="72">
        <f>VLOOKUP($B828,'Выгр Торг'!$B:$P,C$1,0)</f>
        <v>69559</v>
      </c>
      <c r="D828" s="71" t="str">
        <f>VLOOKUP($B828,'Выгр Торг'!$B:$P,D$1,0)</f>
        <v>Боковые зеркала "АТП" в стиле Mercedes-Benz, с 2-м повторителем (механическая регулировка) для Лада Нива 4х4 (С вежливой подсветкой, С обогревом, С электроскладыванием)</v>
      </c>
      <c r="E828" s="72" t="str">
        <f>VLOOKUP($B828,'Выгр Торг'!$B:$P,E$1,0)</f>
        <v>Y</v>
      </c>
      <c r="F828" s="72" t="str">
        <f>VLOOKUP($B828,'Выгр Торг'!$B:$P,F$1,0)</f>
        <v>1</v>
      </c>
      <c r="G828" s="36" t="s">
        <v>1389</v>
      </c>
      <c r="H828" s="33"/>
      <c r="I828" s="54" t="s">
        <v>2590</v>
      </c>
      <c r="J828" s="5" t="s">
        <v>3410</v>
      </c>
      <c r="K828" s="73">
        <f t="shared" si="109"/>
        <v>3600</v>
      </c>
      <c r="L828" s="14">
        <f>VLOOKUP(K828,Наценка!$A$1:$B$8,2,1)</f>
        <v>1.4</v>
      </c>
      <c r="M828" s="83">
        <f t="shared" si="110"/>
        <v>5040</v>
      </c>
      <c r="N828" s="57">
        <f t="shared" si="116"/>
        <v>5090</v>
      </c>
      <c r="O828" s="72">
        <f>VLOOKUP($B828,'Выгр Торг'!$B:$P,O$1,0)</f>
        <v>3600</v>
      </c>
      <c r="P828" s="72">
        <f>VLOOKUP($B828,'Выгр Торг'!$B:$P,P$1,0)</f>
        <v>5190</v>
      </c>
      <c r="Q828" s="42">
        <f t="shared" si="111"/>
        <v>0</v>
      </c>
      <c r="R828" s="42">
        <f t="shared" si="112"/>
        <v>100</v>
      </c>
      <c r="S828" s="85">
        <f t="shared" si="107"/>
        <v>5090</v>
      </c>
      <c r="T828" s="60" t="str">
        <f>IFERROR(VLOOKUP($B828,'Из ГУГЛа'!$B:$G,4,0)*U828+V828,VLOOKUP($B828,'Из ГУГЛа'!$B:$G,4,0))</f>
        <v/>
      </c>
      <c r="U828" s="15">
        <v>1</v>
      </c>
      <c r="V828" s="59"/>
      <c r="W828" s="74">
        <f t="shared" si="113"/>
        <v>0.41388888888888897</v>
      </c>
      <c r="X828" s="74" t="str">
        <f t="shared" si="114"/>
        <v/>
      </c>
      <c r="Y828" s="74" t="str">
        <f t="shared" si="115"/>
        <v/>
      </c>
      <c r="Z828" s="78" t="s">
        <v>2579</v>
      </c>
    </row>
    <row r="829" spans="1:28" ht="90" x14ac:dyDescent="0.25">
      <c r="A829" s="71" t="str">
        <f>INDEX('Выгр Торг'!$A:$A,MATCH($B829,'Выгр Торг'!$B:$B,0))</f>
        <v>Боковые зеркала "АТП" в стиле Mercedes-Benz, с 2-м повторителем (электрорегулировка, обогрев) для ВАЗ 2104, 2105, 2107</v>
      </c>
      <c r="B829" s="88">
        <v>137952</v>
      </c>
      <c r="C829" s="72">
        <f>VLOOKUP($B829,'Выгр Торг'!$B:$P,C$1,0)</f>
        <v>104587</v>
      </c>
      <c r="D829" s="71" t="str">
        <f>VLOOKUP($B829,'Выгр Торг'!$B:$P,D$1,0)</f>
        <v>Боковые зеркала "АТП" в стиле Mercedes-Benz, с 2-м повторителем (электрорегулировка, обогрев) для ВАЗ 2104, 2105, 2107 (Без вежливой подсветки, Без электроскладывания)</v>
      </c>
      <c r="E829" s="72" t="str">
        <f>VLOOKUP($B829,'Выгр Торг'!$B:$P,E$1,0)</f>
        <v>Y</v>
      </c>
      <c r="F829" s="72" t="str">
        <f>VLOOKUP($B829,'Выгр Торг'!$B:$P,F$1,0)</f>
        <v>1</v>
      </c>
      <c r="G829" s="36" t="s">
        <v>1378</v>
      </c>
      <c r="H829" s="33"/>
      <c r="I829" s="54" t="s">
        <v>2590</v>
      </c>
      <c r="J829" s="5" t="s">
        <v>3410</v>
      </c>
      <c r="K829" s="73">
        <f t="shared" si="109"/>
        <v>3100</v>
      </c>
      <c r="L829" s="14">
        <f>VLOOKUP(K829,Наценка!$A$1:$B$8,2,1)</f>
        <v>1.4</v>
      </c>
      <c r="M829" s="92">
        <f>Z829-100</f>
        <v>4890</v>
      </c>
      <c r="N829" s="57">
        <f t="shared" si="116"/>
        <v>4890</v>
      </c>
      <c r="O829" s="72">
        <f>VLOOKUP($B829,'Выгр Торг'!$B:$P,O$1,0)</f>
        <v>3100</v>
      </c>
      <c r="P829" s="72">
        <f>VLOOKUP($B829,'Выгр Торг'!$B:$P,P$1,0)</f>
        <v>4990</v>
      </c>
      <c r="Q829" s="42">
        <f t="shared" si="111"/>
        <v>0</v>
      </c>
      <c r="R829" s="42">
        <f t="shared" si="112"/>
        <v>100</v>
      </c>
      <c r="S829" s="85">
        <f t="shared" si="107"/>
        <v>4890</v>
      </c>
      <c r="T829" s="60">
        <f>IFERROR(VLOOKUP($B829,'Из ГУГЛа'!$B:$G,4,0)*U829+V829,VLOOKUP($B829,'Из ГУГЛа'!$B:$G,4,0))</f>
        <v>4990</v>
      </c>
      <c r="U829" s="15">
        <v>1</v>
      </c>
      <c r="V829" s="59"/>
      <c r="W829" s="74">
        <f t="shared" si="113"/>
        <v>0.57741935483870965</v>
      </c>
      <c r="X829" s="74">
        <f t="shared" si="114"/>
        <v>2.004008016032064E-2</v>
      </c>
      <c r="Y829" s="74">
        <f t="shared" si="115"/>
        <v>0.60967741935483866</v>
      </c>
      <c r="Z829" s="79">
        <v>4990</v>
      </c>
      <c r="AB829" s="20" t="s">
        <v>2612</v>
      </c>
    </row>
    <row r="830" spans="1:28" ht="90" x14ac:dyDescent="0.25">
      <c r="A830" s="71" t="str">
        <f>INDEX('Выгр Торг'!$A:$A,MATCH($B830,'Выгр Торг'!$B:$B,0))</f>
        <v>Боковые зеркала "АТП" в стиле Mercedes-Benz, с 2-м повторителем (электрорегулировка, обогрев) для ВАЗ 2104, 2105, 2107</v>
      </c>
      <c r="B830" s="88">
        <v>137953</v>
      </c>
      <c r="C830" s="72">
        <f>VLOOKUP($B830,'Выгр Торг'!$B:$P,C$1,0)</f>
        <v>104588</v>
      </c>
      <c r="D830" s="71" t="str">
        <f>VLOOKUP($B830,'Выгр Торг'!$B:$P,D$1,0)</f>
        <v>Боковые зеркала "АТП" в стиле Mercedes-Benz, с 2-м повторителем (электрорегулировка, обогрев) для ВАЗ 2104, 2105, 2107 (Без вежливой подсветки, С электроскладыванием)</v>
      </c>
      <c r="E830" s="72" t="str">
        <f>VLOOKUP($B830,'Выгр Торг'!$B:$P,E$1,0)</f>
        <v>Y</v>
      </c>
      <c r="F830" s="72" t="str">
        <f>VLOOKUP($B830,'Выгр Торг'!$B:$P,F$1,0)</f>
        <v>1</v>
      </c>
      <c r="G830" s="36" t="s">
        <v>1380</v>
      </c>
      <c r="H830" s="33"/>
      <c r="I830" s="54" t="s">
        <v>2590</v>
      </c>
      <c r="J830" s="5" t="s">
        <v>3410</v>
      </c>
      <c r="K830" s="73">
        <f t="shared" si="109"/>
        <v>3900</v>
      </c>
      <c r="L830" s="14">
        <f>VLOOKUP(K830,Наценка!$A$1:$B$8,2,1)</f>
        <v>1.4</v>
      </c>
      <c r="M830" s="83">
        <f t="shared" si="110"/>
        <v>5460</v>
      </c>
      <c r="N830" s="57">
        <f t="shared" si="116"/>
        <v>5490</v>
      </c>
      <c r="O830" s="72">
        <f>VLOOKUP($B830,'Выгр Торг'!$B:$P,O$1,0)</f>
        <v>3900</v>
      </c>
      <c r="P830" s="72">
        <f>VLOOKUP($B830,'Выгр Торг'!$B:$P,P$1,0)</f>
        <v>5590</v>
      </c>
      <c r="Q830" s="42">
        <f t="shared" si="111"/>
        <v>0</v>
      </c>
      <c r="R830" s="42">
        <f t="shared" si="112"/>
        <v>100</v>
      </c>
      <c r="S830" s="85">
        <f t="shared" si="107"/>
        <v>5490</v>
      </c>
      <c r="T830" s="60" t="str">
        <f>IFERROR(VLOOKUP($B830,'Из ГУГЛа'!$B:$G,4,0)*U830+V830,VLOOKUP($B830,'Из ГУГЛа'!$B:$G,4,0))</f>
        <v/>
      </c>
      <c r="U830" s="15">
        <v>1</v>
      </c>
      <c r="V830" s="59"/>
      <c r="W830" s="74">
        <f t="shared" si="113"/>
        <v>0.4076923076923078</v>
      </c>
      <c r="X830" s="74" t="str">
        <f t="shared" si="114"/>
        <v/>
      </c>
      <c r="Y830" s="74" t="str">
        <f t="shared" si="115"/>
        <v/>
      </c>
      <c r="Z830" s="78" t="s">
        <v>2579</v>
      </c>
    </row>
    <row r="831" spans="1:28" ht="90" x14ac:dyDescent="0.25">
      <c r="A831" s="71" t="str">
        <f>INDEX('Выгр Торг'!$A:$A,MATCH($B831,'Выгр Торг'!$B:$B,0))</f>
        <v>Боковые зеркала "АТП" в стиле Mercedes-Benz, с 2-м повторителем (электрорегулировка, обогрев) для ВАЗ 2104, 2105, 2107</v>
      </c>
      <c r="B831" s="88">
        <v>137954</v>
      </c>
      <c r="C831" s="72">
        <f>VLOOKUP($B831,'Выгр Торг'!$B:$P,C$1,0)</f>
        <v>104589</v>
      </c>
      <c r="D831" s="71" t="str">
        <f>VLOOKUP($B831,'Выгр Торг'!$B:$P,D$1,0)</f>
        <v>Боковые зеркала "АТП" в стиле Mercedes-Benz, с 2-м повторителем (электрорегулировка, обогрев) для ВАЗ 2104, 2105, 2107 (С вежливой подсветкой, Без электроскладывания)</v>
      </c>
      <c r="E831" s="72" t="str">
        <f>VLOOKUP($B831,'Выгр Торг'!$B:$P,E$1,0)</f>
        <v>Y</v>
      </c>
      <c r="F831" s="72" t="str">
        <f>VLOOKUP($B831,'Выгр Торг'!$B:$P,F$1,0)</f>
        <v>1</v>
      </c>
      <c r="G831" s="36" t="s">
        <v>1379</v>
      </c>
      <c r="H831" s="33"/>
      <c r="I831" s="54" t="s">
        <v>2590</v>
      </c>
      <c r="J831" s="5" t="s">
        <v>3410</v>
      </c>
      <c r="K831" s="73">
        <f t="shared" si="109"/>
        <v>3200</v>
      </c>
      <c r="L831" s="14">
        <f>VLOOKUP(K831,Наценка!$A$1:$B$8,2,1)</f>
        <v>1.4</v>
      </c>
      <c r="M831" s="92">
        <f>Z831-100</f>
        <v>5490</v>
      </c>
      <c r="N831" s="57">
        <f t="shared" si="116"/>
        <v>5490</v>
      </c>
      <c r="O831" s="72">
        <f>VLOOKUP($B831,'Выгр Торг'!$B:$P,O$1,0)</f>
        <v>3200</v>
      </c>
      <c r="P831" s="72">
        <f>VLOOKUP($B831,'Выгр Торг'!$B:$P,P$1,0)</f>
        <v>5590</v>
      </c>
      <c r="Q831" s="42">
        <f t="shared" si="111"/>
        <v>0</v>
      </c>
      <c r="R831" s="42">
        <f t="shared" si="112"/>
        <v>100</v>
      </c>
      <c r="S831" s="85">
        <f t="shared" si="107"/>
        <v>5490</v>
      </c>
      <c r="T831" s="60">
        <f>IFERROR(VLOOKUP($B831,'Из ГУГЛа'!$B:$G,4,0)*U831+V831,VLOOKUP($B831,'Из ГУГЛа'!$B:$G,4,0))</f>
        <v>5590</v>
      </c>
      <c r="U831" s="15">
        <v>1</v>
      </c>
      <c r="V831" s="59">
        <v>600</v>
      </c>
      <c r="W831" s="74">
        <f t="shared" si="113"/>
        <v>0.71562499999999996</v>
      </c>
      <c r="X831" s="74">
        <f t="shared" si="114"/>
        <v>1.7889087656529516E-2</v>
      </c>
      <c r="Y831" s="74">
        <f t="shared" si="115"/>
        <v>0.74687499999999996</v>
      </c>
      <c r="Z831" s="79">
        <v>5590</v>
      </c>
      <c r="AB831" s="20" t="s">
        <v>2612</v>
      </c>
    </row>
    <row r="832" spans="1:28" ht="90" x14ac:dyDescent="0.25">
      <c r="A832" s="71" t="str">
        <f>INDEX('Выгр Торг'!$A:$A,MATCH($B832,'Выгр Торг'!$B:$B,0))</f>
        <v>Боковые зеркала "АТП" в стиле Mercedes-Benz, с 2-м повторителем (электрорегулировка, обогрев) для ВАЗ 2104, 2105, 2107</v>
      </c>
      <c r="B832" s="88">
        <v>137955</v>
      </c>
      <c r="C832" s="72">
        <f>VLOOKUP($B832,'Выгр Торг'!$B:$P,C$1,0)</f>
        <v>104590</v>
      </c>
      <c r="D832" s="71" t="str">
        <f>VLOOKUP($B832,'Выгр Торг'!$B:$P,D$1,0)</f>
        <v>Боковые зеркала "АТП" в стиле Mercedes-Benz, с 2-м повторителем (электрорегулировка, обогрев) для ВАЗ 2104, 2105, 2107 (С вежливой подсветкой, С электроскладыванием)</v>
      </c>
      <c r="E832" s="72" t="str">
        <f>VLOOKUP($B832,'Выгр Торг'!$B:$P,E$1,0)</f>
        <v>Y</v>
      </c>
      <c r="F832" s="72" t="str">
        <f>VLOOKUP($B832,'Выгр Торг'!$B:$P,F$1,0)</f>
        <v>1</v>
      </c>
      <c r="G832" s="36" t="s">
        <v>1381</v>
      </c>
      <c r="H832" s="33"/>
      <c r="I832" s="54" t="s">
        <v>2590</v>
      </c>
      <c r="J832" s="5" t="s">
        <v>3410</v>
      </c>
      <c r="K832" s="73">
        <f t="shared" si="109"/>
        <v>4100</v>
      </c>
      <c r="L832" s="14">
        <f>VLOOKUP(K832,Наценка!$A$1:$B$8,2,1)</f>
        <v>1.4</v>
      </c>
      <c r="M832" s="83">
        <f t="shared" si="110"/>
        <v>5740</v>
      </c>
      <c r="N832" s="57">
        <f t="shared" si="116"/>
        <v>5790</v>
      </c>
      <c r="O832" s="72">
        <f>VLOOKUP($B832,'Выгр Торг'!$B:$P,O$1,0)</f>
        <v>4100</v>
      </c>
      <c r="P832" s="72">
        <f>VLOOKUP($B832,'Выгр Торг'!$B:$P,P$1,0)</f>
        <v>5990</v>
      </c>
      <c r="Q832" s="42">
        <f t="shared" si="111"/>
        <v>0</v>
      </c>
      <c r="R832" s="42">
        <f t="shared" si="112"/>
        <v>200</v>
      </c>
      <c r="S832" s="85">
        <f t="shared" si="107"/>
        <v>5790</v>
      </c>
      <c r="T832" s="60" t="str">
        <f>IFERROR(VLOOKUP($B832,'Из ГУГЛа'!$B:$G,4,0)*U832+V832,VLOOKUP($B832,'Из ГУГЛа'!$B:$G,4,0))</f>
        <v/>
      </c>
      <c r="U832" s="15">
        <v>1</v>
      </c>
      <c r="V832" s="59"/>
      <c r="W832" s="74">
        <f t="shared" si="113"/>
        <v>0.41219512195121943</v>
      </c>
      <c r="X832" s="74" t="str">
        <f t="shared" si="114"/>
        <v/>
      </c>
      <c r="Y832" s="74" t="str">
        <f t="shared" si="115"/>
        <v/>
      </c>
      <c r="Z832" s="78" t="s">
        <v>2579</v>
      </c>
    </row>
    <row r="833" spans="1:28" ht="105" x14ac:dyDescent="0.25">
      <c r="A833" s="71" t="str">
        <f>INDEX('Выгр Торг'!$A:$A,MATCH($B833,'Выгр Торг'!$B:$B,0))</f>
        <v>Боковые зеркала "АТП" в стиле Mercedes-Benz, с 2-м повторителем (электрорегулировка, обогрев) для ВАЗ 2108-21099, 2113-2115</v>
      </c>
      <c r="B833" s="88">
        <v>137957</v>
      </c>
      <c r="C833" s="72">
        <f>VLOOKUP($B833,'Выгр Торг'!$B:$P,C$1,0)</f>
        <v>71154</v>
      </c>
      <c r="D833" s="71" t="str">
        <f>VLOOKUP($B833,'Выгр Торг'!$B:$P,D$1,0)</f>
        <v>Боковые зеркала "АТП" в стиле Mercedes-Benz, с 2-м повторителем (электрорегулировка, обогрев) для ВАЗ 2108-21099, 2113-2115 (Без вежливой подсветки, Без электроскладывания)</v>
      </c>
      <c r="E833" s="72" t="str">
        <f>VLOOKUP($B833,'Выгр Торг'!$B:$P,E$1,0)</f>
        <v>Y</v>
      </c>
      <c r="F833" s="72" t="str">
        <f>VLOOKUP($B833,'Выгр Торг'!$B:$P,F$1,0)</f>
        <v>1</v>
      </c>
      <c r="G833" s="36" t="s">
        <v>1374</v>
      </c>
      <c r="H833" s="33"/>
      <c r="I833" s="54" t="s">
        <v>2590</v>
      </c>
      <c r="J833" s="5" t="s">
        <v>3410</v>
      </c>
      <c r="K833" s="73">
        <f t="shared" si="109"/>
        <v>3300</v>
      </c>
      <c r="L833" s="14">
        <f>VLOOKUP(K833,Наценка!$A$1:$B$8,2,1)</f>
        <v>1.4</v>
      </c>
      <c r="M833" s="92">
        <f>Z833-100</f>
        <v>5090</v>
      </c>
      <c r="N833" s="57">
        <f t="shared" si="116"/>
        <v>5090</v>
      </c>
      <c r="O833" s="72">
        <f>VLOOKUP($B833,'Выгр Торг'!$B:$P,O$1,0)</f>
        <v>3300</v>
      </c>
      <c r="P833" s="72">
        <f>VLOOKUP($B833,'Выгр Торг'!$B:$P,P$1,0)</f>
        <v>5190</v>
      </c>
      <c r="Q833" s="42">
        <f t="shared" si="111"/>
        <v>0</v>
      </c>
      <c r="R833" s="42">
        <f t="shared" si="112"/>
        <v>100</v>
      </c>
      <c r="S833" s="85">
        <f t="shared" si="107"/>
        <v>5090</v>
      </c>
      <c r="T833" s="60">
        <f>IFERROR(VLOOKUP($B833,'Из ГУГЛа'!$B:$G,4,0)*U833+V833,VLOOKUP($B833,'Из ГУГЛа'!$B:$G,4,0))</f>
        <v>5190</v>
      </c>
      <c r="U833" s="15">
        <v>1</v>
      </c>
      <c r="V833" s="59"/>
      <c r="W833" s="74">
        <f t="shared" si="113"/>
        <v>0.54242424242424248</v>
      </c>
      <c r="X833" s="74">
        <f t="shared" si="114"/>
        <v>1.9267822736030827E-2</v>
      </c>
      <c r="Y833" s="74">
        <f t="shared" si="115"/>
        <v>0.57272727272727275</v>
      </c>
      <c r="Z833" s="79">
        <v>5190</v>
      </c>
      <c r="AB833" s="20" t="s">
        <v>2625</v>
      </c>
    </row>
    <row r="834" spans="1:28" ht="105" x14ac:dyDescent="0.25">
      <c r="A834" s="71" t="str">
        <f>INDEX('Выгр Торг'!$A:$A,MATCH($B834,'Выгр Торг'!$B:$B,0))</f>
        <v>Боковые зеркала "АТП" в стиле Mercedes-Benz, с 2-м повторителем (электрорегулировка, обогрев) для ВАЗ 2108-21099, 2113-2115</v>
      </c>
      <c r="B834" s="88">
        <v>137958</v>
      </c>
      <c r="C834" s="72">
        <f>VLOOKUP($B834,'Выгр Торг'!$B:$P,C$1,0)</f>
        <v>71155</v>
      </c>
      <c r="D834" s="71" t="str">
        <f>VLOOKUP($B834,'Выгр Торг'!$B:$P,D$1,0)</f>
        <v>Боковые зеркала "АТП" в стиле Mercedes-Benz, с 2-м повторителем (электрорегулировка, обогрев) для ВАЗ 2108-21099, 2113-2115 (Без вежливой подсветки, С электроскладыванием)</v>
      </c>
      <c r="E834" s="72" t="str">
        <f>VLOOKUP($B834,'Выгр Торг'!$B:$P,E$1,0)</f>
        <v>Y</v>
      </c>
      <c r="F834" s="72" t="str">
        <f>VLOOKUP($B834,'Выгр Торг'!$B:$P,F$1,0)</f>
        <v>1</v>
      </c>
      <c r="G834" s="36" t="s">
        <v>1376</v>
      </c>
      <c r="H834" s="33"/>
      <c r="I834" s="54" t="s">
        <v>2590</v>
      </c>
      <c r="J834" s="5" t="s">
        <v>3410</v>
      </c>
      <c r="K834" s="73">
        <f t="shared" si="109"/>
        <v>4200</v>
      </c>
      <c r="L834" s="14">
        <f>VLOOKUP(K834,Наценка!$A$1:$B$8,2,1)</f>
        <v>1.4</v>
      </c>
      <c r="M834" s="83">
        <f t="shared" si="110"/>
        <v>5880</v>
      </c>
      <c r="N834" s="57">
        <f t="shared" si="116"/>
        <v>5890</v>
      </c>
      <c r="O834" s="72">
        <f>VLOOKUP($B834,'Выгр Торг'!$B:$P,O$1,0)</f>
        <v>4200</v>
      </c>
      <c r="P834" s="72">
        <f>VLOOKUP($B834,'Выгр Торг'!$B:$P,P$1,0)</f>
        <v>6090</v>
      </c>
      <c r="Q834" s="42">
        <f t="shared" si="111"/>
        <v>0</v>
      </c>
      <c r="R834" s="42">
        <f t="shared" si="112"/>
        <v>200</v>
      </c>
      <c r="S834" s="85">
        <f t="shared" si="107"/>
        <v>5890</v>
      </c>
      <c r="T834" s="60" t="str">
        <f>IFERROR(VLOOKUP($B834,'Из ГУГЛа'!$B:$G,4,0)*U834+V834,VLOOKUP($B834,'Из ГУГЛа'!$B:$G,4,0))</f>
        <v/>
      </c>
      <c r="U834" s="15">
        <v>1</v>
      </c>
      <c r="V834" s="59"/>
      <c r="W834" s="74">
        <f t="shared" si="113"/>
        <v>0.40238095238095228</v>
      </c>
      <c r="X834" s="74" t="str">
        <f t="shared" si="114"/>
        <v/>
      </c>
      <c r="Y834" s="74" t="str">
        <f t="shared" si="115"/>
        <v/>
      </c>
      <c r="Z834" s="78" t="s">
        <v>2579</v>
      </c>
    </row>
    <row r="835" spans="1:28" ht="105" x14ac:dyDescent="0.25">
      <c r="A835" s="71" t="str">
        <f>INDEX('Выгр Торг'!$A:$A,MATCH($B835,'Выгр Торг'!$B:$B,0))</f>
        <v>Боковые зеркала "АТП" в стиле Mercedes-Benz, с 2-м повторителем (электрорегулировка, обогрев) для ВАЗ 2108-21099, 2113-2115</v>
      </c>
      <c r="B835" s="88">
        <v>137959</v>
      </c>
      <c r="C835" s="72">
        <f>VLOOKUP($B835,'Выгр Торг'!$B:$P,C$1,0)</f>
        <v>71156</v>
      </c>
      <c r="D835" s="71" t="str">
        <f>VLOOKUP($B835,'Выгр Торг'!$B:$P,D$1,0)</f>
        <v>Боковые зеркала "АТП" в стиле Mercedes-Benz, с 2-м повторителем (электрорегулировка, обогрев) для ВАЗ 2108-21099, 2113-2115 (С вежливой подсветкой, Без электроскладывания)</v>
      </c>
      <c r="E835" s="72" t="str">
        <f>VLOOKUP($B835,'Выгр Торг'!$B:$P,E$1,0)</f>
        <v>Y</v>
      </c>
      <c r="F835" s="72" t="str">
        <f>VLOOKUP($B835,'Выгр Торг'!$B:$P,F$1,0)</f>
        <v>1</v>
      </c>
      <c r="G835" s="36" t="s">
        <v>1375</v>
      </c>
      <c r="H835" s="33"/>
      <c r="I835" s="54" t="s">
        <v>2590</v>
      </c>
      <c r="J835" s="5" t="s">
        <v>3410</v>
      </c>
      <c r="K835" s="73">
        <f t="shared" si="109"/>
        <v>3400</v>
      </c>
      <c r="L835" s="14">
        <f>VLOOKUP(K835,Наценка!$A$1:$B$8,2,1)</f>
        <v>1.4</v>
      </c>
      <c r="M835" s="92">
        <f>Z835-100</f>
        <v>5690</v>
      </c>
      <c r="N835" s="57">
        <f t="shared" si="116"/>
        <v>5690</v>
      </c>
      <c r="O835" s="72">
        <f>VLOOKUP($B835,'Выгр Торг'!$B:$P,O$1,0)</f>
        <v>3400</v>
      </c>
      <c r="P835" s="72">
        <f>VLOOKUP($B835,'Выгр Торг'!$B:$P,P$1,0)</f>
        <v>5890</v>
      </c>
      <c r="Q835" s="42">
        <f t="shared" si="111"/>
        <v>0</v>
      </c>
      <c r="R835" s="42">
        <f t="shared" si="112"/>
        <v>200</v>
      </c>
      <c r="S835" s="85">
        <f t="shared" si="107"/>
        <v>5690</v>
      </c>
      <c r="T835" s="60">
        <f>IFERROR(VLOOKUP($B835,'Из ГУГЛа'!$B:$G,4,0)*U835+V835,VLOOKUP($B835,'Из ГУГЛа'!$B:$G,4,0))</f>
        <v>5790</v>
      </c>
      <c r="U835" s="15">
        <v>1</v>
      </c>
      <c r="V835" s="59">
        <v>600</v>
      </c>
      <c r="W835" s="74">
        <f t="shared" si="113"/>
        <v>0.67352941176470593</v>
      </c>
      <c r="X835" s="74">
        <f t="shared" si="114"/>
        <v>1.7271157167530225E-2</v>
      </c>
      <c r="Y835" s="74">
        <f t="shared" si="115"/>
        <v>0.70294117647058818</v>
      </c>
      <c r="Z835" s="79">
        <v>5790</v>
      </c>
      <c r="AB835" s="20" t="s">
        <v>2625</v>
      </c>
    </row>
    <row r="836" spans="1:28" ht="105" x14ac:dyDescent="0.25">
      <c r="A836" s="71" t="str">
        <f>INDEX('Выгр Торг'!$A:$A,MATCH($B836,'Выгр Торг'!$B:$B,0))</f>
        <v>Боковые зеркала "АТП" в стиле Mercedes-Benz, с 2-м повторителем (электрорегулировка, обогрев) для ВАЗ 2108-21099, 2113-2115</v>
      </c>
      <c r="B836" s="88">
        <v>137960</v>
      </c>
      <c r="C836" s="72">
        <f>VLOOKUP($B836,'Выгр Торг'!$B:$P,C$1,0)</f>
        <v>71157</v>
      </c>
      <c r="D836" s="71" t="str">
        <f>VLOOKUP($B836,'Выгр Торг'!$B:$P,D$1,0)</f>
        <v>Боковые зеркала "АТП" в стиле Mercedes-Benz, с 2-м повторителем (электрорегулировка, обогрев) для ВАЗ 2108-21099, 2113-2115 (С вежливой подсветкой, С электроскладыванием)</v>
      </c>
      <c r="E836" s="72" t="str">
        <f>VLOOKUP($B836,'Выгр Торг'!$B:$P,E$1,0)</f>
        <v>Y</v>
      </c>
      <c r="F836" s="72" t="str">
        <f>VLOOKUP($B836,'Выгр Торг'!$B:$P,F$1,0)</f>
        <v>1</v>
      </c>
      <c r="G836" s="36" t="s">
        <v>1377</v>
      </c>
      <c r="H836" s="33"/>
      <c r="I836" s="54" t="s">
        <v>2590</v>
      </c>
      <c r="J836" s="5" t="s">
        <v>3410</v>
      </c>
      <c r="K836" s="73">
        <f t="shared" si="109"/>
        <v>4400</v>
      </c>
      <c r="L836" s="14">
        <f>VLOOKUP(K836,Наценка!$A$1:$B$8,2,1)</f>
        <v>1.4</v>
      </c>
      <c r="M836" s="83">
        <f t="shared" si="110"/>
        <v>6160</v>
      </c>
      <c r="N836" s="57">
        <f t="shared" si="116"/>
        <v>6190</v>
      </c>
      <c r="O836" s="72">
        <f>VLOOKUP($B836,'Выгр Торг'!$B:$P,O$1,0)</f>
        <v>4400</v>
      </c>
      <c r="P836" s="72">
        <f>VLOOKUP($B836,'Выгр Торг'!$B:$P,P$1,0)</f>
        <v>6390</v>
      </c>
      <c r="Q836" s="42">
        <f t="shared" si="111"/>
        <v>0</v>
      </c>
      <c r="R836" s="42">
        <f t="shared" si="112"/>
        <v>200</v>
      </c>
      <c r="S836" s="85">
        <f t="shared" ref="S836:S899" si="117">IFERROR(ROUND(N836*(1-$S$2),),"")</f>
        <v>6190</v>
      </c>
      <c r="T836" s="60" t="str">
        <f>IFERROR(VLOOKUP($B836,'Из ГУГЛа'!$B:$G,4,0)*U836+V836,VLOOKUP($B836,'Из ГУГЛа'!$B:$G,4,0))</f>
        <v/>
      </c>
      <c r="U836" s="15">
        <v>1</v>
      </c>
      <c r="V836" s="59"/>
      <c r="W836" s="74">
        <f t="shared" si="113"/>
        <v>0.40681818181818175</v>
      </c>
      <c r="X836" s="74" t="str">
        <f t="shared" si="114"/>
        <v/>
      </c>
      <c r="Y836" s="74" t="str">
        <f t="shared" si="115"/>
        <v/>
      </c>
      <c r="Z836" s="78" t="s">
        <v>2579</v>
      </c>
    </row>
    <row r="837" spans="1:28" ht="90" x14ac:dyDescent="0.25">
      <c r="A837" s="71" t="str">
        <f>INDEX('Выгр Торг'!$A:$A,MATCH($B837,'Выгр Торг'!$B:$B,0))</f>
        <v>Боковые зеркала "АТП" в стиле Mercedes-Benz, с 2-м повторителем (электрорегулировка, обогрев) для ВАЗ 2110-2112, Лада Приора</v>
      </c>
      <c r="B837" s="88">
        <v>257484</v>
      </c>
      <c r="C837" s="72">
        <f>VLOOKUP($B837,'Выгр Торг'!$B:$P,C$1,0)</f>
        <v>73751</v>
      </c>
      <c r="D837" s="71" t="str">
        <f>VLOOKUP($B837,'Выгр Торг'!$B:$P,D$1,0)</f>
        <v>Боковые зеркала "АТП" в стиле Mercedes-Benz, с 2-м повторителем (электрорегулировка, обогрев) для ВАЗ 2110-2112, Лада Приора (Без вежливой подсветки, Без электроскладывания, Стандарт)</v>
      </c>
      <c r="E837" s="72" t="str">
        <f>VLOOKUP($B837,'Выгр Торг'!$B:$P,E$1,0)</f>
        <v>Y</v>
      </c>
      <c r="F837" s="72" t="str">
        <f>VLOOKUP($B837,'Выгр Торг'!$B:$P,F$1,0)</f>
        <v>1ск1</v>
      </c>
      <c r="G837" s="36" t="s">
        <v>1370</v>
      </c>
      <c r="H837" s="33"/>
      <c r="I837" s="54" t="s">
        <v>2590</v>
      </c>
      <c r="J837" s="5" t="s">
        <v>3410</v>
      </c>
      <c r="K837" s="73">
        <f t="shared" si="109"/>
        <v>3300</v>
      </c>
      <c r="L837" s="14">
        <f>VLOOKUP(K837,Наценка!$A$1:$B$8,2,1)</f>
        <v>1.4</v>
      </c>
      <c r="M837" s="92">
        <f>Z837-100</f>
        <v>5090</v>
      </c>
      <c r="N837" s="57">
        <f t="shared" si="116"/>
        <v>5090</v>
      </c>
      <c r="O837" s="72">
        <f>VLOOKUP($B837,'Выгр Торг'!$B:$P,O$1,0)</f>
        <v>3300</v>
      </c>
      <c r="P837" s="72">
        <f>VLOOKUP($B837,'Выгр Торг'!$B:$P,P$1,0)</f>
        <v>5190</v>
      </c>
      <c r="Q837" s="42">
        <f t="shared" si="111"/>
        <v>0</v>
      </c>
      <c r="R837" s="42">
        <f t="shared" si="112"/>
        <v>100</v>
      </c>
      <c r="S837" s="85">
        <f t="shared" si="117"/>
        <v>5090</v>
      </c>
      <c r="T837" s="60">
        <f>IFERROR(VLOOKUP($B837,'Из ГУГЛа'!$B:$G,4,0)*U837+V837,VLOOKUP($B837,'Из ГУГЛа'!$B:$G,4,0))</f>
        <v>5190</v>
      </c>
      <c r="U837" s="15">
        <v>1</v>
      </c>
      <c r="V837" s="59"/>
      <c r="W837" s="74">
        <f t="shared" si="113"/>
        <v>0.54242424242424248</v>
      </c>
      <c r="X837" s="74">
        <f t="shared" si="114"/>
        <v>1.9267822736030827E-2</v>
      </c>
      <c r="Y837" s="74">
        <f t="shared" si="115"/>
        <v>0.57272727272727275</v>
      </c>
      <c r="Z837" s="79">
        <v>5190</v>
      </c>
      <c r="AB837" s="20" t="s">
        <v>2601</v>
      </c>
    </row>
    <row r="838" spans="1:28" ht="90" x14ac:dyDescent="0.25">
      <c r="A838" s="71" t="str">
        <f>INDEX('Выгр Торг'!$A:$A,MATCH($B838,'Выгр Торг'!$B:$B,0))</f>
        <v>Боковые зеркала "АТП" в стиле Mercedes-Benz, с 2-м повторителем (электрорегулировка, обогрев) для ВАЗ 2110-2112, Лада Приора</v>
      </c>
      <c r="B838" s="88">
        <v>257486</v>
      </c>
      <c r="C838" s="72">
        <f>VLOOKUP($B838,'Выгр Торг'!$B:$P,C$1,0)</f>
        <v>73752</v>
      </c>
      <c r="D838" s="71" t="str">
        <f>VLOOKUP($B838,'Выгр Торг'!$B:$P,D$1,0)</f>
        <v>Боковые зеркала "АТП" в стиле Mercedes-Benz, с 2-м повторителем (электрорегулировка, обогрев) для ВАЗ 2110-2112, Лада Приора (Без вежливой подсветки, С электроскладыванием, Стандарт)</v>
      </c>
      <c r="E838" s="72" t="str">
        <f>VLOOKUP($B838,'Выгр Торг'!$B:$P,E$1,0)</f>
        <v>Y</v>
      </c>
      <c r="F838" s="72" t="str">
        <f>VLOOKUP($B838,'Выгр Торг'!$B:$P,F$1,0)</f>
        <v>1</v>
      </c>
      <c r="G838" s="36" t="s">
        <v>1372</v>
      </c>
      <c r="H838" s="33"/>
      <c r="I838" s="54" t="s">
        <v>2590</v>
      </c>
      <c r="J838" s="5" t="s">
        <v>3410</v>
      </c>
      <c r="K838" s="73">
        <f t="shared" si="109"/>
        <v>4500</v>
      </c>
      <c r="L838" s="14">
        <f>VLOOKUP(K838,Наценка!$A$1:$B$8,2,1)</f>
        <v>1.4</v>
      </c>
      <c r="M838" s="83">
        <f t="shared" si="110"/>
        <v>6300</v>
      </c>
      <c r="N838" s="57">
        <f t="shared" si="116"/>
        <v>6290</v>
      </c>
      <c r="O838" s="72">
        <f>VLOOKUP($B838,'Выгр Торг'!$B:$P,O$1,0)</f>
        <v>4500</v>
      </c>
      <c r="P838" s="72">
        <f>VLOOKUP($B838,'Выгр Торг'!$B:$P,P$1,0)</f>
        <v>6490</v>
      </c>
      <c r="Q838" s="42">
        <f t="shared" si="111"/>
        <v>0</v>
      </c>
      <c r="R838" s="42">
        <f t="shared" si="112"/>
        <v>200</v>
      </c>
      <c r="S838" s="85">
        <f t="shared" si="117"/>
        <v>6290</v>
      </c>
      <c r="T838" s="60" t="str">
        <f>IFERROR(VLOOKUP($B838,'Из ГУГЛа'!$B:$G,4,0)*U838+V838,VLOOKUP($B838,'Из ГУГЛа'!$B:$G,4,0))</f>
        <v/>
      </c>
      <c r="U838" s="15">
        <v>1</v>
      </c>
      <c r="V838" s="59"/>
      <c r="W838" s="74">
        <f t="shared" si="113"/>
        <v>0.39777777777777779</v>
      </c>
      <c r="X838" s="74" t="str">
        <f t="shared" si="114"/>
        <v/>
      </c>
      <c r="Y838" s="74" t="str">
        <f t="shared" si="115"/>
        <v/>
      </c>
      <c r="Z838" s="78" t="s">
        <v>2579</v>
      </c>
    </row>
    <row r="839" spans="1:28" ht="90" x14ac:dyDescent="0.25">
      <c r="A839" s="71" t="str">
        <f>INDEX('Выгр Торг'!$A:$A,MATCH($B839,'Выгр Торг'!$B:$B,0))</f>
        <v>Боковые зеркала "АТП" в стиле Mercedes-Benz, с 2-м повторителем (электрорегулировка, обогрев) для ВАЗ 2110-2112, Лада Приора</v>
      </c>
      <c r="B839" s="88">
        <v>257488</v>
      </c>
      <c r="C839" s="72">
        <f>VLOOKUP($B839,'Выгр Торг'!$B:$P,C$1,0)</f>
        <v>73753</v>
      </c>
      <c r="D839" s="71" t="str">
        <f>VLOOKUP($B839,'Выгр Торг'!$B:$P,D$1,0)</f>
        <v>Боковые зеркала "АТП" в стиле Mercedes-Benz, с 2-м повторителем (электрорегулировка, обогрев) для ВАЗ 2110-2112, Лада Приора (С вежливой подсветкой, Без электроскладывания, Стандарт)</v>
      </c>
      <c r="E839" s="72" t="str">
        <f>VLOOKUP($B839,'Выгр Торг'!$B:$P,E$1,0)</f>
        <v>Y</v>
      </c>
      <c r="F839" s="72" t="str">
        <f>VLOOKUP($B839,'Выгр Торг'!$B:$P,F$1,0)</f>
        <v>1</v>
      </c>
      <c r="G839" s="36" t="s">
        <v>1371</v>
      </c>
      <c r="H839" s="33"/>
      <c r="I839" s="54" t="s">
        <v>2590</v>
      </c>
      <c r="J839" s="5" t="s">
        <v>3410</v>
      </c>
      <c r="K839" s="73">
        <f t="shared" si="109"/>
        <v>3400</v>
      </c>
      <c r="L839" s="14">
        <f>VLOOKUP(K839,Наценка!$A$1:$B$8,2,1)</f>
        <v>1.4</v>
      </c>
      <c r="M839" s="92">
        <f>Z839-100</f>
        <v>5690</v>
      </c>
      <c r="N839" s="57">
        <f t="shared" si="116"/>
        <v>5690</v>
      </c>
      <c r="O839" s="72">
        <f>VLOOKUP($B839,'Выгр Торг'!$B:$P,O$1,0)</f>
        <v>3400</v>
      </c>
      <c r="P839" s="72">
        <f>VLOOKUP($B839,'Выгр Торг'!$B:$P,P$1,0)</f>
        <v>5890</v>
      </c>
      <c r="Q839" s="42">
        <f t="shared" si="111"/>
        <v>0</v>
      </c>
      <c r="R839" s="42">
        <f t="shared" si="112"/>
        <v>200</v>
      </c>
      <c r="S839" s="85">
        <f t="shared" si="117"/>
        <v>5690</v>
      </c>
      <c r="T839" s="60">
        <f>IFERROR(VLOOKUP($B839,'Из ГУГЛа'!$B:$G,4,0)*U839+V839,VLOOKUP($B839,'Из ГУГЛа'!$B:$G,4,0))</f>
        <v>5790</v>
      </c>
      <c r="U839" s="15">
        <v>1</v>
      </c>
      <c r="V839" s="59">
        <v>600</v>
      </c>
      <c r="W839" s="74">
        <f t="shared" si="113"/>
        <v>0.67352941176470593</v>
      </c>
      <c r="X839" s="74">
        <f t="shared" si="114"/>
        <v>1.7271157167530225E-2</v>
      </c>
      <c r="Y839" s="74">
        <f t="shared" si="115"/>
        <v>0.70294117647058818</v>
      </c>
      <c r="Z839" s="79">
        <v>5790</v>
      </c>
      <c r="AB839" s="20" t="s">
        <v>2601</v>
      </c>
    </row>
    <row r="840" spans="1:28" ht="90" x14ac:dyDescent="0.25">
      <c r="A840" s="71" t="str">
        <f>INDEX('Выгр Торг'!$A:$A,MATCH($B840,'Выгр Торг'!$B:$B,0))</f>
        <v>Боковые зеркала "АТП" в стиле Mercedes-Benz, с 2-м повторителем (электрорегулировка, обогрев) для ВАЗ 2110-2112, Лада Приора</v>
      </c>
      <c r="B840" s="88">
        <v>257490</v>
      </c>
      <c r="C840" s="72">
        <f>VLOOKUP($B840,'Выгр Торг'!$B:$P,C$1,0)</f>
        <v>73754</v>
      </c>
      <c r="D840" s="71" t="str">
        <f>VLOOKUP($B840,'Выгр Торг'!$B:$P,D$1,0)</f>
        <v>Боковые зеркала "АТП" в стиле Mercedes-Benz, с 2-м повторителем (электрорегулировка, обогрев) для ВАЗ 2110-2112, Лада Приора (С вежливой подсветкой, С электроскладыванием, Стандарт)</v>
      </c>
      <c r="E840" s="72" t="str">
        <f>VLOOKUP($B840,'Выгр Торг'!$B:$P,E$1,0)</f>
        <v>Y</v>
      </c>
      <c r="F840" s="72" t="str">
        <f>VLOOKUP($B840,'Выгр Торг'!$B:$P,F$1,0)</f>
        <v>1</v>
      </c>
      <c r="G840" s="36" t="s">
        <v>1373</v>
      </c>
      <c r="H840" s="33"/>
      <c r="I840" s="54" t="s">
        <v>2590</v>
      </c>
      <c r="J840" s="5" t="s">
        <v>3410</v>
      </c>
      <c r="K840" s="73">
        <f t="shared" si="109"/>
        <v>4700</v>
      </c>
      <c r="L840" s="14">
        <f>VLOOKUP(K840,Наценка!$A$1:$B$8,2,1)</f>
        <v>1.4</v>
      </c>
      <c r="M840" s="83">
        <f t="shared" si="110"/>
        <v>6580</v>
      </c>
      <c r="N840" s="57">
        <f t="shared" si="116"/>
        <v>6590</v>
      </c>
      <c r="O840" s="72">
        <f>VLOOKUP($B840,'Выгр Торг'!$B:$P,O$1,0)</f>
        <v>4700</v>
      </c>
      <c r="P840" s="72">
        <f>VLOOKUP($B840,'Выгр Торг'!$B:$P,P$1,0)</f>
        <v>6790</v>
      </c>
      <c r="Q840" s="42">
        <f t="shared" si="111"/>
        <v>0</v>
      </c>
      <c r="R840" s="42">
        <f t="shared" si="112"/>
        <v>200</v>
      </c>
      <c r="S840" s="85">
        <f t="shared" si="117"/>
        <v>6590</v>
      </c>
      <c r="T840" s="60" t="str">
        <f>IFERROR(VLOOKUP($B840,'Из ГУГЛа'!$B:$G,4,0)*U840+V840,VLOOKUP($B840,'Из ГУГЛа'!$B:$G,4,0))</f>
        <v/>
      </c>
      <c r="U840" s="15">
        <v>1</v>
      </c>
      <c r="V840" s="59"/>
      <c r="W840" s="74">
        <f t="shared" si="113"/>
        <v>0.40212765957446805</v>
      </c>
      <c r="X840" s="74" t="str">
        <f t="shared" si="114"/>
        <v/>
      </c>
      <c r="Y840" s="74" t="str">
        <f t="shared" si="115"/>
        <v/>
      </c>
      <c r="Z840" s="78" t="s">
        <v>2579</v>
      </c>
    </row>
    <row r="841" spans="1:28" ht="90" x14ac:dyDescent="0.25">
      <c r="A841" s="71" t="str">
        <f>INDEX('Выгр Торг'!$A:$A,MATCH($B841,'Выгр Торг'!$B:$B,0))</f>
        <v>Боковые зеркала "АТП" в стиле Mercedes-Benz, с 2-м повторителем (электрорегулировка, обогрев) для ВАЗ 2110-2112, Лада Приора</v>
      </c>
      <c r="B841" s="88">
        <v>257483</v>
      </c>
      <c r="C841" s="72">
        <f>VLOOKUP($B841,'Выгр Торг'!$B:$P,C$1,0)</f>
        <v>206634</v>
      </c>
      <c r="D841" s="71" t="str">
        <f>VLOOKUP($B841,'Выгр Торг'!$B:$P,D$1,0)</f>
        <v>Боковые зеркала "АТП" в стиле Mercedes-Benz, с 2-м повторителем (электрорегулировка, обогрев) для ВАЗ 2110-2112, Лада Приора (Без вежливой подсветки, Без электроскладывания, Динамический (стиль Lexus)</v>
      </c>
      <c r="E841" s="72" t="str">
        <f>VLOOKUP($B841,'Выгр Торг'!$B:$P,E$1,0)</f>
        <v>Y</v>
      </c>
      <c r="F841" s="72" t="str">
        <f>VLOOKUP($B841,'Выгр Торг'!$B:$P,F$1,0)</f>
        <v>1</v>
      </c>
      <c r="G841" s="36" t="s">
        <v>1373</v>
      </c>
      <c r="H841" s="33"/>
      <c r="I841" s="54" t="s">
        <v>2590</v>
      </c>
      <c r="J841" s="5" t="s">
        <v>3410</v>
      </c>
      <c r="K841" s="73">
        <f t="shared" si="109"/>
        <v>3300</v>
      </c>
      <c r="L841" s="14">
        <f>VLOOKUP(K841,Наценка!$A$1:$B$8,2,1)</f>
        <v>1.4</v>
      </c>
      <c r="M841" s="92">
        <f>Z841-100</f>
        <v>5090</v>
      </c>
      <c r="N841" s="57">
        <f t="shared" ref="N841:N844" si="118">IF(M841&lt;=1000,(ROUNDUP(M841,-1)-1),(ROUNDUP(M841,-2)-10))</f>
        <v>5090</v>
      </c>
      <c r="O841" s="72">
        <f>VLOOKUP($B841,'Выгр Торг'!$B:$P,O$1,0)</f>
        <v>3300</v>
      </c>
      <c r="P841" s="72">
        <f>VLOOKUP($B841,'Выгр Торг'!$B:$P,P$1,0)</f>
        <v>5190</v>
      </c>
      <c r="Q841" s="42">
        <f t="shared" si="111"/>
        <v>0</v>
      </c>
      <c r="R841" s="42">
        <f t="shared" si="112"/>
        <v>100</v>
      </c>
      <c r="S841" s="85">
        <f t="shared" si="117"/>
        <v>5090</v>
      </c>
      <c r="T841" s="60">
        <f>IFERROR(VLOOKUP($B841,'Из ГУГЛа'!$B:$G,4,0)*U841+V841,VLOOKUP($B841,'Из ГУГЛа'!$B:$G,4,0))</f>
        <v>5190</v>
      </c>
      <c r="U841" s="15">
        <v>1</v>
      </c>
      <c r="V841" s="59"/>
      <c r="W841" s="74">
        <f t="shared" si="113"/>
        <v>0.54242424242424248</v>
      </c>
      <c r="X841" s="74">
        <f t="shared" si="114"/>
        <v>1.9267822736030827E-2</v>
      </c>
      <c r="Y841" s="74">
        <f t="shared" si="115"/>
        <v>0.57272727272727275</v>
      </c>
      <c r="Z841" s="79">
        <v>5190</v>
      </c>
      <c r="AB841" s="20" t="s">
        <v>2601</v>
      </c>
    </row>
    <row r="842" spans="1:28" ht="90" x14ac:dyDescent="0.25">
      <c r="A842" s="71" t="str">
        <f>INDEX('Выгр Торг'!$A:$A,MATCH($B842,'Выгр Торг'!$B:$B,0))</f>
        <v>Боковые зеркала "АТП" в стиле Mercedes-Benz, с 2-м повторителем (электрорегулировка, обогрев) для ВАЗ 2110-2112, Лада Приора</v>
      </c>
      <c r="B842" s="88">
        <v>257485</v>
      </c>
      <c r="C842" s="72">
        <f>VLOOKUP($B842,'Выгр Торг'!$B:$P,C$1,0)</f>
        <v>206635</v>
      </c>
      <c r="D842" s="71" t="str">
        <f>VLOOKUP($B842,'Выгр Торг'!$B:$P,D$1,0)</f>
        <v>Боковые зеркала "АТП" в стиле Mercedes-Benz, с 2-м повторителем (электрорегулировка, обогрев) для ВАЗ 2110-2112, Лада Приора (Без вежливой подсветки, С электроскладыванием, Динамический (стиль Lexus)</v>
      </c>
      <c r="E842" s="72" t="str">
        <f>VLOOKUP($B842,'Выгр Торг'!$B:$P,E$1,0)</f>
        <v>Y</v>
      </c>
      <c r="F842" s="72" t="str">
        <f>VLOOKUP($B842,'Выгр Торг'!$B:$P,F$1,0)</f>
        <v>1ск1</v>
      </c>
      <c r="G842" s="36" t="s">
        <v>1373</v>
      </c>
      <c r="H842" s="33"/>
      <c r="I842" s="54" t="s">
        <v>2590</v>
      </c>
      <c r="J842" s="5" t="s">
        <v>3410</v>
      </c>
      <c r="K842" s="73">
        <f t="shared" si="109"/>
        <v>3300</v>
      </c>
      <c r="L842" s="14">
        <f>VLOOKUP(K842,Наценка!$A$1:$B$8,2,1)</f>
        <v>1.4</v>
      </c>
      <c r="M842" s="83">
        <f t="shared" si="110"/>
        <v>4620</v>
      </c>
      <c r="N842" s="57">
        <f t="shared" si="118"/>
        <v>4690</v>
      </c>
      <c r="O842" s="72">
        <f>VLOOKUP($B842,'Выгр Торг'!$B:$P,O$1,0)</f>
        <v>3300</v>
      </c>
      <c r="P842" s="72">
        <f>VLOOKUP($B842,'Выгр Торг'!$B:$P,P$1,0)</f>
        <v>4790</v>
      </c>
      <c r="Q842" s="42">
        <f t="shared" si="111"/>
        <v>0</v>
      </c>
      <c r="R842" s="42">
        <f t="shared" si="112"/>
        <v>100</v>
      </c>
      <c r="S842" s="85">
        <f t="shared" si="117"/>
        <v>4690</v>
      </c>
      <c r="T842" s="60" t="str">
        <f>IFERROR(VLOOKUP($B842,'Из ГУГЛа'!$B:$G,4,0)*U842+V842,VLOOKUP($B842,'Из ГУГЛа'!$B:$G,4,0))</f>
        <v/>
      </c>
      <c r="U842" s="15">
        <v>1</v>
      </c>
      <c r="V842" s="59"/>
      <c r="W842" s="74">
        <f t="shared" si="113"/>
        <v>0.42121212121212115</v>
      </c>
      <c r="X842" s="74" t="str">
        <f t="shared" si="114"/>
        <v/>
      </c>
      <c r="Y842" s="74" t="str">
        <f t="shared" si="115"/>
        <v/>
      </c>
      <c r="Z842" s="78" t="s">
        <v>2579</v>
      </c>
    </row>
    <row r="843" spans="1:28" ht="90" x14ac:dyDescent="0.25">
      <c r="A843" s="71" t="str">
        <f>INDEX('Выгр Торг'!$A:$A,MATCH($B843,'Выгр Торг'!$B:$B,0))</f>
        <v>Боковые зеркала "АТП" в стиле Mercedes-Benz, с 2-м повторителем (электрорегулировка, обогрев) для ВАЗ 2110-2112, Лада Приора</v>
      </c>
      <c r="B843" s="88">
        <v>257487</v>
      </c>
      <c r="C843" s="72">
        <f>VLOOKUP($B843,'Выгр Торг'!$B:$P,C$1,0)</f>
        <v>206636</v>
      </c>
      <c r="D843" s="71" t="str">
        <f>VLOOKUP($B843,'Выгр Торг'!$B:$P,D$1,0)</f>
        <v>Боковые зеркала "АТП" в стиле Mercedes-Benz, с 2-м повторителем (электрорегулировка, обогрев) для ВАЗ 2110-2112, Лада Приора (С вежливой подсветкой, Без электроскладывания, Динамический (стиль Lexus)</v>
      </c>
      <c r="E843" s="72" t="str">
        <f>VLOOKUP($B843,'Выгр Торг'!$B:$P,E$1,0)</f>
        <v>Y</v>
      </c>
      <c r="F843" s="72" t="str">
        <f>VLOOKUP($B843,'Выгр Торг'!$B:$P,F$1,0)</f>
        <v>1</v>
      </c>
      <c r="G843" s="36" t="s">
        <v>1373</v>
      </c>
      <c r="H843" s="33"/>
      <c r="I843" s="54" t="s">
        <v>2590</v>
      </c>
      <c r="J843" s="5" t="s">
        <v>3410</v>
      </c>
      <c r="K843" s="73">
        <f t="shared" si="109"/>
        <v>3300</v>
      </c>
      <c r="L843" s="14">
        <f>VLOOKUP(K843,Наценка!$A$1:$B$8,2,1)</f>
        <v>1.4</v>
      </c>
      <c r="M843" s="92">
        <f>Z843-100</f>
        <v>5690</v>
      </c>
      <c r="N843" s="57">
        <f t="shared" si="118"/>
        <v>5690</v>
      </c>
      <c r="O843" s="72">
        <f>VLOOKUP($B843,'Выгр Торг'!$B:$P,O$1,0)</f>
        <v>3300</v>
      </c>
      <c r="P843" s="72">
        <f>VLOOKUP($B843,'Выгр Торг'!$B:$P,P$1,0)</f>
        <v>5890</v>
      </c>
      <c r="Q843" s="42">
        <f t="shared" si="111"/>
        <v>0</v>
      </c>
      <c r="R843" s="42">
        <f t="shared" si="112"/>
        <v>200</v>
      </c>
      <c r="S843" s="85">
        <f t="shared" si="117"/>
        <v>5690</v>
      </c>
      <c r="T843" s="60">
        <f>IFERROR(VLOOKUP($B843,'Из ГУГЛа'!$B:$G,4,0)*U843+V843,VLOOKUP($B843,'Из ГУГЛа'!$B:$G,4,0))</f>
        <v>5790</v>
      </c>
      <c r="U843" s="15">
        <v>1</v>
      </c>
      <c r="V843" s="59">
        <v>600</v>
      </c>
      <c r="W843" s="74">
        <f t="shared" si="113"/>
        <v>0.72424242424242413</v>
      </c>
      <c r="X843" s="74">
        <f t="shared" si="114"/>
        <v>1.7271157167530225E-2</v>
      </c>
      <c r="Y843" s="74">
        <f t="shared" si="115"/>
        <v>0.75454545454545463</v>
      </c>
      <c r="Z843" s="79">
        <v>5790</v>
      </c>
      <c r="AB843" s="20" t="s">
        <v>2601</v>
      </c>
    </row>
    <row r="844" spans="1:28" ht="90" x14ac:dyDescent="0.25">
      <c r="A844" s="71" t="str">
        <f>INDEX('Выгр Торг'!$A:$A,MATCH($B844,'Выгр Торг'!$B:$B,0))</f>
        <v>Боковые зеркала "АТП" в стиле Mercedes-Benz, с 2-м повторителем (электрорегулировка, обогрев) для ВАЗ 2110-2112, Лада Приора</v>
      </c>
      <c r="B844" s="88">
        <v>257489</v>
      </c>
      <c r="C844" s="72">
        <f>VLOOKUP($B844,'Выгр Торг'!$B:$P,C$1,0)</f>
        <v>206637</v>
      </c>
      <c r="D844" s="71" t="str">
        <f>VLOOKUP($B844,'Выгр Торг'!$B:$P,D$1,0)</f>
        <v>Боковые зеркала "АТП" в стиле Mercedes-Benz, с 2-м повторителем (электрорегулировка, обогрев) для ВАЗ 2110-2112, Лада Приора (С вежливой подсветкой, С электроскладыванием, Динамический (стиль Lexus)</v>
      </c>
      <c r="E844" s="72" t="str">
        <f>VLOOKUP($B844,'Выгр Торг'!$B:$P,E$1,0)</f>
        <v>Y</v>
      </c>
      <c r="F844" s="72" t="str">
        <f>VLOOKUP($B844,'Выгр Торг'!$B:$P,F$1,0)</f>
        <v>1</v>
      </c>
      <c r="G844" s="36" t="s">
        <v>1373</v>
      </c>
      <c r="H844" s="33"/>
      <c r="I844" s="54" t="s">
        <v>2590</v>
      </c>
      <c r="J844" s="5" t="s">
        <v>3410</v>
      </c>
      <c r="K844" s="73">
        <f t="shared" si="109"/>
        <v>3300</v>
      </c>
      <c r="L844" s="14">
        <f>VLOOKUP(K844,Наценка!$A$1:$B$8,2,1)</f>
        <v>1.4</v>
      </c>
      <c r="M844" s="83">
        <f t="shared" si="110"/>
        <v>4620</v>
      </c>
      <c r="N844" s="57">
        <f t="shared" si="118"/>
        <v>4690</v>
      </c>
      <c r="O844" s="72">
        <f>VLOOKUP($B844,'Выгр Торг'!$B:$P,O$1,0)</f>
        <v>3300</v>
      </c>
      <c r="P844" s="72">
        <f>VLOOKUP($B844,'Выгр Торг'!$B:$P,P$1,0)</f>
        <v>4790</v>
      </c>
      <c r="Q844" s="42">
        <f t="shared" si="111"/>
        <v>0</v>
      </c>
      <c r="R844" s="42">
        <f t="shared" si="112"/>
        <v>100</v>
      </c>
      <c r="S844" s="85">
        <f t="shared" si="117"/>
        <v>4690</v>
      </c>
      <c r="T844" s="60" t="str">
        <f>IFERROR(VLOOKUP($B844,'Из ГУГЛа'!$B:$G,4,0)*U844+V844,VLOOKUP($B844,'Из ГУГЛа'!$B:$G,4,0))</f>
        <v/>
      </c>
      <c r="U844" s="15">
        <v>1</v>
      </c>
      <c r="V844" s="59"/>
      <c r="W844" s="74">
        <f t="shared" si="113"/>
        <v>0.42121212121212115</v>
      </c>
      <c r="X844" s="74" t="str">
        <f t="shared" si="114"/>
        <v/>
      </c>
      <c r="Y844" s="74" t="str">
        <f t="shared" si="115"/>
        <v/>
      </c>
      <c r="Z844" s="78" t="s">
        <v>2579</v>
      </c>
    </row>
    <row r="845" spans="1:28" ht="120" x14ac:dyDescent="0.25">
      <c r="A845" s="71" t="str">
        <f>INDEX('Выгр Торг'!$A:$A,MATCH($B845,'Выгр Торг'!$B:$B,0))</f>
        <v>Боковые зеркала "АТП" в стиле Mercedes-Benz, с 2-м повторителем (электрорегулировка, обогрев) для Лада Нива 4х4</v>
      </c>
      <c r="B845" s="88">
        <v>257492</v>
      </c>
      <c r="C845" s="72">
        <f>VLOOKUP($B845,'Выгр Торг'!$B:$P,C$1,0)</f>
        <v>69549</v>
      </c>
      <c r="D845" s="71" t="str">
        <f>VLOOKUP($B845,'Выгр Торг'!$B:$P,D$1,0)</f>
        <v>Боковые зеркала "АТП" в стиле Mercedes-Benz, с 2-м повторителем (электрорегулировка, обогрев) для Лада Нива 4х4 (Без вежливой подсветки, Без электроскладывания, Стандартный)</v>
      </c>
      <c r="E845" s="72" t="str">
        <f>VLOOKUP($B845,'Выгр Торг'!$B:$P,E$1,0)</f>
        <v>Y</v>
      </c>
      <c r="F845" s="72" t="str">
        <f>VLOOKUP($B845,'Выгр Торг'!$B:$P,F$1,0)</f>
        <v>1</v>
      </c>
      <c r="G845" s="36" t="s">
        <v>1366</v>
      </c>
      <c r="H845" s="33"/>
      <c r="I845" s="54" t="s">
        <v>2590</v>
      </c>
      <c r="J845" s="5" t="s">
        <v>3410</v>
      </c>
      <c r="K845" s="73">
        <f t="shared" si="109"/>
        <v>3300</v>
      </c>
      <c r="L845" s="14">
        <f>VLOOKUP(K845,Наценка!$A$1:$B$8,2,1)</f>
        <v>1.4</v>
      </c>
      <c r="M845" s="92">
        <f>Z845-100</f>
        <v>4890</v>
      </c>
      <c r="N845" s="57">
        <f t="shared" si="116"/>
        <v>4890</v>
      </c>
      <c r="O845" s="72">
        <f>VLOOKUP($B845,'Выгр Торг'!$B:$P,O$1,0)</f>
        <v>3300</v>
      </c>
      <c r="P845" s="72">
        <f>VLOOKUP($B845,'Выгр Торг'!$B:$P,P$1,0)</f>
        <v>4990</v>
      </c>
      <c r="Q845" s="42">
        <f t="shared" si="111"/>
        <v>0</v>
      </c>
      <c r="R845" s="42">
        <f t="shared" si="112"/>
        <v>100</v>
      </c>
      <c r="S845" s="85">
        <f t="shared" si="117"/>
        <v>4890</v>
      </c>
      <c r="T845" s="60">
        <f>IFERROR(VLOOKUP($B845,'Из ГУГЛа'!$B:$G,4,0)*U845+V845,VLOOKUP($B845,'Из ГУГЛа'!$B:$G,4,0))</f>
        <v>4990</v>
      </c>
      <c r="U845" s="15">
        <v>1</v>
      </c>
      <c r="V845" s="59"/>
      <c r="W845" s="74">
        <f t="shared" si="113"/>
        <v>0.48181818181818192</v>
      </c>
      <c r="X845" s="74">
        <f t="shared" si="114"/>
        <v>2.004008016032064E-2</v>
      </c>
      <c r="Y845" s="74">
        <f t="shared" si="115"/>
        <v>0.5121212121212122</v>
      </c>
      <c r="Z845" s="79">
        <v>4990</v>
      </c>
      <c r="AB845" s="20" t="s">
        <v>2635</v>
      </c>
    </row>
    <row r="846" spans="1:28" ht="120" x14ac:dyDescent="0.25">
      <c r="A846" s="71" t="str">
        <f>INDEX('Выгр Торг'!$A:$A,MATCH($B846,'Выгр Торг'!$B:$B,0))</f>
        <v>Боковые зеркала "АТП" в стиле Mercedes-Benz, с 2-м повторителем (электрорегулировка, обогрев) для Лада Нива 4х4</v>
      </c>
      <c r="B846" s="88">
        <v>257494</v>
      </c>
      <c r="C846" s="72">
        <f>VLOOKUP($B846,'Выгр Торг'!$B:$P,C$1,0)</f>
        <v>69550</v>
      </c>
      <c r="D846" s="71" t="str">
        <f>VLOOKUP($B846,'Выгр Торг'!$B:$P,D$1,0)</f>
        <v>Боковые зеркала "АТП" в стиле Mercedes-Benz, с 2-м повторителем (электрорегулировка, обогрев) для Лада Нива 4х4 (Без вежливой подсветки, С электроскладыванием, Стандартный)</v>
      </c>
      <c r="E846" s="72" t="str">
        <f>VLOOKUP($B846,'Выгр Торг'!$B:$P,E$1,0)</f>
        <v>Y</v>
      </c>
      <c r="F846" s="72" t="str">
        <f>VLOOKUP($B846,'Выгр Торг'!$B:$P,F$1,0)</f>
        <v>1</v>
      </c>
      <c r="G846" s="36" t="s">
        <v>1367</v>
      </c>
      <c r="H846" s="33"/>
      <c r="I846" s="54" t="s">
        <v>2590</v>
      </c>
      <c r="J846" s="5" t="s">
        <v>3410</v>
      </c>
      <c r="K846" s="73">
        <f t="shared" si="109"/>
        <v>4700</v>
      </c>
      <c r="L846" s="14">
        <f>VLOOKUP(K846,Наценка!$A$1:$B$8,2,1)</f>
        <v>1.4</v>
      </c>
      <c r="M846" s="83">
        <f t="shared" si="110"/>
        <v>6580</v>
      </c>
      <c r="N846" s="57">
        <f t="shared" si="116"/>
        <v>6590</v>
      </c>
      <c r="O846" s="72">
        <f>VLOOKUP($B846,'Выгр Торг'!$B:$P,O$1,0)</f>
        <v>4700</v>
      </c>
      <c r="P846" s="72">
        <f>VLOOKUP($B846,'Выгр Торг'!$B:$P,P$1,0)</f>
        <v>6790</v>
      </c>
      <c r="Q846" s="42">
        <f t="shared" si="111"/>
        <v>0</v>
      </c>
      <c r="R846" s="42">
        <f t="shared" si="112"/>
        <v>200</v>
      </c>
      <c r="S846" s="85">
        <f t="shared" si="117"/>
        <v>6590</v>
      </c>
      <c r="T846" s="60" t="str">
        <f>IFERROR(VLOOKUP($B846,'Из ГУГЛа'!$B:$G,4,0)*U846+V846,VLOOKUP($B846,'Из ГУГЛа'!$B:$G,4,0))</f>
        <v/>
      </c>
      <c r="U846" s="15">
        <v>1</v>
      </c>
      <c r="V846" s="59"/>
      <c r="W846" s="74">
        <f t="shared" si="113"/>
        <v>0.40212765957446805</v>
      </c>
      <c r="X846" s="74" t="str">
        <f t="shared" si="114"/>
        <v/>
      </c>
      <c r="Y846" s="74" t="str">
        <f t="shared" si="115"/>
        <v/>
      </c>
      <c r="Z846" s="78" t="s">
        <v>2579</v>
      </c>
    </row>
    <row r="847" spans="1:28" ht="120" x14ac:dyDescent="0.25">
      <c r="A847" s="71" t="str">
        <f>INDEX('Выгр Торг'!$A:$A,MATCH($B847,'Выгр Торг'!$B:$B,0))</f>
        <v>Боковые зеркала "АТП" в стиле Mercedes-Benz, с 2-м повторителем (электрорегулировка, обогрев) для Лада Нива 4х4</v>
      </c>
      <c r="B847" s="88">
        <v>257496</v>
      </c>
      <c r="C847" s="72">
        <f>VLOOKUP($B847,'Выгр Торг'!$B:$P,C$1,0)</f>
        <v>69551</v>
      </c>
      <c r="D847" s="71" t="str">
        <f>VLOOKUP($B847,'Выгр Торг'!$B:$P,D$1,0)</f>
        <v>Боковые зеркала "АТП" в стиле Mercedes-Benz, с 2-м повторителем (электрорегулировка, обогрев) для Лада Нива 4х4 (С вежливой подсветкой, Без электроскладывания, Стандартный)</v>
      </c>
      <c r="E847" s="72" t="str">
        <f>VLOOKUP($B847,'Выгр Торг'!$B:$P,E$1,0)</f>
        <v>Y</v>
      </c>
      <c r="F847" s="72" t="str">
        <f>VLOOKUP($B847,'Выгр Торг'!$B:$P,F$1,0)</f>
        <v>1</v>
      </c>
      <c r="G847" s="36" t="s">
        <v>1369</v>
      </c>
      <c r="H847" s="33"/>
      <c r="I847" s="54" t="s">
        <v>2590</v>
      </c>
      <c r="J847" s="5" t="s">
        <v>3410</v>
      </c>
      <c r="K847" s="73">
        <f t="shared" si="109"/>
        <v>3400</v>
      </c>
      <c r="L847" s="14">
        <f>VLOOKUP(K847,Наценка!$A$1:$B$8,2,1)</f>
        <v>1.4</v>
      </c>
      <c r="M847" s="92">
        <f>Z847-100</f>
        <v>5490</v>
      </c>
      <c r="N847" s="57">
        <f t="shared" si="116"/>
        <v>5490</v>
      </c>
      <c r="O847" s="72">
        <f>VLOOKUP($B847,'Выгр Торг'!$B:$P,O$1,0)</f>
        <v>3400</v>
      </c>
      <c r="P847" s="72">
        <f>VLOOKUP($B847,'Выгр Торг'!$B:$P,P$1,0)</f>
        <v>5590</v>
      </c>
      <c r="Q847" s="42">
        <f t="shared" si="111"/>
        <v>0</v>
      </c>
      <c r="R847" s="42">
        <f t="shared" si="112"/>
        <v>100</v>
      </c>
      <c r="S847" s="85">
        <f t="shared" si="117"/>
        <v>5490</v>
      </c>
      <c r="T847" s="60">
        <f>IFERROR(VLOOKUP($B847,'Из ГУГЛа'!$B:$G,4,0)*U847+V847,VLOOKUP($B847,'Из ГУГЛа'!$B:$G,4,0))</f>
        <v>5590</v>
      </c>
      <c r="U847" s="15">
        <v>1</v>
      </c>
      <c r="V847" s="59">
        <v>600</v>
      </c>
      <c r="W847" s="74">
        <f t="shared" si="113"/>
        <v>0.61470588235294121</v>
      </c>
      <c r="X847" s="74">
        <f t="shared" si="114"/>
        <v>1.7889087656529516E-2</v>
      </c>
      <c r="Y847" s="74">
        <f t="shared" si="115"/>
        <v>0.64411764705882346</v>
      </c>
      <c r="Z847" s="79">
        <v>5590</v>
      </c>
      <c r="AB847" s="20" t="s">
        <v>2635</v>
      </c>
    </row>
    <row r="848" spans="1:28" ht="120" x14ac:dyDescent="0.25">
      <c r="A848" s="71" t="str">
        <f>INDEX('Выгр Торг'!$A:$A,MATCH($B848,'Выгр Торг'!$B:$B,0))</f>
        <v>Боковые зеркала "АТП" в стиле Mercedes-Benz, с 2-м повторителем (электрорегулировка, обогрев) для Лада Нива 4х4</v>
      </c>
      <c r="B848" s="88">
        <v>257497</v>
      </c>
      <c r="C848" s="72">
        <f>VLOOKUP($B848,'Выгр Торг'!$B:$P,C$1,0)</f>
        <v>69552</v>
      </c>
      <c r="D848" s="71" t="str">
        <f>VLOOKUP($B848,'Выгр Торг'!$B:$P,D$1,0)</f>
        <v>Боковые зеркала "АТП" в стиле Mercedes-Benz, с 2-м повторителем (электрорегулировка, обогрев) для Лада Нива 4х4 (С вежливой подсветкой, С электроскладыванием, Динамический (стиль Lexus)</v>
      </c>
      <c r="E848" s="72" t="str">
        <f>VLOOKUP($B848,'Выгр Торг'!$B:$P,E$1,0)</f>
        <v>Y</v>
      </c>
      <c r="F848" s="72" t="str">
        <f>VLOOKUP($B848,'Выгр Торг'!$B:$P,F$1,0)</f>
        <v>1</v>
      </c>
      <c r="G848" s="36" t="s">
        <v>1368</v>
      </c>
      <c r="H848" s="33"/>
      <c r="I848" s="54" t="s">
        <v>2590</v>
      </c>
      <c r="J848" s="5" t="s">
        <v>3410</v>
      </c>
      <c r="K848" s="73">
        <f t="shared" si="109"/>
        <v>4800</v>
      </c>
      <c r="L848" s="14">
        <f>VLOOKUP(K848,Наценка!$A$1:$B$8,2,1)</f>
        <v>1.4</v>
      </c>
      <c r="M848" s="83">
        <f t="shared" si="110"/>
        <v>6720</v>
      </c>
      <c r="N848" s="57">
        <f t="shared" si="116"/>
        <v>6790</v>
      </c>
      <c r="O848" s="72">
        <f>VLOOKUP($B848,'Выгр Торг'!$B:$P,O$1,0)</f>
        <v>4800</v>
      </c>
      <c r="P848" s="72">
        <f>VLOOKUP($B848,'Выгр Торг'!$B:$P,P$1,0)</f>
        <v>6990</v>
      </c>
      <c r="Q848" s="42">
        <f t="shared" si="111"/>
        <v>0</v>
      </c>
      <c r="R848" s="42">
        <f t="shared" si="112"/>
        <v>200</v>
      </c>
      <c r="S848" s="85">
        <f t="shared" si="117"/>
        <v>6790</v>
      </c>
      <c r="T848" s="60" t="str">
        <f>IFERROR(VLOOKUP($B848,'Из ГУГЛа'!$B:$G,4,0)*U848+V848,VLOOKUP($B848,'Из ГУГЛа'!$B:$G,4,0))</f>
        <v/>
      </c>
      <c r="U848" s="15">
        <v>1</v>
      </c>
      <c r="V848" s="59"/>
      <c r="W848" s="74">
        <f t="shared" si="113"/>
        <v>0.4145833333333333</v>
      </c>
      <c r="X848" s="74" t="str">
        <f t="shared" si="114"/>
        <v/>
      </c>
      <c r="Y848" s="74" t="str">
        <f t="shared" si="115"/>
        <v/>
      </c>
      <c r="Z848" s="78" t="s">
        <v>2579</v>
      </c>
    </row>
    <row r="849" spans="1:28" ht="120" x14ac:dyDescent="0.25">
      <c r="A849" s="71" t="str">
        <f>INDEX('Выгр Торг'!$A:$A,MATCH($B849,'Выгр Торг'!$B:$B,0))</f>
        <v>Боковые зеркала "АТП" в стиле Mercedes-Benz, с 2-м повторителем (электрорегулировка, обогрев) для Лада Нива 4х4</v>
      </c>
      <c r="B849" s="88">
        <v>257491</v>
      </c>
      <c r="C849" s="72">
        <f>VLOOKUP($B849,'Выгр Торг'!$B:$P,C$1,0)</f>
        <v>206620</v>
      </c>
      <c r="D849" s="71" t="str">
        <f>VLOOKUP($B849,'Выгр Торг'!$B:$P,D$1,0)</f>
        <v>Боковые зеркала "АТП" в стиле Mercedes-Benz, с 2-м повторителем (электрорегулировка, обогрев) для Лада Нива 4х4 (Без вежливой подсветки, Без электроскладывания, Динамический (стиль Lexus)</v>
      </c>
      <c r="E849" s="72" t="str">
        <f>VLOOKUP($B849,'Выгр Торг'!$B:$P,E$1,0)</f>
        <v>Y</v>
      </c>
      <c r="F849" s="72" t="str">
        <f>VLOOKUP($B849,'Выгр Торг'!$B:$P,F$1,0)</f>
        <v>1</v>
      </c>
      <c r="G849" s="36" t="s">
        <v>1368</v>
      </c>
      <c r="H849" s="33"/>
      <c r="I849" s="54" t="s">
        <v>2590</v>
      </c>
      <c r="J849" s="5" t="s">
        <v>3410</v>
      </c>
      <c r="K849" s="73">
        <f t="shared" si="109"/>
        <v>3300</v>
      </c>
      <c r="L849" s="14">
        <f>VLOOKUP(K849,Наценка!$A$1:$B$8,2,1)</f>
        <v>1.4</v>
      </c>
      <c r="M849" s="92">
        <f>Z849-100</f>
        <v>4890</v>
      </c>
      <c r="N849" s="57">
        <f t="shared" ref="N849:N852" si="119">IF(M849&lt;=1000,(ROUNDUP(M849,-1)-1),(ROUNDUP(M849,-2)-10))</f>
        <v>4890</v>
      </c>
      <c r="O849" s="72">
        <f>VLOOKUP($B849,'Выгр Торг'!$B:$P,O$1,0)</f>
        <v>3300</v>
      </c>
      <c r="P849" s="72">
        <f>VLOOKUP($B849,'Выгр Торг'!$B:$P,P$1,0)</f>
        <v>4990</v>
      </c>
      <c r="Q849" s="42">
        <f t="shared" si="111"/>
        <v>0</v>
      </c>
      <c r="R849" s="42">
        <f t="shared" si="112"/>
        <v>100</v>
      </c>
      <c r="S849" s="85">
        <f t="shared" si="117"/>
        <v>4890</v>
      </c>
      <c r="T849" s="60">
        <f>IFERROR(VLOOKUP($B849,'Из ГУГЛа'!$B:$G,4,0)*U849+V849,VLOOKUP($B849,'Из ГУГЛа'!$B:$G,4,0))</f>
        <v>4990</v>
      </c>
      <c r="U849" s="15">
        <v>1</v>
      </c>
      <c r="V849" s="59"/>
      <c r="W849" s="74">
        <f t="shared" si="113"/>
        <v>0.48181818181818192</v>
      </c>
      <c r="X849" s="74">
        <f t="shared" si="114"/>
        <v>2.004008016032064E-2</v>
      </c>
      <c r="Y849" s="74">
        <f t="shared" si="115"/>
        <v>0.5121212121212122</v>
      </c>
      <c r="Z849" s="79">
        <v>4990</v>
      </c>
      <c r="AB849" s="20" t="s">
        <v>2635</v>
      </c>
    </row>
    <row r="850" spans="1:28" ht="120" x14ac:dyDescent="0.25">
      <c r="A850" s="71" t="str">
        <f>INDEX('Выгр Торг'!$A:$A,MATCH($B850,'Выгр Торг'!$B:$B,0))</f>
        <v>Боковые зеркала "АТП" в стиле Mercedes-Benz, с 2-м повторителем (электрорегулировка, обогрев) для Лада Нива 4х4</v>
      </c>
      <c r="B850" s="88">
        <v>257493</v>
      </c>
      <c r="C850" s="72">
        <f>VLOOKUP($B850,'Выгр Торг'!$B:$P,C$1,0)</f>
        <v>206626</v>
      </c>
      <c r="D850" s="71" t="str">
        <f>VLOOKUP($B850,'Выгр Торг'!$B:$P,D$1,0)</f>
        <v>Боковые зеркала "АТП" в стиле Mercedes-Benz, с 2-м повторителем (электрорегулировка, обогрев) для Лада Нива 4х4 (Без вежливой подсветки, С электроскладыванием, Динамический (стиль Lexus)</v>
      </c>
      <c r="E850" s="72" t="str">
        <f>VLOOKUP($B850,'Выгр Торг'!$B:$P,E$1,0)</f>
        <v>Y</v>
      </c>
      <c r="F850" s="72" t="str">
        <f>VLOOKUP($B850,'Выгр Торг'!$B:$P,F$1,0)</f>
        <v>1</v>
      </c>
      <c r="G850" s="36" t="s">
        <v>1368</v>
      </c>
      <c r="H850" s="33"/>
      <c r="I850" s="54" t="s">
        <v>2590</v>
      </c>
      <c r="J850" s="5" t="s">
        <v>3410</v>
      </c>
      <c r="K850" s="73">
        <f t="shared" si="109"/>
        <v>3300</v>
      </c>
      <c r="L850" s="14">
        <f>VLOOKUP(K850,Наценка!$A$1:$B$8,2,1)</f>
        <v>1.4</v>
      </c>
      <c r="M850" s="83">
        <f t="shared" si="110"/>
        <v>4620</v>
      </c>
      <c r="N850" s="57">
        <f t="shared" si="119"/>
        <v>4690</v>
      </c>
      <c r="O850" s="72">
        <f>VLOOKUP($B850,'Выгр Торг'!$B:$P,O$1,0)</f>
        <v>3300</v>
      </c>
      <c r="P850" s="72">
        <f>VLOOKUP($B850,'Выгр Торг'!$B:$P,P$1,0)</f>
        <v>4790</v>
      </c>
      <c r="Q850" s="42">
        <f t="shared" si="111"/>
        <v>0</v>
      </c>
      <c r="R850" s="42">
        <f t="shared" si="112"/>
        <v>100</v>
      </c>
      <c r="S850" s="85">
        <f t="shared" si="117"/>
        <v>4690</v>
      </c>
      <c r="T850" s="60" t="str">
        <f>IFERROR(VLOOKUP($B850,'Из ГУГЛа'!$B:$G,4,0)*U850+V850,VLOOKUP($B850,'Из ГУГЛа'!$B:$G,4,0))</f>
        <v/>
      </c>
      <c r="U850" s="15">
        <v>1</v>
      </c>
      <c r="V850" s="59"/>
      <c r="W850" s="74">
        <f t="shared" si="113"/>
        <v>0.42121212121212115</v>
      </c>
      <c r="X850" s="74" t="str">
        <f t="shared" si="114"/>
        <v/>
      </c>
      <c r="Y850" s="74" t="str">
        <f t="shared" si="115"/>
        <v/>
      </c>
      <c r="Z850" s="78" t="s">
        <v>2579</v>
      </c>
    </row>
    <row r="851" spans="1:28" ht="120" x14ac:dyDescent="0.25">
      <c r="A851" s="71" t="str">
        <f>INDEX('Выгр Торг'!$A:$A,MATCH($B851,'Выгр Торг'!$B:$B,0))</f>
        <v>Боковые зеркала "АТП" в стиле Mercedes-Benz, с 2-м повторителем (электрорегулировка, обогрев) для Лада Нива 4х4</v>
      </c>
      <c r="B851" s="88">
        <v>257495</v>
      </c>
      <c r="C851" s="72">
        <f>VLOOKUP($B851,'Выгр Торг'!$B:$P,C$1,0)</f>
        <v>206628</v>
      </c>
      <c r="D851" s="71" t="str">
        <f>VLOOKUP($B851,'Выгр Торг'!$B:$P,D$1,0)</f>
        <v>Боковые зеркала "АТП" в стиле Mercedes-Benz, с 2-м повторителем (электрорегулировка, обогрев) для Лада Нива 4х4 (С вежливой подсветкой, Без электроскладывания, Динамический (стиль Lexus)</v>
      </c>
      <c r="E851" s="72" t="str">
        <f>VLOOKUP($B851,'Выгр Торг'!$B:$P,E$1,0)</f>
        <v>Y</v>
      </c>
      <c r="F851" s="72" t="str">
        <f>VLOOKUP($B851,'Выгр Торг'!$B:$P,F$1,0)</f>
        <v>1</v>
      </c>
      <c r="G851" s="36" t="s">
        <v>1368</v>
      </c>
      <c r="H851" s="33"/>
      <c r="I851" s="54" t="s">
        <v>2590</v>
      </c>
      <c r="J851" s="5" t="s">
        <v>3410</v>
      </c>
      <c r="K851" s="73">
        <f t="shared" si="109"/>
        <v>3300</v>
      </c>
      <c r="L851" s="14">
        <f>VLOOKUP(K851,Наценка!$A$1:$B$8,2,1)</f>
        <v>1.4</v>
      </c>
      <c r="M851" s="92">
        <f>Z851-100</f>
        <v>5490</v>
      </c>
      <c r="N851" s="57">
        <f t="shared" si="119"/>
        <v>5490</v>
      </c>
      <c r="O851" s="72">
        <f>VLOOKUP($B851,'Выгр Торг'!$B:$P,O$1,0)</f>
        <v>3300</v>
      </c>
      <c r="P851" s="72">
        <f>VLOOKUP($B851,'Выгр Торг'!$B:$P,P$1,0)</f>
        <v>5590</v>
      </c>
      <c r="Q851" s="42">
        <f t="shared" si="111"/>
        <v>0</v>
      </c>
      <c r="R851" s="42">
        <f t="shared" si="112"/>
        <v>100</v>
      </c>
      <c r="S851" s="85">
        <f t="shared" si="117"/>
        <v>5490</v>
      </c>
      <c r="T851" s="60">
        <f>IFERROR(VLOOKUP($B851,'Из ГУГЛа'!$B:$G,4,0)*U851+V851,VLOOKUP($B851,'Из ГУГЛа'!$B:$G,4,0))</f>
        <v>5590</v>
      </c>
      <c r="U851" s="15">
        <v>1</v>
      </c>
      <c r="V851" s="59">
        <v>600</v>
      </c>
      <c r="W851" s="74">
        <f t="shared" si="113"/>
        <v>0.66363636363636358</v>
      </c>
      <c r="X851" s="74">
        <f t="shared" si="114"/>
        <v>1.7889087656529516E-2</v>
      </c>
      <c r="Y851" s="74">
        <f t="shared" si="115"/>
        <v>0.69393939393939386</v>
      </c>
      <c r="Z851" s="79">
        <v>5590</v>
      </c>
      <c r="AB851" s="20" t="s">
        <v>2635</v>
      </c>
    </row>
    <row r="852" spans="1:28" ht="120" x14ac:dyDescent="0.25">
      <c r="A852" s="71" t="str">
        <f>INDEX('Выгр Торг'!$A:$A,MATCH($B852,'Выгр Торг'!$B:$B,0))</f>
        <v>Боковые зеркала "АТП" в стиле Mercedes-Benz, с 2-м повторителем (электрорегулировка, обогрев) для Лада Нива 4х4</v>
      </c>
      <c r="B852" s="88">
        <v>257498</v>
      </c>
      <c r="C852" s="72">
        <f>VLOOKUP($B852,'Выгр Торг'!$B:$P,C$1,0)</f>
        <v>206619</v>
      </c>
      <c r="D852" s="71" t="str">
        <f>VLOOKUP($B852,'Выгр Торг'!$B:$P,D$1,0)</f>
        <v>Боковые зеркала "АТП" в стиле Mercedes-Benz, с 2-м повторителем (электрорегулировка, обогрев) для Лада Нива 4х4 (С вежливой подсветкой, С электроскладыванием, Стандартный)</v>
      </c>
      <c r="E852" s="72" t="str">
        <f>VLOOKUP($B852,'Выгр Торг'!$B:$P,E$1,0)</f>
        <v>Y</v>
      </c>
      <c r="F852" s="72" t="str">
        <f>VLOOKUP($B852,'Выгр Торг'!$B:$P,F$1,0)</f>
        <v>1</v>
      </c>
      <c r="G852" s="36" t="s">
        <v>1368</v>
      </c>
      <c r="H852" s="33"/>
      <c r="I852" s="54" t="s">
        <v>2590</v>
      </c>
      <c r="J852" s="5" t="s">
        <v>3410</v>
      </c>
      <c r="K852" s="73">
        <f t="shared" si="109"/>
        <v>3300</v>
      </c>
      <c r="L852" s="14">
        <f>VLOOKUP(K852,Наценка!$A$1:$B$8,2,1)</f>
        <v>1.4</v>
      </c>
      <c r="M852" s="83">
        <f t="shared" si="110"/>
        <v>4620</v>
      </c>
      <c r="N852" s="57">
        <f t="shared" si="119"/>
        <v>4690</v>
      </c>
      <c r="O852" s="72">
        <f>VLOOKUP($B852,'Выгр Торг'!$B:$P,O$1,0)</f>
        <v>3300</v>
      </c>
      <c r="P852" s="72">
        <f>VLOOKUP($B852,'Выгр Торг'!$B:$P,P$1,0)</f>
        <v>4790</v>
      </c>
      <c r="Q852" s="42">
        <f t="shared" si="111"/>
        <v>0</v>
      </c>
      <c r="R852" s="42">
        <f t="shared" si="112"/>
        <v>100</v>
      </c>
      <c r="S852" s="85">
        <f t="shared" si="117"/>
        <v>4690</v>
      </c>
      <c r="T852" s="60" t="str">
        <f>IFERROR(VLOOKUP($B852,'Из ГУГЛа'!$B:$G,4,0)*U852+V852,VLOOKUP($B852,'Из ГУГЛа'!$B:$G,4,0))</f>
        <v/>
      </c>
      <c r="U852" s="15">
        <v>1</v>
      </c>
      <c r="V852" s="59"/>
      <c r="W852" s="74">
        <f t="shared" si="113"/>
        <v>0.42121212121212115</v>
      </c>
      <c r="X852" s="74" t="str">
        <f t="shared" si="114"/>
        <v/>
      </c>
      <c r="Y852" s="74" t="str">
        <f t="shared" si="115"/>
        <v/>
      </c>
      <c r="Z852" s="78" t="s">
        <v>2579</v>
      </c>
    </row>
    <row r="853" spans="1:28" ht="75" x14ac:dyDescent="0.25">
      <c r="A853" s="71" t="str">
        <f>INDEX('Выгр Торг'!$A:$A,MATCH($B853,'Выгр Торг'!$B:$B,0))</f>
        <v>Боковые зеркала "АТП" в стиле Гранта (механика, обогрев и повторитель) для Лада Ларгус</v>
      </c>
      <c r="B853" s="88">
        <v>243448</v>
      </c>
      <c r="C853" s="72">
        <f>VLOOKUP($B853,'Выгр Торг'!$B:$P,C$1,0)</f>
        <v>180026</v>
      </c>
      <c r="D853" s="71" t="str">
        <f>VLOOKUP($B853,'Выгр Торг'!$B:$P,D$1,0)</f>
        <v>Боковые зеркала "АТП" в стиле Гранта (механика, обогрев и повторитель) для Лада Ларгус (Без покраски)</v>
      </c>
      <c r="E853" s="72" t="str">
        <f>VLOOKUP($B853,'Выгр Торг'!$B:$P,E$1,0)</f>
        <v>Y</v>
      </c>
      <c r="F853" s="72" t="str">
        <f>VLOOKUP($B853,'Выгр Торг'!$B:$P,F$1,0)</f>
        <v>1</v>
      </c>
      <c r="G853" s="37" t="s">
        <v>57</v>
      </c>
      <c r="H853" s="28">
        <v>180026</v>
      </c>
      <c r="I853" s="52">
        <v>600</v>
      </c>
      <c r="J853" s="5" t="s">
        <v>3410</v>
      </c>
      <c r="K853" s="73">
        <f t="shared" si="109"/>
        <v>2800</v>
      </c>
      <c r="L853" s="14">
        <f>VLOOKUP(K853,Наценка!$A$1:$B$8,2,1)</f>
        <v>1.4</v>
      </c>
      <c r="M853" s="92">
        <f>Z853-100</f>
        <v>4190</v>
      </c>
      <c r="N853" s="57">
        <f t="shared" si="116"/>
        <v>4190</v>
      </c>
      <c r="O853" s="72">
        <f>VLOOKUP($B853,'Выгр Торг'!$B:$P,O$1,0)</f>
        <v>2800</v>
      </c>
      <c r="P853" s="72">
        <f>VLOOKUP($B853,'Выгр Торг'!$B:$P,P$1,0)</f>
        <v>4290</v>
      </c>
      <c r="Q853" s="42">
        <f t="shared" si="111"/>
        <v>0</v>
      </c>
      <c r="R853" s="42">
        <f t="shared" si="112"/>
        <v>100</v>
      </c>
      <c r="S853" s="85">
        <f t="shared" si="117"/>
        <v>4190</v>
      </c>
      <c r="T853" s="60">
        <f>IFERROR(VLOOKUP($B853,'Из ГУГЛа'!$B:$G,4,0)*U853+V853,VLOOKUP($B853,'Из ГУГЛа'!$B:$G,4,0))</f>
        <v>4290</v>
      </c>
      <c r="U853" s="15">
        <v>1</v>
      </c>
      <c r="V853" s="59"/>
      <c r="W853" s="74">
        <f t="shared" si="113"/>
        <v>0.49642857142857144</v>
      </c>
      <c r="X853" s="74">
        <f t="shared" si="114"/>
        <v>2.3310023310023312E-2</v>
      </c>
      <c r="Y853" s="74">
        <f t="shared" si="115"/>
        <v>0.53214285714285725</v>
      </c>
      <c r="Z853" s="75">
        <v>4290</v>
      </c>
      <c r="AA853" s="4">
        <v>600</v>
      </c>
      <c r="AB853" s="20" t="s">
        <v>2592</v>
      </c>
    </row>
    <row r="854" spans="1:28" ht="75" x14ac:dyDescent="0.25">
      <c r="A854" s="71" t="str">
        <f>INDEX('Выгр Торг'!$A:$A,MATCH($B854,'Выгр Торг'!$B:$B,0))</f>
        <v>Боковые зеркала "АТП" в стиле Гранта (механика, обогрев и повторитель) для Лада Ларгус</v>
      </c>
      <c r="B854" s="88">
        <v>243449</v>
      </c>
      <c r="C854" s="72">
        <f>VLOOKUP($B854,'Выгр Торг'!$B:$P,C$1,0)</f>
        <v>180028</v>
      </c>
      <c r="D854" s="71" t="str">
        <f>VLOOKUP($B854,'Выгр Торг'!$B:$P,D$1,0)</f>
        <v>Боковые зеркала "АТП" в стиле Гранта (механика, обогрев и повторитель) для Лада Ларгус (В цвет, Брюн (Коричневый, 250))</v>
      </c>
      <c r="E854" s="72" t="str">
        <f>VLOOKUP($B854,'Выгр Торг'!$B:$P,E$1,0)</f>
        <v>Y</v>
      </c>
      <c r="F854" s="72" t="str">
        <f>VLOOKUP($B854,'Выгр Торг'!$B:$P,F$1,0)</f>
        <v>1</v>
      </c>
      <c r="G854" s="37" t="s">
        <v>57</v>
      </c>
      <c r="H854" s="28">
        <v>180026</v>
      </c>
      <c r="I854" s="53">
        <f>INDEX($I:$I,MATCH($H854,$C:$C,0))</f>
        <v>600</v>
      </c>
      <c r="J854" s="5" t="s">
        <v>3410</v>
      </c>
      <c r="K854" s="56">
        <f>INDEX($K:$K,MATCH($H854,$C:$C,0))+I854</f>
        <v>3400</v>
      </c>
      <c r="L854" s="14">
        <f>VLOOKUP(K854,Наценка!$A$1:$B$8,2,1)</f>
        <v>1.4</v>
      </c>
      <c r="M854" s="56">
        <f>INDEX($M:$M,MATCH($H854,$C:$C,0))+I854*$M$2</f>
        <v>4970</v>
      </c>
      <c r="N854" s="57">
        <f t="shared" si="116"/>
        <v>4990</v>
      </c>
      <c r="O854" s="72">
        <f>VLOOKUP($B854,'Выгр Торг'!$B:$P,O$1,0)</f>
        <v>3400</v>
      </c>
      <c r="P854" s="72">
        <f>VLOOKUP($B854,'Выгр Торг'!$B:$P,P$1,0)</f>
        <v>5090</v>
      </c>
      <c r="Q854" s="42">
        <f t="shared" si="111"/>
        <v>0</v>
      </c>
      <c r="R854" s="42">
        <f t="shared" si="112"/>
        <v>100</v>
      </c>
      <c r="S854" s="85">
        <f t="shared" si="117"/>
        <v>4990</v>
      </c>
      <c r="T854" s="60">
        <f>IFERROR(VLOOKUP($B854,'Из ГУГЛа'!$B:$G,4,0)*U854+V854,VLOOKUP($B854,'Из ГУГЛа'!$B:$G,4,0))</f>
        <v>4890</v>
      </c>
      <c r="U854" s="15">
        <v>1</v>
      </c>
      <c r="V854" s="76">
        <f>INDEX($AA:$AA,MATCH($H854,$C:$C,0))</f>
        <v>600</v>
      </c>
      <c r="W854" s="74">
        <f t="shared" si="113"/>
        <v>0.4676470588235293</v>
      </c>
      <c r="X854" s="74">
        <f t="shared" si="114"/>
        <v>-2.0449897750511249E-2</v>
      </c>
      <c r="Y854" s="74">
        <f t="shared" si="115"/>
        <v>0.43823529411764706</v>
      </c>
      <c r="Z854" s="76">
        <f>INDEX($Z:$Z,MATCH($H854,$C:$C,0))+V854</f>
        <v>4890</v>
      </c>
      <c r="AB854" s="43" t="str">
        <f>INDEX($AB:$AB,MATCH($H854,$C:$C,0))</f>
        <v>https://motorring.ru/product/34661-mehanika-zerkala-atp-stile-granty-povtoritelem-obogrevom-largus</v>
      </c>
    </row>
    <row r="855" spans="1:28" ht="75" x14ac:dyDescent="0.25">
      <c r="A855" s="71" t="str">
        <f>INDEX('Выгр Торг'!$A:$A,MATCH($B855,'Выгр Торг'!$B:$B,0))</f>
        <v>Боковые зеркала "АТП" в стиле Гранта (механика, обогрев и повторитель) для Лада Ларгус</v>
      </c>
      <c r="B855" s="88">
        <v>243450</v>
      </c>
      <c r="C855" s="72">
        <f>VLOOKUP($B855,'Выгр Торг'!$B:$P,C$1,0)</f>
        <v>180029</v>
      </c>
      <c r="D855" s="71" t="str">
        <f>VLOOKUP($B855,'Выгр Торг'!$B:$P,D$1,0)</f>
        <v>Боковые зеркала "АТП" в стиле Гранта (механика, обогрев и повторитель) для Лада Ларгус (В цвет, Венера (темно-красный, 191))</v>
      </c>
      <c r="E855" s="72" t="str">
        <f>VLOOKUP($B855,'Выгр Торг'!$B:$P,E$1,0)</f>
        <v>Y</v>
      </c>
      <c r="F855" s="72" t="str">
        <f>VLOOKUP($B855,'Выгр Торг'!$B:$P,F$1,0)</f>
        <v>1</v>
      </c>
      <c r="G855" s="37" t="s">
        <v>57</v>
      </c>
      <c r="H855" s="28">
        <v>180026</v>
      </c>
      <c r="I855" s="53">
        <f>INDEX($I:$I,MATCH($H855,$C:$C,0))</f>
        <v>600</v>
      </c>
      <c r="J855" s="5" t="s">
        <v>3410</v>
      </c>
      <c r="K855" s="56">
        <f>INDEX($K:$K,MATCH($H855,$C:$C,0))+I855</f>
        <v>3400</v>
      </c>
      <c r="L855" s="14">
        <f>VLOOKUP(K855,Наценка!$A$1:$B$8,2,1)</f>
        <v>1.4</v>
      </c>
      <c r="M855" s="56">
        <f>INDEX($M:$M,MATCH($H855,$C:$C,0))+I855*$M$2</f>
        <v>4970</v>
      </c>
      <c r="N855" s="57">
        <f t="shared" si="116"/>
        <v>4990</v>
      </c>
      <c r="O855" s="72">
        <f>VLOOKUP($B855,'Выгр Торг'!$B:$P,O$1,0)</f>
        <v>3400</v>
      </c>
      <c r="P855" s="72">
        <f>VLOOKUP($B855,'Выгр Торг'!$B:$P,P$1,0)</f>
        <v>5090</v>
      </c>
      <c r="Q855" s="42">
        <f t="shared" si="111"/>
        <v>0</v>
      </c>
      <c r="R855" s="42">
        <f t="shared" si="112"/>
        <v>100</v>
      </c>
      <c r="S855" s="85">
        <f t="shared" si="117"/>
        <v>4990</v>
      </c>
      <c r="T855" s="60">
        <f>IFERROR(VLOOKUP($B855,'Из ГУГЛа'!$B:$G,4,0)*U855+V855,VLOOKUP($B855,'Из ГУГЛа'!$B:$G,4,0))</f>
        <v>4890</v>
      </c>
      <c r="U855" s="15">
        <v>1</v>
      </c>
      <c r="V855" s="76">
        <f>INDEX($AA:$AA,MATCH($H855,$C:$C,0))</f>
        <v>600</v>
      </c>
      <c r="W855" s="74">
        <f t="shared" si="113"/>
        <v>0.4676470588235293</v>
      </c>
      <c r="X855" s="74">
        <f t="shared" si="114"/>
        <v>-2.0449897750511249E-2</v>
      </c>
      <c r="Y855" s="74">
        <f t="shared" si="115"/>
        <v>0.43823529411764706</v>
      </c>
      <c r="Z855" s="76">
        <f>INDEX($Z:$Z,MATCH($H855,$C:$C,0))+V855</f>
        <v>4890</v>
      </c>
      <c r="AB855" s="43" t="str">
        <f>INDEX($AB:$AB,MATCH($H855,$C:$C,0))</f>
        <v>https://motorring.ru/product/34661-mehanika-zerkala-atp-stile-granty-povtoritelem-obogrevom-largus</v>
      </c>
    </row>
    <row r="856" spans="1:28" ht="75" x14ac:dyDescent="0.25">
      <c r="A856" s="71" t="str">
        <f>INDEX('Выгр Торг'!$A:$A,MATCH($B856,'Выгр Торг'!$B:$B,0))</f>
        <v>Боковые зеркала "АТП" в стиле Гранта (механика, обогрев и повторитель) для Лада Ларгус</v>
      </c>
      <c r="B856" s="88">
        <v>243451</v>
      </c>
      <c r="C856" s="72">
        <f>VLOOKUP($B856,'Выгр Торг'!$B:$P,C$1,0)</f>
        <v>180030</v>
      </c>
      <c r="D856" s="71" t="str">
        <f>VLOOKUP($B856,'Выгр Торг'!$B:$P,D$1,0)</f>
        <v>Боковые зеркала "АТП" в стиле Гранта (механика, обогрев и повторитель) для Лада Ларгус (В цвет, Дипломат (темно-синий, 424))</v>
      </c>
      <c r="E856" s="72" t="str">
        <f>VLOOKUP($B856,'Выгр Торг'!$B:$P,E$1,0)</f>
        <v>Y</v>
      </c>
      <c r="F856" s="72" t="str">
        <f>VLOOKUP($B856,'Выгр Торг'!$B:$P,F$1,0)</f>
        <v>1</v>
      </c>
      <c r="G856" s="37" t="s">
        <v>57</v>
      </c>
      <c r="H856" s="28">
        <v>180026</v>
      </c>
      <c r="I856" s="53">
        <f>INDEX($I:$I,MATCH($H856,$C:$C,0))</f>
        <v>600</v>
      </c>
      <c r="J856" s="5" t="s">
        <v>3410</v>
      </c>
      <c r="K856" s="56">
        <f>INDEX($K:$K,MATCH($H856,$C:$C,0))+I856</f>
        <v>3400</v>
      </c>
      <c r="L856" s="14">
        <f>VLOOKUP(K856,Наценка!$A$1:$B$8,2,1)</f>
        <v>1.4</v>
      </c>
      <c r="M856" s="56">
        <f>INDEX($M:$M,MATCH($H856,$C:$C,0))+I856*$M$2</f>
        <v>4970</v>
      </c>
      <c r="N856" s="57">
        <f t="shared" si="116"/>
        <v>4990</v>
      </c>
      <c r="O856" s="72">
        <f>VLOOKUP($B856,'Выгр Торг'!$B:$P,O$1,0)</f>
        <v>3400</v>
      </c>
      <c r="P856" s="72">
        <f>VLOOKUP($B856,'Выгр Торг'!$B:$P,P$1,0)</f>
        <v>5090</v>
      </c>
      <c r="Q856" s="42">
        <f t="shared" si="111"/>
        <v>0</v>
      </c>
      <c r="R856" s="42">
        <f t="shared" si="112"/>
        <v>100</v>
      </c>
      <c r="S856" s="85">
        <f t="shared" si="117"/>
        <v>4990</v>
      </c>
      <c r="T856" s="60">
        <f>IFERROR(VLOOKUP($B856,'Из ГУГЛа'!$B:$G,4,0)*U856+V856,VLOOKUP($B856,'Из ГУГЛа'!$B:$G,4,0))</f>
        <v>4890</v>
      </c>
      <c r="U856" s="15">
        <v>1</v>
      </c>
      <c r="V856" s="76">
        <f>INDEX($AA:$AA,MATCH($H856,$C:$C,0))</f>
        <v>600</v>
      </c>
      <c r="W856" s="74">
        <f t="shared" si="113"/>
        <v>0.4676470588235293</v>
      </c>
      <c r="X856" s="74">
        <f t="shared" si="114"/>
        <v>-2.0449897750511249E-2</v>
      </c>
      <c r="Y856" s="74">
        <f t="shared" si="115"/>
        <v>0.43823529411764706</v>
      </c>
      <c r="Z856" s="76">
        <f>INDEX($Z:$Z,MATCH($H856,$C:$C,0))+V856</f>
        <v>4890</v>
      </c>
      <c r="AB856" s="43" t="str">
        <f>INDEX($AB:$AB,MATCH($H856,$C:$C,0))</f>
        <v>https://motorring.ru/product/34661-mehanika-zerkala-atp-stile-granty-povtoritelem-obogrevom-largus</v>
      </c>
    </row>
    <row r="857" spans="1:28" ht="75" x14ac:dyDescent="0.25">
      <c r="A857" s="71" t="str">
        <f>INDEX('Выгр Торг'!$A:$A,MATCH($B857,'Выгр Торг'!$B:$B,0))</f>
        <v>Боковые зеркала "АТП" в стиле Гранта (механика, обогрев и повторитель) для Лада Ларгус</v>
      </c>
      <c r="B857" s="88">
        <v>243452</v>
      </c>
      <c r="C857" s="72">
        <f>VLOOKUP($B857,'Выгр Торг'!$B:$P,C$1,0)</f>
        <v>180031</v>
      </c>
      <c r="D857" s="71" t="str">
        <f>VLOOKUP($B857,'Выгр Торг'!$B:$P,D$1,0)</f>
        <v>Боковые зеркала "АТП" в стиле Гранта (механика, обогрев и повторитель) для Лада Ларгус (В цвет, Каракумы (серо-бежевый, 238))</v>
      </c>
      <c r="E857" s="72" t="str">
        <f>VLOOKUP($B857,'Выгр Торг'!$B:$P,E$1,0)</f>
        <v>Y</v>
      </c>
      <c r="F857" s="72" t="str">
        <f>VLOOKUP($B857,'Выгр Торг'!$B:$P,F$1,0)</f>
        <v>1</v>
      </c>
      <c r="G857" s="37" t="s">
        <v>57</v>
      </c>
      <c r="H857" s="28">
        <v>180026</v>
      </c>
      <c r="I857" s="53">
        <f>INDEX($I:$I,MATCH($H857,$C:$C,0))</f>
        <v>600</v>
      </c>
      <c r="J857" s="5" t="s">
        <v>3410</v>
      </c>
      <c r="K857" s="56">
        <f>INDEX($K:$K,MATCH($H857,$C:$C,0))+I857</f>
        <v>3400</v>
      </c>
      <c r="L857" s="14">
        <f>VLOOKUP(K857,Наценка!$A$1:$B$8,2,1)</f>
        <v>1.4</v>
      </c>
      <c r="M857" s="56">
        <f>INDEX($M:$M,MATCH($H857,$C:$C,0))+I857*$M$2</f>
        <v>4970</v>
      </c>
      <c r="N857" s="57">
        <f t="shared" si="116"/>
        <v>4990</v>
      </c>
      <c r="O857" s="72">
        <f>VLOOKUP($B857,'Выгр Торг'!$B:$P,O$1,0)</f>
        <v>3400</v>
      </c>
      <c r="P857" s="72">
        <f>VLOOKUP($B857,'Выгр Торг'!$B:$P,P$1,0)</f>
        <v>5090</v>
      </c>
      <c r="Q857" s="42">
        <f t="shared" si="111"/>
        <v>0</v>
      </c>
      <c r="R857" s="42">
        <f t="shared" si="112"/>
        <v>100</v>
      </c>
      <c r="S857" s="85">
        <f t="shared" si="117"/>
        <v>4990</v>
      </c>
      <c r="T857" s="60">
        <f>IFERROR(VLOOKUP($B857,'Из ГУГЛа'!$B:$G,4,0)*U857+V857,VLOOKUP($B857,'Из ГУГЛа'!$B:$G,4,0))</f>
        <v>4890</v>
      </c>
      <c r="U857" s="15">
        <v>1</v>
      </c>
      <c r="V857" s="76">
        <f>INDEX($AA:$AA,MATCH($H857,$C:$C,0))</f>
        <v>600</v>
      </c>
      <c r="W857" s="74">
        <f t="shared" si="113"/>
        <v>0.4676470588235293</v>
      </c>
      <c r="X857" s="74">
        <f t="shared" si="114"/>
        <v>-2.0449897750511249E-2</v>
      </c>
      <c r="Y857" s="74">
        <f t="shared" si="115"/>
        <v>0.43823529411764706</v>
      </c>
      <c r="Z857" s="76">
        <f>INDEX($Z:$Z,MATCH($H857,$C:$C,0))+V857</f>
        <v>4890</v>
      </c>
      <c r="AB857" s="43" t="str">
        <f>INDEX($AB:$AB,MATCH($H857,$C:$C,0))</f>
        <v>https://motorring.ru/product/34661-mehanika-zerkala-atp-stile-granty-povtoritelem-obogrevom-largus</v>
      </c>
    </row>
    <row r="858" spans="1:28" ht="75" x14ac:dyDescent="0.25">
      <c r="A858" s="71" t="str">
        <f>INDEX('Выгр Торг'!$A:$A,MATCH($B858,'Выгр Торг'!$B:$B,0))</f>
        <v>Боковые зеркала "АТП" в стиле Гранта (механика, обогрев и повторитель) для Лада Ларгус</v>
      </c>
      <c r="B858" s="88">
        <v>243453</v>
      </c>
      <c r="C858" s="72">
        <f>VLOOKUP($B858,'Выгр Торг'!$B:$P,C$1,0)</f>
        <v>180032</v>
      </c>
      <c r="D858" s="71" t="str">
        <f>VLOOKUP($B858,'Выгр Торг'!$B:$P,D$1,0)</f>
        <v>Боковые зеркала "АТП" в стиле Гранта (механика, обогрев и повторитель) для Лада Ларгус (В цвет, Кашемир (темно-коричневый, 283))</v>
      </c>
      <c r="E858" s="72" t="str">
        <f>VLOOKUP($B858,'Выгр Торг'!$B:$P,E$1,0)</f>
        <v>Y</v>
      </c>
      <c r="F858" s="72" t="str">
        <f>VLOOKUP($B858,'Выгр Торг'!$B:$P,F$1,0)</f>
        <v>1</v>
      </c>
      <c r="G858" s="37" t="s">
        <v>57</v>
      </c>
      <c r="H858" s="28">
        <v>180026</v>
      </c>
      <c r="I858" s="53">
        <f>INDEX($I:$I,MATCH($H858,$C:$C,0))</f>
        <v>600</v>
      </c>
      <c r="J858" s="5" t="s">
        <v>3410</v>
      </c>
      <c r="K858" s="56">
        <f>INDEX($K:$K,MATCH($H858,$C:$C,0))+I858</f>
        <v>3400</v>
      </c>
      <c r="L858" s="14">
        <f>VLOOKUP(K858,Наценка!$A$1:$B$8,2,1)</f>
        <v>1.4</v>
      </c>
      <c r="M858" s="56">
        <f>INDEX($M:$M,MATCH($H858,$C:$C,0))+I858*$M$2</f>
        <v>4970</v>
      </c>
      <c r="N858" s="57">
        <f t="shared" si="116"/>
        <v>4990</v>
      </c>
      <c r="O858" s="72">
        <f>VLOOKUP($B858,'Выгр Торг'!$B:$P,O$1,0)</f>
        <v>3400</v>
      </c>
      <c r="P858" s="72">
        <f>VLOOKUP($B858,'Выгр Торг'!$B:$P,P$1,0)</f>
        <v>5090</v>
      </c>
      <c r="Q858" s="42">
        <f t="shared" si="111"/>
        <v>0</v>
      </c>
      <c r="R858" s="42">
        <f t="shared" si="112"/>
        <v>100</v>
      </c>
      <c r="S858" s="85">
        <f t="shared" si="117"/>
        <v>4990</v>
      </c>
      <c r="T858" s="60">
        <f>IFERROR(VLOOKUP($B858,'Из ГУГЛа'!$B:$G,4,0)*U858+V858,VLOOKUP($B858,'Из ГУГЛа'!$B:$G,4,0))</f>
        <v>4890</v>
      </c>
      <c r="U858" s="15">
        <v>1</v>
      </c>
      <c r="V858" s="76">
        <f>INDEX($AA:$AA,MATCH($H858,$C:$C,0))</f>
        <v>600</v>
      </c>
      <c r="W858" s="74">
        <f t="shared" si="113"/>
        <v>0.4676470588235293</v>
      </c>
      <c r="X858" s="74">
        <f t="shared" si="114"/>
        <v>-2.0449897750511249E-2</v>
      </c>
      <c r="Y858" s="74">
        <f t="shared" si="115"/>
        <v>0.43823529411764706</v>
      </c>
      <c r="Z858" s="76">
        <f>INDEX($Z:$Z,MATCH($H858,$C:$C,0))+V858</f>
        <v>4890</v>
      </c>
      <c r="AB858" s="43" t="str">
        <f>INDEX($AB:$AB,MATCH($H858,$C:$C,0))</f>
        <v>https://motorring.ru/product/34661-mehanika-zerkala-atp-stile-granty-povtoritelem-obogrevom-largus</v>
      </c>
    </row>
    <row r="859" spans="1:28" ht="75" x14ac:dyDescent="0.25">
      <c r="A859" s="71" t="str">
        <f>INDEX('Выгр Торг'!$A:$A,MATCH($B859,'Выгр Торг'!$B:$B,0))</f>
        <v>Боковые зеркала "АТП" в стиле Гранта (механика, обогрев и повторитель) для Лада Ларгус</v>
      </c>
      <c r="B859" s="88">
        <v>243454</v>
      </c>
      <c r="C859" s="72">
        <f>VLOOKUP($B859,'Выгр Торг'!$B:$P,C$1,0)</f>
        <v>180033</v>
      </c>
      <c r="D859" s="71" t="str">
        <f>VLOOKUP($B859,'Выгр Торг'!$B:$P,D$1,0)</f>
        <v>Боковые зеркала "АТП" в стиле Гранта (механика, обогрев и повторитель) для Лада Ларгус (В цвет, Красный сплав (красный, 136))</v>
      </c>
      <c r="E859" s="72" t="str">
        <f>VLOOKUP($B859,'Выгр Торг'!$B:$P,E$1,0)</f>
        <v>Y</v>
      </c>
      <c r="F859" s="72" t="str">
        <f>VLOOKUP($B859,'Выгр Торг'!$B:$P,F$1,0)</f>
        <v>1</v>
      </c>
      <c r="G859" s="37" t="s">
        <v>57</v>
      </c>
      <c r="H859" s="28">
        <v>180026</v>
      </c>
      <c r="I859" s="53">
        <f>INDEX($I:$I,MATCH($H859,$C:$C,0))</f>
        <v>600</v>
      </c>
      <c r="J859" s="5" t="s">
        <v>3410</v>
      </c>
      <c r="K859" s="56">
        <f>INDEX($K:$K,MATCH($H859,$C:$C,0))+I859</f>
        <v>3400</v>
      </c>
      <c r="L859" s="14">
        <f>VLOOKUP(K859,Наценка!$A$1:$B$8,2,1)</f>
        <v>1.4</v>
      </c>
      <c r="M859" s="56">
        <f>INDEX($M:$M,MATCH($H859,$C:$C,0))+I859*$M$2</f>
        <v>4970</v>
      </c>
      <c r="N859" s="57">
        <f t="shared" si="116"/>
        <v>4990</v>
      </c>
      <c r="O859" s="72">
        <f>VLOOKUP($B859,'Выгр Торг'!$B:$P,O$1,0)</f>
        <v>3400</v>
      </c>
      <c r="P859" s="72">
        <f>VLOOKUP($B859,'Выгр Торг'!$B:$P,P$1,0)</f>
        <v>5090</v>
      </c>
      <c r="Q859" s="42">
        <f t="shared" si="111"/>
        <v>0</v>
      </c>
      <c r="R859" s="42">
        <f t="shared" si="112"/>
        <v>100</v>
      </c>
      <c r="S859" s="85">
        <f t="shared" si="117"/>
        <v>4990</v>
      </c>
      <c r="T859" s="60">
        <f>IFERROR(VLOOKUP($B859,'Из ГУГЛа'!$B:$G,4,0)*U859+V859,VLOOKUP($B859,'Из ГУГЛа'!$B:$G,4,0))</f>
        <v>4890</v>
      </c>
      <c r="U859" s="15">
        <v>1</v>
      </c>
      <c r="V859" s="76">
        <f>INDEX($AA:$AA,MATCH($H859,$C:$C,0))</f>
        <v>600</v>
      </c>
      <c r="W859" s="74">
        <f t="shared" si="113"/>
        <v>0.4676470588235293</v>
      </c>
      <c r="X859" s="74">
        <f t="shared" si="114"/>
        <v>-2.0449897750511249E-2</v>
      </c>
      <c r="Y859" s="74">
        <f t="shared" si="115"/>
        <v>0.43823529411764706</v>
      </c>
      <c r="Z859" s="76">
        <f>INDEX($Z:$Z,MATCH($H859,$C:$C,0))+V859</f>
        <v>4890</v>
      </c>
      <c r="AB859" s="43" t="str">
        <f>INDEX($AB:$AB,MATCH($H859,$C:$C,0))</f>
        <v>https://motorring.ru/product/34661-mehanika-zerkala-atp-stile-granty-povtoritelem-obogrevom-largus</v>
      </c>
    </row>
    <row r="860" spans="1:28" ht="75" x14ac:dyDescent="0.25">
      <c r="A860" s="71" t="str">
        <f>INDEX('Выгр Торг'!$A:$A,MATCH($B860,'Выгр Торг'!$B:$B,0))</f>
        <v>Боковые зеркала "АТП" в стиле Гранта (механика, обогрев и повторитель) для Лада Ларгус</v>
      </c>
      <c r="B860" s="88">
        <v>243455</v>
      </c>
      <c r="C860" s="72">
        <f>VLOOKUP($B860,'Выгр Торг'!$B:$P,C$1,0)</f>
        <v>180034</v>
      </c>
      <c r="D860" s="71" t="str">
        <f>VLOOKUP($B860,'Выгр Торг'!$B:$P,D$1,0)</f>
        <v>Боковые зеркала "АТП" в стиле Гранта (механика, обогрев и повторитель) для Лада Ларгус (В цвет, Лазурно-синий (серебристый темно-синий, 498))</v>
      </c>
      <c r="E860" s="72" t="str">
        <f>VLOOKUP($B860,'Выгр Торг'!$B:$P,E$1,0)</f>
        <v>Y</v>
      </c>
      <c r="F860" s="72" t="str">
        <f>VLOOKUP($B860,'Выгр Торг'!$B:$P,F$1,0)</f>
        <v>1</v>
      </c>
      <c r="G860" s="37" t="s">
        <v>57</v>
      </c>
      <c r="H860" s="28">
        <v>180026</v>
      </c>
      <c r="I860" s="53">
        <f>INDEX($I:$I,MATCH($H860,$C:$C,0))</f>
        <v>600</v>
      </c>
      <c r="J860" s="5" t="s">
        <v>3410</v>
      </c>
      <c r="K860" s="56">
        <f>INDEX($K:$K,MATCH($H860,$C:$C,0))+I860</f>
        <v>3400</v>
      </c>
      <c r="L860" s="14">
        <f>VLOOKUP(K860,Наценка!$A$1:$B$8,2,1)</f>
        <v>1.4</v>
      </c>
      <c r="M860" s="56">
        <f>INDEX($M:$M,MATCH($H860,$C:$C,0))+I860*$M$2</f>
        <v>4970</v>
      </c>
      <c r="N860" s="57">
        <f t="shared" si="116"/>
        <v>4990</v>
      </c>
      <c r="O860" s="72">
        <f>VLOOKUP($B860,'Выгр Торг'!$B:$P,O$1,0)</f>
        <v>3400</v>
      </c>
      <c r="P860" s="72">
        <f>VLOOKUP($B860,'Выгр Торг'!$B:$P,P$1,0)</f>
        <v>5090</v>
      </c>
      <c r="Q860" s="42">
        <f t="shared" si="111"/>
        <v>0</v>
      </c>
      <c r="R860" s="42">
        <f t="shared" si="112"/>
        <v>100</v>
      </c>
      <c r="S860" s="85">
        <f t="shared" si="117"/>
        <v>4990</v>
      </c>
      <c r="T860" s="60">
        <f>IFERROR(VLOOKUP($B860,'Из ГУГЛа'!$B:$G,4,0)*U860+V860,VLOOKUP($B860,'Из ГУГЛа'!$B:$G,4,0))</f>
        <v>4890</v>
      </c>
      <c r="U860" s="15">
        <v>1</v>
      </c>
      <c r="V860" s="76">
        <f>INDEX($AA:$AA,MATCH($H860,$C:$C,0))</f>
        <v>600</v>
      </c>
      <c r="W860" s="74">
        <f t="shared" si="113"/>
        <v>0.4676470588235293</v>
      </c>
      <c r="X860" s="74">
        <f t="shared" si="114"/>
        <v>-2.0449897750511249E-2</v>
      </c>
      <c r="Y860" s="74">
        <f t="shared" si="115"/>
        <v>0.43823529411764706</v>
      </c>
      <c r="Z860" s="76">
        <f>INDEX($Z:$Z,MATCH($H860,$C:$C,0))+V860</f>
        <v>4890</v>
      </c>
      <c r="AB860" s="43" t="str">
        <f>INDEX($AB:$AB,MATCH($H860,$C:$C,0))</f>
        <v>https://motorring.ru/product/34661-mehanika-zerkala-atp-stile-granty-povtoritelem-obogrevom-largus</v>
      </c>
    </row>
    <row r="861" spans="1:28" ht="75" x14ac:dyDescent="0.25">
      <c r="A861" s="71" t="str">
        <f>INDEX('Выгр Торг'!$A:$A,MATCH($B861,'Выгр Торг'!$B:$B,0))</f>
        <v>Боковые зеркала "АТП" в стиле Гранта (механика, обогрев и повторитель) для Лада Ларгус</v>
      </c>
      <c r="B861" s="88">
        <v>243456</v>
      </c>
      <c r="C861" s="72">
        <f>VLOOKUP($B861,'Выгр Торг'!$B:$P,C$1,0)</f>
        <v>180035</v>
      </c>
      <c r="D861" s="71" t="str">
        <f>VLOOKUP($B861,'Выгр Торг'!$B:$P,D$1,0)</f>
        <v>Боковые зеркала "АТП" в стиле Гранта (механика, обогрев и повторитель) для Лада Ларгус (В цвет, Ледниковый (белый, 221))</v>
      </c>
      <c r="E861" s="72" t="str">
        <f>VLOOKUP($B861,'Выгр Торг'!$B:$P,E$1,0)</f>
        <v>Y</v>
      </c>
      <c r="F861" s="72" t="str">
        <f>VLOOKUP($B861,'Выгр Торг'!$B:$P,F$1,0)</f>
        <v>1</v>
      </c>
      <c r="G861" s="37" t="s">
        <v>57</v>
      </c>
      <c r="H861" s="28">
        <v>180026</v>
      </c>
      <c r="I861" s="53">
        <f>INDEX($I:$I,MATCH($H861,$C:$C,0))</f>
        <v>600</v>
      </c>
      <c r="J861" s="5" t="s">
        <v>3410</v>
      </c>
      <c r="K861" s="56">
        <f>INDEX($K:$K,MATCH($H861,$C:$C,0))+I861</f>
        <v>3400</v>
      </c>
      <c r="L861" s="14">
        <f>VLOOKUP(K861,Наценка!$A$1:$B$8,2,1)</f>
        <v>1.4</v>
      </c>
      <c r="M861" s="56">
        <f>INDEX($M:$M,MATCH($H861,$C:$C,0))+I861*$M$2</f>
        <v>4970</v>
      </c>
      <c r="N861" s="57">
        <f t="shared" si="116"/>
        <v>4990</v>
      </c>
      <c r="O861" s="72">
        <f>VLOOKUP($B861,'Выгр Торг'!$B:$P,O$1,0)</f>
        <v>3400</v>
      </c>
      <c r="P861" s="72">
        <f>VLOOKUP($B861,'Выгр Торг'!$B:$P,P$1,0)</f>
        <v>5090</v>
      </c>
      <c r="Q861" s="42">
        <f t="shared" si="111"/>
        <v>0</v>
      </c>
      <c r="R861" s="42">
        <f t="shared" si="112"/>
        <v>100</v>
      </c>
      <c r="S861" s="85">
        <f t="shared" si="117"/>
        <v>4990</v>
      </c>
      <c r="T861" s="60">
        <f>IFERROR(VLOOKUP($B861,'Из ГУГЛа'!$B:$G,4,0)*U861+V861,VLOOKUP($B861,'Из ГУГЛа'!$B:$G,4,0))</f>
        <v>4890</v>
      </c>
      <c r="U861" s="15">
        <v>1</v>
      </c>
      <c r="V861" s="76">
        <f>INDEX($AA:$AA,MATCH($H861,$C:$C,0))</f>
        <v>600</v>
      </c>
      <c r="W861" s="74">
        <f t="shared" si="113"/>
        <v>0.4676470588235293</v>
      </c>
      <c r="X861" s="74">
        <f t="shared" si="114"/>
        <v>-2.0449897750511249E-2</v>
      </c>
      <c r="Y861" s="74">
        <f t="shared" si="115"/>
        <v>0.43823529411764706</v>
      </c>
      <c r="Z861" s="76">
        <f>INDEX($Z:$Z,MATCH($H861,$C:$C,0))+V861</f>
        <v>4890</v>
      </c>
      <c r="AB861" s="43" t="str">
        <f>INDEX($AB:$AB,MATCH($H861,$C:$C,0))</f>
        <v>https://motorring.ru/product/34661-mehanika-zerkala-atp-stile-granty-povtoritelem-obogrevom-largus</v>
      </c>
    </row>
    <row r="862" spans="1:28" ht="75" x14ac:dyDescent="0.25">
      <c r="A862" s="71" t="str">
        <f>INDEX('Выгр Торг'!$A:$A,MATCH($B862,'Выгр Торг'!$B:$B,0))</f>
        <v>Боковые зеркала "АТП" в стиле Гранта (механика, обогрев и повторитель) для Лада Ларгус</v>
      </c>
      <c r="B862" s="88">
        <v>243457</v>
      </c>
      <c r="C862" s="72">
        <f>VLOOKUP($B862,'Выгр Торг'!$B:$P,C$1,0)</f>
        <v>180036</v>
      </c>
      <c r="D862" s="71" t="str">
        <f>VLOOKUP($B862,'Выгр Торг'!$B:$P,D$1,0)</f>
        <v>Боковые зеркала "АТП" в стиле Гранта (механика, обогрев и повторитель) для Лада Ларгус (В цвет, Огненно-красный (красный, 124))</v>
      </c>
      <c r="E862" s="72" t="str">
        <f>VLOOKUP($B862,'Выгр Торг'!$B:$P,E$1,0)</f>
        <v>Y</v>
      </c>
      <c r="F862" s="72" t="str">
        <f>VLOOKUP($B862,'Выгр Торг'!$B:$P,F$1,0)</f>
        <v>1</v>
      </c>
      <c r="G862" s="37" t="s">
        <v>57</v>
      </c>
      <c r="H862" s="28">
        <v>180026</v>
      </c>
      <c r="I862" s="53">
        <f>INDEX($I:$I,MATCH($H862,$C:$C,0))</f>
        <v>600</v>
      </c>
      <c r="J862" s="5" t="s">
        <v>3410</v>
      </c>
      <c r="K862" s="56">
        <f>INDEX($K:$K,MATCH($H862,$C:$C,0))+I862</f>
        <v>3400</v>
      </c>
      <c r="L862" s="14">
        <f>VLOOKUP(K862,Наценка!$A$1:$B$8,2,1)</f>
        <v>1.4</v>
      </c>
      <c r="M862" s="56">
        <f>INDEX($M:$M,MATCH($H862,$C:$C,0))+I862*$M$2</f>
        <v>4970</v>
      </c>
      <c r="N862" s="57">
        <f t="shared" si="116"/>
        <v>4990</v>
      </c>
      <c r="O862" s="72">
        <f>VLOOKUP($B862,'Выгр Торг'!$B:$P,O$1,0)</f>
        <v>3400</v>
      </c>
      <c r="P862" s="72">
        <f>VLOOKUP($B862,'Выгр Торг'!$B:$P,P$1,0)</f>
        <v>5090</v>
      </c>
      <c r="Q862" s="42">
        <f t="shared" si="111"/>
        <v>0</v>
      </c>
      <c r="R862" s="42">
        <f t="shared" si="112"/>
        <v>100</v>
      </c>
      <c r="S862" s="85">
        <f t="shared" si="117"/>
        <v>4990</v>
      </c>
      <c r="T862" s="60">
        <f>IFERROR(VLOOKUP($B862,'Из ГУГЛа'!$B:$G,4,0)*U862+V862,VLOOKUP($B862,'Из ГУГЛа'!$B:$G,4,0))</f>
        <v>4890</v>
      </c>
      <c r="U862" s="15">
        <v>1</v>
      </c>
      <c r="V862" s="76">
        <f>INDEX($AA:$AA,MATCH($H862,$C:$C,0))</f>
        <v>600</v>
      </c>
      <c r="W862" s="74">
        <f t="shared" si="113"/>
        <v>0.4676470588235293</v>
      </c>
      <c r="X862" s="74">
        <f t="shared" si="114"/>
        <v>-2.0449897750511249E-2</v>
      </c>
      <c r="Y862" s="74">
        <f t="shared" si="115"/>
        <v>0.43823529411764706</v>
      </c>
      <c r="Z862" s="76">
        <f>INDEX($Z:$Z,MATCH($H862,$C:$C,0))+V862</f>
        <v>4890</v>
      </c>
      <c r="AB862" s="43" t="str">
        <f>INDEX($AB:$AB,MATCH($H862,$C:$C,0))</f>
        <v>https://motorring.ru/product/34661-mehanika-zerkala-atp-stile-granty-povtoritelem-obogrevom-largus</v>
      </c>
    </row>
    <row r="863" spans="1:28" ht="75" x14ac:dyDescent="0.25">
      <c r="A863" s="71" t="str">
        <f>INDEX('Выгр Торг'!$A:$A,MATCH($B863,'Выгр Торг'!$B:$B,0))</f>
        <v>Боковые зеркала "АТП" в стиле Гранта (механика, обогрев и повторитель) для Лада Ларгус</v>
      </c>
      <c r="B863" s="88">
        <v>243458</v>
      </c>
      <c r="C863" s="72">
        <f>VLOOKUP($B863,'Выгр Торг'!$B:$P,C$1,0)</f>
        <v>180037</v>
      </c>
      <c r="D863" s="71" t="str">
        <f>VLOOKUP($B863,'Выгр Торг'!$B:$P,D$1,0)</f>
        <v>Боковые зеркала "АТП" в стиле Гранта (механика, обогрев и повторитель) для Лада Ларгус (В цвет, Пантера (черная база, 672))</v>
      </c>
      <c r="E863" s="72" t="str">
        <f>VLOOKUP($B863,'Выгр Торг'!$B:$P,E$1,0)</f>
        <v>Y</v>
      </c>
      <c r="F863" s="72" t="str">
        <f>VLOOKUP($B863,'Выгр Торг'!$B:$P,F$1,0)</f>
        <v>1</v>
      </c>
      <c r="G863" s="37" t="s">
        <v>57</v>
      </c>
      <c r="H863" s="28">
        <v>180026</v>
      </c>
      <c r="I863" s="53">
        <f>INDEX($I:$I,MATCH($H863,$C:$C,0))</f>
        <v>600</v>
      </c>
      <c r="J863" s="5" t="s">
        <v>3410</v>
      </c>
      <c r="K863" s="56">
        <f>INDEX($K:$K,MATCH($H863,$C:$C,0))+I863</f>
        <v>3400</v>
      </c>
      <c r="L863" s="14">
        <f>VLOOKUP(K863,Наценка!$A$1:$B$8,2,1)</f>
        <v>1.4</v>
      </c>
      <c r="M863" s="56">
        <f>INDEX($M:$M,MATCH($H863,$C:$C,0))+I863*$M$2</f>
        <v>4970</v>
      </c>
      <c r="N863" s="57">
        <f t="shared" si="116"/>
        <v>4990</v>
      </c>
      <c r="O863" s="72">
        <f>VLOOKUP($B863,'Выгр Торг'!$B:$P,O$1,0)</f>
        <v>3400</v>
      </c>
      <c r="P863" s="72">
        <f>VLOOKUP($B863,'Выгр Торг'!$B:$P,P$1,0)</f>
        <v>5090</v>
      </c>
      <c r="Q863" s="42">
        <f t="shared" si="111"/>
        <v>0</v>
      </c>
      <c r="R863" s="42">
        <f t="shared" si="112"/>
        <v>100</v>
      </c>
      <c r="S863" s="85">
        <f t="shared" si="117"/>
        <v>4990</v>
      </c>
      <c r="T863" s="60">
        <f>IFERROR(VLOOKUP($B863,'Из ГУГЛа'!$B:$G,4,0)*U863+V863,VLOOKUP($B863,'Из ГУГЛа'!$B:$G,4,0))</f>
        <v>4890</v>
      </c>
      <c r="U863" s="15">
        <v>1</v>
      </c>
      <c r="V863" s="76">
        <f>INDEX($AA:$AA,MATCH($H863,$C:$C,0))</f>
        <v>600</v>
      </c>
      <c r="W863" s="74">
        <f t="shared" si="113"/>
        <v>0.4676470588235293</v>
      </c>
      <c r="X863" s="74">
        <f t="shared" si="114"/>
        <v>-2.0449897750511249E-2</v>
      </c>
      <c r="Y863" s="74">
        <f t="shared" si="115"/>
        <v>0.43823529411764706</v>
      </c>
      <c r="Z863" s="76">
        <f>INDEX($Z:$Z,MATCH($H863,$C:$C,0))+V863</f>
        <v>4890</v>
      </c>
      <c r="AB863" s="43" t="str">
        <f>INDEX($AB:$AB,MATCH($H863,$C:$C,0))</f>
        <v>https://motorring.ru/product/34661-mehanika-zerkala-atp-stile-granty-povtoritelem-obogrevom-largus</v>
      </c>
    </row>
    <row r="864" spans="1:28" ht="75" x14ac:dyDescent="0.25">
      <c r="A864" s="71" t="str">
        <f>INDEX('Выгр Торг'!$A:$A,MATCH($B864,'Выгр Торг'!$B:$B,0))</f>
        <v>Боковые зеркала "АТП" в стиле Гранта (механика, обогрев и повторитель) для Лада Ларгус</v>
      </c>
      <c r="B864" s="88">
        <v>243459</v>
      </c>
      <c r="C864" s="72">
        <f>VLOOKUP($B864,'Выгр Торг'!$B:$P,C$1,0)</f>
        <v>180038</v>
      </c>
      <c r="D864" s="71" t="str">
        <f>VLOOKUP($B864,'Выгр Торг'!$B:$P,D$1,0)</f>
        <v>Боковые зеркала "АТП" в стиле Гранта (механика, обогрев и повторитель) для Лада Ларгус (В цвет, Платина (серебристо-бежевый, 691))</v>
      </c>
      <c r="E864" s="72" t="str">
        <f>VLOOKUP($B864,'Выгр Торг'!$B:$P,E$1,0)</f>
        <v>Y</v>
      </c>
      <c r="F864" s="72" t="str">
        <f>VLOOKUP($B864,'Выгр Торг'!$B:$P,F$1,0)</f>
        <v>1</v>
      </c>
      <c r="G864" s="37" t="s">
        <v>57</v>
      </c>
      <c r="H864" s="28">
        <v>180026</v>
      </c>
      <c r="I864" s="53">
        <f>INDEX($I:$I,MATCH($H864,$C:$C,0))</f>
        <v>600</v>
      </c>
      <c r="J864" s="5" t="s">
        <v>3410</v>
      </c>
      <c r="K864" s="56">
        <f>INDEX($K:$K,MATCH($H864,$C:$C,0))+I864</f>
        <v>3400</v>
      </c>
      <c r="L864" s="14">
        <f>VLOOKUP(K864,Наценка!$A$1:$B$8,2,1)</f>
        <v>1.4</v>
      </c>
      <c r="M864" s="56">
        <f>INDEX($M:$M,MATCH($H864,$C:$C,0))+I864*$M$2</f>
        <v>4970</v>
      </c>
      <c r="N864" s="57">
        <f t="shared" si="116"/>
        <v>4990</v>
      </c>
      <c r="O864" s="72">
        <f>VLOOKUP($B864,'Выгр Торг'!$B:$P,O$1,0)</f>
        <v>3400</v>
      </c>
      <c r="P864" s="72">
        <f>VLOOKUP($B864,'Выгр Торг'!$B:$P,P$1,0)</f>
        <v>5090</v>
      </c>
      <c r="Q864" s="42">
        <f t="shared" si="111"/>
        <v>0</v>
      </c>
      <c r="R864" s="42">
        <f t="shared" si="112"/>
        <v>100</v>
      </c>
      <c r="S864" s="85">
        <f t="shared" si="117"/>
        <v>4990</v>
      </c>
      <c r="T864" s="60">
        <f>IFERROR(VLOOKUP($B864,'Из ГУГЛа'!$B:$G,4,0)*U864+V864,VLOOKUP($B864,'Из ГУГЛа'!$B:$G,4,0))</f>
        <v>4890</v>
      </c>
      <c r="U864" s="15">
        <v>1</v>
      </c>
      <c r="V864" s="76">
        <f>INDEX($AA:$AA,MATCH($H864,$C:$C,0))</f>
        <v>600</v>
      </c>
      <c r="W864" s="74">
        <f t="shared" si="113"/>
        <v>0.4676470588235293</v>
      </c>
      <c r="X864" s="74">
        <f t="shared" si="114"/>
        <v>-2.0449897750511249E-2</v>
      </c>
      <c r="Y864" s="74">
        <f t="shared" si="115"/>
        <v>0.43823529411764706</v>
      </c>
      <c r="Z864" s="76">
        <f>INDEX($Z:$Z,MATCH($H864,$C:$C,0))+V864</f>
        <v>4890</v>
      </c>
      <c r="AB864" s="43" t="str">
        <f>INDEX($AB:$AB,MATCH($H864,$C:$C,0))</f>
        <v>https://motorring.ru/product/34661-mehanika-zerkala-atp-stile-granty-povtoritelem-obogrevom-largus</v>
      </c>
    </row>
    <row r="865" spans="1:28" ht="75" x14ac:dyDescent="0.25">
      <c r="A865" s="71" t="str">
        <f>INDEX('Выгр Торг'!$A:$A,MATCH($B865,'Выгр Торг'!$B:$B,0))</f>
        <v>Боковые зеркала "АТП" в стиле Гранта (механика, обогрев и повторитель) для Лада Ларгус</v>
      </c>
      <c r="B865" s="88">
        <v>243460</v>
      </c>
      <c r="C865" s="72">
        <f>VLOOKUP($B865,'Выгр Торг'!$B:$P,C$1,0)</f>
        <v>180039</v>
      </c>
      <c r="D865" s="71" t="str">
        <f>VLOOKUP($B865,'Выгр Торг'!$B:$P,D$1,0)</f>
        <v>Боковые зеркала "АТП" в стиле Гранта (механика, обогрев и повторитель) для Лада Ларгус (В цвет, Серое плато (Светло-серый, 624))</v>
      </c>
      <c r="E865" s="72" t="str">
        <f>VLOOKUP($B865,'Выгр Торг'!$B:$P,E$1,0)</f>
        <v>Y</v>
      </c>
      <c r="F865" s="72" t="str">
        <f>VLOOKUP($B865,'Выгр Торг'!$B:$P,F$1,0)</f>
        <v>1</v>
      </c>
      <c r="G865" s="37" t="s">
        <v>57</v>
      </c>
      <c r="H865" s="28">
        <v>180026</v>
      </c>
      <c r="I865" s="53">
        <f>INDEX($I:$I,MATCH($H865,$C:$C,0))</f>
        <v>600</v>
      </c>
      <c r="J865" s="5" t="s">
        <v>3410</v>
      </c>
      <c r="K865" s="56">
        <f>INDEX($K:$K,MATCH($H865,$C:$C,0))+I865</f>
        <v>3400</v>
      </c>
      <c r="L865" s="14">
        <f>VLOOKUP(K865,Наценка!$A$1:$B$8,2,1)</f>
        <v>1.4</v>
      </c>
      <c r="M865" s="56">
        <f>INDEX($M:$M,MATCH($H865,$C:$C,0))+I865*$M$2</f>
        <v>4970</v>
      </c>
      <c r="N865" s="57">
        <f t="shared" si="116"/>
        <v>4990</v>
      </c>
      <c r="O865" s="72">
        <f>VLOOKUP($B865,'Выгр Торг'!$B:$P,O$1,0)</f>
        <v>3400</v>
      </c>
      <c r="P865" s="72">
        <f>VLOOKUP($B865,'Выгр Торг'!$B:$P,P$1,0)</f>
        <v>5090</v>
      </c>
      <c r="Q865" s="42">
        <f t="shared" si="111"/>
        <v>0</v>
      </c>
      <c r="R865" s="42">
        <f t="shared" si="112"/>
        <v>100</v>
      </c>
      <c r="S865" s="85">
        <f t="shared" si="117"/>
        <v>4990</v>
      </c>
      <c r="T865" s="60">
        <f>IFERROR(VLOOKUP($B865,'Из ГУГЛа'!$B:$G,4,0)*U865+V865,VLOOKUP($B865,'Из ГУГЛа'!$B:$G,4,0))</f>
        <v>4890</v>
      </c>
      <c r="U865" s="15">
        <v>1</v>
      </c>
      <c r="V865" s="76">
        <f>INDEX($AA:$AA,MATCH($H865,$C:$C,0))</f>
        <v>600</v>
      </c>
      <c r="W865" s="74">
        <f t="shared" si="113"/>
        <v>0.4676470588235293</v>
      </c>
      <c r="X865" s="74">
        <f t="shared" si="114"/>
        <v>-2.0449897750511249E-2</v>
      </c>
      <c r="Y865" s="74">
        <f t="shared" si="115"/>
        <v>0.43823529411764706</v>
      </c>
      <c r="Z865" s="76">
        <f>INDEX($Z:$Z,MATCH($H865,$C:$C,0))+V865</f>
        <v>4890</v>
      </c>
      <c r="AB865" s="43" t="str">
        <f>INDEX($AB:$AB,MATCH($H865,$C:$C,0))</f>
        <v>https://motorring.ru/product/34661-mehanika-zerkala-atp-stile-granty-povtoritelem-obogrevom-largus</v>
      </c>
    </row>
    <row r="866" spans="1:28" ht="75" x14ac:dyDescent="0.25">
      <c r="A866" s="71" t="str">
        <f>INDEX('Выгр Торг'!$A:$A,MATCH($B866,'Выгр Торг'!$B:$B,0))</f>
        <v>Боковые зеркала "АТП" в стиле Гранта (механика, обогрев и повторитель) для Лада Ларгус</v>
      </c>
      <c r="B866" s="88">
        <v>243461</v>
      </c>
      <c r="C866" s="72">
        <f>VLOOKUP($B866,'Выгр Торг'!$B:$P,C$1,0)</f>
        <v>180040</v>
      </c>
      <c r="D866" s="71" t="str">
        <f>VLOOKUP($B866,'Выгр Торг'!$B:$P,D$1,0)</f>
        <v>Боковые зеркала "АТП" в стиле Гранта (механика, обогрев и повторитель) для Лада Ларгус (В цвет, Серый базальт (серо-бежевый, 242))</v>
      </c>
      <c r="E866" s="72" t="str">
        <f>VLOOKUP($B866,'Выгр Торг'!$B:$P,E$1,0)</f>
        <v>Y</v>
      </c>
      <c r="F866" s="72" t="str">
        <f>VLOOKUP($B866,'Выгр Торг'!$B:$P,F$1,0)</f>
        <v>1</v>
      </c>
      <c r="G866" s="37" t="s">
        <v>57</v>
      </c>
      <c r="H866" s="28">
        <v>180026</v>
      </c>
      <c r="I866" s="53">
        <f>INDEX($I:$I,MATCH($H866,$C:$C,0))</f>
        <v>600</v>
      </c>
      <c r="J866" s="5" t="s">
        <v>3410</v>
      </c>
      <c r="K866" s="56">
        <f>INDEX($K:$K,MATCH($H866,$C:$C,0))+I866</f>
        <v>3400</v>
      </c>
      <c r="L866" s="14">
        <f>VLOOKUP(K866,Наценка!$A$1:$B$8,2,1)</f>
        <v>1.4</v>
      </c>
      <c r="M866" s="56">
        <f>INDEX($M:$M,MATCH($H866,$C:$C,0))+I866*$M$2</f>
        <v>4970</v>
      </c>
      <c r="N866" s="57">
        <f t="shared" si="116"/>
        <v>4990</v>
      </c>
      <c r="O866" s="72">
        <f>VLOOKUP($B866,'Выгр Торг'!$B:$P,O$1,0)</f>
        <v>3400</v>
      </c>
      <c r="P866" s="72">
        <f>VLOOKUP($B866,'Выгр Торг'!$B:$P,P$1,0)</f>
        <v>5090</v>
      </c>
      <c r="Q866" s="42">
        <f t="shared" si="111"/>
        <v>0</v>
      </c>
      <c r="R866" s="42">
        <f t="shared" si="112"/>
        <v>100</v>
      </c>
      <c r="S866" s="85">
        <f t="shared" si="117"/>
        <v>4990</v>
      </c>
      <c r="T866" s="60">
        <f>IFERROR(VLOOKUP($B866,'Из ГУГЛа'!$B:$G,4,0)*U866+V866,VLOOKUP($B866,'Из ГУГЛа'!$B:$G,4,0))</f>
        <v>4890</v>
      </c>
      <c r="U866" s="15">
        <v>1</v>
      </c>
      <c r="V866" s="76">
        <f>INDEX($AA:$AA,MATCH($H866,$C:$C,0))</f>
        <v>600</v>
      </c>
      <c r="W866" s="74">
        <f t="shared" si="113"/>
        <v>0.4676470588235293</v>
      </c>
      <c r="X866" s="74">
        <f t="shared" si="114"/>
        <v>-2.0449897750511249E-2</v>
      </c>
      <c r="Y866" s="74">
        <f t="shared" si="115"/>
        <v>0.43823529411764706</v>
      </c>
      <c r="Z866" s="76">
        <f>INDEX($Z:$Z,MATCH($H866,$C:$C,0))+V866</f>
        <v>4890</v>
      </c>
      <c r="AB866" s="43" t="str">
        <f>INDEX($AB:$AB,MATCH($H866,$C:$C,0))</f>
        <v>https://motorring.ru/product/34661-mehanika-zerkala-atp-stile-granty-povtoritelem-obogrevom-largus</v>
      </c>
    </row>
    <row r="867" spans="1:28" ht="75" x14ac:dyDescent="0.25">
      <c r="A867" s="71" t="str">
        <f>INDEX('Выгр Торг'!$A:$A,MATCH($B867,'Выгр Торг'!$B:$B,0))</f>
        <v>Боковые зеркала "АТП" в стиле Гранта (механика, обогрев и повторитель) для Лада Ларгус</v>
      </c>
      <c r="B867" s="88">
        <v>243462</v>
      </c>
      <c r="C867" s="72">
        <f>VLOOKUP($B867,'Выгр Торг'!$B:$P,C$1,0)</f>
        <v>180027</v>
      </c>
      <c r="D867" s="71" t="str">
        <f>VLOOKUP($B867,'Выгр Торг'!$B:$P,D$1,0)</f>
        <v>Боковые зеркала "АТП" в стиле Гранта (механика, обогрев и повторитель) для Лада Ларгус (В цвет, Уточнить у менеджера)</v>
      </c>
      <c r="E867" s="72" t="str">
        <f>VLOOKUP($B867,'Выгр Торг'!$B:$P,E$1,0)</f>
        <v>Y</v>
      </c>
      <c r="F867" s="72" t="str">
        <f>VLOOKUP($B867,'Выгр Торг'!$B:$P,F$1,0)</f>
        <v>1</v>
      </c>
      <c r="G867" s="37" t="s">
        <v>57</v>
      </c>
      <c r="H867" s="28">
        <v>180026</v>
      </c>
      <c r="I867" s="53">
        <f>INDEX($I:$I,MATCH($H867,$C:$C,0))</f>
        <v>600</v>
      </c>
      <c r="J867" s="5" t="s">
        <v>3410</v>
      </c>
      <c r="K867" s="56">
        <f>INDEX($K:$K,MATCH($H867,$C:$C,0))+I867</f>
        <v>3400</v>
      </c>
      <c r="L867" s="14">
        <f>VLOOKUP(K867,Наценка!$A$1:$B$8,2,1)</f>
        <v>1.4</v>
      </c>
      <c r="M867" s="56">
        <f>INDEX($M:$M,MATCH($H867,$C:$C,0))+I867*$M$2</f>
        <v>4970</v>
      </c>
      <c r="N867" s="57">
        <f t="shared" si="116"/>
        <v>4990</v>
      </c>
      <c r="O867" s="72">
        <f>VLOOKUP($B867,'Выгр Торг'!$B:$P,O$1,0)</f>
        <v>3400</v>
      </c>
      <c r="P867" s="72">
        <f>VLOOKUP($B867,'Выгр Торг'!$B:$P,P$1,0)</f>
        <v>5090</v>
      </c>
      <c r="Q867" s="42">
        <f t="shared" si="111"/>
        <v>0</v>
      </c>
      <c r="R867" s="42">
        <f t="shared" si="112"/>
        <v>100</v>
      </c>
      <c r="S867" s="85">
        <f t="shared" si="117"/>
        <v>4990</v>
      </c>
      <c r="T867" s="60">
        <f>IFERROR(VLOOKUP($B867,'Из ГУГЛа'!$B:$G,4,0)*U867+V867,VLOOKUP($B867,'Из ГУГЛа'!$B:$G,4,0))</f>
        <v>4890</v>
      </c>
      <c r="U867" s="15">
        <v>1</v>
      </c>
      <c r="V867" s="76">
        <f>INDEX($AA:$AA,MATCH($H867,$C:$C,0))</f>
        <v>600</v>
      </c>
      <c r="W867" s="74">
        <f t="shared" si="113"/>
        <v>0.4676470588235293</v>
      </c>
      <c r="X867" s="74">
        <f t="shared" si="114"/>
        <v>-2.0449897750511249E-2</v>
      </c>
      <c r="Y867" s="74">
        <f t="shared" si="115"/>
        <v>0.43823529411764706</v>
      </c>
      <c r="Z867" s="76">
        <f>INDEX($Z:$Z,MATCH($H867,$C:$C,0))+V867</f>
        <v>4890</v>
      </c>
      <c r="AB867" s="43" t="str">
        <f>INDEX($AB:$AB,MATCH($H867,$C:$C,0))</f>
        <v>https://motorring.ru/product/34661-mehanika-zerkala-atp-stile-granty-povtoritelem-obogrevom-largus</v>
      </c>
    </row>
    <row r="868" spans="1:28" ht="75" x14ac:dyDescent="0.25">
      <c r="A868" s="71" t="str">
        <f>INDEX('Выгр Торг'!$A:$A,MATCH($B868,'Выгр Торг'!$B:$B,0))</f>
        <v>Боковые зеркала "АТП" в стиле Гранта (механика, обогрев и повторитель) для Лада Ларгус</v>
      </c>
      <c r="B868" s="88">
        <v>243463</v>
      </c>
      <c r="C868" s="72">
        <f>VLOOKUP($B868,'Выгр Торг'!$B:$P,C$1,0)</f>
        <v>180041</v>
      </c>
      <c r="D868" s="71" t="str">
        <f>VLOOKUP($B868,'Выгр Торг'!$B:$P,D$1,0)</f>
        <v>Боковые зеркала "АТП" в стиле Гранта (механика, обогрев и повторитель) для Лада Ларгус (В цвет, Черная жемчужина (черный, 676))</v>
      </c>
      <c r="E868" s="72" t="str">
        <f>VLOOKUP($B868,'Выгр Торг'!$B:$P,E$1,0)</f>
        <v>Y</v>
      </c>
      <c r="F868" s="72" t="str">
        <f>VLOOKUP($B868,'Выгр Торг'!$B:$P,F$1,0)</f>
        <v>1</v>
      </c>
      <c r="G868" s="37" t="s">
        <v>57</v>
      </c>
      <c r="H868" s="28">
        <v>180026</v>
      </c>
      <c r="I868" s="53">
        <f>INDEX($I:$I,MATCH($H868,$C:$C,0))</f>
        <v>600</v>
      </c>
      <c r="J868" s="5" t="s">
        <v>3410</v>
      </c>
      <c r="K868" s="56">
        <f>INDEX($K:$K,MATCH($H868,$C:$C,0))+I868</f>
        <v>3400</v>
      </c>
      <c r="L868" s="14">
        <f>VLOOKUP(K868,Наценка!$A$1:$B$8,2,1)</f>
        <v>1.4</v>
      </c>
      <c r="M868" s="56">
        <f>INDEX($M:$M,MATCH($H868,$C:$C,0))+I868*$M$2</f>
        <v>4970</v>
      </c>
      <c r="N868" s="57">
        <f t="shared" si="116"/>
        <v>4990</v>
      </c>
      <c r="O868" s="72">
        <f>VLOOKUP($B868,'Выгр Торг'!$B:$P,O$1,0)</f>
        <v>3400</v>
      </c>
      <c r="P868" s="72">
        <f>VLOOKUP($B868,'Выгр Торг'!$B:$P,P$1,0)</f>
        <v>5090</v>
      </c>
      <c r="Q868" s="42">
        <f t="shared" si="111"/>
        <v>0</v>
      </c>
      <c r="R868" s="42">
        <f t="shared" si="112"/>
        <v>100</v>
      </c>
      <c r="S868" s="85">
        <f t="shared" si="117"/>
        <v>4990</v>
      </c>
      <c r="T868" s="60">
        <f>IFERROR(VLOOKUP($B868,'Из ГУГЛа'!$B:$G,4,0)*U868+V868,VLOOKUP($B868,'Из ГУГЛа'!$B:$G,4,0))</f>
        <v>4890</v>
      </c>
      <c r="U868" s="15">
        <v>1</v>
      </c>
      <c r="V868" s="76">
        <f>INDEX($AA:$AA,MATCH($H868,$C:$C,0))</f>
        <v>600</v>
      </c>
      <c r="W868" s="74">
        <f t="shared" si="113"/>
        <v>0.4676470588235293</v>
      </c>
      <c r="X868" s="74">
        <f t="shared" si="114"/>
        <v>-2.0449897750511249E-2</v>
      </c>
      <c r="Y868" s="74">
        <f t="shared" si="115"/>
        <v>0.43823529411764706</v>
      </c>
      <c r="Z868" s="76">
        <f>INDEX($Z:$Z,MATCH($H868,$C:$C,0))+V868</f>
        <v>4890</v>
      </c>
      <c r="AB868" s="43" t="str">
        <f>INDEX($AB:$AB,MATCH($H868,$C:$C,0))</f>
        <v>https://motorring.ru/product/34661-mehanika-zerkala-atp-stile-granty-povtoritelem-obogrevom-largus</v>
      </c>
    </row>
    <row r="869" spans="1:28" ht="75" x14ac:dyDescent="0.25">
      <c r="A869" s="71" t="str">
        <f>INDEX('Выгр Торг'!$A:$A,MATCH($B869,'Выгр Торг'!$B:$B,0))</f>
        <v>Боковые зеркала "АТП" в стиле Гранта (механика,повторитель) для Лада Ларгус</v>
      </c>
      <c r="B869" s="88">
        <v>243464</v>
      </c>
      <c r="C869" s="72">
        <f>VLOOKUP($B869,'Выгр Торг'!$B:$P,C$1,0)</f>
        <v>180009</v>
      </c>
      <c r="D869" s="71" t="str">
        <f>VLOOKUP($B869,'Выгр Торг'!$B:$P,D$1,0)</f>
        <v>Боковые зеркала "АТП" в стиле Гранта (механика,повторитель) для Лада Ларгус (Без покраски)</v>
      </c>
      <c r="E869" s="72" t="str">
        <f>VLOOKUP($B869,'Выгр Торг'!$B:$P,E$1,0)</f>
        <v>Y</v>
      </c>
      <c r="F869" s="72" t="str">
        <f>VLOOKUP($B869,'Выгр Торг'!$B:$P,F$1,0)</f>
        <v>1</v>
      </c>
      <c r="G869" s="37" t="s">
        <v>55</v>
      </c>
      <c r="H869" s="28">
        <v>180009</v>
      </c>
      <c r="I869" s="52">
        <v>600</v>
      </c>
      <c r="J869" s="5" t="s">
        <v>3410</v>
      </c>
      <c r="K869" s="73">
        <f>O869</f>
        <v>2700</v>
      </c>
      <c r="L869" s="14">
        <f>VLOOKUP(K869,Наценка!$A$1:$B$8,2,1)</f>
        <v>1.4</v>
      </c>
      <c r="M869" s="92">
        <f>Z869-100</f>
        <v>3790</v>
      </c>
      <c r="N869" s="57">
        <f t="shared" si="116"/>
        <v>3790</v>
      </c>
      <c r="O869" s="72">
        <f>VLOOKUP($B869,'Выгр Торг'!$B:$P,O$1,0)</f>
        <v>2700</v>
      </c>
      <c r="P869" s="72">
        <f>VLOOKUP($B869,'Выгр Торг'!$B:$P,P$1,0)</f>
        <v>3890</v>
      </c>
      <c r="Q869" s="42">
        <f t="shared" si="111"/>
        <v>0</v>
      </c>
      <c r="R869" s="42">
        <f t="shared" si="112"/>
        <v>100</v>
      </c>
      <c r="S869" s="85">
        <f t="shared" si="117"/>
        <v>3790</v>
      </c>
      <c r="T869" s="60">
        <f>IFERROR(VLOOKUP($B869,'Из ГУГЛа'!$B:$G,4,0)*U869+V869,VLOOKUP($B869,'Из ГУГЛа'!$B:$G,4,0))</f>
        <v>3890</v>
      </c>
      <c r="U869" s="15">
        <v>1</v>
      </c>
      <c r="V869" s="59"/>
      <c r="W869" s="74">
        <f t="shared" si="113"/>
        <v>0.40370370370370368</v>
      </c>
      <c r="X869" s="74">
        <f t="shared" si="114"/>
        <v>2.570694087403599E-2</v>
      </c>
      <c r="Y869" s="74">
        <f t="shared" si="115"/>
        <v>0.44074074074074066</v>
      </c>
      <c r="Z869" s="75">
        <v>3890</v>
      </c>
      <c r="AA869" s="4">
        <v>600</v>
      </c>
      <c r="AB869" s="20" t="s">
        <v>2593</v>
      </c>
    </row>
    <row r="870" spans="1:28" ht="75" x14ac:dyDescent="0.25">
      <c r="A870" s="71" t="str">
        <f>INDEX('Выгр Торг'!$A:$A,MATCH($B870,'Выгр Торг'!$B:$B,0))</f>
        <v>Боковые зеркала "АТП" в стиле Гранта (механика,повторитель) для Лада Ларгус</v>
      </c>
      <c r="B870" s="88">
        <v>243465</v>
      </c>
      <c r="C870" s="72">
        <f>VLOOKUP($B870,'Выгр Торг'!$B:$P,C$1,0)</f>
        <v>180011</v>
      </c>
      <c r="D870" s="71" t="str">
        <f>VLOOKUP($B870,'Выгр Торг'!$B:$P,D$1,0)</f>
        <v>Боковые зеркала "АТП" в стиле Гранта (механика,повторитель) для Лада Ларгус (В цвет, Брюн (Коричневый, 250))</v>
      </c>
      <c r="E870" s="72" t="str">
        <f>VLOOKUP($B870,'Выгр Торг'!$B:$P,E$1,0)</f>
        <v>Y</v>
      </c>
      <c r="F870" s="72" t="str">
        <f>VLOOKUP($B870,'Выгр Торг'!$B:$P,F$1,0)</f>
        <v>1</v>
      </c>
      <c r="G870" s="37" t="s">
        <v>55</v>
      </c>
      <c r="H870" s="28">
        <v>180009</v>
      </c>
      <c r="I870" s="53">
        <f>INDEX($I:$I,MATCH($H870,$C:$C,0))</f>
        <v>600</v>
      </c>
      <c r="J870" s="5" t="s">
        <v>3410</v>
      </c>
      <c r="K870" s="56">
        <f>INDEX($K:$K,MATCH($H870,$C:$C,0))+I870</f>
        <v>3300</v>
      </c>
      <c r="L870" s="14">
        <f>VLOOKUP(K870,Наценка!$A$1:$B$8,2,1)</f>
        <v>1.4</v>
      </c>
      <c r="M870" s="56">
        <f>INDEX($M:$M,MATCH($H870,$C:$C,0))+I870*$M$2</f>
        <v>4570</v>
      </c>
      <c r="N870" s="57">
        <f t="shared" si="116"/>
        <v>4590</v>
      </c>
      <c r="O870" s="72">
        <f>VLOOKUP($B870,'Выгр Торг'!$B:$P,O$1,0)</f>
        <v>3300</v>
      </c>
      <c r="P870" s="72">
        <f>VLOOKUP($B870,'Выгр Торг'!$B:$P,P$1,0)</f>
        <v>4690</v>
      </c>
      <c r="Q870" s="42">
        <f t="shared" si="111"/>
        <v>0</v>
      </c>
      <c r="R870" s="42">
        <f t="shared" si="112"/>
        <v>100</v>
      </c>
      <c r="S870" s="85">
        <f t="shared" si="117"/>
        <v>4590</v>
      </c>
      <c r="T870" s="60">
        <f>IFERROR(VLOOKUP($B870,'Из ГУГЛа'!$B:$G,4,0)*U870+V870,VLOOKUP($B870,'Из ГУГЛа'!$B:$G,4,0))</f>
        <v>4490</v>
      </c>
      <c r="U870" s="15">
        <v>1</v>
      </c>
      <c r="V870" s="76">
        <f>INDEX($AA:$AA,MATCH($H870,$C:$C,0))</f>
        <v>600</v>
      </c>
      <c r="W870" s="74">
        <f t="shared" si="113"/>
        <v>0.39090909090909087</v>
      </c>
      <c r="X870" s="74">
        <f t="shared" si="114"/>
        <v>-2.2271714922048998E-2</v>
      </c>
      <c r="Y870" s="74">
        <f t="shared" si="115"/>
        <v>0.3606060606060606</v>
      </c>
      <c r="Z870" s="76">
        <f>INDEX($Z:$Z,MATCH($H870,$C:$C,0))+V870</f>
        <v>4490</v>
      </c>
      <c r="AB870" s="43" t="str">
        <f>INDEX($AB:$AB,MATCH($H870,$C:$C,0))</f>
        <v>https://motorring.ru/product/34660-mehanicheskie-zerkala-atp-stile-granty-povtoritelem-largus</v>
      </c>
    </row>
    <row r="871" spans="1:28" ht="75" x14ac:dyDescent="0.25">
      <c r="A871" s="71" t="str">
        <f>INDEX('Выгр Торг'!$A:$A,MATCH($B871,'Выгр Торг'!$B:$B,0))</f>
        <v>Боковые зеркала "АТП" в стиле Гранта (механика,повторитель) для Лада Ларгус</v>
      </c>
      <c r="B871" s="88">
        <v>243466</v>
      </c>
      <c r="C871" s="72">
        <f>VLOOKUP($B871,'Выгр Торг'!$B:$P,C$1,0)</f>
        <v>180012</v>
      </c>
      <c r="D871" s="71" t="str">
        <f>VLOOKUP($B871,'Выгр Торг'!$B:$P,D$1,0)</f>
        <v>Боковые зеркала "АТП" в стиле Гранта (механика,повторитель) для Лада Ларгус (В цвет, Венера (темно-красный, 191))</v>
      </c>
      <c r="E871" s="72" t="str">
        <f>VLOOKUP($B871,'Выгр Торг'!$B:$P,E$1,0)</f>
        <v>Y</v>
      </c>
      <c r="F871" s="72" t="str">
        <f>VLOOKUP($B871,'Выгр Торг'!$B:$P,F$1,0)</f>
        <v>1</v>
      </c>
      <c r="G871" s="37" t="s">
        <v>55</v>
      </c>
      <c r="H871" s="28">
        <v>180009</v>
      </c>
      <c r="I871" s="53">
        <f>INDEX($I:$I,MATCH($H871,$C:$C,0))</f>
        <v>600</v>
      </c>
      <c r="J871" s="5" t="s">
        <v>3410</v>
      </c>
      <c r="K871" s="56">
        <f>INDEX($K:$K,MATCH($H871,$C:$C,0))+I871</f>
        <v>3300</v>
      </c>
      <c r="L871" s="14">
        <f>VLOOKUP(K871,Наценка!$A$1:$B$8,2,1)</f>
        <v>1.4</v>
      </c>
      <c r="M871" s="56">
        <f>INDEX($M:$M,MATCH($H871,$C:$C,0))+I871*$M$2</f>
        <v>4570</v>
      </c>
      <c r="N871" s="57">
        <f t="shared" si="116"/>
        <v>4590</v>
      </c>
      <c r="O871" s="72">
        <f>VLOOKUP($B871,'Выгр Торг'!$B:$P,O$1,0)</f>
        <v>3300</v>
      </c>
      <c r="P871" s="72">
        <f>VLOOKUP($B871,'Выгр Торг'!$B:$P,P$1,0)</f>
        <v>4690</v>
      </c>
      <c r="Q871" s="42">
        <f t="shared" si="111"/>
        <v>0</v>
      </c>
      <c r="R871" s="42">
        <f t="shared" si="112"/>
        <v>100</v>
      </c>
      <c r="S871" s="85">
        <f t="shared" si="117"/>
        <v>4590</v>
      </c>
      <c r="T871" s="60">
        <f>IFERROR(VLOOKUP($B871,'Из ГУГЛа'!$B:$G,4,0)*U871+V871,VLOOKUP($B871,'Из ГУГЛа'!$B:$G,4,0))</f>
        <v>4490</v>
      </c>
      <c r="U871" s="15">
        <v>1</v>
      </c>
      <c r="V871" s="76">
        <f>INDEX($AA:$AA,MATCH($H871,$C:$C,0))</f>
        <v>600</v>
      </c>
      <c r="W871" s="74">
        <f t="shared" si="113"/>
        <v>0.39090909090909087</v>
      </c>
      <c r="X871" s="74">
        <f t="shared" si="114"/>
        <v>-2.2271714922048998E-2</v>
      </c>
      <c r="Y871" s="74">
        <f t="shared" si="115"/>
        <v>0.3606060606060606</v>
      </c>
      <c r="Z871" s="76">
        <f>INDEX($Z:$Z,MATCH($H871,$C:$C,0))+V871</f>
        <v>4490</v>
      </c>
      <c r="AB871" s="43" t="str">
        <f>INDEX($AB:$AB,MATCH($H871,$C:$C,0))</f>
        <v>https://motorring.ru/product/34660-mehanicheskie-zerkala-atp-stile-granty-povtoritelem-largus</v>
      </c>
    </row>
    <row r="872" spans="1:28" ht="75" x14ac:dyDescent="0.25">
      <c r="A872" s="71" t="str">
        <f>INDEX('Выгр Торг'!$A:$A,MATCH($B872,'Выгр Торг'!$B:$B,0))</f>
        <v>Боковые зеркала "АТП" в стиле Гранта (механика,повторитель) для Лада Ларгус</v>
      </c>
      <c r="B872" s="88">
        <v>243467</v>
      </c>
      <c r="C872" s="72">
        <f>VLOOKUP($B872,'Выгр Торг'!$B:$P,C$1,0)</f>
        <v>180013</v>
      </c>
      <c r="D872" s="71" t="str">
        <f>VLOOKUP($B872,'Выгр Торг'!$B:$P,D$1,0)</f>
        <v>Боковые зеркала "АТП" в стиле Гранта (механика,повторитель) для Лада Ларгус (В цвет, Дипломат (темно-синий, 424))</v>
      </c>
      <c r="E872" s="72" t="str">
        <f>VLOOKUP($B872,'Выгр Торг'!$B:$P,E$1,0)</f>
        <v>Y</v>
      </c>
      <c r="F872" s="72" t="str">
        <f>VLOOKUP($B872,'Выгр Торг'!$B:$P,F$1,0)</f>
        <v>1</v>
      </c>
      <c r="G872" s="37" t="s">
        <v>55</v>
      </c>
      <c r="H872" s="28">
        <v>180009</v>
      </c>
      <c r="I872" s="53">
        <f>INDEX($I:$I,MATCH($H872,$C:$C,0))</f>
        <v>600</v>
      </c>
      <c r="J872" s="5" t="s">
        <v>3410</v>
      </c>
      <c r="K872" s="56">
        <f>INDEX($K:$K,MATCH($H872,$C:$C,0))+I872</f>
        <v>3300</v>
      </c>
      <c r="L872" s="14">
        <f>VLOOKUP(K872,Наценка!$A$1:$B$8,2,1)</f>
        <v>1.4</v>
      </c>
      <c r="M872" s="56">
        <f>INDEX($M:$M,MATCH($H872,$C:$C,0))+I872*$M$2</f>
        <v>4570</v>
      </c>
      <c r="N872" s="57">
        <f t="shared" si="116"/>
        <v>4590</v>
      </c>
      <c r="O872" s="72">
        <f>VLOOKUP($B872,'Выгр Торг'!$B:$P,O$1,0)</f>
        <v>3300</v>
      </c>
      <c r="P872" s="72">
        <f>VLOOKUP($B872,'Выгр Торг'!$B:$P,P$1,0)</f>
        <v>4690</v>
      </c>
      <c r="Q872" s="42">
        <f t="shared" si="111"/>
        <v>0</v>
      </c>
      <c r="R872" s="42">
        <f t="shared" si="112"/>
        <v>100</v>
      </c>
      <c r="S872" s="85">
        <f t="shared" si="117"/>
        <v>4590</v>
      </c>
      <c r="T872" s="60">
        <f>IFERROR(VLOOKUP($B872,'Из ГУГЛа'!$B:$G,4,0)*U872+V872,VLOOKUP($B872,'Из ГУГЛа'!$B:$G,4,0))</f>
        <v>4490</v>
      </c>
      <c r="U872" s="15">
        <v>1</v>
      </c>
      <c r="V872" s="76">
        <f>INDEX($AA:$AA,MATCH($H872,$C:$C,0))</f>
        <v>600</v>
      </c>
      <c r="W872" s="74">
        <f t="shared" si="113"/>
        <v>0.39090909090909087</v>
      </c>
      <c r="X872" s="74">
        <f t="shared" si="114"/>
        <v>-2.2271714922048998E-2</v>
      </c>
      <c r="Y872" s="74">
        <f t="shared" si="115"/>
        <v>0.3606060606060606</v>
      </c>
      <c r="Z872" s="76">
        <f>INDEX($Z:$Z,MATCH($H872,$C:$C,0))+V872</f>
        <v>4490</v>
      </c>
      <c r="AB872" s="43" t="str">
        <f>INDEX($AB:$AB,MATCH($H872,$C:$C,0))</f>
        <v>https://motorring.ru/product/34660-mehanicheskie-zerkala-atp-stile-granty-povtoritelem-largus</v>
      </c>
    </row>
    <row r="873" spans="1:28" ht="75" x14ac:dyDescent="0.25">
      <c r="A873" s="71" t="str">
        <f>INDEX('Выгр Торг'!$A:$A,MATCH($B873,'Выгр Торг'!$B:$B,0))</f>
        <v>Боковые зеркала "АТП" в стиле Гранта (механика,повторитель) для Лада Ларгус</v>
      </c>
      <c r="B873" s="88">
        <v>243468</v>
      </c>
      <c r="C873" s="72">
        <f>VLOOKUP($B873,'Выгр Торг'!$B:$P,C$1,0)</f>
        <v>180014</v>
      </c>
      <c r="D873" s="71" t="str">
        <f>VLOOKUP($B873,'Выгр Торг'!$B:$P,D$1,0)</f>
        <v>Боковые зеркала "АТП" в стиле Гранта (механика,повторитель) для Лада Ларгус (В цвет, Каракумы (серо-бежевый, 238))</v>
      </c>
      <c r="E873" s="72" t="str">
        <f>VLOOKUP($B873,'Выгр Торг'!$B:$P,E$1,0)</f>
        <v>Y</v>
      </c>
      <c r="F873" s="72" t="str">
        <f>VLOOKUP($B873,'Выгр Торг'!$B:$P,F$1,0)</f>
        <v>1</v>
      </c>
      <c r="G873" s="37" t="s">
        <v>55</v>
      </c>
      <c r="H873" s="28">
        <v>180009</v>
      </c>
      <c r="I873" s="53">
        <f>INDEX($I:$I,MATCH($H873,$C:$C,0))</f>
        <v>600</v>
      </c>
      <c r="J873" s="5" t="s">
        <v>3410</v>
      </c>
      <c r="K873" s="56">
        <f>INDEX($K:$K,MATCH($H873,$C:$C,0))+I873</f>
        <v>3300</v>
      </c>
      <c r="L873" s="14">
        <f>VLOOKUP(K873,Наценка!$A$1:$B$8,2,1)</f>
        <v>1.4</v>
      </c>
      <c r="M873" s="56">
        <f>INDEX($M:$M,MATCH($H873,$C:$C,0))+I873*$M$2</f>
        <v>4570</v>
      </c>
      <c r="N873" s="57">
        <f t="shared" si="116"/>
        <v>4590</v>
      </c>
      <c r="O873" s="72">
        <f>VLOOKUP($B873,'Выгр Торг'!$B:$P,O$1,0)</f>
        <v>3300</v>
      </c>
      <c r="P873" s="72">
        <f>VLOOKUP($B873,'Выгр Торг'!$B:$P,P$1,0)</f>
        <v>4690</v>
      </c>
      <c r="Q873" s="42">
        <f t="shared" si="111"/>
        <v>0</v>
      </c>
      <c r="R873" s="42">
        <f t="shared" si="112"/>
        <v>100</v>
      </c>
      <c r="S873" s="85">
        <f t="shared" si="117"/>
        <v>4590</v>
      </c>
      <c r="T873" s="60">
        <f>IFERROR(VLOOKUP($B873,'Из ГУГЛа'!$B:$G,4,0)*U873+V873,VLOOKUP($B873,'Из ГУГЛа'!$B:$G,4,0))</f>
        <v>4490</v>
      </c>
      <c r="U873" s="15">
        <v>1</v>
      </c>
      <c r="V873" s="76">
        <f>INDEX($AA:$AA,MATCH($H873,$C:$C,0))</f>
        <v>600</v>
      </c>
      <c r="W873" s="74">
        <f t="shared" si="113"/>
        <v>0.39090909090909087</v>
      </c>
      <c r="X873" s="74">
        <f t="shared" si="114"/>
        <v>-2.2271714922048998E-2</v>
      </c>
      <c r="Y873" s="74">
        <f t="shared" si="115"/>
        <v>0.3606060606060606</v>
      </c>
      <c r="Z873" s="76">
        <f>INDEX($Z:$Z,MATCH($H873,$C:$C,0))+V873</f>
        <v>4490</v>
      </c>
      <c r="AB873" s="43" t="str">
        <f>INDEX($AB:$AB,MATCH($H873,$C:$C,0))</f>
        <v>https://motorring.ru/product/34660-mehanicheskie-zerkala-atp-stile-granty-povtoritelem-largus</v>
      </c>
    </row>
    <row r="874" spans="1:28" ht="75" x14ac:dyDescent="0.25">
      <c r="A874" s="71" t="str">
        <f>INDEX('Выгр Торг'!$A:$A,MATCH($B874,'Выгр Торг'!$B:$B,0))</f>
        <v>Боковые зеркала "АТП" в стиле Гранта (механика,повторитель) для Лада Ларгус</v>
      </c>
      <c r="B874" s="88">
        <v>243469</v>
      </c>
      <c r="C874" s="72">
        <f>VLOOKUP($B874,'Выгр Торг'!$B:$P,C$1,0)</f>
        <v>180015</v>
      </c>
      <c r="D874" s="71" t="str">
        <f>VLOOKUP($B874,'Выгр Торг'!$B:$P,D$1,0)</f>
        <v>Боковые зеркала "АТП" в стиле Гранта (механика,повторитель) для Лада Ларгус (В цвет, Кашемир (темно-коричневый, 283))</v>
      </c>
      <c r="E874" s="72" t="str">
        <f>VLOOKUP($B874,'Выгр Торг'!$B:$P,E$1,0)</f>
        <v>Y</v>
      </c>
      <c r="F874" s="72" t="str">
        <f>VLOOKUP($B874,'Выгр Торг'!$B:$P,F$1,0)</f>
        <v>1</v>
      </c>
      <c r="G874" s="37" t="s">
        <v>55</v>
      </c>
      <c r="H874" s="28">
        <v>180009</v>
      </c>
      <c r="I874" s="53">
        <f>INDEX($I:$I,MATCH($H874,$C:$C,0))</f>
        <v>600</v>
      </c>
      <c r="J874" s="5" t="s">
        <v>3410</v>
      </c>
      <c r="K874" s="56">
        <f>INDEX($K:$K,MATCH($H874,$C:$C,0))+I874</f>
        <v>3300</v>
      </c>
      <c r="L874" s="14">
        <f>VLOOKUP(K874,Наценка!$A$1:$B$8,2,1)</f>
        <v>1.4</v>
      </c>
      <c r="M874" s="56">
        <f>INDEX($M:$M,MATCH($H874,$C:$C,0))+I874*$M$2</f>
        <v>4570</v>
      </c>
      <c r="N874" s="57">
        <f t="shared" si="116"/>
        <v>4590</v>
      </c>
      <c r="O874" s="72">
        <f>VLOOKUP($B874,'Выгр Торг'!$B:$P,O$1,0)</f>
        <v>3300</v>
      </c>
      <c r="P874" s="72">
        <f>VLOOKUP($B874,'Выгр Торг'!$B:$P,P$1,0)</f>
        <v>4690</v>
      </c>
      <c r="Q874" s="42">
        <f t="shared" ref="Q874:Q937" si="120">O874-K874</f>
        <v>0</v>
      </c>
      <c r="R874" s="42">
        <f t="shared" ref="R874:R937" si="121">P874-N874</f>
        <v>100</v>
      </c>
      <c r="S874" s="85">
        <f t="shared" si="117"/>
        <v>4590</v>
      </c>
      <c r="T874" s="60">
        <f>IFERROR(VLOOKUP($B874,'Из ГУГЛа'!$B:$G,4,0)*U874+V874,VLOOKUP($B874,'Из ГУГЛа'!$B:$G,4,0))</f>
        <v>4490</v>
      </c>
      <c r="U874" s="15">
        <v>1</v>
      </c>
      <c r="V874" s="76">
        <f>INDEX($AA:$AA,MATCH($H874,$C:$C,0))</f>
        <v>600</v>
      </c>
      <c r="W874" s="74">
        <f t="shared" ref="W874:W937" si="122">IFERROR(S874/K874-1,"")</f>
        <v>0.39090909090909087</v>
      </c>
      <c r="X874" s="74">
        <f t="shared" ref="X874:X937" si="123">IFERROR((Z874-S874)/Z874,"")</f>
        <v>-2.2271714922048998E-2</v>
      </c>
      <c r="Y874" s="74">
        <f t="shared" ref="Y874:Y937" si="124">IFERROR(IF(Z874="","",Z874/K874-1),"")</f>
        <v>0.3606060606060606</v>
      </c>
      <c r="Z874" s="76">
        <f>INDEX($Z:$Z,MATCH($H874,$C:$C,0))+V874</f>
        <v>4490</v>
      </c>
      <c r="AB874" s="43" t="str">
        <f>INDEX($AB:$AB,MATCH($H874,$C:$C,0))</f>
        <v>https://motorring.ru/product/34660-mehanicheskie-zerkala-atp-stile-granty-povtoritelem-largus</v>
      </c>
    </row>
    <row r="875" spans="1:28" ht="75" x14ac:dyDescent="0.25">
      <c r="A875" s="71" t="str">
        <f>INDEX('Выгр Торг'!$A:$A,MATCH($B875,'Выгр Торг'!$B:$B,0))</f>
        <v>Боковые зеркала "АТП" в стиле Гранта (механика,повторитель) для Лада Ларгус</v>
      </c>
      <c r="B875" s="88">
        <v>243470</v>
      </c>
      <c r="C875" s="72">
        <f>VLOOKUP($B875,'Выгр Торг'!$B:$P,C$1,0)</f>
        <v>180016</v>
      </c>
      <c r="D875" s="71" t="str">
        <f>VLOOKUP($B875,'Выгр Торг'!$B:$P,D$1,0)</f>
        <v>Боковые зеркала "АТП" в стиле Гранта (механика,повторитель) для Лада Ларгус (В цвет, Красный сплав (красный, 136))</v>
      </c>
      <c r="E875" s="72" t="str">
        <f>VLOOKUP($B875,'Выгр Торг'!$B:$P,E$1,0)</f>
        <v>Y</v>
      </c>
      <c r="F875" s="72" t="str">
        <f>VLOOKUP($B875,'Выгр Торг'!$B:$P,F$1,0)</f>
        <v>1</v>
      </c>
      <c r="G875" s="37" t="s">
        <v>55</v>
      </c>
      <c r="H875" s="28">
        <v>180009</v>
      </c>
      <c r="I875" s="53">
        <f>INDEX($I:$I,MATCH($H875,$C:$C,0))</f>
        <v>600</v>
      </c>
      <c r="J875" s="5" t="s">
        <v>3410</v>
      </c>
      <c r="K875" s="56">
        <f>INDEX($K:$K,MATCH($H875,$C:$C,0))+I875</f>
        <v>3300</v>
      </c>
      <c r="L875" s="14">
        <f>VLOOKUP(K875,Наценка!$A$1:$B$8,2,1)</f>
        <v>1.4</v>
      </c>
      <c r="M875" s="56">
        <f>INDEX($M:$M,MATCH($H875,$C:$C,0))+I875*$M$2</f>
        <v>4570</v>
      </c>
      <c r="N875" s="57">
        <f t="shared" si="116"/>
        <v>4590</v>
      </c>
      <c r="O875" s="72">
        <f>VLOOKUP($B875,'Выгр Торг'!$B:$P,O$1,0)</f>
        <v>3300</v>
      </c>
      <c r="P875" s="72">
        <f>VLOOKUP($B875,'Выгр Торг'!$B:$P,P$1,0)</f>
        <v>4690</v>
      </c>
      <c r="Q875" s="42">
        <f t="shared" si="120"/>
        <v>0</v>
      </c>
      <c r="R875" s="42">
        <f t="shared" si="121"/>
        <v>100</v>
      </c>
      <c r="S875" s="85">
        <f t="shared" si="117"/>
        <v>4590</v>
      </c>
      <c r="T875" s="60">
        <f>IFERROR(VLOOKUP($B875,'Из ГУГЛа'!$B:$G,4,0)*U875+V875,VLOOKUP($B875,'Из ГУГЛа'!$B:$G,4,0))</f>
        <v>4490</v>
      </c>
      <c r="U875" s="15">
        <v>1</v>
      </c>
      <c r="V875" s="76">
        <f>INDEX($AA:$AA,MATCH($H875,$C:$C,0))</f>
        <v>600</v>
      </c>
      <c r="W875" s="74">
        <f t="shared" si="122"/>
        <v>0.39090909090909087</v>
      </c>
      <c r="X875" s="74">
        <f t="shared" si="123"/>
        <v>-2.2271714922048998E-2</v>
      </c>
      <c r="Y875" s="74">
        <f t="shared" si="124"/>
        <v>0.3606060606060606</v>
      </c>
      <c r="Z875" s="76">
        <f>INDEX($Z:$Z,MATCH($H875,$C:$C,0))+V875</f>
        <v>4490</v>
      </c>
      <c r="AB875" s="43" t="str">
        <f>INDEX($AB:$AB,MATCH($H875,$C:$C,0))</f>
        <v>https://motorring.ru/product/34660-mehanicheskie-zerkala-atp-stile-granty-povtoritelem-largus</v>
      </c>
    </row>
    <row r="876" spans="1:28" ht="75" x14ac:dyDescent="0.25">
      <c r="A876" s="71" t="str">
        <f>INDEX('Выгр Торг'!$A:$A,MATCH($B876,'Выгр Торг'!$B:$B,0))</f>
        <v>Боковые зеркала "АТП" в стиле Гранта (механика,повторитель) для Лада Ларгус</v>
      </c>
      <c r="B876" s="88">
        <v>243471</v>
      </c>
      <c r="C876" s="72">
        <f>VLOOKUP($B876,'Выгр Торг'!$B:$P,C$1,0)</f>
        <v>180017</v>
      </c>
      <c r="D876" s="71" t="str">
        <f>VLOOKUP($B876,'Выгр Торг'!$B:$P,D$1,0)</f>
        <v>Боковые зеркала "АТП" в стиле Гранта (механика,повторитель) для Лада Ларгус (В цвет, Лазурно-синий (серебристый темно-синий, 498))</v>
      </c>
      <c r="E876" s="72" t="str">
        <f>VLOOKUP($B876,'Выгр Торг'!$B:$P,E$1,0)</f>
        <v>Y</v>
      </c>
      <c r="F876" s="72" t="str">
        <f>VLOOKUP($B876,'Выгр Торг'!$B:$P,F$1,0)</f>
        <v>1</v>
      </c>
      <c r="G876" s="37" t="s">
        <v>55</v>
      </c>
      <c r="H876" s="28">
        <v>180009</v>
      </c>
      <c r="I876" s="53">
        <f>INDEX($I:$I,MATCH($H876,$C:$C,0))</f>
        <v>600</v>
      </c>
      <c r="J876" s="5" t="s">
        <v>3410</v>
      </c>
      <c r="K876" s="56">
        <f>INDEX($K:$K,MATCH($H876,$C:$C,0))+I876</f>
        <v>3300</v>
      </c>
      <c r="L876" s="14">
        <f>VLOOKUP(K876,Наценка!$A$1:$B$8,2,1)</f>
        <v>1.4</v>
      </c>
      <c r="M876" s="56">
        <f>INDEX($M:$M,MATCH($H876,$C:$C,0))+I876*$M$2</f>
        <v>4570</v>
      </c>
      <c r="N876" s="57">
        <f t="shared" si="116"/>
        <v>4590</v>
      </c>
      <c r="O876" s="72">
        <f>VLOOKUP($B876,'Выгр Торг'!$B:$P,O$1,0)</f>
        <v>3300</v>
      </c>
      <c r="P876" s="72">
        <f>VLOOKUP($B876,'Выгр Торг'!$B:$P,P$1,0)</f>
        <v>4690</v>
      </c>
      <c r="Q876" s="42">
        <f t="shared" si="120"/>
        <v>0</v>
      </c>
      <c r="R876" s="42">
        <f t="shared" si="121"/>
        <v>100</v>
      </c>
      <c r="S876" s="85">
        <f t="shared" si="117"/>
        <v>4590</v>
      </c>
      <c r="T876" s="60">
        <f>IFERROR(VLOOKUP($B876,'Из ГУГЛа'!$B:$G,4,0)*U876+V876,VLOOKUP($B876,'Из ГУГЛа'!$B:$G,4,0))</f>
        <v>4490</v>
      </c>
      <c r="U876" s="15">
        <v>1</v>
      </c>
      <c r="V876" s="76">
        <f>INDEX($AA:$AA,MATCH($H876,$C:$C,0))</f>
        <v>600</v>
      </c>
      <c r="W876" s="74">
        <f t="shared" si="122"/>
        <v>0.39090909090909087</v>
      </c>
      <c r="X876" s="74">
        <f t="shared" si="123"/>
        <v>-2.2271714922048998E-2</v>
      </c>
      <c r="Y876" s="74">
        <f t="shared" si="124"/>
        <v>0.3606060606060606</v>
      </c>
      <c r="Z876" s="76">
        <f>INDEX($Z:$Z,MATCH($H876,$C:$C,0))+V876</f>
        <v>4490</v>
      </c>
      <c r="AB876" s="43" t="str">
        <f>INDEX($AB:$AB,MATCH($H876,$C:$C,0))</f>
        <v>https://motorring.ru/product/34660-mehanicheskie-zerkala-atp-stile-granty-povtoritelem-largus</v>
      </c>
    </row>
    <row r="877" spans="1:28" ht="75" x14ac:dyDescent="0.25">
      <c r="A877" s="71" t="str">
        <f>INDEX('Выгр Торг'!$A:$A,MATCH($B877,'Выгр Торг'!$B:$B,0))</f>
        <v>Боковые зеркала "АТП" в стиле Гранта (механика,повторитель) для Лада Ларгус</v>
      </c>
      <c r="B877" s="88">
        <v>243472</v>
      </c>
      <c r="C877" s="72">
        <f>VLOOKUP($B877,'Выгр Торг'!$B:$P,C$1,0)</f>
        <v>180018</v>
      </c>
      <c r="D877" s="71" t="str">
        <f>VLOOKUP($B877,'Выгр Торг'!$B:$P,D$1,0)</f>
        <v>Боковые зеркала "АТП" в стиле Гранта (механика,повторитель) для Лада Ларгус (В цвет, Ледниковый (белый, 221))</v>
      </c>
      <c r="E877" s="72" t="str">
        <f>VLOOKUP($B877,'Выгр Торг'!$B:$P,E$1,0)</f>
        <v>Y</v>
      </c>
      <c r="F877" s="72" t="str">
        <f>VLOOKUP($B877,'Выгр Торг'!$B:$P,F$1,0)</f>
        <v>1</v>
      </c>
      <c r="G877" s="37" t="s">
        <v>55</v>
      </c>
      <c r="H877" s="28">
        <v>180009</v>
      </c>
      <c r="I877" s="53">
        <f>INDEX($I:$I,MATCH($H877,$C:$C,0))</f>
        <v>600</v>
      </c>
      <c r="J877" s="5" t="s">
        <v>3410</v>
      </c>
      <c r="K877" s="56">
        <f>INDEX($K:$K,MATCH($H877,$C:$C,0))+I877</f>
        <v>3300</v>
      </c>
      <c r="L877" s="14">
        <f>VLOOKUP(K877,Наценка!$A$1:$B$8,2,1)</f>
        <v>1.4</v>
      </c>
      <c r="M877" s="56">
        <f>INDEX($M:$M,MATCH($H877,$C:$C,0))+I877*$M$2</f>
        <v>4570</v>
      </c>
      <c r="N877" s="57">
        <f t="shared" si="116"/>
        <v>4590</v>
      </c>
      <c r="O877" s="72">
        <f>VLOOKUP($B877,'Выгр Торг'!$B:$P,O$1,0)</f>
        <v>3300</v>
      </c>
      <c r="P877" s="72">
        <f>VLOOKUP($B877,'Выгр Торг'!$B:$P,P$1,0)</f>
        <v>4690</v>
      </c>
      <c r="Q877" s="42">
        <f t="shared" si="120"/>
        <v>0</v>
      </c>
      <c r="R877" s="42">
        <f t="shared" si="121"/>
        <v>100</v>
      </c>
      <c r="S877" s="85">
        <f t="shared" si="117"/>
        <v>4590</v>
      </c>
      <c r="T877" s="60">
        <f>IFERROR(VLOOKUP($B877,'Из ГУГЛа'!$B:$G,4,0)*U877+V877,VLOOKUP($B877,'Из ГУГЛа'!$B:$G,4,0))</f>
        <v>4490</v>
      </c>
      <c r="U877" s="15">
        <v>1</v>
      </c>
      <c r="V877" s="76">
        <f>INDEX($AA:$AA,MATCH($H877,$C:$C,0))</f>
        <v>600</v>
      </c>
      <c r="W877" s="74">
        <f t="shared" si="122"/>
        <v>0.39090909090909087</v>
      </c>
      <c r="X877" s="74">
        <f t="shared" si="123"/>
        <v>-2.2271714922048998E-2</v>
      </c>
      <c r="Y877" s="74">
        <f t="shared" si="124"/>
        <v>0.3606060606060606</v>
      </c>
      <c r="Z877" s="76">
        <f>INDEX($Z:$Z,MATCH($H877,$C:$C,0))+V877</f>
        <v>4490</v>
      </c>
      <c r="AB877" s="43" t="str">
        <f>INDEX($AB:$AB,MATCH($H877,$C:$C,0))</f>
        <v>https://motorring.ru/product/34660-mehanicheskie-zerkala-atp-stile-granty-povtoritelem-largus</v>
      </c>
    </row>
    <row r="878" spans="1:28" ht="75" x14ac:dyDescent="0.25">
      <c r="A878" s="71" t="str">
        <f>INDEX('Выгр Торг'!$A:$A,MATCH($B878,'Выгр Торг'!$B:$B,0))</f>
        <v>Боковые зеркала "АТП" в стиле Гранта (механика,повторитель) для Лада Ларгус</v>
      </c>
      <c r="B878" s="88">
        <v>243473</v>
      </c>
      <c r="C878" s="72">
        <f>VLOOKUP($B878,'Выгр Торг'!$B:$P,C$1,0)</f>
        <v>180019</v>
      </c>
      <c r="D878" s="71" t="str">
        <f>VLOOKUP($B878,'Выгр Торг'!$B:$P,D$1,0)</f>
        <v>Боковые зеркала "АТП" в стиле Гранта (механика,повторитель) для Лада Ларгус (В цвет, Огненно-красный (красный, 124))</v>
      </c>
      <c r="E878" s="72" t="str">
        <f>VLOOKUP($B878,'Выгр Торг'!$B:$P,E$1,0)</f>
        <v>Y</v>
      </c>
      <c r="F878" s="72" t="str">
        <f>VLOOKUP($B878,'Выгр Торг'!$B:$P,F$1,0)</f>
        <v>1</v>
      </c>
      <c r="G878" s="37" t="s">
        <v>55</v>
      </c>
      <c r="H878" s="28">
        <v>180009</v>
      </c>
      <c r="I878" s="53">
        <f>INDEX($I:$I,MATCH($H878,$C:$C,0))</f>
        <v>600</v>
      </c>
      <c r="J878" s="5" t="s">
        <v>3410</v>
      </c>
      <c r="K878" s="56">
        <f>INDEX($K:$K,MATCH($H878,$C:$C,0))+I878</f>
        <v>3300</v>
      </c>
      <c r="L878" s="14">
        <f>VLOOKUP(K878,Наценка!$A$1:$B$8,2,1)</f>
        <v>1.4</v>
      </c>
      <c r="M878" s="56">
        <f>INDEX($M:$M,MATCH($H878,$C:$C,0))+I878*$M$2</f>
        <v>4570</v>
      </c>
      <c r="N878" s="57">
        <f t="shared" si="116"/>
        <v>4590</v>
      </c>
      <c r="O878" s="72">
        <f>VLOOKUP($B878,'Выгр Торг'!$B:$P,O$1,0)</f>
        <v>3300</v>
      </c>
      <c r="P878" s="72">
        <f>VLOOKUP($B878,'Выгр Торг'!$B:$P,P$1,0)</f>
        <v>4690</v>
      </c>
      <c r="Q878" s="42">
        <f t="shared" si="120"/>
        <v>0</v>
      </c>
      <c r="R878" s="42">
        <f t="shared" si="121"/>
        <v>100</v>
      </c>
      <c r="S878" s="85">
        <f t="shared" si="117"/>
        <v>4590</v>
      </c>
      <c r="T878" s="60">
        <f>IFERROR(VLOOKUP($B878,'Из ГУГЛа'!$B:$G,4,0)*U878+V878,VLOOKUP($B878,'Из ГУГЛа'!$B:$G,4,0))</f>
        <v>4490</v>
      </c>
      <c r="U878" s="15">
        <v>1</v>
      </c>
      <c r="V878" s="76">
        <f>INDEX($AA:$AA,MATCH($H878,$C:$C,0))</f>
        <v>600</v>
      </c>
      <c r="W878" s="74">
        <f t="shared" si="122"/>
        <v>0.39090909090909087</v>
      </c>
      <c r="X878" s="74">
        <f t="shared" si="123"/>
        <v>-2.2271714922048998E-2</v>
      </c>
      <c r="Y878" s="74">
        <f t="shared" si="124"/>
        <v>0.3606060606060606</v>
      </c>
      <c r="Z878" s="76">
        <f>INDEX($Z:$Z,MATCH($H878,$C:$C,0))+V878</f>
        <v>4490</v>
      </c>
      <c r="AB878" s="43" t="str">
        <f>INDEX($AB:$AB,MATCH($H878,$C:$C,0))</f>
        <v>https://motorring.ru/product/34660-mehanicheskie-zerkala-atp-stile-granty-povtoritelem-largus</v>
      </c>
    </row>
    <row r="879" spans="1:28" ht="75" x14ac:dyDescent="0.25">
      <c r="A879" s="71" t="str">
        <f>INDEX('Выгр Торг'!$A:$A,MATCH($B879,'Выгр Торг'!$B:$B,0))</f>
        <v>Боковые зеркала "АТП" в стиле Гранта (механика,повторитель) для Лада Ларгус</v>
      </c>
      <c r="B879" s="88">
        <v>243474</v>
      </c>
      <c r="C879" s="72">
        <f>VLOOKUP($B879,'Выгр Торг'!$B:$P,C$1,0)</f>
        <v>180020</v>
      </c>
      <c r="D879" s="71" t="str">
        <f>VLOOKUP($B879,'Выгр Торг'!$B:$P,D$1,0)</f>
        <v>Боковые зеркала "АТП" в стиле Гранта (механика,повторитель) для Лада Ларгус (В цвет, Пантера (черная база, 672))</v>
      </c>
      <c r="E879" s="72" t="str">
        <f>VLOOKUP($B879,'Выгр Торг'!$B:$P,E$1,0)</f>
        <v>Y</v>
      </c>
      <c r="F879" s="72" t="str">
        <f>VLOOKUP($B879,'Выгр Торг'!$B:$P,F$1,0)</f>
        <v>1</v>
      </c>
      <c r="G879" s="37" t="s">
        <v>55</v>
      </c>
      <c r="H879" s="28">
        <v>180009</v>
      </c>
      <c r="I879" s="53">
        <f>INDEX($I:$I,MATCH($H879,$C:$C,0))</f>
        <v>600</v>
      </c>
      <c r="J879" s="5" t="s">
        <v>3410</v>
      </c>
      <c r="K879" s="56">
        <f>INDEX($K:$K,MATCH($H879,$C:$C,0))+I879</f>
        <v>3300</v>
      </c>
      <c r="L879" s="14">
        <f>VLOOKUP(K879,Наценка!$A$1:$B$8,2,1)</f>
        <v>1.4</v>
      </c>
      <c r="M879" s="56">
        <f>INDEX($M:$M,MATCH($H879,$C:$C,0))+I879*$M$2</f>
        <v>4570</v>
      </c>
      <c r="N879" s="57">
        <f t="shared" si="116"/>
        <v>4590</v>
      </c>
      <c r="O879" s="72">
        <f>VLOOKUP($B879,'Выгр Торг'!$B:$P,O$1,0)</f>
        <v>3300</v>
      </c>
      <c r="P879" s="72">
        <f>VLOOKUP($B879,'Выгр Торг'!$B:$P,P$1,0)</f>
        <v>4690</v>
      </c>
      <c r="Q879" s="42">
        <f t="shared" si="120"/>
        <v>0</v>
      </c>
      <c r="R879" s="42">
        <f t="shared" si="121"/>
        <v>100</v>
      </c>
      <c r="S879" s="85">
        <f t="shared" si="117"/>
        <v>4590</v>
      </c>
      <c r="T879" s="60">
        <f>IFERROR(VLOOKUP($B879,'Из ГУГЛа'!$B:$G,4,0)*U879+V879,VLOOKUP($B879,'Из ГУГЛа'!$B:$G,4,0))</f>
        <v>4490</v>
      </c>
      <c r="U879" s="15">
        <v>1</v>
      </c>
      <c r="V879" s="76">
        <f>INDEX($AA:$AA,MATCH($H879,$C:$C,0))</f>
        <v>600</v>
      </c>
      <c r="W879" s="74">
        <f t="shared" si="122"/>
        <v>0.39090909090909087</v>
      </c>
      <c r="X879" s="74">
        <f t="shared" si="123"/>
        <v>-2.2271714922048998E-2</v>
      </c>
      <c r="Y879" s="74">
        <f t="shared" si="124"/>
        <v>0.3606060606060606</v>
      </c>
      <c r="Z879" s="76">
        <f>INDEX($Z:$Z,MATCH($H879,$C:$C,0))+V879</f>
        <v>4490</v>
      </c>
      <c r="AB879" s="43" t="str">
        <f>INDEX($AB:$AB,MATCH($H879,$C:$C,0))</f>
        <v>https://motorring.ru/product/34660-mehanicheskie-zerkala-atp-stile-granty-povtoritelem-largus</v>
      </c>
    </row>
    <row r="880" spans="1:28" ht="75" x14ac:dyDescent="0.25">
      <c r="A880" s="71" t="str">
        <f>INDEX('Выгр Торг'!$A:$A,MATCH($B880,'Выгр Торг'!$B:$B,0))</f>
        <v>Боковые зеркала "АТП" в стиле Гранта (механика,повторитель) для Лада Ларгус</v>
      </c>
      <c r="B880" s="88">
        <v>243475</v>
      </c>
      <c r="C880" s="72">
        <f>VLOOKUP($B880,'Выгр Торг'!$B:$P,C$1,0)</f>
        <v>180021</v>
      </c>
      <c r="D880" s="71" t="str">
        <f>VLOOKUP($B880,'Выгр Торг'!$B:$P,D$1,0)</f>
        <v>Боковые зеркала "АТП" в стиле Гранта (механика,повторитель) для Лада Ларгус (В цвет, Платина (серебристо-бежевый, 691))</v>
      </c>
      <c r="E880" s="72" t="str">
        <f>VLOOKUP($B880,'Выгр Торг'!$B:$P,E$1,0)</f>
        <v>Y</v>
      </c>
      <c r="F880" s="72" t="str">
        <f>VLOOKUP($B880,'Выгр Торг'!$B:$P,F$1,0)</f>
        <v>1</v>
      </c>
      <c r="G880" s="37" t="s">
        <v>55</v>
      </c>
      <c r="H880" s="28">
        <v>180009</v>
      </c>
      <c r="I880" s="53">
        <f>INDEX($I:$I,MATCH($H880,$C:$C,0))</f>
        <v>600</v>
      </c>
      <c r="J880" s="5" t="s">
        <v>3410</v>
      </c>
      <c r="K880" s="56">
        <f>INDEX($K:$K,MATCH($H880,$C:$C,0))+I880</f>
        <v>3300</v>
      </c>
      <c r="L880" s="14">
        <f>VLOOKUP(K880,Наценка!$A$1:$B$8,2,1)</f>
        <v>1.4</v>
      </c>
      <c r="M880" s="56">
        <f>INDEX($M:$M,MATCH($H880,$C:$C,0))+I880*$M$2</f>
        <v>4570</v>
      </c>
      <c r="N880" s="57">
        <f t="shared" si="116"/>
        <v>4590</v>
      </c>
      <c r="O880" s="72">
        <f>VLOOKUP($B880,'Выгр Торг'!$B:$P,O$1,0)</f>
        <v>3300</v>
      </c>
      <c r="P880" s="72">
        <f>VLOOKUP($B880,'Выгр Торг'!$B:$P,P$1,0)</f>
        <v>4690</v>
      </c>
      <c r="Q880" s="42">
        <f t="shared" si="120"/>
        <v>0</v>
      </c>
      <c r="R880" s="42">
        <f t="shared" si="121"/>
        <v>100</v>
      </c>
      <c r="S880" s="85">
        <f t="shared" si="117"/>
        <v>4590</v>
      </c>
      <c r="T880" s="60">
        <f>IFERROR(VLOOKUP($B880,'Из ГУГЛа'!$B:$G,4,0)*U880+V880,VLOOKUP($B880,'Из ГУГЛа'!$B:$G,4,0))</f>
        <v>4490</v>
      </c>
      <c r="U880" s="15">
        <v>1</v>
      </c>
      <c r="V880" s="76">
        <f>INDEX($AA:$AA,MATCH($H880,$C:$C,0))</f>
        <v>600</v>
      </c>
      <c r="W880" s="74">
        <f t="shared" si="122"/>
        <v>0.39090909090909087</v>
      </c>
      <c r="X880" s="74">
        <f t="shared" si="123"/>
        <v>-2.2271714922048998E-2</v>
      </c>
      <c r="Y880" s="74">
        <f t="shared" si="124"/>
        <v>0.3606060606060606</v>
      </c>
      <c r="Z880" s="76">
        <f>INDEX($Z:$Z,MATCH($H880,$C:$C,0))+V880</f>
        <v>4490</v>
      </c>
      <c r="AB880" s="43" t="str">
        <f>INDEX($AB:$AB,MATCH($H880,$C:$C,0))</f>
        <v>https://motorring.ru/product/34660-mehanicheskie-zerkala-atp-stile-granty-povtoritelem-largus</v>
      </c>
    </row>
    <row r="881" spans="1:28" ht="75" x14ac:dyDescent="0.25">
      <c r="A881" s="71" t="str">
        <f>INDEX('Выгр Торг'!$A:$A,MATCH($B881,'Выгр Торг'!$B:$B,0))</f>
        <v>Боковые зеркала "АТП" в стиле Гранта (механика,повторитель) для Лада Ларгус</v>
      </c>
      <c r="B881" s="88">
        <v>243476</v>
      </c>
      <c r="C881" s="72">
        <f>VLOOKUP($B881,'Выгр Торг'!$B:$P,C$1,0)</f>
        <v>180022</v>
      </c>
      <c r="D881" s="71" t="str">
        <f>VLOOKUP($B881,'Выгр Торг'!$B:$P,D$1,0)</f>
        <v>Боковые зеркала "АТП" в стиле Гранта (механика,повторитель) для Лада Ларгус (В цвет, Серое плато (Светло-серый, 624))</v>
      </c>
      <c r="E881" s="72" t="str">
        <f>VLOOKUP($B881,'Выгр Торг'!$B:$P,E$1,0)</f>
        <v>Y</v>
      </c>
      <c r="F881" s="72" t="str">
        <f>VLOOKUP($B881,'Выгр Торг'!$B:$P,F$1,0)</f>
        <v>1</v>
      </c>
      <c r="G881" s="37" t="s">
        <v>55</v>
      </c>
      <c r="H881" s="28">
        <v>180009</v>
      </c>
      <c r="I881" s="53">
        <f>INDEX($I:$I,MATCH($H881,$C:$C,0))</f>
        <v>600</v>
      </c>
      <c r="J881" s="5" t="s">
        <v>3410</v>
      </c>
      <c r="K881" s="56">
        <f>INDEX($K:$K,MATCH($H881,$C:$C,0))+I881</f>
        <v>3300</v>
      </c>
      <c r="L881" s="14">
        <f>VLOOKUP(K881,Наценка!$A$1:$B$8,2,1)</f>
        <v>1.4</v>
      </c>
      <c r="M881" s="56">
        <f>INDEX($M:$M,MATCH($H881,$C:$C,0))+I881*$M$2</f>
        <v>4570</v>
      </c>
      <c r="N881" s="57">
        <f t="shared" si="116"/>
        <v>4590</v>
      </c>
      <c r="O881" s="72">
        <f>VLOOKUP($B881,'Выгр Торг'!$B:$P,O$1,0)</f>
        <v>3300</v>
      </c>
      <c r="P881" s="72">
        <f>VLOOKUP($B881,'Выгр Торг'!$B:$P,P$1,0)</f>
        <v>4690</v>
      </c>
      <c r="Q881" s="42">
        <f t="shared" si="120"/>
        <v>0</v>
      </c>
      <c r="R881" s="42">
        <f t="shared" si="121"/>
        <v>100</v>
      </c>
      <c r="S881" s="85">
        <f t="shared" si="117"/>
        <v>4590</v>
      </c>
      <c r="T881" s="60">
        <f>IFERROR(VLOOKUP($B881,'Из ГУГЛа'!$B:$G,4,0)*U881+V881,VLOOKUP($B881,'Из ГУГЛа'!$B:$G,4,0))</f>
        <v>4490</v>
      </c>
      <c r="U881" s="15">
        <v>1</v>
      </c>
      <c r="V881" s="76">
        <f>INDEX($AA:$AA,MATCH($H881,$C:$C,0))</f>
        <v>600</v>
      </c>
      <c r="W881" s="74">
        <f t="shared" si="122"/>
        <v>0.39090909090909087</v>
      </c>
      <c r="X881" s="74">
        <f t="shared" si="123"/>
        <v>-2.2271714922048998E-2</v>
      </c>
      <c r="Y881" s="74">
        <f t="shared" si="124"/>
        <v>0.3606060606060606</v>
      </c>
      <c r="Z881" s="76">
        <f>INDEX($Z:$Z,MATCH($H881,$C:$C,0))+V881</f>
        <v>4490</v>
      </c>
      <c r="AB881" s="43" t="str">
        <f>INDEX($AB:$AB,MATCH($H881,$C:$C,0))</f>
        <v>https://motorring.ru/product/34660-mehanicheskie-zerkala-atp-stile-granty-povtoritelem-largus</v>
      </c>
    </row>
    <row r="882" spans="1:28" ht="75" x14ac:dyDescent="0.25">
      <c r="A882" s="71" t="str">
        <f>INDEX('Выгр Торг'!$A:$A,MATCH($B882,'Выгр Торг'!$B:$B,0))</f>
        <v>Боковые зеркала "АТП" в стиле Гранта (механика,повторитель) для Лада Ларгус</v>
      </c>
      <c r="B882" s="88">
        <v>243477</v>
      </c>
      <c r="C882" s="72">
        <f>VLOOKUP($B882,'Выгр Торг'!$B:$P,C$1,0)</f>
        <v>180023</v>
      </c>
      <c r="D882" s="71" t="str">
        <f>VLOOKUP($B882,'Выгр Торг'!$B:$P,D$1,0)</f>
        <v>Боковые зеркала "АТП" в стиле Гранта (механика,повторитель) для Лада Ларгус (В цвет, Серый базальт (серо-бежевый, 242))</v>
      </c>
      <c r="E882" s="72" t="str">
        <f>VLOOKUP($B882,'Выгр Торг'!$B:$P,E$1,0)</f>
        <v>Y</v>
      </c>
      <c r="F882" s="72" t="str">
        <f>VLOOKUP($B882,'Выгр Торг'!$B:$P,F$1,0)</f>
        <v>1</v>
      </c>
      <c r="G882" s="37" t="s">
        <v>55</v>
      </c>
      <c r="H882" s="28">
        <v>180009</v>
      </c>
      <c r="I882" s="53">
        <f>INDEX($I:$I,MATCH($H882,$C:$C,0))</f>
        <v>600</v>
      </c>
      <c r="J882" s="5" t="s">
        <v>3410</v>
      </c>
      <c r="K882" s="56">
        <f>INDEX($K:$K,MATCH($H882,$C:$C,0))+I882</f>
        <v>3300</v>
      </c>
      <c r="L882" s="14">
        <f>VLOOKUP(K882,Наценка!$A$1:$B$8,2,1)</f>
        <v>1.4</v>
      </c>
      <c r="M882" s="56">
        <f>INDEX($M:$M,MATCH($H882,$C:$C,0))+I882*$M$2</f>
        <v>4570</v>
      </c>
      <c r="N882" s="57">
        <f t="shared" ref="N882:N943" si="125">IF(M882&lt;=1000,(ROUNDUP(M882,-1)-1),(ROUNDUP(M882,-2)-10))</f>
        <v>4590</v>
      </c>
      <c r="O882" s="72">
        <f>VLOOKUP($B882,'Выгр Торг'!$B:$P,O$1,0)</f>
        <v>3300</v>
      </c>
      <c r="P882" s="72">
        <f>VLOOKUP($B882,'Выгр Торг'!$B:$P,P$1,0)</f>
        <v>4690</v>
      </c>
      <c r="Q882" s="42">
        <f t="shared" si="120"/>
        <v>0</v>
      </c>
      <c r="R882" s="42">
        <f t="shared" si="121"/>
        <v>100</v>
      </c>
      <c r="S882" s="85">
        <f t="shared" si="117"/>
        <v>4590</v>
      </c>
      <c r="T882" s="60">
        <f>IFERROR(VLOOKUP($B882,'Из ГУГЛа'!$B:$G,4,0)*U882+V882,VLOOKUP($B882,'Из ГУГЛа'!$B:$G,4,0))</f>
        <v>4490</v>
      </c>
      <c r="U882" s="15">
        <v>1</v>
      </c>
      <c r="V882" s="76">
        <f>INDEX($AA:$AA,MATCH($H882,$C:$C,0))</f>
        <v>600</v>
      </c>
      <c r="W882" s="74">
        <f t="shared" si="122"/>
        <v>0.39090909090909087</v>
      </c>
      <c r="X882" s="74">
        <f t="shared" si="123"/>
        <v>-2.2271714922048998E-2</v>
      </c>
      <c r="Y882" s="74">
        <f t="shared" si="124"/>
        <v>0.3606060606060606</v>
      </c>
      <c r="Z882" s="76">
        <f>INDEX($Z:$Z,MATCH($H882,$C:$C,0))+V882</f>
        <v>4490</v>
      </c>
      <c r="AB882" s="43" t="str">
        <f>INDEX($AB:$AB,MATCH($H882,$C:$C,0))</f>
        <v>https://motorring.ru/product/34660-mehanicheskie-zerkala-atp-stile-granty-povtoritelem-largus</v>
      </c>
    </row>
    <row r="883" spans="1:28" ht="75" x14ac:dyDescent="0.25">
      <c r="A883" s="71" t="str">
        <f>INDEX('Выгр Торг'!$A:$A,MATCH($B883,'Выгр Торг'!$B:$B,0))</f>
        <v>Боковые зеркала "АТП" в стиле Гранта (механика,повторитель) для Лада Ларгус</v>
      </c>
      <c r="B883" s="88">
        <v>243478</v>
      </c>
      <c r="C883" s="72">
        <f>VLOOKUP($B883,'Выгр Торг'!$B:$P,C$1,0)</f>
        <v>180010</v>
      </c>
      <c r="D883" s="71" t="str">
        <f>VLOOKUP($B883,'Выгр Торг'!$B:$P,D$1,0)</f>
        <v>Боковые зеркала "АТП" в стиле Гранта (механика,повторитель) для Лада Ларгус (В цвет, Уточнить у менеджера)</v>
      </c>
      <c r="E883" s="72" t="str">
        <f>VLOOKUP($B883,'Выгр Торг'!$B:$P,E$1,0)</f>
        <v>Y</v>
      </c>
      <c r="F883" s="72" t="str">
        <f>VLOOKUP($B883,'Выгр Торг'!$B:$P,F$1,0)</f>
        <v>1</v>
      </c>
      <c r="G883" s="37" t="s">
        <v>55</v>
      </c>
      <c r="H883" s="28">
        <v>180009</v>
      </c>
      <c r="I883" s="53">
        <f>INDEX($I:$I,MATCH($H883,$C:$C,0))</f>
        <v>600</v>
      </c>
      <c r="J883" s="5" t="s">
        <v>3410</v>
      </c>
      <c r="K883" s="56">
        <f>INDEX($K:$K,MATCH($H883,$C:$C,0))+I883</f>
        <v>3300</v>
      </c>
      <c r="L883" s="14">
        <f>VLOOKUP(K883,Наценка!$A$1:$B$8,2,1)</f>
        <v>1.4</v>
      </c>
      <c r="M883" s="56">
        <f>INDEX($M:$M,MATCH($H883,$C:$C,0))+I883*$M$2</f>
        <v>4570</v>
      </c>
      <c r="N883" s="57">
        <f t="shared" si="125"/>
        <v>4590</v>
      </c>
      <c r="O883" s="72">
        <f>VLOOKUP($B883,'Выгр Торг'!$B:$P,O$1,0)</f>
        <v>3300</v>
      </c>
      <c r="P883" s="72">
        <f>VLOOKUP($B883,'Выгр Торг'!$B:$P,P$1,0)</f>
        <v>4690</v>
      </c>
      <c r="Q883" s="42">
        <f t="shared" si="120"/>
        <v>0</v>
      </c>
      <c r="R883" s="42">
        <f t="shared" si="121"/>
        <v>100</v>
      </c>
      <c r="S883" s="85">
        <f t="shared" si="117"/>
        <v>4590</v>
      </c>
      <c r="T883" s="60">
        <f>IFERROR(VLOOKUP($B883,'Из ГУГЛа'!$B:$G,4,0)*U883+V883,VLOOKUP($B883,'Из ГУГЛа'!$B:$G,4,0))</f>
        <v>4490</v>
      </c>
      <c r="U883" s="15">
        <v>1</v>
      </c>
      <c r="V883" s="76">
        <f>INDEX($AA:$AA,MATCH($H883,$C:$C,0))</f>
        <v>600</v>
      </c>
      <c r="W883" s="74">
        <f t="shared" si="122"/>
        <v>0.39090909090909087</v>
      </c>
      <c r="X883" s="74">
        <f t="shared" si="123"/>
        <v>-2.2271714922048998E-2</v>
      </c>
      <c r="Y883" s="74">
        <f t="shared" si="124"/>
        <v>0.3606060606060606</v>
      </c>
      <c r="Z883" s="76">
        <f>INDEX($Z:$Z,MATCH($H883,$C:$C,0))+V883</f>
        <v>4490</v>
      </c>
      <c r="AB883" s="43" t="str">
        <f>INDEX($AB:$AB,MATCH($H883,$C:$C,0))</f>
        <v>https://motorring.ru/product/34660-mehanicheskie-zerkala-atp-stile-granty-povtoritelem-largus</v>
      </c>
    </row>
    <row r="884" spans="1:28" ht="75" x14ac:dyDescent="0.25">
      <c r="A884" s="71" t="str">
        <f>INDEX('Выгр Торг'!$A:$A,MATCH($B884,'Выгр Торг'!$B:$B,0))</f>
        <v>Боковые зеркала "АТП" в стиле Гранта (механика,повторитель) для Лада Ларгус</v>
      </c>
      <c r="B884" s="88">
        <v>243479</v>
      </c>
      <c r="C884" s="72">
        <f>VLOOKUP($B884,'Выгр Торг'!$B:$P,C$1,0)</f>
        <v>180024</v>
      </c>
      <c r="D884" s="71" t="str">
        <f>VLOOKUP($B884,'Выгр Торг'!$B:$P,D$1,0)</f>
        <v>Боковые зеркала "АТП" в стиле Гранта (механика,повторитель) для Лада Ларгус (В цвет, Черная жемчужина (черный, 676))</v>
      </c>
      <c r="E884" s="72" t="str">
        <f>VLOOKUP($B884,'Выгр Торг'!$B:$P,E$1,0)</f>
        <v>Y</v>
      </c>
      <c r="F884" s="72" t="str">
        <f>VLOOKUP($B884,'Выгр Торг'!$B:$P,F$1,0)</f>
        <v>1</v>
      </c>
      <c r="G884" s="37" t="s">
        <v>55</v>
      </c>
      <c r="H884" s="28">
        <v>180009</v>
      </c>
      <c r="I884" s="53">
        <f>INDEX($I:$I,MATCH($H884,$C:$C,0))</f>
        <v>600</v>
      </c>
      <c r="J884" s="5" t="s">
        <v>3410</v>
      </c>
      <c r="K884" s="56">
        <f>INDEX($K:$K,MATCH($H884,$C:$C,0))+I884</f>
        <v>3300</v>
      </c>
      <c r="L884" s="14">
        <f>VLOOKUP(K884,Наценка!$A$1:$B$8,2,1)</f>
        <v>1.4</v>
      </c>
      <c r="M884" s="56">
        <f>INDEX($M:$M,MATCH($H884,$C:$C,0))+I884*$M$2</f>
        <v>4570</v>
      </c>
      <c r="N884" s="57">
        <f t="shared" si="125"/>
        <v>4590</v>
      </c>
      <c r="O884" s="72">
        <f>VLOOKUP($B884,'Выгр Торг'!$B:$P,O$1,0)</f>
        <v>3300</v>
      </c>
      <c r="P884" s="72">
        <f>VLOOKUP($B884,'Выгр Торг'!$B:$P,P$1,0)</f>
        <v>4690</v>
      </c>
      <c r="Q884" s="42">
        <f t="shared" si="120"/>
        <v>0</v>
      </c>
      <c r="R884" s="42">
        <f t="shared" si="121"/>
        <v>100</v>
      </c>
      <c r="S884" s="85">
        <f t="shared" si="117"/>
        <v>4590</v>
      </c>
      <c r="T884" s="60">
        <f>IFERROR(VLOOKUP($B884,'Из ГУГЛа'!$B:$G,4,0)*U884+V884,VLOOKUP($B884,'Из ГУГЛа'!$B:$G,4,0))</f>
        <v>4490</v>
      </c>
      <c r="U884" s="15">
        <v>1</v>
      </c>
      <c r="V884" s="76">
        <f>INDEX($AA:$AA,MATCH($H884,$C:$C,0))</f>
        <v>600</v>
      </c>
      <c r="W884" s="74">
        <f t="shared" si="122"/>
        <v>0.39090909090909087</v>
      </c>
      <c r="X884" s="74">
        <f t="shared" si="123"/>
        <v>-2.2271714922048998E-2</v>
      </c>
      <c r="Y884" s="74">
        <f t="shared" si="124"/>
        <v>0.3606060606060606</v>
      </c>
      <c r="Z884" s="76">
        <f>INDEX($Z:$Z,MATCH($H884,$C:$C,0))+V884</f>
        <v>4490</v>
      </c>
      <c r="AB884" s="43" t="str">
        <f>INDEX($AB:$AB,MATCH($H884,$C:$C,0))</f>
        <v>https://motorring.ru/product/34660-mehanicheskie-zerkala-atp-stile-granty-povtoritelem-largus</v>
      </c>
    </row>
    <row r="885" spans="1:28" ht="75" x14ac:dyDescent="0.25">
      <c r="A885" s="71" t="str">
        <f>INDEX('Выгр Торг'!$A:$A,MATCH($B885,'Выгр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85" s="88">
        <v>138015</v>
      </c>
      <c r="C885" s="72">
        <f>VLOOKUP($B885,'Выгр Торг'!$B:$P,C$1,0)</f>
        <v>74051</v>
      </c>
      <c r="D885" s="71" t="str">
        <f>VLOOKUP($B885,'Выгр Торг'!$B:$P,D$1,0)</f>
        <v>Боковые зеркала "АТП" в стиле Гранта (механические, бегающий RGB поворотник "мультиплазма") для ВАЗ 2110-2112, Лада Приора (Без покраски)</v>
      </c>
      <c r="E885" s="72" t="str">
        <f>VLOOKUP($B885,'Выгр Торг'!$B:$P,E$1,0)</f>
        <v>Y</v>
      </c>
      <c r="F885" s="72" t="str">
        <f>VLOOKUP($B885,'Выгр Торг'!$B:$P,F$1,0)</f>
        <v>1</v>
      </c>
      <c r="G885" s="36" t="s">
        <v>615</v>
      </c>
      <c r="H885" s="28">
        <v>74051</v>
      </c>
      <c r="I885" s="52">
        <v>600</v>
      </c>
      <c r="J885" s="5" t="s">
        <v>3410</v>
      </c>
      <c r="K885" s="73">
        <f>O885</f>
        <v>3000</v>
      </c>
      <c r="L885" s="14">
        <f>VLOOKUP(K885,Наценка!$A$1:$B$8,2,1)</f>
        <v>1.4</v>
      </c>
      <c r="M885" s="83">
        <f>K885*L885</f>
        <v>4200</v>
      </c>
      <c r="N885" s="57">
        <f t="shared" si="125"/>
        <v>4190</v>
      </c>
      <c r="O885" s="72">
        <f>VLOOKUP($B885,'Выгр Торг'!$B:$P,O$1,0)</f>
        <v>3000</v>
      </c>
      <c r="P885" s="72">
        <f>VLOOKUP($B885,'Выгр Торг'!$B:$P,P$1,0)</f>
        <v>4290</v>
      </c>
      <c r="Q885" s="42">
        <f t="shared" si="120"/>
        <v>0</v>
      </c>
      <c r="R885" s="42">
        <f t="shared" si="121"/>
        <v>100</v>
      </c>
      <c r="S885" s="85">
        <f t="shared" si="117"/>
        <v>4190</v>
      </c>
      <c r="T885" s="60" t="str">
        <f>IFERROR(VLOOKUP($B885,'Из ГУГЛа'!$B:$G,4,0)*U885+V885,VLOOKUP($B885,'Из ГУГЛа'!$B:$G,4,0))</f>
        <v/>
      </c>
      <c r="U885" s="15">
        <v>1</v>
      </c>
      <c r="V885" s="59"/>
      <c r="W885" s="74">
        <f t="shared" si="122"/>
        <v>0.39666666666666672</v>
      </c>
      <c r="X885" s="74" t="str">
        <f t="shared" si="123"/>
        <v/>
      </c>
      <c r="Y885" s="74" t="str">
        <f t="shared" si="124"/>
        <v/>
      </c>
      <c r="Z885" s="78" t="s">
        <v>2579</v>
      </c>
    </row>
    <row r="886" spans="1:28" ht="75" x14ac:dyDescent="0.25">
      <c r="A886" s="71" t="str">
        <f>INDEX('Выгр Торг'!$A:$A,MATCH($B886,'Выгр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86" s="88">
        <v>138016</v>
      </c>
      <c r="C886" s="72">
        <f>VLOOKUP($B886,'Выгр Торг'!$B:$P,C$1,0)</f>
        <v>74052</v>
      </c>
      <c r="D886" s="71" t="str">
        <f>VLOOKUP($B886,'Выгр Торг'!$B:$P,D$1,0)</f>
        <v>Боковые зеркала "АТП" в стиле Гранта (механические, бегающий RGB поворотник "мультиплазма") для ВАЗ 2110-2112, Лада Приора (В цвет кузова, Уточнить у менеджера)</v>
      </c>
      <c r="E886" s="72" t="str">
        <f>VLOOKUP($B886,'Выгр Торг'!$B:$P,E$1,0)</f>
        <v>Y</v>
      </c>
      <c r="F886" s="72" t="str">
        <f>VLOOKUP($B886,'Выгр Торг'!$B:$P,F$1,0)</f>
        <v>1</v>
      </c>
      <c r="G886" s="36" t="s">
        <v>615</v>
      </c>
      <c r="H886" s="28">
        <v>74051</v>
      </c>
      <c r="I886" s="53">
        <f>INDEX($I:$I,MATCH($H886,$C:$C,0))</f>
        <v>600</v>
      </c>
      <c r="J886" s="5" t="s">
        <v>3410</v>
      </c>
      <c r="K886" s="56">
        <f>INDEX($K:$K,MATCH($H886,$C:$C,0))+I886</f>
        <v>3600</v>
      </c>
      <c r="L886" s="14">
        <f>VLOOKUP(K886,Наценка!$A$1:$B$8,2,1)</f>
        <v>1.4</v>
      </c>
      <c r="M886" s="56">
        <f>INDEX($M:$M,MATCH($H886,$C:$C,0))+I886*$M$2</f>
        <v>4980</v>
      </c>
      <c r="N886" s="57">
        <f t="shared" si="125"/>
        <v>4990</v>
      </c>
      <c r="O886" s="72">
        <f>VLOOKUP($B886,'Выгр Торг'!$B:$P,O$1,0)</f>
        <v>3600</v>
      </c>
      <c r="P886" s="72">
        <f>VLOOKUP($B886,'Выгр Торг'!$B:$P,P$1,0)</f>
        <v>5090</v>
      </c>
      <c r="Q886" s="42">
        <f t="shared" si="120"/>
        <v>0</v>
      </c>
      <c r="R886" s="42">
        <f t="shared" si="121"/>
        <v>100</v>
      </c>
      <c r="S886" s="85">
        <f t="shared" si="117"/>
        <v>4990</v>
      </c>
      <c r="T886" s="60" t="str">
        <f>IFERROR(VLOOKUP($B886,'Из ГУГЛа'!$B:$G,4,0)*U886+V886,VLOOKUP($B886,'Из ГУГЛа'!$B:$G,4,0))</f>
        <v/>
      </c>
      <c r="U886" s="15">
        <v>1</v>
      </c>
      <c r="V886" s="59"/>
      <c r="W886" s="74">
        <f t="shared" si="122"/>
        <v>0.38611111111111107</v>
      </c>
      <c r="X886" s="74" t="str">
        <f t="shared" si="123"/>
        <v/>
      </c>
      <c r="Y886" s="74" t="str">
        <f t="shared" si="124"/>
        <v/>
      </c>
      <c r="Z886" s="78" t="s">
        <v>2579</v>
      </c>
    </row>
    <row r="887" spans="1:28" ht="75" x14ac:dyDescent="0.25">
      <c r="A887" s="71" t="str">
        <f>INDEX('Выгр Торг'!$A:$A,MATCH($B887,'Выгр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87" s="88">
        <v>138017</v>
      </c>
      <c r="C887" s="72">
        <f>VLOOKUP($B887,'Выгр Торг'!$B:$P,C$1,0)</f>
        <v>121434</v>
      </c>
      <c r="D887" s="71" t="str">
        <f>VLOOKUP($B887,'Выгр Торг'!$B:$P,D$1,0)</f>
        <v>Боковые зеркала "АТП" в стиле Гранта (механические, бегающий RGB поворотник "мультиплазма") для ВАЗ 2110-2112, Лада Приора (В цвет, Аквамарин (серебристо-сине-зеленый, 460))</v>
      </c>
      <c r="E887" s="72" t="str">
        <f>VLOOKUP($B887,'Выгр Торг'!$B:$P,E$1,0)</f>
        <v>Y</v>
      </c>
      <c r="F887" s="72" t="str">
        <f>VLOOKUP($B887,'Выгр Торг'!$B:$P,F$1,0)</f>
        <v>1</v>
      </c>
      <c r="G887" s="36" t="s">
        <v>615</v>
      </c>
      <c r="H887" s="28">
        <v>74051</v>
      </c>
      <c r="I887" s="53">
        <f>INDEX($I:$I,MATCH($H887,$C:$C,0))</f>
        <v>600</v>
      </c>
      <c r="J887" s="5" t="s">
        <v>3410</v>
      </c>
      <c r="K887" s="56">
        <f>INDEX($K:$K,MATCH($H887,$C:$C,0))+I887</f>
        <v>3600</v>
      </c>
      <c r="L887" s="14">
        <f>VLOOKUP(K887,Наценка!$A$1:$B$8,2,1)</f>
        <v>1.4</v>
      </c>
      <c r="M887" s="56">
        <f>INDEX($M:$M,MATCH($H887,$C:$C,0))+I887*$M$2</f>
        <v>4980</v>
      </c>
      <c r="N887" s="57">
        <f t="shared" si="125"/>
        <v>4990</v>
      </c>
      <c r="O887" s="72">
        <f>VLOOKUP($B887,'Выгр Торг'!$B:$P,O$1,0)</f>
        <v>3600</v>
      </c>
      <c r="P887" s="72">
        <f>VLOOKUP($B887,'Выгр Торг'!$B:$P,P$1,0)</f>
        <v>5090</v>
      </c>
      <c r="Q887" s="42">
        <f t="shared" si="120"/>
        <v>0</v>
      </c>
      <c r="R887" s="42">
        <f t="shared" si="121"/>
        <v>100</v>
      </c>
      <c r="S887" s="85">
        <f t="shared" si="117"/>
        <v>4990</v>
      </c>
      <c r="T887" s="60" t="str">
        <f>IFERROR(VLOOKUP($B887,'Из ГУГЛа'!$B:$G,4,0)*U887+V887,VLOOKUP($B887,'Из ГУГЛа'!$B:$G,4,0))</f>
        <v/>
      </c>
      <c r="U887" s="15">
        <v>1</v>
      </c>
      <c r="V887" s="59"/>
      <c r="W887" s="74">
        <f t="shared" si="122"/>
        <v>0.38611111111111107</v>
      </c>
      <c r="X887" s="74" t="str">
        <f t="shared" si="123"/>
        <v/>
      </c>
      <c r="Y887" s="74" t="str">
        <f t="shared" si="124"/>
        <v/>
      </c>
      <c r="Z887" s="78" t="s">
        <v>2579</v>
      </c>
    </row>
    <row r="888" spans="1:28" ht="75" x14ac:dyDescent="0.25">
      <c r="A888" s="71" t="str">
        <f>INDEX('Выгр Торг'!$A:$A,MATCH($B888,'Выгр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88" s="88">
        <v>138018</v>
      </c>
      <c r="C888" s="72">
        <f>VLOOKUP($B888,'Выгр Торг'!$B:$P,C$1,0)</f>
        <v>121435</v>
      </c>
      <c r="D888" s="71" t="str">
        <f>VLOOKUP($B888,'Выгр Торг'!$B:$P,D$1,0)</f>
        <v>Боковые зеркала "АТП" в стиле Гранта (механические, бегающий RGB поворотник "мультиплазма") для ВАЗ 2110-2112, Лада Приора (В цвет, Альтаир (серебристый светло-серый, 660))</v>
      </c>
      <c r="E888" s="72" t="str">
        <f>VLOOKUP($B888,'Выгр Торг'!$B:$P,E$1,0)</f>
        <v>Y</v>
      </c>
      <c r="F888" s="72" t="str">
        <f>VLOOKUP($B888,'Выгр Торг'!$B:$P,F$1,0)</f>
        <v>1</v>
      </c>
      <c r="G888" s="36" t="s">
        <v>615</v>
      </c>
      <c r="H888" s="28">
        <v>74051</v>
      </c>
      <c r="I888" s="53">
        <f>INDEX($I:$I,MATCH($H888,$C:$C,0))</f>
        <v>600</v>
      </c>
      <c r="J888" s="5" t="s">
        <v>3410</v>
      </c>
      <c r="K888" s="56">
        <f>INDEX($K:$K,MATCH($H888,$C:$C,0))+I888</f>
        <v>3600</v>
      </c>
      <c r="L888" s="14">
        <f>VLOOKUP(K888,Наценка!$A$1:$B$8,2,1)</f>
        <v>1.4</v>
      </c>
      <c r="M888" s="56">
        <f>INDEX($M:$M,MATCH($H888,$C:$C,0))+I888*$M$2</f>
        <v>4980</v>
      </c>
      <c r="N888" s="57">
        <f t="shared" si="125"/>
        <v>4990</v>
      </c>
      <c r="O888" s="72">
        <f>VLOOKUP($B888,'Выгр Торг'!$B:$P,O$1,0)</f>
        <v>3600</v>
      </c>
      <c r="P888" s="72">
        <f>VLOOKUP($B888,'Выгр Торг'!$B:$P,P$1,0)</f>
        <v>5090</v>
      </c>
      <c r="Q888" s="42">
        <f t="shared" si="120"/>
        <v>0</v>
      </c>
      <c r="R888" s="42">
        <f t="shared" si="121"/>
        <v>100</v>
      </c>
      <c r="S888" s="85">
        <f t="shared" si="117"/>
        <v>4990</v>
      </c>
      <c r="T888" s="60" t="str">
        <f>IFERROR(VLOOKUP($B888,'Из ГУГЛа'!$B:$G,4,0)*U888+V888,VLOOKUP($B888,'Из ГУГЛа'!$B:$G,4,0))</f>
        <v/>
      </c>
      <c r="U888" s="15">
        <v>1</v>
      </c>
      <c r="V888" s="59"/>
      <c r="W888" s="74">
        <f t="shared" si="122"/>
        <v>0.38611111111111107</v>
      </c>
      <c r="X888" s="74" t="str">
        <f t="shared" si="123"/>
        <v/>
      </c>
      <c r="Y888" s="74" t="str">
        <f t="shared" si="124"/>
        <v/>
      </c>
      <c r="Z888" s="78" t="s">
        <v>2579</v>
      </c>
    </row>
    <row r="889" spans="1:28" ht="75" x14ac:dyDescent="0.25">
      <c r="A889" s="71" t="str">
        <f>INDEX('Выгр Торг'!$A:$A,MATCH($B889,'Выгр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89" s="88">
        <v>138019</v>
      </c>
      <c r="C889" s="72">
        <f>VLOOKUP($B889,'Выгр Торг'!$B:$P,C$1,0)</f>
        <v>121436</v>
      </c>
      <c r="D889" s="71" t="str">
        <f>VLOOKUP($B889,'Выгр Торг'!$B:$P,D$1,0)</f>
        <v>Боковые зеркала "АТП" в стиле Гранта (механические, бегающий RGB поворотник "мультиплазма") для ВАЗ 2110-2112, Лада Приора (В цвет, Амулет (серебристо-темно-зеленый, 371))</v>
      </c>
      <c r="E889" s="72" t="str">
        <f>VLOOKUP($B889,'Выгр Торг'!$B:$P,E$1,0)</f>
        <v>Y</v>
      </c>
      <c r="F889" s="72" t="str">
        <f>VLOOKUP($B889,'Выгр Торг'!$B:$P,F$1,0)</f>
        <v>1</v>
      </c>
      <c r="G889" s="36" t="s">
        <v>615</v>
      </c>
      <c r="H889" s="28">
        <v>74051</v>
      </c>
      <c r="I889" s="53">
        <f>INDEX($I:$I,MATCH($H889,$C:$C,0))</f>
        <v>600</v>
      </c>
      <c r="J889" s="5" t="s">
        <v>3410</v>
      </c>
      <c r="K889" s="56">
        <f>INDEX($K:$K,MATCH($H889,$C:$C,0))+I889</f>
        <v>3600</v>
      </c>
      <c r="L889" s="14">
        <f>VLOOKUP(K889,Наценка!$A$1:$B$8,2,1)</f>
        <v>1.4</v>
      </c>
      <c r="M889" s="56">
        <f>INDEX($M:$M,MATCH($H889,$C:$C,0))+I889*$M$2</f>
        <v>4980</v>
      </c>
      <c r="N889" s="57">
        <f t="shared" si="125"/>
        <v>4990</v>
      </c>
      <c r="O889" s="72">
        <f>VLOOKUP($B889,'Выгр Торг'!$B:$P,O$1,0)</f>
        <v>3600</v>
      </c>
      <c r="P889" s="72">
        <f>VLOOKUP($B889,'Выгр Торг'!$B:$P,P$1,0)</f>
        <v>5090</v>
      </c>
      <c r="Q889" s="42">
        <f t="shared" si="120"/>
        <v>0</v>
      </c>
      <c r="R889" s="42">
        <f t="shared" si="121"/>
        <v>100</v>
      </c>
      <c r="S889" s="85">
        <f t="shared" si="117"/>
        <v>4990</v>
      </c>
      <c r="T889" s="60" t="str">
        <f>IFERROR(VLOOKUP($B889,'Из ГУГЛа'!$B:$G,4,0)*U889+V889,VLOOKUP($B889,'Из ГУГЛа'!$B:$G,4,0))</f>
        <v/>
      </c>
      <c r="U889" s="15">
        <v>1</v>
      </c>
      <c r="V889" s="59"/>
      <c r="W889" s="74">
        <f t="shared" si="122"/>
        <v>0.38611111111111107</v>
      </c>
      <c r="X889" s="74" t="str">
        <f t="shared" si="123"/>
        <v/>
      </c>
      <c r="Y889" s="74" t="str">
        <f t="shared" si="124"/>
        <v/>
      </c>
      <c r="Z889" s="78" t="s">
        <v>2579</v>
      </c>
    </row>
    <row r="890" spans="1:28" ht="75" x14ac:dyDescent="0.25">
      <c r="A890" s="71" t="str">
        <f>INDEX('Выгр Торг'!$A:$A,MATCH($B890,'Выгр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0" s="88">
        <v>138020</v>
      </c>
      <c r="C890" s="72">
        <f>VLOOKUP($B890,'Выгр Торг'!$B:$P,C$1,0)</f>
        <v>121437</v>
      </c>
      <c r="D890" s="71" t="str">
        <f>VLOOKUP($B890,'Выгр Торг'!$B:$P,D$1,0)</f>
        <v>Боковые зеркала "АТП" в стиле Гранта (механические, бегающий RGB поворотник "мультиплазма") для ВАЗ 2110-2112, Лада Приора (В цвет, Афалина (серебристо-зелено-голубой, 421))</v>
      </c>
      <c r="E890" s="72" t="str">
        <f>VLOOKUP($B890,'Выгр Торг'!$B:$P,E$1,0)</f>
        <v>Y</v>
      </c>
      <c r="F890" s="72" t="str">
        <f>VLOOKUP($B890,'Выгр Торг'!$B:$P,F$1,0)</f>
        <v>1</v>
      </c>
      <c r="G890" s="36" t="s">
        <v>615</v>
      </c>
      <c r="H890" s="28">
        <v>74051</v>
      </c>
      <c r="I890" s="53">
        <f>INDEX($I:$I,MATCH($H890,$C:$C,0))</f>
        <v>600</v>
      </c>
      <c r="J890" s="5" t="s">
        <v>3410</v>
      </c>
      <c r="K890" s="56">
        <f>INDEX($K:$K,MATCH($H890,$C:$C,0))+I890</f>
        <v>3600</v>
      </c>
      <c r="L890" s="14">
        <f>VLOOKUP(K890,Наценка!$A$1:$B$8,2,1)</f>
        <v>1.4</v>
      </c>
      <c r="M890" s="56">
        <f>INDEX($M:$M,MATCH($H890,$C:$C,0))+I890*$M$2</f>
        <v>4980</v>
      </c>
      <c r="N890" s="57">
        <f t="shared" si="125"/>
        <v>4990</v>
      </c>
      <c r="O890" s="72">
        <f>VLOOKUP($B890,'Выгр Торг'!$B:$P,O$1,0)</f>
        <v>3600</v>
      </c>
      <c r="P890" s="72">
        <f>VLOOKUP($B890,'Выгр Торг'!$B:$P,P$1,0)</f>
        <v>5090</v>
      </c>
      <c r="Q890" s="42">
        <f t="shared" si="120"/>
        <v>0</v>
      </c>
      <c r="R890" s="42">
        <f t="shared" si="121"/>
        <v>100</v>
      </c>
      <c r="S890" s="85">
        <f t="shared" si="117"/>
        <v>4990</v>
      </c>
      <c r="T890" s="60" t="str">
        <f>IFERROR(VLOOKUP($B890,'Из ГУГЛа'!$B:$G,4,0)*U890+V890,VLOOKUP($B890,'Из ГУГЛа'!$B:$G,4,0))</f>
        <v/>
      </c>
      <c r="U890" s="15">
        <v>1</v>
      </c>
      <c r="V890" s="59"/>
      <c r="W890" s="74">
        <f t="shared" si="122"/>
        <v>0.38611111111111107</v>
      </c>
      <c r="X890" s="74" t="str">
        <f t="shared" si="123"/>
        <v/>
      </c>
      <c r="Y890" s="74" t="str">
        <f t="shared" si="124"/>
        <v/>
      </c>
      <c r="Z890" s="78" t="s">
        <v>2579</v>
      </c>
    </row>
    <row r="891" spans="1:28" ht="75" x14ac:dyDescent="0.25">
      <c r="A891" s="71" t="str">
        <f>INDEX('Выгр Торг'!$A:$A,MATCH($B891,'Выгр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1" s="88">
        <v>138021</v>
      </c>
      <c r="C891" s="72">
        <f>VLOOKUP($B891,'Выгр Торг'!$B:$P,C$1,0)</f>
        <v>121438</v>
      </c>
      <c r="D891" s="71" t="str">
        <f>VLOOKUP($B891,'Выгр Торг'!$B:$P,D$1,0)</f>
        <v>Боковые зеркала "АТП" в стиле Гранта (механические, бегающий RGB поворотник "мультиплазма") для ВАЗ 2110-2112, Лада Приора (В цвет, Белое облако (белый, 240))</v>
      </c>
      <c r="E891" s="72" t="str">
        <f>VLOOKUP($B891,'Выгр Торг'!$B:$P,E$1,0)</f>
        <v>Y</v>
      </c>
      <c r="F891" s="72" t="str">
        <f>VLOOKUP($B891,'Выгр Торг'!$B:$P,F$1,0)</f>
        <v>1</v>
      </c>
      <c r="G891" s="36" t="s">
        <v>615</v>
      </c>
      <c r="H891" s="28">
        <v>74051</v>
      </c>
      <c r="I891" s="53">
        <f>INDEX($I:$I,MATCH($H891,$C:$C,0))</f>
        <v>600</v>
      </c>
      <c r="J891" s="5" t="s">
        <v>3410</v>
      </c>
      <c r="K891" s="56">
        <f>INDEX($K:$K,MATCH($H891,$C:$C,0))+I891</f>
        <v>3600</v>
      </c>
      <c r="L891" s="14">
        <f>VLOOKUP(K891,Наценка!$A$1:$B$8,2,1)</f>
        <v>1.4</v>
      </c>
      <c r="M891" s="56">
        <f>INDEX($M:$M,MATCH($H891,$C:$C,0))+I891*$M$2</f>
        <v>4980</v>
      </c>
      <c r="N891" s="57">
        <f t="shared" si="125"/>
        <v>4990</v>
      </c>
      <c r="O891" s="72">
        <f>VLOOKUP($B891,'Выгр Торг'!$B:$P,O$1,0)</f>
        <v>3600</v>
      </c>
      <c r="P891" s="72">
        <f>VLOOKUP($B891,'Выгр Торг'!$B:$P,P$1,0)</f>
        <v>5090</v>
      </c>
      <c r="Q891" s="42">
        <f t="shared" si="120"/>
        <v>0</v>
      </c>
      <c r="R891" s="42">
        <f t="shared" si="121"/>
        <v>100</v>
      </c>
      <c r="S891" s="85">
        <f t="shared" si="117"/>
        <v>4990</v>
      </c>
      <c r="T891" s="60" t="str">
        <f>IFERROR(VLOOKUP($B891,'Из ГУГЛа'!$B:$G,4,0)*U891+V891,VLOOKUP($B891,'Из ГУГЛа'!$B:$G,4,0))</f>
        <v/>
      </c>
      <c r="U891" s="15">
        <v>1</v>
      </c>
      <c r="V891" s="59"/>
      <c r="W891" s="74">
        <f t="shared" si="122"/>
        <v>0.38611111111111107</v>
      </c>
      <c r="X891" s="74" t="str">
        <f t="shared" si="123"/>
        <v/>
      </c>
      <c r="Y891" s="74" t="str">
        <f t="shared" si="124"/>
        <v/>
      </c>
      <c r="Z891" s="78" t="s">
        <v>2579</v>
      </c>
    </row>
    <row r="892" spans="1:28" ht="75" x14ac:dyDescent="0.25">
      <c r="A892" s="71" t="str">
        <f>INDEX('Выгр Торг'!$A:$A,MATCH($B892,'Выгр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2" s="88">
        <v>138022</v>
      </c>
      <c r="C892" s="72">
        <f>VLOOKUP($B892,'Выгр Торг'!$B:$P,C$1,0)</f>
        <v>121439</v>
      </c>
      <c r="D892" s="71" t="str">
        <f>VLOOKUP($B892,'Выгр Торг'!$B:$P,D$1,0)</f>
        <v>Боковые зеркала "АТП" в стиле Гранта (механические, бегающий RGB поворотник "мультиплазма") для ВАЗ 2110-2112, Лада Приора (В цвет, Борнео (темный серебристо-серый, 633))</v>
      </c>
      <c r="E892" s="72" t="str">
        <f>VLOOKUP($B892,'Выгр Торг'!$B:$P,E$1,0)</f>
        <v>Y</v>
      </c>
      <c r="F892" s="72" t="str">
        <f>VLOOKUP($B892,'Выгр Торг'!$B:$P,F$1,0)</f>
        <v>1</v>
      </c>
      <c r="G892" s="36" t="s">
        <v>615</v>
      </c>
      <c r="H892" s="28">
        <v>74051</v>
      </c>
      <c r="I892" s="53">
        <f>INDEX($I:$I,MATCH($H892,$C:$C,0))</f>
        <v>600</v>
      </c>
      <c r="J892" s="5" t="s">
        <v>3410</v>
      </c>
      <c r="K892" s="56">
        <f>INDEX($K:$K,MATCH($H892,$C:$C,0))+I892</f>
        <v>3600</v>
      </c>
      <c r="L892" s="14">
        <f>VLOOKUP(K892,Наценка!$A$1:$B$8,2,1)</f>
        <v>1.4</v>
      </c>
      <c r="M892" s="56">
        <f>INDEX($M:$M,MATCH($H892,$C:$C,0))+I892*$M$2</f>
        <v>4980</v>
      </c>
      <c r="N892" s="57">
        <f t="shared" si="125"/>
        <v>4990</v>
      </c>
      <c r="O892" s="72">
        <f>VLOOKUP($B892,'Выгр Торг'!$B:$P,O$1,0)</f>
        <v>3600</v>
      </c>
      <c r="P892" s="72">
        <f>VLOOKUP($B892,'Выгр Торг'!$B:$P,P$1,0)</f>
        <v>5090</v>
      </c>
      <c r="Q892" s="42">
        <f t="shared" si="120"/>
        <v>0</v>
      </c>
      <c r="R892" s="42">
        <f t="shared" si="121"/>
        <v>100</v>
      </c>
      <c r="S892" s="85">
        <f t="shared" si="117"/>
        <v>4990</v>
      </c>
      <c r="T892" s="60" t="str">
        <f>IFERROR(VLOOKUP($B892,'Из ГУГЛа'!$B:$G,4,0)*U892+V892,VLOOKUP($B892,'Из ГУГЛа'!$B:$G,4,0))</f>
        <v/>
      </c>
      <c r="U892" s="15">
        <v>1</v>
      </c>
      <c r="V892" s="59"/>
      <c r="W892" s="74">
        <f t="shared" si="122"/>
        <v>0.38611111111111107</v>
      </c>
      <c r="X892" s="74" t="str">
        <f t="shared" si="123"/>
        <v/>
      </c>
      <c r="Y892" s="74" t="str">
        <f t="shared" si="124"/>
        <v/>
      </c>
      <c r="Z892" s="78" t="s">
        <v>2579</v>
      </c>
    </row>
    <row r="893" spans="1:28" ht="75" x14ac:dyDescent="0.25">
      <c r="A893" s="71" t="str">
        <f>INDEX('Выгр Торг'!$A:$A,MATCH($B893,'Выгр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3" s="88">
        <v>138023</v>
      </c>
      <c r="C893" s="72">
        <f>VLOOKUP($B893,'Выгр Торг'!$B:$P,C$1,0)</f>
        <v>121440</v>
      </c>
      <c r="D893" s="71" t="str">
        <f>VLOOKUP($B893,'Выгр Торг'!$B:$P,D$1,0)</f>
        <v>Боковые зеркала "АТП" в стиле Гранта (механические, бегающий RGB поворотник "мультиплазма") для ВАЗ 2110-2112, Лада Приора (В цвет, Викинг (темно-серый, 655))</v>
      </c>
      <c r="E893" s="72" t="str">
        <f>VLOOKUP($B893,'Выгр Торг'!$B:$P,E$1,0)</f>
        <v>Y</v>
      </c>
      <c r="F893" s="72" t="str">
        <f>VLOOKUP($B893,'Выгр Торг'!$B:$P,F$1,0)</f>
        <v>1</v>
      </c>
      <c r="G893" s="36" t="s">
        <v>615</v>
      </c>
      <c r="H893" s="28">
        <v>74051</v>
      </c>
      <c r="I893" s="53">
        <f>INDEX($I:$I,MATCH($H893,$C:$C,0))</f>
        <v>600</v>
      </c>
      <c r="J893" s="5" t="s">
        <v>3410</v>
      </c>
      <c r="K893" s="56">
        <f>INDEX($K:$K,MATCH($H893,$C:$C,0))+I893</f>
        <v>3600</v>
      </c>
      <c r="L893" s="14">
        <f>VLOOKUP(K893,Наценка!$A$1:$B$8,2,1)</f>
        <v>1.4</v>
      </c>
      <c r="M893" s="56">
        <f>INDEX($M:$M,MATCH($H893,$C:$C,0))+I893*$M$2</f>
        <v>4980</v>
      </c>
      <c r="N893" s="57">
        <f t="shared" si="125"/>
        <v>4990</v>
      </c>
      <c r="O893" s="72">
        <f>VLOOKUP($B893,'Выгр Торг'!$B:$P,O$1,0)</f>
        <v>3600</v>
      </c>
      <c r="P893" s="72">
        <f>VLOOKUP($B893,'Выгр Торг'!$B:$P,P$1,0)</f>
        <v>5090</v>
      </c>
      <c r="Q893" s="42">
        <f t="shared" si="120"/>
        <v>0</v>
      </c>
      <c r="R893" s="42">
        <f t="shared" si="121"/>
        <v>100</v>
      </c>
      <c r="S893" s="85">
        <f t="shared" si="117"/>
        <v>4990</v>
      </c>
      <c r="T893" s="60" t="str">
        <f>IFERROR(VLOOKUP($B893,'Из ГУГЛа'!$B:$G,4,0)*U893+V893,VLOOKUP($B893,'Из ГУГЛа'!$B:$G,4,0))</f>
        <v/>
      </c>
      <c r="U893" s="15">
        <v>1</v>
      </c>
      <c r="V893" s="59"/>
      <c r="W893" s="74">
        <f t="shared" si="122"/>
        <v>0.38611111111111107</v>
      </c>
      <c r="X893" s="74" t="str">
        <f t="shared" si="123"/>
        <v/>
      </c>
      <c r="Y893" s="74" t="str">
        <f t="shared" si="124"/>
        <v/>
      </c>
      <c r="Z893" s="78" t="s">
        <v>2579</v>
      </c>
    </row>
    <row r="894" spans="1:28" ht="75" x14ac:dyDescent="0.25">
      <c r="A894" s="71" t="str">
        <f>INDEX('Выгр Торг'!$A:$A,MATCH($B894,'Выгр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4" s="88">
        <v>138024</v>
      </c>
      <c r="C894" s="72">
        <f>VLOOKUP($B894,'Выгр Торг'!$B:$P,C$1,0)</f>
        <v>121441</v>
      </c>
      <c r="D894" s="71" t="str">
        <f>VLOOKUP($B894,'Выгр Торг'!$B:$P,D$1,0)</f>
        <v>Боковые зеркала "АТП" в стиле Гранта (механические, бегающий RGB поворотник "мультиплазма") для ВАЗ 2110-2112, Лада Приора (В цвет, Голубая планета (сине-голубой, 418))</v>
      </c>
      <c r="E894" s="72" t="str">
        <f>VLOOKUP($B894,'Выгр Торг'!$B:$P,E$1,0)</f>
        <v>Y</v>
      </c>
      <c r="F894" s="72" t="str">
        <f>VLOOKUP($B894,'Выгр Торг'!$B:$P,F$1,0)</f>
        <v>1</v>
      </c>
      <c r="G894" s="36" t="s">
        <v>615</v>
      </c>
      <c r="H894" s="28">
        <v>74051</v>
      </c>
      <c r="I894" s="53">
        <f>INDEX($I:$I,MATCH($H894,$C:$C,0))</f>
        <v>600</v>
      </c>
      <c r="J894" s="5" t="s">
        <v>3410</v>
      </c>
      <c r="K894" s="56">
        <f>INDEX($K:$K,MATCH($H894,$C:$C,0))+I894</f>
        <v>3600</v>
      </c>
      <c r="L894" s="14">
        <f>VLOOKUP(K894,Наценка!$A$1:$B$8,2,1)</f>
        <v>1.4</v>
      </c>
      <c r="M894" s="56">
        <f>INDEX($M:$M,MATCH($H894,$C:$C,0))+I894*$M$2</f>
        <v>4980</v>
      </c>
      <c r="N894" s="57">
        <f t="shared" si="125"/>
        <v>4990</v>
      </c>
      <c r="O894" s="72">
        <f>VLOOKUP($B894,'Выгр Торг'!$B:$P,O$1,0)</f>
        <v>3600</v>
      </c>
      <c r="P894" s="72">
        <f>VLOOKUP($B894,'Выгр Торг'!$B:$P,P$1,0)</f>
        <v>5090</v>
      </c>
      <c r="Q894" s="42">
        <f t="shared" si="120"/>
        <v>0</v>
      </c>
      <c r="R894" s="42">
        <f t="shared" si="121"/>
        <v>100</v>
      </c>
      <c r="S894" s="85">
        <f t="shared" si="117"/>
        <v>4990</v>
      </c>
      <c r="T894" s="60" t="str">
        <f>IFERROR(VLOOKUP($B894,'Из ГУГЛа'!$B:$G,4,0)*U894+V894,VLOOKUP($B894,'Из ГУГЛа'!$B:$G,4,0))</f>
        <v/>
      </c>
      <c r="U894" s="15">
        <v>1</v>
      </c>
      <c r="V894" s="59"/>
      <c r="W894" s="74">
        <f t="shared" si="122"/>
        <v>0.38611111111111107</v>
      </c>
      <c r="X894" s="74" t="str">
        <f t="shared" si="123"/>
        <v/>
      </c>
      <c r="Y894" s="74" t="str">
        <f t="shared" si="124"/>
        <v/>
      </c>
      <c r="Z894" s="78" t="s">
        <v>2579</v>
      </c>
    </row>
    <row r="895" spans="1:28" ht="75" x14ac:dyDescent="0.25">
      <c r="A895" s="71" t="str">
        <f>INDEX('Выгр Торг'!$A:$A,MATCH($B895,'Выгр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5" s="88">
        <v>138025</v>
      </c>
      <c r="C895" s="72">
        <f>VLOOKUP($B895,'Выгр Торг'!$B:$P,C$1,0)</f>
        <v>121442</v>
      </c>
      <c r="D895" s="71" t="str">
        <f>VLOOKUP($B895,'Выгр Торг'!$B:$P,D$1,0)</f>
        <v>Боковые зеркала "АТП" в стиле Гранта (механические, бегающий RGB поворотник "мультиплазма") для ВАЗ 2110-2112, Лада Приора (В цвет, Жимолость (серый стальной, 627))</v>
      </c>
      <c r="E895" s="72" t="str">
        <f>VLOOKUP($B895,'Выгр Торг'!$B:$P,E$1,0)</f>
        <v>Y</v>
      </c>
      <c r="F895" s="72" t="str">
        <f>VLOOKUP($B895,'Выгр Торг'!$B:$P,F$1,0)</f>
        <v>1</v>
      </c>
      <c r="G895" s="36" t="s">
        <v>615</v>
      </c>
      <c r="H895" s="28">
        <v>74051</v>
      </c>
      <c r="I895" s="53">
        <f>INDEX($I:$I,MATCH($H895,$C:$C,0))</f>
        <v>600</v>
      </c>
      <c r="J895" s="5" t="s">
        <v>3410</v>
      </c>
      <c r="K895" s="56">
        <f>INDEX($K:$K,MATCH($H895,$C:$C,0))+I895</f>
        <v>3600</v>
      </c>
      <c r="L895" s="14">
        <f>VLOOKUP(K895,Наценка!$A$1:$B$8,2,1)</f>
        <v>1.4</v>
      </c>
      <c r="M895" s="56">
        <f>INDEX($M:$M,MATCH($H895,$C:$C,0))+I895*$M$2</f>
        <v>4980</v>
      </c>
      <c r="N895" s="57">
        <f t="shared" si="125"/>
        <v>4990</v>
      </c>
      <c r="O895" s="72">
        <f>VLOOKUP($B895,'Выгр Торг'!$B:$P,O$1,0)</f>
        <v>3600</v>
      </c>
      <c r="P895" s="72">
        <f>VLOOKUP($B895,'Выгр Торг'!$B:$P,P$1,0)</f>
        <v>5090</v>
      </c>
      <c r="Q895" s="42">
        <f t="shared" si="120"/>
        <v>0</v>
      </c>
      <c r="R895" s="42">
        <f t="shared" si="121"/>
        <v>100</v>
      </c>
      <c r="S895" s="85">
        <f t="shared" si="117"/>
        <v>4990</v>
      </c>
      <c r="T895" s="60" t="str">
        <f>IFERROR(VLOOKUP($B895,'Из ГУГЛа'!$B:$G,4,0)*U895+V895,VLOOKUP($B895,'Из ГУГЛа'!$B:$G,4,0))</f>
        <v/>
      </c>
      <c r="U895" s="15">
        <v>1</v>
      </c>
      <c r="V895" s="59"/>
      <c r="W895" s="74">
        <f t="shared" si="122"/>
        <v>0.38611111111111107</v>
      </c>
      <c r="X895" s="74" t="str">
        <f t="shared" si="123"/>
        <v/>
      </c>
      <c r="Y895" s="74" t="str">
        <f t="shared" si="124"/>
        <v/>
      </c>
      <c r="Z895" s="78" t="s">
        <v>2579</v>
      </c>
    </row>
    <row r="896" spans="1:28" ht="75" x14ac:dyDescent="0.25">
      <c r="A896" s="71" t="str">
        <f>INDEX('Выгр Торг'!$A:$A,MATCH($B896,'Выгр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6" s="88">
        <v>138026</v>
      </c>
      <c r="C896" s="72">
        <f>VLOOKUP($B896,'Выгр Торг'!$B:$P,C$1,0)</f>
        <v>121443</v>
      </c>
      <c r="D896" s="71" t="str">
        <f>VLOOKUP($B896,'Выгр Торг'!$B:$P,D$1,0)</f>
        <v>Боковые зеркала "АТП" в стиле Гранта (механические, бегающий RGB поворотник "мультиплазма") для ВАЗ 2110-2112, Лада Приора (В цвет, Золото инков (золотистый темно-зеленый, 347))</v>
      </c>
      <c r="E896" s="72" t="str">
        <f>VLOOKUP($B896,'Выгр Торг'!$B:$P,E$1,0)</f>
        <v>Y</v>
      </c>
      <c r="F896" s="72" t="str">
        <f>VLOOKUP($B896,'Выгр Торг'!$B:$P,F$1,0)</f>
        <v>1</v>
      </c>
      <c r="G896" s="36" t="s">
        <v>615</v>
      </c>
      <c r="H896" s="28">
        <v>74051</v>
      </c>
      <c r="I896" s="53">
        <f>INDEX($I:$I,MATCH($H896,$C:$C,0))</f>
        <v>600</v>
      </c>
      <c r="J896" s="5" t="s">
        <v>3410</v>
      </c>
      <c r="K896" s="56">
        <f>INDEX($K:$K,MATCH($H896,$C:$C,0))+I896</f>
        <v>3600</v>
      </c>
      <c r="L896" s="14">
        <f>VLOOKUP(K896,Наценка!$A$1:$B$8,2,1)</f>
        <v>1.4</v>
      </c>
      <c r="M896" s="56">
        <f>INDEX($M:$M,MATCH($H896,$C:$C,0))+I896*$M$2</f>
        <v>4980</v>
      </c>
      <c r="N896" s="57">
        <f t="shared" si="125"/>
        <v>4990</v>
      </c>
      <c r="O896" s="72">
        <f>VLOOKUP($B896,'Выгр Торг'!$B:$P,O$1,0)</f>
        <v>3600</v>
      </c>
      <c r="P896" s="72">
        <f>VLOOKUP($B896,'Выгр Торг'!$B:$P,P$1,0)</f>
        <v>5090</v>
      </c>
      <c r="Q896" s="42">
        <f t="shared" si="120"/>
        <v>0</v>
      </c>
      <c r="R896" s="42">
        <f t="shared" si="121"/>
        <v>100</v>
      </c>
      <c r="S896" s="85">
        <f t="shared" si="117"/>
        <v>4990</v>
      </c>
      <c r="T896" s="60" t="str">
        <f>IFERROR(VLOOKUP($B896,'Из ГУГЛа'!$B:$G,4,0)*U896+V896,VLOOKUP($B896,'Из ГУГЛа'!$B:$G,4,0))</f>
        <v/>
      </c>
      <c r="U896" s="15">
        <v>1</v>
      </c>
      <c r="V896" s="59"/>
      <c r="W896" s="74">
        <f t="shared" si="122"/>
        <v>0.38611111111111107</v>
      </c>
      <c r="X896" s="74" t="str">
        <f t="shared" si="123"/>
        <v/>
      </c>
      <c r="Y896" s="74" t="str">
        <f t="shared" si="124"/>
        <v/>
      </c>
      <c r="Z896" s="78" t="s">
        <v>2579</v>
      </c>
    </row>
    <row r="897" spans="1:26" ht="75" x14ac:dyDescent="0.25">
      <c r="A897" s="71" t="str">
        <f>INDEX('Выгр Торг'!$A:$A,MATCH($B897,'Выгр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7" s="88">
        <v>138027</v>
      </c>
      <c r="C897" s="72">
        <f>VLOOKUP($B897,'Выгр Торг'!$B:$P,C$1,0)</f>
        <v>121444</v>
      </c>
      <c r="D897" s="71" t="str">
        <f>VLOOKUP($B897,'Выгр Торг'!$B:$P,D$1,0)</f>
        <v>Боковые зеркала "АТП" в стиле Гранта (механические, бегающий RGB поворотник "мультиплазма") для ВАЗ 2110-2112, Лада Приора (В цвет, Изумруд (серебристо-зеленый, 385))</v>
      </c>
      <c r="E897" s="72" t="str">
        <f>VLOOKUP($B897,'Выгр Торг'!$B:$P,E$1,0)</f>
        <v>Y</v>
      </c>
      <c r="F897" s="72" t="str">
        <f>VLOOKUP($B897,'Выгр Торг'!$B:$P,F$1,0)</f>
        <v>1</v>
      </c>
      <c r="G897" s="36" t="s">
        <v>615</v>
      </c>
      <c r="H897" s="28">
        <v>74051</v>
      </c>
      <c r="I897" s="53">
        <f>INDEX($I:$I,MATCH($H897,$C:$C,0))</f>
        <v>600</v>
      </c>
      <c r="J897" s="5" t="s">
        <v>3410</v>
      </c>
      <c r="K897" s="56">
        <f>INDEX($K:$K,MATCH($H897,$C:$C,0))+I897</f>
        <v>3600</v>
      </c>
      <c r="L897" s="14">
        <f>VLOOKUP(K897,Наценка!$A$1:$B$8,2,1)</f>
        <v>1.4</v>
      </c>
      <c r="M897" s="56">
        <f>INDEX($M:$M,MATCH($H897,$C:$C,0))+I897*$M$2</f>
        <v>4980</v>
      </c>
      <c r="N897" s="57">
        <f t="shared" si="125"/>
        <v>4990</v>
      </c>
      <c r="O897" s="72">
        <f>VLOOKUP($B897,'Выгр Торг'!$B:$P,O$1,0)</f>
        <v>3600</v>
      </c>
      <c r="P897" s="72">
        <f>VLOOKUP($B897,'Выгр Торг'!$B:$P,P$1,0)</f>
        <v>5090</v>
      </c>
      <c r="Q897" s="42">
        <f t="shared" si="120"/>
        <v>0</v>
      </c>
      <c r="R897" s="42">
        <f t="shared" si="121"/>
        <v>100</v>
      </c>
      <c r="S897" s="85">
        <f t="shared" si="117"/>
        <v>4990</v>
      </c>
      <c r="T897" s="60" t="str">
        <f>IFERROR(VLOOKUP($B897,'Из ГУГЛа'!$B:$G,4,0)*U897+V897,VLOOKUP($B897,'Из ГУГЛа'!$B:$G,4,0))</f>
        <v/>
      </c>
      <c r="U897" s="15">
        <v>1</v>
      </c>
      <c r="V897" s="59"/>
      <c r="W897" s="74">
        <f t="shared" si="122"/>
        <v>0.38611111111111107</v>
      </c>
      <c r="X897" s="74" t="str">
        <f t="shared" si="123"/>
        <v/>
      </c>
      <c r="Y897" s="74" t="str">
        <f t="shared" si="124"/>
        <v/>
      </c>
      <c r="Z897" s="78" t="s">
        <v>2579</v>
      </c>
    </row>
    <row r="898" spans="1:26" ht="75" x14ac:dyDescent="0.25">
      <c r="A898" s="71" t="str">
        <f>INDEX('Выгр Торг'!$A:$A,MATCH($B898,'Выгр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8" s="88">
        <v>138028</v>
      </c>
      <c r="C898" s="72">
        <f>VLOOKUP($B898,'Выгр Торг'!$B:$P,C$1,0)</f>
        <v>121445</v>
      </c>
      <c r="D898" s="71" t="str">
        <f>VLOOKUP($B898,'Выгр Торг'!$B:$P,D$1,0)</f>
        <v>Боковые зеркала "АТП" в стиле Гранта (механические, бегающий RGB поворотник "мультиплазма") для ВАЗ 2110-2112, Лада Приора (В цвет, Калифорнийский мак (золотисто-красный, 190))</v>
      </c>
      <c r="E898" s="72" t="str">
        <f>VLOOKUP($B898,'Выгр Торг'!$B:$P,E$1,0)</f>
        <v>Y</v>
      </c>
      <c r="F898" s="72" t="str">
        <f>VLOOKUP($B898,'Выгр Торг'!$B:$P,F$1,0)</f>
        <v>1</v>
      </c>
      <c r="G898" s="36" t="s">
        <v>615</v>
      </c>
      <c r="H898" s="28">
        <v>74051</v>
      </c>
      <c r="I898" s="53">
        <f>INDEX($I:$I,MATCH($H898,$C:$C,0))</f>
        <v>600</v>
      </c>
      <c r="J898" s="5" t="s">
        <v>3410</v>
      </c>
      <c r="K898" s="56">
        <f>INDEX($K:$K,MATCH($H898,$C:$C,0))+I898</f>
        <v>3600</v>
      </c>
      <c r="L898" s="14">
        <f>VLOOKUP(K898,Наценка!$A$1:$B$8,2,1)</f>
        <v>1.4</v>
      </c>
      <c r="M898" s="56">
        <f>INDEX($M:$M,MATCH($H898,$C:$C,0))+I898*$M$2</f>
        <v>4980</v>
      </c>
      <c r="N898" s="57">
        <f t="shared" si="125"/>
        <v>4990</v>
      </c>
      <c r="O898" s="72">
        <f>VLOOKUP($B898,'Выгр Торг'!$B:$P,O$1,0)</f>
        <v>3600</v>
      </c>
      <c r="P898" s="72">
        <f>VLOOKUP($B898,'Выгр Торг'!$B:$P,P$1,0)</f>
        <v>5090</v>
      </c>
      <c r="Q898" s="42">
        <f t="shared" si="120"/>
        <v>0</v>
      </c>
      <c r="R898" s="42">
        <f t="shared" si="121"/>
        <v>100</v>
      </c>
      <c r="S898" s="85">
        <f t="shared" si="117"/>
        <v>4990</v>
      </c>
      <c r="T898" s="60" t="str">
        <f>IFERROR(VLOOKUP($B898,'Из ГУГЛа'!$B:$G,4,0)*U898+V898,VLOOKUP($B898,'Из ГУГЛа'!$B:$G,4,0))</f>
        <v/>
      </c>
      <c r="U898" s="15">
        <v>1</v>
      </c>
      <c r="V898" s="59"/>
      <c r="W898" s="74">
        <f t="shared" si="122"/>
        <v>0.38611111111111107</v>
      </c>
      <c r="X898" s="74" t="str">
        <f t="shared" si="123"/>
        <v/>
      </c>
      <c r="Y898" s="74" t="str">
        <f t="shared" si="124"/>
        <v/>
      </c>
      <c r="Z898" s="78" t="s">
        <v>2579</v>
      </c>
    </row>
    <row r="899" spans="1:26" ht="75" x14ac:dyDescent="0.25">
      <c r="A899" s="71" t="str">
        <f>INDEX('Выгр Торг'!$A:$A,MATCH($B899,'Выгр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899" s="88">
        <v>138029</v>
      </c>
      <c r="C899" s="72">
        <f>VLOOKUP($B899,'Выгр Торг'!$B:$P,C$1,0)</f>
        <v>121446</v>
      </c>
      <c r="D899" s="71" t="str">
        <f>VLOOKUP($B899,'Выгр Торг'!$B:$P,D$1,0)</f>
        <v>Боковые зеркала "АТП" в стиле Гранта (механические, бегающий RGB поворотник "мультиплазма") для ВАЗ 2110-2112, Лада Приора (В цвет, Кварц (серый, 630))</v>
      </c>
      <c r="E899" s="72" t="str">
        <f>VLOOKUP($B899,'Выгр Торг'!$B:$P,E$1,0)</f>
        <v>Y</v>
      </c>
      <c r="F899" s="72" t="str">
        <f>VLOOKUP($B899,'Выгр Торг'!$B:$P,F$1,0)</f>
        <v>1</v>
      </c>
      <c r="G899" s="36" t="s">
        <v>615</v>
      </c>
      <c r="H899" s="28">
        <v>74051</v>
      </c>
      <c r="I899" s="53">
        <f>INDEX($I:$I,MATCH($H899,$C:$C,0))</f>
        <v>600</v>
      </c>
      <c r="J899" s="5" t="s">
        <v>3410</v>
      </c>
      <c r="K899" s="56">
        <f>INDEX($K:$K,MATCH($H899,$C:$C,0))+I899</f>
        <v>3600</v>
      </c>
      <c r="L899" s="14">
        <f>VLOOKUP(K899,Наценка!$A$1:$B$8,2,1)</f>
        <v>1.4</v>
      </c>
      <c r="M899" s="56">
        <f>INDEX($M:$M,MATCH($H899,$C:$C,0))+I899*$M$2</f>
        <v>4980</v>
      </c>
      <c r="N899" s="57">
        <f t="shared" si="125"/>
        <v>4990</v>
      </c>
      <c r="O899" s="72">
        <f>VLOOKUP($B899,'Выгр Торг'!$B:$P,O$1,0)</f>
        <v>3600</v>
      </c>
      <c r="P899" s="72">
        <f>VLOOKUP($B899,'Выгр Торг'!$B:$P,P$1,0)</f>
        <v>5090</v>
      </c>
      <c r="Q899" s="42">
        <f t="shared" si="120"/>
        <v>0</v>
      </c>
      <c r="R899" s="42">
        <f t="shared" si="121"/>
        <v>100</v>
      </c>
      <c r="S899" s="85">
        <f t="shared" si="117"/>
        <v>4990</v>
      </c>
      <c r="T899" s="60" t="str">
        <f>IFERROR(VLOOKUP($B899,'Из ГУГЛа'!$B:$G,4,0)*U899+V899,VLOOKUP($B899,'Из ГУГЛа'!$B:$G,4,0))</f>
        <v/>
      </c>
      <c r="U899" s="15">
        <v>1</v>
      </c>
      <c r="V899" s="59"/>
      <c r="W899" s="74">
        <f t="shared" si="122"/>
        <v>0.38611111111111107</v>
      </c>
      <c r="X899" s="74" t="str">
        <f t="shared" si="123"/>
        <v/>
      </c>
      <c r="Y899" s="74" t="str">
        <f t="shared" si="124"/>
        <v/>
      </c>
      <c r="Z899" s="78" t="s">
        <v>2579</v>
      </c>
    </row>
    <row r="900" spans="1:26" ht="75" x14ac:dyDescent="0.25">
      <c r="A900" s="71" t="str">
        <f>INDEX('Выгр Торг'!$A:$A,MATCH($B900,'Выгр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0" s="88">
        <v>138030</v>
      </c>
      <c r="C900" s="72">
        <f>VLOOKUP($B900,'Выгр Торг'!$B:$P,C$1,0)</f>
        <v>121447</v>
      </c>
      <c r="D900" s="71" t="str">
        <f>VLOOKUP($B900,'Выгр Торг'!$B:$P,D$1,0)</f>
        <v>Боковые зеркала "АТП" в стиле Гранта (механические, бегающий RGB поворотник "мультиплазма") для ВАЗ 2110-2112, Лада Приора (В цвет, Кориандр (золотисто-коричневый, 790))</v>
      </c>
      <c r="E900" s="72" t="str">
        <f>VLOOKUP($B900,'Выгр Торг'!$B:$P,E$1,0)</f>
        <v>Y</v>
      </c>
      <c r="F900" s="72" t="str">
        <f>VLOOKUP($B900,'Выгр Торг'!$B:$P,F$1,0)</f>
        <v>1</v>
      </c>
      <c r="G900" s="36" t="s">
        <v>615</v>
      </c>
      <c r="H900" s="28">
        <v>74051</v>
      </c>
      <c r="I900" s="53">
        <f>INDEX($I:$I,MATCH($H900,$C:$C,0))</f>
        <v>600</v>
      </c>
      <c r="J900" s="5" t="s">
        <v>3410</v>
      </c>
      <c r="K900" s="56">
        <f>INDEX($K:$K,MATCH($H900,$C:$C,0))+I900</f>
        <v>3600</v>
      </c>
      <c r="L900" s="14">
        <f>VLOOKUP(K900,Наценка!$A$1:$B$8,2,1)</f>
        <v>1.4</v>
      </c>
      <c r="M900" s="56">
        <f>INDEX($M:$M,MATCH($H900,$C:$C,0))+I900*$M$2</f>
        <v>4980</v>
      </c>
      <c r="N900" s="57">
        <f t="shared" si="125"/>
        <v>4990</v>
      </c>
      <c r="O900" s="72">
        <f>VLOOKUP($B900,'Выгр Торг'!$B:$P,O$1,0)</f>
        <v>3600</v>
      </c>
      <c r="P900" s="72">
        <f>VLOOKUP($B900,'Выгр Торг'!$B:$P,P$1,0)</f>
        <v>5090</v>
      </c>
      <c r="Q900" s="42">
        <f t="shared" si="120"/>
        <v>0</v>
      </c>
      <c r="R900" s="42">
        <f t="shared" si="121"/>
        <v>100</v>
      </c>
      <c r="S900" s="85">
        <f t="shared" ref="S900:S963" si="126">IFERROR(ROUND(N900*(1-$S$2),),"")</f>
        <v>4990</v>
      </c>
      <c r="T900" s="60" t="str">
        <f>IFERROR(VLOOKUP($B900,'Из ГУГЛа'!$B:$G,4,0)*U900+V900,VLOOKUP($B900,'Из ГУГЛа'!$B:$G,4,0))</f>
        <v/>
      </c>
      <c r="U900" s="15">
        <v>1</v>
      </c>
      <c r="V900" s="59"/>
      <c r="W900" s="74">
        <f t="shared" si="122"/>
        <v>0.38611111111111107</v>
      </c>
      <c r="X900" s="74" t="str">
        <f t="shared" si="123"/>
        <v/>
      </c>
      <c r="Y900" s="74" t="str">
        <f t="shared" si="124"/>
        <v/>
      </c>
      <c r="Z900" s="78" t="s">
        <v>2579</v>
      </c>
    </row>
    <row r="901" spans="1:26" ht="75" x14ac:dyDescent="0.25">
      <c r="A901" s="71" t="str">
        <f>INDEX('Выгр Торг'!$A:$A,MATCH($B901,'Выгр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1" s="88">
        <v>138031</v>
      </c>
      <c r="C901" s="72">
        <f>VLOOKUP($B901,'Выгр Торг'!$B:$P,C$1,0)</f>
        <v>121448</v>
      </c>
      <c r="D901" s="71" t="str">
        <f>VLOOKUP($B901,'Выгр Торг'!$B:$P,D$1,0)</f>
        <v>Боковые зеркала "АТП" в стиле Гранта (механические, бегающий RGB поворотник "мультиплазма") для ВАЗ 2110-2112, Лада Приора (В цвет, Космос (черный, 665))</v>
      </c>
      <c r="E901" s="72" t="str">
        <f>VLOOKUP($B901,'Выгр Торг'!$B:$P,E$1,0)</f>
        <v>Y</v>
      </c>
      <c r="F901" s="72" t="str">
        <f>VLOOKUP($B901,'Выгр Торг'!$B:$P,F$1,0)</f>
        <v>1</v>
      </c>
      <c r="G901" s="36" t="s">
        <v>615</v>
      </c>
      <c r="H901" s="28">
        <v>74051</v>
      </c>
      <c r="I901" s="53">
        <f>INDEX($I:$I,MATCH($H901,$C:$C,0))</f>
        <v>600</v>
      </c>
      <c r="J901" s="5" t="s">
        <v>3410</v>
      </c>
      <c r="K901" s="56">
        <f>INDEX($K:$K,MATCH($H901,$C:$C,0))+I901</f>
        <v>3600</v>
      </c>
      <c r="L901" s="14">
        <f>VLOOKUP(K901,Наценка!$A$1:$B$8,2,1)</f>
        <v>1.4</v>
      </c>
      <c r="M901" s="56">
        <f>INDEX($M:$M,MATCH($H901,$C:$C,0))+I901*$M$2</f>
        <v>4980</v>
      </c>
      <c r="N901" s="57">
        <f t="shared" si="125"/>
        <v>4990</v>
      </c>
      <c r="O901" s="72">
        <f>VLOOKUP($B901,'Выгр Торг'!$B:$P,O$1,0)</f>
        <v>3600</v>
      </c>
      <c r="P901" s="72">
        <f>VLOOKUP($B901,'Выгр Торг'!$B:$P,P$1,0)</f>
        <v>5090</v>
      </c>
      <c r="Q901" s="42">
        <f t="shared" si="120"/>
        <v>0</v>
      </c>
      <c r="R901" s="42">
        <f t="shared" si="121"/>
        <v>100</v>
      </c>
      <c r="S901" s="85">
        <f t="shared" si="126"/>
        <v>4990</v>
      </c>
      <c r="T901" s="60" t="str">
        <f>IFERROR(VLOOKUP($B901,'Из ГУГЛа'!$B:$G,4,0)*U901+V901,VLOOKUP($B901,'Из ГУГЛа'!$B:$G,4,0))</f>
        <v/>
      </c>
      <c r="U901" s="15">
        <v>1</v>
      </c>
      <c r="V901" s="59"/>
      <c r="W901" s="74">
        <f t="shared" si="122"/>
        <v>0.38611111111111107</v>
      </c>
      <c r="X901" s="74" t="str">
        <f t="shared" si="123"/>
        <v/>
      </c>
      <c r="Y901" s="74" t="str">
        <f t="shared" si="124"/>
        <v/>
      </c>
      <c r="Z901" s="78" t="s">
        <v>2579</v>
      </c>
    </row>
    <row r="902" spans="1:26" ht="75" x14ac:dyDescent="0.25">
      <c r="A902" s="71" t="str">
        <f>INDEX('Выгр Торг'!$A:$A,MATCH($B902,'Выгр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2" s="88">
        <v>138032</v>
      </c>
      <c r="C902" s="72">
        <f>VLOOKUP($B902,'Выгр Торг'!$B:$P,C$1,0)</f>
        <v>121449</v>
      </c>
      <c r="D902" s="71" t="str">
        <f>VLOOKUP($B902,'Выгр Торг'!$B:$P,D$1,0)</f>
        <v>Боковые зеркала "АТП" в стиле Гранта (механические, бегающий RGB поворотник "мультиплазма") для ВАЗ 2110-2112, Лада Приора (В цвет, Кристалл (светло-серый, 281))</v>
      </c>
      <c r="E902" s="72" t="str">
        <f>VLOOKUP($B902,'Выгр Торг'!$B:$P,E$1,0)</f>
        <v>Y</v>
      </c>
      <c r="F902" s="72" t="str">
        <f>VLOOKUP($B902,'Выгр Торг'!$B:$P,F$1,0)</f>
        <v>1</v>
      </c>
      <c r="G902" s="36" t="s">
        <v>615</v>
      </c>
      <c r="H902" s="28">
        <v>74051</v>
      </c>
      <c r="I902" s="53">
        <f>INDEX($I:$I,MATCH($H902,$C:$C,0))</f>
        <v>600</v>
      </c>
      <c r="J902" s="5" t="s">
        <v>3410</v>
      </c>
      <c r="K902" s="56">
        <f>INDEX($K:$K,MATCH($H902,$C:$C,0))+I902</f>
        <v>3600</v>
      </c>
      <c r="L902" s="14">
        <f>VLOOKUP(K902,Наценка!$A$1:$B$8,2,1)</f>
        <v>1.4</v>
      </c>
      <c r="M902" s="56">
        <f>INDEX($M:$M,MATCH($H902,$C:$C,0))+I902*$M$2</f>
        <v>4980</v>
      </c>
      <c r="N902" s="57">
        <f t="shared" si="125"/>
        <v>4990</v>
      </c>
      <c r="O902" s="72">
        <f>VLOOKUP($B902,'Выгр Торг'!$B:$P,O$1,0)</f>
        <v>3600</v>
      </c>
      <c r="P902" s="72">
        <f>VLOOKUP($B902,'Выгр Торг'!$B:$P,P$1,0)</f>
        <v>5090</v>
      </c>
      <c r="Q902" s="42">
        <f t="shared" si="120"/>
        <v>0</v>
      </c>
      <c r="R902" s="42">
        <f t="shared" si="121"/>
        <v>100</v>
      </c>
      <c r="S902" s="85">
        <f t="shared" si="126"/>
        <v>4990</v>
      </c>
      <c r="T902" s="60" t="str">
        <f>IFERROR(VLOOKUP($B902,'Из ГУГЛа'!$B:$G,4,0)*U902+V902,VLOOKUP($B902,'Из ГУГЛа'!$B:$G,4,0))</f>
        <v/>
      </c>
      <c r="U902" s="15">
        <v>1</v>
      </c>
      <c r="V902" s="59"/>
      <c r="W902" s="74">
        <f t="shared" si="122"/>
        <v>0.38611111111111107</v>
      </c>
      <c r="X902" s="74" t="str">
        <f t="shared" si="123"/>
        <v/>
      </c>
      <c r="Y902" s="74" t="str">
        <f t="shared" si="124"/>
        <v/>
      </c>
      <c r="Z902" s="78" t="s">
        <v>2579</v>
      </c>
    </row>
    <row r="903" spans="1:26" ht="75" x14ac:dyDescent="0.25">
      <c r="A903" s="71" t="str">
        <f>INDEX('Выгр Торг'!$A:$A,MATCH($B903,'Выгр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3" s="88">
        <v>138033</v>
      </c>
      <c r="C903" s="72">
        <f>VLOOKUP($B903,'Выгр Торг'!$B:$P,C$1,0)</f>
        <v>121450</v>
      </c>
      <c r="D903" s="71" t="str">
        <f>VLOOKUP($B903,'Выгр Торг'!$B:$P,D$1,0)</f>
        <v>Боковые зеркала "АТП" в стиле Гранта (механические, бегающий RGB поворотник "мультиплазма") для ВАЗ 2110-2112, Лада Приора (В цвет, Кубок (ярко красный, 171))</v>
      </c>
      <c r="E903" s="72" t="str">
        <f>VLOOKUP($B903,'Выгр Торг'!$B:$P,E$1,0)</f>
        <v>Y</v>
      </c>
      <c r="F903" s="72" t="str">
        <f>VLOOKUP($B903,'Выгр Торг'!$B:$P,F$1,0)</f>
        <v>1</v>
      </c>
      <c r="G903" s="36" t="s">
        <v>615</v>
      </c>
      <c r="H903" s="28">
        <v>74051</v>
      </c>
      <c r="I903" s="53">
        <f>INDEX($I:$I,MATCH($H903,$C:$C,0))</f>
        <v>600</v>
      </c>
      <c r="J903" s="5" t="s">
        <v>3410</v>
      </c>
      <c r="K903" s="56">
        <f>INDEX($K:$K,MATCH($H903,$C:$C,0))+I903</f>
        <v>3600</v>
      </c>
      <c r="L903" s="14">
        <f>VLOOKUP(K903,Наценка!$A$1:$B$8,2,1)</f>
        <v>1.4</v>
      </c>
      <c r="M903" s="56">
        <f>INDEX($M:$M,MATCH($H903,$C:$C,0))+I903*$M$2</f>
        <v>4980</v>
      </c>
      <c r="N903" s="57">
        <f t="shared" si="125"/>
        <v>4990</v>
      </c>
      <c r="O903" s="72">
        <f>VLOOKUP($B903,'Выгр Торг'!$B:$P,O$1,0)</f>
        <v>3600</v>
      </c>
      <c r="P903" s="72">
        <f>VLOOKUP($B903,'Выгр Торг'!$B:$P,P$1,0)</f>
        <v>5090</v>
      </c>
      <c r="Q903" s="42">
        <f t="shared" si="120"/>
        <v>0</v>
      </c>
      <c r="R903" s="42">
        <f t="shared" si="121"/>
        <v>100</v>
      </c>
      <c r="S903" s="85">
        <f t="shared" si="126"/>
        <v>4990</v>
      </c>
      <c r="T903" s="60" t="str">
        <f>IFERROR(VLOOKUP($B903,'Из ГУГЛа'!$B:$G,4,0)*U903+V903,VLOOKUP($B903,'Из ГУГЛа'!$B:$G,4,0))</f>
        <v/>
      </c>
      <c r="U903" s="15">
        <v>1</v>
      </c>
      <c r="V903" s="59"/>
      <c r="W903" s="74">
        <f t="shared" si="122"/>
        <v>0.38611111111111107</v>
      </c>
      <c r="X903" s="74" t="str">
        <f t="shared" si="123"/>
        <v/>
      </c>
      <c r="Y903" s="74" t="str">
        <f t="shared" si="124"/>
        <v/>
      </c>
      <c r="Z903" s="78" t="s">
        <v>2579</v>
      </c>
    </row>
    <row r="904" spans="1:26" ht="75" x14ac:dyDescent="0.25">
      <c r="A904" s="71" t="str">
        <f>INDEX('Выгр Торг'!$A:$A,MATCH($B904,'Выгр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4" s="88">
        <v>257500</v>
      </c>
      <c r="C904" s="72">
        <f>VLOOKUP($B904,'Выгр Торг'!$B:$P,C$1,0)</f>
        <v>178215</v>
      </c>
      <c r="D904" s="71" t="str">
        <f>VLOOKUP($B904,'Выгр Торг'!$B:$P,D$1,0)</f>
        <v>Боковые зеркала "АТП" в стиле Гранта (механические, бегающий RGB поворотник "мультиплазма") для ВАЗ 2110-2112, Лада Приора (В цвет, Ледяной (голубой, 413))</v>
      </c>
      <c r="E904" s="72" t="str">
        <f>VLOOKUP($B904,'Выгр Торг'!$B:$P,E$1,0)</f>
        <v>Y</v>
      </c>
      <c r="F904" s="72" t="str">
        <f>VLOOKUP($B904,'Выгр Торг'!$B:$P,F$1,0)</f>
        <v>1</v>
      </c>
      <c r="G904" s="36" t="s">
        <v>615</v>
      </c>
      <c r="H904" s="28">
        <v>74051</v>
      </c>
      <c r="I904" s="53">
        <f>INDEX($I:$I,MATCH($H904,$C:$C,0))</f>
        <v>600</v>
      </c>
      <c r="J904" s="5" t="s">
        <v>3410</v>
      </c>
      <c r="K904" s="56">
        <f>INDEX($K:$K,MATCH($H904,$C:$C,0))+I904</f>
        <v>3600</v>
      </c>
      <c r="L904" s="14">
        <f>VLOOKUP(K904,Наценка!$A$1:$B$8,2,1)</f>
        <v>1.4</v>
      </c>
      <c r="M904" s="56">
        <f>INDEX($M:$M,MATCH($H904,$C:$C,0))+I904*$M$2</f>
        <v>4980</v>
      </c>
      <c r="N904" s="57">
        <f t="shared" si="125"/>
        <v>4990</v>
      </c>
      <c r="O904" s="72">
        <f>VLOOKUP($B904,'Выгр Торг'!$B:$P,O$1,0)</f>
        <v>3600</v>
      </c>
      <c r="P904" s="72">
        <f>VLOOKUP($B904,'Выгр Торг'!$B:$P,P$1,0)</f>
        <v>5090</v>
      </c>
      <c r="Q904" s="42">
        <f t="shared" si="120"/>
        <v>0</v>
      </c>
      <c r="R904" s="42">
        <f t="shared" si="121"/>
        <v>100</v>
      </c>
      <c r="S904" s="85">
        <f t="shared" si="126"/>
        <v>4990</v>
      </c>
      <c r="T904" s="60" t="str">
        <f>IFERROR(VLOOKUP($B904,'Из ГУГЛа'!$B:$G,4,0)*U904+V904,VLOOKUP($B904,'Из ГУГЛа'!$B:$G,4,0))</f>
        <v/>
      </c>
      <c r="U904" s="15">
        <v>1</v>
      </c>
      <c r="V904" s="59"/>
      <c r="W904" s="74">
        <f t="shared" si="122"/>
        <v>0.38611111111111107</v>
      </c>
      <c r="X904" s="74" t="str">
        <f t="shared" si="123"/>
        <v/>
      </c>
      <c r="Y904" s="74" t="str">
        <f t="shared" si="124"/>
        <v/>
      </c>
      <c r="Z904" s="78" t="s">
        <v>2579</v>
      </c>
    </row>
    <row r="905" spans="1:26" ht="75" x14ac:dyDescent="0.25">
      <c r="A905" s="71" t="str">
        <f>INDEX('Выгр Торг'!$A:$A,MATCH($B905,'Выгр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5" s="88">
        <v>138034</v>
      </c>
      <c r="C905" s="72">
        <f>VLOOKUP($B905,'Выгр Торг'!$B:$P,C$1,0)</f>
        <v>121451</v>
      </c>
      <c r="D905" s="71" t="str">
        <f>VLOOKUP($B905,'Выгр Торг'!$B:$P,D$1,0)</f>
        <v>Боковые зеркала "АТП" в стиле Гранта (механические, бегающий RGB поворотник "мультиплазма") для ВАЗ 2110-2112, Лада Приора (В цвет, Магия (серебристо-ярко-фиолетовый, 133))</v>
      </c>
      <c r="E905" s="72" t="str">
        <f>VLOOKUP($B905,'Выгр Торг'!$B:$P,E$1,0)</f>
        <v>Y</v>
      </c>
      <c r="F905" s="72" t="str">
        <f>VLOOKUP($B905,'Выгр Торг'!$B:$P,F$1,0)</f>
        <v>1</v>
      </c>
      <c r="G905" s="36" t="s">
        <v>615</v>
      </c>
      <c r="H905" s="28">
        <v>74051</v>
      </c>
      <c r="I905" s="53">
        <f>INDEX($I:$I,MATCH($H905,$C:$C,0))</f>
        <v>600</v>
      </c>
      <c r="J905" s="5" t="s">
        <v>3410</v>
      </c>
      <c r="K905" s="56">
        <f>INDEX($K:$K,MATCH($H905,$C:$C,0))+I905</f>
        <v>3600</v>
      </c>
      <c r="L905" s="14">
        <f>VLOOKUP(K905,Наценка!$A$1:$B$8,2,1)</f>
        <v>1.4</v>
      </c>
      <c r="M905" s="56">
        <f>INDEX($M:$M,MATCH($H905,$C:$C,0))+I905*$M$2</f>
        <v>4980</v>
      </c>
      <c r="N905" s="57">
        <f t="shared" si="125"/>
        <v>4990</v>
      </c>
      <c r="O905" s="72">
        <f>VLOOKUP($B905,'Выгр Торг'!$B:$P,O$1,0)</f>
        <v>3600</v>
      </c>
      <c r="P905" s="72">
        <f>VLOOKUP($B905,'Выгр Торг'!$B:$P,P$1,0)</f>
        <v>5090</v>
      </c>
      <c r="Q905" s="42">
        <f t="shared" si="120"/>
        <v>0</v>
      </c>
      <c r="R905" s="42">
        <f t="shared" si="121"/>
        <v>100</v>
      </c>
      <c r="S905" s="85">
        <f t="shared" si="126"/>
        <v>4990</v>
      </c>
      <c r="T905" s="60" t="str">
        <f>IFERROR(VLOOKUP($B905,'Из ГУГЛа'!$B:$G,4,0)*U905+V905,VLOOKUP($B905,'Из ГУГЛа'!$B:$G,4,0))</f>
        <v/>
      </c>
      <c r="U905" s="15">
        <v>1</v>
      </c>
      <c r="V905" s="59"/>
      <c r="W905" s="74">
        <f t="shared" si="122"/>
        <v>0.38611111111111107</v>
      </c>
      <c r="X905" s="74" t="str">
        <f t="shared" si="123"/>
        <v/>
      </c>
      <c r="Y905" s="74" t="str">
        <f t="shared" si="124"/>
        <v/>
      </c>
      <c r="Z905" s="78" t="s">
        <v>2579</v>
      </c>
    </row>
    <row r="906" spans="1:26" ht="75" x14ac:dyDescent="0.25">
      <c r="A906" s="71" t="str">
        <f>INDEX('Выгр Торг'!$A:$A,MATCH($B906,'Выгр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6" s="88">
        <v>138035</v>
      </c>
      <c r="C906" s="72">
        <f>VLOOKUP($B906,'Выгр Торг'!$B:$P,C$1,0)</f>
        <v>121452</v>
      </c>
      <c r="D906" s="71" t="str">
        <f>VLOOKUP($B906,'Выгр Торг'!$B:$P,D$1,0)</f>
        <v>Боковые зеркала "АТП" в стиле Гранта (механические, бегающий RGB поворотник "мультиплазма") для ВАЗ 2110-2112, Лада Приора (В цвет, Миндаль (серебристо-бежево-розовый, 217))</v>
      </c>
      <c r="E906" s="72" t="str">
        <f>VLOOKUP($B906,'Выгр Торг'!$B:$P,E$1,0)</f>
        <v>Y</v>
      </c>
      <c r="F906" s="72" t="str">
        <f>VLOOKUP($B906,'Выгр Торг'!$B:$P,F$1,0)</f>
        <v>1</v>
      </c>
      <c r="G906" s="36" t="s">
        <v>615</v>
      </c>
      <c r="H906" s="28">
        <v>74051</v>
      </c>
      <c r="I906" s="53">
        <f>INDEX($I:$I,MATCH($H906,$C:$C,0))</f>
        <v>600</v>
      </c>
      <c r="J906" s="5" t="s">
        <v>3410</v>
      </c>
      <c r="K906" s="56">
        <f>INDEX($K:$K,MATCH($H906,$C:$C,0))+I906</f>
        <v>3600</v>
      </c>
      <c r="L906" s="14">
        <f>VLOOKUP(K906,Наценка!$A$1:$B$8,2,1)</f>
        <v>1.4</v>
      </c>
      <c r="M906" s="56">
        <f>INDEX($M:$M,MATCH($H906,$C:$C,0))+I906*$M$2</f>
        <v>4980</v>
      </c>
      <c r="N906" s="57">
        <f t="shared" si="125"/>
        <v>4990</v>
      </c>
      <c r="O906" s="72">
        <f>VLOOKUP($B906,'Выгр Торг'!$B:$P,O$1,0)</f>
        <v>3600</v>
      </c>
      <c r="P906" s="72">
        <f>VLOOKUP($B906,'Выгр Торг'!$B:$P,P$1,0)</f>
        <v>5090</v>
      </c>
      <c r="Q906" s="42">
        <f t="shared" si="120"/>
        <v>0</v>
      </c>
      <c r="R906" s="42">
        <f t="shared" si="121"/>
        <v>100</v>
      </c>
      <c r="S906" s="85">
        <f t="shared" si="126"/>
        <v>4990</v>
      </c>
      <c r="T906" s="60" t="str">
        <f>IFERROR(VLOOKUP($B906,'Из ГУГЛа'!$B:$G,4,0)*U906+V906,VLOOKUP($B906,'Из ГУГЛа'!$B:$G,4,0))</f>
        <v/>
      </c>
      <c r="U906" s="15">
        <v>1</v>
      </c>
      <c r="V906" s="59"/>
      <c r="W906" s="74">
        <f t="shared" si="122"/>
        <v>0.38611111111111107</v>
      </c>
      <c r="X906" s="74" t="str">
        <f t="shared" si="123"/>
        <v/>
      </c>
      <c r="Y906" s="74" t="str">
        <f t="shared" si="124"/>
        <v/>
      </c>
      <c r="Z906" s="78" t="s">
        <v>2579</v>
      </c>
    </row>
    <row r="907" spans="1:26" ht="75" x14ac:dyDescent="0.25">
      <c r="A907" s="71" t="str">
        <f>INDEX('Выгр Торг'!$A:$A,MATCH($B907,'Выгр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7" s="88">
        <v>138036</v>
      </c>
      <c r="C907" s="72">
        <f>VLOOKUP($B907,'Выгр Торг'!$B:$P,C$1,0)</f>
        <v>121453</v>
      </c>
      <c r="D907" s="71" t="str">
        <f>VLOOKUP($B907,'Выгр Торг'!$B:$P,D$1,0)</f>
        <v>Боковые зеркала "АТП" в стиле Гранта (механические, бегающий RGB поворотник "мультиплазма") для ВАЗ 2110-2112, Лада Приора (В цвет, Мираж (серебристый-желто-зеленый, 280))</v>
      </c>
      <c r="E907" s="72" t="str">
        <f>VLOOKUP($B907,'Выгр Торг'!$B:$P,E$1,0)</f>
        <v>Y</v>
      </c>
      <c r="F907" s="72" t="str">
        <f>VLOOKUP($B907,'Выгр Торг'!$B:$P,F$1,0)</f>
        <v>1</v>
      </c>
      <c r="G907" s="36" t="s">
        <v>615</v>
      </c>
      <c r="H907" s="28">
        <v>74051</v>
      </c>
      <c r="I907" s="53">
        <f>INDEX($I:$I,MATCH($H907,$C:$C,0))</f>
        <v>600</v>
      </c>
      <c r="J907" s="5" t="s">
        <v>3410</v>
      </c>
      <c r="K907" s="56">
        <f>INDEX($K:$K,MATCH($H907,$C:$C,0))+I907</f>
        <v>3600</v>
      </c>
      <c r="L907" s="14">
        <f>VLOOKUP(K907,Наценка!$A$1:$B$8,2,1)</f>
        <v>1.4</v>
      </c>
      <c r="M907" s="56">
        <f>INDEX($M:$M,MATCH($H907,$C:$C,0))+I907*$M$2</f>
        <v>4980</v>
      </c>
      <c r="N907" s="57">
        <f t="shared" si="125"/>
        <v>4990</v>
      </c>
      <c r="O907" s="72">
        <f>VLOOKUP($B907,'Выгр Торг'!$B:$P,O$1,0)</f>
        <v>3600</v>
      </c>
      <c r="P907" s="72">
        <f>VLOOKUP($B907,'Выгр Торг'!$B:$P,P$1,0)</f>
        <v>5090</v>
      </c>
      <c r="Q907" s="42">
        <f t="shared" si="120"/>
        <v>0</v>
      </c>
      <c r="R907" s="42">
        <f t="shared" si="121"/>
        <v>100</v>
      </c>
      <c r="S907" s="85">
        <f t="shared" si="126"/>
        <v>4990</v>
      </c>
      <c r="T907" s="60" t="str">
        <f>IFERROR(VLOOKUP($B907,'Из ГУГЛа'!$B:$G,4,0)*U907+V907,VLOOKUP($B907,'Из ГУГЛа'!$B:$G,4,0))</f>
        <v/>
      </c>
      <c r="U907" s="15">
        <v>1</v>
      </c>
      <c r="V907" s="59"/>
      <c r="W907" s="74">
        <f t="shared" si="122"/>
        <v>0.38611111111111107</v>
      </c>
      <c r="X907" s="74" t="str">
        <f t="shared" si="123"/>
        <v/>
      </c>
      <c r="Y907" s="74" t="str">
        <f t="shared" si="124"/>
        <v/>
      </c>
      <c r="Z907" s="78" t="s">
        <v>2579</v>
      </c>
    </row>
    <row r="908" spans="1:26" ht="75" x14ac:dyDescent="0.25">
      <c r="A908" s="71" t="str">
        <f>INDEX('Выгр Торг'!$A:$A,MATCH($B908,'Выгр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8" s="88">
        <v>138037</v>
      </c>
      <c r="C908" s="72">
        <f>VLOOKUP($B908,'Выгр Торг'!$B:$P,C$1,0)</f>
        <v>121454</v>
      </c>
      <c r="D908" s="71" t="str">
        <f>VLOOKUP($B908,'Выгр Торг'!$B:$P,D$1,0)</f>
        <v>Боковые зеркала "АТП" в стиле Гранта (механические, бегающий RGB поворотник "мультиплазма") для ВАЗ 2110-2112, Лада Приора (В цвет, Млечный путь (серебристо-серо-графитовый, 606))</v>
      </c>
      <c r="E908" s="72" t="str">
        <f>VLOOKUP($B908,'Выгр Торг'!$B:$P,E$1,0)</f>
        <v>Y</v>
      </c>
      <c r="F908" s="72" t="str">
        <f>VLOOKUP($B908,'Выгр Торг'!$B:$P,F$1,0)</f>
        <v>1</v>
      </c>
      <c r="G908" s="36" t="s">
        <v>615</v>
      </c>
      <c r="H908" s="28">
        <v>74051</v>
      </c>
      <c r="I908" s="53">
        <f>INDEX($I:$I,MATCH($H908,$C:$C,0))</f>
        <v>600</v>
      </c>
      <c r="J908" s="5" t="s">
        <v>3410</v>
      </c>
      <c r="K908" s="56">
        <f>INDEX($K:$K,MATCH($H908,$C:$C,0))+I908</f>
        <v>3600</v>
      </c>
      <c r="L908" s="14">
        <f>VLOOKUP(K908,Наценка!$A$1:$B$8,2,1)</f>
        <v>1.4</v>
      </c>
      <c r="M908" s="56">
        <f>INDEX($M:$M,MATCH($H908,$C:$C,0))+I908*$M$2</f>
        <v>4980</v>
      </c>
      <c r="N908" s="57">
        <f t="shared" si="125"/>
        <v>4990</v>
      </c>
      <c r="O908" s="72">
        <f>VLOOKUP($B908,'Выгр Торг'!$B:$P,O$1,0)</f>
        <v>3600</v>
      </c>
      <c r="P908" s="72">
        <f>VLOOKUP($B908,'Выгр Торг'!$B:$P,P$1,0)</f>
        <v>5090</v>
      </c>
      <c r="Q908" s="42">
        <f t="shared" si="120"/>
        <v>0</v>
      </c>
      <c r="R908" s="42">
        <f t="shared" si="121"/>
        <v>100</v>
      </c>
      <c r="S908" s="85">
        <f t="shared" si="126"/>
        <v>4990</v>
      </c>
      <c r="T908" s="60" t="str">
        <f>IFERROR(VLOOKUP($B908,'Из ГУГЛа'!$B:$G,4,0)*U908+V908,VLOOKUP($B908,'Из ГУГЛа'!$B:$G,4,0))</f>
        <v/>
      </c>
      <c r="U908" s="15">
        <v>1</v>
      </c>
      <c r="V908" s="59"/>
      <c r="W908" s="74">
        <f t="shared" si="122"/>
        <v>0.38611111111111107</v>
      </c>
      <c r="X908" s="74" t="str">
        <f t="shared" si="123"/>
        <v/>
      </c>
      <c r="Y908" s="74" t="str">
        <f t="shared" si="124"/>
        <v/>
      </c>
      <c r="Z908" s="78" t="s">
        <v>2579</v>
      </c>
    </row>
    <row r="909" spans="1:26" ht="75" x14ac:dyDescent="0.25">
      <c r="A909" s="71" t="str">
        <f>INDEX('Выгр Торг'!$A:$A,MATCH($B909,'Выгр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09" s="88">
        <v>138038</v>
      </c>
      <c r="C909" s="72">
        <f>VLOOKUP($B909,'Выгр Торг'!$B:$P,C$1,0)</f>
        <v>121455</v>
      </c>
      <c r="D909" s="71" t="str">
        <f>VLOOKUP($B909,'Выгр Торг'!$B:$P,D$1,0)</f>
        <v>Боковые зеркала "АТП" в стиле Гранта (механические, бегающий RGB поворотник "мультиплазма") для ВАЗ 2110-2112, Лада Приора (В цвет, Мускари (темно синий, 426))</v>
      </c>
      <c r="E909" s="72" t="str">
        <f>VLOOKUP($B909,'Выгр Торг'!$B:$P,E$1,0)</f>
        <v>Y</v>
      </c>
      <c r="F909" s="72" t="str">
        <f>VLOOKUP($B909,'Выгр Торг'!$B:$P,F$1,0)</f>
        <v>1</v>
      </c>
      <c r="G909" s="36" t="s">
        <v>615</v>
      </c>
      <c r="H909" s="28">
        <v>74051</v>
      </c>
      <c r="I909" s="53">
        <f>INDEX($I:$I,MATCH($H909,$C:$C,0))</f>
        <v>600</v>
      </c>
      <c r="J909" s="5" t="s">
        <v>3410</v>
      </c>
      <c r="K909" s="56">
        <f>INDEX($K:$K,MATCH($H909,$C:$C,0))+I909</f>
        <v>3600</v>
      </c>
      <c r="L909" s="14">
        <f>VLOOKUP(K909,Наценка!$A$1:$B$8,2,1)</f>
        <v>1.4</v>
      </c>
      <c r="M909" s="56">
        <f>INDEX($M:$M,MATCH($H909,$C:$C,0))+I909*$M$2</f>
        <v>4980</v>
      </c>
      <c r="N909" s="57">
        <f t="shared" si="125"/>
        <v>4990</v>
      </c>
      <c r="O909" s="72">
        <f>VLOOKUP($B909,'Выгр Торг'!$B:$P,O$1,0)</f>
        <v>3600</v>
      </c>
      <c r="P909" s="72">
        <f>VLOOKUP($B909,'Выгр Торг'!$B:$P,P$1,0)</f>
        <v>5090</v>
      </c>
      <c r="Q909" s="42">
        <f t="shared" si="120"/>
        <v>0</v>
      </c>
      <c r="R909" s="42">
        <f t="shared" si="121"/>
        <v>100</v>
      </c>
      <c r="S909" s="85">
        <f t="shared" si="126"/>
        <v>4990</v>
      </c>
      <c r="T909" s="60" t="str">
        <f>IFERROR(VLOOKUP($B909,'Из ГУГЛа'!$B:$G,4,0)*U909+V909,VLOOKUP($B909,'Из ГУГЛа'!$B:$G,4,0))</f>
        <v/>
      </c>
      <c r="U909" s="15">
        <v>1</v>
      </c>
      <c r="V909" s="59"/>
      <c r="W909" s="74">
        <f t="shared" si="122"/>
        <v>0.38611111111111107</v>
      </c>
      <c r="X909" s="74" t="str">
        <f t="shared" si="123"/>
        <v/>
      </c>
      <c r="Y909" s="74" t="str">
        <f t="shared" si="124"/>
        <v/>
      </c>
      <c r="Z909" s="78" t="s">
        <v>2579</v>
      </c>
    </row>
    <row r="910" spans="1:26" ht="75" x14ac:dyDescent="0.25">
      <c r="A910" s="71" t="str">
        <f>INDEX('Выгр Торг'!$A:$A,MATCH($B910,'Выгр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0" s="88">
        <v>138039</v>
      </c>
      <c r="C910" s="72">
        <f>VLOOKUP($B910,'Выгр Торг'!$B:$P,C$1,0)</f>
        <v>121456</v>
      </c>
      <c r="D910" s="71" t="str">
        <f>VLOOKUP($B910,'Выгр Торг'!$B:$P,D$1,0)</f>
        <v>Боковые зеркала "АТП" в стиле Гранта (механические, бегающий RGB поворотник "мультиплазма") для ВАЗ 2110-2112, Лада Приора (В цвет, Нептун (серебристо-темно-серо-синий, 628))</v>
      </c>
      <c r="E910" s="72" t="str">
        <f>VLOOKUP($B910,'Выгр Торг'!$B:$P,E$1,0)</f>
        <v>Y</v>
      </c>
      <c r="F910" s="72" t="str">
        <f>VLOOKUP($B910,'Выгр Торг'!$B:$P,F$1,0)</f>
        <v>1</v>
      </c>
      <c r="G910" s="36" t="s">
        <v>615</v>
      </c>
      <c r="H910" s="28">
        <v>74051</v>
      </c>
      <c r="I910" s="53">
        <f>INDEX($I:$I,MATCH($H910,$C:$C,0))</f>
        <v>600</v>
      </c>
      <c r="J910" s="5" t="s">
        <v>3410</v>
      </c>
      <c r="K910" s="56">
        <f>INDEX($K:$K,MATCH($H910,$C:$C,0))+I910</f>
        <v>3600</v>
      </c>
      <c r="L910" s="14">
        <f>VLOOKUP(K910,Наценка!$A$1:$B$8,2,1)</f>
        <v>1.4</v>
      </c>
      <c r="M910" s="56">
        <f>INDEX($M:$M,MATCH($H910,$C:$C,0))+I910*$M$2</f>
        <v>4980</v>
      </c>
      <c r="N910" s="57">
        <f t="shared" si="125"/>
        <v>4990</v>
      </c>
      <c r="O910" s="72">
        <f>VLOOKUP($B910,'Выгр Торг'!$B:$P,O$1,0)</f>
        <v>3600</v>
      </c>
      <c r="P910" s="72">
        <f>VLOOKUP($B910,'Выгр Торг'!$B:$P,P$1,0)</f>
        <v>5090</v>
      </c>
      <c r="Q910" s="42">
        <f t="shared" si="120"/>
        <v>0</v>
      </c>
      <c r="R910" s="42">
        <f t="shared" si="121"/>
        <v>100</v>
      </c>
      <c r="S910" s="85">
        <f t="shared" si="126"/>
        <v>4990</v>
      </c>
      <c r="T910" s="60" t="str">
        <f>IFERROR(VLOOKUP($B910,'Из ГУГЛа'!$B:$G,4,0)*U910+V910,VLOOKUP($B910,'Из ГУГЛа'!$B:$G,4,0))</f>
        <v/>
      </c>
      <c r="U910" s="15">
        <v>1</v>
      </c>
      <c r="V910" s="59"/>
      <c r="W910" s="74">
        <f t="shared" si="122"/>
        <v>0.38611111111111107</v>
      </c>
      <c r="X910" s="74" t="str">
        <f t="shared" si="123"/>
        <v/>
      </c>
      <c r="Y910" s="74" t="str">
        <f t="shared" si="124"/>
        <v/>
      </c>
      <c r="Z910" s="78" t="s">
        <v>2579</v>
      </c>
    </row>
    <row r="911" spans="1:26" ht="75" x14ac:dyDescent="0.25">
      <c r="A911" s="71" t="str">
        <f>INDEX('Выгр Торг'!$A:$A,MATCH($B911,'Выгр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1" s="88">
        <v>138040</v>
      </c>
      <c r="C911" s="72">
        <f>VLOOKUP($B911,'Выгр Торг'!$B:$P,C$1,0)</f>
        <v>121457</v>
      </c>
      <c r="D911" s="71" t="str">
        <f>VLOOKUP($B911,'Выгр Торг'!$B:$P,D$1,0)</f>
        <v>Боковые зеркала "АТП" в стиле Гранта (механические, бегающий RGB поворотник "мультиплазма") для ВАЗ 2110-2112, Лада Приора (В цвет, Ниагара (серебристо-серо-голубоватый, 383))</v>
      </c>
      <c r="E911" s="72" t="str">
        <f>VLOOKUP($B911,'Выгр Торг'!$B:$P,E$1,0)</f>
        <v>Y</v>
      </c>
      <c r="F911" s="72" t="str">
        <f>VLOOKUP($B911,'Выгр Торг'!$B:$P,F$1,0)</f>
        <v>1</v>
      </c>
      <c r="G911" s="36" t="s">
        <v>615</v>
      </c>
      <c r="H911" s="28">
        <v>74051</v>
      </c>
      <c r="I911" s="53">
        <f>INDEX($I:$I,MATCH($H911,$C:$C,0))</f>
        <v>600</v>
      </c>
      <c r="J911" s="5" t="s">
        <v>3410</v>
      </c>
      <c r="K911" s="56">
        <f>INDEX($K:$K,MATCH($H911,$C:$C,0))+I911</f>
        <v>3600</v>
      </c>
      <c r="L911" s="14">
        <f>VLOOKUP(K911,Наценка!$A$1:$B$8,2,1)</f>
        <v>1.4</v>
      </c>
      <c r="M911" s="56">
        <f>INDEX($M:$M,MATCH($H911,$C:$C,0))+I911*$M$2</f>
        <v>4980</v>
      </c>
      <c r="N911" s="57">
        <f t="shared" si="125"/>
        <v>4990</v>
      </c>
      <c r="O911" s="72">
        <f>VLOOKUP($B911,'Выгр Торг'!$B:$P,O$1,0)</f>
        <v>3600</v>
      </c>
      <c r="P911" s="72">
        <f>VLOOKUP($B911,'Выгр Торг'!$B:$P,P$1,0)</f>
        <v>5090</v>
      </c>
      <c r="Q911" s="42">
        <f t="shared" si="120"/>
        <v>0</v>
      </c>
      <c r="R911" s="42">
        <f t="shared" si="121"/>
        <v>100</v>
      </c>
      <c r="S911" s="85">
        <f t="shared" si="126"/>
        <v>4990</v>
      </c>
      <c r="T911" s="60" t="str">
        <f>IFERROR(VLOOKUP($B911,'Из ГУГЛа'!$B:$G,4,0)*U911+V911,VLOOKUP($B911,'Из ГУГЛа'!$B:$G,4,0))</f>
        <v/>
      </c>
      <c r="U911" s="15">
        <v>1</v>
      </c>
      <c r="V911" s="59"/>
      <c r="W911" s="74">
        <f t="shared" si="122"/>
        <v>0.38611111111111107</v>
      </c>
      <c r="X911" s="74" t="str">
        <f t="shared" si="123"/>
        <v/>
      </c>
      <c r="Y911" s="74" t="str">
        <f t="shared" si="124"/>
        <v/>
      </c>
      <c r="Z911" s="78" t="s">
        <v>2579</v>
      </c>
    </row>
    <row r="912" spans="1:26" ht="75" x14ac:dyDescent="0.25">
      <c r="A912" s="71" t="str">
        <f>INDEX('Выгр Торг'!$A:$A,MATCH($B912,'Выгр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2" s="88">
        <v>138041</v>
      </c>
      <c r="C912" s="72">
        <f>VLOOKUP($B912,'Выгр Торг'!$B:$P,C$1,0)</f>
        <v>121458</v>
      </c>
      <c r="D912" s="71" t="str">
        <f>VLOOKUP($B912,'Выгр Торг'!$B:$P,D$1,0)</f>
        <v>Боковые зеркала "АТП" в стиле Гранта (механические, бегающий RGB поворотник "мультиплазма") для ВАЗ 2110-2112, Лада Приора (В цвет, Ницца (темный сине-зеленый, 328))</v>
      </c>
      <c r="E912" s="72" t="str">
        <f>VLOOKUP($B912,'Выгр Торг'!$B:$P,E$1,0)</f>
        <v>Y</v>
      </c>
      <c r="F912" s="72" t="str">
        <f>VLOOKUP($B912,'Выгр Торг'!$B:$P,F$1,0)</f>
        <v>1</v>
      </c>
      <c r="G912" s="36" t="s">
        <v>615</v>
      </c>
      <c r="H912" s="28">
        <v>74051</v>
      </c>
      <c r="I912" s="53">
        <f>INDEX($I:$I,MATCH($H912,$C:$C,0))</f>
        <v>600</v>
      </c>
      <c r="J912" s="5" t="s">
        <v>3410</v>
      </c>
      <c r="K912" s="56">
        <f>INDEX($K:$K,MATCH($H912,$C:$C,0))+I912</f>
        <v>3600</v>
      </c>
      <c r="L912" s="14">
        <f>VLOOKUP(K912,Наценка!$A$1:$B$8,2,1)</f>
        <v>1.4</v>
      </c>
      <c r="M912" s="56">
        <f>INDEX($M:$M,MATCH($H912,$C:$C,0))+I912*$M$2</f>
        <v>4980</v>
      </c>
      <c r="N912" s="57">
        <f t="shared" si="125"/>
        <v>4990</v>
      </c>
      <c r="O912" s="72">
        <f>VLOOKUP($B912,'Выгр Торг'!$B:$P,O$1,0)</f>
        <v>3600</v>
      </c>
      <c r="P912" s="72">
        <f>VLOOKUP($B912,'Выгр Торг'!$B:$P,P$1,0)</f>
        <v>5090</v>
      </c>
      <c r="Q912" s="42">
        <f t="shared" si="120"/>
        <v>0</v>
      </c>
      <c r="R912" s="42">
        <f t="shared" si="121"/>
        <v>100</v>
      </c>
      <c r="S912" s="85">
        <f t="shared" si="126"/>
        <v>4990</v>
      </c>
      <c r="T912" s="60" t="str">
        <f>IFERROR(VLOOKUP($B912,'Из ГУГЛа'!$B:$G,4,0)*U912+V912,VLOOKUP($B912,'Из ГУГЛа'!$B:$G,4,0))</f>
        <v/>
      </c>
      <c r="U912" s="15">
        <v>1</v>
      </c>
      <c r="V912" s="59"/>
      <c r="W912" s="74">
        <f t="shared" si="122"/>
        <v>0.38611111111111107</v>
      </c>
      <c r="X912" s="74" t="str">
        <f t="shared" si="123"/>
        <v/>
      </c>
      <c r="Y912" s="74" t="str">
        <f t="shared" si="124"/>
        <v/>
      </c>
      <c r="Z912" s="78" t="s">
        <v>2579</v>
      </c>
    </row>
    <row r="913" spans="1:26" ht="75" x14ac:dyDescent="0.25">
      <c r="A913" s="71" t="str">
        <f>INDEX('Выгр Торг'!$A:$A,MATCH($B913,'Выгр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3" s="88">
        <v>138042</v>
      </c>
      <c r="C913" s="72">
        <f>VLOOKUP($B913,'Выгр Торг'!$B:$P,C$1,0)</f>
        <v>121459</v>
      </c>
      <c r="D913" s="71" t="str">
        <f>VLOOKUP($B913,'Выгр Торг'!$B:$P,D$1,0)</f>
        <v>Боковые зеркала "АТП" в стиле Гранта (механические, бегающий RGB поворотник "мультиплазма") для ВАЗ 2110-2112, Лада Приора (В цвет, Опал (серебристо-голубоватый, 419))</v>
      </c>
      <c r="E913" s="72" t="str">
        <f>VLOOKUP($B913,'Выгр Торг'!$B:$P,E$1,0)</f>
        <v>Y</v>
      </c>
      <c r="F913" s="72" t="str">
        <f>VLOOKUP($B913,'Выгр Торг'!$B:$P,F$1,0)</f>
        <v>1</v>
      </c>
      <c r="G913" s="36" t="s">
        <v>615</v>
      </c>
      <c r="H913" s="28">
        <v>74051</v>
      </c>
      <c r="I913" s="53">
        <f>INDEX($I:$I,MATCH($H913,$C:$C,0))</f>
        <v>600</v>
      </c>
      <c r="J913" s="5" t="s">
        <v>3410</v>
      </c>
      <c r="K913" s="56">
        <f>INDEX($K:$K,MATCH($H913,$C:$C,0))+I913</f>
        <v>3600</v>
      </c>
      <c r="L913" s="14">
        <f>VLOOKUP(K913,Наценка!$A$1:$B$8,2,1)</f>
        <v>1.4</v>
      </c>
      <c r="M913" s="56">
        <f>INDEX($M:$M,MATCH($H913,$C:$C,0))+I913*$M$2</f>
        <v>4980</v>
      </c>
      <c r="N913" s="57">
        <f t="shared" si="125"/>
        <v>4990</v>
      </c>
      <c r="O913" s="72">
        <f>VLOOKUP($B913,'Выгр Торг'!$B:$P,O$1,0)</f>
        <v>3600</v>
      </c>
      <c r="P913" s="72">
        <f>VLOOKUP($B913,'Выгр Торг'!$B:$P,P$1,0)</f>
        <v>5090</v>
      </c>
      <c r="Q913" s="42">
        <f t="shared" si="120"/>
        <v>0</v>
      </c>
      <c r="R913" s="42">
        <f t="shared" si="121"/>
        <v>100</v>
      </c>
      <c r="S913" s="85">
        <f t="shared" si="126"/>
        <v>4990</v>
      </c>
      <c r="T913" s="60" t="str">
        <f>IFERROR(VLOOKUP($B913,'Из ГУГЛа'!$B:$G,4,0)*U913+V913,VLOOKUP($B913,'Из ГУГЛа'!$B:$G,4,0))</f>
        <v/>
      </c>
      <c r="U913" s="15">
        <v>1</v>
      </c>
      <c r="V913" s="59"/>
      <c r="W913" s="74">
        <f t="shared" si="122"/>
        <v>0.38611111111111107</v>
      </c>
      <c r="X913" s="74" t="str">
        <f t="shared" si="123"/>
        <v/>
      </c>
      <c r="Y913" s="74" t="str">
        <f t="shared" si="124"/>
        <v/>
      </c>
      <c r="Z913" s="78" t="s">
        <v>2579</v>
      </c>
    </row>
    <row r="914" spans="1:26" ht="75" x14ac:dyDescent="0.25">
      <c r="A914" s="71" t="str">
        <f>INDEX('Выгр Торг'!$A:$A,MATCH($B914,'Выгр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4" s="88">
        <v>138043</v>
      </c>
      <c r="C914" s="72">
        <f>VLOOKUP($B914,'Выгр Торг'!$B:$P,C$1,0)</f>
        <v>121460</v>
      </c>
      <c r="D914" s="71" t="str">
        <f>VLOOKUP($B914,'Выгр Торг'!$B:$P,D$1,0)</f>
        <v>Боковые зеркала "АТП" в стиле Гранта (механические, бегающий RGB поворотник "мультиплазма") для ВАЗ 2110-2112, Лада Приора (В цвет, Пантера (черная база, 672))</v>
      </c>
      <c r="E914" s="72" t="str">
        <f>VLOOKUP($B914,'Выгр Торг'!$B:$P,E$1,0)</f>
        <v>Y</v>
      </c>
      <c r="F914" s="72" t="str">
        <f>VLOOKUP($B914,'Выгр Торг'!$B:$P,F$1,0)</f>
        <v>1</v>
      </c>
      <c r="G914" s="36" t="s">
        <v>615</v>
      </c>
      <c r="H914" s="28">
        <v>74051</v>
      </c>
      <c r="I914" s="53">
        <f>INDEX($I:$I,MATCH($H914,$C:$C,0))</f>
        <v>600</v>
      </c>
      <c r="J914" s="5" t="s">
        <v>3410</v>
      </c>
      <c r="K914" s="56">
        <f>INDEX($K:$K,MATCH($H914,$C:$C,0))+I914</f>
        <v>3600</v>
      </c>
      <c r="L914" s="14">
        <f>VLOOKUP(K914,Наценка!$A$1:$B$8,2,1)</f>
        <v>1.4</v>
      </c>
      <c r="M914" s="56">
        <f>INDEX($M:$M,MATCH($H914,$C:$C,0))+I914*$M$2</f>
        <v>4980</v>
      </c>
      <c r="N914" s="57">
        <f t="shared" si="125"/>
        <v>4990</v>
      </c>
      <c r="O914" s="72">
        <f>VLOOKUP($B914,'Выгр Торг'!$B:$P,O$1,0)</f>
        <v>3600</v>
      </c>
      <c r="P914" s="72">
        <f>VLOOKUP($B914,'Выгр Торг'!$B:$P,P$1,0)</f>
        <v>5090</v>
      </c>
      <c r="Q914" s="42">
        <f t="shared" si="120"/>
        <v>0</v>
      </c>
      <c r="R914" s="42">
        <f t="shared" si="121"/>
        <v>100</v>
      </c>
      <c r="S914" s="85">
        <f t="shared" si="126"/>
        <v>4990</v>
      </c>
      <c r="T914" s="60" t="str">
        <f>IFERROR(VLOOKUP($B914,'Из ГУГЛа'!$B:$G,4,0)*U914+V914,VLOOKUP($B914,'Из ГУГЛа'!$B:$G,4,0))</f>
        <v/>
      </c>
      <c r="U914" s="15">
        <v>1</v>
      </c>
      <c r="V914" s="59"/>
      <c r="W914" s="74">
        <f t="shared" si="122"/>
        <v>0.38611111111111107</v>
      </c>
      <c r="X914" s="74" t="str">
        <f t="shared" si="123"/>
        <v/>
      </c>
      <c r="Y914" s="74" t="str">
        <f t="shared" si="124"/>
        <v/>
      </c>
      <c r="Z914" s="78" t="s">
        <v>2579</v>
      </c>
    </row>
    <row r="915" spans="1:26" ht="75" x14ac:dyDescent="0.25">
      <c r="A915" s="71" t="str">
        <f>INDEX('Выгр Торг'!$A:$A,MATCH($B915,'Выгр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5" s="88">
        <v>138044</v>
      </c>
      <c r="C915" s="72">
        <f>VLOOKUP($B915,'Выгр Торг'!$B:$P,C$1,0)</f>
        <v>121461</v>
      </c>
      <c r="D915" s="71" t="str">
        <f>VLOOKUP($B915,'Выгр Торг'!$B:$P,D$1,0)</f>
        <v>Боковые зеркала "АТП" в стиле Гранта (механические, бегающий RGB поворотник "мультиплазма") для ВАЗ 2110-2112, Лада Приора (В цвет, Папирус (серебристо-серо-зеленоватый, 387))</v>
      </c>
      <c r="E915" s="72" t="str">
        <f>VLOOKUP($B915,'Выгр Торг'!$B:$P,E$1,0)</f>
        <v>Y</v>
      </c>
      <c r="F915" s="72" t="str">
        <f>VLOOKUP($B915,'Выгр Торг'!$B:$P,F$1,0)</f>
        <v>1</v>
      </c>
      <c r="G915" s="36" t="s">
        <v>615</v>
      </c>
      <c r="H915" s="28">
        <v>74051</v>
      </c>
      <c r="I915" s="53">
        <f>INDEX($I:$I,MATCH($H915,$C:$C,0))</f>
        <v>600</v>
      </c>
      <c r="J915" s="5" t="s">
        <v>3410</v>
      </c>
      <c r="K915" s="56">
        <f>INDEX($K:$K,MATCH($H915,$C:$C,0))+I915</f>
        <v>3600</v>
      </c>
      <c r="L915" s="14">
        <f>VLOOKUP(K915,Наценка!$A$1:$B$8,2,1)</f>
        <v>1.4</v>
      </c>
      <c r="M915" s="56">
        <f>INDEX($M:$M,MATCH($H915,$C:$C,0))+I915*$M$2</f>
        <v>4980</v>
      </c>
      <c r="N915" s="57">
        <f t="shared" si="125"/>
        <v>4990</v>
      </c>
      <c r="O915" s="72">
        <f>VLOOKUP($B915,'Выгр Торг'!$B:$P,O$1,0)</f>
        <v>3600</v>
      </c>
      <c r="P915" s="72">
        <f>VLOOKUP($B915,'Выгр Торг'!$B:$P,P$1,0)</f>
        <v>5090</v>
      </c>
      <c r="Q915" s="42">
        <f t="shared" si="120"/>
        <v>0</v>
      </c>
      <c r="R915" s="42">
        <f t="shared" si="121"/>
        <v>100</v>
      </c>
      <c r="S915" s="85">
        <f t="shared" si="126"/>
        <v>4990</v>
      </c>
      <c r="T915" s="60" t="str">
        <f>IFERROR(VLOOKUP($B915,'Из ГУГЛа'!$B:$G,4,0)*U915+V915,VLOOKUP($B915,'Из ГУГЛа'!$B:$G,4,0))</f>
        <v/>
      </c>
      <c r="U915" s="15">
        <v>1</v>
      </c>
      <c r="V915" s="59"/>
      <c r="W915" s="74">
        <f t="shared" si="122"/>
        <v>0.38611111111111107</v>
      </c>
      <c r="X915" s="74" t="str">
        <f t="shared" si="123"/>
        <v/>
      </c>
      <c r="Y915" s="74" t="str">
        <f t="shared" si="124"/>
        <v/>
      </c>
      <c r="Z915" s="78" t="s">
        <v>2579</v>
      </c>
    </row>
    <row r="916" spans="1:26" ht="75" x14ac:dyDescent="0.25">
      <c r="A916" s="71" t="str">
        <f>INDEX('Выгр Торг'!$A:$A,MATCH($B916,'Выгр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6" s="88">
        <v>138045</v>
      </c>
      <c r="C916" s="72">
        <f>VLOOKUP($B916,'Выгр Торг'!$B:$P,C$1,0)</f>
        <v>121462</v>
      </c>
      <c r="D916" s="71" t="str">
        <f>VLOOKUP($B916,'Выгр Торг'!$B:$P,D$1,0)</f>
        <v>Боковые зеркала "АТП" в стиле Гранта (механические, бегающий RGB поворотник "мультиплазма") для ВАЗ 2110-2112, Лада Приора (В цвет, Персей (темно-синий, 429))</v>
      </c>
      <c r="E916" s="72" t="str">
        <f>VLOOKUP($B916,'Выгр Торг'!$B:$P,E$1,0)</f>
        <v>Y</v>
      </c>
      <c r="F916" s="72" t="str">
        <f>VLOOKUP($B916,'Выгр Торг'!$B:$P,F$1,0)</f>
        <v>1</v>
      </c>
      <c r="G916" s="36" t="s">
        <v>615</v>
      </c>
      <c r="H916" s="28">
        <v>74051</v>
      </c>
      <c r="I916" s="53">
        <f>INDEX($I:$I,MATCH($H916,$C:$C,0))</f>
        <v>600</v>
      </c>
      <c r="J916" s="5" t="s">
        <v>3410</v>
      </c>
      <c r="K916" s="56">
        <f>INDEX($K:$K,MATCH($H916,$C:$C,0))+I916</f>
        <v>3600</v>
      </c>
      <c r="L916" s="14">
        <f>VLOOKUP(K916,Наценка!$A$1:$B$8,2,1)</f>
        <v>1.4</v>
      </c>
      <c r="M916" s="56">
        <f>INDEX($M:$M,MATCH($H916,$C:$C,0))+I916*$M$2</f>
        <v>4980</v>
      </c>
      <c r="N916" s="57">
        <f t="shared" si="125"/>
        <v>4990</v>
      </c>
      <c r="O916" s="72">
        <f>VLOOKUP($B916,'Выгр Торг'!$B:$P,O$1,0)</f>
        <v>3600</v>
      </c>
      <c r="P916" s="72">
        <f>VLOOKUP($B916,'Выгр Торг'!$B:$P,P$1,0)</f>
        <v>5090</v>
      </c>
      <c r="Q916" s="42">
        <f t="shared" si="120"/>
        <v>0</v>
      </c>
      <c r="R916" s="42">
        <f t="shared" si="121"/>
        <v>100</v>
      </c>
      <c r="S916" s="85">
        <f t="shared" si="126"/>
        <v>4990</v>
      </c>
      <c r="T916" s="60" t="str">
        <f>IFERROR(VLOOKUP($B916,'Из ГУГЛа'!$B:$G,4,0)*U916+V916,VLOOKUP($B916,'Из ГУГЛа'!$B:$G,4,0))</f>
        <v/>
      </c>
      <c r="U916" s="15">
        <v>1</v>
      </c>
      <c r="V916" s="59"/>
      <c r="W916" s="74">
        <f t="shared" si="122"/>
        <v>0.38611111111111107</v>
      </c>
      <c r="X916" s="74" t="str">
        <f t="shared" si="123"/>
        <v/>
      </c>
      <c r="Y916" s="74" t="str">
        <f t="shared" si="124"/>
        <v/>
      </c>
      <c r="Z916" s="78" t="s">
        <v>2579</v>
      </c>
    </row>
    <row r="917" spans="1:26" ht="75" x14ac:dyDescent="0.25">
      <c r="A917" s="71" t="str">
        <f>INDEX('Выгр Торг'!$A:$A,MATCH($B917,'Выгр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7" s="88">
        <v>138046</v>
      </c>
      <c r="C917" s="72">
        <f>VLOOKUP($B917,'Выгр Торг'!$B:$P,C$1,0)</f>
        <v>121463</v>
      </c>
      <c r="D917" s="71" t="str">
        <f>VLOOKUP($B917,'Выгр Торг'!$B:$P,D$1,0)</f>
        <v>Боковые зеркала "АТП" в стиле Гранта (механические, бегающий RGB поворотник "мультиплазма") для ВАЗ 2110-2112, Лада Приора (В цвет, Пламя (темно-красный, 193))</v>
      </c>
      <c r="E917" s="72" t="str">
        <f>VLOOKUP($B917,'Выгр Торг'!$B:$P,E$1,0)</f>
        <v>Y</v>
      </c>
      <c r="F917" s="72" t="str">
        <f>VLOOKUP($B917,'Выгр Торг'!$B:$P,F$1,0)</f>
        <v>1</v>
      </c>
      <c r="G917" s="36" t="s">
        <v>615</v>
      </c>
      <c r="H917" s="28">
        <v>74051</v>
      </c>
      <c r="I917" s="53">
        <f>INDEX($I:$I,MATCH($H917,$C:$C,0))</f>
        <v>600</v>
      </c>
      <c r="J917" s="5" t="s">
        <v>3410</v>
      </c>
      <c r="K917" s="56">
        <f>INDEX($K:$K,MATCH($H917,$C:$C,0))+I917</f>
        <v>3600</v>
      </c>
      <c r="L917" s="14">
        <f>VLOOKUP(K917,Наценка!$A$1:$B$8,2,1)</f>
        <v>1.4</v>
      </c>
      <c r="M917" s="56">
        <f>INDEX($M:$M,MATCH($H917,$C:$C,0))+I917*$M$2</f>
        <v>4980</v>
      </c>
      <c r="N917" s="57">
        <f t="shared" si="125"/>
        <v>4990</v>
      </c>
      <c r="O917" s="72">
        <f>VLOOKUP($B917,'Выгр Торг'!$B:$P,O$1,0)</f>
        <v>3600</v>
      </c>
      <c r="P917" s="72">
        <f>VLOOKUP($B917,'Выгр Торг'!$B:$P,P$1,0)</f>
        <v>5090</v>
      </c>
      <c r="Q917" s="42">
        <f t="shared" si="120"/>
        <v>0</v>
      </c>
      <c r="R917" s="42">
        <f t="shared" si="121"/>
        <v>100</v>
      </c>
      <c r="S917" s="85">
        <f t="shared" si="126"/>
        <v>4990</v>
      </c>
      <c r="T917" s="60" t="str">
        <f>IFERROR(VLOOKUP($B917,'Из ГУГЛа'!$B:$G,4,0)*U917+V917,VLOOKUP($B917,'Из ГУГЛа'!$B:$G,4,0))</f>
        <v/>
      </c>
      <c r="U917" s="15">
        <v>1</v>
      </c>
      <c r="V917" s="59"/>
      <c r="W917" s="74">
        <f t="shared" si="122"/>
        <v>0.38611111111111107</v>
      </c>
      <c r="X917" s="74" t="str">
        <f t="shared" si="123"/>
        <v/>
      </c>
      <c r="Y917" s="74" t="str">
        <f t="shared" si="124"/>
        <v/>
      </c>
      <c r="Z917" s="78" t="s">
        <v>2579</v>
      </c>
    </row>
    <row r="918" spans="1:26" ht="75" x14ac:dyDescent="0.25">
      <c r="A918" s="71" t="str">
        <f>INDEX('Выгр Торг'!$A:$A,MATCH($B918,'Выгр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8" s="88">
        <v>138047</v>
      </c>
      <c r="C918" s="72">
        <f>VLOOKUP($B918,'Выгр Торг'!$B:$P,C$1,0)</f>
        <v>121464</v>
      </c>
      <c r="D918" s="71" t="str">
        <f>VLOOKUP($B918,'Выгр Торг'!$B:$P,D$1,0)</f>
        <v>Боковые зеркала "АТП" в стиле Гранта (механические, бегающий RGB поворотник "мультиплазма") для ВАЗ 2110-2112, Лада Приора (В цвет, Полюс мира (серо-коричневый, 615))</v>
      </c>
      <c r="E918" s="72" t="str">
        <f>VLOOKUP($B918,'Выгр Торг'!$B:$P,E$1,0)</f>
        <v>Y</v>
      </c>
      <c r="F918" s="72" t="str">
        <f>VLOOKUP($B918,'Выгр Торг'!$B:$P,F$1,0)</f>
        <v>1</v>
      </c>
      <c r="G918" s="36" t="s">
        <v>615</v>
      </c>
      <c r="H918" s="28">
        <v>74051</v>
      </c>
      <c r="I918" s="53">
        <f>INDEX($I:$I,MATCH($H918,$C:$C,0))</f>
        <v>600</v>
      </c>
      <c r="J918" s="5" t="s">
        <v>3410</v>
      </c>
      <c r="K918" s="56">
        <f>INDEX($K:$K,MATCH($H918,$C:$C,0))+I918</f>
        <v>3600</v>
      </c>
      <c r="L918" s="14">
        <f>VLOOKUP(K918,Наценка!$A$1:$B$8,2,1)</f>
        <v>1.4</v>
      </c>
      <c r="M918" s="56">
        <f>INDEX($M:$M,MATCH($H918,$C:$C,0))+I918*$M$2</f>
        <v>4980</v>
      </c>
      <c r="N918" s="57">
        <f t="shared" si="125"/>
        <v>4990</v>
      </c>
      <c r="O918" s="72">
        <f>VLOOKUP($B918,'Выгр Торг'!$B:$P,O$1,0)</f>
        <v>3600</v>
      </c>
      <c r="P918" s="72">
        <f>VLOOKUP($B918,'Выгр Торг'!$B:$P,P$1,0)</f>
        <v>5090</v>
      </c>
      <c r="Q918" s="42">
        <f t="shared" si="120"/>
        <v>0</v>
      </c>
      <c r="R918" s="42">
        <f t="shared" si="121"/>
        <v>100</v>
      </c>
      <c r="S918" s="85">
        <f t="shared" si="126"/>
        <v>4990</v>
      </c>
      <c r="T918" s="60" t="str">
        <f>IFERROR(VLOOKUP($B918,'Из ГУГЛа'!$B:$G,4,0)*U918+V918,VLOOKUP($B918,'Из ГУГЛа'!$B:$G,4,0))</f>
        <v/>
      </c>
      <c r="U918" s="15">
        <v>1</v>
      </c>
      <c r="V918" s="59"/>
      <c r="W918" s="74">
        <f t="shared" si="122"/>
        <v>0.38611111111111107</v>
      </c>
      <c r="X918" s="74" t="str">
        <f t="shared" si="123"/>
        <v/>
      </c>
      <c r="Y918" s="74" t="str">
        <f t="shared" si="124"/>
        <v/>
      </c>
      <c r="Z918" s="78" t="s">
        <v>2579</v>
      </c>
    </row>
    <row r="919" spans="1:26" ht="75" x14ac:dyDescent="0.25">
      <c r="A919" s="71" t="str">
        <f>INDEX('Выгр Торг'!$A:$A,MATCH($B919,'Выгр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19" s="88">
        <v>138048</v>
      </c>
      <c r="C919" s="72">
        <f>VLOOKUP($B919,'Выгр Торг'!$B:$P,C$1,0)</f>
        <v>121465</v>
      </c>
      <c r="D919" s="71" t="str">
        <f>VLOOKUP($B919,'Выгр Торг'!$B:$P,D$1,0)</f>
        <v>Боковые зеркала "АТП" в стиле Гранта (механические, бегающий RGB поворотник "мультиплазма") для ВАЗ 2110-2112, Лада Приора (В цвет, Портвейн (темно-вишневый металлик, 192))</v>
      </c>
      <c r="E919" s="72" t="str">
        <f>VLOOKUP($B919,'Выгр Торг'!$B:$P,E$1,0)</f>
        <v>Y</v>
      </c>
      <c r="F919" s="72" t="str">
        <f>VLOOKUP($B919,'Выгр Торг'!$B:$P,F$1,0)</f>
        <v>1</v>
      </c>
      <c r="G919" s="36" t="s">
        <v>615</v>
      </c>
      <c r="H919" s="28">
        <v>74051</v>
      </c>
      <c r="I919" s="53">
        <f>INDEX($I:$I,MATCH($H919,$C:$C,0))</f>
        <v>600</v>
      </c>
      <c r="J919" s="5" t="s">
        <v>3410</v>
      </c>
      <c r="K919" s="56">
        <f>INDEX($K:$K,MATCH($H919,$C:$C,0))+I919</f>
        <v>3600</v>
      </c>
      <c r="L919" s="14">
        <f>VLOOKUP(K919,Наценка!$A$1:$B$8,2,1)</f>
        <v>1.4</v>
      </c>
      <c r="M919" s="56">
        <f>INDEX($M:$M,MATCH($H919,$C:$C,0))+I919*$M$2</f>
        <v>4980</v>
      </c>
      <c r="N919" s="57">
        <f t="shared" si="125"/>
        <v>4990</v>
      </c>
      <c r="O919" s="72">
        <f>VLOOKUP($B919,'Выгр Торг'!$B:$P,O$1,0)</f>
        <v>3600</v>
      </c>
      <c r="P919" s="72">
        <f>VLOOKUP($B919,'Выгр Торг'!$B:$P,P$1,0)</f>
        <v>5090</v>
      </c>
      <c r="Q919" s="42">
        <f t="shared" si="120"/>
        <v>0</v>
      </c>
      <c r="R919" s="42">
        <f t="shared" si="121"/>
        <v>100</v>
      </c>
      <c r="S919" s="85">
        <f t="shared" si="126"/>
        <v>4990</v>
      </c>
      <c r="T919" s="60" t="str">
        <f>IFERROR(VLOOKUP($B919,'Из ГУГЛа'!$B:$G,4,0)*U919+V919,VLOOKUP($B919,'Из ГУГЛа'!$B:$G,4,0))</f>
        <v/>
      </c>
      <c r="U919" s="15">
        <v>1</v>
      </c>
      <c r="V919" s="59"/>
      <c r="W919" s="74">
        <f t="shared" si="122"/>
        <v>0.38611111111111107</v>
      </c>
      <c r="X919" s="74" t="str">
        <f t="shared" si="123"/>
        <v/>
      </c>
      <c r="Y919" s="74" t="str">
        <f t="shared" si="124"/>
        <v/>
      </c>
      <c r="Z919" s="78" t="s">
        <v>2579</v>
      </c>
    </row>
    <row r="920" spans="1:26" ht="75" x14ac:dyDescent="0.25">
      <c r="A920" s="71" t="str">
        <f>INDEX('Выгр Торг'!$A:$A,MATCH($B920,'Выгр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0" s="88">
        <v>138049</v>
      </c>
      <c r="C920" s="72">
        <f>VLOOKUP($B920,'Выгр Торг'!$B:$P,C$1,0)</f>
        <v>121466</v>
      </c>
      <c r="D920" s="71" t="str">
        <f>VLOOKUP($B920,'Выгр Торг'!$B:$P,D$1,0)</f>
        <v>Боковые зеркала "АТП" в стиле Гранта (механические, бегающий RGB поворотник "мультиплазма") для ВАЗ 2110-2112, Лада Приора (В цвет, Приз (серебристо-бежевый, 276))</v>
      </c>
      <c r="E920" s="72" t="str">
        <f>VLOOKUP($B920,'Выгр Торг'!$B:$P,E$1,0)</f>
        <v>Y</v>
      </c>
      <c r="F920" s="72" t="str">
        <f>VLOOKUP($B920,'Выгр Торг'!$B:$P,F$1,0)</f>
        <v>1</v>
      </c>
      <c r="G920" s="36" t="s">
        <v>615</v>
      </c>
      <c r="H920" s="28">
        <v>74051</v>
      </c>
      <c r="I920" s="53">
        <f>INDEX($I:$I,MATCH($H920,$C:$C,0))</f>
        <v>600</v>
      </c>
      <c r="J920" s="5" t="s">
        <v>3410</v>
      </c>
      <c r="K920" s="56">
        <f>INDEX($K:$K,MATCH($H920,$C:$C,0))+I920</f>
        <v>3600</v>
      </c>
      <c r="L920" s="14">
        <f>VLOOKUP(K920,Наценка!$A$1:$B$8,2,1)</f>
        <v>1.4</v>
      </c>
      <c r="M920" s="56">
        <f>INDEX($M:$M,MATCH($H920,$C:$C,0))+I920*$M$2</f>
        <v>4980</v>
      </c>
      <c r="N920" s="57">
        <f t="shared" si="125"/>
        <v>4990</v>
      </c>
      <c r="O920" s="72">
        <f>VLOOKUP($B920,'Выгр Торг'!$B:$P,O$1,0)</f>
        <v>3600</v>
      </c>
      <c r="P920" s="72">
        <f>VLOOKUP($B920,'Выгр Торг'!$B:$P,P$1,0)</f>
        <v>5090</v>
      </c>
      <c r="Q920" s="42">
        <f t="shared" si="120"/>
        <v>0</v>
      </c>
      <c r="R920" s="42">
        <f t="shared" si="121"/>
        <v>100</v>
      </c>
      <c r="S920" s="85">
        <f t="shared" si="126"/>
        <v>4990</v>
      </c>
      <c r="T920" s="60" t="str">
        <f>IFERROR(VLOOKUP($B920,'Из ГУГЛа'!$B:$G,4,0)*U920+V920,VLOOKUP($B920,'Из ГУГЛа'!$B:$G,4,0))</f>
        <v/>
      </c>
      <c r="U920" s="15">
        <v>1</v>
      </c>
      <c r="V920" s="59"/>
      <c r="W920" s="74">
        <f t="shared" si="122"/>
        <v>0.38611111111111107</v>
      </c>
      <c r="X920" s="74" t="str">
        <f t="shared" si="123"/>
        <v/>
      </c>
      <c r="Y920" s="74" t="str">
        <f t="shared" si="124"/>
        <v/>
      </c>
      <c r="Z920" s="78" t="s">
        <v>2579</v>
      </c>
    </row>
    <row r="921" spans="1:26" ht="75" x14ac:dyDescent="0.25">
      <c r="A921" s="71" t="str">
        <f>INDEX('Выгр Торг'!$A:$A,MATCH($B921,'Выгр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1" s="88">
        <v>138050</v>
      </c>
      <c r="C921" s="72">
        <f>VLOOKUP($B921,'Выгр Торг'!$B:$P,C$1,0)</f>
        <v>121467</v>
      </c>
      <c r="D921" s="71" t="str">
        <f>VLOOKUP($B921,'Выгр Торг'!$B:$P,D$1,0)</f>
        <v>Боковые зеркала "АТП" в стиле Гранта (механические, бегающий RGB поворотник "мультиплазма") для ВАЗ 2110-2112, Лада Приора (В цвет, Рапсодия (серебристо-ярко-синий, 448))</v>
      </c>
      <c r="E921" s="72" t="str">
        <f>VLOOKUP($B921,'Выгр Торг'!$B:$P,E$1,0)</f>
        <v>Y</v>
      </c>
      <c r="F921" s="72" t="str">
        <f>VLOOKUP($B921,'Выгр Торг'!$B:$P,F$1,0)</f>
        <v>1</v>
      </c>
      <c r="G921" s="36" t="s">
        <v>615</v>
      </c>
      <c r="H921" s="28">
        <v>74051</v>
      </c>
      <c r="I921" s="53">
        <f>INDEX($I:$I,MATCH($H921,$C:$C,0))</f>
        <v>600</v>
      </c>
      <c r="J921" s="5" t="s">
        <v>3410</v>
      </c>
      <c r="K921" s="56">
        <f>INDEX($K:$K,MATCH($H921,$C:$C,0))+I921</f>
        <v>3600</v>
      </c>
      <c r="L921" s="14">
        <f>VLOOKUP(K921,Наценка!$A$1:$B$8,2,1)</f>
        <v>1.4</v>
      </c>
      <c r="M921" s="56">
        <f>INDEX($M:$M,MATCH($H921,$C:$C,0))+I921*$M$2</f>
        <v>4980</v>
      </c>
      <c r="N921" s="57">
        <f t="shared" si="125"/>
        <v>4990</v>
      </c>
      <c r="O921" s="72">
        <f>VLOOKUP($B921,'Выгр Торг'!$B:$P,O$1,0)</f>
        <v>3600</v>
      </c>
      <c r="P921" s="72">
        <f>VLOOKUP($B921,'Выгр Торг'!$B:$P,P$1,0)</f>
        <v>5090</v>
      </c>
      <c r="Q921" s="42">
        <f t="shared" si="120"/>
        <v>0</v>
      </c>
      <c r="R921" s="42">
        <f t="shared" si="121"/>
        <v>100</v>
      </c>
      <c r="S921" s="85">
        <f t="shared" si="126"/>
        <v>4990</v>
      </c>
      <c r="T921" s="60" t="str">
        <f>IFERROR(VLOOKUP($B921,'Из ГУГЛа'!$B:$G,4,0)*U921+V921,VLOOKUP($B921,'Из ГУГЛа'!$B:$G,4,0))</f>
        <v/>
      </c>
      <c r="U921" s="15">
        <v>1</v>
      </c>
      <c r="V921" s="59"/>
      <c r="W921" s="74">
        <f t="shared" si="122"/>
        <v>0.38611111111111107</v>
      </c>
      <c r="X921" s="74" t="str">
        <f t="shared" si="123"/>
        <v/>
      </c>
      <c r="Y921" s="74" t="str">
        <f t="shared" si="124"/>
        <v/>
      </c>
      <c r="Z921" s="78" t="s">
        <v>2579</v>
      </c>
    </row>
    <row r="922" spans="1:26" ht="75" x14ac:dyDescent="0.25">
      <c r="A922" s="71" t="str">
        <f>INDEX('Выгр Торг'!$A:$A,MATCH($B922,'Выгр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2" s="88">
        <v>138051</v>
      </c>
      <c r="C922" s="72">
        <f>VLOOKUP($B922,'Выгр Торг'!$B:$P,C$1,0)</f>
        <v>121468</v>
      </c>
      <c r="D922" s="71" t="str">
        <f>VLOOKUP($B922,'Выгр Торг'!$B:$P,D$1,0)</f>
        <v>Боковые зеркала "АТП" в стиле Гранта (механические, бегающий RGB поворотник "мультиплазма") для ВАЗ 2110-2112, Лада Приора (В цвет, Робин гуд (черный с изумрудно-зеленым отливом, 391))</v>
      </c>
      <c r="E922" s="72" t="str">
        <f>VLOOKUP($B922,'Выгр Торг'!$B:$P,E$1,0)</f>
        <v>Y</v>
      </c>
      <c r="F922" s="72" t="str">
        <f>VLOOKUP($B922,'Выгр Торг'!$B:$P,F$1,0)</f>
        <v>1</v>
      </c>
      <c r="G922" s="36" t="s">
        <v>615</v>
      </c>
      <c r="H922" s="28">
        <v>74051</v>
      </c>
      <c r="I922" s="53">
        <f>INDEX($I:$I,MATCH($H922,$C:$C,0))</f>
        <v>600</v>
      </c>
      <c r="J922" s="5" t="s">
        <v>3410</v>
      </c>
      <c r="K922" s="56">
        <f>INDEX($K:$K,MATCH($H922,$C:$C,0))+I922</f>
        <v>3600</v>
      </c>
      <c r="L922" s="14">
        <f>VLOOKUP(K922,Наценка!$A$1:$B$8,2,1)</f>
        <v>1.4</v>
      </c>
      <c r="M922" s="56">
        <f>INDEX($M:$M,MATCH($H922,$C:$C,0))+I922*$M$2</f>
        <v>4980</v>
      </c>
      <c r="N922" s="57">
        <f t="shared" si="125"/>
        <v>4990</v>
      </c>
      <c r="O922" s="72">
        <f>VLOOKUP($B922,'Выгр Торг'!$B:$P,O$1,0)</f>
        <v>3600</v>
      </c>
      <c r="P922" s="72">
        <f>VLOOKUP($B922,'Выгр Торг'!$B:$P,P$1,0)</f>
        <v>5090</v>
      </c>
      <c r="Q922" s="42">
        <f t="shared" si="120"/>
        <v>0</v>
      </c>
      <c r="R922" s="42">
        <f t="shared" si="121"/>
        <v>100</v>
      </c>
      <c r="S922" s="85">
        <f t="shared" si="126"/>
        <v>4990</v>
      </c>
      <c r="T922" s="60" t="str">
        <f>IFERROR(VLOOKUP($B922,'Из ГУГЛа'!$B:$G,4,0)*U922+V922,VLOOKUP($B922,'Из ГУГЛа'!$B:$G,4,0))</f>
        <v/>
      </c>
      <c r="U922" s="15">
        <v>1</v>
      </c>
      <c r="V922" s="59"/>
      <c r="W922" s="74">
        <f t="shared" si="122"/>
        <v>0.38611111111111107</v>
      </c>
      <c r="X922" s="74" t="str">
        <f t="shared" si="123"/>
        <v/>
      </c>
      <c r="Y922" s="74" t="str">
        <f t="shared" si="124"/>
        <v/>
      </c>
      <c r="Z922" s="78" t="s">
        <v>2579</v>
      </c>
    </row>
    <row r="923" spans="1:26" ht="75" x14ac:dyDescent="0.25">
      <c r="A923" s="71" t="str">
        <f>INDEX('Выгр Торг'!$A:$A,MATCH($B923,'Выгр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3" s="88">
        <v>138052</v>
      </c>
      <c r="C923" s="72">
        <f>VLOOKUP($B923,'Выгр Торг'!$B:$P,C$1,0)</f>
        <v>121469</v>
      </c>
      <c r="D923" s="71" t="str">
        <f>VLOOKUP($B923,'Выгр Торг'!$B:$P,D$1,0)</f>
        <v>Боковые зеркала "АТП" в стиле Гранта (механические, бегающий RGB поворотник "мультиплазма") для ВАЗ 2110-2112, Лада Приора (В цвет, Снежная королева (серебристый, 690))</v>
      </c>
      <c r="E923" s="72" t="str">
        <f>VLOOKUP($B923,'Выгр Торг'!$B:$P,E$1,0)</f>
        <v>Y</v>
      </c>
      <c r="F923" s="72" t="str">
        <f>VLOOKUP($B923,'Выгр Торг'!$B:$P,F$1,0)</f>
        <v>1</v>
      </c>
      <c r="G923" s="36" t="s">
        <v>615</v>
      </c>
      <c r="H923" s="28">
        <v>74051</v>
      </c>
      <c r="I923" s="53">
        <f>INDEX($I:$I,MATCH($H923,$C:$C,0))</f>
        <v>600</v>
      </c>
      <c r="J923" s="5" t="s">
        <v>3410</v>
      </c>
      <c r="K923" s="56">
        <f>INDEX($K:$K,MATCH($H923,$C:$C,0))+I923</f>
        <v>3600</v>
      </c>
      <c r="L923" s="14">
        <f>VLOOKUP(K923,Наценка!$A$1:$B$8,2,1)</f>
        <v>1.4</v>
      </c>
      <c r="M923" s="56">
        <f>INDEX($M:$M,MATCH($H923,$C:$C,0))+I923*$M$2</f>
        <v>4980</v>
      </c>
      <c r="N923" s="57">
        <f t="shared" si="125"/>
        <v>4990</v>
      </c>
      <c r="O923" s="72">
        <f>VLOOKUP($B923,'Выгр Торг'!$B:$P,O$1,0)</f>
        <v>3600</v>
      </c>
      <c r="P923" s="72">
        <f>VLOOKUP($B923,'Выгр Торг'!$B:$P,P$1,0)</f>
        <v>5090</v>
      </c>
      <c r="Q923" s="42">
        <f t="shared" si="120"/>
        <v>0</v>
      </c>
      <c r="R923" s="42">
        <f t="shared" si="121"/>
        <v>100</v>
      </c>
      <c r="S923" s="85">
        <f t="shared" si="126"/>
        <v>4990</v>
      </c>
      <c r="T923" s="60" t="str">
        <f>IFERROR(VLOOKUP($B923,'Из ГУГЛа'!$B:$G,4,0)*U923+V923,VLOOKUP($B923,'Из ГУГЛа'!$B:$G,4,0))</f>
        <v/>
      </c>
      <c r="U923" s="15">
        <v>1</v>
      </c>
      <c r="V923" s="59"/>
      <c r="W923" s="74">
        <f t="shared" si="122"/>
        <v>0.38611111111111107</v>
      </c>
      <c r="X923" s="74" t="str">
        <f t="shared" si="123"/>
        <v/>
      </c>
      <c r="Y923" s="74" t="str">
        <f t="shared" si="124"/>
        <v/>
      </c>
      <c r="Z923" s="78" t="s">
        <v>2579</v>
      </c>
    </row>
    <row r="924" spans="1:26" ht="75" x14ac:dyDescent="0.25">
      <c r="A924" s="71" t="str">
        <f>INDEX('Выгр Торг'!$A:$A,MATCH($B924,'Выгр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4" s="88">
        <v>138053</v>
      </c>
      <c r="C924" s="72">
        <f>VLOOKUP($B924,'Выгр Торг'!$B:$P,C$1,0)</f>
        <v>121470</v>
      </c>
      <c r="D924" s="71" t="str">
        <f>VLOOKUP($B924,'Выгр Торг'!$B:$P,D$1,0)</f>
        <v>Боковые зеркала "АТП" в стиле Гранта (механические, бегающий RGB поворотник "мультиплазма") для ВАЗ 2110-2112, Лада Приора (В цвет, Сочи (серебристо-серо-зеленоватый, 360))</v>
      </c>
      <c r="E924" s="72" t="str">
        <f>VLOOKUP($B924,'Выгр Торг'!$B:$P,E$1,0)</f>
        <v>Y</v>
      </c>
      <c r="F924" s="72" t="str">
        <f>VLOOKUP($B924,'Выгр Торг'!$B:$P,F$1,0)</f>
        <v>1</v>
      </c>
      <c r="G924" s="36" t="s">
        <v>615</v>
      </c>
      <c r="H924" s="28">
        <v>74051</v>
      </c>
      <c r="I924" s="53">
        <f>INDEX($I:$I,MATCH($H924,$C:$C,0))</f>
        <v>600</v>
      </c>
      <c r="J924" s="5" t="s">
        <v>3410</v>
      </c>
      <c r="K924" s="56">
        <f>INDEX($K:$K,MATCH($H924,$C:$C,0))+I924</f>
        <v>3600</v>
      </c>
      <c r="L924" s="14">
        <f>VLOOKUP(K924,Наценка!$A$1:$B$8,2,1)</f>
        <v>1.4</v>
      </c>
      <c r="M924" s="56">
        <f>INDEX($M:$M,MATCH($H924,$C:$C,0))+I924*$M$2</f>
        <v>4980</v>
      </c>
      <c r="N924" s="57">
        <f t="shared" si="125"/>
        <v>4990</v>
      </c>
      <c r="O924" s="72">
        <f>VLOOKUP($B924,'Выгр Торг'!$B:$P,O$1,0)</f>
        <v>3600</v>
      </c>
      <c r="P924" s="72">
        <f>VLOOKUP($B924,'Выгр Торг'!$B:$P,P$1,0)</f>
        <v>5090</v>
      </c>
      <c r="Q924" s="42">
        <f t="shared" si="120"/>
        <v>0</v>
      </c>
      <c r="R924" s="42">
        <f t="shared" si="121"/>
        <v>100</v>
      </c>
      <c r="S924" s="85">
        <f t="shared" si="126"/>
        <v>4990</v>
      </c>
      <c r="T924" s="60" t="str">
        <f>IFERROR(VLOOKUP($B924,'Из ГУГЛа'!$B:$G,4,0)*U924+V924,VLOOKUP($B924,'Из ГУГЛа'!$B:$G,4,0))</f>
        <v/>
      </c>
      <c r="U924" s="15">
        <v>1</v>
      </c>
      <c r="V924" s="59"/>
      <c r="W924" s="74">
        <f t="shared" si="122"/>
        <v>0.38611111111111107</v>
      </c>
      <c r="X924" s="74" t="str">
        <f t="shared" si="123"/>
        <v/>
      </c>
      <c r="Y924" s="74" t="str">
        <f t="shared" si="124"/>
        <v/>
      </c>
      <c r="Z924" s="78" t="s">
        <v>2579</v>
      </c>
    </row>
    <row r="925" spans="1:26" ht="75" x14ac:dyDescent="0.25">
      <c r="A925" s="71" t="str">
        <f>INDEX('Выгр Торг'!$A:$A,MATCH($B925,'Выгр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5" s="88">
        <v>138054</v>
      </c>
      <c r="C925" s="72">
        <f>VLOOKUP($B925,'Выгр Торг'!$B:$P,C$1,0)</f>
        <v>121471</v>
      </c>
      <c r="D925" s="71" t="str">
        <f>VLOOKUP($B925,'Выгр Торг'!$B:$P,D$1,0)</f>
        <v>Боковые зеркала "АТП" в стиле Гранта (механические, бегающий RGB поворотник "мультиплазма") для ВАЗ 2110-2112, Лада Приора (В цвет, Талая вода (светло-серый, 206))</v>
      </c>
      <c r="E925" s="72" t="str">
        <f>VLOOKUP($B925,'Выгр Торг'!$B:$P,E$1,0)</f>
        <v>Y</v>
      </c>
      <c r="F925" s="72" t="str">
        <f>VLOOKUP($B925,'Выгр Торг'!$B:$P,F$1,0)</f>
        <v>1</v>
      </c>
      <c r="G925" s="36" t="s">
        <v>615</v>
      </c>
      <c r="H925" s="28">
        <v>74051</v>
      </c>
      <c r="I925" s="53">
        <f>INDEX($I:$I,MATCH($H925,$C:$C,0))</f>
        <v>600</v>
      </c>
      <c r="J925" s="5" t="s">
        <v>3410</v>
      </c>
      <c r="K925" s="56">
        <f>INDEX($K:$K,MATCH($H925,$C:$C,0))+I925</f>
        <v>3600</v>
      </c>
      <c r="L925" s="14">
        <f>VLOOKUP(K925,Наценка!$A$1:$B$8,2,1)</f>
        <v>1.4</v>
      </c>
      <c r="M925" s="56">
        <f>INDEX($M:$M,MATCH($H925,$C:$C,0))+I925*$M$2</f>
        <v>4980</v>
      </c>
      <c r="N925" s="57">
        <f t="shared" si="125"/>
        <v>4990</v>
      </c>
      <c r="O925" s="72">
        <f>VLOOKUP($B925,'Выгр Торг'!$B:$P,O$1,0)</f>
        <v>3600</v>
      </c>
      <c r="P925" s="72">
        <f>VLOOKUP($B925,'Выгр Торг'!$B:$P,P$1,0)</f>
        <v>5090</v>
      </c>
      <c r="Q925" s="42">
        <f t="shared" si="120"/>
        <v>0</v>
      </c>
      <c r="R925" s="42">
        <f t="shared" si="121"/>
        <v>100</v>
      </c>
      <c r="S925" s="85">
        <f t="shared" si="126"/>
        <v>4990</v>
      </c>
      <c r="T925" s="60" t="str">
        <f>IFERROR(VLOOKUP($B925,'Из ГУГЛа'!$B:$G,4,0)*U925+V925,VLOOKUP($B925,'Из ГУГЛа'!$B:$G,4,0))</f>
        <v/>
      </c>
      <c r="U925" s="15">
        <v>1</v>
      </c>
      <c r="V925" s="59"/>
      <c r="W925" s="74">
        <f t="shared" si="122"/>
        <v>0.38611111111111107</v>
      </c>
      <c r="X925" s="74" t="str">
        <f t="shared" si="123"/>
        <v/>
      </c>
      <c r="Y925" s="74" t="str">
        <f t="shared" si="124"/>
        <v/>
      </c>
      <c r="Z925" s="78" t="s">
        <v>2579</v>
      </c>
    </row>
    <row r="926" spans="1:26" ht="75" x14ac:dyDescent="0.25">
      <c r="A926" s="71" t="str">
        <f>INDEX('Выгр Торг'!$A:$A,MATCH($B926,'Выгр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6" s="88">
        <v>138055</v>
      </c>
      <c r="C926" s="72">
        <f>VLOOKUP($B926,'Выгр Торг'!$B:$P,C$1,0)</f>
        <v>121472</v>
      </c>
      <c r="D926" s="71" t="str">
        <f>VLOOKUP($B926,'Выгр Торг'!$B:$P,D$1,0)</f>
        <v>Боковые зеркала "АТП" в стиле Гранта (механические, бегающий RGB поворотник "мультиплазма") для ВАЗ 2110-2112, Лада Приора (В цвет, Терра (коричневый, 507))</v>
      </c>
      <c r="E926" s="72" t="str">
        <f>VLOOKUP($B926,'Выгр Торг'!$B:$P,E$1,0)</f>
        <v>Y</v>
      </c>
      <c r="F926" s="72" t="str">
        <f>VLOOKUP($B926,'Выгр Торг'!$B:$P,F$1,0)</f>
        <v>1</v>
      </c>
      <c r="G926" s="36" t="s">
        <v>615</v>
      </c>
      <c r="H926" s="28">
        <v>74051</v>
      </c>
      <c r="I926" s="53">
        <f>INDEX($I:$I,MATCH($H926,$C:$C,0))</f>
        <v>600</v>
      </c>
      <c r="J926" s="5" t="s">
        <v>3410</v>
      </c>
      <c r="K926" s="56">
        <f>INDEX($K:$K,MATCH($H926,$C:$C,0))+I926</f>
        <v>3600</v>
      </c>
      <c r="L926" s="14">
        <f>VLOOKUP(K926,Наценка!$A$1:$B$8,2,1)</f>
        <v>1.4</v>
      </c>
      <c r="M926" s="56">
        <f>INDEX($M:$M,MATCH($H926,$C:$C,0))+I926*$M$2</f>
        <v>4980</v>
      </c>
      <c r="N926" s="57">
        <f t="shared" si="125"/>
        <v>4990</v>
      </c>
      <c r="O926" s="72">
        <f>VLOOKUP($B926,'Выгр Торг'!$B:$P,O$1,0)</f>
        <v>3600</v>
      </c>
      <c r="P926" s="72">
        <f>VLOOKUP($B926,'Выгр Торг'!$B:$P,P$1,0)</f>
        <v>5090</v>
      </c>
      <c r="Q926" s="42">
        <f t="shared" si="120"/>
        <v>0</v>
      </c>
      <c r="R926" s="42">
        <f t="shared" si="121"/>
        <v>100</v>
      </c>
      <c r="S926" s="85">
        <f t="shared" si="126"/>
        <v>4990</v>
      </c>
      <c r="T926" s="60" t="str">
        <f>IFERROR(VLOOKUP($B926,'Из ГУГЛа'!$B:$G,4,0)*U926+V926,VLOOKUP($B926,'Из ГУГЛа'!$B:$G,4,0))</f>
        <v/>
      </c>
      <c r="U926" s="15">
        <v>1</v>
      </c>
      <c r="V926" s="59"/>
      <c r="W926" s="74">
        <f t="shared" si="122"/>
        <v>0.38611111111111107</v>
      </c>
      <c r="X926" s="74" t="str">
        <f t="shared" si="123"/>
        <v/>
      </c>
      <c r="Y926" s="74" t="str">
        <f t="shared" si="124"/>
        <v/>
      </c>
      <c r="Z926" s="78" t="s">
        <v>2579</v>
      </c>
    </row>
    <row r="927" spans="1:26" ht="75" x14ac:dyDescent="0.25">
      <c r="A927" s="71" t="str">
        <f>INDEX('Выгр Торг'!$A:$A,MATCH($B927,'Выгр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7" s="88">
        <v>138056</v>
      </c>
      <c r="C927" s="72">
        <f>VLOOKUP($B927,'Выгр Торг'!$B:$P,C$1,0)</f>
        <v>121473</v>
      </c>
      <c r="D927" s="71" t="str">
        <f>VLOOKUP($B927,'Выгр Торг'!$B:$P,D$1,0)</f>
        <v>Боковые зеркала "АТП" в стиле Гранта (механические, бегающий RGB поворотник "мультиплазма") для ВАЗ 2110-2112, Лада Приора (В цвет, Триумф (серебристо-красный, 100))</v>
      </c>
      <c r="E927" s="72" t="str">
        <f>VLOOKUP($B927,'Выгр Торг'!$B:$P,E$1,0)</f>
        <v>Y</v>
      </c>
      <c r="F927" s="72" t="str">
        <f>VLOOKUP($B927,'Выгр Торг'!$B:$P,F$1,0)</f>
        <v>1</v>
      </c>
      <c r="G927" s="36" t="s">
        <v>615</v>
      </c>
      <c r="H927" s="28">
        <v>74051</v>
      </c>
      <c r="I927" s="53">
        <f>INDEX($I:$I,MATCH($H927,$C:$C,0))</f>
        <v>600</v>
      </c>
      <c r="J927" s="5" t="s">
        <v>3410</v>
      </c>
      <c r="K927" s="56">
        <f>INDEX($K:$K,MATCH($H927,$C:$C,0))+I927</f>
        <v>3600</v>
      </c>
      <c r="L927" s="14">
        <f>VLOOKUP(K927,Наценка!$A$1:$B$8,2,1)</f>
        <v>1.4</v>
      </c>
      <c r="M927" s="56">
        <f>INDEX($M:$M,MATCH($H927,$C:$C,0))+I927*$M$2</f>
        <v>4980</v>
      </c>
      <c r="N927" s="57">
        <f t="shared" si="125"/>
        <v>4990</v>
      </c>
      <c r="O927" s="72">
        <f>VLOOKUP($B927,'Выгр Торг'!$B:$P,O$1,0)</f>
        <v>3600</v>
      </c>
      <c r="P927" s="72">
        <f>VLOOKUP($B927,'Выгр Торг'!$B:$P,P$1,0)</f>
        <v>5090</v>
      </c>
      <c r="Q927" s="42">
        <f t="shared" si="120"/>
        <v>0</v>
      </c>
      <c r="R927" s="42">
        <f t="shared" si="121"/>
        <v>100</v>
      </c>
      <c r="S927" s="85">
        <f t="shared" si="126"/>
        <v>4990</v>
      </c>
      <c r="T927" s="60" t="str">
        <f>IFERROR(VLOOKUP($B927,'Из ГУГЛа'!$B:$G,4,0)*U927+V927,VLOOKUP($B927,'Из ГУГЛа'!$B:$G,4,0))</f>
        <v/>
      </c>
      <c r="U927" s="15">
        <v>1</v>
      </c>
      <c r="V927" s="59"/>
      <c r="W927" s="74">
        <f t="shared" si="122"/>
        <v>0.38611111111111107</v>
      </c>
      <c r="X927" s="74" t="str">
        <f t="shared" si="123"/>
        <v/>
      </c>
      <c r="Y927" s="74" t="str">
        <f t="shared" si="124"/>
        <v/>
      </c>
      <c r="Z927" s="78" t="s">
        <v>2579</v>
      </c>
    </row>
    <row r="928" spans="1:26" ht="75" x14ac:dyDescent="0.25">
      <c r="A928" s="71" t="str">
        <f>INDEX('Выгр Торг'!$A:$A,MATCH($B928,'Выгр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8" s="88">
        <v>138057</v>
      </c>
      <c r="C928" s="72">
        <f>VLOOKUP($B928,'Выгр Торг'!$B:$P,C$1,0)</f>
        <v>121474</v>
      </c>
      <c r="D928" s="71" t="str">
        <f>VLOOKUP($B928,'Выгр Торг'!$B:$P,D$1,0)</f>
        <v>Боковые зеркала "АТП" в стиле Гранта (механические, бегающий RGB поворотник "мультиплазма") для ВАЗ 2110-2112, Лада Приора (В цвет, Фея (серебристо-сиреневый, 416))</v>
      </c>
      <c r="E928" s="72" t="str">
        <f>VLOOKUP($B928,'Выгр Торг'!$B:$P,E$1,0)</f>
        <v>Y</v>
      </c>
      <c r="F928" s="72" t="str">
        <f>VLOOKUP($B928,'Выгр Торг'!$B:$P,F$1,0)</f>
        <v>1</v>
      </c>
      <c r="G928" s="36" t="s">
        <v>615</v>
      </c>
      <c r="H928" s="28">
        <v>74051</v>
      </c>
      <c r="I928" s="53">
        <f>INDEX($I:$I,MATCH($H928,$C:$C,0))</f>
        <v>600</v>
      </c>
      <c r="J928" s="5" t="s">
        <v>3410</v>
      </c>
      <c r="K928" s="56">
        <f>INDEX($K:$K,MATCH($H928,$C:$C,0))+I928</f>
        <v>3600</v>
      </c>
      <c r="L928" s="14">
        <f>VLOOKUP(K928,Наценка!$A$1:$B$8,2,1)</f>
        <v>1.4</v>
      </c>
      <c r="M928" s="56">
        <f>INDEX($M:$M,MATCH($H928,$C:$C,0))+I928*$M$2</f>
        <v>4980</v>
      </c>
      <c r="N928" s="57">
        <f t="shared" si="125"/>
        <v>4990</v>
      </c>
      <c r="O928" s="72">
        <f>VLOOKUP($B928,'Выгр Торг'!$B:$P,O$1,0)</f>
        <v>3600</v>
      </c>
      <c r="P928" s="72">
        <f>VLOOKUP($B928,'Выгр Торг'!$B:$P,P$1,0)</f>
        <v>5090</v>
      </c>
      <c r="Q928" s="42">
        <f t="shared" si="120"/>
        <v>0</v>
      </c>
      <c r="R928" s="42">
        <f t="shared" si="121"/>
        <v>100</v>
      </c>
      <c r="S928" s="85">
        <f t="shared" si="126"/>
        <v>4990</v>
      </c>
      <c r="T928" s="60" t="str">
        <f>IFERROR(VLOOKUP($B928,'Из ГУГЛа'!$B:$G,4,0)*U928+V928,VLOOKUP($B928,'Из ГУГЛа'!$B:$G,4,0))</f>
        <v/>
      </c>
      <c r="U928" s="15">
        <v>1</v>
      </c>
      <c r="V928" s="59"/>
      <c r="W928" s="74">
        <f t="shared" si="122"/>
        <v>0.38611111111111107</v>
      </c>
      <c r="X928" s="74" t="str">
        <f t="shared" si="123"/>
        <v/>
      </c>
      <c r="Y928" s="74" t="str">
        <f t="shared" si="124"/>
        <v/>
      </c>
      <c r="Z928" s="78" t="s">
        <v>2579</v>
      </c>
    </row>
    <row r="929" spans="1:26" ht="75" x14ac:dyDescent="0.25">
      <c r="A929" s="71" t="str">
        <f>INDEX('Выгр Торг'!$A:$A,MATCH($B929,'Выгр Торг'!$B:$B,0))</f>
        <v>Боковые зеркала "АТП" в стиле Гранта (механические, бегающий RGB поворотник "мультиплазма") для ВАЗ 2110-2112, Лада Приора</v>
      </c>
      <c r="B929" s="88">
        <v>138058</v>
      </c>
      <c r="C929" s="72">
        <f>VLOOKUP($B929,'Выгр Торг'!$B:$P,C$1,0)</f>
        <v>121475</v>
      </c>
      <c r="D929" s="71" t="str">
        <f>VLOOKUP($B929,'Выгр Торг'!$B:$P,D$1,0)</f>
        <v>Боковые зеркала "АТП" в стиле Гранта (механические, бегающий RGB поворотник "мультиплазма") для ВАЗ 2110-2112, Лада Приора (В цвет, Цунами (темно-зеленый, 363))</v>
      </c>
      <c r="E929" s="72" t="str">
        <f>VLOOKUP($B929,'Выгр Торг'!$B:$P,E$1,0)</f>
        <v>Y</v>
      </c>
      <c r="F929" s="72" t="str">
        <f>VLOOKUP($B929,'Выгр Торг'!$B:$P,F$1,0)</f>
        <v>1</v>
      </c>
      <c r="G929" s="36" t="s">
        <v>615</v>
      </c>
      <c r="H929" s="28">
        <v>74051</v>
      </c>
      <c r="I929" s="53">
        <f>INDEX($I:$I,MATCH($H929,$C:$C,0))</f>
        <v>600</v>
      </c>
      <c r="J929" s="5" t="s">
        <v>3410</v>
      </c>
      <c r="K929" s="56">
        <f>INDEX($K:$K,MATCH($H929,$C:$C,0))+I929</f>
        <v>3600</v>
      </c>
      <c r="L929" s="14">
        <f>VLOOKUP(K929,Наценка!$A$1:$B$8,2,1)</f>
        <v>1.4</v>
      </c>
      <c r="M929" s="56">
        <f>INDEX($M:$M,MATCH($H929,$C:$C,0))+I929*$M$2</f>
        <v>4980</v>
      </c>
      <c r="N929" s="57">
        <f t="shared" si="125"/>
        <v>4990</v>
      </c>
      <c r="O929" s="72">
        <f>VLOOKUP($B929,'Выгр Торг'!$B:$P,O$1,0)</f>
        <v>3600</v>
      </c>
      <c r="P929" s="72">
        <f>VLOOKUP($B929,'Выгр Торг'!$B:$P,P$1,0)</f>
        <v>5090</v>
      </c>
      <c r="Q929" s="42">
        <f t="shared" si="120"/>
        <v>0</v>
      </c>
      <c r="R929" s="42">
        <f t="shared" si="121"/>
        <v>100</v>
      </c>
      <c r="S929" s="85">
        <f t="shared" si="126"/>
        <v>4990</v>
      </c>
      <c r="T929" s="60" t="str">
        <f>IFERROR(VLOOKUP($B929,'Из ГУГЛа'!$B:$G,4,0)*U929+V929,VLOOKUP($B929,'Из ГУГЛа'!$B:$G,4,0))</f>
        <v/>
      </c>
      <c r="U929" s="15">
        <v>1</v>
      </c>
      <c r="V929" s="59"/>
      <c r="W929" s="74">
        <f t="shared" si="122"/>
        <v>0.38611111111111107</v>
      </c>
      <c r="X929" s="74" t="str">
        <f t="shared" si="123"/>
        <v/>
      </c>
      <c r="Y929" s="74" t="str">
        <f t="shared" si="124"/>
        <v/>
      </c>
      <c r="Z929" s="78" t="s">
        <v>2579</v>
      </c>
    </row>
    <row r="930" spans="1:26" ht="75" x14ac:dyDescent="0.25">
      <c r="A930" s="71" t="str">
        <f>INDEX('Выгр Торг'!$A:$A,MATCH($B930,'Выгр Торг'!$B:$B,0))</f>
        <v>Боковые зеркала "АТП" в стиле Гранта (механические,с повторителем) для ВАЗ 2108-21099, 2113-2115</v>
      </c>
      <c r="B930" s="88">
        <v>138062</v>
      </c>
      <c r="C930" s="72">
        <f>VLOOKUP($B930,'Выгр Торг'!$B:$P,C$1,0)</f>
        <v>61047</v>
      </c>
      <c r="D930" s="71" t="str">
        <f>VLOOKUP($B930,'Выгр Торг'!$B:$P,D$1,0)</f>
        <v>Боковые зеркала "АТП" в стиле Гранта (механические, повторитель PLAZMA) для ВАЗ 2108-21099, 2113-2115 (Без окрашивания)</v>
      </c>
      <c r="E930" s="72" t="str">
        <f>VLOOKUP($B930,'Выгр Торг'!$B:$P,E$1,0)</f>
        <v>Y</v>
      </c>
      <c r="F930" s="72" t="str">
        <f>VLOOKUP($B930,'Выгр Торг'!$B:$P,F$1,0)</f>
        <v>1</v>
      </c>
      <c r="G930" s="36" t="s">
        <v>611</v>
      </c>
      <c r="H930" s="28">
        <v>61047</v>
      </c>
      <c r="I930" s="52">
        <v>600</v>
      </c>
      <c r="J930" s="5" t="s">
        <v>3410</v>
      </c>
      <c r="K930" s="73">
        <f>O930</f>
        <v>2500</v>
      </c>
      <c r="L930" s="14">
        <f>VLOOKUP(K930,Наценка!$A$1:$B$8,2,1)</f>
        <v>1.4</v>
      </c>
      <c r="M930" s="83">
        <f>K930*L930</f>
        <v>3500</v>
      </c>
      <c r="N930" s="57">
        <f t="shared" si="125"/>
        <v>3490</v>
      </c>
      <c r="O930" s="72">
        <f>VLOOKUP($B930,'Выгр Торг'!$B:$P,O$1,0)</f>
        <v>2500</v>
      </c>
      <c r="P930" s="72">
        <f>VLOOKUP($B930,'Выгр Торг'!$B:$P,P$1,0)</f>
        <v>3590</v>
      </c>
      <c r="Q930" s="42">
        <f t="shared" si="120"/>
        <v>0</v>
      </c>
      <c r="R930" s="42">
        <f t="shared" si="121"/>
        <v>100</v>
      </c>
      <c r="S930" s="85">
        <f t="shared" si="126"/>
        <v>3490</v>
      </c>
      <c r="T930" s="60" t="str">
        <f>IFERROR(VLOOKUP($B930,'Из ГУГЛа'!$B:$G,4,0)*U930+V930,VLOOKUP($B930,'Из ГУГЛа'!$B:$G,4,0))</f>
        <v/>
      </c>
      <c r="U930" s="15">
        <v>1</v>
      </c>
      <c r="V930" s="59"/>
      <c r="W930" s="74">
        <f t="shared" si="122"/>
        <v>0.39599999999999991</v>
      </c>
      <c r="X930" s="74" t="str">
        <f t="shared" si="123"/>
        <v/>
      </c>
      <c r="Y930" s="74" t="str">
        <f t="shared" si="124"/>
        <v/>
      </c>
      <c r="Z930" s="78" t="s">
        <v>2579</v>
      </c>
    </row>
    <row r="931" spans="1:26" ht="75" x14ac:dyDescent="0.25">
      <c r="A931" s="71" t="str">
        <f>INDEX('Выгр Торг'!$A:$A,MATCH($B931,'Выгр Торг'!$B:$B,0))</f>
        <v>Боковые зеркала "АТП" в стиле Гранта (механические,с повторителем) для ВАЗ 2108-21099, 2113-2115</v>
      </c>
      <c r="B931" s="88">
        <v>257502</v>
      </c>
      <c r="C931" s="72">
        <f>VLOOKUP($B931,'Выгр Торг'!$B:$P,C$1,0)</f>
        <v>61051</v>
      </c>
      <c r="D931" s="71" t="str">
        <f>VLOOKUP($B931,'Выгр Торг'!$B:$P,D$1,0)</f>
        <v>Боковые зеркала "АТП" в стиле Гранта (механические, повторитель PLAZMA) для ВАЗ 2108-21099, 2113-2115 (В цвет, Уточнить у менеджера)</v>
      </c>
      <c r="E931" s="72" t="str">
        <f>VLOOKUP($B931,'Выгр Торг'!$B:$P,E$1,0)</f>
        <v>Y</v>
      </c>
      <c r="F931" s="72" t="str">
        <f>VLOOKUP($B931,'Выгр Торг'!$B:$P,F$1,0)</f>
        <v>1</v>
      </c>
      <c r="G931" s="36" t="s">
        <v>611</v>
      </c>
      <c r="H931" s="28">
        <v>61047</v>
      </c>
      <c r="I931" s="53">
        <f>INDEX($I:$I,MATCH($H931,$C:$C,0))</f>
        <v>600</v>
      </c>
      <c r="J931" s="5" t="s">
        <v>3410</v>
      </c>
      <c r="K931" s="56">
        <f>INDEX($K:$K,MATCH($H931,$C:$C,0))+I931</f>
        <v>3100</v>
      </c>
      <c r="L931" s="14">
        <f>VLOOKUP(K931,Наценка!$A$1:$B$8,2,1)</f>
        <v>1.4</v>
      </c>
      <c r="M931" s="56">
        <f>INDEX($M:$M,MATCH($H931,$C:$C,0))+I931*$M$2</f>
        <v>4280</v>
      </c>
      <c r="N931" s="57">
        <f t="shared" si="125"/>
        <v>4290</v>
      </c>
      <c r="O931" s="72">
        <f>VLOOKUP($B931,'Выгр Торг'!$B:$P,O$1,0)</f>
        <v>3100</v>
      </c>
      <c r="P931" s="72">
        <f>VLOOKUP($B931,'Выгр Торг'!$B:$P,P$1,0)</f>
        <v>4390</v>
      </c>
      <c r="Q931" s="42">
        <f t="shared" si="120"/>
        <v>0</v>
      </c>
      <c r="R931" s="42">
        <f t="shared" si="121"/>
        <v>100</v>
      </c>
      <c r="S931" s="85">
        <f t="shared" si="126"/>
        <v>4290</v>
      </c>
      <c r="T931" s="60" t="str">
        <f>IFERROR(VLOOKUP($B931,'Из ГУГЛа'!$B:$G,4,0)*U931+V931,VLOOKUP($B931,'Из ГУГЛа'!$B:$G,4,0))</f>
        <v/>
      </c>
      <c r="U931" s="15">
        <v>1</v>
      </c>
      <c r="V931" s="59"/>
      <c r="W931" s="74">
        <f t="shared" si="122"/>
        <v>0.38387096774193541</v>
      </c>
      <c r="X931" s="74" t="str">
        <f t="shared" si="123"/>
        <v/>
      </c>
      <c r="Y931" s="74" t="str">
        <f t="shared" si="124"/>
        <v/>
      </c>
      <c r="Z931" s="78" t="s">
        <v>2579</v>
      </c>
    </row>
    <row r="932" spans="1:26" ht="75" x14ac:dyDescent="0.25">
      <c r="A932" s="71" t="str">
        <f>INDEX('Выгр Торг'!$A:$A,MATCH($B932,'Выгр Торг'!$B:$B,0))</f>
        <v>Боковые зеркала "АТП" в стиле Гранта (механические,с повторителем) для ВАЗ 2108-21099, 2113-2115</v>
      </c>
      <c r="B932" s="88">
        <v>257503</v>
      </c>
      <c r="C932" s="72">
        <f>VLOOKUP($B932,'Выгр Торг'!$B:$P,C$1,0)</f>
        <v>177220</v>
      </c>
      <c r="D932" s="71" t="str">
        <f>VLOOKUP($B932,'Выгр Торг'!$B:$P,D$1,0)</f>
        <v>Боковые зеркала "АТП" в стиле Гранта (механические, повторитель Динамический (PLAZMA)) для ВАЗ 2108-21099, 2113-2115 (В цвет, Аквамарин (серебристо-сине-зеленый, 460))</v>
      </c>
      <c r="E932" s="72" t="str">
        <f>VLOOKUP($B932,'Выгр Торг'!$B:$P,E$1,0)</f>
        <v>Y</v>
      </c>
      <c r="F932" s="72" t="str">
        <f>VLOOKUP($B932,'Выгр Торг'!$B:$P,F$1,0)</f>
        <v>1</v>
      </c>
      <c r="G932" s="36" t="s">
        <v>611</v>
      </c>
      <c r="H932" s="28">
        <v>61047</v>
      </c>
      <c r="I932" s="53">
        <f>INDEX($I:$I,MATCH($H932,$C:$C,0))</f>
        <v>600</v>
      </c>
      <c r="J932" s="5" t="s">
        <v>3410</v>
      </c>
      <c r="K932" s="56">
        <f>INDEX($K:$K,MATCH($H932,$C:$C,0))+I932</f>
        <v>3100</v>
      </c>
      <c r="L932" s="14">
        <f>VLOOKUP(K932,Наценка!$A$1:$B$8,2,1)</f>
        <v>1.4</v>
      </c>
      <c r="M932" s="56">
        <f>INDEX($M:$M,MATCH($H932,$C:$C,0))+I932*$M$2</f>
        <v>4280</v>
      </c>
      <c r="N932" s="57">
        <f t="shared" si="125"/>
        <v>4290</v>
      </c>
      <c r="O932" s="72">
        <f>VLOOKUP($B932,'Выгр Торг'!$B:$P,O$1,0)</f>
        <v>3100</v>
      </c>
      <c r="P932" s="72">
        <f>VLOOKUP($B932,'Выгр Торг'!$B:$P,P$1,0)</f>
        <v>4390</v>
      </c>
      <c r="Q932" s="42">
        <f t="shared" si="120"/>
        <v>0</v>
      </c>
      <c r="R932" s="42">
        <f t="shared" si="121"/>
        <v>100</v>
      </c>
      <c r="S932" s="85">
        <f t="shared" si="126"/>
        <v>4290</v>
      </c>
      <c r="T932" s="60" t="str">
        <f>IFERROR(VLOOKUP($B932,'Из ГУГЛа'!$B:$G,4,0)*U932+V932,VLOOKUP($B932,'Из ГУГЛа'!$B:$G,4,0))</f>
        <v/>
      </c>
      <c r="U932" s="15">
        <v>1</v>
      </c>
      <c r="V932" s="59"/>
      <c r="W932" s="74">
        <f t="shared" si="122"/>
        <v>0.38387096774193541</v>
      </c>
      <c r="X932" s="74" t="str">
        <f t="shared" si="123"/>
        <v/>
      </c>
      <c r="Y932" s="74" t="str">
        <f t="shared" si="124"/>
        <v/>
      </c>
      <c r="Z932" s="78" t="s">
        <v>2579</v>
      </c>
    </row>
    <row r="933" spans="1:26" ht="75" x14ac:dyDescent="0.25">
      <c r="A933" s="71" t="str">
        <f>INDEX('Выгр Торг'!$A:$A,MATCH($B933,'Выгр Торг'!$B:$B,0))</f>
        <v>Боковые зеркала "АТП" в стиле Гранта (механические,с повторителем) для ВАЗ 2108-21099, 2113-2115</v>
      </c>
      <c r="B933" s="88">
        <v>257504</v>
      </c>
      <c r="C933" s="72">
        <f>VLOOKUP($B933,'Выгр Торг'!$B:$P,C$1,0)</f>
        <v>177221</v>
      </c>
      <c r="D933" s="71" t="str">
        <f>VLOOKUP($B933,'Выгр Торг'!$B:$P,D$1,0)</f>
        <v>Боковые зеркала "АТП" в стиле Гранта (механические, повторитель Динамический (PLAZMA)) для ВАЗ 2108-21099, 2113-2115 (В цвет, Амулет (серебристо-темно-зеленый, 371))</v>
      </c>
      <c r="E933" s="72" t="str">
        <f>VLOOKUP($B933,'Выгр Торг'!$B:$P,E$1,0)</f>
        <v>Y</v>
      </c>
      <c r="F933" s="72" t="str">
        <f>VLOOKUP($B933,'Выгр Торг'!$B:$P,F$1,0)</f>
        <v>1</v>
      </c>
      <c r="G933" s="36" t="s">
        <v>611</v>
      </c>
      <c r="H933" s="28">
        <v>61047</v>
      </c>
      <c r="I933" s="53">
        <f>INDEX($I:$I,MATCH($H933,$C:$C,0))</f>
        <v>600</v>
      </c>
      <c r="J933" s="5" t="s">
        <v>3410</v>
      </c>
      <c r="K933" s="56">
        <f>INDEX($K:$K,MATCH($H933,$C:$C,0))+I933</f>
        <v>3100</v>
      </c>
      <c r="L933" s="14">
        <f>VLOOKUP(K933,Наценка!$A$1:$B$8,2,1)</f>
        <v>1.4</v>
      </c>
      <c r="M933" s="56">
        <f>INDEX($M:$M,MATCH($H933,$C:$C,0))+I933*$M$2</f>
        <v>4280</v>
      </c>
      <c r="N933" s="57">
        <f t="shared" si="125"/>
        <v>4290</v>
      </c>
      <c r="O933" s="72">
        <f>VLOOKUP($B933,'Выгр Торг'!$B:$P,O$1,0)</f>
        <v>3100</v>
      </c>
      <c r="P933" s="72">
        <f>VLOOKUP($B933,'Выгр Торг'!$B:$P,P$1,0)</f>
        <v>4390</v>
      </c>
      <c r="Q933" s="42">
        <f t="shared" si="120"/>
        <v>0</v>
      </c>
      <c r="R933" s="42">
        <f t="shared" si="121"/>
        <v>100</v>
      </c>
      <c r="S933" s="85">
        <f t="shared" si="126"/>
        <v>4290</v>
      </c>
      <c r="T933" s="60" t="str">
        <f>IFERROR(VLOOKUP($B933,'Из ГУГЛа'!$B:$G,4,0)*U933+V933,VLOOKUP($B933,'Из ГУГЛа'!$B:$G,4,0))</f>
        <v/>
      </c>
      <c r="U933" s="15">
        <v>1</v>
      </c>
      <c r="V933" s="59"/>
      <c r="W933" s="74">
        <f t="shared" si="122"/>
        <v>0.38387096774193541</v>
      </c>
      <c r="X933" s="74" t="str">
        <f t="shared" si="123"/>
        <v/>
      </c>
      <c r="Y933" s="74" t="str">
        <f t="shared" si="124"/>
        <v/>
      </c>
      <c r="Z933" s="78" t="s">
        <v>2579</v>
      </c>
    </row>
    <row r="934" spans="1:26" ht="75" x14ac:dyDescent="0.25">
      <c r="A934" s="71" t="str">
        <f>INDEX('Выгр Торг'!$A:$A,MATCH($B934,'Выгр Торг'!$B:$B,0))</f>
        <v>Боковые зеркала "АТП" в стиле Гранта (механические,с повторителем) для ВАЗ 2108-21099, 2113-2115</v>
      </c>
      <c r="B934" s="88">
        <v>257505</v>
      </c>
      <c r="C934" s="72">
        <f>VLOOKUP($B934,'Выгр Торг'!$B:$P,C$1,0)</f>
        <v>177222</v>
      </c>
      <c r="D934" s="71" t="str">
        <f>VLOOKUP($B934,'Выгр Торг'!$B:$P,D$1,0)</f>
        <v>Боковые зеркала "АТП" в стиле Гранта (механические, повторитель Динамический (PLAZMA)) для ВАЗ 2108-21099, 2113-2115 (В цвет, Антилопа (серебристо-бежевый, 277))</v>
      </c>
      <c r="E934" s="72" t="str">
        <f>VLOOKUP($B934,'Выгр Торг'!$B:$P,E$1,0)</f>
        <v>Y</v>
      </c>
      <c r="F934" s="72" t="str">
        <f>VLOOKUP($B934,'Выгр Торг'!$B:$P,F$1,0)</f>
        <v>1</v>
      </c>
      <c r="G934" s="36" t="s">
        <v>611</v>
      </c>
      <c r="H934" s="28">
        <v>61047</v>
      </c>
      <c r="I934" s="53">
        <f>INDEX($I:$I,MATCH($H934,$C:$C,0))</f>
        <v>600</v>
      </c>
      <c r="J934" s="5" t="s">
        <v>3410</v>
      </c>
      <c r="K934" s="56">
        <f>INDEX($K:$K,MATCH($H934,$C:$C,0))+I934</f>
        <v>3100</v>
      </c>
      <c r="L934" s="14">
        <f>VLOOKUP(K934,Наценка!$A$1:$B$8,2,1)</f>
        <v>1.4</v>
      </c>
      <c r="M934" s="56">
        <f>INDEX($M:$M,MATCH($H934,$C:$C,0))+I934*$M$2</f>
        <v>4280</v>
      </c>
      <c r="N934" s="57">
        <f t="shared" si="125"/>
        <v>4290</v>
      </c>
      <c r="O934" s="72">
        <f>VLOOKUP($B934,'Выгр Торг'!$B:$P,O$1,0)</f>
        <v>3100</v>
      </c>
      <c r="P934" s="72">
        <f>VLOOKUP($B934,'Выгр Торг'!$B:$P,P$1,0)</f>
        <v>4390</v>
      </c>
      <c r="Q934" s="42">
        <f t="shared" si="120"/>
        <v>0</v>
      </c>
      <c r="R934" s="42">
        <f t="shared" si="121"/>
        <v>100</v>
      </c>
      <c r="S934" s="85">
        <f t="shared" si="126"/>
        <v>4290</v>
      </c>
      <c r="T934" s="60" t="str">
        <f>IFERROR(VLOOKUP($B934,'Из ГУГЛа'!$B:$G,4,0)*U934+V934,VLOOKUP($B934,'Из ГУГЛа'!$B:$G,4,0))</f>
        <v/>
      </c>
      <c r="U934" s="15">
        <v>1</v>
      </c>
      <c r="V934" s="59"/>
      <c r="W934" s="74">
        <f t="shared" si="122"/>
        <v>0.38387096774193541</v>
      </c>
      <c r="X934" s="74" t="str">
        <f t="shared" si="123"/>
        <v/>
      </c>
      <c r="Y934" s="74" t="str">
        <f t="shared" si="124"/>
        <v/>
      </c>
      <c r="Z934" s="78" t="s">
        <v>2579</v>
      </c>
    </row>
    <row r="935" spans="1:26" ht="75" x14ac:dyDescent="0.25">
      <c r="A935" s="71" t="str">
        <f>INDEX('Выгр Торг'!$A:$A,MATCH($B935,'Выгр Торг'!$B:$B,0))</f>
        <v>Боковые зеркала "АТП" в стиле Гранта (механические,с повторителем) для ВАЗ 2108-21099, 2113-2115</v>
      </c>
      <c r="B935" s="88">
        <v>257506</v>
      </c>
      <c r="C935" s="72">
        <f>VLOOKUP($B935,'Выгр Торг'!$B:$P,C$1,0)</f>
        <v>177223</v>
      </c>
      <c r="D935" s="71" t="str">
        <f>VLOOKUP($B935,'Выгр Торг'!$B:$P,D$1,0)</f>
        <v>Боковые зеркала "АТП" в стиле Гранта (механические, повторитель Динамический (PLAZMA)) для ВАЗ 2108-21099, 2113-2115 (В цвет, Балтика (темно-сине-зеленый, 420))</v>
      </c>
      <c r="E935" s="72" t="str">
        <f>VLOOKUP($B935,'Выгр Торг'!$B:$P,E$1,0)</f>
        <v>Y</v>
      </c>
      <c r="F935" s="72" t="str">
        <f>VLOOKUP($B935,'Выгр Торг'!$B:$P,F$1,0)</f>
        <v>1</v>
      </c>
      <c r="G935" s="36" t="s">
        <v>611</v>
      </c>
      <c r="H935" s="28">
        <v>61047</v>
      </c>
      <c r="I935" s="53">
        <f>INDEX($I:$I,MATCH($H935,$C:$C,0))</f>
        <v>600</v>
      </c>
      <c r="J935" s="5" t="s">
        <v>3410</v>
      </c>
      <c r="K935" s="56">
        <f>INDEX($K:$K,MATCH($H935,$C:$C,0))+I935</f>
        <v>3100</v>
      </c>
      <c r="L935" s="14">
        <f>VLOOKUP(K935,Наценка!$A$1:$B$8,2,1)</f>
        <v>1.4</v>
      </c>
      <c r="M935" s="56">
        <f>INDEX($M:$M,MATCH($H935,$C:$C,0))+I935*$M$2</f>
        <v>4280</v>
      </c>
      <c r="N935" s="57">
        <f t="shared" si="125"/>
        <v>4290</v>
      </c>
      <c r="O935" s="72">
        <f>VLOOKUP($B935,'Выгр Торг'!$B:$P,O$1,0)</f>
        <v>3100</v>
      </c>
      <c r="P935" s="72">
        <f>VLOOKUP($B935,'Выгр Торг'!$B:$P,P$1,0)</f>
        <v>4390</v>
      </c>
      <c r="Q935" s="42">
        <f t="shared" si="120"/>
        <v>0</v>
      </c>
      <c r="R935" s="42">
        <f t="shared" si="121"/>
        <v>100</v>
      </c>
      <c r="S935" s="85">
        <f t="shared" si="126"/>
        <v>4290</v>
      </c>
      <c r="T935" s="60" t="str">
        <f>IFERROR(VLOOKUP($B935,'Из ГУГЛа'!$B:$G,4,0)*U935+V935,VLOOKUP($B935,'Из ГУГЛа'!$B:$G,4,0))</f>
        <v/>
      </c>
      <c r="U935" s="15">
        <v>1</v>
      </c>
      <c r="V935" s="59"/>
      <c r="W935" s="74">
        <f t="shared" si="122"/>
        <v>0.38387096774193541</v>
      </c>
      <c r="X935" s="74" t="str">
        <f t="shared" si="123"/>
        <v/>
      </c>
      <c r="Y935" s="74" t="str">
        <f t="shared" si="124"/>
        <v/>
      </c>
      <c r="Z935" s="78" t="s">
        <v>2579</v>
      </c>
    </row>
    <row r="936" spans="1:26" ht="75" x14ac:dyDescent="0.25">
      <c r="A936" s="71" t="str">
        <f>INDEX('Выгр Торг'!$A:$A,MATCH($B936,'Выгр Торг'!$B:$B,0))</f>
        <v>Боковые зеркала "АТП" в стиле Гранта (механические,с повторителем) для ВАЗ 2108-21099, 2113-2115</v>
      </c>
      <c r="B936" s="88">
        <v>257507</v>
      </c>
      <c r="C936" s="72">
        <f>VLOOKUP($B936,'Выгр Торг'!$B:$P,C$1,0)</f>
        <v>177224</v>
      </c>
      <c r="D936" s="71" t="str">
        <f>VLOOKUP($B936,'Выгр Торг'!$B:$P,D$1,0)</f>
        <v>Боковые зеркала "АТП" в стиле Гранта (механические, повторитель Динамический (PLAZMA)) для ВАЗ 2108-21099, 2113-2115 (В цвет, Белое облако (белый, 240))</v>
      </c>
      <c r="E936" s="72" t="str">
        <f>VLOOKUP($B936,'Выгр Торг'!$B:$P,E$1,0)</f>
        <v>Y</v>
      </c>
      <c r="F936" s="72" t="str">
        <f>VLOOKUP($B936,'Выгр Торг'!$B:$P,F$1,0)</f>
        <v>1</v>
      </c>
      <c r="G936" s="36" t="s">
        <v>611</v>
      </c>
      <c r="H936" s="28">
        <v>61047</v>
      </c>
      <c r="I936" s="53">
        <f>INDEX($I:$I,MATCH($H936,$C:$C,0))</f>
        <v>600</v>
      </c>
      <c r="J936" s="5" t="s">
        <v>3410</v>
      </c>
      <c r="K936" s="56">
        <f>INDEX($K:$K,MATCH($H936,$C:$C,0))+I936</f>
        <v>3100</v>
      </c>
      <c r="L936" s="14">
        <f>VLOOKUP(K936,Наценка!$A$1:$B$8,2,1)</f>
        <v>1.4</v>
      </c>
      <c r="M936" s="56">
        <f>INDEX($M:$M,MATCH($H936,$C:$C,0))+I936*$M$2</f>
        <v>4280</v>
      </c>
      <c r="N936" s="57">
        <f t="shared" si="125"/>
        <v>4290</v>
      </c>
      <c r="O936" s="72">
        <f>VLOOKUP($B936,'Выгр Торг'!$B:$P,O$1,0)</f>
        <v>3100</v>
      </c>
      <c r="P936" s="72">
        <f>VLOOKUP($B936,'Выгр Торг'!$B:$P,P$1,0)</f>
        <v>4390</v>
      </c>
      <c r="Q936" s="42">
        <f t="shared" si="120"/>
        <v>0</v>
      </c>
      <c r="R936" s="42">
        <f t="shared" si="121"/>
        <v>100</v>
      </c>
      <c r="S936" s="85">
        <f t="shared" si="126"/>
        <v>4290</v>
      </c>
      <c r="T936" s="60" t="str">
        <f>IFERROR(VLOOKUP($B936,'Из ГУГЛа'!$B:$G,4,0)*U936+V936,VLOOKUP($B936,'Из ГУГЛа'!$B:$G,4,0))</f>
        <v/>
      </c>
      <c r="U936" s="15">
        <v>1</v>
      </c>
      <c r="V936" s="59"/>
      <c r="W936" s="74">
        <f t="shared" si="122"/>
        <v>0.38387096774193541</v>
      </c>
      <c r="X936" s="74" t="str">
        <f t="shared" si="123"/>
        <v/>
      </c>
      <c r="Y936" s="74" t="str">
        <f t="shared" si="124"/>
        <v/>
      </c>
      <c r="Z936" s="78" t="s">
        <v>2579</v>
      </c>
    </row>
    <row r="937" spans="1:26" ht="75" x14ac:dyDescent="0.25">
      <c r="A937" s="71" t="str">
        <f>INDEX('Выгр Торг'!$A:$A,MATCH($B937,'Выгр Торг'!$B:$B,0))</f>
        <v>Боковые зеркала "АТП" в стиле Гранта (механические,с повторителем) для ВАЗ 2108-21099, 2113-2115</v>
      </c>
      <c r="B937" s="88">
        <v>257508</v>
      </c>
      <c r="C937" s="72">
        <f>VLOOKUP($B937,'Выгр Торг'!$B:$P,C$1,0)</f>
        <v>177225</v>
      </c>
      <c r="D937" s="71" t="str">
        <f>VLOOKUP($B937,'Выгр Торг'!$B:$P,D$1,0)</f>
        <v>Боковые зеркала "АТП" в стиле Гранта (механические, повторитель Динамический (PLAZMA)) для ВАЗ 2108-21099, 2113-2115 (В цвет, Бриз (зелено-голубой, 480))</v>
      </c>
      <c r="E937" s="72" t="str">
        <f>VLOOKUP($B937,'Выгр Торг'!$B:$P,E$1,0)</f>
        <v>Y</v>
      </c>
      <c r="F937" s="72" t="str">
        <f>VLOOKUP($B937,'Выгр Торг'!$B:$P,F$1,0)</f>
        <v>1</v>
      </c>
      <c r="G937" s="36" t="s">
        <v>611</v>
      </c>
      <c r="H937" s="28">
        <v>61047</v>
      </c>
      <c r="I937" s="53">
        <f>INDEX($I:$I,MATCH($H937,$C:$C,0))</f>
        <v>600</v>
      </c>
      <c r="J937" s="5" t="s">
        <v>3410</v>
      </c>
      <c r="K937" s="56">
        <f>INDEX($K:$K,MATCH($H937,$C:$C,0))+I937</f>
        <v>3100</v>
      </c>
      <c r="L937" s="14">
        <f>VLOOKUP(K937,Наценка!$A$1:$B$8,2,1)</f>
        <v>1.4</v>
      </c>
      <c r="M937" s="56">
        <f>INDEX($M:$M,MATCH($H937,$C:$C,0))+I937*$M$2</f>
        <v>4280</v>
      </c>
      <c r="N937" s="57">
        <f t="shared" si="125"/>
        <v>4290</v>
      </c>
      <c r="O937" s="72">
        <f>VLOOKUP($B937,'Выгр Торг'!$B:$P,O$1,0)</f>
        <v>3100</v>
      </c>
      <c r="P937" s="72">
        <f>VLOOKUP($B937,'Выгр Торг'!$B:$P,P$1,0)</f>
        <v>4390</v>
      </c>
      <c r="Q937" s="42">
        <f t="shared" si="120"/>
        <v>0</v>
      </c>
      <c r="R937" s="42">
        <f t="shared" si="121"/>
        <v>100</v>
      </c>
      <c r="S937" s="85">
        <f t="shared" si="126"/>
        <v>4290</v>
      </c>
      <c r="T937" s="60" t="str">
        <f>IFERROR(VLOOKUP($B937,'Из ГУГЛа'!$B:$G,4,0)*U937+V937,VLOOKUP($B937,'Из ГУГЛа'!$B:$G,4,0))</f>
        <v/>
      </c>
      <c r="U937" s="15">
        <v>1</v>
      </c>
      <c r="V937" s="59"/>
      <c r="W937" s="74">
        <f t="shared" si="122"/>
        <v>0.38387096774193541</v>
      </c>
      <c r="X937" s="74" t="str">
        <f t="shared" si="123"/>
        <v/>
      </c>
      <c r="Y937" s="74" t="str">
        <f t="shared" si="124"/>
        <v/>
      </c>
      <c r="Z937" s="78" t="s">
        <v>2579</v>
      </c>
    </row>
    <row r="938" spans="1:26" ht="75" x14ac:dyDescent="0.25">
      <c r="A938" s="71" t="str">
        <f>INDEX('Выгр Торг'!$A:$A,MATCH($B938,'Выгр Торг'!$B:$B,0))</f>
        <v>Боковые зеркала "АТП" в стиле Гранта (механические,с повторителем) для ВАЗ 2108-21099, 2113-2115</v>
      </c>
      <c r="B938" s="88">
        <v>257509</v>
      </c>
      <c r="C938" s="72">
        <f>VLOOKUP($B938,'Выгр Торг'!$B:$P,C$1,0)</f>
        <v>177226</v>
      </c>
      <c r="D938" s="71" t="str">
        <f>VLOOKUP($B938,'Выгр Торг'!$B:$P,D$1,0)</f>
        <v>Боковые зеркала "АТП" в стиле Гранта (механические, повторитель Динамический (PLAZMA)) для ВАЗ 2108-21099, 2113-2115 (В цвет, Бронзовый век (бежево-коричневый, 262))</v>
      </c>
      <c r="E938" s="72" t="str">
        <f>VLOOKUP($B938,'Выгр Торг'!$B:$P,E$1,0)</f>
        <v>Y</v>
      </c>
      <c r="F938" s="72" t="str">
        <f>VLOOKUP($B938,'Выгр Торг'!$B:$P,F$1,0)</f>
        <v>1</v>
      </c>
      <c r="G938" s="36" t="s">
        <v>611</v>
      </c>
      <c r="H938" s="28">
        <v>61047</v>
      </c>
      <c r="I938" s="53">
        <f>INDEX($I:$I,MATCH($H938,$C:$C,0))</f>
        <v>600</v>
      </c>
      <c r="J938" s="5" t="s">
        <v>3410</v>
      </c>
      <c r="K938" s="56">
        <f>INDEX($K:$K,MATCH($H938,$C:$C,0))+I938</f>
        <v>3100</v>
      </c>
      <c r="L938" s="14">
        <f>VLOOKUP(K938,Наценка!$A$1:$B$8,2,1)</f>
        <v>1.4</v>
      </c>
      <c r="M938" s="56">
        <f>INDEX($M:$M,MATCH($H938,$C:$C,0))+I938*$M$2</f>
        <v>4280</v>
      </c>
      <c r="N938" s="57">
        <f t="shared" si="125"/>
        <v>4290</v>
      </c>
      <c r="O938" s="72">
        <f>VLOOKUP($B938,'Выгр Торг'!$B:$P,O$1,0)</f>
        <v>3100</v>
      </c>
      <c r="P938" s="72">
        <f>VLOOKUP($B938,'Выгр Торг'!$B:$P,P$1,0)</f>
        <v>4390</v>
      </c>
      <c r="Q938" s="42">
        <f t="shared" ref="Q938:Q1001" si="127">O938-K938</f>
        <v>0</v>
      </c>
      <c r="R938" s="42">
        <f t="shared" ref="R938:R1001" si="128">P938-N938</f>
        <v>100</v>
      </c>
      <c r="S938" s="85">
        <f t="shared" si="126"/>
        <v>4290</v>
      </c>
      <c r="T938" s="60" t="str">
        <f>IFERROR(VLOOKUP($B938,'Из ГУГЛа'!$B:$G,4,0)*U938+V938,VLOOKUP($B938,'Из ГУГЛа'!$B:$G,4,0))</f>
        <v/>
      </c>
      <c r="U938" s="15">
        <v>1</v>
      </c>
      <c r="V938" s="59"/>
      <c r="W938" s="74">
        <f t="shared" ref="W938:W1001" si="129">IFERROR(S938/K938-1,"")</f>
        <v>0.38387096774193541</v>
      </c>
      <c r="X938" s="74" t="str">
        <f t="shared" ref="X938:X1001" si="130">IFERROR((Z938-S938)/Z938,"")</f>
        <v/>
      </c>
      <c r="Y938" s="74" t="str">
        <f t="shared" ref="Y938:Y1001" si="131">IFERROR(IF(Z938="","",Z938/K938-1),"")</f>
        <v/>
      </c>
      <c r="Z938" s="78" t="s">
        <v>2579</v>
      </c>
    </row>
    <row r="939" spans="1:26" ht="75" x14ac:dyDescent="0.25">
      <c r="A939" s="71" t="str">
        <f>INDEX('Выгр Торг'!$A:$A,MATCH($B939,'Выгр Торг'!$B:$B,0))</f>
        <v>Боковые зеркала "АТП" в стиле Гранта (механические,с повторителем) для ВАЗ 2108-21099, 2113-2115</v>
      </c>
      <c r="B939" s="88">
        <v>257510</v>
      </c>
      <c r="C939" s="72">
        <f>VLOOKUP($B939,'Выгр Торг'!$B:$P,C$1,0)</f>
        <v>177227</v>
      </c>
      <c r="D939" s="71" t="str">
        <f>VLOOKUP($B939,'Выгр Торг'!$B:$P,D$1,0)</f>
        <v>Боковые зеркала "АТП" в стиле Гранта (механические, повторитель Динамический (PLAZMA)) для ВАЗ 2108-21099, 2113-2115 (В цвет, Валюта (серо-зеленый, 310))</v>
      </c>
      <c r="E939" s="72" t="str">
        <f>VLOOKUP($B939,'Выгр Торг'!$B:$P,E$1,0)</f>
        <v>Y</v>
      </c>
      <c r="F939" s="72" t="str">
        <f>VLOOKUP($B939,'Выгр Торг'!$B:$P,F$1,0)</f>
        <v>1</v>
      </c>
      <c r="G939" s="36" t="s">
        <v>611</v>
      </c>
      <c r="H939" s="28">
        <v>61047</v>
      </c>
      <c r="I939" s="53">
        <f>INDEX($I:$I,MATCH($H939,$C:$C,0))</f>
        <v>600</v>
      </c>
      <c r="J939" s="5" t="s">
        <v>3410</v>
      </c>
      <c r="K939" s="56">
        <f>INDEX($K:$K,MATCH($H939,$C:$C,0))+I939</f>
        <v>3100</v>
      </c>
      <c r="L939" s="14">
        <f>VLOOKUP(K939,Наценка!$A$1:$B$8,2,1)</f>
        <v>1.4</v>
      </c>
      <c r="M939" s="56">
        <f>INDEX($M:$M,MATCH($H939,$C:$C,0))+I939*$M$2</f>
        <v>4280</v>
      </c>
      <c r="N939" s="57">
        <f t="shared" si="125"/>
        <v>4290</v>
      </c>
      <c r="O939" s="72">
        <f>VLOOKUP($B939,'Выгр Торг'!$B:$P,O$1,0)</f>
        <v>3100</v>
      </c>
      <c r="P939" s="72">
        <f>VLOOKUP($B939,'Выгр Торг'!$B:$P,P$1,0)</f>
        <v>4390</v>
      </c>
      <c r="Q939" s="42">
        <f t="shared" si="127"/>
        <v>0</v>
      </c>
      <c r="R939" s="42">
        <f t="shared" si="128"/>
        <v>100</v>
      </c>
      <c r="S939" s="85">
        <f t="shared" si="126"/>
        <v>4290</v>
      </c>
      <c r="T939" s="60" t="str">
        <f>IFERROR(VLOOKUP($B939,'Из ГУГЛа'!$B:$G,4,0)*U939+V939,VLOOKUP($B939,'Из ГУГЛа'!$B:$G,4,0))</f>
        <v/>
      </c>
      <c r="U939" s="15">
        <v>1</v>
      </c>
      <c r="V939" s="59"/>
      <c r="W939" s="74">
        <f t="shared" si="129"/>
        <v>0.38387096774193541</v>
      </c>
      <c r="X939" s="74" t="str">
        <f t="shared" si="130"/>
        <v/>
      </c>
      <c r="Y939" s="74" t="str">
        <f t="shared" si="131"/>
        <v/>
      </c>
      <c r="Z939" s="78" t="s">
        <v>2579</v>
      </c>
    </row>
    <row r="940" spans="1:26" ht="75" x14ac:dyDescent="0.25">
      <c r="A940" s="71" t="str">
        <f>INDEX('Выгр Торг'!$A:$A,MATCH($B940,'Выгр Торг'!$B:$B,0))</f>
        <v>Боковые зеркала "АТП" в стиле Гранта (механические,с повторителем) для ВАЗ 2108-21099, 2113-2115</v>
      </c>
      <c r="B940" s="88">
        <v>257511</v>
      </c>
      <c r="C940" s="72">
        <f>VLOOKUP($B940,'Выгр Торг'!$B:$P,C$1,0)</f>
        <v>177228</v>
      </c>
      <c r="D940" s="71" t="str">
        <f>VLOOKUP($B940,'Выгр Торг'!$B:$P,D$1,0)</f>
        <v>Боковые зеркала "АТП" в стиле Гранта (механические, повторитель Динамический (PLAZMA)) для ВАЗ 2108-21099, 2113-2115 (В цвет, Вишневый сад (темно-серебристо-красный, 132))</v>
      </c>
      <c r="E940" s="72" t="str">
        <f>VLOOKUP($B940,'Выгр Торг'!$B:$P,E$1,0)</f>
        <v>Y</v>
      </c>
      <c r="F940" s="72" t="str">
        <f>VLOOKUP($B940,'Выгр Торг'!$B:$P,F$1,0)</f>
        <v>1</v>
      </c>
      <c r="G940" s="36" t="s">
        <v>611</v>
      </c>
      <c r="H940" s="28">
        <v>61047</v>
      </c>
      <c r="I940" s="53">
        <f>INDEX($I:$I,MATCH($H940,$C:$C,0))</f>
        <v>600</v>
      </c>
      <c r="J940" s="5" t="s">
        <v>3410</v>
      </c>
      <c r="K940" s="56">
        <f>INDEX($K:$K,MATCH($H940,$C:$C,0))+I940</f>
        <v>3100</v>
      </c>
      <c r="L940" s="14">
        <f>VLOOKUP(K940,Наценка!$A$1:$B$8,2,1)</f>
        <v>1.4</v>
      </c>
      <c r="M940" s="56">
        <f>INDEX($M:$M,MATCH($H940,$C:$C,0))+I940*$M$2</f>
        <v>4280</v>
      </c>
      <c r="N940" s="57">
        <f t="shared" si="125"/>
        <v>4290</v>
      </c>
      <c r="O940" s="72">
        <f>VLOOKUP($B940,'Выгр Торг'!$B:$P,O$1,0)</f>
        <v>3100</v>
      </c>
      <c r="P940" s="72">
        <f>VLOOKUP($B940,'Выгр Торг'!$B:$P,P$1,0)</f>
        <v>4390</v>
      </c>
      <c r="Q940" s="42">
        <f t="shared" si="127"/>
        <v>0</v>
      </c>
      <c r="R940" s="42">
        <f t="shared" si="128"/>
        <v>100</v>
      </c>
      <c r="S940" s="85">
        <f t="shared" si="126"/>
        <v>4290</v>
      </c>
      <c r="T940" s="60" t="str">
        <f>IFERROR(VLOOKUP($B940,'Из ГУГЛа'!$B:$G,4,0)*U940+V940,VLOOKUP($B940,'Из ГУГЛа'!$B:$G,4,0))</f>
        <v/>
      </c>
      <c r="U940" s="15">
        <v>1</v>
      </c>
      <c r="V940" s="59"/>
      <c r="W940" s="74">
        <f t="shared" si="129"/>
        <v>0.38387096774193541</v>
      </c>
      <c r="X940" s="74" t="str">
        <f t="shared" si="130"/>
        <v/>
      </c>
      <c r="Y940" s="74" t="str">
        <f t="shared" si="131"/>
        <v/>
      </c>
      <c r="Z940" s="78" t="s">
        <v>2579</v>
      </c>
    </row>
    <row r="941" spans="1:26" ht="75" x14ac:dyDescent="0.25">
      <c r="A941" s="71" t="str">
        <f>INDEX('Выгр Торг'!$A:$A,MATCH($B941,'Выгр Торг'!$B:$B,0))</f>
        <v>Боковые зеркала "АТП" в стиле Гранта (механические,с повторителем) для ВАЗ 2108-21099, 2113-2115</v>
      </c>
      <c r="B941" s="88">
        <v>257512</v>
      </c>
      <c r="C941" s="72">
        <f>VLOOKUP($B941,'Выгр Торг'!$B:$P,C$1,0)</f>
        <v>177229</v>
      </c>
      <c r="D941" s="71" t="str">
        <f>VLOOKUP($B941,'Выгр Торг'!$B:$P,D$1,0)</f>
        <v>Боковые зеркала "АТП" в стиле Гранта (механические, повторитель Динамический (PLAZMA)) для ВАЗ 2108-21099, 2113-2115 (В цвет, Дефиле (серебристо-серо-коричневый, 150))</v>
      </c>
      <c r="E941" s="72" t="str">
        <f>VLOOKUP($B941,'Выгр Торг'!$B:$P,E$1,0)</f>
        <v>Y</v>
      </c>
      <c r="F941" s="72" t="str">
        <f>VLOOKUP($B941,'Выгр Торг'!$B:$P,F$1,0)</f>
        <v>1</v>
      </c>
      <c r="G941" s="36" t="s">
        <v>611</v>
      </c>
      <c r="H941" s="28">
        <v>61047</v>
      </c>
      <c r="I941" s="53">
        <f>INDEX($I:$I,MATCH($H941,$C:$C,0))</f>
        <v>600</v>
      </c>
      <c r="J941" s="5" t="s">
        <v>3410</v>
      </c>
      <c r="K941" s="56">
        <f>INDEX($K:$K,MATCH($H941,$C:$C,0))+I941</f>
        <v>3100</v>
      </c>
      <c r="L941" s="14">
        <f>VLOOKUP(K941,Наценка!$A$1:$B$8,2,1)</f>
        <v>1.4</v>
      </c>
      <c r="M941" s="56">
        <f>INDEX($M:$M,MATCH($H941,$C:$C,0))+I941*$M$2</f>
        <v>4280</v>
      </c>
      <c r="N941" s="57">
        <f t="shared" si="125"/>
        <v>4290</v>
      </c>
      <c r="O941" s="72">
        <f>VLOOKUP($B941,'Выгр Торг'!$B:$P,O$1,0)</f>
        <v>3100</v>
      </c>
      <c r="P941" s="72">
        <f>VLOOKUP($B941,'Выгр Торг'!$B:$P,P$1,0)</f>
        <v>4390</v>
      </c>
      <c r="Q941" s="42">
        <f t="shared" si="127"/>
        <v>0</v>
      </c>
      <c r="R941" s="42">
        <f t="shared" si="128"/>
        <v>100</v>
      </c>
      <c r="S941" s="85">
        <f t="shared" si="126"/>
        <v>4290</v>
      </c>
      <c r="T941" s="60" t="str">
        <f>IFERROR(VLOOKUP($B941,'Из ГУГЛа'!$B:$G,4,0)*U941+V941,VLOOKUP($B941,'Из ГУГЛа'!$B:$G,4,0))</f>
        <v/>
      </c>
      <c r="U941" s="15">
        <v>1</v>
      </c>
      <c r="V941" s="59"/>
      <c r="W941" s="74">
        <f t="shared" si="129"/>
        <v>0.38387096774193541</v>
      </c>
      <c r="X941" s="74" t="str">
        <f t="shared" si="130"/>
        <v/>
      </c>
      <c r="Y941" s="74" t="str">
        <f t="shared" si="131"/>
        <v/>
      </c>
      <c r="Z941" s="78" t="s">
        <v>2579</v>
      </c>
    </row>
    <row r="942" spans="1:26" ht="75" x14ac:dyDescent="0.25">
      <c r="A942" s="71" t="str">
        <f>INDEX('Выгр Торг'!$A:$A,MATCH($B942,'Выгр Торг'!$B:$B,0))</f>
        <v>Боковые зеркала "АТП" в стиле Гранта (механические,с повторителем) для ВАЗ 2108-21099, 2113-2115</v>
      </c>
      <c r="B942" s="88">
        <v>257513</v>
      </c>
      <c r="C942" s="72">
        <f>VLOOKUP($B942,'Выгр Торг'!$B:$P,C$1,0)</f>
        <v>177230</v>
      </c>
      <c r="D942" s="71" t="str">
        <f>VLOOKUP($B942,'Выгр Торг'!$B:$P,D$1,0)</f>
        <v>Боковые зеркала "АТП" в стиле Гранта (механические, повторитель Динамический (PLAZMA)) для ВАЗ 2108-21099, 2113-2115 (В цвет, Жемчуг (серебристо-бело-молочный, 230))</v>
      </c>
      <c r="E942" s="72" t="str">
        <f>VLOOKUP($B942,'Выгр Торг'!$B:$P,E$1,0)</f>
        <v>Y</v>
      </c>
      <c r="F942" s="72" t="str">
        <f>VLOOKUP($B942,'Выгр Торг'!$B:$P,F$1,0)</f>
        <v>1</v>
      </c>
      <c r="G942" s="36" t="s">
        <v>611</v>
      </c>
      <c r="H942" s="28">
        <v>61047</v>
      </c>
      <c r="I942" s="53">
        <f>INDEX($I:$I,MATCH($H942,$C:$C,0))</f>
        <v>600</v>
      </c>
      <c r="J942" s="5" t="s">
        <v>3410</v>
      </c>
      <c r="K942" s="56">
        <f>INDEX($K:$K,MATCH($H942,$C:$C,0))+I942</f>
        <v>3100</v>
      </c>
      <c r="L942" s="14">
        <f>VLOOKUP(K942,Наценка!$A$1:$B$8,2,1)</f>
        <v>1.4</v>
      </c>
      <c r="M942" s="56">
        <f>INDEX($M:$M,MATCH($H942,$C:$C,0))+I942*$M$2</f>
        <v>4280</v>
      </c>
      <c r="N942" s="57">
        <f t="shared" si="125"/>
        <v>4290</v>
      </c>
      <c r="O942" s="72">
        <f>VLOOKUP($B942,'Выгр Торг'!$B:$P,O$1,0)</f>
        <v>3100</v>
      </c>
      <c r="P942" s="72">
        <f>VLOOKUP($B942,'Выгр Торг'!$B:$P,P$1,0)</f>
        <v>4390</v>
      </c>
      <c r="Q942" s="42">
        <f t="shared" si="127"/>
        <v>0</v>
      </c>
      <c r="R942" s="42">
        <f t="shared" si="128"/>
        <v>100</v>
      </c>
      <c r="S942" s="85">
        <f t="shared" si="126"/>
        <v>4290</v>
      </c>
      <c r="T942" s="60" t="str">
        <f>IFERROR(VLOOKUP($B942,'Из ГУГЛа'!$B:$G,4,0)*U942+V942,VLOOKUP($B942,'Из ГУГЛа'!$B:$G,4,0))</f>
        <v/>
      </c>
      <c r="U942" s="15">
        <v>1</v>
      </c>
      <c r="V942" s="59"/>
      <c r="W942" s="74">
        <f t="shared" si="129"/>
        <v>0.38387096774193541</v>
      </c>
      <c r="X942" s="74" t="str">
        <f t="shared" si="130"/>
        <v/>
      </c>
      <c r="Y942" s="74" t="str">
        <f t="shared" si="131"/>
        <v/>
      </c>
      <c r="Z942" s="78" t="s">
        <v>2579</v>
      </c>
    </row>
    <row r="943" spans="1:26" ht="75" x14ac:dyDescent="0.25">
      <c r="A943" s="71" t="str">
        <f>INDEX('Выгр Торг'!$A:$A,MATCH($B943,'Выгр Торг'!$B:$B,0))</f>
        <v>Боковые зеркала "АТП" в стиле Гранта (механические,с повторителем) для ВАЗ 2108-21099, 2113-2115</v>
      </c>
      <c r="B943" s="88">
        <v>257514</v>
      </c>
      <c r="C943" s="72">
        <f>VLOOKUP($B943,'Выгр Торг'!$B:$P,C$1,0)</f>
        <v>177231</v>
      </c>
      <c r="D943" s="71" t="str">
        <f>VLOOKUP($B943,'Выгр Торг'!$B:$P,D$1,0)</f>
        <v>Боковые зеркала "АТП" в стиле Гранта (механические, повторитель Динамический (PLAZMA)) для ВАЗ 2108-21099, 2113-2115 (В цвет, Золото инков (золотистый темно-зеленый, 347))</v>
      </c>
      <c r="E943" s="72" t="str">
        <f>VLOOKUP($B943,'Выгр Торг'!$B:$P,E$1,0)</f>
        <v>Y</v>
      </c>
      <c r="F943" s="72" t="str">
        <f>VLOOKUP($B943,'Выгр Торг'!$B:$P,F$1,0)</f>
        <v>1</v>
      </c>
      <c r="G943" s="36" t="s">
        <v>611</v>
      </c>
      <c r="H943" s="28">
        <v>61047</v>
      </c>
      <c r="I943" s="53">
        <f>INDEX($I:$I,MATCH($H943,$C:$C,0))</f>
        <v>600</v>
      </c>
      <c r="J943" s="5" t="s">
        <v>3410</v>
      </c>
      <c r="K943" s="56">
        <f>INDEX($K:$K,MATCH($H943,$C:$C,0))+I943</f>
        <v>3100</v>
      </c>
      <c r="L943" s="14">
        <f>VLOOKUP(K943,Наценка!$A$1:$B$8,2,1)</f>
        <v>1.4</v>
      </c>
      <c r="M943" s="56">
        <f>INDEX($M:$M,MATCH($H943,$C:$C,0))+I943*$M$2</f>
        <v>4280</v>
      </c>
      <c r="N943" s="57">
        <f t="shared" si="125"/>
        <v>4290</v>
      </c>
      <c r="O943" s="72">
        <f>VLOOKUP($B943,'Выгр Торг'!$B:$P,O$1,0)</f>
        <v>3100</v>
      </c>
      <c r="P943" s="72">
        <f>VLOOKUP($B943,'Выгр Торг'!$B:$P,P$1,0)</f>
        <v>4390</v>
      </c>
      <c r="Q943" s="42">
        <f t="shared" si="127"/>
        <v>0</v>
      </c>
      <c r="R943" s="42">
        <f t="shared" si="128"/>
        <v>100</v>
      </c>
      <c r="S943" s="85">
        <f t="shared" si="126"/>
        <v>4290</v>
      </c>
      <c r="T943" s="60" t="str">
        <f>IFERROR(VLOOKUP($B943,'Из ГУГЛа'!$B:$G,4,0)*U943+V943,VLOOKUP($B943,'Из ГУГЛа'!$B:$G,4,0))</f>
        <v/>
      </c>
      <c r="U943" s="15">
        <v>1</v>
      </c>
      <c r="V943" s="59"/>
      <c r="W943" s="74">
        <f t="shared" si="129"/>
        <v>0.38387096774193541</v>
      </c>
      <c r="X943" s="74" t="str">
        <f t="shared" si="130"/>
        <v/>
      </c>
      <c r="Y943" s="74" t="str">
        <f t="shared" si="131"/>
        <v/>
      </c>
      <c r="Z943" s="78" t="s">
        <v>2579</v>
      </c>
    </row>
    <row r="944" spans="1:26" ht="75" x14ac:dyDescent="0.25">
      <c r="A944" s="71" t="str">
        <f>INDEX('Выгр Торг'!$A:$A,MATCH($B944,'Выгр Торг'!$B:$B,0))</f>
        <v>Боковые зеркала "АТП" в стиле Гранта (механические,с повторителем) для ВАЗ 2108-21099, 2113-2115</v>
      </c>
      <c r="B944" s="88">
        <v>257515</v>
      </c>
      <c r="C944" s="72">
        <f>VLOOKUP($B944,'Выгр Торг'!$B:$P,C$1,0)</f>
        <v>177232</v>
      </c>
      <c r="D944" s="71" t="str">
        <f>VLOOKUP($B944,'Выгр Торг'!$B:$P,D$1,0)</f>
        <v>Боковые зеркала "АТП" в стиле Гранта (механические, повторитель Динамический (PLAZMA)) для ВАЗ 2108-21099, 2113-2115 (В цвет, Золотой лист (золотистый темно-зеленый, 331))</v>
      </c>
      <c r="E944" s="72" t="str">
        <f>VLOOKUP($B944,'Выгр Торг'!$B:$P,E$1,0)</f>
        <v>Y</v>
      </c>
      <c r="F944" s="72" t="str">
        <f>VLOOKUP($B944,'Выгр Торг'!$B:$P,F$1,0)</f>
        <v>1</v>
      </c>
      <c r="G944" s="36" t="s">
        <v>611</v>
      </c>
      <c r="H944" s="28">
        <v>61047</v>
      </c>
      <c r="I944" s="53">
        <f>INDEX($I:$I,MATCH($H944,$C:$C,0))</f>
        <v>600</v>
      </c>
      <c r="J944" s="5" t="s">
        <v>3410</v>
      </c>
      <c r="K944" s="56">
        <f>INDEX($K:$K,MATCH($H944,$C:$C,0))+I944</f>
        <v>3100</v>
      </c>
      <c r="L944" s="14">
        <f>VLOOKUP(K944,Наценка!$A$1:$B$8,2,1)</f>
        <v>1.4</v>
      </c>
      <c r="M944" s="56">
        <f>INDEX($M:$M,MATCH($H944,$C:$C,0))+I944*$M$2</f>
        <v>4280</v>
      </c>
      <c r="N944" s="57">
        <f t="shared" ref="N944:N1009" si="132">IF(M944&lt;=1000,(ROUNDUP(M944,-1)-1),(ROUNDUP(M944,-2)-10))</f>
        <v>4290</v>
      </c>
      <c r="O944" s="72">
        <f>VLOOKUP($B944,'Выгр Торг'!$B:$P,O$1,0)</f>
        <v>3100</v>
      </c>
      <c r="P944" s="72">
        <f>VLOOKUP($B944,'Выгр Торг'!$B:$P,P$1,0)</f>
        <v>4390</v>
      </c>
      <c r="Q944" s="42">
        <f t="shared" si="127"/>
        <v>0</v>
      </c>
      <c r="R944" s="42">
        <f t="shared" si="128"/>
        <v>100</v>
      </c>
      <c r="S944" s="85">
        <f t="shared" si="126"/>
        <v>4290</v>
      </c>
      <c r="T944" s="60" t="str">
        <f>IFERROR(VLOOKUP($B944,'Из ГУГЛа'!$B:$G,4,0)*U944+V944,VLOOKUP($B944,'Из ГУГЛа'!$B:$G,4,0))</f>
        <v/>
      </c>
      <c r="U944" s="15">
        <v>1</v>
      </c>
      <c r="V944" s="59"/>
      <c r="W944" s="74">
        <f t="shared" si="129"/>
        <v>0.38387096774193541</v>
      </c>
      <c r="X944" s="74" t="str">
        <f t="shared" si="130"/>
        <v/>
      </c>
      <c r="Y944" s="74" t="str">
        <f t="shared" si="131"/>
        <v/>
      </c>
      <c r="Z944" s="78" t="s">
        <v>2579</v>
      </c>
    </row>
    <row r="945" spans="1:26" ht="75" x14ac:dyDescent="0.25">
      <c r="A945" s="71" t="str">
        <f>INDEX('Выгр Торг'!$A:$A,MATCH($B945,'Выгр Торг'!$B:$B,0))</f>
        <v>Боковые зеркала "АТП" в стиле Гранта (механические,с повторителем) для ВАЗ 2108-21099, 2113-2115</v>
      </c>
      <c r="B945" s="88">
        <v>257516</v>
      </c>
      <c r="C945" s="72">
        <f>VLOOKUP($B945,'Выгр Торг'!$B:$P,C$1,0)</f>
        <v>177233</v>
      </c>
      <c r="D945" s="71" t="str">
        <f>VLOOKUP($B945,'Выгр Торг'!$B:$P,D$1,0)</f>
        <v>Боковые зеркала "АТП" в стиле Гранта (механические, повторитель Динамический (PLAZMA)) для ВАЗ 2108-21099, 2113-2115 (В цвет, Игуана (серебристо-ярко-зеленый, 311))</v>
      </c>
      <c r="E945" s="72" t="str">
        <f>VLOOKUP($B945,'Выгр Торг'!$B:$P,E$1,0)</f>
        <v>Y</v>
      </c>
      <c r="F945" s="72" t="str">
        <f>VLOOKUP($B945,'Выгр Торг'!$B:$P,F$1,0)</f>
        <v>1</v>
      </c>
      <c r="G945" s="36" t="s">
        <v>611</v>
      </c>
      <c r="H945" s="28">
        <v>61047</v>
      </c>
      <c r="I945" s="53">
        <f>INDEX($I:$I,MATCH($H945,$C:$C,0))</f>
        <v>600</v>
      </c>
      <c r="J945" s="5" t="s">
        <v>3410</v>
      </c>
      <c r="K945" s="56">
        <f>INDEX($K:$K,MATCH($H945,$C:$C,0))+I945</f>
        <v>3100</v>
      </c>
      <c r="L945" s="14">
        <f>VLOOKUP(K945,Наценка!$A$1:$B$8,2,1)</f>
        <v>1.4</v>
      </c>
      <c r="M945" s="56">
        <f>INDEX($M:$M,MATCH($H945,$C:$C,0))+I945*$M$2</f>
        <v>4280</v>
      </c>
      <c r="N945" s="57">
        <f t="shared" si="132"/>
        <v>4290</v>
      </c>
      <c r="O945" s="72">
        <f>VLOOKUP($B945,'Выгр Торг'!$B:$P,O$1,0)</f>
        <v>3100</v>
      </c>
      <c r="P945" s="72">
        <f>VLOOKUP($B945,'Выгр Торг'!$B:$P,P$1,0)</f>
        <v>4390</v>
      </c>
      <c r="Q945" s="42">
        <f t="shared" si="127"/>
        <v>0</v>
      </c>
      <c r="R945" s="42">
        <f t="shared" si="128"/>
        <v>100</v>
      </c>
      <c r="S945" s="85">
        <f t="shared" si="126"/>
        <v>4290</v>
      </c>
      <c r="T945" s="60" t="str">
        <f>IFERROR(VLOOKUP($B945,'Из ГУГЛа'!$B:$G,4,0)*U945+V945,VLOOKUP($B945,'Из ГУГЛа'!$B:$G,4,0))</f>
        <v/>
      </c>
      <c r="U945" s="15">
        <v>1</v>
      </c>
      <c r="V945" s="59"/>
      <c r="W945" s="74">
        <f t="shared" si="129"/>
        <v>0.38387096774193541</v>
      </c>
      <c r="X945" s="74" t="str">
        <f t="shared" si="130"/>
        <v/>
      </c>
      <c r="Y945" s="74" t="str">
        <f t="shared" si="131"/>
        <v/>
      </c>
      <c r="Z945" s="78" t="s">
        <v>2579</v>
      </c>
    </row>
    <row r="946" spans="1:26" ht="75" x14ac:dyDescent="0.25">
      <c r="A946" s="71" t="str">
        <f>INDEX('Выгр Торг'!$A:$A,MATCH($B946,'Выгр Торг'!$B:$B,0))</f>
        <v>Боковые зеркала "АТП" в стиле Гранта (механические,с повторителем) для ВАЗ 2108-21099, 2113-2115</v>
      </c>
      <c r="B946" s="88">
        <v>257517</v>
      </c>
      <c r="C946" s="72">
        <f>VLOOKUP($B946,'Выгр Торг'!$B:$P,C$1,0)</f>
        <v>177234</v>
      </c>
      <c r="D946" s="71" t="str">
        <f>VLOOKUP($B946,'Выгр Торг'!$B:$P,D$1,0)</f>
        <v>Боковые зеркала "АТП" в стиле Гранта (механические, повторитель Динамический (PLAZMA)) для ВАЗ 2108-21099, 2113-2115 (В цвет, Калифорнийский мак (золотисто-красный, 190))</v>
      </c>
      <c r="E946" s="72" t="str">
        <f>VLOOKUP($B946,'Выгр Торг'!$B:$P,E$1,0)</f>
        <v>Y</v>
      </c>
      <c r="F946" s="72" t="str">
        <f>VLOOKUP($B946,'Выгр Торг'!$B:$P,F$1,0)</f>
        <v>1</v>
      </c>
      <c r="G946" s="36" t="s">
        <v>611</v>
      </c>
      <c r="H946" s="28">
        <v>61047</v>
      </c>
      <c r="I946" s="53">
        <f>INDEX($I:$I,MATCH($H946,$C:$C,0))</f>
        <v>600</v>
      </c>
      <c r="J946" s="5" t="s">
        <v>3410</v>
      </c>
      <c r="K946" s="56">
        <f>INDEX($K:$K,MATCH($H946,$C:$C,0))+I946</f>
        <v>3100</v>
      </c>
      <c r="L946" s="14">
        <f>VLOOKUP(K946,Наценка!$A$1:$B$8,2,1)</f>
        <v>1.4</v>
      </c>
      <c r="M946" s="56">
        <f>INDEX($M:$M,MATCH($H946,$C:$C,0))+I946*$M$2</f>
        <v>4280</v>
      </c>
      <c r="N946" s="57">
        <f t="shared" si="132"/>
        <v>4290</v>
      </c>
      <c r="O946" s="72">
        <f>VLOOKUP($B946,'Выгр Торг'!$B:$P,O$1,0)</f>
        <v>3100</v>
      </c>
      <c r="P946" s="72">
        <f>VLOOKUP($B946,'Выгр Торг'!$B:$P,P$1,0)</f>
        <v>4390</v>
      </c>
      <c r="Q946" s="42">
        <f t="shared" si="127"/>
        <v>0</v>
      </c>
      <c r="R946" s="42">
        <f t="shared" si="128"/>
        <v>100</v>
      </c>
      <c r="S946" s="85">
        <f t="shared" si="126"/>
        <v>4290</v>
      </c>
      <c r="T946" s="60" t="str">
        <f>IFERROR(VLOOKUP($B946,'Из ГУГЛа'!$B:$G,4,0)*U946+V946,VLOOKUP($B946,'Из ГУГЛа'!$B:$G,4,0))</f>
        <v/>
      </c>
      <c r="U946" s="15">
        <v>1</v>
      </c>
      <c r="V946" s="59"/>
      <c r="W946" s="74">
        <f t="shared" si="129"/>
        <v>0.38387096774193541</v>
      </c>
      <c r="X946" s="74" t="str">
        <f t="shared" si="130"/>
        <v/>
      </c>
      <c r="Y946" s="74" t="str">
        <f t="shared" si="131"/>
        <v/>
      </c>
      <c r="Z946" s="78" t="s">
        <v>2579</v>
      </c>
    </row>
    <row r="947" spans="1:26" ht="75" x14ac:dyDescent="0.25">
      <c r="A947" s="71" t="str">
        <f>INDEX('Выгр Торг'!$A:$A,MATCH($B947,'Выгр Торг'!$B:$B,0))</f>
        <v>Боковые зеркала "АТП" в стиле Гранта (механические,с повторителем) для ВАЗ 2108-21099, 2113-2115</v>
      </c>
      <c r="B947" s="88">
        <v>257518</v>
      </c>
      <c r="C947" s="72">
        <f>VLOOKUP($B947,'Выгр Торг'!$B:$P,C$1,0)</f>
        <v>177235</v>
      </c>
      <c r="D947" s="71" t="str">
        <f>VLOOKUP($B947,'Выгр Торг'!$B:$P,D$1,0)</f>
        <v>Боковые зеркала "АТП" в стиле Гранта (механические, повторитель Динамический (PLAZMA)) для ВАЗ 2108-21099, 2113-2115 (В цвет, Капри (темно-синий, 453))</v>
      </c>
      <c r="E947" s="72" t="str">
        <f>VLOOKUP($B947,'Выгр Торг'!$B:$P,E$1,0)</f>
        <v>Y</v>
      </c>
      <c r="F947" s="72" t="str">
        <f>VLOOKUP($B947,'Выгр Торг'!$B:$P,F$1,0)</f>
        <v>1</v>
      </c>
      <c r="G947" s="36" t="s">
        <v>611</v>
      </c>
      <c r="H947" s="28">
        <v>61047</v>
      </c>
      <c r="I947" s="53">
        <f>INDEX($I:$I,MATCH($H947,$C:$C,0))</f>
        <v>600</v>
      </c>
      <c r="J947" s="5" t="s">
        <v>3410</v>
      </c>
      <c r="K947" s="56">
        <f>INDEX($K:$K,MATCH($H947,$C:$C,0))+I947</f>
        <v>3100</v>
      </c>
      <c r="L947" s="14">
        <f>VLOOKUP(K947,Наценка!$A$1:$B$8,2,1)</f>
        <v>1.4</v>
      </c>
      <c r="M947" s="56">
        <f>INDEX($M:$M,MATCH($H947,$C:$C,0))+I947*$M$2</f>
        <v>4280</v>
      </c>
      <c r="N947" s="57">
        <f t="shared" si="132"/>
        <v>4290</v>
      </c>
      <c r="O947" s="72">
        <f>VLOOKUP($B947,'Выгр Торг'!$B:$P,O$1,0)</f>
        <v>3100</v>
      </c>
      <c r="P947" s="72">
        <f>VLOOKUP($B947,'Выгр Торг'!$B:$P,P$1,0)</f>
        <v>4390</v>
      </c>
      <c r="Q947" s="42">
        <f t="shared" si="127"/>
        <v>0</v>
      </c>
      <c r="R947" s="42">
        <f t="shared" si="128"/>
        <v>100</v>
      </c>
      <c r="S947" s="85">
        <f t="shared" si="126"/>
        <v>4290</v>
      </c>
      <c r="T947" s="60" t="str">
        <f>IFERROR(VLOOKUP($B947,'Из ГУГЛа'!$B:$G,4,0)*U947+V947,VLOOKUP($B947,'Из ГУГЛа'!$B:$G,4,0))</f>
        <v/>
      </c>
      <c r="U947" s="15">
        <v>1</v>
      </c>
      <c r="V947" s="59"/>
      <c r="W947" s="74">
        <f t="shared" si="129"/>
        <v>0.38387096774193541</v>
      </c>
      <c r="X947" s="74" t="str">
        <f t="shared" si="130"/>
        <v/>
      </c>
      <c r="Y947" s="74" t="str">
        <f t="shared" si="131"/>
        <v/>
      </c>
      <c r="Z947" s="78" t="s">
        <v>2579</v>
      </c>
    </row>
    <row r="948" spans="1:26" ht="75" x14ac:dyDescent="0.25">
      <c r="A948" s="71" t="str">
        <f>INDEX('Выгр Торг'!$A:$A,MATCH($B948,'Выгр Торг'!$B:$B,0))</f>
        <v>Боковые зеркала "АТП" в стиле Гранта (механические,с повторителем) для ВАЗ 2108-21099, 2113-2115</v>
      </c>
      <c r="B948" s="88">
        <v>257519</v>
      </c>
      <c r="C948" s="72">
        <f>VLOOKUP($B948,'Выгр Торг'!$B:$P,C$1,0)</f>
        <v>177236</v>
      </c>
      <c r="D948" s="71" t="str">
        <f>VLOOKUP($B948,'Выгр Торг'!$B:$P,D$1,0)</f>
        <v>Боковые зеркала "АТП" в стиле Гранта (механические, повторитель Динамический (PLAZMA)) для ВАЗ 2108-21099, 2113-2115 (В цвет, Кармен (красный, 118))</v>
      </c>
      <c r="E948" s="72" t="str">
        <f>VLOOKUP($B948,'Выгр Торг'!$B:$P,E$1,0)</f>
        <v>Y</v>
      </c>
      <c r="F948" s="72" t="str">
        <f>VLOOKUP($B948,'Выгр Торг'!$B:$P,F$1,0)</f>
        <v>1</v>
      </c>
      <c r="G948" s="36" t="s">
        <v>611</v>
      </c>
      <c r="H948" s="28">
        <v>61047</v>
      </c>
      <c r="I948" s="53">
        <f>INDEX($I:$I,MATCH($H948,$C:$C,0))</f>
        <v>600</v>
      </c>
      <c r="J948" s="5" t="s">
        <v>3410</v>
      </c>
      <c r="K948" s="56">
        <f>INDEX($K:$K,MATCH($H948,$C:$C,0))+I948</f>
        <v>3100</v>
      </c>
      <c r="L948" s="14">
        <f>VLOOKUP(K948,Наценка!$A$1:$B$8,2,1)</f>
        <v>1.4</v>
      </c>
      <c r="M948" s="56">
        <f>INDEX($M:$M,MATCH($H948,$C:$C,0))+I948*$M$2</f>
        <v>4280</v>
      </c>
      <c r="N948" s="57">
        <f t="shared" si="132"/>
        <v>4290</v>
      </c>
      <c r="O948" s="72">
        <f>VLOOKUP($B948,'Выгр Торг'!$B:$P,O$1,0)</f>
        <v>3100</v>
      </c>
      <c r="P948" s="72">
        <f>VLOOKUP($B948,'Выгр Торг'!$B:$P,P$1,0)</f>
        <v>4390</v>
      </c>
      <c r="Q948" s="42">
        <f t="shared" si="127"/>
        <v>0</v>
      </c>
      <c r="R948" s="42">
        <f t="shared" si="128"/>
        <v>100</v>
      </c>
      <c r="S948" s="85">
        <f t="shared" si="126"/>
        <v>4290</v>
      </c>
      <c r="T948" s="60" t="str">
        <f>IFERROR(VLOOKUP($B948,'Из ГУГЛа'!$B:$G,4,0)*U948+V948,VLOOKUP($B948,'Из ГУГЛа'!$B:$G,4,0))</f>
        <v/>
      </c>
      <c r="U948" s="15">
        <v>1</v>
      </c>
      <c r="V948" s="59"/>
      <c r="W948" s="74">
        <f t="shared" si="129"/>
        <v>0.38387096774193541</v>
      </c>
      <c r="X948" s="74" t="str">
        <f t="shared" si="130"/>
        <v/>
      </c>
      <c r="Y948" s="74" t="str">
        <f t="shared" si="131"/>
        <v/>
      </c>
      <c r="Z948" s="78" t="s">
        <v>2579</v>
      </c>
    </row>
    <row r="949" spans="1:26" ht="75" x14ac:dyDescent="0.25">
      <c r="A949" s="71" t="str">
        <f>INDEX('Выгр Торг'!$A:$A,MATCH($B949,'Выгр Торг'!$B:$B,0))</f>
        <v>Боковые зеркала "АТП" в стиле Гранта (механические,с повторителем) для ВАЗ 2108-21099, 2113-2115</v>
      </c>
      <c r="B949" s="88">
        <v>257520</v>
      </c>
      <c r="C949" s="72">
        <f>VLOOKUP($B949,'Выгр Торг'!$B:$P,C$1,0)</f>
        <v>177237</v>
      </c>
      <c r="D949" s="71" t="str">
        <f>VLOOKUP($B949,'Выгр Торг'!$B:$P,D$1,0)</f>
        <v>Боковые зеркала "АТП" в стиле Гранта (механические, повторитель Динамический (PLAZMA)) для ВАЗ 2108-21099, 2113-2115 (В цвет, Кварц (серый, 630))</v>
      </c>
      <c r="E949" s="72" t="str">
        <f>VLOOKUP($B949,'Выгр Торг'!$B:$P,E$1,0)</f>
        <v>Y</v>
      </c>
      <c r="F949" s="72" t="str">
        <f>VLOOKUP($B949,'Выгр Торг'!$B:$P,F$1,0)</f>
        <v>1</v>
      </c>
      <c r="G949" s="36" t="s">
        <v>611</v>
      </c>
      <c r="H949" s="28">
        <v>61047</v>
      </c>
      <c r="I949" s="53">
        <f>INDEX($I:$I,MATCH($H949,$C:$C,0))</f>
        <v>600</v>
      </c>
      <c r="J949" s="5" t="s">
        <v>3410</v>
      </c>
      <c r="K949" s="56">
        <f>INDEX($K:$K,MATCH($H949,$C:$C,0))+I949</f>
        <v>3100</v>
      </c>
      <c r="L949" s="14">
        <f>VLOOKUP(K949,Наценка!$A$1:$B$8,2,1)</f>
        <v>1.4</v>
      </c>
      <c r="M949" s="56">
        <f>INDEX($M:$M,MATCH($H949,$C:$C,0))+I949*$M$2</f>
        <v>4280</v>
      </c>
      <c r="N949" s="57">
        <f t="shared" si="132"/>
        <v>4290</v>
      </c>
      <c r="O949" s="72">
        <f>VLOOKUP($B949,'Выгр Торг'!$B:$P,O$1,0)</f>
        <v>3100</v>
      </c>
      <c r="P949" s="72">
        <f>VLOOKUP($B949,'Выгр Торг'!$B:$P,P$1,0)</f>
        <v>4390</v>
      </c>
      <c r="Q949" s="42">
        <f t="shared" si="127"/>
        <v>0</v>
      </c>
      <c r="R949" s="42">
        <f t="shared" si="128"/>
        <v>100</v>
      </c>
      <c r="S949" s="85">
        <f t="shared" si="126"/>
        <v>4290</v>
      </c>
      <c r="T949" s="60" t="str">
        <f>IFERROR(VLOOKUP($B949,'Из ГУГЛа'!$B:$G,4,0)*U949+V949,VLOOKUP($B949,'Из ГУГЛа'!$B:$G,4,0))</f>
        <v/>
      </c>
      <c r="U949" s="15">
        <v>1</v>
      </c>
      <c r="V949" s="59"/>
      <c r="W949" s="74">
        <f t="shared" si="129"/>
        <v>0.38387096774193541</v>
      </c>
      <c r="X949" s="74" t="str">
        <f t="shared" si="130"/>
        <v/>
      </c>
      <c r="Y949" s="74" t="str">
        <f t="shared" si="131"/>
        <v/>
      </c>
      <c r="Z949" s="78" t="s">
        <v>2579</v>
      </c>
    </row>
    <row r="950" spans="1:26" ht="75" x14ac:dyDescent="0.25">
      <c r="A950" s="71" t="str">
        <f>INDEX('Выгр Торг'!$A:$A,MATCH($B950,'Выгр Торг'!$B:$B,0))</f>
        <v>Боковые зеркала "АТП" в стиле Гранта (механические,с повторителем) для ВАЗ 2108-21099, 2113-2115</v>
      </c>
      <c r="B950" s="88">
        <v>257521</v>
      </c>
      <c r="C950" s="72">
        <f>VLOOKUP($B950,'Выгр Торг'!$B:$P,C$1,0)</f>
        <v>177238</v>
      </c>
      <c r="D950" s="71" t="str">
        <f>VLOOKUP($B950,'Выгр Торг'!$B:$P,D$1,0)</f>
        <v>Боковые зеркала "АТП" в стиле Гранта (механические, повторитель Динамический (PLAZMA)) для ВАЗ 2108-21099, 2113-2115 (В цвет, Коралл (серебристый темно-красный, 116))</v>
      </c>
      <c r="E950" s="72" t="str">
        <f>VLOOKUP($B950,'Выгр Торг'!$B:$P,E$1,0)</f>
        <v>Y</v>
      </c>
      <c r="F950" s="72" t="str">
        <f>VLOOKUP($B950,'Выгр Торг'!$B:$P,F$1,0)</f>
        <v>1</v>
      </c>
      <c r="G950" s="36" t="s">
        <v>611</v>
      </c>
      <c r="H950" s="28">
        <v>61047</v>
      </c>
      <c r="I950" s="53">
        <f>INDEX($I:$I,MATCH($H950,$C:$C,0))</f>
        <v>600</v>
      </c>
      <c r="J950" s="5" t="s">
        <v>3410</v>
      </c>
      <c r="K950" s="56">
        <f>INDEX($K:$K,MATCH($H950,$C:$C,0))+I950</f>
        <v>3100</v>
      </c>
      <c r="L950" s="14">
        <f>VLOOKUP(K950,Наценка!$A$1:$B$8,2,1)</f>
        <v>1.4</v>
      </c>
      <c r="M950" s="56">
        <f>INDEX($M:$M,MATCH($H950,$C:$C,0))+I950*$M$2</f>
        <v>4280</v>
      </c>
      <c r="N950" s="57">
        <f t="shared" si="132"/>
        <v>4290</v>
      </c>
      <c r="O950" s="72">
        <f>VLOOKUP($B950,'Выгр Торг'!$B:$P,O$1,0)</f>
        <v>3100</v>
      </c>
      <c r="P950" s="72">
        <f>VLOOKUP($B950,'Выгр Торг'!$B:$P,P$1,0)</f>
        <v>4390</v>
      </c>
      <c r="Q950" s="42">
        <f t="shared" si="127"/>
        <v>0</v>
      </c>
      <c r="R950" s="42">
        <f t="shared" si="128"/>
        <v>100</v>
      </c>
      <c r="S950" s="85">
        <f t="shared" si="126"/>
        <v>4290</v>
      </c>
      <c r="T950" s="60" t="str">
        <f>IFERROR(VLOOKUP($B950,'Из ГУГЛа'!$B:$G,4,0)*U950+V950,VLOOKUP($B950,'Из ГУГЛа'!$B:$G,4,0))</f>
        <v/>
      </c>
      <c r="U950" s="15">
        <v>1</v>
      </c>
      <c r="V950" s="59"/>
      <c r="W950" s="74">
        <f t="shared" si="129"/>
        <v>0.38387096774193541</v>
      </c>
      <c r="X950" s="74" t="str">
        <f t="shared" si="130"/>
        <v/>
      </c>
      <c r="Y950" s="74" t="str">
        <f t="shared" si="131"/>
        <v/>
      </c>
      <c r="Z950" s="78" t="s">
        <v>2579</v>
      </c>
    </row>
    <row r="951" spans="1:26" ht="75" x14ac:dyDescent="0.25">
      <c r="A951" s="71" t="str">
        <f>INDEX('Выгр Торг'!$A:$A,MATCH($B951,'Выгр Торг'!$B:$B,0))</f>
        <v>Боковые зеркала "АТП" в стиле Гранта (механические,с повторителем) для ВАЗ 2108-21099, 2113-2115</v>
      </c>
      <c r="B951" s="88">
        <v>257522</v>
      </c>
      <c r="C951" s="72">
        <f>VLOOKUP($B951,'Выгр Торг'!$B:$P,C$1,0)</f>
        <v>177239</v>
      </c>
      <c r="D951" s="71" t="str">
        <f>VLOOKUP($B951,'Выгр Торг'!$B:$P,D$1,0)</f>
        <v>Боковые зеркала "АТП" в стиле Гранта (механические, повторитель Динамический (PLAZMA)) для ВАЗ 2108-21099, 2113-2115 (В цвет, Кориандр (золотисто-коричневый, 790))</v>
      </c>
      <c r="E951" s="72" t="str">
        <f>VLOOKUP($B951,'Выгр Торг'!$B:$P,E$1,0)</f>
        <v>Y</v>
      </c>
      <c r="F951" s="72" t="str">
        <f>VLOOKUP($B951,'Выгр Торг'!$B:$P,F$1,0)</f>
        <v>1</v>
      </c>
      <c r="G951" s="36" t="s">
        <v>611</v>
      </c>
      <c r="H951" s="28">
        <v>61047</v>
      </c>
      <c r="I951" s="53">
        <f>INDEX($I:$I,MATCH($H951,$C:$C,0))</f>
        <v>600</v>
      </c>
      <c r="J951" s="5" t="s">
        <v>3410</v>
      </c>
      <c r="K951" s="56">
        <f>INDEX($K:$K,MATCH($H951,$C:$C,0))+I951</f>
        <v>3100</v>
      </c>
      <c r="L951" s="14">
        <f>VLOOKUP(K951,Наценка!$A$1:$B$8,2,1)</f>
        <v>1.4</v>
      </c>
      <c r="M951" s="56">
        <f>INDEX($M:$M,MATCH($H951,$C:$C,0))+I951*$M$2</f>
        <v>4280</v>
      </c>
      <c r="N951" s="57">
        <f t="shared" si="132"/>
        <v>4290</v>
      </c>
      <c r="O951" s="72">
        <f>VLOOKUP($B951,'Выгр Торг'!$B:$P,O$1,0)</f>
        <v>3100</v>
      </c>
      <c r="P951" s="72">
        <f>VLOOKUP($B951,'Выгр Торг'!$B:$P,P$1,0)</f>
        <v>4390</v>
      </c>
      <c r="Q951" s="42">
        <f t="shared" si="127"/>
        <v>0</v>
      </c>
      <c r="R951" s="42">
        <f t="shared" si="128"/>
        <v>100</v>
      </c>
      <c r="S951" s="85">
        <f t="shared" si="126"/>
        <v>4290</v>
      </c>
      <c r="T951" s="60" t="str">
        <f>IFERROR(VLOOKUP($B951,'Из ГУГЛа'!$B:$G,4,0)*U951+V951,VLOOKUP($B951,'Из ГУГЛа'!$B:$G,4,0))</f>
        <v/>
      </c>
      <c r="U951" s="15">
        <v>1</v>
      </c>
      <c r="V951" s="59"/>
      <c r="W951" s="74">
        <f t="shared" si="129"/>
        <v>0.38387096774193541</v>
      </c>
      <c r="X951" s="74" t="str">
        <f t="shared" si="130"/>
        <v/>
      </c>
      <c r="Y951" s="74" t="str">
        <f t="shared" si="131"/>
        <v/>
      </c>
      <c r="Z951" s="78" t="s">
        <v>2579</v>
      </c>
    </row>
    <row r="952" spans="1:26" ht="75" x14ac:dyDescent="0.25">
      <c r="A952" s="71" t="str">
        <f>INDEX('Выгр Торг'!$A:$A,MATCH($B952,'Выгр Торг'!$B:$B,0))</f>
        <v>Боковые зеркала "АТП" в стиле Гранта (механические,с повторителем) для ВАЗ 2108-21099, 2113-2115</v>
      </c>
      <c r="B952" s="88">
        <v>257523</v>
      </c>
      <c r="C952" s="72">
        <f>VLOOKUP($B952,'Выгр Торг'!$B:$P,C$1,0)</f>
        <v>177240</v>
      </c>
      <c r="D952" s="71" t="str">
        <f>VLOOKUP($B952,'Выгр Торг'!$B:$P,D$1,0)</f>
        <v>Боковые зеркала "АТП" в стиле Гранта (механические, повторитель Динамический (PLAZMA)) для ВАЗ 2108-21099, 2113-2115 (В цвет, Космос (черный, 665))</v>
      </c>
      <c r="E952" s="72" t="str">
        <f>VLOOKUP($B952,'Выгр Торг'!$B:$P,E$1,0)</f>
        <v>Y</v>
      </c>
      <c r="F952" s="72" t="str">
        <f>VLOOKUP($B952,'Выгр Торг'!$B:$P,F$1,0)</f>
        <v>1</v>
      </c>
      <c r="G952" s="36" t="s">
        <v>611</v>
      </c>
      <c r="H952" s="28">
        <v>61047</v>
      </c>
      <c r="I952" s="53">
        <f>INDEX($I:$I,MATCH($H952,$C:$C,0))</f>
        <v>600</v>
      </c>
      <c r="J952" s="5" t="s">
        <v>3410</v>
      </c>
      <c r="K952" s="56">
        <f>INDEX($K:$K,MATCH($H952,$C:$C,0))+I952</f>
        <v>3100</v>
      </c>
      <c r="L952" s="14">
        <f>VLOOKUP(K952,Наценка!$A$1:$B$8,2,1)</f>
        <v>1.4</v>
      </c>
      <c r="M952" s="56">
        <f>INDEX($M:$M,MATCH($H952,$C:$C,0))+I952*$M$2</f>
        <v>4280</v>
      </c>
      <c r="N952" s="57">
        <f t="shared" si="132"/>
        <v>4290</v>
      </c>
      <c r="O952" s="72">
        <f>VLOOKUP($B952,'Выгр Торг'!$B:$P,O$1,0)</f>
        <v>3100</v>
      </c>
      <c r="P952" s="72">
        <f>VLOOKUP($B952,'Выгр Торг'!$B:$P,P$1,0)</f>
        <v>4390</v>
      </c>
      <c r="Q952" s="42">
        <f t="shared" si="127"/>
        <v>0</v>
      </c>
      <c r="R952" s="42">
        <f t="shared" si="128"/>
        <v>100</v>
      </c>
      <c r="S952" s="85">
        <f t="shared" si="126"/>
        <v>4290</v>
      </c>
      <c r="T952" s="60" t="str">
        <f>IFERROR(VLOOKUP($B952,'Из ГУГЛа'!$B:$G,4,0)*U952+V952,VLOOKUP($B952,'Из ГУГЛа'!$B:$G,4,0))</f>
        <v/>
      </c>
      <c r="U952" s="15">
        <v>1</v>
      </c>
      <c r="V952" s="59"/>
      <c r="W952" s="74">
        <f t="shared" si="129"/>
        <v>0.38387096774193541</v>
      </c>
      <c r="X952" s="74" t="str">
        <f t="shared" si="130"/>
        <v/>
      </c>
      <c r="Y952" s="74" t="str">
        <f t="shared" si="131"/>
        <v/>
      </c>
      <c r="Z952" s="78" t="s">
        <v>2579</v>
      </c>
    </row>
    <row r="953" spans="1:26" ht="75" x14ac:dyDescent="0.25">
      <c r="A953" s="71" t="str">
        <f>INDEX('Выгр Торг'!$A:$A,MATCH($B953,'Выгр Торг'!$B:$B,0))</f>
        <v>Боковые зеркала "АТП" в стиле Гранта (механические,с повторителем) для ВАЗ 2108-21099, 2113-2115</v>
      </c>
      <c r="B953" s="88">
        <v>257524</v>
      </c>
      <c r="C953" s="72">
        <f>VLOOKUP($B953,'Выгр Торг'!$B:$P,C$1,0)</f>
        <v>177241</v>
      </c>
      <c r="D953" s="71" t="str">
        <f>VLOOKUP($B953,'Выгр Торг'!$B:$P,D$1,0)</f>
        <v>Боковые зеркала "АТП" в стиле Гранта (механические, повторитель Динамический (PLAZMA)) для ВАЗ 2108-21099, 2113-2115 (В цвет, Кристалл (светло-серый, 281))</v>
      </c>
      <c r="E953" s="72" t="str">
        <f>VLOOKUP($B953,'Выгр Торг'!$B:$P,E$1,0)</f>
        <v>Y</v>
      </c>
      <c r="F953" s="72" t="str">
        <f>VLOOKUP($B953,'Выгр Торг'!$B:$P,F$1,0)</f>
        <v>1</v>
      </c>
      <c r="G953" s="36" t="s">
        <v>611</v>
      </c>
      <c r="H953" s="28">
        <v>61047</v>
      </c>
      <c r="I953" s="53">
        <f>INDEX($I:$I,MATCH($H953,$C:$C,0))</f>
        <v>600</v>
      </c>
      <c r="J953" s="5" t="s">
        <v>3410</v>
      </c>
      <c r="K953" s="56">
        <f>INDEX($K:$K,MATCH($H953,$C:$C,0))+I953</f>
        <v>3100</v>
      </c>
      <c r="L953" s="14">
        <f>VLOOKUP(K953,Наценка!$A$1:$B$8,2,1)</f>
        <v>1.4</v>
      </c>
      <c r="M953" s="56">
        <f>INDEX($M:$M,MATCH($H953,$C:$C,0))+I953*$M$2</f>
        <v>4280</v>
      </c>
      <c r="N953" s="57">
        <f t="shared" si="132"/>
        <v>4290</v>
      </c>
      <c r="O953" s="72">
        <f>VLOOKUP($B953,'Выгр Торг'!$B:$P,O$1,0)</f>
        <v>3100</v>
      </c>
      <c r="P953" s="72">
        <f>VLOOKUP($B953,'Выгр Торг'!$B:$P,P$1,0)</f>
        <v>4390</v>
      </c>
      <c r="Q953" s="42">
        <f t="shared" si="127"/>
        <v>0</v>
      </c>
      <c r="R953" s="42">
        <f t="shared" si="128"/>
        <v>100</v>
      </c>
      <c r="S953" s="85">
        <f t="shared" si="126"/>
        <v>4290</v>
      </c>
      <c r="T953" s="60" t="str">
        <f>IFERROR(VLOOKUP($B953,'Из ГУГЛа'!$B:$G,4,0)*U953+V953,VLOOKUP($B953,'Из ГУГЛа'!$B:$G,4,0))</f>
        <v/>
      </c>
      <c r="U953" s="15">
        <v>1</v>
      </c>
      <c r="V953" s="59"/>
      <c r="W953" s="74">
        <f t="shared" si="129"/>
        <v>0.38387096774193541</v>
      </c>
      <c r="X953" s="74" t="str">
        <f t="shared" si="130"/>
        <v/>
      </c>
      <c r="Y953" s="74" t="str">
        <f t="shared" si="131"/>
        <v/>
      </c>
      <c r="Z953" s="78" t="s">
        <v>2579</v>
      </c>
    </row>
    <row r="954" spans="1:26" ht="75" x14ac:dyDescent="0.25">
      <c r="A954" s="71" t="str">
        <f>INDEX('Выгр Торг'!$A:$A,MATCH($B954,'Выгр Торг'!$B:$B,0))</f>
        <v>Боковые зеркала "АТП" в стиле Гранта (механические,с повторителем) для ВАЗ 2108-21099, 2113-2115</v>
      </c>
      <c r="B954" s="88">
        <v>257525</v>
      </c>
      <c r="C954" s="72">
        <f>VLOOKUP($B954,'Выгр Торг'!$B:$P,C$1,0)</f>
        <v>177242</v>
      </c>
      <c r="D954" s="71" t="str">
        <f>VLOOKUP($B954,'Выгр Торг'!$B:$P,D$1,0)</f>
        <v>Боковые зеркала "АТП" в стиле Гранта (механические, повторитель Динамический (PLAZMA)) для ВАЗ 2108-21099, 2113-2115 (В цвет, Майя (серебристый темно-бордовый, 120))</v>
      </c>
      <c r="E954" s="72" t="str">
        <f>VLOOKUP($B954,'Выгр Торг'!$B:$P,E$1,0)</f>
        <v>Y</v>
      </c>
      <c r="F954" s="72" t="str">
        <f>VLOOKUP($B954,'Выгр Торг'!$B:$P,F$1,0)</f>
        <v>1</v>
      </c>
      <c r="G954" s="36" t="s">
        <v>611</v>
      </c>
      <c r="H954" s="28">
        <v>61047</v>
      </c>
      <c r="I954" s="53">
        <f>INDEX($I:$I,MATCH($H954,$C:$C,0))</f>
        <v>600</v>
      </c>
      <c r="J954" s="5" t="s">
        <v>3410</v>
      </c>
      <c r="K954" s="56">
        <f>INDEX($K:$K,MATCH($H954,$C:$C,0))+I954</f>
        <v>3100</v>
      </c>
      <c r="L954" s="14">
        <f>VLOOKUP(K954,Наценка!$A$1:$B$8,2,1)</f>
        <v>1.4</v>
      </c>
      <c r="M954" s="56">
        <f>INDEX($M:$M,MATCH($H954,$C:$C,0))+I954*$M$2</f>
        <v>4280</v>
      </c>
      <c r="N954" s="57">
        <f t="shared" si="132"/>
        <v>4290</v>
      </c>
      <c r="O954" s="72">
        <f>VLOOKUP($B954,'Выгр Торг'!$B:$P,O$1,0)</f>
        <v>3100</v>
      </c>
      <c r="P954" s="72">
        <f>VLOOKUP($B954,'Выгр Торг'!$B:$P,P$1,0)</f>
        <v>4390</v>
      </c>
      <c r="Q954" s="42">
        <f t="shared" si="127"/>
        <v>0</v>
      </c>
      <c r="R954" s="42">
        <f t="shared" si="128"/>
        <v>100</v>
      </c>
      <c r="S954" s="85">
        <f t="shared" si="126"/>
        <v>4290</v>
      </c>
      <c r="T954" s="60" t="str">
        <f>IFERROR(VLOOKUP($B954,'Из ГУГЛа'!$B:$G,4,0)*U954+V954,VLOOKUP($B954,'Из ГУГЛа'!$B:$G,4,0))</f>
        <v/>
      </c>
      <c r="U954" s="15">
        <v>1</v>
      </c>
      <c r="V954" s="59"/>
      <c r="W954" s="74">
        <f t="shared" si="129"/>
        <v>0.38387096774193541</v>
      </c>
      <c r="X954" s="74" t="str">
        <f t="shared" si="130"/>
        <v/>
      </c>
      <c r="Y954" s="74" t="str">
        <f t="shared" si="131"/>
        <v/>
      </c>
      <c r="Z954" s="78" t="s">
        <v>2579</v>
      </c>
    </row>
    <row r="955" spans="1:26" ht="75" x14ac:dyDescent="0.25">
      <c r="A955" s="71" t="str">
        <f>INDEX('Выгр Торг'!$A:$A,MATCH($B955,'Выгр Торг'!$B:$B,0))</f>
        <v>Боковые зеркала "АТП" в стиле Гранта (механические,с повторителем) для ВАЗ 2108-21099, 2113-2115</v>
      </c>
      <c r="B955" s="88">
        <v>257526</v>
      </c>
      <c r="C955" s="72">
        <f>VLOOKUP($B955,'Выгр Торг'!$B:$P,C$1,0)</f>
        <v>177243</v>
      </c>
      <c r="D955" s="71" t="str">
        <f>VLOOKUP($B955,'Выгр Торг'!$B:$P,D$1,0)</f>
        <v>Боковые зеркала "АТП" в стиле Гранта (механические, повторитель Динамический (PLAZMA)) для ВАЗ 2108-21099, 2113-2115 (В цвет, Мальборо (красный, 121))</v>
      </c>
      <c r="E955" s="72" t="str">
        <f>VLOOKUP($B955,'Выгр Торг'!$B:$P,E$1,0)</f>
        <v>Y</v>
      </c>
      <c r="F955" s="72" t="str">
        <f>VLOOKUP($B955,'Выгр Торг'!$B:$P,F$1,0)</f>
        <v>1</v>
      </c>
      <c r="G955" s="36" t="s">
        <v>611</v>
      </c>
      <c r="H955" s="28">
        <v>61047</v>
      </c>
      <c r="I955" s="53">
        <f>INDEX($I:$I,MATCH($H955,$C:$C,0))</f>
        <v>600</v>
      </c>
      <c r="J955" s="5" t="s">
        <v>3410</v>
      </c>
      <c r="K955" s="56">
        <f>INDEX($K:$K,MATCH($H955,$C:$C,0))+I955</f>
        <v>3100</v>
      </c>
      <c r="L955" s="14">
        <f>VLOOKUP(K955,Наценка!$A$1:$B$8,2,1)</f>
        <v>1.4</v>
      </c>
      <c r="M955" s="56">
        <f>INDEX($M:$M,MATCH($H955,$C:$C,0))+I955*$M$2</f>
        <v>4280</v>
      </c>
      <c r="N955" s="57">
        <f t="shared" si="132"/>
        <v>4290</v>
      </c>
      <c r="O955" s="72">
        <f>VLOOKUP($B955,'Выгр Торг'!$B:$P,O$1,0)</f>
        <v>3100</v>
      </c>
      <c r="P955" s="72">
        <f>VLOOKUP($B955,'Выгр Торг'!$B:$P,P$1,0)</f>
        <v>4390</v>
      </c>
      <c r="Q955" s="42">
        <f t="shared" si="127"/>
        <v>0</v>
      </c>
      <c r="R955" s="42">
        <f t="shared" si="128"/>
        <v>100</v>
      </c>
      <c r="S955" s="85">
        <f t="shared" si="126"/>
        <v>4290</v>
      </c>
      <c r="T955" s="60" t="str">
        <f>IFERROR(VLOOKUP($B955,'Из ГУГЛа'!$B:$G,4,0)*U955+V955,VLOOKUP($B955,'Из ГУГЛа'!$B:$G,4,0))</f>
        <v/>
      </c>
      <c r="U955" s="15">
        <v>1</v>
      </c>
      <c r="V955" s="59"/>
      <c r="W955" s="74">
        <f t="shared" si="129"/>
        <v>0.38387096774193541</v>
      </c>
      <c r="X955" s="74" t="str">
        <f t="shared" si="130"/>
        <v/>
      </c>
      <c r="Y955" s="74" t="str">
        <f t="shared" si="131"/>
        <v/>
      </c>
      <c r="Z955" s="78" t="s">
        <v>2579</v>
      </c>
    </row>
    <row r="956" spans="1:26" ht="75" x14ac:dyDescent="0.25">
      <c r="A956" s="71" t="str">
        <f>INDEX('Выгр Торг'!$A:$A,MATCH($B956,'Выгр Торг'!$B:$B,0))</f>
        <v>Боковые зеркала "АТП" в стиле Гранта (механические,с повторителем) для ВАЗ 2108-21099, 2113-2115</v>
      </c>
      <c r="B956" s="88">
        <v>257527</v>
      </c>
      <c r="C956" s="72">
        <f>VLOOKUP($B956,'Выгр Торг'!$B:$P,C$1,0)</f>
        <v>177244</v>
      </c>
      <c r="D956" s="71" t="str">
        <f>VLOOKUP($B956,'Выгр Торг'!$B:$P,D$1,0)</f>
        <v>Боковые зеркала "АТП" в стиле Гранта (механические, повторитель Динамический (PLAZMA)) для ВАЗ 2108-21099, 2113-2115 (В цвет, Мираж (серебристый-желто-зеленый, 280))</v>
      </c>
      <c r="E956" s="72" t="str">
        <f>VLOOKUP($B956,'Выгр Торг'!$B:$P,E$1,0)</f>
        <v>Y</v>
      </c>
      <c r="F956" s="72" t="str">
        <f>VLOOKUP($B956,'Выгр Торг'!$B:$P,F$1,0)</f>
        <v>1</v>
      </c>
      <c r="G956" s="36" t="s">
        <v>611</v>
      </c>
      <c r="H956" s="28">
        <v>61047</v>
      </c>
      <c r="I956" s="53">
        <f>INDEX($I:$I,MATCH($H956,$C:$C,0))</f>
        <v>600</v>
      </c>
      <c r="J956" s="5" t="s">
        <v>3410</v>
      </c>
      <c r="K956" s="56">
        <f>INDEX($K:$K,MATCH($H956,$C:$C,0))+I956</f>
        <v>3100</v>
      </c>
      <c r="L956" s="14">
        <f>VLOOKUP(K956,Наценка!$A$1:$B$8,2,1)</f>
        <v>1.4</v>
      </c>
      <c r="M956" s="56">
        <f>INDEX($M:$M,MATCH($H956,$C:$C,0))+I956*$M$2</f>
        <v>4280</v>
      </c>
      <c r="N956" s="57">
        <f t="shared" si="132"/>
        <v>4290</v>
      </c>
      <c r="O956" s="72">
        <f>VLOOKUP($B956,'Выгр Торг'!$B:$P,O$1,0)</f>
        <v>3100</v>
      </c>
      <c r="P956" s="72">
        <f>VLOOKUP($B956,'Выгр Торг'!$B:$P,P$1,0)</f>
        <v>4390</v>
      </c>
      <c r="Q956" s="42">
        <f t="shared" si="127"/>
        <v>0</v>
      </c>
      <c r="R956" s="42">
        <f t="shared" si="128"/>
        <v>100</v>
      </c>
      <c r="S956" s="85">
        <f t="shared" si="126"/>
        <v>4290</v>
      </c>
      <c r="T956" s="60" t="str">
        <f>IFERROR(VLOOKUP($B956,'Из ГУГЛа'!$B:$G,4,0)*U956+V956,VLOOKUP($B956,'Из ГУГЛа'!$B:$G,4,0))</f>
        <v/>
      </c>
      <c r="U956" s="15">
        <v>1</v>
      </c>
      <c r="V956" s="59"/>
      <c r="W956" s="74">
        <f t="shared" si="129"/>
        <v>0.38387096774193541</v>
      </c>
      <c r="X956" s="74" t="str">
        <f t="shared" si="130"/>
        <v/>
      </c>
      <c r="Y956" s="74" t="str">
        <f t="shared" si="131"/>
        <v/>
      </c>
      <c r="Z956" s="78" t="s">
        <v>2579</v>
      </c>
    </row>
    <row r="957" spans="1:26" ht="75" x14ac:dyDescent="0.25">
      <c r="A957" s="71" t="str">
        <f>INDEX('Выгр Торг'!$A:$A,MATCH($B957,'Выгр Торг'!$B:$B,0))</f>
        <v>Боковые зеркала "АТП" в стиле Гранта (механические,с повторителем) для ВАЗ 2108-21099, 2113-2115</v>
      </c>
      <c r="B957" s="88">
        <v>257528</v>
      </c>
      <c r="C957" s="72">
        <f>VLOOKUP($B957,'Выгр Торг'!$B:$P,C$1,0)</f>
        <v>177245</v>
      </c>
      <c r="D957" s="71" t="str">
        <f>VLOOKUP($B957,'Выгр Торг'!$B:$P,D$1,0)</f>
        <v>Боковые зеркала "АТП" в стиле Гранта (механические, повторитель Динамический (PLAZMA)) для ВАЗ 2108-21099, 2113-2115 (В цвет, Млечный путь (серебристо-серо-графитовый, 606))</v>
      </c>
      <c r="E957" s="72" t="str">
        <f>VLOOKUP($B957,'Выгр Торг'!$B:$P,E$1,0)</f>
        <v>Y</v>
      </c>
      <c r="F957" s="72" t="str">
        <f>VLOOKUP($B957,'Выгр Торг'!$B:$P,F$1,0)</f>
        <v>1</v>
      </c>
      <c r="G957" s="36" t="s">
        <v>611</v>
      </c>
      <c r="H957" s="28">
        <v>61047</v>
      </c>
      <c r="I957" s="53">
        <f>INDEX($I:$I,MATCH($H957,$C:$C,0))</f>
        <v>600</v>
      </c>
      <c r="J957" s="5" t="s">
        <v>3410</v>
      </c>
      <c r="K957" s="56">
        <f>INDEX($K:$K,MATCH($H957,$C:$C,0))+I957</f>
        <v>3100</v>
      </c>
      <c r="L957" s="14">
        <f>VLOOKUP(K957,Наценка!$A$1:$B$8,2,1)</f>
        <v>1.4</v>
      </c>
      <c r="M957" s="56">
        <f>INDEX($M:$M,MATCH($H957,$C:$C,0))+I957*$M$2</f>
        <v>4280</v>
      </c>
      <c r="N957" s="57">
        <f t="shared" si="132"/>
        <v>4290</v>
      </c>
      <c r="O957" s="72">
        <f>VLOOKUP($B957,'Выгр Торг'!$B:$P,O$1,0)</f>
        <v>3100</v>
      </c>
      <c r="P957" s="72">
        <f>VLOOKUP($B957,'Выгр Торг'!$B:$P,P$1,0)</f>
        <v>4390</v>
      </c>
      <c r="Q957" s="42">
        <f t="shared" si="127"/>
        <v>0</v>
      </c>
      <c r="R957" s="42">
        <f t="shared" si="128"/>
        <v>100</v>
      </c>
      <c r="S957" s="85">
        <f t="shared" si="126"/>
        <v>4290</v>
      </c>
      <c r="T957" s="60" t="str">
        <f>IFERROR(VLOOKUP($B957,'Из ГУГЛа'!$B:$G,4,0)*U957+V957,VLOOKUP($B957,'Из ГУГЛа'!$B:$G,4,0))</f>
        <v/>
      </c>
      <c r="U957" s="15">
        <v>1</v>
      </c>
      <c r="V957" s="59"/>
      <c r="W957" s="74">
        <f t="shared" si="129"/>
        <v>0.38387096774193541</v>
      </c>
      <c r="X957" s="74" t="str">
        <f t="shared" si="130"/>
        <v/>
      </c>
      <c r="Y957" s="74" t="str">
        <f t="shared" si="131"/>
        <v/>
      </c>
      <c r="Z957" s="78" t="s">
        <v>2579</v>
      </c>
    </row>
    <row r="958" spans="1:26" ht="75" x14ac:dyDescent="0.25">
      <c r="A958" s="71" t="str">
        <f>INDEX('Выгр Торг'!$A:$A,MATCH($B958,'Выгр Торг'!$B:$B,0))</f>
        <v>Боковые зеркала "АТП" в стиле Гранта (механические,с повторителем) для ВАЗ 2108-21099, 2113-2115</v>
      </c>
      <c r="B958" s="88">
        <v>257529</v>
      </c>
      <c r="C958" s="72">
        <f>VLOOKUP($B958,'Выгр Торг'!$B:$P,C$1,0)</f>
        <v>177246</v>
      </c>
      <c r="D958" s="71" t="str">
        <f>VLOOKUP($B958,'Выгр Торг'!$B:$P,D$1,0)</f>
        <v>Боковые зеркала "АТП" в стиле Гранта (механические, повторитель Динамический (PLAZMA)) для ВАЗ 2108-21099, 2113-2115 (В цвет, Мокрый асфальт (серебристый стальной, 626))</v>
      </c>
      <c r="E958" s="72" t="str">
        <f>VLOOKUP($B958,'Выгр Торг'!$B:$P,E$1,0)</f>
        <v>Y</v>
      </c>
      <c r="F958" s="72" t="str">
        <f>VLOOKUP($B958,'Выгр Торг'!$B:$P,F$1,0)</f>
        <v>1</v>
      </c>
      <c r="G958" s="36" t="s">
        <v>611</v>
      </c>
      <c r="H958" s="28">
        <v>61047</v>
      </c>
      <c r="I958" s="53">
        <f>INDEX($I:$I,MATCH($H958,$C:$C,0))</f>
        <v>600</v>
      </c>
      <c r="J958" s="5" t="s">
        <v>3410</v>
      </c>
      <c r="K958" s="56">
        <f>INDEX($K:$K,MATCH($H958,$C:$C,0))+I958</f>
        <v>3100</v>
      </c>
      <c r="L958" s="14">
        <f>VLOOKUP(K958,Наценка!$A$1:$B$8,2,1)</f>
        <v>1.4</v>
      </c>
      <c r="M958" s="56">
        <f>INDEX($M:$M,MATCH($H958,$C:$C,0))+I958*$M$2</f>
        <v>4280</v>
      </c>
      <c r="N958" s="57">
        <f t="shared" si="132"/>
        <v>4290</v>
      </c>
      <c r="O958" s="72">
        <f>VLOOKUP($B958,'Выгр Торг'!$B:$P,O$1,0)</f>
        <v>3100</v>
      </c>
      <c r="P958" s="72">
        <f>VLOOKUP($B958,'Выгр Торг'!$B:$P,P$1,0)</f>
        <v>4390</v>
      </c>
      <c r="Q958" s="42">
        <f t="shared" si="127"/>
        <v>0</v>
      </c>
      <c r="R958" s="42">
        <f t="shared" si="128"/>
        <v>100</v>
      </c>
      <c r="S958" s="85">
        <f t="shared" si="126"/>
        <v>4290</v>
      </c>
      <c r="T958" s="60" t="str">
        <f>IFERROR(VLOOKUP($B958,'Из ГУГЛа'!$B:$G,4,0)*U958+V958,VLOOKUP($B958,'Из ГУГЛа'!$B:$G,4,0))</f>
        <v/>
      </c>
      <c r="U958" s="15">
        <v>1</v>
      </c>
      <c r="V958" s="59"/>
      <c r="W958" s="74">
        <f t="shared" si="129"/>
        <v>0.38387096774193541</v>
      </c>
      <c r="X958" s="74" t="str">
        <f t="shared" si="130"/>
        <v/>
      </c>
      <c r="Y958" s="74" t="str">
        <f t="shared" si="131"/>
        <v/>
      </c>
      <c r="Z958" s="78" t="s">
        <v>2579</v>
      </c>
    </row>
    <row r="959" spans="1:26" ht="75" x14ac:dyDescent="0.25">
      <c r="A959" s="71" t="str">
        <f>INDEX('Выгр Торг'!$A:$A,MATCH($B959,'Выгр Торг'!$B:$B,0))</f>
        <v>Боковые зеркала "АТП" в стиле Гранта (механические,с повторителем) для ВАЗ 2108-21099, 2113-2115</v>
      </c>
      <c r="B959" s="88">
        <v>257530</v>
      </c>
      <c r="C959" s="72">
        <f>VLOOKUP($B959,'Выгр Торг'!$B:$P,C$1,0)</f>
        <v>177247</v>
      </c>
      <c r="D959" s="71" t="str">
        <f>VLOOKUP($B959,'Выгр Торг'!$B:$P,D$1,0)</f>
        <v>Боковые зеркала "АТП" в стиле Гранта (механические, повторитель Динамический (PLAZMA)) для ВАЗ 2108-21099, 2113-2115 (В цвет, Мускари (темно синий, 426))</v>
      </c>
      <c r="E959" s="72" t="str">
        <f>VLOOKUP($B959,'Выгр Торг'!$B:$P,E$1,0)</f>
        <v>Y</v>
      </c>
      <c r="F959" s="72" t="str">
        <f>VLOOKUP($B959,'Выгр Торг'!$B:$P,F$1,0)</f>
        <v>1</v>
      </c>
      <c r="G959" s="36" t="s">
        <v>611</v>
      </c>
      <c r="H959" s="28">
        <v>61047</v>
      </c>
      <c r="I959" s="53">
        <f>INDEX($I:$I,MATCH($H959,$C:$C,0))</f>
        <v>600</v>
      </c>
      <c r="J959" s="5" t="s">
        <v>3410</v>
      </c>
      <c r="K959" s="56">
        <f>INDEX($K:$K,MATCH($H959,$C:$C,0))+I959</f>
        <v>3100</v>
      </c>
      <c r="L959" s="14">
        <f>VLOOKUP(K959,Наценка!$A$1:$B$8,2,1)</f>
        <v>1.4</v>
      </c>
      <c r="M959" s="56">
        <f>INDEX($M:$M,MATCH($H959,$C:$C,0))+I959*$M$2</f>
        <v>4280</v>
      </c>
      <c r="N959" s="57">
        <f t="shared" si="132"/>
        <v>4290</v>
      </c>
      <c r="O959" s="72">
        <f>VLOOKUP($B959,'Выгр Торг'!$B:$P,O$1,0)</f>
        <v>3100</v>
      </c>
      <c r="P959" s="72">
        <f>VLOOKUP($B959,'Выгр Торг'!$B:$P,P$1,0)</f>
        <v>4390</v>
      </c>
      <c r="Q959" s="42">
        <f t="shared" si="127"/>
        <v>0</v>
      </c>
      <c r="R959" s="42">
        <f t="shared" si="128"/>
        <v>100</v>
      </c>
      <c r="S959" s="85">
        <f t="shared" si="126"/>
        <v>4290</v>
      </c>
      <c r="T959" s="60" t="str">
        <f>IFERROR(VLOOKUP($B959,'Из ГУГЛа'!$B:$G,4,0)*U959+V959,VLOOKUP($B959,'Из ГУГЛа'!$B:$G,4,0))</f>
        <v/>
      </c>
      <c r="U959" s="15">
        <v>1</v>
      </c>
      <c r="V959" s="59"/>
      <c r="W959" s="74">
        <f t="shared" si="129"/>
        <v>0.38387096774193541</v>
      </c>
      <c r="X959" s="74" t="str">
        <f t="shared" si="130"/>
        <v/>
      </c>
      <c r="Y959" s="74" t="str">
        <f t="shared" si="131"/>
        <v/>
      </c>
      <c r="Z959" s="78" t="s">
        <v>2579</v>
      </c>
    </row>
    <row r="960" spans="1:26" ht="75" x14ac:dyDescent="0.25">
      <c r="A960" s="71" t="str">
        <f>INDEX('Выгр Торг'!$A:$A,MATCH($B960,'Выгр Торг'!$B:$B,0))</f>
        <v>Боковые зеркала "АТП" в стиле Гранта (механические,с повторителем) для ВАЗ 2108-21099, 2113-2115</v>
      </c>
      <c r="B960" s="88">
        <v>257531</v>
      </c>
      <c r="C960" s="72">
        <f>VLOOKUP($B960,'Выгр Торг'!$B:$P,C$1,0)</f>
        <v>177248</v>
      </c>
      <c r="D960" s="71" t="str">
        <f>VLOOKUP($B960,'Выгр Торг'!$B:$P,D$1,0)</f>
        <v>Боковые зеркала "АТП" в стиле Гранта (механические, повторитель Динамический (PLAZMA)) для ВАЗ 2108-21099, 2113-2115 (В цвет, Невада (серебристо-серо-бежевый, 239))</v>
      </c>
      <c r="E960" s="72" t="str">
        <f>VLOOKUP($B960,'Выгр Торг'!$B:$P,E$1,0)</f>
        <v>Y</v>
      </c>
      <c r="F960" s="72" t="str">
        <f>VLOOKUP($B960,'Выгр Торг'!$B:$P,F$1,0)</f>
        <v>1</v>
      </c>
      <c r="G960" s="36" t="s">
        <v>611</v>
      </c>
      <c r="H960" s="28">
        <v>61047</v>
      </c>
      <c r="I960" s="53">
        <f>INDEX($I:$I,MATCH($H960,$C:$C,0))</f>
        <v>600</v>
      </c>
      <c r="J960" s="5" t="s">
        <v>3410</v>
      </c>
      <c r="K960" s="56">
        <f>INDEX($K:$K,MATCH($H960,$C:$C,0))+I960</f>
        <v>3100</v>
      </c>
      <c r="L960" s="14">
        <f>VLOOKUP(K960,Наценка!$A$1:$B$8,2,1)</f>
        <v>1.4</v>
      </c>
      <c r="M960" s="56">
        <f>INDEX($M:$M,MATCH($H960,$C:$C,0))+I960*$M$2</f>
        <v>4280</v>
      </c>
      <c r="N960" s="57">
        <f t="shared" si="132"/>
        <v>4290</v>
      </c>
      <c r="O960" s="72">
        <f>VLOOKUP($B960,'Выгр Торг'!$B:$P,O$1,0)</f>
        <v>3100</v>
      </c>
      <c r="P960" s="72">
        <f>VLOOKUP($B960,'Выгр Торг'!$B:$P,P$1,0)</f>
        <v>4390</v>
      </c>
      <c r="Q960" s="42">
        <f t="shared" si="127"/>
        <v>0</v>
      </c>
      <c r="R960" s="42">
        <f t="shared" si="128"/>
        <v>100</v>
      </c>
      <c r="S960" s="85">
        <f t="shared" si="126"/>
        <v>4290</v>
      </c>
      <c r="T960" s="60" t="str">
        <f>IFERROR(VLOOKUP($B960,'Из ГУГЛа'!$B:$G,4,0)*U960+V960,VLOOKUP($B960,'Из ГУГЛа'!$B:$G,4,0))</f>
        <v/>
      </c>
      <c r="U960" s="15">
        <v>1</v>
      </c>
      <c r="V960" s="59"/>
      <c r="W960" s="74">
        <f t="shared" si="129"/>
        <v>0.38387096774193541</v>
      </c>
      <c r="X960" s="74" t="str">
        <f t="shared" si="130"/>
        <v/>
      </c>
      <c r="Y960" s="74" t="str">
        <f t="shared" si="131"/>
        <v/>
      </c>
      <c r="Z960" s="78" t="s">
        <v>2579</v>
      </c>
    </row>
    <row r="961" spans="1:26" ht="75" x14ac:dyDescent="0.25">
      <c r="A961" s="71" t="str">
        <f>INDEX('Выгр Торг'!$A:$A,MATCH($B961,'Выгр Торг'!$B:$B,0))</f>
        <v>Боковые зеркала "АТП" в стиле Гранта (механические,с повторителем) для ВАЗ 2108-21099, 2113-2115</v>
      </c>
      <c r="B961" s="88">
        <v>257532</v>
      </c>
      <c r="C961" s="72">
        <f>VLOOKUP($B961,'Выгр Торг'!$B:$P,C$1,0)</f>
        <v>177249</v>
      </c>
      <c r="D961" s="71" t="str">
        <f>VLOOKUP($B961,'Выгр Торг'!$B:$P,D$1,0)</f>
        <v>Боковые зеркала "АТП" в стиле Гранта (механические, повторитель Динамический (PLAZMA)) для ВАЗ 2108-21099, 2113-2115 (В цвет, Нефертити (серебристый-бежевый, 270))</v>
      </c>
      <c r="E961" s="72" t="str">
        <f>VLOOKUP($B961,'Выгр Торг'!$B:$P,E$1,0)</f>
        <v>Y</v>
      </c>
      <c r="F961" s="72" t="str">
        <f>VLOOKUP($B961,'Выгр Торг'!$B:$P,F$1,0)</f>
        <v>1</v>
      </c>
      <c r="G961" s="36" t="s">
        <v>611</v>
      </c>
      <c r="H961" s="28">
        <v>61047</v>
      </c>
      <c r="I961" s="53">
        <f>INDEX($I:$I,MATCH($H961,$C:$C,0))</f>
        <v>600</v>
      </c>
      <c r="J961" s="5" t="s">
        <v>3410</v>
      </c>
      <c r="K961" s="56">
        <f>INDEX($K:$K,MATCH($H961,$C:$C,0))+I961</f>
        <v>3100</v>
      </c>
      <c r="L961" s="14">
        <f>VLOOKUP(K961,Наценка!$A$1:$B$8,2,1)</f>
        <v>1.4</v>
      </c>
      <c r="M961" s="56">
        <f>INDEX($M:$M,MATCH($H961,$C:$C,0))+I961*$M$2</f>
        <v>4280</v>
      </c>
      <c r="N961" s="57">
        <f t="shared" si="132"/>
        <v>4290</v>
      </c>
      <c r="O961" s="72">
        <f>VLOOKUP($B961,'Выгр Торг'!$B:$P,O$1,0)</f>
        <v>3100</v>
      </c>
      <c r="P961" s="72">
        <f>VLOOKUP($B961,'Выгр Торг'!$B:$P,P$1,0)</f>
        <v>4390</v>
      </c>
      <c r="Q961" s="42">
        <f t="shared" si="127"/>
        <v>0</v>
      </c>
      <c r="R961" s="42">
        <f t="shared" si="128"/>
        <v>100</v>
      </c>
      <c r="S961" s="85">
        <f t="shared" si="126"/>
        <v>4290</v>
      </c>
      <c r="T961" s="60" t="str">
        <f>IFERROR(VLOOKUP($B961,'Из ГУГЛа'!$B:$G,4,0)*U961+V961,VLOOKUP($B961,'Из ГУГЛа'!$B:$G,4,0))</f>
        <v/>
      </c>
      <c r="U961" s="15">
        <v>1</v>
      </c>
      <c r="V961" s="59"/>
      <c r="W961" s="74">
        <f t="shared" si="129"/>
        <v>0.38387096774193541</v>
      </c>
      <c r="X961" s="74" t="str">
        <f t="shared" si="130"/>
        <v/>
      </c>
      <c r="Y961" s="74" t="str">
        <f t="shared" si="131"/>
        <v/>
      </c>
      <c r="Z961" s="78" t="s">
        <v>2579</v>
      </c>
    </row>
    <row r="962" spans="1:26" ht="75" x14ac:dyDescent="0.25">
      <c r="A962" s="71" t="str">
        <f>INDEX('Выгр Торг'!$A:$A,MATCH($B962,'Выгр Торг'!$B:$B,0))</f>
        <v>Боковые зеркала "АТП" в стиле Гранта (механические,с повторителем) для ВАЗ 2108-21099, 2113-2115</v>
      </c>
      <c r="B962" s="88">
        <v>257533</v>
      </c>
      <c r="C962" s="72">
        <f>VLOOKUP($B962,'Выгр Торг'!$B:$P,C$1,0)</f>
        <v>177250</v>
      </c>
      <c r="D962" s="71" t="str">
        <f>VLOOKUP($B962,'Выгр Торг'!$B:$P,D$1,0)</f>
        <v>Боковые зеркала "АТП" в стиле Гранта (механические, повторитель Динамический (PLAZMA)) для ВАЗ 2108-21099, 2113-2115 (В цвет, Ниагара (серебристо-серо-голубоватый, 383))</v>
      </c>
      <c r="E962" s="72" t="str">
        <f>VLOOKUP($B962,'Выгр Торг'!$B:$P,E$1,0)</f>
        <v>Y</v>
      </c>
      <c r="F962" s="72" t="str">
        <f>VLOOKUP($B962,'Выгр Торг'!$B:$P,F$1,0)</f>
        <v>1</v>
      </c>
      <c r="G962" s="36" t="s">
        <v>611</v>
      </c>
      <c r="H962" s="28">
        <v>61047</v>
      </c>
      <c r="I962" s="53">
        <f>INDEX($I:$I,MATCH($H962,$C:$C,0))</f>
        <v>600</v>
      </c>
      <c r="J962" s="5" t="s">
        <v>3410</v>
      </c>
      <c r="K962" s="56">
        <f>INDEX($K:$K,MATCH($H962,$C:$C,0))+I962</f>
        <v>3100</v>
      </c>
      <c r="L962" s="14">
        <f>VLOOKUP(K962,Наценка!$A$1:$B$8,2,1)</f>
        <v>1.4</v>
      </c>
      <c r="M962" s="56">
        <f>INDEX($M:$M,MATCH($H962,$C:$C,0))+I962*$M$2</f>
        <v>4280</v>
      </c>
      <c r="N962" s="57">
        <f t="shared" si="132"/>
        <v>4290</v>
      </c>
      <c r="O962" s="72">
        <f>VLOOKUP($B962,'Выгр Торг'!$B:$P,O$1,0)</f>
        <v>3100</v>
      </c>
      <c r="P962" s="72">
        <f>VLOOKUP($B962,'Выгр Торг'!$B:$P,P$1,0)</f>
        <v>4390</v>
      </c>
      <c r="Q962" s="42">
        <f t="shared" si="127"/>
        <v>0</v>
      </c>
      <c r="R962" s="42">
        <f t="shared" si="128"/>
        <v>100</v>
      </c>
      <c r="S962" s="85">
        <f t="shared" si="126"/>
        <v>4290</v>
      </c>
      <c r="T962" s="60" t="str">
        <f>IFERROR(VLOOKUP($B962,'Из ГУГЛа'!$B:$G,4,0)*U962+V962,VLOOKUP($B962,'Из ГУГЛа'!$B:$G,4,0))</f>
        <v/>
      </c>
      <c r="U962" s="15">
        <v>1</v>
      </c>
      <c r="V962" s="59"/>
      <c r="W962" s="74">
        <f t="shared" si="129"/>
        <v>0.38387096774193541</v>
      </c>
      <c r="X962" s="74" t="str">
        <f t="shared" si="130"/>
        <v/>
      </c>
      <c r="Y962" s="74" t="str">
        <f t="shared" si="131"/>
        <v/>
      </c>
      <c r="Z962" s="78" t="s">
        <v>2579</v>
      </c>
    </row>
    <row r="963" spans="1:26" ht="75" x14ac:dyDescent="0.25">
      <c r="A963" s="71" t="str">
        <f>INDEX('Выгр Торг'!$A:$A,MATCH($B963,'Выгр Торг'!$B:$B,0))</f>
        <v>Боковые зеркала "АТП" в стиле Гранта (механические,с повторителем) для ВАЗ 2108-21099, 2113-2115</v>
      </c>
      <c r="B963" s="88">
        <v>257534</v>
      </c>
      <c r="C963" s="72">
        <f>VLOOKUP($B963,'Выгр Торг'!$B:$P,C$1,0)</f>
        <v>177251</v>
      </c>
      <c r="D963" s="71" t="str">
        <f>VLOOKUP($B963,'Выгр Торг'!$B:$P,D$1,0)</f>
        <v>Боковые зеркала "АТП" в стиле Гранта (механические, повторитель Динамический (PLAZMA)) для ВАЗ 2108-21099, 2113-2115 (В цвет, Опатия (серебристый оранжевый, 286))</v>
      </c>
      <c r="E963" s="72" t="str">
        <f>VLOOKUP($B963,'Выгр Торг'!$B:$P,E$1,0)</f>
        <v>Y</v>
      </c>
      <c r="F963" s="72" t="str">
        <f>VLOOKUP($B963,'Выгр Торг'!$B:$P,F$1,0)</f>
        <v>1</v>
      </c>
      <c r="G963" s="36" t="s">
        <v>611</v>
      </c>
      <c r="H963" s="28">
        <v>61047</v>
      </c>
      <c r="I963" s="53">
        <f>INDEX($I:$I,MATCH($H963,$C:$C,0))</f>
        <v>600</v>
      </c>
      <c r="J963" s="5" t="s">
        <v>3410</v>
      </c>
      <c r="K963" s="56">
        <f>INDEX($K:$K,MATCH($H963,$C:$C,0))+I963</f>
        <v>3100</v>
      </c>
      <c r="L963" s="14">
        <f>VLOOKUP(K963,Наценка!$A$1:$B$8,2,1)</f>
        <v>1.4</v>
      </c>
      <c r="M963" s="56">
        <f>INDEX($M:$M,MATCH($H963,$C:$C,0))+I963*$M$2</f>
        <v>4280</v>
      </c>
      <c r="N963" s="57">
        <f t="shared" si="132"/>
        <v>4290</v>
      </c>
      <c r="O963" s="72">
        <f>VLOOKUP($B963,'Выгр Торг'!$B:$P,O$1,0)</f>
        <v>3100</v>
      </c>
      <c r="P963" s="72">
        <f>VLOOKUP($B963,'Выгр Торг'!$B:$P,P$1,0)</f>
        <v>4390</v>
      </c>
      <c r="Q963" s="42">
        <f t="shared" si="127"/>
        <v>0</v>
      </c>
      <c r="R963" s="42">
        <f t="shared" si="128"/>
        <v>100</v>
      </c>
      <c r="S963" s="85">
        <f t="shared" si="126"/>
        <v>4290</v>
      </c>
      <c r="T963" s="60" t="str">
        <f>IFERROR(VLOOKUP($B963,'Из ГУГЛа'!$B:$G,4,0)*U963+V963,VLOOKUP($B963,'Из ГУГЛа'!$B:$G,4,0))</f>
        <v/>
      </c>
      <c r="U963" s="15">
        <v>1</v>
      </c>
      <c r="V963" s="59"/>
      <c r="W963" s="74">
        <f t="shared" si="129"/>
        <v>0.38387096774193541</v>
      </c>
      <c r="X963" s="74" t="str">
        <f t="shared" si="130"/>
        <v/>
      </c>
      <c r="Y963" s="74" t="str">
        <f t="shared" si="131"/>
        <v/>
      </c>
      <c r="Z963" s="78" t="s">
        <v>2579</v>
      </c>
    </row>
    <row r="964" spans="1:26" ht="75" x14ac:dyDescent="0.25">
      <c r="A964" s="71" t="str">
        <f>INDEX('Выгр Торг'!$A:$A,MATCH($B964,'Выгр Торг'!$B:$B,0))</f>
        <v>Боковые зеркала "АТП" в стиле Гранта (механические,с повторителем) для ВАЗ 2108-21099, 2113-2115</v>
      </c>
      <c r="B964" s="88">
        <v>257535</v>
      </c>
      <c r="C964" s="72">
        <f>VLOOKUP($B964,'Выгр Торг'!$B:$P,C$1,0)</f>
        <v>177252</v>
      </c>
      <c r="D964" s="71" t="str">
        <f>VLOOKUP($B964,'Выгр Торг'!$B:$P,D$1,0)</f>
        <v>Боковые зеркала "АТП" в стиле Гранта (механические, повторитель Динамический (PLAZMA)) для ВАЗ 2108-21099, 2113-2115 (В цвет, Осока (зелено-голубой, 308))</v>
      </c>
      <c r="E964" s="72" t="str">
        <f>VLOOKUP($B964,'Выгр Торг'!$B:$P,E$1,0)</f>
        <v>Y</v>
      </c>
      <c r="F964" s="72" t="str">
        <f>VLOOKUP($B964,'Выгр Торг'!$B:$P,F$1,0)</f>
        <v>1</v>
      </c>
      <c r="G964" s="36" t="s">
        <v>611</v>
      </c>
      <c r="H964" s="28">
        <v>61047</v>
      </c>
      <c r="I964" s="53">
        <f>INDEX($I:$I,MATCH($H964,$C:$C,0))</f>
        <v>600</v>
      </c>
      <c r="J964" s="5" t="s">
        <v>3410</v>
      </c>
      <c r="K964" s="56">
        <f>INDEX($K:$K,MATCH($H964,$C:$C,0))+I964</f>
        <v>3100</v>
      </c>
      <c r="L964" s="14">
        <f>VLOOKUP(K964,Наценка!$A$1:$B$8,2,1)</f>
        <v>1.4</v>
      </c>
      <c r="M964" s="56">
        <f>INDEX($M:$M,MATCH($H964,$C:$C,0))+I964*$M$2</f>
        <v>4280</v>
      </c>
      <c r="N964" s="57">
        <f t="shared" si="132"/>
        <v>4290</v>
      </c>
      <c r="O964" s="72">
        <f>VLOOKUP($B964,'Выгр Торг'!$B:$P,O$1,0)</f>
        <v>3100</v>
      </c>
      <c r="P964" s="72">
        <f>VLOOKUP($B964,'Выгр Торг'!$B:$P,P$1,0)</f>
        <v>4390</v>
      </c>
      <c r="Q964" s="42">
        <f t="shared" si="127"/>
        <v>0</v>
      </c>
      <c r="R964" s="42">
        <f t="shared" si="128"/>
        <v>100</v>
      </c>
      <c r="S964" s="85">
        <f t="shared" ref="S964:S1027" si="133">IFERROR(ROUND(N964*(1-$S$2),),"")</f>
        <v>4290</v>
      </c>
      <c r="T964" s="60" t="str">
        <f>IFERROR(VLOOKUP($B964,'Из ГУГЛа'!$B:$G,4,0)*U964+V964,VLOOKUP($B964,'Из ГУГЛа'!$B:$G,4,0))</f>
        <v/>
      </c>
      <c r="U964" s="15">
        <v>1</v>
      </c>
      <c r="V964" s="59"/>
      <c r="W964" s="74">
        <f t="shared" si="129"/>
        <v>0.38387096774193541</v>
      </c>
      <c r="X964" s="74" t="str">
        <f t="shared" si="130"/>
        <v/>
      </c>
      <c r="Y964" s="74" t="str">
        <f t="shared" si="131"/>
        <v/>
      </c>
      <c r="Z964" s="78" t="s">
        <v>2579</v>
      </c>
    </row>
    <row r="965" spans="1:26" ht="75" x14ac:dyDescent="0.25">
      <c r="A965" s="71" t="str">
        <f>INDEX('Выгр Торг'!$A:$A,MATCH($B965,'Выгр Торг'!$B:$B,0))</f>
        <v>Боковые зеркала "АТП" в стиле Гранта (механические,с повторителем) для ВАЗ 2108-21099, 2113-2115</v>
      </c>
      <c r="B965" s="88">
        <v>257536</v>
      </c>
      <c r="C965" s="72">
        <f>VLOOKUP($B965,'Выгр Торг'!$B:$P,C$1,0)</f>
        <v>177253</v>
      </c>
      <c r="D965" s="71" t="str">
        <f>VLOOKUP($B965,'Выгр Торг'!$B:$P,D$1,0)</f>
        <v>Боковые зеркала "АТП" в стиле Гранта (механические, повторитель Динамический (PLAZMA)) для ВАЗ 2108-21099, 2113-2115 (В цвет, Пантера (черная база, 672))</v>
      </c>
      <c r="E965" s="72" t="str">
        <f>VLOOKUP($B965,'Выгр Торг'!$B:$P,E$1,0)</f>
        <v>Y</v>
      </c>
      <c r="F965" s="72" t="str">
        <f>VLOOKUP($B965,'Выгр Торг'!$B:$P,F$1,0)</f>
        <v>1</v>
      </c>
      <c r="G965" s="36" t="s">
        <v>611</v>
      </c>
      <c r="H965" s="28">
        <v>61047</v>
      </c>
      <c r="I965" s="53">
        <f>INDEX($I:$I,MATCH($H965,$C:$C,0))</f>
        <v>600</v>
      </c>
      <c r="J965" s="5" t="s">
        <v>3410</v>
      </c>
      <c r="K965" s="56">
        <f>INDEX($K:$K,MATCH($H965,$C:$C,0))+I965</f>
        <v>3100</v>
      </c>
      <c r="L965" s="14">
        <f>VLOOKUP(K965,Наценка!$A$1:$B$8,2,1)</f>
        <v>1.4</v>
      </c>
      <c r="M965" s="56">
        <f>INDEX($M:$M,MATCH($H965,$C:$C,0))+I965*$M$2</f>
        <v>4280</v>
      </c>
      <c r="N965" s="57">
        <f t="shared" si="132"/>
        <v>4290</v>
      </c>
      <c r="O965" s="72">
        <f>VLOOKUP($B965,'Выгр Торг'!$B:$P,O$1,0)</f>
        <v>3100</v>
      </c>
      <c r="P965" s="72">
        <f>VLOOKUP($B965,'Выгр Торг'!$B:$P,P$1,0)</f>
        <v>4390</v>
      </c>
      <c r="Q965" s="42">
        <f t="shared" si="127"/>
        <v>0</v>
      </c>
      <c r="R965" s="42">
        <f t="shared" si="128"/>
        <v>100</v>
      </c>
      <c r="S965" s="85">
        <f t="shared" si="133"/>
        <v>4290</v>
      </c>
      <c r="T965" s="60" t="str">
        <f>IFERROR(VLOOKUP($B965,'Из ГУГЛа'!$B:$G,4,0)*U965+V965,VLOOKUP($B965,'Из ГУГЛа'!$B:$G,4,0))</f>
        <v/>
      </c>
      <c r="U965" s="15">
        <v>1</v>
      </c>
      <c r="V965" s="59"/>
      <c r="W965" s="74">
        <f t="shared" si="129"/>
        <v>0.38387096774193541</v>
      </c>
      <c r="X965" s="74" t="str">
        <f t="shared" si="130"/>
        <v/>
      </c>
      <c r="Y965" s="74" t="str">
        <f t="shared" si="131"/>
        <v/>
      </c>
      <c r="Z965" s="78" t="s">
        <v>2579</v>
      </c>
    </row>
    <row r="966" spans="1:26" ht="75" x14ac:dyDescent="0.25">
      <c r="A966" s="71" t="str">
        <f>INDEX('Выгр Торг'!$A:$A,MATCH($B966,'Выгр Торг'!$B:$B,0))</f>
        <v>Боковые зеркала "АТП" в стиле Гранта (механические,с повторителем) для ВАЗ 2108-21099, 2113-2115</v>
      </c>
      <c r="B966" s="88">
        <v>257537</v>
      </c>
      <c r="C966" s="72">
        <f>VLOOKUP($B966,'Выгр Торг'!$B:$P,C$1,0)</f>
        <v>177254</v>
      </c>
      <c r="D966" s="71" t="str">
        <f>VLOOKUP($B966,'Выгр Торг'!$B:$P,D$1,0)</f>
        <v>Боковые зеркала "АТП" в стиле Гранта (механические, повторитель Динамический (PLAZMA)) для ВАЗ 2108-21099, 2113-2115 (В цвет, Папирус (серебристо-серо-зеленоватый, 387))</v>
      </c>
      <c r="E966" s="72" t="str">
        <f>VLOOKUP($B966,'Выгр Торг'!$B:$P,E$1,0)</f>
        <v>Y</v>
      </c>
      <c r="F966" s="72" t="str">
        <f>VLOOKUP($B966,'Выгр Торг'!$B:$P,F$1,0)</f>
        <v>1</v>
      </c>
      <c r="G966" s="36" t="s">
        <v>611</v>
      </c>
      <c r="H966" s="28">
        <v>61047</v>
      </c>
      <c r="I966" s="53">
        <f>INDEX($I:$I,MATCH($H966,$C:$C,0))</f>
        <v>600</v>
      </c>
      <c r="J966" s="5" t="s">
        <v>3410</v>
      </c>
      <c r="K966" s="56">
        <f>INDEX($K:$K,MATCH($H966,$C:$C,0))+I966</f>
        <v>3100</v>
      </c>
      <c r="L966" s="14">
        <f>VLOOKUP(K966,Наценка!$A$1:$B$8,2,1)</f>
        <v>1.4</v>
      </c>
      <c r="M966" s="56">
        <f>INDEX($M:$M,MATCH($H966,$C:$C,0))+I966*$M$2</f>
        <v>4280</v>
      </c>
      <c r="N966" s="57">
        <f t="shared" si="132"/>
        <v>4290</v>
      </c>
      <c r="O966" s="72">
        <f>VLOOKUP($B966,'Выгр Торг'!$B:$P,O$1,0)</f>
        <v>3100</v>
      </c>
      <c r="P966" s="72">
        <f>VLOOKUP($B966,'Выгр Торг'!$B:$P,P$1,0)</f>
        <v>4390</v>
      </c>
      <c r="Q966" s="42">
        <f t="shared" si="127"/>
        <v>0</v>
      </c>
      <c r="R966" s="42">
        <f t="shared" si="128"/>
        <v>100</v>
      </c>
      <c r="S966" s="85">
        <f t="shared" si="133"/>
        <v>4290</v>
      </c>
      <c r="T966" s="60" t="str">
        <f>IFERROR(VLOOKUP($B966,'Из ГУГЛа'!$B:$G,4,0)*U966+V966,VLOOKUP($B966,'Из ГУГЛа'!$B:$G,4,0))</f>
        <v/>
      </c>
      <c r="U966" s="15">
        <v>1</v>
      </c>
      <c r="V966" s="59"/>
      <c r="W966" s="74">
        <f t="shared" si="129"/>
        <v>0.38387096774193541</v>
      </c>
      <c r="X966" s="74" t="str">
        <f t="shared" si="130"/>
        <v/>
      </c>
      <c r="Y966" s="74" t="str">
        <f t="shared" si="131"/>
        <v/>
      </c>
      <c r="Z966" s="78" t="s">
        <v>2579</v>
      </c>
    </row>
    <row r="967" spans="1:26" ht="75" x14ac:dyDescent="0.25">
      <c r="A967" s="71" t="str">
        <f>INDEX('Выгр Торг'!$A:$A,MATCH($B967,'Выгр Торг'!$B:$B,0))</f>
        <v>Боковые зеркала "АТП" в стиле Гранта (механические,с повторителем) для ВАЗ 2108-21099, 2113-2115</v>
      </c>
      <c r="B967" s="88">
        <v>257538</v>
      </c>
      <c r="C967" s="72">
        <f>VLOOKUP($B967,'Выгр Торг'!$B:$P,C$1,0)</f>
        <v>177255</v>
      </c>
      <c r="D967" s="71" t="str">
        <f>VLOOKUP($B967,'Выгр Торг'!$B:$P,D$1,0)</f>
        <v>Боковые зеркала "АТП" в стиле Гранта (механические, повторитель Динамический (PLAZMA)) для ВАЗ 2108-21099, 2113-2115 (В цвет, Персей (темно-синий, 429))</v>
      </c>
      <c r="E967" s="72" t="str">
        <f>VLOOKUP($B967,'Выгр Торг'!$B:$P,E$1,0)</f>
        <v>Y</v>
      </c>
      <c r="F967" s="72" t="str">
        <f>VLOOKUP($B967,'Выгр Торг'!$B:$P,F$1,0)</f>
        <v>1</v>
      </c>
      <c r="G967" s="36" t="s">
        <v>611</v>
      </c>
      <c r="H967" s="28">
        <v>61047</v>
      </c>
      <c r="I967" s="53">
        <f>INDEX($I:$I,MATCH($H967,$C:$C,0))</f>
        <v>600</v>
      </c>
      <c r="J967" s="5" t="s">
        <v>3410</v>
      </c>
      <c r="K967" s="56">
        <f>INDEX($K:$K,MATCH($H967,$C:$C,0))+I967</f>
        <v>3100</v>
      </c>
      <c r="L967" s="14">
        <f>VLOOKUP(K967,Наценка!$A$1:$B$8,2,1)</f>
        <v>1.4</v>
      </c>
      <c r="M967" s="56">
        <f>INDEX($M:$M,MATCH($H967,$C:$C,0))+I967*$M$2</f>
        <v>4280</v>
      </c>
      <c r="N967" s="57">
        <f t="shared" si="132"/>
        <v>4290</v>
      </c>
      <c r="O967" s="72">
        <f>VLOOKUP($B967,'Выгр Торг'!$B:$P,O$1,0)</f>
        <v>3100</v>
      </c>
      <c r="P967" s="72">
        <f>VLOOKUP($B967,'Выгр Торг'!$B:$P,P$1,0)</f>
        <v>4390</v>
      </c>
      <c r="Q967" s="42">
        <f t="shared" si="127"/>
        <v>0</v>
      </c>
      <c r="R967" s="42">
        <f t="shared" si="128"/>
        <v>100</v>
      </c>
      <c r="S967" s="85">
        <f t="shared" si="133"/>
        <v>4290</v>
      </c>
      <c r="T967" s="60" t="str">
        <f>IFERROR(VLOOKUP($B967,'Из ГУГЛа'!$B:$G,4,0)*U967+V967,VLOOKUP($B967,'Из ГУГЛа'!$B:$G,4,0))</f>
        <v/>
      </c>
      <c r="U967" s="15">
        <v>1</v>
      </c>
      <c r="V967" s="59"/>
      <c r="W967" s="74">
        <f t="shared" si="129"/>
        <v>0.38387096774193541</v>
      </c>
      <c r="X967" s="74" t="str">
        <f t="shared" si="130"/>
        <v/>
      </c>
      <c r="Y967" s="74" t="str">
        <f t="shared" si="131"/>
        <v/>
      </c>
      <c r="Z967" s="78" t="s">
        <v>2579</v>
      </c>
    </row>
    <row r="968" spans="1:26" ht="75" x14ac:dyDescent="0.25">
      <c r="A968" s="71" t="str">
        <f>INDEX('Выгр Торг'!$A:$A,MATCH($B968,'Выгр Торг'!$B:$B,0))</f>
        <v>Боковые зеркала "АТП" в стиле Гранта (механические,с повторителем) для ВАЗ 2108-21099, 2113-2115</v>
      </c>
      <c r="B968" s="88">
        <v>257539</v>
      </c>
      <c r="C968" s="72">
        <f>VLOOKUP($B968,'Выгр Торг'!$B:$P,C$1,0)</f>
        <v>177256</v>
      </c>
      <c r="D968" s="71" t="str">
        <f>VLOOKUP($B968,'Выгр Торг'!$B:$P,D$1,0)</f>
        <v>Боковые зеркала "АТП" в стиле Гранта (механические, повторитель Динамический (PLAZMA)) для ВАЗ 2108-21099, 2113-2115 (В цвет, Портвейн (темно-вишневый металлик, 192))</v>
      </c>
      <c r="E968" s="72" t="str">
        <f>VLOOKUP($B968,'Выгр Торг'!$B:$P,E$1,0)</f>
        <v>Y</v>
      </c>
      <c r="F968" s="72" t="str">
        <f>VLOOKUP($B968,'Выгр Торг'!$B:$P,F$1,0)</f>
        <v>1</v>
      </c>
      <c r="G968" s="36" t="s">
        <v>611</v>
      </c>
      <c r="H968" s="28">
        <v>61047</v>
      </c>
      <c r="I968" s="53">
        <f>INDEX($I:$I,MATCH($H968,$C:$C,0))</f>
        <v>600</v>
      </c>
      <c r="J968" s="5" t="s">
        <v>3410</v>
      </c>
      <c r="K968" s="56">
        <f>INDEX($K:$K,MATCH($H968,$C:$C,0))+I968</f>
        <v>3100</v>
      </c>
      <c r="L968" s="14">
        <f>VLOOKUP(K968,Наценка!$A$1:$B$8,2,1)</f>
        <v>1.4</v>
      </c>
      <c r="M968" s="56">
        <f>INDEX($M:$M,MATCH($H968,$C:$C,0))+I968*$M$2</f>
        <v>4280</v>
      </c>
      <c r="N968" s="57">
        <f t="shared" si="132"/>
        <v>4290</v>
      </c>
      <c r="O968" s="72">
        <f>VLOOKUP($B968,'Выгр Торг'!$B:$P,O$1,0)</f>
        <v>3100</v>
      </c>
      <c r="P968" s="72">
        <f>VLOOKUP($B968,'Выгр Торг'!$B:$P,P$1,0)</f>
        <v>4390</v>
      </c>
      <c r="Q968" s="42">
        <f t="shared" si="127"/>
        <v>0</v>
      </c>
      <c r="R968" s="42">
        <f t="shared" si="128"/>
        <v>100</v>
      </c>
      <c r="S968" s="85">
        <f t="shared" si="133"/>
        <v>4290</v>
      </c>
      <c r="T968" s="60" t="str">
        <f>IFERROR(VLOOKUP($B968,'Из ГУГЛа'!$B:$G,4,0)*U968+V968,VLOOKUP($B968,'Из ГУГЛа'!$B:$G,4,0))</f>
        <v/>
      </c>
      <c r="U968" s="15">
        <v>1</v>
      </c>
      <c r="V968" s="59"/>
      <c r="W968" s="74">
        <f t="shared" si="129"/>
        <v>0.38387096774193541</v>
      </c>
      <c r="X968" s="74" t="str">
        <f t="shared" si="130"/>
        <v/>
      </c>
      <c r="Y968" s="74" t="str">
        <f t="shared" si="131"/>
        <v/>
      </c>
      <c r="Z968" s="78" t="s">
        <v>2579</v>
      </c>
    </row>
    <row r="969" spans="1:26" ht="75" x14ac:dyDescent="0.25">
      <c r="A969" s="71" t="str">
        <f>INDEX('Выгр Торг'!$A:$A,MATCH($B969,'Выгр Торг'!$B:$B,0))</f>
        <v>Боковые зеркала "АТП" в стиле Гранта (механические,с повторителем) для ВАЗ 2108-21099, 2113-2115</v>
      </c>
      <c r="B969" s="88">
        <v>257540</v>
      </c>
      <c r="C969" s="72">
        <f>VLOOKUP($B969,'Выгр Торг'!$B:$P,C$1,0)</f>
        <v>177257</v>
      </c>
      <c r="D969" s="71" t="str">
        <f>VLOOKUP($B969,'Выгр Торг'!$B:$P,D$1,0)</f>
        <v>Боковые зеркала "АТП" в стиле Гранта (механические, повторитель Динамический (PLAZMA)) для ВАЗ 2108-21099, 2113-2115 (В цвет, Приз (серебристо-бежевый, 276))</v>
      </c>
      <c r="E969" s="72" t="str">
        <f>VLOOKUP($B969,'Выгр Торг'!$B:$P,E$1,0)</f>
        <v>Y</v>
      </c>
      <c r="F969" s="72" t="str">
        <f>VLOOKUP($B969,'Выгр Торг'!$B:$P,F$1,0)</f>
        <v>1</v>
      </c>
      <c r="G969" s="36" t="s">
        <v>611</v>
      </c>
      <c r="H969" s="28">
        <v>61047</v>
      </c>
      <c r="I969" s="53">
        <f>INDEX($I:$I,MATCH($H969,$C:$C,0))</f>
        <v>600</v>
      </c>
      <c r="J969" s="5" t="s">
        <v>3410</v>
      </c>
      <c r="K969" s="56">
        <f>INDEX($K:$K,MATCH($H969,$C:$C,0))+I969</f>
        <v>3100</v>
      </c>
      <c r="L969" s="14">
        <f>VLOOKUP(K969,Наценка!$A$1:$B$8,2,1)</f>
        <v>1.4</v>
      </c>
      <c r="M969" s="56">
        <f>INDEX($M:$M,MATCH($H969,$C:$C,0))+I969*$M$2</f>
        <v>4280</v>
      </c>
      <c r="N969" s="57">
        <f t="shared" si="132"/>
        <v>4290</v>
      </c>
      <c r="O969" s="72">
        <f>VLOOKUP($B969,'Выгр Торг'!$B:$P,O$1,0)</f>
        <v>3100</v>
      </c>
      <c r="P969" s="72">
        <f>VLOOKUP($B969,'Выгр Торг'!$B:$P,P$1,0)</f>
        <v>4390</v>
      </c>
      <c r="Q969" s="42">
        <f t="shared" si="127"/>
        <v>0</v>
      </c>
      <c r="R969" s="42">
        <f t="shared" si="128"/>
        <v>100</v>
      </c>
      <c r="S969" s="85">
        <f t="shared" si="133"/>
        <v>4290</v>
      </c>
      <c r="T969" s="60" t="str">
        <f>IFERROR(VLOOKUP($B969,'Из ГУГЛа'!$B:$G,4,0)*U969+V969,VLOOKUP($B969,'Из ГУГЛа'!$B:$G,4,0))</f>
        <v/>
      </c>
      <c r="U969" s="15">
        <v>1</v>
      </c>
      <c r="V969" s="59"/>
      <c r="W969" s="74">
        <f t="shared" si="129"/>
        <v>0.38387096774193541</v>
      </c>
      <c r="X969" s="74" t="str">
        <f t="shared" si="130"/>
        <v/>
      </c>
      <c r="Y969" s="74" t="str">
        <f t="shared" si="131"/>
        <v/>
      </c>
      <c r="Z969" s="78" t="s">
        <v>2579</v>
      </c>
    </row>
    <row r="970" spans="1:26" ht="75" x14ac:dyDescent="0.25">
      <c r="A970" s="71" t="str">
        <f>INDEX('Выгр Торг'!$A:$A,MATCH($B970,'Выгр Торг'!$B:$B,0))</f>
        <v>Боковые зеркала "АТП" в стиле Гранта (механические,с повторителем) для ВАЗ 2108-21099, 2113-2115</v>
      </c>
      <c r="B970" s="88">
        <v>257541</v>
      </c>
      <c r="C970" s="72">
        <f>VLOOKUP($B970,'Выгр Торг'!$B:$P,C$1,0)</f>
        <v>177258</v>
      </c>
      <c r="D970" s="71" t="str">
        <f>VLOOKUP($B970,'Выгр Торг'!$B:$P,D$1,0)</f>
        <v>Боковые зеркала "АТП" в стиле Гранта (механические, повторитель Динамический (PLAZMA)) для ВАЗ 2108-21099, 2113-2115 (В цвет, Рапсодия (серебристо-ярко-синий, 448))</v>
      </c>
      <c r="E970" s="72" t="str">
        <f>VLOOKUP($B970,'Выгр Торг'!$B:$P,E$1,0)</f>
        <v>Y</v>
      </c>
      <c r="F970" s="72" t="str">
        <f>VLOOKUP($B970,'Выгр Торг'!$B:$P,F$1,0)</f>
        <v>1</v>
      </c>
      <c r="G970" s="36" t="s">
        <v>611</v>
      </c>
      <c r="H970" s="28">
        <v>61047</v>
      </c>
      <c r="I970" s="53">
        <f>INDEX($I:$I,MATCH($H970,$C:$C,0))</f>
        <v>600</v>
      </c>
      <c r="J970" s="5" t="s">
        <v>3410</v>
      </c>
      <c r="K970" s="56">
        <f>INDEX($K:$K,MATCH($H970,$C:$C,0))+I970</f>
        <v>3100</v>
      </c>
      <c r="L970" s="14">
        <f>VLOOKUP(K970,Наценка!$A$1:$B$8,2,1)</f>
        <v>1.4</v>
      </c>
      <c r="M970" s="56">
        <f>INDEX($M:$M,MATCH($H970,$C:$C,0))+I970*$M$2</f>
        <v>4280</v>
      </c>
      <c r="N970" s="57">
        <f t="shared" si="132"/>
        <v>4290</v>
      </c>
      <c r="O970" s="72">
        <f>VLOOKUP($B970,'Выгр Торг'!$B:$P,O$1,0)</f>
        <v>3100</v>
      </c>
      <c r="P970" s="72">
        <f>VLOOKUP($B970,'Выгр Торг'!$B:$P,P$1,0)</f>
        <v>4390</v>
      </c>
      <c r="Q970" s="42">
        <f t="shared" si="127"/>
        <v>0</v>
      </c>
      <c r="R970" s="42">
        <f t="shared" si="128"/>
        <v>100</v>
      </c>
      <c r="S970" s="85">
        <f t="shared" si="133"/>
        <v>4290</v>
      </c>
      <c r="T970" s="60" t="str">
        <f>IFERROR(VLOOKUP($B970,'Из ГУГЛа'!$B:$G,4,0)*U970+V970,VLOOKUP($B970,'Из ГУГЛа'!$B:$G,4,0))</f>
        <v/>
      </c>
      <c r="U970" s="15">
        <v>1</v>
      </c>
      <c r="V970" s="59"/>
      <c r="W970" s="74">
        <f t="shared" si="129"/>
        <v>0.38387096774193541</v>
      </c>
      <c r="X970" s="74" t="str">
        <f t="shared" si="130"/>
        <v/>
      </c>
      <c r="Y970" s="74" t="str">
        <f t="shared" si="131"/>
        <v/>
      </c>
      <c r="Z970" s="78" t="s">
        <v>2579</v>
      </c>
    </row>
    <row r="971" spans="1:26" ht="75" x14ac:dyDescent="0.25">
      <c r="A971" s="71" t="str">
        <f>INDEX('Выгр Торг'!$A:$A,MATCH($B971,'Выгр Торг'!$B:$B,0))</f>
        <v>Боковые зеркала "АТП" в стиле Гранта (механические,с повторителем) для ВАЗ 2108-21099, 2113-2115</v>
      </c>
      <c r="B971" s="88">
        <v>257542</v>
      </c>
      <c r="C971" s="72">
        <f>VLOOKUP($B971,'Выгр Торг'!$B:$P,C$1,0)</f>
        <v>177259</v>
      </c>
      <c r="D971" s="71" t="str">
        <f>VLOOKUP($B971,'Выгр Торг'!$B:$P,D$1,0)</f>
        <v>Боковые зеркала "АТП" в стиле Гранта (механические, повторитель Динамический (PLAZMA)) для ВАЗ 2108-21099, 2113-2115 (В цвет, Регата (серебристо-темно-синий, 412))</v>
      </c>
      <c r="E971" s="72" t="str">
        <f>VLOOKUP($B971,'Выгр Торг'!$B:$P,E$1,0)</f>
        <v>Y</v>
      </c>
      <c r="F971" s="72" t="str">
        <f>VLOOKUP($B971,'Выгр Торг'!$B:$P,F$1,0)</f>
        <v>1</v>
      </c>
      <c r="G971" s="36" t="s">
        <v>611</v>
      </c>
      <c r="H971" s="28">
        <v>61047</v>
      </c>
      <c r="I971" s="53">
        <f>INDEX($I:$I,MATCH($H971,$C:$C,0))</f>
        <v>600</v>
      </c>
      <c r="J971" s="5" t="s">
        <v>3410</v>
      </c>
      <c r="K971" s="56">
        <f>INDEX($K:$K,MATCH($H971,$C:$C,0))+I971</f>
        <v>3100</v>
      </c>
      <c r="L971" s="14">
        <f>VLOOKUP(K971,Наценка!$A$1:$B$8,2,1)</f>
        <v>1.4</v>
      </c>
      <c r="M971" s="56">
        <f>INDEX($M:$M,MATCH($H971,$C:$C,0))+I971*$M$2</f>
        <v>4280</v>
      </c>
      <c r="N971" s="57">
        <f t="shared" si="132"/>
        <v>4290</v>
      </c>
      <c r="O971" s="72">
        <f>VLOOKUP($B971,'Выгр Торг'!$B:$P,O$1,0)</f>
        <v>3100</v>
      </c>
      <c r="P971" s="72">
        <f>VLOOKUP($B971,'Выгр Торг'!$B:$P,P$1,0)</f>
        <v>4390</v>
      </c>
      <c r="Q971" s="42">
        <f t="shared" si="127"/>
        <v>0</v>
      </c>
      <c r="R971" s="42">
        <f t="shared" si="128"/>
        <v>100</v>
      </c>
      <c r="S971" s="85">
        <f t="shared" si="133"/>
        <v>4290</v>
      </c>
      <c r="T971" s="60" t="str">
        <f>IFERROR(VLOOKUP($B971,'Из ГУГЛа'!$B:$G,4,0)*U971+V971,VLOOKUP($B971,'Из ГУГЛа'!$B:$G,4,0))</f>
        <v/>
      </c>
      <c r="U971" s="15">
        <v>1</v>
      </c>
      <c r="V971" s="59"/>
      <c r="W971" s="74">
        <f t="shared" si="129"/>
        <v>0.38387096774193541</v>
      </c>
      <c r="X971" s="74" t="str">
        <f t="shared" si="130"/>
        <v/>
      </c>
      <c r="Y971" s="74" t="str">
        <f t="shared" si="131"/>
        <v/>
      </c>
      <c r="Z971" s="78" t="s">
        <v>2579</v>
      </c>
    </row>
    <row r="972" spans="1:26" ht="75" x14ac:dyDescent="0.25">
      <c r="A972" s="71" t="str">
        <f>INDEX('Выгр Торг'!$A:$A,MATCH($B972,'Выгр Торг'!$B:$B,0))</f>
        <v>Боковые зеркала "АТП" в стиле Гранта (механические,с повторителем) для ВАЗ 2108-21099, 2113-2115</v>
      </c>
      <c r="B972" s="88">
        <v>257543</v>
      </c>
      <c r="C972" s="72">
        <f>VLOOKUP($B972,'Выгр Торг'!$B:$P,C$1,0)</f>
        <v>177260</v>
      </c>
      <c r="D972" s="71" t="str">
        <f>VLOOKUP($B972,'Выгр Торг'!$B:$P,D$1,0)</f>
        <v>Боковые зеркала "АТП" в стиле Гранта (механические, повторитель Динамический (PLAZMA)) для ВАЗ 2108-21099, 2113-2115 (В цвет, Робин гуд (черный с изумрудно-зеленым отливом, 391))</v>
      </c>
      <c r="E972" s="72" t="str">
        <f>VLOOKUP($B972,'Выгр Торг'!$B:$P,E$1,0)</f>
        <v>Y</v>
      </c>
      <c r="F972" s="72" t="str">
        <f>VLOOKUP($B972,'Выгр Торг'!$B:$P,F$1,0)</f>
        <v>1</v>
      </c>
      <c r="G972" s="36" t="s">
        <v>611</v>
      </c>
      <c r="H972" s="28">
        <v>61047</v>
      </c>
      <c r="I972" s="53">
        <f>INDEX($I:$I,MATCH($H972,$C:$C,0))</f>
        <v>600</v>
      </c>
      <c r="J972" s="5" t="s">
        <v>3410</v>
      </c>
      <c r="K972" s="56">
        <f>INDEX($K:$K,MATCH($H972,$C:$C,0))+I972</f>
        <v>3100</v>
      </c>
      <c r="L972" s="14">
        <f>VLOOKUP(K972,Наценка!$A$1:$B$8,2,1)</f>
        <v>1.4</v>
      </c>
      <c r="M972" s="56">
        <f>INDEX($M:$M,MATCH($H972,$C:$C,0))+I972*$M$2</f>
        <v>4280</v>
      </c>
      <c r="N972" s="57">
        <f t="shared" si="132"/>
        <v>4290</v>
      </c>
      <c r="O972" s="72">
        <f>VLOOKUP($B972,'Выгр Торг'!$B:$P,O$1,0)</f>
        <v>3100</v>
      </c>
      <c r="P972" s="72">
        <f>VLOOKUP($B972,'Выгр Торг'!$B:$P,P$1,0)</f>
        <v>4390</v>
      </c>
      <c r="Q972" s="42">
        <f t="shared" si="127"/>
        <v>0</v>
      </c>
      <c r="R972" s="42">
        <f t="shared" si="128"/>
        <v>100</v>
      </c>
      <c r="S972" s="85">
        <f t="shared" si="133"/>
        <v>4290</v>
      </c>
      <c r="T972" s="60" t="str">
        <f>IFERROR(VLOOKUP($B972,'Из ГУГЛа'!$B:$G,4,0)*U972+V972,VLOOKUP($B972,'Из ГУГЛа'!$B:$G,4,0))</f>
        <v/>
      </c>
      <c r="U972" s="15">
        <v>1</v>
      </c>
      <c r="V972" s="59"/>
      <c r="W972" s="74">
        <f t="shared" si="129"/>
        <v>0.38387096774193541</v>
      </c>
      <c r="X972" s="74" t="str">
        <f t="shared" si="130"/>
        <v/>
      </c>
      <c r="Y972" s="74" t="str">
        <f t="shared" si="131"/>
        <v/>
      </c>
      <c r="Z972" s="78" t="s">
        <v>2579</v>
      </c>
    </row>
    <row r="973" spans="1:26" ht="75" x14ac:dyDescent="0.25">
      <c r="A973" s="71" t="str">
        <f>INDEX('Выгр Торг'!$A:$A,MATCH($B973,'Выгр Торг'!$B:$B,0))</f>
        <v>Боковые зеркала "АТП" в стиле Гранта (механические,с повторителем) для ВАЗ 2108-21099, 2113-2115</v>
      </c>
      <c r="B973" s="88">
        <v>257544</v>
      </c>
      <c r="C973" s="72">
        <f>VLOOKUP($B973,'Выгр Торг'!$B:$P,C$1,0)</f>
        <v>177261</v>
      </c>
      <c r="D973" s="71" t="str">
        <f>VLOOKUP($B973,'Выгр Торг'!$B:$P,D$1,0)</f>
        <v>Боковые зеркала "АТП" в стиле Гранта (механические, повторитель Динамический (PLAZMA)) для ВАЗ 2108-21099, 2113-2115 (В цвет, Сандал (бежево-красный, 670))</v>
      </c>
      <c r="E973" s="72" t="str">
        <f>VLOOKUP($B973,'Выгр Торг'!$B:$P,E$1,0)</f>
        <v>Y</v>
      </c>
      <c r="F973" s="72" t="str">
        <f>VLOOKUP($B973,'Выгр Торг'!$B:$P,F$1,0)</f>
        <v>1</v>
      </c>
      <c r="G973" s="36" t="s">
        <v>611</v>
      </c>
      <c r="H973" s="28">
        <v>61047</v>
      </c>
      <c r="I973" s="53">
        <f>INDEX($I:$I,MATCH($H973,$C:$C,0))</f>
        <v>600</v>
      </c>
      <c r="J973" s="5" t="s">
        <v>3410</v>
      </c>
      <c r="K973" s="56">
        <f>INDEX($K:$K,MATCH($H973,$C:$C,0))+I973</f>
        <v>3100</v>
      </c>
      <c r="L973" s="14">
        <f>VLOOKUP(K973,Наценка!$A$1:$B$8,2,1)</f>
        <v>1.4</v>
      </c>
      <c r="M973" s="56">
        <f>INDEX($M:$M,MATCH($H973,$C:$C,0))+I973*$M$2</f>
        <v>4280</v>
      </c>
      <c r="N973" s="57">
        <f t="shared" si="132"/>
        <v>4290</v>
      </c>
      <c r="O973" s="72">
        <f>VLOOKUP($B973,'Выгр Торг'!$B:$P,O$1,0)</f>
        <v>3100</v>
      </c>
      <c r="P973" s="72">
        <f>VLOOKUP($B973,'Выгр Торг'!$B:$P,P$1,0)</f>
        <v>4390</v>
      </c>
      <c r="Q973" s="42">
        <f t="shared" si="127"/>
        <v>0</v>
      </c>
      <c r="R973" s="42">
        <f t="shared" si="128"/>
        <v>100</v>
      </c>
      <c r="S973" s="85">
        <f t="shared" si="133"/>
        <v>4290</v>
      </c>
      <c r="T973" s="60" t="str">
        <f>IFERROR(VLOOKUP($B973,'Из ГУГЛа'!$B:$G,4,0)*U973+V973,VLOOKUP($B973,'Из ГУГЛа'!$B:$G,4,0))</f>
        <v/>
      </c>
      <c r="U973" s="15">
        <v>1</v>
      </c>
      <c r="V973" s="59"/>
      <c r="W973" s="74">
        <f t="shared" si="129"/>
        <v>0.38387096774193541</v>
      </c>
      <c r="X973" s="74" t="str">
        <f t="shared" si="130"/>
        <v/>
      </c>
      <c r="Y973" s="74" t="str">
        <f t="shared" si="131"/>
        <v/>
      </c>
      <c r="Z973" s="78" t="s">
        <v>2579</v>
      </c>
    </row>
    <row r="974" spans="1:26" ht="75" x14ac:dyDescent="0.25">
      <c r="A974" s="71" t="str">
        <f>INDEX('Выгр Торг'!$A:$A,MATCH($B974,'Выгр Торг'!$B:$B,0))</f>
        <v>Боковые зеркала "АТП" в стиле Гранта (механические,с повторителем) для ВАЗ 2108-21099, 2113-2115</v>
      </c>
      <c r="B974" s="88">
        <v>257545</v>
      </c>
      <c r="C974" s="72">
        <f>VLOOKUP($B974,'Выгр Торг'!$B:$P,C$1,0)</f>
        <v>177262</v>
      </c>
      <c r="D974" s="71" t="str">
        <f>VLOOKUP($B974,'Выгр Торг'!$B:$P,D$1,0)</f>
        <v>Боковые зеркала "АТП" в стиле Гранта (механические, повторитель Динамический (PLAZMA)) для ВАЗ 2108-21099, 2113-2115 (В цвет, Серебристая ива (серебристый-зеленовато-серый, 301))</v>
      </c>
      <c r="E974" s="72" t="str">
        <f>VLOOKUP($B974,'Выгр Торг'!$B:$P,E$1,0)</f>
        <v>Y</v>
      </c>
      <c r="F974" s="72" t="str">
        <f>VLOOKUP($B974,'Выгр Торг'!$B:$P,F$1,0)</f>
        <v>1</v>
      </c>
      <c r="G974" s="36" t="s">
        <v>611</v>
      </c>
      <c r="H974" s="28">
        <v>61047</v>
      </c>
      <c r="I974" s="53">
        <f>INDEX($I:$I,MATCH($H974,$C:$C,0))</f>
        <v>600</v>
      </c>
      <c r="J974" s="5" t="s">
        <v>3410</v>
      </c>
      <c r="K974" s="56">
        <f>INDEX($K:$K,MATCH($H974,$C:$C,0))+I974</f>
        <v>3100</v>
      </c>
      <c r="L974" s="14">
        <f>VLOOKUP(K974,Наценка!$A$1:$B$8,2,1)</f>
        <v>1.4</v>
      </c>
      <c r="M974" s="56">
        <f>INDEX($M:$M,MATCH($H974,$C:$C,0))+I974*$M$2</f>
        <v>4280</v>
      </c>
      <c r="N974" s="57">
        <f t="shared" si="132"/>
        <v>4290</v>
      </c>
      <c r="O974" s="72">
        <f>VLOOKUP($B974,'Выгр Торг'!$B:$P,O$1,0)</f>
        <v>3100</v>
      </c>
      <c r="P974" s="72">
        <f>VLOOKUP($B974,'Выгр Торг'!$B:$P,P$1,0)</f>
        <v>4390</v>
      </c>
      <c r="Q974" s="42">
        <f t="shared" si="127"/>
        <v>0</v>
      </c>
      <c r="R974" s="42">
        <f t="shared" si="128"/>
        <v>100</v>
      </c>
      <c r="S974" s="85">
        <f t="shared" si="133"/>
        <v>4290</v>
      </c>
      <c r="T974" s="60" t="str">
        <f>IFERROR(VLOOKUP($B974,'Из ГУГЛа'!$B:$G,4,0)*U974+V974,VLOOKUP($B974,'Из ГУГЛа'!$B:$G,4,0))</f>
        <v/>
      </c>
      <c r="U974" s="15">
        <v>1</v>
      </c>
      <c r="V974" s="59"/>
      <c r="W974" s="74">
        <f t="shared" si="129"/>
        <v>0.38387096774193541</v>
      </c>
      <c r="X974" s="74" t="str">
        <f t="shared" si="130"/>
        <v/>
      </c>
      <c r="Y974" s="74" t="str">
        <f t="shared" si="131"/>
        <v/>
      </c>
      <c r="Z974" s="78" t="s">
        <v>2579</v>
      </c>
    </row>
    <row r="975" spans="1:26" ht="75" x14ac:dyDescent="0.25">
      <c r="A975" s="71" t="str">
        <f>INDEX('Выгр Торг'!$A:$A,MATCH($B975,'Выгр Торг'!$B:$B,0))</f>
        <v>Боковые зеркала "АТП" в стиле Гранта (механические,с повторителем) для ВАЗ 2108-21099, 2113-2115</v>
      </c>
      <c r="B975" s="88">
        <v>257546</v>
      </c>
      <c r="C975" s="72">
        <f>VLOOKUP($B975,'Выгр Торг'!$B:$P,C$1,0)</f>
        <v>177263</v>
      </c>
      <c r="D975" s="71" t="str">
        <f>VLOOKUP($B975,'Выгр Торг'!$B:$P,D$1,0)</f>
        <v>Боковые зеркала "АТП" в стиле Гранта (механические, повторитель Динамический (PLAZMA)) для ВАЗ 2108-21099, 2113-2115 (В цвет, Снежная королева (серебристый, 690))</v>
      </c>
      <c r="E975" s="72" t="str">
        <f>VLOOKUP($B975,'Выгр Торг'!$B:$P,E$1,0)</f>
        <v>Y</v>
      </c>
      <c r="F975" s="72" t="str">
        <f>VLOOKUP($B975,'Выгр Торг'!$B:$P,F$1,0)</f>
        <v>1</v>
      </c>
      <c r="G975" s="36" t="s">
        <v>611</v>
      </c>
      <c r="H975" s="28">
        <v>61047</v>
      </c>
      <c r="I975" s="53">
        <f>INDEX($I:$I,MATCH($H975,$C:$C,0))</f>
        <v>600</v>
      </c>
      <c r="J975" s="5" t="s">
        <v>3410</v>
      </c>
      <c r="K975" s="56">
        <f>INDEX($K:$K,MATCH($H975,$C:$C,0))+I975</f>
        <v>3100</v>
      </c>
      <c r="L975" s="14">
        <f>VLOOKUP(K975,Наценка!$A$1:$B$8,2,1)</f>
        <v>1.4</v>
      </c>
      <c r="M975" s="56">
        <f>INDEX($M:$M,MATCH($H975,$C:$C,0))+I975*$M$2</f>
        <v>4280</v>
      </c>
      <c r="N975" s="57">
        <f t="shared" si="132"/>
        <v>4290</v>
      </c>
      <c r="O975" s="72">
        <f>VLOOKUP($B975,'Выгр Торг'!$B:$P,O$1,0)</f>
        <v>3100</v>
      </c>
      <c r="P975" s="72">
        <f>VLOOKUP($B975,'Выгр Торг'!$B:$P,P$1,0)</f>
        <v>4390</v>
      </c>
      <c r="Q975" s="42">
        <f t="shared" si="127"/>
        <v>0</v>
      </c>
      <c r="R975" s="42">
        <f t="shared" si="128"/>
        <v>100</v>
      </c>
      <c r="S975" s="85">
        <f t="shared" si="133"/>
        <v>4290</v>
      </c>
      <c r="T975" s="60" t="str">
        <f>IFERROR(VLOOKUP($B975,'Из ГУГЛа'!$B:$G,4,0)*U975+V975,VLOOKUP($B975,'Из ГУГЛа'!$B:$G,4,0))</f>
        <v/>
      </c>
      <c r="U975" s="15">
        <v>1</v>
      </c>
      <c r="V975" s="59"/>
      <c r="W975" s="74">
        <f t="shared" si="129"/>
        <v>0.38387096774193541</v>
      </c>
      <c r="X975" s="74" t="str">
        <f t="shared" si="130"/>
        <v/>
      </c>
      <c r="Y975" s="74" t="str">
        <f t="shared" si="131"/>
        <v/>
      </c>
      <c r="Z975" s="78" t="s">
        <v>2579</v>
      </c>
    </row>
    <row r="976" spans="1:26" ht="75" x14ac:dyDescent="0.25">
      <c r="A976" s="71" t="str">
        <f>INDEX('Выгр Торг'!$A:$A,MATCH($B976,'Выгр Торг'!$B:$B,0))</f>
        <v>Боковые зеркала "АТП" в стиле Гранта (механические,с повторителем) для ВАЗ 2108-21099, 2113-2115</v>
      </c>
      <c r="B976" s="88">
        <v>257547</v>
      </c>
      <c r="C976" s="72">
        <f>VLOOKUP($B976,'Выгр Торг'!$B:$P,C$1,0)</f>
        <v>177264</v>
      </c>
      <c r="D976" s="71" t="str">
        <f>VLOOKUP($B976,'Выгр Торг'!$B:$P,D$1,0)</f>
        <v>Боковые зеркала "АТП" в стиле Гранта (механические, повторитель Динамический (PLAZMA)) для ВАЗ 2108-21099, 2113-2115 (В цвет, Сочи (серебристо-серо-зеленоватый, 360))</v>
      </c>
      <c r="E976" s="72" t="str">
        <f>VLOOKUP($B976,'Выгр Торг'!$B:$P,E$1,0)</f>
        <v>Y</v>
      </c>
      <c r="F976" s="72" t="str">
        <f>VLOOKUP($B976,'Выгр Торг'!$B:$P,F$1,0)</f>
        <v>1</v>
      </c>
      <c r="G976" s="36" t="s">
        <v>611</v>
      </c>
      <c r="H976" s="28">
        <v>61047</v>
      </c>
      <c r="I976" s="53">
        <f>INDEX($I:$I,MATCH($H976,$C:$C,0))</f>
        <v>600</v>
      </c>
      <c r="J976" s="5" t="s">
        <v>3410</v>
      </c>
      <c r="K976" s="56">
        <f>INDEX($K:$K,MATCH($H976,$C:$C,0))+I976</f>
        <v>3100</v>
      </c>
      <c r="L976" s="14">
        <f>VLOOKUP(K976,Наценка!$A$1:$B$8,2,1)</f>
        <v>1.4</v>
      </c>
      <c r="M976" s="56">
        <f>INDEX($M:$M,MATCH($H976,$C:$C,0))+I976*$M$2</f>
        <v>4280</v>
      </c>
      <c r="N976" s="57">
        <f t="shared" si="132"/>
        <v>4290</v>
      </c>
      <c r="O976" s="72">
        <f>VLOOKUP($B976,'Выгр Торг'!$B:$P,O$1,0)</f>
        <v>3100</v>
      </c>
      <c r="P976" s="72">
        <f>VLOOKUP($B976,'Выгр Торг'!$B:$P,P$1,0)</f>
        <v>4390</v>
      </c>
      <c r="Q976" s="42">
        <f t="shared" si="127"/>
        <v>0</v>
      </c>
      <c r="R976" s="42">
        <f t="shared" si="128"/>
        <v>100</v>
      </c>
      <c r="S976" s="85">
        <f t="shared" si="133"/>
        <v>4290</v>
      </c>
      <c r="T976" s="60" t="str">
        <f>IFERROR(VLOOKUP($B976,'Из ГУГЛа'!$B:$G,4,0)*U976+V976,VLOOKUP($B976,'Из ГУГЛа'!$B:$G,4,0))</f>
        <v/>
      </c>
      <c r="U976" s="15">
        <v>1</v>
      </c>
      <c r="V976" s="59"/>
      <c r="W976" s="74">
        <f t="shared" si="129"/>
        <v>0.38387096774193541</v>
      </c>
      <c r="X976" s="74" t="str">
        <f t="shared" si="130"/>
        <v/>
      </c>
      <c r="Y976" s="74" t="str">
        <f t="shared" si="131"/>
        <v/>
      </c>
      <c r="Z976" s="78" t="s">
        <v>2579</v>
      </c>
    </row>
    <row r="977" spans="1:26" ht="75" x14ac:dyDescent="0.25">
      <c r="A977" s="71" t="str">
        <f>INDEX('Выгр Торг'!$A:$A,MATCH($B977,'Выгр Торг'!$B:$B,0))</f>
        <v>Боковые зеркала "АТП" в стиле Гранта (механические,с повторителем) для ВАЗ 2108-21099, 2113-2115</v>
      </c>
      <c r="B977" s="88">
        <v>257548</v>
      </c>
      <c r="C977" s="72">
        <f>VLOOKUP($B977,'Выгр Торг'!$B:$P,C$1,0)</f>
        <v>177265</v>
      </c>
      <c r="D977" s="71" t="str">
        <f>VLOOKUP($B977,'Выгр Торг'!$B:$P,D$1,0)</f>
        <v>Боковые зеркала "АТП" в стиле Гранта (механические, повторитель Динамический (PLAZMA)) для ВАЗ 2108-21099, 2113-2115 (В цвет, Талая вода (светло-серый, 206))</v>
      </c>
      <c r="E977" s="72" t="str">
        <f>VLOOKUP($B977,'Выгр Торг'!$B:$P,E$1,0)</f>
        <v>Y</v>
      </c>
      <c r="F977" s="72" t="str">
        <f>VLOOKUP($B977,'Выгр Торг'!$B:$P,F$1,0)</f>
        <v>1</v>
      </c>
      <c r="G977" s="36" t="s">
        <v>611</v>
      </c>
      <c r="H977" s="28">
        <v>61047</v>
      </c>
      <c r="I977" s="53">
        <f>INDEX($I:$I,MATCH($H977,$C:$C,0))</f>
        <v>600</v>
      </c>
      <c r="J977" s="5" t="s">
        <v>3410</v>
      </c>
      <c r="K977" s="56">
        <f>INDEX($K:$K,MATCH($H977,$C:$C,0))+I977</f>
        <v>3100</v>
      </c>
      <c r="L977" s="14">
        <f>VLOOKUP(K977,Наценка!$A$1:$B$8,2,1)</f>
        <v>1.4</v>
      </c>
      <c r="M977" s="56">
        <f>INDEX($M:$M,MATCH($H977,$C:$C,0))+I977*$M$2</f>
        <v>4280</v>
      </c>
      <c r="N977" s="57">
        <f t="shared" si="132"/>
        <v>4290</v>
      </c>
      <c r="O977" s="72">
        <f>VLOOKUP($B977,'Выгр Торг'!$B:$P,O$1,0)</f>
        <v>3100</v>
      </c>
      <c r="P977" s="72">
        <f>VLOOKUP($B977,'Выгр Торг'!$B:$P,P$1,0)</f>
        <v>4390</v>
      </c>
      <c r="Q977" s="42">
        <f t="shared" si="127"/>
        <v>0</v>
      </c>
      <c r="R977" s="42">
        <f t="shared" si="128"/>
        <v>100</v>
      </c>
      <c r="S977" s="85">
        <f t="shared" si="133"/>
        <v>4290</v>
      </c>
      <c r="T977" s="60" t="str">
        <f>IFERROR(VLOOKUP($B977,'Из ГУГЛа'!$B:$G,4,0)*U977+V977,VLOOKUP($B977,'Из ГУГЛа'!$B:$G,4,0))</f>
        <v/>
      </c>
      <c r="U977" s="15">
        <v>1</v>
      </c>
      <c r="V977" s="59"/>
      <c r="W977" s="74">
        <f t="shared" si="129"/>
        <v>0.38387096774193541</v>
      </c>
      <c r="X977" s="74" t="str">
        <f t="shared" si="130"/>
        <v/>
      </c>
      <c r="Y977" s="74" t="str">
        <f t="shared" si="131"/>
        <v/>
      </c>
      <c r="Z977" s="78" t="s">
        <v>2579</v>
      </c>
    </row>
    <row r="978" spans="1:26" ht="75" x14ac:dyDescent="0.25">
      <c r="A978" s="71" t="str">
        <f>INDEX('Выгр Торг'!$A:$A,MATCH($B978,'Выгр Торг'!$B:$B,0))</f>
        <v>Боковые зеркала "АТП" в стиле Гранта (механические,с повторителем) для ВАЗ 2108-21099, 2113-2115</v>
      </c>
      <c r="B978" s="88">
        <v>257549</v>
      </c>
      <c r="C978" s="72">
        <f>VLOOKUP($B978,'Выгр Торг'!$B:$P,C$1,0)</f>
        <v>177266</v>
      </c>
      <c r="D978" s="71" t="str">
        <f>VLOOKUP($B978,'Выгр Торг'!$B:$P,D$1,0)</f>
        <v>Боковые зеркала "АТП" в стиле Гранта (механические, повторитель Динамический (PLAZMA)) для ВАЗ 2108-21099, 2113-2115 (В цвет, Торнадо (красный, 170))</v>
      </c>
      <c r="E978" s="72" t="str">
        <f>VLOOKUP($B978,'Выгр Торг'!$B:$P,E$1,0)</f>
        <v>Y</v>
      </c>
      <c r="F978" s="72" t="str">
        <f>VLOOKUP($B978,'Выгр Торг'!$B:$P,F$1,0)</f>
        <v>1</v>
      </c>
      <c r="G978" s="36" t="s">
        <v>611</v>
      </c>
      <c r="H978" s="28">
        <v>61047</v>
      </c>
      <c r="I978" s="53">
        <f>INDEX($I:$I,MATCH($H978,$C:$C,0))</f>
        <v>600</v>
      </c>
      <c r="J978" s="5" t="s">
        <v>3410</v>
      </c>
      <c r="K978" s="56">
        <f>INDEX($K:$K,MATCH($H978,$C:$C,0))+I978</f>
        <v>3100</v>
      </c>
      <c r="L978" s="14">
        <f>VLOOKUP(K978,Наценка!$A$1:$B$8,2,1)</f>
        <v>1.4</v>
      </c>
      <c r="M978" s="56">
        <f>INDEX($M:$M,MATCH($H978,$C:$C,0))+I978*$M$2</f>
        <v>4280</v>
      </c>
      <c r="N978" s="57">
        <f t="shared" si="132"/>
        <v>4290</v>
      </c>
      <c r="O978" s="72">
        <f>VLOOKUP($B978,'Выгр Торг'!$B:$P,O$1,0)</f>
        <v>3100</v>
      </c>
      <c r="P978" s="72">
        <f>VLOOKUP($B978,'Выгр Торг'!$B:$P,P$1,0)</f>
        <v>4390</v>
      </c>
      <c r="Q978" s="42">
        <f t="shared" si="127"/>
        <v>0</v>
      </c>
      <c r="R978" s="42">
        <f t="shared" si="128"/>
        <v>100</v>
      </c>
      <c r="S978" s="85">
        <f t="shared" si="133"/>
        <v>4290</v>
      </c>
      <c r="T978" s="60" t="str">
        <f>IFERROR(VLOOKUP($B978,'Из ГУГЛа'!$B:$G,4,0)*U978+V978,VLOOKUP($B978,'Из ГУГЛа'!$B:$G,4,0))</f>
        <v/>
      </c>
      <c r="U978" s="15">
        <v>1</v>
      </c>
      <c r="V978" s="59"/>
      <c r="W978" s="74">
        <f t="shared" si="129"/>
        <v>0.38387096774193541</v>
      </c>
      <c r="X978" s="74" t="str">
        <f t="shared" si="130"/>
        <v/>
      </c>
      <c r="Y978" s="74" t="str">
        <f t="shared" si="131"/>
        <v/>
      </c>
      <c r="Z978" s="78" t="s">
        <v>2579</v>
      </c>
    </row>
    <row r="979" spans="1:26" ht="75" x14ac:dyDescent="0.25">
      <c r="A979" s="71" t="str">
        <f>INDEX('Выгр Торг'!$A:$A,MATCH($B979,'Выгр Торг'!$B:$B,0))</f>
        <v>Боковые зеркала "АТП" в стиле Гранта (механические,с повторителем) для ВАЗ 2108-21099, 2113-2115</v>
      </c>
      <c r="B979" s="88">
        <v>257550</v>
      </c>
      <c r="C979" s="72">
        <f>VLOOKUP($B979,'Выгр Торг'!$B:$P,C$1,0)</f>
        <v>177267</v>
      </c>
      <c r="D979" s="71" t="str">
        <f>VLOOKUP($B979,'Выгр Торг'!$B:$P,D$1,0)</f>
        <v>Боковые зеркала "АТП" в стиле Гранта (механические, повторитель Динамический (PLAZMA)) для ВАЗ 2108-21099, 2113-2115 (В цвет, Триумф (серебристо-красный, 100))</v>
      </c>
      <c r="E979" s="72" t="str">
        <f>VLOOKUP($B979,'Выгр Торг'!$B:$P,E$1,0)</f>
        <v>Y</v>
      </c>
      <c r="F979" s="72" t="str">
        <f>VLOOKUP($B979,'Выгр Торг'!$B:$P,F$1,0)</f>
        <v>1</v>
      </c>
      <c r="G979" s="36" t="s">
        <v>611</v>
      </c>
      <c r="H979" s="28">
        <v>61047</v>
      </c>
      <c r="I979" s="53">
        <f>INDEX($I:$I,MATCH($H979,$C:$C,0))</f>
        <v>600</v>
      </c>
      <c r="J979" s="5" t="s">
        <v>3410</v>
      </c>
      <c r="K979" s="56">
        <f>INDEX($K:$K,MATCH($H979,$C:$C,0))+I979</f>
        <v>3100</v>
      </c>
      <c r="L979" s="14">
        <f>VLOOKUP(K979,Наценка!$A$1:$B$8,2,1)</f>
        <v>1.4</v>
      </c>
      <c r="M979" s="56">
        <f>INDEX($M:$M,MATCH($H979,$C:$C,0))+I979*$M$2</f>
        <v>4280</v>
      </c>
      <c r="N979" s="57">
        <f t="shared" si="132"/>
        <v>4290</v>
      </c>
      <c r="O979" s="72">
        <f>VLOOKUP($B979,'Выгр Торг'!$B:$P,O$1,0)</f>
        <v>3100</v>
      </c>
      <c r="P979" s="72">
        <f>VLOOKUP($B979,'Выгр Торг'!$B:$P,P$1,0)</f>
        <v>4390</v>
      </c>
      <c r="Q979" s="42">
        <f t="shared" si="127"/>
        <v>0</v>
      </c>
      <c r="R979" s="42">
        <f t="shared" si="128"/>
        <v>100</v>
      </c>
      <c r="S979" s="85">
        <f t="shared" si="133"/>
        <v>4290</v>
      </c>
      <c r="T979" s="60" t="str">
        <f>IFERROR(VLOOKUP($B979,'Из ГУГЛа'!$B:$G,4,0)*U979+V979,VLOOKUP($B979,'Из ГУГЛа'!$B:$G,4,0))</f>
        <v/>
      </c>
      <c r="U979" s="15">
        <v>1</v>
      </c>
      <c r="V979" s="59"/>
      <c r="W979" s="74">
        <f t="shared" si="129"/>
        <v>0.38387096774193541</v>
      </c>
      <c r="X979" s="74" t="str">
        <f t="shared" si="130"/>
        <v/>
      </c>
      <c r="Y979" s="74" t="str">
        <f t="shared" si="131"/>
        <v/>
      </c>
      <c r="Z979" s="78" t="s">
        <v>2579</v>
      </c>
    </row>
    <row r="980" spans="1:26" ht="75" x14ac:dyDescent="0.25">
      <c r="A980" s="71" t="str">
        <f>INDEX('Выгр Торг'!$A:$A,MATCH($B980,'Выгр Торг'!$B:$B,0))</f>
        <v>Боковые зеркала "АТП" в стиле Гранта (механические,с повторителем) для ВАЗ 2108-21099, 2113-2115</v>
      </c>
      <c r="B980" s="88">
        <v>257551</v>
      </c>
      <c r="C980" s="72">
        <f>VLOOKUP($B980,'Выгр Торг'!$B:$P,C$1,0)</f>
        <v>177268</v>
      </c>
      <c r="D980" s="71" t="str">
        <f>VLOOKUP($B980,'Выгр Торг'!$B:$P,D$1,0)</f>
        <v>Боковые зеркала "АТП" в стиле Гранта (механические, повторитель Динамический (PLAZMA)) для ВАЗ 2108-21099, 2113-2115 (В цвет, Франкония (темно-вишнево-малиновый, 105))</v>
      </c>
      <c r="E980" s="72" t="str">
        <f>VLOOKUP($B980,'Выгр Торг'!$B:$P,E$1,0)</f>
        <v>Y</v>
      </c>
      <c r="F980" s="72" t="str">
        <f>VLOOKUP($B980,'Выгр Торг'!$B:$P,F$1,0)</f>
        <v>1</v>
      </c>
      <c r="G980" s="36" t="s">
        <v>611</v>
      </c>
      <c r="H980" s="28">
        <v>61047</v>
      </c>
      <c r="I980" s="53">
        <f>INDEX($I:$I,MATCH($H980,$C:$C,0))</f>
        <v>600</v>
      </c>
      <c r="J980" s="5" t="s">
        <v>3410</v>
      </c>
      <c r="K980" s="56">
        <f>INDEX($K:$K,MATCH($H980,$C:$C,0))+I980</f>
        <v>3100</v>
      </c>
      <c r="L980" s="14">
        <f>VLOOKUP(K980,Наценка!$A$1:$B$8,2,1)</f>
        <v>1.4</v>
      </c>
      <c r="M980" s="56">
        <f>INDEX($M:$M,MATCH($H980,$C:$C,0))+I980*$M$2</f>
        <v>4280</v>
      </c>
      <c r="N980" s="57">
        <f t="shared" si="132"/>
        <v>4290</v>
      </c>
      <c r="O980" s="72">
        <f>VLOOKUP($B980,'Выгр Торг'!$B:$P,O$1,0)</f>
        <v>3100</v>
      </c>
      <c r="P980" s="72">
        <f>VLOOKUP($B980,'Выгр Торг'!$B:$P,P$1,0)</f>
        <v>4390</v>
      </c>
      <c r="Q980" s="42">
        <f t="shared" si="127"/>
        <v>0</v>
      </c>
      <c r="R980" s="42">
        <f t="shared" si="128"/>
        <v>100</v>
      </c>
      <c r="S980" s="85">
        <f t="shared" si="133"/>
        <v>4290</v>
      </c>
      <c r="T980" s="60" t="str">
        <f>IFERROR(VLOOKUP($B980,'Из ГУГЛа'!$B:$G,4,0)*U980+V980,VLOOKUP($B980,'Из ГУГЛа'!$B:$G,4,0))</f>
        <v/>
      </c>
      <c r="U980" s="15">
        <v>1</v>
      </c>
      <c r="V980" s="59"/>
      <c r="W980" s="74">
        <f t="shared" si="129"/>
        <v>0.38387096774193541</v>
      </c>
      <c r="X980" s="74" t="str">
        <f t="shared" si="130"/>
        <v/>
      </c>
      <c r="Y980" s="74" t="str">
        <f t="shared" si="131"/>
        <v/>
      </c>
      <c r="Z980" s="78" t="s">
        <v>2579</v>
      </c>
    </row>
    <row r="981" spans="1:26" ht="75" x14ac:dyDescent="0.25">
      <c r="A981" s="71" t="str">
        <f>INDEX('Выгр Торг'!$A:$A,MATCH($B981,'Выгр Торг'!$B:$B,0))</f>
        <v>Боковые зеркала "АТП" в стиле Гранта (механические,с повторителем) для ВАЗ 2108-21099, 2113-2115</v>
      </c>
      <c r="B981" s="88">
        <v>257552</v>
      </c>
      <c r="C981" s="72">
        <f>VLOOKUP($B981,'Выгр Торг'!$B:$P,C$1,0)</f>
        <v>177269</v>
      </c>
      <c r="D981" s="71" t="str">
        <f>VLOOKUP($B981,'Выгр Торг'!$B:$P,D$1,0)</f>
        <v>Боковые зеркала "АТП" в стиле Гранта (механические, повторитель Динамический (PLAZMA)) для ВАЗ 2108-21099, 2113-2115 (В цвет, Цунами (темно-зеленый, 363))</v>
      </c>
      <c r="E981" s="72" t="str">
        <f>VLOOKUP($B981,'Выгр Торг'!$B:$P,E$1,0)</f>
        <v>Y</v>
      </c>
      <c r="F981" s="72" t="str">
        <f>VLOOKUP($B981,'Выгр Торг'!$B:$P,F$1,0)</f>
        <v>1</v>
      </c>
      <c r="G981" s="36" t="s">
        <v>611</v>
      </c>
      <c r="H981" s="28">
        <v>61047</v>
      </c>
      <c r="I981" s="53">
        <f>INDEX($I:$I,MATCH($H981,$C:$C,0))</f>
        <v>600</v>
      </c>
      <c r="J981" s="5" t="s">
        <v>3410</v>
      </c>
      <c r="K981" s="56">
        <f>INDEX($K:$K,MATCH($H981,$C:$C,0))+I981</f>
        <v>3100</v>
      </c>
      <c r="L981" s="14">
        <f>VLOOKUP(K981,Наценка!$A$1:$B$8,2,1)</f>
        <v>1.4</v>
      </c>
      <c r="M981" s="56">
        <f>INDEX($M:$M,MATCH($H981,$C:$C,0))+I981*$M$2</f>
        <v>4280</v>
      </c>
      <c r="N981" s="57">
        <f t="shared" si="132"/>
        <v>4290</v>
      </c>
      <c r="O981" s="72">
        <f>VLOOKUP($B981,'Выгр Торг'!$B:$P,O$1,0)</f>
        <v>3100</v>
      </c>
      <c r="P981" s="72">
        <f>VLOOKUP($B981,'Выгр Торг'!$B:$P,P$1,0)</f>
        <v>4390</v>
      </c>
      <c r="Q981" s="42">
        <f t="shared" si="127"/>
        <v>0</v>
      </c>
      <c r="R981" s="42">
        <f t="shared" si="128"/>
        <v>100</v>
      </c>
      <c r="S981" s="85">
        <f t="shared" si="133"/>
        <v>4290</v>
      </c>
      <c r="T981" s="60" t="str">
        <f>IFERROR(VLOOKUP($B981,'Из ГУГЛа'!$B:$G,4,0)*U981+V981,VLOOKUP($B981,'Из ГУГЛа'!$B:$G,4,0))</f>
        <v/>
      </c>
      <c r="U981" s="15">
        <v>1</v>
      </c>
      <c r="V981" s="59"/>
      <c r="W981" s="74">
        <f t="shared" si="129"/>
        <v>0.38387096774193541</v>
      </c>
      <c r="X981" s="74" t="str">
        <f t="shared" si="130"/>
        <v/>
      </c>
      <c r="Y981" s="74" t="str">
        <f t="shared" si="131"/>
        <v/>
      </c>
      <c r="Z981" s="78" t="s">
        <v>2579</v>
      </c>
    </row>
    <row r="982" spans="1:26" ht="75" x14ac:dyDescent="0.25">
      <c r="A982" s="71" t="str">
        <f>INDEX('Выгр Торг'!$A:$A,MATCH($B982,'Выгр Торг'!$B:$B,0))</f>
        <v>Боковые зеркала "АТП" в стиле Гранта (механические,с повторителем) для ВАЗ 2108-21099, 2113-2115</v>
      </c>
      <c r="B982" s="88">
        <v>257553</v>
      </c>
      <c r="C982" s="72">
        <f>VLOOKUP($B982,'Выгр Торг'!$B:$P,C$1,0)</f>
        <v>177270</v>
      </c>
      <c r="D982" s="71" t="str">
        <f>VLOOKUP($B982,'Выгр Торг'!$B:$P,D$1,0)</f>
        <v>Боковые зеркала "АТП" в стиле Гранта (механические, повторитель Динамический (PLAZMA)) для ВАЗ 2108-21099, 2113-2115 (В цвет, Черный жемчуг (серебристо-коричневый, 513))</v>
      </c>
      <c r="E982" s="72" t="str">
        <f>VLOOKUP($B982,'Выгр Торг'!$B:$P,E$1,0)</f>
        <v>Y</v>
      </c>
      <c r="F982" s="72" t="str">
        <f>VLOOKUP($B982,'Выгр Торг'!$B:$P,F$1,0)</f>
        <v>1</v>
      </c>
      <c r="G982" s="36" t="s">
        <v>611</v>
      </c>
      <c r="H982" s="28">
        <v>61047</v>
      </c>
      <c r="I982" s="53">
        <f>INDEX($I:$I,MATCH($H982,$C:$C,0))</f>
        <v>600</v>
      </c>
      <c r="J982" s="5" t="s">
        <v>3410</v>
      </c>
      <c r="K982" s="56">
        <f>INDEX($K:$K,MATCH($H982,$C:$C,0))+I982</f>
        <v>3100</v>
      </c>
      <c r="L982" s="14">
        <f>VLOOKUP(K982,Наценка!$A$1:$B$8,2,1)</f>
        <v>1.4</v>
      </c>
      <c r="M982" s="56">
        <f>INDEX($M:$M,MATCH($H982,$C:$C,0))+I982*$M$2</f>
        <v>4280</v>
      </c>
      <c r="N982" s="57">
        <f t="shared" si="132"/>
        <v>4290</v>
      </c>
      <c r="O982" s="72">
        <f>VLOOKUP($B982,'Выгр Торг'!$B:$P,O$1,0)</f>
        <v>3100</v>
      </c>
      <c r="P982" s="72">
        <f>VLOOKUP($B982,'Выгр Торг'!$B:$P,P$1,0)</f>
        <v>4390</v>
      </c>
      <c r="Q982" s="42">
        <f t="shared" si="127"/>
        <v>0</v>
      </c>
      <c r="R982" s="42">
        <f t="shared" si="128"/>
        <v>100</v>
      </c>
      <c r="S982" s="85">
        <f t="shared" si="133"/>
        <v>4290</v>
      </c>
      <c r="T982" s="60" t="str">
        <f>IFERROR(VLOOKUP($B982,'Из ГУГЛа'!$B:$G,4,0)*U982+V982,VLOOKUP($B982,'Из ГУГЛа'!$B:$G,4,0))</f>
        <v/>
      </c>
      <c r="U982" s="15">
        <v>1</v>
      </c>
      <c r="V982" s="59"/>
      <c r="W982" s="74">
        <f t="shared" si="129"/>
        <v>0.38387096774193541</v>
      </c>
      <c r="X982" s="74" t="str">
        <f t="shared" si="130"/>
        <v/>
      </c>
      <c r="Y982" s="74" t="str">
        <f t="shared" si="131"/>
        <v/>
      </c>
      <c r="Z982" s="78" t="s">
        <v>2579</v>
      </c>
    </row>
    <row r="983" spans="1:26" ht="75" x14ac:dyDescent="0.25">
      <c r="A983" s="71" t="str">
        <f>INDEX('Выгр Торг'!$A:$A,MATCH($B983,'Выгр Торг'!$B:$B,0))</f>
        <v>Боковые зеркала "АТП" в стиле Гранта (механические,с повторителем) для ВАЗ 2108-21099, 2113-2115</v>
      </c>
      <c r="B983" s="88">
        <v>257554</v>
      </c>
      <c r="C983" s="72">
        <f>VLOOKUP($B983,'Выгр Торг'!$B:$P,C$1,0)</f>
        <v>177271</v>
      </c>
      <c r="D983" s="71" t="str">
        <f>VLOOKUP($B983,'Выгр Торг'!$B:$P,D$1,0)</f>
        <v>Боковые зеркала "АТП" в стиле Гранта (механические, повторитель Динамический (PLAZMA)) для ВАЗ 2108-21099, 2113-2115 (В цвет, Южный крест (серо-бежевый, 290))</v>
      </c>
      <c r="E983" s="72" t="str">
        <f>VLOOKUP($B983,'Выгр Торг'!$B:$P,E$1,0)</f>
        <v>Y</v>
      </c>
      <c r="F983" s="72" t="str">
        <f>VLOOKUP($B983,'Выгр Торг'!$B:$P,F$1,0)</f>
        <v>1</v>
      </c>
      <c r="G983" s="36" t="s">
        <v>611</v>
      </c>
      <c r="H983" s="28">
        <v>61047</v>
      </c>
      <c r="I983" s="53">
        <f>INDEX($I:$I,MATCH($H983,$C:$C,0))</f>
        <v>600</v>
      </c>
      <c r="J983" s="5" t="s">
        <v>3410</v>
      </c>
      <c r="K983" s="56">
        <f>INDEX($K:$K,MATCH($H983,$C:$C,0))+I983</f>
        <v>3100</v>
      </c>
      <c r="L983" s="14">
        <f>VLOOKUP(K983,Наценка!$A$1:$B$8,2,1)</f>
        <v>1.4</v>
      </c>
      <c r="M983" s="56">
        <f>INDEX($M:$M,MATCH($H983,$C:$C,0))+I983*$M$2</f>
        <v>4280</v>
      </c>
      <c r="N983" s="57">
        <f t="shared" si="132"/>
        <v>4290</v>
      </c>
      <c r="O983" s="72">
        <f>VLOOKUP($B983,'Выгр Торг'!$B:$P,O$1,0)</f>
        <v>3100</v>
      </c>
      <c r="P983" s="72">
        <f>VLOOKUP($B983,'Выгр Торг'!$B:$P,P$1,0)</f>
        <v>4390</v>
      </c>
      <c r="Q983" s="42">
        <f t="shared" si="127"/>
        <v>0</v>
      </c>
      <c r="R983" s="42">
        <f t="shared" si="128"/>
        <v>100</v>
      </c>
      <c r="S983" s="85">
        <f t="shared" si="133"/>
        <v>4290</v>
      </c>
      <c r="T983" s="60" t="str">
        <f>IFERROR(VLOOKUP($B983,'Из ГУГЛа'!$B:$G,4,0)*U983+V983,VLOOKUP($B983,'Из ГУГЛа'!$B:$G,4,0))</f>
        <v/>
      </c>
      <c r="U983" s="15">
        <v>1</v>
      </c>
      <c r="V983" s="59"/>
      <c r="W983" s="74">
        <f t="shared" si="129"/>
        <v>0.38387096774193541</v>
      </c>
      <c r="X983" s="74" t="str">
        <f t="shared" si="130"/>
        <v/>
      </c>
      <c r="Y983" s="74" t="str">
        <f t="shared" si="131"/>
        <v/>
      </c>
      <c r="Z983" s="78" t="s">
        <v>2579</v>
      </c>
    </row>
    <row r="984" spans="1:26" ht="75" x14ac:dyDescent="0.25">
      <c r="A984" s="71" t="str">
        <f>INDEX('Выгр Торг'!$A:$A,MATCH($B984,'Выгр Торг'!$B:$B,0))</f>
        <v>Боковые зеркала "АТП" в стиле Гранта (механические,с повторителем) для ВАЗ 2108-21099, 2113-2115</v>
      </c>
      <c r="B984" s="88">
        <v>257555</v>
      </c>
      <c r="C984" s="72">
        <f>VLOOKUP($B984,'Выгр Торг'!$B:$P,C$1,0)</f>
        <v>200110</v>
      </c>
      <c r="D984" s="71" t="str">
        <f>VLOOKUP($B984,'Выгр Торг'!$B:$P,D$1,0)</f>
        <v>Боковые зеркала "АТП" в стиле Гранта (механические, повторитель Динамический (PLAZMA)) для ВАЗ 2108-21099, 2113-2115 (Цвет 419)</v>
      </c>
      <c r="E984" s="72" t="str">
        <f>VLOOKUP($B984,'Выгр Торг'!$B:$P,E$1,0)</f>
        <v>Y</v>
      </c>
      <c r="F984" s="72" t="str">
        <f>VLOOKUP($B984,'Выгр Торг'!$B:$P,F$1,0)</f>
        <v>1</v>
      </c>
      <c r="G984" s="36" t="s">
        <v>611</v>
      </c>
      <c r="H984" s="28">
        <v>61047</v>
      </c>
      <c r="I984" s="53">
        <f>INDEX($I:$I,MATCH($H984,$C:$C,0))</f>
        <v>600</v>
      </c>
      <c r="J984" s="5" t="s">
        <v>3410</v>
      </c>
      <c r="K984" s="56">
        <f>INDEX($K:$K,MATCH($H984,$C:$C,0))+I984</f>
        <v>3100</v>
      </c>
      <c r="L984" s="14">
        <f>VLOOKUP(K984,Наценка!$A$1:$B$8,2,1)</f>
        <v>1.4</v>
      </c>
      <c r="M984" s="56">
        <f>INDEX($M:$M,MATCH($H984,$C:$C,0))+I984*$M$2</f>
        <v>4280</v>
      </c>
      <c r="N984" s="57">
        <f t="shared" si="132"/>
        <v>4290</v>
      </c>
      <c r="O984" s="72">
        <f>VLOOKUP($B984,'Выгр Торг'!$B:$P,O$1,0)</f>
        <v>3100</v>
      </c>
      <c r="P984" s="72">
        <f>VLOOKUP($B984,'Выгр Торг'!$B:$P,P$1,0)</f>
        <v>4390</v>
      </c>
      <c r="Q984" s="42">
        <f t="shared" si="127"/>
        <v>0</v>
      </c>
      <c r="R984" s="42">
        <f t="shared" si="128"/>
        <v>100</v>
      </c>
      <c r="S984" s="85">
        <f t="shared" si="133"/>
        <v>4290</v>
      </c>
      <c r="T984" s="60" t="str">
        <f>IFERROR(VLOOKUP($B984,'Из ГУГЛа'!$B:$G,4,0)*U984+V984,VLOOKUP($B984,'Из ГУГЛа'!$B:$G,4,0))</f>
        <v/>
      </c>
      <c r="U984" s="15">
        <v>1</v>
      </c>
      <c r="V984" s="59"/>
      <c r="W984" s="74">
        <f t="shared" si="129"/>
        <v>0.38387096774193541</v>
      </c>
      <c r="X984" s="74" t="str">
        <f t="shared" si="130"/>
        <v/>
      </c>
      <c r="Y984" s="74" t="str">
        <f t="shared" si="131"/>
        <v/>
      </c>
      <c r="Z984" s="78" t="s">
        <v>2579</v>
      </c>
    </row>
    <row r="985" spans="1:26" ht="75" x14ac:dyDescent="0.25">
      <c r="A985" s="71" t="str">
        <f>INDEX('Выгр Торг'!$A:$A,MATCH($B985,'Выгр Торг'!$B:$B,0))</f>
        <v>Боковые зеркала "АТП" в стиле Гранта (механические,с повторителем) для ВАЗ 2108-21099, 2113-2115</v>
      </c>
      <c r="B985" s="88">
        <v>138064</v>
      </c>
      <c r="C985" s="72">
        <f>VLOOKUP($B985,'Выгр Торг'!$B:$P,C$1,0)</f>
        <v>61048</v>
      </c>
      <c r="D985" s="71" t="str">
        <f>VLOOKUP($B985,'Выгр Торг'!$B:$P,D$1,0)</f>
        <v>Боковые зеркала "АТП" в стиле Гранта (механические, повторитель МУЛЬТИ PLAZMA) для ВАЗ 2108-21099, 2113-2115 (Без окрашивания)</v>
      </c>
      <c r="E985" s="72" t="str">
        <f>VLOOKUP($B985,'Выгр Торг'!$B:$P,E$1,0)</f>
        <v>Y</v>
      </c>
      <c r="F985" s="72" t="str">
        <f>VLOOKUP($B985,'Выгр Торг'!$B:$P,F$1,0)</f>
        <v>1</v>
      </c>
      <c r="G985" s="36" t="s">
        <v>609</v>
      </c>
      <c r="H985" s="28">
        <v>61048</v>
      </c>
      <c r="I985" s="52">
        <v>600</v>
      </c>
      <c r="J985" s="5" t="s">
        <v>3410</v>
      </c>
      <c r="K985" s="73">
        <f>O985</f>
        <v>2600</v>
      </c>
      <c r="L985" s="14">
        <f>VLOOKUP(K985,Наценка!$A$1:$B$8,2,1)</f>
        <v>1.4</v>
      </c>
      <c r="M985" s="83">
        <f>K985*L985</f>
        <v>3639.9999999999995</v>
      </c>
      <c r="N985" s="57">
        <f>IF(M985&lt;=1000,(ROUNDUP(M985,-1)-1),(ROUNDUP(M985,-2)-10))</f>
        <v>3690</v>
      </c>
      <c r="O985" s="72">
        <f>VLOOKUP($B985,'Выгр Торг'!$B:$P,O$1,0)</f>
        <v>2600</v>
      </c>
      <c r="P985" s="72">
        <f>VLOOKUP($B985,'Выгр Торг'!$B:$P,P$1,0)</f>
        <v>3790</v>
      </c>
      <c r="Q985" s="42">
        <f t="shared" si="127"/>
        <v>0</v>
      </c>
      <c r="R985" s="42">
        <f t="shared" si="128"/>
        <v>100</v>
      </c>
      <c r="S985" s="85">
        <f t="shared" si="133"/>
        <v>3690</v>
      </c>
      <c r="T985" s="60" t="str">
        <f>IFERROR(VLOOKUP($B985,'Из ГУГЛа'!$B:$G,4,0)*U985+V985,VLOOKUP($B985,'Из ГУГЛа'!$B:$G,4,0))</f>
        <v/>
      </c>
      <c r="U985" s="15">
        <v>1</v>
      </c>
      <c r="V985" s="59"/>
      <c r="W985" s="74">
        <f t="shared" si="129"/>
        <v>0.4192307692307693</v>
      </c>
      <c r="X985" s="74" t="str">
        <f t="shared" si="130"/>
        <v/>
      </c>
      <c r="Y985" s="74" t="str">
        <f t="shared" si="131"/>
        <v/>
      </c>
      <c r="Z985" s="78" t="s">
        <v>2579</v>
      </c>
    </row>
    <row r="986" spans="1:26" ht="75" x14ac:dyDescent="0.25">
      <c r="A986" s="71" t="str">
        <f>INDEX('Выгр Торг'!$A:$A,MATCH($B986,'Выгр Торг'!$B:$B,0))</f>
        <v>Боковые зеркала "АТП" в стиле Гранта (механические,с повторителем) для ВАЗ 2108-21099, 2113-2115</v>
      </c>
      <c r="B986" s="88">
        <v>257662</v>
      </c>
      <c r="C986" s="72">
        <f>VLOOKUP($B986,'Выгр Торг'!$B:$P,C$1,0)</f>
        <v>61052</v>
      </c>
      <c r="D986" s="71" t="str">
        <f>VLOOKUP($B986,'Выгр Торг'!$B:$P,D$1,0)</f>
        <v>Боковые зеркала "АТП" в стиле Гранта (механические, повторитель МУЛЬТИ PLAZMA) для ВАЗ 2108-21099, 2113-2115 (В цвет, Уточнить у менеджера)</v>
      </c>
      <c r="E986" s="72" t="str">
        <f>VLOOKUP($B986,'Выгр Торг'!$B:$P,E$1,0)</f>
        <v>Y</v>
      </c>
      <c r="F986" s="72" t="str">
        <f>VLOOKUP($B986,'Выгр Торг'!$B:$P,F$1,0)</f>
        <v>1</v>
      </c>
      <c r="G986" s="36" t="s">
        <v>609</v>
      </c>
      <c r="H986" s="28">
        <v>61048</v>
      </c>
      <c r="I986" s="53">
        <f>INDEX($I:$I,MATCH($H986,$C:$C,0))</f>
        <v>600</v>
      </c>
      <c r="J986" s="5" t="s">
        <v>3410</v>
      </c>
      <c r="K986" s="56">
        <f>INDEX($K:$K,MATCH($H986,$C:$C,0))+I986</f>
        <v>3200</v>
      </c>
      <c r="L986" s="14">
        <f>VLOOKUP(K986,Наценка!$A$1:$B$8,2,1)</f>
        <v>1.4</v>
      </c>
      <c r="M986" s="56">
        <f>INDEX($M:$M,MATCH($H986,$C:$C,0))+I986*$M$2</f>
        <v>4420</v>
      </c>
      <c r="N986" s="57">
        <f>IF(M986&lt;=1000,(ROUNDUP(M986,-1)-1),(ROUNDUP(M986,-2)-10))</f>
        <v>4490</v>
      </c>
      <c r="O986" s="72">
        <f>VLOOKUP($B986,'Выгр Торг'!$B:$P,O$1,0)</f>
        <v>3200</v>
      </c>
      <c r="P986" s="72">
        <f>VLOOKUP($B986,'Выгр Торг'!$B:$P,P$1,0)</f>
        <v>4590</v>
      </c>
      <c r="Q986" s="42">
        <f t="shared" si="127"/>
        <v>0</v>
      </c>
      <c r="R986" s="42">
        <f t="shared" si="128"/>
        <v>100</v>
      </c>
      <c r="S986" s="85">
        <f t="shared" si="133"/>
        <v>4490</v>
      </c>
      <c r="T986" s="60" t="str">
        <f>IFERROR(VLOOKUP($B986,'Из ГУГЛа'!$B:$G,4,0)*U986+V986,VLOOKUP($B986,'Из ГУГЛа'!$B:$G,4,0))</f>
        <v/>
      </c>
      <c r="U986" s="15">
        <v>1</v>
      </c>
      <c r="V986" s="59"/>
      <c r="W986" s="74">
        <f t="shared" si="129"/>
        <v>0.40312499999999996</v>
      </c>
      <c r="X986" s="74" t="str">
        <f t="shared" si="130"/>
        <v/>
      </c>
      <c r="Y986" s="74" t="str">
        <f t="shared" si="131"/>
        <v/>
      </c>
      <c r="Z986" s="78" t="s">
        <v>2579</v>
      </c>
    </row>
    <row r="987" spans="1:26" ht="75" x14ac:dyDescent="0.25">
      <c r="A987" s="71" t="str">
        <f>INDEX('Выгр Торг'!$A:$A,MATCH($B987,'Выгр Торг'!$B:$B,0))</f>
        <v>Боковые зеркала "АТП" в стиле Гранта (механические,с повторителем) для ВАЗ 2108-21099, 2113-2115</v>
      </c>
      <c r="B987" s="88">
        <v>257556</v>
      </c>
      <c r="C987" s="72">
        <f>VLOOKUP($B987,'Выгр Торг'!$B:$P,C$1,0)</f>
        <v>177272</v>
      </c>
      <c r="D987" s="71" t="str">
        <f>VLOOKUP($B987,'Выгр Торг'!$B:$P,D$1,0)</f>
        <v>Боковые зеркала "АТП" в стиле Гранта (механические, повторитель Динамический (МУЛЬТИ PLAZMA)) для ВАЗ 2108-21099, 2113-2115 (В цвет, Аквамарин (серебристо-сине-зеленый, 460))</v>
      </c>
      <c r="E987" s="72" t="str">
        <f>VLOOKUP($B987,'Выгр Торг'!$B:$P,E$1,0)</f>
        <v>Y</v>
      </c>
      <c r="F987" s="72" t="str">
        <f>VLOOKUP($B987,'Выгр Торг'!$B:$P,F$1,0)</f>
        <v>1</v>
      </c>
      <c r="G987" s="36" t="s">
        <v>609</v>
      </c>
      <c r="H987" s="28">
        <v>61048</v>
      </c>
      <c r="I987" s="53">
        <f>INDEX($I:$I,MATCH($H987,$C:$C,0))</f>
        <v>600</v>
      </c>
      <c r="J987" s="5" t="s">
        <v>3410</v>
      </c>
      <c r="K987" s="56">
        <f>INDEX($K:$K,MATCH($H987,$C:$C,0))+I987</f>
        <v>3200</v>
      </c>
      <c r="L987" s="14">
        <f>VLOOKUP(K987,Наценка!$A$1:$B$8,2,1)</f>
        <v>1.4</v>
      </c>
      <c r="M987" s="56">
        <f>INDEX($M:$M,MATCH($H987,$C:$C,0))+I987*$M$2</f>
        <v>4420</v>
      </c>
      <c r="N987" s="57">
        <f t="shared" si="132"/>
        <v>4490</v>
      </c>
      <c r="O987" s="72">
        <f>VLOOKUP($B987,'Выгр Торг'!$B:$P,O$1,0)</f>
        <v>3200</v>
      </c>
      <c r="P987" s="72">
        <f>VLOOKUP($B987,'Выгр Торг'!$B:$P,P$1,0)</f>
        <v>4590</v>
      </c>
      <c r="Q987" s="42">
        <f t="shared" si="127"/>
        <v>0</v>
      </c>
      <c r="R987" s="42">
        <f t="shared" si="128"/>
        <v>100</v>
      </c>
      <c r="S987" s="85">
        <f t="shared" si="133"/>
        <v>4490</v>
      </c>
      <c r="T987" s="60" t="str">
        <f>IFERROR(VLOOKUP($B987,'Из ГУГЛа'!$B:$G,4,0)*U987+V987,VLOOKUP($B987,'Из ГУГЛа'!$B:$G,4,0))</f>
        <v/>
      </c>
      <c r="U987" s="15">
        <v>1</v>
      </c>
      <c r="V987" s="59"/>
      <c r="W987" s="74">
        <f t="shared" si="129"/>
        <v>0.40312499999999996</v>
      </c>
      <c r="X987" s="74" t="str">
        <f t="shared" si="130"/>
        <v/>
      </c>
      <c r="Y987" s="74" t="str">
        <f t="shared" si="131"/>
        <v/>
      </c>
      <c r="Z987" s="78" t="s">
        <v>2579</v>
      </c>
    </row>
    <row r="988" spans="1:26" ht="75" x14ac:dyDescent="0.25">
      <c r="A988" s="71" t="str">
        <f>INDEX('Выгр Торг'!$A:$A,MATCH($B988,'Выгр Торг'!$B:$B,0))</f>
        <v>Боковые зеркала "АТП" в стиле Гранта (механические,с повторителем) для ВАЗ 2108-21099, 2113-2115</v>
      </c>
      <c r="B988" s="88">
        <v>257557</v>
      </c>
      <c r="C988" s="72">
        <f>VLOOKUP($B988,'Выгр Торг'!$B:$P,C$1,0)</f>
        <v>177273</v>
      </c>
      <c r="D988" s="71" t="str">
        <f>VLOOKUP($B988,'Выгр Торг'!$B:$P,D$1,0)</f>
        <v>Боковые зеркала "АТП" в стиле Гранта (механические, повторитель Динамический (МУЛЬТИ PLAZMA)) для ВАЗ 2108-21099, 2113-2115 (В цвет, Амулет (серебристо-темно-зеленый, 371))</v>
      </c>
      <c r="E988" s="72" t="str">
        <f>VLOOKUP($B988,'Выгр Торг'!$B:$P,E$1,0)</f>
        <v>Y</v>
      </c>
      <c r="F988" s="72" t="str">
        <f>VLOOKUP($B988,'Выгр Торг'!$B:$P,F$1,0)</f>
        <v>1</v>
      </c>
      <c r="G988" s="36" t="s">
        <v>609</v>
      </c>
      <c r="H988" s="28">
        <v>61048</v>
      </c>
      <c r="I988" s="53">
        <f>INDEX($I:$I,MATCH($H988,$C:$C,0))</f>
        <v>600</v>
      </c>
      <c r="J988" s="5" t="s">
        <v>3410</v>
      </c>
      <c r="K988" s="56">
        <f>INDEX($K:$K,MATCH($H988,$C:$C,0))+I988</f>
        <v>3200</v>
      </c>
      <c r="L988" s="14">
        <f>VLOOKUP(K988,Наценка!$A$1:$B$8,2,1)</f>
        <v>1.4</v>
      </c>
      <c r="M988" s="56">
        <f>INDEX($M:$M,MATCH($H988,$C:$C,0))+I988*$M$2</f>
        <v>4420</v>
      </c>
      <c r="N988" s="57">
        <f t="shared" si="132"/>
        <v>4490</v>
      </c>
      <c r="O988" s="72">
        <f>VLOOKUP($B988,'Выгр Торг'!$B:$P,O$1,0)</f>
        <v>3200</v>
      </c>
      <c r="P988" s="72">
        <f>VLOOKUP($B988,'Выгр Торг'!$B:$P,P$1,0)</f>
        <v>4590</v>
      </c>
      <c r="Q988" s="42">
        <f t="shared" si="127"/>
        <v>0</v>
      </c>
      <c r="R988" s="42">
        <f t="shared" si="128"/>
        <v>100</v>
      </c>
      <c r="S988" s="85">
        <f t="shared" si="133"/>
        <v>4490</v>
      </c>
      <c r="T988" s="60" t="str">
        <f>IFERROR(VLOOKUP($B988,'Из ГУГЛа'!$B:$G,4,0)*U988+V988,VLOOKUP($B988,'Из ГУГЛа'!$B:$G,4,0))</f>
        <v/>
      </c>
      <c r="U988" s="15">
        <v>1</v>
      </c>
      <c r="V988" s="59"/>
      <c r="W988" s="74">
        <f t="shared" si="129"/>
        <v>0.40312499999999996</v>
      </c>
      <c r="X988" s="74" t="str">
        <f t="shared" si="130"/>
        <v/>
      </c>
      <c r="Y988" s="74" t="str">
        <f t="shared" si="131"/>
        <v/>
      </c>
      <c r="Z988" s="78" t="s">
        <v>2579</v>
      </c>
    </row>
    <row r="989" spans="1:26" ht="75" x14ac:dyDescent="0.25">
      <c r="A989" s="71" t="str">
        <f>INDEX('Выгр Торг'!$A:$A,MATCH($B989,'Выгр Торг'!$B:$B,0))</f>
        <v>Боковые зеркала "АТП" в стиле Гранта (механические,с повторителем) для ВАЗ 2108-21099, 2113-2115</v>
      </c>
      <c r="B989" s="88">
        <v>257558</v>
      </c>
      <c r="C989" s="72">
        <f>VLOOKUP($B989,'Выгр Торг'!$B:$P,C$1,0)</f>
        <v>177274</v>
      </c>
      <c r="D989" s="71" t="str">
        <f>VLOOKUP($B989,'Выгр Торг'!$B:$P,D$1,0)</f>
        <v>Боковые зеркала "АТП" в стиле Гранта (механические, повторитель Динамический (МУЛЬТИ PLAZMA)) для ВАЗ 2108-21099, 2113-2115 (В цвет, Антилопа (серебристо-бежевый, 277))</v>
      </c>
      <c r="E989" s="72" t="str">
        <f>VLOOKUP($B989,'Выгр Торг'!$B:$P,E$1,0)</f>
        <v>Y</v>
      </c>
      <c r="F989" s="72" t="str">
        <f>VLOOKUP($B989,'Выгр Торг'!$B:$P,F$1,0)</f>
        <v>1</v>
      </c>
      <c r="G989" s="36" t="s">
        <v>609</v>
      </c>
      <c r="H989" s="28">
        <v>61048</v>
      </c>
      <c r="I989" s="53">
        <f>INDEX($I:$I,MATCH($H989,$C:$C,0))</f>
        <v>600</v>
      </c>
      <c r="J989" s="5" t="s">
        <v>3410</v>
      </c>
      <c r="K989" s="56">
        <f>INDEX($K:$K,MATCH($H989,$C:$C,0))+I989</f>
        <v>3200</v>
      </c>
      <c r="L989" s="14">
        <f>VLOOKUP(K989,Наценка!$A$1:$B$8,2,1)</f>
        <v>1.4</v>
      </c>
      <c r="M989" s="56">
        <f>INDEX($M:$M,MATCH($H989,$C:$C,0))+I989*$M$2</f>
        <v>4420</v>
      </c>
      <c r="N989" s="57">
        <f t="shared" si="132"/>
        <v>4490</v>
      </c>
      <c r="O989" s="72">
        <f>VLOOKUP($B989,'Выгр Торг'!$B:$P,O$1,0)</f>
        <v>3200</v>
      </c>
      <c r="P989" s="72">
        <f>VLOOKUP($B989,'Выгр Торг'!$B:$P,P$1,0)</f>
        <v>4590</v>
      </c>
      <c r="Q989" s="42">
        <f t="shared" si="127"/>
        <v>0</v>
      </c>
      <c r="R989" s="42">
        <f t="shared" si="128"/>
        <v>100</v>
      </c>
      <c r="S989" s="85">
        <f t="shared" si="133"/>
        <v>4490</v>
      </c>
      <c r="T989" s="60" t="str">
        <f>IFERROR(VLOOKUP($B989,'Из ГУГЛа'!$B:$G,4,0)*U989+V989,VLOOKUP($B989,'Из ГУГЛа'!$B:$G,4,0))</f>
        <v/>
      </c>
      <c r="U989" s="15">
        <v>1</v>
      </c>
      <c r="V989" s="59"/>
      <c r="W989" s="74">
        <f t="shared" si="129"/>
        <v>0.40312499999999996</v>
      </c>
      <c r="X989" s="74" t="str">
        <f t="shared" si="130"/>
        <v/>
      </c>
      <c r="Y989" s="74" t="str">
        <f t="shared" si="131"/>
        <v/>
      </c>
      <c r="Z989" s="78" t="s">
        <v>2579</v>
      </c>
    </row>
    <row r="990" spans="1:26" ht="75" x14ac:dyDescent="0.25">
      <c r="A990" s="71" t="str">
        <f>INDEX('Выгр Торг'!$A:$A,MATCH($B990,'Выгр Торг'!$B:$B,0))</f>
        <v>Боковые зеркала "АТП" в стиле Гранта (механические,с повторителем) для ВАЗ 2108-21099, 2113-2115</v>
      </c>
      <c r="B990" s="88">
        <v>257559</v>
      </c>
      <c r="C990" s="72">
        <f>VLOOKUP($B990,'Выгр Торг'!$B:$P,C$1,0)</f>
        <v>177275</v>
      </c>
      <c r="D990" s="71" t="str">
        <f>VLOOKUP($B990,'Выгр Торг'!$B:$P,D$1,0)</f>
        <v>Боковые зеркала "АТП" в стиле Гранта (механические, повторитель Динамический (МУЛЬТИ PLAZMA)) для ВАЗ 2108-21099, 2113-2115 (В цвет, Балтика (темно-сине-зеленый, 420))</v>
      </c>
      <c r="E990" s="72" t="str">
        <f>VLOOKUP($B990,'Выгр Торг'!$B:$P,E$1,0)</f>
        <v>Y</v>
      </c>
      <c r="F990" s="72" t="str">
        <f>VLOOKUP($B990,'Выгр Торг'!$B:$P,F$1,0)</f>
        <v>1</v>
      </c>
      <c r="G990" s="36" t="s">
        <v>609</v>
      </c>
      <c r="H990" s="28">
        <v>61048</v>
      </c>
      <c r="I990" s="53">
        <f>INDEX($I:$I,MATCH($H990,$C:$C,0))</f>
        <v>600</v>
      </c>
      <c r="J990" s="5" t="s">
        <v>3410</v>
      </c>
      <c r="K990" s="56">
        <f>INDEX($K:$K,MATCH($H990,$C:$C,0))+I990</f>
        <v>3200</v>
      </c>
      <c r="L990" s="14">
        <f>VLOOKUP(K990,Наценка!$A$1:$B$8,2,1)</f>
        <v>1.4</v>
      </c>
      <c r="M990" s="56">
        <f>INDEX($M:$M,MATCH($H990,$C:$C,0))+I990*$M$2</f>
        <v>4420</v>
      </c>
      <c r="N990" s="57">
        <f t="shared" si="132"/>
        <v>4490</v>
      </c>
      <c r="O990" s="72">
        <f>VLOOKUP($B990,'Выгр Торг'!$B:$P,O$1,0)</f>
        <v>3200</v>
      </c>
      <c r="P990" s="72">
        <f>VLOOKUP($B990,'Выгр Торг'!$B:$P,P$1,0)</f>
        <v>4590</v>
      </c>
      <c r="Q990" s="42">
        <f t="shared" si="127"/>
        <v>0</v>
      </c>
      <c r="R990" s="42">
        <f t="shared" si="128"/>
        <v>100</v>
      </c>
      <c r="S990" s="85">
        <f t="shared" si="133"/>
        <v>4490</v>
      </c>
      <c r="T990" s="60" t="str">
        <f>IFERROR(VLOOKUP($B990,'Из ГУГЛа'!$B:$G,4,0)*U990+V990,VLOOKUP($B990,'Из ГУГЛа'!$B:$G,4,0))</f>
        <v/>
      </c>
      <c r="U990" s="15">
        <v>1</v>
      </c>
      <c r="V990" s="59"/>
      <c r="W990" s="74">
        <f t="shared" si="129"/>
        <v>0.40312499999999996</v>
      </c>
      <c r="X990" s="74" t="str">
        <f t="shared" si="130"/>
        <v/>
      </c>
      <c r="Y990" s="74" t="str">
        <f t="shared" si="131"/>
        <v/>
      </c>
      <c r="Z990" s="78" t="s">
        <v>2579</v>
      </c>
    </row>
    <row r="991" spans="1:26" ht="75" x14ac:dyDescent="0.25">
      <c r="A991" s="71" t="str">
        <f>INDEX('Выгр Торг'!$A:$A,MATCH($B991,'Выгр Торг'!$B:$B,0))</f>
        <v>Боковые зеркала "АТП" в стиле Гранта (механические,с повторителем) для ВАЗ 2108-21099, 2113-2115</v>
      </c>
      <c r="B991" s="88">
        <v>257560</v>
      </c>
      <c r="C991" s="72">
        <f>VLOOKUP($B991,'Выгр Торг'!$B:$P,C$1,0)</f>
        <v>177276</v>
      </c>
      <c r="D991" s="71" t="str">
        <f>VLOOKUP($B991,'Выгр Торг'!$B:$P,D$1,0)</f>
        <v>Боковые зеркала "АТП" в стиле Гранта (механические, повторитель Динамический (МУЛЬТИ PLAZMA)) для ВАЗ 2108-21099, 2113-2115 (В цвет, Белое облако (белый, 240))</v>
      </c>
      <c r="E991" s="72" t="str">
        <f>VLOOKUP($B991,'Выгр Торг'!$B:$P,E$1,0)</f>
        <v>Y</v>
      </c>
      <c r="F991" s="72" t="str">
        <f>VLOOKUP($B991,'Выгр Торг'!$B:$P,F$1,0)</f>
        <v>1</v>
      </c>
      <c r="G991" s="36" t="s">
        <v>609</v>
      </c>
      <c r="H991" s="28">
        <v>61048</v>
      </c>
      <c r="I991" s="53">
        <f>INDEX($I:$I,MATCH($H991,$C:$C,0))</f>
        <v>600</v>
      </c>
      <c r="J991" s="5" t="s">
        <v>3410</v>
      </c>
      <c r="K991" s="56">
        <f>INDEX($K:$K,MATCH($H991,$C:$C,0))+I991</f>
        <v>3200</v>
      </c>
      <c r="L991" s="14">
        <f>VLOOKUP(K991,Наценка!$A$1:$B$8,2,1)</f>
        <v>1.4</v>
      </c>
      <c r="M991" s="56">
        <f>INDEX($M:$M,MATCH($H991,$C:$C,0))+I991*$M$2</f>
        <v>4420</v>
      </c>
      <c r="N991" s="57">
        <f t="shared" si="132"/>
        <v>4490</v>
      </c>
      <c r="O991" s="72">
        <f>VLOOKUP($B991,'Выгр Торг'!$B:$P,O$1,0)</f>
        <v>3200</v>
      </c>
      <c r="P991" s="72">
        <f>VLOOKUP($B991,'Выгр Торг'!$B:$P,P$1,0)</f>
        <v>4590</v>
      </c>
      <c r="Q991" s="42">
        <f t="shared" si="127"/>
        <v>0</v>
      </c>
      <c r="R991" s="42">
        <f t="shared" si="128"/>
        <v>100</v>
      </c>
      <c r="S991" s="85">
        <f t="shared" si="133"/>
        <v>4490</v>
      </c>
      <c r="T991" s="60" t="str">
        <f>IFERROR(VLOOKUP($B991,'Из ГУГЛа'!$B:$G,4,0)*U991+V991,VLOOKUP($B991,'Из ГУГЛа'!$B:$G,4,0))</f>
        <v/>
      </c>
      <c r="U991" s="15">
        <v>1</v>
      </c>
      <c r="V991" s="59"/>
      <c r="W991" s="74">
        <f t="shared" si="129"/>
        <v>0.40312499999999996</v>
      </c>
      <c r="X991" s="74" t="str">
        <f t="shared" si="130"/>
        <v/>
      </c>
      <c r="Y991" s="74" t="str">
        <f t="shared" si="131"/>
        <v/>
      </c>
      <c r="Z991" s="78" t="s">
        <v>2579</v>
      </c>
    </row>
    <row r="992" spans="1:26" ht="75" x14ac:dyDescent="0.25">
      <c r="A992" s="71" t="str">
        <f>INDEX('Выгр Торг'!$A:$A,MATCH($B992,'Выгр Торг'!$B:$B,0))</f>
        <v>Боковые зеркала "АТП" в стиле Гранта (механические,с повторителем) для ВАЗ 2108-21099, 2113-2115</v>
      </c>
      <c r="B992" s="88">
        <v>257561</v>
      </c>
      <c r="C992" s="72">
        <f>VLOOKUP($B992,'Выгр Торг'!$B:$P,C$1,0)</f>
        <v>177277</v>
      </c>
      <c r="D992" s="71" t="str">
        <f>VLOOKUP($B992,'Выгр Торг'!$B:$P,D$1,0)</f>
        <v>Боковые зеркала "АТП" в стиле Гранта (механические, повторитель Динамический (МУЛЬТИ PLAZMA)) для ВАЗ 2108-21099, 2113-2115 (В цвет, Бриз (зелено-голубой, 480))</v>
      </c>
      <c r="E992" s="72" t="str">
        <f>VLOOKUP($B992,'Выгр Торг'!$B:$P,E$1,0)</f>
        <v>Y</v>
      </c>
      <c r="F992" s="72" t="str">
        <f>VLOOKUP($B992,'Выгр Торг'!$B:$P,F$1,0)</f>
        <v>1</v>
      </c>
      <c r="G992" s="36" t="s">
        <v>609</v>
      </c>
      <c r="H992" s="28">
        <v>61048</v>
      </c>
      <c r="I992" s="53">
        <f>INDEX($I:$I,MATCH($H992,$C:$C,0))</f>
        <v>600</v>
      </c>
      <c r="J992" s="5" t="s">
        <v>3410</v>
      </c>
      <c r="K992" s="56">
        <f>INDEX($K:$K,MATCH($H992,$C:$C,0))+I992</f>
        <v>3200</v>
      </c>
      <c r="L992" s="14">
        <f>VLOOKUP(K992,Наценка!$A$1:$B$8,2,1)</f>
        <v>1.4</v>
      </c>
      <c r="M992" s="56">
        <f>INDEX($M:$M,MATCH($H992,$C:$C,0))+I992*$M$2</f>
        <v>4420</v>
      </c>
      <c r="N992" s="57">
        <f t="shared" si="132"/>
        <v>4490</v>
      </c>
      <c r="O992" s="72">
        <f>VLOOKUP($B992,'Выгр Торг'!$B:$P,O$1,0)</f>
        <v>3200</v>
      </c>
      <c r="P992" s="72">
        <f>VLOOKUP($B992,'Выгр Торг'!$B:$P,P$1,0)</f>
        <v>4590</v>
      </c>
      <c r="Q992" s="42">
        <f t="shared" si="127"/>
        <v>0</v>
      </c>
      <c r="R992" s="42">
        <f t="shared" si="128"/>
        <v>100</v>
      </c>
      <c r="S992" s="85">
        <f t="shared" si="133"/>
        <v>4490</v>
      </c>
      <c r="T992" s="60" t="str">
        <f>IFERROR(VLOOKUP($B992,'Из ГУГЛа'!$B:$G,4,0)*U992+V992,VLOOKUP($B992,'Из ГУГЛа'!$B:$G,4,0))</f>
        <v/>
      </c>
      <c r="U992" s="15">
        <v>1</v>
      </c>
      <c r="V992" s="59"/>
      <c r="W992" s="74">
        <f t="shared" si="129"/>
        <v>0.40312499999999996</v>
      </c>
      <c r="X992" s="74" t="str">
        <f t="shared" si="130"/>
        <v/>
      </c>
      <c r="Y992" s="74" t="str">
        <f t="shared" si="131"/>
        <v/>
      </c>
      <c r="Z992" s="78" t="s">
        <v>2579</v>
      </c>
    </row>
    <row r="993" spans="1:26" ht="75" x14ac:dyDescent="0.25">
      <c r="A993" s="71" t="str">
        <f>INDEX('Выгр Торг'!$A:$A,MATCH($B993,'Выгр Торг'!$B:$B,0))</f>
        <v>Боковые зеркала "АТП" в стиле Гранта (механические,с повторителем) для ВАЗ 2108-21099, 2113-2115</v>
      </c>
      <c r="B993" s="88">
        <v>257562</v>
      </c>
      <c r="C993" s="72">
        <f>VLOOKUP($B993,'Выгр Торг'!$B:$P,C$1,0)</f>
        <v>177278</v>
      </c>
      <c r="D993" s="71" t="str">
        <f>VLOOKUP($B993,'Выгр Торг'!$B:$P,D$1,0)</f>
        <v>Боковые зеркала "АТП" в стиле Гранта (механические, повторитель Динамический (МУЛЬТИ PLAZMA)) для ВАЗ 2108-21099, 2113-2115 (В цвет, Бронзовый век (бежево-коричневый, 262))</v>
      </c>
      <c r="E993" s="72" t="str">
        <f>VLOOKUP($B993,'Выгр Торг'!$B:$P,E$1,0)</f>
        <v>Y</v>
      </c>
      <c r="F993" s="72" t="str">
        <f>VLOOKUP($B993,'Выгр Торг'!$B:$P,F$1,0)</f>
        <v>1</v>
      </c>
      <c r="G993" s="36" t="s">
        <v>609</v>
      </c>
      <c r="H993" s="28">
        <v>61048</v>
      </c>
      <c r="I993" s="53">
        <f>INDEX($I:$I,MATCH($H993,$C:$C,0))</f>
        <v>600</v>
      </c>
      <c r="J993" s="5" t="s">
        <v>3410</v>
      </c>
      <c r="K993" s="56">
        <f>INDEX($K:$K,MATCH($H993,$C:$C,0))+I993</f>
        <v>3200</v>
      </c>
      <c r="L993" s="14">
        <f>VLOOKUP(K993,Наценка!$A$1:$B$8,2,1)</f>
        <v>1.4</v>
      </c>
      <c r="M993" s="56">
        <f>INDEX($M:$M,MATCH($H993,$C:$C,0))+I993*$M$2</f>
        <v>4420</v>
      </c>
      <c r="N993" s="57">
        <f t="shared" si="132"/>
        <v>4490</v>
      </c>
      <c r="O993" s="72">
        <f>VLOOKUP($B993,'Выгр Торг'!$B:$P,O$1,0)</f>
        <v>3200</v>
      </c>
      <c r="P993" s="72">
        <f>VLOOKUP($B993,'Выгр Торг'!$B:$P,P$1,0)</f>
        <v>4590</v>
      </c>
      <c r="Q993" s="42">
        <f t="shared" si="127"/>
        <v>0</v>
      </c>
      <c r="R993" s="42">
        <f t="shared" si="128"/>
        <v>100</v>
      </c>
      <c r="S993" s="85">
        <f t="shared" si="133"/>
        <v>4490</v>
      </c>
      <c r="T993" s="60" t="str">
        <f>IFERROR(VLOOKUP($B993,'Из ГУГЛа'!$B:$G,4,0)*U993+V993,VLOOKUP($B993,'Из ГУГЛа'!$B:$G,4,0))</f>
        <v/>
      </c>
      <c r="U993" s="15">
        <v>1</v>
      </c>
      <c r="V993" s="59"/>
      <c r="W993" s="74">
        <f t="shared" si="129"/>
        <v>0.40312499999999996</v>
      </c>
      <c r="X993" s="74" t="str">
        <f t="shared" si="130"/>
        <v/>
      </c>
      <c r="Y993" s="74" t="str">
        <f t="shared" si="131"/>
        <v/>
      </c>
      <c r="Z993" s="78" t="s">
        <v>2579</v>
      </c>
    </row>
    <row r="994" spans="1:26" ht="75" x14ac:dyDescent="0.25">
      <c r="A994" s="71" t="str">
        <f>INDEX('Выгр Торг'!$A:$A,MATCH($B994,'Выгр Торг'!$B:$B,0))</f>
        <v>Боковые зеркала "АТП" в стиле Гранта (механические,с повторителем) для ВАЗ 2108-21099, 2113-2115</v>
      </c>
      <c r="B994" s="88">
        <v>257563</v>
      </c>
      <c r="C994" s="72">
        <f>VLOOKUP($B994,'Выгр Торг'!$B:$P,C$1,0)</f>
        <v>177279</v>
      </c>
      <c r="D994" s="71" t="str">
        <f>VLOOKUP($B994,'Выгр Торг'!$B:$P,D$1,0)</f>
        <v>Боковые зеркала "АТП" в стиле Гранта (механические, повторитель Динамический (МУЛЬТИ PLAZMA)) для ВАЗ 2108-21099, 2113-2115 (В цвет, Валюта (серо-зеленый, 310))</v>
      </c>
      <c r="E994" s="72" t="str">
        <f>VLOOKUP($B994,'Выгр Торг'!$B:$P,E$1,0)</f>
        <v>Y</v>
      </c>
      <c r="F994" s="72" t="str">
        <f>VLOOKUP($B994,'Выгр Торг'!$B:$P,F$1,0)</f>
        <v>1</v>
      </c>
      <c r="G994" s="36" t="s">
        <v>609</v>
      </c>
      <c r="H994" s="28">
        <v>61048</v>
      </c>
      <c r="I994" s="53">
        <f>INDEX($I:$I,MATCH($H994,$C:$C,0))</f>
        <v>600</v>
      </c>
      <c r="J994" s="5" t="s">
        <v>3410</v>
      </c>
      <c r="K994" s="56">
        <f>INDEX($K:$K,MATCH($H994,$C:$C,0))+I994</f>
        <v>3200</v>
      </c>
      <c r="L994" s="14">
        <f>VLOOKUP(K994,Наценка!$A$1:$B$8,2,1)</f>
        <v>1.4</v>
      </c>
      <c r="M994" s="56">
        <f>INDEX($M:$M,MATCH($H994,$C:$C,0))+I994*$M$2</f>
        <v>4420</v>
      </c>
      <c r="N994" s="57">
        <f t="shared" si="132"/>
        <v>4490</v>
      </c>
      <c r="O994" s="72">
        <f>VLOOKUP($B994,'Выгр Торг'!$B:$P,O$1,0)</f>
        <v>3200</v>
      </c>
      <c r="P994" s="72">
        <f>VLOOKUP($B994,'Выгр Торг'!$B:$P,P$1,0)</f>
        <v>4590</v>
      </c>
      <c r="Q994" s="42">
        <f t="shared" si="127"/>
        <v>0</v>
      </c>
      <c r="R994" s="42">
        <f t="shared" si="128"/>
        <v>100</v>
      </c>
      <c r="S994" s="85">
        <f t="shared" si="133"/>
        <v>4490</v>
      </c>
      <c r="T994" s="60" t="str">
        <f>IFERROR(VLOOKUP($B994,'Из ГУГЛа'!$B:$G,4,0)*U994+V994,VLOOKUP($B994,'Из ГУГЛа'!$B:$G,4,0))</f>
        <v/>
      </c>
      <c r="U994" s="15">
        <v>1</v>
      </c>
      <c r="V994" s="59"/>
      <c r="W994" s="74">
        <f t="shared" si="129"/>
        <v>0.40312499999999996</v>
      </c>
      <c r="X994" s="74" t="str">
        <f t="shared" si="130"/>
        <v/>
      </c>
      <c r="Y994" s="74" t="str">
        <f t="shared" si="131"/>
        <v/>
      </c>
      <c r="Z994" s="78" t="s">
        <v>2579</v>
      </c>
    </row>
    <row r="995" spans="1:26" ht="75" x14ac:dyDescent="0.25">
      <c r="A995" s="71" t="str">
        <f>INDEX('Выгр Торг'!$A:$A,MATCH($B995,'Выгр Торг'!$B:$B,0))</f>
        <v>Боковые зеркала "АТП" в стиле Гранта (механические,с повторителем) для ВАЗ 2108-21099, 2113-2115</v>
      </c>
      <c r="B995" s="88">
        <v>257564</v>
      </c>
      <c r="C995" s="72">
        <f>VLOOKUP($B995,'Выгр Торг'!$B:$P,C$1,0)</f>
        <v>177280</v>
      </c>
      <c r="D995" s="71" t="str">
        <f>VLOOKUP($B995,'Выгр Торг'!$B:$P,D$1,0)</f>
        <v>Боковые зеркала "АТП" в стиле Гранта (механические, повторитель Динамический (МУЛЬТИ PLAZMA)) для ВАЗ 2108-21099, 2113-2115 (В цвет, Вишневый сад (темно-серебристо-красный, 132))</v>
      </c>
      <c r="E995" s="72" t="str">
        <f>VLOOKUP($B995,'Выгр Торг'!$B:$P,E$1,0)</f>
        <v>Y</v>
      </c>
      <c r="F995" s="72" t="str">
        <f>VLOOKUP($B995,'Выгр Торг'!$B:$P,F$1,0)</f>
        <v>1</v>
      </c>
      <c r="G995" s="36" t="s">
        <v>609</v>
      </c>
      <c r="H995" s="28">
        <v>61048</v>
      </c>
      <c r="I995" s="53">
        <f>INDEX($I:$I,MATCH($H995,$C:$C,0))</f>
        <v>600</v>
      </c>
      <c r="J995" s="5" t="s">
        <v>3410</v>
      </c>
      <c r="K995" s="56">
        <f>INDEX($K:$K,MATCH($H995,$C:$C,0))+I995</f>
        <v>3200</v>
      </c>
      <c r="L995" s="14">
        <f>VLOOKUP(K995,Наценка!$A$1:$B$8,2,1)</f>
        <v>1.4</v>
      </c>
      <c r="M995" s="56">
        <f>INDEX($M:$M,MATCH($H995,$C:$C,0))+I995*$M$2</f>
        <v>4420</v>
      </c>
      <c r="N995" s="57">
        <f t="shared" si="132"/>
        <v>4490</v>
      </c>
      <c r="O995" s="72">
        <f>VLOOKUP($B995,'Выгр Торг'!$B:$P,O$1,0)</f>
        <v>3200</v>
      </c>
      <c r="P995" s="72">
        <f>VLOOKUP($B995,'Выгр Торг'!$B:$P,P$1,0)</f>
        <v>4590</v>
      </c>
      <c r="Q995" s="42">
        <f t="shared" si="127"/>
        <v>0</v>
      </c>
      <c r="R995" s="42">
        <f t="shared" si="128"/>
        <v>100</v>
      </c>
      <c r="S995" s="85">
        <f t="shared" si="133"/>
        <v>4490</v>
      </c>
      <c r="T995" s="60" t="str">
        <f>IFERROR(VLOOKUP($B995,'Из ГУГЛа'!$B:$G,4,0)*U995+V995,VLOOKUP($B995,'Из ГУГЛа'!$B:$G,4,0))</f>
        <v/>
      </c>
      <c r="U995" s="15">
        <v>1</v>
      </c>
      <c r="V995" s="59"/>
      <c r="W995" s="74">
        <f t="shared" si="129"/>
        <v>0.40312499999999996</v>
      </c>
      <c r="X995" s="74" t="str">
        <f t="shared" si="130"/>
        <v/>
      </c>
      <c r="Y995" s="74" t="str">
        <f t="shared" si="131"/>
        <v/>
      </c>
      <c r="Z995" s="78" t="s">
        <v>2579</v>
      </c>
    </row>
    <row r="996" spans="1:26" ht="75" x14ac:dyDescent="0.25">
      <c r="A996" s="71" t="str">
        <f>INDEX('Выгр Торг'!$A:$A,MATCH($B996,'Выгр Торг'!$B:$B,0))</f>
        <v>Боковые зеркала "АТП" в стиле Гранта (механические,с повторителем) для ВАЗ 2108-21099, 2113-2115</v>
      </c>
      <c r="B996" s="88">
        <v>257565</v>
      </c>
      <c r="C996" s="72">
        <f>VLOOKUP($B996,'Выгр Торг'!$B:$P,C$1,0)</f>
        <v>177281</v>
      </c>
      <c r="D996" s="71" t="str">
        <f>VLOOKUP($B996,'Выгр Торг'!$B:$P,D$1,0)</f>
        <v>Боковые зеркала "АТП" в стиле Гранта (механические, повторитель Динамический (МУЛЬТИ PLAZMA)) для ВАЗ 2108-21099, 2113-2115 (В цвет, Дефиле (серебристо-серо-коричневый, 150))</v>
      </c>
      <c r="E996" s="72" t="str">
        <f>VLOOKUP($B996,'Выгр Торг'!$B:$P,E$1,0)</f>
        <v>Y</v>
      </c>
      <c r="F996" s="72" t="str">
        <f>VLOOKUP($B996,'Выгр Торг'!$B:$P,F$1,0)</f>
        <v>1</v>
      </c>
      <c r="G996" s="36" t="s">
        <v>609</v>
      </c>
      <c r="H996" s="28">
        <v>61048</v>
      </c>
      <c r="I996" s="53">
        <f>INDEX($I:$I,MATCH($H996,$C:$C,0))</f>
        <v>600</v>
      </c>
      <c r="J996" s="5" t="s">
        <v>3410</v>
      </c>
      <c r="K996" s="56">
        <f>INDEX($K:$K,MATCH($H996,$C:$C,0))+I996</f>
        <v>3200</v>
      </c>
      <c r="L996" s="14">
        <f>VLOOKUP(K996,Наценка!$A$1:$B$8,2,1)</f>
        <v>1.4</v>
      </c>
      <c r="M996" s="56">
        <f>INDEX($M:$M,MATCH($H996,$C:$C,0))+I996*$M$2</f>
        <v>4420</v>
      </c>
      <c r="N996" s="57">
        <f t="shared" si="132"/>
        <v>4490</v>
      </c>
      <c r="O996" s="72">
        <f>VLOOKUP($B996,'Выгр Торг'!$B:$P,O$1,0)</f>
        <v>3200</v>
      </c>
      <c r="P996" s="72">
        <f>VLOOKUP($B996,'Выгр Торг'!$B:$P,P$1,0)</f>
        <v>4590</v>
      </c>
      <c r="Q996" s="42">
        <f t="shared" si="127"/>
        <v>0</v>
      </c>
      <c r="R996" s="42">
        <f t="shared" si="128"/>
        <v>100</v>
      </c>
      <c r="S996" s="85">
        <f t="shared" si="133"/>
        <v>4490</v>
      </c>
      <c r="T996" s="60" t="str">
        <f>IFERROR(VLOOKUP($B996,'Из ГУГЛа'!$B:$G,4,0)*U996+V996,VLOOKUP($B996,'Из ГУГЛа'!$B:$G,4,0))</f>
        <v/>
      </c>
      <c r="U996" s="15">
        <v>1</v>
      </c>
      <c r="V996" s="59"/>
      <c r="W996" s="74">
        <f t="shared" si="129"/>
        <v>0.40312499999999996</v>
      </c>
      <c r="X996" s="74" t="str">
        <f t="shared" si="130"/>
        <v/>
      </c>
      <c r="Y996" s="74" t="str">
        <f t="shared" si="131"/>
        <v/>
      </c>
      <c r="Z996" s="78" t="s">
        <v>2579</v>
      </c>
    </row>
    <row r="997" spans="1:26" ht="75" x14ac:dyDescent="0.25">
      <c r="A997" s="71" t="str">
        <f>INDEX('Выгр Торг'!$A:$A,MATCH($B997,'Выгр Торг'!$B:$B,0))</f>
        <v>Боковые зеркала "АТП" в стиле Гранта (механические,с повторителем) для ВАЗ 2108-21099, 2113-2115</v>
      </c>
      <c r="B997" s="88">
        <v>257566</v>
      </c>
      <c r="C997" s="72">
        <f>VLOOKUP($B997,'Выгр Торг'!$B:$P,C$1,0)</f>
        <v>177282</v>
      </c>
      <c r="D997" s="71" t="str">
        <f>VLOOKUP($B997,'Выгр Торг'!$B:$P,D$1,0)</f>
        <v>Боковые зеркала "АТП" в стиле Гранта (механические, повторитель Динамический (МУЛЬТИ PLAZMA)) для ВАЗ 2108-21099, 2113-2115 (В цвет, Жемчуг (серебристо-бело-молочный, 230))</v>
      </c>
      <c r="E997" s="72" t="str">
        <f>VLOOKUP($B997,'Выгр Торг'!$B:$P,E$1,0)</f>
        <v>Y</v>
      </c>
      <c r="F997" s="72" t="str">
        <f>VLOOKUP($B997,'Выгр Торг'!$B:$P,F$1,0)</f>
        <v>1</v>
      </c>
      <c r="G997" s="36" t="s">
        <v>609</v>
      </c>
      <c r="H997" s="28">
        <v>61048</v>
      </c>
      <c r="I997" s="53">
        <f>INDEX($I:$I,MATCH($H997,$C:$C,0))</f>
        <v>600</v>
      </c>
      <c r="J997" s="5" t="s">
        <v>3410</v>
      </c>
      <c r="K997" s="56">
        <f>INDEX($K:$K,MATCH($H997,$C:$C,0))+I997</f>
        <v>3200</v>
      </c>
      <c r="L997" s="14">
        <f>VLOOKUP(K997,Наценка!$A$1:$B$8,2,1)</f>
        <v>1.4</v>
      </c>
      <c r="M997" s="56">
        <f>INDEX($M:$M,MATCH($H997,$C:$C,0))+I997*$M$2</f>
        <v>4420</v>
      </c>
      <c r="N997" s="57">
        <f t="shared" si="132"/>
        <v>4490</v>
      </c>
      <c r="O997" s="72">
        <f>VLOOKUP($B997,'Выгр Торг'!$B:$P,O$1,0)</f>
        <v>3200</v>
      </c>
      <c r="P997" s="72">
        <f>VLOOKUP($B997,'Выгр Торг'!$B:$P,P$1,0)</f>
        <v>4590</v>
      </c>
      <c r="Q997" s="42">
        <f t="shared" si="127"/>
        <v>0</v>
      </c>
      <c r="R997" s="42">
        <f t="shared" si="128"/>
        <v>100</v>
      </c>
      <c r="S997" s="85">
        <f t="shared" si="133"/>
        <v>4490</v>
      </c>
      <c r="T997" s="60" t="str">
        <f>IFERROR(VLOOKUP($B997,'Из ГУГЛа'!$B:$G,4,0)*U997+V997,VLOOKUP($B997,'Из ГУГЛа'!$B:$G,4,0))</f>
        <v/>
      </c>
      <c r="U997" s="15">
        <v>1</v>
      </c>
      <c r="V997" s="59"/>
      <c r="W997" s="74">
        <f t="shared" si="129"/>
        <v>0.40312499999999996</v>
      </c>
      <c r="X997" s="74" t="str">
        <f t="shared" si="130"/>
        <v/>
      </c>
      <c r="Y997" s="74" t="str">
        <f t="shared" si="131"/>
        <v/>
      </c>
      <c r="Z997" s="78" t="s">
        <v>2579</v>
      </c>
    </row>
    <row r="998" spans="1:26" ht="75" x14ac:dyDescent="0.25">
      <c r="A998" s="71" t="str">
        <f>INDEX('Выгр Торг'!$A:$A,MATCH($B998,'Выгр Торг'!$B:$B,0))</f>
        <v>Боковые зеркала "АТП" в стиле Гранта (механические,с повторителем) для ВАЗ 2108-21099, 2113-2115</v>
      </c>
      <c r="B998" s="88">
        <v>257567</v>
      </c>
      <c r="C998" s="72">
        <f>VLOOKUP($B998,'Выгр Торг'!$B:$P,C$1,0)</f>
        <v>177283</v>
      </c>
      <c r="D998" s="71" t="str">
        <f>VLOOKUP($B998,'Выгр Торг'!$B:$P,D$1,0)</f>
        <v>Боковые зеркала "АТП" в стиле Гранта (механические, повторитель Динамический (МУЛЬТИ PLAZMA)) для ВАЗ 2108-21099, 2113-2115 (В цвет, Золото инков (золотистый темно-зеленый, 347))</v>
      </c>
      <c r="E998" s="72" t="str">
        <f>VLOOKUP($B998,'Выгр Торг'!$B:$P,E$1,0)</f>
        <v>Y</v>
      </c>
      <c r="F998" s="72" t="str">
        <f>VLOOKUP($B998,'Выгр Торг'!$B:$P,F$1,0)</f>
        <v>1</v>
      </c>
      <c r="G998" s="36" t="s">
        <v>609</v>
      </c>
      <c r="H998" s="28">
        <v>61048</v>
      </c>
      <c r="I998" s="53">
        <f>INDEX($I:$I,MATCH($H998,$C:$C,0))</f>
        <v>600</v>
      </c>
      <c r="J998" s="5" t="s">
        <v>3410</v>
      </c>
      <c r="K998" s="56">
        <f>INDEX($K:$K,MATCH($H998,$C:$C,0))+I998</f>
        <v>3200</v>
      </c>
      <c r="L998" s="14">
        <f>VLOOKUP(K998,Наценка!$A$1:$B$8,2,1)</f>
        <v>1.4</v>
      </c>
      <c r="M998" s="56">
        <f>INDEX($M:$M,MATCH($H998,$C:$C,0))+I998*$M$2</f>
        <v>4420</v>
      </c>
      <c r="N998" s="57">
        <f t="shared" si="132"/>
        <v>4490</v>
      </c>
      <c r="O998" s="72">
        <f>VLOOKUP($B998,'Выгр Торг'!$B:$P,O$1,0)</f>
        <v>3200</v>
      </c>
      <c r="P998" s="72">
        <f>VLOOKUP($B998,'Выгр Торг'!$B:$P,P$1,0)</f>
        <v>4590</v>
      </c>
      <c r="Q998" s="42">
        <f t="shared" si="127"/>
        <v>0</v>
      </c>
      <c r="R998" s="42">
        <f t="shared" si="128"/>
        <v>100</v>
      </c>
      <c r="S998" s="85">
        <f t="shared" si="133"/>
        <v>4490</v>
      </c>
      <c r="T998" s="60" t="str">
        <f>IFERROR(VLOOKUP($B998,'Из ГУГЛа'!$B:$G,4,0)*U998+V998,VLOOKUP($B998,'Из ГУГЛа'!$B:$G,4,0))</f>
        <v/>
      </c>
      <c r="U998" s="15">
        <v>1</v>
      </c>
      <c r="V998" s="59"/>
      <c r="W998" s="74">
        <f t="shared" si="129"/>
        <v>0.40312499999999996</v>
      </c>
      <c r="X998" s="74" t="str">
        <f t="shared" si="130"/>
        <v/>
      </c>
      <c r="Y998" s="74" t="str">
        <f t="shared" si="131"/>
        <v/>
      </c>
      <c r="Z998" s="78" t="s">
        <v>2579</v>
      </c>
    </row>
    <row r="999" spans="1:26" ht="75" x14ac:dyDescent="0.25">
      <c r="A999" s="71" t="str">
        <f>INDEX('Выгр Торг'!$A:$A,MATCH($B999,'Выгр Торг'!$B:$B,0))</f>
        <v>Боковые зеркала "АТП" в стиле Гранта (механические,с повторителем) для ВАЗ 2108-21099, 2113-2115</v>
      </c>
      <c r="B999" s="88">
        <v>257568</v>
      </c>
      <c r="C999" s="72">
        <f>VLOOKUP($B999,'Выгр Торг'!$B:$P,C$1,0)</f>
        <v>177284</v>
      </c>
      <c r="D999" s="71" t="str">
        <f>VLOOKUP($B999,'Выгр Торг'!$B:$P,D$1,0)</f>
        <v>Боковые зеркала "АТП" в стиле Гранта (механические, повторитель Динамический (МУЛЬТИ PLAZMA)) для ВАЗ 2108-21099, 2113-2115 (В цвет, Золотой лист (золотистый темно-зеленый, 331))</v>
      </c>
      <c r="E999" s="72" t="str">
        <f>VLOOKUP($B999,'Выгр Торг'!$B:$P,E$1,0)</f>
        <v>Y</v>
      </c>
      <c r="F999" s="72" t="str">
        <f>VLOOKUP($B999,'Выгр Торг'!$B:$P,F$1,0)</f>
        <v>1</v>
      </c>
      <c r="G999" s="36" t="s">
        <v>609</v>
      </c>
      <c r="H999" s="28">
        <v>61048</v>
      </c>
      <c r="I999" s="53">
        <f>INDEX($I:$I,MATCH($H999,$C:$C,0))</f>
        <v>600</v>
      </c>
      <c r="J999" s="5" t="s">
        <v>3410</v>
      </c>
      <c r="K999" s="56">
        <f>INDEX($K:$K,MATCH($H999,$C:$C,0))+I999</f>
        <v>3200</v>
      </c>
      <c r="L999" s="14">
        <f>VLOOKUP(K999,Наценка!$A$1:$B$8,2,1)</f>
        <v>1.4</v>
      </c>
      <c r="M999" s="56">
        <f>INDEX($M:$M,MATCH($H999,$C:$C,0))+I999*$M$2</f>
        <v>4420</v>
      </c>
      <c r="N999" s="57">
        <f t="shared" si="132"/>
        <v>4490</v>
      </c>
      <c r="O999" s="72">
        <f>VLOOKUP($B999,'Выгр Торг'!$B:$P,O$1,0)</f>
        <v>3200</v>
      </c>
      <c r="P999" s="72">
        <f>VLOOKUP($B999,'Выгр Торг'!$B:$P,P$1,0)</f>
        <v>4590</v>
      </c>
      <c r="Q999" s="42">
        <f t="shared" si="127"/>
        <v>0</v>
      </c>
      <c r="R999" s="42">
        <f t="shared" si="128"/>
        <v>100</v>
      </c>
      <c r="S999" s="85">
        <f t="shared" si="133"/>
        <v>4490</v>
      </c>
      <c r="T999" s="60" t="str">
        <f>IFERROR(VLOOKUP($B999,'Из ГУГЛа'!$B:$G,4,0)*U999+V999,VLOOKUP($B999,'Из ГУГЛа'!$B:$G,4,0))</f>
        <v/>
      </c>
      <c r="U999" s="15">
        <v>1</v>
      </c>
      <c r="V999" s="59"/>
      <c r="W999" s="74">
        <f t="shared" si="129"/>
        <v>0.40312499999999996</v>
      </c>
      <c r="X999" s="74" t="str">
        <f t="shared" si="130"/>
        <v/>
      </c>
      <c r="Y999" s="74" t="str">
        <f t="shared" si="131"/>
        <v/>
      </c>
      <c r="Z999" s="78" t="s">
        <v>2579</v>
      </c>
    </row>
    <row r="1000" spans="1:26" ht="75" x14ac:dyDescent="0.25">
      <c r="A1000" s="71" t="str">
        <f>INDEX('Выгр Торг'!$A:$A,MATCH($B1000,'Выгр Торг'!$B:$B,0))</f>
        <v>Боковые зеркала "АТП" в стиле Гранта (механические,с повторителем) для ВАЗ 2108-21099, 2113-2115</v>
      </c>
      <c r="B1000" s="88">
        <v>257569</v>
      </c>
      <c r="C1000" s="72">
        <f>VLOOKUP($B1000,'Выгр Торг'!$B:$P,C$1,0)</f>
        <v>177285</v>
      </c>
      <c r="D1000" s="71" t="str">
        <f>VLOOKUP($B1000,'Выгр Торг'!$B:$P,D$1,0)</f>
        <v>Боковые зеркала "АТП" в стиле Гранта (механические, повторитель Динамический (МУЛЬТИ PLAZMA)) для ВАЗ 2108-21099, 2113-2115 (В цвет, Игуана (серебристо-ярко-зеленый, 311))</v>
      </c>
      <c r="E1000" s="72" t="str">
        <f>VLOOKUP($B1000,'Выгр Торг'!$B:$P,E$1,0)</f>
        <v>Y</v>
      </c>
      <c r="F1000" s="72" t="str">
        <f>VLOOKUP($B1000,'Выгр Торг'!$B:$P,F$1,0)</f>
        <v>1</v>
      </c>
      <c r="G1000" s="36" t="s">
        <v>609</v>
      </c>
      <c r="H1000" s="28">
        <v>61048</v>
      </c>
      <c r="I1000" s="53">
        <f>INDEX($I:$I,MATCH($H1000,$C:$C,0))</f>
        <v>600</v>
      </c>
      <c r="J1000" s="5" t="s">
        <v>3410</v>
      </c>
      <c r="K1000" s="56">
        <f>INDEX($K:$K,MATCH($H1000,$C:$C,0))+I1000</f>
        <v>3200</v>
      </c>
      <c r="L1000" s="14">
        <f>VLOOKUP(K1000,Наценка!$A$1:$B$8,2,1)</f>
        <v>1.4</v>
      </c>
      <c r="M1000" s="56">
        <f>INDEX($M:$M,MATCH($H1000,$C:$C,0))+I1000*$M$2</f>
        <v>4420</v>
      </c>
      <c r="N1000" s="57">
        <f t="shared" si="132"/>
        <v>4490</v>
      </c>
      <c r="O1000" s="72">
        <f>VLOOKUP($B1000,'Выгр Торг'!$B:$P,O$1,0)</f>
        <v>3200</v>
      </c>
      <c r="P1000" s="72">
        <f>VLOOKUP($B1000,'Выгр Торг'!$B:$P,P$1,0)</f>
        <v>4590</v>
      </c>
      <c r="Q1000" s="42">
        <f t="shared" si="127"/>
        <v>0</v>
      </c>
      <c r="R1000" s="42">
        <f t="shared" si="128"/>
        <v>100</v>
      </c>
      <c r="S1000" s="85">
        <f t="shared" si="133"/>
        <v>4490</v>
      </c>
      <c r="T1000" s="60" t="str">
        <f>IFERROR(VLOOKUP($B1000,'Из ГУГЛа'!$B:$G,4,0)*U1000+V1000,VLOOKUP($B1000,'Из ГУГЛа'!$B:$G,4,0))</f>
        <v/>
      </c>
      <c r="U1000" s="15">
        <v>1</v>
      </c>
      <c r="V1000" s="59"/>
      <c r="W1000" s="74">
        <f t="shared" si="129"/>
        <v>0.40312499999999996</v>
      </c>
      <c r="X1000" s="74" t="str">
        <f t="shared" si="130"/>
        <v/>
      </c>
      <c r="Y1000" s="74" t="str">
        <f t="shared" si="131"/>
        <v/>
      </c>
      <c r="Z1000" s="78" t="s">
        <v>2579</v>
      </c>
    </row>
    <row r="1001" spans="1:26" ht="90" x14ac:dyDescent="0.25">
      <c r="A1001" s="71" t="str">
        <f>INDEX('Выгр Торг'!$A:$A,MATCH($B1001,'Выгр Торг'!$B:$B,0))</f>
        <v>Боковые зеркала "АТП" в стиле Гранта (механические,с повторителем) для ВАЗ 2108-21099, 2113-2115</v>
      </c>
      <c r="B1001" s="88">
        <v>257570</v>
      </c>
      <c r="C1001" s="72">
        <f>VLOOKUP($B1001,'Выгр Торг'!$B:$P,C$1,0)</f>
        <v>177286</v>
      </c>
      <c r="D1001" s="71" t="str">
        <f>VLOOKUP($B1001,'Выгр Торг'!$B:$P,D$1,0)</f>
        <v>Боковые зеркала "АТП" в стиле Гранта (механические, повторитель Динамический (МУЛЬТИ PLAZMA)) для ВАЗ 2108-21099, 2113-2115 (В цвет, Калифорнийский мак (золотисто-красный, 190))</v>
      </c>
      <c r="E1001" s="72" t="str">
        <f>VLOOKUP($B1001,'Выгр Торг'!$B:$P,E$1,0)</f>
        <v>Y</v>
      </c>
      <c r="F1001" s="72" t="str">
        <f>VLOOKUP($B1001,'Выгр Торг'!$B:$P,F$1,0)</f>
        <v>1</v>
      </c>
      <c r="G1001" s="36" t="s">
        <v>609</v>
      </c>
      <c r="H1001" s="28">
        <v>61048</v>
      </c>
      <c r="I1001" s="53">
        <f>INDEX($I:$I,MATCH($H1001,$C:$C,0))</f>
        <v>600</v>
      </c>
      <c r="J1001" s="5" t="s">
        <v>3410</v>
      </c>
      <c r="K1001" s="56">
        <f>INDEX($K:$K,MATCH($H1001,$C:$C,0))+I1001</f>
        <v>3200</v>
      </c>
      <c r="L1001" s="14">
        <f>VLOOKUP(K1001,Наценка!$A$1:$B$8,2,1)</f>
        <v>1.4</v>
      </c>
      <c r="M1001" s="56">
        <f>INDEX($M:$M,MATCH($H1001,$C:$C,0))+I1001*$M$2</f>
        <v>4420</v>
      </c>
      <c r="N1001" s="57">
        <f t="shared" si="132"/>
        <v>4490</v>
      </c>
      <c r="O1001" s="72">
        <f>VLOOKUP($B1001,'Выгр Торг'!$B:$P,O$1,0)</f>
        <v>3200</v>
      </c>
      <c r="P1001" s="72">
        <f>VLOOKUP($B1001,'Выгр Торг'!$B:$P,P$1,0)</f>
        <v>4590</v>
      </c>
      <c r="Q1001" s="42">
        <f t="shared" si="127"/>
        <v>0</v>
      </c>
      <c r="R1001" s="42">
        <f t="shared" si="128"/>
        <v>100</v>
      </c>
      <c r="S1001" s="85">
        <f t="shared" si="133"/>
        <v>4490</v>
      </c>
      <c r="T1001" s="60" t="str">
        <f>IFERROR(VLOOKUP($B1001,'Из ГУГЛа'!$B:$G,4,0)*U1001+V1001,VLOOKUP($B1001,'Из ГУГЛа'!$B:$G,4,0))</f>
        <v/>
      </c>
      <c r="U1001" s="15">
        <v>1</v>
      </c>
      <c r="V1001" s="59"/>
      <c r="W1001" s="74">
        <f t="shared" si="129"/>
        <v>0.40312499999999996</v>
      </c>
      <c r="X1001" s="74" t="str">
        <f t="shared" si="130"/>
        <v/>
      </c>
      <c r="Y1001" s="74" t="str">
        <f t="shared" si="131"/>
        <v/>
      </c>
      <c r="Z1001" s="78" t="s">
        <v>2579</v>
      </c>
    </row>
    <row r="1002" spans="1:26" ht="75" x14ac:dyDescent="0.25">
      <c r="A1002" s="71" t="str">
        <f>INDEX('Выгр Торг'!$A:$A,MATCH($B1002,'Выгр Торг'!$B:$B,0))</f>
        <v>Боковые зеркала "АТП" в стиле Гранта (механические,с повторителем) для ВАЗ 2108-21099, 2113-2115</v>
      </c>
      <c r="B1002" s="88">
        <v>257571</v>
      </c>
      <c r="C1002" s="72">
        <f>VLOOKUP($B1002,'Выгр Торг'!$B:$P,C$1,0)</f>
        <v>177287</v>
      </c>
      <c r="D1002" s="71" t="str">
        <f>VLOOKUP($B1002,'Выгр Торг'!$B:$P,D$1,0)</f>
        <v>Боковые зеркала "АТП" в стиле Гранта (механические, повторитель Динамический (МУЛЬТИ PLAZMA)) для ВАЗ 2108-21099, 2113-2115 (В цвет, Капри (темно-синий, 453))</v>
      </c>
      <c r="E1002" s="72" t="str">
        <f>VLOOKUP($B1002,'Выгр Торг'!$B:$P,E$1,0)</f>
        <v>Y</v>
      </c>
      <c r="F1002" s="72" t="str">
        <f>VLOOKUP($B1002,'Выгр Торг'!$B:$P,F$1,0)</f>
        <v>1</v>
      </c>
      <c r="G1002" s="36" t="s">
        <v>609</v>
      </c>
      <c r="H1002" s="28">
        <v>61048</v>
      </c>
      <c r="I1002" s="53">
        <f>INDEX($I:$I,MATCH($H1002,$C:$C,0))</f>
        <v>600</v>
      </c>
      <c r="J1002" s="5" t="s">
        <v>3410</v>
      </c>
      <c r="K1002" s="56">
        <f>INDEX($K:$K,MATCH($H1002,$C:$C,0))+I1002</f>
        <v>3200</v>
      </c>
      <c r="L1002" s="14">
        <f>VLOOKUP(K1002,Наценка!$A$1:$B$8,2,1)</f>
        <v>1.4</v>
      </c>
      <c r="M1002" s="56">
        <f>INDEX($M:$M,MATCH($H1002,$C:$C,0))+I1002*$M$2</f>
        <v>4420</v>
      </c>
      <c r="N1002" s="57">
        <f t="shared" si="132"/>
        <v>4490</v>
      </c>
      <c r="O1002" s="72">
        <f>VLOOKUP($B1002,'Выгр Торг'!$B:$P,O$1,0)</f>
        <v>3200</v>
      </c>
      <c r="P1002" s="72">
        <f>VLOOKUP($B1002,'Выгр Торг'!$B:$P,P$1,0)</f>
        <v>4590</v>
      </c>
      <c r="Q1002" s="42">
        <f t="shared" ref="Q1002:Q1065" si="134">O1002-K1002</f>
        <v>0</v>
      </c>
      <c r="R1002" s="42">
        <f t="shared" ref="R1002:R1065" si="135">P1002-N1002</f>
        <v>100</v>
      </c>
      <c r="S1002" s="85">
        <f t="shared" si="133"/>
        <v>4490</v>
      </c>
      <c r="T1002" s="60" t="str">
        <f>IFERROR(VLOOKUP($B1002,'Из ГУГЛа'!$B:$G,4,0)*U1002+V1002,VLOOKUP($B1002,'Из ГУГЛа'!$B:$G,4,0))</f>
        <v/>
      </c>
      <c r="U1002" s="15">
        <v>1</v>
      </c>
      <c r="V1002" s="59"/>
      <c r="W1002" s="74">
        <f t="shared" ref="W1002:W1065" si="136">IFERROR(S1002/K1002-1,"")</f>
        <v>0.40312499999999996</v>
      </c>
      <c r="X1002" s="74" t="str">
        <f t="shared" ref="X1002:X1065" si="137">IFERROR((Z1002-S1002)/Z1002,"")</f>
        <v/>
      </c>
      <c r="Y1002" s="74" t="str">
        <f t="shared" ref="Y1002:Y1065" si="138">IFERROR(IF(Z1002="","",Z1002/K1002-1),"")</f>
        <v/>
      </c>
      <c r="Z1002" s="78" t="s">
        <v>2579</v>
      </c>
    </row>
    <row r="1003" spans="1:26" ht="75" x14ac:dyDescent="0.25">
      <c r="A1003" s="71" t="str">
        <f>INDEX('Выгр Торг'!$A:$A,MATCH($B1003,'Выгр Торг'!$B:$B,0))</f>
        <v>Боковые зеркала "АТП" в стиле Гранта (механические,с повторителем) для ВАЗ 2108-21099, 2113-2115</v>
      </c>
      <c r="B1003" s="88">
        <v>257572</v>
      </c>
      <c r="C1003" s="72">
        <f>VLOOKUP($B1003,'Выгр Торг'!$B:$P,C$1,0)</f>
        <v>177288</v>
      </c>
      <c r="D1003" s="71" t="str">
        <f>VLOOKUP($B1003,'Выгр Торг'!$B:$P,D$1,0)</f>
        <v>Боковые зеркала "АТП" в стиле Гранта (механические, повторитель Динамический (МУЛЬТИ PLAZMA)) для ВАЗ 2108-21099, 2113-2115 (В цвет, Кармен (красный, 118))</v>
      </c>
      <c r="E1003" s="72" t="str">
        <f>VLOOKUP($B1003,'Выгр Торг'!$B:$P,E$1,0)</f>
        <v>Y</v>
      </c>
      <c r="F1003" s="72" t="str">
        <f>VLOOKUP($B1003,'Выгр Торг'!$B:$P,F$1,0)</f>
        <v>1</v>
      </c>
      <c r="G1003" s="36" t="s">
        <v>609</v>
      </c>
      <c r="H1003" s="28">
        <v>61048</v>
      </c>
      <c r="I1003" s="53">
        <f>INDEX($I:$I,MATCH($H1003,$C:$C,0))</f>
        <v>600</v>
      </c>
      <c r="J1003" s="5" t="s">
        <v>3410</v>
      </c>
      <c r="K1003" s="56">
        <f>INDEX($K:$K,MATCH($H1003,$C:$C,0))+I1003</f>
        <v>3200</v>
      </c>
      <c r="L1003" s="14">
        <f>VLOOKUP(K1003,Наценка!$A$1:$B$8,2,1)</f>
        <v>1.4</v>
      </c>
      <c r="M1003" s="56">
        <f>INDEX($M:$M,MATCH($H1003,$C:$C,0))+I1003*$M$2</f>
        <v>4420</v>
      </c>
      <c r="N1003" s="57">
        <f t="shared" si="132"/>
        <v>4490</v>
      </c>
      <c r="O1003" s="72">
        <f>VLOOKUP($B1003,'Выгр Торг'!$B:$P,O$1,0)</f>
        <v>3200</v>
      </c>
      <c r="P1003" s="72">
        <f>VLOOKUP($B1003,'Выгр Торг'!$B:$P,P$1,0)</f>
        <v>4590</v>
      </c>
      <c r="Q1003" s="42">
        <f t="shared" si="134"/>
        <v>0</v>
      </c>
      <c r="R1003" s="42">
        <f t="shared" si="135"/>
        <v>100</v>
      </c>
      <c r="S1003" s="85">
        <f t="shared" si="133"/>
        <v>4490</v>
      </c>
      <c r="T1003" s="60" t="str">
        <f>IFERROR(VLOOKUP($B1003,'Из ГУГЛа'!$B:$G,4,0)*U1003+V1003,VLOOKUP($B1003,'Из ГУГЛа'!$B:$G,4,0))</f>
        <v/>
      </c>
      <c r="U1003" s="15">
        <v>1</v>
      </c>
      <c r="V1003" s="59"/>
      <c r="W1003" s="74">
        <f t="shared" si="136"/>
        <v>0.40312499999999996</v>
      </c>
      <c r="X1003" s="74" t="str">
        <f t="shared" si="137"/>
        <v/>
      </c>
      <c r="Y1003" s="74" t="str">
        <f t="shared" si="138"/>
        <v/>
      </c>
      <c r="Z1003" s="78" t="s">
        <v>2579</v>
      </c>
    </row>
    <row r="1004" spans="1:26" ht="75" x14ac:dyDescent="0.25">
      <c r="A1004" s="71" t="str">
        <f>INDEX('Выгр Торг'!$A:$A,MATCH($B1004,'Выгр Торг'!$B:$B,0))</f>
        <v>Боковые зеркала "АТП" в стиле Гранта (механические,с повторителем) для ВАЗ 2108-21099, 2113-2115</v>
      </c>
      <c r="B1004" s="88">
        <v>257573</v>
      </c>
      <c r="C1004" s="72">
        <f>VLOOKUP($B1004,'Выгр Торг'!$B:$P,C$1,0)</f>
        <v>177289</v>
      </c>
      <c r="D1004" s="71" t="str">
        <f>VLOOKUP($B1004,'Выгр Торг'!$B:$P,D$1,0)</f>
        <v>Боковые зеркала "АТП" в стиле Гранта (механические, повторитель Динамический (МУЛЬТИ PLAZMA)) для ВАЗ 2108-21099, 2113-2115 (В цвет, Кварц (серый, 630))</v>
      </c>
      <c r="E1004" s="72" t="str">
        <f>VLOOKUP($B1004,'Выгр Торг'!$B:$P,E$1,0)</f>
        <v>Y</v>
      </c>
      <c r="F1004" s="72" t="str">
        <f>VLOOKUP($B1004,'Выгр Торг'!$B:$P,F$1,0)</f>
        <v>1</v>
      </c>
      <c r="G1004" s="36" t="s">
        <v>609</v>
      </c>
      <c r="H1004" s="28">
        <v>61048</v>
      </c>
      <c r="I1004" s="53">
        <f>INDEX($I:$I,MATCH($H1004,$C:$C,0))</f>
        <v>600</v>
      </c>
      <c r="J1004" s="5" t="s">
        <v>3410</v>
      </c>
      <c r="K1004" s="56">
        <f>INDEX($K:$K,MATCH($H1004,$C:$C,0))+I1004</f>
        <v>3200</v>
      </c>
      <c r="L1004" s="14">
        <f>VLOOKUP(K1004,Наценка!$A$1:$B$8,2,1)</f>
        <v>1.4</v>
      </c>
      <c r="M1004" s="56">
        <f>INDEX($M:$M,MATCH($H1004,$C:$C,0))+I1004*$M$2</f>
        <v>4420</v>
      </c>
      <c r="N1004" s="57">
        <f t="shared" si="132"/>
        <v>4490</v>
      </c>
      <c r="O1004" s="72">
        <f>VLOOKUP($B1004,'Выгр Торг'!$B:$P,O$1,0)</f>
        <v>3200</v>
      </c>
      <c r="P1004" s="72">
        <f>VLOOKUP($B1004,'Выгр Торг'!$B:$P,P$1,0)</f>
        <v>4590</v>
      </c>
      <c r="Q1004" s="42">
        <f t="shared" si="134"/>
        <v>0</v>
      </c>
      <c r="R1004" s="42">
        <f t="shared" si="135"/>
        <v>100</v>
      </c>
      <c r="S1004" s="85">
        <f t="shared" si="133"/>
        <v>4490</v>
      </c>
      <c r="T1004" s="60" t="str">
        <f>IFERROR(VLOOKUP($B1004,'Из ГУГЛа'!$B:$G,4,0)*U1004+V1004,VLOOKUP($B1004,'Из ГУГЛа'!$B:$G,4,0))</f>
        <v/>
      </c>
      <c r="U1004" s="15">
        <v>1</v>
      </c>
      <c r="V1004" s="59"/>
      <c r="W1004" s="74">
        <f t="shared" si="136"/>
        <v>0.40312499999999996</v>
      </c>
      <c r="X1004" s="74" t="str">
        <f t="shared" si="137"/>
        <v/>
      </c>
      <c r="Y1004" s="74" t="str">
        <f t="shared" si="138"/>
        <v/>
      </c>
      <c r="Z1004" s="78" t="s">
        <v>2579</v>
      </c>
    </row>
    <row r="1005" spans="1:26" ht="75" x14ac:dyDescent="0.25">
      <c r="A1005" s="71" t="str">
        <f>INDEX('Выгр Торг'!$A:$A,MATCH($B1005,'Выгр Торг'!$B:$B,0))</f>
        <v>Боковые зеркала "АТП" в стиле Гранта (механические,с повторителем) для ВАЗ 2108-21099, 2113-2115</v>
      </c>
      <c r="B1005" s="88">
        <v>257574</v>
      </c>
      <c r="C1005" s="72">
        <f>VLOOKUP($B1005,'Выгр Торг'!$B:$P,C$1,0)</f>
        <v>177290</v>
      </c>
      <c r="D1005" s="71" t="str">
        <f>VLOOKUP($B1005,'Выгр Торг'!$B:$P,D$1,0)</f>
        <v>Боковые зеркала "АТП" в стиле Гранта (механические, повторитель Динамический (МУЛЬТИ PLAZMA)) для ВАЗ 2108-21099, 2113-2115 (В цвет, Коралл (серебристый темно-красный, 116))</v>
      </c>
      <c r="E1005" s="72" t="str">
        <f>VLOOKUP($B1005,'Выгр Торг'!$B:$P,E$1,0)</f>
        <v>Y</v>
      </c>
      <c r="F1005" s="72" t="str">
        <f>VLOOKUP($B1005,'Выгр Торг'!$B:$P,F$1,0)</f>
        <v>1</v>
      </c>
      <c r="G1005" s="36" t="s">
        <v>609</v>
      </c>
      <c r="H1005" s="28">
        <v>61048</v>
      </c>
      <c r="I1005" s="53">
        <f>INDEX($I:$I,MATCH($H1005,$C:$C,0))</f>
        <v>600</v>
      </c>
      <c r="J1005" s="5" t="s">
        <v>3410</v>
      </c>
      <c r="K1005" s="56">
        <f>INDEX($K:$K,MATCH($H1005,$C:$C,0))+I1005</f>
        <v>3200</v>
      </c>
      <c r="L1005" s="14">
        <f>VLOOKUP(K1005,Наценка!$A$1:$B$8,2,1)</f>
        <v>1.4</v>
      </c>
      <c r="M1005" s="56">
        <f>INDEX($M:$M,MATCH($H1005,$C:$C,0))+I1005*$M$2</f>
        <v>4420</v>
      </c>
      <c r="N1005" s="57">
        <f t="shared" si="132"/>
        <v>4490</v>
      </c>
      <c r="O1005" s="72">
        <f>VLOOKUP($B1005,'Выгр Торг'!$B:$P,O$1,0)</f>
        <v>3200</v>
      </c>
      <c r="P1005" s="72">
        <f>VLOOKUP($B1005,'Выгр Торг'!$B:$P,P$1,0)</f>
        <v>4590</v>
      </c>
      <c r="Q1005" s="42">
        <f t="shared" si="134"/>
        <v>0</v>
      </c>
      <c r="R1005" s="42">
        <f t="shared" si="135"/>
        <v>100</v>
      </c>
      <c r="S1005" s="85">
        <f t="shared" si="133"/>
        <v>4490</v>
      </c>
      <c r="T1005" s="60" t="str">
        <f>IFERROR(VLOOKUP($B1005,'Из ГУГЛа'!$B:$G,4,0)*U1005+V1005,VLOOKUP($B1005,'Из ГУГЛа'!$B:$G,4,0))</f>
        <v/>
      </c>
      <c r="U1005" s="15">
        <v>1</v>
      </c>
      <c r="V1005" s="59"/>
      <c r="W1005" s="74">
        <f t="shared" si="136"/>
        <v>0.40312499999999996</v>
      </c>
      <c r="X1005" s="74" t="str">
        <f t="shared" si="137"/>
        <v/>
      </c>
      <c r="Y1005" s="74" t="str">
        <f t="shared" si="138"/>
        <v/>
      </c>
      <c r="Z1005" s="78" t="s">
        <v>2579</v>
      </c>
    </row>
    <row r="1006" spans="1:26" ht="75" x14ac:dyDescent="0.25">
      <c r="A1006" s="71" t="str">
        <f>INDEX('Выгр Торг'!$A:$A,MATCH($B1006,'Выгр Торг'!$B:$B,0))</f>
        <v>Боковые зеркала "АТП" в стиле Гранта (механические,с повторителем) для ВАЗ 2108-21099, 2113-2115</v>
      </c>
      <c r="B1006" s="88">
        <v>257575</v>
      </c>
      <c r="C1006" s="72">
        <f>VLOOKUP($B1006,'Выгр Торг'!$B:$P,C$1,0)</f>
        <v>177291</v>
      </c>
      <c r="D1006" s="71" t="str">
        <f>VLOOKUP($B1006,'Выгр Торг'!$B:$P,D$1,0)</f>
        <v>Боковые зеркала "АТП" в стиле Гранта (механические, повторитель Динамический (МУЛЬТИ PLAZMA)) для ВАЗ 2108-21099, 2113-2115 (В цвет, Кориандр (золотисто-коричневый, 790))</v>
      </c>
      <c r="E1006" s="72" t="str">
        <f>VLOOKUP($B1006,'Выгр Торг'!$B:$P,E$1,0)</f>
        <v>Y</v>
      </c>
      <c r="F1006" s="72" t="str">
        <f>VLOOKUP($B1006,'Выгр Торг'!$B:$P,F$1,0)</f>
        <v>1</v>
      </c>
      <c r="G1006" s="36" t="s">
        <v>609</v>
      </c>
      <c r="H1006" s="28">
        <v>61048</v>
      </c>
      <c r="I1006" s="53">
        <f>INDEX($I:$I,MATCH($H1006,$C:$C,0))</f>
        <v>600</v>
      </c>
      <c r="J1006" s="5" t="s">
        <v>3410</v>
      </c>
      <c r="K1006" s="56">
        <f>INDEX($K:$K,MATCH($H1006,$C:$C,0))+I1006</f>
        <v>3200</v>
      </c>
      <c r="L1006" s="14">
        <f>VLOOKUP(K1006,Наценка!$A$1:$B$8,2,1)</f>
        <v>1.4</v>
      </c>
      <c r="M1006" s="56">
        <f>INDEX($M:$M,MATCH($H1006,$C:$C,0))+I1006*$M$2</f>
        <v>4420</v>
      </c>
      <c r="N1006" s="57">
        <f t="shared" si="132"/>
        <v>4490</v>
      </c>
      <c r="O1006" s="72">
        <f>VLOOKUP($B1006,'Выгр Торг'!$B:$P,O$1,0)</f>
        <v>3200</v>
      </c>
      <c r="P1006" s="72">
        <f>VLOOKUP($B1006,'Выгр Торг'!$B:$P,P$1,0)</f>
        <v>4590</v>
      </c>
      <c r="Q1006" s="42">
        <f t="shared" si="134"/>
        <v>0</v>
      </c>
      <c r="R1006" s="42">
        <f t="shared" si="135"/>
        <v>100</v>
      </c>
      <c r="S1006" s="85">
        <f t="shared" si="133"/>
        <v>4490</v>
      </c>
      <c r="T1006" s="60" t="str">
        <f>IFERROR(VLOOKUP($B1006,'Из ГУГЛа'!$B:$G,4,0)*U1006+V1006,VLOOKUP($B1006,'Из ГУГЛа'!$B:$G,4,0))</f>
        <v/>
      </c>
      <c r="U1006" s="15">
        <v>1</v>
      </c>
      <c r="V1006" s="59"/>
      <c r="W1006" s="74">
        <f t="shared" si="136"/>
        <v>0.40312499999999996</v>
      </c>
      <c r="X1006" s="74" t="str">
        <f t="shared" si="137"/>
        <v/>
      </c>
      <c r="Y1006" s="74" t="str">
        <f t="shared" si="138"/>
        <v/>
      </c>
      <c r="Z1006" s="78" t="s">
        <v>2579</v>
      </c>
    </row>
    <row r="1007" spans="1:26" ht="75" x14ac:dyDescent="0.25">
      <c r="A1007" s="71" t="str">
        <f>INDEX('Выгр Торг'!$A:$A,MATCH($B1007,'Выгр Торг'!$B:$B,0))</f>
        <v>Боковые зеркала "АТП" в стиле Гранта (механические,с повторителем) для ВАЗ 2108-21099, 2113-2115</v>
      </c>
      <c r="B1007" s="88">
        <v>257576</v>
      </c>
      <c r="C1007" s="72">
        <f>VLOOKUP($B1007,'Выгр Торг'!$B:$P,C$1,0)</f>
        <v>177292</v>
      </c>
      <c r="D1007" s="71" t="str">
        <f>VLOOKUP($B1007,'Выгр Торг'!$B:$P,D$1,0)</f>
        <v>Боковые зеркала "АТП" в стиле Гранта (механические, повторитель Динамический (МУЛЬТИ PLAZMA)) для ВАЗ 2108-21099, 2113-2115 (В цвет, Космос (черный, 665))</v>
      </c>
      <c r="E1007" s="72" t="str">
        <f>VLOOKUP($B1007,'Выгр Торг'!$B:$P,E$1,0)</f>
        <v>Y</v>
      </c>
      <c r="F1007" s="72" t="str">
        <f>VLOOKUP($B1007,'Выгр Торг'!$B:$P,F$1,0)</f>
        <v>1</v>
      </c>
      <c r="G1007" s="36" t="s">
        <v>609</v>
      </c>
      <c r="H1007" s="28">
        <v>61048</v>
      </c>
      <c r="I1007" s="53">
        <f>INDEX($I:$I,MATCH($H1007,$C:$C,0))</f>
        <v>600</v>
      </c>
      <c r="J1007" s="5" t="s">
        <v>3410</v>
      </c>
      <c r="K1007" s="56">
        <f>INDEX($K:$K,MATCH($H1007,$C:$C,0))+I1007</f>
        <v>3200</v>
      </c>
      <c r="L1007" s="14">
        <f>VLOOKUP(K1007,Наценка!$A$1:$B$8,2,1)</f>
        <v>1.4</v>
      </c>
      <c r="M1007" s="56">
        <f>INDEX($M:$M,MATCH($H1007,$C:$C,0))+I1007*$M$2</f>
        <v>4420</v>
      </c>
      <c r="N1007" s="57">
        <f t="shared" si="132"/>
        <v>4490</v>
      </c>
      <c r="O1007" s="72">
        <f>VLOOKUP($B1007,'Выгр Торг'!$B:$P,O$1,0)</f>
        <v>3200</v>
      </c>
      <c r="P1007" s="72">
        <f>VLOOKUP($B1007,'Выгр Торг'!$B:$P,P$1,0)</f>
        <v>4590</v>
      </c>
      <c r="Q1007" s="42">
        <f t="shared" si="134"/>
        <v>0</v>
      </c>
      <c r="R1007" s="42">
        <f t="shared" si="135"/>
        <v>100</v>
      </c>
      <c r="S1007" s="85">
        <f t="shared" si="133"/>
        <v>4490</v>
      </c>
      <c r="T1007" s="60" t="str">
        <f>IFERROR(VLOOKUP($B1007,'Из ГУГЛа'!$B:$G,4,0)*U1007+V1007,VLOOKUP($B1007,'Из ГУГЛа'!$B:$G,4,0))</f>
        <v/>
      </c>
      <c r="U1007" s="15">
        <v>1</v>
      </c>
      <c r="V1007" s="59"/>
      <c r="W1007" s="74">
        <f t="shared" si="136"/>
        <v>0.40312499999999996</v>
      </c>
      <c r="X1007" s="74" t="str">
        <f t="shared" si="137"/>
        <v/>
      </c>
      <c r="Y1007" s="74" t="str">
        <f t="shared" si="138"/>
        <v/>
      </c>
      <c r="Z1007" s="78" t="s">
        <v>2579</v>
      </c>
    </row>
    <row r="1008" spans="1:26" ht="75" x14ac:dyDescent="0.25">
      <c r="A1008" s="71" t="str">
        <f>INDEX('Выгр Торг'!$A:$A,MATCH($B1008,'Выгр Торг'!$B:$B,0))</f>
        <v>Боковые зеркала "АТП" в стиле Гранта (механические,с повторителем) для ВАЗ 2108-21099, 2113-2115</v>
      </c>
      <c r="B1008" s="88">
        <v>257577</v>
      </c>
      <c r="C1008" s="72">
        <f>VLOOKUP($B1008,'Выгр Торг'!$B:$P,C$1,0)</f>
        <v>177293</v>
      </c>
      <c r="D1008" s="71" t="str">
        <f>VLOOKUP($B1008,'Выгр Торг'!$B:$P,D$1,0)</f>
        <v>Боковые зеркала "АТП" в стиле Гранта (механические, повторитель Динамический (МУЛЬТИ PLAZMA)) для ВАЗ 2108-21099, 2113-2115 (В цвет, Кристалл (светло-серый, 281))</v>
      </c>
      <c r="E1008" s="72" t="str">
        <f>VLOOKUP($B1008,'Выгр Торг'!$B:$P,E$1,0)</f>
        <v>Y</v>
      </c>
      <c r="F1008" s="72" t="str">
        <f>VLOOKUP($B1008,'Выгр Торг'!$B:$P,F$1,0)</f>
        <v>1</v>
      </c>
      <c r="G1008" s="36" t="s">
        <v>609</v>
      </c>
      <c r="H1008" s="28">
        <v>61048</v>
      </c>
      <c r="I1008" s="53">
        <f>INDEX($I:$I,MATCH($H1008,$C:$C,0))</f>
        <v>600</v>
      </c>
      <c r="J1008" s="5" t="s">
        <v>3410</v>
      </c>
      <c r="K1008" s="56">
        <f>INDEX($K:$K,MATCH($H1008,$C:$C,0))+I1008</f>
        <v>3200</v>
      </c>
      <c r="L1008" s="14">
        <f>VLOOKUP(K1008,Наценка!$A$1:$B$8,2,1)</f>
        <v>1.4</v>
      </c>
      <c r="M1008" s="56">
        <f>INDEX($M:$M,MATCH($H1008,$C:$C,0))+I1008*$M$2</f>
        <v>4420</v>
      </c>
      <c r="N1008" s="57">
        <f t="shared" si="132"/>
        <v>4490</v>
      </c>
      <c r="O1008" s="72">
        <f>VLOOKUP($B1008,'Выгр Торг'!$B:$P,O$1,0)</f>
        <v>3200</v>
      </c>
      <c r="P1008" s="72">
        <f>VLOOKUP($B1008,'Выгр Торг'!$B:$P,P$1,0)</f>
        <v>4590</v>
      </c>
      <c r="Q1008" s="42">
        <f t="shared" si="134"/>
        <v>0</v>
      </c>
      <c r="R1008" s="42">
        <f t="shared" si="135"/>
        <v>100</v>
      </c>
      <c r="S1008" s="85">
        <f t="shared" si="133"/>
        <v>4490</v>
      </c>
      <c r="T1008" s="60" t="str">
        <f>IFERROR(VLOOKUP($B1008,'Из ГУГЛа'!$B:$G,4,0)*U1008+V1008,VLOOKUP($B1008,'Из ГУГЛа'!$B:$G,4,0))</f>
        <v/>
      </c>
      <c r="U1008" s="15">
        <v>1</v>
      </c>
      <c r="V1008" s="59"/>
      <c r="W1008" s="74">
        <f t="shared" si="136"/>
        <v>0.40312499999999996</v>
      </c>
      <c r="X1008" s="74" t="str">
        <f t="shared" si="137"/>
        <v/>
      </c>
      <c r="Y1008" s="74" t="str">
        <f t="shared" si="138"/>
        <v/>
      </c>
      <c r="Z1008" s="78" t="s">
        <v>2579</v>
      </c>
    </row>
    <row r="1009" spans="1:26" ht="75" x14ac:dyDescent="0.25">
      <c r="A1009" s="71" t="str">
        <f>INDEX('Выгр Торг'!$A:$A,MATCH($B1009,'Выгр Торг'!$B:$B,0))</f>
        <v>Боковые зеркала "АТП" в стиле Гранта (механические,с повторителем) для ВАЗ 2108-21099, 2113-2115</v>
      </c>
      <c r="B1009" s="88">
        <v>257578</v>
      </c>
      <c r="C1009" s="72">
        <f>VLOOKUP($B1009,'Выгр Торг'!$B:$P,C$1,0)</f>
        <v>177294</v>
      </c>
      <c r="D1009" s="71" t="str">
        <f>VLOOKUP($B1009,'Выгр Торг'!$B:$P,D$1,0)</f>
        <v>Боковые зеркала "АТП" в стиле Гранта (механические, повторитель Динамический (МУЛЬТИ PLAZMA)) для ВАЗ 2108-21099, 2113-2115 (В цвет, Майя (серебристый темно-бордовый, 120))</v>
      </c>
      <c r="E1009" s="72" t="str">
        <f>VLOOKUP($B1009,'Выгр Торг'!$B:$P,E$1,0)</f>
        <v>Y</v>
      </c>
      <c r="F1009" s="72" t="str">
        <f>VLOOKUP($B1009,'Выгр Торг'!$B:$P,F$1,0)</f>
        <v>1</v>
      </c>
      <c r="G1009" s="36" t="s">
        <v>609</v>
      </c>
      <c r="H1009" s="28">
        <v>61048</v>
      </c>
      <c r="I1009" s="53">
        <f>INDEX($I:$I,MATCH($H1009,$C:$C,0))</f>
        <v>600</v>
      </c>
      <c r="J1009" s="5" t="s">
        <v>3410</v>
      </c>
      <c r="K1009" s="56">
        <f>INDEX($K:$K,MATCH($H1009,$C:$C,0))+I1009</f>
        <v>3200</v>
      </c>
      <c r="L1009" s="14">
        <f>VLOOKUP(K1009,Наценка!$A$1:$B$8,2,1)</f>
        <v>1.4</v>
      </c>
      <c r="M1009" s="56">
        <f>INDEX($M:$M,MATCH($H1009,$C:$C,0))+I1009*$M$2</f>
        <v>4420</v>
      </c>
      <c r="N1009" s="57">
        <f t="shared" si="132"/>
        <v>4490</v>
      </c>
      <c r="O1009" s="72">
        <f>VLOOKUP($B1009,'Выгр Торг'!$B:$P,O$1,0)</f>
        <v>3200</v>
      </c>
      <c r="P1009" s="72">
        <f>VLOOKUP($B1009,'Выгр Торг'!$B:$P,P$1,0)</f>
        <v>4590</v>
      </c>
      <c r="Q1009" s="42">
        <f t="shared" si="134"/>
        <v>0</v>
      </c>
      <c r="R1009" s="42">
        <f t="shared" si="135"/>
        <v>100</v>
      </c>
      <c r="S1009" s="85">
        <f t="shared" si="133"/>
        <v>4490</v>
      </c>
      <c r="T1009" s="60" t="str">
        <f>IFERROR(VLOOKUP($B1009,'Из ГУГЛа'!$B:$G,4,0)*U1009+V1009,VLOOKUP($B1009,'Из ГУГЛа'!$B:$G,4,0))</f>
        <v/>
      </c>
      <c r="U1009" s="15">
        <v>1</v>
      </c>
      <c r="V1009" s="59"/>
      <c r="W1009" s="74">
        <f t="shared" si="136"/>
        <v>0.40312499999999996</v>
      </c>
      <c r="X1009" s="74" t="str">
        <f t="shared" si="137"/>
        <v/>
      </c>
      <c r="Y1009" s="74" t="str">
        <f t="shared" si="138"/>
        <v/>
      </c>
      <c r="Z1009" s="78" t="s">
        <v>2579</v>
      </c>
    </row>
    <row r="1010" spans="1:26" ht="75" x14ac:dyDescent="0.25">
      <c r="A1010" s="71" t="str">
        <f>INDEX('Выгр Торг'!$A:$A,MATCH($B1010,'Выгр Торг'!$B:$B,0))</f>
        <v>Боковые зеркала "АТП" в стиле Гранта (механические,с повторителем) для ВАЗ 2108-21099, 2113-2115</v>
      </c>
      <c r="B1010" s="88">
        <v>257579</v>
      </c>
      <c r="C1010" s="72">
        <f>VLOOKUP($B1010,'Выгр Торг'!$B:$P,C$1,0)</f>
        <v>177295</v>
      </c>
      <c r="D1010" s="71" t="str">
        <f>VLOOKUP($B1010,'Выгр Торг'!$B:$P,D$1,0)</f>
        <v>Боковые зеркала "АТП" в стиле Гранта (механические, повторитель Динамический (МУЛЬТИ PLAZMA)) для ВАЗ 2108-21099, 2113-2115 (В цвет, Мальборо (красный, 121))</v>
      </c>
      <c r="E1010" s="72" t="str">
        <f>VLOOKUP($B1010,'Выгр Торг'!$B:$P,E$1,0)</f>
        <v>Y</v>
      </c>
      <c r="F1010" s="72" t="str">
        <f>VLOOKUP($B1010,'Выгр Торг'!$B:$P,F$1,0)</f>
        <v>1</v>
      </c>
      <c r="G1010" s="36" t="s">
        <v>609</v>
      </c>
      <c r="H1010" s="28">
        <v>61048</v>
      </c>
      <c r="I1010" s="53">
        <f>INDEX($I:$I,MATCH($H1010,$C:$C,0))</f>
        <v>600</v>
      </c>
      <c r="J1010" s="5" t="s">
        <v>3410</v>
      </c>
      <c r="K1010" s="56">
        <f>INDEX($K:$K,MATCH($H1010,$C:$C,0))+I1010</f>
        <v>3200</v>
      </c>
      <c r="L1010" s="14">
        <f>VLOOKUP(K1010,Наценка!$A$1:$B$8,2,1)</f>
        <v>1.4</v>
      </c>
      <c r="M1010" s="56">
        <f>INDEX($M:$M,MATCH($H1010,$C:$C,0))+I1010*$M$2</f>
        <v>4420</v>
      </c>
      <c r="N1010" s="57">
        <f t="shared" ref="N1010:N1075" si="139">IF(M1010&lt;=1000,(ROUNDUP(M1010,-1)-1),(ROUNDUP(M1010,-2)-10))</f>
        <v>4490</v>
      </c>
      <c r="O1010" s="72">
        <f>VLOOKUP($B1010,'Выгр Торг'!$B:$P,O$1,0)</f>
        <v>3200</v>
      </c>
      <c r="P1010" s="72">
        <f>VLOOKUP($B1010,'Выгр Торг'!$B:$P,P$1,0)</f>
        <v>4590</v>
      </c>
      <c r="Q1010" s="42">
        <f t="shared" si="134"/>
        <v>0</v>
      </c>
      <c r="R1010" s="42">
        <f t="shared" si="135"/>
        <v>100</v>
      </c>
      <c r="S1010" s="85">
        <f t="shared" si="133"/>
        <v>4490</v>
      </c>
      <c r="T1010" s="60" t="str">
        <f>IFERROR(VLOOKUP($B1010,'Из ГУГЛа'!$B:$G,4,0)*U1010+V1010,VLOOKUP($B1010,'Из ГУГЛа'!$B:$G,4,0))</f>
        <v/>
      </c>
      <c r="U1010" s="15">
        <v>1</v>
      </c>
      <c r="V1010" s="59"/>
      <c r="W1010" s="74">
        <f t="shared" si="136"/>
        <v>0.40312499999999996</v>
      </c>
      <c r="X1010" s="74" t="str">
        <f t="shared" si="137"/>
        <v/>
      </c>
      <c r="Y1010" s="74" t="str">
        <f t="shared" si="138"/>
        <v/>
      </c>
      <c r="Z1010" s="78" t="s">
        <v>2579</v>
      </c>
    </row>
    <row r="1011" spans="1:26" ht="75" x14ac:dyDescent="0.25">
      <c r="A1011" s="71" t="str">
        <f>INDEX('Выгр Торг'!$A:$A,MATCH($B1011,'Выгр Торг'!$B:$B,0))</f>
        <v>Боковые зеркала "АТП" в стиле Гранта (механические,с повторителем) для ВАЗ 2108-21099, 2113-2115</v>
      </c>
      <c r="B1011" s="88">
        <v>257580</v>
      </c>
      <c r="C1011" s="72">
        <f>VLOOKUP($B1011,'Выгр Торг'!$B:$P,C$1,0)</f>
        <v>177296</v>
      </c>
      <c r="D1011" s="71" t="str">
        <f>VLOOKUP($B1011,'Выгр Торг'!$B:$P,D$1,0)</f>
        <v>Боковые зеркала "АТП" в стиле Гранта (механические, повторитель Динамический (МУЛЬТИ PLAZMA)) для ВАЗ 2108-21099, 2113-2115 (В цвет, Мираж (серебристый-желто-зеленый, 280))</v>
      </c>
      <c r="E1011" s="72" t="str">
        <f>VLOOKUP($B1011,'Выгр Торг'!$B:$P,E$1,0)</f>
        <v>Y</v>
      </c>
      <c r="F1011" s="72" t="str">
        <f>VLOOKUP($B1011,'Выгр Торг'!$B:$P,F$1,0)</f>
        <v>1</v>
      </c>
      <c r="G1011" s="36" t="s">
        <v>609</v>
      </c>
      <c r="H1011" s="28">
        <v>61048</v>
      </c>
      <c r="I1011" s="53">
        <f>INDEX($I:$I,MATCH($H1011,$C:$C,0))</f>
        <v>600</v>
      </c>
      <c r="J1011" s="5" t="s">
        <v>3410</v>
      </c>
      <c r="K1011" s="56">
        <f>INDEX($K:$K,MATCH($H1011,$C:$C,0))+I1011</f>
        <v>3200</v>
      </c>
      <c r="L1011" s="14">
        <f>VLOOKUP(K1011,Наценка!$A$1:$B$8,2,1)</f>
        <v>1.4</v>
      </c>
      <c r="M1011" s="56">
        <f>INDEX($M:$M,MATCH($H1011,$C:$C,0))+I1011*$M$2</f>
        <v>4420</v>
      </c>
      <c r="N1011" s="57">
        <f t="shared" si="139"/>
        <v>4490</v>
      </c>
      <c r="O1011" s="72">
        <f>VLOOKUP($B1011,'Выгр Торг'!$B:$P,O$1,0)</f>
        <v>3200</v>
      </c>
      <c r="P1011" s="72">
        <f>VLOOKUP($B1011,'Выгр Торг'!$B:$P,P$1,0)</f>
        <v>4590</v>
      </c>
      <c r="Q1011" s="42">
        <f t="shared" si="134"/>
        <v>0</v>
      </c>
      <c r="R1011" s="42">
        <f t="shared" si="135"/>
        <v>100</v>
      </c>
      <c r="S1011" s="85">
        <f t="shared" si="133"/>
        <v>4490</v>
      </c>
      <c r="T1011" s="60" t="str">
        <f>IFERROR(VLOOKUP($B1011,'Из ГУГЛа'!$B:$G,4,0)*U1011+V1011,VLOOKUP($B1011,'Из ГУГЛа'!$B:$G,4,0))</f>
        <v/>
      </c>
      <c r="U1011" s="15">
        <v>1</v>
      </c>
      <c r="V1011" s="59"/>
      <c r="W1011" s="74">
        <f t="shared" si="136"/>
        <v>0.40312499999999996</v>
      </c>
      <c r="X1011" s="74" t="str">
        <f t="shared" si="137"/>
        <v/>
      </c>
      <c r="Y1011" s="74" t="str">
        <f t="shared" si="138"/>
        <v/>
      </c>
      <c r="Z1011" s="78" t="s">
        <v>2579</v>
      </c>
    </row>
    <row r="1012" spans="1:26" ht="75" x14ac:dyDescent="0.25">
      <c r="A1012" s="71" t="str">
        <f>INDEX('Выгр Торг'!$A:$A,MATCH($B1012,'Выгр Торг'!$B:$B,0))</f>
        <v>Боковые зеркала "АТП" в стиле Гранта (механические,с повторителем) для ВАЗ 2108-21099, 2113-2115</v>
      </c>
      <c r="B1012" s="88">
        <v>257581</v>
      </c>
      <c r="C1012" s="72">
        <f>VLOOKUP($B1012,'Выгр Торг'!$B:$P,C$1,0)</f>
        <v>177297</v>
      </c>
      <c r="D1012" s="71" t="str">
        <f>VLOOKUP($B1012,'Выгр Торг'!$B:$P,D$1,0)</f>
        <v>Боковые зеркала "АТП" в стиле Гранта (механические, повторитель Динамический (МУЛЬТИ PLAZMA)) для ВАЗ 2108-21099, 2113-2115 (В цвет, Млечный путь (серебристо-серо-графитовый, 606))</v>
      </c>
      <c r="E1012" s="72" t="str">
        <f>VLOOKUP($B1012,'Выгр Торг'!$B:$P,E$1,0)</f>
        <v>Y</v>
      </c>
      <c r="F1012" s="72" t="str">
        <f>VLOOKUP($B1012,'Выгр Торг'!$B:$P,F$1,0)</f>
        <v>1</v>
      </c>
      <c r="G1012" s="36" t="s">
        <v>609</v>
      </c>
      <c r="H1012" s="28">
        <v>61048</v>
      </c>
      <c r="I1012" s="53">
        <f>INDEX($I:$I,MATCH($H1012,$C:$C,0))</f>
        <v>600</v>
      </c>
      <c r="J1012" s="5" t="s">
        <v>3410</v>
      </c>
      <c r="K1012" s="56">
        <f>INDEX($K:$K,MATCH($H1012,$C:$C,0))+I1012</f>
        <v>3200</v>
      </c>
      <c r="L1012" s="14">
        <f>VLOOKUP(K1012,Наценка!$A$1:$B$8,2,1)</f>
        <v>1.4</v>
      </c>
      <c r="M1012" s="56">
        <f>INDEX($M:$M,MATCH($H1012,$C:$C,0))+I1012*$M$2</f>
        <v>4420</v>
      </c>
      <c r="N1012" s="57">
        <f t="shared" si="139"/>
        <v>4490</v>
      </c>
      <c r="O1012" s="72">
        <f>VLOOKUP($B1012,'Выгр Торг'!$B:$P,O$1,0)</f>
        <v>3200</v>
      </c>
      <c r="P1012" s="72">
        <f>VLOOKUP($B1012,'Выгр Торг'!$B:$P,P$1,0)</f>
        <v>4590</v>
      </c>
      <c r="Q1012" s="42">
        <f t="shared" si="134"/>
        <v>0</v>
      </c>
      <c r="R1012" s="42">
        <f t="shared" si="135"/>
        <v>100</v>
      </c>
      <c r="S1012" s="85">
        <f t="shared" si="133"/>
        <v>4490</v>
      </c>
      <c r="T1012" s="60" t="str">
        <f>IFERROR(VLOOKUP($B1012,'Из ГУГЛа'!$B:$G,4,0)*U1012+V1012,VLOOKUP($B1012,'Из ГУГЛа'!$B:$G,4,0))</f>
        <v/>
      </c>
      <c r="U1012" s="15">
        <v>1</v>
      </c>
      <c r="V1012" s="59"/>
      <c r="W1012" s="74">
        <f t="shared" si="136"/>
        <v>0.40312499999999996</v>
      </c>
      <c r="X1012" s="74" t="str">
        <f t="shared" si="137"/>
        <v/>
      </c>
      <c r="Y1012" s="74" t="str">
        <f t="shared" si="138"/>
        <v/>
      </c>
      <c r="Z1012" s="78" t="s">
        <v>2579</v>
      </c>
    </row>
    <row r="1013" spans="1:26" ht="75" x14ac:dyDescent="0.25">
      <c r="A1013" s="71" t="str">
        <f>INDEX('Выгр Торг'!$A:$A,MATCH($B1013,'Выгр Торг'!$B:$B,0))</f>
        <v>Боковые зеркала "АТП" в стиле Гранта (механические,с повторителем) для ВАЗ 2108-21099, 2113-2115</v>
      </c>
      <c r="B1013" s="88">
        <v>257582</v>
      </c>
      <c r="C1013" s="72">
        <f>VLOOKUP($B1013,'Выгр Торг'!$B:$P,C$1,0)</f>
        <v>177298</v>
      </c>
      <c r="D1013" s="71" t="str">
        <f>VLOOKUP($B1013,'Выгр Торг'!$B:$P,D$1,0)</f>
        <v>Боковые зеркала "АТП" в стиле Гранта (механические, повторитель Динамический (МУЛЬТИ PLAZMA)) для ВАЗ 2108-21099, 2113-2115 (В цвет, Мокрый асфальт (серебристый стальной, 626))</v>
      </c>
      <c r="E1013" s="72" t="str">
        <f>VLOOKUP($B1013,'Выгр Торг'!$B:$P,E$1,0)</f>
        <v>Y</v>
      </c>
      <c r="F1013" s="72" t="str">
        <f>VLOOKUP($B1013,'Выгр Торг'!$B:$P,F$1,0)</f>
        <v>1</v>
      </c>
      <c r="G1013" s="36" t="s">
        <v>609</v>
      </c>
      <c r="H1013" s="28">
        <v>61048</v>
      </c>
      <c r="I1013" s="53">
        <f>INDEX($I:$I,MATCH($H1013,$C:$C,0))</f>
        <v>600</v>
      </c>
      <c r="J1013" s="5" t="s">
        <v>3410</v>
      </c>
      <c r="K1013" s="56">
        <f>INDEX($K:$K,MATCH($H1013,$C:$C,0))+I1013</f>
        <v>3200</v>
      </c>
      <c r="L1013" s="14">
        <f>VLOOKUP(K1013,Наценка!$A$1:$B$8,2,1)</f>
        <v>1.4</v>
      </c>
      <c r="M1013" s="56">
        <f>INDEX($M:$M,MATCH($H1013,$C:$C,0))+I1013*$M$2</f>
        <v>4420</v>
      </c>
      <c r="N1013" s="57">
        <f t="shared" si="139"/>
        <v>4490</v>
      </c>
      <c r="O1013" s="72">
        <f>VLOOKUP($B1013,'Выгр Торг'!$B:$P,O$1,0)</f>
        <v>3200</v>
      </c>
      <c r="P1013" s="72">
        <f>VLOOKUP($B1013,'Выгр Торг'!$B:$P,P$1,0)</f>
        <v>4590</v>
      </c>
      <c r="Q1013" s="42">
        <f t="shared" si="134"/>
        <v>0</v>
      </c>
      <c r="R1013" s="42">
        <f t="shared" si="135"/>
        <v>100</v>
      </c>
      <c r="S1013" s="85">
        <f t="shared" si="133"/>
        <v>4490</v>
      </c>
      <c r="T1013" s="60" t="str">
        <f>IFERROR(VLOOKUP($B1013,'Из ГУГЛа'!$B:$G,4,0)*U1013+V1013,VLOOKUP($B1013,'Из ГУГЛа'!$B:$G,4,0))</f>
        <v/>
      </c>
      <c r="U1013" s="15">
        <v>1</v>
      </c>
      <c r="V1013" s="59"/>
      <c r="W1013" s="74">
        <f t="shared" si="136"/>
        <v>0.40312499999999996</v>
      </c>
      <c r="X1013" s="74" t="str">
        <f t="shared" si="137"/>
        <v/>
      </c>
      <c r="Y1013" s="74" t="str">
        <f t="shared" si="138"/>
        <v/>
      </c>
      <c r="Z1013" s="78" t="s">
        <v>2579</v>
      </c>
    </row>
    <row r="1014" spans="1:26" ht="75" x14ac:dyDescent="0.25">
      <c r="A1014" s="71" t="str">
        <f>INDEX('Выгр Торг'!$A:$A,MATCH($B1014,'Выгр Торг'!$B:$B,0))</f>
        <v>Боковые зеркала "АТП" в стиле Гранта (механические,с повторителем) для ВАЗ 2108-21099, 2113-2115</v>
      </c>
      <c r="B1014" s="88">
        <v>257583</v>
      </c>
      <c r="C1014" s="72">
        <f>VLOOKUP($B1014,'Выгр Торг'!$B:$P,C$1,0)</f>
        <v>177299</v>
      </c>
      <c r="D1014" s="71" t="str">
        <f>VLOOKUP($B1014,'Выгр Торг'!$B:$P,D$1,0)</f>
        <v>Боковые зеркала "АТП" в стиле Гранта (механические, повторитель Динамический (МУЛЬТИ PLAZMA)) для ВАЗ 2108-21099, 2113-2115 (В цвет, Мускари (темно синий, 426))</v>
      </c>
      <c r="E1014" s="72" t="str">
        <f>VLOOKUP($B1014,'Выгр Торг'!$B:$P,E$1,0)</f>
        <v>Y</v>
      </c>
      <c r="F1014" s="72" t="str">
        <f>VLOOKUP($B1014,'Выгр Торг'!$B:$P,F$1,0)</f>
        <v>1</v>
      </c>
      <c r="G1014" s="36" t="s">
        <v>609</v>
      </c>
      <c r="H1014" s="28">
        <v>61048</v>
      </c>
      <c r="I1014" s="53">
        <f>INDEX($I:$I,MATCH($H1014,$C:$C,0))</f>
        <v>600</v>
      </c>
      <c r="J1014" s="5" t="s">
        <v>3410</v>
      </c>
      <c r="K1014" s="56">
        <f>INDEX($K:$K,MATCH($H1014,$C:$C,0))+I1014</f>
        <v>3200</v>
      </c>
      <c r="L1014" s="14">
        <f>VLOOKUP(K1014,Наценка!$A$1:$B$8,2,1)</f>
        <v>1.4</v>
      </c>
      <c r="M1014" s="56">
        <f>INDEX($M:$M,MATCH($H1014,$C:$C,0))+I1014*$M$2</f>
        <v>4420</v>
      </c>
      <c r="N1014" s="57">
        <f t="shared" si="139"/>
        <v>4490</v>
      </c>
      <c r="O1014" s="72">
        <f>VLOOKUP($B1014,'Выгр Торг'!$B:$P,O$1,0)</f>
        <v>3200</v>
      </c>
      <c r="P1014" s="72">
        <f>VLOOKUP($B1014,'Выгр Торг'!$B:$P,P$1,0)</f>
        <v>4590</v>
      </c>
      <c r="Q1014" s="42">
        <f t="shared" si="134"/>
        <v>0</v>
      </c>
      <c r="R1014" s="42">
        <f t="shared" si="135"/>
        <v>100</v>
      </c>
      <c r="S1014" s="85">
        <f t="shared" si="133"/>
        <v>4490</v>
      </c>
      <c r="T1014" s="60" t="str">
        <f>IFERROR(VLOOKUP($B1014,'Из ГУГЛа'!$B:$G,4,0)*U1014+V1014,VLOOKUP($B1014,'Из ГУГЛа'!$B:$G,4,0))</f>
        <v/>
      </c>
      <c r="U1014" s="15">
        <v>1</v>
      </c>
      <c r="V1014" s="59"/>
      <c r="W1014" s="74">
        <f t="shared" si="136"/>
        <v>0.40312499999999996</v>
      </c>
      <c r="X1014" s="74" t="str">
        <f t="shared" si="137"/>
        <v/>
      </c>
      <c r="Y1014" s="74" t="str">
        <f t="shared" si="138"/>
        <v/>
      </c>
      <c r="Z1014" s="78" t="s">
        <v>2579</v>
      </c>
    </row>
    <row r="1015" spans="1:26" ht="75" x14ac:dyDescent="0.25">
      <c r="A1015" s="71" t="str">
        <f>INDEX('Выгр Торг'!$A:$A,MATCH($B1015,'Выгр Торг'!$B:$B,0))</f>
        <v>Боковые зеркала "АТП" в стиле Гранта (механические,с повторителем) для ВАЗ 2108-21099, 2113-2115</v>
      </c>
      <c r="B1015" s="88">
        <v>257584</v>
      </c>
      <c r="C1015" s="72">
        <f>VLOOKUP($B1015,'Выгр Торг'!$B:$P,C$1,0)</f>
        <v>177300</v>
      </c>
      <c r="D1015" s="71" t="str">
        <f>VLOOKUP($B1015,'Выгр Торг'!$B:$P,D$1,0)</f>
        <v>Боковые зеркала "АТП" в стиле Гранта (механические, повторитель Динамический (МУЛЬТИ PLAZMA)) для ВАЗ 2108-21099, 2113-2115 (В цвет, Невада (серебристо-серо-бежевый, 239))</v>
      </c>
      <c r="E1015" s="72" t="str">
        <f>VLOOKUP($B1015,'Выгр Торг'!$B:$P,E$1,0)</f>
        <v>Y</v>
      </c>
      <c r="F1015" s="72" t="str">
        <f>VLOOKUP($B1015,'Выгр Торг'!$B:$P,F$1,0)</f>
        <v>1</v>
      </c>
      <c r="G1015" s="36" t="s">
        <v>609</v>
      </c>
      <c r="H1015" s="28">
        <v>61048</v>
      </c>
      <c r="I1015" s="53">
        <f>INDEX($I:$I,MATCH($H1015,$C:$C,0))</f>
        <v>600</v>
      </c>
      <c r="J1015" s="5" t="s">
        <v>3410</v>
      </c>
      <c r="K1015" s="56">
        <f>INDEX($K:$K,MATCH($H1015,$C:$C,0))+I1015</f>
        <v>3200</v>
      </c>
      <c r="L1015" s="14">
        <f>VLOOKUP(K1015,Наценка!$A$1:$B$8,2,1)</f>
        <v>1.4</v>
      </c>
      <c r="M1015" s="56">
        <f>INDEX($M:$M,MATCH($H1015,$C:$C,0))+I1015*$M$2</f>
        <v>4420</v>
      </c>
      <c r="N1015" s="57">
        <f t="shared" si="139"/>
        <v>4490</v>
      </c>
      <c r="O1015" s="72">
        <f>VLOOKUP($B1015,'Выгр Торг'!$B:$P,O$1,0)</f>
        <v>3200</v>
      </c>
      <c r="P1015" s="72">
        <f>VLOOKUP($B1015,'Выгр Торг'!$B:$P,P$1,0)</f>
        <v>4590</v>
      </c>
      <c r="Q1015" s="42">
        <f t="shared" si="134"/>
        <v>0</v>
      </c>
      <c r="R1015" s="42">
        <f t="shared" si="135"/>
        <v>100</v>
      </c>
      <c r="S1015" s="85">
        <f t="shared" si="133"/>
        <v>4490</v>
      </c>
      <c r="T1015" s="60" t="str">
        <f>IFERROR(VLOOKUP($B1015,'Из ГУГЛа'!$B:$G,4,0)*U1015+V1015,VLOOKUP($B1015,'Из ГУГЛа'!$B:$G,4,0))</f>
        <v/>
      </c>
      <c r="U1015" s="15">
        <v>1</v>
      </c>
      <c r="V1015" s="59"/>
      <c r="W1015" s="74">
        <f t="shared" si="136"/>
        <v>0.40312499999999996</v>
      </c>
      <c r="X1015" s="74" t="str">
        <f t="shared" si="137"/>
        <v/>
      </c>
      <c r="Y1015" s="74" t="str">
        <f t="shared" si="138"/>
        <v/>
      </c>
      <c r="Z1015" s="78" t="s">
        <v>2579</v>
      </c>
    </row>
    <row r="1016" spans="1:26" ht="75" x14ac:dyDescent="0.25">
      <c r="A1016" s="71" t="str">
        <f>INDEX('Выгр Торг'!$A:$A,MATCH($B1016,'Выгр Торг'!$B:$B,0))</f>
        <v>Боковые зеркала "АТП" в стиле Гранта (механические,с повторителем) для ВАЗ 2108-21099, 2113-2115</v>
      </c>
      <c r="B1016" s="88">
        <v>257585</v>
      </c>
      <c r="C1016" s="72">
        <f>VLOOKUP($B1016,'Выгр Торг'!$B:$P,C$1,0)</f>
        <v>177301</v>
      </c>
      <c r="D1016" s="71" t="str">
        <f>VLOOKUP($B1016,'Выгр Торг'!$B:$P,D$1,0)</f>
        <v>Боковые зеркала "АТП" в стиле Гранта (механические, повторитель Динамический (МУЛЬТИ PLAZMA)) для ВАЗ 2108-21099, 2113-2115 (В цвет, Нефертити (серебристый-бежевый, 270))</v>
      </c>
      <c r="E1016" s="72" t="str">
        <f>VLOOKUP($B1016,'Выгр Торг'!$B:$P,E$1,0)</f>
        <v>Y</v>
      </c>
      <c r="F1016" s="72" t="str">
        <f>VLOOKUP($B1016,'Выгр Торг'!$B:$P,F$1,0)</f>
        <v>1</v>
      </c>
      <c r="G1016" s="36" t="s">
        <v>609</v>
      </c>
      <c r="H1016" s="28">
        <v>61048</v>
      </c>
      <c r="I1016" s="53">
        <f>INDEX($I:$I,MATCH($H1016,$C:$C,0))</f>
        <v>600</v>
      </c>
      <c r="J1016" s="5" t="s">
        <v>3410</v>
      </c>
      <c r="K1016" s="56">
        <f>INDEX($K:$K,MATCH($H1016,$C:$C,0))+I1016</f>
        <v>3200</v>
      </c>
      <c r="L1016" s="14">
        <f>VLOOKUP(K1016,Наценка!$A$1:$B$8,2,1)</f>
        <v>1.4</v>
      </c>
      <c r="M1016" s="56">
        <f>INDEX($M:$M,MATCH($H1016,$C:$C,0))+I1016*$M$2</f>
        <v>4420</v>
      </c>
      <c r="N1016" s="57">
        <f t="shared" si="139"/>
        <v>4490</v>
      </c>
      <c r="O1016" s="72">
        <f>VLOOKUP($B1016,'Выгр Торг'!$B:$P,O$1,0)</f>
        <v>3200</v>
      </c>
      <c r="P1016" s="72">
        <f>VLOOKUP($B1016,'Выгр Торг'!$B:$P,P$1,0)</f>
        <v>4590</v>
      </c>
      <c r="Q1016" s="42">
        <f t="shared" si="134"/>
        <v>0</v>
      </c>
      <c r="R1016" s="42">
        <f t="shared" si="135"/>
        <v>100</v>
      </c>
      <c r="S1016" s="85">
        <f t="shared" si="133"/>
        <v>4490</v>
      </c>
      <c r="T1016" s="60" t="str">
        <f>IFERROR(VLOOKUP($B1016,'Из ГУГЛа'!$B:$G,4,0)*U1016+V1016,VLOOKUP($B1016,'Из ГУГЛа'!$B:$G,4,0))</f>
        <v/>
      </c>
      <c r="U1016" s="15">
        <v>1</v>
      </c>
      <c r="V1016" s="59"/>
      <c r="W1016" s="74">
        <f t="shared" si="136"/>
        <v>0.40312499999999996</v>
      </c>
      <c r="X1016" s="74" t="str">
        <f t="shared" si="137"/>
        <v/>
      </c>
      <c r="Y1016" s="74" t="str">
        <f t="shared" si="138"/>
        <v/>
      </c>
      <c r="Z1016" s="78" t="s">
        <v>2579</v>
      </c>
    </row>
    <row r="1017" spans="1:26" ht="75" x14ac:dyDescent="0.25">
      <c r="A1017" s="71" t="str">
        <f>INDEX('Выгр Торг'!$A:$A,MATCH($B1017,'Выгр Торг'!$B:$B,0))</f>
        <v>Боковые зеркала "АТП" в стиле Гранта (механические,с повторителем) для ВАЗ 2108-21099, 2113-2115</v>
      </c>
      <c r="B1017" s="88">
        <v>257586</v>
      </c>
      <c r="C1017" s="72">
        <f>VLOOKUP($B1017,'Выгр Торг'!$B:$P,C$1,0)</f>
        <v>177302</v>
      </c>
      <c r="D1017" s="71" t="str">
        <f>VLOOKUP($B1017,'Выгр Торг'!$B:$P,D$1,0)</f>
        <v>Боковые зеркала "АТП" в стиле Гранта (механические, повторитель Динамический (МУЛЬТИ PLAZMA)) для ВАЗ 2108-21099, 2113-2115 (В цвет, Ниагара (серебристо-серо-голубоватый, 383))</v>
      </c>
      <c r="E1017" s="72" t="str">
        <f>VLOOKUP($B1017,'Выгр Торг'!$B:$P,E$1,0)</f>
        <v>Y</v>
      </c>
      <c r="F1017" s="72" t="str">
        <f>VLOOKUP($B1017,'Выгр Торг'!$B:$P,F$1,0)</f>
        <v>1</v>
      </c>
      <c r="G1017" s="36" t="s">
        <v>609</v>
      </c>
      <c r="H1017" s="28">
        <v>61048</v>
      </c>
      <c r="I1017" s="53">
        <f>INDEX($I:$I,MATCH($H1017,$C:$C,0))</f>
        <v>600</v>
      </c>
      <c r="J1017" s="5" t="s">
        <v>3410</v>
      </c>
      <c r="K1017" s="56">
        <f>INDEX($K:$K,MATCH($H1017,$C:$C,0))+I1017</f>
        <v>3200</v>
      </c>
      <c r="L1017" s="14">
        <f>VLOOKUP(K1017,Наценка!$A$1:$B$8,2,1)</f>
        <v>1.4</v>
      </c>
      <c r="M1017" s="56">
        <f>INDEX($M:$M,MATCH($H1017,$C:$C,0))+I1017*$M$2</f>
        <v>4420</v>
      </c>
      <c r="N1017" s="57">
        <f t="shared" si="139"/>
        <v>4490</v>
      </c>
      <c r="O1017" s="72">
        <f>VLOOKUP($B1017,'Выгр Торг'!$B:$P,O$1,0)</f>
        <v>3200</v>
      </c>
      <c r="P1017" s="72">
        <f>VLOOKUP($B1017,'Выгр Торг'!$B:$P,P$1,0)</f>
        <v>4590</v>
      </c>
      <c r="Q1017" s="42">
        <f t="shared" si="134"/>
        <v>0</v>
      </c>
      <c r="R1017" s="42">
        <f t="shared" si="135"/>
        <v>100</v>
      </c>
      <c r="S1017" s="85">
        <f t="shared" si="133"/>
        <v>4490</v>
      </c>
      <c r="T1017" s="60" t="str">
        <f>IFERROR(VLOOKUP($B1017,'Из ГУГЛа'!$B:$G,4,0)*U1017+V1017,VLOOKUP($B1017,'Из ГУГЛа'!$B:$G,4,0))</f>
        <v/>
      </c>
      <c r="U1017" s="15">
        <v>1</v>
      </c>
      <c r="V1017" s="59"/>
      <c r="W1017" s="74">
        <f t="shared" si="136"/>
        <v>0.40312499999999996</v>
      </c>
      <c r="X1017" s="74" t="str">
        <f t="shared" si="137"/>
        <v/>
      </c>
      <c r="Y1017" s="74" t="str">
        <f t="shared" si="138"/>
        <v/>
      </c>
      <c r="Z1017" s="78" t="s">
        <v>2579</v>
      </c>
    </row>
    <row r="1018" spans="1:26" ht="75" x14ac:dyDescent="0.25">
      <c r="A1018" s="71" t="str">
        <f>INDEX('Выгр Торг'!$A:$A,MATCH($B1018,'Выгр Торг'!$B:$B,0))</f>
        <v>Боковые зеркала "АТП" в стиле Гранта (механические,с повторителем) для ВАЗ 2108-21099, 2113-2115</v>
      </c>
      <c r="B1018" s="88">
        <v>257587</v>
      </c>
      <c r="C1018" s="72">
        <f>VLOOKUP($B1018,'Выгр Торг'!$B:$P,C$1,0)</f>
        <v>177303</v>
      </c>
      <c r="D1018" s="71" t="str">
        <f>VLOOKUP($B1018,'Выгр Торг'!$B:$P,D$1,0)</f>
        <v>Боковые зеркала "АТП" в стиле Гранта (механические, повторитель Динамический (МУЛЬТИ PLAZMA)) для ВАЗ 2108-21099, 2113-2115 (В цвет, Опатия (серебристый оранжевый, 286))</v>
      </c>
      <c r="E1018" s="72" t="str">
        <f>VLOOKUP($B1018,'Выгр Торг'!$B:$P,E$1,0)</f>
        <v>Y</v>
      </c>
      <c r="F1018" s="72" t="str">
        <f>VLOOKUP($B1018,'Выгр Торг'!$B:$P,F$1,0)</f>
        <v>1</v>
      </c>
      <c r="G1018" s="36" t="s">
        <v>609</v>
      </c>
      <c r="H1018" s="28">
        <v>61048</v>
      </c>
      <c r="I1018" s="53">
        <f>INDEX($I:$I,MATCH($H1018,$C:$C,0))</f>
        <v>600</v>
      </c>
      <c r="J1018" s="5" t="s">
        <v>3410</v>
      </c>
      <c r="K1018" s="56">
        <f>INDEX($K:$K,MATCH($H1018,$C:$C,0))+I1018</f>
        <v>3200</v>
      </c>
      <c r="L1018" s="14">
        <f>VLOOKUP(K1018,Наценка!$A$1:$B$8,2,1)</f>
        <v>1.4</v>
      </c>
      <c r="M1018" s="56">
        <f>INDEX($M:$M,MATCH($H1018,$C:$C,0))+I1018*$M$2</f>
        <v>4420</v>
      </c>
      <c r="N1018" s="57">
        <f t="shared" si="139"/>
        <v>4490</v>
      </c>
      <c r="O1018" s="72">
        <f>VLOOKUP($B1018,'Выгр Торг'!$B:$P,O$1,0)</f>
        <v>3200</v>
      </c>
      <c r="P1018" s="72">
        <f>VLOOKUP($B1018,'Выгр Торг'!$B:$P,P$1,0)</f>
        <v>4590</v>
      </c>
      <c r="Q1018" s="42">
        <f t="shared" si="134"/>
        <v>0</v>
      </c>
      <c r="R1018" s="42">
        <f t="shared" si="135"/>
        <v>100</v>
      </c>
      <c r="S1018" s="85">
        <f t="shared" si="133"/>
        <v>4490</v>
      </c>
      <c r="T1018" s="60" t="str">
        <f>IFERROR(VLOOKUP($B1018,'Из ГУГЛа'!$B:$G,4,0)*U1018+V1018,VLOOKUP($B1018,'Из ГУГЛа'!$B:$G,4,0))</f>
        <v/>
      </c>
      <c r="U1018" s="15">
        <v>1</v>
      </c>
      <c r="V1018" s="59"/>
      <c r="W1018" s="74">
        <f t="shared" si="136"/>
        <v>0.40312499999999996</v>
      </c>
      <c r="X1018" s="74" t="str">
        <f t="shared" si="137"/>
        <v/>
      </c>
      <c r="Y1018" s="74" t="str">
        <f t="shared" si="138"/>
        <v/>
      </c>
      <c r="Z1018" s="78" t="s">
        <v>2579</v>
      </c>
    </row>
    <row r="1019" spans="1:26" ht="75" x14ac:dyDescent="0.25">
      <c r="A1019" s="71" t="str">
        <f>INDEX('Выгр Торг'!$A:$A,MATCH($B1019,'Выгр Торг'!$B:$B,0))</f>
        <v>Боковые зеркала "АТП" в стиле Гранта (механические,с повторителем) для ВАЗ 2108-21099, 2113-2115</v>
      </c>
      <c r="B1019" s="88">
        <v>257588</v>
      </c>
      <c r="C1019" s="72">
        <f>VLOOKUP($B1019,'Выгр Торг'!$B:$P,C$1,0)</f>
        <v>177304</v>
      </c>
      <c r="D1019" s="71" t="str">
        <f>VLOOKUP($B1019,'Выгр Торг'!$B:$P,D$1,0)</f>
        <v>Боковые зеркала "АТП" в стиле Гранта (механические, повторитель Динамический (МУЛЬТИ PLAZMA)) для ВАЗ 2108-21099, 2113-2115 (В цвет, Осока (зелено-голубой, 308))</v>
      </c>
      <c r="E1019" s="72" t="str">
        <f>VLOOKUP($B1019,'Выгр Торг'!$B:$P,E$1,0)</f>
        <v>Y</v>
      </c>
      <c r="F1019" s="72" t="str">
        <f>VLOOKUP($B1019,'Выгр Торг'!$B:$P,F$1,0)</f>
        <v>1</v>
      </c>
      <c r="G1019" s="36" t="s">
        <v>609</v>
      </c>
      <c r="H1019" s="28">
        <v>61048</v>
      </c>
      <c r="I1019" s="53">
        <f>INDEX($I:$I,MATCH($H1019,$C:$C,0))</f>
        <v>600</v>
      </c>
      <c r="J1019" s="5" t="s">
        <v>3410</v>
      </c>
      <c r="K1019" s="56">
        <f>INDEX($K:$K,MATCH($H1019,$C:$C,0))+I1019</f>
        <v>3200</v>
      </c>
      <c r="L1019" s="14">
        <f>VLOOKUP(K1019,Наценка!$A$1:$B$8,2,1)</f>
        <v>1.4</v>
      </c>
      <c r="M1019" s="56">
        <f>INDEX($M:$M,MATCH($H1019,$C:$C,0))+I1019*$M$2</f>
        <v>4420</v>
      </c>
      <c r="N1019" s="57">
        <f t="shared" si="139"/>
        <v>4490</v>
      </c>
      <c r="O1019" s="72">
        <f>VLOOKUP($B1019,'Выгр Торг'!$B:$P,O$1,0)</f>
        <v>3200</v>
      </c>
      <c r="P1019" s="72">
        <f>VLOOKUP($B1019,'Выгр Торг'!$B:$P,P$1,0)</f>
        <v>4590</v>
      </c>
      <c r="Q1019" s="42">
        <f t="shared" si="134"/>
        <v>0</v>
      </c>
      <c r="R1019" s="42">
        <f t="shared" si="135"/>
        <v>100</v>
      </c>
      <c r="S1019" s="85">
        <f t="shared" si="133"/>
        <v>4490</v>
      </c>
      <c r="T1019" s="60" t="str">
        <f>IFERROR(VLOOKUP($B1019,'Из ГУГЛа'!$B:$G,4,0)*U1019+V1019,VLOOKUP($B1019,'Из ГУГЛа'!$B:$G,4,0))</f>
        <v/>
      </c>
      <c r="U1019" s="15">
        <v>1</v>
      </c>
      <c r="V1019" s="59"/>
      <c r="W1019" s="74">
        <f t="shared" si="136"/>
        <v>0.40312499999999996</v>
      </c>
      <c r="X1019" s="74" t="str">
        <f t="shared" si="137"/>
        <v/>
      </c>
      <c r="Y1019" s="74" t="str">
        <f t="shared" si="138"/>
        <v/>
      </c>
      <c r="Z1019" s="78" t="s">
        <v>2579</v>
      </c>
    </row>
    <row r="1020" spans="1:26" ht="75" x14ac:dyDescent="0.25">
      <c r="A1020" s="71" t="str">
        <f>INDEX('Выгр Торг'!$A:$A,MATCH($B1020,'Выгр Торг'!$B:$B,0))</f>
        <v>Боковые зеркала "АТП" в стиле Гранта (механические,с повторителем) для ВАЗ 2108-21099, 2113-2115</v>
      </c>
      <c r="B1020" s="88">
        <v>257589</v>
      </c>
      <c r="C1020" s="72">
        <f>VLOOKUP($B1020,'Выгр Торг'!$B:$P,C$1,0)</f>
        <v>177305</v>
      </c>
      <c r="D1020" s="71" t="str">
        <f>VLOOKUP($B1020,'Выгр Торг'!$B:$P,D$1,0)</f>
        <v>Боковые зеркала "АТП" в стиле Гранта (механические, повторитель Динамический (МУЛЬТИ PLAZMA)) для ВАЗ 2108-21099, 2113-2115 (В цвет, Пантера (черная база, 672))</v>
      </c>
      <c r="E1020" s="72" t="str">
        <f>VLOOKUP($B1020,'Выгр Торг'!$B:$P,E$1,0)</f>
        <v>Y</v>
      </c>
      <c r="F1020" s="72" t="str">
        <f>VLOOKUP($B1020,'Выгр Торг'!$B:$P,F$1,0)</f>
        <v>1</v>
      </c>
      <c r="G1020" s="36" t="s">
        <v>609</v>
      </c>
      <c r="H1020" s="28">
        <v>61048</v>
      </c>
      <c r="I1020" s="53">
        <f>INDEX($I:$I,MATCH($H1020,$C:$C,0))</f>
        <v>600</v>
      </c>
      <c r="J1020" s="5" t="s">
        <v>3410</v>
      </c>
      <c r="K1020" s="56">
        <f>INDEX($K:$K,MATCH($H1020,$C:$C,0))+I1020</f>
        <v>3200</v>
      </c>
      <c r="L1020" s="14">
        <f>VLOOKUP(K1020,Наценка!$A$1:$B$8,2,1)</f>
        <v>1.4</v>
      </c>
      <c r="M1020" s="56">
        <f>INDEX($M:$M,MATCH($H1020,$C:$C,0))+I1020*$M$2</f>
        <v>4420</v>
      </c>
      <c r="N1020" s="57">
        <f t="shared" si="139"/>
        <v>4490</v>
      </c>
      <c r="O1020" s="72">
        <f>VLOOKUP($B1020,'Выгр Торг'!$B:$P,O$1,0)</f>
        <v>3200</v>
      </c>
      <c r="P1020" s="72">
        <f>VLOOKUP($B1020,'Выгр Торг'!$B:$P,P$1,0)</f>
        <v>4590</v>
      </c>
      <c r="Q1020" s="42">
        <f t="shared" si="134"/>
        <v>0</v>
      </c>
      <c r="R1020" s="42">
        <f t="shared" si="135"/>
        <v>100</v>
      </c>
      <c r="S1020" s="85">
        <f t="shared" si="133"/>
        <v>4490</v>
      </c>
      <c r="T1020" s="60" t="str">
        <f>IFERROR(VLOOKUP($B1020,'Из ГУГЛа'!$B:$G,4,0)*U1020+V1020,VLOOKUP($B1020,'Из ГУГЛа'!$B:$G,4,0))</f>
        <v/>
      </c>
      <c r="U1020" s="15">
        <v>1</v>
      </c>
      <c r="V1020" s="59"/>
      <c r="W1020" s="74">
        <f t="shared" si="136"/>
        <v>0.40312499999999996</v>
      </c>
      <c r="X1020" s="74" t="str">
        <f t="shared" si="137"/>
        <v/>
      </c>
      <c r="Y1020" s="74" t="str">
        <f t="shared" si="138"/>
        <v/>
      </c>
      <c r="Z1020" s="78" t="s">
        <v>2579</v>
      </c>
    </row>
    <row r="1021" spans="1:26" ht="75" x14ac:dyDescent="0.25">
      <c r="A1021" s="71" t="str">
        <f>INDEX('Выгр Торг'!$A:$A,MATCH($B1021,'Выгр Торг'!$B:$B,0))</f>
        <v>Боковые зеркала "АТП" в стиле Гранта (механические,с повторителем) для ВАЗ 2108-21099, 2113-2115</v>
      </c>
      <c r="B1021" s="88">
        <v>257590</v>
      </c>
      <c r="C1021" s="72">
        <f>VLOOKUP($B1021,'Выгр Торг'!$B:$P,C$1,0)</f>
        <v>177306</v>
      </c>
      <c r="D1021" s="71" t="str">
        <f>VLOOKUP($B1021,'Выгр Торг'!$B:$P,D$1,0)</f>
        <v>Боковые зеркала "АТП" в стиле Гранта (механические, повторитель Динамический (МУЛЬТИ PLAZMA)) для ВАЗ 2108-21099, 2113-2115 (В цвет, Папирус (серебристо-серо-зеленоватый, 387))</v>
      </c>
      <c r="E1021" s="72" t="str">
        <f>VLOOKUP($B1021,'Выгр Торг'!$B:$P,E$1,0)</f>
        <v>Y</v>
      </c>
      <c r="F1021" s="72" t="str">
        <f>VLOOKUP($B1021,'Выгр Торг'!$B:$P,F$1,0)</f>
        <v>1</v>
      </c>
      <c r="G1021" s="36" t="s">
        <v>609</v>
      </c>
      <c r="H1021" s="28">
        <v>61048</v>
      </c>
      <c r="I1021" s="53">
        <f>INDEX($I:$I,MATCH($H1021,$C:$C,0))</f>
        <v>600</v>
      </c>
      <c r="J1021" s="5" t="s">
        <v>3410</v>
      </c>
      <c r="K1021" s="56">
        <f>INDEX($K:$K,MATCH($H1021,$C:$C,0))+I1021</f>
        <v>3200</v>
      </c>
      <c r="L1021" s="14">
        <f>VLOOKUP(K1021,Наценка!$A$1:$B$8,2,1)</f>
        <v>1.4</v>
      </c>
      <c r="M1021" s="56">
        <f>INDEX($M:$M,MATCH($H1021,$C:$C,0))+I1021*$M$2</f>
        <v>4420</v>
      </c>
      <c r="N1021" s="57">
        <f t="shared" si="139"/>
        <v>4490</v>
      </c>
      <c r="O1021" s="72">
        <f>VLOOKUP($B1021,'Выгр Торг'!$B:$P,O$1,0)</f>
        <v>3200</v>
      </c>
      <c r="P1021" s="72">
        <f>VLOOKUP($B1021,'Выгр Торг'!$B:$P,P$1,0)</f>
        <v>4590</v>
      </c>
      <c r="Q1021" s="42">
        <f t="shared" si="134"/>
        <v>0</v>
      </c>
      <c r="R1021" s="42">
        <f t="shared" si="135"/>
        <v>100</v>
      </c>
      <c r="S1021" s="85">
        <f t="shared" si="133"/>
        <v>4490</v>
      </c>
      <c r="T1021" s="60" t="str">
        <f>IFERROR(VLOOKUP($B1021,'Из ГУГЛа'!$B:$G,4,0)*U1021+V1021,VLOOKUP($B1021,'Из ГУГЛа'!$B:$G,4,0))</f>
        <v/>
      </c>
      <c r="U1021" s="15">
        <v>1</v>
      </c>
      <c r="V1021" s="59"/>
      <c r="W1021" s="74">
        <f t="shared" si="136"/>
        <v>0.40312499999999996</v>
      </c>
      <c r="X1021" s="74" t="str">
        <f t="shared" si="137"/>
        <v/>
      </c>
      <c r="Y1021" s="74" t="str">
        <f t="shared" si="138"/>
        <v/>
      </c>
      <c r="Z1021" s="78" t="s">
        <v>2579</v>
      </c>
    </row>
    <row r="1022" spans="1:26" ht="75" x14ac:dyDescent="0.25">
      <c r="A1022" s="71" t="str">
        <f>INDEX('Выгр Торг'!$A:$A,MATCH($B1022,'Выгр Торг'!$B:$B,0))</f>
        <v>Боковые зеркала "АТП" в стиле Гранта (механические,с повторителем) для ВАЗ 2108-21099, 2113-2115</v>
      </c>
      <c r="B1022" s="88">
        <v>257591</v>
      </c>
      <c r="C1022" s="72">
        <f>VLOOKUP($B1022,'Выгр Торг'!$B:$P,C$1,0)</f>
        <v>177307</v>
      </c>
      <c r="D1022" s="71" t="str">
        <f>VLOOKUP($B1022,'Выгр Торг'!$B:$P,D$1,0)</f>
        <v>Боковые зеркала "АТП" в стиле Гранта (механические, повторитель Динамический (МУЛЬТИ PLAZMA)) для ВАЗ 2108-21099, 2113-2115 (В цвет, Персей (темно-синий, 429))</v>
      </c>
      <c r="E1022" s="72" t="str">
        <f>VLOOKUP($B1022,'Выгр Торг'!$B:$P,E$1,0)</f>
        <v>Y</v>
      </c>
      <c r="F1022" s="72" t="str">
        <f>VLOOKUP($B1022,'Выгр Торг'!$B:$P,F$1,0)</f>
        <v>1</v>
      </c>
      <c r="G1022" s="36" t="s">
        <v>609</v>
      </c>
      <c r="H1022" s="28">
        <v>61048</v>
      </c>
      <c r="I1022" s="53">
        <f>INDEX($I:$I,MATCH($H1022,$C:$C,0))</f>
        <v>600</v>
      </c>
      <c r="J1022" s="5" t="s">
        <v>3410</v>
      </c>
      <c r="K1022" s="56">
        <f>INDEX($K:$K,MATCH($H1022,$C:$C,0))+I1022</f>
        <v>3200</v>
      </c>
      <c r="L1022" s="14">
        <f>VLOOKUP(K1022,Наценка!$A$1:$B$8,2,1)</f>
        <v>1.4</v>
      </c>
      <c r="M1022" s="56">
        <f>INDEX($M:$M,MATCH($H1022,$C:$C,0))+I1022*$M$2</f>
        <v>4420</v>
      </c>
      <c r="N1022" s="57">
        <f t="shared" si="139"/>
        <v>4490</v>
      </c>
      <c r="O1022" s="72">
        <f>VLOOKUP($B1022,'Выгр Торг'!$B:$P,O$1,0)</f>
        <v>3200</v>
      </c>
      <c r="P1022" s="72">
        <f>VLOOKUP($B1022,'Выгр Торг'!$B:$P,P$1,0)</f>
        <v>4590</v>
      </c>
      <c r="Q1022" s="42">
        <f t="shared" si="134"/>
        <v>0</v>
      </c>
      <c r="R1022" s="42">
        <f t="shared" si="135"/>
        <v>100</v>
      </c>
      <c r="S1022" s="85">
        <f t="shared" si="133"/>
        <v>4490</v>
      </c>
      <c r="T1022" s="60" t="str">
        <f>IFERROR(VLOOKUP($B1022,'Из ГУГЛа'!$B:$G,4,0)*U1022+V1022,VLOOKUP($B1022,'Из ГУГЛа'!$B:$G,4,0))</f>
        <v/>
      </c>
      <c r="U1022" s="15">
        <v>1</v>
      </c>
      <c r="V1022" s="59"/>
      <c r="W1022" s="74">
        <f t="shared" si="136"/>
        <v>0.40312499999999996</v>
      </c>
      <c r="X1022" s="74" t="str">
        <f t="shared" si="137"/>
        <v/>
      </c>
      <c r="Y1022" s="74" t="str">
        <f t="shared" si="138"/>
        <v/>
      </c>
      <c r="Z1022" s="78" t="s">
        <v>2579</v>
      </c>
    </row>
    <row r="1023" spans="1:26" ht="75" x14ac:dyDescent="0.25">
      <c r="A1023" s="71" t="str">
        <f>INDEX('Выгр Торг'!$A:$A,MATCH($B1023,'Выгр Торг'!$B:$B,0))</f>
        <v>Боковые зеркала "АТП" в стиле Гранта (механические,с повторителем) для ВАЗ 2108-21099, 2113-2115</v>
      </c>
      <c r="B1023" s="88">
        <v>257592</v>
      </c>
      <c r="C1023" s="72">
        <f>VLOOKUP($B1023,'Выгр Торг'!$B:$P,C$1,0)</f>
        <v>177308</v>
      </c>
      <c r="D1023" s="71" t="str">
        <f>VLOOKUP($B1023,'Выгр Торг'!$B:$P,D$1,0)</f>
        <v>Боковые зеркала "АТП" в стиле Гранта (механические, повторитель Динамический (МУЛЬТИ PLAZMA)) для ВАЗ 2108-21099, 2113-2115 (В цвет, Портвейн (темно-вишневый металлик, 192))</v>
      </c>
      <c r="E1023" s="72" t="str">
        <f>VLOOKUP($B1023,'Выгр Торг'!$B:$P,E$1,0)</f>
        <v>Y</v>
      </c>
      <c r="F1023" s="72" t="str">
        <f>VLOOKUP($B1023,'Выгр Торг'!$B:$P,F$1,0)</f>
        <v>1</v>
      </c>
      <c r="G1023" s="36" t="s">
        <v>609</v>
      </c>
      <c r="H1023" s="28">
        <v>61048</v>
      </c>
      <c r="I1023" s="53">
        <f>INDEX($I:$I,MATCH($H1023,$C:$C,0))</f>
        <v>600</v>
      </c>
      <c r="J1023" s="5" t="s">
        <v>3410</v>
      </c>
      <c r="K1023" s="56">
        <f>INDEX($K:$K,MATCH($H1023,$C:$C,0))+I1023</f>
        <v>3200</v>
      </c>
      <c r="L1023" s="14">
        <f>VLOOKUP(K1023,Наценка!$A$1:$B$8,2,1)</f>
        <v>1.4</v>
      </c>
      <c r="M1023" s="56">
        <f>INDEX($M:$M,MATCH($H1023,$C:$C,0))+I1023*$M$2</f>
        <v>4420</v>
      </c>
      <c r="N1023" s="57">
        <f t="shared" si="139"/>
        <v>4490</v>
      </c>
      <c r="O1023" s="72">
        <f>VLOOKUP($B1023,'Выгр Торг'!$B:$P,O$1,0)</f>
        <v>3200</v>
      </c>
      <c r="P1023" s="72">
        <f>VLOOKUP($B1023,'Выгр Торг'!$B:$P,P$1,0)</f>
        <v>4590</v>
      </c>
      <c r="Q1023" s="42">
        <f t="shared" si="134"/>
        <v>0</v>
      </c>
      <c r="R1023" s="42">
        <f t="shared" si="135"/>
        <v>100</v>
      </c>
      <c r="S1023" s="85">
        <f t="shared" si="133"/>
        <v>4490</v>
      </c>
      <c r="T1023" s="60" t="str">
        <f>IFERROR(VLOOKUP($B1023,'Из ГУГЛа'!$B:$G,4,0)*U1023+V1023,VLOOKUP($B1023,'Из ГУГЛа'!$B:$G,4,0))</f>
        <v/>
      </c>
      <c r="U1023" s="15">
        <v>1</v>
      </c>
      <c r="V1023" s="59"/>
      <c r="W1023" s="74">
        <f t="shared" si="136"/>
        <v>0.40312499999999996</v>
      </c>
      <c r="X1023" s="74" t="str">
        <f t="shared" si="137"/>
        <v/>
      </c>
      <c r="Y1023" s="74" t="str">
        <f t="shared" si="138"/>
        <v/>
      </c>
      <c r="Z1023" s="78" t="s">
        <v>2579</v>
      </c>
    </row>
    <row r="1024" spans="1:26" ht="75" x14ac:dyDescent="0.25">
      <c r="A1024" s="71" t="str">
        <f>INDEX('Выгр Торг'!$A:$A,MATCH($B1024,'Выгр Торг'!$B:$B,0))</f>
        <v>Боковые зеркала "АТП" в стиле Гранта (механические,с повторителем) для ВАЗ 2108-21099, 2113-2115</v>
      </c>
      <c r="B1024" s="88">
        <v>257593</v>
      </c>
      <c r="C1024" s="72">
        <f>VLOOKUP($B1024,'Выгр Торг'!$B:$P,C$1,0)</f>
        <v>177309</v>
      </c>
      <c r="D1024" s="71" t="str">
        <f>VLOOKUP($B1024,'Выгр Торг'!$B:$P,D$1,0)</f>
        <v>Боковые зеркала "АТП" в стиле Гранта (механические, повторитель Динамический (МУЛЬТИ PLAZMA)) для ВАЗ 2108-21099, 2113-2115 (В цвет, Приз (серебристо-бежевый, 276))</v>
      </c>
      <c r="E1024" s="72" t="str">
        <f>VLOOKUP($B1024,'Выгр Торг'!$B:$P,E$1,0)</f>
        <v>Y</v>
      </c>
      <c r="F1024" s="72" t="str">
        <f>VLOOKUP($B1024,'Выгр Торг'!$B:$P,F$1,0)</f>
        <v>1</v>
      </c>
      <c r="G1024" s="36" t="s">
        <v>609</v>
      </c>
      <c r="H1024" s="28">
        <v>61048</v>
      </c>
      <c r="I1024" s="53">
        <f>INDEX($I:$I,MATCH($H1024,$C:$C,0))</f>
        <v>600</v>
      </c>
      <c r="J1024" s="5" t="s">
        <v>3410</v>
      </c>
      <c r="K1024" s="56">
        <f>INDEX($K:$K,MATCH($H1024,$C:$C,0))+I1024</f>
        <v>3200</v>
      </c>
      <c r="L1024" s="14">
        <f>VLOOKUP(K1024,Наценка!$A$1:$B$8,2,1)</f>
        <v>1.4</v>
      </c>
      <c r="M1024" s="56">
        <f>INDEX($M:$M,MATCH($H1024,$C:$C,0))+I1024*$M$2</f>
        <v>4420</v>
      </c>
      <c r="N1024" s="57">
        <f t="shared" si="139"/>
        <v>4490</v>
      </c>
      <c r="O1024" s="72">
        <f>VLOOKUP($B1024,'Выгр Торг'!$B:$P,O$1,0)</f>
        <v>3200</v>
      </c>
      <c r="P1024" s="72">
        <f>VLOOKUP($B1024,'Выгр Торг'!$B:$P,P$1,0)</f>
        <v>4590</v>
      </c>
      <c r="Q1024" s="42">
        <f t="shared" si="134"/>
        <v>0</v>
      </c>
      <c r="R1024" s="42">
        <f t="shared" si="135"/>
        <v>100</v>
      </c>
      <c r="S1024" s="85">
        <f t="shared" si="133"/>
        <v>4490</v>
      </c>
      <c r="T1024" s="60" t="str">
        <f>IFERROR(VLOOKUP($B1024,'Из ГУГЛа'!$B:$G,4,0)*U1024+V1024,VLOOKUP($B1024,'Из ГУГЛа'!$B:$G,4,0))</f>
        <v/>
      </c>
      <c r="U1024" s="15">
        <v>1</v>
      </c>
      <c r="V1024" s="59"/>
      <c r="W1024" s="74">
        <f t="shared" si="136"/>
        <v>0.40312499999999996</v>
      </c>
      <c r="X1024" s="74" t="str">
        <f t="shared" si="137"/>
        <v/>
      </c>
      <c r="Y1024" s="74" t="str">
        <f t="shared" si="138"/>
        <v/>
      </c>
      <c r="Z1024" s="78" t="s">
        <v>2579</v>
      </c>
    </row>
    <row r="1025" spans="1:26" ht="75" x14ac:dyDescent="0.25">
      <c r="A1025" s="71" t="str">
        <f>INDEX('Выгр Торг'!$A:$A,MATCH($B1025,'Выгр Торг'!$B:$B,0))</f>
        <v>Боковые зеркала "АТП" в стиле Гранта (механические,с повторителем) для ВАЗ 2108-21099, 2113-2115</v>
      </c>
      <c r="B1025" s="88">
        <v>257594</v>
      </c>
      <c r="C1025" s="72">
        <f>VLOOKUP($B1025,'Выгр Торг'!$B:$P,C$1,0)</f>
        <v>177310</v>
      </c>
      <c r="D1025" s="71" t="str">
        <f>VLOOKUP($B1025,'Выгр Торг'!$B:$P,D$1,0)</f>
        <v>Боковые зеркала "АТП" в стиле Гранта (механические, повторитель Динамический (МУЛЬТИ PLAZMA)) для ВАЗ 2108-21099, 2113-2115 (В цвет, Рапсодия (серебристо-ярко-синий, 448))</v>
      </c>
      <c r="E1025" s="72" t="str">
        <f>VLOOKUP($B1025,'Выгр Торг'!$B:$P,E$1,0)</f>
        <v>Y</v>
      </c>
      <c r="F1025" s="72" t="str">
        <f>VLOOKUP($B1025,'Выгр Торг'!$B:$P,F$1,0)</f>
        <v>1</v>
      </c>
      <c r="G1025" s="36" t="s">
        <v>609</v>
      </c>
      <c r="H1025" s="28">
        <v>61048</v>
      </c>
      <c r="I1025" s="53">
        <f>INDEX($I:$I,MATCH($H1025,$C:$C,0))</f>
        <v>600</v>
      </c>
      <c r="J1025" s="5" t="s">
        <v>3410</v>
      </c>
      <c r="K1025" s="56">
        <f>INDEX($K:$K,MATCH($H1025,$C:$C,0))+I1025</f>
        <v>3200</v>
      </c>
      <c r="L1025" s="14">
        <f>VLOOKUP(K1025,Наценка!$A$1:$B$8,2,1)</f>
        <v>1.4</v>
      </c>
      <c r="M1025" s="56">
        <f>INDEX($M:$M,MATCH($H1025,$C:$C,0))+I1025*$M$2</f>
        <v>4420</v>
      </c>
      <c r="N1025" s="57">
        <f t="shared" si="139"/>
        <v>4490</v>
      </c>
      <c r="O1025" s="72">
        <f>VLOOKUP($B1025,'Выгр Торг'!$B:$P,O$1,0)</f>
        <v>3200</v>
      </c>
      <c r="P1025" s="72">
        <f>VLOOKUP($B1025,'Выгр Торг'!$B:$P,P$1,0)</f>
        <v>4590</v>
      </c>
      <c r="Q1025" s="42">
        <f t="shared" si="134"/>
        <v>0</v>
      </c>
      <c r="R1025" s="42">
        <f t="shared" si="135"/>
        <v>100</v>
      </c>
      <c r="S1025" s="85">
        <f t="shared" si="133"/>
        <v>4490</v>
      </c>
      <c r="T1025" s="60" t="str">
        <f>IFERROR(VLOOKUP($B1025,'Из ГУГЛа'!$B:$G,4,0)*U1025+V1025,VLOOKUP($B1025,'Из ГУГЛа'!$B:$G,4,0))</f>
        <v/>
      </c>
      <c r="U1025" s="15">
        <v>1</v>
      </c>
      <c r="V1025" s="59"/>
      <c r="W1025" s="74">
        <f t="shared" si="136"/>
        <v>0.40312499999999996</v>
      </c>
      <c r="X1025" s="74" t="str">
        <f t="shared" si="137"/>
        <v/>
      </c>
      <c r="Y1025" s="74" t="str">
        <f t="shared" si="138"/>
        <v/>
      </c>
      <c r="Z1025" s="78" t="s">
        <v>2579</v>
      </c>
    </row>
    <row r="1026" spans="1:26" ht="75" x14ac:dyDescent="0.25">
      <c r="A1026" s="71" t="str">
        <f>INDEX('Выгр Торг'!$A:$A,MATCH($B1026,'Выгр Торг'!$B:$B,0))</f>
        <v>Боковые зеркала "АТП" в стиле Гранта (механические,с повторителем) для ВАЗ 2108-21099, 2113-2115</v>
      </c>
      <c r="B1026" s="88">
        <v>257595</v>
      </c>
      <c r="C1026" s="72">
        <f>VLOOKUP($B1026,'Выгр Торг'!$B:$P,C$1,0)</f>
        <v>177311</v>
      </c>
      <c r="D1026" s="71" t="str">
        <f>VLOOKUP($B1026,'Выгр Торг'!$B:$P,D$1,0)</f>
        <v>Боковые зеркала "АТП" в стиле Гранта (механические, повторитель Динамический (МУЛЬТИ PLAZMA)) для ВАЗ 2108-21099, 2113-2115 (В цвет, Регата (серебристо-темно-синий, 412))</v>
      </c>
      <c r="E1026" s="72" t="str">
        <f>VLOOKUP($B1026,'Выгр Торг'!$B:$P,E$1,0)</f>
        <v>Y</v>
      </c>
      <c r="F1026" s="72" t="str">
        <f>VLOOKUP($B1026,'Выгр Торг'!$B:$P,F$1,0)</f>
        <v>1</v>
      </c>
      <c r="G1026" s="36" t="s">
        <v>609</v>
      </c>
      <c r="H1026" s="28">
        <v>61048</v>
      </c>
      <c r="I1026" s="53">
        <f>INDEX($I:$I,MATCH($H1026,$C:$C,0))</f>
        <v>600</v>
      </c>
      <c r="J1026" s="5" t="s">
        <v>3410</v>
      </c>
      <c r="K1026" s="56">
        <f>INDEX($K:$K,MATCH($H1026,$C:$C,0))+I1026</f>
        <v>3200</v>
      </c>
      <c r="L1026" s="14">
        <f>VLOOKUP(K1026,Наценка!$A$1:$B$8,2,1)</f>
        <v>1.4</v>
      </c>
      <c r="M1026" s="56">
        <f>INDEX($M:$M,MATCH($H1026,$C:$C,0))+I1026*$M$2</f>
        <v>4420</v>
      </c>
      <c r="N1026" s="57">
        <f t="shared" si="139"/>
        <v>4490</v>
      </c>
      <c r="O1026" s="72">
        <f>VLOOKUP($B1026,'Выгр Торг'!$B:$P,O$1,0)</f>
        <v>3200</v>
      </c>
      <c r="P1026" s="72">
        <f>VLOOKUP($B1026,'Выгр Торг'!$B:$P,P$1,0)</f>
        <v>4590</v>
      </c>
      <c r="Q1026" s="42">
        <f t="shared" si="134"/>
        <v>0</v>
      </c>
      <c r="R1026" s="42">
        <f t="shared" si="135"/>
        <v>100</v>
      </c>
      <c r="S1026" s="85">
        <f t="shared" si="133"/>
        <v>4490</v>
      </c>
      <c r="T1026" s="60" t="str">
        <f>IFERROR(VLOOKUP($B1026,'Из ГУГЛа'!$B:$G,4,0)*U1026+V1026,VLOOKUP($B1026,'Из ГУГЛа'!$B:$G,4,0))</f>
        <v/>
      </c>
      <c r="U1026" s="15">
        <v>1</v>
      </c>
      <c r="V1026" s="59"/>
      <c r="W1026" s="74">
        <f t="shared" si="136"/>
        <v>0.40312499999999996</v>
      </c>
      <c r="X1026" s="74" t="str">
        <f t="shared" si="137"/>
        <v/>
      </c>
      <c r="Y1026" s="74" t="str">
        <f t="shared" si="138"/>
        <v/>
      </c>
      <c r="Z1026" s="78" t="s">
        <v>2579</v>
      </c>
    </row>
    <row r="1027" spans="1:26" ht="90" x14ac:dyDescent="0.25">
      <c r="A1027" s="71" t="str">
        <f>INDEX('Выгр Торг'!$A:$A,MATCH($B1027,'Выгр Торг'!$B:$B,0))</f>
        <v>Боковые зеркала "АТП" в стиле Гранта (механические,с повторителем) для ВАЗ 2108-21099, 2113-2115</v>
      </c>
      <c r="B1027" s="88">
        <v>257596</v>
      </c>
      <c r="C1027" s="72">
        <f>VLOOKUP($B1027,'Выгр Торг'!$B:$P,C$1,0)</f>
        <v>177312</v>
      </c>
      <c r="D1027" s="71" t="str">
        <f>VLOOKUP($B1027,'Выгр Торг'!$B:$P,D$1,0)</f>
        <v>Боковые зеркала "АТП" в стиле Гранта (механические, повторитель Динамический (МУЛЬТИ PLAZMA)) для ВАЗ 2108-21099, 2113-2115 (В цвет, Робин гуд (черный с изумрудно-зеленым отливом, 391))</v>
      </c>
      <c r="E1027" s="72" t="str">
        <f>VLOOKUP($B1027,'Выгр Торг'!$B:$P,E$1,0)</f>
        <v>Y</v>
      </c>
      <c r="F1027" s="72" t="str">
        <f>VLOOKUP($B1027,'Выгр Торг'!$B:$P,F$1,0)</f>
        <v>1</v>
      </c>
      <c r="G1027" s="36" t="s">
        <v>609</v>
      </c>
      <c r="H1027" s="28">
        <v>61048</v>
      </c>
      <c r="I1027" s="53">
        <f>INDEX($I:$I,MATCH($H1027,$C:$C,0))</f>
        <v>600</v>
      </c>
      <c r="J1027" s="5" t="s">
        <v>3410</v>
      </c>
      <c r="K1027" s="56">
        <f>INDEX($K:$K,MATCH($H1027,$C:$C,0))+I1027</f>
        <v>3200</v>
      </c>
      <c r="L1027" s="14">
        <f>VLOOKUP(K1027,Наценка!$A$1:$B$8,2,1)</f>
        <v>1.4</v>
      </c>
      <c r="M1027" s="56">
        <f>INDEX($M:$M,MATCH($H1027,$C:$C,0))+I1027*$M$2</f>
        <v>4420</v>
      </c>
      <c r="N1027" s="57">
        <f t="shared" si="139"/>
        <v>4490</v>
      </c>
      <c r="O1027" s="72">
        <f>VLOOKUP($B1027,'Выгр Торг'!$B:$P,O$1,0)</f>
        <v>3200</v>
      </c>
      <c r="P1027" s="72">
        <f>VLOOKUP($B1027,'Выгр Торг'!$B:$P,P$1,0)</f>
        <v>4590</v>
      </c>
      <c r="Q1027" s="42">
        <f t="shared" si="134"/>
        <v>0</v>
      </c>
      <c r="R1027" s="42">
        <f t="shared" si="135"/>
        <v>100</v>
      </c>
      <c r="S1027" s="85">
        <f t="shared" si="133"/>
        <v>4490</v>
      </c>
      <c r="T1027" s="60" t="str">
        <f>IFERROR(VLOOKUP($B1027,'Из ГУГЛа'!$B:$G,4,0)*U1027+V1027,VLOOKUP($B1027,'Из ГУГЛа'!$B:$G,4,0))</f>
        <v/>
      </c>
      <c r="U1027" s="15">
        <v>1</v>
      </c>
      <c r="V1027" s="59"/>
      <c r="W1027" s="74">
        <f t="shared" si="136"/>
        <v>0.40312499999999996</v>
      </c>
      <c r="X1027" s="74" t="str">
        <f t="shared" si="137"/>
        <v/>
      </c>
      <c r="Y1027" s="74" t="str">
        <f t="shared" si="138"/>
        <v/>
      </c>
      <c r="Z1027" s="78" t="s">
        <v>2579</v>
      </c>
    </row>
    <row r="1028" spans="1:26" ht="75" x14ac:dyDescent="0.25">
      <c r="A1028" s="71" t="str">
        <f>INDEX('Выгр Торг'!$A:$A,MATCH($B1028,'Выгр Торг'!$B:$B,0))</f>
        <v>Боковые зеркала "АТП" в стиле Гранта (механические,с повторителем) для ВАЗ 2108-21099, 2113-2115</v>
      </c>
      <c r="B1028" s="88">
        <v>257597</v>
      </c>
      <c r="C1028" s="72">
        <f>VLOOKUP($B1028,'Выгр Торг'!$B:$P,C$1,0)</f>
        <v>177313</v>
      </c>
      <c r="D1028" s="71" t="str">
        <f>VLOOKUP($B1028,'Выгр Торг'!$B:$P,D$1,0)</f>
        <v>Боковые зеркала "АТП" в стиле Гранта (механические, повторитель Динамический (МУЛЬТИ PLAZMA)) для ВАЗ 2108-21099, 2113-2115 (В цвет, Сандал (бежево-красный, 670))</v>
      </c>
      <c r="E1028" s="72" t="str">
        <f>VLOOKUP($B1028,'Выгр Торг'!$B:$P,E$1,0)</f>
        <v>Y</v>
      </c>
      <c r="F1028" s="72" t="str">
        <f>VLOOKUP($B1028,'Выгр Торг'!$B:$P,F$1,0)</f>
        <v>1</v>
      </c>
      <c r="G1028" s="36" t="s">
        <v>609</v>
      </c>
      <c r="H1028" s="28">
        <v>61048</v>
      </c>
      <c r="I1028" s="53">
        <f>INDEX($I:$I,MATCH($H1028,$C:$C,0))</f>
        <v>600</v>
      </c>
      <c r="J1028" s="5" t="s">
        <v>3410</v>
      </c>
      <c r="K1028" s="56">
        <f>INDEX($K:$K,MATCH($H1028,$C:$C,0))+I1028</f>
        <v>3200</v>
      </c>
      <c r="L1028" s="14">
        <f>VLOOKUP(K1028,Наценка!$A$1:$B$8,2,1)</f>
        <v>1.4</v>
      </c>
      <c r="M1028" s="56">
        <f>INDEX($M:$M,MATCH($H1028,$C:$C,0))+I1028*$M$2</f>
        <v>4420</v>
      </c>
      <c r="N1028" s="57">
        <f t="shared" si="139"/>
        <v>4490</v>
      </c>
      <c r="O1028" s="72">
        <f>VLOOKUP($B1028,'Выгр Торг'!$B:$P,O$1,0)</f>
        <v>3200</v>
      </c>
      <c r="P1028" s="72">
        <f>VLOOKUP($B1028,'Выгр Торг'!$B:$P,P$1,0)</f>
        <v>4590</v>
      </c>
      <c r="Q1028" s="42">
        <f t="shared" si="134"/>
        <v>0</v>
      </c>
      <c r="R1028" s="42">
        <f t="shared" si="135"/>
        <v>100</v>
      </c>
      <c r="S1028" s="85">
        <f t="shared" ref="S1028:S1091" si="140">IFERROR(ROUND(N1028*(1-$S$2),),"")</f>
        <v>4490</v>
      </c>
      <c r="T1028" s="60" t="str">
        <f>IFERROR(VLOOKUP($B1028,'Из ГУГЛа'!$B:$G,4,0)*U1028+V1028,VLOOKUP($B1028,'Из ГУГЛа'!$B:$G,4,0))</f>
        <v/>
      </c>
      <c r="U1028" s="15">
        <v>1</v>
      </c>
      <c r="V1028" s="59"/>
      <c r="W1028" s="74">
        <f t="shared" si="136"/>
        <v>0.40312499999999996</v>
      </c>
      <c r="X1028" s="74" t="str">
        <f t="shared" si="137"/>
        <v/>
      </c>
      <c r="Y1028" s="74" t="str">
        <f t="shared" si="138"/>
        <v/>
      </c>
      <c r="Z1028" s="78" t="s">
        <v>2579</v>
      </c>
    </row>
    <row r="1029" spans="1:26" ht="75" x14ac:dyDescent="0.25">
      <c r="A1029" s="71" t="str">
        <f>INDEX('Выгр Торг'!$A:$A,MATCH($B1029,'Выгр Торг'!$B:$B,0))</f>
        <v>Боковые зеркала "АТП" в стиле Гранта (механические,с повторителем) для ВАЗ 2108-21099, 2113-2115</v>
      </c>
      <c r="B1029" s="88">
        <v>257598</v>
      </c>
      <c r="C1029" s="72">
        <f>VLOOKUP($B1029,'Выгр Торг'!$B:$P,C$1,0)</f>
        <v>177314</v>
      </c>
      <c r="D1029" s="71" t="str">
        <f>VLOOKUP($B1029,'Выгр Торг'!$B:$P,D$1,0)</f>
        <v>Боковые зеркала "АТП" в стиле Гранта (механические, повторитель Динамический (МУЛЬТИ PLAZMA)) для ВАЗ 2108-21099, 2113-2115 (В цвет, Серебристая ива (серебристый-зеленовато-серый, 301))</v>
      </c>
      <c r="E1029" s="72" t="str">
        <f>VLOOKUP($B1029,'Выгр Торг'!$B:$P,E$1,0)</f>
        <v>Y</v>
      </c>
      <c r="F1029" s="72" t="str">
        <f>VLOOKUP($B1029,'Выгр Торг'!$B:$P,F$1,0)</f>
        <v>1</v>
      </c>
      <c r="G1029" s="36" t="s">
        <v>609</v>
      </c>
      <c r="H1029" s="28">
        <v>61048</v>
      </c>
      <c r="I1029" s="53">
        <f>INDEX($I:$I,MATCH($H1029,$C:$C,0))</f>
        <v>600</v>
      </c>
      <c r="J1029" s="5" t="s">
        <v>3410</v>
      </c>
      <c r="K1029" s="56">
        <f>INDEX($K:$K,MATCH($H1029,$C:$C,0))+I1029</f>
        <v>3200</v>
      </c>
      <c r="L1029" s="14">
        <f>VLOOKUP(K1029,Наценка!$A$1:$B$8,2,1)</f>
        <v>1.4</v>
      </c>
      <c r="M1029" s="56">
        <f>INDEX($M:$M,MATCH($H1029,$C:$C,0))+I1029*$M$2</f>
        <v>4420</v>
      </c>
      <c r="N1029" s="57">
        <f t="shared" si="139"/>
        <v>4490</v>
      </c>
      <c r="O1029" s="72">
        <f>VLOOKUP($B1029,'Выгр Торг'!$B:$P,O$1,0)</f>
        <v>3200</v>
      </c>
      <c r="P1029" s="72">
        <f>VLOOKUP($B1029,'Выгр Торг'!$B:$P,P$1,0)</f>
        <v>4590</v>
      </c>
      <c r="Q1029" s="42">
        <f t="shared" si="134"/>
        <v>0</v>
      </c>
      <c r="R1029" s="42">
        <f t="shared" si="135"/>
        <v>100</v>
      </c>
      <c r="S1029" s="85">
        <f t="shared" si="140"/>
        <v>4490</v>
      </c>
      <c r="T1029" s="60" t="str">
        <f>IFERROR(VLOOKUP($B1029,'Из ГУГЛа'!$B:$G,4,0)*U1029+V1029,VLOOKUP($B1029,'Из ГУГЛа'!$B:$G,4,0))</f>
        <v/>
      </c>
      <c r="U1029" s="15">
        <v>1</v>
      </c>
      <c r="V1029" s="59"/>
      <c r="W1029" s="74">
        <f t="shared" si="136"/>
        <v>0.40312499999999996</v>
      </c>
      <c r="X1029" s="74" t="str">
        <f t="shared" si="137"/>
        <v/>
      </c>
      <c r="Y1029" s="74" t="str">
        <f t="shared" si="138"/>
        <v/>
      </c>
      <c r="Z1029" s="78" t="s">
        <v>2579</v>
      </c>
    </row>
    <row r="1030" spans="1:26" ht="75" x14ac:dyDescent="0.25">
      <c r="A1030" s="71" t="str">
        <f>INDEX('Выгр Торг'!$A:$A,MATCH($B1030,'Выгр Торг'!$B:$B,0))</f>
        <v>Боковые зеркала "АТП" в стиле Гранта (механические,с повторителем) для ВАЗ 2108-21099, 2113-2115</v>
      </c>
      <c r="B1030" s="88">
        <v>257599</v>
      </c>
      <c r="C1030" s="72">
        <f>VLOOKUP($B1030,'Выгр Торг'!$B:$P,C$1,0)</f>
        <v>177315</v>
      </c>
      <c r="D1030" s="71" t="str">
        <f>VLOOKUP($B1030,'Выгр Торг'!$B:$P,D$1,0)</f>
        <v>Боковые зеркала "АТП" в стиле Гранта (механические, повторитель Динамический (МУЛЬТИ PLAZMA)) для ВАЗ 2108-21099, 2113-2115 (В цвет, Снежная королева (серебристый, 690))</v>
      </c>
      <c r="E1030" s="72" t="str">
        <f>VLOOKUP($B1030,'Выгр Торг'!$B:$P,E$1,0)</f>
        <v>Y</v>
      </c>
      <c r="F1030" s="72" t="str">
        <f>VLOOKUP($B1030,'Выгр Торг'!$B:$P,F$1,0)</f>
        <v>1</v>
      </c>
      <c r="G1030" s="36" t="s">
        <v>609</v>
      </c>
      <c r="H1030" s="28">
        <v>61048</v>
      </c>
      <c r="I1030" s="53">
        <f>INDEX($I:$I,MATCH($H1030,$C:$C,0))</f>
        <v>600</v>
      </c>
      <c r="J1030" s="5" t="s">
        <v>3410</v>
      </c>
      <c r="K1030" s="56">
        <f>INDEX($K:$K,MATCH($H1030,$C:$C,0))+I1030</f>
        <v>3200</v>
      </c>
      <c r="L1030" s="14">
        <f>VLOOKUP(K1030,Наценка!$A$1:$B$8,2,1)</f>
        <v>1.4</v>
      </c>
      <c r="M1030" s="56">
        <f>INDEX($M:$M,MATCH($H1030,$C:$C,0))+I1030*$M$2</f>
        <v>4420</v>
      </c>
      <c r="N1030" s="57">
        <f t="shared" si="139"/>
        <v>4490</v>
      </c>
      <c r="O1030" s="72">
        <f>VLOOKUP($B1030,'Выгр Торг'!$B:$P,O$1,0)</f>
        <v>3200</v>
      </c>
      <c r="P1030" s="72">
        <f>VLOOKUP($B1030,'Выгр Торг'!$B:$P,P$1,0)</f>
        <v>4590</v>
      </c>
      <c r="Q1030" s="42">
        <f t="shared" si="134"/>
        <v>0</v>
      </c>
      <c r="R1030" s="42">
        <f t="shared" si="135"/>
        <v>100</v>
      </c>
      <c r="S1030" s="85">
        <f t="shared" si="140"/>
        <v>4490</v>
      </c>
      <c r="T1030" s="60" t="str">
        <f>IFERROR(VLOOKUP($B1030,'Из ГУГЛа'!$B:$G,4,0)*U1030+V1030,VLOOKUP($B1030,'Из ГУГЛа'!$B:$G,4,0))</f>
        <v/>
      </c>
      <c r="U1030" s="15">
        <v>1</v>
      </c>
      <c r="V1030" s="59"/>
      <c r="W1030" s="74">
        <f t="shared" si="136"/>
        <v>0.40312499999999996</v>
      </c>
      <c r="X1030" s="74" t="str">
        <f t="shared" si="137"/>
        <v/>
      </c>
      <c r="Y1030" s="74" t="str">
        <f t="shared" si="138"/>
        <v/>
      </c>
      <c r="Z1030" s="78" t="s">
        <v>2579</v>
      </c>
    </row>
    <row r="1031" spans="1:26" ht="75" x14ac:dyDescent="0.25">
      <c r="A1031" s="71" t="str">
        <f>INDEX('Выгр Торг'!$A:$A,MATCH($B1031,'Выгр Торг'!$B:$B,0))</f>
        <v>Боковые зеркала "АТП" в стиле Гранта (механические,с повторителем) для ВАЗ 2108-21099, 2113-2115</v>
      </c>
      <c r="B1031" s="88">
        <v>257600</v>
      </c>
      <c r="C1031" s="72">
        <f>VLOOKUP($B1031,'Выгр Торг'!$B:$P,C$1,0)</f>
        <v>177316</v>
      </c>
      <c r="D1031" s="71" t="str">
        <f>VLOOKUP($B1031,'Выгр Торг'!$B:$P,D$1,0)</f>
        <v>Боковые зеркала "АТП" в стиле Гранта (механические, повторитель Динамический (МУЛЬТИ PLAZMA)) для ВАЗ 2108-21099, 2113-2115 (В цвет, Сочи (серебристо-серо-зеленоватый, 360))</v>
      </c>
      <c r="E1031" s="72" t="str">
        <f>VLOOKUP($B1031,'Выгр Торг'!$B:$P,E$1,0)</f>
        <v>Y</v>
      </c>
      <c r="F1031" s="72" t="str">
        <f>VLOOKUP($B1031,'Выгр Торг'!$B:$P,F$1,0)</f>
        <v>1</v>
      </c>
      <c r="G1031" s="36" t="s">
        <v>609</v>
      </c>
      <c r="H1031" s="28">
        <v>61048</v>
      </c>
      <c r="I1031" s="53">
        <f>INDEX($I:$I,MATCH($H1031,$C:$C,0))</f>
        <v>600</v>
      </c>
      <c r="J1031" s="5" t="s">
        <v>3410</v>
      </c>
      <c r="K1031" s="56">
        <f>INDEX($K:$K,MATCH($H1031,$C:$C,0))+I1031</f>
        <v>3200</v>
      </c>
      <c r="L1031" s="14">
        <f>VLOOKUP(K1031,Наценка!$A$1:$B$8,2,1)</f>
        <v>1.4</v>
      </c>
      <c r="M1031" s="56">
        <f>INDEX($M:$M,MATCH($H1031,$C:$C,0))+I1031*$M$2</f>
        <v>4420</v>
      </c>
      <c r="N1031" s="57">
        <f t="shared" si="139"/>
        <v>4490</v>
      </c>
      <c r="O1031" s="72">
        <f>VLOOKUP($B1031,'Выгр Торг'!$B:$P,O$1,0)</f>
        <v>3200</v>
      </c>
      <c r="P1031" s="72">
        <f>VLOOKUP($B1031,'Выгр Торг'!$B:$P,P$1,0)</f>
        <v>4590</v>
      </c>
      <c r="Q1031" s="42">
        <f t="shared" si="134"/>
        <v>0</v>
      </c>
      <c r="R1031" s="42">
        <f t="shared" si="135"/>
        <v>100</v>
      </c>
      <c r="S1031" s="85">
        <f t="shared" si="140"/>
        <v>4490</v>
      </c>
      <c r="T1031" s="60" t="str">
        <f>IFERROR(VLOOKUP($B1031,'Из ГУГЛа'!$B:$G,4,0)*U1031+V1031,VLOOKUP($B1031,'Из ГУГЛа'!$B:$G,4,0))</f>
        <v/>
      </c>
      <c r="U1031" s="15">
        <v>1</v>
      </c>
      <c r="V1031" s="59"/>
      <c r="W1031" s="74">
        <f t="shared" si="136"/>
        <v>0.40312499999999996</v>
      </c>
      <c r="X1031" s="74" t="str">
        <f t="shared" si="137"/>
        <v/>
      </c>
      <c r="Y1031" s="74" t="str">
        <f t="shared" si="138"/>
        <v/>
      </c>
      <c r="Z1031" s="78" t="s">
        <v>2579</v>
      </c>
    </row>
    <row r="1032" spans="1:26" ht="75" x14ac:dyDescent="0.25">
      <c r="A1032" s="71" t="str">
        <f>INDEX('Выгр Торг'!$A:$A,MATCH($B1032,'Выгр Торг'!$B:$B,0))</f>
        <v>Боковые зеркала "АТП" в стиле Гранта (механические,с повторителем) для ВАЗ 2108-21099, 2113-2115</v>
      </c>
      <c r="B1032" s="88">
        <v>257601</v>
      </c>
      <c r="C1032" s="72">
        <f>VLOOKUP($B1032,'Выгр Торг'!$B:$P,C$1,0)</f>
        <v>177317</v>
      </c>
      <c r="D1032" s="71" t="str">
        <f>VLOOKUP($B1032,'Выгр Торг'!$B:$P,D$1,0)</f>
        <v>Боковые зеркала "АТП" в стиле Гранта (механические, повторитель Динамический (МУЛЬТИ PLAZMA)) для ВАЗ 2108-21099, 2113-2115 (В цвет, Талая вода (светло-серый, 206))</v>
      </c>
      <c r="E1032" s="72" t="str">
        <f>VLOOKUP($B1032,'Выгр Торг'!$B:$P,E$1,0)</f>
        <v>Y</v>
      </c>
      <c r="F1032" s="72" t="str">
        <f>VLOOKUP($B1032,'Выгр Торг'!$B:$P,F$1,0)</f>
        <v>1</v>
      </c>
      <c r="G1032" s="36" t="s">
        <v>609</v>
      </c>
      <c r="H1032" s="28">
        <v>61048</v>
      </c>
      <c r="I1032" s="53">
        <f>INDEX($I:$I,MATCH($H1032,$C:$C,0))</f>
        <v>600</v>
      </c>
      <c r="J1032" s="5" t="s">
        <v>3410</v>
      </c>
      <c r="K1032" s="56">
        <f>INDEX($K:$K,MATCH($H1032,$C:$C,0))+I1032</f>
        <v>3200</v>
      </c>
      <c r="L1032" s="14">
        <f>VLOOKUP(K1032,Наценка!$A$1:$B$8,2,1)</f>
        <v>1.4</v>
      </c>
      <c r="M1032" s="56">
        <f>INDEX($M:$M,MATCH($H1032,$C:$C,0))+I1032*$M$2</f>
        <v>4420</v>
      </c>
      <c r="N1032" s="57">
        <f t="shared" si="139"/>
        <v>4490</v>
      </c>
      <c r="O1032" s="72">
        <f>VLOOKUP($B1032,'Выгр Торг'!$B:$P,O$1,0)</f>
        <v>3200</v>
      </c>
      <c r="P1032" s="72">
        <f>VLOOKUP($B1032,'Выгр Торг'!$B:$P,P$1,0)</f>
        <v>4590</v>
      </c>
      <c r="Q1032" s="42">
        <f t="shared" si="134"/>
        <v>0</v>
      </c>
      <c r="R1032" s="42">
        <f t="shared" si="135"/>
        <v>100</v>
      </c>
      <c r="S1032" s="85">
        <f t="shared" si="140"/>
        <v>4490</v>
      </c>
      <c r="T1032" s="60" t="str">
        <f>IFERROR(VLOOKUP($B1032,'Из ГУГЛа'!$B:$G,4,0)*U1032+V1032,VLOOKUP($B1032,'Из ГУГЛа'!$B:$G,4,0))</f>
        <v/>
      </c>
      <c r="U1032" s="15">
        <v>1</v>
      </c>
      <c r="V1032" s="59"/>
      <c r="W1032" s="74">
        <f t="shared" si="136"/>
        <v>0.40312499999999996</v>
      </c>
      <c r="X1032" s="74" t="str">
        <f t="shared" si="137"/>
        <v/>
      </c>
      <c r="Y1032" s="74" t="str">
        <f t="shared" si="138"/>
        <v/>
      </c>
      <c r="Z1032" s="78" t="s">
        <v>2579</v>
      </c>
    </row>
    <row r="1033" spans="1:26" ht="75" x14ac:dyDescent="0.25">
      <c r="A1033" s="71" t="str">
        <f>INDEX('Выгр Торг'!$A:$A,MATCH($B1033,'Выгр Торг'!$B:$B,0))</f>
        <v>Боковые зеркала "АТП" в стиле Гранта (механические,с повторителем) для ВАЗ 2108-21099, 2113-2115</v>
      </c>
      <c r="B1033" s="88">
        <v>257602</v>
      </c>
      <c r="C1033" s="72">
        <f>VLOOKUP($B1033,'Выгр Торг'!$B:$P,C$1,0)</f>
        <v>177318</v>
      </c>
      <c r="D1033" s="71" t="str">
        <f>VLOOKUP($B1033,'Выгр Торг'!$B:$P,D$1,0)</f>
        <v>Боковые зеркала "АТП" в стиле Гранта (механические, повторитель Динамический (МУЛЬТИ PLAZMA)) для ВАЗ 2108-21099, 2113-2115 (В цвет, Торнадо (красный, 170))</v>
      </c>
      <c r="E1033" s="72" t="str">
        <f>VLOOKUP($B1033,'Выгр Торг'!$B:$P,E$1,0)</f>
        <v>Y</v>
      </c>
      <c r="F1033" s="72" t="str">
        <f>VLOOKUP($B1033,'Выгр Торг'!$B:$P,F$1,0)</f>
        <v>1</v>
      </c>
      <c r="G1033" s="36" t="s">
        <v>609</v>
      </c>
      <c r="H1033" s="28">
        <v>61048</v>
      </c>
      <c r="I1033" s="53">
        <f>INDEX($I:$I,MATCH($H1033,$C:$C,0))</f>
        <v>600</v>
      </c>
      <c r="J1033" s="5" t="s">
        <v>3410</v>
      </c>
      <c r="K1033" s="56">
        <f>INDEX($K:$K,MATCH($H1033,$C:$C,0))+I1033</f>
        <v>3200</v>
      </c>
      <c r="L1033" s="14">
        <f>VLOOKUP(K1033,Наценка!$A$1:$B$8,2,1)</f>
        <v>1.4</v>
      </c>
      <c r="M1033" s="56">
        <f>INDEX($M:$M,MATCH($H1033,$C:$C,0))+I1033*$M$2</f>
        <v>4420</v>
      </c>
      <c r="N1033" s="57">
        <f t="shared" si="139"/>
        <v>4490</v>
      </c>
      <c r="O1033" s="72">
        <f>VLOOKUP($B1033,'Выгр Торг'!$B:$P,O$1,0)</f>
        <v>3200</v>
      </c>
      <c r="P1033" s="72">
        <f>VLOOKUP($B1033,'Выгр Торг'!$B:$P,P$1,0)</f>
        <v>4590</v>
      </c>
      <c r="Q1033" s="42">
        <f t="shared" si="134"/>
        <v>0</v>
      </c>
      <c r="R1033" s="42">
        <f t="shared" si="135"/>
        <v>100</v>
      </c>
      <c r="S1033" s="85">
        <f t="shared" si="140"/>
        <v>4490</v>
      </c>
      <c r="T1033" s="60" t="str">
        <f>IFERROR(VLOOKUP($B1033,'Из ГУГЛа'!$B:$G,4,0)*U1033+V1033,VLOOKUP($B1033,'Из ГУГЛа'!$B:$G,4,0))</f>
        <v/>
      </c>
      <c r="U1033" s="15">
        <v>1</v>
      </c>
      <c r="V1033" s="59"/>
      <c r="W1033" s="74">
        <f t="shared" si="136"/>
        <v>0.40312499999999996</v>
      </c>
      <c r="X1033" s="74" t="str">
        <f t="shared" si="137"/>
        <v/>
      </c>
      <c r="Y1033" s="74" t="str">
        <f t="shared" si="138"/>
        <v/>
      </c>
      <c r="Z1033" s="78" t="s">
        <v>2579</v>
      </c>
    </row>
    <row r="1034" spans="1:26" ht="75" x14ac:dyDescent="0.25">
      <c r="A1034" s="71" t="str">
        <f>INDEX('Выгр Торг'!$A:$A,MATCH($B1034,'Выгр Торг'!$B:$B,0))</f>
        <v>Боковые зеркала "АТП" в стиле Гранта (механические,с повторителем) для ВАЗ 2108-21099, 2113-2115</v>
      </c>
      <c r="B1034" s="88">
        <v>257603</v>
      </c>
      <c r="C1034" s="72">
        <f>VLOOKUP($B1034,'Выгр Торг'!$B:$P,C$1,0)</f>
        <v>177319</v>
      </c>
      <c r="D1034" s="71" t="str">
        <f>VLOOKUP($B1034,'Выгр Торг'!$B:$P,D$1,0)</f>
        <v>Боковые зеркала "АТП" в стиле Гранта (механические, повторитель Динамический (МУЛЬТИ PLAZMA)) для ВАЗ 2108-21099, 2113-2115 (В цвет, Триумф (серебристо-красный, 100))</v>
      </c>
      <c r="E1034" s="72" t="str">
        <f>VLOOKUP($B1034,'Выгр Торг'!$B:$P,E$1,0)</f>
        <v>Y</v>
      </c>
      <c r="F1034" s="72" t="str">
        <f>VLOOKUP($B1034,'Выгр Торг'!$B:$P,F$1,0)</f>
        <v>1</v>
      </c>
      <c r="G1034" s="36" t="s">
        <v>609</v>
      </c>
      <c r="H1034" s="28">
        <v>61048</v>
      </c>
      <c r="I1034" s="53">
        <f>INDEX($I:$I,MATCH($H1034,$C:$C,0))</f>
        <v>600</v>
      </c>
      <c r="J1034" s="5" t="s">
        <v>3410</v>
      </c>
      <c r="K1034" s="56">
        <f>INDEX($K:$K,MATCH($H1034,$C:$C,0))+I1034</f>
        <v>3200</v>
      </c>
      <c r="L1034" s="14">
        <f>VLOOKUP(K1034,Наценка!$A$1:$B$8,2,1)</f>
        <v>1.4</v>
      </c>
      <c r="M1034" s="56">
        <f>INDEX($M:$M,MATCH($H1034,$C:$C,0))+I1034*$M$2</f>
        <v>4420</v>
      </c>
      <c r="N1034" s="57">
        <f t="shared" si="139"/>
        <v>4490</v>
      </c>
      <c r="O1034" s="72">
        <f>VLOOKUP($B1034,'Выгр Торг'!$B:$P,O$1,0)</f>
        <v>3200</v>
      </c>
      <c r="P1034" s="72">
        <f>VLOOKUP($B1034,'Выгр Торг'!$B:$P,P$1,0)</f>
        <v>4590</v>
      </c>
      <c r="Q1034" s="42">
        <f t="shared" si="134"/>
        <v>0</v>
      </c>
      <c r="R1034" s="42">
        <f t="shared" si="135"/>
        <v>100</v>
      </c>
      <c r="S1034" s="85">
        <f t="shared" si="140"/>
        <v>4490</v>
      </c>
      <c r="T1034" s="60" t="str">
        <f>IFERROR(VLOOKUP($B1034,'Из ГУГЛа'!$B:$G,4,0)*U1034+V1034,VLOOKUP($B1034,'Из ГУГЛа'!$B:$G,4,0))</f>
        <v/>
      </c>
      <c r="U1034" s="15">
        <v>1</v>
      </c>
      <c r="V1034" s="59"/>
      <c r="W1034" s="74">
        <f t="shared" si="136"/>
        <v>0.40312499999999996</v>
      </c>
      <c r="X1034" s="74" t="str">
        <f t="shared" si="137"/>
        <v/>
      </c>
      <c r="Y1034" s="74" t="str">
        <f t="shared" si="138"/>
        <v/>
      </c>
      <c r="Z1034" s="78" t="s">
        <v>2579</v>
      </c>
    </row>
    <row r="1035" spans="1:26" ht="75" x14ac:dyDescent="0.25">
      <c r="A1035" s="71" t="str">
        <f>INDEX('Выгр Торг'!$A:$A,MATCH($B1035,'Выгр Торг'!$B:$B,0))</f>
        <v>Боковые зеркала "АТП" в стиле Гранта (механические,с повторителем) для ВАЗ 2108-21099, 2113-2115</v>
      </c>
      <c r="B1035" s="88">
        <v>257604</v>
      </c>
      <c r="C1035" s="72">
        <f>VLOOKUP($B1035,'Выгр Торг'!$B:$P,C$1,0)</f>
        <v>177320</v>
      </c>
      <c r="D1035" s="71" t="str">
        <f>VLOOKUP($B1035,'Выгр Торг'!$B:$P,D$1,0)</f>
        <v>Боковые зеркала "АТП" в стиле Гранта (механические, повторитель Динамический (МУЛЬТИ PLAZMA)) для ВАЗ 2108-21099, 2113-2115 (В цвет, Франкония (темно-вишнево-малиновый, 105))</v>
      </c>
      <c r="E1035" s="72" t="str">
        <f>VLOOKUP($B1035,'Выгр Торг'!$B:$P,E$1,0)</f>
        <v>Y</v>
      </c>
      <c r="F1035" s="72" t="str">
        <f>VLOOKUP($B1035,'Выгр Торг'!$B:$P,F$1,0)</f>
        <v>1</v>
      </c>
      <c r="G1035" s="36" t="s">
        <v>609</v>
      </c>
      <c r="H1035" s="28">
        <v>61048</v>
      </c>
      <c r="I1035" s="53">
        <f>INDEX($I:$I,MATCH($H1035,$C:$C,0))</f>
        <v>600</v>
      </c>
      <c r="J1035" s="5" t="s">
        <v>3410</v>
      </c>
      <c r="K1035" s="56">
        <f>INDEX($K:$K,MATCH($H1035,$C:$C,0))+I1035</f>
        <v>3200</v>
      </c>
      <c r="L1035" s="14">
        <f>VLOOKUP(K1035,Наценка!$A$1:$B$8,2,1)</f>
        <v>1.4</v>
      </c>
      <c r="M1035" s="56">
        <f>INDEX($M:$M,MATCH($H1035,$C:$C,0))+I1035*$M$2</f>
        <v>4420</v>
      </c>
      <c r="N1035" s="57">
        <f t="shared" si="139"/>
        <v>4490</v>
      </c>
      <c r="O1035" s="72">
        <f>VLOOKUP($B1035,'Выгр Торг'!$B:$P,O$1,0)</f>
        <v>3200</v>
      </c>
      <c r="P1035" s="72">
        <f>VLOOKUP($B1035,'Выгр Торг'!$B:$P,P$1,0)</f>
        <v>4590</v>
      </c>
      <c r="Q1035" s="42">
        <f t="shared" si="134"/>
        <v>0</v>
      </c>
      <c r="R1035" s="42">
        <f t="shared" si="135"/>
        <v>100</v>
      </c>
      <c r="S1035" s="85">
        <f t="shared" si="140"/>
        <v>4490</v>
      </c>
      <c r="T1035" s="60" t="str">
        <f>IFERROR(VLOOKUP($B1035,'Из ГУГЛа'!$B:$G,4,0)*U1035+V1035,VLOOKUP($B1035,'Из ГУГЛа'!$B:$G,4,0))</f>
        <v/>
      </c>
      <c r="U1035" s="15">
        <v>1</v>
      </c>
      <c r="V1035" s="59"/>
      <c r="W1035" s="74">
        <f t="shared" si="136"/>
        <v>0.40312499999999996</v>
      </c>
      <c r="X1035" s="74" t="str">
        <f t="shared" si="137"/>
        <v/>
      </c>
      <c r="Y1035" s="74" t="str">
        <f t="shared" si="138"/>
        <v/>
      </c>
      <c r="Z1035" s="78" t="s">
        <v>2579</v>
      </c>
    </row>
    <row r="1036" spans="1:26" ht="75" x14ac:dyDescent="0.25">
      <c r="A1036" s="71" t="str">
        <f>INDEX('Выгр Торг'!$A:$A,MATCH($B1036,'Выгр Торг'!$B:$B,0))</f>
        <v>Боковые зеркала "АТП" в стиле Гранта (механические,с повторителем) для ВАЗ 2108-21099, 2113-2115</v>
      </c>
      <c r="B1036" s="88">
        <v>257605</v>
      </c>
      <c r="C1036" s="72">
        <f>VLOOKUP($B1036,'Выгр Торг'!$B:$P,C$1,0)</f>
        <v>177321</v>
      </c>
      <c r="D1036" s="71" t="str">
        <f>VLOOKUP($B1036,'Выгр Торг'!$B:$P,D$1,0)</f>
        <v>Боковые зеркала "АТП" в стиле Гранта (механические, повторитель Динамический (МУЛЬТИ PLAZMA)) для ВАЗ 2108-21099, 2113-2115 (В цвет, Цунами (темно-зеленый, 363))</v>
      </c>
      <c r="E1036" s="72" t="str">
        <f>VLOOKUP($B1036,'Выгр Торг'!$B:$P,E$1,0)</f>
        <v>Y</v>
      </c>
      <c r="F1036" s="72" t="str">
        <f>VLOOKUP($B1036,'Выгр Торг'!$B:$P,F$1,0)</f>
        <v>1</v>
      </c>
      <c r="G1036" s="36" t="s">
        <v>609</v>
      </c>
      <c r="H1036" s="28">
        <v>61048</v>
      </c>
      <c r="I1036" s="53">
        <f>INDEX($I:$I,MATCH($H1036,$C:$C,0))</f>
        <v>600</v>
      </c>
      <c r="J1036" s="5" t="s">
        <v>3410</v>
      </c>
      <c r="K1036" s="56">
        <f>INDEX($K:$K,MATCH($H1036,$C:$C,0))+I1036</f>
        <v>3200</v>
      </c>
      <c r="L1036" s="14">
        <f>VLOOKUP(K1036,Наценка!$A$1:$B$8,2,1)</f>
        <v>1.4</v>
      </c>
      <c r="M1036" s="56">
        <f>INDEX($M:$M,MATCH($H1036,$C:$C,0))+I1036*$M$2</f>
        <v>4420</v>
      </c>
      <c r="N1036" s="57">
        <f t="shared" si="139"/>
        <v>4490</v>
      </c>
      <c r="O1036" s="72">
        <f>VLOOKUP($B1036,'Выгр Торг'!$B:$P,O$1,0)</f>
        <v>3200</v>
      </c>
      <c r="P1036" s="72">
        <f>VLOOKUP($B1036,'Выгр Торг'!$B:$P,P$1,0)</f>
        <v>4590</v>
      </c>
      <c r="Q1036" s="42">
        <f t="shared" si="134"/>
        <v>0</v>
      </c>
      <c r="R1036" s="42">
        <f t="shared" si="135"/>
        <v>100</v>
      </c>
      <c r="S1036" s="85">
        <f t="shared" si="140"/>
        <v>4490</v>
      </c>
      <c r="T1036" s="60" t="str">
        <f>IFERROR(VLOOKUP($B1036,'Из ГУГЛа'!$B:$G,4,0)*U1036+V1036,VLOOKUP($B1036,'Из ГУГЛа'!$B:$G,4,0))</f>
        <v/>
      </c>
      <c r="U1036" s="15">
        <v>1</v>
      </c>
      <c r="V1036" s="59"/>
      <c r="W1036" s="74">
        <f t="shared" si="136"/>
        <v>0.40312499999999996</v>
      </c>
      <c r="X1036" s="74" t="str">
        <f t="shared" si="137"/>
        <v/>
      </c>
      <c r="Y1036" s="74" t="str">
        <f t="shared" si="138"/>
        <v/>
      </c>
      <c r="Z1036" s="78" t="s">
        <v>2579</v>
      </c>
    </row>
    <row r="1037" spans="1:26" ht="75" x14ac:dyDescent="0.25">
      <c r="A1037" s="71" t="str">
        <f>INDEX('Выгр Торг'!$A:$A,MATCH($B1037,'Выгр Торг'!$B:$B,0))</f>
        <v>Боковые зеркала "АТП" в стиле Гранта (механические,с повторителем) для ВАЗ 2108-21099, 2113-2115</v>
      </c>
      <c r="B1037" s="88">
        <v>257606</v>
      </c>
      <c r="C1037" s="72">
        <f>VLOOKUP($B1037,'Выгр Торг'!$B:$P,C$1,0)</f>
        <v>177322</v>
      </c>
      <c r="D1037" s="71" t="str">
        <f>VLOOKUP($B1037,'Выгр Торг'!$B:$P,D$1,0)</f>
        <v>Боковые зеркала "АТП" в стиле Гранта (механические, повторитель Динамический (МУЛЬТИ PLAZMA)) для ВАЗ 2108-21099, 2113-2115 (В цвет, Черный жемчуг (серебристо-коричневый, 513))</v>
      </c>
      <c r="E1037" s="72" t="str">
        <f>VLOOKUP($B1037,'Выгр Торг'!$B:$P,E$1,0)</f>
        <v>Y</v>
      </c>
      <c r="F1037" s="72" t="str">
        <f>VLOOKUP($B1037,'Выгр Торг'!$B:$P,F$1,0)</f>
        <v>1</v>
      </c>
      <c r="G1037" s="36" t="s">
        <v>609</v>
      </c>
      <c r="H1037" s="28">
        <v>61048</v>
      </c>
      <c r="I1037" s="53">
        <f>INDEX($I:$I,MATCH($H1037,$C:$C,0))</f>
        <v>600</v>
      </c>
      <c r="J1037" s="5" t="s">
        <v>3410</v>
      </c>
      <c r="K1037" s="56">
        <f>INDEX($K:$K,MATCH($H1037,$C:$C,0))+I1037</f>
        <v>3200</v>
      </c>
      <c r="L1037" s="14">
        <f>VLOOKUP(K1037,Наценка!$A$1:$B$8,2,1)</f>
        <v>1.4</v>
      </c>
      <c r="M1037" s="56">
        <f>INDEX($M:$M,MATCH($H1037,$C:$C,0))+I1037*$M$2</f>
        <v>4420</v>
      </c>
      <c r="N1037" s="57">
        <f t="shared" si="139"/>
        <v>4490</v>
      </c>
      <c r="O1037" s="72">
        <f>VLOOKUP($B1037,'Выгр Торг'!$B:$P,O$1,0)</f>
        <v>3200</v>
      </c>
      <c r="P1037" s="72">
        <f>VLOOKUP($B1037,'Выгр Торг'!$B:$P,P$1,0)</f>
        <v>4590</v>
      </c>
      <c r="Q1037" s="42">
        <f t="shared" si="134"/>
        <v>0</v>
      </c>
      <c r="R1037" s="42">
        <f t="shared" si="135"/>
        <v>100</v>
      </c>
      <c r="S1037" s="85">
        <f t="shared" si="140"/>
        <v>4490</v>
      </c>
      <c r="T1037" s="60" t="str">
        <f>IFERROR(VLOOKUP($B1037,'Из ГУГЛа'!$B:$G,4,0)*U1037+V1037,VLOOKUP($B1037,'Из ГУГЛа'!$B:$G,4,0))</f>
        <v/>
      </c>
      <c r="U1037" s="15">
        <v>1</v>
      </c>
      <c r="V1037" s="59"/>
      <c r="W1037" s="74">
        <f t="shared" si="136"/>
        <v>0.40312499999999996</v>
      </c>
      <c r="X1037" s="74" t="str">
        <f t="shared" si="137"/>
        <v/>
      </c>
      <c r="Y1037" s="74" t="str">
        <f t="shared" si="138"/>
        <v/>
      </c>
      <c r="Z1037" s="78" t="s">
        <v>2579</v>
      </c>
    </row>
    <row r="1038" spans="1:26" ht="75" x14ac:dyDescent="0.25">
      <c r="A1038" s="71" t="str">
        <f>INDEX('Выгр Торг'!$A:$A,MATCH($B1038,'Выгр Торг'!$B:$B,0))</f>
        <v>Боковые зеркала "АТП" в стиле Гранта (механические,с повторителем) для ВАЗ 2108-21099, 2113-2115</v>
      </c>
      <c r="B1038" s="88">
        <v>257607</v>
      </c>
      <c r="C1038" s="72">
        <f>VLOOKUP($B1038,'Выгр Торг'!$B:$P,C$1,0)</f>
        <v>177323</v>
      </c>
      <c r="D1038" s="71" t="str">
        <f>VLOOKUP($B1038,'Выгр Торг'!$B:$P,D$1,0)</f>
        <v>Боковые зеркала "АТП" в стиле Гранта (механические, повторитель Динамический (МУЛЬТИ PLAZMA)) для ВАЗ 2108-21099, 2113-2115 (В цвет, Южный крест (серо-бежевый, 290))</v>
      </c>
      <c r="E1038" s="72" t="str">
        <f>VLOOKUP($B1038,'Выгр Торг'!$B:$P,E$1,0)</f>
        <v>Y</v>
      </c>
      <c r="F1038" s="72" t="str">
        <f>VLOOKUP($B1038,'Выгр Торг'!$B:$P,F$1,0)</f>
        <v>1</v>
      </c>
      <c r="G1038" s="36" t="s">
        <v>609</v>
      </c>
      <c r="H1038" s="28">
        <v>61048</v>
      </c>
      <c r="I1038" s="53">
        <f>INDEX($I:$I,MATCH($H1038,$C:$C,0))</f>
        <v>600</v>
      </c>
      <c r="J1038" s="5" t="s">
        <v>3410</v>
      </c>
      <c r="K1038" s="56">
        <f>INDEX($K:$K,MATCH($H1038,$C:$C,0))+I1038</f>
        <v>3200</v>
      </c>
      <c r="L1038" s="14">
        <f>VLOOKUP(K1038,Наценка!$A$1:$B$8,2,1)</f>
        <v>1.4</v>
      </c>
      <c r="M1038" s="56">
        <f>INDEX($M:$M,MATCH($H1038,$C:$C,0))+I1038*$M$2</f>
        <v>4420</v>
      </c>
      <c r="N1038" s="57">
        <f t="shared" si="139"/>
        <v>4490</v>
      </c>
      <c r="O1038" s="72">
        <f>VLOOKUP($B1038,'Выгр Торг'!$B:$P,O$1,0)</f>
        <v>3200</v>
      </c>
      <c r="P1038" s="72">
        <f>VLOOKUP($B1038,'Выгр Торг'!$B:$P,P$1,0)</f>
        <v>4590</v>
      </c>
      <c r="Q1038" s="42">
        <f t="shared" si="134"/>
        <v>0</v>
      </c>
      <c r="R1038" s="42">
        <f t="shared" si="135"/>
        <v>100</v>
      </c>
      <c r="S1038" s="85">
        <f t="shared" si="140"/>
        <v>4490</v>
      </c>
      <c r="T1038" s="60" t="str">
        <f>IFERROR(VLOOKUP($B1038,'Из ГУГЛа'!$B:$G,4,0)*U1038+V1038,VLOOKUP($B1038,'Из ГУГЛа'!$B:$G,4,0))</f>
        <v/>
      </c>
      <c r="U1038" s="15">
        <v>1</v>
      </c>
      <c r="V1038" s="59"/>
      <c r="W1038" s="74">
        <f t="shared" si="136"/>
        <v>0.40312499999999996</v>
      </c>
      <c r="X1038" s="74" t="str">
        <f t="shared" si="137"/>
        <v/>
      </c>
      <c r="Y1038" s="74" t="str">
        <f t="shared" si="138"/>
        <v/>
      </c>
      <c r="Z1038" s="78" t="s">
        <v>2579</v>
      </c>
    </row>
    <row r="1039" spans="1:26" ht="75" x14ac:dyDescent="0.25">
      <c r="A1039" s="71" t="str">
        <f>INDEX('Выгр Торг'!$A:$A,MATCH($B1039,'Выгр Торг'!$B:$B,0))</f>
        <v>Боковые зеркала "АТП" в стиле Гранта (механические,с повторителем) для ВАЗ 2108-21099, 2113-2115</v>
      </c>
      <c r="B1039" s="88">
        <v>257608</v>
      </c>
      <c r="C1039" s="72">
        <f>VLOOKUP($B1039,'Выгр Торг'!$B:$P,C$1,0)</f>
        <v>200111</v>
      </c>
      <c r="D1039" s="71" t="str">
        <f>VLOOKUP($B1039,'Выгр Торг'!$B:$P,D$1,0)</f>
        <v>Боковые зеркала "АТП" в стиле Гранта (механические, повторитель Динамический (МУЛЬТИ PLAZMA)) для ВАЗ 2108-21099, 2113-2115 (Цвет 419)</v>
      </c>
      <c r="E1039" s="72" t="str">
        <f>VLOOKUP($B1039,'Выгр Торг'!$B:$P,E$1,0)</f>
        <v>Y</v>
      </c>
      <c r="F1039" s="72" t="str">
        <f>VLOOKUP($B1039,'Выгр Торг'!$B:$P,F$1,0)</f>
        <v>1</v>
      </c>
      <c r="G1039" s="36" t="s">
        <v>609</v>
      </c>
      <c r="H1039" s="28">
        <v>61048</v>
      </c>
      <c r="I1039" s="53">
        <f>INDEX($I:$I,MATCH($H1039,$C:$C,0))</f>
        <v>600</v>
      </c>
      <c r="J1039" s="5" t="s">
        <v>3410</v>
      </c>
      <c r="K1039" s="56">
        <f>INDEX($K:$K,MATCH($H1039,$C:$C,0))+I1039</f>
        <v>3200</v>
      </c>
      <c r="L1039" s="14">
        <f>VLOOKUP(K1039,Наценка!$A$1:$B$8,2,1)</f>
        <v>1.4</v>
      </c>
      <c r="M1039" s="56">
        <f>INDEX($M:$M,MATCH($H1039,$C:$C,0))+I1039*$M$2</f>
        <v>4420</v>
      </c>
      <c r="N1039" s="57">
        <f t="shared" si="139"/>
        <v>4490</v>
      </c>
      <c r="O1039" s="72">
        <f>VLOOKUP($B1039,'Выгр Торг'!$B:$P,O$1,0)</f>
        <v>3200</v>
      </c>
      <c r="P1039" s="72">
        <f>VLOOKUP($B1039,'Выгр Торг'!$B:$P,P$1,0)</f>
        <v>4590</v>
      </c>
      <c r="Q1039" s="42">
        <f t="shared" si="134"/>
        <v>0</v>
      </c>
      <c r="R1039" s="42">
        <f t="shared" si="135"/>
        <v>100</v>
      </c>
      <c r="S1039" s="85">
        <f t="shared" si="140"/>
        <v>4490</v>
      </c>
      <c r="T1039" s="60" t="str">
        <f>IFERROR(VLOOKUP($B1039,'Из ГУГЛа'!$B:$G,4,0)*U1039+V1039,VLOOKUP($B1039,'Из ГУГЛа'!$B:$G,4,0))</f>
        <v/>
      </c>
      <c r="U1039" s="15">
        <v>1</v>
      </c>
      <c r="V1039" s="59"/>
      <c r="W1039" s="74">
        <f t="shared" si="136"/>
        <v>0.40312499999999996</v>
      </c>
      <c r="X1039" s="74" t="str">
        <f t="shared" si="137"/>
        <v/>
      </c>
      <c r="Y1039" s="74" t="str">
        <f t="shared" si="138"/>
        <v/>
      </c>
      <c r="Z1039" s="78" t="s">
        <v>2579</v>
      </c>
    </row>
    <row r="1040" spans="1:26" ht="75" x14ac:dyDescent="0.25">
      <c r="A1040" s="71" t="str">
        <f>INDEX('Выгр Торг'!$A:$A,MATCH($B1040,'Выгр Торг'!$B:$B,0))</f>
        <v>Боковые зеркала "АТП" в стиле Гранта (механические,с повторителем) для ВАЗ 2108-21099, 2113-2115</v>
      </c>
      <c r="B1040" s="88">
        <v>138060</v>
      </c>
      <c r="C1040" s="72">
        <f>VLOOKUP($B1040,'Выгр Торг'!$B:$P,C$1,0)</f>
        <v>61046</v>
      </c>
      <c r="D1040" s="71" t="str">
        <f>VLOOKUP($B1040,'Выгр Торг'!$B:$P,D$1,0)</f>
        <v>Боковые зеркала "АТП" в стиле Гранта (механические, повторителm Lexus) для ВАЗ 2108-21099, 2113-2115 (Без окрашивания)</v>
      </c>
      <c r="E1040" s="72" t="str">
        <f>VLOOKUP($B1040,'Выгр Торг'!$B:$P,E$1,0)</f>
        <v>Y</v>
      </c>
      <c r="F1040" s="72" t="str">
        <f>VLOOKUP($B1040,'Выгр Торг'!$B:$P,F$1,0)</f>
        <v>1</v>
      </c>
      <c r="G1040" s="36" t="s">
        <v>613</v>
      </c>
      <c r="H1040" s="28">
        <v>61046</v>
      </c>
      <c r="I1040" s="52">
        <v>600</v>
      </c>
      <c r="J1040" s="5" t="s">
        <v>3410</v>
      </c>
      <c r="K1040" s="73">
        <f>O1040</f>
        <v>2800</v>
      </c>
      <c r="L1040" s="14">
        <f>VLOOKUP(K1040,Наценка!$A$1:$B$8,2,1)</f>
        <v>1.4</v>
      </c>
      <c r="M1040" s="83">
        <f>K1040*L1040</f>
        <v>3919.9999999999995</v>
      </c>
      <c r="N1040" s="57">
        <f>IF(M1040&lt;=1000,(ROUNDUP(M1040,-1)-1),(ROUNDUP(M1040,-2)-10))</f>
        <v>3990</v>
      </c>
      <c r="O1040" s="72">
        <f>VLOOKUP($B1040,'Выгр Торг'!$B:$P,O$1,0)</f>
        <v>2800</v>
      </c>
      <c r="P1040" s="72">
        <f>VLOOKUP($B1040,'Выгр Торг'!$B:$P,P$1,0)</f>
        <v>4090</v>
      </c>
      <c r="Q1040" s="42">
        <f t="shared" si="134"/>
        <v>0</v>
      </c>
      <c r="R1040" s="42">
        <f t="shared" si="135"/>
        <v>100</v>
      </c>
      <c r="S1040" s="85">
        <f t="shared" si="140"/>
        <v>3990</v>
      </c>
      <c r="T1040" s="60" t="str">
        <f>IFERROR(VLOOKUP($B1040,'Из ГУГЛа'!$B:$G,4,0)*U1040+V1040,VLOOKUP($B1040,'Из ГУГЛа'!$B:$G,4,0))</f>
        <v/>
      </c>
      <c r="U1040" s="15">
        <v>1</v>
      </c>
      <c r="V1040" s="59"/>
      <c r="W1040" s="74">
        <f t="shared" si="136"/>
        <v>0.42500000000000004</v>
      </c>
      <c r="X1040" s="74" t="str">
        <f t="shared" si="137"/>
        <v/>
      </c>
      <c r="Y1040" s="74" t="str">
        <f t="shared" si="138"/>
        <v/>
      </c>
      <c r="Z1040" s="78" t="s">
        <v>2579</v>
      </c>
    </row>
    <row r="1041" spans="1:26" ht="75" x14ac:dyDescent="0.25">
      <c r="A1041" s="71" t="str">
        <f>INDEX('Выгр Торг'!$A:$A,MATCH($B1041,'Выгр Торг'!$B:$B,0))</f>
        <v>Боковые зеркала "АТП" в стиле Гранта (механические,с повторителем) для ВАЗ 2108-21099, 2113-2115</v>
      </c>
      <c r="B1041" s="88">
        <v>257501</v>
      </c>
      <c r="C1041" s="72">
        <f>VLOOKUP($B1041,'Выгр Торг'!$B:$P,C$1,0)</f>
        <v>61050</v>
      </c>
      <c r="D1041" s="71" t="str">
        <f>VLOOKUP($B1041,'Выгр Торг'!$B:$P,D$1,0)</f>
        <v>Боковые зеркала "АТП" в стиле Гранта (механические, повторитель Lexus) для ВАЗ 2108-21099, 2113-2115 (В цвет, Уточнить у менеджера)</v>
      </c>
      <c r="E1041" s="72" t="str">
        <f>VLOOKUP($B1041,'Выгр Торг'!$B:$P,E$1,0)</f>
        <v>Y</v>
      </c>
      <c r="F1041" s="72" t="str">
        <f>VLOOKUP($B1041,'Выгр Торг'!$B:$P,F$1,0)</f>
        <v>1</v>
      </c>
      <c r="G1041" s="36" t="s">
        <v>613</v>
      </c>
      <c r="H1041" s="28">
        <v>61046</v>
      </c>
      <c r="I1041" s="53">
        <f>INDEX($I:$I,MATCH($H1041,$C:$C,0))</f>
        <v>600</v>
      </c>
      <c r="J1041" s="5" t="s">
        <v>3410</v>
      </c>
      <c r="K1041" s="56">
        <f>INDEX($K:$K,MATCH($H1041,$C:$C,0))+I1041</f>
        <v>3400</v>
      </c>
      <c r="L1041" s="14">
        <f>VLOOKUP(K1041,Наценка!$A$1:$B$8,2,1)</f>
        <v>1.4</v>
      </c>
      <c r="M1041" s="56">
        <f>INDEX($M:$M,MATCH($H1041,$C:$C,0))+I1041*$M$2</f>
        <v>4700</v>
      </c>
      <c r="N1041" s="57">
        <f>IF(M1041&lt;=1000,(ROUNDUP(M1041,-1)-1),(ROUNDUP(M1041,-2)-10))</f>
        <v>4690</v>
      </c>
      <c r="O1041" s="72">
        <f>VLOOKUP($B1041,'Выгр Торг'!$B:$P,O$1,0)</f>
        <v>3400</v>
      </c>
      <c r="P1041" s="72">
        <f>VLOOKUP($B1041,'Выгр Торг'!$B:$P,P$1,0)</f>
        <v>4790</v>
      </c>
      <c r="Q1041" s="42">
        <f t="shared" si="134"/>
        <v>0</v>
      </c>
      <c r="R1041" s="42">
        <f t="shared" si="135"/>
        <v>100</v>
      </c>
      <c r="S1041" s="85">
        <f t="shared" si="140"/>
        <v>4690</v>
      </c>
      <c r="T1041" s="60" t="str">
        <f>IFERROR(VLOOKUP($B1041,'Из ГУГЛа'!$B:$G,4,0)*U1041+V1041,VLOOKUP($B1041,'Из ГУГЛа'!$B:$G,4,0))</f>
        <v/>
      </c>
      <c r="U1041" s="15">
        <v>1</v>
      </c>
      <c r="V1041" s="59"/>
      <c r="W1041" s="74">
        <f t="shared" si="136"/>
        <v>0.37941176470588234</v>
      </c>
      <c r="X1041" s="74" t="str">
        <f t="shared" si="137"/>
        <v/>
      </c>
      <c r="Y1041" s="74" t="str">
        <f t="shared" si="138"/>
        <v/>
      </c>
      <c r="Z1041" s="78" t="s">
        <v>2579</v>
      </c>
    </row>
    <row r="1042" spans="1:26" ht="75" x14ac:dyDescent="0.25">
      <c r="A1042" s="71" t="str">
        <f>INDEX('Выгр Торг'!$A:$A,MATCH($B1042,'Выгр Торг'!$B:$B,0))</f>
        <v>Боковые зеркала "АТП" в стиле Гранта (механические,с повторителем) для ВАЗ 2108-21099, 2113-2115</v>
      </c>
      <c r="B1042" s="88">
        <v>257609</v>
      </c>
      <c r="C1042" s="72">
        <f>VLOOKUP($B1042,'Выгр Торг'!$B:$P,C$1,0)</f>
        <v>177168</v>
      </c>
      <c r="D1042" s="71" t="str">
        <f>VLOOKUP($B1042,'Выгр Торг'!$B:$P,D$1,0)</f>
        <v>Боковые зеркала "АТП" в стиле Гранта (механические, повторитель Динамический (стиль Lexus)) для ВАЗ 2108-21099, 2113-2115 (В цвет, Аквамарин (серебристо-сине-зеленый, 460))</v>
      </c>
      <c r="E1042" s="72" t="str">
        <f>VLOOKUP($B1042,'Выгр Торг'!$B:$P,E$1,0)</f>
        <v>Y</v>
      </c>
      <c r="F1042" s="72" t="str">
        <f>VLOOKUP($B1042,'Выгр Торг'!$B:$P,F$1,0)</f>
        <v>1</v>
      </c>
      <c r="G1042" s="36" t="s">
        <v>613</v>
      </c>
      <c r="H1042" s="28">
        <v>61046</v>
      </c>
      <c r="I1042" s="53">
        <f>INDEX($I:$I,MATCH($H1042,$C:$C,0))</f>
        <v>600</v>
      </c>
      <c r="J1042" s="5" t="s">
        <v>3410</v>
      </c>
      <c r="K1042" s="56">
        <f>INDEX($K:$K,MATCH($H1042,$C:$C,0))+I1042</f>
        <v>3400</v>
      </c>
      <c r="L1042" s="14">
        <f>VLOOKUP(K1042,Наценка!$A$1:$B$8,2,1)</f>
        <v>1.4</v>
      </c>
      <c r="M1042" s="56">
        <f>INDEX($M:$M,MATCH($H1042,$C:$C,0))+I1042*$M$2</f>
        <v>4700</v>
      </c>
      <c r="N1042" s="57">
        <f t="shared" si="139"/>
        <v>4690</v>
      </c>
      <c r="O1042" s="72">
        <f>VLOOKUP($B1042,'Выгр Торг'!$B:$P,O$1,0)</f>
        <v>3400</v>
      </c>
      <c r="P1042" s="72">
        <f>VLOOKUP($B1042,'Выгр Торг'!$B:$P,P$1,0)</f>
        <v>4790</v>
      </c>
      <c r="Q1042" s="42">
        <f t="shared" si="134"/>
        <v>0</v>
      </c>
      <c r="R1042" s="42">
        <f t="shared" si="135"/>
        <v>100</v>
      </c>
      <c r="S1042" s="85">
        <f t="shared" si="140"/>
        <v>4690</v>
      </c>
      <c r="T1042" s="60" t="str">
        <f>IFERROR(VLOOKUP($B1042,'Из ГУГЛа'!$B:$G,4,0)*U1042+V1042,VLOOKUP($B1042,'Из ГУГЛа'!$B:$G,4,0))</f>
        <v/>
      </c>
      <c r="U1042" s="15">
        <v>1</v>
      </c>
      <c r="V1042" s="59"/>
      <c r="W1042" s="74">
        <f t="shared" si="136"/>
        <v>0.37941176470588234</v>
      </c>
      <c r="X1042" s="74" t="str">
        <f t="shared" si="137"/>
        <v/>
      </c>
      <c r="Y1042" s="74" t="str">
        <f t="shared" si="138"/>
        <v/>
      </c>
      <c r="Z1042" s="78" t="s">
        <v>2579</v>
      </c>
    </row>
    <row r="1043" spans="1:26" ht="75" x14ac:dyDescent="0.25">
      <c r="A1043" s="71" t="str">
        <f>INDEX('Выгр Торг'!$A:$A,MATCH($B1043,'Выгр Торг'!$B:$B,0))</f>
        <v>Боковые зеркала "АТП" в стиле Гранта (механические,с повторителем) для ВАЗ 2108-21099, 2113-2115</v>
      </c>
      <c r="B1043" s="88">
        <v>257610</v>
      </c>
      <c r="C1043" s="72">
        <f>VLOOKUP($B1043,'Выгр Торг'!$B:$P,C$1,0)</f>
        <v>177169</v>
      </c>
      <c r="D1043" s="71" t="str">
        <f>VLOOKUP($B1043,'Выгр Торг'!$B:$P,D$1,0)</f>
        <v>Боковые зеркала "АТП" в стиле Гранта (механические, повторитель Динамический (стиль Lexus)) для ВАЗ 2108-21099, 2113-2115 (В цвет, Амулет (серебристо-темно-зеленый, 371))</v>
      </c>
      <c r="E1043" s="72" t="str">
        <f>VLOOKUP($B1043,'Выгр Торг'!$B:$P,E$1,0)</f>
        <v>Y</v>
      </c>
      <c r="F1043" s="72" t="str">
        <f>VLOOKUP($B1043,'Выгр Торг'!$B:$P,F$1,0)</f>
        <v>1</v>
      </c>
      <c r="G1043" s="36" t="s">
        <v>613</v>
      </c>
      <c r="H1043" s="28">
        <v>61046</v>
      </c>
      <c r="I1043" s="53">
        <f>INDEX($I:$I,MATCH($H1043,$C:$C,0))</f>
        <v>600</v>
      </c>
      <c r="J1043" s="5" t="s">
        <v>3410</v>
      </c>
      <c r="K1043" s="56">
        <f>INDEX($K:$K,MATCH($H1043,$C:$C,0))+I1043</f>
        <v>3400</v>
      </c>
      <c r="L1043" s="14">
        <f>VLOOKUP(K1043,Наценка!$A$1:$B$8,2,1)</f>
        <v>1.4</v>
      </c>
      <c r="M1043" s="56">
        <f>INDEX($M:$M,MATCH($H1043,$C:$C,0))+I1043*$M$2</f>
        <v>4700</v>
      </c>
      <c r="N1043" s="57">
        <f t="shared" si="139"/>
        <v>4690</v>
      </c>
      <c r="O1043" s="72">
        <f>VLOOKUP($B1043,'Выгр Торг'!$B:$P,O$1,0)</f>
        <v>3400</v>
      </c>
      <c r="P1043" s="72">
        <f>VLOOKUP($B1043,'Выгр Торг'!$B:$P,P$1,0)</f>
        <v>4790</v>
      </c>
      <c r="Q1043" s="42">
        <f t="shared" si="134"/>
        <v>0</v>
      </c>
      <c r="R1043" s="42">
        <f t="shared" si="135"/>
        <v>100</v>
      </c>
      <c r="S1043" s="85">
        <f t="shared" si="140"/>
        <v>4690</v>
      </c>
      <c r="T1043" s="60" t="str">
        <f>IFERROR(VLOOKUP($B1043,'Из ГУГЛа'!$B:$G,4,0)*U1043+V1043,VLOOKUP($B1043,'Из ГУГЛа'!$B:$G,4,0))</f>
        <v/>
      </c>
      <c r="U1043" s="15">
        <v>1</v>
      </c>
      <c r="V1043" s="59"/>
      <c r="W1043" s="74">
        <f t="shared" si="136"/>
        <v>0.37941176470588234</v>
      </c>
      <c r="X1043" s="74" t="str">
        <f t="shared" si="137"/>
        <v/>
      </c>
      <c r="Y1043" s="74" t="str">
        <f t="shared" si="138"/>
        <v/>
      </c>
      <c r="Z1043" s="78" t="s">
        <v>2579</v>
      </c>
    </row>
    <row r="1044" spans="1:26" ht="75" x14ac:dyDescent="0.25">
      <c r="A1044" s="71" t="str">
        <f>INDEX('Выгр Торг'!$A:$A,MATCH($B1044,'Выгр Торг'!$B:$B,0))</f>
        <v>Боковые зеркала "АТП" в стиле Гранта (механические,с повторителем) для ВАЗ 2108-21099, 2113-2115</v>
      </c>
      <c r="B1044" s="88">
        <v>257611</v>
      </c>
      <c r="C1044" s="72">
        <f>VLOOKUP($B1044,'Выгр Торг'!$B:$P,C$1,0)</f>
        <v>177170</v>
      </c>
      <c r="D1044" s="71" t="str">
        <f>VLOOKUP($B1044,'Выгр Торг'!$B:$P,D$1,0)</f>
        <v>Боковые зеркала "АТП" в стиле Гранта (механические, повторитель Динамический (стиль Lexus)) для ВАЗ 2108-21099, 2113-2115 (В цвет, Антилопа (серебристо-бежевый, 277))</v>
      </c>
      <c r="E1044" s="72" t="str">
        <f>VLOOKUP($B1044,'Выгр Торг'!$B:$P,E$1,0)</f>
        <v>Y</v>
      </c>
      <c r="F1044" s="72" t="str">
        <f>VLOOKUP($B1044,'Выгр Торг'!$B:$P,F$1,0)</f>
        <v>1</v>
      </c>
      <c r="G1044" s="36" t="s">
        <v>613</v>
      </c>
      <c r="H1044" s="28">
        <v>61046</v>
      </c>
      <c r="I1044" s="53">
        <f>INDEX($I:$I,MATCH($H1044,$C:$C,0))</f>
        <v>600</v>
      </c>
      <c r="J1044" s="5" t="s">
        <v>3410</v>
      </c>
      <c r="K1044" s="56">
        <f>INDEX($K:$K,MATCH($H1044,$C:$C,0))+I1044</f>
        <v>3400</v>
      </c>
      <c r="L1044" s="14">
        <f>VLOOKUP(K1044,Наценка!$A$1:$B$8,2,1)</f>
        <v>1.4</v>
      </c>
      <c r="M1044" s="56">
        <f>INDEX($M:$M,MATCH($H1044,$C:$C,0))+I1044*$M$2</f>
        <v>4700</v>
      </c>
      <c r="N1044" s="57">
        <f t="shared" si="139"/>
        <v>4690</v>
      </c>
      <c r="O1044" s="72">
        <f>VLOOKUP($B1044,'Выгр Торг'!$B:$P,O$1,0)</f>
        <v>3400</v>
      </c>
      <c r="P1044" s="72">
        <f>VLOOKUP($B1044,'Выгр Торг'!$B:$P,P$1,0)</f>
        <v>4790</v>
      </c>
      <c r="Q1044" s="42">
        <f t="shared" si="134"/>
        <v>0</v>
      </c>
      <c r="R1044" s="42">
        <f t="shared" si="135"/>
        <v>100</v>
      </c>
      <c r="S1044" s="85">
        <f t="shared" si="140"/>
        <v>4690</v>
      </c>
      <c r="T1044" s="60" t="str">
        <f>IFERROR(VLOOKUP($B1044,'Из ГУГЛа'!$B:$G,4,0)*U1044+V1044,VLOOKUP($B1044,'Из ГУГЛа'!$B:$G,4,0))</f>
        <v/>
      </c>
      <c r="U1044" s="15">
        <v>1</v>
      </c>
      <c r="V1044" s="59"/>
      <c r="W1044" s="74">
        <f t="shared" si="136"/>
        <v>0.37941176470588234</v>
      </c>
      <c r="X1044" s="74" t="str">
        <f t="shared" si="137"/>
        <v/>
      </c>
      <c r="Y1044" s="74" t="str">
        <f t="shared" si="138"/>
        <v/>
      </c>
      <c r="Z1044" s="78" t="s">
        <v>2579</v>
      </c>
    </row>
    <row r="1045" spans="1:26" ht="75" x14ac:dyDescent="0.25">
      <c r="A1045" s="71" t="str">
        <f>INDEX('Выгр Торг'!$A:$A,MATCH($B1045,'Выгр Торг'!$B:$B,0))</f>
        <v>Боковые зеркала "АТП" в стиле Гранта (механические,с повторителем) для ВАЗ 2108-21099, 2113-2115</v>
      </c>
      <c r="B1045" s="88">
        <v>257612</v>
      </c>
      <c r="C1045" s="72">
        <f>VLOOKUP($B1045,'Выгр Торг'!$B:$P,C$1,0)</f>
        <v>177171</v>
      </c>
      <c r="D1045" s="71" t="str">
        <f>VLOOKUP($B1045,'Выгр Торг'!$B:$P,D$1,0)</f>
        <v>Боковые зеркала "АТП" в стиле Гранта (механические, повторитель Динамический (стиль Lexus)) для ВАЗ 2108-21099, 2113-2115 (В цвет, Балтика (темно-сине-зеленый, 420))</v>
      </c>
      <c r="E1045" s="72" t="str">
        <f>VLOOKUP($B1045,'Выгр Торг'!$B:$P,E$1,0)</f>
        <v>Y</v>
      </c>
      <c r="F1045" s="72" t="str">
        <f>VLOOKUP($B1045,'Выгр Торг'!$B:$P,F$1,0)</f>
        <v>1</v>
      </c>
      <c r="G1045" s="36" t="s">
        <v>613</v>
      </c>
      <c r="H1045" s="28">
        <v>61046</v>
      </c>
      <c r="I1045" s="53">
        <f>INDEX($I:$I,MATCH($H1045,$C:$C,0))</f>
        <v>600</v>
      </c>
      <c r="J1045" s="5" t="s">
        <v>3410</v>
      </c>
      <c r="K1045" s="56">
        <f>INDEX($K:$K,MATCH($H1045,$C:$C,0))+I1045</f>
        <v>3400</v>
      </c>
      <c r="L1045" s="14">
        <f>VLOOKUP(K1045,Наценка!$A$1:$B$8,2,1)</f>
        <v>1.4</v>
      </c>
      <c r="M1045" s="56">
        <f>INDEX($M:$M,MATCH($H1045,$C:$C,0))+I1045*$M$2</f>
        <v>4700</v>
      </c>
      <c r="N1045" s="57">
        <f t="shared" si="139"/>
        <v>4690</v>
      </c>
      <c r="O1045" s="72">
        <f>VLOOKUP($B1045,'Выгр Торг'!$B:$P,O$1,0)</f>
        <v>3400</v>
      </c>
      <c r="P1045" s="72">
        <f>VLOOKUP($B1045,'Выгр Торг'!$B:$P,P$1,0)</f>
        <v>4790</v>
      </c>
      <c r="Q1045" s="42">
        <f t="shared" si="134"/>
        <v>0</v>
      </c>
      <c r="R1045" s="42">
        <f t="shared" si="135"/>
        <v>100</v>
      </c>
      <c r="S1045" s="85">
        <f t="shared" si="140"/>
        <v>4690</v>
      </c>
      <c r="T1045" s="60" t="str">
        <f>IFERROR(VLOOKUP($B1045,'Из ГУГЛа'!$B:$G,4,0)*U1045+V1045,VLOOKUP($B1045,'Из ГУГЛа'!$B:$G,4,0))</f>
        <v/>
      </c>
      <c r="U1045" s="15">
        <v>1</v>
      </c>
      <c r="V1045" s="59"/>
      <c r="W1045" s="74">
        <f t="shared" si="136"/>
        <v>0.37941176470588234</v>
      </c>
      <c r="X1045" s="74" t="str">
        <f t="shared" si="137"/>
        <v/>
      </c>
      <c r="Y1045" s="74" t="str">
        <f t="shared" si="138"/>
        <v/>
      </c>
      <c r="Z1045" s="78" t="s">
        <v>2579</v>
      </c>
    </row>
    <row r="1046" spans="1:26" ht="75" x14ac:dyDescent="0.25">
      <c r="A1046" s="71" t="str">
        <f>INDEX('Выгр Торг'!$A:$A,MATCH($B1046,'Выгр Торг'!$B:$B,0))</f>
        <v>Боковые зеркала "АТП" в стиле Гранта (механические,с повторителем) для ВАЗ 2108-21099, 2113-2115</v>
      </c>
      <c r="B1046" s="88">
        <v>257613</v>
      </c>
      <c r="C1046" s="72">
        <f>VLOOKUP($B1046,'Выгр Торг'!$B:$P,C$1,0)</f>
        <v>177172</v>
      </c>
      <c r="D1046" s="71" t="str">
        <f>VLOOKUP($B1046,'Выгр Торг'!$B:$P,D$1,0)</f>
        <v>Боковые зеркала "АТП" в стиле Гранта (механические, повторитель Динамический (стиль Lexus)) для ВАЗ 2108-21099, 2113-2115 (В цвет, Белое облако (белый, 240))</v>
      </c>
      <c r="E1046" s="72" t="str">
        <f>VLOOKUP($B1046,'Выгр Торг'!$B:$P,E$1,0)</f>
        <v>Y</v>
      </c>
      <c r="F1046" s="72" t="str">
        <f>VLOOKUP($B1046,'Выгр Торг'!$B:$P,F$1,0)</f>
        <v>1</v>
      </c>
      <c r="G1046" s="36" t="s">
        <v>613</v>
      </c>
      <c r="H1046" s="28">
        <v>61046</v>
      </c>
      <c r="I1046" s="53">
        <f>INDEX($I:$I,MATCH($H1046,$C:$C,0))</f>
        <v>600</v>
      </c>
      <c r="J1046" s="5" t="s">
        <v>3410</v>
      </c>
      <c r="K1046" s="56">
        <f>INDEX($K:$K,MATCH($H1046,$C:$C,0))+I1046</f>
        <v>3400</v>
      </c>
      <c r="L1046" s="14">
        <f>VLOOKUP(K1046,Наценка!$A$1:$B$8,2,1)</f>
        <v>1.4</v>
      </c>
      <c r="M1046" s="56">
        <f>INDEX($M:$M,MATCH($H1046,$C:$C,0))+I1046*$M$2</f>
        <v>4700</v>
      </c>
      <c r="N1046" s="57">
        <f t="shared" si="139"/>
        <v>4690</v>
      </c>
      <c r="O1046" s="72">
        <f>VLOOKUP($B1046,'Выгр Торг'!$B:$P,O$1,0)</f>
        <v>3400</v>
      </c>
      <c r="P1046" s="72">
        <f>VLOOKUP($B1046,'Выгр Торг'!$B:$P,P$1,0)</f>
        <v>4790</v>
      </c>
      <c r="Q1046" s="42">
        <f t="shared" si="134"/>
        <v>0</v>
      </c>
      <c r="R1046" s="42">
        <f t="shared" si="135"/>
        <v>100</v>
      </c>
      <c r="S1046" s="85">
        <f t="shared" si="140"/>
        <v>4690</v>
      </c>
      <c r="T1046" s="60" t="str">
        <f>IFERROR(VLOOKUP($B1046,'Из ГУГЛа'!$B:$G,4,0)*U1046+V1046,VLOOKUP($B1046,'Из ГУГЛа'!$B:$G,4,0))</f>
        <v/>
      </c>
      <c r="U1046" s="15">
        <v>1</v>
      </c>
      <c r="V1046" s="59"/>
      <c r="W1046" s="74">
        <f t="shared" si="136"/>
        <v>0.37941176470588234</v>
      </c>
      <c r="X1046" s="74" t="str">
        <f t="shared" si="137"/>
        <v/>
      </c>
      <c r="Y1046" s="74" t="str">
        <f t="shared" si="138"/>
        <v/>
      </c>
      <c r="Z1046" s="78" t="s">
        <v>2579</v>
      </c>
    </row>
    <row r="1047" spans="1:26" ht="75" x14ac:dyDescent="0.25">
      <c r="A1047" s="71" t="str">
        <f>INDEX('Выгр Торг'!$A:$A,MATCH($B1047,'Выгр Торг'!$B:$B,0))</f>
        <v>Боковые зеркала "АТП" в стиле Гранта (механические,с повторителем) для ВАЗ 2108-21099, 2113-2115</v>
      </c>
      <c r="B1047" s="88">
        <v>257614</v>
      </c>
      <c r="C1047" s="72">
        <f>VLOOKUP($B1047,'Выгр Торг'!$B:$P,C$1,0)</f>
        <v>177173</v>
      </c>
      <c r="D1047" s="71" t="str">
        <f>VLOOKUP($B1047,'Выгр Торг'!$B:$P,D$1,0)</f>
        <v>Боковые зеркала "АТП" в стиле Гранта (механические, повторитель Динамический (стиль Lexus)) для ВАЗ 2108-21099, 2113-2115 (В цвет, Бриз (зелено-голубой, 480))</v>
      </c>
      <c r="E1047" s="72" t="str">
        <f>VLOOKUP($B1047,'Выгр Торг'!$B:$P,E$1,0)</f>
        <v>Y</v>
      </c>
      <c r="F1047" s="72" t="str">
        <f>VLOOKUP($B1047,'Выгр Торг'!$B:$P,F$1,0)</f>
        <v>1</v>
      </c>
      <c r="G1047" s="36" t="s">
        <v>613</v>
      </c>
      <c r="H1047" s="28">
        <v>61046</v>
      </c>
      <c r="I1047" s="53">
        <f>INDEX($I:$I,MATCH($H1047,$C:$C,0))</f>
        <v>600</v>
      </c>
      <c r="J1047" s="5" t="s">
        <v>3410</v>
      </c>
      <c r="K1047" s="56">
        <f>INDEX($K:$K,MATCH($H1047,$C:$C,0))+I1047</f>
        <v>3400</v>
      </c>
      <c r="L1047" s="14">
        <f>VLOOKUP(K1047,Наценка!$A$1:$B$8,2,1)</f>
        <v>1.4</v>
      </c>
      <c r="M1047" s="56">
        <f>INDEX($M:$M,MATCH($H1047,$C:$C,0))+I1047*$M$2</f>
        <v>4700</v>
      </c>
      <c r="N1047" s="57">
        <f t="shared" si="139"/>
        <v>4690</v>
      </c>
      <c r="O1047" s="72">
        <f>VLOOKUP($B1047,'Выгр Торг'!$B:$P,O$1,0)</f>
        <v>3400</v>
      </c>
      <c r="P1047" s="72">
        <f>VLOOKUP($B1047,'Выгр Торг'!$B:$P,P$1,0)</f>
        <v>4790</v>
      </c>
      <c r="Q1047" s="42">
        <f t="shared" si="134"/>
        <v>0</v>
      </c>
      <c r="R1047" s="42">
        <f t="shared" si="135"/>
        <v>100</v>
      </c>
      <c r="S1047" s="85">
        <f t="shared" si="140"/>
        <v>4690</v>
      </c>
      <c r="T1047" s="60" t="str">
        <f>IFERROR(VLOOKUP($B1047,'Из ГУГЛа'!$B:$G,4,0)*U1047+V1047,VLOOKUP($B1047,'Из ГУГЛа'!$B:$G,4,0))</f>
        <v/>
      </c>
      <c r="U1047" s="15">
        <v>1</v>
      </c>
      <c r="V1047" s="59"/>
      <c r="W1047" s="74">
        <f t="shared" si="136"/>
        <v>0.37941176470588234</v>
      </c>
      <c r="X1047" s="74" t="str">
        <f t="shared" si="137"/>
        <v/>
      </c>
      <c r="Y1047" s="74" t="str">
        <f t="shared" si="138"/>
        <v/>
      </c>
      <c r="Z1047" s="78" t="s">
        <v>2579</v>
      </c>
    </row>
    <row r="1048" spans="1:26" ht="75" x14ac:dyDescent="0.25">
      <c r="A1048" s="71" t="str">
        <f>INDEX('Выгр Торг'!$A:$A,MATCH($B1048,'Выгр Торг'!$B:$B,0))</f>
        <v>Боковые зеркала "АТП" в стиле Гранта (механические,с повторителем) для ВАЗ 2108-21099, 2113-2115</v>
      </c>
      <c r="B1048" s="88">
        <v>257615</v>
      </c>
      <c r="C1048" s="72">
        <f>VLOOKUP($B1048,'Выгр Торг'!$B:$P,C$1,0)</f>
        <v>177174</v>
      </c>
      <c r="D1048" s="71" t="str">
        <f>VLOOKUP($B1048,'Выгр Торг'!$B:$P,D$1,0)</f>
        <v>Боковые зеркала "АТП" в стиле Гранта (механические, повторитель Динамический (стиль Lexus)) для ВАЗ 2108-21099, 2113-2115 (В цвет, Бронзовый век (бежево-коричневый, 262))</v>
      </c>
      <c r="E1048" s="72" t="str">
        <f>VLOOKUP($B1048,'Выгр Торг'!$B:$P,E$1,0)</f>
        <v>Y</v>
      </c>
      <c r="F1048" s="72" t="str">
        <f>VLOOKUP($B1048,'Выгр Торг'!$B:$P,F$1,0)</f>
        <v>1</v>
      </c>
      <c r="G1048" s="36" t="s">
        <v>613</v>
      </c>
      <c r="H1048" s="28">
        <v>61046</v>
      </c>
      <c r="I1048" s="53">
        <f>INDEX($I:$I,MATCH($H1048,$C:$C,0))</f>
        <v>600</v>
      </c>
      <c r="J1048" s="5" t="s">
        <v>3410</v>
      </c>
      <c r="K1048" s="56">
        <f>INDEX($K:$K,MATCH($H1048,$C:$C,0))+I1048</f>
        <v>3400</v>
      </c>
      <c r="L1048" s="14">
        <f>VLOOKUP(K1048,Наценка!$A$1:$B$8,2,1)</f>
        <v>1.4</v>
      </c>
      <c r="M1048" s="56">
        <f>INDEX($M:$M,MATCH($H1048,$C:$C,0))+I1048*$M$2</f>
        <v>4700</v>
      </c>
      <c r="N1048" s="57">
        <f t="shared" si="139"/>
        <v>4690</v>
      </c>
      <c r="O1048" s="72">
        <f>VLOOKUP($B1048,'Выгр Торг'!$B:$P,O$1,0)</f>
        <v>3400</v>
      </c>
      <c r="P1048" s="72">
        <f>VLOOKUP($B1048,'Выгр Торг'!$B:$P,P$1,0)</f>
        <v>4790</v>
      </c>
      <c r="Q1048" s="42">
        <f t="shared" si="134"/>
        <v>0</v>
      </c>
      <c r="R1048" s="42">
        <f t="shared" si="135"/>
        <v>100</v>
      </c>
      <c r="S1048" s="85">
        <f t="shared" si="140"/>
        <v>4690</v>
      </c>
      <c r="T1048" s="60" t="str">
        <f>IFERROR(VLOOKUP($B1048,'Из ГУГЛа'!$B:$G,4,0)*U1048+V1048,VLOOKUP($B1048,'Из ГУГЛа'!$B:$G,4,0))</f>
        <v/>
      </c>
      <c r="U1048" s="15">
        <v>1</v>
      </c>
      <c r="V1048" s="59"/>
      <c r="W1048" s="74">
        <f t="shared" si="136"/>
        <v>0.37941176470588234</v>
      </c>
      <c r="X1048" s="74" t="str">
        <f t="shared" si="137"/>
        <v/>
      </c>
      <c r="Y1048" s="74" t="str">
        <f t="shared" si="138"/>
        <v/>
      </c>
      <c r="Z1048" s="78" t="s">
        <v>2579</v>
      </c>
    </row>
    <row r="1049" spans="1:26" ht="75" x14ac:dyDescent="0.25">
      <c r="A1049" s="71" t="str">
        <f>INDEX('Выгр Торг'!$A:$A,MATCH($B1049,'Выгр Торг'!$B:$B,0))</f>
        <v>Боковые зеркала "АТП" в стиле Гранта (механические,с повторителем) для ВАЗ 2108-21099, 2113-2115</v>
      </c>
      <c r="B1049" s="88">
        <v>257616</v>
      </c>
      <c r="C1049" s="72">
        <f>VLOOKUP($B1049,'Выгр Торг'!$B:$P,C$1,0)</f>
        <v>177175</v>
      </c>
      <c r="D1049" s="71" t="str">
        <f>VLOOKUP($B1049,'Выгр Торг'!$B:$P,D$1,0)</f>
        <v>Боковые зеркала "АТП" в стиле Гранта (механические, повторитель Динамический (стиль Lexus)) для ВАЗ 2108-21099, 2113-2115 (В цвет, Валюта (серо-зеленый, 310))</v>
      </c>
      <c r="E1049" s="72" t="str">
        <f>VLOOKUP($B1049,'Выгр Торг'!$B:$P,E$1,0)</f>
        <v>Y</v>
      </c>
      <c r="F1049" s="72" t="str">
        <f>VLOOKUP($B1049,'Выгр Торг'!$B:$P,F$1,0)</f>
        <v>1</v>
      </c>
      <c r="G1049" s="36" t="s">
        <v>613</v>
      </c>
      <c r="H1049" s="28">
        <v>61046</v>
      </c>
      <c r="I1049" s="53">
        <f>INDEX($I:$I,MATCH($H1049,$C:$C,0))</f>
        <v>600</v>
      </c>
      <c r="J1049" s="5" t="s">
        <v>3410</v>
      </c>
      <c r="K1049" s="56">
        <f>INDEX($K:$K,MATCH($H1049,$C:$C,0))+I1049</f>
        <v>3400</v>
      </c>
      <c r="L1049" s="14">
        <f>VLOOKUP(K1049,Наценка!$A$1:$B$8,2,1)</f>
        <v>1.4</v>
      </c>
      <c r="M1049" s="56">
        <f>INDEX($M:$M,MATCH($H1049,$C:$C,0))+I1049*$M$2</f>
        <v>4700</v>
      </c>
      <c r="N1049" s="57">
        <f t="shared" si="139"/>
        <v>4690</v>
      </c>
      <c r="O1049" s="72">
        <f>VLOOKUP($B1049,'Выгр Торг'!$B:$P,O$1,0)</f>
        <v>3400</v>
      </c>
      <c r="P1049" s="72">
        <f>VLOOKUP($B1049,'Выгр Торг'!$B:$P,P$1,0)</f>
        <v>4790</v>
      </c>
      <c r="Q1049" s="42">
        <f t="shared" si="134"/>
        <v>0</v>
      </c>
      <c r="R1049" s="42">
        <f t="shared" si="135"/>
        <v>100</v>
      </c>
      <c r="S1049" s="85">
        <f t="shared" si="140"/>
        <v>4690</v>
      </c>
      <c r="T1049" s="60" t="str">
        <f>IFERROR(VLOOKUP($B1049,'Из ГУГЛа'!$B:$G,4,0)*U1049+V1049,VLOOKUP($B1049,'Из ГУГЛа'!$B:$G,4,0))</f>
        <v/>
      </c>
      <c r="U1049" s="15">
        <v>1</v>
      </c>
      <c r="V1049" s="59"/>
      <c r="W1049" s="74">
        <f t="shared" si="136"/>
        <v>0.37941176470588234</v>
      </c>
      <c r="X1049" s="74" t="str">
        <f t="shared" si="137"/>
        <v/>
      </c>
      <c r="Y1049" s="74" t="str">
        <f t="shared" si="138"/>
        <v/>
      </c>
      <c r="Z1049" s="78" t="s">
        <v>2579</v>
      </c>
    </row>
    <row r="1050" spans="1:26" ht="75" x14ac:dyDescent="0.25">
      <c r="A1050" s="71" t="str">
        <f>INDEX('Выгр Торг'!$A:$A,MATCH($B1050,'Выгр Торг'!$B:$B,0))</f>
        <v>Боковые зеркала "АТП" в стиле Гранта (механические,с повторителем) для ВАЗ 2108-21099, 2113-2115</v>
      </c>
      <c r="B1050" s="88">
        <v>257617</v>
      </c>
      <c r="C1050" s="72">
        <f>VLOOKUP($B1050,'Выгр Торг'!$B:$P,C$1,0)</f>
        <v>177176</v>
      </c>
      <c r="D1050" s="71" t="str">
        <f>VLOOKUP($B1050,'Выгр Торг'!$B:$P,D$1,0)</f>
        <v>Боковые зеркала "АТП" в стиле Гранта (механические, повторитель Динамический (стиль Lexus)) для ВАЗ 2108-21099, 2113-2115 (В цвет, Вишневый сад (темно-серебристо-красный, 132))</v>
      </c>
      <c r="E1050" s="72" t="str">
        <f>VLOOKUP($B1050,'Выгр Торг'!$B:$P,E$1,0)</f>
        <v>Y</v>
      </c>
      <c r="F1050" s="72" t="str">
        <f>VLOOKUP($B1050,'Выгр Торг'!$B:$P,F$1,0)</f>
        <v>1</v>
      </c>
      <c r="G1050" s="36" t="s">
        <v>613</v>
      </c>
      <c r="H1050" s="28">
        <v>61046</v>
      </c>
      <c r="I1050" s="53">
        <f>INDEX($I:$I,MATCH($H1050,$C:$C,0))</f>
        <v>600</v>
      </c>
      <c r="J1050" s="5" t="s">
        <v>3410</v>
      </c>
      <c r="K1050" s="56">
        <f>INDEX($K:$K,MATCH($H1050,$C:$C,0))+I1050</f>
        <v>3400</v>
      </c>
      <c r="L1050" s="14">
        <f>VLOOKUP(K1050,Наценка!$A$1:$B$8,2,1)</f>
        <v>1.4</v>
      </c>
      <c r="M1050" s="56">
        <f>INDEX($M:$M,MATCH($H1050,$C:$C,0))+I1050*$M$2</f>
        <v>4700</v>
      </c>
      <c r="N1050" s="57">
        <f t="shared" si="139"/>
        <v>4690</v>
      </c>
      <c r="O1050" s="72">
        <f>VLOOKUP($B1050,'Выгр Торг'!$B:$P,O$1,0)</f>
        <v>3400</v>
      </c>
      <c r="P1050" s="72">
        <f>VLOOKUP($B1050,'Выгр Торг'!$B:$P,P$1,0)</f>
        <v>4790</v>
      </c>
      <c r="Q1050" s="42">
        <f t="shared" si="134"/>
        <v>0</v>
      </c>
      <c r="R1050" s="42">
        <f t="shared" si="135"/>
        <v>100</v>
      </c>
      <c r="S1050" s="85">
        <f t="shared" si="140"/>
        <v>4690</v>
      </c>
      <c r="T1050" s="60" t="str">
        <f>IFERROR(VLOOKUP($B1050,'Из ГУГЛа'!$B:$G,4,0)*U1050+V1050,VLOOKUP($B1050,'Из ГУГЛа'!$B:$G,4,0))</f>
        <v/>
      </c>
      <c r="U1050" s="15">
        <v>1</v>
      </c>
      <c r="V1050" s="59"/>
      <c r="W1050" s="74">
        <f t="shared" si="136"/>
        <v>0.37941176470588234</v>
      </c>
      <c r="X1050" s="74" t="str">
        <f t="shared" si="137"/>
        <v/>
      </c>
      <c r="Y1050" s="74" t="str">
        <f t="shared" si="138"/>
        <v/>
      </c>
      <c r="Z1050" s="78" t="s">
        <v>2579</v>
      </c>
    </row>
    <row r="1051" spans="1:26" ht="75" x14ac:dyDescent="0.25">
      <c r="A1051" s="71" t="str">
        <f>INDEX('Выгр Торг'!$A:$A,MATCH($B1051,'Выгр Торг'!$B:$B,0))</f>
        <v>Боковые зеркала "АТП" в стиле Гранта (механические,с повторителем) для ВАЗ 2108-21099, 2113-2115</v>
      </c>
      <c r="B1051" s="88">
        <v>257618</v>
      </c>
      <c r="C1051" s="72">
        <f>VLOOKUP($B1051,'Выгр Торг'!$B:$P,C$1,0)</f>
        <v>177177</v>
      </c>
      <c r="D1051" s="71" t="str">
        <f>VLOOKUP($B1051,'Выгр Торг'!$B:$P,D$1,0)</f>
        <v>Боковые зеркала "АТП" в стиле Гранта (механические, повторитель Динамический (стиль Lexus)) для ВАЗ 2108-21099, 2113-2115 (В цвет, Дефиле (серебристо-серо-коричневый, 150))</v>
      </c>
      <c r="E1051" s="72" t="str">
        <f>VLOOKUP($B1051,'Выгр Торг'!$B:$P,E$1,0)</f>
        <v>Y</v>
      </c>
      <c r="F1051" s="72" t="str">
        <f>VLOOKUP($B1051,'Выгр Торг'!$B:$P,F$1,0)</f>
        <v>1</v>
      </c>
      <c r="G1051" s="36" t="s">
        <v>613</v>
      </c>
      <c r="H1051" s="28">
        <v>61046</v>
      </c>
      <c r="I1051" s="53">
        <f>INDEX($I:$I,MATCH($H1051,$C:$C,0))</f>
        <v>600</v>
      </c>
      <c r="J1051" s="5" t="s">
        <v>3410</v>
      </c>
      <c r="K1051" s="56">
        <f>INDEX($K:$K,MATCH($H1051,$C:$C,0))+I1051</f>
        <v>3400</v>
      </c>
      <c r="L1051" s="14">
        <f>VLOOKUP(K1051,Наценка!$A$1:$B$8,2,1)</f>
        <v>1.4</v>
      </c>
      <c r="M1051" s="56">
        <f>INDEX($M:$M,MATCH($H1051,$C:$C,0))+I1051*$M$2</f>
        <v>4700</v>
      </c>
      <c r="N1051" s="57">
        <f t="shared" si="139"/>
        <v>4690</v>
      </c>
      <c r="O1051" s="72">
        <f>VLOOKUP($B1051,'Выгр Торг'!$B:$P,O$1,0)</f>
        <v>3400</v>
      </c>
      <c r="P1051" s="72">
        <f>VLOOKUP($B1051,'Выгр Торг'!$B:$P,P$1,0)</f>
        <v>4790</v>
      </c>
      <c r="Q1051" s="42">
        <f t="shared" si="134"/>
        <v>0</v>
      </c>
      <c r="R1051" s="42">
        <f t="shared" si="135"/>
        <v>100</v>
      </c>
      <c r="S1051" s="85">
        <f t="shared" si="140"/>
        <v>4690</v>
      </c>
      <c r="T1051" s="60" t="str">
        <f>IFERROR(VLOOKUP($B1051,'Из ГУГЛа'!$B:$G,4,0)*U1051+V1051,VLOOKUP($B1051,'Из ГУГЛа'!$B:$G,4,0))</f>
        <v/>
      </c>
      <c r="U1051" s="15">
        <v>1</v>
      </c>
      <c r="V1051" s="59"/>
      <c r="W1051" s="74">
        <f t="shared" si="136"/>
        <v>0.37941176470588234</v>
      </c>
      <c r="X1051" s="74" t="str">
        <f t="shared" si="137"/>
        <v/>
      </c>
      <c r="Y1051" s="74" t="str">
        <f t="shared" si="138"/>
        <v/>
      </c>
      <c r="Z1051" s="78" t="s">
        <v>2579</v>
      </c>
    </row>
    <row r="1052" spans="1:26" ht="75" x14ac:dyDescent="0.25">
      <c r="A1052" s="71" t="str">
        <f>INDEX('Выгр Торг'!$A:$A,MATCH($B1052,'Выгр Торг'!$B:$B,0))</f>
        <v>Боковые зеркала "АТП" в стиле Гранта (механические,с повторителем) для ВАЗ 2108-21099, 2113-2115</v>
      </c>
      <c r="B1052" s="88">
        <v>257619</v>
      </c>
      <c r="C1052" s="72">
        <f>VLOOKUP($B1052,'Выгр Торг'!$B:$P,C$1,0)</f>
        <v>177178</v>
      </c>
      <c r="D1052" s="71" t="str">
        <f>VLOOKUP($B1052,'Выгр Торг'!$B:$P,D$1,0)</f>
        <v>Боковые зеркала "АТП" в стиле Гранта (механические, повторитель Динамический (стиль Lexus)) для ВАЗ 2108-21099, 2113-2115 (В цвет, Жемчуг (серебристо-бело-молочный, 230))</v>
      </c>
      <c r="E1052" s="72" t="str">
        <f>VLOOKUP($B1052,'Выгр Торг'!$B:$P,E$1,0)</f>
        <v>Y</v>
      </c>
      <c r="F1052" s="72" t="str">
        <f>VLOOKUP($B1052,'Выгр Торг'!$B:$P,F$1,0)</f>
        <v>1</v>
      </c>
      <c r="G1052" s="36" t="s">
        <v>613</v>
      </c>
      <c r="H1052" s="28">
        <v>61046</v>
      </c>
      <c r="I1052" s="53">
        <f>INDEX($I:$I,MATCH($H1052,$C:$C,0))</f>
        <v>600</v>
      </c>
      <c r="J1052" s="5" t="s">
        <v>3410</v>
      </c>
      <c r="K1052" s="56">
        <f>INDEX($K:$K,MATCH($H1052,$C:$C,0))+I1052</f>
        <v>3400</v>
      </c>
      <c r="L1052" s="14">
        <f>VLOOKUP(K1052,Наценка!$A$1:$B$8,2,1)</f>
        <v>1.4</v>
      </c>
      <c r="M1052" s="56">
        <f>INDEX($M:$M,MATCH($H1052,$C:$C,0))+I1052*$M$2</f>
        <v>4700</v>
      </c>
      <c r="N1052" s="57">
        <f t="shared" si="139"/>
        <v>4690</v>
      </c>
      <c r="O1052" s="72">
        <f>VLOOKUP($B1052,'Выгр Торг'!$B:$P,O$1,0)</f>
        <v>3400</v>
      </c>
      <c r="P1052" s="72">
        <f>VLOOKUP($B1052,'Выгр Торг'!$B:$P,P$1,0)</f>
        <v>4790</v>
      </c>
      <c r="Q1052" s="42">
        <f t="shared" si="134"/>
        <v>0</v>
      </c>
      <c r="R1052" s="42">
        <f t="shared" si="135"/>
        <v>100</v>
      </c>
      <c r="S1052" s="85">
        <f t="shared" si="140"/>
        <v>4690</v>
      </c>
      <c r="T1052" s="60" t="str">
        <f>IFERROR(VLOOKUP($B1052,'Из ГУГЛа'!$B:$G,4,0)*U1052+V1052,VLOOKUP($B1052,'Из ГУГЛа'!$B:$G,4,0))</f>
        <v/>
      </c>
      <c r="U1052" s="15">
        <v>1</v>
      </c>
      <c r="V1052" s="59"/>
      <c r="W1052" s="74">
        <f t="shared" si="136"/>
        <v>0.37941176470588234</v>
      </c>
      <c r="X1052" s="74" t="str">
        <f t="shared" si="137"/>
        <v/>
      </c>
      <c r="Y1052" s="74" t="str">
        <f t="shared" si="138"/>
        <v/>
      </c>
      <c r="Z1052" s="78" t="s">
        <v>2579</v>
      </c>
    </row>
    <row r="1053" spans="1:26" ht="75" x14ac:dyDescent="0.25">
      <c r="A1053" s="71" t="str">
        <f>INDEX('Выгр Торг'!$A:$A,MATCH($B1053,'Выгр Торг'!$B:$B,0))</f>
        <v>Боковые зеркала "АТП" в стиле Гранта (механические,с повторителем) для ВАЗ 2108-21099, 2113-2115</v>
      </c>
      <c r="B1053" s="88">
        <v>257620</v>
      </c>
      <c r="C1053" s="72">
        <f>VLOOKUP($B1053,'Выгр Торг'!$B:$P,C$1,0)</f>
        <v>177179</v>
      </c>
      <c r="D1053" s="71" t="str">
        <f>VLOOKUP($B1053,'Выгр Торг'!$B:$P,D$1,0)</f>
        <v>Боковые зеркала "АТП" в стиле Гранта (механические, повторитель Динамический (стиль Lexus)) для ВАЗ 2108-21099, 2113-2115 (В цвет, Золото инков (золотистый темно-зеленый, 347))</v>
      </c>
      <c r="E1053" s="72" t="str">
        <f>VLOOKUP($B1053,'Выгр Торг'!$B:$P,E$1,0)</f>
        <v>Y</v>
      </c>
      <c r="F1053" s="72" t="str">
        <f>VLOOKUP($B1053,'Выгр Торг'!$B:$P,F$1,0)</f>
        <v>1</v>
      </c>
      <c r="G1053" s="36" t="s">
        <v>613</v>
      </c>
      <c r="H1053" s="28">
        <v>61046</v>
      </c>
      <c r="I1053" s="53">
        <f>INDEX($I:$I,MATCH($H1053,$C:$C,0))</f>
        <v>600</v>
      </c>
      <c r="J1053" s="5" t="s">
        <v>3410</v>
      </c>
      <c r="K1053" s="56">
        <f>INDEX($K:$K,MATCH($H1053,$C:$C,0))+I1053</f>
        <v>3400</v>
      </c>
      <c r="L1053" s="14">
        <f>VLOOKUP(K1053,Наценка!$A$1:$B$8,2,1)</f>
        <v>1.4</v>
      </c>
      <c r="M1053" s="56">
        <f>INDEX($M:$M,MATCH($H1053,$C:$C,0))+I1053*$M$2</f>
        <v>4700</v>
      </c>
      <c r="N1053" s="57">
        <f t="shared" si="139"/>
        <v>4690</v>
      </c>
      <c r="O1053" s="72">
        <f>VLOOKUP($B1053,'Выгр Торг'!$B:$P,O$1,0)</f>
        <v>3400</v>
      </c>
      <c r="P1053" s="72">
        <f>VLOOKUP($B1053,'Выгр Торг'!$B:$P,P$1,0)</f>
        <v>4790</v>
      </c>
      <c r="Q1053" s="42">
        <f t="shared" si="134"/>
        <v>0</v>
      </c>
      <c r="R1053" s="42">
        <f t="shared" si="135"/>
        <v>100</v>
      </c>
      <c r="S1053" s="85">
        <f t="shared" si="140"/>
        <v>4690</v>
      </c>
      <c r="T1053" s="60" t="str">
        <f>IFERROR(VLOOKUP($B1053,'Из ГУГЛа'!$B:$G,4,0)*U1053+V1053,VLOOKUP($B1053,'Из ГУГЛа'!$B:$G,4,0))</f>
        <v/>
      </c>
      <c r="U1053" s="15">
        <v>1</v>
      </c>
      <c r="V1053" s="59"/>
      <c r="W1053" s="74">
        <f t="shared" si="136"/>
        <v>0.37941176470588234</v>
      </c>
      <c r="X1053" s="74" t="str">
        <f t="shared" si="137"/>
        <v/>
      </c>
      <c r="Y1053" s="74" t="str">
        <f t="shared" si="138"/>
        <v/>
      </c>
      <c r="Z1053" s="78" t="s">
        <v>2579</v>
      </c>
    </row>
    <row r="1054" spans="1:26" ht="75" x14ac:dyDescent="0.25">
      <c r="A1054" s="71" t="str">
        <f>INDEX('Выгр Торг'!$A:$A,MATCH($B1054,'Выгр Торг'!$B:$B,0))</f>
        <v>Боковые зеркала "АТП" в стиле Гранта (механические,с повторителем) для ВАЗ 2108-21099, 2113-2115</v>
      </c>
      <c r="B1054" s="88">
        <v>257621</v>
      </c>
      <c r="C1054" s="72">
        <f>VLOOKUP($B1054,'Выгр Торг'!$B:$P,C$1,0)</f>
        <v>177180</v>
      </c>
      <c r="D1054" s="71" t="str">
        <f>VLOOKUP($B1054,'Выгр Торг'!$B:$P,D$1,0)</f>
        <v>Боковые зеркала "АТП" в стиле Гранта (механические, повторитель Динамический (стиль Lexus)) для ВАЗ 2108-21099, 2113-2115 (В цвет, Золотой лист (золотистый темно-зеленый, 331))</v>
      </c>
      <c r="E1054" s="72" t="str">
        <f>VLOOKUP($B1054,'Выгр Торг'!$B:$P,E$1,0)</f>
        <v>Y</v>
      </c>
      <c r="F1054" s="72" t="str">
        <f>VLOOKUP($B1054,'Выгр Торг'!$B:$P,F$1,0)</f>
        <v>1</v>
      </c>
      <c r="G1054" s="36" t="s">
        <v>613</v>
      </c>
      <c r="H1054" s="28">
        <v>61046</v>
      </c>
      <c r="I1054" s="53">
        <f>INDEX($I:$I,MATCH($H1054,$C:$C,0))</f>
        <v>600</v>
      </c>
      <c r="J1054" s="5" t="s">
        <v>3410</v>
      </c>
      <c r="K1054" s="56">
        <f>INDEX($K:$K,MATCH($H1054,$C:$C,0))+I1054</f>
        <v>3400</v>
      </c>
      <c r="L1054" s="14">
        <f>VLOOKUP(K1054,Наценка!$A$1:$B$8,2,1)</f>
        <v>1.4</v>
      </c>
      <c r="M1054" s="56">
        <f>INDEX($M:$M,MATCH($H1054,$C:$C,0))+I1054*$M$2</f>
        <v>4700</v>
      </c>
      <c r="N1054" s="57">
        <f t="shared" si="139"/>
        <v>4690</v>
      </c>
      <c r="O1054" s="72">
        <f>VLOOKUP($B1054,'Выгр Торг'!$B:$P,O$1,0)</f>
        <v>3400</v>
      </c>
      <c r="P1054" s="72">
        <f>VLOOKUP($B1054,'Выгр Торг'!$B:$P,P$1,0)</f>
        <v>4790</v>
      </c>
      <c r="Q1054" s="42">
        <f t="shared" si="134"/>
        <v>0</v>
      </c>
      <c r="R1054" s="42">
        <f t="shared" si="135"/>
        <v>100</v>
      </c>
      <c r="S1054" s="85">
        <f t="shared" si="140"/>
        <v>4690</v>
      </c>
      <c r="T1054" s="60" t="str">
        <f>IFERROR(VLOOKUP($B1054,'Из ГУГЛа'!$B:$G,4,0)*U1054+V1054,VLOOKUP($B1054,'Из ГУГЛа'!$B:$G,4,0))</f>
        <v/>
      </c>
      <c r="U1054" s="15">
        <v>1</v>
      </c>
      <c r="V1054" s="59"/>
      <c r="W1054" s="74">
        <f t="shared" si="136"/>
        <v>0.37941176470588234</v>
      </c>
      <c r="X1054" s="74" t="str">
        <f t="shared" si="137"/>
        <v/>
      </c>
      <c r="Y1054" s="74" t="str">
        <f t="shared" si="138"/>
        <v/>
      </c>
      <c r="Z1054" s="78" t="s">
        <v>2579</v>
      </c>
    </row>
    <row r="1055" spans="1:26" ht="75" x14ac:dyDescent="0.25">
      <c r="A1055" s="71" t="str">
        <f>INDEX('Выгр Торг'!$A:$A,MATCH($B1055,'Выгр Торг'!$B:$B,0))</f>
        <v>Боковые зеркала "АТП" в стиле Гранта (механические,с повторителем) для ВАЗ 2108-21099, 2113-2115</v>
      </c>
      <c r="B1055" s="88">
        <v>257622</v>
      </c>
      <c r="C1055" s="72">
        <f>VLOOKUP($B1055,'Выгр Торг'!$B:$P,C$1,0)</f>
        <v>177181</v>
      </c>
      <c r="D1055" s="71" t="str">
        <f>VLOOKUP($B1055,'Выгр Торг'!$B:$P,D$1,0)</f>
        <v>Боковые зеркала "АТП" в стиле Гранта (механические, повторитель Динамический (стиль Lexus)) для ВАЗ 2108-21099, 2113-2115 (В цвет, Игуана (серебристо-ярко-зеленый, 311))</v>
      </c>
      <c r="E1055" s="72" t="str">
        <f>VLOOKUP($B1055,'Выгр Торг'!$B:$P,E$1,0)</f>
        <v>Y</v>
      </c>
      <c r="F1055" s="72" t="str">
        <f>VLOOKUP($B1055,'Выгр Торг'!$B:$P,F$1,0)</f>
        <v>1</v>
      </c>
      <c r="G1055" s="36" t="s">
        <v>613</v>
      </c>
      <c r="H1055" s="28">
        <v>61046</v>
      </c>
      <c r="I1055" s="53">
        <f>INDEX($I:$I,MATCH($H1055,$C:$C,0))</f>
        <v>600</v>
      </c>
      <c r="J1055" s="5" t="s">
        <v>3410</v>
      </c>
      <c r="K1055" s="56">
        <f>INDEX($K:$K,MATCH($H1055,$C:$C,0))+I1055</f>
        <v>3400</v>
      </c>
      <c r="L1055" s="14">
        <f>VLOOKUP(K1055,Наценка!$A$1:$B$8,2,1)</f>
        <v>1.4</v>
      </c>
      <c r="M1055" s="56">
        <f>INDEX($M:$M,MATCH($H1055,$C:$C,0))+I1055*$M$2</f>
        <v>4700</v>
      </c>
      <c r="N1055" s="57">
        <f t="shared" si="139"/>
        <v>4690</v>
      </c>
      <c r="O1055" s="72">
        <f>VLOOKUP($B1055,'Выгр Торг'!$B:$P,O$1,0)</f>
        <v>3400</v>
      </c>
      <c r="P1055" s="72">
        <f>VLOOKUP($B1055,'Выгр Торг'!$B:$P,P$1,0)</f>
        <v>4790</v>
      </c>
      <c r="Q1055" s="42">
        <f t="shared" si="134"/>
        <v>0</v>
      </c>
      <c r="R1055" s="42">
        <f t="shared" si="135"/>
        <v>100</v>
      </c>
      <c r="S1055" s="85">
        <f t="shared" si="140"/>
        <v>4690</v>
      </c>
      <c r="T1055" s="60" t="str">
        <f>IFERROR(VLOOKUP($B1055,'Из ГУГЛа'!$B:$G,4,0)*U1055+V1055,VLOOKUP($B1055,'Из ГУГЛа'!$B:$G,4,0))</f>
        <v/>
      </c>
      <c r="U1055" s="15">
        <v>1</v>
      </c>
      <c r="V1055" s="59"/>
      <c r="W1055" s="74">
        <f t="shared" si="136"/>
        <v>0.37941176470588234</v>
      </c>
      <c r="X1055" s="74" t="str">
        <f t="shared" si="137"/>
        <v/>
      </c>
      <c r="Y1055" s="74" t="str">
        <f t="shared" si="138"/>
        <v/>
      </c>
      <c r="Z1055" s="78" t="s">
        <v>2579</v>
      </c>
    </row>
    <row r="1056" spans="1:26" ht="75" x14ac:dyDescent="0.25">
      <c r="A1056" s="71" t="str">
        <f>INDEX('Выгр Торг'!$A:$A,MATCH($B1056,'Выгр Торг'!$B:$B,0))</f>
        <v>Боковые зеркала "АТП" в стиле Гранта (механические,с повторителем) для ВАЗ 2108-21099, 2113-2115</v>
      </c>
      <c r="B1056" s="88">
        <v>257623</v>
      </c>
      <c r="C1056" s="72">
        <f>VLOOKUP($B1056,'Выгр Торг'!$B:$P,C$1,0)</f>
        <v>177182</v>
      </c>
      <c r="D1056" s="71" t="str">
        <f>VLOOKUP($B1056,'Выгр Торг'!$B:$P,D$1,0)</f>
        <v>Боковые зеркала "АТП" в стиле Гранта (механические, повторитель Динамический (стиль Lexus)) для ВАЗ 2108-21099, 2113-2115 (В цвет, Калифорнийский мак (золотисто-красный, 190))</v>
      </c>
      <c r="E1056" s="72" t="str">
        <f>VLOOKUP($B1056,'Выгр Торг'!$B:$P,E$1,0)</f>
        <v>Y</v>
      </c>
      <c r="F1056" s="72" t="str">
        <f>VLOOKUP($B1056,'Выгр Торг'!$B:$P,F$1,0)</f>
        <v>1</v>
      </c>
      <c r="G1056" s="36" t="s">
        <v>613</v>
      </c>
      <c r="H1056" s="28">
        <v>61046</v>
      </c>
      <c r="I1056" s="53">
        <f>INDEX($I:$I,MATCH($H1056,$C:$C,0))</f>
        <v>600</v>
      </c>
      <c r="J1056" s="5" t="s">
        <v>3410</v>
      </c>
      <c r="K1056" s="56">
        <f>INDEX($K:$K,MATCH($H1056,$C:$C,0))+I1056</f>
        <v>3400</v>
      </c>
      <c r="L1056" s="14">
        <f>VLOOKUP(K1056,Наценка!$A$1:$B$8,2,1)</f>
        <v>1.4</v>
      </c>
      <c r="M1056" s="56">
        <f>INDEX($M:$M,MATCH($H1056,$C:$C,0))+I1056*$M$2</f>
        <v>4700</v>
      </c>
      <c r="N1056" s="57">
        <f t="shared" si="139"/>
        <v>4690</v>
      </c>
      <c r="O1056" s="72">
        <f>VLOOKUP($B1056,'Выгр Торг'!$B:$P,O$1,0)</f>
        <v>3400</v>
      </c>
      <c r="P1056" s="72">
        <f>VLOOKUP($B1056,'Выгр Торг'!$B:$P,P$1,0)</f>
        <v>4790</v>
      </c>
      <c r="Q1056" s="42">
        <f t="shared" si="134"/>
        <v>0</v>
      </c>
      <c r="R1056" s="42">
        <f t="shared" si="135"/>
        <v>100</v>
      </c>
      <c r="S1056" s="85">
        <f t="shared" si="140"/>
        <v>4690</v>
      </c>
      <c r="T1056" s="60" t="str">
        <f>IFERROR(VLOOKUP($B1056,'Из ГУГЛа'!$B:$G,4,0)*U1056+V1056,VLOOKUP($B1056,'Из ГУГЛа'!$B:$G,4,0))</f>
        <v/>
      </c>
      <c r="U1056" s="15">
        <v>1</v>
      </c>
      <c r="V1056" s="59"/>
      <c r="W1056" s="74">
        <f t="shared" si="136"/>
        <v>0.37941176470588234</v>
      </c>
      <c r="X1056" s="74" t="str">
        <f t="shared" si="137"/>
        <v/>
      </c>
      <c r="Y1056" s="74" t="str">
        <f t="shared" si="138"/>
        <v/>
      </c>
      <c r="Z1056" s="78" t="s">
        <v>2579</v>
      </c>
    </row>
    <row r="1057" spans="1:26" ht="75" x14ac:dyDescent="0.25">
      <c r="A1057" s="71" t="str">
        <f>INDEX('Выгр Торг'!$A:$A,MATCH($B1057,'Выгр Торг'!$B:$B,0))</f>
        <v>Боковые зеркала "АТП" в стиле Гранта (механические,с повторителем) для ВАЗ 2108-21099, 2113-2115</v>
      </c>
      <c r="B1057" s="88">
        <v>257624</v>
      </c>
      <c r="C1057" s="72">
        <f>VLOOKUP($B1057,'Выгр Торг'!$B:$P,C$1,0)</f>
        <v>177183</v>
      </c>
      <c r="D1057" s="71" t="str">
        <f>VLOOKUP($B1057,'Выгр Торг'!$B:$P,D$1,0)</f>
        <v>Боковые зеркала "АТП" в стиле Гранта (механические, повторитель Динамический (стиль Lexus)) для ВАЗ 2108-21099, 2113-2115 (В цвет, Капри (темно-синий, 453))</v>
      </c>
      <c r="E1057" s="72" t="str">
        <f>VLOOKUP($B1057,'Выгр Торг'!$B:$P,E$1,0)</f>
        <v>Y</v>
      </c>
      <c r="F1057" s="72" t="str">
        <f>VLOOKUP($B1057,'Выгр Торг'!$B:$P,F$1,0)</f>
        <v>1</v>
      </c>
      <c r="G1057" s="36" t="s">
        <v>613</v>
      </c>
      <c r="H1057" s="28">
        <v>61046</v>
      </c>
      <c r="I1057" s="53">
        <f>INDEX($I:$I,MATCH($H1057,$C:$C,0))</f>
        <v>600</v>
      </c>
      <c r="J1057" s="5" t="s">
        <v>3410</v>
      </c>
      <c r="K1057" s="56">
        <f>INDEX($K:$K,MATCH($H1057,$C:$C,0))+I1057</f>
        <v>3400</v>
      </c>
      <c r="L1057" s="14">
        <f>VLOOKUP(K1057,Наценка!$A$1:$B$8,2,1)</f>
        <v>1.4</v>
      </c>
      <c r="M1057" s="56">
        <f>INDEX($M:$M,MATCH($H1057,$C:$C,0))+I1057*$M$2</f>
        <v>4700</v>
      </c>
      <c r="N1057" s="57">
        <f t="shared" si="139"/>
        <v>4690</v>
      </c>
      <c r="O1057" s="72">
        <f>VLOOKUP($B1057,'Выгр Торг'!$B:$P,O$1,0)</f>
        <v>3400</v>
      </c>
      <c r="P1057" s="72">
        <f>VLOOKUP($B1057,'Выгр Торг'!$B:$P,P$1,0)</f>
        <v>4790</v>
      </c>
      <c r="Q1057" s="42">
        <f t="shared" si="134"/>
        <v>0</v>
      </c>
      <c r="R1057" s="42">
        <f t="shared" si="135"/>
        <v>100</v>
      </c>
      <c r="S1057" s="85">
        <f t="shared" si="140"/>
        <v>4690</v>
      </c>
      <c r="T1057" s="60" t="str">
        <f>IFERROR(VLOOKUP($B1057,'Из ГУГЛа'!$B:$G,4,0)*U1057+V1057,VLOOKUP($B1057,'Из ГУГЛа'!$B:$G,4,0))</f>
        <v/>
      </c>
      <c r="U1057" s="15">
        <v>1</v>
      </c>
      <c r="V1057" s="59"/>
      <c r="W1057" s="74">
        <f t="shared" si="136"/>
        <v>0.37941176470588234</v>
      </c>
      <c r="X1057" s="74" t="str">
        <f t="shared" si="137"/>
        <v/>
      </c>
      <c r="Y1057" s="74" t="str">
        <f t="shared" si="138"/>
        <v/>
      </c>
      <c r="Z1057" s="78" t="s">
        <v>2579</v>
      </c>
    </row>
    <row r="1058" spans="1:26" ht="75" x14ac:dyDescent="0.25">
      <c r="A1058" s="71" t="str">
        <f>INDEX('Выгр Торг'!$A:$A,MATCH($B1058,'Выгр Торг'!$B:$B,0))</f>
        <v>Боковые зеркала "АТП" в стиле Гранта (механические,с повторителем) для ВАЗ 2108-21099, 2113-2115</v>
      </c>
      <c r="B1058" s="88">
        <v>257625</v>
      </c>
      <c r="C1058" s="72">
        <f>VLOOKUP($B1058,'Выгр Торг'!$B:$P,C$1,0)</f>
        <v>177184</v>
      </c>
      <c r="D1058" s="71" t="str">
        <f>VLOOKUP($B1058,'Выгр Торг'!$B:$P,D$1,0)</f>
        <v>Боковые зеркала "АТП" в стиле Гранта (механические, повторитель Динамический (стиль Lexus)) для ВАЗ 2108-21099, 2113-2115 (В цвет, Кармен (красный, 118))</v>
      </c>
      <c r="E1058" s="72" t="str">
        <f>VLOOKUP($B1058,'Выгр Торг'!$B:$P,E$1,0)</f>
        <v>Y</v>
      </c>
      <c r="F1058" s="72" t="str">
        <f>VLOOKUP($B1058,'Выгр Торг'!$B:$P,F$1,0)</f>
        <v>1</v>
      </c>
      <c r="G1058" s="36" t="s">
        <v>613</v>
      </c>
      <c r="H1058" s="28">
        <v>61046</v>
      </c>
      <c r="I1058" s="53">
        <f>INDEX($I:$I,MATCH($H1058,$C:$C,0))</f>
        <v>600</v>
      </c>
      <c r="J1058" s="5" t="s">
        <v>3410</v>
      </c>
      <c r="K1058" s="56">
        <f>INDEX($K:$K,MATCH($H1058,$C:$C,0))+I1058</f>
        <v>3400</v>
      </c>
      <c r="L1058" s="14">
        <f>VLOOKUP(K1058,Наценка!$A$1:$B$8,2,1)</f>
        <v>1.4</v>
      </c>
      <c r="M1058" s="56">
        <f>INDEX($M:$M,MATCH($H1058,$C:$C,0))+I1058*$M$2</f>
        <v>4700</v>
      </c>
      <c r="N1058" s="57">
        <f t="shared" si="139"/>
        <v>4690</v>
      </c>
      <c r="O1058" s="72">
        <f>VLOOKUP($B1058,'Выгр Торг'!$B:$P,O$1,0)</f>
        <v>3400</v>
      </c>
      <c r="P1058" s="72">
        <f>VLOOKUP($B1058,'Выгр Торг'!$B:$P,P$1,0)</f>
        <v>4790</v>
      </c>
      <c r="Q1058" s="42">
        <f t="shared" si="134"/>
        <v>0</v>
      </c>
      <c r="R1058" s="42">
        <f t="shared" si="135"/>
        <v>100</v>
      </c>
      <c r="S1058" s="85">
        <f t="shared" si="140"/>
        <v>4690</v>
      </c>
      <c r="T1058" s="60" t="str">
        <f>IFERROR(VLOOKUP($B1058,'Из ГУГЛа'!$B:$G,4,0)*U1058+V1058,VLOOKUP($B1058,'Из ГУГЛа'!$B:$G,4,0))</f>
        <v/>
      </c>
      <c r="U1058" s="15">
        <v>1</v>
      </c>
      <c r="V1058" s="59"/>
      <c r="W1058" s="74">
        <f t="shared" si="136"/>
        <v>0.37941176470588234</v>
      </c>
      <c r="X1058" s="74" t="str">
        <f t="shared" si="137"/>
        <v/>
      </c>
      <c r="Y1058" s="74" t="str">
        <f t="shared" si="138"/>
        <v/>
      </c>
      <c r="Z1058" s="78" t="s">
        <v>2579</v>
      </c>
    </row>
    <row r="1059" spans="1:26" ht="75" x14ac:dyDescent="0.25">
      <c r="A1059" s="71" t="str">
        <f>INDEX('Выгр Торг'!$A:$A,MATCH($B1059,'Выгр Торг'!$B:$B,0))</f>
        <v>Боковые зеркала "АТП" в стиле Гранта (механические,с повторителем) для ВАЗ 2108-21099, 2113-2115</v>
      </c>
      <c r="B1059" s="88">
        <v>257626</v>
      </c>
      <c r="C1059" s="72">
        <f>VLOOKUP($B1059,'Выгр Торг'!$B:$P,C$1,0)</f>
        <v>177185</v>
      </c>
      <c r="D1059" s="71" t="str">
        <f>VLOOKUP($B1059,'Выгр Торг'!$B:$P,D$1,0)</f>
        <v>Боковые зеркала "АТП" в стиле Гранта (механические, повторитель Динамический (стиль Lexus)) для ВАЗ 2108-21099, 2113-2115 (В цвет, Кварц (серый, 630))</v>
      </c>
      <c r="E1059" s="72" t="str">
        <f>VLOOKUP($B1059,'Выгр Торг'!$B:$P,E$1,0)</f>
        <v>Y</v>
      </c>
      <c r="F1059" s="72" t="str">
        <f>VLOOKUP($B1059,'Выгр Торг'!$B:$P,F$1,0)</f>
        <v>1</v>
      </c>
      <c r="G1059" s="36" t="s">
        <v>613</v>
      </c>
      <c r="H1059" s="28">
        <v>61046</v>
      </c>
      <c r="I1059" s="53">
        <f>INDEX($I:$I,MATCH($H1059,$C:$C,0))</f>
        <v>600</v>
      </c>
      <c r="J1059" s="5" t="s">
        <v>3410</v>
      </c>
      <c r="K1059" s="56">
        <f>INDEX($K:$K,MATCH($H1059,$C:$C,0))+I1059</f>
        <v>3400</v>
      </c>
      <c r="L1059" s="14">
        <f>VLOOKUP(K1059,Наценка!$A$1:$B$8,2,1)</f>
        <v>1.4</v>
      </c>
      <c r="M1059" s="56">
        <f>INDEX($M:$M,MATCH($H1059,$C:$C,0))+I1059*$M$2</f>
        <v>4700</v>
      </c>
      <c r="N1059" s="57">
        <f t="shared" si="139"/>
        <v>4690</v>
      </c>
      <c r="O1059" s="72">
        <f>VLOOKUP($B1059,'Выгр Торг'!$B:$P,O$1,0)</f>
        <v>3400</v>
      </c>
      <c r="P1059" s="72">
        <f>VLOOKUP($B1059,'Выгр Торг'!$B:$P,P$1,0)</f>
        <v>4790</v>
      </c>
      <c r="Q1059" s="42">
        <f t="shared" si="134"/>
        <v>0</v>
      </c>
      <c r="R1059" s="42">
        <f t="shared" si="135"/>
        <v>100</v>
      </c>
      <c r="S1059" s="85">
        <f t="shared" si="140"/>
        <v>4690</v>
      </c>
      <c r="T1059" s="60" t="str">
        <f>IFERROR(VLOOKUP($B1059,'Из ГУГЛа'!$B:$G,4,0)*U1059+V1059,VLOOKUP($B1059,'Из ГУГЛа'!$B:$G,4,0))</f>
        <v/>
      </c>
      <c r="U1059" s="15">
        <v>1</v>
      </c>
      <c r="V1059" s="59"/>
      <c r="W1059" s="74">
        <f t="shared" si="136"/>
        <v>0.37941176470588234</v>
      </c>
      <c r="X1059" s="74" t="str">
        <f t="shared" si="137"/>
        <v/>
      </c>
      <c r="Y1059" s="74" t="str">
        <f t="shared" si="138"/>
        <v/>
      </c>
      <c r="Z1059" s="78" t="s">
        <v>2579</v>
      </c>
    </row>
    <row r="1060" spans="1:26" ht="75" x14ac:dyDescent="0.25">
      <c r="A1060" s="71" t="str">
        <f>INDEX('Выгр Торг'!$A:$A,MATCH($B1060,'Выгр Торг'!$B:$B,0))</f>
        <v>Боковые зеркала "АТП" в стиле Гранта (механические,с повторителем) для ВАЗ 2108-21099, 2113-2115</v>
      </c>
      <c r="B1060" s="88">
        <v>257627</v>
      </c>
      <c r="C1060" s="72">
        <f>VLOOKUP($B1060,'Выгр Торг'!$B:$P,C$1,0)</f>
        <v>177186</v>
      </c>
      <c r="D1060" s="71" t="str">
        <f>VLOOKUP($B1060,'Выгр Торг'!$B:$P,D$1,0)</f>
        <v>Боковые зеркала "АТП" в стиле Гранта (механические, повторитель Динамический (стиль Lexus)) для ВАЗ 2108-21099, 2113-2115 (В цвет, Коралл (серебристый темно-красный, 116))</v>
      </c>
      <c r="E1060" s="72" t="str">
        <f>VLOOKUP($B1060,'Выгр Торг'!$B:$P,E$1,0)</f>
        <v>Y</v>
      </c>
      <c r="F1060" s="72" t="str">
        <f>VLOOKUP($B1060,'Выгр Торг'!$B:$P,F$1,0)</f>
        <v>1</v>
      </c>
      <c r="G1060" s="36" t="s">
        <v>613</v>
      </c>
      <c r="H1060" s="28">
        <v>61046</v>
      </c>
      <c r="I1060" s="53">
        <f>INDEX($I:$I,MATCH($H1060,$C:$C,0))</f>
        <v>600</v>
      </c>
      <c r="J1060" s="5" t="s">
        <v>3410</v>
      </c>
      <c r="K1060" s="56">
        <f>INDEX($K:$K,MATCH($H1060,$C:$C,0))+I1060</f>
        <v>3400</v>
      </c>
      <c r="L1060" s="14">
        <f>VLOOKUP(K1060,Наценка!$A$1:$B$8,2,1)</f>
        <v>1.4</v>
      </c>
      <c r="M1060" s="56">
        <f>INDEX($M:$M,MATCH($H1060,$C:$C,0))+I1060*$M$2</f>
        <v>4700</v>
      </c>
      <c r="N1060" s="57">
        <f t="shared" si="139"/>
        <v>4690</v>
      </c>
      <c r="O1060" s="72">
        <f>VLOOKUP($B1060,'Выгр Торг'!$B:$P,O$1,0)</f>
        <v>3400</v>
      </c>
      <c r="P1060" s="72">
        <f>VLOOKUP($B1060,'Выгр Торг'!$B:$P,P$1,0)</f>
        <v>4790</v>
      </c>
      <c r="Q1060" s="42">
        <f t="shared" si="134"/>
        <v>0</v>
      </c>
      <c r="R1060" s="42">
        <f t="shared" si="135"/>
        <v>100</v>
      </c>
      <c r="S1060" s="85">
        <f t="shared" si="140"/>
        <v>4690</v>
      </c>
      <c r="T1060" s="60" t="str">
        <f>IFERROR(VLOOKUP($B1060,'Из ГУГЛа'!$B:$G,4,0)*U1060+V1060,VLOOKUP($B1060,'Из ГУГЛа'!$B:$G,4,0))</f>
        <v/>
      </c>
      <c r="U1060" s="15">
        <v>1</v>
      </c>
      <c r="V1060" s="59"/>
      <c r="W1060" s="74">
        <f t="shared" si="136"/>
        <v>0.37941176470588234</v>
      </c>
      <c r="X1060" s="74" t="str">
        <f t="shared" si="137"/>
        <v/>
      </c>
      <c r="Y1060" s="74" t="str">
        <f t="shared" si="138"/>
        <v/>
      </c>
      <c r="Z1060" s="78" t="s">
        <v>2579</v>
      </c>
    </row>
    <row r="1061" spans="1:26" ht="75" x14ac:dyDescent="0.25">
      <c r="A1061" s="71" t="str">
        <f>INDEX('Выгр Торг'!$A:$A,MATCH($B1061,'Выгр Торг'!$B:$B,0))</f>
        <v>Боковые зеркала "АТП" в стиле Гранта (механические,с повторителем) для ВАЗ 2108-21099, 2113-2115</v>
      </c>
      <c r="B1061" s="88">
        <v>257628</v>
      </c>
      <c r="C1061" s="72">
        <f>VLOOKUP($B1061,'Выгр Торг'!$B:$P,C$1,0)</f>
        <v>177187</v>
      </c>
      <c r="D1061" s="71" t="str">
        <f>VLOOKUP($B1061,'Выгр Торг'!$B:$P,D$1,0)</f>
        <v>Боковые зеркала "АТП" в стиле Гранта (механические, повторитель Динамический (стиль Lexus)) для ВАЗ 2108-21099, 2113-2115 (В цвет, Кориандр (золотисто-коричневый, 790))</v>
      </c>
      <c r="E1061" s="72" t="str">
        <f>VLOOKUP($B1061,'Выгр Торг'!$B:$P,E$1,0)</f>
        <v>Y</v>
      </c>
      <c r="F1061" s="72" t="str">
        <f>VLOOKUP($B1061,'Выгр Торг'!$B:$P,F$1,0)</f>
        <v>1</v>
      </c>
      <c r="G1061" s="36" t="s">
        <v>613</v>
      </c>
      <c r="H1061" s="28">
        <v>61046</v>
      </c>
      <c r="I1061" s="53">
        <f>INDEX($I:$I,MATCH($H1061,$C:$C,0))</f>
        <v>600</v>
      </c>
      <c r="J1061" s="5" t="s">
        <v>3410</v>
      </c>
      <c r="K1061" s="56">
        <f>INDEX($K:$K,MATCH($H1061,$C:$C,0))+I1061</f>
        <v>3400</v>
      </c>
      <c r="L1061" s="14">
        <f>VLOOKUP(K1061,Наценка!$A$1:$B$8,2,1)</f>
        <v>1.4</v>
      </c>
      <c r="M1061" s="56">
        <f>INDEX($M:$M,MATCH($H1061,$C:$C,0))+I1061*$M$2</f>
        <v>4700</v>
      </c>
      <c r="N1061" s="57">
        <f t="shared" si="139"/>
        <v>4690</v>
      </c>
      <c r="O1061" s="72">
        <f>VLOOKUP($B1061,'Выгр Торг'!$B:$P,O$1,0)</f>
        <v>3400</v>
      </c>
      <c r="P1061" s="72">
        <f>VLOOKUP($B1061,'Выгр Торг'!$B:$P,P$1,0)</f>
        <v>4790</v>
      </c>
      <c r="Q1061" s="42">
        <f t="shared" si="134"/>
        <v>0</v>
      </c>
      <c r="R1061" s="42">
        <f t="shared" si="135"/>
        <v>100</v>
      </c>
      <c r="S1061" s="85">
        <f t="shared" si="140"/>
        <v>4690</v>
      </c>
      <c r="T1061" s="60" t="str">
        <f>IFERROR(VLOOKUP($B1061,'Из ГУГЛа'!$B:$G,4,0)*U1061+V1061,VLOOKUP($B1061,'Из ГУГЛа'!$B:$G,4,0))</f>
        <v/>
      </c>
      <c r="U1061" s="15">
        <v>1</v>
      </c>
      <c r="V1061" s="59"/>
      <c r="W1061" s="74">
        <f t="shared" si="136"/>
        <v>0.37941176470588234</v>
      </c>
      <c r="X1061" s="74" t="str">
        <f t="shared" si="137"/>
        <v/>
      </c>
      <c r="Y1061" s="74" t="str">
        <f t="shared" si="138"/>
        <v/>
      </c>
      <c r="Z1061" s="78" t="s">
        <v>2579</v>
      </c>
    </row>
    <row r="1062" spans="1:26" ht="75" x14ac:dyDescent="0.25">
      <c r="A1062" s="71" t="str">
        <f>INDEX('Выгр Торг'!$A:$A,MATCH($B1062,'Выгр Торг'!$B:$B,0))</f>
        <v>Боковые зеркала "АТП" в стиле Гранта (механические,с повторителем) для ВАЗ 2108-21099, 2113-2115</v>
      </c>
      <c r="B1062" s="88">
        <v>257629</v>
      </c>
      <c r="C1062" s="72">
        <f>VLOOKUP($B1062,'Выгр Торг'!$B:$P,C$1,0)</f>
        <v>177188</v>
      </c>
      <c r="D1062" s="71" t="str">
        <f>VLOOKUP($B1062,'Выгр Торг'!$B:$P,D$1,0)</f>
        <v>Боковые зеркала "АТП" в стиле Гранта (механические, повторитель Динамический (стиль Lexus)) для ВАЗ 2108-21099, 2113-2115 (В цвет, Космос (черный, 665))</v>
      </c>
      <c r="E1062" s="72" t="str">
        <f>VLOOKUP($B1062,'Выгр Торг'!$B:$P,E$1,0)</f>
        <v>Y</v>
      </c>
      <c r="F1062" s="72" t="str">
        <f>VLOOKUP($B1062,'Выгр Торг'!$B:$P,F$1,0)</f>
        <v>1</v>
      </c>
      <c r="G1062" s="36" t="s">
        <v>613</v>
      </c>
      <c r="H1062" s="28">
        <v>61046</v>
      </c>
      <c r="I1062" s="53">
        <f>INDEX($I:$I,MATCH($H1062,$C:$C,0))</f>
        <v>600</v>
      </c>
      <c r="J1062" s="5" t="s">
        <v>3410</v>
      </c>
      <c r="K1062" s="56">
        <f>INDEX($K:$K,MATCH($H1062,$C:$C,0))+I1062</f>
        <v>3400</v>
      </c>
      <c r="L1062" s="14">
        <f>VLOOKUP(K1062,Наценка!$A$1:$B$8,2,1)</f>
        <v>1.4</v>
      </c>
      <c r="M1062" s="56">
        <f>INDEX($M:$M,MATCH($H1062,$C:$C,0))+I1062*$M$2</f>
        <v>4700</v>
      </c>
      <c r="N1062" s="57">
        <f t="shared" si="139"/>
        <v>4690</v>
      </c>
      <c r="O1062" s="72">
        <f>VLOOKUP($B1062,'Выгр Торг'!$B:$P,O$1,0)</f>
        <v>3400</v>
      </c>
      <c r="P1062" s="72">
        <f>VLOOKUP($B1062,'Выгр Торг'!$B:$P,P$1,0)</f>
        <v>4790</v>
      </c>
      <c r="Q1062" s="42">
        <f t="shared" si="134"/>
        <v>0</v>
      </c>
      <c r="R1062" s="42">
        <f t="shared" si="135"/>
        <v>100</v>
      </c>
      <c r="S1062" s="85">
        <f t="shared" si="140"/>
        <v>4690</v>
      </c>
      <c r="T1062" s="60" t="str">
        <f>IFERROR(VLOOKUP($B1062,'Из ГУГЛа'!$B:$G,4,0)*U1062+V1062,VLOOKUP($B1062,'Из ГУГЛа'!$B:$G,4,0))</f>
        <v/>
      </c>
      <c r="U1062" s="15">
        <v>1</v>
      </c>
      <c r="V1062" s="59"/>
      <c r="W1062" s="74">
        <f t="shared" si="136"/>
        <v>0.37941176470588234</v>
      </c>
      <c r="X1062" s="74" t="str">
        <f t="shared" si="137"/>
        <v/>
      </c>
      <c r="Y1062" s="74" t="str">
        <f t="shared" si="138"/>
        <v/>
      </c>
      <c r="Z1062" s="78" t="s">
        <v>2579</v>
      </c>
    </row>
    <row r="1063" spans="1:26" ht="75" x14ac:dyDescent="0.25">
      <c r="A1063" s="71" t="str">
        <f>INDEX('Выгр Торг'!$A:$A,MATCH($B1063,'Выгр Торг'!$B:$B,0))</f>
        <v>Боковые зеркала "АТП" в стиле Гранта (механические,с повторителем) для ВАЗ 2108-21099, 2113-2115</v>
      </c>
      <c r="B1063" s="88">
        <v>257630</v>
      </c>
      <c r="C1063" s="72">
        <f>VLOOKUP($B1063,'Выгр Торг'!$B:$P,C$1,0)</f>
        <v>177189</v>
      </c>
      <c r="D1063" s="71" t="str">
        <f>VLOOKUP($B1063,'Выгр Торг'!$B:$P,D$1,0)</f>
        <v>Боковые зеркала "АТП" в стиле Гранта (механические, повторитель Динамический (стиль Lexus)) для ВАЗ 2108-21099, 2113-2115 (В цвет, Кристалл (светло-серый, 281))</v>
      </c>
      <c r="E1063" s="72" t="str">
        <f>VLOOKUP($B1063,'Выгр Торг'!$B:$P,E$1,0)</f>
        <v>Y</v>
      </c>
      <c r="F1063" s="72" t="str">
        <f>VLOOKUP($B1063,'Выгр Торг'!$B:$P,F$1,0)</f>
        <v>1</v>
      </c>
      <c r="G1063" s="36" t="s">
        <v>613</v>
      </c>
      <c r="H1063" s="28">
        <v>61046</v>
      </c>
      <c r="I1063" s="53">
        <f>INDEX($I:$I,MATCH($H1063,$C:$C,0))</f>
        <v>600</v>
      </c>
      <c r="J1063" s="5" t="s">
        <v>3410</v>
      </c>
      <c r="K1063" s="56">
        <f>INDEX($K:$K,MATCH($H1063,$C:$C,0))+I1063</f>
        <v>3400</v>
      </c>
      <c r="L1063" s="14">
        <f>VLOOKUP(K1063,Наценка!$A$1:$B$8,2,1)</f>
        <v>1.4</v>
      </c>
      <c r="M1063" s="56">
        <f>INDEX($M:$M,MATCH($H1063,$C:$C,0))+I1063*$M$2</f>
        <v>4700</v>
      </c>
      <c r="N1063" s="57">
        <f t="shared" si="139"/>
        <v>4690</v>
      </c>
      <c r="O1063" s="72">
        <f>VLOOKUP($B1063,'Выгр Торг'!$B:$P,O$1,0)</f>
        <v>3400</v>
      </c>
      <c r="P1063" s="72">
        <f>VLOOKUP($B1063,'Выгр Торг'!$B:$P,P$1,0)</f>
        <v>4790</v>
      </c>
      <c r="Q1063" s="42">
        <f t="shared" si="134"/>
        <v>0</v>
      </c>
      <c r="R1063" s="42">
        <f t="shared" si="135"/>
        <v>100</v>
      </c>
      <c r="S1063" s="85">
        <f t="shared" si="140"/>
        <v>4690</v>
      </c>
      <c r="T1063" s="60" t="str">
        <f>IFERROR(VLOOKUP($B1063,'Из ГУГЛа'!$B:$G,4,0)*U1063+V1063,VLOOKUP($B1063,'Из ГУГЛа'!$B:$G,4,0))</f>
        <v/>
      </c>
      <c r="U1063" s="15">
        <v>1</v>
      </c>
      <c r="V1063" s="59"/>
      <c r="W1063" s="74">
        <f t="shared" si="136"/>
        <v>0.37941176470588234</v>
      </c>
      <c r="X1063" s="74" t="str">
        <f t="shared" si="137"/>
        <v/>
      </c>
      <c r="Y1063" s="74" t="str">
        <f t="shared" si="138"/>
        <v/>
      </c>
      <c r="Z1063" s="78" t="s">
        <v>2579</v>
      </c>
    </row>
    <row r="1064" spans="1:26" ht="75" x14ac:dyDescent="0.25">
      <c r="A1064" s="71" t="str">
        <f>INDEX('Выгр Торг'!$A:$A,MATCH($B1064,'Выгр Торг'!$B:$B,0))</f>
        <v>Боковые зеркала "АТП" в стиле Гранта (механические,с повторителем) для ВАЗ 2108-21099, 2113-2115</v>
      </c>
      <c r="B1064" s="88">
        <v>257631</v>
      </c>
      <c r="C1064" s="72">
        <f>VLOOKUP($B1064,'Выгр Торг'!$B:$P,C$1,0)</f>
        <v>177190</v>
      </c>
      <c r="D1064" s="71" t="str">
        <f>VLOOKUP($B1064,'Выгр Торг'!$B:$P,D$1,0)</f>
        <v>Боковые зеркала "АТП" в стиле Гранта (механические, повторитель Динамический (стиль Lexus)) для ВАЗ 2108-21099, 2113-2115 (В цвет, Майя (серебристый темно-бордовый, 120))</v>
      </c>
      <c r="E1064" s="72" t="str">
        <f>VLOOKUP($B1064,'Выгр Торг'!$B:$P,E$1,0)</f>
        <v>Y</v>
      </c>
      <c r="F1064" s="72" t="str">
        <f>VLOOKUP($B1064,'Выгр Торг'!$B:$P,F$1,0)</f>
        <v>1</v>
      </c>
      <c r="G1064" s="36" t="s">
        <v>613</v>
      </c>
      <c r="H1064" s="28">
        <v>61046</v>
      </c>
      <c r="I1064" s="53">
        <f>INDEX($I:$I,MATCH($H1064,$C:$C,0))</f>
        <v>600</v>
      </c>
      <c r="J1064" s="5" t="s">
        <v>3410</v>
      </c>
      <c r="K1064" s="56">
        <f>INDEX($K:$K,MATCH($H1064,$C:$C,0))+I1064</f>
        <v>3400</v>
      </c>
      <c r="L1064" s="14">
        <f>VLOOKUP(K1064,Наценка!$A$1:$B$8,2,1)</f>
        <v>1.4</v>
      </c>
      <c r="M1064" s="56">
        <f>INDEX($M:$M,MATCH($H1064,$C:$C,0))+I1064*$M$2</f>
        <v>4700</v>
      </c>
      <c r="N1064" s="57">
        <f t="shared" si="139"/>
        <v>4690</v>
      </c>
      <c r="O1064" s="72">
        <f>VLOOKUP($B1064,'Выгр Торг'!$B:$P,O$1,0)</f>
        <v>3400</v>
      </c>
      <c r="P1064" s="72">
        <f>VLOOKUP($B1064,'Выгр Торг'!$B:$P,P$1,0)</f>
        <v>4790</v>
      </c>
      <c r="Q1064" s="42">
        <f t="shared" si="134"/>
        <v>0</v>
      </c>
      <c r="R1064" s="42">
        <f t="shared" si="135"/>
        <v>100</v>
      </c>
      <c r="S1064" s="85">
        <f t="shared" si="140"/>
        <v>4690</v>
      </c>
      <c r="T1064" s="60" t="str">
        <f>IFERROR(VLOOKUP($B1064,'Из ГУГЛа'!$B:$G,4,0)*U1064+V1064,VLOOKUP($B1064,'Из ГУГЛа'!$B:$G,4,0))</f>
        <v/>
      </c>
      <c r="U1064" s="15">
        <v>1</v>
      </c>
      <c r="V1064" s="59"/>
      <c r="W1064" s="74">
        <f t="shared" si="136"/>
        <v>0.37941176470588234</v>
      </c>
      <c r="X1064" s="74" t="str">
        <f t="shared" si="137"/>
        <v/>
      </c>
      <c r="Y1064" s="74" t="str">
        <f t="shared" si="138"/>
        <v/>
      </c>
      <c r="Z1064" s="78" t="s">
        <v>2579</v>
      </c>
    </row>
    <row r="1065" spans="1:26" ht="75" x14ac:dyDescent="0.25">
      <c r="A1065" s="71" t="str">
        <f>INDEX('Выгр Торг'!$A:$A,MATCH($B1065,'Выгр Торг'!$B:$B,0))</f>
        <v>Боковые зеркала "АТП" в стиле Гранта (механические,с повторителем) для ВАЗ 2108-21099, 2113-2115</v>
      </c>
      <c r="B1065" s="88">
        <v>257632</v>
      </c>
      <c r="C1065" s="72">
        <f>VLOOKUP($B1065,'Выгр Торг'!$B:$P,C$1,0)</f>
        <v>177191</v>
      </c>
      <c r="D1065" s="71" t="str">
        <f>VLOOKUP($B1065,'Выгр Торг'!$B:$P,D$1,0)</f>
        <v>Боковые зеркала "АТП" в стиле Гранта (механические, повторитель Динамический (стиль Lexus)) для ВАЗ 2108-21099, 2113-2115 (В цвет, Мальборо (красный, 121))</v>
      </c>
      <c r="E1065" s="72" t="str">
        <f>VLOOKUP($B1065,'Выгр Торг'!$B:$P,E$1,0)</f>
        <v>Y</v>
      </c>
      <c r="F1065" s="72" t="str">
        <f>VLOOKUP($B1065,'Выгр Торг'!$B:$P,F$1,0)</f>
        <v>1</v>
      </c>
      <c r="G1065" s="36" t="s">
        <v>613</v>
      </c>
      <c r="H1065" s="28">
        <v>61046</v>
      </c>
      <c r="I1065" s="53">
        <f>INDEX($I:$I,MATCH($H1065,$C:$C,0))</f>
        <v>600</v>
      </c>
      <c r="J1065" s="5" t="s">
        <v>3410</v>
      </c>
      <c r="K1065" s="56">
        <f>INDEX($K:$K,MATCH($H1065,$C:$C,0))+I1065</f>
        <v>3400</v>
      </c>
      <c r="L1065" s="14">
        <f>VLOOKUP(K1065,Наценка!$A$1:$B$8,2,1)</f>
        <v>1.4</v>
      </c>
      <c r="M1065" s="56">
        <f>INDEX($M:$M,MATCH($H1065,$C:$C,0))+I1065*$M$2</f>
        <v>4700</v>
      </c>
      <c r="N1065" s="57">
        <f t="shared" si="139"/>
        <v>4690</v>
      </c>
      <c r="O1065" s="72">
        <f>VLOOKUP($B1065,'Выгр Торг'!$B:$P,O$1,0)</f>
        <v>3400</v>
      </c>
      <c r="P1065" s="72">
        <f>VLOOKUP($B1065,'Выгр Торг'!$B:$P,P$1,0)</f>
        <v>4790</v>
      </c>
      <c r="Q1065" s="42">
        <f t="shared" si="134"/>
        <v>0</v>
      </c>
      <c r="R1065" s="42">
        <f t="shared" si="135"/>
        <v>100</v>
      </c>
      <c r="S1065" s="85">
        <f t="shared" si="140"/>
        <v>4690</v>
      </c>
      <c r="T1065" s="60" t="str">
        <f>IFERROR(VLOOKUP($B1065,'Из ГУГЛа'!$B:$G,4,0)*U1065+V1065,VLOOKUP($B1065,'Из ГУГЛа'!$B:$G,4,0))</f>
        <v/>
      </c>
      <c r="U1065" s="15">
        <v>1</v>
      </c>
      <c r="V1065" s="59"/>
      <c r="W1065" s="74">
        <f t="shared" si="136"/>
        <v>0.37941176470588234</v>
      </c>
      <c r="X1065" s="74" t="str">
        <f t="shared" si="137"/>
        <v/>
      </c>
      <c r="Y1065" s="74" t="str">
        <f t="shared" si="138"/>
        <v/>
      </c>
      <c r="Z1065" s="78" t="s">
        <v>2579</v>
      </c>
    </row>
    <row r="1066" spans="1:26" ht="75" x14ac:dyDescent="0.25">
      <c r="A1066" s="71" t="str">
        <f>INDEX('Выгр Торг'!$A:$A,MATCH($B1066,'Выгр Торг'!$B:$B,0))</f>
        <v>Боковые зеркала "АТП" в стиле Гранта (механические,с повторителем) для ВАЗ 2108-21099, 2113-2115</v>
      </c>
      <c r="B1066" s="88">
        <v>257633</v>
      </c>
      <c r="C1066" s="72">
        <f>VLOOKUP($B1066,'Выгр Торг'!$B:$P,C$1,0)</f>
        <v>177192</v>
      </c>
      <c r="D1066" s="71" t="str">
        <f>VLOOKUP($B1066,'Выгр Торг'!$B:$P,D$1,0)</f>
        <v>Боковые зеркала "АТП" в стиле Гранта (механические, повторитель Динамический (стиль Lexus)) для ВАЗ 2108-21099, 2113-2115 (В цвет, Мираж (серебристый-желто-зеленый, 280))</v>
      </c>
      <c r="E1066" s="72" t="str">
        <f>VLOOKUP($B1066,'Выгр Торг'!$B:$P,E$1,0)</f>
        <v>Y</v>
      </c>
      <c r="F1066" s="72" t="str">
        <f>VLOOKUP($B1066,'Выгр Торг'!$B:$P,F$1,0)</f>
        <v>1</v>
      </c>
      <c r="G1066" s="36" t="s">
        <v>613</v>
      </c>
      <c r="H1066" s="28">
        <v>61046</v>
      </c>
      <c r="I1066" s="53">
        <f>INDEX($I:$I,MATCH($H1066,$C:$C,0))</f>
        <v>600</v>
      </c>
      <c r="J1066" s="5" t="s">
        <v>3410</v>
      </c>
      <c r="K1066" s="56">
        <f>INDEX($K:$K,MATCH($H1066,$C:$C,0))+I1066</f>
        <v>3400</v>
      </c>
      <c r="L1066" s="14">
        <f>VLOOKUP(K1066,Наценка!$A$1:$B$8,2,1)</f>
        <v>1.4</v>
      </c>
      <c r="M1066" s="56">
        <f>INDEX($M:$M,MATCH($H1066,$C:$C,0))+I1066*$M$2</f>
        <v>4700</v>
      </c>
      <c r="N1066" s="57">
        <f t="shared" si="139"/>
        <v>4690</v>
      </c>
      <c r="O1066" s="72">
        <f>VLOOKUP($B1066,'Выгр Торг'!$B:$P,O$1,0)</f>
        <v>3400</v>
      </c>
      <c r="P1066" s="72">
        <f>VLOOKUP($B1066,'Выгр Торг'!$B:$P,P$1,0)</f>
        <v>4790</v>
      </c>
      <c r="Q1066" s="42">
        <f t="shared" ref="Q1066:Q1129" si="141">O1066-K1066</f>
        <v>0</v>
      </c>
      <c r="R1066" s="42">
        <f t="shared" ref="R1066:R1129" si="142">P1066-N1066</f>
        <v>100</v>
      </c>
      <c r="S1066" s="85">
        <f t="shared" si="140"/>
        <v>4690</v>
      </c>
      <c r="T1066" s="60" t="str">
        <f>IFERROR(VLOOKUP($B1066,'Из ГУГЛа'!$B:$G,4,0)*U1066+V1066,VLOOKUP($B1066,'Из ГУГЛа'!$B:$G,4,0))</f>
        <v/>
      </c>
      <c r="U1066" s="15">
        <v>1</v>
      </c>
      <c r="V1066" s="59"/>
      <c r="W1066" s="74">
        <f t="shared" ref="W1066:W1129" si="143">IFERROR(S1066/K1066-1,"")</f>
        <v>0.37941176470588234</v>
      </c>
      <c r="X1066" s="74" t="str">
        <f t="shared" ref="X1066:X1129" si="144">IFERROR((Z1066-S1066)/Z1066,"")</f>
        <v/>
      </c>
      <c r="Y1066" s="74" t="str">
        <f t="shared" ref="Y1066:Y1129" si="145">IFERROR(IF(Z1066="","",Z1066/K1066-1),"")</f>
        <v/>
      </c>
      <c r="Z1066" s="78" t="s">
        <v>2579</v>
      </c>
    </row>
    <row r="1067" spans="1:26" ht="75" x14ac:dyDescent="0.25">
      <c r="A1067" s="71" t="str">
        <f>INDEX('Выгр Торг'!$A:$A,MATCH($B1067,'Выгр Торг'!$B:$B,0))</f>
        <v>Боковые зеркала "АТП" в стиле Гранта (механические,с повторителем) для ВАЗ 2108-21099, 2113-2115</v>
      </c>
      <c r="B1067" s="88">
        <v>257634</v>
      </c>
      <c r="C1067" s="72">
        <f>VLOOKUP($B1067,'Выгр Торг'!$B:$P,C$1,0)</f>
        <v>177193</v>
      </c>
      <c r="D1067" s="71" t="str">
        <f>VLOOKUP($B1067,'Выгр Торг'!$B:$P,D$1,0)</f>
        <v>Боковые зеркала "АТП" в стиле Гранта (механические, повторитель Динамический (стиль Lexus)) для ВАЗ 2108-21099, 2113-2115 (В цвет, Млечный путь (серебристо-серо-графитовый, 606))</v>
      </c>
      <c r="E1067" s="72" t="str">
        <f>VLOOKUP($B1067,'Выгр Торг'!$B:$P,E$1,0)</f>
        <v>Y</v>
      </c>
      <c r="F1067" s="72" t="str">
        <f>VLOOKUP($B1067,'Выгр Торг'!$B:$P,F$1,0)</f>
        <v>1</v>
      </c>
      <c r="G1067" s="36" t="s">
        <v>613</v>
      </c>
      <c r="H1067" s="28">
        <v>61046</v>
      </c>
      <c r="I1067" s="53">
        <f>INDEX($I:$I,MATCH($H1067,$C:$C,0))</f>
        <v>600</v>
      </c>
      <c r="J1067" s="5" t="s">
        <v>3410</v>
      </c>
      <c r="K1067" s="56">
        <f>INDEX($K:$K,MATCH($H1067,$C:$C,0))+I1067</f>
        <v>3400</v>
      </c>
      <c r="L1067" s="14">
        <f>VLOOKUP(K1067,Наценка!$A$1:$B$8,2,1)</f>
        <v>1.4</v>
      </c>
      <c r="M1067" s="56">
        <f>INDEX($M:$M,MATCH($H1067,$C:$C,0))+I1067*$M$2</f>
        <v>4700</v>
      </c>
      <c r="N1067" s="57">
        <f t="shared" si="139"/>
        <v>4690</v>
      </c>
      <c r="O1067" s="72">
        <f>VLOOKUP($B1067,'Выгр Торг'!$B:$P,O$1,0)</f>
        <v>3400</v>
      </c>
      <c r="P1067" s="72">
        <f>VLOOKUP($B1067,'Выгр Торг'!$B:$P,P$1,0)</f>
        <v>4790</v>
      </c>
      <c r="Q1067" s="42">
        <f t="shared" si="141"/>
        <v>0</v>
      </c>
      <c r="R1067" s="42">
        <f t="shared" si="142"/>
        <v>100</v>
      </c>
      <c r="S1067" s="85">
        <f t="shared" si="140"/>
        <v>4690</v>
      </c>
      <c r="T1067" s="60" t="str">
        <f>IFERROR(VLOOKUP($B1067,'Из ГУГЛа'!$B:$G,4,0)*U1067+V1067,VLOOKUP($B1067,'Из ГУГЛа'!$B:$G,4,0))</f>
        <v/>
      </c>
      <c r="U1067" s="15">
        <v>1</v>
      </c>
      <c r="V1067" s="59"/>
      <c r="W1067" s="74">
        <f t="shared" si="143"/>
        <v>0.37941176470588234</v>
      </c>
      <c r="X1067" s="74" t="str">
        <f t="shared" si="144"/>
        <v/>
      </c>
      <c r="Y1067" s="74" t="str">
        <f t="shared" si="145"/>
        <v/>
      </c>
      <c r="Z1067" s="78" t="s">
        <v>2579</v>
      </c>
    </row>
    <row r="1068" spans="1:26" ht="75" x14ac:dyDescent="0.25">
      <c r="A1068" s="71" t="str">
        <f>INDEX('Выгр Торг'!$A:$A,MATCH($B1068,'Выгр Торг'!$B:$B,0))</f>
        <v>Боковые зеркала "АТП" в стиле Гранта (механические,с повторителем) для ВАЗ 2108-21099, 2113-2115</v>
      </c>
      <c r="B1068" s="88">
        <v>257635</v>
      </c>
      <c r="C1068" s="72">
        <f>VLOOKUP($B1068,'Выгр Торг'!$B:$P,C$1,0)</f>
        <v>177194</v>
      </c>
      <c r="D1068" s="71" t="str">
        <f>VLOOKUP($B1068,'Выгр Торг'!$B:$P,D$1,0)</f>
        <v>Боковые зеркала "АТП" в стиле Гранта (механические, повторитель Динамический (стиль Lexus)) для ВАЗ 2108-21099, 2113-2115 (В цвет, Мокрый асфальт (серебристый стальной, 626))</v>
      </c>
      <c r="E1068" s="72" t="str">
        <f>VLOOKUP($B1068,'Выгр Торг'!$B:$P,E$1,0)</f>
        <v>Y</v>
      </c>
      <c r="F1068" s="72" t="str">
        <f>VLOOKUP($B1068,'Выгр Торг'!$B:$P,F$1,0)</f>
        <v>1</v>
      </c>
      <c r="G1068" s="36" t="s">
        <v>613</v>
      </c>
      <c r="H1068" s="28">
        <v>61046</v>
      </c>
      <c r="I1068" s="53">
        <f>INDEX($I:$I,MATCH($H1068,$C:$C,0))</f>
        <v>600</v>
      </c>
      <c r="J1068" s="5" t="s">
        <v>3410</v>
      </c>
      <c r="K1068" s="56">
        <f>INDEX($K:$K,MATCH($H1068,$C:$C,0))+I1068</f>
        <v>3400</v>
      </c>
      <c r="L1068" s="14">
        <f>VLOOKUP(K1068,Наценка!$A$1:$B$8,2,1)</f>
        <v>1.4</v>
      </c>
      <c r="M1068" s="56">
        <f>INDEX($M:$M,MATCH($H1068,$C:$C,0))+I1068*$M$2</f>
        <v>4700</v>
      </c>
      <c r="N1068" s="57">
        <f t="shared" si="139"/>
        <v>4690</v>
      </c>
      <c r="O1068" s="72">
        <f>VLOOKUP($B1068,'Выгр Торг'!$B:$P,O$1,0)</f>
        <v>3400</v>
      </c>
      <c r="P1068" s="72">
        <f>VLOOKUP($B1068,'Выгр Торг'!$B:$P,P$1,0)</f>
        <v>4790</v>
      </c>
      <c r="Q1068" s="42">
        <f t="shared" si="141"/>
        <v>0</v>
      </c>
      <c r="R1068" s="42">
        <f t="shared" si="142"/>
        <v>100</v>
      </c>
      <c r="S1068" s="85">
        <f t="shared" si="140"/>
        <v>4690</v>
      </c>
      <c r="T1068" s="60" t="str">
        <f>IFERROR(VLOOKUP($B1068,'Из ГУГЛа'!$B:$G,4,0)*U1068+V1068,VLOOKUP($B1068,'Из ГУГЛа'!$B:$G,4,0))</f>
        <v/>
      </c>
      <c r="U1068" s="15">
        <v>1</v>
      </c>
      <c r="V1068" s="59"/>
      <c r="W1068" s="74">
        <f t="shared" si="143"/>
        <v>0.37941176470588234</v>
      </c>
      <c r="X1068" s="74" t="str">
        <f t="shared" si="144"/>
        <v/>
      </c>
      <c r="Y1068" s="74" t="str">
        <f t="shared" si="145"/>
        <v/>
      </c>
      <c r="Z1068" s="78" t="s">
        <v>2579</v>
      </c>
    </row>
    <row r="1069" spans="1:26" ht="75" x14ac:dyDescent="0.25">
      <c r="A1069" s="71" t="str">
        <f>INDEX('Выгр Торг'!$A:$A,MATCH($B1069,'Выгр Торг'!$B:$B,0))</f>
        <v>Боковые зеркала "АТП" в стиле Гранта (механические,с повторителем) для ВАЗ 2108-21099, 2113-2115</v>
      </c>
      <c r="B1069" s="88">
        <v>257636</v>
      </c>
      <c r="C1069" s="72">
        <f>VLOOKUP($B1069,'Выгр Торг'!$B:$P,C$1,0)</f>
        <v>177195</v>
      </c>
      <c r="D1069" s="71" t="str">
        <f>VLOOKUP($B1069,'Выгр Торг'!$B:$P,D$1,0)</f>
        <v>Боковые зеркала "АТП" в стиле Гранта (механические, повторитель Динамический (стиль Lexus)) для ВАЗ 2108-21099, 2113-2115 (В цвет, Мускари (темно синий, 426))</v>
      </c>
      <c r="E1069" s="72" t="str">
        <f>VLOOKUP($B1069,'Выгр Торг'!$B:$P,E$1,0)</f>
        <v>Y</v>
      </c>
      <c r="F1069" s="72" t="str">
        <f>VLOOKUP($B1069,'Выгр Торг'!$B:$P,F$1,0)</f>
        <v>1</v>
      </c>
      <c r="G1069" s="36" t="s">
        <v>613</v>
      </c>
      <c r="H1069" s="28">
        <v>61046</v>
      </c>
      <c r="I1069" s="53">
        <f>INDEX($I:$I,MATCH($H1069,$C:$C,0))</f>
        <v>600</v>
      </c>
      <c r="J1069" s="5" t="s">
        <v>3410</v>
      </c>
      <c r="K1069" s="56">
        <f>INDEX($K:$K,MATCH($H1069,$C:$C,0))+I1069</f>
        <v>3400</v>
      </c>
      <c r="L1069" s="14">
        <f>VLOOKUP(K1069,Наценка!$A$1:$B$8,2,1)</f>
        <v>1.4</v>
      </c>
      <c r="M1069" s="56">
        <f>INDEX($M:$M,MATCH($H1069,$C:$C,0))+I1069*$M$2</f>
        <v>4700</v>
      </c>
      <c r="N1069" s="57">
        <f t="shared" si="139"/>
        <v>4690</v>
      </c>
      <c r="O1069" s="72">
        <f>VLOOKUP($B1069,'Выгр Торг'!$B:$P,O$1,0)</f>
        <v>3400</v>
      </c>
      <c r="P1069" s="72">
        <f>VLOOKUP($B1069,'Выгр Торг'!$B:$P,P$1,0)</f>
        <v>4790</v>
      </c>
      <c r="Q1069" s="42">
        <f t="shared" si="141"/>
        <v>0</v>
      </c>
      <c r="R1069" s="42">
        <f t="shared" si="142"/>
        <v>100</v>
      </c>
      <c r="S1069" s="85">
        <f t="shared" si="140"/>
        <v>4690</v>
      </c>
      <c r="T1069" s="60" t="str">
        <f>IFERROR(VLOOKUP($B1069,'Из ГУГЛа'!$B:$G,4,0)*U1069+V1069,VLOOKUP($B1069,'Из ГУГЛа'!$B:$G,4,0))</f>
        <v/>
      </c>
      <c r="U1069" s="15">
        <v>1</v>
      </c>
      <c r="V1069" s="59"/>
      <c r="W1069" s="74">
        <f t="shared" si="143"/>
        <v>0.37941176470588234</v>
      </c>
      <c r="X1069" s="74" t="str">
        <f t="shared" si="144"/>
        <v/>
      </c>
      <c r="Y1069" s="74" t="str">
        <f t="shared" si="145"/>
        <v/>
      </c>
      <c r="Z1069" s="78" t="s">
        <v>2579</v>
      </c>
    </row>
    <row r="1070" spans="1:26" ht="75" x14ac:dyDescent="0.25">
      <c r="A1070" s="71" t="str">
        <f>INDEX('Выгр Торг'!$A:$A,MATCH($B1070,'Выгр Торг'!$B:$B,0))</f>
        <v>Боковые зеркала "АТП" в стиле Гранта (механические,с повторителем) для ВАЗ 2108-21099, 2113-2115</v>
      </c>
      <c r="B1070" s="88">
        <v>257637</v>
      </c>
      <c r="C1070" s="72">
        <f>VLOOKUP($B1070,'Выгр Торг'!$B:$P,C$1,0)</f>
        <v>177196</v>
      </c>
      <c r="D1070" s="71" t="str">
        <f>VLOOKUP($B1070,'Выгр Торг'!$B:$P,D$1,0)</f>
        <v>Боковые зеркала "АТП" в стиле Гранта (механические, повторитель Динамический (стиль Lexus)) для ВАЗ 2108-21099, 2113-2115 (В цвет, Невада (серебристо-серо-бежевый, 239))</v>
      </c>
      <c r="E1070" s="72" t="str">
        <f>VLOOKUP($B1070,'Выгр Торг'!$B:$P,E$1,0)</f>
        <v>Y</v>
      </c>
      <c r="F1070" s="72" t="str">
        <f>VLOOKUP($B1070,'Выгр Торг'!$B:$P,F$1,0)</f>
        <v>1</v>
      </c>
      <c r="G1070" s="36" t="s">
        <v>613</v>
      </c>
      <c r="H1070" s="28">
        <v>61046</v>
      </c>
      <c r="I1070" s="53">
        <f>INDEX($I:$I,MATCH($H1070,$C:$C,0))</f>
        <v>600</v>
      </c>
      <c r="J1070" s="5" t="s">
        <v>3410</v>
      </c>
      <c r="K1070" s="56">
        <f>INDEX($K:$K,MATCH($H1070,$C:$C,0))+I1070</f>
        <v>3400</v>
      </c>
      <c r="L1070" s="14">
        <f>VLOOKUP(K1070,Наценка!$A$1:$B$8,2,1)</f>
        <v>1.4</v>
      </c>
      <c r="M1070" s="56">
        <f>INDEX($M:$M,MATCH($H1070,$C:$C,0))+I1070*$M$2</f>
        <v>4700</v>
      </c>
      <c r="N1070" s="57">
        <f t="shared" si="139"/>
        <v>4690</v>
      </c>
      <c r="O1070" s="72">
        <f>VLOOKUP($B1070,'Выгр Торг'!$B:$P,O$1,0)</f>
        <v>3400</v>
      </c>
      <c r="P1070" s="72">
        <f>VLOOKUP($B1070,'Выгр Торг'!$B:$P,P$1,0)</f>
        <v>4790</v>
      </c>
      <c r="Q1070" s="42">
        <f t="shared" si="141"/>
        <v>0</v>
      </c>
      <c r="R1070" s="42">
        <f t="shared" si="142"/>
        <v>100</v>
      </c>
      <c r="S1070" s="85">
        <f t="shared" si="140"/>
        <v>4690</v>
      </c>
      <c r="T1070" s="60" t="str">
        <f>IFERROR(VLOOKUP($B1070,'Из ГУГЛа'!$B:$G,4,0)*U1070+V1070,VLOOKUP($B1070,'Из ГУГЛа'!$B:$G,4,0))</f>
        <v/>
      </c>
      <c r="U1070" s="15">
        <v>1</v>
      </c>
      <c r="V1070" s="59"/>
      <c r="W1070" s="74">
        <f t="shared" si="143"/>
        <v>0.37941176470588234</v>
      </c>
      <c r="X1070" s="74" t="str">
        <f t="shared" si="144"/>
        <v/>
      </c>
      <c r="Y1070" s="74" t="str">
        <f t="shared" si="145"/>
        <v/>
      </c>
      <c r="Z1070" s="78" t="s">
        <v>2579</v>
      </c>
    </row>
    <row r="1071" spans="1:26" ht="75" x14ac:dyDescent="0.25">
      <c r="A1071" s="71" t="str">
        <f>INDEX('Выгр Торг'!$A:$A,MATCH($B1071,'Выгр Торг'!$B:$B,0))</f>
        <v>Боковые зеркала "АТП" в стиле Гранта (механические,с повторителем) для ВАЗ 2108-21099, 2113-2115</v>
      </c>
      <c r="B1071" s="88">
        <v>257638</v>
      </c>
      <c r="C1071" s="72">
        <f>VLOOKUP($B1071,'Выгр Торг'!$B:$P,C$1,0)</f>
        <v>177197</v>
      </c>
      <c r="D1071" s="71" t="str">
        <f>VLOOKUP($B1071,'Выгр Торг'!$B:$P,D$1,0)</f>
        <v>Боковые зеркала "АТП" в стиле Гранта (механические, повторитель Динамический (стиль Lexus)) для ВАЗ 2108-21099, 2113-2115 (В цвет, Нефертити (серебристый-бежевый, 270))</v>
      </c>
      <c r="E1071" s="72" t="str">
        <f>VLOOKUP($B1071,'Выгр Торг'!$B:$P,E$1,0)</f>
        <v>Y</v>
      </c>
      <c r="F1071" s="72" t="str">
        <f>VLOOKUP($B1071,'Выгр Торг'!$B:$P,F$1,0)</f>
        <v>1</v>
      </c>
      <c r="G1071" s="36" t="s">
        <v>613</v>
      </c>
      <c r="H1071" s="28">
        <v>61046</v>
      </c>
      <c r="I1071" s="53">
        <f>INDEX($I:$I,MATCH($H1071,$C:$C,0))</f>
        <v>600</v>
      </c>
      <c r="J1071" s="5" t="s">
        <v>3410</v>
      </c>
      <c r="K1071" s="56">
        <f>INDEX($K:$K,MATCH($H1071,$C:$C,0))+I1071</f>
        <v>3400</v>
      </c>
      <c r="L1071" s="14">
        <f>VLOOKUP(K1071,Наценка!$A$1:$B$8,2,1)</f>
        <v>1.4</v>
      </c>
      <c r="M1071" s="56">
        <f>INDEX($M:$M,MATCH($H1071,$C:$C,0))+I1071*$M$2</f>
        <v>4700</v>
      </c>
      <c r="N1071" s="57">
        <f t="shared" si="139"/>
        <v>4690</v>
      </c>
      <c r="O1071" s="72">
        <f>VLOOKUP($B1071,'Выгр Торг'!$B:$P,O$1,0)</f>
        <v>3400</v>
      </c>
      <c r="P1071" s="72">
        <f>VLOOKUP($B1071,'Выгр Торг'!$B:$P,P$1,0)</f>
        <v>4790</v>
      </c>
      <c r="Q1071" s="42">
        <f t="shared" si="141"/>
        <v>0</v>
      </c>
      <c r="R1071" s="42">
        <f t="shared" si="142"/>
        <v>100</v>
      </c>
      <c r="S1071" s="85">
        <f t="shared" si="140"/>
        <v>4690</v>
      </c>
      <c r="T1071" s="60" t="str">
        <f>IFERROR(VLOOKUP($B1071,'Из ГУГЛа'!$B:$G,4,0)*U1071+V1071,VLOOKUP($B1071,'Из ГУГЛа'!$B:$G,4,0))</f>
        <v/>
      </c>
      <c r="U1071" s="15">
        <v>1</v>
      </c>
      <c r="V1071" s="59"/>
      <c r="W1071" s="74">
        <f t="shared" si="143"/>
        <v>0.37941176470588234</v>
      </c>
      <c r="X1071" s="74" t="str">
        <f t="shared" si="144"/>
        <v/>
      </c>
      <c r="Y1071" s="74" t="str">
        <f t="shared" si="145"/>
        <v/>
      </c>
      <c r="Z1071" s="78" t="s">
        <v>2579</v>
      </c>
    </row>
    <row r="1072" spans="1:26" ht="75" x14ac:dyDescent="0.25">
      <c r="A1072" s="71" t="str">
        <f>INDEX('Выгр Торг'!$A:$A,MATCH($B1072,'Выгр Торг'!$B:$B,0))</f>
        <v>Боковые зеркала "АТП" в стиле Гранта (механические,с повторителем) для ВАЗ 2108-21099, 2113-2115</v>
      </c>
      <c r="B1072" s="88">
        <v>257639</v>
      </c>
      <c r="C1072" s="72">
        <f>VLOOKUP($B1072,'Выгр Торг'!$B:$P,C$1,0)</f>
        <v>177198</v>
      </c>
      <c r="D1072" s="71" t="str">
        <f>VLOOKUP($B1072,'Выгр Торг'!$B:$P,D$1,0)</f>
        <v>Боковые зеркала "АТП" в стиле Гранта (механические, повторитель Динамический (стиль Lexus)) для ВАЗ 2108-21099, 2113-2115 (В цвет, Ниагара (серебристо-серо-голубоватый, 383))</v>
      </c>
      <c r="E1072" s="72" t="str">
        <f>VLOOKUP($B1072,'Выгр Торг'!$B:$P,E$1,0)</f>
        <v>Y</v>
      </c>
      <c r="F1072" s="72" t="str">
        <f>VLOOKUP($B1072,'Выгр Торг'!$B:$P,F$1,0)</f>
        <v>1</v>
      </c>
      <c r="G1072" s="36" t="s">
        <v>613</v>
      </c>
      <c r="H1072" s="28">
        <v>61046</v>
      </c>
      <c r="I1072" s="53">
        <f>INDEX($I:$I,MATCH($H1072,$C:$C,0))</f>
        <v>600</v>
      </c>
      <c r="J1072" s="5" t="s">
        <v>3410</v>
      </c>
      <c r="K1072" s="56">
        <f>INDEX($K:$K,MATCH($H1072,$C:$C,0))+I1072</f>
        <v>3400</v>
      </c>
      <c r="L1072" s="14">
        <f>VLOOKUP(K1072,Наценка!$A$1:$B$8,2,1)</f>
        <v>1.4</v>
      </c>
      <c r="M1072" s="56">
        <f>INDEX($M:$M,MATCH($H1072,$C:$C,0))+I1072*$M$2</f>
        <v>4700</v>
      </c>
      <c r="N1072" s="57">
        <f t="shared" si="139"/>
        <v>4690</v>
      </c>
      <c r="O1072" s="72">
        <f>VLOOKUP($B1072,'Выгр Торг'!$B:$P,O$1,0)</f>
        <v>3400</v>
      </c>
      <c r="P1072" s="72">
        <f>VLOOKUP($B1072,'Выгр Торг'!$B:$P,P$1,0)</f>
        <v>4790</v>
      </c>
      <c r="Q1072" s="42">
        <f t="shared" si="141"/>
        <v>0</v>
      </c>
      <c r="R1072" s="42">
        <f t="shared" si="142"/>
        <v>100</v>
      </c>
      <c r="S1072" s="85">
        <f t="shared" si="140"/>
        <v>4690</v>
      </c>
      <c r="T1072" s="60" t="str">
        <f>IFERROR(VLOOKUP($B1072,'Из ГУГЛа'!$B:$G,4,0)*U1072+V1072,VLOOKUP($B1072,'Из ГУГЛа'!$B:$G,4,0))</f>
        <v/>
      </c>
      <c r="U1072" s="15">
        <v>1</v>
      </c>
      <c r="V1072" s="59"/>
      <c r="W1072" s="74">
        <f t="shared" si="143"/>
        <v>0.37941176470588234</v>
      </c>
      <c r="X1072" s="74" t="str">
        <f t="shared" si="144"/>
        <v/>
      </c>
      <c r="Y1072" s="74" t="str">
        <f t="shared" si="145"/>
        <v/>
      </c>
      <c r="Z1072" s="78" t="s">
        <v>2579</v>
      </c>
    </row>
    <row r="1073" spans="1:26" ht="75" x14ac:dyDescent="0.25">
      <c r="A1073" s="71" t="str">
        <f>INDEX('Выгр Торг'!$A:$A,MATCH($B1073,'Выгр Торг'!$B:$B,0))</f>
        <v>Боковые зеркала "АТП" в стиле Гранта (механические,с повторителем) для ВАЗ 2108-21099, 2113-2115</v>
      </c>
      <c r="B1073" s="88">
        <v>257640</v>
      </c>
      <c r="C1073" s="72">
        <f>VLOOKUP($B1073,'Выгр Торг'!$B:$P,C$1,0)</f>
        <v>177199</v>
      </c>
      <c r="D1073" s="71" t="str">
        <f>VLOOKUP($B1073,'Выгр Торг'!$B:$P,D$1,0)</f>
        <v>Боковые зеркала "АТП" в стиле Гранта (механические, повторитель Динамический (стиль Lexus)) для ВАЗ 2108-21099, 2113-2115 (В цвет, Опатия (серебристый оранжевый, 286))</v>
      </c>
      <c r="E1073" s="72" t="str">
        <f>VLOOKUP($B1073,'Выгр Торг'!$B:$P,E$1,0)</f>
        <v>Y</v>
      </c>
      <c r="F1073" s="72" t="str">
        <f>VLOOKUP($B1073,'Выгр Торг'!$B:$P,F$1,0)</f>
        <v>1</v>
      </c>
      <c r="G1073" s="36" t="s">
        <v>613</v>
      </c>
      <c r="H1073" s="28">
        <v>61046</v>
      </c>
      <c r="I1073" s="53">
        <f>INDEX($I:$I,MATCH($H1073,$C:$C,0))</f>
        <v>600</v>
      </c>
      <c r="J1073" s="5" t="s">
        <v>3410</v>
      </c>
      <c r="K1073" s="56">
        <f>INDEX($K:$K,MATCH($H1073,$C:$C,0))+I1073</f>
        <v>3400</v>
      </c>
      <c r="L1073" s="14">
        <f>VLOOKUP(K1073,Наценка!$A$1:$B$8,2,1)</f>
        <v>1.4</v>
      </c>
      <c r="M1073" s="56">
        <f>INDEX($M:$M,MATCH($H1073,$C:$C,0))+I1073*$M$2</f>
        <v>4700</v>
      </c>
      <c r="N1073" s="57">
        <f t="shared" si="139"/>
        <v>4690</v>
      </c>
      <c r="O1073" s="72">
        <f>VLOOKUP($B1073,'Выгр Торг'!$B:$P,O$1,0)</f>
        <v>3400</v>
      </c>
      <c r="P1073" s="72">
        <f>VLOOKUP($B1073,'Выгр Торг'!$B:$P,P$1,0)</f>
        <v>4790</v>
      </c>
      <c r="Q1073" s="42">
        <f t="shared" si="141"/>
        <v>0</v>
      </c>
      <c r="R1073" s="42">
        <f t="shared" si="142"/>
        <v>100</v>
      </c>
      <c r="S1073" s="85">
        <f t="shared" si="140"/>
        <v>4690</v>
      </c>
      <c r="T1073" s="60" t="str">
        <f>IFERROR(VLOOKUP($B1073,'Из ГУГЛа'!$B:$G,4,0)*U1073+V1073,VLOOKUP($B1073,'Из ГУГЛа'!$B:$G,4,0))</f>
        <v/>
      </c>
      <c r="U1073" s="15">
        <v>1</v>
      </c>
      <c r="V1073" s="59"/>
      <c r="W1073" s="74">
        <f t="shared" si="143"/>
        <v>0.37941176470588234</v>
      </c>
      <c r="X1073" s="74" t="str">
        <f t="shared" si="144"/>
        <v/>
      </c>
      <c r="Y1073" s="74" t="str">
        <f t="shared" si="145"/>
        <v/>
      </c>
      <c r="Z1073" s="78" t="s">
        <v>2579</v>
      </c>
    </row>
    <row r="1074" spans="1:26" ht="75" x14ac:dyDescent="0.25">
      <c r="A1074" s="71" t="str">
        <f>INDEX('Выгр Торг'!$A:$A,MATCH($B1074,'Выгр Торг'!$B:$B,0))</f>
        <v>Боковые зеркала "АТП" в стиле Гранта (механические,с повторителем) для ВАЗ 2108-21099, 2113-2115</v>
      </c>
      <c r="B1074" s="88">
        <v>257641</v>
      </c>
      <c r="C1074" s="72">
        <f>VLOOKUP($B1074,'Выгр Торг'!$B:$P,C$1,0)</f>
        <v>177200</v>
      </c>
      <c r="D1074" s="71" t="str">
        <f>VLOOKUP($B1074,'Выгр Торг'!$B:$P,D$1,0)</f>
        <v>Боковые зеркала "АТП" в стиле Гранта (механические, повторитель Динамический (стиль Lexus)) для ВАЗ 2108-21099, 2113-2115 (В цвет, Осока (зелено-голубой, 308))</v>
      </c>
      <c r="E1074" s="72" t="str">
        <f>VLOOKUP($B1074,'Выгр Торг'!$B:$P,E$1,0)</f>
        <v>Y</v>
      </c>
      <c r="F1074" s="72" t="str">
        <f>VLOOKUP($B1074,'Выгр Торг'!$B:$P,F$1,0)</f>
        <v>1</v>
      </c>
      <c r="G1074" s="36" t="s">
        <v>613</v>
      </c>
      <c r="H1074" s="28">
        <v>61046</v>
      </c>
      <c r="I1074" s="53">
        <f>INDEX($I:$I,MATCH($H1074,$C:$C,0))</f>
        <v>600</v>
      </c>
      <c r="J1074" s="5" t="s">
        <v>3410</v>
      </c>
      <c r="K1074" s="56">
        <f>INDEX($K:$K,MATCH($H1074,$C:$C,0))+I1074</f>
        <v>3400</v>
      </c>
      <c r="L1074" s="14">
        <f>VLOOKUP(K1074,Наценка!$A$1:$B$8,2,1)</f>
        <v>1.4</v>
      </c>
      <c r="M1074" s="56">
        <f>INDEX($M:$M,MATCH($H1074,$C:$C,0))+I1074*$M$2</f>
        <v>4700</v>
      </c>
      <c r="N1074" s="57">
        <f t="shared" si="139"/>
        <v>4690</v>
      </c>
      <c r="O1074" s="72">
        <f>VLOOKUP($B1074,'Выгр Торг'!$B:$P,O$1,0)</f>
        <v>3400</v>
      </c>
      <c r="P1074" s="72">
        <f>VLOOKUP($B1074,'Выгр Торг'!$B:$P,P$1,0)</f>
        <v>4790</v>
      </c>
      <c r="Q1074" s="42">
        <f t="shared" si="141"/>
        <v>0</v>
      </c>
      <c r="R1074" s="42">
        <f t="shared" si="142"/>
        <v>100</v>
      </c>
      <c r="S1074" s="85">
        <f t="shared" si="140"/>
        <v>4690</v>
      </c>
      <c r="T1074" s="60" t="str">
        <f>IFERROR(VLOOKUP($B1074,'Из ГУГЛа'!$B:$G,4,0)*U1074+V1074,VLOOKUP($B1074,'Из ГУГЛа'!$B:$G,4,0))</f>
        <v/>
      </c>
      <c r="U1074" s="15">
        <v>1</v>
      </c>
      <c r="V1074" s="59"/>
      <c r="W1074" s="74">
        <f t="shared" si="143"/>
        <v>0.37941176470588234</v>
      </c>
      <c r="X1074" s="74" t="str">
        <f t="shared" si="144"/>
        <v/>
      </c>
      <c r="Y1074" s="74" t="str">
        <f t="shared" si="145"/>
        <v/>
      </c>
      <c r="Z1074" s="78" t="s">
        <v>2579</v>
      </c>
    </row>
    <row r="1075" spans="1:26" ht="75" x14ac:dyDescent="0.25">
      <c r="A1075" s="71" t="str">
        <f>INDEX('Выгр Торг'!$A:$A,MATCH($B1075,'Выгр Торг'!$B:$B,0))</f>
        <v>Боковые зеркала "АТП" в стиле Гранта (механические,с повторителем) для ВАЗ 2108-21099, 2113-2115</v>
      </c>
      <c r="B1075" s="88">
        <v>257642</v>
      </c>
      <c r="C1075" s="72">
        <f>VLOOKUP($B1075,'Выгр Торг'!$B:$P,C$1,0)</f>
        <v>177201</v>
      </c>
      <c r="D1075" s="71" t="str">
        <f>VLOOKUP($B1075,'Выгр Торг'!$B:$P,D$1,0)</f>
        <v>Боковые зеркала "АТП" в стиле Гранта (механические, повторитель Динамический (стиль Lexus)) для ВАЗ 2108-21099, 2113-2115 (В цвет, Пантера (черная база, 672))</v>
      </c>
      <c r="E1075" s="72" t="str">
        <f>VLOOKUP($B1075,'Выгр Торг'!$B:$P,E$1,0)</f>
        <v>Y</v>
      </c>
      <c r="F1075" s="72" t="str">
        <f>VLOOKUP($B1075,'Выгр Торг'!$B:$P,F$1,0)</f>
        <v>1</v>
      </c>
      <c r="G1075" s="36" t="s">
        <v>613</v>
      </c>
      <c r="H1075" s="28">
        <v>61046</v>
      </c>
      <c r="I1075" s="53">
        <f>INDEX($I:$I,MATCH($H1075,$C:$C,0))</f>
        <v>600</v>
      </c>
      <c r="J1075" s="5" t="s">
        <v>3410</v>
      </c>
      <c r="K1075" s="56">
        <f>INDEX($K:$K,MATCH($H1075,$C:$C,0))+I1075</f>
        <v>3400</v>
      </c>
      <c r="L1075" s="14">
        <f>VLOOKUP(K1075,Наценка!$A$1:$B$8,2,1)</f>
        <v>1.4</v>
      </c>
      <c r="M1075" s="56">
        <f>INDEX($M:$M,MATCH($H1075,$C:$C,0))+I1075*$M$2</f>
        <v>4700</v>
      </c>
      <c r="N1075" s="57">
        <f t="shared" si="139"/>
        <v>4690</v>
      </c>
      <c r="O1075" s="72">
        <f>VLOOKUP($B1075,'Выгр Торг'!$B:$P,O$1,0)</f>
        <v>3400</v>
      </c>
      <c r="P1075" s="72">
        <f>VLOOKUP($B1075,'Выгр Торг'!$B:$P,P$1,0)</f>
        <v>4790</v>
      </c>
      <c r="Q1075" s="42">
        <f t="shared" si="141"/>
        <v>0</v>
      </c>
      <c r="R1075" s="42">
        <f t="shared" si="142"/>
        <v>100</v>
      </c>
      <c r="S1075" s="85">
        <f t="shared" si="140"/>
        <v>4690</v>
      </c>
      <c r="T1075" s="60" t="str">
        <f>IFERROR(VLOOKUP($B1075,'Из ГУГЛа'!$B:$G,4,0)*U1075+V1075,VLOOKUP($B1075,'Из ГУГЛа'!$B:$G,4,0))</f>
        <v/>
      </c>
      <c r="U1075" s="15">
        <v>1</v>
      </c>
      <c r="V1075" s="59"/>
      <c r="W1075" s="74">
        <f t="shared" si="143"/>
        <v>0.37941176470588234</v>
      </c>
      <c r="X1075" s="74" t="str">
        <f t="shared" si="144"/>
        <v/>
      </c>
      <c r="Y1075" s="74" t="str">
        <f t="shared" si="145"/>
        <v/>
      </c>
      <c r="Z1075" s="78" t="s">
        <v>2579</v>
      </c>
    </row>
    <row r="1076" spans="1:26" ht="75" x14ac:dyDescent="0.25">
      <c r="A1076" s="71" t="str">
        <f>INDEX('Выгр Торг'!$A:$A,MATCH($B1076,'Выгр Торг'!$B:$B,0))</f>
        <v>Боковые зеркала "АТП" в стиле Гранта (механические,с повторителем) для ВАЗ 2108-21099, 2113-2115</v>
      </c>
      <c r="B1076" s="88">
        <v>257643</v>
      </c>
      <c r="C1076" s="72">
        <f>VLOOKUP($B1076,'Выгр Торг'!$B:$P,C$1,0)</f>
        <v>177202</v>
      </c>
      <c r="D1076" s="71" t="str">
        <f>VLOOKUP($B1076,'Выгр Торг'!$B:$P,D$1,0)</f>
        <v>Боковые зеркала "АТП" в стиле Гранта (механические, повторитель Динамический (стиль Lexus)) для ВАЗ 2108-21099, 2113-2115 (В цвет, Папирус (серебристо-серо-зеленоватый, 387))</v>
      </c>
      <c r="E1076" s="72" t="str">
        <f>VLOOKUP($B1076,'Выгр Торг'!$B:$P,E$1,0)</f>
        <v>Y</v>
      </c>
      <c r="F1076" s="72" t="str">
        <f>VLOOKUP($B1076,'Выгр Торг'!$B:$P,F$1,0)</f>
        <v>1</v>
      </c>
      <c r="G1076" s="36" t="s">
        <v>613</v>
      </c>
      <c r="H1076" s="28">
        <v>61046</v>
      </c>
      <c r="I1076" s="53">
        <f>INDEX($I:$I,MATCH($H1076,$C:$C,0))</f>
        <v>600</v>
      </c>
      <c r="J1076" s="5" t="s">
        <v>3410</v>
      </c>
      <c r="K1076" s="56">
        <f>INDEX($K:$K,MATCH($H1076,$C:$C,0))+I1076</f>
        <v>3400</v>
      </c>
      <c r="L1076" s="14">
        <f>VLOOKUP(K1076,Наценка!$A$1:$B$8,2,1)</f>
        <v>1.4</v>
      </c>
      <c r="M1076" s="56">
        <f>INDEX($M:$M,MATCH($H1076,$C:$C,0))+I1076*$M$2</f>
        <v>4700</v>
      </c>
      <c r="N1076" s="57">
        <f t="shared" ref="N1076:N1137" si="146">IF(M1076&lt;=1000,(ROUNDUP(M1076,-1)-1),(ROUNDUP(M1076,-2)-10))</f>
        <v>4690</v>
      </c>
      <c r="O1076" s="72">
        <f>VLOOKUP($B1076,'Выгр Торг'!$B:$P,O$1,0)</f>
        <v>3400</v>
      </c>
      <c r="P1076" s="72">
        <f>VLOOKUP($B1076,'Выгр Торг'!$B:$P,P$1,0)</f>
        <v>4790</v>
      </c>
      <c r="Q1076" s="42">
        <f t="shared" si="141"/>
        <v>0</v>
      </c>
      <c r="R1076" s="42">
        <f t="shared" si="142"/>
        <v>100</v>
      </c>
      <c r="S1076" s="85">
        <f t="shared" si="140"/>
        <v>4690</v>
      </c>
      <c r="T1076" s="60" t="str">
        <f>IFERROR(VLOOKUP($B1076,'Из ГУГЛа'!$B:$G,4,0)*U1076+V1076,VLOOKUP($B1076,'Из ГУГЛа'!$B:$G,4,0))</f>
        <v/>
      </c>
      <c r="U1076" s="15">
        <v>1</v>
      </c>
      <c r="V1076" s="59"/>
      <c r="W1076" s="74">
        <f t="shared" si="143"/>
        <v>0.37941176470588234</v>
      </c>
      <c r="X1076" s="74" t="str">
        <f t="shared" si="144"/>
        <v/>
      </c>
      <c r="Y1076" s="74" t="str">
        <f t="shared" si="145"/>
        <v/>
      </c>
      <c r="Z1076" s="78" t="s">
        <v>2579</v>
      </c>
    </row>
    <row r="1077" spans="1:26" ht="75" x14ac:dyDescent="0.25">
      <c r="A1077" s="71" t="str">
        <f>INDEX('Выгр Торг'!$A:$A,MATCH($B1077,'Выгр Торг'!$B:$B,0))</f>
        <v>Боковые зеркала "АТП" в стиле Гранта (механические,с повторителем) для ВАЗ 2108-21099, 2113-2115</v>
      </c>
      <c r="B1077" s="88">
        <v>257644</v>
      </c>
      <c r="C1077" s="72">
        <f>VLOOKUP($B1077,'Выгр Торг'!$B:$P,C$1,0)</f>
        <v>177203</v>
      </c>
      <c r="D1077" s="71" t="str">
        <f>VLOOKUP($B1077,'Выгр Торг'!$B:$P,D$1,0)</f>
        <v>Боковые зеркала "АТП" в стиле Гранта (механические, повторитель Динамический (стиль Lexus)) для ВАЗ 2108-21099, 2113-2115 (В цвет, Персей (темно-синий, 429))</v>
      </c>
      <c r="E1077" s="72" t="str">
        <f>VLOOKUP($B1077,'Выгр Торг'!$B:$P,E$1,0)</f>
        <v>Y</v>
      </c>
      <c r="F1077" s="72" t="str">
        <f>VLOOKUP($B1077,'Выгр Торг'!$B:$P,F$1,0)</f>
        <v>1</v>
      </c>
      <c r="G1077" s="36" t="s">
        <v>613</v>
      </c>
      <c r="H1077" s="28">
        <v>61046</v>
      </c>
      <c r="I1077" s="53">
        <f>INDEX($I:$I,MATCH($H1077,$C:$C,0))</f>
        <v>600</v>
      </c>
      <c r="J1077" s="5" t="s">
        <v>3410</v>
      </c>
      <c r="K1077" s="56">
        <f>INDEX($K:$K,MATCH($H1077,$C:$C,0))+I1077</f>
        <v>3400</v>
      </c>
      <c r="L1077" s="14">
        <f>VLOOKUP(K1077,Наценка!$A$1:$B$8,2,1)</f>
        <v>1.4</v>
      </c>
      <c r="M1077" s="56">
        <f>INDEX($M:$M,MATCH($H1077,$C:$C,0))+I1077*$M$2</f>
        <v>4700</v>
      </c>
      <c r="N1077" s="57">
        <f t="shared" si="146"/>
        <v>4690</v>
      </c>
      <c r="O1077" s="72">
        <f>VLOOKUP($B1077,'Выгр Торг'!$B:$P,O$1,0)</f>
        <v>3400</v>
      </c>
      <c r="P1077" s="72">
        <f>VLOOKUP($B1077,'Выгр Торг'!$B:$P,P$1,0)</f>
        <v>4790</v>
      </c>
      <c r="Q1077" s="42">
        <f t="shared" si="141"/>
        <v>0</v>
      </c>
      <c r="R1077" s="42">
        <f t="shared" si="142"/>
        <v>100</v>
      </c>
      <c r="S1077" s="85">
        <f t="shared" si="140"/>
        <v>4690</v>
      </c>
      <c r="T1077" s="60" t="str">
        <f>IFERROR(VLOOKUP($B1077,'Из ГУГЛа'!$B:$G,4,0)*U1077+V1077,VLOOKUP($B1077,'Из ГУГЛа'!$B:$G,4,0))</f>
        <v/>
      </c>
      <c r="U1077" s="15">
        <v>1</v>
      </c>
      <c r="V1077" s="59"/>
      <c r="W1077" s="74">
        <f t="shared" si="143"/>
        <v>0.37941176470588234</v>
      </c>
      <c r="X1077" s="74" t="str">
        <f t="shared" si="144"/>
        <v/>
      </c>
      <c r="Y1077" s="74" t="str">
        <f t="shared" si="145"/>
        <v/>
      </c>
      <c r="Z1077" s="78" t="s">
        <v>2579</v>
      </c>
    </row>
    <row r="1078" spans="1:26" ht="75" x14ac:dyDescent="0.25">
      <c r="A1078" s="71" t="str">
        <f>INDEX('Выгр Торг'!$A:$A,MATCH($B1078,'Выгр Торг'!$B:$B,0))</f>
        <v>Боковые зеркала "АТП" в стиле Гранта (механические,с повторителем) для ВАЗ 2108-21099, 2113-2115</v>
      </c>
      <c r="B1078" s="88">
        <v>257645</v>
      </c>
      <c r="C1078" s="72">
        <f>VLOOKUP($B1078,'Выгр Торг'!$B:$P,C$1,0)</f>
        <v>177204</v>
      </c>
      <c r="D1078" s="71" t="str">
        <f>VLOOKUP($B1078,'Выгр Торг'!$B:$P,D$1,0)</f>
        <v>Боковые зеркала "АТП" в стиле Гранта (механические, повторитель Динамический (стиль Lexus)) для ВАЗ 2108-21099, 2113-2115 (В цвет, Портвейн (темно-вишневый металлик, 192))</v>
      </c>
      <c r="E1078" s="72" t="str">
        <f>VLOOKUP($B1078,'Выгр Торг'!$B:$P,E$1,0)</f>
        <v>Y</v>
      </c>
      <c r="F1078" s="72" t="str">
        <f>VLOOKUP($B1078,'Выгр Торг'!$B:$P,F$1,0)</f>
        <v>1</v>
      </c>
      <c r="G1078" s="36" t="s">
        <v>613</v>
      </c>
      <c r="H1078" s="28">
        <v>61046</v>
      </c>
      <c r="I1078" s="53">
        <f>INDEX($I:$I,MATCH($H1078,$C:$C,0))</f>
        <v>600</v>
      </c>
      <c r="J1078" s="5" t="s">
        <v>3410</v>
      </c>
      <c r="K1078" s="56">
        <f>INDEX($K:$K,MATCH($H1078,$C:$C,0))+I1078</f>
        <v>3400</v>
      </c>
      <c r="L1078" s="14">
        <f>VLOOKUP(K1078,Наценка!$A$1:$B$8,2,1)</f>
        <v>1.4</v>
      </c>
      <c r="M1078" s="56">
        <f>INDEX($M:$M,MATCH($H1078,$C:$C,0))+I1078*$M$2</f>
        <v>4700</v>
      </c>
      <c r="N1078" s="57">
        <f t="shared" si="146"/>
        <v>4690</v>
      </c>
      <c r="O1078" s="72">
        <f>VLOOKUP($B1078,'Выгр Торг'!$B:$P,O$1,0)</f>
        <v>3400</v>
      </c>
      <c r="P1078" s="72">
        <f>VLOOKUP($B1078,'Выгр Торг'!$B:$P,P$1,0)</f>
        <v>4790</v>
      </c>
      <c r="Q1078" s="42">
        <f t="shared" si="141"/>
        <v>0</v>
      </c>
      <c r="R1078" s="42">
        <f t="shared" si="142"/>
        <v>100</v>
      </c>
      <c r="S1078" s="85">
        <f t="shared" si="140"/>
        <v>4690</v>
      </c>
      <c r="T1078" s="60" t="str">
        <f>IFERROR(VLOOKUP($B1078,'Из ГУГЛа'!$B:$G,4,0)*U1078+V1078,VLOOKUP($B1078,'Из ГУГЛа'!$B:$G,4,0))</f>
        <v/>
      </c>
      <c r="U1078" s="15">
        <v>1</v>
      </c>
      <c r="V1078" s="59"/>
      <c r="W1078" s="74">
        <f t="shared" si="143"/>
        <v>0.37941176470588234</v>
      </c>
      <c r="X1078" s="74" t="str">
        <f t="shared" si="144"/>
        <v/>
      </c>
      <c r="Y1078" s="74" t="str">
        <f t="shared" si="145"/>
        <v/>
      </c>
      <c r="Z1078" s="78" t="s">
        <v>2579</v>
      </c>
    </row>
    <row r="1079" spans="1:26" ht="75" x14ac:dyDescent="0.25">
      <c r="A1079" s="71" t="str">
        <f>INDEX('Выгр Торг'!$A:$A,MATCH($B1079,'Выгр Торг'!$B:$B,0))</f>
        <v>Боковые зеркала "АТП" в стиле Гранта (механические,с повторителем) для ВАЗ 2108-21099, 2113-2115</v>
      </c>
      <c r="B1079" s="88">
        <v>257646</v>
      </c>
      <c r="C1079" s="72">
        <f>VLOOKUP($B1079,'Выгр Торг'!$B:$P,C$1,0)</f>
        <v>177205</v>
      </c>
      <c r="D1079" s="71" t="str">
        <f>VLOOKUP($B1079,'Выгр Торг'!$B:$P,D$1,0)</f>
        <v>Боковые зеркала "АТП" в стиле Гранта (механические, повторитель Динамический (стиль Lexus)) для ВАЗ 2108-21099, 2113-2115 (В цвет, Приз (серебристо-бежевый, 276))</v>
      </c>
      <c r="E1079" s="72" t="str">
        <f>VLOOKUP($B1079,'Выгр Торг'!$B:$P,E$1,0)</f>
        <v>Y</v>
      </c>
      <c r="F1079" s="72" t="str">
        <f>VLOOKUP($B1079,'Выгр Торг'!$B:$P,F$1,0)</f>
        <v>1</v>
      </c>
      <c r="G1079" s="36" t="s">
        <v>613</v>
      </c>
      <c r="H1079" s="28">
        <v>61046</v>
      </c>
      <c r="I1079" s="53">
        <f>INDEX($I:$I,MATCH($H1079,$C:$C,0))</f>
        <v>600</v>
      </c>
      <c r="J1079" s="5" t="s">
        <v>3410</v>
      </c>
      <c r="K1079" s="56">
        <f>INDEX($K:$K,MATCH($H1079,$C:$C,0))+I1079</f>
        <v>3400</v>
      </c>
      <c r="L1079" s="14">
        <f>VLOOKUP(K1079,Наценка!$A$1:$B$8,2,1)</f>
        <v>1.4</v>
      </c>
      <c r="M1079" s="56">
        <f>INDEX($M:$M,MATCH($H1079,$C:$C,0))+I1079*$M$2</f>
        <v>4700</v>
      </c>
      <c r="N1079" s="57">
        <f t="shared" si="146"/>
        <v>4690</v>
      </c>
      <c r="O1079" s="72">
        <f>VLOOKUP($B1079,'Выгр Торг'!$B:$P,O$1,0)</f>
        <v>3400</v>
      </c>
      <c r="P1079" s="72">
        <f>VLOOKUP($B1079,'Выгр Торг'!$B:$P,P$1,0)</f>
        <v>4790</v>
      </c>
      <c r="Q1079" s="42">
        <f t="shared" si="141"/>
        <v>0</v>
      </c>
      <c r="R1079" s="42">
        <f t="shared" si="142"/>
        <v>100</v>
      </c>
      <c r="S1079" s="85">
        <f t="shared" si="140"/>
        <v>4690</v>
      </c>
      <c r="T1079" s="60" t="str">
        <f>IFERROR(VLOOKUP($B1079,'Из ГУГЛа'!$B:$G,4,0)*U1079+V1079,VLOOKUP($B1079,'Из ГУГЛа'!$B:$G,4,0))</f>
        <v/>
      </c>
      <c r="U1079" s="15">
        <v>1</v>
      </c>
      <c r="V1079" s="59"/>
      <c r="W1079" s="74">
        <f t="shared" si="143"/>
        <v>0.37941176470588234</v>
      </c>
      <c r="X1079" s="74" t="str">
        <f t="shared" si="144"/>
        <v/>
      </c>
      <c r="Y1079" s="74" t="str">
        <f t="shared" si="145"/>
        <v/>
      </c>
      <c r="Z1079" s="78" t="s">
        <v>2579</v>
      </c>
    </row>
    <row r="1080" spans="1:26" ht="75" x14ac:dyDescent="0.25">
      <c r="A1080" s="71" t="str">
        <f>INDEX('Выгр Торг'!$A:$A,MATCH($B1080,'Выгр Торг'!$B:$B,0))</f>
        <v>Боковые зеркала "АТП" в стиле Гранта (механические,с повторителем) для ВАЗ 2108-21099, 2113-2115</v>
      </c>
      <c r="B1080" s="88">
        <v>257647</v>
      </c>
      <c r="C1080" s="72">
        <f>VLOOKUP($B1080,'Выгр Торг'!$B:$P,C$1,0)</f>
        <v>177206</v>
      </c>
      <c r="D1080" s="71" t="str">
        <f>VLOOKUP($B1080,'Выгр Торг'!$B:$P,D$1,0)</f>
        <v>Боковые зеркала "АТП" в стиле Гранта (механические, повторитель Динамический (стиль Lexus)) для ВАЗ 2108-21099, 2113-2115 (В цвет, Рапсодия (серебристо-ярко-синий, 448))</v>
      </c>
      <c r="E1080" s="72" t="str">
        <f>VLOOKUP($B1080,'Выгр Торг'!$B:$P,E$1,0)</f>
        <v>Y</v>
      </c>
      <c r="F1080" s="72" t="str">
        <f>VLOOKUP($B1080,'Выгр Торг'!$B:$P,F$1,0)</f>
        <v>1</v>
      </c>
      <c r="G1080" s="36" t="s">
        <v>613</v>
      </c>
      <c r="H1080" s="28">
        <v>61046</v>
      </c>
      <c r="I1080" s="53">
        <f>INDEX($I:$I,MATCH($H1080,$C:$C,0))</f>
        <v>600</v>
      </c>
      <c r="J1080" s="5" t="s">
        <v>3410</v>
      </c>
      <c r="K1080" s="56">
        <f>INDEX($K:$K,MATCH($H1080,$C:$C,0))+I1080</f>
        <v>3400</v>
      </c>
      <c r="L1080" s="14">
        <f>VLOOKUP(K1080,Наценка!$A$1:$B$8,2,1)</f>
        <v>1.4</v>
      </c>
      <c r="M1080" s="56">
        <f>INDEX($M:$M,MATCH($H1080,$C:$C,0))+I1080*$M$2</f>
        <v>4700</v>
      </c>
      <c r="N1080" s="57">
        <f t="shared" si="146"/>
        <v>4690</v>
      </c>
      <c r="O1080" s="72">
        <f>VLOOKUP($B1080,'Выгр Торг'!$B:$P,O$1,0)</f>
        <v>3400</v>
      </c>
      <c r="P1080" s="72">
        <f>VLOOKUP($B1080,'Выгр Торг'!$B:$P,P$1,0)</f>
        <v>4790</v>
      </c>
      <c r="Q1080" s="42">
        <f t="shared" si="141"/>
        <v>0</v>
      </c>
      <c r="R1080" s="42">
        <f t="shared" si="142"/>
        <v>100</v>
      </c>
      <c r="S1080" s="85">
        <f t="shared" si="140"/>
        <v>4690</v>
      </c>
      <c r="T1080" s="60" t="str">
        <f>IFERROR(VLOOKUP($B1080,'Из ГУГЛа'!$B:$G,4,0)*U1080+V1080,VLOOKUP($B1080,'Из ГУГЛа'!$B:$G,4,0))</f>
        <v/>
      </c>
      <c r="U1080" s="15">
        <v>1</v>
      </c>
      <c r="V1080" s="59"/>
      <c r="W1080" s="74">
        <f t="shared" si="143"/>
        <v>0.37941176470588234</v>
      </c>
      <c r="X1080" s="74" t="str">
        <f t="shared" si="144"/>
        <v/>
      </c>
      <c r="Y1080" s="74" t="str">
        <f t="shared" si="145"/>
        <v/>
      </c>
      <c r="Z1080" s="78" t="s">
        <v>2579</v>
      </c>
    </row>
    <row r="1081" spans="1:26" ht="75" x14ac:dyDescent="0.25">
      <c r="A1081" s="71" t="str">
        <f>INDEX('Выгр Торг'!$A:$A,MATCH($B1081,'Выгр Торг'!$B:$B,0))</f>
        <v>Боковые зеркала "АТП" в стиле Гранта (механические,с повторителем) для ВАЗ 2108-21099, 2113-2115</v>
      </c>
      <c r="B1081" s="88">
        <v>257648</v>
      </c>
      <c r="C1081" s="72">
        <f>VLOOKUP($B1081,'Выгр Торг'!$B:$P,C$1,0)</f>
        <v>177207</v>
      </c>
      <c r="D1081" s="71" t="str">
        <f>VLOOKUP($B1081,'Выгр Торг'!$B:$P,D$1,0)</f>
        <v>Боковые зеркала "АТП" в стиле Гранта (механические, повторитель Динамический (стиль Lexus)) для ВАЗ 2108-21099, 2113-2115 (В цвет, Регата (серебристо-темно-синий, 412))</v>
      </c>
      <c r="E1081" s="72" t="str">
        <f>VLOOKUP($B1081,'Выгр Торг'!$B:$P,E$1,0)</f>
        <v>Y</v>
      </c>
      <c r="F1081" s="72" t="str">
        <f>VLOOKUP($B1081,'Выгр Торг'!$B:$P,F$1,0)</f>
        <v>1</v>
      </c>
      <c r="G1081" s="36" t="s">
        <v>613</v>
      </c>
      <c r="H1081" s="28">
        <v>61046</v>
      </c>
      <c r="I1081" s="53">
        <f>INDEX($I:$I,MATCH($H1081,$C:$C,0))</f>
        <v>600</v>
      </c>
      <c r="J1081" s="5" t="s">
        <v>3410</v>
      </c>
      <c r="K1081" s="56">
        <f>INDEX($K:$K,MATCH($H1081,$C:$C,0))+I1081</f>
        <v>3400</v>
      </c>
      <c r="L1081" s="14">
        <f>VLOOKUP(K1081,Наценка!$A$1:$B$8,2,1)</f>
        <v>1.4</v>
      </c>
      <c r="M1081" s="56">
        <f>INDEX($M:$M,MATCH($H1081,$C:$C,0))+I1081*$M$2</f>
        <v>4700</v>
      </c>
      <c r="N1081" s="57">
        <f t="shared" si="146"/>
        <v>4690</v>
      </c>
      <c r="O1081" s="72">
        <f>VLOOKUP($B1081,'Выгр Торг'!$B:$P,O$1,0)</f>
        <v>3400</v>
      </c>
      <c r="P1081" s="72">
        <f>VLOOKUP($B1081,'Выгр Торг'!$B:$P,P$1,0)</f>
        <v>4790</v>
      </c>
      <c r="Q1081" s="42">
        <f t="shared" si="141"/>
        <v>0</v>
      </c>
      <c r="R1081" s="42">
        <f t="shared" si="142"/>
        <v>100</v>
      </c>
      <c r="S1081" s="85">
        <f t="shared" si="140"/>
        <v>4690</v>
      </c>
      <c r="T1081" s="60" t="str">
        <f>IFERROR(VLOOKUP($B1081,'Из ГУГЛа'!$B:$G,4,0)*U1081+V1081,VLOOKUP($B1081,'Из ГУГЛа'!$B:$G,4,0))</f>
        <v/>
      </c>
      <c r="U1081" s="15">
        <v>1</v>
      </c>
      <c r="V1081" s="59"/>
      <c r="W1081" s="74">
        <f t="shared" si="143"/>
        <v>0.37941176470588234</v>
      </c>
      <c r="X1081" s="74" t="str">
        <f t="shared" si="144"/>
        <v/>
      </c>
      <c r="Y1081" s="74" t="str">
        <f t="shared" si="145"/>
        <v/>
      </c>
      <c r="Z1081" s="78" t="s">
        <v>2579</v>
      </c>
    </row>
    <row r="1082" spans="1:26" ht="75" x14ac:dyDescent="0.25">
      <c r="A1082" s="71" t="str">
        <f>INDEX('Выгр Торг'!$A:$A,MATCH($B1082,'Выгр Торг'!$B:$B,0))</f>
        <v>Боковые зеркала "АТП" в стиле Гранта (механические,с повторителем) для ВАЗ 2108-21099, 2113-2115</v>
      </c>
      <c r="B1082" s="88">
        <v>257649</v>
      </c>
      <c r="C1082" s="72">
        <f>VLOOKUP($B1082,'Выгр Торг'!$B:$P,C$1,0)</f>
        <v>177208</v>
      </c>
      <c r="D1082" s="71" t="str">
        <f>VLOOKUP($B1082,'Выгр Торг'!$B:$P,D$1,0)</f>
        <v>Боковые зеркала "АТП" в стиле Гранта (механические, повторитель Динамический (стиль Lexus)) для ВАЗ 2108-21099, 2113-2115 (В цвет, Робин гуд (черный с изумрудно-зеленым отливом, 391))</v>
      </c>
      <c r="E1082" s="72" t="str">
        <f>VLOOKUP($B1082,'Выгр Торг'!$B:$P,E$1,0)</f>
        <v>Y</v>
      </c>
      <c r="F1082" s="72" t="str">
        <f>VLOOKUP($B1082,'Выгр Торг'!$B:$P,F$1,0)</f>
        <v>1</v>
      </c>
      <c r="G1082" s="36" t="s">
        <v>613</v>
      </c>
      <c r="H1082" s="28">
        <v>61046</v>
      </c>
      <c r="I1082" s="53">
        <f>INDEX($I:$I,MATCH($H1082,$C:$C,0))</f>
        <v>600</v>
      </c>
      <c r="J1082" s="5" t="s">
        <v>3410</v>
      </c>
      <c r="K1082" s="56">
        <f>INDEX($K:$K,MATCH($H1082,$C:$C,0))+I1082</f>
        <v>3400</v>
      </c>
      <c r="L1082" s="14">
        <f>VLOOKUP(K1082,Наценка!$A$1:$B$8,2,1)</f>
        <v>1.4</v>
      </c>
      <c r="M1082" s="56">
        <f>INDEX($M:$M,MATCH($H1082,$C:$C,0))+I1082*$M$2</f>
        <v>4700</v>
      </c>
      <c r="N1082" s="57">
        <f t="shared" si="146"/>
        <v>4690</v>
      </c>
      <c r="O1082" s="72">
        <f>VLOOKUP($B1082,'Выгр Торг'!$B:$P,O$1,0)</f>
        <v>3400</v>
      </c>
      <c r="P1082" s="72">
        <f>VLOOKUP($B1082,'Выгр Торг'!$B:$P,P$1,0)</f>
        <v>4790</v>
      </c>
      <c r="Q1082" s="42">
        <f t="shared" si="141"/>
        <v>0</v>
      </c>
      <c r="R1082" s="42">
        <f t="shared" si="142"/>
        <v>100</v>
      </c>
      <c r="S1082" s="85">
        <f t="shared" si="140"/>
        <v>4690</v>
      </c>
      <c r="T1082" s="60" t="str">
        <f>IFERROR(VLOOKUP($B1082,'Из ГУГЛа'!$B:$G,4,0)*U1082+V1082,VLOOKUP($B1082,'Из ГУГЛа'!$B:$G,4,0))</f>
        <v/>
      </c>
      <c r="U1082" s="15">
        <v>1</v>
      </c>
      <c r="V1082" s="59"/>
      <c r="W1082" s="74">
        <f t="shared" si="143"/>
        <v>0.37941176470588234</v>
      </c>
      <c r="X1082" s="74" t="str">
        <f t="shared" si="144"/>
        <v/>
      </c>
      <c r="Y1082" s="74" t="str">
        <f t="shared" si="145"/>
        <v/>
      </c>
      <c r="Z1082" s="78" t="s">
        <v>2579</v>
      </c>
    </row>
    <row r="1083" spans="1:26" ht="75" x14ac:dyDescent="0.25">
      <c r="A1083" s="71" t="str">
        <f>INDEX('Выгр Торг'!$A:$A,MATCH($B1083,'Выгр Торг'!$B:$B,0))</f>
        <v>Боковые зеркала "АТП" в стиле Гранта (механические,с повторителем) для ВАЗ 2108-21099, 2113-2115</v>
      </c>
      <c r="B1083" s="88">
        <v>257650</v>
      </c>
      <c r="C1083" s="72">
        <f>VLOOKUP($B1083,'Выгр Торг'!$B:$P,C$1,0)</f>
        <v>177209</v>
      </c>
      <c r="D1083" s="71" t="str">
        <f>VLOOKUP($B1083,'Выгр Торг'!$B:$P,D$1,0)</f>
        <v>Боковые зеркала "АТП" в стиле Гранта (механические, повторитель Динамический (стиль Lexus)) для ВАЗ 2108-21099, 2113-2115 (В цвет, Сандал (бежево-красный, 670))</v>
      </c>
      <c r="E1083" s="72" t="str">
        <f>VLOOKUP($B1083,'Выгр Торг'!$B:$P,E$1,0)</f>
        <v>Y</v>
      </c>
      <c r="F1083" s="72" t="str">
        <f>VLOOKUP($B1083,'Выгр Торг'!$B:$P,F$1,0)</f>
        <v>1</v>
      </c>
      <c r="G1083" s="36" t="s">
        <v>613</v>
      </c>
      <c r="H1083" s="28">
        <v>61046</v>
      </c>
      <c r="I1083" s="53">
        <f>INDEX($I:$I,MATCH($H1083,$C:$C,0))</f>
        <v>600</v>
      </c>
      <c r="J1083" s="5" t="s">
        <v>3410</v>
      </c>
      <c r="K1083" s="56">
        <f>INDEX($K:$K,MATCH($H1083,$C:$C,0))+I1083</f>
        <v>3400</v>
      </c>
      <c r="L1083" s="14">
        <f>VLOOKUP(K1083,Наценка!$A$1:$B$8,2,1)</f>
        <v>1.4</v>
      </c>
      <c r="M1083" s="56">
        <f>INDEX($M:$M,MATCH($H1083,$C:$C,0))+I1083*$M$2</f>
        <v>4700</v>
      </c>
      <c r="N1083" s="57">
        <f t="shared" si="146"/>
        <v>4690</v>
      </c>
      <c r="O1083" s="72">
        <f>VLOOKUP($B1083,'Выгр Торг'!$B:$P,O$1,0)</f>
        <v>3400</v>
      </c>
      <c r="P1083" s="72">
        <f>VLOOKUP($B1083,'Выгр Торг'!$B:$P,P$1,0)</f>
        <v>4790</v>
      </c>
      <c r="Q1083" s="42">
        <f t="shared" si="141"/>
        <v>0</v>
      </c>
      <c r="R1083" s="42">
        <f t="shared" si="142"/>
        <v>100</v>
      </c>
      <c r="S1083" s="85">
        <f t="shared" si="140"/>
        <v>4690</v>
      </c>
      <c r="T1083" s="60" t="str">
        <f>IFERROR(VLOOKUP($B1083,'Из ГУГЛа'!$B:$G,4,0)*U1083+V1083,VLOOKUP($B1083,'Из ГУГЛа'!$B:$G,4,0))</f>
        <v/>
      </c>
      <c r="U1083" s="15">
        <v>1</v>
      </c>
      <c r="V1083" s="59"/>
      <c r="W1083" s="74">
        <f t="shared" si="143"/>
        <v>0.37941176470588234</v>
      </c>
      <c r="X1083" s="74" t="str">
        <f t="shared" si="144"/>
        <v/>
      </c>
      <c r="Y1083" s="74" t="str">
        <f t="shared" si="145"/>
        <v/>
      </c>
      <c r="Z1083" s="78" t="s">
        <v>2579</v>
      </c>
    </row>
    <row r="1084" spans="1:26" ht="75" x14ac:dyDescent="0.25">
      <c r="A1084" s="71" t="str">
        <f>INDEX('Выгр Торг'!$A:$A,MATCH($B1084,'Выгр Торг'!$B:$B,0))</f>
        <v>Боковые зеркала "АТП" в стиле Гранта (механические,с повторителем) для ВАЗ 2108-21099, 2113-2115</v>
      </c>
      <c r="B1084" s="88">
        <v>257651</v>
      </c>
      <c r="C1084" s="72">
        <f>VLOOKUP($B1084,'Выгр Торг'!$B:$P,C$1,0)</f>
        <v>177210</v>
      </c>
      <c r="D1084" s="71" t="str">
        <f>VLOOKUP($B1084,'Выгр Торг'!$B:$P,D$1,0)</f>
        <v>Боковые зеркала "АТП" в стиле Гранта (механические, повторитель Динамический (стиль Lexus)) для ВАЗ 2108-21099, 2113-2115 (В цвет, Серебристая ива (серебристый-зеленовато-серый, 301))</v>
      </c>
      <c r="E1084" s="72" t="str">
        <f>VLOOKUP($B1084,'Выгр Торг'!$B:$P,E$1,0)</f>
        <v>Y</v>
      </c>
      <c r="F1084" s="72" t="str">
        <f>VLOOKUP($B1084,'Выгр Торг'!$B:$P,F$1,0)</f>
        <v>1</v>
      </c>
      <c r="G1084" s="36" t="s">
        <v>613</v>
      </c>
      <c r="H1084" s="28">
        <v>61046</v>
      </c>
      <c r="I1084" s="53">
        <f>INDEX($I:$I,MATCH($H1084,$C:$C,0))</f>
        <v>600</v>
      </c>
      <c r="J1084" s="5" t="s">
        <v>3410</v>
      </c>
      <c r="K1084" s="56">
        <f>INDEX($K:$K,MATCH($H1084,$C:$C,0))+I1084</f>
        <v>3400</v>
      </c>
      <c r="L1084" s="14">
        <f>VLOOKUP(K1084,Наценка!$A$1:$B$8,2,1)</f>
        <v>1.4</v>
      </c>
      <c r="M1084" s="56">
        <f>INDEX($M:$M,MATCH($H1084,$C:$C,0))+I1084*$M$2</f>
        <v>4700</v>
      </c>
      <c r="N1084" s="57">
        <f t="shared" si="146"/>
        <v>4690</v>
      </c>
      <c r="O1084" s="72">
        <f>VLOOKUP($B1084,'Выгр Торг'!$B:$P,O$1,0)</f>
        <v>3400</v>
      </c>
      <c r="P1084" s="72">
        <f>VLOOKUP($B1084,'Выгр Торг'!$B:$P,P$1,0)</f>
        <v>4790</v>
      </c>
      <c r="Q1084" s="42">
        <f t="shared" si="141"/>
        <v>0</v>
      </c>
      <c r="R1084" s="42">
        <f t="shared" si="142"/>
        <v>100</v>
      </c>
      <c r="S1084" s="85">
        <f t="shared" si="140"/>
        <v>4690</v>
      </c>
      <c r="T1084" s="60" t="str">
        <f>IFERROR(VLOOKUP($B1084,'Из ГУГЛа'!$B:$G,4,0)*U1084+V1084,VLOOKUP($B1084,'Из ГУГЛа'!$B:$G,4,0))</f>
        <v/>
      </c>
      <c r="U1084" s="15">
        <v>1</v>
      </c>
      <c r="V1084" s="59"/>
      <c r="W1084" s="74">
        <f t="shared" si="143"/>
        <v>0.37941176470588234</v>
      </c>
      <c r="X1084" s="74" t="str">
        <f t="shared" si="144"/>
        <v/>
      </c>
      <c r="Y1084" s="74" t="str">
        <f t="shared" si="145"/>
        <v/>
      </c>
      <c r="Z1084" s="78" t="s">
        <v>2579</v>
      </c>
    </row>
    <row r="1085" spans="1:26" ht="75" x14ac:dyDescent="0.25">
      <c r="A1085" s="71" t="str">
        <f>INDEX('Выгр Торг'!$A:$A,MATCH($B1085,'Выгр Торг'!$B:$B,0))</f>
        <v>Боковые зеркала "АТП" в стиле Гранта (механические,с повторителем) для ВАЗ 2108-21099, 2113-2115</v>
      </c>
      <c r="B1085" s="88">
        <v>257652</v>
      </c>
      <c r="C1085" s="72">
        <f>VLOOKUP($B1085,'Выгр Торг'!$B:$P,C$1,0)</f>
        <v>177211</v>
      </c>
      <c r="D1085" s="71" t="str">
        <f>VLOOKUP($B1085,'Выгр Торг'!$B:$P,D$1,0)</f>
        <v>Боковые зеркала "АТП" в стиле Гранта (механические, повторитель Динамический (стиль Lexus)) для ВАЗ 2108-21099, 2113-2115 (В цвет, Снежная королева (серебристый, 690))</v>
      </c>
      <c r="E1085" s="72" t="str">
        <f>VLOOKUP($B1085,'Выгр Торг'!$B:$P,E$1,0)</f>
        <v>Y</v>
      </c>
      <c r="F1085" s="72" t="str">
        <f>VLOOKUP($B1085,'Выгр Торг'!$B:$P,F$1,0)</f>
        <v>1</v>
      </c>
      <c r="G1085" s="36" t="s">
        <v>613</v>
      </c>
      <c r="H1085" s="28">
        <v>61046</v>
      </c>
      <c r="I1085" s="53">
        <f>INDEX($I:$I,MATCH($H1085,$C:$C,0))</f>
        <v>600</v>
      </c>
      <c r="J1085" s="5" t="s">
        <v>3410</v>
      </c>
      <c r="K1085" s="56">
        <f>INDEX($K:$K,MATCH($H1085,$C:$C,0))+I1085</f>
        <v>3400</v>
      </c>
      <c r="L1085" s="14">
        <f>VLOOKUP(K1085,Наценка!$A$1:$B$8,2,1)</f>
        <v>1.4</v>
      </c>
      <c r="M1085" s="56">
        <f>INDEX($M:$M,MATCH($H1085,$C:$C,0))+I1085*$M$2</f>
        <v>4700</v>
      </c>
      <c r="N1085" s="57">
        <f t="shared" si="146"/>
        <v>4690</v>
      </c>
      <c r="O1085" s="72">
        <f>VLOOKUP($B1085,'Выгр Торг'!$B:$P,O$1,0)</f>
        <v>3400</v>
      </c>
      <c r="P1085" s="72">
        <f>VLOOKUP($B1085,'Выгр Торг'!$B:$P,P$1,0)</f>
        <v>4790</v>
      </c>
      <c r="Q1085" s="42">
        <f t="shared" si="141"/>
        <v>0</v>
      </c>
      <c r="R1085" s="42">
        <f t="shared" si="142"/>
        <v>100</v>
      </c>
      <c r="S1085" s="85">
        <f t="shared" si="140"/>
        <v>4690</v>
      </c>
      <c r="T1085" s="60" t="str">
        <f>IFERROR(VLOOKUP($B1085,'Из ГУГЛа'!$B:$G,4,0)*U1085+V1085,VLOOKUP($B1085,'Из ГУГЛа'!$B:$G,4,0))</f>
        <v/>
      </c>
      <c r="U1085" s="15">
        <v>1</v>
      </c>
      <c r="V1085" s="59"/>
      <c r="W1085" s="74">
        <f t="shared" si="143"/>
        <v>0.37941176470588234</v>
      </c>
      <c r="X1085" s="74" t="str">
        <f t="shared" si="144"/>
        <v/>
      </c>
      <c r="Y1085" s="74" t="str">
        <f t="shared" si="145"/>
        <v/>
      </c>
      <c r="Z1085" s="78" t="s">
        <v>2579</v>
      </c>
    </row>
    <row r="1086" spans="1:26" ht="75" x14ac:dyDescent="0.25">
      <c r="A1086" s="71" t="str">
        <f>INDEX('Выгр Торг'!$A:$A,MATCH($B1086,'Выгр Торг'!$B:$B,0))</f>
        <v>Боковые зеркала "АТП" в стиле Гранта (механические,с повторителем) для ВАЗ 2108-21099, 2113-2115</v>
      </c>
      <c r="B1086" s="88">
        <v>257653</v>
      </c>
      <c r="C1086" s="72">
        <f>VLOOKUP($B1086,'Выгр Торг'!$B:$P,C$1,0)</f>
        <v>177212</v>
      </c>
      <c r="D1086" s="71" t="str">
        <f>VLOOKUP($B1086,'Выгр Торг'!$B:$P,D$1,0)</f>
        <v>Боковые зеркала "АТП" в стиле Гранта (механические, повторитель Динамический (стиль Lexus)) для ВАЗ 2108-21099, 2113-2115 (В цвет, Сочи (серебристо-серо-зеленоватый, 360))</v>
      </c>
      <c r="E1086" s="72" t="str">
        <f>VLOOKUP($B1086,'Выгр Торг'!$B:$P,E$1,0)</f>
        <v>Y</v>
      </c>
      <c r="F1086" s="72" t="str">
        <f>VLOOKUP($B1086,'Выгр Торг'!$B:$P,F$1,0)</f>
        <v>1</v>
      </c>
      <c r="G1086" s="36" t="s">
        <v>613</v>
      </c>
      <c r="H1086" s="28">
        <v>61046</v>
      </c>
      <c r="I1086" s="53">
        <f>INDEX($I:$I,MATCH($H1086,$C:$C,0))</f>
        <v>600</v>
      </c>
      <c r="J1086" s="5" t="s">
        <v>3410</v>
      </c>
      <c r="K1086" s="56">
        <f>INDEX($K:$K,MATCH($H1086,$C:$C,0))+I1086</f>
        <v>3400</v>
      </c>
      <c r="L1086" s="14">
        <f>VLOOKUP(K1086,Наценка!$A$1:$B$8,2,1)</f>
        <v>1.4</v>
      </c>
      <c r="M1086" s="56">
        <f>INDEX($M:$M,MATCH($H1086,$C:$C,0))+I1086*$M$2</f>
        <v>4700</v>
      </c>
      <c r="N1086" s="57">
        <f t="shared" si="146"/>
        <v>4690</v>
      </c>
      <c r="O1086" s="72">
        <f>VLOOKUP($B1086,'Выгр Торг'!$B:$P,O$1,0)</f>
        <v>3400</v>
      </c>
      <c r="P1086" s="72">
        <f>VLOOKUP($B1086,'Выгр Торг'!$B:$P,P$1,0)</f>
        <v>4790</v>
      </c>
      <c r="Q1086" s="42">
        <f t="shared" si="141"/>
        <v>0</v>
      </c>
      <c r="R1086" s="42">
        <f t="shared" si="142"/>
        <v>100</v>
      </c>
      <c r="S1086" s="85">
        <f t="shared" si="140"/>
        <v>4690</v>
      </c>
      <c r="T1086" s="60" t="str">
        <f>IFERROR(VLOOKUP($B1086,'Из ГУГЛа'!$B:$G,4,0)*U1086+V1086,VLOOKUP($B1086,'Из ГУГЛа'!$B:$G,4,0))</f>
        <v/>
      </c>
      <c r="U1086" s="15">
        <v>1</v>
      </c>
      <c r="V1086" s="59"/>
      <c r="W1086" s="74">
        <f t="shared" si="143"/>
        <v>0.37941176470588234</v>
      </c>
      <c r="X1086" s="74" t="str">
        <f t="shared" si="144"/>
        <v/>
      </c>
      <c r="Y1086" s="74" t="str">
        <f t="shared" si="145"/>
        <v/>
      </c>
      <c r="Z1086" s="78" t="s">
        <v>2579</v>
      </c>
    </row>
    <row r="1087" spans="1:26" ht="75" x14ac:dyDescent="0.25">
      <c r="A1087" s="71" t="str">
        <f>INDEX('Выгр Торг'!$A:$A,MATCH($B1087,'Выгр Торг'!$B:$B,0))</f>
        <v>Боковые зеркала "АТП" в стиле Гранта (механические,с повторителем) для ВАЗ 2108-21099, 2113-2115</v>
      </c>
      <c r="B1087" s="88">
        <v>257654</v>
      </c>
      <c r="C1087" s="72">
        <f>VLOOKUP($B1087,'Выгр Торг'!$B:$P,C$1,0)</f>
        <v>177213</v>
      </c>
      <c r="D1087" s="71" t="str">
        <f>VLOOKUP($B1087,'Выгр Торг'!$B:$P,D$1,0)</f>
        <v>Боковые зеркала "АТП" в стиле Гранта (механические, повторитель Динамический (стиль Lexus)) для ВАЗ 2108-21099, 2113-2115 (В цвет, Талая вода (светло-серый, 206))</v>
      </c>
      <c r="E1087" s="72" t="str">
        <f>VLOOKUP($B1087,'Выгр Торг'!$B:$P,E$1,0)</f>
        <v>Y</v>
      </c>
      <c r="F1087" s="72" t="str">
        <f>VLOOKUP($B1087,'Выгр Торг'!$B:$P,F$1,0)</f>
        <v>1</v>
      </c>
      <c r="G1087" s="36" t="s">
        <v>613</v>
      </c>
      <c r="H1087" s="28">
        <v>61046</v>
      </c>
      <c r="I1087" s="53">
        <f>INDEX($I:$I,MATCH($H1087,$C:$C,0))</f>
        <v>600</v>
      </c>
      <c r="J1087" s="5" t="s">
        <v>3410</v>
      </c>
      <c r="K1087" s="56">
        <f>INDEX($K:$K,MATCH($H1087,$C:$C,0))+I1087</f>
        <v>3400</v>
      </c>
      <c r="L1087" s="14">
        <f>VLOOKUP(K1087,Наценка!$A$1:$B$8,2,1)</f>
        <v>1.4</v>
      </c>
      <c r="M1087" s="56">
        <f>INDEX($M:$M,MATCH($H1087,$C:$C,0))+I1087*$M$2</f>
        <v>4700</v>
      </c>
      <c r="N1087" s="57">
        <f t="shared" si="146"/>
        <v>4690</v>
      </c>
      <c r="O1087" s="72">
        <f>VLOOKUP($B1087,'Выгр Торг'!$B:$P,O$1,0)</f>
        <v>3400</v>
      </c>
      <c r="P1087" s="72">
        <f>VLOOKUP($B1087,'Выгр Торг'!$B:$P,P$1,0)</f>
        <v>4790</v>
      </c>
      <c r="Q1087" s="42">
        <f t="shared" si="141"/>
        <v>0</v>
      </c>
      <c r="R1087" s="42">
        <f t="shared" si="142"/>
        <v>100</v>
      </c>
      <c r="S1087" s="85">
        <f t="shared" si="140"/>
        <v>4690</v>
      </c>
      <c r="T1087" s="60" t="str">
        <f>IFERROR(VLOOKUP($B1087,'Из ГУГЛа'!$B:$G,4,0)*U1087+V1087,VLOOKUP($B1087,'Из ГУГЛа'!$B:$G,4,0))</f>
        <v/>
      </c>
      <c r="U1087" s="15">
        <v>1</v>
      </c>
      <c r="V1087" s="59"/>
      <c r="W1087" s="74">
        <f t="shared" si="143"/>
        <v>0.37941176470588234</v>
      </c>
      <c r="X1087" s="74" t="str">
        <f t="shared" si="144"/>
        <v/>
      </c>
      <c r="Y1087" s="74" t="str">
        <f t="shared" si="145"/>
        <v/>
      </c>
      <c r="Z1087" s="78" t="s">
        <v>2579</v>
      </c>
    </row>
    <row r="1088" spans="1:26" ht="75" x14ac:dyDescent="0.25">
      <c r="A1088" s="71" t="str">
        <f>INDEX('Выгр Торг'!$A:$A,MATCH($B1088,'Выгр Торг'!$B:$B,0))</f>
        <v>Боковые зеркала "АТП" в стиле Гранта (механические,с повторителем) для ВАЗ 2108-21099, 2113-2115</v>
      </c>
      <c r="B1088" s="88">
        <v>257655</v>
      </c>
      <c r="C1088" s="72">
        <f>VLOOKUP($B1088,'Выгр Торг'!$B:$P,C$1,0)</f>
        <v>177214</v>
      </c>
      <c r="D1088" s="71" t="str">
        <f>VLOOKUP($B1088,'Выгр Торг'!$B:$P,D$1,0)</f>
        <v>Боковые зеркала "АТП" в стиле Гранта (механические, повторитель Динамический (стиль Lexus)) для ВАЗ 2108-21099, 2113-2115 (В цвет, Торнадо (красный, 170))</v>
      </c>
      <c r="E1088" s="72" t="str">
        <f>VLOOKUP($B1088,'Выгр Торг'!$B:$P,E$1,0)</f>
        <v>Y</v>
      </c>
      <c r="F1088" s="72" t="str">
        <f>VLOOKUP($B1088,'Выгр Торг'!$B:$P,F$1,0)</f>
        <v>1</v>
      </c>
      <c r="G1088" s="36" t="s">
        <v>613</v>
      </c>
      <c r="H1088" s="28">
        <v>61046</v>
      </c>
      <c r="I1088" s="53">
        <f>INDEX($I:$I,MATCH($H1088,$C:$C,0))</f>
        <v>600</v>
      </c>
      <c r="J1088" s="5" t="s">
        <v>3410</v>
      </c>
      <c r="K1088" s="56">
        <f>INDEX($K:$K,MATCH($H1088,$C:$C,0))+I1088</f>
        <v>3400</v>
      </c>
      <c r="L1088" s="14">
        <f>VLOOKUP(K1088,Наценка!$A$1:$B$8,2,1)</f>
        <v>1.4</v>
      </c>
      <c r="M1088" s="56">
        <f>INDEX($M:$M,MATCH($H1088,$C:$C,0))+I1088*$M$2</f>
        <v>4700</v>
      </c>
      <c r="N1088" s="57">
        <f t="shared" si="146"/>
        <v>4690</v>
      </c>
      <c r="O1088" s="72">
        <f>VLOOKUP($B1088,'Выгр Торг'!$B:$P,O$1,0)</f>
        <v>3400</v>
      </c>
      <c r="P1088" s="72">
        <f>VLOOKUP($B1088,'Выгр Торг'!$B:$P,P$1,0)</f>
        <v>4790</v>
      </c>
      <c r="Q1088" s="42">
        <f t="shared" si="141"/>
        <v>0</v>
      </c>
      <c r="R1088" s="42">
        <f t="shared" si="142"/>
        <v>100</v>
      </c>
      <c r="S1088" s="85">
        <f t="shared" si="140"/>
        <v>4690</v>
      </c>
      <c r="T1088" s="60" t="str">
        <f>IFERROR(VLOOKUP($B1088,'Из ГУГЛа'!$B:$G,4,0)*U1088+V1088,VLOOKUP($B1088,'Из ГУГЛа'!$B:$G,4,0))</f>
        <v/>
      </c>
      <c r="U1088" s="15">
        <v>1</v>
      </c>
      <c r="V1088" s="59"/>
      <c r="W1088" s="74">
        <f t="shared" si="143"/>
        <v>0.37941176470588234</v>
      </c>
      <c r="X1088" s="74" t="str">
        <f t="shared" si="144"/>
        <v/>
      </c>
      <c r="Y1088" s="74" t="str">
        <f t="shared" si="145"/>
        <v/>
      </c>
      <c r="Z1088" s="78" t="s">
        <v>2579</v>
      </c>
    </row>
    <row r="1089" spans="1:26" ht="75" x14ac:dyDescent="0.25">
      <c r="A1089" s="71" t="str">
        <f>INDEX('Выгр Торг'!$A:$A,MATCH($B1089,'Выгр Торг'!$B:$B,0))</f>
        <v>Боковые зеркала "АТП" в стиле Гранта (механические,с повторителем) для ВАЗ 2108-21099, 2113-2115</v>
      </c>
      <c r="B1089" s="88">
        <v>257656</v>
      </c>
      <c r="C1089" s="72">
        <f>VLOOKUP($B1089,'Выгр Торг'!$B:$P,C$1,0)</f>
        <v>177215</v>
      </c>
      <c r="D1089" s="71" t="str">
        <f>VLOOKUP($B1089,'Выгр Торг'!$B:$P,D$1,0)</f>
        <v>Боковые зеркала "АТП" в стиле Гранта (механические, повторитель Динамический (стиль Lexus)) для ВАЗ 2108-21099, 2113-2115 (В цвет, Триумф (серебристо-красный, 100))</v>
      </c>
      <c r="E1089" s="72" t="str">
        <f>VLOOKUP($B1089,'Выгр Торг'!$B:$P,E$1,0)</f>
        <v>Y</v>
      </c>
      <c r="F1089" s="72" t="str">
        <f>VLOOKUP($B1089,'Выгр Торг'!$B:$P,F$1,0)</f>
        <v>1</v>
      </c>
      <c r="G1089" s="36" t="s">
        <v>613</v>
      </c>
      <c r="H1089" s="28">
        <v>61046</v>
      </c>
      <c r="I1089" s="53">
        <f>INDEX($I:$I,MATCH($H1089,$C:$C,0))</f>
        <v>600</v>
      </c>
      <c r="J1089" s="5" t="s">
        <v>3410</v>
      </c>
      <c r="K1089" s="56">
        <f>INDEX($K:$K,MATCH($H1089,$C:$C,0))+I1089</f>
        <v>3400</v>
      </c>
      <c r="L1089" s="14">
        <f>VLOOKUP(K1089,Наценка!$A$1:$B$8,2,1)</f>
        <v>1.4</v>
      </c>
      <c r="M1089" s="56">
        <f>INDEX($M:$M,MATCH($H1089,$C:$C,0))+I1089*$M$2</f>
        <v>4700</v>
      </c>
      <c r="N1089" s="57">
        <f t="shared" si="146"/>
        <v>4690</v>
      </c>
      <c r="O1089" s="72">
        <f>VLOOKUP($B1089,'Выгр Торг'!$B:$P,O$1,0)</f>
        <v>3400</v>
      </c>
      <c r="P1089" s="72">
        <f>VLOOKUP($B1089,'Выгр Торг'!$B:$P,P$1,0)</f>
        <v>4790</v>
      </c>
      <c r="Q1089" s="42">
        <f t="shared" si="141"/>
        <v>0</v>
      </c>
      <c r="R1089" s="42">
        <f t="shared" si="142"/>
        <v>100</v>
      </c>
      <c r="S1089" s="85">
        <f t="shared" si="140"/>
        <v>4690</v>
      </c>
      <c r="T1089" s="60" t="str">
        <f>IFERROR(VLOOKUP($B1089,'Из ГУГЛа'!$B:$G,4,0)*U1089+V1089,VLOOKUP($B1089,'Из ГУГЛа'!$B:$G,4,0))</f>
        <v/>
      </c>
      <c r="U1089" s="15">
        <v>1</v>
      </c>
      <c r="V1089" s="59"/>
      <c r="W1089" s="74">
        <f t="shared" si="143"/>
        <v>0.37941176470588234</v>
      </c>
      <c r="X1089" s="74" t="str">
        <f t="shared" si="144"/>
        <v/>
      </c>
      <c r="Y1089" s="74" t="str">
        <f t="shared" si="145"/>
        <v/>
      </c>
      <c r="Z1089" s="78" t="s">
        <v>2579</v>
      </c>
    </row>
    <row r="1090" spans="1:26" ht="75" x14ac:dyDescent="0.25">
      <c r="A1090" s="71" t="str">
        <f>INDEX('Выгр Торг'!$A:$A,MATCH($B1090,'Выгр Торг'!$B:$B,0))</f>
        <v>Боковые зеркала "АТП" в стиле Гранта (механические,с повторителем) для ВАЗ 2108-21099, 2113-2115</v>
      </c>
      <c r="B1090" s="88">
        <v>257657</v>
      </c>
      <c r="C1090" s="72">
        <f>VLOOKUP($B1090,'Выгр Торг'!$B:$P,C$1,0)</f>
        <v>177216</v>
      </c>
      <c r="D1090" s="71" t="str">
        <f>VLOOKUP($B1090,'Выгр Торг'!$B:$P,D$1,0)</f>
        <v>Боковые зеркала "АТП" в стиле Гранта (механические, повторитель Динамический (стиль Lexus)) для ВАЗ 2108-21099, 2113-2115 (В цвет, Франкония (темно-вишнево-малиновый, 105))</v>
      </c>
      <c r="E1090" s="72" t="str">
        <f>VLOOKUP($B1090,'Выгр Торг'!$B:$P,E$1,0)</f>
        <v>Y</v>
      </c>
      <c r="F1090" s="72" t="str">
        <f>VLOOKUP($B1090,'Выгр Торг'!$B:$P,F$1,0)</f>
        <v>1</v>
      </c>
      <c r="G1090" s="36" t="s">
        <v>613</v>
      </c>
      <c r="H1090" s="28">
        <v>61046</v>
      </c>
      <c r="I1090" s="53">
        <f>INDEX($I:$I,MATCH($H1090,$C:$C,0))</f>
        <v>600</v>
      </c>
      <c r="J1090" s="5" t="s">
        <v>3410</v>
      </c>
      <c r="K1090" s="56">
        <f>INDEX($K:$K,MATCH($H1090,$C:$C,0))+I1090</f>
        <v>3400</v>
      </c>
      <c r="L1090" s="14">
        <f>VLOOKUP(K1090,Наценка!$A$1:$B$8,2,1)</f>
        <v>1.4</v>
      </c>
      <c r="M1090" s="56">
        <f>INDEX($M:$M,MATCH($H1090,$C:$C,0))+I1090*$M$2</f>
        <v>4700</v>
      </c>
      <c r="N1090" s="57">
        <f t="shared" si="146"/>
        <v>4690</v>
      </c>
      <c r="O1090" s="72">
        <f>VLOOKUP($B1090,'Выгр Торг'!$B:$P,O$1,0)</f>
        <v>3400</v>
      </c>
      <c r="P1090" s="72">
        <f>VLOOKUP($B1090,'Выгр Торг'!$B:$P,P$1,0)</f>
        <v>4790</v>
      </c>
      <c r="Q1090" s="42">
        <f t="shared" si="141"/>
        <v>0</v>
      </c>
      <c r="R1090" s="42">
        <f t="shared" si="142"/>
        <v>100</v>
      </c>
      <c r="S1090" s="85">
        <f t="shared" si="140"/>
        <v>4690</v>
      </c>
      <c r="T1090" s="60" t="str">
        <f>IFERROR(VLOOKUP($B1090,'Из ГУГЛа'!$B:$G,4,0)*U1090+V1090,VLOOKUP($B1090,'Из ГУГЛа'!$B:$G,4,0))</f>
        <v/>
      </c>
      <c r="U1090" s="15">
        <v>1</v>
      </c>
      <c r="V1090" s="59"/>
      <c r="W1090" s="74">
        <f t="shared" si="143"/>
        <v>0.37941176470588234</v>
      </c>
      <c r="X1090" s="74" t="str">
        <f t="shared" si="144"/>
        <v/>
      </c>
      <c r="Y1090" s="74" t="str">
        <f t="shared" si="145"/>
        <v/>
      </c>
      <c r="Z1090" s="78" t="s">
        <v>2579</v>
      </c>
    </row>
    <row r="1091" spans="1:26" ht="75" x14ac:dyDescent="0.25">
      <c r="A1091" s="71" t="str">
        <f>INDEX('Выгр Торг'!$A:$A,MATCH($B1091,'Выгр Торг'!$B:$B,0))</f>
        <v>Боковые зеркала "АТП" в стиле Гранта (механические,с повторителем) для ВАЗ 2108-21099, 2113-2115</v>
      </c>
      <c r="B1091" s="88">
        <v>257658</v>
      </c>
      <c r="C1091" s="72">
        <f>VLOOKUP($B1091,'Выгр Торг'!$B:$P,C$1,0)</f>
        <v>177217</v>
      </c>
      <c r="D1091" s="71" t="str">
        <f>VLOOKUP($B1091,'Выгр Торг'!$B:$P,D$1,0)</f>
        <v>Боковые зеркала "АТП" в стиле Гранта (механические, повторитель Динамический (стиль Lexus)) для ВАЗ 2108-21099, 2113-2115 (В цвет, Цунами (темно-зеленый, 363))</v>
      </c>
      <c r="E1091" s="72" t="str">
        <f>VLOOKUP($B1091,'Выгр Торг'!$B:$P,E$1,0)</f>
        <v>Y</v>
      </c>
      <c r="F1091" s="72" t="str">
        <f>VLOOKUP($B1091,'Выгр Торг'!$B:$P,F$1,0)</f>
        <v>1</v>
      </c>
      <c r="G1091" s="36" t="s">
        <v>613</v>
      </c>
      <c r="H1091" s="28">
        <v>61046</v>
      </c>
      <c r="I1091" s="53">
        <f>INDEX($I:$I,MATCH($H1091,$C:$C,0))</f>
        <v>600</v>
      </c>
      <c r="J1091" s="5" t="s">
        <v>3410</v>
      </c>
      <c r="K1091" s="56">
        <f>INDEX($K:$K,MATCH($H1091,$C:$C,0))+I1091</f>
        <v>3400</v>
      </c>
      <c r="L1091" s="14">
        <f>VLOOKUP(K1091,Наценка!$A$1:$B$8,2,1)</f>
        <v>1.4</v>
      </c>
      <c r="M1091" s="56">
        <f>INDEX($M:$M,MATCH($H1091,$C:$C,0))+I1091*$M$2</f>
        <v>4700</v>
      </c>
      <c r="N1091" s="57">
        <f t="shared" si="146"/>
        <v>4690</v>
      </c>
      <c r="O1091" s="72">
        <f>VLOOKUP($B1091,'Выгр Торг'!$B:$P,O$1,0)</f>
        <v>3400</v>
      </c>
      <c r="P1091" s="72">
        <f>VLOOKUP($B1091,'Выгр Торг'!$B:$P,P$1,0)</f>
        <v>4790</v>
      </c>
      <c r="Q1091" s="42">
        <f t="shared" si="141"/>
        <v>0</v>
      </c>
      <c r="R1091" s="42">
        <f t="shared" si="142"/>
        <v>100</v>
      </c>
      <c r="S1091" s="85">
        <f t="shared" si="140"/>
        <v>4690</v>
      </c>
      <c r="T1091" s="60" t="str">
        <f>IFERROR(VLOOKUP($B1091,'Из ГУГЛа'!$B:$G,4,0)*U1091+V1091,VLOOKUP($B1091,'Из ГУГЛа'!$B:$G,4,0))</f>
        <v/>
      </c>
      <c r="U1091" s="15">
        <v>1</v>
      </c>
      <c r="V1091" s="59"/>
      <c r="W1091" s="74">
        <f t="shared" si="143"/>
        <v>0.37941176470588234</v>
      </c>
      <c r="X1091" s="74" t="str">
        <f t="shared" si="144"/>
        <v/>
      </c>
      <c r="Y1091" s="74" t="str">
        <f t="shared" si="145"/>
        <v/>
      </c>
      <c r="Z1091" s="78" t="s">
        <v>2579</v>
      </c>
    </row>
    <row r="1092" spans="1:26" ht="75" x14ac:dyDescent="0.25">
      <c r="A1092" s="71" t="str">
        <f>INDEX('Выгр Торг'!$A:$A,MATCH($B1092,'Выгр Торг'!$B:$B,0))</f>
        <v>Боковые зеркала "АТП" в стиле Гранта (механические,с повторителем) для ВАЗ 2108-21099, 2113-2115</v>
      </c>
      <c r="B1092" s="88">
        <v>257659</v>
      </c>
      <c r="C1092" s="72">
        <f>VLOOKUP($B1092,'Выгр Торг'!$B:$P,C$1,0)</f>
        <v>177218</v>
      </c>
      <c r="D1092" s="71" t="str">
        <f>VLOOKUP($B1092,'Выгр Торг'!$B:$P,D$1,0)</f>
        <v>Боковые зеркала "АТП" в стиле Гранта (механические, повторитель Динамический (стиль Lexus)) для ВАЗ 2108-21099, 2113-2115 (В цвет, Черный жемчуг (серебристо-коричневый, 513))</v>
      </c>
      <c r="E1092" s="72" t="str">
        <f>VLOOKUP($B1092,'Выгр Торг'!$B:$P,E$1,0)</f>
        <v>Y</v>
      </c>
      <c r="F1092" s="72" t="str">
        <f>VLOOKUP($B1092,'Выгр Торг'!$B:$P,F$1,0)</f>
        <v>1</v>
      </c>
      <c r="G1092" s="36" t="s">
        <v>613</v>
      </c>
      <c r="H1092" s="28">
        <v>61046</v>
      </c>
      <c r="I1092" s="53">
        <f>INDEX($I:$I,MATCH($H1092,$C:$C,0))</f>
        <v>600</v>
      </c>
      <c r="J1092" s="5" t="s">
        <v>3410</v>
      </c>
      <c r="K1092" s="56">
        <f>INDEX($K:$K,MATCH($H1092,$C:$C,0))+I1092</f>
        <v>3400</v>
      </c>
      <c r="L1092" s="14">
        <f>VLOOKUP(K1092,Наценка!$A$1:$B$8,2,1)</f>
        <v>1.4</v>
      </c>
      <c r="M1092" s="56">
        <f>INDEX($M:$M,MATCH($H1092,$C:$C,0))+I1092*$M$2</f>
        <v>4700</v>
      </c>
      <c r="N1092" s="57">
        <f t="shared" si="146"/>
        <v>4690</v>
      </c>
      <c r="O1092" s="72">
        <f>VLOOKUP($B1092,'Выгр Торг'!$B:$P,O$1,0)</f>
        <v>3400</v>
      </c>
      <c r="P1092" s="72">
        <f>VLOOKUP($B1092,'Выгр Торг'!$B:$P,P$1,0)</f>
        <v>4790</v>
      </c>
      <c r="Q1092" s="42">
        <f t="shared" si="141"/>
        <v>0</v>
      </c>
      <c r="R1092" s="42">
        <f t="shared" si="142"/>
        <v>100</v>
      </c>
      <c r="S1092" s="85">
        <f t="shared" ref="S1092:S1155" si="147">IFERROR(ROUND(N1092*(1-$S$2),),"")</f>
        <v>4690</v>
      </c>
      <c r="T1092" s="60" t="str">
        <f>IFERROR(VLOOKUP($B1092,'Из ГУГЛа'!$B:$G,4,0)*U1092+V1092,VLOOKUP($B1092,'Из ГУГЛа'!$B:$G,4,0))</f>
        <v/>
      </c>
      <c r="U1092" s="15">
        <v>1</v>
      </c>
      <c r="V1092" s="59"/>
      <c r="W1092" s="74">
        <f t="shared" si="143"/>
        <v>0.37941176470588234</v>
      </c>
      <c r="X1092" s="74" t="str">
        <f t="shared" si="144"/>
        <v/>
      </c>
      <c r="Y1092" s="74" t="str">
        <f t="shared" si="145"/>
        <v/>
      </c>
      <c r="Z1092" s="78" t="s">
        <v>2579</v>
      </c>
    </row>
    <row r="1093" spans="1:26" ht="75" x14ac:dyDescent="0.25">
      <c r="A1093" s="71" t="str">
        <f>INDEX('Выгр Торг'!$A:$A,MATCH($B1093,'Выгр Торг'!$B:$B,0))</f>
        <v>Боковые зеркала "АТП" в стиле Гранта (механические,с повторителем) для ВАЗ 2108-21099, 2113-2115</v>
      </c>
      <c r="B1093" s="88">
        <v>257660</v>
      </c>
      <c r="C1093" s="72">
        <f>VLOOKUP($B1093,'Выгр Торг'!$B:$P,C$1,0)</f>
        <v>177219</v>
      </c>
      <c r="D1093" s="71" t="str">
        <f>VLOOKUP($B1093,'Выгр Торг'!$B:$P,D$1,0)</f>
        <v>Боковые зеркала "АТП" в стиле Гранта (механические, повторитель Динамический (стиль Lexus)) для ВАЗ 2108-21099, 2113-2115 (В цвет, Южный крест (серо-бежевый, 290))</v>
      </c>
      <c r="E1093" s="72" t="str">
        <f>VLOOKUP($B1093,'Выгр Торг'!$B:$P,E$1,0)</f>
        <v>Y</v>
      </c>
      <c r="F1093" s="72" t="str">
        <f>VLOOKUP($B1093,'Выгр Торг'!$B:$P,F$1,0)</f>
        <v>1</v>
      </c>
      <c r="G1093" s="36" t="s">
        <v>613</v>
      </c>
      <c r="H1093" s="28">
        <v>61046</v>
      </c>
      <c r="I1093" s="53">
        <f>INDEX($I:$I,MATCH($H1093,$C:$C,0))</f>
        <v>600</v>
      </c>
      <c r="J1093" s="5" t="s">
        <v>3410</v>
      </c>
      <c r="K1093" s="56">
        <f>INDEX($K:$K,MATCH($H1093,$C:$C,0))+I1093</f>
        <v>3400</v>
      </c>
      <c r="L1093" s="14">
        <f>VLOOKUP(K1093,Наценка!$A$1:$B$8,2,1)</f>
        <v>1.4</v>
      </c>
      <c r="M1093" s="56">
        <f>INDEX($M:$M,MATCH($H1093,$C:$C,0))+I1093*$M$2</f>
        <v>4700</v>
      </c>
      <c r="N1093" s="57">
        <f t="shared" si="146"/>
        <v>4690</v>
      </c>
      <c r="O1093" s="72">
        <f>VLOOKUP($B1093,'Выгр Торг'!$B:$P,O$1,0)</f>
        <v>3400</v>
      </c>
      <c r="P1093" s="72">
        <f>VLOOKUP($B1093,'Выгр Торг'!$B:$P,P$1,0)</f>
        <v>4790</v>
      </c>
      <c r="Q1093" s="42">
        <f t="shared" si="141"/>
        <v>0</v>
      </c>
      <c r="R1093" s="42">
        <f t="shared" si="142"/>
        <v>100</v>
      </c>
      <c r="S1093" s="85">
        <f t="shared" si="147"/>
        <v>4690</v>
      </c>
      <c r="T1093" s="60" t="str">
        <f>IFERROR(VLOOKUP($B1093,'Из ГУГЛа'!$B:$G,4,0)*U1093+V1093,VLOOKUP($B1093,'Из ГУГЛа'!$B:$G,4,0))</f>
        <v/>
      </c>
      <c r="U1093" s="15">
        <v>1</v>
      </c>
      <c r="V1093" s="59"/>
      <c r="W1093" s="74">
        <f t="shared" si="143"/>
        <v>0.37941176470588234</v>
      </c>
      <c r="X1093" s="74" t="str">
        <f t="shared" si="144"/>
        <v/>
      </c>
      <c r="Y1093" s="74" t="str">
        <f t="shared" si="145"/>
        <v/>
      </c>
      <c r="Z1093" s="78" t="s">
        <v>2579</v>
      </c>
    </row>
    <row r="1094" spans="1:26" ht="75" x14ac:dyDescent="0.25">
      <c r="A1094" s="71" t="str">
        <f>INDEX('Выгр Торг'!$A:$A,MATCH($B1094,'Выгр Торг'!$B:$B,0))</f>
        <v>Боковые зеркала "АТП" в стиле Гранта (механические,с повторителем) для ВАЗ 2108-21099, 2113-2115</v>
      </c>
      <c r="B1094" s="88">
        <v>257661</v>
      </c>
      <c r="C1094" s="72">
        <f>VLOOKUP($B1094,'Выгр Торг'!$B:$P,C$1,0)</f>
        <v>200109</v>
      </c>
      <c r="D1094" s="71" t="str">
        <f>VLOOKUP($B1094,'Выгр Торг'!$B:$P,D$1,0)</f>
        <v>Боковые зеркала "АТП" в стиле Гранта (механические, повторитель Динамический (стиль Lexus)) для ВАЗ 2108-21099, 2113-2115 (Цвет 419)</v>
      </c>
      <c r="E1094" s="72" t="str">
        <f>VLOOKUP($B1094,'Выгр Торг'!$B:$P,E$1,0)</f>
        <v>Y</v>
      </c>
      <c r="F1094" s="72" t="str">
        <f>VLOOKUP($B1094,'Выгр Торг'!$B:$P,F$1,0)</f>
        <v>1</v>
      </c>
      <c r="G1094" s="36" t="s">
        <v>613</v>
      </c>
      <c r="H1094" s="28">
        <v>61046</v>
      </c>
      <c r="I1094" s="53">
        <f>INDEX($I:$I,MATCH($H1094,$C:$C,0))</f>
        <v>600</v>
      </c>
      <c r="J1094" s="5" t="s">
        <v>3410</v>
      </c>
      <c r="K1094" s="56">
        <f>INDEX($K:$K,MATCH($H1094,$C:$C,0))+I1094</f>
        <v>3400</v>
      </c>
      <c r="L1094" s="14">
        <f>VLOOKUP(K1094,Наценка!$A$1:$B$8,2,1)</f>
        <v>1.4</v>
      </c>
      <c r="M1094" s="56">
        <f>INDEX($M:$M,MATCH($H1094,$C:$C,0))+I1094*$M$2</f>
        <v>4700</v>
      </c>
      <c r="N1094" s="57">
        <f t="shared" si="146"/>
        <v>4690</v>
      </c>
      <c r="O1094" s="72">
        <f>VLOOKUP($B1094,'Выгр Торг'!$B:$P,O$1,0)</f>
        <v>3400</v>
      </c>
      <c r="P1094" s="72">
        <f>VLOOKUP($B1094,'Выгр Торг'!$B:$P,P$1,0)</f>
        <v>4790</v>
      </c>
      <c r="Q1094" s="42">
        <f t="shared" si="141"/>
        <v>0</v>
      </c>
      <c r="R1094" s="42">
        <f t="shared" si="142"/>
        <v>100</v>
      </c>
      <c r="S1094" s="85">
        <f t="shared" si="147"/>
        <v>4690</v>
      </c>
      <c r="T1094" s="60" t="str">
        <f>IFERROR(VLOOKUP($B1094,'Из ГУГЛа'!$B:$G,4,0)*U1094+V1094,VLOOKUP($B1094,'Из ГУГЛа'!$B:$G,4,0))</f>
        <v/>
      </c>
      <c r="U1094" s="15">
        <v>1</v>
      </c>
      <c r="V1094" s="59"/>
      <c r="W1094" s="74">
        <f t="shared" si="143"/>
        <v>0.37941176470588234</v>
      </c>
      <c r="X1094" s="74" t="str">
        <f t="shared" si="144"/>
        <v/>
      </c>
      <c r="Y1094" s="74" t="str">
        <f t="shared" si="145"/>
        <v/>
      </c>
      <c r="Z1094" s="78" t="s">
        <v>2579</v>
      </c>
    </row>
    <row r="1095" spans="1:26" ht="75" x14ac:dyDescent="0.25">
      <c r="A1095" s="71" t="str">
        <f>INDEX('Выгр Торг'!$A:$A,MATCH($B1095,'Выгр Торг'!$B:$B,0))</f>
        <v>Боковые зеркала "АТП" в стиле Гранта (механические,с повторителем) для ВАЗ 2108-21099, 2113-2115</v>
      </c>
      <c r="B1095" s="88">
        <v>138066</v>
      </c>
      <c r="C1095" s="72">
        <f>VLOOKUP($B1095,'Выгр Торг'!$B:$P,C$1,0)</f>
        <v>61045</v>
      </c>
      <c r="D1095" s="71" t="str">
        <f>VLOOKUP($B1095,'Выгр Торг'!$B:$P,D$1,0)</f>
        <v>Боковые зеркала "АТП" в стиле Гранта (механические, повторитель Стандарт) для ВАЗ 2108-21099, 2113-2115 (Без окрашивания)</v>
      </c>
      <c r="E1095" s="72" t="str">
        <f>VLOOKUP($B1095,'Выгр Торг'!$B:$P,E$1,0)</f>
        <v>Y</v>
      </c>
      <c r="F1095" s="72" t="str">
        <f>VLOOKUP($B1095,'Выгр Торг'!$B:$P,F$1,0)</f>
        <v>1</v>
      </c>
      <c r="G1095" s="36" t="s">
        <v>607</v>
      </c>
      <c r="H1095" s="28">
        <v>61045</v>
      </c>
      <c r="I1095" s="52">
        <v>600</v>
      </c>
      <c r="J1095" s="5" t="s">
        <v>3410</v>
      </c>
      <c r="K1095" s="73">
        <f>O1095</f>
        <v>2400</v>
      </c>
      <c r="L1095" s="14">
        <f>VLOOKUP(K1095,Наценка!$A$1:$B$8,2,1)</f>
        <v>1.4</v>
      </c>
      <c r="M1095" s="83">
        <f>K1095*L1095</f>
        <v>3360</v>
      </c>
      <c r="N1095" s="57">
        <f t="shared" si="146"/>
        <v>3390</v>
      </c>
      <c r="O1095" s="72">
        <f>VLOOKUP($B1095,'Выгр Торг'!$B:$P,O$1,0)</f>
        <v>2400</v>
      </c>
      <c r="P1095" s="72">
        <f>VLOOKUP($B1095,'Выгр Торг'!$B:$P,P$1,0)</f>
        <v>3490</v>
      </c>
      <c r="Q1095" s="42">
        <f t="shared" si="141"/>
        <v>0</v>
      </c>
      <c r="R1095" s="42">
        <f t="shared" si="142"/>
        <v>100</v>
      </c>
      <c r="S1095" s="85">
        <f t="shared" si="147"/>
        <v>3390</v>
      </c>
      <c r="T1095" s="60" t="str">
        <f>IFERROR(VLOOKUP($B1095,'Из ГУГЛа'!$B:$G,4,0)*U1095+V1095,VLOOKUP($B1095,'Из ГУГЛа'!$B:$G,4,0))</f>
        <v/>
      </c>
      <c r="U1095" s="15">
        <v>1</v>
      </c>
      <c r="V1095" s="59"/>
      <c r="W1095" s="74">
        <f t="shared" si="143"/>
        <v>0.41250000000000009</v>
      </c>
      <c r="X1095" s="74" t="str">
        <f t="shared" si="144"/>
        <v/>
      </c>
      <c r="Y1095" s="74" t="str">
        <f t="shared" si="145"/>
        <v/>
      </c>
      <c r="Z1095" s="78" t="s">
        <v>2579</v>
      </c>
    </row>
    <row r="1096" spans="1:26" ht="75" x14ac:dyDescent="0.25">
      <c r="A1096" s="71" t="str">
        <f>INDEX('Выгр Торг'!$A:$A,MATCH($B1096,'Выгр Торг'!$B:$B,0))</f>
        <v>Боковые зеркала "АТП" в стиле Гранта (механические,с повторителем) для ВАЗ 2108-21099, 2113-2115</v>
      </c>
      <c r="B1096" s="88">
        <v>257663</v>
      </c>
      <c r="C1096" s="72">
        <f>VLOOKUP($B1096,'Выгр Торг'!$B:$P,C$1,0)</f>
        <v>177116</v>
      </c>
      <c r="D1096" s="71" t="str">
        <f>VLOOKUP($B1096,'Выгр Торг'!$B:$P,D$1,0)</f>
        <v>Боковые зеркала "АТП" в стиле Гранта (механические, повторитель Стандартный) для ВАЗ 2108-21099, 2113-2115 (В цвет, Аквамарин (серебристо-сине-зеленый, 460))</v>
      </c>
      <c r="E1096" s="72" t="str">
        <f>VLOOKUP($B1096,'Выгр Торг'!$B:$P,E$1,0)</f>
        <v>Y</v>
      </c>
      <c r="F1096" s="72" t="str">
        <f>VLOOKUP($B1096,'Выгр Торг'!$B:$P,F$1,0)</f>
        <v>1</v>
      </c>
      <c r="G1096" s="36" t="s">
        <v>607</v>
      </c>
      <c r="H1096" s="28">
        <v>61045</v>
      </c>
      <c r="I1096" s="53">
        <f>INDEX($I:$I,MATCH($H1096,$C:$C,0))</f>
        <v>600</v>
      </c>
      <c r="J1096" s="5" t="s">
        <v>3410</v>
      </c>
      <c r="K1096" s="56">
        <f>INDEX($K:$K,MATCH($H1096,$C:$C,0))+I1096</f>
        <v>3000</v>
      </c>
      <c r="L1096" s="14">
        <f>VLOOKUP(K1096,Наценка!$A$1:$B$8,2,1)</f>
        <v>1.4</v>
      </c>
      <c r="M1096" s="56">
        <f>INDEX($M:$M,MATCH($H1096,$C:$C,0))+I1096*$M$2</f>
        <v>4140</v>
      </c>
      <c r="N1096" s="57">
        <f t="shared" si="146"/>
        <v>4190</v>
      </c>
      <c r="O1096" s="72">
        <f>VLOOKUP($B1096,'Выгр Торг'!$B:$P,O$1,0)</f>
        <v>3000</v>
      </c>
      <c r="P1096" s="72">
        <f>VLOOKUP($B1096,'Выгр Торг'!$B:$P,P$1,0)</f>
        <v>4290</v>
      </c>
      <c r="Q1096" s="42">
        <f t="shared" si="141"/>
        <v>0</v>
      </c>
      <c r="R1096" s="42">
        <f t="shared" si="142"/>
        <v>100</v>
      </c>
      <c r="S1096" s="85">
        <f t="shared" si="147"/>
        <v>4190</v>
      </c>
      <c r="T1096" s="60" t="str">
        <f>IFERROR(VLOOKUP($B1096,'Из ГУГЛа'!$B:$G,4,0)*U1096+V1096,VLOOKUP($B1096,'Из ГУГЛа'!$B:$G,4,0))</f>
        <v/>
      </c>
      <c r="U1096" s="15">
        <v>1</v>
      </c>
      <c r="V1096" s="59"/>
      <c r="W1096" s="74">
        <f t="shared" si="143"/>
        <v>0.39666666666666672</v>
      </c>
      <c r="X1096" s="74" t="str">
        <f t="shared" si="144"/>
        <v/>
      </c>
      <c r="Y1096" s="74" t="str">
        <f t="shared" si="145"/>
        <v/>
      </c>
      <c r="Z1096" s="78" t="s">
        <v>2579</v>
      </c>
    </row>
    <row r="1097" spans="1:26" ht="75" x14ac:dyDescent="0.25">
      <c r="A1097" s="71" t="str">
        <f>INDEX('Выгр Торг'!$A:$A,MATCH($B1097,'Выгр Торг'!$B:$B,0))</f>
        <v>Боковые зеркала "АТП" в стиле Гранта (механические,с повторителем) для ВАЗ 2108-21099, 2113-2115</v>
      </c>
      <c r="B1097" s="88">
        <v>257664</v>
      </c>
      <c r="C1097" s="72">
        <f>VLOOKUP($B1097,'Выгр Торг'!$B:$P,C$1,0)</f>
        <v>177117</v>
      </c>
      <c r="D1097" s="71" t="str">
        <f>VLOOKUP($B1097,'Выгр Торг'!$B:$P,D$1,0)</f>
        <v>Боковые зеркала "АТП" в стиле Гранта (механические, повторитель Стандартный) для ВАЗ 2108-21099, 2113-2115 (В цвет, Амулет (серебристо-темно-зеленый, 371))</v>
      </c>
      <c r="E1097" s="72" t="str">
        <f>VLOOKUP($B1097,'Выгр Торг'!$B:$P,E$1,0)</f>
        <v>Y</v>
      </c>
      <c r="F1097" s="72" t="str">
        <f>VLOOKUP($B1097,'Выгр Торг'!$B:$P,F$1,0)</f>
        <v>1</v>
      </c>
      <c r="G1097" s="36" t="s">
        <v>607</v>
      </c>
      <c r="H1097" s="28">
        <v>61045</v>
      </c>
      <c r="I1097" s="53">
        <f>INDEX($I:$I,MATCH($H1097,$C:$C,0))</f>
        <v>600</v>
      </c>
      <c r="J1097" s="5" t="s">
        <v>3410</v>
      </c>
      <c r="K1097" s="56">
        <f>INDEX($K:$K,MATCH($H1097,$C:$C,0))+I1097</f>
        <v>3000</v>
      </c>
      <c r="L1097" s="14">
        <f>VLOOKUP(K1097,Наценка!$A$1:$B$8,2,1)</f>
        <v>1.4</v>
      </c>
      <c r="M1097" s="56">
        <f>INDEX($M:$M,MATCH($H1097,$C:$C,0))+I1097*$M$2</f>
        <v>4140</v>
      </c>
      <c r="N1097" s="57">
        <f t="shared" si="146"/>
        <v>4190</v>
      </c>
      <c r="O1097" s="72">
        <f>VLOOKUP($B1097,'Выгр Торг'!$B:$P,O$1,0)</f>
        <v>3000</v>
      </c>
      <c r="P1097" s="72">
        <f>VLOOKUP($B1097,'Выгр Торг'!$B:$P,P$1,0)</f>
        <v>4290</v>
      </c>
      <c r="Q1097" s="42">
        <f t="shared" si="141"/>
        <v>0</v>
      </c>
      <c r="R1097" s="42">
        <f t="shared" si="142"/>
        <v>100</v>
      </c>
      <c r="S1097" s="85">
        <f t="shared" si="147"/>
        <v>4190</v>
      </c>
      <c r="T1097" s="60" t="str">
        <f>IFERROR(VLOOKUP($B1097,'Из ГУГЛа'!$B:$G,4,0)*U1097+V1097,VLOOKUP($B1097,'Из ГУГЛа'!$B:$G,4,0))</f>
        <v/>
      </c>
      <c r="U1097" s="15">
        <v>1</v>
      </c>
      <c r="V1097" s="59"/>
      <c r="W1097" s="74">
        <f t="shared" si="143"/>
        <v>0.39666666666666672</v>
      </c>
      <c r="X1097" s="74" t="str">
        <f t="shared" si="144"/>
        <v/>
      </c>
      <c r="Y1097" s="74" t="str">
        <f t="shared" si="145"/>
        <v/>
      </c>
      <c r="Z1097" s="78" t="s">
        <v>2579</v>
      </c>
    </row>
    <row r="1098" spans="1:26" ht="75" x14ac:dyDescent="0.25">
      <c r="A1098" s="71" t="str">
        <f>INDEX('Выгр Торг'!$A:$A,MATCH($B1098,'Выгр Торг'!$B:$B,0))</f>
        <v>Боковые зеркала "АТП" в стиле Гранта (механические,с повторителем) для ВАЗ 2108-21099, 2113-2115</v>
      </c>
      <c r="B1098" s="88">
        <v>257665</v>
      </c>
      <c r="C1098" s="72">
        <f>VLOOKUP($B1098,'Выгр Торг'!$B:$P,C$1,0)</f>
        <v>177118</v>
      </c>
      <c r="D1098" s="71" t="str">
        <f>VLOOKUP($B1098,'Выгр Торг'!$B:$P,D$1,0)</f>
        <v>Боковые зеркала "АТП" в стиле Гранта (механические, повторитель Стандартный) для ВАЗ 2108-21099, 2113-2115 (В цвет, Антилопа (серебристо-бежевый, 277))</v>
      </c>
      <c r="E1098" s="72" t="str">
        <f>VLOOKUP($B1098,'Выгр Торг'!$B:$P,E$1,0)</f>
        <v>Y</v>
      </c>
      <c r="F1098" s="72" t="str">
        <f>VLOOKUP($B1098,'Выгр Торг'!$B:$P,F$1,0)</f>
        <v>1</v>
      </c>
      <c r="G1098" s="36" t="s">
        <v>607</v>
      </c>
      <c r="H1098" s="28">
        <v>61045</v>
      </c>
      <c r="I1098" s="53">
        <f>INDEX($I:$I,MATCH($H1098,$C:$C,0))</f>
        <v>600</v>
      </c>
      <c r="J1098" s="5" t="s">
        <v>3410</v>
      </c>
      <c r="K1098" s="56">
        <f>INDEX($K:$K,MATCH($H1098,$C:$C,0))+I1098</f>
        <v>3000</v>
      </c>
      <c r="L1098" s="14">
        <f>VLOOKUP(K1098,Наценка!$A$1:$B$8,2,1)</f>
        <v>1.4</v>
      </c>
      <c r="M1098" s="56">
        <f>INDEX($M:$M,MATCH($H1098,$C:$C,0))+I1098*$M$2</f>
        <v>4140</v>
      </c>
      <c r="N1098" s="57">
        <f t="shared" si="146"/>
        <v>4190</v>
      </c>
      <c r="O1098" s="72">
        <f>VLOOKUP($B1098,'Выгр Торг'!$B:$P,O$1,0)</f>
        <v>3000</v>
      </c>
      <c r="P1098" s="72">
        <f>VLOOKUP($B1098,'Выгр Торг'!$B:$P,P$1,0)</f>
        <v>4290</v>
      </c>
      <c r="Q1098" s="42">
        <f t="shared" si="141"/>
        <v>0</v>
      </c>
      <c r="R1098" s="42">
        <f t="shared" si="142"/>
        <v>100</v>
      </c>
      <c r="S1098" s="85">
        <f t="shared" si="147"/>
        <v>4190</v>
      </c>
      <c r="T1098" s="60" t="str">
        <f>IFERROR(VLOOKUP($B1098,'Из ГУГЛа'!$B:$G,4,0)*U1098+V1098,VLOOKUP($B1098,'Из ГУГЛа'!$B:$G,4,0))</f>
        <v/>
      </c>
      <c r="U1098" s="15">
        <v>1</v>
      </c>
      <c r="V1098" s="59"/>
      <c r="W1098" s="74">
        <f t="shared" si="143"/>
        <v>0.39666666666666672</v>
      </c>
      <c r="X1098" s="74" t="str">
        <f t="shared" si="144"/>
        <v/>
      </c>
      <c r="Y1098" s="74" t="str">
        <f t="shared" si="145"/>
        <v/>
      </c>
      <c r="Z1098" s="78" t="s">
        <v>2579</v>
      </c>
    </row>
    <row r="1099" spans="1:26" ht="75" x14ac:dyDescent="0.25">
      <c r="A1099" s="71" t="str">
        <f>INDEX('Выгр Торг'!$A:$A,MATCH($B1099,'Выгр Торг'!$B:$B,0))</f>
        <v>Боковые зеркала "АТП" в стиле Гранта (механические,с повторителем) для ВАЗ 2108-21099, 2113-2115</v>
      </c>
      <c r="B1099" s="88">
        <v>257666</v>
      </c>
      <c r="C1099" s="72">
        <f>VLOOKUP($B1099,'Выгр Торг'!$B:$P,C$1,0)</f>
        <v>177119</v>
      </c>
      <c r="D1099" s="71" t="str">
        <f>VLOOKUP($B1099,'Выгр Торг'!$B:$P,D$1,0)</f>
        <v>Боковые зеркала "АТП" в стиле Гранта (механические, повторитель Стандартный) для ВАЗ 2108-21099, 2113-2115 (В цвет, Балтика (темно-сине-зеленый, 420))</v>
      </c>
      <c r="E1099" s="72" t="str">
        <f>VLOOKUP($B1099,'Выгр Торг'!$B:$P,E$1,0)</f>
        <v>Y</v>
      </c>
      <c r="F1099" s="72" t="str">
        <f>VLOOKUP($B1099,'Выгр Торг'!$B:$P,F$1,0)</f>
        <v>1</v>
      </c>
      <c r="G1099" s="36" t="s">
        <v>607</v>
      </c>
      <c r="H1099" s="28">
        <v>61045</v>
      </c>
      <c r="I1099" s="53">
        <f>INDEX($I:$I,MATCH($H1099,$C:$C,0))</f>
        <v>600</v>
      </c>
      <c r="J1099" s="5" t="s">
        <v>3410</v>
      </c>
      <c r="K1099" s="56">
        <f>INDEX($K:$K,MATCH($H1099,$C:$C,0))+I1099</f>
        <v>3000</v>
      </c>
      <c r="L1099" s="14">
        <f>VLOOKUP(K1099,Наценка!$A$1:$B$8,2,1)</f>
        <v>1.4</v>
      </c>
      <c r="M1099" s="56">
        <f>INDEX($M:$M,MATCH($H1099,$C:$C,0))+I1099*$M$2</f>
        <v>4140</v>
      </c>
      <c r="N1099" s="57">
        <f t="shared" si="146"/>
        <v>4190</v>
      </c>
      <c r="O1099" s="72">
        <f>VLOOKUP($B1099,'Выгр Торг'!$B:$P,O$1,0)</f>
        <v>3000</v>
      </c>
      <c r="P1099" s="72">
        <f>VLOOKUP($B1099,'Выгр Торг'!$B:$P,P$1,0)</f>
        <v>4290</v>
      </c>
      <c r="Q1099" s="42">
        <f t="shared" si="141"/>
        <v>0</v>
      </c>
      <c r="R1099" s="42">
        <f t="shared" si="142"/>
        <v>100</v>
      </c>
      <c r="S1099" s="85">
        <f t="shared" si="147"/>
        <v>4190</v>
      </c>
      <c r="T1099" s="60" t="str">
        <f>IFERROR(VLOOKUP($B1099,'Из ГУГЛа'!$B:$G,4,0)*U1099+V1099,VLOOKUP($B1099,'Из ГУГЛа'!$B:$G,4,0))</f>
        <v/>
      </c>
      <c r="U1099" s="15">
        <v>1</v>
      </c>
      <c r="V1099" s="59"/>
      <c r="W1099" s="74">
        <f t="shared" si="143"/>
        <v>0.39666666666666672</v>
      </c>
      <c r="X1099" s="74" t="str">
        <f t="shared" si="144"/>
        <v/>
      </c>
      <c r="Y1099" s="74" t="str">
        <f t="shared" si="145"/>
        <v/>
      </c>
      <c r="Z1099" s="78" t="s">
        <v>2579</v>
      </c>
    </row>
    <row r="1100" spans="1:26" ht="75" x14ac:dyDescent="0.25">
      <c r="A1100" s="71" t="str">
        <f>INDEX('Выгр Торг'!$A:$A,MATCH($B1100,'Выгр Торг'!$B:$B,0))</f>
        <v>Боковые зеркала "АТП" в стиле Гранта (механические,с повторителем) для ВАЗ 2108-21099, 2113-2115</v>
      </c>
      <c r="B1100" s="88">
        <v>257667</v>
      </c>
      <c r="C1100" s="72">
        <f>VLOOKUP($B1100,'Выгр Торг'!$B:$P,C$1,0)</f>
        <v>177120</v>
      </c>
      <c r="D1100" s="71" t="str">
        <f>VLOOKUP($B1100,'Выгр Торг'!$B:$P,D$1,0)</f>
        <v>Боковые зеркала "АТП" в стиле Гранта (механические, повторитель Стандартный) для ВАЗ 2108-21099, 2113-2115 (В цвет, Белое облако (белый, 240))</v>
      </c>
      <c r="E1100" s="72" t="str">
        <f>VLOOKUP($B1100,'Выгр Торг'!$B:$P,E$1,0)</f>
        <v>Y</v>
      </c>
      <c r="F1100" s="72" t="str">
        <f>VLOOKUP($B1100,'Выгр Торг'!$B:$P,F$1,0)</f>
        <v>1</v>
      </c>
      <c r="G1100" s="36" t="s">
        <v>607</v>
      </c>
      <c r="H1100" s="28">
        <v>61045</v>
      </c>
      <c r="I1100" s="53">
        <f>INDEX($I:$I,MATCH($H1100,$C:$C,0))</f>
        <v>600</v>
      </c>
      <c r="J1100" s="5" t="s">
        <v>3410</v>
      </c>
      <c r="K1100" s="56">
        <f>INDEX($K:$K,MATCH($H1100,$C:$C,0))+I1100</f>
        <v>3000</v>
      </c>
      <c r="L1100" s="14">
        <f>VLOOKUP(K1100,Наценка!$A$1:$B$8,2,1)</f>
        <v>1.4</v>
      </c>
      <c r="M1100" s="56">
        <f>INDEX($M:$M,MATCH($H1100,$C:$C,0))+I1100*$M$2</f>
        <v>4140</v>
      </c>
      <c r="N1100" s="57">
        <f t="shared" si="146"/>
        <v>4190</v>
      </c>
      <c r="O1100" s="72">
        <f>VLOOKUP($B1100,'Выгр Торг'!$B:$P,O$1,0)</f>
        <v>3000</v>
      </c>
      <c r="P1100" s="72">
        <f>VLOOKUP($B1100,'Выгр Торг'!$B:$P,P$1,0)</f>
        <v>4290</v>
      </c>
      <c r="Q1100" s="42">
        <f t="shared" si="141"/>
        <v>0</v>
      </c>
      <c r="R1100" s="42">
        <f t="shared" si="142"/>
        <v>100</v>
      </c>
      <c r="S1100" s="85">
        <f t="shared" si="147"/>
        <v>4190</v>
      </c>
      <c r="T1100" s="60" t="str">
        <f>IFERROR(VLOOKUP($B1100,'Из ГУГЛа'!$B:$G,4,0)*U1100+V1100,VLOOKUP($B1100,'Из ГУГЛа'!$B:$G,4,0))</f>
        <v/>
      </c>
      <c r="U1100" s="15">
        <v>1</v>
      </c>
      <c r="V1100" s="59"/>
      <c r="W1100" s="74">
        <f t="shared" si="143"/>
        <v>0.39666666666666672</v>
      </c>
      <c r="X1100" s="74" t="str">
        <f t="shared" si="144"/>
        <v/>
      </c>
      <c r="Y1100" s="74" t="str">
        <f t="shared" si="145"/>
        <v/>
      </c>
      <c r="Z1100" s="78" t="s">
        <v>2579</v>
      </c>
    </row>
    <row r="1101" spans="1:26" ht="75" x14ac:dyDescent="0.25">
      <c r="A1101" s="71" t="str">
        <f>INDEX('Выгр Торг'!$A:$A,MATCH($B1101,'Выгр Торг'!$B:$B,0))</f>
        <v>Боковые зеркала "АТП" в стиле Гранта (механические,с повторителем) для ВАЗ 2108-21099, 2113-2115</v>
      </c>
      <c r="B1101" s="88">
        <v>257668</v>
      </c>
      <c r="C1101" s="72">
        <f>VLOOKUP($B1101,'Выгр Торг'!$B:$P,C$1,0)</f>
        <v>177121</v>
      </c>
      <c r="D1101" s="71" t="str">
        <f>VLOOKUP($B1101,'Выгр Торг'!$B:$P,D$1,0)</f>
        <v>Боковые зеркала "АТП" в стиле Гранта (механические, повторитель Стандартный) для ВАЗ 2108-21099, 2113-2115 (В цвет, Бриз (зелено-голубой, 480))</v>
      </c>
      <c r="E1101" s="72" t="str">
        <f>VLOOKUP($B1101,'Выгр Торг'!$B:$P,E$1,0)</f>
        <v>Y</v>
      </c>
      <c r="F1101" s="72" t="str">
        <f>VLOOKUP($B1101,'Выгр Торг'!$B:$P,F$1,0)</f>
        <v>1</v>
      </c>
      <c r="G1101" s="36" t="s">
        <v>607</v>
      </c>
      <c r="H1101" s="28">
        <v>61045</v>
      </c>
      <c r="I1101" s="53">
        <f>INDEX($I:$I,MATCH($H1101,$C:$C,0))</f>
        <v>600</v>
      </c>
      <c r="J1101" s="5" t="s">
        <v>3410</v>
      </c>
      <c r="K1101" s="56">
        <f>INDEX($K:$K,MATCH($H1101,$C:$C,0))+I1101</f>
        <v>3000</v>
      </c>
      <c r="L1101" s="14">
        <f>VLOOKUP(K1101,Наценка!$A$1:$B$8,2,1)</f>
        <v>1.4</v>
      </c>
      <c r="M1101" s="56">
        <f>INDEX($M:$M,MATCH($H1101,$C:$C,0))+I1101*$M$2</f>
        <v>4140</v>
      </c>
      <c r="N1101" s="57">
        <f t="shared" si="146"/>
        <v>4190</v>
      </c>
      <c r="O1101" s="72">
        <f>VLOOKUP($B1101,'Выгр Торг'!$B:$P,O$1,0)</f>
        <v>3000</v>
      </c>
      <c r="P1101" s="72">
        <f>VLOOKUP($B1101,'Выгр Торг'!$B:$P,P$1,0)</f>
        <v>4290</v>
      </c>
      <c r="Q1101" s="42">
        <f t="shared" si="141"/>
        <v>0</v>
      </c>
      <c r="R1101" s="42">
        <f t="shared" si="142"/>
        <v>100</v>
      </c>
      <c r="S1101" s="85">
        <f t="shared" si="147"/>
        <v>4190</v>
      </c>
      <c r="T1101" s="60" t="str">
        <f>IFERROR(VLOOKUP($B1101,'Из ГУГЛа'!$B:$G,4,0)*U1101+V1101,VLOOKUP($B1101,'Из ГУГЛа'!$B:$G,4,0))</f>
        <v/>
      </c>
      <c r="U1101" s="15">
        <v>1</v>
      </c>
      <c r="V1101" s="59"/>
      <c r="W1101" s="74">
        <f t="shared" si="143"/>
        <v>0.39666666666666672</v>
      </c>
      <c r="X1101" s="74" t="str">
        <f t="shared" si="144"/>
        <v/>
      </c>
      <c r="Y1101" s="74" t="str">
        <f t="shared" si="145"/>
        <v/>
      </c>
      <c r="Z1101" s="78" t="s">
        <v>2579</v>
      </c>
    </row>
    <row r="1102" spans="1:26" ht="75" x14ac:dyDescent="0.25">
      <c r="A1102" s="71" t="str">
        <f>INDEX('Выгр Торг'!$A:$A,MATCH($B1102,'Выгр Торг'!$B:$B,0))</f>
        <v>Боковые зеркала "АТП" в стиле Гранта (механические,с повторителем) для ВАЗ 2108-21099, 2113-2115</v>
      </c>
      <c r="B1102" s="88">
        <v>257669</v>
      </c>
      <c r="C1102" s="72">
        <f>VLOOKUP($B1102,'Выгр Торг'!$B:$P,C$1,0)</f>
        <v>177122</v>
      </c>
      <c r="D1102" s="71" t="str">
        <f>VLOOKUP($B1102,'Выгр Торг'!$B:$P,D$1,0)</f>
        <v>Боковые зеркала "АТП" в стиле Гранта (механические, повторитель Стандартный) для ВАЗ 2108-21099, 2113-2115 (В цвет, Бронзовый век (бежево-коричневый, 262))</v>
      </c>
      <c r="E1102" s="72" t="str">
        <f>VLOOKUP($B1102,'Выгр Торг'!$B:$P,E$1,0)</f>
        <v>Y</v>
      </c>
      <c r="F1102" s="72" t="str">
        <f>VLOOKUP($B1102,'Выгр Торг'!$B:$P,F$1,0)</f>
        <v>1</v>
      </c>
      <c r="G1102" s="36" t="s">
        <v>607</v>
      </c>
      <c r="H1102" s="28">
        <v>61045</v>
      </c>
      <c r="I1102" s="53">
        <f>INDEX($I:$I,MATCH($H1102,$C:$C,0))</f>
        <v>600</v>
      </c>
      <c r="J1102" s="5" t="s">
        <v>3410</v>
      </c>
      <c r="K1102" s="56">
        <f>INDEX($K:$K,MATCH($H1102,$C:$C,0))+I1102</f>
        <v>3000</v>
      </c>
      <c r="L1102" s="14">
        <f>VLOOKUP(K1102,Наценка!$A$1:$B$8,2,1)</f>
        <v>1.4</v>
      </c>
      <c r="M1102" s="56">
        <f>INDEX($M:$M,MATCH($H1102,$C:$C,0))+I1102*$M$2</f>
        <v>4140</v>
      </c>
      <c r="N1102" s="57">
        <f t="shared" si="146"/>
        <v>4190</v>
      </c>
      <c r="O1102" s="72">
        <f>VLOOKUP($B1102,'Выгр Торг'!$B:$P,O$1,0)</f>
        <v>3000</v>
      </c>
      <c r="P1102" s="72">
        <f>VLOOKUP($B1102,'Выгр Торг'!$B:$P,P$1,0)</f>
        <v>4290</v>
      </c>
      <c r="Q1102" s="42">
        <f t="shared" si="141"/>
        <v>0</v>
      </c>
      <c r="R1102" s="42">
        <f t="shared" si="142"/>
        <v>100</v>
      </c>
      <c r="S1102" s="85">
        <f t="shared" si="147"/>
        <v>4190</v>
      </c>
      <c r="T1102" s="60" t="str">
        <f>IFERROR(VLOOKUP($B1102,'Из ГУГЛа'!$B:$G,4,0)*U1102+V1102,VLOOKUP($B1102,'Из ГУГЛа'!$B:$G,4,0))</f>
        <v/>
      </c>
      <c r="U1102" s="15">
        <v>1</v>
      </c>
      <c r="V1102" s="59"/>
      <c r="W1102" s="74">
        <f t="shared" si="143"/>
        <v>0.39666666666666672</v>
      </c>
      <c r="X1102" s="74" t="str">
        <f t="shared" si="144"/>
        <v/>
      </c>
      <c r="Y1102" s="74" t="str">
        <f t="shared" si="145"/>
        <v/>
      </c>
      <c r="Z1102" s="78" t="s">
        <v>2579</v>
      </c>
    </row>
    <row r="1103" spans="1:26" ht="75" x14ac:dyDescent="0.25">
      <c r="A1103" s="71" t="str">
        <f>INDEX('Выгр Торг'!$A:$A,MATCH($B1103,'Выгр Торг'!$B:$B,0))</f>
        <v>Боковые зеркала "АТП" в стиле Гранта (механические,с повторителем) для ВАЗ 2108-21099, 2113-2115</v>
      </c>
      <c r="B1103" s="88">
        <v>257670</v>
      </c>
      <c r="C1103" s="72">
        <f>VLOOKUP($B1103,'Выгр Торг'!$B:$P,C$1,0)</f>
        <v>177123</v>
      </c>
      <c r="D1103" s="71" t="str">
        <f>VLOOKUP($B1103,'Выгр Торг'!$B:$P,D$1,0)</f>
        <v>Боковые зеркала "АТП" в стиле Гранта (механические, повторитель Стандартный) для ВАЗ 2108-21099, 2113-2115 (В цвет, Валюта (серо-зеленый, 310))</v>
      </c>
      <c r="E1103" s="72" t="str">
        <f>VLOOKUP($B1103,'Выгр Торг'!$B:$P,E$1,0)</f>
        <v>Y</v>
      </c>
      <c r="F1103" s="72" t="str">
        <f>VLOOKUP($B1103,'Выгр Торг'!$B:$P,F$1,0)</f>
        <v>1</v>
      </c>
      <c r="G1103" s="36" t="s">
        <v>607</v>
      </c>
      <c r="H1103" s="28">
        <v>61045</v>
      </c>
      <c r="I1103" s="53">
        <f>INDEX($I:$I,MATCH($H1103,$C:$C,0))</f>
        <v>600</v>
      </c>
      <c r="J1103" s="5" t="s">
        <v>3410</v>
      </c>
      <c r="K1103" s="56">
        <f>INDEX($K:$K,MATCH($H1103,$C:$C,0))+I1103</f>
        <v>3000</v>
      </c>
      <c r="L1103" s="14">
        <f>VLOOKUP(K1103,Наценка!$A$1:$B$8,2,1)</f>
        <v>1.4</v>
      </c>
      <c r="M1103" s="56">
        <f>INDEX($M:$M,MATCH($H1103,$C:$C,0))+I1103*$M$2</f>
        <v>4140</v>
      </c>
      <c r="N1103" s="57">
        <f t="shared" si="146"/>
        <v>4190</v>
      </c>
      <c r="O1103" s="72">
        <f>VLOOKUP($B1103,'Выгр Торг'!$B:$P,O$1,0)</f>
        <v>3000</v>
      </c>
      <c r="P1103" s="72">
        <f>VLOOKUP($B1103,'Выгр Торг'!$B:$P,P$1,0)</f>
        <v>4290</v>
      </c>
      <c r="Q1103" s="42">
        <f t="shared" si="141"/>
        <v>0</v>
      </c>
      <c r="R1103" s="42">
        <f t="shared" si="142"/>
        <v>100</v>
      </c>
      <c r="S1103" s="85">
        <f t="shared" si="147"/>
        <v>4190</v>
      </c>
      <c r="T1103" s="60" t="str">
        <f>IFERROR(VLOOKUP($B1103,'Из ГУГЛа'!$B:$G,4,0)*U1103+V1103,VLOOKUP($B1103,'Из ГУГЛа'!$B:$G,4,0))</f>
        <v/>
      </c>
      <c r="U1103" s="15">
        <v>1</v>
      </c>
      <c r="V1103" s="59"/>
      <c r="W1103" s="74">
        <f t="shared" si="143"/>
        <v>0.39666666666666672</v>
      </c>
      <c r="X1103" s="74" t="str">
        <f t="shared" si="144"/>
        <v/>
      </c>
      <c r="Y1103" s="74" t="str">
        <f t="shared" si="145"/>
        <v/>
      </c>
      <c r="Z1103" s="78" t="s">
        <v>2579</v>
      </c>
    </row>
    <row r="1104" spans="1:26" ht="75" x14ac:dyDescent="0.25">
      <c r="A1104" s="71" t="str">
        <f>INDEX('Выгр Торг'!$A:$A,MATCH($B1104,'Выгр Торг'!$B:$B,0))</f>
        <v>Боковые зеркала "АТП" в стиле Гранта (механические,с повторителем) для ВАЗ 2108-21099, 2113-2115</v>
      </c>
      <c r="B1104" s="88">
        <v>257671</v>
      </c>
      <c r="C1104" s="72">
        <f>VLOOKUP($B1104,'Выгр Торг'!$B:$P,C$1,0)</f>
        <v>177124</v>
      </c>
      <c r="D1104" s="71" t="str">
        <f>VLOOKUP($B1104,'Выгр Торг'!$B:$P,D$1,0)</f>
        <v>Боковые зеркала "АТП" в стиле Гранта (механические, повторитель Стандартный) для ВАЗ 2108-21099, 2113-2115 (В цвет, Вишневый сад (темно-серебристо-красный, 132))</v>
      </c>
      <c r="E1104" s="72" t="str">
        <f>VLOOKUP($B1104,'Выгр Торг'!$B:$P,E$1,0)</f>
        <v>Y</v>
      </c>
      <c r="F1104" s="72" t="str">
        <f>VLOOKUP($B1104,'Выгр Торг'!$B:$P,F$1,0)</f>
        <v>1</v>
      </c>
      <c r="G1104" s="36" t="s">
        <v>607</v>
      </c>
      <c r="H1104" s="28">
        <v>61045</v>
      </c>
      <c r="I1104" s="53">
        <f>INDEX($I:$I,MATCH($H1104,$C:$C,0))</f>
        <v>600</v>
      </c>
      <c r="J1104" s="5" t="s">
        <v>3410</v>
      </c>
      <c r="K1104" s="56">
        <f>INDEX($K:$K,MATCH($H1104,$C:$C,0))+I1104</f>
        <v>3000</v>
      </c>
      <c r="L1104" s="14">
        <f>VLOOKUP(K1104,Наценка!$A$1:$B$8,2,1)</f>
        <v>1.4</v>
      </c>
      <c r="M1104" s="56">
        <f>INDEX($M:$M,MATCH($H1104,$C:$C,0))+I1104*$M$2</f>
        <v>4140</v>
      </c>
      <c r="N1104" s="57">
        <f t="shared" si="146"/>
        <v>4190</v>
      </c>
      <c r="O1104" s="72">
        <f>VLOOKUP($B1104,'Выгр Торг'!$B:$P,O$1,0)</f>
        <v>3000</v>
      </c>
      <c r="P1104" s="72">
        <f>VLOOKUP($B1104,'Выгр Торг'!$B:$P,P$1,0)</f>
        <v>4290</v>
      </c>
      <c r="Q1104" s="42">
        <f t="shared" si="141"/>
        <v>0</v>
      </c>
      <c r="R1104" s="42">
        <f t="shared" si="142"/>
        <v>100</v>
      </c>
      <c r="S1104" s="85">
        <f t="shared" si="147"/>
        <v>4190</v>
      </c>
      <c r="T1104" s="60" t="str">
        <f>IFERROR(VLOOKUP($B1104,'Из ГУГЛа'!$B:$G,4,0)*U1104+V1104,VLOOKUP($B1104,'Из ГУГЛа'!$B:$G,4,0))</f>
        <v/>
      </c>
      <c r="U1104" s="15">
        <v>1</v>
      </c>
      <c r="V1104" s="59"/>
      <c r="W1104" s="74">
        <f t="shared" si="143"/>
        <v>0.39666666666666672</v>
      </c>
      <c r="X1104" s="74" t="str">
        <f t="shared" si="144"/>
        <v/>
      </c>
      <c r="Y1104" s="74" t="str">
        <f t="shared" si="145"/>
        <v/>
      </c>
      <c r="Z1104" s="78" t="s">
        <v>2579</v>
      </c>
    </row>
    <row r="1105" spans="1:26" ht="75" x14ac:dyDescent="0.25">
      <c r="A1105" s="71" t="str">
        <f>INDEX('Выгр Торг'!$A:$A,MATCH($B1105,'Выгр Торг'!$B:$B,0))</f>
        <v>Боковые зеркала "АТП" в стиле Гранта (механические,с повторителем) для ВАЗ 2108-21099, 2113-2115</v>
      </c>
      <c r="B1105" s="88">
        <v>257672</v>
      </c>
      <c r="C1105" s="72">
        <f>VLOOKUP($B1105,'Выгр Торг'!$B:$P,C$1,0)</f>
        <v>177125</v>
      </c>
      <c r="D1105" s="71" t="str">
        <f>VLOOKUP($B1105,'Выгр Торг'!$B:$P,D$1,0)</f>
        <v>Боковые зеркала "АТП" в стиле Гранта (механические, повторитель Стандартный) для ВАЗ 2108-21099, 2113-2115 (В цвет, Дефиле (серебристо-серо-коричневый, 150))</v>
      </c>
      <c r="E1105" s="72" t="str">
        <f>VLOOKUP($B1105,'Выгр Торг'!$B:$P,E$1,0)</f>
        <v>Y</v>
      </c>
      <c r="F1105" s="72" t="str">
        <f>VLOOKUP($B1105,'Выгр Торг'!$B:$P,F$1,0)</f>
        <v>1</v>
      </c>
      <c r="G1105" s="36" t="s">
        <v>607</v>
      </c>
      <c r="H1105" s="28">
        <v>61045</v>
      </c>
      <c r="I1105" s="53">
        <f>INDEX($I:$I,MATCH($H1105,$C:$C,0))</f>
        <v>600</v>
      </c>
      <c r="J1105" s="5" t="s">
        <v>3410</v>
      </c>
      <c r="K1105" s="56">
        <f>INDEX($K:$K,MATCH($H1105,$C:$C,0))+I1105</f>
        <v>3000</v>
      </c>
      <c r="L1105" s="14">
        <f>VLOOKUP(K1105,Наценка!$A$1:$B$8,2,1)</f>
        <v>1.4</v>
      </c>
      <c r="M1105" s="56">
        <f>INDEX($M:$M,MATCH($H1105,$C:$C,0))+I1105*$M$2</f>
        <v>4140</v>
      </c>
      <c r="N1105" s="57">
        <f t="shared" si="146"/>
        <v>4190</v>
      </c>
      <c r="O1105" s="72">
        <f>VLOOKUP($B1105,'Выгр Торг'!$B:$P,O$1,0)</f>
        <v>3000</v>
      </c>
      <c r="P1105" s="72">
        <f>VLOOKUP($B1105,'Выгр Торг'!$B:$P,P$1,0)</f>
        <v>4290</v>
      </c>
      <c r="Q1105" s="42">
        <f t="shared" si="141"/>
        <v>0</v>
      </c>
      <c r="R1105" s="42">
        <f t="shared" si="142"/>
        <v>100</v>
      </c>
      <c r="S1105" s="85">
        <f t="shared" si="147"/>
        <v>4190</v>
      </c>
      <c r="T1105" s="60" t="str">
        <f>IFERROR(VLOOKUP($B1105,'Из ГУГЛа'!$B:$G,4,0)*U1105+V1105,VLOOKUP($B1105,'Из ГУГЛа'!$B:$G,4,0))</f>
        <v/>
      </c>
      <c r="U1105" s="15">
        <v>1</v>
      </c>
      <c r="V1105" s="59"/>
      <c r="W1105" s="74">
        <f t="shared" si="143"/>
        <v>0.39666666666666672</v>
      </c>
      <c r="X1105" s="74" t="str">
        <f t="shared" si="144"/>
        <v/>
      </c>
      <c r="Y1105" s="74" t="str">
        <f t="shared" si="145"/>
        <v/>
      </c>
      <c r="Z1105" s="78" t="s">
        <v>2579</v>
      </c>
    </row>
    <row r="1106" spans="1:26" ht="75" x14ac:dyDescent="0.25">
      <c r="A1106" s="71" t="str">
        <f>INDEX('Выгр Торг'!$A:$A,MATCH($B1106,'Выгр Торг'!$B:$B,0))</f>
        <v>Боковые зеркала "АТП" в стиле Гранта (механические,с повторителем) для ВАЗ 2108-21099, 2113-2115</v>
      </c>
      <c r="B1106" s="88">
        <v>257673</v>
      </c>
      <c r="C1106" s="72">
        <f>VLOOKUP($B1106,'Выгр Торг'!$B:$P,C$1,0)</f>
        <v>177126</v>
      </c>
      <c r="D1106" s="71" t="str">
        <f>VLOOKUP($B1106,'Выгр Торг'!$B:$P,D$1,0)</f>
        <v>Боковые зеркала "АТП" в стиле Гранта (механические, повторитель Стандартный) для ВАЗ 2108-21099, 2113-2115 (В цвет, Жемчуг (серебристо-бело-молочный, 230))</v>
      </c>
      <c r="E1106" s="72" t="str">
        <f>VLOOKUP($B1106,'Выгр Торг'!$B:$P,E$1,0)</f>
        <v>Y</v>
      </c>
      <c r="F1106" s="72" t="str">
        <f>VLOOKUP($B1106,'Выгр Торг'!$B:$P,F$1,0)</f>
        <v>1</v>
      </c>
      <c r="G1106" s="36" t="s">
        <v>607</v>
      </c>
      <c r="H1106" s="28">
        <v>61045</v>
      </c>
      <c r="I1106" s="53">
        <f>INDEX($I:$I,MATCH($H1106,$C:$C,0))</f>
        <v>600</v>
      </c>
      <c r="J1106" s="5" t="s">
        <v>3410</v>
      </c>
      <c r="K1106" s="56">
        <f>INDEX($K:$K,MATCH($H1106,$C:$C,0))+I1106</f>
        <v>3000</v>
      </c>
      <c r="L1106" s="14">
        <f>VLOOKUP(K1106,Наценка!$A$1:$B$8,2,1)</f>
        <v>1.4</v>
      </c>
      <c r="M1106" s="56">
        <f>INDEX($M:$M,MATCH($H1106,$C:$C,0))+I1106*$M$2</f>
        <v>4140</v>
      </c>
      <c r="N1106" s="57">
        <f t="shared" si="146"/>
        <v>4190</v>
      </c>
      <c r="O1106" s="72">
        <f>VLOOKUP($B1106,'Выгр Торг'!$B:$P,O$1,0)</f>
        <v>3000</v>
      </c>
      <c r="P1106" s="72">
        <f>VLOOKUP($B1106,'Выгр Торг'!$B:$P,P$1,0)</f>
        <v>4290</v>
      </c>
      <c r="Q1106" s="42">
        <f t="shared" si="141"/>
        <v>0</v>
      </c>
      <c r="R1106" s="42">
        <f t="shared" si="142"/>
        <v>100</v>
      </c>
      <c r="S1106" s="85">
        <f t="shared" si="147"/>
        <v>4190</v>
      </c>
      <c r="T1106" s="60" t="str">
        <f>IFERROR(VLOOKUP($B1106,'Из ГУГЛа'!$B:$G,4,0)*U1106+V1106,VLOOKUP($B1106,'Из ГУГЛа'!$B:$G,4,0))</f>
        <v/>
      </c>
      <c r="U1106" s="15">
        <v>1</v>
      </c>
      <c r="V1106" s="59"/>
      <c r="W1106" s="74">
        <f t="shared" si="143"/>
        <v>0.39666666666666672</v>
      </c>
      <c r="X1106" s="74" t="str">
        <f t="shared" si="144"/>
        <v/>
      </c>
      <c r="Y1106" s="74" t="str">
        <f t="shared" si="145"/>
        <v/>
      </c>
      <c r="Z1106" s="78" t="s">
        <v>2579</v>
      </c>
    </row>
    <row r="1107" spans="1:26" ht="75" x14ac:dyDescent="0.25">
      <c r="A1107" s="71" t="str">
        <f>INDEX('Выгр Торг'!$A:$A,MATCH($B1107,'Выгр Торг'!$B:$B,0))</f>
        <v>Боковые зеркала "АТП" в стиле Гранта (механические,с повторителем) для ВАЗ 2108-21099, 2113-2115</v>
      </c>
      <c r="B1107" s="88">
        <v>257674</v>
      </c>
      <c r="C1107" s="72">
        <f>VLOOKUP($B1107,'Выгр Торг'!$B:$P,C$1,0)</f>
        <v>177127</v>
      </c>
      <c r="D1107" s="71" t="str">
        <f>VLOOKUP($B1107,'Выгр Торг'!$B:$P,D$1,0)</f>
        <v>Боковые зеркала "АТП" в стиле Гранта (механические, повторитель Стандартный) для ВАЗ 2108-21099, 2113-2115 (В цвет, Золото инков (золотистый темно-зеленый, 347))</v>
      </c>
      <c r="E1107" s="72" t="str">
        <f>VLOOKUP($B1107,'Выгр Торг'!$B:$P,E$1,0)</f>
        <v>Y</v>
      </c>
      <c r="F1107" s="72" t="str">
        <f>VLOOKUP($B1107,'Выгр Торг'!$B:$P,F$1,0)</f>
        <v>1</v>
      </c>
      <c r="G1107" s="36" t="s">
        <v>607</v>
      </c>
      <c r="H1107" s="28">
        <v>61045</v>
      </c>
      <c r="I1107" s="53">
        <f>INDEX($I:$I,MATCH($H1107,$C:$C,0))</f>
        <v>600</v>
      </c>
      <c r="J1107" s="5" t="s">
        <v>3410</v>
      </c>
      <c r="K1107" s="56">
        <f>INDEX($K:$K,MATCH($H1107,$C:$C,0))+I1107</f>
        <v>3000</v>
      </c>
      <c r="L1107" s="14">
        <f>VLOOKUP(K1107,Наценка!$A$1:$B$8,2,1)</f>
        <v>1.4</v>
      </c>
      <c r="M1107" s="56">
        <f>INDEX($M:$M,MATCH($H1107,$C:$C,0))+I1107*$M$2</f>
        <v>4140</v>
      </c>
      <c r="N1107" s="57">
        <f t="shared" si="146"/>
        <v>4190</v>
      </c>
      <c r="O1107" s="72">
        <f>VLOOKUP($B1107,'Выгр Торг'!$B:$P,O$1,0)</f>
        <v>3000</v>
      </c>
      <c r="P1107" s="72">
        <f>VLOOKUP($B1107,'Выгр Торг'!$B:$P,P$1,0)</f>
        <v>4290</v>
      </c>
      <c r="Q1107" s="42">
        <f t="shared" si="141"/>
        <v>0</v>
      </c>
      <c r="R1107" s="42">
        <f t="shared" si="142"/>
        <v>100</v>
      </c>
      <c r="S1107" s="85">
        <f t="shared" si="147"/>
        <v>4190</v>
      </c>
      <c r="T1107" s="60" t="str">
        <f>IFERROR(VLOOKUP($B1107,'Из ГУГЛа'!$B:$G,4,0)*U1107+V1107,VLOOKUP($B1107,'Из ГУГЛа'!$B:$G,4,0))</f>
        <v/>
      </c>
      <c r="U1107" s="15">
        <v>1</v>
      </c>
      <c r="V1107" s="59"/>
      <c r="W1107" s="74">
        <f t="shared" si="143"/>
        <v>0.39666666666666672</v>
      </c>
      <c r="X1107" s="74" t="str">
        <f t="shared" si="144"/>
        <v/>
      </c>
      <c r="Y1107" s="74" t="str">
        <f t="shared" si="145"/>
        <v/>
      </c>
      <c r="Z1107" s="78" t="s">
        <v>2579</v>
      </c>
    </row>
    <row r="1108" spans="1:26" ht="75" x14ac:dyDescent="0.25">
      <c r="A1108" s="71" t="str">
        <f>INDEX('Выгр Торг'!$A:$A,MATCH($B1108,'Выгр Торг'!$B:$B,0))</f>
        <v>Боковые зеркала "АТП" в стиле Гранта (механические,с повторителем) для ВАЗ 2108-21099, 2113-2115</v>
      </c>
      <c r="B1108" s="88">
        <v>257675</v>
      </c>
      <c r="C1108" s="72">
        <f>VLOOKUP($B1108,'Выгр Торг'!$B:$P,C$1,0)</f>
        <v>177128</v>
      </c>
      <c r="D1108" s="71" t="str">
        <f>VLOOKUP($B1108,'Выгр Торг'!$B:$P,D$1,0)</f>
        <v>Боковые зеркала "АТП" в стиле Гранта (механические, повторитель Стандартный) для ВАЗ 2108-21099, 2113-2115 (В цвет, Золотой лист (золотистый темно-зеленый, 331))</v>
      </c>
      <c r="E1108" s="72" t="str">
        <f>VLOOKUP($B1108,'Выгр Торг'!$B:$P,E$1,0)</f>
        <v>Y</v>
      </c>
      <c r="F1108" s="72" t="str">
        <f>VLOOKUP($B1108,'Выгр Торг'!$B:$P,F$1,0)</f>
        <v>1</v>
      </c>
      <c r="G1108" s="36" t="s">
        <v>607</v>
      </c>
      <c r="H1108" s="28">
        <v>61045</v>
      </c>
      <c r="I1108" s="53">
        <f>INDEX($I:$I,MATCH($H1108,$C:$C,0))</f>
        <v>600</v>
      </c>
      <c r="J1108" s="5" t="s">
        <v>3410</v>
      </c>
      <c r="K1108" s="56">
        <f>INDEX($K:$K,MATCH($H1108,$C:$C,0))+I1108</f>
        <v>3000</v>
      </c>
      <c r="L1108" s="14">
        <f>VLOOKUP(K1108,Наценка!$A$1:$B$8,2,1)</f>
        <v>1.4</v>
      </c>
      <c r="M1108" s="56">
        <f>INDEX($M:$M,MATCH($H1108,$C:$C,0))+I1108*$M$2</f>
        <v>4140</v>
      </c>
      <c r="N1108" s="57">
        <f t="shared" si="146"/>
        <v>4190</v>
      </c>
      <c r="O1108" s="72">
        <f>VLOOKUP($B1108,'Выгр Торг'!$B:$P,O$1,0)</f>
        <v>3000</v>
      </c>
      <c r="P1108" s="72">
        <f>VLOOKUP($B1108,'Выгр Торг'!$B:$P,P$1,0)</f>
        <v>4290</v>
      </c>
      <c r="Q1108" s="42">
        <f t="shared" si="141"/>
        <v>0</v>
      </c>
      <c r="R1108" s="42">
        <f t="shared" si="142"/>
        <v>100</v>
      </c>
      <c r="S1108" s="85">
        <f t="shared" si="147"/>
        <v>4190</v>
      </c>
      <c r="T1108" s="60" t="str">
        <f>IFERROR(VLOOKUP($B1108,'Из ГУГЛа'!$B:$G,4,0)*U1108+V1108,VLOOKUP($B1108,'Из ГУГЛа'!$B:$G,4,0))</f>
        <v/>
      </c>
      <c r="U1108" s="15">
        <v>1</v>
      </c>
      <c r="V1108" s="59"/>
      <c r="W1108" s="74">
        <f t="shared" si="143"/>
        <v>0.39666666666666672</v>
      </c>
      <c r="X1108" s="74" t="str">
        <f t="shared" si="144"/>
        <v/>
      </c>
      <c r="Y1108" s="74" t="str">
        <f t="shared" si="145"/>
        <v/>
      </c>
      <c r="Z1108" s="78" t="s">
        <v>2579</v>
      </c>
    </row>
    <row r="1109" spans="1:26" ht="75" x14ac:dyDescent="0.25">
      <c r="A1109" s="71" t="str">
        <f>INDEX('Выгр Торг'!$A:$A,MATCH($B1109,'Выгр Торг'!$B:$B,0))</f>
        <v>Боковые зеркала "АТП" в стиле Гранта (механические,с повторителем) для ВАЗ 2108-21099, 2113-2115</v>
      </c>
      <c r="B1109" s="88">
        <v>257676</v>
      </c>
      <c r="C1109" s="72">
        <f>VLOOKUP($B1109,'Выгр Торг'!$B:$P,C$1,0)</f>
        <v>177129</v>
      </c>
      <c r="D1109" s="71" t="str">
        <f>VLOOKUP($B1109,'Выгр Торг'!$B:$P,D$1,0)</f>
        <v>Боковые зеркала "АТП" в стиле Гранта (механические, повторитель Стандартный) для ВАЗ 2108-21099, 2113-2115 (В цвет, Игуана (серебристо-ярко-зеленый, 311))</v>
      </c>
      <c r="E1109" s="72" t="str">
        <f>VLOOKUP($B1109,'Выгр Торг'!$B:$P,E$1,0)</f>
        <v>Y</v>
      </c>
      <c r="F1109" s="72" t="str">
        <f>VLOOKUP($B1109,'Выгр Торг'!$B:$P,F$1,0)</f>
        <v>1</v>
      </c>
      <c r="G1109" s="36" t="s">
        <v>607</v>
      </c>
      <c r="H1109" s="28">
        <v>61045</v>
      </c>
      <c r="I1109" s="53">
        <f>INDEX($I:$I,MATCH($H1109,$C:$C,0))</f>
        <v>600</v>
      </c>
      <c r="J1109" s="5" t="s">
        <v>3410</v>
      </c>
      <c r="K1109" s="56">
        <f>INDEX($K:$K,MATCH($H1109,$C:$C,0))+I1109</f>
        <v>3000</v>
      </c>
      <c r="L1109" s="14">
        <f>VLOOKUP(K1109,Наценка!$A$1:$B$8,2,1)</f>
        <v>1.4</v>
      </c>
      <c r="M1109" s="56">
        <f>INDEX($M:$M,MATCH($H1109,$C:$C,0))+I1109*$M$2</f>
        <v>4140</v>
      </c>
      <c r="N1109" s="57">
        <f t="shared" si="146"/>
        <v>4190</v>
      </c>
      <c r="O1109" s="72">
        <f>VLOOKUP($B1109,'Выгр Торг'!$B:$P,O$1,0)</f>
        <v>3000</v>
      </c>
      <c r="P1109" s="72">
        <f>VLOOKUP($B1109,'Выгр Торг'!$B:$P,P$1,0)</f>
        <v>4290</v>
      </c>
      <c r="Q1109" s="42">
        <f t="shared" si="141"/>
        <v>0</v>
      </c>
      <c r="R1109" s="42">
        <f t="shared" si="142"/>
        <v>100</v>
      </c>
      <c r="S1109" s="85">
        <f t="shared" si="147"/>
        <v>4190</v>
      </c>
      <c r="T1109" s="60" t="str">
        <f>IFERROR(VLOOKUP($B1109,'Из ГУГЛа'!$B:$G,4,0)*U1109+V1109,VLOOKUP($B1109,'Из ГУГЛа'!$B:$G,4,0))</f>
        <v/>
      </c>
      <c r="U1109" s="15">
        <v>1</v>
      </c>
      <c r="V1109" s="59"/>
      <c r="W1109" s="74">
        <f t="shared" si="143"/>
        <v>0.39666666666666672</v>
      </c>
      <c r="X1109" s="74" t="str">
        <f t="shared" si="144"/>
        <v/>
      </c>
      <c r="Y1109" s="74" t="str">
        <f t="shared" si="145"/>
        <v/>
      </c>
      <c r="Z1109" s="78" t="s">
        <v>2579</v>
      </c>
    </row>
    <row r="1110" spans="1:26" ht="75" x14ac:dyDescent="0.25">
      <c r="A1110" s="71" t="str">
        <f>INDEX('Выгр Торг'!$A:$A,MATCH($B1110,'Выгр Торг'!$B:$B,0))</f>
        <v>Боковые зеркала "АТП" в стиле Гранта (механические,с повторителем) для ВАЗ 2108-21099, 2113-2115</v>
      </c>
      <c r="B1110" s="88">
        <v>257677</v>
      </c>
      <c r="C1110" s="72">
        <f>VLOOKUP($B1110,'Выгр Торг'!$B:$P,C$1,0)</f>
        <v>177130</v>
      </c>
      <c r="D1110" s="71" t="str">
        <f>VLOOKUP($B1110,'Выгр Торг'!$B:$P,D$1,0)</f>
        <v>Боковые зеркала "АТП" в стиле Гранта (механические, повторитель Стандартный) для ВАЗ 2108-21099, 2113-2115 (В цвет, Калифорнийский мак (золотисто-красный, 190))</v>
      </c>
      <c r="E1110" s="72" t="str">
        <f>VLOOKUP($B1110,'Выгр Торг'!$B:$P,E$1,0)</f>
        <v>Y</v>
      </c>
      <c r="F1110" s="72" t="str">
        <f>VLOOKUP($B1110,'Выгр Торг'!$B:$P,F$1,0)</f>
        <v>1</v>
      </c>
      <c r="G1110" s="36" t="s">
        <v>607</v>
      </c>
      <c r="H1110" s="28">
        <v>61045</v>
      </c>
      <c r="I1110" s="53">
        <f>INDEX($I:$I,MATCH($H1110,$C:$C,0))</f>
        <v>600</v>
      </c>
      <c r="J1110" s="5" t="s">
        <v>3410</v>
      </c>
      <c r="K1110" s="56">
        <f>INDEX($K:$K,MATCH($H1110,$C:$C,0))+I1110</f>
        <v>3000</v>
      </c>
      <c r="L1110" s="14">
        <f>VLOOKUP(K1110,Наценка!$A$1:$B$8,2,1)</f>
        <v>1.4</v>
      </c>
      <c r="M1110" s="56">
        <f>INDEX($M:$M,MATCH($H1110,$C:$C,0))+I1110*$M$2</f>
        <v>4140</v>
      </c>
      <c r="N1110" s="57">
        <f t="shared" si="146"/>
        <v>4190</v>
      </c>
      <c r="O1110" s="72">
        <f>VLOOKUP($B1110,'Выгр Торг'!$B:$P,O$1,0)</f>
        <v>3000</v>
      </c>
      <c r="P1110" s="72">
        <f>VLOOKUP($B1110,'Выгр Торг'!$B:$P,P$1,0)</f>
        <v>4290</v>
      </c>
      <c r="Q1110" s="42">
        <f t="shared" si="141"/>
        <v>0</v>
      </c>
      <c r="R1110" s="42">
        <f t="shared" si="142"/>
        <v>100</v>
      </c>
      <c r="S1110" s="85">
        <f t="shared" si="147"/>
        <v>4190</v>
      </c>
      <c r="T1110" s="60" t="str">
        <f>IFERROR(VLOOKUP($B1110,'Из ГУГЛа'!$B:$G,4,0)*U1110+V1110,VLOOKUP($B1110,'Из ГУГЛа'!$B:$G,4,0))</f>
        <v/>
      </c>
      <c r="U1110" s="15">
        <v>1</v>
      </c>
      <c r="V1110" s="59"/>
      <c r="W1110" s="74">
        <f t="shared" si="143"/>
        <v>0.39666666666666672</v>
      </c>
      <c r="X1110" s="74" t="str">
        <f t="shared" si="144"/>
        <v/>
      </c>
      <c r="Y1110" s="74" t="str">
        <f t="shared" si="145"/>
        <v/>
      </c>
      <c r="Z1110" s="78" t="s">
        <v>2579</v>
      </c>
    </row>
    <row r="1111" spans="1:26" ht="75" x14ac:dyDescent="0.25">
      <c r="A1111" s="71" t="str">
        <f>INDEX('Выгр Торг'!$A:$A,MATCH($B1111,'Выгр Торг'!$B:$B,0))</f>
        <v>Боковые зеркала "АТП" в стиле Гранта (механические,с повторителем) для ВАЗ 2108-21099, 2113-2115</v>
      </c>
      <c r="B1111" s="88">
        <v>257678</v>
      </c>
      <c r="C1111" s="72">
        <f>VLOOKUP($B1111,'Выгр Торг'!$B:$P,C$1,0)</f>
        <v>177131</v>
      </c>
      <c r="D1111" s="71" t="str">
        <f>VLOOKUP($B1111,'Выгр Торг'!$B:$P,D$1,0)</f>
        <v>Боковые зеркала "АТП" в стиле Гранта (механические, повторитель Стандартный) для ВАЗ 2108-21099, 2113-2115 (В цвет, Капри (темно-синий, 453))</v>
      </c>
      <c r="E1111" s="72" t="str">
        <f>VLOOKUP($B1111,'Выгр Торг'!$B:$P,E$1,0)</f>
        <v>Y</v>
      </c>
      <c r="F1111" s="72" t="str">
        <f>VLOOKUP($B1111,'Выгр Торг'!$B:$P,F$1,0)</f>
        <v>1</v>
      </c>
      <c r="G1111" s="36" t="s">
        <v>607</v>
      </c>
      <c r="H1111" s="28">
        <v>61045</v>
      </c>
      <c r="I1111" s="53">
        <f>INDEX($I:$I,MATCH($H1111,$C:$C,0))</f>
        <v>600</v>
      </c>
      <c r="J1111" s="5" t="s">
        <v>3410</v>
      </c>
      <c r="K1111" s="56">
        <f>INDEX($K:$K,MATCH($H1111,$C:$C,0))+I1111</f>
        <v>3000</v>
      </c>
      <c r="L1111" s="14">
        <f>VLOOKUP(K1111,Наценка!$A$1:$B$8,2,1)</f>
        <v>1.4</v>
      </c>
      <c r="M1111" s="56">
        <f>INDEX($M:$M,MATCH($H1111,$C:$C,0))+I1111*$M$2</f>
        <v>4140</v>
      </c>
      <c r="N1111" s="57">
        <f t="shared" si="146"/>
        <v>4190</v>
      </c>
      <c r="O1111" s="72">
        <f>VLOOKUP($B1111,'Выгр Торг'!$B:$P,O$1,0)</f>
        <v>3000</v>
      </c>
      <c r="P1111" s="72">
        <f>VLOOKUP($B1111,'Выгр Торг'!$B:$P,P$1,0)</f>
        <v>4290</v>
      </c>
      <c r="Q1111" s="42">
        <f t="shared" si="141"/>
        <v>0</v>
      </c>
      <c r="R1111" s="42">
        <f t="shared" si="142"/>
        <v>100</v>
      </c>
      <c r="S1111" s="85">
        <f t="shared" si="147"/>
        <v>4190</v>
      </c>
      <c r="T1111" s="60" t="str">
        <f>IFERROR(VLOOKUP($B1111,'Из ГУГЛа'!$B:$G,4,0)*U1111+V1111,VLOOKUP($B1111,'Из ГУГЛа'!$B:$G,4,0))</f>
        <v/>
      </c>
      <c r="U1111" s="15">
        <v>1</v>
      </c>
      <c r="V1111" s="59"/>
      <c r="W1111" s="74">
        <f t="shared" si="143"/>
        <v>0.39666666666666672</v>
      </c>
      <c r="X1111" s="74" t="str">
        <f t="shared" si="144"/>
        <v/>
      </c>
      <c r="Y1111" s="74" t="str">
        <f t="shared" si="145"/>
        <v/>
      </c>
      <c r="Z1111" s="78" t="s">
        <v>2579</v>
      </c>
    </row>
    <row r="1112" spans="1:26" ht="75" x14ac:dyDescent="0.25">
      <c r="A1112" s="71" t="str">
        <f>INDEX('Выгр Торг'!$A:$A,MATCH($B1112,'Выгр Торг'!$B:$B,0))</f>
        <v>Боковые зеркала "АТП" в стиле Гранта (механические,с повторителем) для ВАЗ 2108-21099, 2113-2115</v>
      </c>
      <c r="B1112" s="88">
        <v>257679</v>
      </c>
      <c r="C1112" s="72">
        <f>VLOOKUP($B1112,'Выгр Торг'!$B:$P,C$1,0)</f>
        <v>177132</v>
      </c>
      <c r="D1112" s="71" t="str">
        <f>VLOOKUP($B1112,'Выгр Торг'!$B:$P,D$1,0)</f>
        <v>Боковые зеркала "АТП" в стиле Гранта (механические, повторитель Стандартный) для ВАЗ 2108-21099, 2113-2115 (В цвет, Кармен (красный, 118))</v>
      </c>
      <c r="E1112" s="72" t="str">
        <f>VLOOKUP($B1112,'Выгр Торг'!$B:$P,E$1,0)</f>
        <v>Y</v>
      </c>
      <c r="F1112" s="72" t="str">
        <f>VLOOKUP($B1112,'Выгр Торг'!$B:$P,F$1,0)</f>
        <v>1</v>
      </c>
      <c r="G1112" s="36" t="s">
        <v>607</v>
      </c>
      <c r="H1112" s="28">
        <v>61045</v>
      </c>
      <c r="I1112" s="53">
        <f>INDEX($I:$I,MATCH($H1112,$C:$C,0))</f>
        <v>600</v>
      </c>
      <c r="J1112" s="5" t="s">
        <v>3410</v>
      </c>
      <c r="K1112" s="56">
        <f>INDEX($K:$K,MATCH($H1112,$C:$C,0))+I1112</f>
        <v>3000</v>
      </c>
      <c r="L1112" s="14">
        <f>VLOOKUP(K1112,Наценка!$A$1:$B$8,2,1)</f>
        <v>1.4</v>
      </c>
      <c r="M1112" s="56">
        <f>INDEX($M:$M,MATCH($H1112,$C:$C,0))+I1112*$M$2</f>
        <v>4140</v>
      </c>
      <c r="N1112" s="57">
        <f t="shared" si="146"/>
        <v>4190</v>
      </c>
      <c r="O1112" s="72">
        <f>VLOOKUP($B1112,'Выгр Торг'!$B:$P,O$1,0)</f>
        <v>3000</v>
      </c>
      <c r="P1112" s="72">
        <f>VLOOKUP($B1112,'Выгр Торг'!$B:$P,P$1,0)</f>
        <v>4290</v>
      </c>
      <c r="Q1112" s="42">
        <f t="shared" si="141"/>
        <v>0</v>
      </c>
      <c r="R1112" s="42">
        <f t="shared" si="142"/>
        <v>100</v>
      </c>
      <c r="S1112" s="85">
        <f t="shared" si="147"/>
        <v>4190</v>
      </c>
      <c r="T1112" s="60" t="str">
        <f>IFERROR(VLOOKUP($B1112,'Из ГУГЛа'!$B:$G,4,0)*U1112+V1112,VLOOKUP($B1112,'Из ГУГЛа'!$B:$G,4,0))</f>
        <v/>
      </c>
      <c r="U1112" s="15">
        <v>1</v>
      </c>
      <c r="V1112" s="59"/>
      <c r="W1112" s="74">
        <f t="shared" si="143"/>
        <v>0.39666666666666672</v>
      </c>
      <c r="X1112" s="74" t="str">
        <f t="shared" si="144"/>
        <v/>
      </c>
      <c r="Y1112" s="74" t="str">
        <f t="shared" si="145"/>
        <v/>
      </c>
      <c r="Z1112" s="78" t="s">
        <v>2579</v>
      </c>
    </row>
    <row r="1113" spans="1:26" ht="75" x14ac:dyDescent="0.25">
      <c r="A1113" s="71" t="str">
        <f>INDEX('Выгр Торг'!$A:$A,MATCH($B1113,'Выгр Торг'!$B:$B,0))</f>
        <v>Боковые зеркала "АТП" в стиле Гранта (механические,с повторителем) для ВАЗ 2108-21099, 2113-2115</v>
      </c>
      <c r="B1113" s="88">
        <v>257680</v>
      </c>
      <c r="C1113" s="72">
        <f>VLOOKUP($B1113,'Выгр Торг'!$B:$P,C$1,0)</f>
        <v>177133</v>
      </c>
      <c r="D1113" s="71" t="str">
        <f>VLOOKUP($B1113,'Выгр Торг'!$B:$P,D$1,0)</f>
        <v>Боковые зеркала "АТП" в стиле Гранта (механические, повторитель Стандартный) для ВАЗ 2108-21099, 2113-2115 (В цвет, Кварц (серый, 630))</v>
      </c>
      <c r="E1113" s="72" t="str">
        <f>VLOOKUP($B1113,'Выгр Торг'!$B:$P,E$1,0)</f>
        <v>Y</v>
      </c>
      <c r="F1113" s="72" t="str">
        <f>VLOOKUP($B1113,'Выгр Торг'!$B:$P,F$1,0)</f>
        <v>1</v>
      </c>
      <c r="G1113" s="36" t="s">
        <v>607</v>
      </c>
      <c r="H1113" s="28">
        <v>61045</v>
      </c>
      <c r="I1113" s="53">
        <f>INDEX($I:$I,MATCH($H1113,$C:$C,0))</f>
        <v>600</v>
      </c>
      <c r="J1113" s="5" t="s">
        <v>3410</v>
      </c>
      <c r="K1113" s="56">
        <f>INDEX($K:$K,MATCH($H1113,$C:$C,0))+I1113</f>
        <v>3000</v>
      </c>
      <c r="L1113" s="14">
        <f>VLOOKUP(K1113,Наценка!$A$1:$B$8,2,1)</f>
        <v>1.4</v>
      </c>
      <c r="M1113" s="56">
        <f>INDEX($M:$M,MATCH($H1113,$C:$C,0))+I1113*$M$2</f>
        <v>4140</v>
      </c>
      <c r="N1113" s="57">
        <f t="shared" si="146"/>
        <v>4190</v>
      </c>
      <c r="O1113" s="72">
        <f>VLOOKUP($B1113,'Выгр Торг'!$B:$P,O$1,0)</f>
        <v>3000</v>
      </c>
      <c r="P1113" s="72">
        <f>VLOOKUP($B1113,'Выгр Торг'!$B:$P,P$1,0)</f>
        <v>4290</v>
      </c>
      <c r="Q1113" s="42">
        <f t="shared" si="141"/>
        <v>0</v>
      </c>
      <c r="R1113" s="42">
        <f t="shared" si="142"/>
        <v>100</v>
      </c>
      <c r="S1113" s="85">
        <f t="shared" si="147"/>
        <v>4190</v>
      </c>
      <c r="T1113" s="60" t="str">
        <f>IFERROR(VLOOKUP($B1113,'Из ГУГЛа'!$B:$G,4,0)*U1113+V1113,VLOOKUP($B1113,'Из ГУГЛа'!$B:$G,4,0))</f>
        <v/>
      </c>
      <c r="U1113" s="15">
        <v>1</v>
      </c>
      <c r="V1113" s="59"/>
      <c r="W1113" s="74">
        <f t="shared" si="143"/>
        <v>0.39666666666666672</v>
      </c>
      <c r="X1113" s="74" t="str">
        <f t="shared" si="144"/>
        <v/>
      </c>
      <c r="Y1113" s="74" t="str">
        <f t="shared" si="145"/>
        <v/>
      </c>
      <c r="Z1113" s="78" t="s">
        <v>2579</v>
      </c>
    </row>
    <row r="1114" spans="1:26" ht="75" x14ac:dyDescent="0.25">
      <c r="A1114" s="71" t="str">
        <f>INDEX('Выгр Торг'!$A:$A,MATCH($B1114,'Выгр Торг'!$B:$B,0))</f>
        <v>Боковые зеркала "АТП" в стиле Гранта (механические,с повторителем) для ВАЗ 2108-21099, 2113-2115</v>
      </c>
      <c r="B1114" s="88">
        <v>257681</v>
      </c>
      <c r="C1114" s="72">
        <f>VLOOKUP($B1114,'Выгр Торг'!$B:$P,C$1,0)</f>
        <v>177134</v>
      </c>
      <c r="D1114" s="71" t="str">
        <f>VLOOKUP($B1114,'Выгр Торг'!$B:$P,D$1,0)</f>
        <v>Боковые зеркала "АТП" в стиле Гранта (механические, повторитель Стандартный) для ВАЗ 2108-21099, 2113-2115 (В цвет, Коралл (серебристый темно-красный, 116))</v>
      </c>
      <c r="E1114" s="72" t="str">
        <f>VLOOKUP($B1114,'Выгр Торг'!$B:$P,E$1,0)</f>
        <v>Y</v>
      </c>
      <c r="F1114" s="72" t="str">
        <f>VLOOKUP($B1114,'Выгр Торг'!$B:$P,F$1,0)</f>
        <v>1</v>
      </c>
      <c r="G1114" s="36" t="s">
        <v>607</v>
      </c>
      <c r="H1114" s="28">
        <v>61045</v>
      </c>
      <c r="I1114" s="53">
        <f>INDEX($I:$I,MATCH($H1114,$C:$C,0))</f>
        <v>600</v>
      </c>
      <c r="J1114" s="5" t="s">
        <v>3410</v>
      </c>
      <c r="K1114" s="56">
        <f>INDEX($K:$K,MATCH($H1114,$C:$C,0))+I1114</f>
        <v>3000</v>
      </c>
      <c r="L1114" s="14">
        <f>VLOOKUP(K1114,Наценка!$A$1:$B$8,2,1)</f>
        <v>1.4</v>
      </c>
      <c r="M1114" s="56">
        <f>INDEX($M:$M,MATCH($H1114,$C:$C,0))+I1114*$M$2</f>
        <v>4140</v>
      </c>
      <c r="N1114" s="57">
        <f t="shared" si="146"/>
        <v>4190</v>
      </c>
      <c r="O1114" s="72">
        <f>VLOOKUP($B1114,'Выгр Торг'!$B:$P,O$1,0)</f>
        <v>3000</v>
      </c>
      <c r="P1114" s="72">
        <f>VLOOKUP($B1114,'Выгр Торг'!$B:$P,P$1,0)</f>
        <v>4290</v>
      </c>
      <c r="Q1114" s="42">
        <f t="shared" si="141"/>
        <v>0</v>
      </c>
      <c r="R1114" s="42">
        <f t="shared" si="142"/>
        <v>100</v>
      </c>
      <c r="S1114" s="85">
        <f t="shared" si="147"/>
        <v>4190</v>
      </c>
      <c r="T1114" s="60" t="str">
        <f>IFERROR(VLOOKUP($B1114,'Из ГУГЛа'!$B:$G,4,0)*U1114+V1114,VLOOKUP($B1114,'Из ГУГЛа'!$B:$G,4,0))</f>
        <v/>
      </c>
      <c r="U1114" s="15">
        <v>1</v>
      </c>
      <c r="V1114" s="59"/>
      <c r="W1114" s="74">
        <f t="shared" si="143"/>
        <v>0.39666666666666672</v>
      </c>
      <c r="X1114" s="74" t="str">
        <f t="shared" si="144"/>
        <v/>
      </c>
      <c r="Y1114" s="74" t="str">
        <f t="shared" si="145"/>
        <v/>
      </c>
      <c r="Z1114" s="78" t="s">
        <v>2579</v>
      </c>
    </row>
    <row r="1115" spans="1:26" ht="75" x14ac:dyDescent="0.25">
      <c r="A1115" s="71" t="str">
        <f>INDEX('Выгр Торг'!$A:$A,MATCH($B1115,'Выгр Торг'!$B:$B,0))</f>
        <v>Боковые зеркала "АТП" в стиле Гранта (механические,с повторителем) для ВАЗ 2108-21099, 2113-2115</v>
      </c>
      <c r="B1115" s="88">
        <v>257682</v>
      </c>
      <c r="C1115" s="72">
        <f>VLOOKUP($B1115,'Выгр Торг'!$B:$P,C$1,0)</f>
        <v>177135</v>
      </c>
      <c r="D1115" s="71" t="str">
        <f>VLOOKUP($B1115,'Выгр Торг'!$B:$P,D$1,0)</f>
        <v>Боковые зеркала "АТП" в стиле Гранта (механические, повторитель Стандартный) для ВАЗ 2108-21099, 2113-2115 (В цвет, Кориандр (золотисто-коричневый, 790))</v>
      </c>
      <c r="E1115" s="72" t="str">
        <f>VLOOKUP($B1115,'Выгр Торг'!$B:$P,E$1,0)</f>
        <v>Y</v>
      </c>
      <c r="F1115" s="72" t="str">
        <f>VLOOKUP($B1115,'Выгр Торг'!$B:$P,F$1,0)</f>
        <v>1</v>
      </c>
      <c r="G1115" s="36" t="s">
        <v>607</v>
      </c>
      <c r="H1115" s="28">
        <v>61045</v>
      </c>
      <c r="I1115" s="53">
        <f>INDEX($I:$I,MATCH($H1115,$C:$C,0))</f>
        <v>600</v>
      </c>
      <c r="J1115" s="5" t="s">
        <v>3410</v>
      </c>
      <c r="K1115" s="56">
        <f>INDEX($K:$K,MATCH($H1115,$C:$C,0))+I1115</f>
        <v>3000</v>
      </c>
      <c r="L1115" s="14">
        <f>VLOOKUP(K1115,Наценка!$A$1:$B$8,2,1)</f>
        <v>1.4</v>
      </c>
      <c r="M1115" s="56">
        <f>INDEX($M:$M,MATCH($H1115,$C:$C,0))+I1115*$M$2</f>
        <v>4140</v>
      </c>
      <c r="N1115" s="57">
        <f t="shared" si="146"/>
        <v>4190</v>
      </c>
      <c r="O1115" s="72">
        <f>VLOOKUP($B1115,'Выгр Торг'!$B:$P,O$1,0)</f>
        <v>3000</v>
      </c>
      <c r="P1115" s="72">
        <f>VLOOKUP($B1115,'Выгр Торг'!$B:$P,P$1,0)</f>
        <v>4290</v>
      </c>
      <c r="Q1115" s="42">
        <f t="shared" si="141"/>
        <v>0</v>
      </c>
      <c r="R1115" s="42">
        <f t="shared" si="142"/>
        <v>100</v>
      </c>
      <c r="S1115" s="85">
        <f t="shared" si="147"/>
        <v>4190</v>
      </c>
      <c r="T1115" s="60" t="str">
        <f>IFERROR(VLOOKUP($B1115,'Из ГУГЛа'!$B:$G,4,0)*U1115+V1115,VLOOKUP($B1115,'Из ГУГЛа'!$B:$G,4,0))</f>
        <v/>
      </c>
      <c r="U1115" s="15">
        <v>1</v>
      </c>
      <c r="V1115" s="59"/>
      <c r="W1115" s="74">
        <f t="shared" si="143"/>
        <v>0.39666666666666672</v>
      </c>
      <c r="X1115" s="74" t="str">
        <f t="shared" si="144"/>
        <v/>
      </c>
      <c r="Y1115" s="74" t="str">
        <f t="shared" si="145"/>
        <v/>
      </c>
      <c r="Z1115" s="78" t="s">
        <v>2579</v>
      </c>
    </row>
    <row r="1116" spans="1:26" ht="75" x14ac:dyDescent="0.25">
      <c r="A1116" s="71" t="str">
        <f>INDEX('Выгр Торг'!$A:$A,MATCH($B1116,'Выгр Торг'!$B:$B,0))</f>
        <v>Боковые зеркала "АТП" в стиле Гранта (механические,с повторителем) для ВАЗ 2108-21099, 2113-2115</v>
      </c>
      <c r="B1116" s="88">
        <v>257683</v>
      </c>
      <c r="C1116" s="72">
        <f>VLOOKUP($B1116,'Выгр Торг'!$B:$P,C$1,0)</f>
        <v>177136</v>
      </c>
      <c r="D1116" s="71" t="str">
        <f>VLOOKUP($B1116,'Выгр Торг'!$B:$P,D$1,0)</f>
        <v>Боковые зеркала "АТП" в стиле Гранта (механические, повторитель Стандартный) для ВАЗ 2108-21099, 2113-2115 (В цвет, Космос (черный, 665))</v>
      </c>
      <c r="E1116" s="72" t="str">
        <f>VLOOKUP($B1116,'Выгр Торг'!$B:$P,E$1,0)</f>
        <v>Y</v>
      </c>
      <c r="F1116" s="72" t="str">
        <f>VLOOKUP($B1116,'Выгр Торг'!$B:$P,F$1,0)</f>
        <v>1</v>
      </c>
      <c r="G1116" s="36" t="s">
        <v>607</v>
      </c>
      <c r="H1116" s="28">
        <v>61045</v>
      </c>
      <c r="I1116" s="53">
        <f>INDEX($I:$I,MATCH($H1116,$C:$C,0))</f>
        <v>600</v>
      </c>
      <c r="J1116" s="5" t="s">
        <v>3410</v>
      </c>
      <c r="K1116" s="56">
        <f>INDEX($K:$K,MATCH($H1116,$C:$C,0))+I1116</f>
        <v>3000</v>
      </c>
      <c r="L1116" s="14">
        <f>VLOOKUP(K1116,Наценка!$A$1:$B$8,2,1)</f>
        <v>1.4</v>
      </c>
      <c r="M1116" s="56">
        <f>INDEX($M:$M,MATCH($H1116,$C:$C,0))+I1116*$M$2</f>
        <v>4140</v>
      </c>
      <c r="N1116" s="57">
        <f t="shared" si="146"/>
        <v>4190</v>
      </c>
      <c r="O1116" s="72">
        <f>VLOOKUP($B1116,'Выгр Торг'!$B:$P,O$1,0)</f>
        <v>3000</v>
      </c>
      <c r="P1116" s="72">
        <f>VLOOKUP($B1116,'Выгр Торг'!$B:$P,P$1,0)</f>
        <v>4290</v>
      </c>
      <c r="Q1116" s="42">
        <f t="shared" si="141"/>
        <v>0</v>
      </c>
      <c r="R1116" s="42">
        <f t="shared" si="142"/>
        <v>100</v>
      </c>
      <c r="S1116" s="85">
        <f t="shared" si="147"/>
        <v>4190</v>
      </c>
      <c r="T1116" s="60" t="str">
        <f>IFERROR(VLOOKUP($B1116,'Из ГУГЛа'!$B:$G,4,0)*U1116+V1116,VLOOKUP($B1116,'Из ГУГЛа'!$B:$G,4,0))</f>
        <v/>
      </c>
      <c r="U1116" s="15">
        <v>1</v>
      </c>
      <c r="V1116" s="59"/>
      <c r="W1116" s="74">
        <f t="shared" si="143"/>
        <v>0.39666666666666672</v>
      </c>
      <c r="X1116" s="74" t="str">
        <f t="shared" si="144"/>
        <v/>
      </c>
      <c r="Y1116" s="74" t="str">
        <f t="shared" si="145"/>
        <v/>
      </c>
      <c r="Z1116" s="78" t="s">
        <v>2579</v>
      </c>
    </row>
    <row r="1117" spans="1:26" ht="75" x14ac:dyDescent="0.25">
      <c r="A1117" s="71" t="str">
        <f>INDEX('Выгр Торг'!$A:$A,MATCH($B1117,'Выгр Торг'!$B:$B,0))</f>
        <v>Боковые зеркала "АТП" в стиле Гранта (механические,с повторителем) для ВАЗ 2108-21099, 2113-2115</v>
      </c>
      <c r="B1117" s="88">
        <v>257684</v>
      </c>
      <c r="C1117" s="72">
        <f>VLOOKUP($B1117,'Выгр Торг'!$B:$P,C$1,0)</f>
        <v>177137</v>
      </c>
      <c r="D1117" s="71" t="str">
        <f>VLOOKUP($B1117,'Выгр Торг'!$B:$P,D$1,0)</f>
        <v>Боковые зеркала "АТП" в стиле Гранта (механические, повторитель Стандартный) для ВАЗ 2108-21099, 2113-2115 (В цвет, Кристалл (светло-серый, 281))</v>
      </c>
      <c r="E1117" s="72" t="str">
        <f>VLOOKUP($B1117,'Выгр Торг'!$B:$P,E$1,0)</f>
        <v>Y</v>
      </c>
      <c r="F1117" s="72" t="str">
        <f>VLOOKUP($B1117,'Выгр Торг'!$B:$P,F$1,0)</f>
        <v>1</v>
      </c>
      <c r="G1117" s="36" t="s">
        <v>607</v>
      </c>
      <c r="H1117" s="28">
        <v>61045</v>
      </c>
      <c r="I1117" s="53">
        <f>INDEX($I:$I,MATCH($H1117,$C:$C,0))</f>
        <v>600</v>
      </c>
      <c r="J1117" s="5" t="s">
        <v>3410</v>
      </c>
      <c r="K1117" s="56">
        <f>INDEX($K:$K,MATCH($H1117,$C:$C,0))+I1117</f>
        <v>3000</v>
      </c>
      <c r="L1117" s="14">
        <f>VLOOKUP(K1117,Наценка!$A$1:$B$8,2,1)</f>
        <v>1.4</v>
      </c>
      <c r="M1117" s="56">
        <f>INDEX($M:$M,MATCH($H1117,$C:$C,0))+I1117*$M$2</f>
        <v>4140</v>
      </c>
      <c r="N1117" s="57">
        <f t="shared" si="146"/>
        <v>4190</v>
      </c>
      <c r="O1117" s="72">
        <f>VLOOKUP($B1117,'Выгр Торг'!$B:$P,O$1,0)</f>
        <v>3000</v>
      </c>
      <c r="P1117" s="72">
        <f>VLOOKUP($B1117,'Выгр Торг'!$B:$P,P$1,0)</f>
        <v>4290</v>
      </c>
      <c r="Q1117" s="42">
        <f t="shared" si="141"/>
        <v>0</v>
      </c>
      <c r="R1117" s="42">
        <f t="shared" si="142"/>
        <v>100</v>
      </c>
      <c r="S1117" s="85">
        <f t="shared" si="147"/>
        <v>4190</v>
      </c>
      <c r="T1117" s="60" t="str">
        <f>IFERROR(VLOOKUP($B1117,'Из ГУГЛа'!$B:$G,4,0)*U1117+V1117,VLOOKUP($B1117,'Из ГУГЛа'!$B:$G,4,0))</f>
        <v/>
      </c>
      <c r="U1117" s="15">
        <v>1</v>
      </c>
      <c r="V1117" s="59"/>
      <c r="W1117" s="74">
        <f t="shared" si="143"/>
        <v>0.39666666666666672</v>
      </c>
      <c r="X1117" s="74" t="str">
        <f t="shared" si="144"/>
        <v/>
      </c>
      <c r="Y1117" s="74" t="str">
        <f t="shared" si="145"/>
        <v/>
      </c>
      <c r="Z1117" s="78" t="s">
        <v>2579</v>
      </c>
    </row>
    <row r="1118" spans="1:26" ht="75" x14ac:dyDescent="0.25">
      <c r="A1118" s="71" t="str">
        <f>INDEX('Выгр Торг'!$A:$A,MATCH($B1118,'Выгр Торг'!$B:$B,0))</f>
        <v>Боковые зеркала "АТП" в стиле Гранта (механические,с повторителем) для ВАЗ 2108-21099, 2113-2115</v>
      </c>
      <c r="B1118" s="88">
        <v>257685</v>
      </c>
      <c r="C1118" s="72">
        <f>VLOOKUP($B1118,'Выгр Торг'!$B:$P,C$1,0)</f>
        <v>177138</v>
      </c>
      <c r="D1118" s="71" t="str">
        <f>VLOOKUP($B1118,'Выгр Торг'!$B:$P,D$1,0)</f>
        <v>Боковые зеркала "АТП" в стиле Гранта (механические, повторитель Стандартный) для ВАЗ 2108-21099, 2113-2115 (В цвет, Майя (серебристый темно-бордовый, 120))</v>
      </c>
      <c r="E1118" s="72" t="str">
        <f>VLOOKUP($B1118,'Выгр Торг'!$B:$P,E$1,0)</f>
        <v>Y</v>
      </c>
      <c r="F1118" s="72" t="str">
        <f>VLOOKUP($B1118,'Выгр Торг'!$B:$P,F$1,0)</f>
        <v>1</v>
      </c>
      <c r="G1118" s="36" t="s">
        <v>607</v>
      </c>
      <c r="H1118" s="28">
        <v>61045</v>
      </c>
      <c r="I1118" s="53">
        <f>INDEX($I:$I,MATCH($H1118,$C:$C,0))</f>
        <v>600</v>
      </c>
      <c r="J1118" s="5" t="s">
        <v>3410</v>
      </c>
      <c r="K1118" s="56">
        <f>INDEX($K:$K,MATCH($H1118,$C:$C,0))+I1118</f>
        <v>3000</v>
      </c>
      <c r="L1118" s="14">
        <f>VLOOKUP(K1118,Наценка!$A$1:$B$8,2,1)</f>
        <v>1.4</v>
      </c>
      <c r="M1118" s="56">
        <f>INDEX($M:$M,MATCH($H1118,$C:$C,0))+I1118*$M$2</f>
        <v>4140</v>
      </c>
      <c r="N1118" s="57">
        <f t="shared" si="146"/>
        <v>4190</v>
      </c>
      <c r="O1118" s="72">
        <f>VLOOKUP($B1118,'Выгр Торг'!$B:$P,O$1,0)</f>
        <v>3000</v>
      </c>
      <c r="P1118" s="72">
        <f>VLOOKUP($B1118,'Выгр Торг'!$B:$P,P$1,0)</f>
        <v>4290</v>
      </c>
      <c r="Q1118" s="42">
        <f t="shared" si="141"/>
        <v>0</v>
      </c>
      <c r="R1118" s="42">
        <f t="shared" si="142"/>
        <v>100</v>
      </c>
      <c r="S1118" s="85">
        <f t="shared" si="147"/>
        <v>4190</v>
      </c>
      <c r="T1118" s="60" t="str">
        <f>IFERROR(VLOOKUP($B1118,'Из ГУГЛа'!$B:$G,4,0)*U1118+V1118,VLOOKUP($B1118,'Из ГУГЛа'!$B:$G,4,0))</f>
        <v/>
      </c>
      <c r="U1118" s="15">
        <v>1</v>
      </c>
      <c r="V1118" s="59"/>
      <c r="W1118" s="74">
        <f t="shared" si="143"/>
        <v>0.39666666666666672</v>
      </c>
      <c r="X1118" s="74" t="str">
        <f t="shared" si="144"/>
        <v/>
      </c>
      <c r="Y1118" s="74" t="str">
        <f t="shared" si="145"/>
        <v/>
      </c>
      <c r="Z1118" s="78" t="s">
        <v>2579</v>
      </c>
    </row>
    <row r="1119" spans="1:26" ht="75" x14ac:dyDescent="0.25">
      <c r="A1119" s="71" t="str">
        <f>INDEX('Выгр Торг'!$A:$A,MATCH($B1119,'Выгр Торг'!$B:$B,0))</f>
        <v>Боковые зеркала "АТП" в стиле Гранта (механические,с повторителем) для ВАЗ 2108-21099, 2113-2115</v>
      </c>
      <c r="B1119" s="88">
        <v>257686</v>
      </c>
      <c r="C1119" s="72">
        <f>VLOOKUP($B1119,'Выгр Торг'!$B:$P,C$1,0)</f>
        <v>177139</v>
      </c>
      <c r="D1119" s="71" t="str">
        <f>VLOOKUP($B1119,'Выгр Торг'!$B:$P,D$1,0)</f>
        <v>Боковые зеркала "АТП" в стиле Гранта (механические, повторитель Стандартный) для ВАЗ 2108-21099, 2113-2115 (В цвет, Мальборо (красный, 121))</v>
      </c>
      <c r="E1119" s="72" t="str">
        <f>VLOOKUP($B1119,'Выгр Торг'!$B:$P,E$1,0)</f>
        <v>Y</v>
      </c>
      <c r="F1119" s="72" t="str">
        <f>VLOOKUP($B1119,'Выгр Торг'!$B:$P,F$1,0)</f>
        <v>1</v>
      </c>
      <c r="G1119" s="36" t="s">
        <v>607</v>
      </c>
      <c r="H1119" s="28">
        <v>61045</v>
      </c>
      <c r="I1119" s="53">
        <f>INDEX($I:$I,MATCH($H1119,$C:$C,0))</f>
        <v>600</v>
      </c>
      <c r="J1119" s="5" t="s">
        <v>3410</v>
      </c>
      <c r="K1119" s="56">
        <f>INDEX($K:$K,MATCH($H1119,$C:$C,0))+I1119</f>
        <v>3000</v>
      </c>
      <c r="L1119" s="14">
        <f>VLOOKUP(K1119,Наценка!$A$1:$B$8,2,1)</f>
        <v>1.4</v>
      </c>
      <c r="M1119" s="56">
        <f>INDEX($M:$M,MATCH($H1119,$C:$C,0))+I1119*$M$2</f>
        <v>4140</v>
      </c>
      <c r="N1119" s="57">
        <f t="shared" si="146"/>
        <v>4190</v>
      </c>
      <c r="O1119" s="72">
        <f>VLOOKUP($B1119,'Выгр Торг'!$B:$P,O$1,0)</f>
        <v>3000</v>
      </c>
      <c r="P1119" s="72">
        <f>VLOOKUP($B1119,'Выгр Торг'!$B:$P,P$1,0)</f>
        <v>4290</v>
      </c>
      <c r="Q1119" s="42">
        <f t="shared" si="141"/>
        <v>0</v>
      </c>
      <c r="R1119" s="42">
        <f t="shared" si="142"/>
        <v>100</v>
      </c>
      <c r="S1119" s="85">
        <f t="shared" si="147"/>
        <v>4190</v>
      </c>
      <c r="T1119" s="60" t="str">
        <f>IFERROR(VLOOKUP($B1119,'Из ГУГЛа'!$B:$G,4,0)*U1119+V1119,VLOOKUP($B1119,'Из ГУГЛа'!$B:$G,4,0))</f>
        <v/>
      </c>
      <c r="U1119" s="15">
        <v>1</v>
      </c>
      <c r="V1119" s="59"/>
      <c r="W1119" s="74">
        <f t="shared" si="143"/>
        <v>0.39666666666666672</v>
      </c>
      <c r="X1119" s="74" t="str">
        <f t="shared" si="144"/>
        <v/>
      </c>
      <c r="Y1119" s="74" t="str">
        <f t="shared" si="145"/>
        <v/>
      </c>
      <c r="Z1119" s="78" t="s">
        <v>2579</v>
      </c>
    </row>
    <row r="1120" spans="1:26" ht="75" x14ac:dyDescent="0.25">
      <c r="A1120" s="71" t="str">
        <f>INDEX('Выгр Торг'!$A:$A,MATCH($B1120,'Выгр Торг'!$B:$B,0))</f>
        <v>Боковые зеркала "АТП" в стиле Гранта (механические,с повторителем) для ВАЗ 2108-21099, 2113-2115</v>
      </c>
      <c r="B1120" s="88">
        <v>257687</v>
      </c>
      <c r="C1120" s="72">
        <f>VLOOKUP($B1120,'Выгр Торг'!$B:$P,C$1,0)</f>
        <v>177140</v>
      </c>
      <c r="D1120" s="71" t="str">
        <f>VLOOKUP($B1120,'Выгр Торг'!$B:$P,D$1,0)</f>
        <v>Боковые зеркала "АТП" в стиле Гранта (механические, повторитель Стандартный) для ВАЗ 2108-21099, 2113-2115 (В цвет, Мираж (серебристый-желто-зеленый, 280))</v>
      </c>
      <c r="E1120" s="72" t="str">
        <f>VLOOKUP($B1120,'Выгр Торг'!$B:$P,E$1,0)</f>
        <v>Y</v>
      </c>
      <c r="F1120" s="72" t="str">
        <f>VLOOKUP($B1120,'Выгр Торг'!$B:$P,F$1,0)</f>
        <v>1</v>
      </c>
      <c r="G1120" s="36" t="s">
        <v>607</v>
      </c>
      <c r="H1120" s="28">
        <v>61045</v>
      </c>
      <c r="I1120" s="53">
        <f>INDEX($I:$I,MATCH($H1120,$C:$C,0))</f>
        <v>600</v>
      </c>
      <c r="J1120" s="5" t="s">
        <v>3410</v>
      </c>
      <c r="K1120" s="56">
        <f>INDEX($K:$K,MATCH($H1120,$C:$C,0))+I1120</f>
        <v>3000</v>
      </c>
      <c r="L1120" s="14">
        <f>VLOOKUP(K1120,Наценка!$A$1:$B$8,2,1)</f>
        <v>1.4</v>
      </c>
      <c r="M1120" s="56">
        <f>INDEX($M:$M,MATCH($H1120,$C:$C,0))+I1120*$M$2</f>
        <v>4140</v>
      </c>
      <c r="N1120" s="57">
        <f t="shared" si="146"/>
        <v>4190</v>
      </c>
      <c r="O1120" s="72">
        <f>VLOOKUP($B1120,'Выгр Торг'!$B:$P,O$1,0)</f>
        <v>3000</v>
      </c>
      <c r="P1120" s="72">
        <f>VLOOKUP($B1120,'Выгр Торг'!$B:$P,P$1,0)</f>
        <v>4290</v>
      </c>
      <c r="Q1120" s="42">
        <f t="shared" si="141"/>
        <v>0</v>
      </c>
      <c r="R1120" s="42">
        <f t="shared" si="142"/>
        <v>100</v>
      </c>
      <c r="S1120" s="85">
        <f t="shared" si="147"/>
        <v>4190</v>
      </c>
      <c r="T1120" s="60" t="str">
        <f>IFERROR(VLOOKUP($B1120,'Из ГУГЛа'!$B:$G,4,0)*U1120+V1120,VLOOKUP($B1120,'Из ГУГЛа'!$B:$G,4,0))</f>
        <v/>
      </c>
      <c r="U1120" s="15">
        <v>1</v>
      </c>
      <c r="V1120" s="59"/>
      <c r="W1120" s="74">
        <f t="shared" si="143"/>
        <v>0.39666666666666672</v>
      </c>
      <c r="X1120" s="74" t="str">
        <f t="shared" si="144"/>
        <v/>
      </c>
      <c r="Y1120" s="74" t="str">
        <f t="shared" si="145"/>
        <v/>
      </c>
      <c r="Z1120" s="78" t="s">
        <v>2579</v>
      </c>
    </row>
    <row r="1121" spans="1:26" ht="75" x14ac:dyDescent="0.25">
      <c r="A1121" s="71" t="str">
        <f>INDEX('Выгр Торг'!$A:$A,MATCH($B1121,'Выгр Торг'!$B:$B,0))</f>
        <v>Боковые зеркала "АТП" в стиле Гранта (механические,с повторителем) для ВАЗ 2108-21099, 2113-2115</v>
      </c>
      <c r="B1121" s="88">
        <v>257688</v>
      </c>
      <c r="C1121" s="72">
        <f>VLOOKUP($B1121,'Выгр Торг'!$B:$P,C$1,0)</f>
        <v>177141</v>
      </c>
      <c r="D1121" s="71" t="str">
        <f>VLOOKUP($B1121,'Выгр Торг'!$B:$P,D$1,0)</f>
        <v>Боковые зеркала "АТП" в стиле Гранта (механические, повторитель Стандартный) для ВАЗ 2108-21099, 2113-2115 (В цвет, Млечный путь (серебристо-серо-графитовый, 606))</v>
      </c>
      <c r="E1121" s="72" t="str">
        <f>VLOOKUP($B1121,'Выгр Торг'!$B:$P,E$1,0)</f>
        <v>Y</v>
      </c>
      <c r="F1121" s="72" t="str">
        <f>VLOOKUP($B1121,'Выгр Торг'!$B:$P,F$1,0)</f>
        <v>1</v>
      </c>
      <c r="G1121" s="36" t="s">
        <v>607</v>
      </c>
      <c r="H1121" s="28">
        <v>61045</v>
      </c>
      <c r="I1121" s="53">
        <f>INDEX($I:$I,MATCH($H1121,$C:$C,0))</f>
        <v>600</v>
      </c>
      <c r="J1121" s="5" t="s">
        <v>3410</v>
      </c>
      <c r="K1121" s="56">
        <f>INDEX($K:$K,MATCH($H1121,$C:$C,0))+I1121</f>
        <v>3000</v>
      </c>
      <c r="L1121" s="14">
        <f>VLOOKUP(K1121,Наценка!$A$1:$B$8,2,1)</f>
        <v>1.4</v>
      </c>
      <c r="M1121" s="56">
        <f>INDEX($M:$M,MATCH($H1121,$C:$C,0))+I1121*$M$2</f>
        <v>4140</v>
      </c>
      <c r="N1121" s="57">
        <f t="shared" si="146"/>
        <v>4190</v>
      </c>
      <c r="O1121" s="72">
        <f>VLOOKUP($B1121,'Выгр Торг'!$B:$P,O$1,0)</f>
        <v>3000</v>
      </c>
      <c r="P1121" s="72">
        <f>VLOOKUP($B1121,'Выгр Торг'!$B:$P,P$1,0)</f>
        <v>4290</v>
      </c>
      <c r="Q1121" s="42">
        <f t="shared" si="141"/>
        <v>0</v>
      </c>
      <c r="R1121" s="42">
        <f t="shared" si="142"/>
        <v>100</v>
      </c>
      <c r="S1121" s="85">
        <f t="shared" si="147"/>
        <v>4190</v>
      </c>
      <c r="T1121" s="60" t="str">
        <f>IFERROR(VLOOKUP($B1121,'Из ГУГЛа'!$B:$G,4,0)*U1121+V1121,VLOOKUP($B1121,'Из ГУГЛа'!$B:$G,4,0))</f>
        <v/>
      </c>
      <c r="U1121" s="15">
        <v>1</v>
      </c>
      <c r="V1121" s="59"/>
      <c r="W1121" s="74">
        <f t="shared" si="143"/>
        <v>0.39666666666666672</v>
      </c>
      <c r="X1121" s="74" t="str">
        <f t="shared" si="144"/>
        <v/>
      </c>
      <c r="Y1121" s="74" t="str">
        <f t="shared" si="145"/>
        <v/>
      </c>
      <c r="Z1121" s="78" t="s">
        <v>2579</v>
      </c>
    </row>
    <row r="1122" spans="1:26" ht="75" x14ac:dyDescent="0.25">
      <c r="A1122" s="71" t="str">
        <f>INDEX('Выгр Торг'!$A:$A,MATCH($B1122,'Выгр Торг'!$B:$B,0))</f>
        <v>Боковые зеркала "АТП" в стиле Гранта (механические,с повторителем) для ВАЗ 2108-21099, 2113-2115</v>
      </c>
      <c r="B1122" s="88">
        <v>257689</v>
      </c>
      <c r="C1122" s="72">
        <f>VLOOKUP($B1122,'Выгр Торг'!$B:$P,C$1,0)</f>
        <v>177142</v>
      </c>
      <c r="D1122" s="71" t="str">
        <f>VLOOKUP($B1122,'Выгр Торг'!$B:$P,D$1,0)</f>
        <v>Боковые зеркала "АТП" в стиле Гранта (механические, повторитель Стандартный) для ВАЗ 2108-21099, 2113-2115 (В цвет, Мокрый асфальт (серебристый стальной, 626))</v>
      </c>
      <c r="E1122" s="72" t="str">
        <f>VLOOKUP($B1122,'Выгр Торг'!$B:$P,E$1,0)</f>
        <v>Y</v>
      </c>
      <c r="F1122" s="72" t="str">
        <f>VLOOKUP($B1122,'Выгр Торг'!$B:$P,F$1,0)</f>
        <v>1</v>
      </c>
      <c r="G1122" s="36" t="s">
        <v>607</v>
      </c>
      <c r="H1122" s="28">
        <v>61045</v>
      </c>
      <c r="I1122" s="53">
        <f>INDEX($I:$I,MATCH($H1122,$C:$C,0))</f>
        <v>600</v>
      </c>
      <c r="J1122" s="5" t="s">
        <v>3410</v>
      </c>
      <c r="K1122" s="56">
        <f>INDEX($K:$K,MATCH($H1122,$C:$C,0))+I1122</f>
        <v>3000</v>
      </c>
      <c r="L1122" s="14">
        <f>VLOOKUP(K1122,Наценка!$A$1:$B$8,2,1)</f>
        <v>1.4</v>
      </c>
      <c r="M1122" s="56">
        <f>INDEX($M:$M,MATCH($H1122,$C:$C,0))+I1122*$M$2</f>
        <v>4140</v>
      </c>
      <c r="N1122" s="57">
        <f t="shared" si="146"/>
        <v>4190</v>
      </c>
      <c r="O1122" s="72">
        <f>VLOOKUP($B1122,'Выгр Торг'!$B:$P,O$1,0)</f>
        <v>3000</v>
      </c>
      <c r="P1122" s="72">
        <f>VLOOKUP($B1122,'Выгр Торг'!$B:$P,P$1,0)</f>
        <v>4290</v>
      </c>
      <c r="Q1122" s="42">
        <f t="shared" si="141"/>
        <v>0</v>
      </c>
      <c r="R1122" s="42">
        <f t="shared" si="142"/>
        <v>100</v>
      </c>
      <c r="S1122" s="85">
        <f t="shared" si="147"/>
        <v>4190</v>
      </c>
      <c r="T1122" s="60" t="str">
        <f>IFERROR(VLOOKUP($B1122,'Из ГУГЛа'!$B:$G,4,0)*U1122+V1122,VLOOKUP($B1122,'Из ГУГЛа'!$B:$G,4,0))</f>
        <v/>
      </c>
      <c r="U1122" s="15">
        <v>1</v>
      </c>
      <c r="V1122" s="59"/>
      <c r="W1122" s="74">
        <f t="shared" si="143"/>
        <v>0.39666666666666672</v>
      </c>
      <c r="X1122" s="74" t="str">
        <f t="shared" si="144"/>
        <v/>
      </c>
      <c r="Y1122" s="74" t="str">
        <f t="shared" si="145"/>
        <v/>
      </c>
      <c r="Z1122" s="78" t="s">
        <v>2579</v>
      </c>
    </row>
    <row r="1123" spans="1:26" ht="75" x14ac:dyDescent="0.25">
      <c r="A1123" s="71" t="str">
        <f>INDEX('Выгр Торг'!$A:$A,MATCH($B1123,'Выгр Торг'!$B:$B,0))</f>
        <v>Боковые зеркала "АТП" в стиле Гранта (механические,с повторителем) для ВАЗ 2108-21099, 2113-2115</v>
      </c>
      <c r="B1123" s="88">
        <v>257690</v>
      </c>
      <c r="C1123" s="72">
        <f>VLOOKUP($B1123,'Выгр Торг'!$B:$P,C$1,0)</f>
        <v>177143</v>
      </c>
      <c r="D1123" s="71" t="str">
        <f>VLOOKUP($B1123,'Выгр Торг'!$B:$P,D$1,0)</f>
        <v>Боковые зеркала "АТП" в стиле Гранта (механические, повторитель Стандартный) для ВАЗ 2108-21099, 2113-2115 (В цвет, Мускари (темно синий, 426))</v>
      </c>
      <c r="E1123" s="72" t="str">
        <f>VLOOKUP($B1123,'Выгр Торг'!$B:$P,E$1,0)</f>
        <v>Y</v>
      </c>
      <c r="F1123" s="72" t="str">
        <f>VLOOKUP($B1123,'Выгр Торг'!$B:$P,F$1,0)</f>
        <v>1</v>
      </c>
      <c r="G1123" s="36" t="s">
        <v>607</v>
      </c>
      <c r="H1123" s="28">
        <v>61045</v>
      </c>
      <c r="I1123" s="53">
        <f>INDEX($I:$I,MATCH($H1123,$C:$C,0))</f>
        <v>600</v>
      </c>
      <c r="J1123" s="5" t="s">
        <v>3410</v>
      </c>
      <c r="K1123" s="56">
        <f>INDEX($K:$K,MATCH($H1123,$C:$C,0))+I1123</f>
        <v>3000</v>
      </c>
      <c r="L1123" s="14">
        <f>VLOOKUP(K1123,Наценка!$A$1:$B$8,2,1)</f>
        <v>1.4</v>
      </c>
      <c r="M1123" s="56">
        <f>INDEX($M:$M,MATCH($H1123,$C:$C,0))+I1123*$M$2</f>
        <v>4140</v>
      </c>
      <c r="N1123" s="57">
        <f t="shared" si="146"/>
        <v>4190</v>
      </c>
      <c r="O1123" s="72">
        <f>VLOOKUP($B1123,'Выгр Торг'!$B:$P,O$1,0)</f>
        <v>3000</v>
      </c>
      <c r="P1123" s="72">
        <f>VLOOKUP($B1123,'Выгр Торг'!$B:$P,P$1,0)</f>
        <v>4290</v>
      </c>
      <c r="Q1123" s="42">
        <f t="shared" si="141"/>
        <v>0</v>
      </c>
      <c r="R1123" s="42">
        <f t="shared" si="142"/>
        <v>100</v>
      </c>
      <c r="S1123" s="85">
        <f t="shared" si="147"/>
        <v>4190</v>
      </c>
      <c r="T1123" s="60" t="str">
        <f>IFERROR(VLOOKUP($B1123,'Из ГУГЛа'!$B:$G,4,0)*U1123+V1123,VLOOKUP($B1123,'Из ГУГЛа'!$B:$G,4,0))</f>
        <v/>
      </c>
      <c r="U1123" s="15">
        <v>1</v>
      </c>
      <c r="V1123" s="59"/>
      <c r="W1123" s="74">
        <f t="shared" si="143"/>
        <v>0.39666666666666672</v>
      </c>
      <c r="X1123" s="74" t="str">
        <f t="shared" si="144"/>
        <v/>
      </c>
      <c r="Y1123" s="74" t="str">
        <f t="shared" si="145"/>
        <v/>
      </c>
      <c r="Z1123" s="78" t="s">
        <v>2579</v>
      </c>
    </row>
    <row r="1124" spans="1:26" ht="75" x14ac:dyDescent="0.25">
      <c r="A1124" s="71" t="str">
        <f>INDEX('Выгр Торг'!$A:$A,MATCH($B1124,'Выгр Торг'!$B:$B,0))</f>
        <v>Боковые зеркала "АТП" в стиле Гранта (механические,с повторителем) для ВАЗ 2108-21099, 2113-2115</v>
      </c>
      <c r="B1124" s="88">
        <v>257691</v>
      </c>
      <c r="C1124" s="72">
        <f>VLOOKUP($B1124,'Выгр Торг'!$B:$P,C$1,0)</f>
        <v>177144</v>
      </c>
      <c r="D1124" s="71" t="str">
        <f>VLOOKUP($B1124,'Выгр Торг'!$B:$P,D$1,0)</f>
        <v>Боковые зеркала "АТП" в стиле Гранта (механические, повторитель Стандартный) для ВАЗ 2108-21099, 2113-2115 (В цвет, Невада (серебристо-серо-бежевый, 239))</v>
      </c>
      <c r="E1124" s="72" t="str">
        <f>VLOOKUP($B1124,'Выгр Торг'!$B:$P,E$1,0)</f>
        <v>Y</v>
      </c>
      <c r="F1124" s="72" t="str">
        <f>VLOOKUP($B1124,'Выгр Торг'!$B:$P,F$1,0)</f>
        <v>1</v>
      </c>
      <c r="G1124" s="36" t="s">
        <v>607</v>
      </c>
      <c r="H1124" s="28">
        <v>61045</v>
      </c>
      <c r="I1124" s="53">
        <f>INDEX($I:$I,MATCH($H1124,$C:$C,0))</f>
        <v>600</v>
      </c>
      <c r="J1124" s="5" t="s">
        <v>3410</v>
      </c>
      <c r="K1124" s="56">
        <f>INDEX($K:$K,MATCH($H1124,$C:$C,0))+I1124</f>
        <v>3000</v>
      </c>
      <c r="L1124" s="14">
        <f>VLOOKUP(K1124,Наценка!$A$1:$B$8,2,1)</f>
        <v>1.4</v>
      </c>
      <c r="M1124" s="56">
        <f>INDEX($M:$M,MATCH($H1124,$C:$C,0))+I1124*$M$2</f>
        <v>4140</v>
      </c>
      <c r="N1124" s="57">
        <f t="shared" si="146"/>
        <v>4190</v>
      </c>
      <c r="O1124" s="72">
        <f>VLOOKUP($B1124,'Выгр Торг'!$B:$P,O$1,0)</f>
        <v>3000</v>
      </c>
      <c r="P1124" s="72">
        <f>VLOOKUP($B1124,'Выгр Торг'!$B:$P,P$1,0)</f>
        <v>4290</v>
      </c>
      <c r="Q1124" s="42">
        <f t="shared" si="141"/>
        <v>0</v>
      </c>
      <c r="R1124" s="42">
        <f t="shared" si="142"/>
        <v>100</v>
      </c>
      <c r="S1124" s="85">
        <f t="shared" si="147"/>
        <v>4190</v>
      </c>
      <c r="T1124" s="60" t="str">
        <f>IFERROR(VLOOKUP($B1124,'Из ГУГЛа'!$B:$G,4,0)*U1124+V1124,VLOOKUP($B1124,'Из ГУГЛа'!$B:$G,4,0))</f>
        <v/>
      </c>
      <c r="U1124" s="15">
        <v>1</v>
      </c>
      <c r="V1124" s="59"/>
      <c r="W1124" s="74">
        <f t="shared" si="143"/>
        <v>0.39666666666666672</v>
      </c>
      <c r="X1124" s="74" t="str">
        <f t="shared" si="144"/>
        <v/>
      </c>
      <c r="Y1124" s="74" t="str">
        <f t="shared" si="145"/>
        <v/>
      </c>
      <c r="Z1124" s="78" t="s">
        <v>2579</v>
      </c>
    </row>
    <row r="1125" spans="1:26" ht="75" x14ac:dyDescent="0.25">
      <c r="A1125" s="71" t="str">
        <f>INDEX('Выгр Торг'!$A:$A,MATCH($B1125,'Выгр Торг'!$B:$B,0))</f>
        <v>Боковые зеркала "АТП" в стиле Гранта (механические,с повторителем) для ВАЗ 2108-21099, 2113-2115</v>
      </c>
      <c r="B1125" s="88">
        <v>257692</v>
      </c>
      <c r="C1125" s="72">
        <f>VLOOKUP($B1125,'Выгр Торг'!$B:$P,C$1,0)</f>
        <v>177145</v>
      </c>
      <c r="D1125" s="71" t="str">
        <f>VLOOKUP($B1125,'Выгр Торг'!$B:$P,D$1,0)</f>
        <v>Боковые зеркала "АТП" в стиле Гранта (механические, повторитель Стандартный) для ВАЗ 2108-21099, 2113-2115 (В цвет, Нефертити (серебристый-бежевый, 270))</v>
      </c>
      <c r="E1125" s="72" t="str">
        <f>VLOOKUP($B1125,'Выгр Торг'!$B:$P,E$1,0)</f>
        <v>Y</v>
      </c>
      <c r="F1125" s="72" t="str">
        <f>VLOOKUP($B1125,'Выгр Торг'!$B:$P,F$1,0)</f>
        <v>1</v>
      </c>
      <c r="G1125" s="36" t="s">
        <v>607</v>
      </c>
      <c r="H1125" s="28">
        <v>61045</v>
      </c>
      <c r="I1125" s="53">
        <f>INDEX($I:$I,MATCH($H1125,$C:$C,0))</f>
        <v>600</v>
      </c>
      <c r="J1125" s="5" t="s">
        <v>3410</v>
      </c>
      <c r="K1125" s="56">
        <f>INDEX($K:$K,MATCH($H1125,$C:$C,0))+I1125</f>
        <v>3000</v>
      </c>
      <c r="L1125" s="14">
        <f>VLOOKUP(K1125,Наценка!$A$1:$B$8,2,1)</f>
        <v>1.4</v>
      </c>
      <c r="M1125" s="56">
        <f>INDEX($M:$M,MATCH($H1125,$C:$C,0))+I1125*$M$2</f>
        <v>4140</v>
      </c>
      <c r="N1125" s="57">
        <f t="shared" si="146"/>
        <v>4190</v>
      </c>
      <c r="O1125" s="72">
        <f>VLOOKUP($B1125,'Выгр Торг'!$B:$P,O$1,0)</f>
        <v>3000</v>
      </c>
      <c r="P1125" s="72">
        <f>VLOOKUP($B1125,'Выгр Торг'!$B:$P,P$1,0)</f>
        <v>4290</v>
      </c>
      <c r="Q1125" s="42">
        <f t="shared" si="141"/>
        <v>0</v>
      </c>
      <c r="R1125" s="42">
        <f t="shared" si="142"/>
        <v>100</v>
      </c>
      <c r="S1125" s="85">
        <f t="shared" si="147"/>
        <v>4190</v>
      </c>
      <c r="T1125" s="60" t="str">
        <f>IFERROR(VLOOKUP($B1125,'Из ГУГЛа'!$B:$G,4,0)*U1125+V1125,VLOOKUP($B1125,'Из ГУГЛа'!$B:$G,4,0))</f>
        <v/>
      </c>
      <c r="U1125" s="15">
        <v>1</v>
      </c>
      <c r="V1125" s="59"/>
      <c r="W1125" s="74">
        <f t="shared" si="143"/>
        <v>0.39666666666666672</v>
      </c>
      <c r="X1125" s="74" t="str">
        <f t="shared" si="144"/>
        <v/>
      </c>
      <c r="Y1125" s="74" t="str">
        <f t="shared" si="145"/>
        <v/>
      </c>
      <c r="Z1125" s="78" t="s">
        <v>2579</v>
      </c>
    </row>
    <row r="1126" spans="1:26" ht="75" x14ac:dyDescent="0.25">
      <c r="A1126" s="71" t="str">
        <f>INDEX('Выгр Торг'!$A:$A,MATCH($B1126,'Выгр Торг'!$B:$B,0))</f>
        <v>Боковые зеркала "АТП" в стиле Гранта (механические,с повторителем) для ВАЗ 2108-21099, 2113-2115</v>
      </c>
      <c r="B1126" s="88">
        <v>257693</v>
      </c>
      <c r="C1126" s="72">
        <f>VLOOKUP($B1126,'Выгр Торг'!$B:$P,C$1,0)</f>
        <v>177146</v>
      </c>
      <c r="D1126" s="71" t="str">
        <f>VLOOKUP($B1126,'Выгр Торг'!$B:$P,D$1,0)</f>
        <v>Боковые зеркала "АТП" в стиле Гранта (механические, повторитель Стандартный) для ВАЗ 2108-21099, 2113-2115 (В цвет, Ниагара (серебристо-серо-голубоватый, 383))</v>
      </c>
      <c r="E1126" s="72" t="str">
        <f>VLOOKUP($B1126,'Выгр Торг'!$B:$P,E$1,0)</f>
        <v>Y</v>
      </c>
      <c r="F1126" s="72" t="str">
        <f>VLOOKUP($B1126,'Выгр Торг'!$B:$P,F$1,0)</f>
        <v>1</v>
      </c>
      <c r="G1126" s="36" t="s">
        <v>607</v>
      </c>
      <c r="H1126" s="28">
        <v>61045</v>
      </c>
      <c r="I1126" s="53">
        <f>INDEX($I:$I,MATCH($H1126,$C:$C,0))</f>
        <v>600</v>
      </c>
      <c r="J1126" s="5" t="s">
        <v>3410</v>
      </c>
      <c r="K1126" s="56">
        <f>INDEX($K:$K,MATCH($H1126,$C:$C,0))+I1126</f>
        <v>3000</v>
      </c>
      <c r="L1126" s="14">
        <f>VLOOKUP(K1126,Наценка!$A$1:$B$8,2,1)</f>
        <v>1.4</v>
      </c>
      <c r="M1126" s="56">
        <f>INDEX($M:$M,MATCH($H1126,$C:$C,0))+I1126*$M$2</f>
        <v>4140</v>
      </c>
      <c r="N1126" s="57">
        <f t="shared" si="146"/>
        <v>4190</v>
      </c>
      <c r="O1126" s="72">
        <f>VLOOKUP($B1126,'Выгр Торг'!$B:$P,O$1,0)</f>
        <v>3000</v>
      </c>
      <c r="P1126" s="72">
        <f>VLOOKUP($B1126,'Выгр Торг'!$B:$P,P$1,0)</f>
        <v>4290</v>
      </c>
      <c r="Q1126" s="42">
        <f t="shared" si="141"/>
        <v>0</v>
      </c>
      <c r="R1126" s="42">
        <f t="shared" si="142"/>
        <v>100</v>
      </c>
      <c r="S1126" s="85">
        <f t="shared" si="147"/>
        <v>4190</v>
      </c>
      <c r="T1126" s="60" t="str">
        <f>IFERROR(VLOOKUP($B1126,'Из ГУГЛа'!$B:$G,4,0)*U1126+V1126,VLOOKUP($B1126,'Из ГУГЛа'!$B:$G,4,0))</f>
        <v/>
      </c>
      <c r="U1126" s="15">
        <v>1</v>
      </c>
      <c r="V1126" s="59"/>
      <c r="W1126" s="74">
        <f t="shared" si="143"/>
        <v>0.39666666666666672</v>
      </c>
      <c r="X1126" s="74" t="str">
        <f t="shared" si="144"/>
        <v/>
      </c>
      <c r="Y1126" s="74" t="str">
        <f t="shared" si="145"/>
        <v/>
      </c>
      <c r="Z1126" s="78" t="s">
        <v>2579</v>
      </c>
    </row>
    <row r="1127" spans="1:26" ht="75" x14ac:dyDescent="0.25">
      <c r="A1127" s="71" t="str">
        <f>INDEX('Выгр Торг'!$A:$A,MATCH($B1127,'Выгр Торг'!$B:$B,0))</f>
        <v>Боковые зеркала "АТП" в стиле Гранта (механические,с повторителем) для ВАЗ 2108-21099, 2113-2115</v>
      </c>
      <c r="B1127" s="88">
        <v>257694</v>
      </c>
      <c r="C1127" s="72">
        <f>VLOOKUP($B1127,'Выгр Торг'!$B:$P,C$1,0)</f>
        <v>177147</v>
      </c>
      <c r="D1127" s="71" t="str">
        <f>VLOOKUP($B1127,'Выгр Торг'!$B:$P,D$1,0)</f>
        <v>Боковые зеркала "АТП" в стиле Гранта (механические, повторитель Стандартный) для ВАЗ 2108-21099, 2113-2115 (В цвет, Опатия (серебристый оранжевый, 286))</v>
      </c>
      <c r="E1127" s="72" t="str">
        <f>VLOOKUP($B1127,'Выгр Торг'!$B:$P,E$1,0)</f>
        <v>Y</v>
      </c>
      <c r="F1127" s="72" t="str">
        <f>VLOOKUP($B1127,'Выгр Торг'!$B:$P,F$1,0)</f>
        <v>1</v>
      </c>
      <c r="G1127" s="36" t="s">
        <v>607</v>
      </c>
      <c r="H1127" s="28">
        <v>61045</v>
      </c>
      <c r="I1127" s="53">
        <f>INDEX($I:$I,MATCH($H1127,$C:$C,0))</f>
        <v>600</v>
      </c>
      <c r="J1127" s="5" t="s">
        <v>3410</v>
      </c>
      <c r="K1127" s="56">
        <f>INDEX($K:$K,MATCH($H1127,$C:$C,0))+I1127</f>
        <v>3000</v>
      </c>
      <c r="L1127" s="14">
        <f>VLOOKUP(K1127,Наценка!$A$1:$B$8,2,1)</f>
        <v>1.4</v>
      </c>
      <c r="M1127" s="56">
        <f>INDEX($M:$M,MATCH($H1127,$C:$C,0))+I1127*$M$2</f>
        <v>4140</v>
      </c>
      <c r="N1127" s="57">
        <f t="shared" si="146"/>
        <v>4190</v>
      </c>
      <c r="O1127" s="72">
        <f>VLOOKUP($B1127,'Выгр Торг'!$B:$P,O$1,0)</f>
        <v>3000</v>
      </c>
      <c r="P1127" s="72">
        <f>VLOOKUP($B1127,'Выгр Торг'!$B:$P,P$1,0)</f>
        <v>4290</v>
      </c>
      <c r="Q1127" s="42">
        <f t="shared" si="141"/>
        <v>0</v>
      </c>
      <c r="R1127" s="42">
        <f t="shared" si="142"/>
        <v>100</v>
      </c>
      <c r="S1127" s="85">
        <f t="shared" si="147"/>
        <v>4190</v>
      </c>
      <c r="T1127" s="60" t="str">
        <f>IFERROR(VLOOKUP($B1127,'Из ГУГЛа'!$B:$G,4,0)*U1127+V1127,VLOOKUP($B1127,'Из ГУГЛа'!$B:$G,4,0))</f>
        <v/>
      </c>
      <c r="U1127" s="15">
        <v>1</v>
      </c>
      <c r="V1127" s="59"/>
      <c r="W1127" s="74">
        <f t="shared" si="143"/>
        <v>0.39666666666666672</v>
      </c>
      <c r="X1127" s="74" t="str">
        <f t="shared" si="144"/>
        <v/>
      </c>
      <c r="Y1127" s="74" t="str">
        <f t="shared" si="145"/>
        <v/>
      </c>
      <c r="Z1127" s="78" t="s">
        <v>2579</v>
      </c>
    </row>
    <row r="1128" spans="1:26" ht="75" x14ac:dyDescent="0.25">
      <c r="A1128" s="71" t="str">
        <f>INDEX('Выгр Торг'!$A:$A,MATCH($B1128,'Выгр Торг'!$B:$B,0))</f>
        <v>Боковые зеркала "АТП" в стиле Гранта (механические,с повторителем) для ВАЗ 2108-21099, 2113-2115</v>
      </c>
      <c r="B1128" s="88">
        <v>257695</v>
      </c>
      <c r="C1128" s="72">
        <f>VLOOKUP($B1128,'Выгр Торг'!$B:$P,C$1,0)</f>
        <v>177148</v>
      </c>
      <c r="D1128" s="71" t="str">
        <f>VLOOKUP($B1128,'Выгр Торг'!$B:$P,D$1,0)</f>
        <v>Боковые зеркала "АТП" в стиле Гранта (механические, повторитель Стандартный) для ВАЗ 2108-21099, 2113-2115 (В цвет, Осока (зелено-голубой, 308))</v>
      </c>
      <c r="E1128" s="72" t="str">
        <f>VLOOKUP($B1128,'Выгр Торг'!$B:$P,E$1,0)</f>
        <v>Y</v>
      </c>
      <c r="F1128" s="72" t="str">
        <f>VLOOKUP($B1128,'Выгр Торг'!$B:$P,F$1,0)</f>
        <v>1</v>
      </c>
      <c r="G1128" s="36" t="s">
        <v>607</v>
      </c>
      <c r="H1128" s="28">
        <v>61045</v>
      </c>
      <c r="I1128" s="53">
        <f>INDEX($I:$I,MATCH($H1128,$C:$C,0))</f>
        <v>600</v>
      </c>
      <c r="J1128" s="5" t="s">
        <v>3410</v>
      </c>
      <c r="K1128" s="56">
        <f>INDEX($K:$K,MATCH($H1128,$C:$C,0))+I1128</f>
        <v>3000</v>
      </c>
      <c r="L1128" s="14">
        <f>VLOOKUP(K1128,Наценка!$A$1:$B$8,2,1)</f>
        <v>1.4</v>
      </c>
      <c r="M1128" s="56">
        <f>INDEX($M:$M,MATCH($H1128,$C:$C,0))+I1128*$M$2</f>
        <v>4140</v>
      </c>
      <c r="N1128" s="57">
        <f t="shared" si="146"/>
        <v>4190</v>
      </c>
      <c r="O1128" s="72">
        <f>VLOOKUP($B1128,'Выгр Торг'!$B:$P,O$1,0)</f>
        <v>3000</v>
      </c>
      <c r="P1128" s="72">
        <f>VLOOKUP($B1128,'Выгр Торг'!$B:$P,P$1,0)</f>
        <v>4290</v>
      </c>
      <c r="Q1128" s="42">
        <f t="shared" si="141"/>
        <v>0</v>
      </c>
      <c r="R1128" s="42">
        <f t="shared" si="142"/>
        <v>100</v>
      </c>
      <c r="S1128" s="85">
        <f t="shared" si="147"/>
        <v>4190</v>
      </c>
      <c r="T1128" s="60" t="str">
        <f>IFERROR(VLOOKUP($B1128,'Из ГУГЛа'!$B:$G,4,0)*U1128+V1128,VLOOKUP($B1128,'Из ГУГЛа'!$B:$G,4,0))</f>
        <v/>
      </c>
      <c r="U1128" s="15">
        <v>1</v>
      </c>
      <c r="V1128" s="59"/>
      <c r="W1128" s="74">
        <f t="shared" si="143"/>
        <v>0.39666666666666672</v>
      </c>
      <c r="X1128" s="74" t="str">
        <f t="shared" si="144"/>
        <v/>
      </c>
      <c r="Y1128" s="74" t="str">
        <f t="shared" si="145"/>
        <v/>
      </c>
      <c r="Z1128" s="78" t="s">
        <v>2579</v>
      </c>
    </row>
    <row r="1129" spans="1:26" ht="75" x14ac:dyDescent="0.25">
      <c r="A1129" s="71" t="str">
        <f>INDEX('Выгр Торг'!$A:$A,MATCH($B1129,'Выгр Торг'!$B:$B,0))</f>
        <v>Боковые зеркала "АТП" в стиле Гранта (механические,с повторителем) для ВАЗ 2108-21099, 2113-2115</v>
      </c>
      <c r="B1129" s="88">
        <v>257696</v>
      </c>
      <c r="C1129" s="72">
        <f>VLOOKUP($B1129,'Выгр Торг'!$B:$P,C$1,0)</f>
        <v>177149</v>
      </c>
      <c r="D1129" s="71" t="str">
        <f>VLOOKUP($B1129,'Выгр Торг'!$B:$P,D$1,0)</f>
        <v>Боковые зеркала "АТП" в стиле Гранта (механические, повторитель Стандартный) для ВАЗ 2108-21099, 2113-2115 (В цвет, Пантера (черная база, 672))</v>
      </c>
      <c r="E1129" s="72" t="str">
        <f>VLOOKUP($B1129,'Выгр Торг'!$B:$P,E$1,0)</f>
        <v>Y</v>
      </c>
      <c r="F1129" s="72" t="str">
        <f>VLOOKUP($B1129,'Выгр Торг'!$B:$P,F$1,0)</f>
        <v>1</v>
      </c>
      <c r="G1129" s="36" t="s">
        <v>607</v>
      </c>
      <c r="H1129" s="28">
        <v>61045</v>
      </c>
      <c r="I1129" s="53">
        <f>INDEX($I:$I,MATCH($H1129,$C:$C,0))</f>
        <v>600</v>
      </c>
      <c r="J1129" s="5" t="s">
        <v>3410</v>
      </c>
      <c r="K1129" s="56">
        <f>INDEX($K:$K,MATCH($H1129,$C:$C,0))+I1129</f>
        <v>3000</v>
      </c>
      <c r="L1129" s="14">
        <f>VLOOKUP(K1129,Наценка!$A$1:$B$8,2,1)</f>
        <v>1.4</v>
      </c>
      <c r="M1129" s="56">
        <f>INDEX($M:$M,MATCH($H1129,$C:$C,0))+I1129*$M$2</f>
        <v>4140</v>
      </c>
      <c r="N1129" s="57">
        <f t="shared" si="146"/>
        <v>4190</v>
      </c>
      <c r="O1129" s="72">
        <f>VLOOKUP($B1129,'Выгр Торг'!$B:$P,O$1,0)</f>
        <v>3000</v>
      </c>
      <c r="P1129" s="72">
        <f>VLOOKUP($B1129,'Выгр Торг'!$B:$P,P$1,0)</f>
        <v>4290</v>
      </c>
      <c r="Q1129" s="42">
        <f t="shared" si="141"/>
        <v>0</v>
      </c>
      <c r="R1129" s="42">
        <f t="shared" si="142"/>
        <v>100</v>
      </c>
      <c r="S1129" s="85">
        <f t="shared" si="147"/>
        <v>4190</v>
      </c>
      <c r="T1129" s="60" t="str">
        <f>IFERROR(VLOOKUP($B1129,'Из ГУГЛа'!$B:$G,4,0)*U1129+V1129,VLOOKUP($B1129,'Из ГУГЛа'!$B:$G,4,0))</f>
        <v/>
      </c>
      <c r="U1129" s="15">
        <v>1</v>
      </c>
      <c r="V1129" s="59"/>
      <c r="W1129" s="74">
        <f t="shared" si="143"/>
        <v>0.39666666666666672</v>
      </c>
      <c r="X1129" s="74" t="str">
        <f t="shared" si="144"/>
        <v/>
      </c>
      <c r="Y1129" s="74" t="str">
        <f t="shared" si="145"/>
        <v/>
      </c>
      <c r="Z1129" s="78" t="s">
        <v>2579</v>
      </c>
    </row>
    <row r="1130" spans="1:26" ht="75" x14ac:dyDescent="0.25">
      <c r="A1130" s="71" t="str">
        <f>INDEX('Выгр Торг'!$A:$A,MATCH($B1130,'Выгр Торг'!$B:$B,0))</f>
        <v>Боковые зеркала "АТП" в стиле Гранта (механические,с повторителем) для ВАЗ 2108-21099, 2113-2115</v>
      </c>
      <c r="B1130" s="88">
        <v>257697</v>
      </c>
      <c r="C1130" s="72">
        <f>VLOOKUP($B1130,'Выгр Торг'!$B:$P,C$1,0)</f>
        <v>177150</v>
      </c>
      <c r="D1130" s="71" t="str">
        <f>VLOOKUP($B1130,'Выгр Торг'!$B:$P,D$1,0)</f>
        <v>Боковые зеркала "АТП" в стиле Гранта (механические, повторитель Стандартный) для ВАЗ 2108-21099, 2113-2115 (В цвет, Папирус (серебристо-серо-зеленоватый, 387))</v>
      </c>
      <c r="E1130" s="72" t="str">
        <f>VLOOKUP($B1130,'Выгр Торг'!$B:$P,E$1,0)</f>
        <v>Y</v>
      </c>
      <c r="F1130" s="72" t="str">
        <f>VLOOKUP($B1130,'Выгр Торг'!$B:$P,F$1,0)</f>
        <v>1</v>
      </c>
      <c r="G1130" s="36" t="s">
        <v>607</v>
      </c>
      <c r="H1130" s="28">
        <v>61045</v>
      </c>
      <c r="I1130" s="53">
        <f>INDEX($I:$I,MATCH($H1130,$C:$C,0))</f>
        <v>600</v>
      </c>
      <c r="J1130" s="5" t="s">
        <v>3410</v>
      </c>
      <c r="K1130" s="56">
        <f>INDEX($K:$K,MATCH($H1130,$C:$C,0))+I1130</f>
        <v>3000</v>
      </c>
      <c r="L1130" s="14">
        <f>VLOOKUP(K1130,Наценка!$A$1:$B$8,2,1)</f>
        <v>1.4</v>
      </c>
      <c r="M1130" s="56">
        <f>INDEX($M:$M,MATCH($H1130,$C:$C,0))+I1130*$M$2</f>
        <v>4140</v>
      </c>
      <c r="N1130" s="57">
        <f t="shared" si="146"/>
        <v>4190</v>
      </c>
      <c r="O1130" s="72">
        <f>VLOOKUP($B1130,'Выгр Торг'!$B:$P,O$1,0)</f>
        <v>3000</v>
      </c>
      <c r="P1130" s="72">
        <f>VLOOKUP($B1130,'Выгр Торг'!$B:$P,P$1,0)</f>
        <v>4290</v>
      </c>
      <c r="Q1130" s="42">
        <f t="shared" ref="Q1130:Q1193" si="148">O1130-K1130</f>
        <v>0</v>
      </c>
      <c r="R1130" s="42">
        <f t="shared" ref="R1130:R1193" si="149">P1130-N1130</f>
        <v>100</v>
      </c>
      <c r="S1130" s="85">
        <f t="shared" si="147"/>
        <v>4190</v>
      </c>
      <c r="T1130" s="60" t="str">
        <f>IFERROR(VLOOKUP($B1130,'Из ГУГЛа'!$B:$G,4,0)*U1130+V1130,VLOOKUP($B1130,'Из ГУГЛа'!$B:$G,4,0))</f>
        <v/>
      </c>
      <c r="U1130" s="15">
        <v>1</v>
      </c>
      <c r="V1130" s="59"/>
      <c r="W1130" s="74">
        <f t="shared" ref="W1130:W1193" si="150">IFERROR(S1130/K1130-1,"")</f>
        <v>0.39666666666666672</v>
      </c>
      <c r="X1130" s="74" t="str">
        <f t="shared" ref="X1130:X1193" si="151">IFERROR((Z1130-S1130)/Z1130,"")</f>
        <v/>
      </c>
      <c r="Y1130" s="74" t="str">
        <f t="shared" ref="Y1130:Y1193" si="152">IFERROR(IF(Z1130="","",Z1130/K1130-1),"")</f>
        <v/>
      </c>
      <c r="Z1130" s="78" t="s">
        <v>2579</v>
      </c>
    </row>
    <row r="1131" spans="1:26" ht="75" x14ac:dyDescent="0.25">
      <c r="A1131" s="71" t="str">
        <f>INDEX('Выгр Торг'!$A:$A,MATCH($B1131,'Выгр Торг'!$B:$B,0))</f>
        <v>Боковые зеркала "АТП" в стиле Гранта (механические,с повторителем) для ВАЗ 2108-21099, 2113-2115</v>
      </c>
      <c r="B1131" s="88">
        <v>257698</v>
      </c>
      <c r="C1131" s="72">
        <f>VLOOKUP($B1131,'Выгр Торг'!$B:$P,C$1,0)</f>
        <v>177151</v>
      </c>
      <c r="D1131" s="71" t="str">
        <f>VLOOKUP($B1131,'Выгр Торг'!$B:$P,D$1,0)</f>
        <v>Боковые зеркала "АТП" в стиле Гранта (механические, повторитель Стандартный) для ВАЗ 2108-21099, 2113-2115 (В цвет, Персей (темно-синий, 429))</v>
      </c>
      <c r="E1131" s="72" t="str">
        <f>VLOOKUP($B1131,'Выгр Торг'!$B:$P,E$1,0)</f>
        <v>Y</v>
      </c>
      <c r="F1131" s="72" t="str">
        <f>VLOOKUP($B1131,'Выгр Торг'!$B:$P,F$1,0)</f>
        <v>1</v>
      </c>
      <c r="G1131" s="36" t="s">
        <v>607</v>
      </c>
      <c r="H1131" s="28">
        <v>61045</v>
      </c>
      <c r="I1131" s="53">
        <f>INDEX($I:$I,MATCH($H1131,$C:$C,0))</f>
        <v>600</v>
      </c>
      <c r="J1131" s="5" t="s">
        <v>3410</v>
      </c>
      <c r="K1131" s="56">
        <f>INDEX($K:$K,MATCH($H1131,$C:$C,0))+I1131</f>
        <v>3000</v>
      </c>
      <c r="L1131" s="14">
        <f>VLOOKUP(K1131,Наценка!$A$1:$B$8,2,1)</f>
        <v>1.4</v>
      </c>
      <c r="M1131" s="56">
        <f>INDEX($M:$M,MATCH($H1131,$C:$C,0))+I1131*$M$2</f>
        <v>4140</v>
      </c>
      <c r="N1131" s="57">
        <f t="shared" si="146"/>
        <v>4190</v>
      </c>
      <c r="O1131" s="72">
        <f>VLOOKUP($B1131,'Выгр Торг'!$B:$P,O$1,0)</f>
        <v>3000</v>
      </c>
      <c r="P1131" s="72">
        <f>VLOOKUP($B1131,'Выгр Торг'!$B:$P,P$1,0)</f>
        <v>4290</v>
      </c>
      <c r="Q1131" s="42">
        <f t="shared" si="148"/>
        <v>0</v>
      </c>
      <c r="R1131" s="42">
        <f t="shared" si="149"/>
        <v>100</v>
      </c>
      <c r="S1131" s="85">
        <f t="shared" si="147"/>
        <v>4190</v>
      </c>
      <c r="T1131" s="60" t="str">
        <f>IFERROR(VLOOKUP($B1131,'Из ГУГЛа'!$B:$G,4,0)*U1131+V1131,VLOOKUP($B1131,'Из ГУГЛа'!$B:$G,4,0))</f>
        <v/>
      </c>
      <c r="U1131" s="15">
        <v>1</v>
      </c>
      <c r="V1131" s="59"/>
      <c r="W1131" s="74">
        <f t="shared" si="150"/>
        <v>0.39666666666666672</v>
      </c>
      <c r="X1131" s="74" t="str">
        <f t="shared" si="151"/>
        <v/>
      </c>
      <c r="Y1131" s="74" t="str">
        <f t="shared" si="152"/>
        <v/>
      </c>
      <c r="Z1131" s="78" t="s">
        <v>2579</v>
      </c>
    </row>
    <row r="1132" spans="1:26" ht="75" x14ac:dyDescent="0.25">
      <c r="A1132" s="71" t="str">
        <f>INDEX('Выгр Торг'!$A:$A,MATCH($B1132,'Выгр Торг'!$B:$B,0))</f>
        <v>Боковые зеркала "АТП" в стиле Гранта (механические,с повторителем) для ВАЗ 2108-21099, 2113-2115</v>
      </c>
      <c r="B1132" s="88">
        <v>257699</v>
      </c>
      <c r="C1132" s="72">
        <f>VLOOKUP($B1132,'Выгр Торг'!$B:$P,C$1,0)</f>
        <v>177152</v>
      </c>
      <c r="D1132" s="71" t="str">
        <f>VLOOKUP($B1132,'Выгр Торг'!$B:$P,D$1,0)</f>
        <v>Боковые зеркала "АТП" в стиле Гранта (механические, повторитель Стандартный) для ВАЗ 2108-21099, 2113-2115 (В цвет, Портвейн (темно-вишневый металлик, 192))</v>
      </c>
      <c r="E1132" s="72" t="str">
        <f>VLOOKUP($B1132,'Выгр Торг'!$B:$P,E$1,0)</f>
        <v>Y</v>
      </c>
      <c r="F1132" s="72" t="str">
        <f>VLOOKUP($B1132,'Выгр Торг'!$B:$P,F$1,0)</f>
        <v>1</v>
      </c>
      <c r="G1132" s="36" t="s">
        <v>607</v>
      </c>
      <c r="H1132" s="28">
        <v>61045</v>
      </c>
      <c r="I1132" s="53">
        <f>INDEX($I:$I,MATCH($H1132,$C:$C,0))</f>
        <v>600</v>
      </c>
      <c r="J1132" s="5" t="s">
        <v>3410</v>
      </c>
      <c r="K1132" s="56">
        <f>INDEX($K:$K,MATCH($H1132,$C:$C,0))+I1132</f>
        <v>3000</v>
      </c>
      <c r="L1132" s="14">
        <f>VLOOKUP(K1132,Наценка!$A$1:$B$8,2,1)</f>
        <v>1.4</v>
      </c>
      <c r="M1132" s="56">
        <f>INDEX($M:$M,MATCH($H1132,$C:$C,0))+I1132*$M$2</f>
        <v>4140</v>
      </c>
      <c r="N1132" s="57">
        <f t="shared" si="146"/>
        <v>4190</v>
      </c>
      <c r="O1132" s="72">
        <f>VLOOKUP($B1132,'Выгр Торг'!$B:$P,O$1,0)</f>
        <v>3000</v>
      </c>
      <c r="P1132" s="72">
        <f>VLOOKUP($B1132,'Выгр Торг'!$B:$P,P$1,0)</f>
        <v>4290</v>
      </c>
      <c r="Q1132" s="42">
        <f t="shared" si="148"/>
        <v>0</v>
      </c>
      <c r="R1132" s="42">
        <f t="shared" si="149"/>
        <v>100</v>
      </c>
      <c r="S1132" s="85">
        <f t="shared" si="147"/>
        <v>4190</v>
      </c>
      <c r="T1132" s="60" t="str">
        <f>IFERROR(VLOOKUP($B1132,'Из ГУГЛа'!$B:$G,4,0)*U1132+V1132,VLOOKUP($B1132,'Из ГУГЛа'!$B:$G,4,0))</f>
        <v/>
      </c>
      <c r="U1132" s="15">
        <v>1</v>
      </c>
      <c r="V1132" s="59"/>
      <c r="W1132" s="74">
        <f t="shared" si="150"/>
        <v>0.39666666666666672</v>
      </c>
      <c r="X1132" s="74" t="str">
        <f t="shared" si="151"/>
        <v/>
      </c>
      <c r="Y1132" s="74" t="str">
        <f t="shared" si="152"/>
        <v/>
      </c>
      <c r="Z1132" s="78" t="s">
        <v>2579</v>
      </c>
    </row>
    <row r="1133" spans="1:26" ht="75" x14ac:dyDescent="0.25">
      <c r="A1133" s="71" t="str">
        <f>INDEX('Выгр Торг'!$A:$A,MATCH($B1133,'Выгр Торг'!$B:$B,0))</f>
        <v>Боковые зеркала "АТП" в стиле Гранта (механические,с повторителем) для ВАЗ 2108-21099, 2113-2115</v>
      </c>
      <c r="B1133" s="88">
        <v>257700</v>
      </c>
      <c r="C1133" s="72">
        <f>VLOOKUP($B1133,'Выгр Торг'!$B:$P,C$1,0)</f>
        <v>177153</v>
      </c>
      <c r="D1133" s="71" t="str">
        <f>VLOOKUP($B1133,'Выгр Торг'!$B:$P,D$1,0)</f>
        <v>Боковые зеркала "АТП" в стиле Гранта (механические, повторитель Стандартный) для ВАЗ 2108-21099, 2113-2115 (В цвет, Приз (серебристо-бежевый, 276))</v>
      </c>
      <c r="E1133" s="72" t="str">
        <f>VLOOKUP($B1133,'Выгр Торг'!$B:$P,E$1,0)</f>
        <v>Y</v>
      </c>
      <c r="F1133" s="72" t="str">
        <f>VLOOKUP($B1133,'Выгр Торг'!$B:$P,F$1,0)</f>
        <v>1</v>
      </c>
      <c r="G1133" s="36" t="s">
        <v>607</v>
      </c>
      <c r="H1133" s="28">
        <v>61045</v>
      </c>
      <c r="I1133" s="53">
        <f>INDEX($I:$I,MATCH($H1133,$C:$C,0))</f>
        <v>600</v>
      </c>
      <c r="J1133" s="5" t="s">
        <v>3410</v>
      </c>
      <c r="K1133" s="56">
        <f>INDEX($K:$K,MATCH($H1133,$C:$C,0))+I1133</f>
        <v>3000</v>
      </c>
      <c r="L1133" s="14">
        <f>VLOOKUP(K1133,Наценка!$A$1:$B$8,2,1)</f>
        <v>1.4</v>
      </c>
      <c r="M1133" s="56">
        <f>INDEX($M:$M,MATCH($H1133,$C:$C,0))+I1133*$M$2</f>
        <v>4140</v>
      </c>
      <c r="N1133" s="57">
        <f t="shared" si="146"/>
        <v>4190</v>
      </c>
      <c r="O1133" s="72">
        <f>VLOOKUP($B1133,'Выгр Торг'!$B:$P,O$1,0)</f>
        <v>3000</v>
      </c>
      <c r="P1133" s="72">
        <f>VLOOKUP($B1133,'Выгр Торг'!$B:$P,P$1,0)</f>
        <v>4290</v>
      </c>
      <c r="Q1133" s="42">
        <f t="shared" si="148"/>
        <v>0</v>
      </c>
      <c r="R1133" s="42">
        <f t="shared" si="149"/>
        <v>100</v>
      </c>
      <c r="S1133" s="85">
        <f t="shared" si="147"/>
        <v>4190</v>
      </c>
      <c r="T1133" s="60" t="str">
        <f>IFERROR(VLOOKUP($B1133,'Из ГУГЛа'!$B:$G,4,0)*U1133+V1133,VLOOKUP($B1133,'Из ГУГЛа'!$B:$G,4,0))</f>
        <v/>
      </c>
      <c r="U1133" s="15">
        <v>1</v>
      </c>
      <c r="V1133" s="59"/>
      <c r="W1133" s="74">
        <f t="shared" si="150"/>
        <v>0.39666666666666672</v>
      </c>
      <c r="X1133" s="74" t="str">
        <f t="shared" si="151"/>
        <v/>
      </c>
      <c r="Y1133" s="74" t="str">
        <f t="shared" si="152"/>
        <v/>
      </c>
      <c r="Z1133" s="78" t="s">
        <v>2579</v>
      </c>
    </row>
    <row r="1134" spans="1:26" ht="75" x14ac:dyDescent="0.25">
      <c r="A1134" s="71" t="str">
        <f>INDEX('Выгр Торг'!$A:$A,MATCH($B1134,'Выгр Торг'!$B:$B,0))</f>
        <v>Боковые зеркала "АТП" в стиле Гранта (механические,с повторителем) для ВАЗ 2108-21099, 2113-2115</v>
      </c>
      <c r="B1134" s="88">
        <v>257701</v>
      </c>
      <c r="C1134" s="72">
        <f>VLOOKUP($B1134,'Выгр Торг'!$B:$P,C$1,0)</f>
        <v>177154</v>
      </c>
      <c r="D1134" s="71" t="str">
        <f>VLOOKUP($B1134,'Выгр Торг'!$B:$P,D$1,0)</f>
        <v>Боковые зеркала "АТП" в стиле Гранта (механические, повторитель Стандартный) для ВАЗ 2108-21099, 2113-2115 (В цвет, Рапсодия (серебристо-ярко-синий, 448))</v>
      </c>
      <c r="E1134" s="72" t="str">
        <f>VLOOKUP($B1134,'Выгр Торг'!$B:$P,E$1,0)</f>
        <v>Y</v>
      </c>
      <c r="F1134" s="72" t="str">
        <f>VLOOKUP($B1134,'Выгр Торг'!$B:$P,F$1,0)</f>
        <v>1</v>
      </c>
      <c r="G1134" s="36" t="s">
        <v>607</v>
      </c>
      <c r="H1134" s="28">
        <v>61045</v>
      </c>
      <c r="I1134" s="53">
        <f>INDEX($I:$I,MATCH($H1134,$C:$C,0))</f>
        <v>600</v>
      </c>
      <c r="J1134" s="5" t="s">
        <v>3410</v>
      </c>
      <c r="K1134" s="56">
        <f>INDEX($K:$K,MATCH($H1134,$C:$C,0))+I1134</f>
        <v>3000</v>
      </c>
      <c r="L1134" s="14">
        <f>VLOOKUP(K1134,Наценка!$A$1:$B$8,2,1)</f>
        <v>1.4</v>
      </c>
      <c r="M1134" s="56">
        <f>INDEX($M:$M,MATCH($H1134,$C:$C,0))+I1134*$M$2</f>
        <v>4140</v>
      </c>
      <c r="N1134" s="57">
        <f t="shared" si="146"/>
        <v>4190</v>
      </c>
      <c r="O1134" s="72">
        <f>VLOOKUP($B1134,'Выгр Торг'!$B:$P,O$1,0)</f>
        <v>3000</v>
      </c>
      <c r="P1134" s="72">
        <f>VLOOKUP($B1134,'Выгр Торг'!$B:$P,P$1,0)</f>
        <v>4290</v>
      </c>
      <c r="Q1134" s="42">
        <f t="shared" si="148"/>
        <v>0</v>
      </c>
      <c r="R1134" s="42">
        <f t="shared" si="149"/>
        <v>100</v>
      </c>
      <c r="S1134" s="85">
        <f t="shared" si="147"/>
        <v>4190</v>
      </c>
      <c r="T1134" s="60" t="str">
        <f>IFERROR(VLOOKUP($B1134,'Из ГУГЛа'!$B:$G,4,0)*U1134+V1134,VLOOKUP($B1134,'Из ГУГЛа'!$B:$G,4,0))</f>
        <v/>
      </c>
      <c r="U1134" s="15">
        <v>1</v>
      </c>
      <c r="V1134" s="59"/>
      <c r="W1134" s="74">
        <f t="shared" si="150"/>
        <v>0.39666666666666672</v>
      </c>
      <c r="X1134" s="74" t="str">
        <f t="shared" si="151"/>
        <v/>
      </c>
      <c r="Y1134" s="74" t="str">
        <f t="shared" si="152"/>
        <v/>
      </c>
      <c r="Z1134" s="78" t="s">
        <v>2579</v>
      </c>
    </row>
    <row r="1135" spans="1:26" ht="75" x14ac:dyDescent="0.25">
      <c r="A1135" s="71" t="str">
        <f>INDEX('Выгр Торг'!$A:$A,MATCH($B1135,'Выгр Торг'!$B:$B,0))</f>
        <v>Боковые зеркала "АТП" в стиле Гранта (механические,с повторителем) для ВАЗ 2108-21099, 2113-2115</v>
      </c>
      <c r="B1135" s="88">
        <v>257702</v>
      </c>
      <c r="C1135" s="72">
        <f>VLOOKUP($B1135,'Выгр Торг'!$B:$P,C$1,0)</f>
        <v>177155</v>
      </c>
      <c r="D1135" s="71" t="str">
        <f>VLOOKUP($B1135,'Выгр Торг'!$B:$P,D$1,0)</f>
        <v>Боковые зеркала "АТП" в стиле Гранта (механические, повторитель Стандартный) для ВАЗ 2108-21099, 2113-2115 (В цвет, Регата (серебристо-темно-синий, 412))</v>
      </c>
      <c r="E1135" s="72" t="str">
        <f>VLOOKUP($B1135,'Выгр Торг'!$B:$P,E$1,0)</f>
        <v>Y</v>
      </c>
      <c r="F1135" s="72" t="str">
        <f>VLOOKUP($B1135,'Выгр Торг'!$B:$P,F$1,0)</f>
        <v>1</v>
      </c>
      <c r="G1135" s="36" t="s">
        <v>607</v>
      </c>
      <c r="H1135" s="28">
        <v>61045</v>
      </c>
      <c r="I1135" s="53">
        <f>INDEX($I:$I,MATCH($H1135,$C:$C,0))</f>
        <v>600</v>
      </c>
      <c r="J1135" s="5" t="s">
        <v>3410</v>
      </c>
      <c r="K1135" s="56">
        <f>INDEX($K:$K,MATCH($H1135,$C:$C,0))+I1135</f>
        <v>3000</v>
      </c>
      <c r="L1135" s="14">
        <f>VLOOKUP(K1135,Наценка!$A$1:$B$8,2,1)</f>
        <v>1.4</v>
      </c>
      <c r="M1135" s="56">
        <f>INDEX($M:$M,MATCH($H1135,$C:$C,0))+I1135*$M$2</f>
        <v>4140</v>
      </c>
      <c r="N1135" s="57">
        <f t="shared" si="146"/>
        <v>4190</v>
      </c>
      <c r="O1135" s="72">
        <f>VLOOKUP($B1135,'Выгр Торг'!$B:$P,O$1,0)</f>
        <v>3000</v>
      </c>
      <c r="P1135" s="72">
        <f>VLOOKUP($B1135,'Выгр Торг'!$B:$P,P$1,0)</f>
        <v>4290</v>
      </c>
      <c r="Q1135" s="42">
        <f t="shared" si="148"/>
        <v>0</v>
      </c>
      <c r="R1135" s="42">
        <f t="shared" si="149"/>
        <v>100</v>
      </c>
      <c r="S1135" s="85">
        <f t="shared" si="147"/>
        <v>4190</v>
      </c>
      <c r="T1135" s="60" t="str">
        <f>IFERROR(VLOOKUP($B1135,'Из ГУГЛа'!$B:$G,4,0)*U1135+V1135,VLOOKUP($B1135,'Из ГУГЛа'!$B:$G,4,0))</f>
        <v/>
      </c>
      <c r="U1135" s="15">
        <v>1</v>
      </c>
      <c r="V1135" s="59"/>
      <c r="W1135" s="74">
        <f t="shared" si="150"/>
        <v>0.39666666666666672</v>
      </c>
      <c r="X1135" s="74" t="str">
        <f t="shared" si="151"/>
        <v/>
      </c>
      <c r="Y1135" s="74" t="str">
        <f t="shared" si="152"/>
        <v/>
      </c>
      <c r="Z1135" s="78" t="s">
        <v>2579</v>
      </c>
    </row>
    <row r="1136" spans="1:26" ht="75" x14ac:dyDescent="0.25">
      <c r="A1136" s="71" t="str">
        <f>INDEX('Выгр Торг'!$A:$A,MATCH($B1136,'Выгр Торг'!$B:$B,0))</f>
        <v>Боковые зеркала "АТП" в стиле Гранта (механические,с повторителем) для ВАЗ 2108-21099, 2113-2115</v>
      </c>
      <c r="B1136" s="88">
        <v>257703</v>
      </c>
      <c r="C1136" s="72">
        <f>VLOOKUP($B1136,'Выгр Торг'!$B:$P,C$1,0)</f>
        <v>177156</v>
      </c>
      <c r="D1136" s="71" t="str">
        <f>VLOOKUP($B1136,'Выгр Торг'!$B:$P,D$1,0)</f>
        <v>Боковые зеркала "АТП" в стиле Гранта (механические, повторитель Стандартный) для ВАЗ 2108-21099, 2113-2115 (В цвет, Робин гуд (черный с изумрудно-зеленым отливом, 391))</v>
      </c>
      <c r="E1136" s="72" t="str">
        <f>VLOOKUP($B1136,'Выгр Торг'!$B:$P,E$1,0)</f>
        <v>Y</v>
      </c>
      <c r="F1136" s="72" t="str">
        <f>VLOOKUP($B1136,'Выгр Торг'!$B:$P,F$1,0)</f>
        <v>1</v>
      </c>
      <c r="G1136" s="36" t="s">
        <v>607</v>
      </c>
      <c r="H1136" s="28">
        <v>61045</v>
      </c>
      <c r="I1136" s="53">
        <f>INDEX($I:$I,MATCH($H1136,$C:$C,0))</f>
        <v>600</v>
      </c>
      <c r="J1136" s="5" t="s">
        <v>3410</v>
      </c>
      <c r="K1136" s="56">
        <f>INDEX($K:$K,MATCH($H1136,$C:$C,0))+I1136</f>
        <v>3000</v>
      </c>
      <c r="L1136" s="14">
        <f>VLOOKUP(K1136,Наценка!$A$1:$B$8,2,1)</f>
        <v>1.4</v>
      </c>
      <c r="M1136" s="56">
        <f>INDEX($M:$M,MATCH($H1136,$C:$C,0))+I1136*$M$2</f>
        <v>4140</v>
      </c>
      <c r="N1136" s="57">
        <f t="shared" si="146"/>
        <v>4190</v>
      </c>
      <c r="O1136" s="72">
        <f>VLOOKUP($B1136,'Выгр Торг'!$B:$P,O$1,0)</f>
        <v>3000</v>
      </c>
      <c r="P1136" s="72">
        <f>VLOOKUP($B1136,'Выгр Торг'!$B:$P,P$1,0)</f>
        <v>4290</v>
      </c>
      <c r="Q1136" s="42">
        <f t="shared" si="148"/>
        <v>0</v>
      </c>
      <c r="R1136" s="42">
        <f t="shared" si="149"/>
        <v>100</v>
      </c>
      <c r="S1136" s="85">
        <f t="shared" si="147"/>
        <v>4190</v>
      </c>
      <c r="T1136" s="60" t="str">
        <f>IFERROR(VLOOKUP($B1136,'Из ГУГЛа'!$B:$G,4,0)*U1136+V1136,VLOOKUP($B1136,'Из ГУГЛа'!$B:$G,4,0))</f>
        <v/>
      </c>
      <c r="U1136" s="15">
        <v>1</v>
      </c>
      <c r="V1136" s="59"/>
      <c r="W1136" s="74">
        <f t="shared" si="150"/>
        <v>0.39666666666666672</v>
      </c>
      <c r="X1136" s="74" t="str">
        <f t="shared" si="151"/>
        <v/>
      </c>
      <c r="Y1136" s="74" t="str">
        <f t="shared" si="152"/>
        <v/>
      </c>
      <c r="Z1136" s="78" t="s">
        <v>2579</v>
      </c>
    </row>
    <row r="1137" spans="1:26" ht="75" x14ac:dyDescent="0.25">
      <c r="A1137" s="71" t="str">
        <f>INDEX('Выгр Торг'!$A:$A,MATCH($B1137,'Выгр Торг'!$B:$B,0))</f>
        <v>Боковые зеркала "АТП" в стиле Гранта (механические,с повторителем) для ВАЗ 2108-21099, 2113-2115</v>
      </c>
      <c r="B1137" s="88">
        <v>257704</v>
      </c>
      <c r="C1137" s="72">
        <f>VLOOKUP($B1137,'Выгр Торг'!$B:$P,C$1,0)</f>
        <v>177157</v>
      </c>
      <c r="D1137" s="71" t="str">
        <f>VLOOKUP($B1137,'Выгр Торг'!$B:$P,D$1,0)</f>
        <v>Боковые зеркала "АТП" в стиле Гранта (механические, повторитель Стандартный) для ВАЗ 2108-21099, 2113-2115 (В цвет, Сандал (бежево-красный, 670))</v>
      </c>
      <c r="E1137" s="72" t="str">
        <f>VLOOKUP($B1137,'Выгр Торг'!$B:$P,E$1,0)</f>
        <v>Y</v>
      </c>
      <c r="F1137" s="72" t="str">
        <f>VLOOKUP($B1137,'Выгр Торг'!$B:$P,F$1,0)</f>
        <v>1</v>
      </c>
      <c r="G1137" s="36" t="s">
        <v>607</v>
      </c>
      <c r="H1137" s="28">
        <v>61045</v>
      </c>
      <c r="I1137" s="53">
        <f>INDEX($I:$I,MATCH($H1137,$C:$C,0))</f>
        <v>600</v>
      </c>
      <c r="J1137" s="5" t="s">
        <v>3410</v>
      </c>
      <c r="K1137" s="56">
        <f>INDEX($K:$K,MATCH($H1137,$C:$C,0))+I1137</f>
        <v>3000</v>
      </c>
      <c r="L1137" s="14">
        <f>VLOOKUP(K1137,Наценка!$A$1:$B$8,2,1)</f>
        <v>1.4</v>
      </c>
      <c r="M1137" s="56">
        <f>INDEX($M:$M,MATCH($H1137,$C:$C,0))+I1137*$M$2</f>
        <v>4140</v>
      </c>
      <c r="N1137" s="57">
        <f t="shared" si="146"/>
        <v>4190</v>
      </c>
      <c r="O1137" s="72">
        <f>VLOOKUP($B1137,'Выгр Торг'!$B:$P,O$1,0)</f>
        <v>3000</v>
      </c>
      <c r="P1137" s="72">
        <f>VLOOKUP($B1137,'Выгр Торг'!$B:$P,P$1,0)</f>
        <v>4290</v>
      </c>
      <c r="Q1137" s="42">
        <f t="shared" si="148"/>
        <v>0</v>
      </c>
      <c r="R1137" s="42">
        <f t="shared" si="149"/>
        <v>100</v>
      </c>
      <c r="S1137" s="85">
        <f t="shared" si="147"/>
        <v>4190</v>
      </c>
      <c r="T1137" s="60" t="str">
        <f>IFERROR(VLOOKUP($B1137,'Из ГУГЛа'!$B:$G,4,0)*U1137+V1137,VLOOKUP($B1137,'Из ГУГЛа'!$B:$G,4,0))</f>
        <v/>
      </c>
      <c r="U1137" s="15">
        <v>1</v>
      </c>
      <c r="V1137" s="59"/>
      <c r="W1137" s="74">
        <f t="shared" si="150"/>
        <v>0.39666666666666672</v>
      </c>
      <c r="X1137" s="74" t="str">
        <f t="shared" si="151"/>
        <v/>
      </c>
      <c r="Y1137" s="74" t="str">
        <f t="shared" si="152"/>
        <v/>
      </c>
      <c r="Z1137" s="78" t="s">
        <v>2579</v>
      </c>
    </row>
    <row r="1138" spans="1:26" ht="75" x14ac:dyDescent="0.25">
      <c r="A1138" s="71" t="str">
        <f>INDEX('Выгр Торг'!$A:$A,MATCH($B1138,'Выгр Торг'!$B:$B,0))</f>
        <v>Боковые зеркала "АТП" в стиле Гранта (механические,с повторителем) для ВАЗ 2108-21099, 2113-2115</v>
      </c>
      <c r="B1138" s="88">
        <v>257705</v>
      </c>
      <c r="C1138" s="72">
        <f>VLOOKUP($B1138,'Выгр Торг'!$B:$P,C$1,0)</f>
        <v>177158</v>
      </c>
      <c r="D1138" s="71" t="str">
        <f>VLOOKUP($B1138,'Выгр Торг'!$B:$P,D$1,0)</f>
        <v>Боковые зеркала "АТП" в стиле Гранта (механические, повторитель Стандартный) для ВАЗ 2108-21099, 2113-2115 (В цвет, Серебристая ива (серебристый-зеленовато-серый, 301))</v>
      </c>
      <c r="E1138" s="72" t="str">
        <f>VLOOKUP($B1138,'Выгр Торг'!$B:$P,E$1,0)</f>
        <v>Y</v>
      </c>
      <c r="F1138" s="72" t="str">
        <f>VLOOKUP($B1138,'Выгр Торг'!$B:$P,F$1,0)</f>
        <v>1</v>
      </c>
      <c r="G1138" s="36" t="s">
        <v>607</v>
      </c>
      <c r="H1138" s="28">
        <v>61045</v>
      </c>
      <c r="I1138" s="53">
        <f>INDEX($I:$I,MATCH($H1138,$C:$C,0))</f>
        <v>600</v>
      </c>
      <c r="J1138" s="5" t="s">
        <v>3410</v>
      </c>
      <c r="K1138" s="56">
        <f>INDEX($K:$K,MATCH($H1138,$C:$C,0))+I1138</f>
        <v>3000</v>
      </c>
      <c r="L1138" s="14">
        <f>VLOOKUP(K1138,Наценка!$A$1:$B$8,2,1)</f>
        <v>1.4</v>
      </c>
      <c r="M1138" s="56">
        <f>INDEX($M:$M,MATCH($H1138,$C:$C,0))+I1138*$M$2</f>
        <v>4140</v>
      </c>
      <c r="N1138" s="57">
        <f t="shared" ref="N1138:N1194" si="153">IF(M1138&lt;=1000,(ROUNDUP(M1138,-1)-1),(ROUNDUP(M1138,-2)-10))</f>
        <v>4190</v>
      </c>
      <c r="O1138" s="72">
        <f>VLOOKUP($B1138,'Выгр Торг'!$B:$P,O$1,0)</f>
        <v>3000</v>
      </c>
      <c r="P1138" s="72">
        <f>VLOOKUP($B1138,'Выгр Торг'!$B:$P,P$1,0)</f>
        <v>4290</v>
      </c>
      <c r="Q1138" s="42">
        <f t="shared" si="148"/>
        <v>0</v>
      </c>
      <c r="R1138" s="42">
        <f t="shared" si="149"/>
        <v>100</v>
      </c>
      <c r="S1138" s="85">
        <f t="shared" si="147"/>
        <v>4190</v>
      </c>
      <c r="T1138" s="60" t="str">
        <f>IFERROR(VLOOKUP($B1138,'Из ГУГЛа'!$B:$G,4,0)*U1138+V1138,VLOOKUP($B1138,'Из ГУГЛа'!$B:$G,4,0))</f>
        <v/>
      </c>
      <c r="U1138" s="15">
        <v>1</v>
      </c>
      <c r="V1138" s="59"/>
      <c r="W1138" s="74">
        <f t="shared" si="150"/>
        <v>0.39666666666666672</v>
      </c>
      <c r="X1138" s="74" t="str">
        <f t="shared" si="151"/>
        <v/>
      </c>
      <c r="Y1138" s="74" t="str">
        <f t="shared" si="152"/>
        <v/>
      </c>
      <c r="Z1138" s="78" t="s">
        <v>2579</v>
      </c>
    </row>
    <row r="1139" spans="1:26" ht="75" x14ac:dyDescent="0.25">
      <c r="A1139" s="71" t="str">
        <f>INDEX('Выгр Торг'!$A:$A,MATCH($B1139,'Выгр Торг'!$B:$B,0))</f>
        <v>Боковые зеркала "АТП" в стиле Гранта (механические,с повторителем) для ВАЗ 2108-21099, 2113-2115</v>
      </c>
      <c r="B1139" s="88">
        <v>257706</v>
      </c>
      <c r="C1139" s="72">
        <f>VLOOKUP($B1139,'Выгр Торг'!$B:$P,C$1,0)</f>
        <v>177159</v>
      </c>
      <c r="D1139" s="71" t="str">
        <f>VLOOKUP($B1139,'Выгр Торг'!$B:$P,D$1,0)</f>
        <v>Боковые зеркала "АТП" в стиле Гранта (механические, повторитель Стандартный) для ВАЗ 2108-21099, 2113-2115 (В цвет, Снежная королева (серебристый, 690))</v>
      </c>
      <c r="E1139" s="72" t="str">
        <f>VLOOKUP($B1139,'Выгр Торг'!$B:$P,E$1,0)</f>
        <v>Y</v>
      </c>
      <c r="F1139" s="72" t="str">
        <f>VLOOKUP($B1139,'Выгр Торг'!$B:$P,F$1,0)</f>
        <v>1</v>
      </c>
      <c r="G1139" s="36" t="s">
        <v>607</v>
      </c>
      <c r="H1139" s="28">
        <v>61045</v>
      </c>
      <c r="I1139" s="53">
        <f>INDEX($I:$I,MATCH($H1139,$C:$C,0))</f>
        <v>600</v>
      </c>
      <c r="J1139" s="5" t="s">
        <v>3410</v>
      </c>
      <c r="K1139" s="56">
        <f>INDEX($K:$K,MATCH($H1139,$C:$C,0))+I1139</f>
        <v>3000</v>
      </c>
      <c r="L1139" s="14">
        <f>VLOOKUP(K1139,Наценка!$A$1:$B$8,2,1)</f>
        <v>1.4</v>
      </c>
      <c r="M1139" s="56">
        <f>INDEX($M:$M,MATCH($H1139,$C:$C,0))+I1139*$M$2</f>
        <v>4140</v>
      </c>
      <c r="N1139" s="57">
        <f t="shared" si="153"/>
        <v>4190</v>
      </c>
      <c r="O1139" s="72">
        <f>VLOOKUP($B1139,'Выгр Торг'!$B:$P,O$1,0)</f>
        <v>3000</v>
      </c>
      <c r="P1139" s="72">
        <f>VLOOKUP($B1139,'Выгр Торг'!$B:$P,P$1,0)</f>
        <v>4290</v>
      </c>
      <c r="Q1139" s="42">
        <f t="shared" si="148"/>
        <v>0</v>
      </c>
      <c r="R1139" s="42">
        <f t="shared" si="149"/>
        <v>100</v>
      </c>
      <c r="S1139" s="85">
        <f t="shared" si="147"/>
        <v>4190</v>
      </c>
      <c r="T1139" s="60" t="str">
        <f>IFERROR(VLOOKUP($B1139,'Из ГУГЛа'!$B:$G,4,0)*U1139+V1139,VLOOKUP($B1139,'Из ГУГЛа'!$B:$G,4,0))</f>
        <v/>
      </c>
      <c r="U1139" s="15">
        <v>1</v>
      </c>
      <c r="V1139" s="59"/>
      <c r="W1139" s="74">
        <f t="shared" si="150"/>
        <v>0.39666666666666672</v>
      </c>
      <c r="X1139" s="74" t="str">
        <f t="shared" si="151"/>
        <v/>
      </c>
      <c r="Y1139" s="74" t="str">
        <f t="shared" si="152"/>
        <v/>
      </c>
      <c r="Z1139" s="78" t="s">
        <v>2579</v>
      </c>
    </row>
    <row r="1140" spans="1:26" ht="75" x14ac:dyDescent="0.25">
      <c r="A1140" s="71" t="str">
        <f>INDEX('Выгр Торг'!$A:$A,MATCH($B1140,'Выгр Торг'!$B:$B,0))</f>
        <v>Боковые зеркала "АТП" в стиле Гранта (механические,с повторителем) для ВАЗ 2108-21099, 2113-2115</v>
      </c>
      <c r="B1140" s="88">
        <v>257707</v>
      </c>
      <c r="C1140" s="72">
        <f>VLOOKUP($B1140,'Выгр Торг'!$B:$P,C$1,0)</f>
        <v>177160</v>
      </c>
      <c r="D1140" s="71" t="str">
        <f>VLOOKUP($B1140,'Выгр Торг'!$B:$P,D$1,0)</f>
        <v>Боковые зеркала "АТП" в стиле Гранта (механические, повторитель Стандартный) для ВАЗ 2108-21099, 2113-2115 (В цвет, Сочи (серебристо-серо-зеленоватый, 360))</v>
      </c>
      <c r="E1140" s="72" t="str">
        <f>VLOOKUP($B1140,'Выгр Торг'!$B:$P,E$1,0)</f>
        <v>Y</v>
      </c>
      <c r="F1140" s="72" t="str">
        <f>VLOOKUP($B1140,'Выгр Торг'!$B:$P,F$1,0)</f>
        <v>1</v>
      </c>
      <c r="G1140" s="36" t="s">
        <v>607</v>
      </c>
      <c r="H1140" s="28">
        <v>61045</v>
      </c>
      <c r="I1140" s="53">
        <f>INDEX($I:$I,MATCH($H1140,$C:$C,0))</f>
        <v>600</v>
      </c>
      <c r="J1140" s="5" t="s">
        <v>3410</v>
      </c>
      <c r="K1140" s="56">
        <f>INDEX($K:$K,MATCH($H1140,$C:$C,0))+I1140</f>
        <v>3000</v>
      </c>
      <c r="L1140" s="14">
        <f>VLOOKUP(K1140,Наценка!$A$1:$B$8,2,1)</f>
        <v>1.4</v>
      </c>
      <c r="M1140" s="56">
        <f>INDEX($M:$M,MATCH($H1140,$C:$C,0))+I1140*$M$2</f>
        <v>4140</v>
      </c>
      <c r="N1140" s="57">
        <f t="shared" si="153"/>
        <v>4190</v>
      </c>
      <c r="O1140" s="72">
        <f>VLOOKUP($B1140,'Выгр Торг'!$B:$P,O$1,0)</f>
        <v>3000</v>
      </c>
      <c r="P1140" s="72">
        <f>VLOOKUP($B1140,'Выгр Торг'!$B:$P,P$1,0)</f>
        <v>4290</v>
      </c>
      <c r="Q1140" s="42">
        <f t="shared" si="148"/>
        <v>0</v>
      </c>
      <c r="R1140" s="42">
        <f t="shared" si="149"/>
        <v>100</v>
      </c>
      <c r="S1140" s="85">
        <f t="shared" si="147"/>
        <v>4190</v>
      </c>
      <c r="T1140" s="60" t="str">
        <f>IFERROR(VLOOKUP($B1140,'Из ГУГЛа'!$B:$G,4,0)*U1140+V1140,VLOOKUP($B1140,'Из ГУГЛа'!$B:$G,4,0))</f>
        <v/>
      </c>
      <c r="U1140" s="15">
        <v>1</v>
      </c>
      <c r="V1140" s="59"/>
      <c r="W1140" s="74">
        <f t="shared" si="150"/>
        <v>0.39666666666666672</v>
      </c>
      <c r="X1140" s="74" t="str">
        <f t="shared" si="151"/>
        <v/>
      </c>
      <c r="Y1140" s="74" t="str">
        <f t="shared" si="152"/>
        <v/>
      </c>
      <c r="Z1140" s="78" t="s">
        <v>2579</v>
      </c>
    </row>
    <row r="1141" spans="1:26" ht="75" x14ac:dyDescent="0.25">
      <c r="A1141" s="71" t="str">
        <f>INDEX('Выгр Торг'!$A:$A,MATCH($B1141,'Выгр Торг'!$B:$B,0))</f>
        <v>Боковые зеркала "АТП" в стиле Гранта (механические,с повторителем) для ВАЗ 2108-21099, 2113-2115</v>
      </c>
      <c r="B1141" s="88">
        <v>257708</v>
      </c>
      <c r="C1141" s="72">
        <f>VLOOKUP($B1141,'Выгр Торг'!$B:$P,C$1,0)</f>
        <v>177161</v>
      </c>
      <c r="D1141" s="71" t="str">
        <f>VLOOKUP($B1141,'Выгр Торг'!$B:$P,D$1,0)</f>
        <v>Боковые зеркала "АТП" в стиле Гранта (механические, повторитель Стандартный) для ВАЗ 2108-21099, 2113-2115 (В цвет, Талая вода (светло-серый, 206))</v>
      </c>
      <c r="E1141" s="72" t="str">
        <f>VLOOKUP($B1141,'Выгр Торг'!$B:$P,E$1,0)</f>
        <v>Y</v>
      </c>
      <c r="F1141" s="72" t="str">
        <f>VLOOKUP($B1141,'Выгр Торг'!$B:$P,F$1,0)</f>
        <v>1</v>
      </c>
      <c r="G1141" s="36" t="s">
        <v>607</v>
      </c>
      <c r="H1141" s="28">
        <v>61045</v>
      </c>
      <c r="I1141" s="53">
        <f>INDEX($I:$I,MATCH($H1141,$C:$C,0))</f>
        <v>600</v>
      </c>
      <c r="J1141" s="5" t="s">
        <v>3410</v>
      </c>
      <c r="K1141" s="56">
        <f>INDEX($K:$K,MATCH($H1141,$C:$C,0))+I1141</f>
        <v>3000</v>
      </c>
      <c r="L1141" s="14">
        <f>VLOOKUP(K1141,Наценка!$A$1:$B$8,2,1)</f>
        <v>1.4</v>
      </c>
      <c r="M1141" s="56">
        <f>INDEX($M:$M,MATCH($H1141,$C:$C,0))+I1141*$M$2</f>
        <v>4140</v>
      </c>
      <c r="N1141" s="57">
        <f t="shared" si="153"/>
        <v>4190</v>
      </c>
      <c r="O1141" s="72">
        <f>VLOOKUP($B1141,'Выгр Торг'!$B:$P,O$1,0)</f>
        <v>3000</v>
      </c>
      <c r="P1141" s="72">
        <f>VLOOKUP($B1141,'Выгр Торг'!$B:$P,P$1,0)</f>
        <v>4290</v>
      </c>
      <c r="Q1141" s="42">
        <f t="shared" si="148"/>
        <v>0</v>
      </c>
      <c r="R1141" s="42">
        <f t="shared" si="149"/>
        <v>100</v>
      </c>
      <c r="S1141" s="85">
        <f t="shared" si="147"/>
        <v>4190</v>
      </c>
      <c r="T1141" s="60" t="str">
        <f>IFERROR(VLOOKUP($B1141,'Из ГУГЛа'!$B:$G,4,0)*U1141+V1141,VLOOKUP($B1141,'Из ГУГЛа'!$B:$G,4,0))</f>
        <v/>
      </c>
      <c r="U1141" s="15">
        <v>1</v>
      </c>
      <c r="V1141" s="59"/>
      <c r="W1141" s="74">
        <f t="shared" si="150"/>
        <v>0.39666666666666672</v>
      </c>
      <c r="X1141" s="74" t="str">
        <f t="shared" si="151"/>
        <v/>
      </c>
      <c r="Y1141" s="74" t="str">
        <f t="shared" si="152"/>
        <v/>
      </c>
      <c r="Z1141" s="78" t="s">
        <v>2579</v>
      </c>
    </row>
    <row r="1142" spans="1:26" ht="75" x14ac:dyDescent="0.25">
      <c r="A1142" s="71" t="str">
        <f>INDEX('Выгр Торг'!$A:$A,MATCH($B1142,'Выгр Торг'!$B:$B,0))</f>
        <v>Боковые зеркала "АТП" в стиле Гранта (механические,с повторителем) для ВАЗ 2108-21099, 2113-2115</v>
      </c>
      <c r="B1142" s="88">
        <v>257709</v>
      </c>
      <c r="C1142" s="72">
        <f>VLOOKUP($B1142,'Выгр Торг'!$B:$P,C$1,0)</f>
        <v>177162</v>
      </c>
      <c r="D1142" s="71" t="str">
        <f>VLOOKUP($B1142,'Выгр Торг'!$B:$P,D$1,0)</f>
        <v>Боковые зеркала "АТП" в стиле Гранта (механические, повторитель Стандартный) для ВАЗ 2108-21099, 2113-2115 (В цвет, Торнадо (красный, 170))</v>
      </c>
      <c r="E1142" s="72" t="str">
        <f>VLOOKUP($B1142,'Выгр Торг'!$B:$P,E$1,0)</f>
        <v>Y</v>
      </c>
      <c r="F1142" s="72" t="str">
        <f>VLOOKUP($B1142,'Выгр Торг'!$B:$P,F$1,0)</f>
        <v>1</v>
      </c>
      <c r="G1142" s="36" t="s">
        <v>607</v>
      </c>
      <c r="H1142" s="28">
        <v>61045</v>
      </c>
      <c r="I1142" s="53">
        <f>INDEX($I:$I,MATCH($H1142,$C:$C,0))</f>
        <v>600</v>
      </c>
      <c r="J1142" s="5" t="s">
        <v>3410</v>
      </c>
      <c r="K1142" s="56">
        <f>INDEX($K:$K,MATCH($H1142,$C:$C,0))+I1142</f>
        <v>3000</v>
      </c>
      <c r="L1142" s="14">
        <f>VLOOKUP(K1142,Наценка!$A$1:$B$8,2,1)</f>
        <v>1.4</v>
      </c>
      <c r="M1142" s="56">
        <f>INDEX($M:$M,MATCH($H1142,$C:$C,0))+I1142*$M$2</f>
        <v>4140</v>
      </c>
      <c r="N1142" s="57">
        <f t="shared" si="153"/>
        <v>4190</v>
      </c>
      <c r="O1142" s="72">
        <f>VLOOKUP($B1142,'Выгр Торг'!$B:$P,O$1,0)</f>
        <v>3000</v>
      </c>
      <c r="P1142" s="72">
        <f>VLOOKUP($B1142,'Выгр Торг'!$B:$P,P$1,0)</f>
        <v>4290</v>
      </c>
      <c r="Q1142" s="42">
        <f t="shared" si="148"/>
        <v>0</v>
      </c>
      <c r="R1142" s="42">
        <f t="shared" si="149"/>
        <v>100</v>
      </c>
      <c r="S1142" s="85">
        <f t="shared" si="147"/>
        <v>4190</v>
      </c>
      <c r="T1142" s="60" t="str">
        <f>IFERROR(VLOOKUP($B1142,'Из ГУГЛа'!$B:$G,4,0)*U1142+V1142,VLOOKUP($B1142,'Из ГУГЛа'!$B:$G,4,0))</f>
        <v/>
      </c>
      <c r="U1142" s="15">
        <v>1</v>
      </c>
      <c r="V1142" s="59"/>
      <c r="W1142" s="74">
        <f t="shared" si="150"/>
        <v>0.39666666666666672</v>
      </c>
      <c r="X1142" s="74" t="str">
        <f t="shared" si="151"/>
        <v/>
      </c>
      <c r="Y1142" s="74" t="str">
        <f t="shared" si="152"/>
        <v/>
      </c>
      <c r="Z1142" s="78" t="s">
        <v>2579</v>
      </c>
    </row>
    <row r="1143" spans="1:26" ht="75" x14ac:dyDescent="0.25">
      <c r="A1143" s="71" t="str">
        <f>INDEX('Выгр Торг'!$A:$A,MATCH($B1143,'Выгр Торг'!$B:$B,0))</f>
        <v>Боковые зеркала "АТП" в стиле Гранта (механические,с повторителем) для ВАЗ 2108-21099, 2113-2115</v>
      </c>
      <c r="B1143" s="88">
        <v>257710</v>
      </c>
      <c r="C1143" s="72">
        <f>VLOOKUP($B1143,'Выгр Торг'!$B:$P,C$1,0)</f>
        <v>177163</v>
      </c>
      <c r="D1143" s="71" t="str">
        <f>VLOOKUP($B1143,'Выгр Торг'!$B:$P,D$1,0)</f>
        <v>Боковые зеркала "АТП" в стиле Гранта (механические, повторитель Стандартный) для ВАЗ 2108-21099, 2113-2115 (В цвет, Триумф (серебристо-красный, 100))</v>
      </c>
      <c r="E1143" s="72" t="str">
        <f>VLOOKUP($B1143,'Выгр Торг'!$B:$P,E$1,0)</f>
        <v>Y</v>
      </c>
      <c r="F1143" s="72" t="str">
        <f>VLOOKUP($B1143,'Выгр Торг'!$B:$P,F$1,0)</f>
        <v>1</v>
      </c>
      <c r="G1143" s="36" t="s">
        <v>607</v>
      </c>
      <c r="H1143" s="28">
        <v>61045</v>
      </c>
      <c r="I1143" s="53">
        <f>INDEX($I:$I,MATCH($H1143,$C:$C,0))</f>
        <v>600</v>
      </c>
      <c r="J1143" s="5" t="s">
        <v>3410</v>
      </c>
      <c r="K1143" s="56">
        <f>INDEX($K:$K,MATCH($H1143,$C:$C,0))+I1143</f>
        <v>3000</v>
      </c>
      <c r="L1143" s="14">
        <f>VLOOKUP(K1143,Наценка!$A$1:$B$8,2,1)</f>
        <v>1.4</v>
      </c>
      <c r="M1143" s="56">
        <f>INDEX($M:$M,MATCH($H1143,$C:$C,0))+I1143*$M$2</f>
        <v>4140</v>
      </c>
      <c r="N1143" s="57">
        <f t="shared" si="153"/>
        <v>4190</v>
      </c>
      <c r="O1143" s="72">
        <f>VLOOKUP($B1143,'Выгр Торг'!$B:$P,O$1,0)</f>
        <v>3000</v>
      </c>
      <c r="P1143" s="72">
        <f>VLOOKUP($B1143,'Выгр Торг'!$B:$P,P$1,0)</f>
        <v>4290</v>
      </c>
      <c r="Q1143" s="42">
        <f t="shared" si="148"/>
        <v>0</v>
      </c>
      <c r="R1143" s="42">
        <f t="shared" si="149"/>
        <v>100</v>
      </c>
      <c r="S1143" s="85">
        <f t="shared" si="147"/>
        <v>4190</v>
      </c>
      <c r="T1143" s="60" t="str">
        <f>IFERROR(VLOOKUP($B1143,'Из ГУГЛа'!$B:$G,4,0)*U1143+V1143,VLOOKUP($B1143,'Из ГУГЛа'!$B:$G,4,0))</f>
        <v/>
      </c>
      <c r="U1143" s="15">
        <v>1</v>
      </c>
      <c r="V1143" s="59"/>
      <c r="W1143" s="74">
        <f t="shared" si="150"/>
        <v>0.39666666666666672</v>
      </c>
      <c r="X1143" s="74" t="str">
        <f t="shared" si="151"/>
        <v/>
      </c>
      <c r="Y1143" s="74" t="str">
        <f t="shared" si="152"/>
        <v/>
      </c>
      <c r="Z1143" s="78" t="s">
        <v>2579</v>
      </c>
    </row>
    <row r="1144" spans="1:26" ht="75" x14ac:dyDescent="0.25">
      <c r="A1144" s="71" t="str">
        <f>INDEX('Выгр Торг'!$A:$A,MATCH($B1144,'Выгр Торг'!$B:$B,0))</f>
        <v>Боковые зеркала "АТП" в стиле Гранта (механические,с повторителем) для ВАЗ 2108-21099, 2113-2115</v>
      </c>
      <c r="B1144" s="88">
        <v>257711</v>
      </c>
      <c r="C1144" s="72">
        <f>VLOOKUP($B1144,'Выгр Торг'!$B:$P,C$1,0)</f>
        <v>61049</v>
      </c>
      <c r="D1144" s="71" t="str">
        <f>VLOOKUP($B1144,'Выгр Торг'!$B:$P,D$1,0)</f>
        <v>Боковые зеркала "АТП" в стиле Гранта (механические, повторитель стандартный) для ВАЗ 2108-21099, 2113-2115 (В цвет, Уточнить у менеджера)</v>
      </c>
      <c r="E1144" s="72" t="str">
        <f>VLOOKUP($B1144,'Выгр Торг'!$B:$P,E$1,0)</f>
        <v>Y</v>
      </c>
      <c r="F1144" s="72" t="str">
        <f>VLOOKUP($B1144,'Выгр Торг'!$B:$P,F$1,0)</f>
        <v>1</v>
      </c>
      <c r="G1144" s="36" t="s">
        <v>607</v>
      </c>
      <c r="H1144" s="28">
        <v>61045</v>
      </c>
      <c r="I1144" s="53">
        <f>INDEX($I:$I,MATCH($H1144,$C:$C,0))</f>
        <v>600</v>
      </c>
      <c r="J1144" s="5" t="s">
        <v>3410</v>
      </c>
      <c r="K1144" s="56">
        <f>INDEX($K:$K,MATCH($H1144,$C:$C,0))+I1144</f>
        <v>3000</v>
      </c>
      <c r="L1144" s="14">
        <f>VLOOKUP(K1144,Наценка!$A$1:$B$8,2,1)</f>
        <v>1.4</v>
      </c>
      <c r="M1144" s="56">
        <f>INDEX($M:$M,MATCH($H1144,$C:$C,0))+I1144*$M$2</f>
        <v>4140</v>
      </c>
      <c r="N1144" s="57">
        <f t="shared" si="153"/>
        <v>4190</v>
      </c>
      <c r="O1144" s="72">
        <f>VLOOKUP($B1144,'Выгр Торг'!$B:$P,O$1,0)</f>
        <v>3000</v>
      </c>
      <c r="P1144" s="72">
        <f>VLOOKUP($B1144,'Выгр Торг'!$B:$P,P$1,0)</f>
        <v>4290</v>
      </c>
      <c r="Q1144" s="42">
        <f t="shared" si="148"/>
        <v>0</v>
      </c>
      <c r="R1144" s="42">
        <f t="shared" si="149"/>
        <v>100</v>
      </c>
      <c r="S1144" s="85">
        <f t="shared" si="147"/>
        <v>4190</v>
      </c>
      <c r="T1144" s="60" t="str">
        <f>IFERROR(VLOOKUP($B1144,'Из ГУГЛа'!$B:$G,4,0)*U1144+V1144,VLOOKUP($B1144,'Из ГУГЛа'!$B:$G,4,0))</f>
        <v/>
      </c>
      <c r="U1144" s="15">
        <v>1</v>
      </c>
      <c r="V1144" s="59"/>
      <c r="W1144" s="74">
        <f t="shared" si="150"/>
        <v>0.39666666666666672</v>
      </c>
      <c r="X1144" s="74" t="str">
        <f t="shared" si="151"/>
        <v/>
      </c>
      <c r="Y1144" s="74" t="str">
        <f t="shared" si="152"/>
        <v/>
      </c>
      <c r="Z1144" s="78" t="s">
        <v>2579</v>
      </c>
    </row>
    <row r="1145" spans="1:26" ht="75" x14ac:dyDescent="0.25">
      <c r="A1145" s="71" t="str">
        <f>INDEX('Выгр Торг'!$A:$A,MATCH($B1145,'Выгр Торг'!$B:$B,0))</f>
        <v>Боковые зеркала "АТП" в стиле Гранта (механические,с повторителем) для ВАЗ 2108-21099, 2113-2115</v>
      </c>
      <c r="B1145" s="88">
        <v>257712</v>
      </c>
      <c r="C1145" s="72">
        <f>VLOOKUP($B1145,'Выгр Торг'!$B:$P,C$1,0)</f>
        <v>177164</v>
      </c>
      <c r="D1145" s="71" t="str">
        <f>VLOOKUP($B1145,'Выгр Торг'!$B:$P,D$1,0)</f>
        <v>Боковые зеркала "АТП" в стиле Гранта (механические, повторитель Стандартный) для ВАЗ 2108-21099, 2113-2115 (В цвет, Франкония (темно-вишнево-малиновый, 105))</v>
      </c>
      <c r="E1145" s="72" t="str">
        <f>VLOOKUP($B1145,'Выгр Торг'!$B:$P,E$1,0)</f>
        <v>Y</v>
      </c>
      <c r="F1145" s="72" t="str">
        <f>VLOOKUP($B1145,'Выгр Торг'!$B:$P,F$1,0)</f>
        <v>1</v>
      </c>
      <c r="G1145" s="36" t="s">
        <v>607</v>
      </c>
      <c r="H1145" s="28">
        <v>61045</v>
      </c>
      <c r="I1145" s="53">
        <f>INDEX($I:$I,MATCH($H1145,$C:$C,0))</f>
        <v>600</v>
      </c>
      <c r="J1145" s="5" t="s">
        <v>3410</v>
      </c>
      <c r="K1145" s="56">
        <f>INDEX($K:$K,MATCH($H1145,$C:$C,0))+I1145</f>
        <v>3000</v>
      </c>
      <c r="L1145" s="14">
        <f>VLOOKUP(K1145,Наценка!$A$1:$B$8,2,1)</f>
        <v>1.4</v>
      </c>
      <c r="M1145" s="56">
        <f>INDEX($M:$M,MATCH($H1145,$C:$C,0))+I1145*$M$2</f>
        <v>4140</v>
      </c>
      <c r="N1145" s="57">
        <f t="shared" si="153"/>
        <v>4190</v>
      </c>
      <c r="O1145" s="72">
        <f>VLOOKUP($B1145,'Выгр Торг'!$B:$P,O$1,0)</f>
        <v>3000</v>
      </c>
      <c r="P1145" s="72">
        <f>VLOOKUP($B1145,'Выгр Торг'!$B:$P,P$1,0)</f>
        <v>4290</v>
      </c>
      <c r="Q1145" s="42">
        <f t="shared" si="148"/>
        <v>0</v>
      </c>
      <c r="R1145" s="42">
        <f t="shared" si="149"/>
        <v>100</v>
      </c>
      <c r="S1145" s="85">
        <f t="shared" si="147"/>
        <v>4190</v>
      </c>
      <c r="T1145" s="60" t="str">
        <f>IFERROR(VLOOKUP($B1145,'Из ГУГЛа'!$B:$G,4,0)*U1145+V1145,VLOOKUP($B1145,'Из ГУГЛа'!$B:$G,4,0))</f>
        <v/>
      </c>
      <c r="U1145" s="15">
        <v>1</v>
      </c>
      <c r="V1145" s="59"/>
      <c r="W1145" s="74">
        <f t="shared" si="150"/>
        <v>0.39666666666666672</v>
      </c>
      <c r="X1145" s="74" t="str">
        <f t="shared" si="151"/>
        <v/>
      </c>
      <c r="Y1145" s="74" t="str">
        <f t="shared" si="152"/>
        <v/>
      </c>
      <c r="Z1145" s="78" t="s">
        <v>2579</v>
      </c>
    </row>
    <row r="1146" spans="1:26" ht="75" x14ac:dyDescent="0.25">
      <c r="A1146" s="71" t="str">
        <f>INDEX('Выгр Торг'!$A:$A,MATCH($B1146,'Выгр Торг'!$B:$B,0))</f>
        <v>Боковые зеркала "АТП" в стиле Гранта (механические,с повторителем) для ВАЗ 2108-21099, 2113-2115</v>
      </c>
      <c r="B1146" s="88">
        <v>257713</v>
      </c>
      <c r="C1146" s="72">
        <f>VLOOKUP($B1146,'Выгр Торг'!$B:$P,C$1,0)</f>
        <v>177165</v>
      </c>
      <c r="D1146" s="71" t="str">
        <f>VLOOKUP($B1146,'Выгр Торг'!$B:$P,D$1,0)</f>
        <v>Боковые зеркала "АТП" в стиле Гранта (механические, повторитель Стандартный) для ВАЗ 2108-21099, 2113-2115 (В цвет, Цунами (темно-зеленый, 363))</v>
      </c>
      <c r="E1146" s="72" t="str">
        <f>VLOOKUP($B1146,'Выгр Торг'!$B:$P,E$1,0)</f>
        <v>Y</v>
      </c>
      <c r="F1146" s="72" t="str">
        <f>VLOOKUP($B1146,'Выгр Торг'!$B:$P,F$1,0)</f>
        <v>1</v>
      </c>
      <c r="G1146" s="36" t="s">
        <v>607</v>
      </c>
      <c r="H1146" s="28">
        <v>61045</v>
      </c>
      <c r="I1146" s="53">
        <f>INDEX($I:$I,MATCH($H1146,$C:$C,0))</f>
        <v>600</v>
      </c>
      <c r="J1146" s="5" t="s">
        <v>3410</v>
      </c>
      <c r="K1146" s="56">
        <f>INDEX($K:$K,MATCH($H1146,$C:$C,0))+I1146</f>
        <v>3000</v>
      </c>
      <c r="L1146" s="14">
        <f>VLOOKUP(K1146,Наценка!$A$1:$B$8,2,1)</f>
        <v>1.4</v>
      </c>
      <c r="M1146" s="56">
        <f>INDEX($M:$M,MATCH($H1146,$C:$C,0))+I1146*$M$2</f>
        <v>4140</v>
      </c>
      <c r="N1146" s="57">
        <f t="shared" si="153"/>
        <v>4190</v>
      </c>
      <c r="O1146" s="72">
        <f>VLOOKUP($B1146,'Выгр Торг'!$B:$P,O$1,0)</f>
        <v>3000</v>
      </c>
      <c r="P1146" s="72">
        <f>VLOOKUP($B1146,'Выгр Торг'!$B:$P,P$1,0)</f>
        <v>4290</v>
      </c>
      <c r="Q1146" s="42">
        <f t="shared" si="148"/>
        <v>0</v>
      </c>
      <c r="R1146" s="42">
        <f t="shared" si="149"/>
        <v>100</v>
      </c>
      <c r="S1146" s="85">
        <f t="shared" si="147"/>
        <v>4190</v>
      </c>
      <c r="T1146" s="60" t="str">
        <f>IFERROR(VLOOKUP($B1146,'Из ГУГЛа'!$B:$G,4,0)*U1146+V1146,VLOOKUP($B1146,'Из ГУГЛа'!$B:$G,4,0))</f>
        <v/>
      </c>
      <c r="U1146" s="15">
        <v>1</v>
      </c>
      <c r="V1146" s="59"/>
      <c r="W1146" s="74">
        <f t="shared" si="150"/>
        <v>0.39666666666666672</v>
      </c>
      <c r="X1146" s="74" t="str">
        <f t="shared" si="151"/>
        <v/>
      </c>
      <c r="Y1146" s="74" t="str">
        <f t="shared" si="152"/>
        <v/>
      </c>
      <c r="Z1146" s="78" t="s">
        <v>2579</v>
      </c>
    </row>
    <row r="1147" spans="1:26" ht="75" x14ac:dyDescent="0.25">
      <c r="A1147" s="71" t="str">
        <f>INDEX('Выгр Торг'!$A:$A,MATCH($B1147,'Выгр Торг'!$B:$B,0))</f>
        <v>Боковые зеркала "АТП" в стиле Гранта (механические,с повторителем) для ВАЗ 2108-21099, 2113-2115</v>
      </c>
      <c r="B1147" s="88">
        <v>257714</v>
      </c>
      <c r="C1147" s="72">
        <f>VLOOKUP($B1147,'Выгр Торг'!$B:$P,C$1,0)</f>
        <v>177166</v>
      </c>
      <c r="D1147" s="71" t="str">
        <f>VLOOKUP($B1147,'Выгр Торг'!$B:$P,D$1,0)</f>
        <v>Боковые зеркала "АТП" в стиле Гранта (механические, повторитель Стандартный) для ВАЗ 2108-21099, 2113-2115 (В цвет, Черный жемчуг (серебристо-коричневый, 513))</v>
      </c>
      <c r="E1147" s="72" t="str">
        <f>VLOOKUP($B1147,'Выгр Торг'!$B:$P,E$1,0)</f>
        <v>Y</v>
      </c>
      <c r="F1147" s="72" t="str">
        <f>VLOOKUP($B1147,'Выгр Торг'!$B:$P,F$1,0)</f>
        <v>1</v>
      </c>
      <c r="G1147" s="36" t="s">
        <v>607</v>
      </c>
      <c r="H1147" s="28">
        <v>61045</v>
      </c>
      <c r="I1147" s="53">
        <f>INDEX($I:$I,MATCH($H1147,$C:$C,0))</f>
        <v>600</v>
      </c>
      <c r="J1147" s="5" t="s">
        <v>3410</v>
      </c>
      <c r="K1147" s="56">
        <f>INDEX($K:$K,MATCH($H1147,$C:$C,0))+I1147</f>
        <v>3000</v>
      </c>
      <c r="L1147" s="14">
        <f>VLOOKUP(K1147,Наценка!$A$1:$B$8,2,1)</f>
        <v>1.4</v>
      </c>
      <c r="M1147" s="56">
        <f>INDEX($M:$M,MATCH($H1147,$C:$C,0))+I1147*$M$2</f>
        <v>4140</v>
      </c>
      <c r="N1147" s="57">
        <f t="shared" si="153"/>
        <v>4190</v>
      </c>
      <c r="O1147" s="72">
        <f>VLOOKUP($B1147,'Выгр Торг'!$B:$P,O$1,0)</f>
        <v>3000</v>
      </c>
      <c r="P1147" s="72">
        <f>VLOOKUP($B1147,'Выгр Торг'!$B:$P,P$1,0)</f>
        <v>4290</v>
      </c>
      <c r="Q1147" s="42">
        <f t="shared" si="148"/>
        <v>0</v>
      </c>
      <c r="R1147" s="42">
        <f t="shared" si="149"/>
        <v>100</v>
      </c>
      <c r="S1147" s="85">
        <f t="shared" si="147"/>
        <v>4190</v>
      </c>
      <c r="T1147" s="60" t="str">
        <f>IFERROR(VLOOKUP($B1147,'Из ГУГЛа'!$B:$G,4,0)*U1147+V1147,VLOOKUP($B1147,'Из ГУГЛа'!$B:$G,4,0))</f>
        <v/>
      </c>
      <c r="U1147" s="15">
        <v>1</v>
      </c>
      <c r="V1147" s="59"/>
      <c r="W1147" s="74">
        <f t="shared" si="150"/>
        <v>0.39666666666666672</v>
      </c>
      <c r="X1147" s="74" t="str">
        <f t="shared" si="151"/>
        <v/>
      </c>
      <c r="Y1147" s="74" t="str">
        <f t="shared" si="152"/>
        <v/>
      </c>
      <c r="Z1147" s="78" t="s">
        <v>2579</v>
      </c>
    </row>
    <row r="1148" spans="1:26" ht="75" x14ac:dyDescent="0.25">
      <c r="A1148" s="71" t="str">
        <f>INDEX('Выгр Торг'!$A:$A,MATCH($B1148,'Выгр Торг'!$B:$B,0))</f>
        <v>Боковые зеркала "АТП" в стиле Гранта (механические,с повторителем) для ВАЗ 2108-21099, 2113-2115</v>
      </c>
      <c r="B1148" s="88">
        <v>257715</v>
      </c>
      <c r="C1148" s="72">
        <f>VLOOKUP($B1148,'Выгр Торг'!$B:$P,C$1,0)</f>
        <v>177167</v>
      </c>
      <c r="D1148" s="71" t="str">
        <f>VLOOKUP($B1148,'Выгр Торг'!$B:$P,D$1,0)</f>
        <v>Боковые зеркала "АТП" в стиле Гранта (механические, повторитель Стандартный) для ВАЗ 2108-21099, 2113-2115 (В цвет, Южный крест (серо-бежевый, 290))</v>
      </c>
      <c r="E1148" s="72" t="str">
        <f>VLOOKUP($B1148,'Выгр Торг'!$B:$P,E$1,0)</f>
        <v>Y</v>
      </c>
      <c r="F1148" s="72" t="str">
        <f>VLOOKUP($B1148,'Выгр Торг'!$B:$P,F$1,0)</f>
        <v>1</v>
      </c>
      <c r="G1148" s="36" t="s">
        <v>607</v>
      </c>
      <c r="H1148" s="28">
        <v>61045</v>
      </c>
      <c r="I1148" s="53">
        <f>INDEX($I:$I,MATCH($H1148,$C:$C,0))</f>
        <v>600</v>
      </c>
      <c r="J1148" s="5" t="s">
        <v>3410</v>
      </c>
      <c r="K1148" s="56">
        <f>INDEX($K:$K,MATCH($H1148,$C:$C,0))+I1148</f>
        <v>3000</v>
      </c>
      <c r="L1148" s="14">
        <f>VLOOKUP(K1148,Наценка!$A$1:$B$8,2,1)</f>
        <v>1.4</v>
      </c>
      <c r="M1148" s="56">
        <f>INDEX($M:$M,MATCH($H1148,$C:$C,0))+I1148*$M$2</f>
        <v>4140</v>
      </c>
      <c r="N1148" s="57">
        <f t="shared" si="153"/>
        <v>4190</v>
      </c>
      <c r="O1148" s="72">
        <f>VLOOKUP($B1148,'Выгр Торг'!$B:$P,O$1,0)</f>
        <v>3000</v>
      </c>
      <c r="P1148" s="72">
        <f>VLOOKUP($B1148,'Выгр Торг'!$B:$P,P$1,0)</f>
        <v>4290</v>
      </c>
      <c r="Q1148" s="42">
        <f t="shared" si="148"/>
        <v>0</v>
      </c>
      <c r="R1148" s="42">
        <f t="shared" si="149"/>
        <v>100</v>
      </c>
      <c r="S1148" s="85">
        <f t="shared" si="147"/>
        <v>4190</v>
      </c>
      <c r="T1148" s="60" t="str">
        <f>IFERROR(VLOOKUP($B1148,'Из ГУГЛа'!$B:$G,4,0)*U1148+V1148,VLOOKUP($B1148,'Из ГУГЛа'!$B:$G,4,0))</f>
        <v/>
      </c>
      <c r="U1148" s="15">
        <v>1</v>
      </c>
      <c r="V1148" s="59"/>
      <c r="W1148" s="74">
        <f t="shared" si="150"/>
        <v>0.39666666666666672</v>
      </c>
      <c r="X1148" s="74" t="str">
        <f t="shared" si="151"/>
        <v/>
      </c>
      <c r="Y1148" s="74" t="str">
        <f t="shared" si="152"/>
        <v/>
      </c>
      <c r="Z1148" s="78" t="s">
        <v>2579</v>
      </c>
    </row>
    <row r="1149" spans="1:26" ht="75" x14ac:dyDescent="0.25">
      <c r="A1149" s="71" t="str">
        <f>INDEX('Выгр Торг'!$A:$A,MATCH($B1149,'Выгр Торг'!$B:$B,0))</f>
        <v>Боковые зеркала "АТП" в стиле Гранта (механические,с повторителем) для ВАЗ 2108-21099, 2113-2115</v>
      </c>
      <c r="B1149" s="88">
        <v>257716</v>
      </c>
      <c r="C1149" s="72">
        <f>VLOOKUP($B1149,'Выгр Торг'!$B:$P,C$1,0)</f>
        <v>200108</v>
      </c>
      <c r="D1149" s="71" t="str">
        <f>VLOOKUP($B1149,'Выгр Торг'!$B:$P,D$1,0)</f>
        <v>Боковые зеркала "АТП" в стиле Гранта (механические, повторитель Стандартный) для ВАЗ 2108-21099, 2113-2115 (Цвет 419)</v>
      </c>
      <c r="E1149" s="72" t="str">
        <f>VLOOKUP($B1149,'Выгр Торг'!$B:$P,E$1,0)</f>
        <v>Y</v>
      </c>
      <c r="F1149" s="72" t="str">
        <f>VLOOKUP($B1149,'Выгр Торг'!$B:$P,F$1,0)</f>
        <v>1</v>
      </c>
      <c r="G1149" s="36" t="s">
        <v>607</v>
      </c>
      <c r="H1149" s="28">
        <v>61045</v>
      </c>
      <c r="I1149" s="53">
        <f>INDEX($I:$I,MATCH($H1149,$C:$C,0))</f>
        <v>600</v>
      </c>
      <c r="J1149" s="5" t="s">
        <v>3410</v>
      </c>
      <c r="K1149" s="56">
        <f>INDEX($K:$K,MATCH($H1149,$C:$C,0))+I1149</f>
        <v>3000</v>
      </c>
      <c r="L1149" s="14">
        <f>VLOOKUP(K1149,Наценка!$A$1:$B$8,2,1)</f>
        <v>1.4</v>
      </c>
      <c r="M1149" s="56">
        <f>INDEX($M:$M,MATCH($H1149,$C:$C,0))+I1149*$M$2</f>
        <v>4140</v>
      </c>
      <c r="N1149" s="57">
        <f t="shared" si="153"/>
        <v>4190</v>
      </c>
      <c r="O1149" s="72">
        <f>VLOOKUP($B1149,'Выгр Торг'!$B:$P,O$1,0)</f>
        <v>3000</v>
      </c>
      <c r="P1149" s="72">
        <f>VLOOKUP($B1149,'Выгр Торг'!$B:$P,P$1,0)</f>
        <v>4290</v>
      </c>
      <c r="Q1149" s="42">
        <f t="shared" si="148"/>
        <v>0</v>
      </c>
      <c r="R1149" s="42">
        <f t="shared" si="149"/>
        <v>100</v>
      </c>
      <c r="S1149" s="85">
        <f t="shared" si="147"/>
        <v>4190</v>
      </c>
      <c r="T1149" s="60" t="str">
        <f>IFERROR(VLOOKUP($B1149,'Из ГУГЛа'!$B:$G,4,0)*U1149+V1149,VLOOKUP($B1149,'Из ГУГЛа'!$B:$G,4,0))</f>
        <v/>
      </c>
      <c r="U1149" s="15">
        <v>1</v>
      </c>
      <c r="V1149" s="59"/>
      <c r="W1149" s="74">
        <f t="shared" si="150"/>
        <v>0.39666666666666672</v>
      </c>
      <c r="X1149" s="74" t="str">
        <f t="shared" si="151"/>
        <v/>
      </c>
      <c r="Y1149" s="74" t="str">
        <f t="shared" si="152"/>
        <v/>
      </c>
      <c r="Z1149" s="78" t="s">
        <v>2579</v>
      </c>
    </row>
    <row r="1150" spans="1:26" ht="75" x14ac:dyDescent="0.25">
      <c r="A1150" s="71" t="str">
        <f>INDEX('Выгр Торг'!$A:$A,MATCH($B1150,'Выгр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0" s="88">
        <v>138069</v>
      </c>
      <c r="C1150" s="72">
        <f>VLOOKUP($B1150,'Выгр Торг'!$B:$P,C$1,0)</f>
        <v>74074</v>
      </c>
      <c r="D1150" s="71" t="str">
        <f>VLOOKUP($B1150,'Выгр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(Без покраски)</v>
      </c>
      <c r="E1150" s="72" t="str">
        <f>VLOOKUP($B1150,'Выгр Торг'!$B:$P,E$1,0)</f>
        <v>Y</v>
      </c>
      <c r="F1150" s="72" t="str">
        <f>VLOOKUP($B1150,'Выгр Торг'!$B:$P,F$1,0)</f>
        <v>1</v>
      </c>
      <c r="G1150" s="36" t="s">
        <v>562</v>
      </c>
      <c r="H1150" s="28">
        <v>74074</v>
      </c>
      <c r="I1150" s="52">
        <v>600</v>
      </c>
      <c r="J1150" s="5" t="s">
        <v>3410</v>
      </c>
      <c r="K1150" s="73">
        <f>O1150</f>
        <v>3800</v>
      </c>
      <c r="L1150" s="14">
        <f>VLOOKUP(K1150,Наценка!$A$1:$B$8,2,1)</f>
        <v>1.4</v>
      </c>
      <c r="M1150" s="83">
        <f>K1150*L1150</f>
        <v>5320</v>
      </c>
      <c r="N1150" s="57">
        <f t="shared" si="153"/>
        <v>5390</v>
      </c>
      <c r="O1150" s="72">
        <f>VLOOKUP($B1150,'Выгр Торг'!$B:$P,O$1,0)</f>
        <v>3800</v>
      </c>
      <c r="P1150" s="72">
        <f>VLOOKUP($B1150,'Выгр Торг'!$B:$P,P$1,0)</f>
        <v>5490</v>
      </c>
      <c r="Q1150" s="42">
        <f t="shared" si="148"/>
        <v>0</v>
      </c>
      <c r="R1150" s="42">
        <f t="shared" si="149"/>
        <v>100</v>
      </c>
      <c r="S1150" s="85">
        <f t="shared" si="147"/>
        <v>5390</v>
      </c>
      <c r="T1150" s="60" t="str">
        <f>IFERROR(VLOOKUP($B1150,'Из ГУГЛа'!$B:$G,4,0)*U1150+V1150,VLOOKUP($B1150,'Из ГУГЛа'!$B:$G,4,0))</f>
        <v/>
      </c>
      <c r="U1150" s="15">
        <v>1</v>
      </c>
      <c r="V1150" s="59"/>
      <c r="W1150" s="74">
        <f t="shared" si="150"/>
        <v>0.41842105263157903</v>
      </c>
      <c r="X1150" s="74" t="str">
        <f t="shared" si="151"/>
        <v/>
      </c>
      <c r="Y1150" s="74" t="str">
        <f t="shared" si="152"/>
        <v/>
      </c>
      <c r="Z1150" s="78" t="s">
        <v>2579</v>
      </c>
    </row>
    <row r="1151" spans="1:26" ht="75" x14ac:dyDescent="0.25">
      <c r="A1151" s="71" t="str">
        <f>INDEX('Выгр Торг'!$A:$A,MATCH($B1151,'Выгр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1" s="88">
        <v>138070</v>
      </c>
      <c r="C1151" s="72">
        <f>VLOOKUP($B1151,'Выгр Торг'!$B:$P,C$1,0)</f>
        <v>74078</v>
      </c>
      <c r="D1151" s="71" t="str">
        <f>VLOOKUP($B1151,'Выгр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 кузова, Уточнить у менеджера)</v>
      </c>
      <c r="E1151" s="72" t="str">
        <f>VLOOKUP($B1151,'Выгр Торг'!$B:$P,E$1,0)</f>
        <v>Y</v>
      </c>
      <c r="F1151" s="72" t="str">
        <f>VLOOKUP($B1151,'Выгр Торг'!$B:$P,F$1,0)</f>
        <v>1</v>
      </c>
      <c r="G1151" s="36" t="s">
        <v>562</v>
      </c>
      <c r="H1151" s="28">
        <v>74074</v>
      </c>
      <c r="I1151" s="53">
        <f>INDEX($I:$I,MATCH($H1151,$C:$C,0))</f>
        <v>600</v>
      </c>
      <c r="J1151" s="5" t="s">
        <v>3410</v>
      </c>
      <c r="K1151" s="56">
        <f>INDEX($K:$K,MATCH($H1151,$C:$C,0))+I1151</f>
        <v>4400</v>
      </c>
      <c r="L1151" s="14">
        <f>VLOOKUP(K1151,Наценка!$A$1:$B$8,2,1)</f>
        <v>1.4</v>
      </c>
      <c r="M1151" s="56">
        <f>INDEX($M:$M,MATCH($H1151,$C:$C,0))+I1151*$M$2</f>
        <v>6100</v>
      </c>
      <c r="N1151" s="57">
        <f t="shared" si="153"/>
        <v>6090</v>
      </c>
      <c r="O1151" s="72">
        <f>VLOOKUP($B1151,'Выгр Торг'!$B:$P,O$1,0)</f>
        <v>4400</v>
      </c>
      <c r="P1151" s="72">
        <f>VLOOKUP($B1151,'Выгр Торг'!$B:$P,P$1,0)</f>
        <v>6290</v>
      </c>
      <c r="Q1151" s="42">
        <f t="shared" si="148"/>
        <v>0</v>
      </c>
      <c r="R1151" s="42">
        <f t="shared" si="149"/>
        <v>200</v>
      </c>
      <c r="S1151" s="85">
        <f t="shared" si="147"/>
        <v>6090</v>
      </c>
      <c r="T1151" s="60" t="str">
        <f>IFERROR(VLOOKUP($B1151,'Из ГУГЛа'!$B:$G,4,0)*U1151+V1151,VLOOKUP($B1151,'Из ГУГЛа'!$B:$G,4,0))</f>
        <v/>
      </c>
      <c r="U1151" s="15">
        <v>1</v>
      </c>
      <c r="V1151" s="59"/>
      <c r="W1151" s="74">
        <f t="shared" si="150"/>
        <v>0.38409090909090904</v>
      </c>
      <c r="X1151" s="74" t="str">
        <f t="shared" si="151"/>
        <v/>
      </c>
      <c r="Y1151" s="74" t="str">
        <f t="shared" si="152"/>
        <v/>
      </c>
      <c r="Z1151" s="78" t="s">
        <v>2579</v>
      </c>
    </row>
    <row r="1152" spans="1:26" ht="75" x14ac:dyDescent="0.25">
      <c r="A1152" s="71" t="str">
        <f>INDEX('Выгр Торг'!$A:$A,MATCH($B1152,'Выгр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2" s="88">
        <v>138071</v>
      </c>
      <c r="C1152" s="72">
        <f>VLOOKUP($B1152,'Выгр Торг'!$B:$P,C$1,0)</f>
        <v>121391</v>
      </c>
      <c r="D1152" s="71" t="str">
        <f>VLOOKUP($B1152,'Выгр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Аквамарин (серебристо-сине-зеленый, 460))</v>
      </c>
      <c r="E1152" s="72" t="str">
        <f>VLOOKUP($B1152,'Выгр Торг'!$B:$P,E$1,0)</f>
        <v>Y</v>
      </c>
      <c r="F1152" s="72" t="str">
        <f>VLOOKUP($B1152,'Выгр Торг'!$B:$P,F$1,0)</f>
        <v>1</v>
      </c>
      <c r="G1152" s="36" t="s">
        <v>562</v>
      </c>
      <c r="H1152" s="28">
        <v>74074</v>
      </c>
      <c r="I1152" s="53">
        <f>INDEX($I:$I,MATCH($H1152,$C:$C,0))</f>
        <v>600</v>
      </c>
      <c r="J1152" s="5" t="s">
        <v>3410</v>
      </c>
      <c r="K1152" s="56">
        <f>INDEX($K:$K,MATCH($H1152,$C:$C,0))+I1152</f>
        <v>4400</v>
      </c>
      <c r="L1152" s="14">
        <f>VLOOKUP(K1152,Наценка!$A$1:$B$8,2,1)</f>
        <v>1.4</v>
      </c>
      <c r="M1152" s="56">
        <f>INDEX($M:$M,MATCH($H1152,$C:$C,0))+I1152*$M$2</f>
        <v>6100</v>
      </c>
      <c r="N1152" s="57">
        <f t="shared" si="153"/>
        <v>6090</v>
      </c>
      <c r="O1152" s="72">
        <f>VLOOKUP($B1152,'Выгр Торг'!$B:$P,O$1,0)</f>
        <v>4400</v>
      </c>
      <c r="P1152" s="72">
        <f>VLOOKUP($B1152,'Выгр Торг'!$B:$P,P$1,0)</f>
        <v>6290</v>
      </c>
      <c r="Q1152" s="42">
        <f t="shared" si="148"/>
        <v>0</v>
      </c>
      <c r="R1152" s="42">
        <f t="shared" si="149"/>
        <v>200</v>
      </c>
      <c r="S1152" s="85">
        <f t="shared" si="147"/>
        <v>6090</v>
      </c>
      <c r="T1152" s="60" t="str">
        <f>IFERROR(VLOOKUP($B1152,'Из ГУГЛа'!$B:$G,4,0)*U1152+V1152,VLOOKUP($B1152,'Из ГУГЛа'!$B:$G,4,0))</f>
        <v/>
      </c>
      <c r="U1152" s="15">
        <v>1</v>
      </c>
      <c r="V1152" s="59"/>
      <c r="W1152" s="74">
        <f t="shared" si="150"/>
        <v>0.38409090909090904</v>
      </c>
      <c r="X1152" s="74" t="str">
        <f t="shared" si="151"/>
        <v/>
      </c>
      <c r="Y1152" s="74" t="str">
        <f t="shared" si="152"/>
        <v/>
      </c>
      <c r="Z1152" s="78" t="s">
        <v>2579</v>
      </c>
    </row>
    <row r="1153" spans="1:26" ht="75" x14ac:dyDescent="0.25">
      <c r="A1153" s="71" t="str">
        <f>INDEX('Выгр Торг'!$A:$A,MATCH($B1153,'Выгр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3" s="88">
        <v>138072</v>
      </c>
      <c r="C1153" s="72">
        <f>VLOOKUP($B1153,'Выгр Торг'!$B:$P,C$1,0)</f>
        <v>121392</v>
      </c>
      <c r="D1153" s="71" t="str">
        <f>VLOOKUP($B1153,'Выгр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Альтаир (серебристый светло-серый, 660))</v>
      </c>
      <c r="E1153" s="72" t="str">
        <f>VLOOKUP($B1153,'Выгр Торг'!$B:$P,E$1,0)</f>
        <v>Y</v>
      </c>
      <c r="F1153" s="72" t="str">
        <f>VLOOKUP($B1153,'Выгр Торг'!$B:$P,F$1,0)</f>
        <v>1</v>
      </c>
      <c r="G1153" s="36" t="s">
        <v>562</v>
      </c>
      <c r="H1153" s="28">
        <v>74074</v>
      </c>
      <c r="I1153" s="53">
        <f>INDEX($I:$I,MATCH($H1153,$C:$C,0))</f>
        <v>600</v>
      </c>
      <c r="J1153" s="5" t="s">
        <v>3410</v>
      </c>
      <c r="K1153" s="56">
        <f>INDEX($K:$K,MATCH($H1153,$C:$C,0))+I1153</f>
        <v>4400</v>
      </c>
      <c r="L1153" s="14">
        <f>VLOOKUP(K1153,Наценка!$A$1:$B$8,2,1)</f>
        <v>1.4</v>
      </c>
      <c r="M1153" s="56">
        <f>INDEX($M:$M,MATCH($H1153,$C:$C,0))+I1153*$M$2</f>
        <v>6100</v>
      </c>
      <c r="N1153" s="57">
        <f t="shared" si="153"/>
        <v>6090</v>
      </c>
      <c r="O1153" s="72">
        <f>VLOOKUP($B1153,'Выгр Торг'!$B:$P,O$1,0)</f>
        <v>4400</v>
      </c>
      <c r="P1153" s="72">
        <f>VLOOKUP($B1153,'Выгр Торг'!$B:$P,P$1,0)</f>
        <v>6290</v>
      </c>
      <c r="Q1153" s="42">
        <f t="shared" si="148"/>
        <v>0</v>
      </c>
      <c r="R1153" s="42">
        <f t="shared" si="149"/>
        <v>200</v>
      </c>
      <c r="S1153" s="85">
        <f t="shared" si="147"/>
        <v>6090</v>
      </c>
      <c r="T1153" s="60" t="str">
        <f>IFERROR(VLOOKUP($B1153,'Из ГУГЛа'!$B:$G,4,0)*U1153+V1153,VLOOKUP($B1153,'Из ГУГЛа'!$B:$G,4,0))</f>
        <v/>
      </c>
      <c r="U1153" s="15">
        <v>1</v>
      </c>
      <c r="V1153" s="59"/>
      <c r="W1153" s="74">
        <f t="shared" si="150"/>
        <v>0.38409090909090904</v>
      </c>
      <c r="X1153" s="74" t="str">
        <f t="shared" si="151"/>
        <v/>
      </c>
      <c r="Y1153" s="74" t="str">
        <f t="shared" si="152"/>
        <v/>
      </c>
      <c r="Z1153" s="78" t="s">
        <v>2579</v>
      </c>
    </row>
    <row r="1154" spans="1:26" ht="75" x14ac:dyDescent="0.25">
      <c r="A1154" s="71" t="str">
        <f>INDEX('Выгр Торг'!$A:$A,MATCH($B1154,'Выгр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4" s="88">
        <v>138073</v>
      </c>
      <c r="C1154" s="72">
        <f>VLOOKUP($B1154,'Выгр Торг'!$B:$P,C$1,0)</f>
        <v>121393</v>
      </c>
      <c r="D1154" s="71" t="str">
        <f>VLOOKUP($B1154,'Выгр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Амулет (серебристо-темно-зеленый, 371))</v>
      </c>
      <c r="E1154" s="72" t="str">
        <f>VLOOKUP($B1154,'Выгр Торг'!$B:$P,E$1,0)</f>
        <v>Y</v>
      </c>
      <c r="F1154" s="72" t="str">
        <f>VLOOKUP($B1154,'Выгр Торг'!$B:$P,F$1,0)</f>
        <v>1</v>
      </c>
      <c r="G1154" s="36" t="s">
        <v>562</v>
      </c>
      <c r="H1154" s="28">
        <v>74074</v>
      </c>
      <c r="I1154" s="53">
        <f>INDEX($I:$I,MATCH($H1154,$C:$C,0))</f>
        <v>600</v>
      </c>
      <c r="J1154" s="5" t="s">
        <v>3410</v>
      </c>
      <c r="K1154" s="56">
        <f>INDEX($K:$K,MATCH($H1154,$C:$C,0))+I1154</f>
        <v>4400</v>
      </c>
      <c r="L1154" s="14">
        <f>VLOOKUP(K1154,Наценка!$A$1:$B$8,2,1)</f>
        <v>1.4</v>
      </c>
      <c r="M1154" s="56">
        <f>INDEX($M:$M,MATCH($H1154,$C:$C,0))+I1154*$M$2</f>
        <v>6100</v>
      </c>
      <c r="N1154" s="57">
        <f t="shared" si="153"/>
        <v>6090</v>
      </c>
      <c r="O1154" s="72">
        <f>VLOOKUP($B1154,'Выгр Торг'!$B:$P,O$1,0)</f>
        <v>4400</v>
      </c>
      <c r="P1154" s="72">
        <f>VLOOKUP($B1154,'Выгр Торг'!$B:$P,P$1,0)</f>
        <v>6290</v>
      </c>
      <c r="Q1154" s="42">
        <f t="shared" si="148"/>
        <v>0</v>
      </c>
      <c r="R1154" s="42">
        <f t="shared" si="149"/>
        <v>200</v>
      </c>
      <c r="S1154" s="85">
        <f t="shared" si="147"/>
        <v>6090</v>
      </c>
      <c r="T1154" s="60" t="str">
        <f>IFERROR(VLOOKUP($B1154,'Из ГУГЛа'!$B:$G,4,0)*U1154+V1154,VLOOKUP($B1154,'Из ГУГЛа'!$B:$G,4,0))</f>
        <v/>
      </c>
      <c r="U1154" s="15">
        <v>1</v>
      </c>
      <c r="V1154" s="59"/>
      <c r="W1154" s="74">
        <f t="shared" si="150"/>
        <v>0.38409090909090904</v>
      </c>
      <c r="X1154" s="74" t="str">
        <f t="shared" si="151"/>
        <v/>
      </c>
      <c r="Y1154" s="74" t="str">
        <f t="shared" si="152"/>
        <v/>
      </c>
      <c r="Z1154" s="78" t="s">
        <v>2579</v>
      </c>
    </row>
    <row r="1155" spans="1:26" ht="75" x14ac:dyDescent="0.25">
      <c r="A1155" s="71" t="str">
        <f>INDEX('Выгр Торг'!$A:$A,MATCH($B1155,'Выгр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5" s="88">
        <v>138074</v>
      </c>
      <c r="C1155" s="72">
        <f>VLOOKUP($B1155,'Выгр Торг'!$B:$P,C$1,0)</f>
        <v>121394</v>
      </c>
      <c r="D1155" s="71" t="str">
        <f>VLOOKUP($B1155,'Выгр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Афалина (серебристо-зелено-голубой, 421))</v>
      </c>
      <c r="E1155" s="72" t="str">
        <f>VLOOKUP($B1155,'Выгр Торг'!$B:$P,E$1,0)</f>
        <v>Y</v>
      </c>
      <c r="F1155" s="72" t="str">
        <f>VLOOKUP($B1155,'Выгр Торг'!$B:$P,F$1,0)</f>
        <v>1</v>
      </c>
      <c r="G1155" s="36" t="s">
        <v>562</v>
      </c>
      <c r="H1155" s="28">
        <v>74074</v>
      </c>
      <c r="I1155" s="53">
        <f>INDEX($I:$I,MATCH($H1155,$C:$C,0))</f>
        <v>600</v>
      </c>
      <c r="J1155" s="5" t="s">
        <v>3410</v>
      </c>
      <c r="K1155" s="56">
        <f>INDEX($K:$K,MATCH($H1155,$C:$C,0))+I1155</f>
        <v>4400</v>
      </c>
      <c r="L1155" s="14">
        <f>VLOOKUP(K1155,Наценка!$A$1:$B$8,2,1)</f>
        <v>1.4</v>
      </c>
      <c r="M1155" s="56">
        <f>INDEX($M:$M,MATCH($H1155,$C:$C,0))+I1155*$M$2</f>
        <v>6100</v>
      </c>
      <c r="N1155" s="57">
        <f t="shared" si="153"/>
        <v>6090</v>
      </c>
      <c r="O1155" s="72">
        <f>VLOOKUP($B1155,'Выгр Торг'!$B:$P,O$1,0)</f>
        <v>4400</v>
      </c>
      <c r="P1155" s="72">
        <f>VLOOKUP($B1155,'Выгр Торг'!$B:$P,P$1,0)</f>
        <v>6290</v>
      </c>
      <c r="Q1155" s="42">
        <f t="shared" si="148"/>
        <v>0</v>
      </c>
      <c r="R1155" s="42">
        <f t="shared" si="149"/>
        <v>200</v>
      </c>
      <c r="S1155" s="85">
        <f t="shared" si="147"/>
        <v>6090</v>
      </c>
      <c r="T1155" s="60" t="str">
        <f>IFERROR(VLOOKUP($B1155,'Из ГУГЛа'!$B:$G,4,0)*U1155+V1155,VLOOKUP($B1155,'Из ГУГЛа'!$B:$G,4,0))</f>
        <v/>
      </c>
      <c r="U1155" s="15">
        <v>1</v>
      </c>
      <c r="V1155" s="59"/>
      <c r="W1155" s="74">
        <f t="shared" si="150"/>
        <v>0.38409090909090904</v>
      </c>
      <c r="X1155" s="74" t="str">
        <f t="shared" si="151"/>
        <v/>
      </c>
      <c r="Y1155" s="74" t="str">
        <f t="shared" si="152"/>
        <v/>
      </c>
      <c r="Z1155" s="78" t="s">
        <v>2579</v>
      </c>
    </row>
    <row r="1156" spans="1:26" ht="75" x14ac:dyDescent="0.25">
      <c r="A1156" s="71" t="str">
        <f>INDEX('Выгр Торг'!$A:$A,MATCH($B1156,'Выгр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6" s="88">
        <v>138075</v>
      </c>
      <c r="C1156" s="72">
        <f>VLOOKUP($B1156,'Выгр Торг'!$B:$P,C$1,0)</f>
        <v>121395</v>
      </c>
      <c r="D1156" s="71" t="str">
        <f>VLOOKUP($B1156,'Выгр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Белое облако (белый, 240))</v>
      </c>
      <c r="E1156" s="72" t="str">
        <f>VLOOKUP($B1156,'Выгр Торг'!$B:$P,E$1,0)</f>
        <v>Y</v>
      </c>
      <c r="F1156" s="72" t="str">
        <f>VLOOKUP($B1156,'Выгр Торг'!$B:$P,F$1,0)</f>
        <v>1</v>
      </c>
      <c r="G1156" s="36" t="s">
        <v>562</v>
      </c>
      <c r="H1156" s="28">
        <v>74074</v>
      </c>
      <c r="I1156" s="53">
        <f>INDEX($I:$I,MATCH($H1156,$C:$C,0))</f>
        <v>600</v>
      </c>
      <c r="J1156" s="5" t="s">
        <v>3410</v>
      </c>
      <c r="K1156" s="56">
        <f>INDEX($K:$K,MATCH($H1156,$C:$C,0))+I1156</f>
        <v>4400</v>
      </c>
      <c r="L1156" s="14">
        <f>VLOOKUP(K1156,Наценка!$A$1:$B$8,2,1)</f>
        <v>1.4</v>
      </c>
      <c r="M1156" s="56">
        <f>INDEX($M:$M,MATCH($H1156,$C:$C,0))+I1156*$M$2</f>
        <v>6100</v>
      </c>
      <c r="N1156" s="57">
        <f t="shared" si="153"/>
        <v>6090</v>
      </c>
      <c r="O1156" s="72">
        <f>VLOOKUP($B1156,'Выгр Торг'!$B:$P,O$1,0)</f>
        <v>4400</v>
      </c>
      <c r="P1156" s="72">
        <f>VLOOKUP($B1156,'Выгр Торг'!$B:$P,P$1,0)</f>
        <v>6290</v>
      </c>
      <c r="Q1156" s="42">
        <f t="shared" si="148"/>
        <v>0</v>
      </c>
      <c r="R1156" s="42">
        <f t="shared" si="149"/>
        <v>200</v>
      </c>
      <c r="S1156" s="85">
        <f t="shared" ref="S1156:S1219" si="154">IFERROR(ROUND(N1156*(1-$S$2),),"")</f>
        <v>6090</v>
      </c>
      <c r="T1156" s="60" t="str">
        <f>IFERROR(VLOOKUP($B1156,'Из ГУГЛа'!$B:$G,4,0)*U1156+V1156,VLOOKUP($B1156,'Из ГУГЛа'!$B:$G,4,0))</f>
        <v/>
      </c>
      <c r="U1156" s="15">
        <v>1</v>
      </c>
      <c r="V1156" s="59"/>
      <c r="W1156" s="74">
        <f t="shared" si="150"/>
        <v>0.38409090909090904</v>
      </c>
      <c r="X1156" s="74" t="str">
        <f t="shared" si="151"/>
        <v/>
      </c>
      <c r="Y1156" s="74" t="str">
        <f t="shared" si="152"/>
        <v/>
      </c>
      <c r="Z1156" s="78" t="s">
        <v>2579</v>
      </c>
    </row>
    <row r="1157" spans="1:26" ht="75" x14ac:dyDescent="0.25">
      <c r="A1157" s="71" t="str">
        <f>INDEX('Выгр Торг'!$A:$A,MATCH($B1157,'Выгр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7" s="88">
        <v>138076</v>
      </c>
      <c r="C1157" s="72">
        <f>VLOOKUP($B1157,'Выгр Торг'!$B:$P,C$1,0)</f>
        <v>121396</v>
      </c>
      <c r="D1157" s="71" t="str">
        <f>VLOOKUP($B1157,'Выгр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Борнео (темный серебристо-серый, 633))</v>
      </c>
      <c r="E1157" s="72" t="str">
        <f>VLOOKUP($B1157,'Выгр Торг'!$B:$P,E$1,0)</f>
        <v>Y</v>
      </c>
      <c r="F1157" s="72" t="str">
        <f>VLOOKUP($B1157,'Выгр Торг'!$B:$P,F$1,0)</f>
        <v>1</v>
      </c>
      <c r="G1157" s="36" t="s">
        <v>562</v>
      </c>
      <c r="H1157" s="28">
        <v>74074</v>
      </c>
      <c r="I1157" s="53">
        <f>INDEX($I:$I,MATCH($H1157,$C:$C,0))</f>
        <v>600</v>
      </c>
      <c r="J1157" s="5" t="s">
        <v>3410</v>
      </c>
      <c r="K1157" s="56">
        <f>INDEX($K:$K,MATCH($H1157,$C:$C,0))+I1157</f>
        <v>4400</v>
      </c>
      <c r="L1157" s="14">
        <f>VLOOKUP(K1157,Наценка!$A$1:$B$8,2,1)</f>
        <v>1.4</v>
      </c>
      <c r="M1157" s="56">
        <f>INDEX($M:$M,MATCH($H1157,$C:$C,0))+I1157*$M$2</f>
        <v>6100</v>
      </c>
      <c r="N1157" s="57">
        <f t="shared" si="153"/>
        <v>6090</v>
      </c>
      <c r="O1157" s="72">
        <f>VLOOKUP($B1157,'Выгр Торг'!$B:$P,O$1,0)</f>
        <v>4400</v>
      </c>
      <c r="P1157" s="72">
        <f>VLOOKUP($B1157,'Выгр Торг'!$B:$P,P$1,0)</f>
        <v>6290</v>
      </c>
      <c r="Q1157" s="42">
        <f t="shared" si="148"/>
        <v>0</v>
      </c>
      <c r="R1157" s="42">
        <f t="shared" si="149"/>
        <v>200</v>
      </c>
      <c r="S1157" s="85">
        <f t="shared" si="154"/>
        <v>6090</v>
      </c>
      <c r="T1157" s="60" t="str">
        <f>IFERROR(VLOOKUP($B1157,'Из ГУГЛа'!$B:$G,4,0)*U1157+V1157,VLOOKUP($B1157,'Из ГУГЛа'!$B:$G,4,0))</f>
        <v/>
      </c>
      <c r="U1157" s="15">
        <v>1</v>
      </c>
      <c r="V1157" s="59"/>
      <c r="W1157" s="74">
        <f t="shared" si="150"/>
        <v>0.38409090909090904</v>
      </c>
      <c r="X1157" s="74" t="str">
        <f t="shared" si="151"/>
        <v/>
      </c>
      <c r="Y1157" s="74" t="str">
        <f t="shared" si="152"/>
        <v/>
      </c>
      <c r="Z1157" s="78" t="s">
        <v>2579</v>
      </c>
    </row>
    <row r="1158" spans="1:26" ht="75" x14ac:dyDescent="0.25">
      <c r="A1158" s="71" t="str">
        <f>INDEX('Выгр Торг'!$A:$A,MATCH($B1158,'Выгр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8" s="88">
        <v>138077</v>
      </c>
      <c r="C1158" s="72">
        <f>VLOOKUP($B1158,'Выгр Торг'!$B:$P,C$1,0)</f>
        <v>121397</v>
      </c>
      <c r="D1158" s="71" t="str">
        <f>VLOOKUP($B1158,'Выгр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Викинг (темно-серый, 655))</v>
      </c>
      <c r="E1158" s="72" t="str">
        <f>VLOOKUP($B1158,'Выгр Торг'!$B:$P,E$1,0)</f>
        <v>Y</v>
      </c>
      <c r="F1158" s="72" t="str">
        <f>VLOOKUP($B1158,'Выгр Торг'!$B:$P,F$1,0)</f>
        <v>1</v>
      </c>
      <c r="G1158" s="36" t="s">
        <v>562</v>
      </c>
      <c r="H1158" s="28">
        <v>74074</v>
      </c>
      <c r="I1158" s="53">
        <f>INDEX($I:$I,MATCH($H1158,$C:$C,0))</f>
        <v>600</v>
      </c>
      <c r="J1158" s="5" t="s">
        <v>3410</v>
      </c>
      <c r="K1158" s="56">
        <f>INDEX($K:$K,MATCH($H1158,$C:$C,0))+I1158</f>
        <v>4400</v>
      </c>
      <c r="L1158" s="14">
        <f>VLOOKUP(K1158,Наценка!$A$1:$B$8,2,1)</f>
        <v>1.4</v>
      </c>
      <c r="M1158" s="56">
        <f>INDEX($M:$M,MATCH($H1158,$C:$C,0))+I1158*$M$2</f>
        <v>6100</v>
      </c>
      <c r="N1158" s="57">
        <f t="shared" si="153"/>
        <v>6090</v>
      </c>
      <c r="O1158" s="72">
        <f>VLOOKUP($B1158,'Выгр Торг'!$B:$P,O$1,0)</f>
        <v>4400</v>
      </c>
      <c r="P1158" s="72">
        <f>VLOOKUP($B1158,'Выгр Торг'!$B:$P,P$1,0)</f>
        <v>6290</v>
      </c>
      <c r="Q1158" s="42">
        <f t="shared" si="148"/>
        <v>0</v>
      </c>
      <c r="R1158" s="42">
        <f t="shared" si="149"/>
        <v>200</v>
      </c>
      <c r="S1158" s="85">
        <f t="shared" si="154"/>
        <v>6090</v>
      </c>
      <c r="T1158" s="60" t="str">
        <f>IFERROR(VLOOKUP($B1158,'Из ГУГЛа'!$B:$G,4,0)*U1158+V1158,VLOOKUP($B1158,'Из ГУГЛа'!$B:$G,4,0))</f>
        <v/>
      </c>
      <c r="U1158" s="15">
        <v>1</v>
      </c>
      <c r="V1158" s="59"/>
      <c r="W1158" s="74">
        <f t="shared" si="150"/>
        <v>0.38409090909090904</v>
      </c>
      <c r="X1158" s="74" t="str">
        <f t="shared" si="151"/>
        <v/>
      </c>
      <c r="Y1158" s="74" t="str">
        <f t="shared" si="152"/>
        <v/>
      </c>
      <c r="Z1158" s="78" t="s">
        <v>2579</v>
      </c>
    </row>
    <row r="1159" spans="1:26" ht="75" x14ac:dyDescent="0.25">
      <c r="A1159" s="71" t="str">
        <f>INDEX('Выгр Торг'!$A:$A,MATCH($B1159,'Выгр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59" s="88">
        <v>138078</v>
      </c>
      <c r="C1159" s="72">
        <f>VLOOKUP($B1159,'Выгр Торг'!$B:$P,C$1,0)</f>
        <v>121398</v>
      </c>
      <c r="D1159" s="71" t="str">
        <f>VLOOKUP($B1159,'Выгр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Голубая планета (сине-голубой, 418))</v>
      </c>
      <c r="E1159" s="72" t="str">
        <f>VLOOKUP($B1159,'Выгр Торг'!$B:$P,E$1,0)</f>
        <v>Y</v>
      </c>
      <c r="F1159" s="72" t="str">
        <f>VLOOKUP($B1159,'Выгр Торг'!$B:$P,F$1,0)</f>
        <v>1</v>
      </c>
      <c r="G1159" s="36" t="s">
        <v>562</v>
      </c>
      <c r="H1159" s="28">
        <v>74074</v>
      </c>
      <c r="I1159" s="53">
        <f>INDEX($I:$I,MATCH($H1159,$C:$C,0))</f>
        <v>600</v>
      </c>
      <c r="J1159" s="5" t="s">
        <v>3410</v>
      </c>
      <c r="K1159" s="56">
        <f>INDEX($K:$K,MATCH($H1159,$C:$C,0))+I1159</f>
        <v>4400</v>
      </c>
      <c r="L1159" s="14">
        <f>VLOOKUP(K1159,Наценка!$A$1:$B$8,2,1)</f>
        <v>1.4</v>
      </c>
      <c r="M1159" s="56">
        <f>INDEX($M:$M,MATCH($H1159,$C:$C,0))+I1159*$M$2</f>
        <v>6100</v>
      </c>
      <c r="N1159" s="57">
        <f t="shared" si="153"/>
        <v>6090</v>
      </c>
      <c r="O1159" s="72">
        <f>VLOOKUP($B1159,'Выгр Торг'!$B:$P,O$1,0)</f>
        <v>4400</v>
      </c>
      <c r="P1159" s="72">
        <f>VLOOKUP($B1159,'Выгр Торг'!$B:$P,P$1,0)</f>
        <v>6290</v>
      </c>
      <c r="Q1159" s="42">
        <f t="shared" si="148"/>
        <v>0</v>
      </c>
      <c r="R1159" s="42">
        <f t="shared" si="149"/>
        <v>200</v>
      </c>
      <c r="S1159" s="85">
        <f t="shared" si="154"/>
        <v>6090</v>
      </c>
      <c r="T1159" s="60" t="str">
        <f>IFERROR(VLOOKUP($B1159,'Из ГУГЛа'!$B:$G,4,0)*U1159+V1159,VLOOKUP($B1159,'Из ГУГЛа'!$B:$G,4,0))</f>
        <v/>
      </c>
      <c r="U1159" s="15">
        <v>1</v>
      </c>
      <c r="V1159" s="59"/>
      <c r="W1159" s="74">
        <f t="shared" si="150"/>
        <v>0.38409090909090904</v>
      </c>
      <c r="X1159" s="74" t="str">
        <f t="shared" si="151"/>
        <v/>
      </c>
      <c r="Y1159" s="74" t="str">
        <f t="shared" si="152"/>
        <v/>
      </c>
      <c r="Z1159" s="78" t="s">
        <v>2579</v>
      </c>
    </row>
    <row r="1160" spans="1:26" ht="75" x14ac:dyDescent="0.25">
      <c r="A1160" s="71" t="str">
        <f>INDEX('Выгр Торг'!$A:$A,MATCH($B1160,'Выгр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0" s="88">
        <v>138079</v>
      </c>
      <c r="C1160" s="72">
        <f>VLOOKUP($B1160,'Выгр Торг'!$B:$P,C$1,0)</f>
        <v>121399</v>
      </c>
      <c r="D1160" s="71" t="str">
        <f>VLOOKUP($B1160,'Выгр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Жимолость (серый стальной, 627))</v>
      </c>
      <c r="E1160" s="72" t="str">
        <f>VLOOKUP($B1160,'Выгр Торг'!$B:$P,E$1,0)</f>
        <v>Y</v>
      </c>
      <c r="F1160" s="72" t="str">
        <f>VLOOKUP($B1160,'Выгр Торг'!$B:$P,F$1,0)</f>
        <v>1</v>
      </c>
      <c r="G1160" s="36" t="s">
        <v>562</v>
      </c>
      <c r="H1160" s="28">
        <v>74074</v>
      </c>
      <c r="I1160" s="53">
        <f>INDEX($I:$I,MATCH($H1160,$C:$C,0))</f>
        <v>600</v>
      </c>
      <c r="J1160" s="5" t="s">
        <v>3410</v>
      </c>
      <c r="K1160" s="56">
        <f>INDEX($K:$K,MATCH($H1160,$C:$C,0))+I1160</f>
        <v>4400</v>
      </c>
      <c r="L1160" s="14">
        <f>VLOOKUP(K1160,Наценка!$A$1:$B$8,2,1)</f>
        <v>1.4</v>
      </c>
      <c r="M1160" s="56">
        <f>INDEX($M:$M,MATCH($H1160,$C:$C,0))+I1160*$M$2</f>
        <v>6100</v>
      </c>
      <c r="N1160" s="57">
        <f t="shared" si="153"/>
        <v>6090</v>
      </c>
      <c r="O1160" s="72">
        <f>VLOOKUP($B1160,'Выгр Торг'!$B:$P,O$1,0)</f>
        <v>4400</v>
      </c>
      <c r="P1160" s="72">
        <f>VLOOKUP($B1160,'Выгр Торг'!$B:$P,P$1,0)</f>
        <v>6290</v>
      </c>
      <c r="Q1160" s="42">
        <f t="shared" si="148"/>
        <v>0</v>
      </c>
      <c r="R1160" s="42">
        <f t="shared" si="149"/>
        <v>200</v>
      </c>
      <c r="S1160" s="85">
        <f t="shared" si="154"/>
        <v>6090</v>
      </c>
      <c r="T1160" s="60" t="str">
        <f>IFERROR(VLOOKUP($B1160,'Из ГУГЛа'!$B:$G,4,0)*U1160+V1160,VLOOKUP($B1160,'Из ГУГЛа'!$B:$G,4,0))</f>
        <v/>
      </c>
      <c r="U1160" s="15">
        <v>1</v>
      </c>
      <c r="V1160" s="59"/>
      <c r="W1160" s="74">
        <f t="shared" si="150"/>
        <v>0.38409090909090904</v>
      </c>
      <c r="X1160" s="74" t="str">
        <f t="shared" si="151"/>
        <v/>
      </c>
      <c r="Y1160" s="74" t="str">
        <f t="shared" si="152"/>
        <v/>
      </c>
      <c r="Z1160" s="78" t="s">
        <v>2579</v>
      </c>
    </row>
    <row r="1161" spans="1:26" ht="75" x14ac:dyDescent="0.25">
      <c r="A1161" s="71" t="str">
        <f>INDEX('Выгр Торг'!$A:$A,MATCH($B1161,'Выгр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1" s="88">
        <v>138080</v>
      </c>
      <c r="C1161" s="72">
        <f>VLOOKUP($B1161,'Выгр Торг'!$B:$P,C$1,0)</f>
        <v>121400</v>
      </c>
      <c r="D1161" s="71" t="str">
        <f>VLOOKUP($B1161,'Выгр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Золото инков (золотистый темно-зеленый, 347))</v>
      </c>
      <c r="E1161" s="72" t="str">
        <f>VLOOKUP($B1161,'Выгр Торг'!$B:$P,E$1,0)</f>
        <v>Y</v>
      </c>
      <c r="F1161" s="72" t="str">
        <f>VLOOKUP($B1161,'Выгр Торг'!$B:$P,F$1,0)</f>
        <v>1</v>
      </c>
      <c r="G1161" s="36" t="s">
        <v>562</v>
      </c>
      <c r="H1161" s="28">
        <v>74074</v>
      </c>
      <c r="I1161" s="53">
        <f>INDEX($I:$I,MATCH($H1161,$C:$C,0))</f>
        <v>600</v>
      </c>
      <c r="J1161" s="5" t="s">
        <v>3410</v>
      </c>
      <c r="K1161" s="56">
        <f>INDEX($K:$K,MATCH($H1161,$C:$C,0))+I1161</f>
        <v>4400</v>
      </c>
      <c r="L1161" s="14">
        <f>VLOOKUP(K1161,Наценка!$A$1:$B$8,2,1)</f>
        <v>1.4</v>
      </c>
      <c r="M1161" s="56">
        <f>INDEX($M:$M,MATCH($H1161,$C:$C,0))+I1161*$M$2</f>
        <v>6100</v>
      </c>
      <c r="N1161" s="57">
        <f t="shared" si="153"/>
        <v>6090</v>
      </c>
      <c r="O1161" s="72">
        <f>VLOOKUP($B1161,'Выгр Торг'!$B:$P,O$1,0)</f>
        <v>4400</v>
      </c>
      <c r="P1161" s="72">
        <f>VLOOKUP($B1161,'Выгр Торг'!$B:$P,P$1,0)</f>
        <v>6290</v>
      </c>
      <c r="Q1161" s="42">
        <f t="shared" si="148"/>
        <v>0</v>
      </c>
      <c r="R1161" s="42">
        <f t="shared" si="149"/>
        <v>200</v>
      </c>
      <c r="S1161" s="85">
        <f t="shared" si="154"/>
        <v>6090</v>
      </c>
      <c r="T1161" s="60" t="str">
        <f>IFERROR(VLOOKUP($B1161,'Из ГУГЛа'!$B:$G,4,0)*U1161+V1161,VLOOKUP($B1161,'Из ГУГЛа'!$B:$G,4,0))</f>
        <v/>
      </c>
      <c r="U1161" s="15">
        <v>1</v>
      </c>
      <c r="V1161" s="59"/>
      <c r="W1161" s="74">
        <f t="shared" si="150"/>
        <v>0.38409090909090904</v>
      </c>
      <c r="X1161" s="74" t="str">
        <f t="shared" si="151"/>
        <v/>
      </c>
      <c r="Y1161" s="74" t="str">
        <f t="shared" si="152"/>
        <v/>
      </c>
      <c r="Z1161" s="78" t="s">
        <v>2579</v>
      </c>
    </row>
    <row r="1162" spans="1:26" ht="75" x14ac:dyDescent="0.25">
      <c r="A1162" s="71" t="str">
        <f>INDEX('Выгр Торг'!$A:$A,MATCH($B1162,'Выгр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2" s="88">
        <v>138081</v>
      </c>
      <c r="C1162" s="72">
        <f>VLOOKUP($B1162,'Выгр Торг'!$B:$P,C$1,0)</f>
        <v>121401</v>
      </c>
      <c r="D1162" s="71" t="str">
        <f>VLOOKUP($B1162,'Выгр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Изумруд (серебристо-зеленый, 385))</v>
      </c>
      <c r="E1162" s="72" t="str">
        <f>VLOOKUP($B1162,'Выгр Торг'!$B:$P,E$1,0)</f>
        <v>Y</v>
      </c>
      <c r="F1162" s="72" t="str">
        <f>VLOOKUP($B1162,'Выгр Торг'!$B:$P,F$1,0)</f>
        <v>1</v>
      </c>
      <c r="G1162" s="36" t="s">
        <v>562</v>
      </c>
      <c r="H1162" s="28">
        <v>74074</v>
      </c>
      <c r="I1162" s="53">
        <f>INDEX($I:$I,MATCH($H1162,$C:$C,0))</f>
        <v>600</v>
      </c>
      <c r="J1162" s="5" t="s">
        <v>3410</v>
      </c>
      <c r="K1162" s="56">
        <f>INDEX($K:$K,MATCH($H1162,$C:$C,0))+I1162</f>
        <v>4400</v>
      </c>
      <c r="L1162" s="14">
        <f>VLOOKUP(K1162,Наценка!$A$1:$B$8,2,1)</f>
        <v>1.4</v>
      </c>
      <c r="M1162" s="56">
        <f>INDEX($M:$M,MATCH($H1162,$C:$C,0))+I1162*$M$2</f>
        <v>6100</v>
      </c>
      <c r="N1162" s="57">
        <f t="shared" si="153"/>
        <v>6090</v>
      </c>
      <c r="O1162" s="72">
        <f>VLOOKUP($B1162,'Выгр Торг'!$B:$P,O$1,0)</f>
        <v>4400</v>
      </c>
      <c r="P1162" s="72">
        <f>VLOOKUP($B1162,'Выгр Торг'!$B:$P,P$1,0)</f>
        <v>6290</v>
      </c>
      <c r="Q1162" s="42">
        <f t="shared" si="148"/>
        <v>0</v>
      </c>
      <c r="R1162" s="42">
        <f t="shared" si="149"/>
        <v>200</v>
      </c>
      <c r="S1162" s="85">
        <f t="shared" si="154"/>
        <v>6090</v>
      </c>
      <c r="T1162" s="60" t="str">
        <f>IFERROR(VLOOKUP($B1162,'Из ГУГЛа'!$B:$G,4,0)*U1162+V1162,VLOOKUP($B1162,'Из ГУГЛа'!$B:$G,4,0))</f>
        <v/>
      </c>
      <c r="U1162" s="15">
        <v>1</v>
      </c>
      <c r="V1162" s="59"/>
      <c r="W1162" s="74">
        <f t="shared" si="150"/>
        <v>0.38409090909090904</v>
      </c>
      <c r="X1162" s="74" t="str">
        <f t="shared" si="151"/>
        <v/>
      </c>
      <c r="Y1162" s="74" t="str">
        <f t="shared" si="152"/>
        <v/>
      </c>
      <c r="Z1162" s="78" t="s">
        <v>2579</v>
      </c>
    </row>
    <row r="1163" spans="1:26" ht="90" x14ac:dyDescent="0.25">
      <c r="A1163" s="71" t="str">
        <f>INDEX('Выгр Торг'!$A:$A,MATCH($B1163,'Выгр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3" s="88">
        <v>138082</v>
      </c>
      <c r="C1163" s="72">
        <f>VLOOKUP($B1163,'Выгр Торг'!$B:$P,C$1,0)</f>
        <v>121402</v>
      </c>
      <c r="D1163" s="71" t="str">
        <f>VLOOKUP($B1163,'Выгр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Калифорнийский мак (золотисто-красный, 190))</v>
      </c>
      <c r="E1163" s="72" t="str">
        <f>VLOOKUP($B1163,'Выгр Торг'!$B:$P,E$1,0)</f>
        <v>Y</v>
      </c>
      <c r="F1163" s="72" t="str">
        <f>VLOOKUP($B1163,'Выгр Торг'!$B:$P,F$1,0)</f>
        <v>1</v>
      </c>
      <c r="G1163" s="36" t="s">
        <v>562</v>
      </c>
      <c r="H1163" s="28">
        <v>74074</v>
      </c>
      <c r="I1163" s="53">
        <f>INDEX($I:$I,MATCH($H1163,$C:$C,0))</f>
        <v>600</v>
      </c>
      <c r="J1163" s="5" t="s">
        <v>3410</v>
      </c>
      <c r="K1163" s="56">
        <f>INDEX($K:$K,MATCH($H1163,$C:$C,0))+I1163</f>
        <v>4400</v>
      </c>
      <c r="L1163" s="14">
        <f>VLOOKUP(K1163,Наценка!$A$1:$B$8,2,1)</f>
        <v>1.4</v>
      </c>
      <c r="M1163" s="56">
        <f>INDEX($M:$M,MATCH($H1163,$C:$C,0))+I1163*$M$2</f>
        <v>6100</v>
      </c>
      <c r="N1163" s="57">
        <f t="shared" si="153"/>
        <v>6090</v>
      </c>
      <c r="O1163" s="72">
        <f>VLOOKUP($B1163,'Выгр Торг'!$B:$P,O$1,0)</f>
        <v>4400</v>
      </c>
      <c r="P1163" s="72">
        <f>VLOOKUP($B1163,'Выгр Торг'!$B:$P,P$1,0)</f>
        <v>6290</v>
      </c>
      <c r="Q1163" s="42">
        <f t="shared" si="148"/>
        <v>0</v>
      </c>
      <c r="R1163" s="42">
        <f t="shared" si="149"/>
        <v>200</v>
      </c>
      <c r="S1163" s="85">
        <f t="shared" si="154"/>
        <v>6090</v>
      </c>
      <c r="T1163" s="60" t="str">
        <f>IFERROR(VLOOKUP($B1163,'Из ГУГЛа'!$B:$G,4,0)*U1163+V1163,VLOOKUP($B1163,'Из ГУГЛа'!$B:$G,4,0))</f>
        <v/>
      </c>
      <c r="U1163" s="15">
        <v>1</v>
      </c>
      <c r="V1163" s="59"/>
      <c r="W1163" s="74">
        <f t="shared" si="150"/>
        <v>0.38409090909090904</v>
      </c>
      <c r="X1163" s="74" t="str">
        <f t="shared" si="151"/>
        <v/>
      </c>
      <c r="Y1163" s="74" t="str">
        <f t="shared" si="152"/>
        <v/>
      </c>
      <c r="Z1163" s="78" t="s">
        <v>2579</v>
      </c>
    </row>
    <row r="1164" spans="1:26" ht="75" x14ac:dyDescent="0.25">
      <c r="A1164" s="71" t="str">
        <f>INDEX('Выгр Торг'!$A:$A,MATCH($B1164,'Выгр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4" s="88">
        <v>138083</v>
      </c>
      <c r="C1164" s="72">
        <f>VLOOKUP($B1164,'Выгр Торг'!$B:$P,C$1,0)</f>
        <v>121403</v>
      </c>
      <c r="D1164" s="71" t="str">
        <f>VLOOKUP($B1164,'Выгр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Кварц (серый, 630))</v>
      </c>
      <c r="E1164" s="72" t="str">
        <f>VLOOKUP($B1164,'Выгр Торг'!$B:$P,E$1,0)</f>
        <v>Y</v>
      </c>
      <c r="F1164" s="72" t="str">
        <f>VLOOKUP($B1164,'Выгр Торг'!$B:$P,F$1,0)</f>
        <v>1</v>
      </c>
      <c r="G1164" s="36" t="s">
        <v>562</v>
      </c>
      <c r="H1164" s="28">
        <v>74074</v>
      </c>
      <c r="I1164" s="53">
        <f>INDEX($I:$I,MATCH($H1164,$C:$C,0))</f>
        <v>600</v>
      </c>
      <c r="J1164" s="5" t="s">
        <v>3410</v>
      </c>
      <c r="K1164" s="56">
        <f>INDEX($K:$K,MATCH($H1164,$C:$C,0))+I1164</f>
        <v>4400</v>
      </c>
      <c r="L1164" s="14">
        <f>VLOOKUP(K1164,Наценка!$A$1:$B$8,2,1)</f>
        <v>1.4</v>
      </c>
      <c r="M1164" s="56">
        <f>INDEX($M:$M,MATCH($H1164,$C:$C,0))+I1164*$M$2</f>
        <v>6100</v>
      </c>
      <c r="N1164" s="57">
        <f t="shared" si="153"/>
        <v>6090</v>
      </c>
      <c r="O1164" s="72">
        <f>VLOOKUP($B1164,'Выгр Торг'!$B:$P,O$1,0)</f>
        <v>4400</v>
      </c>
      <c r="P1164" s="72">
        <f>VLOOKUP($B1164,'Выгр Торг'!$B:$P,P$1,0)</f>
        <v>6290</v>
      </c>
      <c r="Q1164" s="42">
        <f t="shared" si="148"/>
        <v>0</v>
      </c>
      <c r="R1164" s="42">
        <f t="shared" si="149"/>
        <v>200</v>
      </c>
      <c r="S1164" s="85">
        <f t="shared" si="154"/>
        <v>6090</v>
      </c>
      <c r="T1164" s="60" t="str">
        <f>IFERROR(VLOOKUP($B1164,'Из ГУГЛа'!$B:$G,4,0)*U1164+V1164,VLOOKUP($B1164,'Из ГУГЛа'!$B:$G,4,0))</f>
        <v/>
      </c>
      <c r="U1164" s="15">
        <v>1</v>
      </c>
      <c r="V1164" s="59"/>
      <c r="W1164" s="74">
        <f t="shared" si="150"/>
        <v>0.38409090909090904</v>
      </c>
      <c r="X1164" s="74" t="str">
        <f t="shared" si="151"/>
        <v/>
      </c>
      <c r="Y1164" s="74" t="str">
        <f t="shared" si="152"/>
        <v/>
      </c>
      <c r="Z1164" s="78" t="s">
        <v>2579</v>
      </c>
    </row>
    <row r="1165" spans="1:26" ht="75" x14ac:dyDescent="0.25">
      <c r="A1165" s="71" t="str">
        <f>INDEX('Выгр Торг'!$A:$A,MATCH($B1165,'Выгр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5" s="88">
        <v>138084</v>
      </c>
      <c r="C1165" s="72">
        <f>VLOOKUP($B1165,'Выгр Торг'!$B:$P,C$1,0)</f>
        <v>121404</v>
      </c>
      <c r="D1165" s="71" t="str">
        <f>VLOOKUP($B1165,'Выгр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Кориандр (золотисто-коричневый, 790))</v>
      </c>
      <c r="E1165" s="72" t="str">
        <f>VLOOKUP($B1165,'Выгр Торг'!$B:$P,E$1,0)</f>
        <v>Y</v>
      </c>
      <c r="F1165" s="72" t="str">
        <f>VLOOKUP($B1165,'Выгр Торг'!$B:$P,F$1,0)</f>
        <v>1</v>
      </c>
      <c r="G1165" s="36" t="s">
        <v>562</v>
      </c>
      <c r="H1165" s="28">
        <v>74074</v>
      </c>
      <c r="I1165" s="53">
        <f>INDEX($I:$I,MATCH($H1165,$C:$C,0))</f>
        <v>600</v>
      </c>
      <c r="J1165" s="5" t="s">
        <v>3410</v>
      </c>
      <c r="K1165" s="56">
        <f>INDEX($K:$K,MATCH($H1165,$C:$C,0))+I1165</f>
        <v>4400</v>
      </c>
      <c r="L1165" s="14">
        <f>VLOOKUP(K1165,Наценка!$A$1:$B$8,2,1)</f>
        <v>1.4</v>
      </c>
      <c r="M1165" s="56">
        <f>INDEX($M:$M,MATCH($H1165,$C:$C,0))+I1165*$M$2</f>
        <v>6100</v>
      </c>
      <c r="N1165" s="57">
        <f t="shared" si="153"/>
        <v>6090</v>
      </c>
      <c r="O1165" s="72">
        <f>VLOOKUP($B1165,'Выгр Торг'!$B:$P,O$1,0)</f>
        <v>4400</v>
      </c>
      <c r="P1165" s="72">
        <f>VLOOKUP($B1165,'Выгр Торг'!$B:$P,P$1,0)</f>
        <v>6290</v>
      </c>
      <c r="Q1165" s="42">
        <f t="shared" si="148"/>
        <v>0</v>
      </c>
      <c r="R1165" s="42">
        <f t="shared" si="149"/>
        <v>200</v>
      </c>
      <c r="S1165" s="85">
        <f t="shared" si="154"/>
        <v>6090</v>
      </c>
      <c r="T1165" s="60" t="str">
        <f>IFERROR(VLOOKUP($B1165,'Из ГУГЛа'!$B:$G,4,0)*U1165+V1165,VLOOKUP($B1165,'Из ГУГЛа'!$B:$G,4,0))</f>
        <v/>
      </c>
      <c r="U1165" s="15">
        <v>1</v>
      </c>
      <c r="V1165" s="59"/>
      <c r="W1165" s="74">
        <f t="shared" si="150"/>
        <v>0.38409090909090904</v>
      </c>
      <c r="X1165" s="74" t="str">
        <f t="shared" si="151"/>
        <v/>
      </c>
      <c r="Y1165" s="74" t="str">
        <f t="shared" si="152"/>
        <v/>
      </c>
      <c r="Z1165" s="78" t="s">
        <v>2579</v>
      </c>
    </row>
    <row r="1166" spans="1:26" ht="75" x14ac:dyDescent="0.25">
      <c r="A1166" s="71" t="str">
        <f>INDEX('Выгр Торг'!$A:$A,MATCH($B1166,'Выгр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6" s="88">
        <v>138085</v>
      </c>
      <c r="C1166" s="72">
        <f>VLOOKUP($B1166,'Выгр Торг'!$B:$P,C$1,0)</f>
        <v>121405</v>
      </c>
      <c r="D1166" s="71" t="str">
        <f>VLOOKUP($B1166,'Выгр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Космос (черный, 665))</v>
      </c>
      <c r="E1166" s="72" t="str">
        <f>VLOOKUP($B1166,'Выгр Торг'!$B:$P,E$1,0)</f>
        <v>Y</v>
      </c>
      <c r="F1166" s="72" t="str">
        <f>VLOOKUP($B1166,'Выгр Торг'!$B:$P,F$1,0)</f>
        <v>1</v>
      </c>
      <c r="G1166" s="36" t="s">
        <v>562</v>
      </c>
      <c r="H1166" s="28">
        <v>74074</v>
      </c>
      <c r="I1166" s="53">
        <f>INDEX($I:$I,MATCH($H1166,$C:$C,0))</f>
        <v>600</v>
      </c>
      <c r="J1166" s="5" t="s">
        <v>3410</v>
      </c>
      <c r="K1166" s="56">
        <f>INDEX($K:$K,MATCH($H1166,$C:$C,0))+I1166</f>
        <v>4400</v>
      </c>
      <c r="L1166" s="14">
        <f>VLOOKUP(K1166,Наценка!$A$1:$B$8,2,1)</f>
        <v>1.4</v>
      </c>
      <c r="M1166" s="56">
        <f>INDEX($M:$M,MATCH($H1166,$C:$C,0))+I1166*$M$2</f>
        <v>6100</v>
      </c>
      <c r="N1166" s="57">
        <f t="shared" si="153"/>
        <v>6090</v>
      </c>
      <c r="O1166" s="72">
        <f>VLOOKUP($B1166,'Выгр Торг'!$B:$P,O$1,0)</f>
        <v>4400</v>
      </c>
      <c r="P1166" s="72">
        <f>VLOOKUP($B1166,'Выгр Торг'!$B:$P,P$1,0)</f>
        <v>6290</v>
      </c>
      <c r="Q1166" s="42">
        <f t="shared" si="148"/>
        <v>0</v>
      </c>
      <c r="R1166" s="42">
        <f t="shared" si="149"/>
        <v>200</v>
      </c>
      <c r="S1166" s="85">
        <f t="shared" si="154"/>
        <v>6090</v>
      </c>
      <c r="T1166" s="60" t="str">
        <f>IFERROR(VLOOKUP($B1166,'Из ГУГЛа'!$B:$G,4,0)*U1166+V1166,VLOOKUP($B1166,'Из ГУГЛа'!$B:$G,4,0))</f>
        <v/>
      </c>
      <c r="U1166" s="15">
        <v>1</v>
      </c>
      <c r="V1166" s="59"/>
      <c r="W1166" s="74">
        <f t="shared" si="150"/>
        <v>0.38409090909090904</v>
      </c>
      <c r="X1166" s="74" t="str">
        <f t="shared" si="151"/>
        <v/>
      </c>
      <c r="Y1166" s="74" t="str">
        <f t="shared" si="152"/>
        <v/>
      </c>
      <c r="Z1166" s="78" t="s">
        <v>2579</v>
      </c>
    </row>
    <row r="1167" spans="1:26" ht="75" x14ac:dyDescent="0.25">
      <c r="A1167" s="71" t="str">
        <f>INDEX('Выгр Торг'!$A:$A,MATCH($B1167,'Выгр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7" s="88">
        <v>138086</v>
      </c>
      <c r="C1167" s="72">
        <f>VLOOKUP($B1167,'Выгр Торг'!$B:$P,C$1,0)</f>
        <v>121406</v>
      </c>
      <c r="D1167" s="71" t="str">
        <f>VLOOKUP($B1167,'Выгр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Кристалл (светло-серый, 281))</v>
      </c>
      <c r="E1167" s="72" t="str">
        <f>VLOOKUP($B1167,'Выгр Торг'!$B:$P,E$1,0)</f>
        <v>Y</v>
      </c>
      <c r="F1167" s="72" t="str">
        <f>VLOOKUP($B1167,'Выгр Торг'!$B:$P,F$1,0)</f>
        <v>1</v>
      </c>
      <c r="G1167" s="36" t="s">
        <v>562</v>
      </c>
      <c r="H1167" s="28">
        <v>74074</v>
      </c>
      <c r="I1167" s="53">
        <f>INDEX($I:$I,MATCH($H1167,$C:$C,0))</f>
        <v>600</v>
      </c>
      <c r="J1167" s="5" t="s">
        <v>3410</v>
      </c>
      <c r="K1167" s="56">
        <f>INDEX($K:$K,MATCH($H1167,$C:$C,0))+I1167</f>
        <v>4400</v>
      </c>
      <c r="L1167" s="14">
        <f>VLOOKUP(K1167,Наценка!$A$1:$B$8,2,1)</f>
        <v>1.4</v>
      </c>
      <c r="M1167" s="56">
        <f>INDEX($M:$M,MATCH($H1167,$C:$C,0))+I1167*$M$2</f>
        <v>6100</v>
      </c>
      <c r="N1167" s="57">
        <f t="shared" si="153"/>
        <v>6090</v>
      </c>
      <c r="O1167" s="72">
        <f>VLOOKUP($B1167,'Выгр Торг'!$B:$P,O$1,0)</f>
        <v>4400</v>
      </c>
      <c r="P1167" s="72">
        <f>VLOOKUP($B1167,'Выгр Торг'!$B:$P,P$1,0)</f>
        <v>6290</v>
      </c>
      <c r="Q1167" s="42">
        <f t="shared" si="148"/>
        <v>0</v>
      </c>
      <c r="R1167" s="42">
        <f t="shared" si="149"/>
        <v>200</v>
      </c>
      <c r="S1167" s="85">
        <f t="shared" si="154"/>
        <v>6090</v>
      </c>
      <c r="T1167" s="60" t="str">
        <f>IFERROR(VLOOKUP($B1167,'Из ГУГЛа'!$B:$G,4,0)*U1167+V1167,VLOOKUP($B1167,'Из ГУГЛа'!$B:$G,4,0))</f>
        <v/>
      </c>
      <c r="U1167" s="15">
        <v>1</v>
      </c>
      <c r="V1167" s="59"/>
      <c r="W1167" s="74">
        <f t="shared" si="150"/>
        <v>0.38409090909090904</v>
      </c>
      <c r="X1167" s="74" t="str">
        <f t="shared" si="151"/>
        <v/>
      </c>
      <c r="Y1167" s="74" t="str">
        <f t="shared" si="152"/>
        <v/>
      </c>
      <c r="Z1167" s="78" t="s">
        <v>2579</v>
      </c>
    </row>
    <row r="1168" spans="1:26" ht="75" x14ac:dyDescent="0.25">
      <c r="A1168" s="71" t="str">
        <f>INDEX('Выгр Торг'!$A:$A,MATCH($B1168,'Выгр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8" s="88">
        <v>138087</v>
      </c>
      <c r="C1168" s="72">
        <f>VLOOKUP($B1168,'Выгр Торг'!$B:$P,C$1,0)</f>
        <v>121407</v>
      </c>
      <c r="D1168" s="71" t="str">
        <f>VLOOKUP($B1168,'Выгр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Кубок (ярко красный, 171))</v>
      </c>
      <c r="E1168" s="72" t="str">
        <f>VLOOKUP($B1168,'Выгр Торг'!$B:$P,E$1,0)</f>
        <v>Y</v>
      </c>
      <c r="F1168" s="72" t="str">
        <f>VLOOKUP($B1168,'Выгр Торг'!$B:$P,F$1,0)</f>
        <v>1</v>
      </c>
      <c r="G1168" s="36" t="s">
        <v>562</v>
      </c>
      <c r="H1168" s="28">
        <v>74074</v>
      </c>
      <c r="I1168" s="53">
        <f>INDEX($I:$I,MATCH($H1168,$C:$C,0))</f>
        <v>600</v>
      </c>
      <c r="J1168" s="5" t="s">
        <v>3410</v>
      </c>
      <c r="K1168" s="56">
        <f>INDEX($K:$K,MATCH($H1168,$C:$C,0))+I1168</f>
        <v>4400</v>
      </c>
      <c r="L1168" s="14">
        <f>VLOOKUP(K1168,Наценка!$A$1:$B$8,2,1)</f>
        <v>1.4</v>
      </c>
      <c r="M1168" s="56">
        <f>INDEX($M:$M,MATCH($H1168,$C:$C,0))+I1168*$M$2</f>
        <v>6100</v>
      </c>
      <c r="N1168" s="57">
        <f t="shared" si="153"/>
        <v>6090</v>
      </c>
      <c r="O1168" s="72">
        <f>VLOOKUP($B1168,'Выгр Торг'!$B:$P,O$1,0)</f>
        <v>4400</v>
      </c>
      <c r="P1168" s="72">
        <f>VLOOKUP($B1168,'Выгр Торг'!$B:$P,P$1,0)</f>
        <v>6290</v>
      </c>
      <c r="Q1168" s="42">
        <f t="shared" si="148"/>
        <v>0</v>
      </c>
      <c r="R1168" s="42">
        <f t="shared" si="149"/>
        <v>200</v>
      </c>
      <c r="S1168" s="85">
        <f t="shared" si="154"/>
        <v>6090</v>
      </c>
      <c r="T1168" s="60" t="str">
        <f>IFERROR(VLOOKUP($B1168,'Из ГУГЛа'!$B:$G,4,0)*U1168+V1168,VLOOKUP($B1168,'Из ГУГЛа'!$B:$G,4,0))</f>
        <v/>
      </c>
      <c r="U1168" s="15">
        <v>1</v>
      </c>
      <c r="V1168" s="59"/>
      <c r="W1168" s="74">
        <f t="shared" si="150"/>
        <v>0.38409090909090904</v>
      </c>
      <c r="X1168" s="74" t="str">
        <f t="shared" si="151"/>
        <v/>
      </c>
      <c r="Y1168" s="74" t="str">
        <f t="shared" si="152"/>
        <v/>
      </c>
      <c r="Z1168" s="78" t="s">
        <v>2579</v>
      </c>
    </row>
    <row r="1169" spans="1:26" ht="75" x14ac:dyDescent="0.25">
      <c r="A1169" s="71" t="str">
        <f>INDEX('Выгр Торг'!$A:$A,MATCH($B1169,'Выгр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69" s="88">
        <v>257717</v>
      </c>
      <c r="C1169" s="72">
        <f>VLOOKUP($B1169,'Выгр Торг'!$B:$P,C$1,0)</f>
        <v>178211</v>
      </c>
      <c r="D1169" s="71" t="str">
        <f>VLOOKUP($B1169,'Выгр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Ледяной (голубой, 413))</v>
      </c>
      <c r="E1169" s="72" t="str">
        <f>VLOOKUP($B1169,'Выгр Торг'!$B:$P,E$1,0)</f>
        <v>Y</v>
      </c>
      <c r="F1169" s="72" t="str">
        <f>VLOOKUP($B1169,'Выгр Торг'!$B:$P,F$1,0)</f>
        <v>1</v>
      </c>
      <c r="G1169" s="36" t="s">
        <v>562</v>
      </c>
      <c r="H1169" s="28">
        <v>74074</v>
      </c>
      <c r="I1169" s="53">
        <f>INDEX($I:$I,MATCH($H1169,$C:$C,0))</f>
        <v>600</v>
      </c>
      <c r="J1169" s="5" t="s">
        <v>3410</v>
      </c>
      <c r="K1169" s="56">
        <f>INDEX($K:$K,MATCH($H1169,$C:$C,0))+I1169</f>
        <v>4400</v>
      </c>
      <c r="L1169" s="14">
        <f>VLOOKUP(K1169,Наценка!$A$1:$B$8,2,1)</f>
        <v>1.4</v>
      </c>
      <c r="M1169" s="56">
        <f>INDEX($M:$M,MATCH($H1169,$C:$C,0))+I1169*$M$2</f>
        <v>6100</v>
      </c>
      <c r="N1169" s="57">
        <f t="shared" si="153"/>
        <v>6090</v>
      </c>
      <c r="O1169" s="72">
        <f>VLOOKUP($B1169,'Выгр Торг'!$B:$P,O$1,0)</f>
        <v>4400</v>
      </c>
      <c r="P1169" s="72">
        <f>VLOOKUP($B1169,'Выгр Торг'!$B:$P,P$1,0)</f>
        <v>6290</v>
      </c>
      <c r="Q1169" s="42">
        <f t="shared" si="148"/>
        <v>0</v>
      </c>
      <c r="R1169" s="42">
        <f t="shared" si="149"/>
        <v>200</v>
      </c>
      <c r="S1169" s="85">
        <f t="shared" si="154"/>
        <v>6090</v>
      </c>
      <c r="T1169" s="60" t="str">
        <f>IFERROR(VLOOKUP($B1169,'Из ГУГЛа'!$B:$G,4,0)*U1169+V1169,VLOOKUP($B1169,'Из ГУГЛа'!$B:$G,4,0))</f>
        <v/>
      </c>
      <c r="U1169" s="15">
        <v>1</v>
      </c>
      <c r="V1169" s="59"/>
      <c r="W1169" s="74">
        <f t="shared" si="150"/>
        <v>0.38409090909090904</v>
      </c>
      <c r="X1169" s="74" t="str">
        <f t="shared" si="151"/>
        <v/>
      </c>
      <c r="Y1169" s="74" t="str">
        <f t="shared" si="152"/>
        <v/>
      </c>
      <c r="Z1169" s="78" t="s">
        <v>2579</v>
      </c>
    </row>
    <row r="1170" spans="1:26" ht="75" x14ac:dyDescent="0.25">
      <c r="A1170" s="71" t="str">
        <f>INDEX('Выгр Торг'!$A:$A,MATCH($B1170,'Выгр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0" s="88">
        <v>138088</v>
      </c>
      <c r="C1170" s="72">
        <f>VLOOKUP($B1170,'Выгр Торг'!$B:$P,C$1,0)</f>
        <v>121408</v>
      </c>
      <c r="D1170" s="71" t="str">
        <f>VLOOKUP($B1170,'Выгр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Магия (серебристо-ярко-фиолетовый, 133))</v>
      </c>
      <c r="E1170" s="72" t="str">
        <f>VLOOKUP($B1170,'Выгр Торг'!$B:$P,E$1,0)</f>
        <v>Y</v>
      </c>
      <c r="F1170" s="72" t="str">
        <f>VLOOKUP($B1170,'Выгр Торг'!$B:$P,F$1,0)</f>
        <v>1</v>
      </c>
      <c r="G1170" s="36" t="s">
        <v>562</v>
      </c>
      <c r="H1170" s="28">
        <v>74074</v>
      </c>
      <c r="I1170" s="53">
        <f>INDEX($I:$I,MATCH($H1170,$C:$C,0))</f>
        <v>600</v>
      </c>
      <c r="J1170" s="5" t="s">
        <v>3410</v>
      </c>
      <c r="K1170" s="56">
        <f>INDEX($K:$K,MATCH($H1170,$C:$C,0))+I1170</f>
        <v>4400</v>
      </c>
      <c r="L1170" s="14">
        <f>VLOOKUP(K1170,Наценка!$A$1:$B$8,2,1)</f>
        <v>1.4</v>
      </c>
      <c r="M1170" s="56">
        <f>INDEX($M:$M,MATCH($H1170,$C:$C,0))+I1170*$M$2</f>
        <v>6100</v>
      </c>
      <c r="N1170" s="57">
        <f t="shared" si="153"/>
        <v>6090</v>
      </c>
      <c r="O1170" s="72">
        <f>VLOOKUP($B1170,'Выгр Торг'!$B:$P,O$1,0)</f>
        <v>4400</v>
      </c>
      <c r="P1170" s="72">
        <f>VLOOKUP($B1170,'Выгр Торг'!$B:$P,P$1,0)</f>
        <v>6290</v>
      </c>
      <c r="Q1170" s="42">
        <f t="shared" si="148"/>
        <v>0</v>
      </c>
      <c r="R1170" s="42">
        <f t="shared" si="149"/>
        <v>200</v>
      </c>
      <c r="S1170" s="85">
        <f t="shared" si="154"/>
        <v>6090</v>
      </c>
      <c r="T1170" s="60" t="str">
        <f>IFERROR(VLOOKUP($B1170,'Из ГУГЛа'!$B:$G,4,0)*U1170+V1170,VLOOKUP($B1170,'Из ГУГЛа'!$B:$G,4,0))</f>
        <v/>
      </c>
      <c r="U1170" s="15">
        <v>1</v>
      </c>
      <c r="V1170" s="59"/>
      <c r="W1170" s="74">
        <f t="shared" si="150"/>
        <v>0.38409090909090904</v>
      </c>
      <c r="X1170" s="74" t="str">
        <f t="shared" si="151"/>
        <v/>
      </c>
      <c r="Y1170" s="74" t="str">
        <f t="shared" si="152"/>
        <v/>
      </c>
      <c r="Z1170" s="78" t="s">
        <v>2579</v>
      </c>
    </row>
    <row r="1171" spans="1:26" ht="75" x14ac:dyDescent="0.25">
      <c r="A1171" s="71" t="str">
        <f>INDEX('Выгр Торг'!$A:$A,MATCH($B1171,'Выгр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1" s="88">
        <v>138089</v>
      </c>
      <c r="C1171" s="72">
        <f>VLOOKUP($B1171,'Выгр Торг'!$B:$P,C$1,0)</f>
        <v>121409</v>
      </c>
      <c r="D1171" s="71" t="str">
        <f>VLOOKUP($B1171,'Выгр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Миндаль (серебристо-бежево-розовый, 217))</v>
      </c>
      <c r="E1171" s="72" t="str">
        <f>VLOOKUP($B1171,'Выгр Торг'!$B:$P,E$1,0)</f>
        <v>Y</v>
      </c>
      <c r="F1171" s="72" t="str">
        <f>VLOOKUP($B1171,'Выгр Торг'!$B:$P,F$1,0)</f>
        <v>1</v>
      </c>
      <c r="G1171" s="36" t="s">
        <v>562</v>
      </c>
      <c r="H1171" s="28">
        <v>74074</v>
      </c>
      <c r="I1171" s="53">
        <f>INDEX($I:$I,MATCH($H1171,$C:$C,0))</f>
        <v>600</v>
      </c>
      <c r="J1171" s="5" t="s">
        <v>3410</v>
      </c>
      <c r="K1171" s="56">
        <f>INDEX($K:$K,MATCH($H1171,$C:$C,0))+I1171</f>
        <v>4400</v>
      </c>
      <c r="L1171" s="14">
        <f>VLOOKUP(K1171,Наценка!$A$1:$B$8,2,1)</f>
        <v>1.4</v>
      </c>
      <c r="M1171" s="56">
        <f>INDEX($M:$M,MATCH($H1171,$C:$C,0))+I1171*$M$2</f>
        <v>6100</v>
      </c>
      <c r="N1171" s="57">
        <f t="shared" si="153"/>
        <v>6090</v>
      </c>
      <c r="O1171" s="72">
        <f>VLOOKUP($B1171,'Выгр Торг'!$B:$P,O$1,0)</f>
        <v>4400</v>
      </c>
      <c r="P1171" s="72">
        <f>VLOOKUP($B1171,'Выгр Торг'!$B:$P,P$1,0)</f>
        <v>6290</v>
      </c>
      <c r="Q1171" s="42">
        <f t="shared" si="148"/>
        <v>0</v>
      </c>
      <c r="R1171" s="42">
        <f t="shared" si="149"/>
        <v>200</v>
      </c>
      <c r="S1171" s="85">
        <f t="shared" si="154"/>
        <v>6090</v>
      </c>
      <c r="T1171" s="60" t="str">
        <f>IFERROR(VLOOKUP($B1171,'Из ГУГЛа'!$B:$G,4,0)*U1171+V1171,VLOOKUP($B1171,'Из ГУГЛа'!$B:$G,4,0))</f>
        <v/>
      </c>
      <c r="U1171" s="15">
        <v>1</v>
      </c>
      <c r="V1171" s="59"/>
      <c r="W1171" s="74">
        <f t="shared" si="150"/>
        <v>0.38409090909090904</v>
      </c>
      <c r="X1171" s="74" t="str">
        <f t="shared" si="151"/>
        <v/>
      </c>
      <c r="Y1171" s="74" t="str">
        <f t="shared" si="152"/>
        <v/>
      </c>
      <c r="Z1171" s="78" t="s">
        <v>2579</v>
      </c>
    </row>
    <row r="1172" spans="1:26" ht="75" x14ac:dyDescent="0.25">
      <c r="A1172" s="71" t="str">
        <f>INDEX('Выгр Торг'!$A:$A,MATCH($B1172,'Выгр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2" s="88">
        <v>138090</v>
      </c>
      <c r="C1172" s="72">
        <f>VLOOKUP($B1172,'Выгр Торг'!$B:$P,C$1,0)</f>
        <v>121410</v>
      </c>
      <c r="D1172" s="71" t="str">
        <f>VLOOKUP($B1172,'Выгр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Мираж (серебристый-желто-зеленый, 280))</v>
      </c>
      <c r="E1172" s="72" t="str">
        <f>VLOOKUP($B1172,'Выгр Торг'!$B:$P,E$1,0)</f>
        <v>Y</v>
      </c>
      <c r="F1172" s="72" t="str">
        <f>VLOOKUP($B1172,'Выгр Торг'!$B:$P,F$1,0)</f>
        <v>1</v>
      </c>
      <c r="G1172" s="36" t="s">
        <v>562</v>
      </c>
      <c r="H1172" s="28">
        <v>74074</v>
      </c>
      <c r="I1172" s="53">
        <f>INDEX($I:$I,MATCH($H1172,$C:$C,0))</f>
        <v>600</v>
      </c>
      <c r="J1172" s="5" t="s">
        <v>3410</v>
      </c>
      <c r="K1172" s="56">
        <f>INDEX($K:$K,MATCH($H1172,$C:$C,0))+I1172</f>
        <v>4400</v>
      </c>
      <c r="L1172" s="14">
        <f>VLOOKUP(K1172,Наценка!$A$1:$B$8,2,1)</f>
        <v>1.4</v>
      </c>
      <c r="M1172" s="56">
        <f>INDEX($M:$M,MATCH($H1172,$C:$C,0))+I1172*$M$2</f>
        <v>6100</v>
      </c>
      <c r="N1172" s="57">
        <f t="shared" si="153"/>
        <v>6090</v>
      </c>
      <c r="O1172" s="72">
        <f>VLOOKUP($B1172,'Выгр Торг'!$B:$P,O$1,0)</f>
        <v>4400</v>
      </c>
      <c r="P1172" s="72">
        <f>VLOOKUP($B1172,'Выгр Торг'!$B:$P,P$1,0)</f>
        <v>6290</v>
      </c>
      <c r="Q1172" s="42">
        <f t="shared" si="148"/>
        <v>0</v>
      </c>
      <c r="R1172" s="42">
        <f t="shared" si="149"/>
        <v>200</v>
      </c>
      <c r="S1172" s="85">
        <f t="shared" si="154"/>
        <v>6090</v>
      </c>
      <c r="T1172" s="60" t="str">
        <f>IFERROR(VLOOKUP($B1172,'Из ГУГЛа'!$B:$G,4,0)*U1172+V1172,VLOOKUP($B1172,'Из ГУГЛа'!$B:$G,4,0))</f>
        <v/>
      </c>
      <c r="U1172" s="15">
        <v>1</v>
      </c>
      <c r="V1172" s="59"/>
      <c r="W1172" s="74">
        <f t="shared" si="150"/>
        <v>0.38409090909090904</v>
      </c>
      <c r="X1172" s="74" t="str">
        <f t="shared" si="151"/>
        <v/>
      </c>
      <c r="Y1172" s="74" t="str">
        <f t="shared" si="152"/>
        <v/>
      </c>
      <c r="Z1172" s="78" t="s">
        <v>2579</v>
      </c>
    </row>
    <row r="1173" spans="1:26" ht="75" x14ac:dyDescent="0.25">
      <c r="A1173" s="71" t="str">
        <f>INDEX('Выгр Торг'!$A:$A,MATCH($B1173,'Выгр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3" s="88">
        <v>138091</v>
      </c>
      <c r="C1173" s="72">
        <f>VLOOKUP($B1173,'Выгр Торг'!$B:$P,C$1,0)</f>
        <v>121411</v>
      </c>
      <c r="D1173" s="71" t="str">
        <f>VLOOKUP($B1173,'Выгр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Млечный путь (серебристо-серо-графитовый, 606))</v>
      </c>
      <c r="E1173" s="72" t="str">
        <f>VLOOKUP($B1173,'Выгр Торг'!$B:$P,E$1,0)</f>
        <v>Y</v>
      </c>
      <c r="F1173" s="72" t="str">
        <f>VLOOKUP($B1173,'Выгр Торг'!$B:$P,F$1,0)</f>
        <v>1</v>
      </c>
      <c r="G1173" s="36" t="s">
        <v>562</v>
      </c>
      <c r="H1173" s="28">
        <v>74074</v>
      </c>
      <c r="I1173" s="53">
        <f>INDEX($I:$I,MATCH($H1173,$C:$C,0))</f>
        <v>600</v>
      </c>
      <c r="J1173" s="5" t="s">
        <v>3410</v>
      </c>
      <c r="K1173" s="56">
        <f>INDEX($K:$K,MATCH($H1173,$C:$C,0))+I1173</f>
        <v>4400</v>
      </c>
      <c r="L1173" s="14">
        <f>VLOOKUP(K1173,Наценка!$A$1:$B$8,2,1)</f>
        <v>1.4</v>
      </c>
      <c r="M1173" s="56">
        <f>INDEX($M:$M,MATCH($H1173,$C:$C,0))+I1173*$M$2</f>
        <v>6100</v>
      </c>
      <c r="N1173" s="57">
        <f t="shared" si="153"/>
        <v>6090</v>
      </c>
      <c r="O1173" s="72">
        <f>VLOOKUP($B1173,'Выгр Торг'!$B:$P,O$1,0)</f>
        <v>4400</v>
      </c>
      <c r="P1173" s="72">
        <f>VLOOKUP($B1173,'Выгр Торг'!$B:$P,P$1,0)</f>
        <v>6290</v>
      </c>
      <c r="Q1173" s="42">
        <f t="shared" si="148"/>
        <v>0</v>
      </c>
      <c r="R1173" s="42">
        <f t="shared" si="149"/>
        <v>200</v>
      </c>
      <c r="S1173" s="85">
        <f t="shared" si="154"/>
        <v>6090</v>
      </c>
      <c r="T1173" s="60" t="str">
        <f>IFERROR(VLOOKUP($B1173,'Из ГУГЛа'!$B:$G,4,0)*U1173+V1173,VLOOKUP($B1173,'Из ГУГЛа'!$B:$G,4,0))</f>
        <v/>
      </c>
      <c r="U1173" s="15">
        <v>1</v>
      </c>
      <c r="V1173" s="59"/>
      <c r="W1173" s="74">
        <f t="shared" si="150"/>
        <v>0.38409090909090904</v>
      </c>
      <c r="X1173" s="74" t="str">
        <f t="shared" si="151"/>
        <v/>
      </c>
      <c r="Y1173" s="74" t="str">
        <f t="shared" si="152"/>
        <v/>
      </c>
      <c r="Z1173" s="78" t="s">
        <v>2579</v>
      </c>
    </row>
    <row r="1174" spans="1:26" ht="75" x14ac:dyDescent="0.25">
      <c r="A1174" s="71" t="str">
        <f>INDEX('Выгр Торг'!$A:$A,MATCH($B1174,'Выгр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4" s="88">
        <v>138092</v>
      </c>
      <c r="C1174" s="72">
        <f>VLOOKUP($B1174,'Выгр Торг'!$B:$P,C$1,0)</f>
        <v>121412</v>
      </c>
      <c r="D1174" s="71" t="str">
        <f>VLOOKUP($B1174,'Выгр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Мускари (темно синий, 426))</v>
      </c>
      <c r="E1174" s="72" t="str">
        <f>VLOOKUP($B1174,'Выгр Торг'!$B:$P,E$1,0)</f>
        <v>Y</v>
      </c>
      <c r="F1174" s="72" t="str">
        <f>VLOOKUP($B1174,'Выгр Торг'!$B:$P,F$1,0)</f>
        <v>1</v>
      </c>
      <c r="G1174" s="36" t="s">
        <v>562</v>
      </c>
      <c r="H1174" s="28">
        <v>74074</v>
      </c>
      <c r="I1174" s="53">
        <f>INDEX($I:$I,MATCH($H1174,$C:$C,0))</f>
        <v>600</v>
      </c>
      <c r="J1174" s="5" t="s">
        <v>3410</v>
      </c>
      <c r="K1174" s="56">
        <f>INDEX($K:$K,MATCH($H1174,$C:$C,0))+I1174</f>
        <v>4400</v>
      </c>
      <c r="L1174" s="14">
        <f>VLOOKUP(K1174,Наценка!$A$1:$B$8,2,1)</f>
        <v>1.4</v>
      </c>
      <c r="M1174" s="56">
        <f>INDEX($M:$M,MATCH($H1174,$C:$C,0))+I1174*$M$2</f>
        <v>6100</v>
      </c>
      <c r="N1174" s="57">
        <f t="shared" si="153"/>
        <v>6090</v>
      </c>
      <c r="O1174" s="72">
        <f>VLOOKUP($B1174,'Выгр Торг'!$B:$P,O$1,0)</f>
        <v>4400</v>
      </c>
      <c r="P1174" s="72">
        <f>VLOOKUP($B1174,'Выгр Торг'!$B:$P,P$1,0)</f>
        <v>6290</v>
      </c>
      <c r="Q1174" s="42">
        <f t="shared" si="148"/>
        <v>0</v>
      </c>
      <c r="R1174" s="42">
        <f t="shared" si="149"/>
        <v>200</v>
      </c>
      <c r="S1174" s="85">
        <f t="shared" si="154"/>
        <v>6090</v>
      </c>
      <c r="T1174" s="60" t="str">
        <f>IFERROR(VLOOKUP($B1174,'Из ГУГЛа'!$B:$G,4,0)*U1174+V1174,VLOOKUP($B1174,'Из ГУГЛа'!$B:$G,4,0))</f>
        <v/>
      </c>
      <c r="U1174" s="15">
        <v>1</v>
      </c>
      <c r="V1174" s="59"/>
      <c r="W1174" s="74">
        <f t="shared" si="150"/>
        <v>0.38409090909090904</v>
      </c>
      <c r="X1174" s="74" t="str">
        <f t="shared" si="151"/>
        <v/>
      </c>
      <c r="Y1174" s="74" t="str">
        <f t="shared" si="152"/>
        <v/>
      </c>
      <c r="Z1174" s="78" t="s">
        <v>2579</v>
      </c>
    </row>
    <row r="1175" spans="1:26" ht="75" x14ac:dyDescent="0.25">
      <c r="A1175" s="71" t="str">
        <f>INDEX('Выгр Торг'!$A:$A,MATCH($B1175,'Выгр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5" s="88">
        <v>138093</v>
      </c>
      <c r="C1175" s="72">
        <f>VLOOKUP($B1175,'Выгр Торг'!$B:$P,C$1,0)</f>
        <v>121413</v>
      </c>
      <c r="D1175" s="71" t="str">
        <f>VLOOKUP($B1175,'Выгр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Нептун (серебристо-темно-серо-синий, 628))</v>
      </c>
      <c r="E1175" s="72" t="str">
        <f>VLOOKUP($B1175,'Выгр Торг'!$B:$P,E$1,0)</f>
        <v>Y</v>
      </c>
      <c r="F1175" s="72" t="str">
        <f>VLOOKUP($B1175,'Выгр Торг'!$B:$P,F$1,0)</f>
        <v>1</v>
      </c>
      <c r="G1175" s="36" t="s">
        <v>562</v>
      </c>
      <c r="H1175" s="28">
        <v>74074</v>
      </c>
      <c r="I1175" s="53">
        <f>INDEX($I:$I,MATCH($H1175,$C:$C,0))</f>
        <v>600</v>
      </c>
      <c r="J1175" s="5" t="s">
        <v>3410</v>
      </c>
      <c r="K1175" s="56">
        <f>INDEX($K:$K,MATCH($H1175,$C:$C,0))+I1175</f>
        <v>4400</v>
      </c>
      <c r="L1175" s="14">
        <f>VLOOKUP(K1175,Наценка!$A$1:$B$8,2,1)</f>
        <v>1.4</v>
      </c>
      <c r="M1175" s="56">
        <f>INDEX($M:$M,MATCH($H1175,$C:$C,0))+I1175*$M$2</f>
        <v>6100</v>
      </c>
      <c r="N1175" s="57">
        <f t="shared" si="153"/>
        <v>6090</v>
      </c>
      <c r="O1175" s="72">
        <f>VLOOKUP($B1175,'Выгр Торг'!$B:$P,O$1,0)</f>
        <v>4400</v>
      </c>
      <c r="P1175" s="72">
        <f>VLOOKUP($B1175,'Выгр Торг'!$B:$P,P$1,0)</f>
        <v>6290</v>
      </c>
      <c r="Q1175" s="42">
        <f t="shared" si="148"/>
        <v>0</v>
      </c>
      <c r="R1175" s="42">
        <f t="shared" si="149"/>
        <v>200</v>
      </c>
      <c r="S1175" s="85">
        <f t="shared" si="154"/>
        <v>6090</v>
      </c>
      <c r="T1175" s="60" t="str">
        <f>IFERROR(VLOOKUP($B1175,'Из ГУГЛа'!$B:$G,4,0)*U1175+V1175,VLOOKUP($B1175,'Из ГУГЛа'!$B:$G,4,0))</f>
        <v/>
      </c>
      <c r="U1175" s="15">
        <v>1</v>
      </c>
      <c r="V1175" s="59"/>
      <c r="W1175" s="74">
        <f t="shared" si="150"/>
        <v>0.38409090909090904</v>
      </c>
      <c r="X1175" s="74" t="str">
        <f t="shared" si="151"/>
        <v/>
      </c>
      <c r="Y1175" s="74" t="str">
        <f t="shared" si="152"/>
        <v/>
      </c>
      <c r="Z1175" s="78" t="s">
        <v>2579</v>
      </c>
    </row>
    <row r="1176" spans="1:26" ht="75" x14ac:dyDescent="0.25">
      <c r="A1176" s="71" t="str">
        <f>INDEX('Выгр Торг'!$A:$A,MATCH($B1176,'Выгр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6" s="88">
        <v>138094</v>
      </c>
      <c r="C1176" s="72">
        <f>VLOOKUP($B1176,'Выгр Торг'!$B:$P,C$1,0)</f>
        <v>121414</v>
      </c>
      <c r="D1176" s="71" t="str">
        <f>VLOOKUP($B1176,'Выгр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Ниагара (серебристо-серо-голубоватый, 383))</v>
      </c>
      <c r="E1176" s="72" t="str">
        <f>VLOOKUP($B1176,'Выгр Торг'!$B:$P,E$1,0)</f>
        <v>Y</v>
      </c>
      <c r="F1176" s="72" t="str">
        <f>VLOOKUP($B1176,'Выгр Торг'!$B:$P,F$1,0)</f>
        <v>1</v>
      </c>
      <c r="G1176" s="36" t="s">
        <v>562</v>
      </c>
      <c r="H1176" s="28">
        <v>74074</v>
      </c>
      <c r="I1176" s="53">
        <f>INDEX($I:$I,MATCH($H1176,$C:$C,0))</f>
        <v>600</v>
      </c>
      <c r="J1176" s="5" t="s">
        <v>3410</v>
      </c>
      <c r="K1176" s="56">
        <f>INDEX($K:$K,MATCH($H1176,$C:$C,0))+I1176</f>
        <v>4400</v>
      </c>
      <c r="L1176" s="14">
        <f>VLOOKUP(K1176,Наценка!$A$1:$B$8,2,1)</f>
        <v>1.4</v>
      </c>
      <c r="M1176" s="56">
        <f>INDEX($M:$M,MATCH($H1176,$C:$C,0))+I1176*$M$2</f>
        <v>6100</v>
      </c>
      <c r="N1176" s="57">
        <f t="shared" si="153"/>
        <v>6090</v>
      </c>
      <c r="O1176" s="72">
        <f>VLOOKUP($B1176,'Выгр Торг'!$B:$P,O$1,0)</f>
        <v>4400</v>
      </c>
      <c r="P1176" s="72">
        <f>VLOOKUP($B1176,'Выгр Торг'!$B:$P,P$1,0)</f>
        <v>6290</v>
      </c>
      <c r="Q1176" s="42">
        <f t="shared" si="148"/>
        <v>0</v>
      </c>
      <c r="R1176" s="42">
        <f t="shared" si="149"/>
        <v>200</v>
      </c>
      <c r="S1176" s="85">
        <f t="shared" si="154"/>
        <v>6090</v>
      </c>
      <c r="T1176" s="60" t="str">
        <f>IFERROR(VLOOKUP($B1176,'Из ГУГЛа'!$B:$G,4,0)*U1176+V1176,VLOOKUP($B1176,'Из ГУГЛа'!$B:$G,4,0))</f>
        <v/>
      </c>
      <c r="U1176" s="15">
        <v>1</v>
      </c>
      <c r="V1176" s="59"/>
      <c r="W1176" s="74">
        <f t="shared" si="150"/>
        <v>0.38409090909090904</v>
      </c>
      <c r="X1176" s="74" t="str">
        <f t="shared" si="151"/>
        <v/>
      </c>
      <c r="Y1176" s="74" t="str">
        <f t="shared" si="152"/>
        <v/>
      </c>
      <c r="Z1176" s="78" t="s">
        <v>2579</v>
      </c>
    </row>
    <row r="1177" spans="1:26" ht="75" x14ac:dyDescent="0.25">
      <c r="A1177" s="71" t="str">
        <f>INDEX('Выгр Торг'!$A:$A,MATCH($B1177,'Выгр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7" s="88">
        <v>138095</v>
      </c>
      <c r="C1177" s="72">
        <f>VLOOKUP($B1177,'Выгр Торг'!$B:$P,C$1,0)</f>
        <v>121415</v>
      </c>
      <c r="D1177" s="71" t="str">
        <f>VLOOKUP($B1177,'Выгр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Ницца (темный сине-зеленый, 328))</v>
      </c>
      <c r="E1177" s="72" t="str">
        <f>VLOOKUP($B1177,'Выгр Торг'!$B:$P,E$1,0)</f>
        <v>Y</v>
      </c>
      <c r="F1177" s="72" t="str">
        <f>VLOOKUP($B1177,'Выгр Торг'!$B:$P,F$1,0)</f>
        <v>1</v>
      </c>
      <c r="G1177" s="36" t="s">
        <v>562</v>
      </c>
      <c r="H1177" s="28">
        <v>74074</v>
      </c>
      <c r="I1177" s="53">
        <f>INDEX($I:$I,MATCH($H1177,$C:$C,0))</f>
        <v>600</v>
      </c>
      <c r="J1177" s="5" t="s">
        <v>3410</v>
      </c>
      <c r="K1177" s="56">
        <f>INDEX($K:$K,MATCH($H1177,$C:$C,0))+I1177</f>
        <v>4400</v>
      </c>
      <c r="L1177" s="14">
        <f>VLOOKUP(K1177,Наценка!$A$1:$B$8,2,1)</f>
        <v>1.4</v>
      </c>
      <c r="M1177" s="56">
        <f>INDEX($M:$M,MATCH($H1177,$C:$C,0))+I1177*$M$2</f>
        <v>6100</v>
      </c>
      <c r="N1177" s="57">
        <f t="shared" si="153"/>
        <v>6090</v>
      </c>
      <c r="O1177" s="72">
        <f>VLOOKUP($B1177,'Выгр Торг'!$B:$P,O$1,0)</f>
        <v>4400</v>
      </c>
      <c r="P1177" s="72">
        <f>VLOOKUP($B1177,'Выгр Торг'!$B:$P,P$1,0)</f>
        <v>6290</v>
      </c>
      <c r="Q1177" s="42">
        <f t="shared" si="148"/>
        <v>0</v>
      </c>
      <c r="R1177" s="42">
        <f t="shared" si="149"/>
        <v>200</v>
      </c>
      <c r="S1177" s="85">
        <f t="shared" si="154"/>
        <v>6090</v>
      </c>
      <c r="T1177" s="60" t="str">
        <f>IFERROR(VLOOKUP($B1177,'Из ГУГЛа'!$B:$G,4,0)*U1177+V1177,VLOOKUP($B1177,'Из ГУГЛа'!$B:$G,4,0))</f>
        <v/>
      </c>
      <c r="U1177" s="15">
        <v>1</v>
      </c>
      <c r="V1177" s="59"/>
      <c r="W1177" s="74">
        <f t="shared" si="150"/>
        <v>0.38409090909090904</v>
      </c>
      <c r="X1177" s="74" t="str">
        <f t="shared" si="151"/>
        <v/>
      </c>
      <c r="Y1177" s="74" t="str">
        <f t="shared" si="152"/>
        <v/>
      </c>
      <c r="Z1177" s="78" t="s">
        <v>2579</v>
      </c>
    </row>
    <row r="1178" spans="1:26" ht="75" x14ac:dyDescent="0.25">
      <c r="A1178" s="71" t="str">
        <f>INDEX('Выгр Торг'!$A:$A,MATCH($B1178,'Выгр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8" s="88">
        <v>138096</v>
      </c>
      <c r="C1178" s="72">
        <f>VLOOKUP($B1178,'Выгр Торг'!$B:$P,C$1,0)</f>
        <v>121416</v>
      </c>
      <c r="D1178" s="71" t="str">
        <f>VLOOKUP($B1178,'Выгр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Опал (серебристо-голубоватый, 419))</v>
      </c>
      <c r="E1178" s="72" t="str">
        <f>VLOOKUP($B1178,'Выгр Торг'!$B:$P,E$1,0)</f>
        <v>Y</v>
      </c>
      <c r="F1178" s="72" t="str">
        <f>VLOOKUP($B1178,'Выгр Торг'!$B:$P,F$1,0)</f>
        <v>1</v>
      </c>
      <c r="G1178" s="36" t="s">
        <v>562</v>
      </c>
      <c r="H1178" s="28">
        <v>74074</v>
      </c>
      <c r="I1178" s="53">
        <f>INDEX($I:$I,MATCH($H1178,$C:$C,0))</f>
        <v>600</v>
      </c>
      <c r="J1178" s="5" t="s">
        <v>3410</v>
      </c>
      <c r="K1178" s="56">
        <f>INDEX($K:$K,MATCH($H1178,$C:$C,0))+I1178</f>
        <v>4400</v>
      </c>
      <c r="L1178" s="14">
        <f>VLOOKUP(K1178,Наценка!$A$1:$B$8,2,1)</f>
        <v>1.4</v>
      </c>
      <c r="M1178" s="56">
        <f>INDEX($M:$M,MATCH($H1178,$C:$C,0))+I1178*$M$2</f>
        <v>6100</v>
      </c>
      <c r="N1178" s="57">
        <f t="shared" si="153"/>
        <v>6090</v>
      </c>
      <c r="O1178" s="72">
        <f>VLOOKUP($B1178,'Выгр Торг'!$B:$P,O$1,0)</f>
        <v>4400</v>
      </c>
      <c r="P1178" s="72">
        <f>VLOOKUP($B1178,'Выгр Торг'!$B:$P,P$1,0)</f>
        <v>6290</v>
      </c>
      <c r="Q1178" s="42">
        <f t="shared" si="148"/>
        <v>0</v>
      </c>
      <c r="R1178" s="42">
        <f t="shared" si="149"/>
        <v>200</v>
      </c>
      <c r="S1178" s="85">
        <f t="shared" si="154"/>
        <v>6090</v>
      </c>
      <c r="T1178" s="60" t="str">
        <f>IFERROR(VLOOKUP($B1178,'Из ГУГЛа'!$B:$G,4,0)*U1178+V1178,VLOOKUP($B1178,'Из ГУГЛа'!$B:$G,4,0))</f>
        <v/>
      </c>
      <c r="U1178" s="15">
        <v>1</v>
      </c>
      <c r="V1178" s="59"/>
      <c r="W1178" s="74">
        <f t="shared" si="150"/>
        <v>0.38409090909090904</v>
      </c>
      <c r="X1178" s="74" t="str">
        <f t="shared" si="151"/>
        <v/>
      </c>
      <c r="Y1178" s="74" t="str">
        <f t="shared" si="152"/>
        <v/>
      </c>
      <c r="Z1178" s="78" t="s">
        <v>2579</v>
      </c>
    </row>
    <row r="1179" spans="1:26" ht="75" x14ac:dyDescent="0.25">
      <c r="A1179" s="71" t="str">
        <f>INDEX('Выгр Торг'!$A:$A,MATCH($B1179,'Выгр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79" s="88">
        <v>138097</v>
      </c>
      <c r="C1179" s="72">
        <f>VLOOKUP($B1179,'Выгр Торг'!$B:$P,C$1,0)</f>
        <v>121417</v>
      </c>
      <c r="D1179" s="71" t="str">
        <f>VLOOKUP($B1179,'Выгр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Пантера (черная база, 672))</v>
      </c>
      <c r="E1179" s="72" t="str">
        <f>VLOOKUP($B1179,'Выгр Торг'!$B:$P,E$1,0)</f>
        <v>Y</v>
      </c>
      <c r="F1179" s="72" t="str">
        <f>VLOOKUP($B1179,'Выгр Торг'!$B:$P,F$1,0)</f>
        <v>1</v>
      </c>
      <c r="G1179" s="36" t="s">
        <v>562</v>
      </c>
      <c r="H1179" s="28">
        <v>74074</v>
      </c>
      <c r="I1179" s="53">
        <f>INDEX($I:$I,MATCH($H1179,$C:$C,0))</f>
        <v>600</v>
      </c>
      <c r="J1179" s="5" t="s">
        <v>3410</v>
      </c>
      <c r="K1179" s="56">
        <f>INDEX($K:$K,MATCH($H1179,$C:$C,0))+I1179</f>
        <v>4400</v>
      </c>
      <c r="L1179" s="14">
        <f>VLOOKUP(K1179,Наценка!$A$1:$B$8,2,1)</f>
        <v>1.4</v>
      </c>
      <c r="M1179" s="56">
        <f>INDEX($M:$M,MATCH($H1179,$C:$C,0))+I1179*$M$2</f>
        <v>6100</v>
      </c>
      <c r="N1179" s="57">
        <f t="shared" si="153"/>
        <v>6090</v>
      </c>
      <c r="O1179" s="72">
        <f>VLOOKUP($B1179,'Выгр Торг'!$B:$P,O$1,0)</f>
        <v>4400</v>
      </c>
      <c r="P1179" s="72">
        <f>VLOOKUP($B1179,'Выгр Торг'!$B:$P,P$1,0)</f>
        <v>6290</v>
      </c>
      <c r="Q1179" s="42">
        <f t="shared" si="148"/>
        <v>0</v>
      </c>
      <c r="R1179" s="42">
        <f t="shared" si="149"/>
        <v>200</v>
      </c>
      <c r="S1179" s="85">
        <f t="shared" si="154"/>
        <v>6090</v>
      </c>
      <c r="T1179" s="60" t="str">
        <f>IFERROR(VLOOKUP($B1179,'Из ГУГЛа'!$B:$G,4,0)*U1179+V1179,VLOOKUP($B1179,'Из ГУГЛа'!$B:$G,4,0))</f>
        <v/>
      </c>
      <c r="U1179" s="15">
        <v>1</v>
      </c>
      <c r="V1179" s="59"/>
      <c r="W1179" s="74">
        <f t="shared" si="150"/>
        <v>0.38409090909090904</v>
      </c>
      <c r="X1179" s="74" t="str">
        <f t="shared" si="151"/>
        <v/>
      </c>
      <c r="Y1179" s="74" t="str">
        <f t="shared" si="152"/>
        <v/>
      </c>
      <c r="Z1179" s="78" t="s">
        <v>2579</v>
      </c>
    </row>
    <row r="1180" spans="1:26" ht="75" x14ac:dyDescent="0.25">
      <c r="A1180" s="71" t="str">
        <f>INDEX('Выгр Торг'!$A:$A,MATCH($B1180,'Выгр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0" s="88">
        <v>138098</v>
      </c>
      <c r="C1180" s="72">
        <f>VLOOKUP($B1180,'Выгр Торг'!$B:$P,C$1,0)</f>
        <v>121418</v>
      </c>
      <c r="D1180" s="71" t="str">
        <f>VLOOKUP($B1180,'Выгр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Папирус (серебристо-серо-зеленоватый, 387))</v>
      </c>
      <c r="E1180" s="72" t="str">
        <f>VLOOKUP($B1180,'Выгр Торг'!$B:$P,E$1,0)</f>
        <v>Y</v>
      </c>
      <c r="F1180" s="72" t="str">
        <f>VLOOKUP($B1180,'Выгр Торг'!$B:$P,F$1,0)</f>
        <v>1</v>
      </c>
      <c r="G1180" s="36" t="s">
        <v>562</v>
      </c>
      <c r="H1180" s="28">
        <v>74074</v>
      </c>
      <c r="I1180" s="53">
        <f>INDEX($I:$I,MATCH($H1180,$C:$C,0))</f>
        <v>600</v>
      </c>
      <c r="J1180" s="5" t="s">
        <v>3410</v>
      </c>
      <c r="K1180" s="56">
        <f>INDEX($K:$K,MATCH($H1180,$C:$C,0))+I1180</f>
        <v>4400</v>
      </c>
      <c r="L1180" s="14">
        <f>VLOOKUP(K1180,Наценка!$A$1:$B$8,2,1)</f>
        <v>1.4</v>
      </c>
      <c r="M1180" s="56">
        <f>INDEX($M:$M,MATCH($H1180,$C:$C,0))+I1180*$M$2</f>
        <v>6100</v>
      </c>
      <c r="N1180" s="57">
        <f t="shared" si="153"/>
        <v>6090</v>
      </c>
      <c r="O1180" s="72">
        <f>VLOOKUP($B1180,'Выгр Торг'!$B:$P,O$1,0)</f>
        <v>4400</v>
      </c>
      <c r="P1180" s="72">
        <f>VLOOKUP($B1180,'Выгр Торг'!$B:$P,P$1,0)</f>
        <v>6290</v>
      </c>
      <c r="Q1180" s="42">
        <f t="shared" si="148"/>
        <v>0</v>
      </c>
      <c r="R1180" s="42">
        <f t="shared" si="149"/>
        <v>200</v>
      </c>
      <c r="S1180" s="85">
        <f t="shared" si="154"/>
        <v>6090</v>
      </c>
      <c r="T1180" s="60" t="str">
        <f>IFERROR(VLOOKUP($B1180,'Из ГУГЛа'!$B:$G,4,0)*U1180+V1180,VLOOKUP($B1180,'Из ГУГЛа'!$B:$G,4,0))</f>
        <v/>
      </c>
      <c r="U1180" s="15">
        <v>1</v>
      </c>
      <c r="V1180" s="59"/>
      <c r="W1180" s="74">
        <f t="shared" si="150"/>
        <v>0.38409090909090904</v>
      </c>
      <c r="X1180" s="74" t="str">
        <f t="shared" si="151"/>
        <v/>
      </c>
      <c r="Y1180" s="74" t="str">
        <f t="shared" si="152"/>
        <v/>
      </c>
      <c r="Z1180" s="78" t="s">
        <v>2579</v>
      </c>
    </row>
    <row r="1181" spans="1:26" ht="75" x14ac:dyDescent="0.25">
      <c r="A1181" s="71" t="str">
        <f>INDEX('Выгр Торг'!$A:$A,MATCH($B1181,'Выгр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1" s="88">
        <v>138099</v>
      </c>
      <c r="C1181" s="72">
        <f>VLOOKUP($B1181,'Выгр Торг'!$B:$P,C$1,0)</f>
        <v>121419</v>
      </c>
      <c r="D1181" s="71" t="str">
        <f>VLOOKUP($B1181,'Выгр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Персей (темно-синий, 429))</v>
      </c>
      <c r="E1181" s="72" t="str">
        <f>VLOOKUP($B1181,'Выгр Торг'!$B:$P,E$1,0)</f>
        <v>Y</v>
      </c>
      <c r="F1181" s="72" t="str">
        <f>VLOOKUP($B1181,'Выгр Торг'!$B:$P,F$1,0)</f>
        <v>1</v>
      </c>
      <c r="G1181" s="36" t="s">
        <v>562</v>
      </c>
      <c r="H1181" s="28">
        <v>74074</v>
      </c>
      <c r="I1181" s="53">
        <f>INDEX($I:$I,MATCH($H1181,$C:$C,0))</f>
        <v>600</v>
      </c>
      <c r="J1181" s="5" t="s">
        <v>3410</v>
      </c>
      <c r="K1181" s="56">
        <f>INDEX($K:$K,MATCH($H1181,$C:$C,0))+I1181</f>
        <v>4400</v>
      </c>
      <c r="L1181" s="14">
        <f>VLOOKUP(K1181,Наценка!$A$1:$B$8,2,1)</f>
        <v>1.4</v>
      </c>
      <c r="M1181" s="56">
        <f>INDEX($M:$M,MATCH($H1181,$C:$C,0))+I1181*$M$2</f>
        <v>6100</v>
      </c>
      <c r="N1181" s="57">
        <f t="shared" si="153"/>
        <v>6090</v>
      </c>
      <c r="O1181" s="72">
        <f>VLOOKUP($B1181,'Выгр Торг'!$B:$P,O$1,0)</f>
        <v>4400</v>
      </c>
      <c r="P1181" s="72">
        <f>VLOOKUP($B1181,'Выгр Торг'!$B:$P,P$1,0)</f>
        <v>6290</v>
      </c>
      <c r="Q1181" s="42">
        <f t="shared" si="148"/>
        <v>0</v>
      </c>
      <c r="R1181" s="42">
        <f t="shared" si="149"/>
        <v>200</v>
      </c>
      <c r="S1181" s="85">
        <f t="shared" si="154"/>
        <v>6090</v>
      </c>
      <c r="T1181" s="60" t="str">
        <f>IFERROR(VLOOKUP($B1181,'Из ГУГЛа'!$B:$G,4,0)*U1181+V1181,VLOOKUP($B1181,'Из ГУГЛа'!$B:$G,4,0))</f>
        <v/>
      </c>
      <c r="U1181" s="15">
        <v>1</v>
      </c>
      <c r="V1181" s="59"/>
      <c r="W1181" s="74">
        <f t="shared" si="150"/>
        <v>0.38409090909090904</v>
      </c>
      <c r="X1181" s="74" t="str">
        <f t="shared" si="151"/>
        <v/>
      </c>
      <c r="Y1181" s="74" t="str">
        <f t="shared" si="152"/>
        <v/>
      </c>
      <c r="Z1181" s="78" t="s">
        <v>2579</v>
      </c>
    </row>
    <row r="1182" spans="1:26" ht="75" x14ac:dyDescent="0.25">
      <c r="A1182" s="71" t="str">
        <f>INDEX('Выгр Торг'!$A:$A,MATCH($B1182,'Выгр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2" s="88">
        <v>138100</v>
      </c>
      <c r="C1182" s="72">
        <f>VLOOKUP($B1182,'Выгр Торг'!$B:$P,C$1,0)</f>
        <v>121420</v>
      </c>
      <c r="D1182" s="71" t="str">
        <f>VLOOKUP($B1182,'Выгр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Пламя (темно-красный, 193))</v>
      </c>
      <c r="E1182" s="72" t="str">
        <f>VLOOKUP($B1182,'Выгр Торг'!$B:$P,E$1,0)</f>
        <v>Y</v>
      </c>
      <c r="F1182" s="72" t="str">
        <f>VLOOKUP($B1182,'Выгр Торг'!$B:$P,F$1,0)</f>
        <v>1</v>
      </c>
      <c r="G1182" s="36" t="s">
        <v>562</v>
      </c>
      <c r="H1182" s="28">
        <v>74074</v>
      </c>
      <c r="I1182" s="53">
        <f>INDEX($I:$I,MATCH($H1182,$C:$C,0))</f>
        <v>600</v>
      </c>
      <c r="J1182" s="5" t="s">
        <v>3410</v>
      </c>
      <c r="K1182" s="56">
        <f>INDEX($K:$K,MATCH($H1182,$C:$C,0))+I1182</f>
        <v>4400</v>
      </c>
      <c r="L1182" s="14">
        <f>VLOOKUP(K1182,Наценка!$A$1:$B$8,2,1)</f>
        <v>1.4</v>
      </c>
      <c r="M1182" s="56">
        <f>INDEX($M:$M,MATCH($H1182,$C:$C,0))+I1182*$M$2</f>
        <v>6100</v>
      </c>
      <c r="N1182" s="57">
        <f t="shared" si="153"/>
        <v>6090</v>
      </c>
      <c r="O1182" s="72">
        <f>VLOOKUP($B1182,'Выгр Торг'!$B:$P,O$1,0)</f>
        <v>4400</v>
      </c>
      <c r="P1182" s="72">
        <f>VLOOKUP($B1182,'Выгр Торг'!$B:$P,P$1,0)</f>
        <v>6290</v>
      </c>
      <c r="Q1182" s="42">
        <f t="shared" si="148"/>
        <v>0</v>
      </c>
      <c r="R1182" s="42">
        <f t="shared" si="149"/>
        <v>200</v>
      </c>
      <c r="S1182" s="85">
        <f t="shared" si="154"/>
        <v>6090</v>
      </c>
      <c r="T1182" s="60" t="str">
        <f>IFERROR(VLOOKUP($B1182,'Из ГУГЛа'!$B:$G,4,0)*U1182+V1182,VLOOKUP($B1182,'Из ГУГЛа'!$B:$G,4,0))</f>
        <v/>
      </c>
      <c r="U1182" s="15">
        <v>1</v>
      </c>
      <c r="V1182" s="59"/>
      <c r="W1182" s="74">
        <f t="shared" si="150"/>
        <v>0.38409090909090904</v>
      </c>
      <c r="X1182" s="74" t="str">
        <f t="shared" si="151"/>
        <v/>
      </c>
      <c r="Y1182" s="74" t="str">
        <f t="shared" si="152"/>
        <v/>
      </c>
      <c r="Z1182" s="78" t="s">
        <v>2579</v>
      </c>
    </row>
    <row r="1183" spans="1:26" ht="75" x14ac:dyDescent="0.25">
      <c r="A1183" s="71" t="str">
        <f>INDEX('Выгр Торг'!$A:$A,MATCH($B1183,'Выгр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3" s="88">
        <v>138101</v>
      </c>
      <c r="C1183" s="72">
        <f>VLOOKUP($B1183,'Выгр Торг'!$B:$P,C$1,0)</f>
        <v>121421</v>
      </c>
      <c r="D1183" s="71" t="str">
        <f>VLOOKUP($B1183,'Выгр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Полюс мира (серо-коричневый, 615))</v>
      </c>
      <c r="E1183" s="72" t="str">
        <f>VLOOKUP($B1183,'Выгр Торг'!$B:$P,E$1,0)</f>
        <v>Y</v>
      </c>
      <c r="F1183" s="72" t="str">
        <f>VLOOKUP($B1183,'Выгр Торг'!$B:$P,F$1,0)</f>
        <v>1</v>
      </c>
      <c r="G1183" s="36" t="s">
        <v>562</v>
      </c>
      <c r="H1183" s="28">
        <v>74074</v>
      </c>
      <c r="I1183" s="53">
        <f>INDEX($I:$I,MATCH($H1183,$C:$C,0))</f>
        <v>600</v>
      </c>
      <c r="J1183" s="5" t="s">
        <v>3410</v>
      </c>
      <c r="K1183" s="56">
        <f>INDEX($K:$K,MATCH($H1183,$C:$C,0))+I1183</f>
        <v>4400</v>
      </c>
      <c r="L1183" s="14">
        <f>VLOOKUP(K1183,Наценка!$A$1:$B$8,2,1)</f>
        <v>1.4</v>
      </c>
      <c r="M1183" s="56">
        <f>INDEX($M:$M,MATCH($H1183,$C:$C,0))+I1183*$M$2</f>
        <v>6100</v>
      </c>
      <c r="N1183" s="57">
        <f t="shared" si="153"/>
        <v>6090</v>
      </c>
      <c r="O1183" s="72">
        <f>VLOOKUP($B1183,'Выгр Торг'!$B:$P,O$1,0)</f>
        <v>4400</v>
      </c>
      <c r="P1183" s="72">
        <f>VLOOKUP($B1183,'Выгр Торг'!$B:$P,P$1,0)</f>
        <v>6290</v>
      </c>
      <c r="Q1183" s="42">
        <f t="shared" si="148"/>
        <v>0</v>
      </c>
      <c r="R1183" s="42">
        <f t="shared" si="149"/>
        <v>200</v>
      </c>
      <c r="S1183" s="85">
        <f t="shared" si="154"/>
        <v>6090</v>
      </c>
      <c r="T1183" s="60" t="str">
        <f>IFERROR(VLOOKUP($B1183,'Из ГУГЛа'!$B:$G,4,0)*U1183+V1183,VLOOKUP($B1183,'Из ГУГЛа'!$B:$G,4,0))</f>
        <v/>
      </c>
      <c r="U1183" s="15">
        <v>1</v>
      </c>
      <c r="V1183" s="59"/>
      <c r="W1183" s="74">
        <f t="shared" si="150"/>
        <v>0.38409090909090904</v>
      </c>
      <c r="X1183" s="74" t="str">
        <f t="shared" si="151"/>
        <v/>
      </c>
      <c r="Y1183" s="74" t="str">
        <f t="shared" si="152"/>
        <v/>
      </c>
      <c r="Z1183" s="78" t="s">
        <v>2579</v>
      </c>
    </row>
    <row r="1184" spans="1:26" ht="75" x14ac:dyDescent="0.25">
      <c r="A1184" s="71" t="str">
        <f>INDEX('Выгр Торг'!$A:$A,MATCH($B1184,'Выгр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4" s="88">
        <v>138102</v>
      </c>
      <c r="C1184" s="72">
        <f>VLOOKUP($B1184,'Выгр Торг'!$B:$P,C$1,0)</f>
        <v>121422</v>
      </c>
      <c r="D1184" s="71" t="str">
        <f>VLOOKUP($B1184,'Выгр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Портвейн (темно-вишневый металлик, 192))</v>
      </c>
      <c r="E1184" s="72" t="str">
        <f>VLOOKUP($B1184,'Выгр Торг'!$B:$P,E$1,0)</f>
        <v>Y</v>
      </c>
      <c r="F1184" s="72" t="str">
        <f>VLOOKUP($B1184,'Выгр Торг'!$B:$P,F$1,0)</f>
        <v>1</v>
      </c>
      <c r="G1184" s="36" t="s">
        <v>562</v>
      </c>
      <c r="H1184" s="28">
        <v>74074</v>
      </c>
      <c r="I1184" s="53">
        <f>INDEX($I:$I,MATCH($H1184,$C:$C,0))</f>
        <v>600</v>
      </c>
      <c r="J1184" s="5" t="s">
        <v>3410</v>
      </c>
      <c r="K1184" s="56">
        <f>INDEX($K:$K,MATCH($H1184,$C:$C,0))+I1184</f>
        <v>4400</v>
      </c>
      <c r="L1184" s="14">
        <f>VLOOKUP(K1184,Наценка!$A$1:$B$8,2,1)</f>
        <v>1.4</v>
      </c>
      <c r="M1184" s="56">
        <f>INDEX($M:$M,MATCH($H1184,$C:$C,0))+I1184*$M$2</f>
        <v>6100</v>
      </c>
      <c r="N1184" s="57">
        <f t="shared" si="153"/>
        <v>6090</v>
      </c>
      <c r="O1184" s="72">
        <f>VLOOKUP($B1184,'Выгр Торг'!$B:$P,O$1,0)</f>
        <v>4400</v>
      </c>
      <c r="P1184" s="72">
        <f>VLOOKUP($B1184,'Выгр Торг'!$B:$P,P$1,0)</f>
        <v>6290</v>
      </c>
      <c r="Q1184" s="42">
        <f t="shared" si="148"/>
        <v>0</v>
      </c>
      <c r="R1184" s="42">
        <f t="shared" si="149"/>
        <v>200</v>
      </c>
      <c r="S1184" s="85">
        <f t="shared" si="154"/>
        <v>6090</v>
      </c>
      <c r="T1184" s="60" t="str">
        <f>IFERROR(VLOOKUP($B1184,'Из ГУГЛа'!$B:$G,4,0)*U1184+V1184,VLOOKUP($B1184,'Из ГУГЛа'!$B:$G,4,0))</f>
        <v/>
      </c>
      <c r="U1184" s="15">
        <v>1</v>
      </c>
      <c r="V1184" s="59"/>
      <c r="W1184" s="74">
        <f t="shared" si="150"/>
        <v>0.38409090909090904</v>
      </c>
      <c r="X1184" s="74" t="str">
        <f t="shared" si="151"/>
        <v/>
      </c>
      <c r="Y1184" s="74" t="str">
        <f t="shared" si="152"/>
        <v/>
      </c>
      <c r="Z1184" s="78" t="s">
        <v>2579</v>
      </c>
    </row>
    <row r="1185" spans="1:28" ht="75" x14ac:dyDescent="0.25">
      <c r="A1185" s="71" t="str">
        <f>INDEX('Выгр Торг'!$A:$A,MATCH($B1185,'Выгр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5" s="88">
        <v>138103</v>
      </c>
      <c r="C1185" s="72">
        <f>VLOOKUP($B1185,'Выгр Торг'!$B:$P,C$1,0)</f>
        <v>121423</v>
      </c>
      <c r="D1185" s="71" t="str">
        <f>VLOOKUP($B1185,'Выгр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Приз (серебристо-бежевый, 276))</v>
      </c>
      <c r="E1185" s="72" t="str">
        <f>VLOOKUP($B1185,'Выгр Торг'!$B:$P,E$1,0)</f>
        <v>Y</v>
      </c>
      <c r="F1185" s="72" t="str">
        <f>VLOOKUP($B1185,'Выгр Торг'!$B:$P,F$1,0)</f>
        <v>1</v>
      </c>
      <c r="G1185" s="36" t="s">
        <v>562</v>
      </c>
      <c r="H1185" s="28">
        <v>74074</v>
      </c>
      <c r="I1185" s="53">
        <f>INDEX($I:$I,MATCH($H1185,$C:$C,0))</f>
        <v>600</v>
      </c>
      <c r="J1185" s="5" t="s">
        <v>3410</v>
      </c>
      <c r="K1185" s="56">
        <f>INDEX($K:$K,MATCH($H1185,$C:$C,0))+I1185</f>
        <v>4400</v>
      </c>
      <c r="L1185" s="14">
        <f>VLOOKUP(K1185,Наценка!$A$1:$B$8,2,1)</f>
        <v>1.4</v>
      </c>
      <c r="M1185" s="56">
        <f>INDEX($M:$M,MATCH($H1185,$C:$C,0))+I1185*$M$2</f>
        <v>6100</v>
      </c>
      <c r="N1185" s="57">
        <f t="shared" si="153"/>
        <v>6090</v>
      </c>
      <c r="O1185" s="72">
        <f>VLOOKUP($B1185,'Выгр Торг'!$B:$P,O$1,0)</f>
        <v>4400</v>
      </c>
      <c r="P1185" s="72">
        <f>VLOOKUP($B1185,'Выгр Торг'!$B:$P,P$1,0)</f>
        <v>6290</v>
      </c>
      <c r="Q1185" s="42">
        <f t="shared" si="148"/>
        <v>0</v>
      </c>
      <c r="R1185" s="42">
        <f t="shared" si="149"/>
        <v>200</v>
      </c>
      <c r="S1185" s="85">
        <f t="shared" si="154"/>
        <v>6090</v>
      </c>
      <c r="T1185" s="60" t="str">
        <f>IFERROR(VLOOKUP($B1185,'Из ГУГЛа'!$B:$G,4,0)*U1185+V1185,VLOOKUP($B1185,'Из ГУГЛа'!$B:$G,4,0))</f>
        <v/>
      </c>
      <c r="U1185" s="15">
        <v>1</v>
      </c>
      <c r="V1185" s="59"/>
      <c r="W1185" s="74">
        <f t="shared" si="150"/>
        <v>0.38409090909090904</v>
      </c>
      <c r="X1185" s="74" t="str">
        <f t="shared" si="151"/>
        <v/>
      </c>
      <c r="Y1185" s="74" t="str">
        <f t="shared" si="152"/>
        <v/>
      </c>
      <c r="Z1185" s="78" t="s">
        <v>2579</v>
      </c>
    </row>
    <row r="1186" spans="1:28" ht="75" x14ac:dyDescent="0.25">
      <c r="A1186" s="71" t="str">
        <f>INDEX('Выгр Торг'!$A:$A,MATCH($B1186,'Выгр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6" s="88">
        <v>138104</v>
      </c>
      <c r="C1186" s="72">
        <f>VLOOKUP($B1186,'Выгр Торг'!$B:$P,C$1,0)</f>
        <v>121424</v>
      </c>
      <c r="D1186" s="71" t="str">
        <f>VLOOKUP($B1186,'Выгр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Рапсодия (серебристо-ярко-синий, 448))</v>
      </c>
      <c r="E1186" s="72" t="str">
        <f>VLOOKUP($B1186,'Выгр Торг'!$B:$P,E$1,0)</f>
        <v>Y</v>
      </c>
      <c r="F1186" s="72" t="str">
        <f>VLOOKUP($B1186,'Выгр Торг'!$B:$P,F$1,0)</f>
        <v>1</v>
      </c>
      <c r="G1186" s="36" t="s">
        <v>562</v>
      </c>
      <c r="H1186" s="28">
        <v>74074</v>
      </c>
      <c r="I1186" s="53">
        <f>INDEX($I:$I,MATCH($H1186,$C:$C,0))</f>
        <v>600</v>
      </c>
      <c r="J1186" s="5" t="s">
        <v>3410</v>
      </c>
      <c r="K1186" s="56">
        <f>INDEX($K:$K,MATCH($H1186,$C:$C,0))+I1186</f>
        <v>4400</v>
      </c>
      <c r="L1186" s="14">
        <f>VLOOKUP(K1186,Наценка!$A$1:$B$8,2,1)</f>
        <v>1.4</v>
      </c>
      <c r="M1186" s="56">
        <f>INDEX($M:$M,MATCH($H1186,$C:$C,0))+I1186*$M$2</f>
        <v>6100</v>
      </c>
      <c r="N1186" s="57">
        <f t="shared" si="153"/>
        <v>6090</v>
      </c>
      <c r="O1186" s="72">
        <f>VLOOKUP($B1186,'Выгр Торг'!$B:$P,O$1,0)</f>
        <v>4400</v>
      </c>
      <c r="P1186" s="72">
        <f>VLOOKUP($B1186,'Выгр Торг'!$B:$P,P$1,0)</f>
        <v>6290</v>
      </c>
      <c r="Q1186" s="42">
        <f t="shared" si="148"/>
        <v>0</v>
      </c>
      <c r="R1186" s="42">
        <f t="shared" si="149"/>
        <v>200</v>
      </c>
      <c r="S1186" s="85">
        <f t="shared" si="154"/>
        <v>6090</v>
      </c>
      <c r="T1186" s="60" t="str">
        <f>IFERROR(VLOOKUP($B1186,'Из ГУГЛа'!$B:$G,4,0)*U1186+V1186,VLOOKUP($B1186,'Из ГУГЛа'!$B:$G,4,0))</f>
        <v/>
      </c>
      <c r="U1186" s="15">
        <v>1</v>
      </c>
      <c r="V1186" s="59"/>
      <c r="W1186" s="74">
        <f t="shared" si="150"/>
        <v>0.38409090909090904</v>
      </c>
      <c r="X1186" s="74" t="str">
        <f t="shared" si="151"/>
        <v/>
      </c>
      <c r="Y1186" s="74" t="str">
        <f t="shared" si="152"/>
        <v/>
      </c>
      <c r="Z1186" s="78" t="s">
        <v>2579</v>
      </c>
    </row>
    <row r="1187" spans="1:28" ht="90" x14ac:dyDescent="0.25">
      <c r="A1187" s="71" t="str">
        <f>INDEX('Выгр Торг'!$A:$A,MATCH($B1187,'Выгр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7" s="88">
        <v>138105</v>
      </c>
      <c r="C1187" s="72">
        <f>VLOOKUP($B1187,'Выгр Торг'!$B:$P,C$1,0)</f>
        <v>121425</v>
      </c>
      <c r="D1187" s="71" t="str">
        <f>VLOOKUP($B1187,'Выгр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Робин гуд (черный с изумрудно-зеленым отливом, 391))</v>
      </c>
      <c r="E1187" s="72" t="str">
        <f>VLOOKUP($B1187,'Выгр Торг'!$B:$P,E$1,0)</f>
        <v>Y</v>
      </c>
      <c r="F1187" s="72" t="str">
        <f>VLOOKUP($B1187,'Выгр Торг'!$B:$P,F$1,0)</f>
        <v>1</v>
      </c>
      <c r="G1187" s="36" t="s">
        <v>562</v>
      </c>
      <c r="H1187" s="28">
        <v>74074</v>
      </c>
      <c r="I1187" s="53">
        <f>INDEX($I:$I,MATCH($H1187,$C:$C,0))</f>
        <v>600</v>
      </c>
      <c r="J1187" s="5" t="s">
        <v>3410</v>
      </c>
      <c r="K1187" s="56">
        <f>INDEX($K:$K,MATCH($H1187,$C:$C,0))+I1187</f>
        <v>4400</v>
      </c>
      <c r="L1187" s="14">
        <f>VLOOKUP(K1187,Наценка!$A$1:$B$8,2,1)</f>
        <v>1.4</v>
      </c>
      <c r="M1187" s="56">
        <f>INDEX($M:$M,MATCH($H1187,$C:$C,0))+I1187*$M$2</f>
        <v>6100</v>
      </c>
      <c r="N1187" s="57">
        <f t="shared" si="153"/>
        <v>6090</v>
      </c>
      <c r="O1187" s="72">
        <f>VLOOKUP($B1187,'Выгр Торг'!$B:$P,O$1,0)</f>
        <v>4400</v>
      </c>
      <c r="P1187" s="72">
        <f>VLOOKUP($B1187,'Выгр Торг'!$B:$P,P$1,0)</f>
        <v>6290</v>
      </c>
      <c r="Q1187" s="42">
        <f t="shared" si="148"/>
        <v>0</v>
      </c>
      <c r="R1187" s="42">
        <f t="shared" si="149"/>
        <v>200</v>
      </c>
      <c r="S1187" s="85">
        <f t="shared" si="154"/>
        <v>6090</v>
      </c>
      <c r="T1187" s="60" t="str">
        <f>IFERROR(VLOOKUP($B1187,'Из ГУГЛа'!$B:$G,4,0)*U1187+V1187,VLOOKUP($B1187,'Из ГУГЛа'!$B:$G,4,0))</f>
        <v/>
      </c>
      <c r="U1187" s="15">
        <v>1</v>
      </c>
      <c r="V1187" s="59"/>
      <c r="W1187" s="74">
        <f t="shared" si="150"/>
        <v>0.38409090909090904</v>
      </c>
      <c r="X1187" s="74" t="str">
        <f t="shared" si="151"/>
        <v/>
      </c>
      <c r="Y1187" s="74" t="str">
        <f t="shared" si="152"/>
        <v/>
      </c>
      <c r="Z1187" s="78" t="s">
        <v>2579</v>
      </c>
    </row>
    <row r="1188" spans="1:28" ht="75" x14ac:dyDescent="0.25">
      <c r="A1188" s="71" t="str">
        <f>INDEX('Выгр Торг'!$A:$A,MATCH($B1188,'Выгр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8" s="88">
        <v>138106</v>
      </c>
      <c r="C1188" s="72">
        <f>VLOOKUP($B1188,'Выгр Торг'!$B:$P,C$1,0)</f>
        <v>121426</v>
      </c>
      <c r="D1188" s="71" t="str">
        <f>VLOOKUP($B1188,'Выгр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Снежная королева (серебристый, 690))</v>
      </c>
      <c r="E1188" s="72" t="str">
        <f>VLOOKUP($B1188,'Выгр Торг'!$B:$P,E$1,0)</f>
        <v>Y</v>
      </c>
      <c r="F1188" s="72" t="str">
        <f>VLOOKUP($B1188,'Выгр Торг'!$B:$P,F$1,0)</f>
        <v>1</v>
      </c>
      <c r="G1188" s="36" t="s">
        <v>562</v>
      </c>
      <c r="H1188" s="28">
        <v>74074</v>
      </c>
      <c r="I1188" s="53">
        <f>INDEX($I:$I,MATCH($H1188,$C:$C,0))</f>
        <v>600</v>
      </c>
      <c r="J1188" s="5" t="s">
        <v>3410</v>
      </c>
      <c r="K1188" s="56">
        <f>INDEX($K:$K,MATCH($H1188,$C:$C,0))+I1188</f>
        <v>4400</v>
      </c>
      <c r="L1188" s="14">
        <f>VLOOKUP(K1188,Наценка!$A$1:$B$8,2,1)</f>
        <v>1.4</v>
      </c>
      <c r="M1188" s="56">
        <f>INDEX($M:$M,MATCH($H1188,$C:$C,0))+I1188*$M$2</f>
        <v>6100</v>
      </c>
      <c r="N1188" s="57">
        <f t="shared" si="153"/>
        <v>6090</v>
      </c>
      <c r="O1188" s="72">
        <f>VLOOKUP($B1188,'Выгр Торг'!$B:$P,O$1,0)</f>
        <v>4400</v>
      </c>
      <c r="P1188" s="72">
        <f>VLOOKUP($B1188,'Выгр Торг'!$B:$P,P$1,0)</f>
        <v>6290</v>
      </c>
      <c r="Q1188" s="42">
        <f t="shared" si="148"/>
        <v>0</v>
      </c>
      <c r="R1188" s="42">
        <f t="shared" si="149"/>
        <v>200</v>
      </c>
      <c r="S1188" s="85">
        <f t="shared" si="154"/>
        <v>6090</v>
      </c>
      <c r="T1188" s="60" t="str">
        <f>IFERROR(VLOOKUP($B1188,'Из ГУГЛа'!$B:$G,4,0)*U1188+V1188,VLOOKUP($B1188,'Из ГУГЛа'!$B:$G,4,0))</f>
        <v/>
      </c>
      <c r="U1188" s="15">
        <v>1</v>
      </c>
      <c r="V1188" s="59"/>
      <c r="W1188" s="74">
        <f t="shared" si="150"/>
        <v>0.38409090909090904</v>
      </c>
      <c r="X1188" s="74" t="str">
        <f t="shared" si="151"/>
        <v/>
      </c>
      <c r="Y1188" s="74" t="str">
        <f t="shared" si="152"/>
        <v/>
      </c>
      <c r="Z1188" s="78" t="s">
        <v>2579</v>
      </c>
    </row>
    <row r="1189" spans="1:28" ht="75" x14ac:dyDescent="0.25">
      <c r="A1189" s="71" t="str">
        <f>INDEX('Выгр Торг'!$A:$A,MATCH($B1189,'Выгр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89" s="88">
        <v>138107</v>
      </c>
      <c r="C1189" s="72">
        <f>VLOOKUP($B1189,'Выгр Торг'!$B:$P,C$1,0)</f>
        <v>121427</v>
      </c>
      <c r="D1189" s="71" t="str">
        <f>VLOOKUP($B1189,'Выгр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Сочи (серебристо-серо-зеленоватый, 360))</v>
      </c>
      <c r="E1189" s="72" t="str">
        <f>VLOOKUP($B1189,'Выгр Торг'!$B:$P,E$1,0)</f>
        <v>Y</v>
      </c>
      <c r="F1189" s="72" t="str">
        <f>VLOOKUP($B1189,'Выгр Торг'!$B:$P,F$1,0)</f>
        <v>1</v>
      </c>
      <c r="G1189" s="36" t="s">
        <v>562</v>
      </c>
      <c r="H1189" s="28">
        <v>74074</v>
      </c>
      <c r="I1189" s="53">
        <f>INDEX($I:$I,MATCH($H1189,$C:$C,0))</f>
        <v>600</v>
      </c>
      <c r="J1189" s="5" t="s">
        <v>3410</v>
      </c>
      <c r="K1189" s="56">
        <f>INDEX($K:$K,MATCH($H1189,$C:$C,0))+I1189</f>
        <v>4400</v>
      </c>
      <c r="L1189" s="14">
        <f>VLOOKUP(K1189,Наценка!$A$1:$B$8,2,1)</f>
        <v>1.4</v>
      </c>
      <c r="M1189" s="56">
        <f>INDEX($M:$M,MATCH($H1189,$C:$C,0))+I1189*$M$2</f>
        <v>6100</v>
      </c>
      <c r="N1189" s="57">
        <f t="shared" si="153"/>
        <v>6090</v>
      </c>
      <c r="O1189" s="72">
        <f>VLOOKUP($B1189,'Выгр Торг'!$B:$P,O$1,0)</f>
        <v>4400</v>
      </c>
      <c r="P1189" s="72">
        <f>VLOOKUP($B1189,'Выгр Торг'!$B:$P,P$1,0)</f>
        <v>6290</v>
      </c>
      <c r="Q1189" s="42">
        <f t="shared" si="148"/>
        <v>0</v>
      </c>
      <c r="R1189" s="42">
        <f t="shared" si="149"/>
        <v>200</v>
      </c>
      <c r="S1189" s="85">
        <f t="shared" si="154"/>
        <v>6090</v>
      </c>
      <c r="T1189" s="60" t="str">
        <f>IFERROR(VLOOKUP($B1189,'Из ГУГЛа'!$B:$G,4,0)*U1189+V1189,VLOOKUP($B1189,'Из ГУГЛа'!$B:$G,4,0))</f>
        <v/>
      </c>
      <c r="U1189" s="15">
        <v>1</v>
      </c>
      <c r="V1189" s="59"/>
      <c r="W1189" s="74">
        <f t="shared" si="150"/>
        <v>0.38409090909090904</v>
      </c>
      <c r="X1189" s="74" t="str">
        <f t="shared" si="151"/>
        <v/>
      </c>
      <c r="Y1189" s="74" t="str">
        <f t="shared" si="152"/>
        <v/>
      </c>
      <c r="Z1189" s="78" t="s">
        <v>2579</v>
      </c>
    </row>
    <row r="1190" spans="1:28" ht="75" x14ac:dyDescent="0.25">
      <c r="A1190" s="71" t="str">
        <f>INDEX('Выгр Торг'!$A:$A,MATCH($B1190,'Выгр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90" s="88">
        <v>138108</v>
      </c>
      <c r="C1190" s="72">
        <f>VLOOKUP($B1190,'Выгр Торг'!$B:$P,C$1,0)</f>
        <v>121428</v>
      </c>
      <c r="D1190" s="71" t="str">
        <f>VLOOKUP($B1190,'Выгр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Талая вода (светло-серый, 206))</v>
      </c>
      <c r="E1190" s="72" t="str">
        <f>VLOOKUP($B1190,'Выгр Торг'!$B:$P,E$1,0)</f>
        <v>Y</v>
      </c>
      <c r="F1190" s="72" t="str">
        <f>VLOOKUP($B1190,'Выгр Торг'!$B:$P,F$1,0)</f>
        <v>1</v>
      </c>
      <c r="G1190" s="36" t="s">
        <v>562</v>
      </c>
      <c r="H1190" s="28">
        <v>74074</v>
      </c>
      <c r="I1190" s="53">
        <f>INDEX($I:$I,MATCH($H1190,$C:$C,0))</f>
        <v>600</v>
      </c>
      <c r="J1190" s="5" t="s">
        <v>3410</v>
      </c>
      <c r="K1190" s="56">
        <f>INDEX($K:$K,MATCH($H1190,$C:$C,0))+I1190</f>
        <v>4400</v>
      </c>
      <c r="L1190" s="14">
        <f>VLOOKUP(K1190,Наценка!$A$1:$B$8,2,1)</f>
        <v>1.4</v>
      </c>
      <c r="M1190" s="56">
        <f>INDEX($M:$M,MATCH($H1190,$C:$C,0))+I1190*$M$2</f>
        <v>6100</v>
      </c>
      <c r="N1190" s="57">
        <f t="shared" si="153"/>
        <v>6090</v>
      </c>
      <c r="O1190" s="72">
        <f>VLOOKUP($B1190,'Выгр Торг'!$B:$P,O$1,0)</f>
        <v>4400</v>
      </c>
      <c r="P1190" s="72">
        <f>VLOOKUP($B1190,'Выгр Торг'!$B:$P,P$1,0)</f>
        <v>6290</v>
      </c>
      <c r="Q1190" s="42">
        <f t="shared" si="148"/>
        <v>0</v>
      </c>
      <c r="R1190" s="42">
        <f t="shared" si="149"/>
        <v>200</v>
      </c>
      <c r="S1190" s="85">
        <f t="shared" si="154"/>
        <v>6090</v>
      </c>
      <c r="T1190" s="60" t="str">
        <f>IFERROR(VLOOKUP($B1190,'Из ГУГЛа'!$B:$G,4,0)*U1190+V1190,VLOOKUP($B1190,'Из ГУГЛа'!$B:$G,4,0))</f>
        <v/>
      </c>
      <c r="U1190" s="15">
        <v>1</v>
      </c>
      <c r="V1190" s="59"/>
      <c r="W1190" s="74">
        <f t="shared" si="150"/>
        <v>0.38409090909090904</v>
      </c>
      <c r="X1190" s="74" t="str">
        <f t="shared" si="151"/>
        <v/>
      </c>
      <c r="Y1190" s="74" t="str">
        <f t="shared" si="152"/>
        <v/>
      </c>
      <c r="Z1190" s="78" t="s">
        <v>2579</v>
      </c>
    </row>
    <row r="1191" spans="1:28" ht="75" x14ac:dyDescent="0.25">
      <c r="A1191" s="71" t="str">
        <f>INDEX('Выгр Торг'!$A:$A,MATCH($B1191,'Выгр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91" s="88">
        <v>138109</v>
      </c>
      <c r="C1191" s="72">
        <f>VLOOKUP($B1191,'Выгр Торг'!$B:$P,C$1,0)</f>
        <v>121429</v>
      </c>
      <c r="D1191" s="71" t="str">
        <f>VLOOKUP($B1191,'Выгр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Терра (коричневый, 507))</v>
      </c>
      <c r="E1191" s="72" t="str">
        <f>VLOOKUP($B1191,'Выгр Торг'!$B:$P,E$1,0)</f>
        <v>Y</v>
      </c>
      <c r="F1191" s="72" t="str">
        <f>VLOOKUP($B1191,'Выгр Торг'!$B:$P,F$1,0)</f>
        <v>1</v>
      </c>
      <c r="G1191" s="36" t="s">
        <v>562</v>
      </c>
      <c r="H1191" s="28">
        <v>74074</v>
      </c>
      <c r="I1191" s="53">
        <f>INDEX($I:$I,MATCH($H1191,$C:$C,0))</f>
        <v>600</v>
      </c>
      <c r="J1191" s="5" t="s">
        <v>3410</v>
      </c>
      <c r="K1191" s="56">
        <f>INDEX($K:$K,MATCH($H1191,$C:$C,0))+I1191</f>
        <v>4400</v>
      </c>
      <c r="L1191" s="14">
        <f>VLOOKUP(K1191,Наценка!$A$1:$B$8,2,1)</f>
        <v>1.4</v>
      </c>
      <c r="M1191" s="56">
        <f>INDEX($M:$M,MATCH($H1191,$C:$C,0))+I1191*$M$2</f>
        <v>6100</v>
      </c>
      <c r="N1191" s="57">
        <f t="shared" si="153"/>
        <v>6090</v>
      </c>
      <c r="O1191" s="72">
        <f>VLOOKUP($B1191,'Выгр Торг'!$B:$P,O$1,0)</f>
        <v>4400</v>
      </c>
      <c r="P1191" s="72">
        <f>VLOOKUP($B1191,'Выгр Торг'!$B:$P,P$1,0)</f>
        <v>6290</v>
      </c>
      <c r="Q1191" s="42">
        <f t="shared" si="148"/>
        <v>0</v>
      </c>
      <c r="R1191" s="42">
        <f t="shared" si="149"/>
        <v>200</v>
      </c>
      <c r="S1191" s="85">
        <f t="shared" si="154"/>
        <v>6090</v>
      </c>
      <c r="T1191" s="60" t="str">
        <f>IFERROR(VLOOKUP($B1191,'Из ГУГЛа'!$B:$G,4,0)*U1191+V1191,VLOOKUP($B1191,'Из ГУГЛа'!$B:$G,4,0))</f>
        <v/>
      </c>
      <c r="U1191" s="15">
        <v>1</v>
      </c>
      <c r="V1191" s="59"/>
      <c r="W1191" s="74">
        <f t="shared" si="150"/>
        <v>0.38409090909090904</v>
      </c>
      <c r="X1191" s="74" t="str">
        <f t="shared" si="151"/>
        <v/>
      </c>
      <c r="Y1191" s="74" t="str">
        <f t="shared" si="152"/>
        <v/>
      </c>
      <c r="Z1191" s="78" t="s">
        <v>2579</v>
      </c>
    </row>
    <row r="1192" spans="1:28" ht="75" x14ac:dyDescent="0.25">
      <c r="A1192" s="71" t="str">
        <f>INDEX('Выгр Торг'!$A:$A,MATCH($B1192,'Выгр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92" s="88">
        <v>138110</v>
      </c>
      <c r="C1192" s="72">
        <f>VLOOKUP($B1192,'Выгр Торг'!$B:$P,C$1,0)</f>
        <v>121430</v>
      </c>
      <c r="D1192" s="71" t="str">
        <f>VLOOKUP($B1192,'Выгр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Триумф (серебристо-красный, 100))</v>
      </c>
      <c r="E1192" s="72" t="str">
        <f>VLOOKUP($B1192,'Выгр Торг'!$B:$P,E$1,0)</f>
        <v>Y</v>
      </c>
      <c r="F1192" s="72" t="str">
        <f>VLOOKUP($B1192,'Выгр Торг'!$B:$P,F$1,0)</f>
        <v>1</v>
      </c>
      <c r="G1192" s="36" t="s">
        <v>562</v>
      </c>
      <c r="H1192" s="28">
        <v>74074</v>
      </c>
      <c r="I1192" s="53">
        <f>INDEX($I:$I,MATCH($H1192,$C:$C,0))</f>
        <v>600</v>
      </c>
      <c r="J1192" s="5" t="s">
        <v>3410</v>
      </c>
      <c r="K1192" s="56">
        <f>INDEX($K:$K,MATCH($H1192,$C:$C,0))+I1192</f>
        <v>4400</v>
      </c>
      <c r="L1192" s="14">
        <f>VLOOKUP(K1192,Наценка!$A$1:$B$8,2,1)</f>
        <v>1.4</v>
      </c>
      <c r="M1192" s="56">
        <f>INDEX($M:$M,MATCH($H1192,$C:$C,0))+I1192*$M$2</f>
        <v>6100</v>
      </c>
      <c r="N1192" s="57">
        <f t="shared" si="153"/>
        <v>6090</v>
      </c>
      <c r="O1192" s="72">
        <f>VLOOKUP($B1192,'Выгр Торг'!$B:$P,O$1,0)</f>
        <v>4400</v>
      </c>
      <c r="P1192" s="72">
        <f>VLOOKUP($B1192,'Выгр Торг'!$B:$P,P$1,0)</f>
        <v>6290</v>
      </c>
      <c r="Q1192" s="42">
        <f t="shared" si="148"/>
        <v>0</v>
      </c>
      <c r="R1192" s="42">
        <f t="shared" si="149"/>
        <v>200</v>
      </c>
      <c r="S1192" s="85">
        <f t="shared" si="154"/>
        <v>6090</v>
      </c>
      <c r="T1192" s="60" t="str">
        <f>IFERROR(VLOOKUP($B1192,'Из ГУГЛа'!$B:$G,4,0)*U1192+V1192,VLOOKUP($B1192,'Из ГУГЛа'!$B:$G,4,0))</f>
        <v/>
      </c>
      <c r="U1192" s="15">
        <v>1</v>
      </c>
      <c r="V1192" s="59"/>
      <c r="W1192" s="74">
        <f t="shared" si="150"/>
        <v>0.38409090909090904</v>
      </c>
      <c r="X1192" s="74" t="str">
        <f t="shared" si="151"/>
        <v/>
      </c>
      <c r="Y1192" s="74" t="str">
        <f t="shared" si="152"/>
        <v/>
      </c>
      <c r="Z1192" s="78" t="s">
        <v>2579</v>
      </c>
    </row>
    <row r="1193" spans="1:28" ht="75" x14ac:dyDescent="0.25">
      <c r="A1193" s="71" t="str">
        <f>INDEX('Выгр Торг'!$A:$A,MATCH($B1193,'Выгр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93" s="88">
        <v>138111</v>
      </c>
      <c r="C1193" s="72">
        <f>VLOOKUP($B1193,'Выгр Торг'!$B:$P,C$1,0)</f>
        <v>121431</v>
      </c>
      <c r="D1193" s="71" t="str">
        <f>VLOOKUP($B1193,'Выгр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Фея (серебристо-сиреневый, 416))</v>
      </c>
      <c r="E1193" s="72" t="str">
        <f>VLOOKUP($B1193,'Выгр Торг'!$B:$P,E$1,0)</f>
        <v>Y</v>
      </c>
      <c r="F1193" s="72" t="str">
        <f>VLOOKUP($B1193,'Выгр Торг'!$B:$P,F$1,0)</f>
        <v>1</v>
      </c>
      <c r="G1193" s="36" t="s">
        <v>562</v>
      </c>
      <c r="H1193" s="28">
        <v>74074</v>
      </c>
      <c r="I1193" s="53">
        <f>INDEX($I:$I,MATCH($H1193,$C:$C,0))</f>
        <v>600</v>
      </c>
      <c r="J1193" s="5" t="s">
        <v>3410</v>
      </c>
      <c r="K1193" s="56">
        <f>INDEX($K:$K,MATCH($H1193,$C:$C,0))+I1193</f>
        <v>4400</v>
      </c>
      <c r="L1193" s="14">
        <f>VLOOKUP(K1193,Наценка!$A$1:$B$8,2,1)</f>
        <v>1.4</v>
      </c>
      <c r="M1193" s="56">
        <f>INDEX($M:$M,MATCH($H1193,$C:$C,0))+I1193*$M$2</f>
        <v>6100</v>
      </c>
      <c r="N1193" s="57">
        <f t="shared" si="153"/>
        <v>6090</v>
      </c>
      <c r="O1193" s="72">
        <f>VLOOKUP($B1193,'Выгр Торг'!$B:$P,O$1,0)</f>
        <v>4400</v>
      </c>
      <c r="P1193" s="72">
        <f>VLOOKUP($B1193,'Выгр Торг'!$B:$P,P$1,0)</f>
        <v>6290</v>
      </c>
      <c r="Q1193" s="42">
        <f t="shared" si="148"/>
        <v>0</v>
      </c>
      <c r="R1193" s="42">
        <f t="shared" si="149"/>
        <v>200</v>
      </c>
      <c r="S1193" s="85">
        <f t="shared" si="154"/>
        <v>6090</v>
      </c>
      <c r="T1193" s="60" t="str">
        <f>IFERROR(VLOOKUP($B1193,'Из ГУГЛа'!$B:$G,4,0)*U1193+V1193,VLOOKUP($B1193,'Из ГУГЛа'!$B:$G,4,0))</f>
        <v/>
      </c>
      <c r="U1193" s="15">
        <v>1</v>
      </c>
      <c r="V1193" s="59"/>
      <c r="W1193" s="74">
        <f t="shared" si="150"/>
        <v>0.38409090909090904</v>
      </c>
      <c r="X1193" s="74" t="str">
        <f t="shared" si="151"/>
        <v/>
      </c>
      <c r="Y1193" s="74" t="str">
        <f t="shared" si="152"/>
        <v/>
      </c>
      <c r="Z1193" s="78" t="s">
        <v>2579</v>
      </c>
    </row>
    <row r="1194" spans="1:28" ht="75" x14ac:dyDescent="0.25">
      <c r="A1194" s="71" t="str">
        <f>INDEX('Выгр Торг'!$A:$A,MATCH($B1194,'Выгр Торг'!$B:$B,0))</f>
        <v>Боковые зеркала "АТП" в стиле Гранта (обогрев, электрорегулировка, бегающий RGB поворотник "мультиплазма") для ВАЗ 2110-2112, Лада Приора</v>
      </c>
      <c r="B1194" s="88">
        <v>138112</v>
      </c>
      <c r="C1194" s="72">
        <f>VLOOKUP($B1194,'Выгр Торг'!$B:$P,C$1,0)</f>
        <v>121432</v>
      </c>
      <c r="D1194" s="71" t="str">
        <f>VLOOKUP($B1194,'Выгр Торг'!$B:$P,D$1,0)</f>
        <v>Боковые зеркала "АТП" в стиле Гранта (обогрев, электрорегулировка, бегающий RGB поворотник "мультиплазма") для ВАЗ 2110-2112, Лада Приора (В цвет, Цунами (темно-зеленый, 363))</v>
      </c>
      <c r="E1194" s="72" t="str">
        <f>VLOOKUP($B1194,'Выгр Торг'!$B:$P,E$1,0)</f>
        <v>Y</v>
      </c>
      <c r="F1194" s="72" t="str">
        <f>VLOOKUP($B1194,'Выгр Торг'!$B:$P,F$1,0)</f>
        <v>1</v>
      </c>
      <c r="G1194" s="36" t="s">
        <v>562</v>
      </c>
      <c r="H1194" s="28">
        <v>74074</v>
      </c>
      <c r="I1194" s="53">
        <f>INDEX($I:$I,MATCH($H1194,$C:$C,0))</f>
        <v>600</v>
      </c>
      <c r="J1194" s="5" t="s">
        <v>3410</v>
      </c>
      <c r="K1194" s="56">
        <f>INDEX($K:$K,MATCH($H1194,$C:$C,0))+I1194</f>
        <v>4400</v>
      </c>
      <c r="L1194" s="14">
        <f>VLOOKUP(K1194,Наценка!$A$1:$B$8,2,1)</f>
        <v>1.4</v>
      </c>
      <c r="M1194" s="56">
        <f>INDEX($M:$M,MATCH($H1194,$C:$C,0))+I1194*$M$2</f>
        <v>6100</v>
      </c>
      <c r="N1194" s="57">
        <f t="shared" si="153"/>
        <v>6090</v>
      </c>
      <c r="O1194" s="72">
        <f>VLOOKUP($B1194,'Выгр Торг'!$B:$P,O$1,0)</f>
        <v>4400</v>
      </c>
      <c r="P1194" s="72">
        <f>VLOOKUP($B1194,'Выгр Торг'!$B:$P,P$1,0)</f>
        <v>6290</v>
      </c>
      <c r="Q1194" s="42">
        <f t="shared" ref="Q1194:Q1212" si="155">O1194-K1194</f>
        <v>0</v>
      </c>
      <c r="R1194" s="42">
        <f t="shared" ref="R1194:R1212" si="156">P1194-N1194</f>
        <v>200</v>
      </c>
      <c r="S1194" s="85">
        <f t="shared" si="154"/>
        <v>6090</v>
      </c>
      <c r="T1194" s="60" t="str">
        <f>IFERROR(VLOOKUP($B1194,'Из ГУГЛа'!$B:$G,4,0)*U1194+V1194,VLOOKUP($B1194,'Из ГУГЛа'!$B:$G,4,0))</f>
        <v/>
      </c>
      <c r="U1194" s="15">
        <v>1</v>
      </c>
      <c r="V1194" s="59"/>
      <c r="W1194" s="74">
        <f t="shared" ref="W1194:W1212" si="157">IFERROR(S1194/K1194-1,"")</f>
        <v>0.38409090909090904</v>
      </c>
      <c r="X1194" s="74" t="str">
        <f t="shared" ref="X1194:X1212" si="158">IFERROR((Z1194-S1194)/Z1194,"")</f>
        <v/>
      </c>
      <c r="Y1194" s="74" t="str">
        <f t="shared" ref="Y1194:Y1212" si="159">IFERROR(IF(Z1194="","",Z1194/K1194-1),"")</f>
        <v/>
      </c>
      <c r="Z1194" s="78" t="s">
        <v>2579</v>
      </c>
    </row>
    <row r="1195" spans="1:28" ht="75" x14ac:dyDescent="0.25">
      <c r="A1195" s="71" t="str">
        <f>INDEX('Выгр Торг'!$A:$A,MATCH($B1195,'Выгр Торг'!$B:$B,0))</f>
        <v>Боковые зеркала "АТП" в стиле Гранта (повторитель, электропривод, обогрев) для ВАЗ 2108-21099, 2113-2115</v>
      </c>
      <c r="B1195" s="88">
        <v>138159</v>
      </c>
      <c r="C1195" s="72">
        <f>VLOOKUP($B1195,'Выгр Торг'!$B:$P,C$1,0)</f>
        <v>61003</v>
      </c>
      <c r="D1195" s="71" t="str">
        <f>VLOOKUP($B1195,'Выгр Торг'!$B:$P,D$1,0)</f>
        <v>Боковые зеркала "АТП" в стиле Гранта (повторитель Lexus, электропривод, обогрев) для ВАЗ 2108-21099, 2113-2115 (Без окрашивания)</v>
      </c>
      <c r="E1195" s="72" t="str">
        <f>VLOOKUP($B1195,'Выгр Торг'!$B:$P,E$1,0)</f>
        <v>Y</v>
      </c>
      <c r="F1195" s="72" t="str">
        <f>VLOOKUP($B1195,'Выгр Торг'!$B:$P,F$1,0)</f>
        <v>1</v>
      </c>
      <c r="G1195" s="36" t="s">
        <v>559</v>
      </c>
      <c r="H1195" s="28">
        <v>61003</v>
      </c>
      <c r="I1195" s="52">
        <v>600</v>
      </c>
      <c r="J1195" s="5" t="s">
        <v>3410</v>
      </c>
      <c r="K1195" s="73">
        <f>O1195</f>
        <v>3100</v>
      </c>
      <c r="L1195" s="14">
        <f>VLOOKUP(K1195,Наценка!$A$1:$B$8,2,1)</f>
        <v>1.4</v>
      </c>
      <c r="M1195" s="92">
        <f>Z1195-100</f>
        <v>5290</v>
      </c>
      <c r="N1195" s="57">
        <f t="shared" ref="N1195:N1220" si="160">IF(M1195&lt;=1000,(ROUNDUP(M1195,-1)-1),(ROUNDUP(M1195,-2)-10))</f>
        <v>5290</v>
      </c>
      <c r="O1195" s="72">
        <f>VLOOKUP($B1195,'Выгр Торг'!$B:$P,O$1,0)</f>
        <v>3100</v>
      </c>
      <c r="P1195" s="72">
        <f>VLOOKUP($B1195,'Выгр Торг'!$B:$P,P$1,0)</f>
        <v>5390</v>
      </c>
      <c r="Q1195" s="42">
        <f t="shared" si="155"/>
        <v>0</v>
      </c>
      <c r="R1195" s="42">
        <f t="shared" si="156"/>
        <v>100</v>
      </c>
      <c r="S1195" s="85">
        <f t="shared" si="154"/>
        <v>5290</v>
      </c>
      <c r="T1195" s="60">
        <f>IFERROR(VLOOKUP($B1195,'Из ГУГЛа'!$B:$G,4,0)*U1195+V1195,VLOOKUP($B1195,'Из ГУГЛа'!$B:$G,4,0))</f>
        <v>5390</v>
      </c>
      <c r="U1195" s="15">
        <v>1</v>
      </c>
      <c r="V1195" s="59"/>
      <c r="W1195" s="74">
        <f t="shared" si="157"/>
        <v>0.70645161290322589</v>
      </c>
      <c r="X1195" s="74">
        <f t="shared" si="158"/>
        <v>1.8552875695732839E-2</v>
      </c>
      <c r="Y1195" s="74">
        <f t="shared" si="159"/>
        <v>0.73870967741935489</v>
      </c>
      <c r="Z1195" s="75">
        <v>5390</v>
      </c>
      <c r="AA1195" s="4">
        <v>600</v>
      </c>
      <c r="AB1195" s="20" t="s">
        <v>2599</v>
      </c>
    </row>
    <row r="1196" spans="1:28" ht="75" x14ac:dyDescent="0.25">
      <c r="A1196" s="71" t="str">
        <f>INDEX('Выгр Торг'!$A:$A,MATCH($B1196,'Выгр Торг'!$B:$B,0))</f>
        <v>Боковые зеркала "АТП" в стиле Гранта (повторитель, электропривод, обогрев) для ВАЗ 2108-21099, 2113-2115</v>
      </c>
      <c r="B1196" s="88">
        <v>257719</v>
      </c>
      <c r="C1196" s="72">
        <f>VLOOKUP($B1196,'Выгр Торг'!$B:$P,C$1,0)</f>
        <v>61007</v>
      </c>
      <c r="D1196" s="71" t="str">
        <f>VLOOKUP($B1196,'Выгр Торг'!$B:$P,D$1,0)</f>
        <v>Боковые зеркала "АТП" в стиле Гранта (повторитель Lexus, электропривод, обогрев) для ВАЗ 2108-21099, 2113-2115 (В цвет кузова, Уточнить у менеджера)</v>
      </c>
      <c r="E1196" s="72" t="str">
        <f>VLOOKUP($B1196,'Выгр Торг'!$B:$P,E$1,0)</f>
        <v>Y</v>
      </c>
      <c r="F1196" s="72" t="str">
        <f>VLOOKUP($B1196,'Выгр Торг'!$B:$P,F$1,0)</f>
        <v>1</v>
      </c>
      <c r="G1196" s="36" t="s">
        <v>559</v>
      </c>
      <c r="H1196" s="28">
        <v>61003</v>
      </c>
      <c r="I1196" s="53">
        <f>INDEX($I:$I,MATCH($H1196,$C:$C,0))</f>
        <v>600</v>
      </c>
      <c r="J1196" s="5" t="s">
        <v>3410</v>
      </c>
      <c r="K1196" s="56">
        <f>INDEX($K:$K,MATCH($H1196,$C:$C,0))+I1196</f>
        <v>3700</v>
      </c>
      <c r="L1196" s="14">
        <f>VLOOKUP(K1196,Наценка!$A$1:$B$8,2,1)</f>
        <v>1.4</v>
      </c>
      <c r="M1196" s="56">
        <f>INDEX($M:$M,MATCH($H1196,$C:$C,0))+I1196*$M$2</f>
        <v>6070</v>
      </c>
      <c r="N1196" s="57">
        <f t="shared" si="160"/>
        <v>6090</v>
      </c>
      <c r="O1196" s="72">
        <f>VLOOKUP($B1196,'Выгр Торг'!$B:$P,O$1,0)</f>
        <v>3700</v>
      </c>
      <c r="P1196" s="72">
        <f>VLOOKUP($B1196,'Выгр Торг'!$B:$P,P$1,0)</f>
        <v>6290</v>
      </c>
      <c r="Q1196" s="42">
        <f t="shared" si="155"/>
        <v>0</v>
      </c>
      <c r="R1196" s="42">
        <f t="shared" si="156"/>
        <v>200</v>
      </c>
      <c r="S1196" s="85">
        <f t="shared" si="154"/>
        <v>6090</v>
      </c>
      <c r="T1196" s="60">
        <f>IFERROR(VLOOKUP($B1196,'Из ГУГЛа'!$B:$G,4,0)*U1196+V1196,VLOOKUP($B1196,'Из ГУГЛа'!$B:$G,4,0))</f>
        <v>5990</v>
      </c>
      <c r="U1196" s="15">
        <v>1</v>
      </c>
      <c r="V1196" s="76">
        <f>INDEX($AA:$AA,MATCH($H1196,$C:$C,0))</f>
        <v>600</v>
      </c>
      <c r="W1196" s="74">
        <f t="shared" si="157"/>
        <v>0.64594594594594601</v>
      </c>
      <c r="X1196" s="74">
        <f t="shared" si="158"/>
        <v>-1.6694490818030049E-2</v>
      </c>
      <c r="Y1196" s="74">
        <f t="shared" si="159"/>
        <v>0.61891891891891881</v>
      </c>
      <c r="Z1196" s="76">
        <f>INDEX($Z:$Z,MATCH($H1196,$C:$C,0))+V1196</f>
        <v>5990</v>
      </c>
      <c r="AB1196" s="43" t="str">
        <f>INDEX($AB:$AB,MATCH($H1196,$C:$C,0))</f>
        <v>https://motorring.ru/product/21728-bokovye-zerkala-granty-elektroprivodom-obogrevom</v>
      </c>
    </row>
    <row r="1197" spans="1:28" ht="75" x14ac:dyDescent="0.25">
      <c r="A1197" s="71" t="str">
        <f>INDEX('Выгр Торг'!$A:$A,MATCH($B1197,'Выгр Торг'!$B:$B,0))</f>
        <v>Боковые зеркала "АТП" в стиле Гранта (повторитель, электропривод, обогрев) для ВАЗ 2108-21099, 2113-2115</v>
      </c>
      <c r="B1197" s="88">
        <v>257720</v>
      </c>
      <c r="C1197" s="72">
        <f>VLOOKUP($B1197,'Выгр Торг'!$B:$P,C$1,0)</f>
        <v>182454</v>
      </c>
      <c r="D1197" s="71" t="str">
        <f>VLOOKUP($B1197,'Выгр Торг'!$B:$P,D$1,0)</f>
        <v>Боковые зеркала "АТП" в стиле Гранта (повторитель Lexus, электропривод, обогрев) для ВАЗ 2108-21099, 2113-2115 (В цвет, Аквамарин (серебристо-сине-зеленый, 460))</v>
      </c>
      <c r="E1197" s="72" t="str">
        <f>VLOOKUP($B1197,'Выгр Торг'!$B:$P,E$1,0)</f>
        <v>Y</v>
      </c>
      <c r="F1197" s="72" t="str">
        <f>VLOOKUP($B1197,'Выгр Торг'!$B:$P,F$1,0)</f>
        <v>1</v>
      </c>
      <c r="G1197" s="36" t="s">
        <v>559</v>
      </c>
      <c r="H1197" s="28">
        <v>61003</v>
      </c>
      <c r="I1197" s="53">
        <f>INDEX($I:$I,MATCH($H1197,$C:$C,0))</f>
        <v>600</v>
      </c>
      <c r="J1197" s="5" t="s">
        <v>3410</v>
      </c>
      <c r="K1197" s="56">
        <f>INDEX($K:$K,MATCH($H1197,$C:$C,0))+I1197</f>
        <v>3700</v>
      </c>
      <c r="L1197" s="14">
        <f>VLOOKUP(K1197,Наценка!$A$1:$B$8,2,1)</f>
        <v>1.4</v>
      </c>
      <c r="M1197" s="56">
        <f>INDEX($M:$M,MATCH($H1197,$C:$C,0))+I1197*$M$2</f>
        <v>6070</v>
      </c>
      <c r="N1197" s="57">
        <f t="shared" si="160"/>
        <v>6090</v>
      </c>
      <c r="O1197" s="72">
        <f>VLOOKUP($B1197,'Выгр Торг'!$B:$P,O$1,0)</f>
        <v>3700</v>
      </c>
      <c r="P1197" s="72">
        <f>VLOOKUP($B1197,'Выгр Торг'!$B:$P,P$1,0)</f>
        <v>6290</v>
      </c>
      <c r="Q1197" s="42">
        <f t="shared" si="155"/>
        <v>0</v>
      </c>
      <c r="R1197" s="42">
        <f t="shared" si="156"/>
        <v>200</v>
      </c>
      <c r="S1197" s="85">
        <f t="shared" si="154"/>
        <v>6090</v>
      </c>
      <c r="T1197" s="60">
        <f>IFERROR(VLOOKUP($B1197,'Из ГУГЛа'!$B:$G,4,0)*U1197+V1197,VLOOKUP($B1197,'Из ГУГЛа'!$B:$G,4,0))</f>
        <v>5990</v>
      </c>
      <c r="U1197" s="15">
        <v>1</v>
      </c>
      <c r="V1197" s="76">
        <f>INDEX($AA:$AA,MATCH($H1197,$C:$C,0))</f>
        <v>600</v>
      </c>
      <c r="W1197" s="74">
        <f t="shared" si="157"/>
        <v>0.64594594594594601</v>
      </c>
      <c r="X1197" s="74">
        <f t="shared" si="158"/>
        <v>-1.6694490818030049E-2</v>
      </c>
      <c r="Y1197" s="74">
        <f t="shared" si="159"/>
        <v>0.61891891891891881</v>
      </c>
      <c r="Z1197" s="76">
        <f>INDEX($Z:$Z,MATCH($H1197,$C:$C,0))+V1197</f>
        <v>5990</v>
      </c>
      <c r="AB1197" s="43" t="str">
        <f>INDEX($AB:$AB,MATCH($H1197,$C:$C,0))</f>
        <v>https://motorring.ru/product/21728-bokovye-zerkala-granty-elektroprivodom-obogrevom</v>
      </c>
    </row>
    <row r="1198" spans="1:28" ht="75" x14ac:dyDescent="0.25">
      <c r="A1198" s="71" t="str">
        <f>INDEX('Выгр Торг'!$A:$A,MATCH($B1198,'Выгр Торг'!$B:$B,0))</f>
        <v>Боковые зеркала "АТП" в стиле Гранта (повторитель, электропривод, обогрев) для ВАЗ 2108-21099, 2113-2115</v>
      </c>
      <c r="B1198" s="88">
        <v>257721</v>
      </c>
      <c r="C1198" s="72">
        <f>VLOOKUP($B1198,'Выгр Торг'!$B:$P,C$1,0)</f>
        <v>182455</v>
      </c>
      <c r="D1198" s="71" t="str">
        <f>VLOOKUP($B1198,'Выгр Торг'!$B:$P,D$1,0)</f>
        <v>Боковые зеркала "АТП" в стиле Гранта (повторитель Lexus, электропривод, обогрев) для ВАЗ 2108-21099, 2113-2115 (В цвет, Амулет (серебристо-темно-зеленый, 371))</v>
      </c>
      <c r="E1198" s="72" t="str">
        <f>VLOOKUP($B1198,'Выгр Торг'!$B:$P,E$1,0)</f>
        <v>Y</v>
      </c>
      <c r="F1198" s="72" t="str">
        <f>VLOOKUP($B1198,'Выгр Торг'!$B:$P,F$1,0)</f>
        <v>1</v>
      </c>
      <c r="G1198" s="36" t="s">
        <v>559</v>
      </c>
      <c r="H1198" s="28">
        <v>61003</v>
      </c>
      <c r="I1198" s="53">
        <f>INDEX($I:$I,MATCH($H1198,$C:$C,0))</f>
        <v>600</v>
      </c>
      <c r="J1198" s="5" t="s">
        <v>3410</v>
      </c>
      <c r="K1198" s="56">
        <f>INDEX($K:$K,MATCH($H1198,$C:$C,0))+I1198</f>
        <v>3700</v>
      </c>
      <c r="L1198" s="14">
        <f>VLOOKUP(K1198,Наценка!$A$1:$B$8,2,1)</f>
        <v>1.4</v>
      </c>
      <c r="M1198" s="56">
        <f>INDEX($M:$M,MATCH($H1198,$C:$C,0))+I1198*$M$2</f>
        <v>6070</v>
      </c>
      <c r="N1198" s="57">
        <f t="shared" si="160"/>
        <v>6090</v>
      </c>
      <c r="O1198" s="72">
        <f>VLOOKUP($B1198,'Выгр Торг'!$B:$P,O$1,0)</f>
        <v>3700</v>
      </c>
      <c r="P1198" s="72">
        <f>VLOOKUP($B1198,'Выгр Торг'!$B:$P,P$1,0)</f>
        <v>6290</v>
      </c>
      <c r="Q1198" s="42">
        <f t="shared" si="155"/>
        <v>0</v>
      </c>
      <c r="R1198" s="42">
        <f t="shared" si="156"/>
        <v>200</v>
      </c>
      <c r="S1198" s="85">
        <f t="shared" si="154"/>
        <v>6090</v>
      </c>
      <c r="T1198" s="60">
        <f>IFERROR(VLOOKUP($B1198,'Из ГУГЛа'!$B:$G,4,0)*U1198+V1198,VLOOKUP($B1198,'Из ГУГЛа'!$B:$G,4,0))</f>
        <v>5990</v>
      </c>
      <c r="U1198" s="15">
        <v>1</v>
      </c>
      <c r="V1198" s="76">
        <f>INDEX($AA:$AA,MATCH($H1198,$C:$C,0))</f>
        <v>600</v>
      </c>
      <c r="W1198" s="74">
        <f t="shared" si="157"/>
        <v>0.64594594594594601</v>
      </c>
      <c r="X1198" s="74">
        <f t="shared" si="158"/>
        <v>-1.6694490818030049E-2</v>
      </c>
      <c r="Y1198" s="74">
        <f t="shared" si="159"/>
        <v>0.61891891891891881</v>
      </c>
      <c r="Z1198" s="76">
        <f>INDEX($Z:$Z,MATCH($H1198,$C:$C,0))+V1198</f>
        <v>5990</v>
      </c>
      <c r="AB1198" s="43" t="str">
        <f>INDEX($AB:$AB,MATCH($H1198,$C:$C,0))</f>
        <v>https://motorring.ru/product/21728-bokovye-zerkala-granty-elektroprivodom-obogrevom</v>
      </c>
    </row>
    <row r="1199" spans="1:28" ht="75" x14ac:dyDescent="0.25">
      <c r="A1199" s="71" t="str">
        <f>INDEX('Выгр Торг'!$A:$A,MATCH($B1199,'Выгр Торг'!$B:$B,0))</f>
        <v>Боковые зеркала "АТП" в стиле Гранта (повторитель, электропривод, обогрев) для ВАЗ 2108-21099, 2113-2115</v>
      </c>
      <c r="B1199" s="88">
        <v>257722</v>
      </c>
      <c r="C1199" s="72">
        <f>VLOOKUP($B1199,'Выгр Торг'!$B:$P,C$1,0)</f>
        <v>182456</v>
      </c>
      <c r="D1199" s="71" t="str">
        <f>VLOOKUP($B1199,'Выгр Торг'!$B:$P,D$1,0)</f>
        <v>Боковые зеркала "АТП" в стиле Гранта (повторитель Lexus, электропривод, обогрев) для ВАЗ 2108-21099, 2113-2115 (В цвет, Антилопа (серебристо-бежевый, 277))</v>
      </c>
      <c r="E1199" s="72" t="str">
        <f>VLOOKUP($B1199,'Выгр Торг'!$B:$P,E$1,0)</f>
        <v>Y</v>
      </c>
      <c r="F1199" s="72" t="str">
        <f>VLOOKUP($B1199,'Выгр Торг'!$B:$P,F$1,0)</f>
        <v>1</v>
      </c>
      <c r="G1199" s="36" t="s">
        <v>559</v>
      </c>
      <c r="H1199" s="28">
        <v>61003</v>
      </c>
      <c r="I1199" s="53">
        <f>INDEX($I:$I,MATCH($H1199,$C:$C,0))</f>
        <v>600</v>
      </c>
      <c r="J1199" s="5" t="s">
        <v>3410</v>
      </c>
      <c r="K1199" s="56">
        <f>INDEX($K:$K,MATCH($H1199,$C:$C,0))+I1199</f>
        <v>3700</v>
      </c>
      <c r="L1199" s="14">
        <f>VLOOKUP(K1199,Наценка!$A$1:$B$8,2,1)</f>
        <v>1.4</v>
      </c>
      <c r="M1199" s="56">
        <f>INDEX($M:$M,MATCH($H1199,$C:$C,0))+I1199*$M$2</f>
        <v>6070</v>
      </c>
      <c r="N1199" s="57">
        <f t="shared" si="160"/>
        <v>6090</v>
      </c>
      <c r="O1199" s="72">
        <f>VLOOKUP($B1199,'Выгр Торг'!$B:$P,O$1,0)</f>
        <v>3700</v>
      </c>
      <c r="P1199" s="72">
        <f>VLOOKUP($B1199,'Выгр Торг'!$B:$P,P$1,0)</f>
        <v>6290</v>
      </c>
      <c r="Q1199" s="42">
        <f t="shared" si="155"/>
        <v>0</v>
      </c>
      <c r="R1199" s="42">
        <f t="shared" si="156"/>
        <v>200</v>
      </c>
      <c r="S1199" s="85">
        <f t="shared" si="154"/>
        <v>6090</v>
      </c>
      <c r="T1199" s="60">
        <f>IFERROR(VLOOKUP($B1199,'Из ГУГЛа'!$B:$G,4,0)*U1199+V1199,VLOOKUP($B1199,'Из ГУГЛа'!$B:$G,4,0))</f>
        <v>5990</v>
      </c>
      <c r="U1199" s="15">
        <v>1</v>
      </c>
      <c r="V1199" s="76">
        <f>INDEX($AA:$AA,MATCH($H1199,$C:$C,0))</f>
        <v>600</v>
      </c>
      <c r="W1199" s="74">
        <f t="shared" si="157"/>
        <v>0.64594594594594601</v>
      </c>
      <c r="X1199" s="74">
        <f t="shared" si="158"/>
        <v>-1.6694490818030049E-2</v>
      </c>
      <c r="Y1199" s="74">
        <f t="shared" si="159"/>
        <v>0.61891891891891881</v>
      </c>
      <c r="Z1199" s="76">
        <f>INDEX($Z:$Z,MATCH($H1199,$C:$C,0))+V1199</f>
        <v>5990</v>
      </c>
      <c r="AB1199" s="43" t="str">
        <f>INDEX($AB:$AB,MATCH($H1199,$C:$C,0))</f>
        <v>https://motorring.ru/product/21728-bokovye-zerkala-granty-elektroprivodom-obogrevom</v>
      </c>
    </row>
    <row r="1200" spans="1:28" ht="75" x14ac:dyDescent="0.25">
      <c r="A1200" s="71" t="str">
        <f>INDEX('Выгр Торг'!$A:$A,MATCH($B1200,'Выгр Торг'!$B:$B,0))</f>
        <v>Боковые зеркала "АТП" в стиле Гранта (повторитель, электропривод, обогрев) для ВАЗ 2108-21099, 2113-2115</v>
      </c>
      <c r="B1200" s="88">
        <v>257723</v>
      </c>
      <c r="C1200" s="72">
        <f>VLOOKUP($B1200,'Выгр Торг'!$B:$P,C$1,0)</f>
        <v>182457</v>
      </c>
      <c r="D1200" s="71" t="str">
        <f>VLOOKUP($B1200,'Выгр Торг'!$B:$P,D$1,0)</f>
        <v>Боковые зеркала "АТП" в стиле Гранта (повторитель Lexus, электропривод, обогрев) для ВАЗ 2108-21099, 2113-2115 (В цвет, Балтика (темно-сине-зеленый, 420))</v>
      </c>
      <c r="E1200" s="72" t="str">
        <f>VLOOKUP($B1200,'Выгр Торг'!$B:$P,E$1,0)</f>
        <v>Y</v>
      </c>
      <c r="F1200" s="72" t="str">
        <f>VLOOKUP($B1200,'Выгр Торг'!$B:$P,F$1,0)</f>
        <v>1</v>
      </c>
      <c r="G1200" s="36" t="s">
        <v>559</v>
      </c>
      <c r="H1200" s="28">
        <v>61003</v>
      </c>
      <c r="I1200" s="53">
        <f>INDEX($I:$I,MATCH($H1200,$C:$C,0))</f>
        <v>600</v>
      </c>
      <c r="J1200" s="5" t="s">
        <v>3410</v>
      </c>
      <c r="K1200" s="56">
        <f>INDEX($K:$K,MATCH($H1200,$C:$C,0))+I1200</f>
        <v>3700</v>
      </c>
      <c r="L1200" s="14">
        <f>VLOOKUP(K1200,Наценка!$A$1:$B$8,2,1)</f>
        <v>1.4</v>
      </c>
      <c r="M1200" s="56">
        <f>INDEX($M:$M,MATCH($H1200,$C:$C,0))+I1200*$M$2</f>
        <v>6070</v>
      </c>
      <c r="N1200" s="57">
        <f t="shared" si="160"/>
        <v>6090</v>
      </c>
      <c r="O1200" s="72">
        <f>VLOOKUP($B1200,'Выгр Торг'!$B:$P,O$1,0)</f>
        <v>3700</v>
      </c>
      <c r="P1200" s="72">
        <f>VLOOKUP($B1200,'Выгр Торг'!$B:$P,P$1,0)</f>
        <v>6290</v>
      </c>
      <c r="Q1200" s="42">
        <f t="shared" si="155"/>
        <v>0</v>
      </c>
      <c r="R1200" s="42">
        <f t="shared" si="156"/>
        <v>200</v>
      </c>
      <c r="S1200" s="85">
        <f t="shared" si="154"/>
        <v>6090</v>
      </c>
      <c r="T1200" s="60">
        <f>IFERROR(VLOOKUP($B1200,'Из ГУГЛа'!$B:$G,4,0)*U1200+V1200,VLOOKUP($B1200,'Из ГУГЛа'!$B:$G,4,0))</f>
        <v>5990</v>
      </c>
      <c r="U1200" s="15">
        <v>1</v>
      </c>
      <c r="V1200" s="76">
        <f>INDEX($AA:$AA,MATCH($H1200,$C:$C,0))</f>
        <v>600</v>
      </c>
      <c r="W1200" s="74">
        <f t="shared" si="157"/>
        <v>0.64594594594594601</v>
      </c>
      <c r="X1200" s="74">
        <f t="shared" si="158"/>
        <v>-1.6694490818030049E-2</v>
      </c>
      <c r="Y1200" s="74">
        <f t="shared" si="159"/>
        <v>0.61891891891891881</v>
      </c>
      <c r="Z1200" s="76">
        <f>INDEX($Z:$Z,MATCH($H1200,$C:$C,0))+V1200</f>
        <v>5990</v>
      </c>
      <c r="AB1200" s="43" t="str">
        <f>INDEX($AB:$AB,MATCH($H1200,$C:$C,0))</f>
        <v>https://motorring.ru/product/21728-bokovye-zerkala-granty-elektroprivodom-obogrevom</v>
      </c>
    </row>
    <row r="1201" spans="1:28" ht="75" x14ac:dyDescent="0.25">
      <c r="A1201" s="71" t="str">
        <f>INDEX('Выгр Торг'!$A:$A,MATCH($B1201,'Выгр Торг'!$B:$B,0))</f>
        <v>Боковые зеркала "АТП" в стиле Гранта (повторитель, электропривод, обогрев) для ВАЗ 2108-21099, 2113-2115</v>
      </c>
      <c r="B1201" s="88">
        <v>257724</v>
      </c>
      <c r="C1201" s="72">
        <f>VLOOKUP($B1201,'Выгр Торг'!$B:$P,C$1,0)</f>
        <v>182458</v>
      </c>
      <c r="D1201" s="71" t="str">
        <f>VLOOKUP($B1201,'Выгр Торг'!$B:$P,D$1,0)</f>
        <v>Боковые зеркала "АТП" в стиле Гранта (повторитель Lexus, электропривод, обогрев) для ВАЗ 2108-21099, 2113-2115 (В цвет, Белое облако (белый, 240))</v>
      </c>
      <c r="E1201" s="72" t="str">
        <f>VLOOKUP($B1201,'Выгр Торг'!$B:$P,E$1,0)</f>
        <v>Y</v>
      </c>
      <c r="F1201" s="72" t="str">
        <f>VLOOKUP($B1201,'Выгр Торг'!$B:$P,F$1,0)</f>
        <v>1</v>
      </c>
      <c r="G1201" s="36" t="s">
        <v>559</v>
      </c>
      <c r="H1201" s="28">
        <v>61003</v>
      </c>
      <c r="I1201" s="53">
        <f>INDEX($I:$I,MATCH($H1201,$C:$C,0))</f>
        <v>600</v>
      </c>
      <c r="J1201" s="5" t="s">
        <v>3410</v>
      </c>
      <c r="K1201" s="56">
        <f>INDEX($K:$K,MATCH($H1201,$C:$C,0))+I1201</f>
        <v>3700</v>
      </c>
      <c r="L1201" s="14">
        <f>VLOOKUP(K1201,Наценка!$A$1:$B$8,2,1)</f>
        <v>1.4</v>
      </c>
      <c r="M1201" s="56">
        <f>INDEX($M:$M,MATCH($H1201,$C:$C,0))+I1201*$M$2</f>
        <v>6070</v>
      </c>
      <c r="N1201" s="57">
        <f t="shared" si="160"/>
        <v>6090</v>
      </c>
      <c r="O1201" s="72">
        <f>VLOOKUP($B1201,'Выгр Торг'!$B:$P,O$1,0)</f>
        <v>3700</v>
      </c>
      <c r="P1201" s="72">
        <f>VLOOKUP($B1201,'Выгр Торг'!$B:$P,P$1,0)</f>
        <v>6290</v>
      </c>
      <c r="Q1201" s="42">
        <f t="shared" si="155"/>
        <v>0</v>
      </c>
      <c r="R1201" s="42">
        <f t="shared" si="156"/>
        <v>200</v>
      </c>
      <c r="S1201" s="85">
        <f t="shared" si="154"/>
        <v>6090</v>
      </c>
      <c r="T1201" s="60">
        <f>IFERROR(VLOOKUP($B1201,'Из ГУГЛа'!$B:$G,4,0)*U1201+V1201,VLOOKUP($B1201,'Из ГУГЛа'!$B:$G,4,0))</f>
        <v>5990</v>
      </c>
      <c r="U1201" s="15">
        <v>1</v>
      </c>
      <c r="V1201" s="76">
        <f>INDEX($AA:$AA,MATCH($H1201,$C:$C,0))</f>
        <v>600</v>
      </c>
      <c r="W1201" s="74">
        <f t="shared" si="157"/>
        <v>0.64594594594594601</v>
      </c>
      <c r="X1201" s="74">
        <f t="shared" si="158"/>
        <v>-1.6694490818030049E-2</v>
      </c>
      <c r="Y1201" s="74">
        <f t="shared" si="159"/>
        <v>0.61891891891891881</v>
      </c>
      <c r="Z1201" s="76">
        <f>INDEX($Z:$Z,MATCH($H1201,$C:$C,0))+V1201</f>
        <v>5990</v>
      </c>
      <c r="AB1201" s="43" t="str">
        <f>INDEX($AB:$AB,MATCH($H1201,$C:$C,0))</f>
        <v>https://motorring.ru/product/21728-bokovye-zerkala-granty-elektroprivodom-obogrevom</v>
      </c>
    </row>
    <row r="1202" spans="1:28" ht="75" x14ac:dyDescent="0.25">
      <c r="A1202" s="71" t="str">
        <f>INDEX('Выгр Торг'!$A:$A,MATCH($B1202,'Выгр Торг'!$B:$B,0))</f>
        <v>Боковые зеркала "АТП" в стиле Гранта (повторитель, электропривод, обогрев) для ВАЗ 2108-21099, 2113-2115</v>
      </c>
      <c r="B1202" s="88">
        <v>257725</v>
      </c>
      <c r="C1202" s="72">
        <f>VLOOKUP($B1202,'Выгр Торг'!$B:$P,C$1,0)</f>
        <v>182459</v>
      </c>
      <c r="D1202" s="71" t="str">
        <f>VLOOKUP($B1202,'Выгр Торг'!$B:$P,D$1,0)</f>
        <v>Боковые зеркала "АТП" в стиле Гранта (повторитель Lexus, электропривод, обогрев) для ВАЗ 2108-21099, 2113-2115 (В цвет, Бриз (зелено-голубой, 480))</v>
      </c>
      <c r="E1202" s="72" t="str">
        <f>VLOOKUP($B1202,'Выгр Торг'!$B:$P,E$1,0)</f>
        <v>Y</v>
      </c>
      <c r="F1202" s="72" t="str">
        <f>VLOOKUP($B1202,'Выгр Торг'!$B:$P,F$1,0)</f>
        <v>1</v>
      </c>
      <c r="G1202" s="36" t="s">
        <v>559</v>
      </c>
      <c r="H1202" s="28">
        <v>61003</v>
      </c>
      <c r="I1202" s="53">
        <f>INDEX($I:$I,MATCH($H1202,$C:$C,0))</f>
        <v>600</v>
      </c>
      <c r="J1202" s="5" t="s">
        <v>3410</v>
      </c>
      <c r="K1202" s="56">
        <f>INDEX($K:$K,MATCH($H1202,$C:$C,0))+I1202</f>
        <v>3700</v>
      </c>
      <c r="L1202" s="14">
        <f>VLOOKUP(K1202,Наценка!$A$1:$B$8,2,1)</f>
        <v>1.4</v>
      </c>
      <c r="M1202" s="56">
        <f>INDEX($M:$M,MATCH($H1202,$C:$C,0))+I1202*$M$2</f>
        <v>6070</v>
      </c>
      <c r="N1202" s="57">
        <f t="shared" si="160"/>
        <v>6090</v>
      </c>
      <c r="O1202" s="72">
        <f>VLOOKUP($B1202,'Выгр Торг'!$B:$P,O$1,0)</f>
        <v>3700</v>
      </c>
      <c r="P1202" s="72">
        <f>VLOOKUP($B1202,'Выгр Торг'!$B:$P,P$1,0)</f>
        <v>6290</v>
      </c>
      <c r="Q1202" s="42">
        <f t="shared" si="155"/>
        <v>0</v>
      </c>
      <c r="R1202" s="42">
        <f t="shared" si="156"/>
        <v>200</v>
      </c>
      <c r="S1202" s="85">
        <f t="shared" si="154"/>
        <v>6090</v>
      </c>
      <c r="T1202" s="60">
        <f>IFERROR(VLOOKUP($B1202,'Из ГУГЛа'!$B:$G,4,0)*U1202+V1202,VLOOKUP($B1202,'Из ГУГЛа'!$B:$G,4,0))</f>
        <v>5990</v>
      </c>
      <c r="U1202" s="15">
        <v>1</v>
      </c>
      <c r="V1202" s="76">
        <f>INDEX($AA:$AA,MATCH($H1202,$C:$C,0))</f>
        <v>600</v>
      </c>
      <c r="W1202" s="74">
        <f t="shared" si="157"/>
        <v>0.64594594594594601</v>
      </c>
      <c r="X1202" s="74">
        <f t="shared" si="158"/>
        <v>-1.6694490818030049E-2</v>
      </c>
      <c r="Y1202" s="74">
        <f t="shared" si="159"/>
        <v>0.61891891891891881</v>
      </c>
      <c r="Z1202" s="76">
        <f>INDEX($Z:$Z,MATCH($H1202,$C:$C,0))+V1202</f>
        <v>5990</v>
      </c>
      <c r="AB1202" s="43" t="str">
        <f>INDEX($AB:$AB,MATCH($H1202,$C:$C,0))</f>
        <v>https://motorring.ru/product/21728-bokovye-zerkala-granty-elektroprivodom-obogrevom</v>
      </c>
    </row>
    <row r="1203" spans="1:28" ht="75" x14ac:dyDescent="0.25">
      <c r="A1203" s="71" t="str">
        <f>INDEX('Выгр Торг'!$A:$A,MATCH($B1203,'Выгр Торг'!$B:$B,0))</f>
        <v>Боковые зеркала "АТП" в стиле Гранта (повторитель, электропривод, обогрев) для ВАЗ 2108-21099, 2113-2115</v>
      </c>
      <c r="B1203" s="88">
        <v>257726</v>
      </c>
      <c r="C1203" s="72">
        <f>VLOOKUP($B1203,'Выгр Торг'!$B:$P,C$1,0)</f>
        <v>182460</v>
      </c>
      <c r="D1203" s="71" t="str">
        <f>VLOOKUP($B1203,'Выгр Торг'!$B:$P,D$1,0)</f>
        <v>Боковые зеркала "АТП" в стиле Гранта (повторитель Lexus, электропривод, обогрев) для ВАЗ 2108-21099, 2113-2115 (В цвет, Бронзовый век (бежево-коричневый, 262))</v>
      </c>
      <c r="E1203" s="72" t="str">
        <f>VLOOKUP($B1203,'Выгр Торг'!$B:$P,E$1,0)</f>
        <v>Y</v>
      </c>
      <c r="F1203" s="72" t="str">
        <f>VLOOKUP($B1203,'Выгр Торг'!$B:$P,F$1,0)</f>
        <v>1</v>
      </c>
      <c r="G1203" s="36" t="s">
        <v>559</v>
      </c>
      <c r="H1203" s="28">
        <v>61003</v>
      </c>
      <c r="I1203" s="53">
        <f>INDEX($I:$I,MATCH($H1203,$C:$C,0))</f>
        <v>600</v>
      </c>
      <c r="J1203" s="5" t="s">
        <v>3410</v>
      </c>
      <c r="K1203" s="56">
        <f>INDEX($K:$K,MATCH($H1203,$C:$C,0))+I1203</f>
        <v>3700</v>
      </c>
      <c r="L1203" s="14">
        <f>VLOOKUP(K1203,Наценка!$A$1:$B$8,2,1)</f>
        <v>1.4</v>
      </c>
      <c r="M1203" s="56">
        <f>INDEX($M:$M,MATCH($H1203,$C:$C,0))+I1203*$M$2</f>
        <v>6070</v>
      </c>
      <c r="N1203" s="57">
        <f t="shared" si="160"/>
        <v>6090</v>
      </c>
      <c r="O1203" s="72">
        <f>VLOOKUP($B1203,'Выгр Торг'!$B:$P,O$1,0)</f>
        <v>3700</v>
      </c>
      <c r="P1203" s="72">
        <f>VLOOKUP($B1203,'Выгр Торг'!$B:$P,P$1,0)</f>
        <v>6290</v>
      </c>
      <c r="Q1203" s="42">
        <f t="shared" si="155"/>
        <v>0</v>
      </c>
      <c r="R1203" s="42">
        <f t="shared" si="156"/>
        <v>200</v>
      </c>
      <c r="S1203" s="85">
        <f t="shared" si="154"/>
        <v>6090</v>
      </c>
      <c r="T1203" s="60">
        <f>IFERROR(VLOOKUP($B1203,'Из ГУГЛа'!$B:$G,4,0)*U1203+V1203,VLOOKUP($B1203,'Из ГУГЛа'!$B:$G,4,0))</f>
        <v>5990</v>
      </c>
      <c r="U1203" s="15">
        <v>1</v>
      </c>
      <c r="V1203" s="76">
        <f>INDEX($AA:$AA,MATCH($H1203,$C:$C,0))</f>
        <v>600</v>
      </c>
      <c r="W1203" s="74">
        <f t="shared" si="157"/>
        <v>0.64594594594594601</v>
      </c>
      <c r="X1203" s="74">
        <f t="shared" si="158"/>
        <v>-1.6694490818030049E-2</v>
      </c>
      <c r="Y1203" s="74">
        <f t="shared" si="159"/>
        <v>0.61891891891891881</v>
      </c>
      <c r="Z1203" s="76">
        <f>INDEX($Z:$Z,MATCH($H1203,$C:$C,0))+V1203</f>
        <v>5990</v>
      </c>
      <c r="AB1203" s="43" t="str">
        <f>INDEX($AB:$AB,MATCH($H1203,$C:$C,0))</f>
        <v>https://motorring.ru/product/21728-bokovye-zerkala-granty-elektroprivodom-obogrevom</v>
      </c>
    </row>
    <row r="1204" spans="1:28" ht="75" x14ac:dyDescent="0.25">
      <c r="A1204" s="71" t="str">
        <f>INDEX('Выгр Торг'!$A:$A,MATCH($B1204,'Выгр Торг'!$B:$B,0))</f>
        <v>Боковые зеркала "АТП" в стиле Гранта (повторитель, электропривод, обогрев) для ВАЗ 2108-21099, 2113-2115</v>
      </c>
      <c r="B1204" s="88">
        <v>257727</v>
      </c>
      <c r="C1204" s="72">
        <f>VLOOKUP($B1204,'Выгр Торг'!$B:$P,C$1,0)</f>
        <v>182461</v>
      </c>
      <c r="D1204" s="71" t="str">
        <f>VLOOKUP($B1204,'Выгр Торг'!$B:$P,D$1,0)</f>
        <v>Боковые зеркала "АТП" в стиле Гранта (повторитель Lexus, электропривод, обогрев) для ВАЗ 2108-21099, 2113-2115 (В цвет, Валюта (серо-зеленый, 310))</v>
      </c>
      <c r="E1204" s="72" t="str">
        <f>VLOOKUP($B1204,'Выгр Торг'!$B:$P,E$1,0)</f>
        <v>Y</v>
      </c>
      <c r="F1204" s="72" t="str">
        <f>VLOOKUP($B1204,'Выгр Торг'!$B:$P,F$1,0)</f>
        <v>1</v>
      </c>
      <c r="G1204" s="36" t="s">
        <v>559</v>
      </c>
      <c r="H1204" s="28">
        <v>61003</v>
      </c>
      <c r="I1204" s="53">
        <f>INDEX($I:$I,MATCH($H1204,$C:$C,0))</f>
        <v>600</v>
      </c>
      <c r="J1204" s="5" t="s">
        <v>3410</v>
      </c>
      <c r="K1204" s="56">
        <f>INDEX($K:$K,MATCH($H1204,$C:$C,0))+I1204</f>
        <v>3700</v>
      </c>
      <c r="L1204" s="14">
        <f>VLOOKUP(K1204,Наценка!$A$1:$B$8,2,1)</f>
        <v>1.4</v>
      </c>
      <c r="M1204" s="56">
        <f>INDEX($M:$M,MATCH($H1204,$C:$C,0))+I1204*$M$2</f>
        <v>6070</v>
      </c>
      <c r="N1204" s="57">
        <f t="shared" si="160"/>
        <v>6090</v>
      </c>
      <c r="O1204" s="72">
        <f>VLOOKUP($B1204,'Выгр Торг'!$B:$P,O$1,0)</f>
        <v>3700</v>
      </c>
      <c r="P1204" s="72">
        <f>VLOOKUP($B1204,'Выгр Торг'!$B:$P,P$1,0)</f>
        <v>6290</v>
      </c>
      <c r="Q1204" s="42">
        <f t="shared" si="155"/>
        <v>0</v>
      </c>
      <c r="R1204" s="42">
        <f t="shared" si="156"/>
        <v>200</v>
      </c>
      <c r="S1204" s="85">
        <f t="shared" si="154"/>
        <v>6090</v>
      </c>
      <c r="T1204" s="60">
        <f>IFERROR(VLOOKUP($B1204,'Из ГУГЛа'!$B:$G,4,0)*U1204+V1204,VLOOKUP($B1204,'Из ГУГЛа'!$B:$G,4,0))</f>
        <v>5990</v>
      </c>
      <c r="U1204" s="15">
        <v>1</v>
      </c>
      <c r="V1204" s="76">
        <f>INDEX($AA:$AA,MATCH($H1204,$C:$C,0))</f>
        <v>600</v>
      </c>
      <c r="W1204" s="74">
        <f t="shared" si="157"/>
        <v>0.64594594594594601</v>
      </c>
      <c r="X1204" s="74">
        <f t="shared" si="158"/>
        <v>-1.6694490818030049E-2</v>
      </c>
      <c r="Y1204" s="74">
        <f t="shared" si="159"/>
        <v>0.61891891891891881</v>
      </c>
      <c r="Z1204" s="76">
        <f>INDEX($Z:$Z,MATCH($H1204,$C:$C,0))+V1204</f>
        <v>5990</v>
      </c>
      <c r="AB1204" s="43" t="str">
        <f>INDEX($AB:$AB,MATCH($H1204,$C:$C,0))</f>
        <v>https://motorring.ru/product/21728-bokovye-zerkala-granty-elektroprivodom-obogrevom</v>
      </c>
    </row>
    <row r="1205" spans="1:28" ht="75" x14ac:dyDescent="0.25">
      <c r="A1205" s="71" t="str">
        <f>INDEX('Выгр Торг'!$A:$A,MATCH($B1205,'Выгр Торг'!$B:$B,0))</f>
        <v>Боковые зеркала "АТП" в стиле Гранта (повторитель, электропривод, обогрев) для ВАЗ 2108-21099, 2113-2115</v>
      </c>
      <c r="B1205" s="88">
        <v>257728</v>
      </c>
      <c r="C1205" s="72">
        <f>VLOOKUP($B1205,'Выгр Торг'!$B:$P,C$1,0)</f>
        <v>182462</v>
      </c>
      <c r="D1205" s="71" t="str">
        <f>VLOOKUP($B1205,'Выгр Торг'!$B:$P,D$1,0)</f>
        <v>Боковые зеркала "АТП" в стиле Гранта (повторитель Lexus, электропривод, обогрев) для ВАЗ 2108-21099, 2113-2115 (В цвет, Вишневый сад (темно-серебристо-красный, 132))</v>
      </c>
      <c r="E1205" s="72" t="str">
        <f>VLOOKUP($B1205,'Выгр Торг'!$B:$P,E$1,0)</f>
        <v>Y</v>
      </c>
      <c r="F1205" s="72" t="str">
        <f>VLOOKUP($B1205,'Выгр Торг'!$B:$P,F$1,0)</f>
        <v>1</v>
      </c>
      <c r="G1205" s="36" t="s">
        <v>559</v>
      </c>
      <c r="H1205" s="28">
        <v>61003</v>
      </c>
      <c r="I1205" s="53">
        <f>INDEX($I:$I,MATCH($H1205,$C:$C,0))</f>
        <v>600</v>
      </c>
      <c r="J1205" s="5" t="s">
        <v>3410</v>
      </c>
      <c r="K1205" s="56">
        <f>INDEX($K:$K,MATCH($H1205,$C:$C,0))+I1205</f>
        <v>3700</v>
      </c>
      <c r="L1205" s="14">
        <f>VLOOKUP(K1205,Наценка!$A$1:$B$8,2,1)</f>
        <v>1.4</v>
      </c>
      <c r="M1205" s="56">
        <f>INDEX($M:$M,MATCH($H1205,$C:$C,0))+I1205*$M$2</f>
        <v>6070</v>
      </c>
      <c r="N1205" s="57">
        <f t="shared" si="160"/>
        <v>6090</v>
      </c>
      <c r="O1205" s="72">
        <f>VLOOKUP($B1205,'Выгр Торг'!$B:$P,O$1,0)</f>
        <v>3700</v>
      </c>
      <c r="P1205" s="72">
        <f>VLOOKUP($B1205,'Выгр Торг'!$B:$P,P$1,0)</f>
        <v>6290</v>
      </c>
      <c r="Q1205" s="42">
        <f t="shared" si="155"/>
        <v>0</v>
      </c>
      <c r="R1205" s="42">
        <f t="shared" si="156"/>
        <v>200</v>
      </c>
      <c r="S1205" s="85">
        <f t="shared" si="154"/>
        <v>6090</v>
      </c>
      <c r="T1205" s="60">
        <f>IFERROR(VLOOKUP($B1205,'Из ГУГЛа'!$B:$G,4,0)*U1205+V1205,VLOOKUP($B1205,'Из ГУГЛа'!$B:$G,4,0))</f>
        <v>5990</v>
      </c>
      <c r="U1205" s="15">
        <v>1</v>
      </c>
      <c r="V1205" s="76">
        <f>INDEX($AA:$AA,MATCH($H1205,$C:$C,0))</f>
        <v>600</v>
      </c>
      <c r="W1205" s="74">
        <f t="shared" si="157"/>
        <v>0.64594594594594601</v>
      </c>
      <c r="X1205" s="74">
        <f t="shared" si="158"/>
        <v>-1.6694490818030049E-2</v>
      </c>
      <c r="Y1205" s="74">
        <f t="shared" si="159"/>
        <v>0.61891891891891881</v>
      </c>
      <c r="Z1205" s="76">
        <f>INDEX($Z:$Z,MATCH($H1205,$C:$C,0))+V1205</f>
        <v>5990</v>
      </c>
      <c r="AB1205" s="43" t="str">
        <f>INDEX($AB:$AB,MATCH($H1205,$C:$C,0))</f>
        <v>https://motorring.ru/product/21728-bokovye-zerkala-granty-elektroprivodom-obogrevom</v>
      </c>
    </row>
    <row r="1206" spans="1:28" ht="75" x14ac:dyDescent="0.25">
      <c r="A1206" s="71" t="str">
        <f>INDEX('Выгр Торг'!$A:$A,MATCH($B1206,'Выгр Торг'!$B:$B,0))</f>
        <v>Боковые зеркала "АТП" в стиле Гранта (повторитель, электропривод, обогрев) для ВАЗ 2108-21099, 2113-2115</v>
      </c>
      <c r="B1206" s="88">
        <v>257729</v>
      </c>
      <c r="C1206" s="72">
        <f>VLOOKUP($B1206,'Выгр Торг'!$B:$P,C$1,0)</f>
        <v>182463</v>
      </c>
      <c r="D1206" s="71" t="str">
        <f>VLOOKUP($B1206,'Выгр Торг'!$B:$P,D$1,0)</f>
        <v>Боковые зеркала "АТП" в стиле Гранта (повторитель Lexus, электропривод, обогрев) для ВАЗ 2108-21099, 2113-2115 (В цвет, Дефиле (серебристо-серо-коричневый, 150))</v>
      </c>
      <c r="E1206" s="72" t="str">
        <f>VLOOKUP($B1206,'Выгр Торг'!$B:$P,E$1,0)</f>
        <v>Y</v>
      </c>
      <c r="F1206" s="72" t="str">
        <f>VLOOKUP($B1206,'Выгр Торг'!$B:$P,F$1,0)</f>
        <v>1</v>
      </c>
      <c r="G1206" s="36" t="s">
        <v>559</v>
      </c>
      <c r="H1206" s="28">
        <v>61003</v>
      </c>
      <c r="I1206" s="53">
        <f>INDEX($I:$I,MATCH($H1206,$C:$C,0))</f>
        <v>600</v>
      </c>
      <c r="J1206" s="5" t="s">
        <v>3410</v>
      </c>
      <c r="K1206" s="56">
        <f>INDEX($K:$K,MATCH($H1206,$C:$C,0))+I1206</f>
        <v>3700</v>
      </c>
      <c r="L1206" s="14">
        <f>VLOOKUP(K1206,Наценка!$A$1:$B$8,2,1)</f>
        <v>1.4</v>
      </c>
      <c r="M1206" s="56">
        <f>INDEX($M:$M,MATCH($H1206,$C:$C,0))+I1206*$M$2</f>
        <v>6070</v>
      </c>
      <c r="N1206" s="57">
        <f t="shared" si="160"/>
        <v>6090</v>
      </c>
      <c r="O1206" s="72">
        <f>VLOOKUP($B1206,'Выгр Торг'!$B:$P,O$1,0)</f>
        <v>3700</v>
      </c>
      <c r="P1206" s="72">
        <f>VLOOKUP($B1206,'Выгр Торг'!$B:$P,P$1,0)</f>
        <v>6290</v>
      </c>
      <c r="Q1206" s="42">
        <f t="shared" si="155"/>
        <v>0</v>
      </c>
      <c r="R1206" s="42">
        <f t="shared" si="156"/>
        <v>200</v>
      </c>
      <c r="S1206" s="85">
        <f t="shared" si="154"/>
        <v>6090</v>
      </c>
      <c r="T1206" s="60">
        <f>IFERROR(VLOOKUP($B1206,'Из ГУГЛа'!$B:$G,4,0)*U1206+V1206,VLOOKUP($B1206,'Из ГУГЛа'!$B:$G,4,0))</f>
        <v>5990</v>
      </c>
      <c r="U1206" s="15">
        <v>1</v>
      </c>
      <c r="V1206" s="76">
        <f>INDEX($AA:$AA,MATCH($H1206,$C:$C,0))</f>
        <v>600</v>
      </c>
      <c r="W1206" s="74">
        <f t="shared" si="157"/>
        <v>0.64594594594594601</v>
      </c>
      <c r="X1206" s="74">
        <f t="shared" si="158"/>
        <v>-1.6694490818030049E-2</v>
      </c>
      <c r="Y1206" s="74">
        <f t="shared" si="159"/>
        <v>0.61891891891891881</v>
      </c>
      <c r="Z1206" s="76">
        <f>INDEX($Z:$Z,MATCH($H1206,$C:$C,0))+V1206</f>
        <v>5990</v>
      </c>
      <c r="AB1206" s="43" t="str">
        <f>INDEX($AB:$AB,MATCH($H1206,$C:$C,0))</f>
        <v>https://motorring.ru/product/21728-bokovye-zerkala-granty-elektroprivodom-obogrevom</v>
      </c>
    </row>
    <row r="1207" spans="1:28" ht="75" x14ac:dyDescent="0.25">
      <c r="A1207" s="71" t="str">
        <f>INDEX('Выгр Торг'!$A:$A,MATCH($B1207,'Выгр Торг'!$B:$B,0))</f>
        <v>Боковые зеркала "АТП" в стиле Гранта (повторитель, электропривод, обогрев) для ВАЗ 2108-21099, 2113-2115</v>
      </c>
      <c r="B1207" s="88">
        <v>257730</v>
      </c>
      <c r="C1207" s="72">
        <f>VLOOKUP($B1207,'Выгр Торг'!$B:$P,C$1,0)</f>
        <v>182464</v>
      </c>
      <c r="D1207" s="71" t="str">
        <f>VLOOKUP($B1207,'Выгр Торг'!$B:$P,D$1,0)</f>
        <v>Боковые зеркала "АТП" в стиле Гранта (повторитель Lexus, электропривод, обогрев) для ВАЗ 2108-21099, 2113-2115 (В цвет, Жемчуг (серебристо-бело-молочный, 230))</v>
      </c>
      <c r="E1207" s="72" t="str">
        <f>VLOOKUP($B1207,'Выгр Торг'!$B:$P,E$1,0)</f>
        <v>Y</v>
      </c>
      <c r="F1207" s="72" t="str">
        <f>VLOOKUP($B1207,'Выгр Торг'!$B:$P,F$1,0)</f>
        <v>1</v>
      </c>
      <c r="G1207" s="36" t="s">
        <v>559</v>
      </c>
      <c r="H1207" s="28">
        <v>61003</v>
      </c>
      <c r="I1207" s="53">
        <f>INDEX($I:$I,MATCH($H1207,$C:$C,0))</f>
        <v>600</v>
      </c>
      <c r="J1207" s="5" t="s">
        <v>3410</v>
      </c>
      <c r="K1207" s="56">
        <f>INDEX($K:$K,MATCH($H1207,$C:$C,0))+I1207</f>
        <v>3700</v>
      </c>
      <c r="L1207" s="14">
        <f>VLOOKUP(K1207,Наценка!$A$1:$B$8,2,1)</f>
        <v>1.4</v>
      </c>
      <c r="M1207" s="56">
        <f>INDEX($M:$M,MATCH($H1207,$C:$C,0))+I1207*$M$2</f>
        <v>6070</v>
      </c>
      <c r="N1207" s="57">
        <f t="shared" si="160"/>
        <v>6090</v>
      </c>
      <c r="O1207" s="72">
        <f>VLOOKUP($B1207,'Выгр Торг'!$B:$P,O$1,0)</f>
        <v>3700</v>
      </c>
      <c r="P1207" s="72">
        <f>VLOOKUP($B1207,'Выгр Торг'!$B:$P,P$1,0)</f>
        <v>6290</v>
      </c>
      <c r="Q1207" s="42">
        <f t="shared" si="155"/>
        <v>0</v>
      </c>
      <c r="R1207" s="42">
        <f t="shared" si="156"/>
        <v>200</v>
      </c>
      <c r="S1207" s="85">
        <f t="shared" si="154"/>
        <v>6090</v>
      </c>
      <c r="T1207" s="60">
        <f>IFERROR(VLOOKUP($B1207,'Из ГУГЛа'!$B:$G,4,0)*U1207+V1207,VLOOKUP($B1207,'Из ГУГЛа'!$B:$G,4,0))</f>
        <v>5990</v>
      </c>
      <c r="U1207" s="15">
        <v>1</v>
      </c>
      <c r="V1207" s="76">
        <f>INDEX($AA:$AA,MATCH($H1207,$C:$C,0))</f>
        <v>600</v>
      </c>
      <c r="W1207" s="74">
        <f t="shared" si="157"/>
        <v>0.64594594594594601</v>
      </c>
      <c r="X1207" s="74">
        <f t="shared" si="158"/>
        <v>-1.6694490818030049E-2</v>
      </c>
      <c r="Y1207" s="74">
        <f t="shared" si="159"/>
        <v>0.61891891891891881</v>
      </c>
      <c r="Z1207" s="76">
        <f>INDEX($Z:$Z,MATCH($H1207,$C:$C,0))+V1207</f>
        <v>5990</v>
      </c>
      <c r="AB1207" s="43" t="str">
        <f>INDEX($AB:$AB,MATCH($H1207,$C:$C,0))</f>
        <v>https://motorring.ru/product/21728-bokovye-zerkala-granty-elektroprivodom-obogrevom</v>
      </c>
    </row>
    <row r="1208" spans="1:28" ht="75" x14ac:dyDescent="0.25">
      <c r="A1208" s="71" t="str">
        <f>INDEX('Выгр Торг'!$A:$A,MATCH($B1208,'Выгр Торг'!$B:$B,0))</f>
        <v>Боковые зеркала "АТП" в стиле Гранта (повторитель, электропривод, обогрев) для ВАЗ 2108-21099, 2113-2115</v>
      </c>
      <c r="B1208" s="88">
        <v>257731</v>
      </c>
      <c r="C1208" s="72">
        <f>VLOOKUP($B1208,'Выгр Торг'!$B:$P,C$1,0)</f>
        <v>182465</v>
      </c>
      <c r="D1208" s="71" t="str">
        <f>VLOOKUP($B1208,'Выгр Торг'!$B:$P,D$1,0)</f>
        <v>Боковые зеркала "АТП" в стиле Гранта (повторитель Lexus, электропривод, обогрев) для ВАЗ 2108-21099, 2113-2115 (В цвет, Золото инков (золотистый темно-зеленый, 347))</v>
      </c>
      <c r="E1208" s="72" t="str">
        <f>VLOOKUP($B1208,'Выгр Торг'!$B:$P,E$1,0)</f>
        <v>Y</v>
      </c>
      <c r="F1208" s="72" t="str">
        <f>VLOOKUP($B1208,'Выгр Торг'!$B:$P,F$1,0)</f>
        <v>1</v>
      </c>
      <c r="G1208" s="36" t="s">
        <v>559</v>
      </c>
      <c r="H1208" s="28">
        <v>61003</v>
      </c>
      <c r="I1208" s="53">
        <f>INDEX($I:$I,MATCH($H1208,$C:$C,0))</f>
        <v>600</v>
      </c>
      <c r="J1208" s="5" t="s">
        <v>3410</v>
      </c>
      <c r="K1208" s="56">
        <f>INDEX($K:$K,MATCH($H1208,$C:$C,0))+I1208</f>
        <v>3700</v>
      </c>
      <c r="L1208" s="14">
        <f>VLOOKUP(K1208,Наценка!$A$1:$B$8,2,1)</f>
        <v>1.4</v>
      </c>
      <c r="M1208" s="56">
        <f>INDEX($M:$M,MATCH($H1208,$C:$C,0))+I1208*$M$2</f>
        <v>6070</v>
      </c>
      <c r="N1208" s="57">
        <f t="shared" si="160"/>
        <v>6090</v>
      </c>
      <c r="O1208" s="72">
        <f>VLOOKUP($B1208,'Выгр Торг'!$B:$P,O$1,0)</f>
        <v>3700</v>
      </c>
      <c r="P1208" s="72">
        <f>VLOOKUP($B1208,'Выгр Торг'!$B:$P,P$1,0)</f>
        <v>6290</v>
      </c>
      <c r="Q1208" s="42">
        <f t="shared" si="155"/>
        <v>0</v>
      </c>
      <c r="R1208" s="42">
        <f t="shared" si="156"/>
        <v>200</v>
      </c>
      <c r="S1208" s="85">
        <f t="shared" si="154"/>
        <v>6090</v>
      </c>
      <c r="T1208" s="60">
        <f>IFERROR(VLOOKUP($B1208,'Из ГУГЛа'!$B:$G,4,0)*U1208+V1208,VLOOKUP($B1208,'Из ГУГЛа'!$B:$G,4,0))</f>
        <v>5990</v>
      </c>
      <c r="U1208" s="15">
        <v>1</v>
      </c>
      <c r="V1208" s="76">
        <f>INDEX($AA:$AA,MATCH($H1208,$C:$C,0))</f>
        <v>600</v>
      </c>
      <c r="W1208" s="74">
        <f t="shared" si="157"/>
        <v>0.64594594594594601</v>
      </c>
      <c r="X1208" s="74">
        <f t="shared" si="158"/>
        <v>-1.6694490818030049E-2</v>
      </c>
      <c r="Y1208" s="74">
        <f t="shared" si="159"/>
        <v>0.61891891891891881</v>
      </c>
      <c r="Z1208" s="76">
        <f>INDEX($Z:$Z,MATCH($H1208,$C:$C,0))+V1208</f>
        <v>5990</v>
      </c>
      <c r="AB1208" s="43" t="str">
        <f>INDEX($AB:$AB,MATCH($H1208,$C:$C,0))</f>
        <v>https://motorring.ru/product/21728-bokovye-zerkala-granty-elektroprivodom-obogrevom</v>
      </c>
    </row>
    <row r="1209" spans="1:28" ht="75" x14ac:dyDescent="0.25">
      <c r="A1209" s="71" t="str">
        <f>INDEX('Выгр Торг'!$A:$A,MATCH($B1209,'Выгр Торг'!$B:$B,0))</f>
        <v>Боковые зеркала "АТП" в стиле Гранта (повторитель, электропривод, обогрев) для ВАЗ 2108-21099, 2113-2115</v>
      </c>
      <c r="B1209" s="88">
        <v>257732</v>
      </c>
      <c r="C1209" s="72">
        <f>VLOOKUP($B1209,'Выгр Торг'!$B:$P,C$1,0)</f>
        <v>182466</v>
      </c>
      <c r="D1209" s="71" t="str">
        <f>VLOOKUP($B1209,'Выгр Торг'!$B:$P,D$1,0)</f>
        <v>Боковые зеркала "АТП" в стиле Гранта (повторитель Lexus, электропривод, обогрев) для ВАЗ 2108-21099, 2113-2115 (В цвет, Золотой лист (золотистый темно-зеленый, 331))</v>
      </c>
      <c r="E1209" s="72" t="str">
        <f>VLOOKUP($B1209,'Выгр Торг'!$B:$P,E$1,0)</f>
        <v>Y</v>
      </c>
      <c r="F1209" s="72" t="str">
        <f>VLOOKUP($B1209,'Выгр Торг'!$B:$P,F$1,0)</f>
        <v>1</v>
      </c>
      <c r="G1209" s="36" t="s">
        <v>559</v>
      </c>
      <c r="H1209" s="28">
        <v>61003</v>
      </c>
      <c r="I1209" s="53">
        <f>INDEX($I:$I,MATCH($H1209,$C:$C,0))</f>
        <v>600</v>
      </c>
      <c r="J1209" s="5" t="s">
        <v>3410</v>
      </c>
      <c r="K1209" s="56">
        <f>INDEX($K:$K,MATCH($H1209,$C:$C,0))+I1209</f>
        <v>3700</v>
      </c>
      <c r="L1209" s="14">
        <f>VLOOKUP(K1209,Наценка!$A$1:$B$8,2,1)</f>
        <v>1.4</v>
      </c>
      <c r="M1209" s="56">
        <f>INDEX($M:$M,MATCH($H1209,$C:$C,0))+I1209*$M$2</f>
        <v>6070</v>
      </c>
      <c r="N1209" s="57">
        <f t="shared" si="160"/>
        <v>6090</v>
      </c>
      <c r="O1209" s="72">
        <f>VLOOKUP($B1209,'Выгр Торг'!$B:$P,O$1,0)</f>
        <v>3700</v>
      </c>
      <c r="P1209" s="72">
        <f>VLOOKUP($B1209,'Выгр Торг'!$B:$P,P$1,0)</f>
        <v>6290</v>
      </c>
      <c r="Q1209" s="42">
        <f t="shared" si="155"/>
        <v>0</v>
      </c>
      <c r="R1209" s="42">
        <f t="shared" si="156"/>
        <v>200</v>
      </c>
      <c r="S1209" s="85">
        <f t="shared" si="154"/>
        <v>6090</v>
      </c>
      <c r="T1209" s="60">
        <f>IFERROR(VLOOKUP($B1209,'Из ГУГЛа'!$B:$G,4,0)*U1209+V1209,VLOOKUP($B1209,'Из ГУГЛа'!$B:$G,4,0))</f>
        <v>5990</v>
      </c>
      <c r="U1209" s="15">
        <v>1</v>
      </c>
      <c r="V1209" s="76">
        <f>INDEX($AA:$AA,MATCH($H1209,$C:$C,0))</f>
        <v>600</v>
      </c>
      <c r="W1209" s="74">
        <f t="shared" si="157"/>
        <v>0.64594594594594601</v>
      </c>
      <c r="X1209" s="74">
        <f t="shared" si="158"/>
        <v>-1.6694490818030049E-2</v>
      </c>
      <c r="Y1209" s="74">
        <f t="shared" si="159"/>
        <v>0.61891891891891881</v>
      </c>
      <c r="Z1209" s="76">
        <f>INDEX($Z:$Z,MATCH($H1209,$C:$C,0))+V1209</f>
        <v>5990</v>
      </c>
      <c r="AB1209" s="43" t="str">
        <f>INDEX($AB:$AB,MATCH($H1209,$C:$C,0))</f>
        <v>https://motorring.ru/product/21728-bokovye-zerkala-granty-elektroprivodom-obogrevom</v>
      </c>
    </row>
    <row r="1210" spans="1:28" ht="75" x14ac:dyDescent="0.25">
      <c r="A1210" s="71" t="str">
        <f>INDEX('Выгр Торг'!$A:$A,MATCH($B1210,'Выгр Торг'!$B:$B,0))</f>
        <v>Боковые зеркала "АТП" в стиле Гранта (повторитель, электропривод, обогрев) для ВАЗ 2108-21099, 2113-2115</v>
      </c>
      <c r="B1210" s="88">
        <v>257733</v>
      </c>
      <c r="C1210" s="72">
        <f>VLOOKUP($B1210,'Выгр Торг'!$B:$P,C$1,0)</f>
        <v>182467</v>
      </c>
      <c r="D1210" s="71" t="str">
        <f>VLOOKUP($B1210,'Выгр Торг'!$B:$P,D$1,0)</f>
        <v>Боковые зеркала "АТП" в стиле Гранта (повторитель Lexus, электропривод, обогрев) для ВАЗ 2108-21099, 2113-2115 (В цвет, Игуана (серебристо-ярко-зеленый, 311))</v>
      </c>
      <c r="E1210" s="72" t="str">
        <f>VLOOKUP($B1210,'Выгр Торг'!$B:$P,E$1,0)</f>
        <v>Y</v>
      </c>
      <c r="F1210" s="72" t="str">
        <f>VLOOKUP($B1210,'Выгр Торг'!$B:$P,F$1,0)</f>
        <v>1</v>
      </c>
      <c r="G1210" s="36" t="s">
        <v>559</v>
      </c>
      <c r="H1210" s="28">
        <v>61003</v>
      </c>
      <c r="I1210" s="53">
        <f>INDEX($I:$I,MATCH($H1210,$C:$C,0))</f>
        <v>600</v>
      </c>
      <c r="J1210" s="5" t="s">
        <v>3410</v>
      </c>
      <c r="K1210" s="56">
        <f>INDEX($K:$K,MATCH($H1210,$C:$C,0))+I1210</f>
        <v>3700</v>
      </c>
      <c r="L1210" s="14">
        <f>VLOOKUP(K1210,Наценка!$A$1:$B$8,2,1)</f>
        <v>1.4</v>
      </c>
      <c r="M1210" s="56">
        <f>INDEX($M:$M,MATCH($H1210,$C:$C,0))+I1210*$M$2</f>
        <v>6070</v>
      </c>
      <c r="N1210" s="57">
        <f t="shared" si="160"/>
        <v>6090</v>
      </c>
      <c r="O1210" s="72">
        <f>VLOOKUP($B1210,'Выгр Торг'!$B:$P,O$1,0)</f>
        <v>3700</v>
      </c>
      <c r="P1210" s="72">
        <f>VLOOKUP($B1210,'Выгр Торг'!$B:$P,P$1,0)</f>
        <v>6290</v>
      </c>
      <c r="Q1210" s="42">
        <f t="shared" si="155"/>
        <v>0</v>
      </c>
      <c r="R1210" s="42">
        <f t="shared" si="156"/>
        <v>200</v>
      </c>
      <c r="S1210" s="85">
        <f t="shared" si="154"/>
        <v>6090</v>
      </c>
      <c r="T1210" s="60">
        <f>IFERROR(VLOOKUP($B1210,'Из ГУГЛа'!$B:$G,4,0)*U1210+V1210,VLOOKUP($B1210,'Из ГУГЛа'!$B:$G,4,0))</f>
        <v>5990</v>
      </c>
      <c r="U1210" s="15">
        <v>1</v>
      </c>
      <c r="V1210" s="76">
        <f>INDEX($AA:$AA,MATCH($H1210,$C:$C,0))</f>
        <v>600</v>
      </c>
      <c r="W1210" s="74">
        <f t="shared" si="157"/>
        <v>0.64594594594594601</v>
      </c>
      <c r="X1210" s="74">
        <f t="shared" si="158"/>
        <v>-1.6694490818030049E-2</v>
      </c>
      <c r="Y1210" s="74">
        <f t="shared" si="159"/>
        <v>0.61891891891891881</v>
      </c>
      <c r="Z1210" s="76">
        <f>INDEX($Z:$Z,MATCH($H1210,$C:$C,0))+V1210</f>
        <v>5990</v>
      </c>
      <c r="AB1210" s="43" t="str">
        <f>INDEX($AB:$AB,MATCH($H1210,$C:$C,0))</f>
        <v>https://motorring.ru/product/21728-bokovye-zerkala-granty-elektroprivodom-obogrevom</v>
      </c>
    </row>
    <row r="1211" spans="1:28" ht="75" x14ac:dyDescent="0.25">
      <c r="A1211" s="71" t="str">
        <f>INDEX('Выгр Торг'!$A:$A,MATCH($B1211,'Выгр Торг'!$B:$B,0))</f>
        <v>Боковые зеркала "АТП" в стиле Гранта (повторитель, электропривод, обогрев) для ВАЗ 2108-21099, 2113-2115</v>
      </c>
      <c r="B1211" s="88">
        <v>257734</v>
      </c>
      <c r="C1211" s="72">
        <f>VLOOKUP($B1211,'Выгр Торг'!$B:$P,C$1,0)</f>
        <v>182468</v>
      </c>
      <c r="D1211" s="71" t="str">
        <f>VLOOKUP($B1211,'Выгр Торг'!$B:$P,D$1,0)</f>
        <v>Боковые зеркала "АТП" в стиле Гранта (повторитель Lexus, электропривод, обогрев) для ВАЗ 2108-21099, 2113-2115 (В цвет, Калифорнийский мак (золотисто-красный, 190))</v>
      </c>
      <c r="E1211" s="72" t="str">
        <f>VLOOKUP($B1211,'Выгр Торг'!$B:$P,E$1,0)</f>
        <v>Y</v>
      </c>
      <c r="F1211" s="72" t="str">
        <f>VLOOKUP($B1211,'Выгр Торг'!$B:$P,F$1,0)</f>
        <v>1</v>
      </c>
      <c r="G1211" s="36" t="s">
        <v>559</v>
      </c>
      <c r="H1211" s="28">
        <v>61003</v>
      </c>
      <c r="I1211" s="53">
        <f>INDEX($I:$I,MATCH($H1211,$C:$C,0))</f>
        <v>600</v>
      </c>
      <c r="J1211" s="5" t="s">
        <v>3410</v>
      </c>
      <c r="K1211" s="56">
        <f>INDEX($K:$K,MATCH($H1211,$C:$C,0))+I1211</f>
        <v>3700</v>
      </c>
      <c r="L1211" s="14">
        <f>VLOOKUP(K1211,Наценка!$A$1:$B$8,2,1)</f>
        <v>1.4</v>
      </c>
      <c r="M1211" s="56">
        <f>INDEX($M:$M,MATCH($H1211,$C:$C,0))+I1211*$M$2</f>
        <v>6070</v>
      </c>
      <c r="N1211" s="57">
        <f t="shared" si="160"/>
        <v>6090</v>
      </c>
      <c r="O1211" s="72">
        <f>VLOOKUP($B1211,'Выгр Торг'!$B:$P,O$1,0)</f>
        <v>3700</v>
      </c>
      <c r="P1211" s="72">
        <f>VLOOKUP($B1211,'Выгр Торг'!$B:$P,P$1,0)</f>
        <v>6290</v>
      </c>
      <c r="Q1211" s="42">
        <f t="shared" si="155"/>
        <v>0</v>
      </c>
      <c r="R1211" s="42">
        <f t="shared" si="156"/>
        <v>200</v>
      </c>
      <c r="S1211" s="85">
        <f t="shared" si="154"/>
        <v>6090</v>
      </c>
      <c r="T1211" s="60">
        <f>IFERROR(VLOOKUP($B1211,'Из ГУГЛа'!$B:$G,4,0)*U1211+V1211,VLOOKUP($B1211,'Из ГУГЛа'!$B:$G,4,0))</f>
        <v>5990</v>
      </c>
      <c r="U1211" s="15">
        <v>1</v>
      </c>
      <c r="V1211" s="76">
        <f>INDEX($AA:$AA,MATCH($H1211,$C:$C,0))</f>
        <v>600</v>
      </c>
      <c r="W1211" s="74">
        <f t="shared" si="157"/>
        <v>0.64594594594594601</v>
      </c>
      <c r="X1211" s="74">
        <f t="shared" si="158"/>
        <v>-1.6694490818030049E-2</v>
      </c>
      <c r="Y1211" s="74">
        <f t="shared" si="159"/>
        <v>0.61891891891891881</v>
      </c>
      <c r="Z1211" s="76">
        <f>INDEX($Z:$Z,MATCH($H1211,$C:$C,0))+V1211</f>
        <v>5990</v>
      </c>
      <c r="AB1211" s="43" t="str">
        <f>INDEX($AB:$AB,MATCH($H1211,$C:$C,0))</f>
        <v>https://motorring.ru/product/21728-bokovye-zerkala-granty-elektroprivodom-obogrevom</v>
      </c>
    </row>
    <row r="1212" spans="1:28" ht="75" x14ac:dyDescent="0.25">
      <c r="A1212" s="71" t="str">
        <f>INDEX('Выгр Торг'!$A:$A,MATCH($B1212,'Выгр Торг'!$B:$B,0))</f>
        <v>Боковые зеркала "АТП" в стиле Гранта (повторитель, электропривод, обогрев) для ВАЗ 2108-21099, 2113-2115</v>
      </c>
      <c r="B1212" s="88">
        <v>257735</v>
      </c>
      <c r="C1212" s="72">
        <f>VLOOKUP($B1212,'Выгр Торг'!$B:$P,C$1,0)</f>
        <v>182469</v>
      </c>
      <c r="D1212" s="71" t="str">
        <f>VLOOKUP($B1212,'Выгр Торг'!$B:$P,D$1,0)</f>
        <v>Боковые зеркала "АТП" в стиле Гранта (повторитель Lexus, электропривод, обогрев) для ВАЗ 2108-21099, 2113-2115 (В цвет, Капри (темно-синий, 453))</v>
      </c>
      <c r="E1212" s="72" t="str">
        <f>VLOOKUP($B1212,'Выгр Торг'!$B:$P,E$1,0)</f>
        <v>Y</v>
      </c>
      <c r="F1212" s="72" t="str">
        <f>VLOOKUP($B1212,'Выгр Торг'!$B:$P,F$1,0)</f>
        <v>1</v>
      </c>
      <c r="G1212" s="36" t="s">
        <v>559</v>
      </c>
      <c r="H1212" s="28">
        <v>61003</v>
      </c>
      <c r="I1212" s="53">
        <f>INDEX($I:$I,MATCH($H1212,$C:$C,0))</f>
        <v>600</v>
      </c>
      <c r="J1212" s="5" t="s">
        <v>3410</v>
      </c>
      <c r="K1212" s="56">
        <f>INDEX($K:$K,MATCH($H1212,$C:$C,0))+I1212</f>
        <v>3700</v>
      </c>
      <c r="L1212" s="14">
        <f>VLOOKUP(K1212,Наценка!$A$1:$B$8,2,1)</f>
        <v>1.4</v>
      </c>
      <c r="M1212" s="56">
        <f>INDEX($M:$M,MATCH($H1212,$C:$C,0))+I1212*$M$2</f>
        <v>6070</v>
      </c>
      <c r="N1212" s="57">
        <f t="shared" si="160"/>
        <v>6090</v>
      </c>
      <c r="O1212" s="72">
        <f>VLOOKUP($B1212,'Выгр Торг'!$B:$P,O$1,0)</f>
        <v>3700</v>
      </c>
      <c r="P1212" s="72">
        <f>VLOOKUP($B1212,'Выгр Торг'!$B:$P,P$1,0)</f>
        <v>6290</v>
      </c>
      <c r="Q1212" s="42">
        <f t="shared" si="155"/>
        <v>0</v>
      </c>
      <c r="R1212" s="42">
        <f t="shared" si="156"/>
        <v>200</v>
      </c>
      <c r="S1212" s="85">
        <f t="shared" si="154"/>
        <v>6090</v>
      </c>
      <c r="T1212" s="60">
        <f>IFERROR(VLOOKUP($B1212,'Из ГУГЛа'!$B:$G,4,0)*U1212+V1212,VLOOKUP($B1212,'Из ГУГЛа'!$B:$G,4,0))</f>
        <v>5990</v>
      </c>
      <c r="U1212" s="15">
        <v>1</v>
      </c>
      <c r="V1212" s="76">
        <f>INDEX($AA:$AA,MATCH($H1212,$C:$C,0))</f>
        <v>600</v>
      </c>
      <c r="W1212" s="74">
        <f t="shared" si="157"/>
        <v>0.64594594594594601</v>
      </c>
      <c r="X1212" s="74">
        <f t="shared" si="158"/>
        <v>-1.6694490818030049E-2</v>
      </c>
      <c r="Y1212" s="74">
        <f t="shared" si="159"/>
        <v>0.61891891891891881</v>
      </c>
      <c r="Z1212" s="76">
        <f>INDEX($Z:$Z,MATCH($H1212,$C:$C,0))+V1212</f>
        <v>5990</v>
      </c>
      <c r="AB1212" s="43" t="str">
        <f>INDEX($AB:$AB,MATCH($H1212,$C:$C,0))</f>
        <v>https://motorring.ru/product/21728-bokovye-zerkala-granty-elektroprivodom-obogrevom</v>
      </c>
    </row>
    <row r="1213" spans="1:28" ht="75" x14ac:dyDescent="0.25">
      <c r="A1213" s="71" t="str">
        <f>INDEX('Выгр Торг'!$A:$A,MATCH($B1213,'Выгр Торг'!$B:$B,0))</f>
        <v>Боковые зеркала "АТП" в стиле Гранта (повторитель, электропривод, обогрев) для ВАЗ 2108-21099, 2113-2115</v>
      </c>
      <c r="B1213" s="88">
        <v>257736</v>
      </c>
      <c r="C1213" s="72">
        <f>VLOOKUP($B1213,'Выгр Торг'!$B:$P,C$1,0)</f>
        <v>182470</v>
      </c>
      <c r="D1213" s="71" t="str">
        <f>VLOOKUP($B1213,'Выгр Торг'!$B:$P,D$1,0)</f>
        <v>Боковые зеркала "АТП" в стиле Гранта (повторитель Lexus, электропривод, обогрев) для ВАЗ 2108-21099, 2113-2115 (В цвет, Кармен (красный, 118))</v>
      </c>
      <c r="E1213" s="72" t="str">
        <f>VLOOKUP($B1213,'Выгр Торг'!$B:$P,E$1,0)</f>
        <v>Y</v>
      </c>
      <c r="F1213" s="72" t="str">
        <f>VLOOKUP($B1213,'Выгр Торг'!$B:$P,F$1,0)</f>
        <v>1</v>
      </c>
      <c r="G1213" s="36" t="s">
        <v>559</v>
      </c>
      <c r="H1213" s="28">
        <v>61003</v>
      </c>
      <c r="I1213" s="53">
        <f>INDEX($I:$I,MATCH($H1213,$C:$C,0))</f>
        <v>600</v>
      </c>
      <c r="J1213" s="5" t="s">
        <v>3410</v>
      </c>
      <c r="K1213" s="56">
        <f>INDEX($K:$K,MATCH($H1213,$C:$C,0))+I1213</f>
        <v>3700</v>
      </c>
      <c r="L1213" s="14">
        <f>VLOOKUP(K1213,Наценка!$A$1:$B$8,2,1)</f>
        <v>1.4</v>
      </c>
      <c r="M1213" s="56">
        <f>INDEX($M:$M,MATCH($H1213,$C:$C,0))+I1213*$M$2</f>
        <v>6070</v>
      </c>
      <c r="N1213" s="57">
        <f t="shared" si="160"/>
        <v>6090</v>
      </c>
      <c r="O1213" s="72">
        <f>VLOOKUP($B1213,'Выгр Торг'!$B:$P,O$1,0)</f>
        <v>3700</v>
      </c>
      <c r="P1213" s="72">
        <f>VLOOKUP($B1213,'Выгр Торг'!$B:$P,P$1,0)</f>
        <v>6290</v>
      </c>
      <c r="Q1213" s="42">
        <f t="shared" ref="Q1213:Q1278" si="161">O1213-K1213</f>
        <v>0</v>
      </c>
      <c r="R1213" s="42">
        <f t="shared" ref="R1213:R1278" si="162">P1213-N1213</f>
        <v>200</v>
      </c>
      <c r="S1213" s="85">
        <f t="shared" si="154"/>
        <v>6090</v>
      </c>
      <c r="T1213" s="60">
        <f>IFERROR(VLOOKUP($B1213,'Из ГУГЛа'!$B:$G,4,0)*U1213+V1213,VLOOKUP($B1213,'Из ГУГЛа'!$B:$G,4,0))</f>
        <v>5990</v>
      </c>
      <c r="U1213" s="15">
        <v>1</v>
      </c>
      <c r="V1213" s="76">
        <f>INDEX($AA:$AA,MATCH($H1213,$C:$C,0))</f>
        <v>600</v>
      </c>
      <c r="W1213" s="74">
        <f t="shared" ref="W1213:W1278" si="163">IFERROR(S1213/K1213-1,"")</f>
        <v>0.64594594594594601</v>
      </c>
      <c r="X1213" s="74">
        <f t="shared" ref="X1213:X1278" si="164">IFERROR((Z1213-S1213)/Z1213,"")</f>
        <v>-1.6694490818030049E-2</v>
      </c>
      <c r="Y1213" s="74">
        <f t="shared" ref="Y1213:Y1278" si="165">IFERROR(IF(Z1213="","",Z1213/K1213-1),"")</f>
        <v>0.61891891891891881</v>
      </c>
      <c r="Z1213" s="76">
        <f>INDEX($Z:$Z,MATCH($H1213,$C:$C,0))+V1213</f>
        <v>5990</v>
      </c>
      <c r="AB1213" s="43" t="str">
        <f>INDEX($AB:$AB,MATCH($H1213,$C:$C,0))</f>
        <v>https://motorring.ru/product/21728-bokovye-zerkala-granty-elektroprivodom-obogrevom</v>
      </c>
    </row>
    <row r="1214" spans="1:28" ht="75" x14ac:dyDescent="0.25">
      <c r="A1214" s="71" t="str">
        <f>INDEX('Выгр Торг'!$A:$A,MATCH($B1214,'Выгр Торг'!$B:$B,0))</f>
        <v>Боковые зеркала "АТП" в стиле Гранта (повторитель, электропривод, обогрев) для ВАЗ 2108-21099, 2113-2115</v>
      </c>
      <c r="B1214" s="88">
        <v>257737</v>
      </c>
      <c r="C1214" s="72">
        <f>VLOOKUP($B1214,'Выгр Торг'!$B:$P,C$1,0)</f>
        <v>182471</v>
      </c>
      <c r="D1214" s="71" t="str">
        <f>VLOOKUP($B1214,'Выгр Торг'!$B:$P,D$1,0)</f>
        <v>Боковые зеркала "АТП" в стиле Гранта (повторитель Lexus, электропривод, обогрев) для ВАЗ 2108-21099, 2113-2115 (В цвет, Кварц (серый, 630))</v>
      </c>
      <c r="E1214" s="72" t="str">
        <f>VLOOKUP($B1214,'Выгр Торг'!$B:$P,E$1,0)</f>
        <v>Y</v>
      </c>
      <c r="F1214" s="72" t="str">
        <f>VLOOKUP($B1214,'Выгр Торг'!$B:$P,F$1,0)</f>
        <v>1</v>
      </c>
      <c r="G1214" s="36" t="s">
        <v>559</v>
      </c>
      <c r="H1214" s="28">
        <v>61003</v>
      </c>
      <c r="I1214" s="53">
        <f>INDEX($I:$I,MATCH($H1214,$C:$C,0))</f>
        <v>600</v>
      </c>
      <c r="J1214" s="5" t="s">
        <v>3410</v>
      </c>
      <c r="K1214" s="56">
        <f>INDEX($K:$K,MATCH($H1214,$C:$C,0))+I1214</f>
        <v>3700</v>
      </c>
      <c r="L1214" s="14">
        <f>VLOOKUP(K1214,Наценка!$A$1:$B$8,2,1)</f>
        <v>1.4</v>
      </c>
      <c r="M1214" s="56">
        <f>INDEX($M:$M,MATCH($H1214,$C:$C,0))+I1214*$M$2</f>
        <v>6070</v>
      </c>
      <c r="N1214" s="57">
        <f t="shared" si="160"/>
        <v>6090</v>
      </c>
      <c r="O1214" s="72">
        <f>VLOOKUP($B1214,'Выгр Торг'!$B:$P,O$1,0)</f>
        <v>3700</v>
      </c>
      <c r="P1214" s="72">
        <f>VLOOKUP($B1214,'Выгр Торг'!$B:$P,P$1,0)</f>
        <v>6290</v>
      </c>
      <c r="Q1214" s="42">
        <f t="shared" si="161"/>
        <v>0</v>
      </c>
      <c r="R1214" s="42">
        <f t="shared" si="162"/>
        <v>200</v>
      </c>
      <c r="S1214" s="85">
        <f t="shared" si="154"/>
        <v>6090</v>
      </c>
      <c r="T1214" s="60">
        <f>IFERROR(VLOOKUP($B1214,'Из ГУГЛа'!$B:$G,4,0)*U1214+V1214,VLOOKUP($B1214,'Из ГУГЛа'!$B:$G,4,0))</f>
        <v>5990</v>
      </c>
      <c r="U1214" s="15">
        <v>1</v>
      </c>
      <c r="V1214" s="76">
        <f>INDEX($AA:$AA,MATCH($H1214,$C:$C,0))</f>
        <v>600</v>
      </c>
      <c r="W1214" s="74">
        <f t="shared" si="163"/>
        <v>0.64594594594594601</v>
      </c>
      <c r="X1214" s="74">
        <f t="shared" si="164"/>
        <v>-1.6694490818030049E-2</v>
      </c>
      <c r="Y1214" s="74">
        <f t="shared" si="165"/>
        <v>0.61891891891891881</v>
      </c>
      <c r="Z1214" s="76">
        <f>INDEX($Z:$Z,MATCH($H1214,$C:$C,0))+V1214</f>
        <v>5990</v>
      </c>
      <c r="AB1214" s="43" t="str">
        <f>INDEX($AB:$AB,MATCH($H1214,$C:$C,0))</f>
        <v>https://motorring.ru/product/21728-bokovye-zerkala-granty-elektroprivodom-obogrevom</v>
      </c>
    </row>
    <row r="1215" spans="1:28" ht="75" x14ac:dyDescent="0.25">
      <c r="A1215" s="71" t="str">
        <f>INDEX('Выгр Торг'!$A:$A,MATCH($B1215,'Выгр Торг'!$B:$B,0))</f>
        <v>Боковые зеркала "АТП" в стиле Гранта (повторитель, электропривод, обогрев) для ВАЗ 2108-21099, 2113-2115</v>
      </c>
      <c r="B1215" s="88">
        <v>257738</v>
      </c>
      <c r="C1215" s="72">
        <f>VLOOKUP($B1215,'Выгр Торг'!$B:$P,C$1,0)</f>
        <v>182472</v>
      </c>
      <c r="D1215" s="71" t="str">
        <f>VLOOKUP($B1215,'Выгр Торг'!$B:$P,D$1,0)</f>
        <v>Боковые зеркала "АТП" в стиле Гранта (повторитель Lexus, электропривод, обогрев) для ВАЗ 2108-21099, 2113-2115 (В цвет, Коралл (серебристый темно-красный, 116))</v>
      </c>
      <c r="E1215" s="72" t="str">
        <f>VLOOKUP($B1215,'Выгр Торг'!$B:$P,E$1,0)</f>
        <v>Y</v>
      </c>
      <c r="F1215" s="72" t="str">
        <f>VLOOKUP($B1215,'Выгр Торг'!$B:$P,F$1,0)</f>
        <v>1</v>
      </c>
      <c r="G1215" s="36" t="s">
        <v>559</v>
      </c>
      <c r="H1215" s="28">
        <v>61003</v>
      </c>
      <c r="I1215" s="53">
        <f>INDEX($I:$I,MATCH($H1215,$C:$C,0))</f>
        <v>600</v>
      </c>
      <c r="J1215" s="5" t="s">
        <v>3410</v>
      </c>
      <c r="K1215" s="56">
        <f>INDEX($K:$K,MATCH($H1215,$C:$C,0))+I1215</f>
        <v>3700</v>
      </c>
      <c r="L1215" s="14">
        <f>VLOOKUP(K1215,Наценка!$A$1:$B$8,2,1)</f>
        <v>1.4</v>
      </c>
      <c r="M1215" s="56">
        <f>INDEX($M:$M,MATCH($H1215,$C:$C,0))+I1215*$M$2</f>
        <v>6070</v>
      </c>
      <c r="N1215" s="57">
        <f t="shared" si="160"/>
        <v>6090</v>
      </c>
      <c r="O1215" s="72">
        <f>VLOOKUP($B1215,'Выгр Торг'!$B:$P,O$1,0)</f>
        <v>3700</v>
      </c>
      <c r="P1215" s="72">
        <f>VLOOKUP($B1215,'Выгр Торг'!$B:$P,P$1,0)</f>
        <v>6290</v>
      </c>
      <c r="Q1215" s="42">
        <f t="shared" si="161"/>
        <v>0</v>
      </c>
      <c r="R1215" s="42">
        <f t="shared" si="162"/>
        <v>200</v>
      </c>
      <c r="S1215" s="85">
        <f t="shared" si="154"/>
        <v>6090</v>
      </c>
      <c r="T1215" s="60">
        <f>IFERROR(VLOOKUP($B1215,'Из ГУГЛа'!$B:$G,4,0)*U1215+V1215,VLOOKUP($B1215,'Из ГУГЛа'!$B:$G,4,0))</f>
        <v>5990</v>
      </c>
      <c r="U1215" s="15">
        <v>1</v>
      </c>
      <c r="V1215" s="76">
        <f>INDEX($AA:$AA,MATCH($H1215,$C:$C,0))</f>
        <v>600</v>
      </c>
      <c r="W1215" s="74">
        <f t="shared" si="163"/>
        <v>0.64594594594594601</v>
      </c>
      <c r="X1215" s="74">
        <f t="shared" si="164"/>
        <v>-1.6694490818030049E-2</v>
      </c>
      <c r="Y1215" s="74">
        <f t="shared" si="165"/>
        <v>0.61891891891891881</v>
      </c>
      <c r="Z1215" s="76">
        <f>INDEX($Z:$Z,MATCH($H1215,$C:$C,0))+V1215</f>
        <v>5990</v>
      </c>
      <c r="AB1215" s="43" t="str">
        <f>INDEX($AB:$AB,MATCH($H1215,$C:$C,0))</f>
        <v>https://motorring.ru/product/21728-bokovye-zerkala-granty-elektroprivodom-obogrevom</v>
      </c>
    </row>
    <row r="1216" spans="1:28" ht="75" x14ac:dyDescent="0.25">
      <c r="A1216" s="71" t="str">
        <f>INDEX('Выгр Торг'!$A:$A,MATCH($B1216,'Выгр Торг'!$B:$B,0))</f>
        <v>Боковые зеркала "АТП" в стиле Гранта (повторитель, электропривод, обогрев) для ВАЗ 2108-21099, 2113-2115</v>
      </c>
      <c r="B1216" s="88">
        <v>257739</v>
      </c>
      <c r="C1216" s="72">
        <f>VLOOKUP($B1216,'Выгр Торг'!$B:$P,C$1,0)</f>
        <v>182473</v>
      </c>
      <c r="D1216" s="71" t="str">
        <f>VLOOKUP($B1216,'Выгр Торг'!$B:$P,D$1,0)</f>
        <v>Боковые зеркала "АТП" в стиле Гранта (повторитель Lexus, электропривод, обогрев) для ВАЗ 2108-21099, 2113-2115 (В цвет, Кориандр (золотисто-коричневый, 790))</v>
      </c>
      <c r="E1216" s="72" t="str">
        <f>VLOOKUP($B1216,'Выгр Торг'!$B:$P,E$1,0)</f>
        <v>Y</v>
      </c>
      <c r="F1216" s="72" t="str">
        <f>VLOOKUP($B1216,'Выгр Торг'!$B:$P,F$1,0)</f>
        <v>1</v>
      </c>
      <c r="G1216" s="36" t="s">
        <v>559</v>
      </c>
      <c r="H1216" s="28">
        <v>61003</v>
      </c>
      <c r="I1216" s="53">
        <f>INDEX($I:$I,MATCH($H1216,$C:$C,0))</f>
        <v>600</v>
      </c>
      <c r="J1216" s="5" t="s">
        <v>3410</v>
      </c>
      <c r="K1216" s="56">
        <f>INDEX($K:$K,MATCH($H1216,$C:$C,0))+I1216</f>
        <v>3700</v>
      </c>
      <c r="L1216" s="14">
        <f>VLOOKUP(K1216,Наценка!$A$1:$B$8,2,1)</f>
        <v>1.4</v>
      </c>
      <c r="M1216" s="56">
        <f>INDEX($M:$M,MATCH($H1216,$C:$C,0))+I1216*$M$2</f>
        <v>6070</v>
      </c>
      <c r="N1216" s="57">
        <f t="shared" si="160"/>
        <v>6090</v>
      </c>
      <c r="O1216" s="72">
        <f>VLOOKUP($B1216,'Выгр Торг'!$B:$P,O$1,0)</f>
        <v>3700</v>
      </c>
      <c r="P1216" s="72">
        <f>VLOOKUP($B1216,'Выгр Торг'!$B:$P,P$1,0)</f>
        <v>6290</v>
      </c>
      <c r="Q1216" s="42">
        <f t="shared" si="161"/>
        <v>0</v>
      </c>
      <c r="R1216" s="42">
        <f t="shared" si="162"/>
        <v>200</v>
      </c>
      <c r="S1216" s="85">
        <f t="shared" si="154"/>
        <v>6090</v>
      </c>
      <c r="T1216" s="60">
        <f>IFERROR(VLOOKUP($B1216,'Из ГУГЛа'!$B:$G,4,0)*U1216+V1216,VLOOKUP($B1216,'Из ГУГЛа'!$B:$G,4,0))</f>
        <v>5990</v>
      </c>
      <c r="U1216" s="15">
        <v>1</v>
      </c>
      <c r="V1216" s="76">
        <f>INDEX($AA:$AA,MATCH($H1216,$C:$C,0))</f>
        <v>600</v>
      </c>
      <c r="W1216" s="74">
        <f t="shared" si="163"/>
        <v>0.64594594594594601</v>
      </c>
      <c r="X1216" s="74">
        <f t="shared" si="164"/>
        <v>-1.6694490818030049E-2</v>
      </c>
      <c r="Y1216" s="74">
        <f t="shared" si="165"/>
        <v>0.61891891891891881</v>
      </c>
      <c r="Z1216" s="76">
        <f>INDEX($Z:$Z,MATCH($H1216,$C:$C,0))+V1216</f>
        <v>5990</v>
      </c>
      <c r="AB1216" s="43" t="str">
        <f>INDEX($AB:$AB,MATCH($H1216,$C:$C,0))</f>
        <v>https://motorring.ru/product/21728-bokovye-zerkala-granty-elektroprivodom-obogrevom</v>
      </c>
    </row>
    <row r="1217" spans="1:28" ht="75" x14ac:dyDescent="0.25">
      <c r="A1217" s="71" t="str">
        <f>INDEX('Выгр Торг'!$A:$A,MATCH($B1217,'Выгр Торг'!$B:$B,0))</f>
        <v>Боковые зеркала "АТП" в стиле Гранта (повторитель, электропривод, обогрев) для ВАЗ 2108-21099, 2113-2115</v>
      </c>
      <c r="B1217" s="88">
        <v>257740</v>
      </c>
      <c r="C1217" s="72">
        <f>VLOOKUP($B1217,'Выгр Торг'!$B:$P,C$1,0)</f>
        <v>182474</v>
      </c>
      <c r="D1217" s="71" t="str">
        <f>VLOOKUP($B1217,'Выгр Торг'!$B:$P,D$1,0)</f>
        <v>Боковые зеркала "АТП" в стиле Гранта (повторитель Lexus, электропривод, обогрев) для ВАЗ 2108-21099, 2113-2115 (В цвет, Космос (черный, 665))</v>
      </c>
      <c r="E1217" s="72" t="str">
        <f>VLOOKUP($B1217,'Выгр Торг'!$B:$P,E$1,0)</f>
        <v>Y</v>
      </c>
      <c r="F1217" s="72" t="str">
        <f>VLOOKUP($B1217,'Выгр Торг'!$B:$P,F$1,0)</f>
        <v>1</v>
      </c>
      <c r="G1217" s="36" t="s">
        <v>559</v>
      </c>
      <c r="H1217" s="28">
        <v>61003</v>
      </c>
      <c r="I1217" s="53">
        <f>INDEX($I:$I,MATCH($H1217,$C:$C,0))</f>
        <v>600</v>
      </c>
      <c r="J1217" s="5" t="s">
        <v>3410</v>
      </c>
      <c r="K1217" s="56">
        <f>INDEX($K:$K,MATCH($H1217,$C:$C,0))+I1217</f>
        <v>3700</v>
      </c>
      <c r="L1217" s="14">
        <f>VLOOKUP(K1217,Наценка!$A$1:$B$8,2,1)</f>
        <v>1.4</v>
      </c>
      <c r="M1217" s="56">
        <f>INDEX($M:$M,MATCH($H1217,$C:$C,0))+I1217*$M$2</f>
        <v>6070</v>
      </c>
      <c r="N1217" s="57">
        <f t="shared" si="160"/>
        <v>6090</v>
      </c>
      <c r="O1217" s="72">
        <f>VLOOKUP($B1217,'Выгр Торг'!$B:$P,O$1,0)</f>
        <v>3700</v>
      </c>
      <c r="P1217" s="72">
        <f>VLOOKUP($B1217,'Выгр Торг'!$B:$P,P$1,0)</f>
        <v>6290</v>
      </c>
      <c r="Q1217" s="42">
        <f t="shared" si="161"/>
        <v>0</v>
      </c>
      <c r="R1217" s="42">
        <f t="shared" si="162"/>
        <v>200</v>
      </c>
      <c r="S1217" s="85">
        <f t="shared" si="154"/>
        <v>6090</v>
      </c>
      <c r="T1217" s="60">
        <f>IFERROR(VLOOKUP($B1217,'Из ГУГЛа'!$B:$G,4,0)*U1217+V1217,VLOOKUP($B1217,'Из ГУГЛа'!$B:$G,4,0))</f>
        <v>5990</v>
      </c>
      <c r="U1217" s="15">
        <v>1</v>
      </c>
      <c r="V1217" s="76">
        <f>INDEX($AA:$AA,MATCH($H1217,$C:$C,0))</f>
        <v>600</v>
      </c>
      <c r="W1217" s="74">
        <f t="shared" si="163"/>
        <v>0.64594594594594601</v>
      </c>
      <c r="X1217" s="74">
        <f t="shared" si="164"/>
        <v>-1.6694490818030049E-2</v>
      </c>
      <c r="Y1217" s="74">
        <f t="shared" si="165"/>
        <v>0.61891891891891881</v>
      </c>
      <c r="Z1217" s="76">
        <f>INDEX($Z:$Z,MATCH($H1217,$C:$C,0))+V1217</f>
        <v>5990</v>
      </c>
      <c r="AB1217" s="43" t="str">
        <f>INDEX($AB:$AB,MATCH($H1217,$C:$C,0))</f>
        <v>https://motorring.ru/product/21728-bokovye-zerkala-granty-elektroprivodom-obogrevom</v>
      </c>
    </row>
    <row r="1218" spans="1:28" ht="75" x14ac:dyDescent="0.25">
      <c r="A1218" s="71" t="str">
        <f>INDEX('Выгр Торг'!$A:$A,MATCH($B1218,'Выгр Торг'!$B:$B,0))</f>
        <v>Боковые зеркала "АТП" в стиле Гранта (повторитель, электропривод, обогрев) для ВАЗ 2108-21099, 2113-2115</v>
      </c>
      <c r="B1218" s="88">
        <v>257741</v>
      </c>
      <c r="C1218" s="72">
        <f>VLOOKUP($B1218,'Выгр Торг'!$B:$P,C$1,0)</f>
        <v>182475</v>
      </c>
      <c r="D1218" s="71" t="str">
        <f>VLOOKUP($B1218,'Выгр Торг'!$B:$P,D$1,0)</f>
        <v>Боковые зеркала "АТП" в стиле Гранта (повторитель Lexus, электропривод, обогрев) для ВАЗ 2108-21099, 2113-2115 (В цвет, Кристалл (светло-серый, 281))</v>
      </c>
      <c r="E1218" s="72" t="str">
        <f>VLOOKUP($B1218,'Выгр Торг'!$B:$P,E$1,0)</f>
        <v>Y</v>
      </c>
      <c r="F1218" s="72" t="str">
        <f>VLOOKUP($B1218,'Выгр Торг'!$B:$P,F$1,0)</f>
        <v>1</v>
      </c>
      <c r="G1218" s="36" t="s">
        <v>559</v>
      </c>
      <c r="H1218" s="28">
        <v>61003</v>
      </c>
      <c r="I1218" s="53">
        <f>INDEX($I:$I,MATCH($H1218,$C:$C,0))</f>
        <v>600</v>
      </c>
      <c r="J1218" s="5" t="s">
        <v>3410</v>
      </c>
      <c r="K1218" s="56">
        <f>INDEX($K:$K,MATCH($H1218,$C:$C,0))+I1218</f>
        <v>3700</v>
      </c>
      <c r="L1218" s="14">
        <f>VLOOKUP(K1218,Наценка!$A$1:$B$8,2,1)</f>
        <v>1.4</v>
      </c>
      <c r="M1218" s="56">
        <f>INDEX($M:$M,MATCH($H1218,$C:$C,0))+I1218*$M$2</f>
        <v>6070</v>
      </c>
      <c r="N1218" s="57">
        <f t="shared" si="160"/>
        <v>6090</v>
      </c>
      <c r="O1218" s="72">
        <f>VLOOKUP($B1218,'Выгр Торг'!$B:$P,O$1,0)</f>
        <v>3700</v>
      </c>
      <c r="P1218" s="72">
        <f>VLOOKUP($B1218,'Выгр Торг'!$B:$P,P$1,0)</f>
        <v>6290</v>
      </c>
      <c r="Q1218" s="42">
        <f t="shared" si="161"/>
        <v>0</v>
      </c>
      <c r="R1218" s="42">
        <f t="shared" si="162"/>
        <v>200</v>
      </c>
      <c r="S1218" s="85">
        <f t="shared" si="154"/>
        <v>6090</v>
      </c>
      <c r="T1218" s="60">
        <f>IFERROR(VLOOKUP($B1218,'Из ГУГЛа'!$B:$G,4,0)*U1218+V1218,VLOOKUP($B1218,'Из ГУГЛа'!$B:$G,4,0))</f>
        <v>5990</v>
      </c>
      <c r="U1218" s="15">
        <v>1</v>
      </c>
      <c r="V1218" s="76">
        <f>INDEX($AA:$AA,MATCH($H1218,$C:$C,0))</f>
        <v>600</v>
      </c>
      <c r="W1218" s="74">
        <f t="shared" si="163"/>
        <v>0.64594594594594601</v>
      </c>
      <c r="X1218" s="74">
        <f t="shared" si="164"/>
        <v>-1.6694490818030049E-2</v>
      </c>
      <c r="Y1218" s="74">
        <f t="shared" si="165"/>
        <v>0.61891891891891881</v>
      </c>
      <c r="Z1218" s="76">
        <f>INDEX($Z:$Z,MATCH($H1218,$C:$C,0))+V1218</f>
        <v>5990</v>
      </c>
      <c r="AB1218" s="43" t="str">
        <f>INDEX($AB:$AB,MATCH($H1218,$C:$C,0))</f>
        <v>https://motorring.ru/product/21728-bokovye-zerkala-granty-elektroprivodom-obogrevom</v>
      </c>
    </row>
    <row r="1219" spans="1:28" ht="75" x14ac:dyDescent="0.25">
      <c r="A1219" s="71" t="str">
        <f>INDEX('Выгр Торг'!$A:$A,MATCH($B1219,'Выгр Торг'!$B:$B,0))</f>
        <v>Боковые зеркала "АТП" в стиле Гранта (повторитель, электропривод, обогрев) для ВАЗ 2108-21099, 2113-2115</v>
      </c>
      <c r="B1219" s="88">
        <v>257742</v>
      </c>
      <c r="C1219" s="72">
        <f>VLOOKUP($B1219,'Выгр Торг'!$B:$P,C$1,0)</f>
        <v>182476</v>
      </c>
      <c r="D1219" s="71" t="str">
        <f>VLOOKUP($B1219,'Выгр Торг'!$B:$P,D$1,0)</f>
        <v>Боковые зеркала "АТП" в стиле Гранта (повторитель Lexus, электропривод, обогрев) для ВАЗ 2108-21099, 2113-2115 (В цвет, Майя (серебристый темно-бордовый, 120))</v>
      </c>
      <c r="E1219" s="72" t="str">
        <f>VLOOKUP($B1219,'Выгр Торг'!$B:$P,E$1,0)</f>
        <v>Y</v>
      </c>
      <c r="F1219" s="72" t="str">
        <f>VLOOKUP($B1219,'Выгр Торг'!$B:$P,F$1,0)</f>
        <v>1</v>
      </c>
      <c r="G1219" s="36" t="s">
        <v>559</v>
      </c>
      <c r="H1219" s="28">
        <v>61003</v>
      </c>
      <c r="I1219" s="53">
        <f>INDEX($I:$I,MATCH($H1219,$C:$C,0))</f>
        <v>600</v>
      </c>
      <c r="J1219" s="5" t="s">
        <v>3410</v>
      </c>
      <c r="K1219" s="56">
        <f>INDEX($K:$K,MATCH($H1219,$C:$C,0))+I1219</f>
        <v>3700</v>
      </c>
      <c r="L1219" s="14">
        <f>VLOOKUP(K1219,Наценка!$A$1:$B$8,2,1)</f>
        <v>1.4</v>
      </c>
      <c r="M1219" s="56">
        <f>INDEX($M:$M,MATCH($H1219,$C:$C,0))+I1219*$M$2</f>
        <v>6070</v>
      </c>
      <c r="N1219" s="57">
        <f t="shared" si="160"/>
        <v>6090</v>
      </c>
      <c r="O1219" s="72">
        <f>VLOOKUP($B1219,'Выгр Торг'!$B:$P,O$1,0)</f>
        <v>3700</v>
      </c>
      <c r="P1219" s="72">
        <f>VLOOKUP($B1219,'Выгр Торг'!$B:$P,P$1,0)</f>
        <v>6290</v>
      </c>
      <c r="Q1219" s="42">
        <f t="shared" si="161"/>
        <v>0</v>
      </c>
      <c r="R1219" s="42">
        <f t="shared" si="162"/>
        <v>200</v>
      </c>
      <c r="S1219" s="85">
        <f t="shared" si="154"/>
        <v>6090</v>
      </c>
      <c r="T1219" s="60">
        <f>IFERROR(VLOOKUP($B1219,'Из ГУГЛа'!$B:$G,4,0)*U1219+V1219,VLOOKUP($B1219,'Из ГУГЛа'!$B:$G,4,0))</f>
        <v>5990</v>
      </c>
      <c r="U1219" s="15">
        <v>1</v>
      </c>
      <c r="V1219" s="76">
        <f>INDEX($AA:$AA,MATCH($H1219,$C:$C,0))</f>
        <v>600</v>
      </c>
      <c r="W1219" s="74">
        <f t="shared" si="163"/>
        <v>0.64594594594594601</v>
      </c>
      <c r="X1219" s="74">
        <f t="shared" si="164"/>
        <v>-1.6694490818030049E-2</v>
      </c>
      <c r="Y1219" s="74">
        <f t="shared" si="165"/>
        <v>0.61891891891891881</v>
      </c>
      <c r="Z1219" s="76">
        <f>INDEX($Z:$Z,MATCH($H1219,$C:$C,0))+V1219</f>
        <v>5990</v>
      </c>
      <c r="AB1219" s="43" t="str">
        <f>INDEX($AB:$AB,MATCH($H1219,$C:$C,0))</f>
        <v>https://motorring.ru/product/21728-bokovye-zerkala-granty-elektroprivodom-obogrevom</v>
      </c>
    </row>
    <row r="1220" spans="1:28" ht="75" x14ac:dyDescent="0.25">
      <c r="A1220" s="71" t="str">
        <f>INDEX('Выгр Торг'!$A:$A,MATCH($B1220,'Выгр Торг'!$B:$B,0))</f>
        <v>Боковые зеркала "АТП" в стиле Гранта (повторитель, электропривод, обогрев) для ВАЗ 2108-21099, 2113-2115</v>
      </c>
      <c r="B1220" s="88">
        <v>257743</v>
      </c>
      <c r="C1220" s="72">
        <f>VLOOKUP($B1220,'Выгр Торг'!$B:$P,C$1,0)</f>
        <v>182477</v>
      </c>
      <c r="D1220" s="71" t="str">
        <f>VLOOKUP($B1220,'Выгр Торг'!$B:$P,D$1,0)</f>
        <v>Боковые зеркала "АТП" в стиле Гранта (повторитель Lexus, электропривод, обогрев) для ВАЗ 2108-21099, 2113-2115 (В цвет, Мальборо (красный, 121))</v>
      </c>
      <c r="E1220" s="72" t="str">
        <f>VLOOKUP($B1220,'Выгр Торг'!$B:$P,E$1,0)</f>
        <v>Y</v>
      </c>
      <c r="F1220" s="72" t="str">
        <f>VLOOKUP($B1220,'Выгр Торг'!$B:$P,F$1,0)</f>
        <v>1</v>
      </c>
      <c r="G1220" s="36" t="s">
        <v>559</v>
      </c>
      <c r="H1220" s="28">
        <v>61003</v>
      </c>
      <c r="I1220" s="53">
        <f>INDEX($I:$I,MATCH($H1220,$C:$C,0))</f>
        <v>600</v>
      </c>
      <c r="J1220" s="5" t="s">
        <v>3410</v>
      </c>
      <c r="K1220" s="56">
        <f>INDEX($K:$K,MATCH($H1220,$C:$C,0))+I1220</f>
        <v>3700</v>
      </c>
      <c r="L1220" s="14">
        <f>VLOOKUP(K1220,Наценка!$A$1:$B$8,2,1)</f>
        <v>1.4</v>
      </c>
      <c r="M1220" s="56">
        <f>INDEX($M:$M,MATCH($H1220,$C:$C,0))+I1220*$M$2</f>
        <v>6070</v>
      </c>
      <c r="N1220" s="57">
        <f t="shared" si="160"/>
        <v>6090</v>
      </c>
      <c r="O1220" s="72">
        <f>VLOOKUP($B1220,'Выгр Торг'!$B:$P,O$1,0)</f>
        <v>3700</v>
      </c>
      <c r="P1220" s="72">
        <f>VLOOKUP($B1220,'Выгр Торг'!$B:$P,P$1,0)</f>
        <v>6290</v>
      </c>
      <c r="Q1220" s="42">
        <f t="shared" si="161"/>
        <v>0</v>
      </c>
      <c r="R1220" s="42">
        <f t="shared" si="162"/>
        <v>200</v>
      </c>
      <c r="S1220" s="85">
        <f t="shared" ref="S1220:S1283" si="166">IFERROR(ROUND(N1220*(1-$S$2),),"")</f>
        <v>6090</v>
      </c>
      <c r="T1220" s="60">
        <f>IFERROR(VLOOKUP($B1220,'Из ГУГЛа'!$B:$G,4,0)*U1220+V1220,VLOOKUP($B1220,'Из ГУГЛа'!$B:$G,4,0))</f>
        <v>5990</v>
      </c>
      <c r="U1220" s="15">
        <v>1</v>
      </c>
      <c r="V1220" s="76">
        <f>INDEX($AA:$AA,MATCH($H1220,$C:$C,0))</f>
        <v>600</v>
      </c>
      <c r="W1220" s="74">
        <f t="shared" si="163"/>
        <v>0.64594594594594601</v>
      </c>
      <c r="X1220" s="74">
        <f t="shared" si="164"/>
        <v>-1.6694490818030049E-2</v>
      </c>
      <c r="Y1220" s="74">
        <f t="shared" si="165"/>
        <v>0.61891891891891881</v>
      </c>
      <c r="Z1220" s="76">
        <f>INDEX($Z:$Z,MATCH($H1220,$C:$C,0))+V1220</f>
        <v>5990</v>
      </c>
      <c r="AB1220" s="43" t="str">
        <f>INDEX($AB:$AB,MATCH($H1220,$C:$C,0))</f>
        <v>https://motorring.ru/product/21728-bokovye-zerkala-granty-elektroprivodom-obogrevom</v>
      </c>
    </row>
    <row r="1221" spans="1:28" ht="75" x14ac:dyDescent="0.25">
      <c r="A1221" s="71" t="str">
        <f>INDEX('Выгр Торг'!$A:$A,MATCH($B1221,'Выгр Торг'!$B:$B,0))</f>
        <v>Боковые зеркала "АТП" в стиле Гранта (повторитель, электропривод, обогрев) для ВАЗ 2108-21099, 2113-2115</v>
      </c>
      <c r="B1221" s="88">
        <v>257744</v>
      </c>
      <c r="C1221" s="72">
        <f>VLOOKUP($B1221,'Выгр Торг'!$B:$P,C$1,0)</f>
        <v>182478</v>
      </c>
      <c r="D1221" s="71" t="str">
        <f>VLOOKUP($B1221,'Выгр Торг'!$B:$P,D$1,0)</f>
        <v>Боковые зеркала "АТП" в стиле Гранта (повторитель Lexus, электропривод, обогрев) для ВАЗ 2108-21099, 2113-2115 (В цвет, Мираж (серебристый-желто-зеленый, 280))</v>
      </c>
      <c r="E1221" s="72" t="str">
        <f>VLOOKUP($B1221,'Выгр Торг'!$B:$P,E$1,0)</f>
        <v>Y</v>
      </c>
      <c r="F1221" s="72" t="str">
        <f>VLOOKUP($B1221,'Выгр Торг'!$B:$P,F$1,0)</f>
        <v>1</v>
      </c>
      <c r="G1221" s="36" t="s">
        <v>559</v>
      </c>
      <c r="H1221" s="28">
        <v>61003</v>
      </c>
      <c r="I1221" s="53">
        <f>INDEX($I:$I,MATCH($H1221,$C:$C,0))</f>
        <v>600</v>
      </c>
      <c r="J1221" s="5" t="s">
        <v>3410</v>
      </c>
      <c r="K1221" s="56">
        <f>INDEX($K:$K,MATCH($H1221,$C:$C,0))+I1221</f>
        <v>3700</v>
      </c>
      <c r="L1221" s="14">
        <f>VLOOKUP(K1221,Наценка!$A$1:$B$8,2,1)</f>
        <v>1.4</v>
      </c>
      <c r="M1221" s="56">
        <f>INDEX($M:$M,MATCH($H1221,$C:$C,0))+I1221*$M$2</f>
        <v>6070</v>
      </c>
      <c r="N1221" s="57">
        <f t="shared" ref="N1221:N1286" si="167">IF(M1221&lt;=1000,(ROUNDUP(M1221,-1)-1),(ROUNDUP(M1221,-2)-10))</f>
        <v>6090</v>
      </c>
      <c r="O1221" s="72">
        <f>VLOOKUP($B1221,'Выгр Торг'!$B:$P,O$1,0)</f>
        <v>3700</v>
      </c>
      <c r="P1221" s="72">
        <f>VLOOKUP($B1221,'Выгр Торг'!$B:$P,P$1,0)</f>
        <v>6290</v>
      </c>
      <c r="Q1221" s="42">
        <f t="shared" si="161"/>
        <v>0</v>
      </c>
      <c r="R1221" s="42">
        <f t="shared" si="162"/>
        <v>200</v>
      </c>
      <c r="S1221" s="85">
        <f t="shared" si="166"/>
        <v>6090</v>
      </c>
      <c r="T1221" s="60">
        <f>IFERROR(VLOOKUP($B1221,'Из ГУГЛа'!$B:$G,4,0)*U1221+V1221,VLOOKUP($B1221,'Из ГУГЛа'!$B:$G,4,0))</f>
        <v>5990</v>
      </c>
      <c r="U1221" s="15">
        <v>1</v>
      </c>
      <c r="V1221" s="76">
        <f>INDEX($AA:$AA,MATCH($H1221,$C:$C,0))</f>
        <v>600</v>
      </c>
      <c r="W1221" s="74">
        <f t="shared" si="163"/>
        <v>0.64594594594594601</v>
      </c>
      <c r="X1221" s="74">
        <f t="shared" si="164"/>
        <v>-1.6694490818030049E-2</v>
      </c>
      <c r="Y1221" s="74">
        <f t="shared" si="165"/>
        <v>0.61891891891891881</v>
      </c>
      <c r="Z1221" s="76">
        <f>INDEX($Z:$Z,MATCH($H1221,$C:$C,0))+V1221</f>
        <v>5990</v>
      </c>
      <c r="AB1221" s="43" t="str">
        <f>INDEX($AB:$AB,MATCH($H1221,$C:$C,0))</f>
        <v>https://motorring.ru/product/21728-bokovye-zerkala-granty-elektroprivodom-obogrevom</v>
      </c>
    </row>
    <row r="1222" spans="1:28" ht="75" x14ac:dyDescent="0.25">
      <c r="A1222" s="71" t="str">
        <f>INDEX('Выгр Торг'!$A:$A,MATCH($B1222,'Выгр Торг'!$B:$B,0))</f>
        <v>Боковые зеркала "АТП" в стиле Гранта (повторитель, электропривод, обогрев) для ВАЗ 2108-21099, 2113-2115</v>
      </c>
      <c r="B1222" s="88">
        <v>257745</v>
      </c>
      <c r="C1222" s="72">
        <f>VLOOKUP($B1222,'Выгр Торг'!$B:$P,C$1,0)</f>
        <v>182479</v>
      </c>
      <c r="D1222" s="71" t="str">
        <f>VLOOKUP($B1222,'Выгр Торг'!$B:$P,D$1,0)</f>
        <v>Боковые зеркала "АТП" в стиле Гранта (повторитель Lexus, электропривод, обогрев) для ВАЗ 2108-21099, 2113-2115 (В цвет, Млечный путь (серебристо-серо-графитовый, 606))</v>
      </c>
      <c r="E1222" s="72" t="str">
        <f>VLOOKUP($B1222,'Выгр Торг'!$B:$P,E$1,0)</f>
        <v>Y</v>
      </c>
      <c r="F1222" s="72" t="str">
        <f>VLOOKUP($B1222,'Выгр Торг'!$B:$P,F$1,0)</f>
        <v>1</v>
      </c>
      <c r="G1222" s="36" t="s">
        <v>559</v>
      </c>
      <c r="H1222" s="28">
        <v>61003</v>
      </c>
      <c r="I1222" s="53">
        <f>INDEX($I:$I,MATCH($H1222,$C:$C,0))</f>
        <v>600</v>
      </c>
      <c r="J1222" s="5" t="s">
        <v>3410</v>
      </c>
      <c r="K1222" s="56">
        <f>INDEX($K:$K,MATCH($H1222,$C:$C,0))+I1222</f>
        <v>3700</v>
      </c>
      <c r="L1222" s="14">
        <f>VLOOKUP(K1222,Наценка!$A$1:$B$8,2,1)</f>
        <v>1.4</v>
      </c>
      <c r="M1222" s="56">
        <f>INDEX($M:$M,MATCH($H1222,$C:$C,0))+I1222*$M$2</f>
        <v>6070</v>
      </c>
      <c r="N1222" s="57">
        <f t="shared" si="167"/>
        <v>6090</v>
      </c>
      <c r="O1222" s="72">
        <f>VLOOKUP($B1222,'Выгр Торг'!$B:$P,O$1,0)</f>
        <v>3700</v>
      </c>
      <c r="P1222" s="72">
        <f>VLOOKUP($B1222,'Выгр Торг'!$B:$P,P$1,0)</f>
        <v>6290</v>
      </c>
      <c r="Q1222" s="42">
        <f t="shared" si="161"/>
        <v>0</v>
      </c>
      <c r="R1222" s="42">
        <f t="shared" si="162"/>
        <v>200</v>
      </c>
      <c r="S1222" s="85">
        <f t="shared" si="166"/>
        <v>6090</v>
      </c>
      <c r="T1222" s="60">
        <f>IFERROR(VLOOKUP($B1222,'Из ГУГЛа'!$B:$G,4,0)*U1222+V1222,VLOOKUP($B1222,'Из ГУГЛа'!$B:$G,4,0))</f>
        <v>5990</v>
      </c>
      <c r="U1222" s="15">
        <v>1</v>
      </c>
      <c r="V1222" s="76">
        <f>INDEX($AA:$AA,MATCH($H1222,$C:$C,0))</f>
        <v>600</v>
      </c>
      <c r="W1222" s="74">
        <f t="shared" si="163"/>
        <v>0.64594594594594601</v>
      </c>
      <c r="X1222" s="74">
        <f t="shared" si="164"/>
        <v>-1.6694490818030049E-2</v>
      </c>
      <c r="Y1222" s="74">
        <f t="shared" si="165"/>
        <v>0.61891891891891881</v>
      </c>
      <c r="Z1222" s="76">
        <f>INDEX($Z:$Z,MATCH($H1222,$C:$C,0))+V1222</f>
        <v>5990</v>
      </c>
      <c r="AB1222" s="43" t="str">
        <f>INDEX($AB:$AB,MATCH($H1222,$C:$C,0))</f>
        <v>https://motorring.ru/product/21728-bokovye-zerkala-granty-elektroprivodom-obogrevom</v>
      </c>
    </row>
    <row r="1223" spans="1:28" ht="75" x14ac:dyDescent="0.25">
      <c r="A1223" s="71" t="str">
        <f>INDEX('Выгр Торг'!$A:$A,MATCH($B1223,'Выгр Торг'!$B:$B,0))</f>
        <v>Боковые зеркала "АТП" в стиле Гранта (повторитель, электропривод, обогрев) для ВАЗ 2108-21099, 2113-2115</v>
      </c>
      <c r="B1223" s="88">
        <v>257746</v>
      </c>
      <c r="C1223" s="72">
        <f>VLOOKUP($B1223,'Выгр Торг'!$B:$P,C$1,0)</f>
        <v>182480</v>
      </c>
      <c r="D1223" s="71" t="str">
        <f>VLOOKUP($B1223,'Выгр Торг'!$B:$P,D$1,0)</f>
        <v>Боковые зеркала "АТП" в стиле Гранта (повторитель Lexus, электропривод, обогрев) для ВАЗ 2108-21099, 2113-2115 (В цвет, Мокрый асфальт (серебристый стальной, 626))</v>
      </c>
      <c r="E1223" s="72" t="str">
        <f>VLOOKUP($B1223,'Выгр Торг'!$B:$P,E$1,0)</f>
        <v>Y</v>
      </c>
      <c r="F1223" s="72" t="str">
        <f>VLOOKUP($B1223,'Выгр Торг'!$B:$P,F$1,0)</f>
        <v>1</v>
      </c>
      <c r="G1223" s="36" t="s">
        <v>559</v>
      </c>
      <c r="H1223" s="28">
        <v>61003</v>
      </c>
      <c r="I1223" s="53">
        <f>INDEX($I:$I,MATCH($H1223,$C:$C,0))</f>
        <v>600</v>
      </c>
      <c r="J1223" s="5" t="s">
        <v>3410</v>
      </c>
      <c r="K1223" s="56">
        <f>INDEX($K:$K,MATCH($H1223,$C:$C,0))+I1223</f>
        <v>3700</v>
      </c>
      <c r="L1223" s="14">
        <f>VLOOKUP(K1223,Наценка!$A$1:$B$8,2,1)</f>
        <v>1.4</v>
      </c>
      <c r="M1223" s="56">
        <f>INDEX($M:$M,MATCH($H1223,$C:$C,0))+I1223*$M$2</f>
        <v>6070</v>
      </c>
      <c r="N1223" s="57">
        <f t="shared" si="167"/>
        <v>6090</v>
      </c>
      <c r="O1223" s="72">
        <f>VLOOKUP($B1223,'Выгр Торг'!$B:$P,O$1,0)</f>
        <v>3700</v>
      </c>
      <c r="P1223" s="72">
        <f>VLOOKUP($B1223,'Выгр Торг'!$B:$P,P$1,0)</f>
        <v>6290</v>
      </c>
      <c r="Q1223" s="42">
        <f t="shared" si="161"/>
        <v>0</v>
      </c>
      <c r="R1223" s="42">
        <f t="shared" si="162"/>
        <v>200</v>
      </c>
      <c r="S1223" s="85">
        <f t="shared" si="166"/>
        <v>6090</v>
      </c>
      <c r="T1223" s="60">
        <f>IFERROR(VLOOKUP($B1223,'Из ГУГЛа'!$B:$G,4,0)*U1223+V1223,VLOOKUP($B1223,'Из ГУГЛа'!$B:$G,4,0))</f>
        <v>5990</v>
      </c>
      <c r="U1223" s="15">
        <v>1</v>
      </c>
      <c r="V1223" s="76">
        <f>INDEX($AA:$AA,MATCH($H1223,$C:$C,0))</f>
        <v>600</v>
      </c>
      <c r="W1223" s="74">
        <f t="shared" si="163"/>
        <v>0.64594594594594601</v>
      </c>
      <c r="X1223" s="74">
        <f t="shared" si="164"/>
        <v>-1.6694490818030049E-2</v>
      </c>
      <c r="Y1223" s="74">
        <f t="shared" si="165"/>
        <v>0.61891891891891881</v>
      </c>
      <c r="Z1223" s="76">
        <f>INDEX($Z:$Z,MATCH($H1223,$C:$C,0))+V1223</f>
        <v>5990</v>
      </c>
      <c r="AB1223" s="43" t="str">
        <f>INDEX($AB:$AB,MATCH($H1223,$C:$C,0))</f>
        <v>https://motorring.ru/product/21728-bokovye-zerkala-granty-elektroprivodom-obogrevom</v>
      </c>
    </row>
    <row r="1224" spans="1:28" ht="75" x14ac:dyDescent="0.25">
      <c r="A1224" s="71" t="str">
        <f>INDEX('Выгр Торг'!$A:$A,MATCH($B1224,'Выгр Торг'!$B:$B,0))</f>
        <v>Боковые зеркала "АТП" в стиле Гранта (повторитель, электропривод, обогрев) для ВАЗ 2108-21099, 2113-2115</v>
      </c>
      <c r="B1224" s="88">
        <v>257747</v>
      </c>
      <c r="C1224" s="72">
        <f>VLOOKUP($B1224,'Выгр Торг'!$B:$P,C$1,0)</f>
        <v>182481</v>
      </c>
      <c r="D1224" s="71" t="str">
        <f>VLOOKUP($B1224,'Выгр Торг'!$B:$P,D$1,0)</f>
        <v>Боковые зеркала "АТП" в стиле Гранта (повторитель Lexus, электропривод, обогрев) для ВАЗ 2108-21099, 2113-2115 (В цвет, Мускари (темно синий, 426))</v>
      </c>
      <c r="E1224" s="72" t="str">
        <f>VLOOKUP($B1224,'Выгр Торг'!$B:$P,E$1,0)</f>
        <v>Y</v>
      </c>
      <c r="F1224" s="72" t="str">
        <f>VLOOKUP($B1224,'Выгр Торг'!$B:$P,F$1,0)</f>
        <v>1</v>
      </c>
      <c r="G1224" s="36" t="s">
        <v>559</v>
      </c>
      <c r="H1224" s="28">
        <v>61003</v>
      </c>
      <c r="I1224" s="53">
        <f>INDEX($I:$I,MATCH($H1224,$C:$C,0))</f>
        <v>600</v>
      </c>
      <c r="J1224" s="5" t="s">
        <v>3410</v>
      </c>
      <c r="K1224" s="56">
        <f>INDEX($K:$K,MATCH($H1224,$C:$C,0))+I1224</f>
        <v>3700</v>
      </c>
      <c r="L1224" s="14">
        <f>VLOOKUP(K1224,Наценка!$A$1:$B$8,2,1)</f>
        <v>1.4</v>
      </c>
      <c r="M1224" s="56">
        <f>INDEX($M:$M,MATCH($H1224,$C:$C,0))+I1224*$M$2</f>
        <v>6070</v>
      </c>
      <c r="N1224" s="57">
        <f t="shared" si="167"/>
        <v>6090</v>
      </c>
      <c r="O1224" s="72">
        <f>VLOOKUP($B1224,'Выгр Торг'!$B:$P,O$1,0)</f>
        <v>3700</v>
      </c>
      <c r="P1224" s="72">
        <f>VLOOKUP($B1224,'Выгр Торг'!$B:$P,P$1,0)</f>
        <v>6290</v>
      </c>
      <c r="Q1224" s="42">
        <f t="shared" si="161"/>
        <v>0</v>
      </c>
      <c r="R1224" s="42">
        <f t="shared" si="162"/>
        <v>200</v>
      </c>
      <c r="S1224" s="85">
        <f t="shared" si="166"/>
        <v>6090</v>
      </c>
      <c r="T1224" s="60">
        <f>IFERROR(VLOOKUP($B1224,'Из ГУГЛа'!$B:$G,4,0)*U1224+V1224,VLOOKUP($B1224,'Из ГУГЛа'!$B:$G,4,0))</f>
        <v>5990</v>
      </c>
      <c r="U1224" s="15">
        <v>1</v>
      </c>
      <c r="V1224" s="76">
        <f>INDEX($AA:$AA,MATCH($H1224,$C:$C,0))</f>
        <v>600</v>
      </c>
      <c r="W1224" s="74">
        <f t="shared" si="163"/>
        <v>0.64594594594594601</v>
      </c>
      <c r="X1224" s="74">
        <f t="shared" si="164"/>
        <v>-1.6694490818030049E-2</v>
      </c>
      <c r="Y1224" s="74">
        <f t="shared" si="165"/>
        <v>0.61891891891891881</v>
      </c>
      <c r="Z1224" s="76">
        <f>INDEX($Z:$Z,MATCH($H1224,$C:$C,0))+V1224</f>
        <v>5990</v>
      </c>
      <c r="AB1224" s="43" t="str">
        <f>INDEX($AB:$AB,MATCH($H1224,$C:$C,0))</f>
        <v>https://motorring.ru/product/21728-bokovye-zerkala-granty-elektroprivodom-obogrevom</v>
      </c>
    </row>
    <row r="1225" spans="1:28" ht="75" x14ac:dyDescent="0.25">
      <c r="A1225" s="71" t="str">
        <f>INDEX('Выгр Торг'!$A:$A,MATCH($B1225,'Выгр Торг'!$B:$B,0))</f>
        <v>Боковые зеркала "АТП" в стиле Гранта (повторитель, электропривод, обогрев) для ВАЗ 2108-21099, 2113-2115</v>
      </c>
      <c r="B1225" s="88">
        <v>257748</v>
      </c>
      <c r="C1225" s="72">
        <f>VLOOKUP($B1225,'Выгр Торг'!$B:$P,C$1,0)</f>
        <v>182482</v>
      </c>
      <c r="D1225" s="71" t="str">
        <f>VLOOKUP($B1225,'Выгр Торг'!$B:$P,D$1,0)</f>
        <v>Боковые зеркала "АТП" в стиле Гранта (повторитель Lexus, электропривод, обогрев) для ВАЗ 2108-21099, 2113-2115 (В цвет, Невада (серебристо-серо-бежевый, 239))</v>
      </c>
      <c r="E1225" s="72" t="str">
        <f>VLOOKUP($B1225,'Выгр Торг'!$B:$P,E$1,0)</f>
        <v>Y</v>
      </c>
      <c r="F1225" s="72" t="str">
        <f>VLOOKUP($B1225,'Выгр Торг'!$B:$P,F$1,0)</f>
        <v>1</v>
      </c>
      <c r="G1225" s="36" t="s">
        <v>559</v>
      </c>
      <c r="H1225" s="28">
        <v>61003</v>
      </c>
      <c r="I1225" s="53">
        <f>INDEX($I:$I,MATCH($H1225,$C:$C,0))</f>
        <v>600</v>
      </c>
      <c r="J1225" s="5" t="s">
        <v>3410</v>
      </c>
      <c r="K1225" s="56">
        <f>INDEX($K:$K,MATCH($H1225,$C:$C,0))+I1225</f>
        <v>3700</v>
      </c>
      <c r="L1225" s="14">
        <f>VLOOKUP(K1225,Наценка!$A$1:$B$8,2,1)</f>
        <v>1.4</v>
      </c>
      <c r="M1225" s="56">
        <f>INDEX($M:$M,MATCH($H1225,$C:$C,0))+I1225*$M$2</f>
        <v>6070</v>
      </c>
      <c r="N1225" s="57">
        <f t="shared" si="167"/>
        <v>6090</v>
      </c>
      <c r="O1225" s="72">
        <f>VLOOKUP($B1225,'Выгр Торг'!$B:$P,O$1,0)</f>
        <v>3700</v>
      </c>
      <c r="P1225" s="72">
        <f>VLOOKUP($B1225,'Выгр Торг'!$B:$P,P$1,0)</f>
        <v>6290</v>
      </c>
      <c r="Q1225" s="42">
        <f t="shared" si="161"/>
        <v>0</v>
      </c>
      <c r="R1225" s="42">
        <f t="shared" si="162"/>
        <v>200</v>
      </c>
      <c r="S1225" s="85">
        <f t="shared" si="166"/>
        <v>6090</v>
      </c>
      <c r="T1225" s="60">
        <f>IFERROR(VLOOKUP($B1225,'Из ГУГЛа'!$B:$G,4,0)*U1225+V1225,VLOOKUP($B1225,'Из ГУГЛа'!$B:$G,4,0))</f>
        <v>5990</v>
      </c>
      <c r="U1225" s="15">
        <v>1</v>
      </c>
      <c r="V1225" s="76">
        <f>INDEX($AA:$AA,MATCH($H1225,$C:$C,0))</f>
        <v>600</v>
      </c>
      <c r="W1225" s="74">
        <f t="shared" si="163"/>
        <v>0.64594594594594601</v>
      </c>
      <c r="X1225" s="74">
        <f t="shared" si="164"/>
        <v>-1.6694490818030049E-2</v>
      </c>
      <c r="Y1225" s="74">
        <f t="shared" si="165"/>
        <v>0.61891891891891881</v>
      </c>
      <c r="Z1225" s="76">
        <f>INDEX($Z:$Z,MATCH($H1225,$C:$C,0))+V1225</f>
        <v>5990</v>
      </c>
      <c r="AB1225" s="43" t="str">
        <f>INDEX($AB:$AB,MATCH($H1225,$C:$C,0))</f>
        <v>https://motorring.ru/product/21728-bokovye-zerkala-granty-elektroprivodom-obogrevom</v>
      </c>
    </row>
    <row r="1226" spans="1:28" ht="75" x14ac:dyDescent="0.25">
      <c r="A1226" s="71" t="str">
        <f>INDEX('Выгр Торг'!$A:$A,MATCH($B1226,'Выгр Торг'!$B:$B,0))</f>
        <v>Боковые зеркала "АТП" в стиле Гранта (повторитель, электропривод, обогрев) для ВАЗ 2108-21099, 2113-2115</v>
      </c>
      <c r="B1226" s="88">
        <v>257749</v>
      </c>
      <c r="C1226" s="72">
        <f>VLOOKUP($B1226,'Выгр Торг'!$B:$P,C$1,0)</f>
        <v>182483</v>
      </c>
      <c r="D1226" s="71" t="str">
        <f>VLOOKUP($B1226,'Выгр Торг'!$B:$P,D$1,0)</f>
        <v>Боковые зеркала "АТП" в стиле Гранта (повторитель Lexus, электропривод, обогрев) для ВАЗ 2108-21099, 2113-2115 (В цвет, Нефертити (серебристый-бежевый, 270))</v>
      </c>
      <c r="E1226" s="72" t="str">
        <f>VLOOKUP($B1226,'Выгр Торг'!$B:$P,E$1,0)</f>
        <v>Y</v>
      </c>
      <c r="F1226" s="72" t="str">
        <f>VLOOKUP($B1226,'Выгр Торг'!$B:$P,F$1,0)</f>
        <v>1</v>
      </c>
      <c r="G1226" s="36" t="s">
        <v>559</v>
      </c>
      <c r="H1226" s="28">
        <v>61003</v>
      </c>
      <c r="I1226" s="53">
        <f>INDEX($I:$I,MATCH($H1226,$C:$C,0))</f>
        <v>600</v>
      </c>
      <c r="J1226" s="5" t="s">
        <v>3410</v>
      </c>
      <c r="K1226" s="56">
        <f>INDEX($K:$K,MATCH($H1226,$C:$C,0))+I1226</f>
        <v>3700</v>
      </c>
      <c r="L1226" s="14">
        <f>VLOOKUP(K1226,Наценка!$A$1:$B$8,2,1)</f>
        <v>1.4</v>
      </c>
      <c r="M1226" s="56">
        <f>INDEX($M:$M,MATCH($H1226,$C:$C,0))+I1226*$M$2</f>
        <v>6070</v>
      </c>
      <c r="N1226" s="57">
        <f t="shared" si="167"/>
        <v>6090</v>
      </c>
      <c r="O1226" s="72">
        <f>VLOOKUP($B1226,'Выгр Торг'!$B:$P,O$1,0)</f>
        <v>3700</v>
      </c>
      <c r="P1226" s="72">
        <f>VLOOKUP($B1226,'Выгр Торг'!$B:$P,P$1,0)</f>
        <v>6290</v>
      </c>
      <c r="Q1226" s="42">
        <f t="shared" si="161"/>
        <v>0</v>
      </c>
      <c r="R1226" s="42">
        <f t="shared" si="162"/>
        <v>200</v>
      </c>
      <c r="S1226" s="85">
        <f t="shared" si="166"/>
        <v>6090</v>
      </c>
      <c r="T1226" s="60">
        <f>IFERROR(VLOOKUP($B1226,'Из ГУГЛа'!$B:$G,4,0)*U1226+V1226,VLOOKUP($B1226,'Из ГУГЛа'!$B:$G,4,0))</f>
        <v>5990</v>
      </c>
      <c r="U1226" s="15">
        <v>1</v>
      </c>
      <c r="V1226" s="76">
        <f>INDEX($AA:$AA,MATCH($H1226,$C:$C,0))</f>
        <v>600</v>
      </c>
      <c r="W1226" s="74">
        <f t="shared" si="163"/>
        <v>0.64594594594594601</v>
      </c>
      <c r="X1226" s="74">
        <f t="shared" si="164"/>
        <v>-1.6694490818030049E-2</v>
      </c>
      <c r="Y1226" s="74">
        <f t="shared" si="165"/>
        <v>0.61891891891891881</v>
      </c>
      <c r="Z1226" s="76">
        <f>INDEX($Z:$Z,MATCH($H1226,$C:$C,0))+V1226</f>
        <v>5990</v>
      </c>
      <c r="AB1226" s="43" t="str">
        <f>INDEX($AB:$AB,MATCH($H1226,$C:$C,0))</f>
        <v>https://motorring.ru/product/21728-bokovye-zerkala-granty-elektroprivodom-obogrevom</v>
      </c>
    </row>
    <row r="1227" spans="1:28" ht="75" x14ac:dyDescent="0.25">
      <c r="A1227" s="71" t="str">
        <f>INDEX('Выгр Торг'!$A:$A,MATCH($B1227,'Выгр Торг'!$B:$B,0))</f>
        <v>Боковые зеркала "АТП" в стиле Гранта (повторитель, электропривод, обогрев) для ВАЗ 2108-21099, 2113-2115</v>
      </c>
      <c r="B1227" s="88">
        <v>257750</v>
      </c>
      <c r="C1227" s="72">
        <f>VLOOKUP($B1227,'Выгр Торг'!$B:$P,C$1,0)</f>
        <v>182484</v>
      </c>
      <c r="D1227" s="71" t="str">
        <f>VLOOKUP($B1227,'Выгр Торг'!$B:$P,D$1,0)</f>
        <v>Боковые зеркала "АТП" в стиле Гранта (повторитель Lexus, электропривод, обогрев) для ВАЗ 2108-21099, 2113-2115 (В цвет, Ниагара (серебристо-серо-голубоватый, 383))</v>
      </c>
      <c r="E1227" s="72" t="str">
        <f>VLOOKUP($B1227,'Выгр Торг'!$B:$P,E$1,0)</f>
        <v>Y</v>
      </c>
      <c r="F1227" s="72" t="str">
        <f>VLOOKUP($B1227,'Выгр Торг'!$B:$P,F$1,0)</f>
        <v>1</v>
      </c>
      <c r="G1227" s="36" t="s">
        <v>559</v>
      </c>
      <c r="H1227" s="28">
        <v>61003</v>
      </c>
      <c r="I1227" s="53">
        <f>INDEX($I:$I,MATCH($H1227,$C:$C,0))</f>
        <v>600</v>
      </c>
      <c r="J1227" s="5" t="s">
        <v>3410</v>
      </c>
      <c r="K1227" s="56">
        <f>INDEX($K:$K,MATCH($H1227,$C:$C,0))+I1227</f>
        <v>3700</v>
      </c>
      <c r="L1227" s="14">
        <f>VLOOKUP(K1227,Наценка!$A$1:$B$8,2,1)</f>
        <v>1.4</v>
      </c>
      <c r="M1227" s="56">
        <f>INDEX($M:$M,MATCH($H1227,$C:$C,0))+I1227*$M$2</f>
        <v>6070</v>
      </c>
      <c r="N1227" s="57">
        <f t="shared" si="167"/>
        <v>6090</v>
      </c>
      <c r="O1227" s="72">
        <f>VLOOKUP($B1227,'Выгр Торг'!$B:$P,O$1,0)</f>
        <v>3700</v>
      </c>
      <c r="P1227" s="72">
        <f>VLOOKUP($B1227,'Выгр Торг'!$B:$P,P$1,0)</f>
        <v>6290</v>
      </c>
      <c r="Q1227" s="42">
        <f t="shared" si="161"/>
        <v>0</v>
      </c>
      <c r="R1227" s="42">
        <f t="shared" si="162"/>
        <v>200</v>
      </c>
      <c r="S1227" s="85">
        <f t="shared" si="166"/>
        <v>6090</v>
      </c>
      <c r="T1227" s="60">
        <f>IFERROR(VLOOKUP($B1227,'Из ГУГЛа'!$B:$G,4,0)*U1227+V1227,VLOOKUP($B1227,'Из ГУГЛа'!$B:$G,4,0))</f>
        <v>5990</v>
      </c>
      <c r="U1227" s="15">
        <v>1</v>
      </c>
      <c r="V1227" s="76">
        <f>INDEX($AA:$AA,MATCH($H1227,$C:$C,0))</f>
        <v>600</v>
      </c>
      <c r="W1227" s="74">
        <f t="shared" si="163"/>
        <v>0.64594594594594601</v>
      </c>
      <c r="X1227" s="74">
        <f t="shared" si="164"/>
        <v>-1.6694490818030049E-2</v>
      </c>
      <c r="Y1227" s="74">
        <f t="shared" si="165"/>
        <v>0.61891891891891881</v>
      </c>
      <c r="Z1227" s="76">
        <f>INDEX($Z:$Z,MATCH($H1227,$C:$C,0))+V1227</f>
        <v>5990</v>
      </c>
      <c r="AB1227" s="43" t="str">
        <f>INDEX($AB:$AB,MATCH($H1227,$C:$C,0))</f>
        <v>https://motorring.ru/product/21728-bokovye-zerkala-granty-elektroprivodom-obogrevom</v>
      </c>
    </row>
    <row r="1228" spans="1:28" ht="75" x14ac:dyDescent="0.25">
      <c r="A1228" s="71" t="str">
        <f>INDEX('Выгр Торг'!$A:$A,MATCH($B1228,'Выгр Торг'!$B:$B,0))</f>
        <v>Боковые зеркала "АТП" в стиле Гранта (повторитель, электропривод, обогрев) для ВАЗ 2108-21099, 2113-2115</v>
      </c>
      <c r="B1228" s="88">
        <v>257751</v>
      </c>
      <c r="C1228" s="72">
        <f>VLOOKUP($B1228,'Выгр Торг'!$B:$P,C$1,0)</f>
        <v>182485</v>
      </c>
      <c r="D1228" s="71" t="str">
        <f>VLOOKUP($B1228,'Выгр Торг'!$B:$P,D$1,0)</f>
        <v>Боковые зеркала "АТП" в стиле Гранта (повторитель Lexus, электропривод, обогрев) для ВАЗ 2108-21099, 2113-2115 (В цвет, Опатия (серебристый оранжевый, 286))</v>
      </c>
      <c r="E1228" s="72" t="str">
        <f>VLOOKUP($B1228,'Выгр Торг'!$B:$P,E$1,0)</f>
        <v>Y</v>
      </c>
      <c r="F1228" s="72" t="str">
        <f>VLOOKUP($B1228,'Выгр Торг'!$B:$P,F$1,0)</f>
        <v>1</v>
      </c>
      <c r="G1228" s="36" t="s">
        <v>559</v>
      </c>
      <c r="H1228" s="28">
        <v>61003</v>
      </c>
      <c r="I1228" s="53">
        <f>INDEX($I:$I,MATCH($H1228,$C:$C,0))</f>
        <v>600</v>
      </c>
      <c r="J1228" s="5" t="s">
        <v>3410</v>
      </c>
      <c r="K1228" s="56">
        <f>INDEX($K:$K,MATCH($H1228,$C:$C,0))+I1228</f>
        <v>3700</v>
      </c>
      <c r="L1228" s="14">
        <f>VLOOKUP(K1228,Наценка!$A$1:$B$8,2,1)</f>
        <v>1.4</v>
      </c>
      <c r="M1228" s="56">
        <f>INDEX($M:$M,MATCH($H1228,$C:$C,0))+I1228*$M$2</f>
        <v>6070</v>
      </c>
      <c r="N1228" s="57">
        <f t="shared" si="167"/>
        <v>6090</v>
      </c>
      <c r="O1228" s="72">
        <f>VLOOKUP($B1228,'Выгр Торг'!$B:$P,O$1,0)</f>
        <v>3700</v>
      </c>
      <c r="P1228" s="72">
        <f>VLOOKUP($B1228,'Выгр Торг'!$B:$P,P$1,0)</f>
        <v>6290</v>
      </c>
      <c r="Q1228" s="42">
        <f t="shared" si="161"/>
        <v>0</v>
      </c>
      <c r="R1228" s="42">
        <f t="shared" si="162"/>
        <v>200</v>
      </c>
      <c r="S1228" s="85">
        <f t="shared" si="166"/>
        <v>6090</v>
      </c>
      <c r="T1228" s="60">
        <f>IFERROR(VLOOKUP($B1228,'Из ГУГЛа'!$B:$G,4,0)*U1228+V1228,VLOOKUP($B1228,'Из ГУГЛа'!$B:$G,4,0))</f>
        <v>5990</v>
      </c>
      <c r="U1228" s="15">
        <v>1</v>
      </c>
      <c r="V1228" s="76">
        <f>INDEX($AA:$AA,MATCH($H1228,$C:$C,0))</f>
        <v>600</v>
      </c>
      <c r="W1228" s="74">
        <f t="shared" si="163"/>
        <v>0.64594594594594601</v>
      </c>
      <c r="X1228" s="74">
        <f t="shared" si="164"/>
        <v>-1.6694490818030049E-2</v>
      </c>
      <c r="Y1228" s="74">
        <f t="shared" si="165"/>
        <v>0.61891891891891881</v>
      </c>
      <c r="Z1228" s="76">
        <f>INDEX($Z:$Z,MATCH($H1228,$C:$C,0))+V1228</f>
        <v>5990</v>
      </c>
      <c r="AB1228" s="43" t="str">
        <f>INDEX($AB:$AB,MATCH($H1228,$C:$C,0))</f>
        <v>https://motorring.ru/product/21728-bokovye-zerkala-granty-elektroprivodom-obogrevom</v>
      </c>
    </row>
    <row r="1229" spans="1:28" ht="75" x14ac:dyDescent="0.25">
      <c r="A1229" s="71" t="str">
        <f>INDEX('Выгр Торг'!$A:$A,MATCH($B1229,'Выгр Торг'!$B:$B,0))</f>
        <v>Боковые зеркала "АТП" в стиле Гранта (повторитель, электропривод, обогрев) для ВАЗ 2108-21099, 2113-2115</v>
      </c>
      <c r="B1229" s="88">
        <v>257752</v>
      </c>
      <c r="C1229" s="72">
        <f>VLOOKUP($B1229,'Выгр Торг'!$B:$P,C$1,0)</f>
        <v>182486</v>
      </c>
      <c r="D1229" s="71" t="str">
        <f>VLOOKUP($B1229,'Выгр Торг'!$B:$P,D$1,0)</f>
        <v>Боковые зеркала "АТП" в стиле Гранта (повторитель Lexus, электропривод, обогрев) для ВАЗ 2108-21099, 2113-2115 (В цвет, Осока (зелено-голубой, 308))</v>
      </c>
      <c r="E1229" s="72" t="str">
        <f>VLOOKUP($B1229,'Выгр Торг'!$B:$P,E$1,0)</f>
        <v>Y</v>
      </c>
      <c r="F1229" s="72" t="str">
        <f>VLOOKUP($B1229,'Выгр Торг'!$B:$P,F$1,0)</f>
        <v>1</v>
      </c>
      <c r="G1229" s="36" t="s">
        <v>559</v>
      </c>
      <c r="H1229" s="28">
        <v>61003</v>
      </c>
      <c r="I1229" s="53">
        <f>INDEX($I:$I,MATCH($H1229,$C:$C,0))</f>
        <v>600</v>
      </c>
      <c r="J1229" s="5" t="s">
        <v>3410</v>
      </c>
      <c r="K1229" s="56">
        <f>INDEX($K:$K,MATCH($H1229,$C:$C,0))+I1229</f>
        <v>3700</v>
      </c>
      <c r="L1229" s="14">
        <f>VLOOKUP(K1229,Наценка!$A$1:$B$8,2,1)</f>
        <v>1.4</v>
      </c>
      <c r="M1229" s="56">
        <f>INDEX($M:$M,MATCH($H1229,$C:$C,0))+I1229*$M$2</f>
        <v>6070</v>
      </c>
      <c r="N1229" s="57">
        <f t="shared" si="167"/>
        <v>6090</v>
      </c>
      <c r="O1229" s="72">
        <f>VLOOKUP($B1229,'Выгр Торг'!$B:$P,O$1,0)</f>
        <v>3700</v>
      </c>
      <c r="P1229" s="72">
        <f>VLOOKUP($B1229,'Выгр Торг'!$B:$P,P$1,0)</f>
        <v>6290</v>
      </c>
      <c r="Q1229" s="42">
        <f t="shared" si="161"/>
        <v>0</v>
      </c>
      <c r="R1229" s="42">
        <f t="shared" si="162"/>
        <v>200</v>
      </c>
      <c r="S1229" s="85">
        <f t="shared" si="166"/>
        <v>6090</v>
      </c>
      <c r="T1229" s="60">
        <f>IFERROR(VLOOKUP($B1229,'Из ГУГЛа'!$B:$G,4,0)*U1229+V1229,VLOOKUP($B1229,'Из ГУГЛа'!$B:$G,4,0))</f>
        <v>5990</v>
      </c>
      <c r="U1229" s="15">
        <v>1</v>
      </c>
      <c r="V1229" s="76">
        <f>INDEX($AA:$AA,MATCH($H1229,$C:$C,0))</f>
        <v>600</v>
      </c>
      <c r="W1229" s="74">
        <f t="shared" si="163"/>
        <v>0.64594594594594601</v>
      </c>
      <c r="X1229" s="74">
        <f t="shared" si="164"/>
        <v>-1.6694490818030049E-2</v>
      </c>
      <c r="Y1229" s="74">
        <f t="shared" si="165"/>
        <v>0.61891891891891881</v>
      </c>
      <c r="Z1229" s="76">
        <f>INDEX($Z:$Z,MATCH($H1229,$C:$C,0))+V1229</f>
        <v>5990</v>
      </c>
      <c r="AB1229" s="43" t="str">
        <f>INDEX($AB:$AB,MATCH($H1229,$C:$C,0))</f>
        <v>https://motorring.ru/product/21728-bokovye-zerkala-granty-elektroprivodom-obogrevom</v>
      </c>
    </row>
    <row r="1230" spans="1:28" ht="75" x14ac:dyDescent="0.25">
      <c r="A1230" s="71" t="str">
        <f>INDEX('Выгр Торг'!$A:$A,MATCH($B1230,'Выгр Торг'!$B:$B,0))</f>
        <v>Боковые зеркала "АТП" в стиле Гранта (повторитель, электропривод, обогрев) для ВАЗ 2108-21099, 2113-2115</v>
      </c>
      <c r="B1230" s="88">
        <v>257753</v>
      </c>
      <c r="C1230" s="72">
        <f>VLOOKUP($B1230,'Выгр Торг'!$B:$P,C$1,0)</f>
        <v>182487</v>
      </c>
      <c r="D1230" s="71" t="str">
        <f>VLOOKUP($B1230,'Выгр Торг'!$B:$P,D$1,0)</f>
        <v>Боковые зеркала "АТП" в стиле Гранта (повторитель Lexus, электропривод, обогрев) для ВАЗ 2108-21099, 2113-2115 (В цвет, Пантера (черная база, 672))</v>
      </c>
      <c r="E1230" s="72" t="str">
        <f>VLOOKUP($B1230,'Выгр Торг'!$B:$P,E$1,0)</f>
        <v>Y</v>
      </c>
      <c r="F1230" s="72" t="str">
        <f>VLOOKUP($B1230,'Выгр Торг'!$B:$P,F$1,0)</f>
        <v>1</v>
      </c>
      <c r="G1230" s="36" t="s">
        <v>559</v>
      </c>
      <c r="H1230" s="28">
        <v>61003</v>
      </c>
      <c r="I1230" s="53">
        <f>INDEX($I:$I,MATCH($H1230,$C:$C,0))</f>
        <v>600</v>
      </c>
      <c r="J1230" s="5" t="s">
        <v>3410</v>
      </c>
      <c r="K1230" s="56">
        <f>INDEX($K:$K,MATCH($H1230,$C:$C,0))+I1230</f>
        <v>3700</v>
      </c>
      <c r="L1230" s="14">
        <f>VLOOKUP(K1230,Наценка!$A$1:$B$8,2,1)</f>
        <v>1.4</v>
      </c>
      <c r="M1230" s="56">
        <f>INDEX($M:$M,MATCH($H1230,$C:$C,0))+I1230*$M$2</f>
        <v>6070</v>
      </c>
      <c r="N1230" s="57">
        <f t="shared" si="167"/>
        <v>6090</v>
      </c>
      <c r="O1230" s="72">
        <f>VLOOKUP($B1230,'Выгр Торг'!$B:$P,O$1,0)</f>
        <v>3700</v>
      </c>
      <c r="P1230" s="72">
        <f>VLOOKUP($B1230,'Выгр Торг'!$B:$P,P$1,0)</f>
        <v>6290</v>
      </c>
      <c r="Q1230" s="42">
        <f t="shared" si="161"/>
        <v>0</v>
      </c>
      <c r="R1230" s="42">
        <f t="shared" si="162"/>
        <v>200</v>
      </c>
      <c r="S1230" s="85">
        <f t="shared" si="166"/>
        <v>6090</v>
      </c>
      <c r="T1230" s="60">
        <f>IFERROR(VLOOKUP($B1230,'Из ГУГЛа'!$B:$G,4,0)*U1230+V1230,VLOOKUP($B1230,'Из ГУГЛа'!$B:$G,4,0))</f>
        <v>5990</v>
      </c>
      <c r="U1230" s="15">
        <v>1</v>
      </c>
      <c r="V1230" s="76">
        <f>INDEX($AA:$AA,MATCH($H1230,$C:$C,0))</f>
        <v>600</v>
      </c>
      <c r="W1230" s="74">
        <f t="shared" si="163"/>
        <v>0.64594594594594601</v>
      </c>
      <c r="X1230" s="74">
        <f t="shared" si="164"/>
        <v>-1.6694490818030049E-2</v>
      </c>
      <c r="Y1230" s="74">
        <f t="shared" si="165"/>
        <v>0.61891891891891881</v>
      </c>
      <c r="Z1230" s="76">
        <f>INDEX($Z:$Z,MATCH($H1230,$C:$C,0))+V1230</f>
        <v>5990</v>
      </c>
      <c r="AB1230" s="43" t="str">
        <f>INDEX($AB:$AB,MATCH($H1230,$C:$C,0))</f>
        <v>https://motorring.ru/product/21728-bokovye-zerkala-granty-elektroprivodom-obogrevom</v>
      </c>
    </row>
    <row r="1231" spans="1:28" ht="75" x14ac:dyDescent="0.25">
      <c r="A1231" s="71" t="str">
        <f>INDEX('Выгр Торг'!$A:$A,MATCH($B1231,'Выгр Торг'!$B:$B,0))</f>
        <v>Боковые зеркала "АТП" в стиле Гранта (повторитель, электропривод, обогрев) для ВАЗ 2108-21099, 2113-2115</v>
      </c>
      <c r="B1231" s="88">
        <v>257754</v>
      </c>
      <c r="C1231" s="72">
        <f>VLOOKUP($B1231,'Выгр Торг'!$B:$P,C$1,0)</f>
        <v>182488</v>
      </c>
      <c r="D1231" s="71" t="str">
        <f>VLOOKUP($B1231,'Выгр Торг'!$B:$P,D$1,0)</f>
        <v>Боковые зеркала "АТП" в стиле Гранта (повторитель Lexus, электропривод, обогрев) для ВАЗ 2108-21099, 2113-2115 (В цвет, Папирус (серебристо-серо-зеленоватый, 387))</v>
      </c>
      <c r="E1231" s="72" t="str">
        <f>VLOOKUP($B1231,'Выгр Торг'!$B:$P,E$1,0)</f>
        <v>Y</v>
      </c>
      <c r="F1231" s="72" t="str">
        <f>VLOOKUP($B1231,'Выгр Торг'!$B:$P,F$1,0)</f>
        <v>1</v>
      </c>
      <c r="G1231" s="36" t="s">
        <v>559</v>
      </c>
      <c r="H1231" s="28">
        <v>61003</v>
      </c>
      <c r="I1231" s="53">
        <f>INDEX($I:$I,MATCH($H1231,$C:$C,0))</f>
        <v>600</v>
      </c>
      <c r="J1231" s="5" t="s">
        <v>3410</v>
      </c>
      <c r="K1231" s="56">
        <f>INDEX($K:$K,MATCH($H1231,$C:$C,0))+I1231</f>
        <v>3700</v>
      </c>
      <c r="L1231" s="14">
        <f>VLOOKUP(K1231,Наценка!$A$1:$B$8,2,1)</f>
        <v>1.4</v>
      </c>
      <c r="M1231" s="56">
        <f>INDEX($M:$M,MATCH($H1231,$C:$C,0))+I1231*$M$2</f>
        <v>6070</v>
      </c>
      <c r="N1231" s="57">
        <f t="shared" si="167"/>
        <v>6090</v>
      </c>
      <c r="O1231" s="72">
        <f>VLOOKUP($B1231,'Выгр Торг'!$B:$P,O$1,0)</f>
        <v>3700</v>
      </c>
      <c r="P1231" s="72">
        <f>VLOOKUP($B1231,'Выгр Торг'!$B:$P,P$1,0)</f>
        <v>6290</v>
      </c>
      <c r="Q1231" s="42">
        <f t="shared" si="161"/>
        <v>0</v>
      </c>
      <c r="R1231" s="42">
        <f t="shared" si="162"/>
        <v>200</v>
      </c>
      <c r="S1231" s="85">
        <f t="shared" si="166"/>
        <v>6090</v>
      </c>
      <c r="T1231" s="60">
        <f>IFERROR(VLOOKUP($B1231,'Из ГУГЛа'!$B:$G,4,0)*U1231+V1231,VLOOKUP($B1231,'Из ГУГЛа'!$B:$G,4,0))</f>
        <v>5990</v>
      </c>
      <c r="U1231" s="15">
        <v>1</v>
      </c>
      <c r="V1231" s="76">
        <f>INDEX($AA:$AA,MATCH($H1231,$C:$C,0))</f>
        <v>600</v>
      </c>
      <c r="W1231" s="74">
        <f t="shared" si="163"/>
        <v>0.64594594594594601</v>
      </c>
      <c r="X1231" s="74">
        <f t="shared" si="164"/>
        <v>-1.6694490818030049E-2</v>
      </c>
      <c r="Y1231" s="74">
        <f t="shared" si="165"/>
        <v>0.61891891891891881</v>
      </c>
      <c r="Z1231" s="76">
        <f>INDEX($Z:$Z,MATCH($H1231,$C:$C,0))+V1231</f>
        <v>5990</v>
      </c>
      <c r="AB1231" s="43" t="str">
        <f>INDEX($AB:$AB,MATCH($H1231,$C:$C,0))</f>
        <v>https://motorring.ru/product/21728-bokovye-zerkala-granty-elektroprivodom-obogrevom</v>
      </c>
    </row>
    <row r="1232" spans="1:28" ht="75" x14ac:dyDescent="0.25">
      <c r="A1232" s="71" t="str">
        <f>INDEX('Выгр Торг'!$A:$A,MATCH($B1232,'Выгр Торг'!$B:$B,0))</f>
        <v>Боковые зеркала "АТП" в стиле Гранта (повторитель, электропривод, обогрев) для ВАЗ 2108-21099, 2113-2115</v>
      </c>
      <c r="B1232" s="88">
        <v>257755</v>
      </c>
      <c r="C1232" s="72">
        <f>VLOOKUP($B1232,'Выгр Торг'!$B:$P,C$1,0)</f>
        <v>182489</v>
      </c>
      <c r="D1232" s="71" t="str">
        <f>VLOOKUP($B1232,'Выгр Торг'!$B:$P,D$1,0)</f>
        <v>Боковые зеркала "АТП" в стиле Гранта (повторитель Lexus, электропривод, обогрев) для ВАЗ 2108-21099, 2113-2115 (В цвет, Персей (темно-синий, 429))</v>
      </c>
      <c r="E1232" s="72" t="str">
        <f>VLOOKUP($B1232,'Выгр Торг'!$B:$P,E$1,0)</f>
        <v>Y</v>
      </c>
      <c r="F1232" s="72" t="str">
        <f>VLOOKUP($B1232,'Выгр Торг'!$B:$P,F$1,0)</f>
        <v>1</v>
      </c>
      <c r="G1232" s="36" t="s">
        <v>559</v>
      </c>
      <c r="H1232" s="28">
        <v>61003</v>
      </c>
      <c r="I1232" s="53">
        <f>INDEX($I:$I,MATCH($H1232,$C:$C,0))</f>
        <v>600</v>
      </c>
      <c r="J1232" s="5" t="s">
        <v>3410</v>
      </c>
      <c r="K1232" s="56">
        <f>INDEX($K:$K,MATCH($H1232,$C:$C,0))+I1232</f>
        <v>3700</v>
      </c>
      <c r="L1232" s="14">
        <f>VLOOKUP(K1232,Наценка!$A$1:$B$8,2,1)</f>
        <v>1.4</v>
      </c>
      <c r="M1232" s="56">
        <f>INDEX($M:$M,MATCH($H1232,$C:$C,0))+I1232*$M$2</f>
        <v>6070</v>
      </c>
      <c r="N1232" s="57">
        <f t="shared" si="167"/>
        <v>6090</v>
      </c>
      <c r="O1232" s="72">
        <f>VLOOKUP($B1232,'Выгр Торг'!$B:$P,O$1,0)</f>
        <v>3700</v>
      </c>
      <c r="P1232" s="72">
        <f>VLOOKUP($B1232,'Выгр Торг'!$B:$P,P$1,0)</f>
        <v>6290</v>
      </c>
      <c r="Q1232" s="42">
        <f t="shared" si="161"/>
        <v>0</v>
      </c>
      <c r="R1232" s="42">
        <f t="shared" si="162"/>
        <v>200</v>
      </c>
      <c r="S1232" s="85">
        <f t="shared" si="166"/>
        <v>6090</v>
      </c>
      <c r="T1232" s="60">
        <f>IFERROR(VLOOKUP($B1232,'Из ГУГЛа'!$B:$G,4,0)*U1232+V1232,VLOOKUP($B1232,'Из ГУГЛа'!$B:$G,4,0))</f>
        <v>5990</v>
      </c>
      <c r="U1232" s="15">
        <v>1</v>
      </c>
      <c r="V1232" s="76">
        <f>INDEX($AA:$AA,MATCH($H1232,$C:$C,0))</f>
        <v>600</v>
      </c>
      <c r="W1232" s="74">
        <f t="shared" si="163"/>
        <v>0.64594594594594601</v>
      </c>
      <c r="X1232" s="74">
        <f t="shared" si="164"/>
        <v>-1.6694490818030049E-2</v>
      </c>
      <c r="Y1232" s="74">
        <f t="shared" si="165"/>
        <v>0.61891891891891881</v>
      </c>
      <c r="Z1232" s="76">
        <f>INDEX($Z:$Z,MATCH($H1232,$C:$C,0))+V1232</f>
        <v>5990</v>
      </c>
      <c r="AB1232" s="43" t="str">
        <f>INDEX($AB:$AB,MATCH($H1232,$C:$C,0))</f>
        <v>https://motorring.ru/product/21728-bokovye-zerkala-granty-elektroprivodom-obogrevom</v>
      </c>
    </row>
    <row r="1233" spans="1:28" ht="75" x14ac:dyDescent="0.25">
      <c r="A1233" s="71" t="str">
        <f>INDEX('Выгр Торг'!$A:$A,MATCH($B1233,'Выгр Торг'!$B:$B,0))</f>
        <v>Боковые зеркала "АТП" в стиле Гранта (повторитель, электропривод, обогрев) для ВАЗ 2108-21099, 2113-2115</v>
      </c>
      <c r="B1233" s="88">
        <v>257756</v>
      </c>
      <c r="C1233" s="72">
        <f>VLOOKUP($B1233,'Выгр Торг'!$B:$P,C$1,0)</f>
        <v>182490</v>
      </c>
      <c r="D1233" s="71" t="str">
        <f>VLOOKUP($B1233,'Выгр Торг'!$B:$P,D$1,0)</f>
        <v>Боковые зеркала "АТП" в стиле Гранта (повторитель Lexus, электропривод, обогрев) для ВАЗ 2108-21099, 2113-2115 (В цвет, Портвейн (темно-вишневый металлик, 192))</v>
      </c>
      <c r="E1233" s="72" t="str">
        <f>VLOOKUP($B1233,'Выгр Торг'!$B:$P,E$1,0)</f>
        <v>Y</v>
      </c>
      <c r="F1233" s="72" t="str">
        <f>VLOOKUP($B1233,'Выгр Торг'!$B:$P,F$1,0)</f>
        <v>1</v>
      </c>
      <c r="G1233" s="36" t="s">
        <v>559</v>
      </c>
      <c r="H1233" s="28">
        <v>61003</v>
      </c>
      <c r="I1233" s="53">
        <f>INDEX($I:$I,MATCH($H1233,$C:$C,0))</f>
        <v>600</v>
      </c>
      <c r="J1233" s="5" t="s">
        <v>3410</v>
      </c>
      <c r="K1233" s="56">
        <f>INDEX($K:$K,MATCH($H1233,$C:$C,0))+I1233</f>
        <v>3700</v>
      </c>
      <c r="L1233" s="14">
        <f>VLOOKUP(K1233,Наценка!$A$1:$B$8,2,1)</f>
        <v>1.4</v>
      </c>
      <c r="M1233" s="56">
        <f>INDEX($M:$M,MATCH($H1233,$C:$C,0))+I1233*$M$2</f>
        <v>6070</v>
      </c>
      <c r="N1233" s="57">
        <f t="shared" si="167"/>
        <v>6090</v>
      </c>
      <c r="O1233" s="72">
        <f>VLOOKUP($B1233,'Выгр Торг'!$B:$P,O$1,0)</f>
        <v>3700</v>
      </c>
      <c r="P1233" s="72">
        <f>VLOOKUP($B1233,'Выгр Торг'!$B:$P,P$1,0)</f>
        <v>6290</v>
      </c>
      <c r="Q1233" s="42">
        <f t="shared" si="161"/>
        <v>0</v>
      </c>
      <c r="R1233" s="42">
        <f t="shared" si="162"/>
        <v>200</v>
      </c>
      <c r="S1233" s="85">
        <f t="shared" si="166"/>
        <v>6090</v>
      </c>
      <c r="T1233" s="60">
        <f>IFERROR(VLOOKUP($B1233,'Из ГУГЛа'!$B:$G,4,0)*U1233+V1233,VLOOKUP($B1233,'Из ГУГЛа'!$B:$G,4,0))</f>
        <v>5990</v>
      </c>
      <c r="U1233" s="15">
        <v>1</v>
      </c>
      <c r="V1233" s="76">
        <f>INDEX($AA:$AA,MATCH($H1233,$C:$C,0))</f>
        <v>600</v>
      </c>
      <c r="W1233" s="74">
        <f t="shared" si="163"/>
        <v>0.64594594594594601</v>
      </c>
      <c r="X1233" s="74">
        <f t="shared" si="164"/>
        <v>-1.6694490818030049E-2</v>
      </c>
      <c r="Y1233" s="74">
        <f t="shared" si="165"/>
        <v>0.61891891891891881</v>
      </c>
      <c r="Z1233" s="76">
        <f>INDEX($Z:$Z,MATCH($H1233,$C:$C,0))+V1233</f>
        <v>5990</v>
      </c>
      <c r="AB1233" s="43" t="str">
        <f>INDEX($AB:$AB,MATCH($H1233,$C:$C,0))</f>
        <v>https://motorring.ru/product/21728-bokovye-zerkala-granty-elektroprivodom-obogrevom</v>
      </c>
    </row>
    <row r="1234" spans="1:28" ht="75" x14ac:dyDescent="0.25">
      <c r="A1234" s="71" t="str">
        <f>INDEX('Выгр Торг'!$A:$A,MATCH($B1234,'Выгр Торг'!$B:$B,0))</f>
        <v>Боковые зеркала "АТП" в стиле Гранта (повторитель, электропривод, обогрев) для ВАЗ 2108-21099, 2113-2115</v>
      </c>
      <c r="B1234" s="88">
        <v>257757</v>
      </c>
      <c r="C1234" s="72">
        <f>VLOOKUP($B1234,'Выгр Торг'!$B:$P,C$1,0)</f>
        <v>182491</v>
      </c>
      <c r="D1234" s="71" t="str">
        <f>VLOOKUP($B1234,'Выгр Торг'!$B:$P,D$1,0)</f>
        <v>Боковые зеркала "АТП" в стиле Гранта (повторитель Lexus, электропривод, обогрев) для ВАЗ 2108-21099, 2113-2115 (В цвет, Приз (серебристо-бежевый, 276))</v>
      </c>
      <c r="E1234" s="72" t="str">
        <f>VLOOKUP($B1234,'Выгр Торг'!$B:$P,E$1,0)</f>
        <v>Y</v>
      </c>
      <c r="F1234" s="72" t="str">
        <f>VLOOKUP($B1234,'Выгр Торг'!$B:$P,F$1,0)</f>
        <v>1</v>
      </c>
      <c r="G1234" s="36" t="s">
        <v>559</v>
      </c>
      <c r="H1234" s="28">
        <v>61003</v>
      </c>
      <c r="I1234" s="53">
        <f>INDEX($I:$I,MATCH($H1234,$C:$C,0))</f>
        <v>600</v>
      </c>
      <c r="J1234" s="5" t="s">
        <v>3410</v>
      </c>
      <c r="K1234" s="56">
        <f>INDEX($K:$K,MATCH($H1234,$C:$C,0))+I1234</f>
        <v>3700</v>
      </c>
      <c r="L1234" s="14">
        <f>VLOOKUP(K1234,Наценка!$A$1:$B$8,2,1)</f>
        <v>1.4</v>
      </c>
      <c r="M1234" s="56">
        <f>INDEX($M:$M,MATCH($H1234,$C:$C,0))+I1234*$M$2</f>
        <v>6070</v>
      </c>
      <c r="N1234" s="57">
        <f t="shared" si="167"/>
        <v>6090</v>
      </c>
      <c r="O1234" s="72">
        <f>VLOOKUP($B1234,'Выгр Торг'!$B:$P,O$1,0)</f>
        <v>3700</v>
      </c>
      <c r="P1234" s="72">
        <f>VLOOKUP($B1234,'Выгр Торг'!$B:$P,P$1,0)</f>
        <v>6290</v>
      </c>
      <c r="Q1234" s="42">
        <f t="shared" si="161"/>
        <v>0</v>
      </c>
      <c r="R1234" s="42">
        <f t="shared" si="162"/>
        <v>200</v>
      </c>
      <c r="S1234" s="85">
        <f t="shared" si="166"/>
        <v>6090</v>
      </c>
      <c r="T1234" s="60">
        <f>IFERROR(VLOOKUP($B1234,'Из ГУГЛа'!$B:$G,4,0)*U1234+V1234,VLOOKUP($B1234,'Из ГУГЛа'!$B:$G,4,0))</f>
        <v>5990</v>
      </c>
      <c r="U1234" s="15">
        <v>1</v>
      </c>
      <c r="V1234" s="76">
        <f>INDEX($AA:$AA,MATCH($H1234,$C:$C,0))</f>
        <v>600</v>
      </c>
      <c r="W1234" s="74">
        <f t="shared" si="163"/>
        <v>0.64594594594594601</v>
      </c>
      <c r="X1234" s="74">
        <f t="shared" si="164"/>
        <v>-1.6694490818030049E-2</v>
      </c>
      <c r="Y1234" s="74">
        <f t="shared" si="165"/>
        <v>0.61891891891891881</v>
      </c>
      <c r="Z1234" s="76">
        <f>INDEX($Z:$Z,MATCH($H1234,$C:$C,0))+V1234</f>
        <v>5990</v>
      </c>
      <c r="AB1234" s="43" t="str">
        <f>INDEX($AB:$AB,MATCH($H1234,$C:$C,0))</f>
        <v>https://motorring.ru/product/21728-bokovye-zerkala-granty-elektroprivodom-obogrevom</v>
      </c>
    </row>
    <row r="1235" spans="1:28" ht="75" x14ac:dyDescent="0.25">
      <c r="A1235" s="71" t="str">
        <f>INDEX('Выгр Торг'!$A:$A,MATCH($B1235,'Выгр Торг'!$B:$B,0))</f>
        <v>Боковые зеркала "АТП" в стиле Гранта (повторитель, электропривод, обогрев) для ВАЗ 2108-21099, 2113-2115</v>
      </c>
      <c r="B1235" s="88">
        <v>257758</v>
      </c>
      <c r="C1235" s="72">
        <f>VLOOKUP($B1235,'Выгр Торг'!$B:$P,C$1,0)</f>
        <v>182492</v>
      </c>
      <c r="D1235" s="71" t="str">
        <f>VLOOKUP($B1235,'Выгр Торг'!$B:$P,D$1,0)</f>
        <v>Боковые зеркала "АТП" в стиле Гранта (повторитель Lexus, электропривод, обогрев) для ВАЗ 2108-21099, 2113-2115 (В цвет, Рапсодия (серебристо-ярко-синий, 448))</v>
      </c>
      <c r="E1235" s="72" t="str">
        <f>VLOOKUP($B1235,'Выгр Торг'!$B:$P,E$1,0)</f>
        <v>Y</v>
      </c>
      <c r="F1235" s="72" t="str">
        <f>VLOOKUP($B1235,'Выгр Торг'!$B:$P,F$1,0)</f>
        <v>1</v>
      </c>
      <c r="G1235" s="36" t="s">
        <v>559</v>
      </c>
      <c r="H1235" s="28">
        <v>61003</v>
      </c>
      <c r="I1235" s="53">
        <f>INDEX($I:$I,MATCH($H1235,$C:$C,0))</f>
        <v>600</v>
      </c>
      <c r="J1235" s="5" t="s">
        <v>3410</v>
      </c>
      <c r="K1235" s="56">
        <f>INDEX($K:$K,MATCH($H1235,$C:$C,0))+I1235</f>
        <v>3700</v>
      </c>
      <c r="L1235" s="14">
        <f>VLOOKUP(K1235,Наценка!$A$1:$B$8,2,1)</f>
        <v>1.4</v>
      </c>
      <c r="M1235" s="56">
        <f>INDEX($M:$M,MATCH($H1235,$C:$C,0))+I1235*$M$2</f>
        <v>6070</v>
      </c>
      <c r="N1235" s="57">
        <f t="shared" si="167"/>
        <v>6090</v>
      </c>
      <c r="O1235" s="72">
        <f>VLOOKUP($B1235,'Выгр Торг'!$B:$P,O$1,0)</f>
        <v>3700</v>
      </c>
      <c r="P1235" s="72">
        <f>VLOOKUP($B1235,'Выгр Торг'!$B:$P,P$1,0)</f>
        <v>6290</v>
      </c>
      <c r="Q1235" s="42">
        <f t="shared" si="161"/>
        <v>0</v>
      </c>
      <c r="R1235" s="42">
        <f t="shared" si="162"/>
        <v>200</v>
      </c>
      <c r="S1235" s="85">
        <f t="shared" si="166"/>
        <v>6090</v>
      </c>
      <c r="T1235" s="60">
        <f>IFERROR(VLOOKUP($B1235,'Из ГУГЛа'!$B:$G,4,0)*U1235+V1235,VLOOKUP($B1235,'Из ГУГЛа'!$B:$G,4,0))</f>
        <v>5990</v>
      </c>
      <c r="U1235" s="15">
        <v>1</v>
      </c>
      <c r="V1235" s="76">
        <f>INDEX($AA:$AA,MATCH($H1235,$C:$C,0))</f>
        <v>600</v>
      </c>
      <c r="W1235" s="74">
        <f t="shared" si="163"/>
        <v>0.64594594594594601</v>
      </c>
      <c r="X1235" s="74">
        <f t="shared" si="164"/>
        <v>-1.6694490818030049E-2</v>
      </c>
      <c r="Y1235" s="74">
        <f t="shared" si="165"/>
        <v>0.61891891891891881</v>
      </c>
      <c r="Z1235" s="76">
        <f>INDEX($Z:$Z,MATCH($H1235,$C:$C,0))+V1235</f>
        <v>5990</v>
      </c>
      <c r="AB1235" s="43" t="str">
        <f>INDEX($AB:$AB,MATCH($H1235,$C:$C,0))</f>
        <v>https://motorring.ru/product/21728-bokovye-zerkala-granty-elektroprivodom-obogrevom</v>
      </c>
    </row>
    <row r="1236" spans="1:28" ht="75" x14ac:dyDescent="0.25">
      <c r="A1236" s="71" t="str">
        <f>INDEX('Выгр Торг'!$A:$A,MATCH($B1236,'Выгр Торг'!$B:$B,0))</f>
        <v>Боковые зеркала "АТП" в стиле Гранта (повторитель, электропривод, обогрев) для ВАЗ 2108-21099, 2113-2115</v>
      </c>
      <c r="B1236" s="88">
        <v>257759</v>
      </c>
      <c r="C1236" s="72">
        <f>VLOOKUP($B1236,'Выгр Торг'!$B:$P,C$1,0)</f>
        <v>182493</v>
      </c>
      <c r="D1236" s="71" t="str">
        <f>VLOOKUP($B1236,'Выгр Торг'!$B:$P,D$1,0)</f>
        <v>Боковые зеркала "АТП" в стиле Гранта (повторитель Lexus, электропривод, обогрев) для ВАЗ 2108-21099, 2113-2115 (В цвет, Регата (серебристо-темно-синий, 412))</v>
      </c>
      <c r="E1236" s="72" t="str">
        <f>VLOOKUP($B1236,'Выгр Торг'!$B:$P,E$1,0)</f>
        <v>Y</v>
      </c>
      <c r="F1236" s="72" t="str">
        <f>VLOOKUP($B1236,'Выгр Торг'!$B:$P,F$1,0)</f>
        <v>1</v>
      </c>
      <c r="G1236" s="36" t="s">
        <v>559</v>
      </c>
      <c r="H1236" s="28">
        <v>61003</v>
      </c>
      <c r="I1236" s="53">
        <f>INDEX($I:$I,MATCH($H1236,$C:$C,0))</f>
        <v>600</v>
      </c>
      <c r="J1236" s="5" t="s">
        <v>3410</v>
      </c>
      <c r="K1236" s="56">
        <f>INDEX($K:$K,MATCH($H1236,$C:$C,0))+I1236</f>
        <v>3700</v>
      </c>
      <c r="L1236" s="14">
        <f>VLOOKUP(K1236,Наценка!$A$1:$B$8,2,1)</f>
        <v>1.4</v>
      </c>
      <c r="M1236" s="56">
        <f>INDEX($M:$M,MATCH($H1236,$C:$C,0))+I1236*$M$2</f>
        <v>6070</v>
      </c>
      <c r="N1236" s="57">
        <f t="shared" si="167"/>
        <v>6090</v>
      </c>
      <c r="O1236" s="72">
        <f>VLOOKUP($B1236,'Выгр Торг'!$B:$P,O$1,0)</f>
        <v>3700</v>
      </c>
      <c r="P1236" s="72">
        <f>VLOOKUP($B1236,'Выгр Торг'!$B:$P,P$1,0)</f>
        <v>6290</v>
      </c>
      <c r="Q1236" s="42">
        <f t="shared" si="161"/>
        <v>0</v>
      </c>
      <c r="R1236" s="42">
        <f t="shared" si="162"/>
        <v>200</v>
      </c>
      <c r="S1236" s="85">
        <f t="shared" si="166"/>
        <v>6090</v>
      </c>
      <c r="T1236" s="60">
        <f>IFERROR(VLOOKUP($B1236,'Из ГУГЛа'!$B:$G,4,0)*U1236+V1236,VLOOKUP($B1236,'Из ГУГЛа'!$B:$G,4,0))</f>
        <v>5990</v>
      </c>
      <c r="U1236" s="15">
        <v>1</v>
      </c>
      <c r="V1236" s="76">
        <f>INDEX($AA:$AA,MATCH($H1236,$C:$C,0))</f>
        <v>600</v>
      </c>
      <c r="W1236" s="74">
        <f t="shared" si="163"/>
        <v>0.64594594594594601</v>
      </c>
      <c r="X1236" s="74">
        <f t="shared" si="164"/>
        <v>-1.6694490818030049E-2</v>
      </c>
      <c r="Y1236" s="74">
        <f t="shared" si="165"/>
        <v>0.61891891891891881</v>
      </c>
      <c r="Z1236" s="76">
        <f>INDEX($Z:$Z,MATCH($H1236,$C:$C,0))+V1236</f>
        <v>5990</v>
      </c>
      <c r="AB1236" s="43" t="str">
        <f>INDEX($AB:$AB,MATCH($H1236,$C:$C,0))</f>
        <v>https://motorring.ru/product/21728-bokovye-zerkala-granty-elektroprivodom-obogrevom</v>
      </c>
    </row>
    <row r="1237" spans="1:28" ht="75" x14ac:dyDescent="0.25">
      <c r="A1237" s="71" t="str">
        <f>INDEX('Выгр Торг'!$A:$A,MATCH($B1237,'Выгр Торг'!$B:$B,0))</f>
        <v>Боковые зеркала "АТП" в стиле Гранта (повторитель, электропривод, обогрев) для ВАЗ 2108-21099, 2113-2115</v>
      </c>
      <c r="B1237" s="88">
        <v>257760</v>
      </c>
      <c r="C1237" s="72">
        <f>VLOOKUP($B1237,'Выгр Торг'!$B:$P,C$1,0)</f>
        <v>182494</v>
      </c>
      <c r="D1237" s="71" t="str">
        <f>VLOOKUP($B1237,'Выгр Торг'!$B:$P,D$1,0)</f>
        <v>Боковые зеркала "АТП" в стиле Гранта (повторитель Lexus, электропривод, обогрев) для ВАЗ 2108-21099, 2113-2115 (В цвет, Робин гуд (черный с изумрудно-зеленым отливом, 391))</v>
      </c>
      <c r="E1237" s="72" t="str">
        <f>VLOOKUP($B1237,'Выгр Торг'!$B:$P,E$1,0)</f>
        <v>Y</v>
      </c>
      <c r="F1237" s="72" t="str">
        <f>VLOOKUP($B1237,'Выгр Торг'!$B:$P,F$1,0)</f>
        <v>1</v>
      </c>
      <c r="G1237" s="36" t="s">
        <v>559</v>
      </c>
      <c r="H1237" s="28">
        <v>61003</v>
      </c>
      <c r="I1237" s="53">
        <f>INDEX($I:$I,MATCH($H1237,$C:$C,0))</f>
        <v>600</v>
      </c>
      <c r="J1237" s="5" t="s">
        <v>3410</v>
      </c>
      <c r="K1237" s="56">
        <f>INDEX($K:$K,MATCH($H1237,$C:$C,0))+I1237</f>
        <v>3700</v>
      </c>
      <c r="L1237" s="14">
        <f>VLOOKUP(K1237,Наценка!$A$1:$B$8,2,1)</f>
        <v>1.4</v>
      </c>
      <c r="M1237" s="56">
        <f>INDEX($M:$M,MATCH($H1237,$C:$C,0))+I1237*$M$2</f>
        <v>6070</v>
      </c>
      <c r="N1237" s="57">
        <f t="shared" si="167"/>
        <v>6090</v>
      </c>
      <c r="O1237" s="72">
        <f>VLOOKUP($B1237,'Выгр Торг'!$B:$P,O$1,0)</f>
        <v>3700</v>
      </c>
      <c r="P1237" s="72">
        <f>VLOOKUP($B1237,'Выгр Торг'!$B:$P,P$1,0)</f>
        <v>6290</v>
      </c>
      <c r="Q1237" s="42">
        <f t="shared" si="161"/>
        <v>0</v>
      </c>
      <c r="R1237" s="42">
        <f t="shared" si="162"/>
        <v>200</v>
      </c>
      <c r="S1237" s="85">
        <f t="shared" si="166"/>
        <v>6090</v>
      </c>
      <c r="T1237" s="60">
        <f>IFERROR(VLOOKUP($B1237,'Из ГУГЛа'!$B:$G,4,0)*U1237+V1237,VLOOKUP($B1237,'Из ГУГЛа'!$B:$G,4,0))</f>
        <v>5990</v>
      </c>
      <c r="U1237" s="15">
        <v>1</v>
      </c>
      <c r="V1237" s="76">
        <f>INDEX($AA:$AA,MATCH($H1237,$C:$C,0))</f>
        <v>600</v>
      </c>
      <c r="W1237" s="74">
        <f t="shared" si="163"/>
        <v>0.64594594594594601</v>
      </c>
      <c r="X1237" s="74">
        <f t="shared" si="164"/>
        <v>-1.6694490818030049E-2</v>
      </c>
      <c r="Y1237" s="74">
        <f t="shared" si="165"/>
        <v>0.61891891891891881</v>
      </c>
      <c r="Z1237" s="76">
        <f>INDEX($Z:$Z,MATCH($H1237,$C:$C,0))+V1237</f>
        <v>5990</v>
      </c>
      <c r="AB1237" s="43" t="str">
        <f>INDEX($AB:$AB,MATCH($H1237,$C:$C,0))</f>
        <v>https://motorring.ru/product/21728-bokovye-zerkala-granty-elektroprivodom-obogrevom</v>
      </c>
    </row>
    <row r="1238" spans="1:28" ht="75" x14ac:dyDescent="0.25">
      <c r="A1238" s="71" t="str">
        <f>INDEX('Выгр Торг'!$A:$A,MATCH($B1238,'Выгр Торг'!$B:$B,0))</f>
        <v>Боковые зеркала "АТП" в стиле Гранта (повторитель, электропривод, обогрев) для ВАЗ 2108-21099, 2113-2115</v>
      </c>
      <c r="B1238" s="88">
        <v>257761</v>
      </c>
      <c r="C1238" s="72">
        <f>VLOOKUP($B1238,'Выгр Торг'!$B:$P,C$1,0)</f>
        <v>182495</v>
      </c>
      <c r="D1238" s="71" t="str">
        <f>VLOOKUP($B1238,'Выгр Торг'!$B:$P,D$1,0)</f>
        <v>Боковые зеркала "АТП" в стиле Гранта (повторитель Lexus, электропривод, обогрев) для ВАЗ 2108-21099, 2113-2115 (В цвет, Сандал (бежево-красный, 670))</v>
      </c>
      <c r="E1238" s="72" t="str">
        <f>VLOOKUP($B1238,'Выгр Торг'!$B:$P,E$1,0)</f>
        <v>Y</v>
      </c>
      <c r="F1238" s="72" t="str">
        <f>VLOOKUP($B1238,'Выгр Торг'!$B:$P,F$1,0)</f>
        <v>1</v>
      </c>
      <c r="G1238" s="36" t="s">
        <v>559</v>
      </c>
      <c r="H1238" s="28">
        <v>61003</v>
      </c>
      <c r="I1238" s="53">
        <f>INDEX($I:$I,MATCH($H1238,$C:$C,0))</f>
        <v>600</v>
      </c>
      <c r="J1238" s="5" t="s">
        <v>3410</v>
      </c>
      <c r="K1238" s="56">
        <f>INDEX($K:$K,MATCH($H1238,$C:$C,0))+I1238</f>
        <v>3700</v>
      </c>
      <c r="L1238" s="14">
        <f>VLOOKUP(K1238,Наценка!$A$1:$B$8,2,1)</f>
        <v>1.4</v>
      </c>
      <c r="M1238" s="56">
        <f>INDEX($M:$M,MATCH($H1238,$C:$C,0))+I1238*$M$2</f>
        <v>6070</v>
      </c>
      <c r="N1238" s="57">
        <f t="shared" si="167"/>
        <v>6090</v>
      </c>
      <c r="O1238" s="72">
        <f>VLOOKUP($B1238,'Выгр Торг'!$B:$P,O$1,0)</f>
        <v>3700</v>
      </c>
      <c r="P1238" s="72">
        <f>VLOOKUP($B1238,'Выгр Торг'!$B:$P,P$1,0)</f>
        <v>6290</v>
      </c>
      <c r="Q1238" s="42">
        <f t="shared" si="161"/>
        <v>0</v>
      </c>
      <c r="R1238" s="42">
        <f t="shared" si="162"/>
        <v>200</v>
      </c>
      <c r="S1238" s="85">
        <f t="shared" si="166"/>
        <v>6090</v>
      </c>
      <c r="T1238" s="60">
        <f>IFERROR(VLOOKUP($B1238,'Из ГУГЛа'!$B:$G,4,0)*U1238+V1238,VLOOKUP($B1238,'Из ГУГЛа'!$B:$G,4,0))</f>
        <v>5990</v>
      </c>
      <c r="U1238" s="15">
        <v>1</v>
      </c>
      <c r="V1238" s="76">
        <f>INDEX($AA:$AA,MATCH($H1238,$C:$C,0))</f>
        <v>600</v>
      </c>
      <c r="W1238" s="74">
        <f t="shared" si="163"/>
        <v>0.64594594594594601</v>
      </c>
      <c r="X1238" s="74">
        <f t="shared" si="164"/>
        <v>-1.6694490818030049E-2</v>
      </c>
      <c r="Y1238" s="74">
        <f t="shared" si="165"/>
        <v>0.61891891891891881</v>
      </c>
      <c r="Z1238" s="76">
        <f>INDEX($Z:$Z,MATCH($H1238,$C:$C,0))+V1238</f>
        <v>5990</v>
      </c>
      <c r="AB1238" s="43" t="str">
        <f>INDEX($AB:$AB,MATCH($H1238,$C:$C,0))</f>
        <v>https://motorring.ru/product/21728-bokovye-zerkala-granty-elektroprivodom-obogrevom</v>
      </c>
    </row>
    <row r="1239" spans="1:28" ht="75" x14ac:dyDescent="0.25">
      <c r="A1239" s="71" t="str">
        <f>INDEX('Выгр Торг'!$A:$A,MATCH($B1239,'Выгр Торг'!$B:$B,0))</f>
        <v>Боковые зеркала "АТП" в стиле Гранта (повторитель, электропривод, обогрев) для ВАЗ 2108-21099, 2113-2115</v>
      </c>
      <c r="B1239" s="88">
        <v>257762</v>
      </c>
      <c r="C1239" s="72">
        <f>VLOOKUP($B1239,'Выгр Торг'!$B:$P,C$1,0)</f>
        <v>182496</v>
      </c>
      <c r="D1239" s="71" t="str">
        <f>VLOOKUP($B1239,'Выгр Торг'!$B:$P,D$1,0)</f>
        <v>Боковые зеркала "АТП" в стиле Гранта (повторитель Lexus, электропривод, обогрев) для ВАЗ 2108-21099, 2113-2115 (В цвет, Серебристая ива (серебристый-зеленовато-серый, 301))</v>
      </c>
      <c r="E1239" s="72" t="str">
        <f>VLOOKUP($B1239,'Выгр Торг'!$B:$P,E$1,0)</f>
        <v>Y</v>
      </c>
      <c r="F1239" s="72" t="str">
        <f>VLOOKUP($B1239,'Выгр Торг'!$B:$P,F$1,0)</f>
        <v>1</v>
      </c>
      <c r="G1239" s="36" t="s">
        <v>559</v>
      </c>
      <c r="H1239" s="28">
        <v>61003</v>
      </c>
      <c r="I1239" s="53">
        <f>INDEX($I:$I,MATCH($H1239,$C:$C,0))</f>
        <v>600</v>
      </c>
      <c r="J1239" s="5" t="s">
        <v>3410</v>
      </c>
      <c r="K1239" s="56">
        <f>INDEX($K:$K,MATCH($H1239,$C:$C,0))+I1239</f>
        <v>3700</v>
      </c>
      <c r="L1239" s="14">
        <f>VLOOKUP(K1239,Наценка!$A$1:$B$8,2,1)</f>
        <v>1.4</v>
      </c>
      <c r="M1239" s="56">
        <f>INDEX($M:$M,MATCH($H1239,$C:$C,0))+I1239*$M$2</f>
        <v>6070</v>
      </c>
      <c r="N1239" s="57">
        <f t="shared" si="167"/>
        <v>6090</v>
      </c>
      <c r="O1239" s="72">
        <f>VLOOKUP($B1239,'Выгр Торг'!$B:$P,O$1,0)</f>
        <v>3700</v>
      </c>
      <c r="P1239" s="72">
        <f>VLOOKUP($B1239,'Выгр Торг'!$B:$P,P$1,0)</f>
        <v>6290</v>
      </c>
      <c r="Q1239" s="42">
        <f t="shared" si="161"/>
        <v>0</v>
      </c>
      <c r="R1239" s="42">
        <f t="shared" si="162"/>
        <v>200</v>
      </c>
      <c r="S1239" s="85">
        <f t="shared" si="166"/>
        <v>6090</v>
      </c>
      <c r="T1239" s="60">
        <f>IFERROR(VLOOKUP($B1239,'Из ГУГЛа'!$B:$G,4,0)*U1239+V1239,VLOOKUP($B1239,'Из ГУГЛа'!$B:$G,4,0))</f>
        <v>5990</v>
      </c>
      <c r="U1239" s="15">
        <v>1</v>
      </c>
      <c r="V1239" s="76">
        <f>INDEX($AA:$AA,MATCH($H1239,$C:$C,0))</f>
        <v>600</v>
      </c>
      <c r="W1239" s="74">
        <f t="shared" si="163"/>
        <v>0.64594594594594601</v>
      </c>
      <c r="X1239" s="74">
        <f t="shared" si="164"/>
        <v>-1.6694490818030049E-2</v>
      </c>
      <c r="Y1239" s="74">
        <f t="shared" si="165"/>
        <v>0.61891891891891881</v>
      </c>
      <c r="Z1239" s="76">
        <f>INDEX($Z:$Z,MATCH($H1239,$C:$C,0))+V1239</f>
        <v>5990</v>
      </c>
      <c r="AB1239" s="43" t="str">
        <f>INDEX($AB:$AB,MATCH($H1239,$C:$C,0))</f>
        <v>https://motorring.ru/product/21728-bokovye-zerkala-granty-elektroprivodom-obogrevom</v>
      </c>
    </row>
    <row r="1240" spans="1:28" ht="75" x14ac:dyDescent="0.25">
      <c r="A1240" s="71" t="str">
        <f>INDEX('Выгр Торг'!$A:$A,MATCH($B1240,'Выгр Торг'!$B:$B,0))</f>
        <v>Боковые зеркала "АТП" в стиле Гранта (повторитель, электропривод, обогрев) для ВАЗ 2108-21099, 2113-2115</v>
      </c>
      <c r="B1240" s="88">
        <v>257763</v>
      </c>
      <c r="C1240" s="72">
        <f>VLOOKUP($B1240,'Выгр Торг'!$B:$P,C$1,0)</f>
        <v>182497</v>
      </c>
      <c r="D1240" s="71" t="str">
        <f>VLOOKUP($B1240,'Выгр Торг'!$B:$P,D$1,0)</f>
        <v>Боковые зеркала "АТП" в стиле Гранта (повторитель Lexus, электропривод, обогрев) для ВАЗ 2108-21099, 2113-2115 (В цвет, Снежная королева (серебристый, 690))</v>
      </c>
      <c r="E1240" s="72" t="str">
        <f>VLOOKUP($B1240,'Выгр Торг'!$B:$P,E$1,0)</f>
        <v>Y</v>
      </c>
      <c r="F1240" s="72" t="str">
        <f>VLOOKUP($B1240,'Выгр Торг'!$B:$P,F$1,0)</f>
        <v>1</v>
      </c>
      <c r="G1240" s="36" t="s">
        <v>559</v>
      </c>
      <c r="H1240" s="28">
        <v>61003</v>
      </c>
      <c r="I1240" s="53">
        <f>INDEX($I:$I,MATCH($H1240,$C:$C,0))</f>
        <v>600</v>
      </c>
      <c r="J1240" s="5" t="s">
        <v>3410</v>
      </c>
      <c r="K1240" s="56">
        <f>INDEX($K:$K,MATCH($H1240,$C:$C,0))+I1240</f>
        <v>3700</v>
      </c>
      <c r="L1240" s="14">
        <f>VLOOKUP(K1240,Наценка!$A$1:$B$8,2,1)</f>
        <v>1.4</v>
      </c>
      <c r="M1240" s="56">
        <f>INDEX($M:$M,MATCH($H1240,$C:$C,0))+I1240*$M$2</f>
        <v>6070</v>
      </c>
      <c r="N1240" s="57">
        <f t="shared" si="167"/>
        <v>6090</v>
      </c>
      <c r="O1240" s="72">
        <f>VLOOKUP($B1240,'Выгр Торг'!$B:$P,O$1,0)</f>
        <v>3700</v>
      </c>
      <c r="P1240" s="72">
        <f>VLOOKUP($B1240,'Выгр Торг'!$B:$P,P$1,0)</f>
        <v>6290</v>
      </c>
      <c r="Q1240" s="42">
        <f t="shared" si="161"/>
        <v>0</v>
      </c>
      <c r="R1240" s="42">
        <f t="shared" si="162"/>
        <v>200</v>
      </c>
      <c r="S1240" s="85">
        <f t="shared" si="166"/>
        <v>6090</v>
      </c>
      <c r="T1240" s="60">
        <f>IFERROR(VLOOKUP($B1240,'Из ГУГЛа'!$B:$G,4,0)*U1240+V1240,VLOOKUP($B1240,'Из ГУГЛа'!$B:$G,4,0))</f>
        <v>5990</v>
      </c>
      <c r="U1240" s="15">
        <v>1</v>
      </c>
      <c r="V1240" s="76">
        <f>INDEX($AA:$AA,MATCH($H1240,$C:$C,0))</f>
        <v>600</v>
      </c>
      <c r="W1240" s="74">
        <f t="shared" si="163"/>
        <v>0.64594594594594601</v>
      </c>
      <c r="X1240" s="74">
        <f t="shared" si="164"/>
        <v>-1.6694490818030049E-2</v>
      </c>
      <c r="Y1240" s="74">
        <f t="shared" si="165"/>
        <v>0.61891891891891881</v>
      </c>
      <c r="Z1240" s="76">
        <f>INDEX($Z:$Z,MATCH($H1240,$C:$C,0))+V1240</f>
        <v>5990</v>
      </c>
      <c r="AB1240" s="43" t="str">
        <f>INDEX($AB:$AB,MATCH($H1240,$C:$C,0))</f>
        <v>https://motorring.ru/product/21728-bokovye-zerkala-granty-elektroprivodom-obogrevom</v>
      </c>
    </row>
    <row r="1241" spans="1:28" ht="75" x14ac:dyDescent="0.25">
      <c r="A1241" s="71" t="str">
        <f>INDEX('Выгр Торг'!$A:$A,MATCH($B1241,'Выгр Торг'!$B:$B,0))</f>
        <v>Боковые зеркала "АТП" в стиле Гранта (повторитель, электропривод, обогрев) для ВАЗ 2108-21099, 2113-2115</v>
      </c>
      <c r="B1241" s="88">
        <v>257764</v>
      </c>
      <c r="C1241" s="72">
        <f>VLOOKUP($B1241,'Выгр Торг'!$B:$P,C$1,0)</f>
        <v>182498</v>
      </c>
      <c r="D1241" s="71" t="str">
        <f>VLOOKUP($B1241,'Выгр Торг'!$B:$P,D$1,0)</f>
        <v>Боковые зеркала "АТП" в стиле Гранта (повторитель Lexus, электропривод, обогрев) для ВАЗ 2108-21099, 2113-2115 (В цвет, Сочи (серебристо-серо-зеленоватый, 360))</v>
      </c>
      <c r="E1241" s="72" t="str">
        <f>VLOOKUP($B1241,'Выгр Торг'!$B:$P,E$1,0)</f>
        <v>Y</v>
      </c>
      <c r="F1241" s="72" t="str">
        <f>VLOOKUP($B1241,'Выгр Торг'!$B:$P,F$1,0)</f>
        <v>1</v>
      </c>
      <c r="G1241" s="36" t="s">
        <v>559</v>
      </c>
      <c r="H1241" s="28">
        <v>61003</v>
      </c>
      <c r="I1241" s="53">
        <f>INDEX($I:$I,MATCH($H1241,$C:$C,0))</f>
        <v>600</v>
      </c>
      <c r="J1241" s="5" t="s">
        <v>3410</v>
      </c>
      <c r="K1241" s="56">
        <f>INDEX($K:$K,MATCH($H1241,$C:$C,0))+I1241</f>
        <v>3700</v>
      </c>
      <c r="L1241" s="14">
        <f>VLOOKUP(K1241,Наценка!$A$1:$B$8,2,1)</f>
        <v>1.4</v>
      </c>
      <c r="M1241" s="56">
        <f>INDEX($M:$M,MATCH($H1241,$C:$C,0))+I1241*$M$2</f>
        <v>6070</v>
      </c>
      <c r="N1241" s="57">
        <f t="shared" si="167"/>
        <v>6090</v>
      </c>
      <c r="O1241" s="72">
        <f>VLOOKUP($B1241,'Выгр Торг'!$B:$P,O$1,0)</f>
        <v>3700</v>
      </c>
      <c r="P1241" s="72">
        <f>VLOOKUP($B1241,'Выгр Торг'!$B:$P,P$1,0)</f>
        <v>6290</v>
      </c>
      <c r="Q1241" s="42">
        <f t="shared" si="161"/>
        <v>0</v>
      </c>
      <c r="R1241" s="42">
        <f t="shared" si="162"/>
        <v>200</v>
      </c>
      <c r="S1241" s="85">
        <f t="shared" si="166"/>
        <v>6090</v>
      </c>
      <c r="T1241" s="60">
        <f>IFERROR(VLOOKUP($B1241,'Из ГУГЛа'!$B:$G,4,0)*U1241+V1241,VLOOKUP($B1241,'Из ГУГЛа'!$B:$G,4,0))</f>
        <v>5990</v>
      </c>
      <c r="U1241" s="15">
        <v>1</v>
      </c>
      <c r="V1241" s="76">
        <f>INDEX($AA:$AA,MATCH($H1241,$C:$C,0))</f>
        <v>600</v>
      </c>
      <c r="W1241" s="74">
        <f t="shared" si="163"/>
        <v>0.64594594594594601</v>
      </c>
      <c r="X1241" s="74">
        <f t="shared" si="164"/>
        <v>-1.6694490818030049E-2</v>
      </c>
      <c r="Y1241" s="74">
        <f t="shared" si="165"/>
        <v>0.61891891891891881</v>
      </c>
      <c r="Z1241" s="76">
        <f>INDEX($Z:$Z,MATCH($H1241,$C:$C,0))+V1241</f>
        <v>5990</v>
      </c>
      <c r="AB1241" s="43" t="str">
        <f>INDEX($AB:$AB,MATCH($H1241,$C:$C,0))</f>
        <v>https://motorring.ru/product/21728-bokovye-zerkala-granty-elektroprivodom-obogrevom</v>
      </c>
    </row>
    <row r="1242" spans="1:28" ht="75" x14ac:dyDescent="0.25">
      <c r="A1242" s="71" t="str">
        <f>INDEX('Выгр Торг'!$A:$A,MATCH($B1242,'Выгр Торг'!$B:$B,0))</f>
        <v>Боковые зеркала "АТП" в стиле Гранта (повторитель, электропривод, обогрев) для ВАЗ 2108-21099, 2113-2115</v>
      </c>
      <c r="B1242" s="88">
        <v>257765</v>
      </c>
      <c r="C1242" s="72">
        <f>VLOOKUP($B1242,'Выгр Торг'!$B:$P,C$1,0)</f>
        <v>182499</v>
      </c>
      <c r="D1242" s="71" t="str">
        <f>VLOOKUP($B1242,'Выгр Торг'!$B:$P,D$1,0)</f>
        <v>Боковые зеркала "АТП" в стиле Гранта (повторитель Lexus, электропривод, обогрев) для ВАЗ 2108-21099, 2113-2115 (В цвет, Талая вода (светло-серый, 206))</v>
      </c>
      <c r="E1242" s="72" t="str">
        <f>VLOOKUP($B1242,'Выгр Торг'!$B:$P,E$1,0)</f>
        <v>Y</v>
      </c>
      <c r="F1242" s="72" t="str">
        <f>VLOOKUP($B1242,'Выгр Торг'!$B:$P,F$1,0)</f>
        <v>1</v>
      </c>
      <c r="G1242" s="36" t="s">
        <v>559</v>
      </c>
      <c r="H1242" s="28">
        <v>61003</v>
      </c>
      <c r="I1242" s="53">
        <f>INDEX($I:$I,MATCH($H1242,$C:$C,0))</f>
        <v>600</v>
      </c>
      <c r="J1242" s="5" t="s">
        <v>3410</v>
      </c>
      <c r="K1242" s="56">
        <f>INDEX($K:$K,MATCH($H1242,$C:$C,0))+I1242</f>
        <v>3700</v>
      </c>
      <c r="L1242" s="14">
        <f>VLOOKUP(K1242,Наценка!$A$1:$B$8,2,1)</f>
        <v>1.4</v>
      </c>
      <c r="M1242" s="56">
        <f>INDEX($M:$M,MATCH($H1242,$C:$C,0))+I1242*$M$2</f>
        <v>6070</v>
      </c>
      <c r="N1242" s="57">
        <f t="shared" si="167"/>
        <v>6090</v>
      </c>
      <c r="O1242" s="72">
        <f>VLOOKUP($B1242,'Выгр Торг'!$B:$P,O$1,0)</f>
        <v>3700</v>
      </c>
      <c r="P1242" s="72">
        <f>VLOOKUP($B1242,'Выгр Торг'!$B:$P,P$1,0)</f>
        <v>6290</v>
      </c>
      <c r="Q1242" s="42">
        <f t="shared" si="161"/>
        <v>0</v>
      </c>
      <c r="R1242" s="42">
        <f t="shared" si="162"/>
        <v>200</v>
      </c>
      <c r="S1242" s="85">
        <f t="shared" si="166"/>
        <v>6090</v>
      </c>
      <c r="T1242" s="60">
        <f>IFERROR(VLOOKUP($B1242,'Из ГУГЛа'!$B:$G,4,0)*U1242+V1242,VLOOKUP($B1242,'Из ГУГЛа'!$B:$G,4,0))</f>
        <v>5990</v>
      </c>
      <c r="U1242" s="15">
        <v>1</v>
      </c>
      <c r="V1242" s="76">
        <f>INDEX($AA:$AA,MATCH($H1242,$C:$C,0))</f>
        <v>600</v>
      </c>
      <c r="W1242" s="74">
        <f t="shared" si="163"/>
        <v>0.64594594594594601</v>
      </c>
      <c r="X1242" s="74">
        <f t="shared" si="164"/>
        <v>-1.6694490818030049E-2</v>
      </c>
      <c r="Y1242" s="74">
        <f t="shared" si="165"/>
        <v>0.61891891891891881</v>
      </c>
      <c r="Z1242" s="76">
        <f>INDEX($Z:$Z,MATCH($H1242,$C:$C,0))+V1242</f>
        <v>5990</v>
      </c>
      <c r="AB1242" s="43" t="str">
        <f>INDEX($AB:$AB,MATCH($H1242,$C:$C,0))</f>
        <v>https://motorring.ru/product/21728-bokovye-zerkala-granty-elektroprivodom-obogrevom</v>
      </c>
    </row>
    <row r="1243" spans="1:28" ht="75" x14ac:dyDescent="0.25">
      <c r="A1243" s="71" t="str">
        <f>INDEX('Выгр Торг'!$A:$A,MATCH($B1243,'Выгр Торг'!$B:$B,0))</f>
        <v>Боковые зеркала "АТП" в стиле Гранта (повторитель, электропривод, обогрев) для ВАЗ 2108-21099, 2113-2115</v>
      </c>
      <c r="B1243" s="88">
        <v>331205</v>
      </c>
      <c r="C1243" s="72">
        <f>VLOOKUP($B1243,'Выгр Торг'!$B:$P,C$1,0)</f>
        <v>331205</v>
      </c>
      <c r="D1243" s="71" t="str">
        <f>VLOOKUP($B1243,'Выгр Торг'!$B:$P,D$1,0)</f>
        <v>Боковые зеркала "АТП" в стиле Гранта (повторитель LEXUS, электропривод, обогрев) для ВАЗ 2108-21099, 2113-2115 (В цвет 129)</v>
      </c>
      <c r="E1243" s="72" t="str">
        <f>VLOOKUP($B1243,'Выгр Торг'!$B:$P,E$1,0)</f>
        <v>Y</v>
      </c>
      <c r="F1243" s="72" t="str">
        <f>VLOOKUP($B1243,'Выгр Торг'!$B:$P,F$1,0)</f>
        <v>1</v>
      </c>
      <c r="G1243" s="36" t="s">
        <v>559</v>
      </c>
      <c r="H1243" s="28">
        <v>61003</v>
      </c>
      <c r="I1243" s="53">
        <f>INDEX($I:$I,MATCH($H1243,$C:$C,0))</f>
        <v>600</v>
      </c>
      <c r="J1243" s="5" t="s">
        <v>3410</v>
      </c>
      <c r="K1243" s="56">
        <f>INDEX($K:$K,MATCH($H1243,$C:$C,0))+I1243</f>
        <v>3700</v>
      </c>
      <c r="L1243" s="14">
        <f>VLOOKUP(K1243,Наценка!$A$1:$B$8,2,1)</f>
        <v>1.4</v>
      </c>
      <c r="M1243" s="56">
        <f>INDEX($M:$M,MATCH($H1243,$C:$C,0))+I1243*$M$2</f>
        <v>6070</v>
      </c>
      <c r="N1243" s="57">
        <f t="shared" ref="N1243" si="168">IF(M1243&lt;=1000,(ROUNDUP(M1243,-1)-1),(ROUNDUP(M1243,-2)-10))</f>
        <v>6090</v>
      </c>
      <c r="O1243" s="72">
        <f>VLOOKUP($B1243,'Выгр Торг'!$B:$P,O$1,0)</f>
        <v>3700</v>
      </c>
      <c r="P1243" s="72">
        <f>VLOOKUP($B1243,'Выгр Торг'!$B:$P,P$1,0)</f>
        <v>6290</v>
      </c>
      <c r="Q1243" s="42">
        <f t="shared" ref="Q1243" si="169">O1243-K1243</f>
        <v>0</v>
      </c>
      <c r="R1243" s="42">
        <f t="shared" ref="R1243" si="170">P1243-N1243</f>
        <v>200</v>
      </c>
      <c r="S1243" s="85">
        <f t="shared" si="166"/>
        <v>6090</v>
      </c>
      <c r="T1243" s="60">
        <f>IFERROR(VLOOKUP($B1243,'Из ГУГЛа'!$B:$G,4,0)*U1243+V1243,VLOOKUP($B1243,'Из ГУГЛа'!$B:$G,4,0))</f>
        <v>5990</v>
      </c>
      <c r="U1243" s="15">
        <v>1</v>
      </c>
      <c r="V1243" s="76">
        <f>INDEX($AA:$AA,MATCH($H1243,$C:$C,0))</f>
        <v>600</v>
      </c>
      <c r="W1243" s="74">
        <f t="shared" ref="W1243" si="171">IFERROR(S1243/K1243-1,"")</f>
        <v>0.64594594594594601</v>
      </c>
      <c r="X1243" s="74">
        <f t="shared" ref="X1243" si="172">IFERROR((Z1243-S1243)/Z1243,"")</f>
        <v>-1.6694490818030049E-2</v>
      </c>
      <c r="Y1243" s="74">
        <f t="shared" ref="Y1243" si="173">IFERROR(IF(Z1243="","",Z1243/K1243-1),"")</f>
        <v>0.61891891891891881</v>
      </c>
      <c r="Z1243" s="76">
        <f>INDEX($Z:$Z,MATCH($H1243,$C:$C,0))+V1243</f>
        <v>5990</v>
      </c>
      <c r="AB1243" s="43" t="str">
        <f>INDEX($AB:$AB,MATCH($H1243,$C:$C,0))</f>
        <v>https://motorring.ru/product/21728-bokovye-zerkala-granty-elektroprivodom-obogrevom</v>
      </c>
    </row>
    <row r="1244" spans="1:28" ht="75" x14ac:dyDescent="0.25">
      <c r="A1244" s="71" t="str">
        <f>INDEX('Выгр Торг'!$A:$A,MATCH($B1244,'Выгр Торг'!$B:$B,0))</f>
        <v>Боковые зеркала "АТП" в стиле Гранта (повторитель, электропривод, обогрев) для ВАЗ 2108-21099, 2113-2115</v>
      </c>
      <c r="B1244" s="88">
        <v>257766</v>
      </c>
      <c r="C1244" s="72">
        <f>VLOOKUP($B1244,'Выгр Торг'!$B:$P,C$1,0)</f>
        <v>182500</v>
      </c>
      <c r="D1244" s="71" t="str">
        <f>VLOOKUP($B1244,'Выгр Торг'!$B:$P,D$1,0)</f>
        <v>Боковые зеркала "АТП" в стиле Гранта (повторитель Lexus, электропривод, обогрев) для ВАЗ 2108-21099, 2113-2115 (В цвет, Торнадо (красный, 170))</v>
      </c>
      <c r="E1244" s="72" t="str">
        <f>VLOOKUP($B1244,'Выгр Торг'!$B:$P,E$1,0)</f>
        <v>Y</v>
      </c>
      <c r="F1244" s="72" t="str">
        <f>VLOOKUP($B1244,'Выгр Торг'!$B:$P,F$1,0)</f>
        <v>1</v>
      </c>
      <c r="G1244" s="36" t="s">
        <v>559</v>
      </c>
      <c r="H1244" s="28">
        <v>61003</v>
      </c>
      <c r="I1244" s="53">
        <f>INDEX($I:$I,MATCH($H1244,$C:$C,0))</f>
        <v>600</v>
      </c>
      <c r="J1244" s="5" t="s">
        <v>3410</v>
      </c>
      <c r="K1244" s="56">
        <f>INDEX($K:$K,MATCH($H1244,$C:$C,0))+I1244</f>
        <v>3700</v>
      </c>
      <c r="L1244" s="14">
        <f>VLOOKUP(K1244,Наценка!$A$1:$B$8,2,1)</f>
        <v>1.4</v>
      </c>
      <c r="M1244" s="56">
        <f>INDEX($M:$M,MATCH($H1244,$C:$C,0))+I1244*$M$2</f>
        <v>6070</v>
      </c>
      <c r="N1244" s="57">
        <f t="shared" si="167"/>
        <v>6090</v>
      </c>
      <c r="O1244" s="72">
        <f>VLOOKUP($B1244,'Выгр Торг'!$B:$P,O$1,0)</f>
        <v>3700</v>
      </c>
      <c r="P1244" s="72">
        <f>VLOOKUP($B1244,'Выгр Торг'!$B:$P,P$1,0)</f>
        <v>6290</v>
      </c>
      <c r="Q1244" s="42">
        <f t="shared" si="161"/>
        <v>0</v>
      </c>
      <c r="R1244" s="42">
        <f t="shared" si="162"/>
        <v>200</v>
      </c>
      <c r="S1244" s="85">
        <f t="shared" si="166"/>
        <v>6090</v>
      </c>
      <c r="T1244" s="60">
        <f>IFERROR(VLOOKUP($B1244,'Из ГУГЛа'!$B:$G,4,0)*U1244+V1244,VLOOKUP($B1244,'Из ГУГЛа'!$B:$G,4,0))</f>
        <v>5990</v>
      </c>
      <c r="U1244" s="15">
        <v>1</v>
      </c>
      <c r="V1244" s="76">
        <f>INDEX($AA:$AA,MATCH($H1244,$C:$C,0))</f>
        <v>600</v>
      </c>
      <c r="W1244" s="74">
        <f t="shared" si="163"/>
        <v>0.64594594594594601</v>
      </c>
      <c r="X1244" s="74">
        <f t="shared" si="164"/>
        <v>-1.6694490818030049E-2</v>
      </c>
      <c r="Y1244" s="74">
        <f t="shared" si="165"/>
        <v>0.61891891891891881</v>
      </c>
      <c r="Z1244" s="76">
        <f>INDEX($Z:$Z,MATCH($H1244,$C:$C,0))+V1244</f>
        <v>5990</v>
      </c>
      <c r="AB1244" s="43" t="str">
        <f>INDEX($AB:$AB,MATCH($H1244,$C:$C,0))</f>
        <v>https://motorring.ru/product/21728-bokovye-zerkala-granty-elektroprivodom-obogrevom</v>
      </c>
    </row>
    <row r="1245" spans="1:28" ht="75" x14ac:dyDescent="0.25">
      <c r="A1245" s="71" t="str">
        <f>INDEX('Выгр Торг'!$A:$A,MATCH($B1245,'Выгр Торг'!$B:$B,0))</f>
        <v>Боковые зеркала "АТП" в стиле Гранта (повторитель, электропривод, обогрев) для ВАЗ 2108-21099, 2113-2115</v>
      </c>
      <c r="B1245" s="88">
        <v>257767</v>
      </c>
      <c r="C1245" s="72">
        <f>VLOOKUP($B1245,'Выгр Торг'!$B:$P,C$1,0)</f>
        <v>182501</v>
      </c>
      <c r="D1245" s="71" t="str">
        <f>VLOOKUP($B1245,'Выгр Торг'!$B:$P,D$1,0)</f>
        <v>Боковые зеркала "АТП" в стиле Гранта (повторитель Lexus, электропривод, обогрев) для ВАЗ 2108-21099, 2113-2115 (В цвет, Триумф (серебристо-красный, 100))</v>
      </c>
      <c r="E1245" s="72" t="str">
        <f>VLOOKUP($B1245,'Выгр Торг'!$B:$P,E$1,0)</f>
        <v>Y</v>
      </c>
      <c r="F1245" s="72" t="str">
        <f>VLOOKUP($B1245,'Выгр Торг'!$B:$P,F$1,0)</f>
        <v>1</v>
      </c>
      <c r="G1245" s="36" t="s">
        <v>559</v>
      </c>
      <c r="H1245" s="28">
        <v>61003</v>
      </c>
      <c r="I1245" s="53">
        <f>INDEX($I:$I,MATCH($H1245,$C:$C,0))</f>
        <v>600</v>
      </c>
      <c r="J1245" s="5" t="s">
        <v>3410</v>
      </c>
      <c r="K1245" s="56">
        <f>INDEX($K:$K,MATCH($H1245,$C:$C,0))+I1245</f>
        <v>3700</v>
      </c>
      <c r="L1245" s="14">
        <f>VLOOKUP(K1245,Наценка!$A$1:$B$8,2,1)</f>
        <v>1.4</v>
      </c>
      <c r="M1245" s="56">
        <f>INDEX($M:$M,MATCH($H1245,$C:$C,0))+I1245*$M$2</f>
        <v>6070</v>
      </c>
      <c r="N1245" s="57">
        <f t="shared" si="167"/>
        <v>6090</v>
      </c>
      <c r="O1245" s="72">
        <f>VLOOKUP($B1245,'Выгр Торг'!$B:$P,O$1,0)</f>
        <v>3700</v>
      </c>
      <c r="P1245" s="72">
        <f>VLOOKUP($B1245,'Выгр Торг'!$B:$P,P$1,0)</f>
        <v>6290</v>
      </c>
      <c r="Q1245" s="42">
        <f t="shared" si="161"/>
        <v>0</v>
      </c>
      <c r="R1245" s="42">
        <f t="shared" si="162"/>
        <v>200</v>
      </c>
      <c r="S1245" s="85">
        <f t="shared" si="166"/>
        <v>6090</v>
      </c>
      <c r="T1245" s="60">
        <f>IFERROR(VLOOKUP($B1245,'Из ГУГЛа'!$B:$G,4,0)*U1245+V1245,VLOOKUP($B1245,'Из ГУГЛа'!$B:$G,4,0))</f>
        <v>5990</v>
      </c>
      <c r="U1245" s="15">
        <v>1</v>
      </c>
      <c r="V1245" s="76">
        <f>INDEX($AA:$AA,MATCH($H1245,$C:$C,0))</f>
        <v>600</v>
      </c>
      <c r="W1245" s="74">
        <f t="shared" si="163"/>
        <v>0.64594594594594601</v>
      </c>
      <c r="X1245" s="74">
        <f t="shared" si="164"/>
        <v>-1.6694490818030049E-2</v>
      </c>
      <c r="Y1245" s="74">
        <f t="shared" si="165"/>
        <v>0.61891891891891881</v>
      </c>
      <c r="Z1245" s="76">
        <f>INDEX($Z:$Z,MATCH($H1245,$C:$C,0))+V1245</f>
        <v>5990</v>
      </c>
      <c r="AB1245" s="43" t="str">
        <f>INDEX($AB:$AB,MATCH($H1245,$C:$C,0))</f>
        <v>https://motorring.ru/product/21728-bokovye-zerkala-granty-elektroprivodom-obogrevom</v>
      </c>
    </row>
    <row r="1246" spans="1:28" ht="75" x14ac:dyDescent="0.25">
      <c r="A1246" s="71" t="str">
        <f>INDEX('Выгр Торг'!$A:$A,MATCH($B1246,'Выгр Торг'!$B:$B,0))</f>
        <v>Боковые зеркала "АТП" в стиле Гранта (повторитель, электропривод, обогрев) для ВАЗ 2108-21099, 2113-2115</v>
      </c>
      <c r="B1246" s="88">
        <v>257768</v>
      </c>
      <c r="C1246" s="72">
        <f>VLOOKUP($B1246,'Выгр Торг'!$B:$P,C$1,0)</f>
        <v>182502</v>
      </c>
      <c r="D1246" s="71" t="str">
        <f>VLOOKUP($B1246,'Выгр Торг'!$B:$P,D$1,0)</f>
        <v>Боковые зеркала "АТП" в стиле Гранта (повторитель Lexus, электропривод, обогрев) для ВАЗ 2108-21099, 2113-2115 (В цвет, Франкония (темно-вишнево-малиновый, 105))</v>
      </c>
      <c r="E1246" s="72" t="str">
        <f>VLOOKUP($B1246,'Выгр Торг'!$B:$P,E$1,0)</f>
        <v>Y</v>
      </c>
      <c r="F1246" s="72" t="str">
        <f>VLOOKUP($B1246,'Выгр Торг'!$B:$P,F$1,0)</f>
        <v>1</v>
      </c>
      <c r="G1246" s="36" t="s">
        <v>559</v>
      </c>
      <c r="H1246" s="28">
        <v>61003</v>
      </c>
      <c r="I1246" s="53">
        <f>INDEX($I:$I,MATCH($H1246,$C:$C,0))</f>
        <v>600</v>
      </c>
      <c r="J1246" s="5" t="s">
        <v>3410</v>
      </c>
      <c r="K1246" s="56">
        <f>INDEX($K:$K,MATCH($H1246,$C:$C,0))+I1246</f>
        <v>3700</v>
      </c>
      <c r="L1246" s="14">
        <f>VLOOKUP(K1246,Наценка!$A$1:$B$8,2,1)</f>
        <v>1.4</v>
      </c>
      <c r="M1246" s="56">
        <f>INDEX($M:$M,MATCH($H1246,$C:$C,0))+I1246*$M$2</f>
        <v>6070</v>
      </c>
      <c r="N1246" s="57">
        <f t="shared" si="167"/>
        <v>6090</v>
      </c>
      <c r="O1246" s="72">
        <f>VLOOKUP($B1246,'Выгр Торг'!$B:$P,O$1,0)</f>
        <v>3700</v>
      </c>
      <c r="P1246" s="72">
        <f>VLOOKUP($B1246,'Выгр Торг'!$B:$P,P$1,0)</f>
        <v>6290</v>
      </c>
      <c r="Q1246" s="42">
        <f t="shared" si="161"/>
        <v>0</v>
      </c>
      <c r="R1246" s="42">
        <f t="shared" si="162"/>
        <v>200</v>
      </c>
      <c r="S1246" s="85">
        <f t="shared" si="166"/>
        <v>6090</v>
      </c>
      <c r="T1246" s="60">
        <f>IFERROR(VLOOKUP($B1246,'Из ГУГЛа'!$B:$G,4,0)*U1246+V1246,VLOOKUP($B1246,'Из ГУГЛа'!$B:$G,4,0))</f>
        <v>5990</v>
      </c>
      <c r="U1246" s="15">
        <v>1</v>
      </c>
      <c r="V1246" s="76">
        <f>INDEX($AA:$AA,MATCH($H1246,$C:$C,0))</f>
        <v>600</v>
      </c>
      <c r="W1246" s="74">
        <f t="shared" si="163"/>
        <v>0.64594594594594601</v>
      </c>
      <c r="X1246" s="74">
        <f t="shared" si="164"/>
        <v>-1.6694490818030049E-2</v>
      </c>
      <c r="Y1246" s="74">
        <f t="shared" si="165"/>
        <v>0.61891891891891881</v>
      </c>
      <c r="Z1246" s="76">
        <f>INDEX($Z:$Z,MATCH($H1246,$C:$C,0))+V1246</f>
        <v>5990</v>
      </c>
      <c r="AB1246" s="43" t="str">
        <f>INDEX($AB:$AB,MATCH($H1246,$C:$C,0))</f>
        <v>https://motorring.ru/product/21728-bokovye-zerkala-granty-elektroprivodom-obogrevom</v>
      </c>
    </row>
    <row r="1247" spans="1:28" ht="75" x14ac:dyDescent="0.25">
      <c r="A1247" s="71" t="str">
        <f>INDEX('Выгр Торг'!$A:$A,MATCH($B1247,'Выгр Торг'!$B:$B,0))</f>
        <v>Боковые зеркала "АТП" в стиле Гранта (повторитель, электропривод, обогрев) для ВАЗ 2108-21099, 2113-2115</v>
      </c>
      <c r="B1247" s="88">
        <v>257769</v>
      </c>
      <c r="C1247" s="72">
        <f>VLOOKUP($B1247,'Выгр Торг'!$B:$P,C$1,0)</f>
        <v>182503</v>
      </c>
      <c r="D1247" s="71" t="str">
        <f>VLOOKUP($B1247,'Выгр Торг'!$B:$P,D$1,0)</f>
        <v>Боковые зеркала "АТП" в стиле Гранта (повторитель Lexus, электропривод, обогрев) для ВАЗ 2108-21099, 2113-2115 (В цвет, Цунами (темно-зеленый, 363))</v>
      </c>
      <c r="E1247" s="72" t="str">
        <f>VLOOKUP($B1247,'Выгр Торг'!$B:$P,E$1,0)</f>
        <v>Y</v>
      </c>
      <c r="F1247" s="72" t="str">
        <f>VLOOKUP($B1247,'Выгр Торг'!$B:$P,F$1,0)</f>
        <v>1</v>
      </c>
      <c r="G1247" s="36" t="s">
        <v>559</v>
      </c>
      <c r="H1247" s="28">
        <v>61003</v>
      </c>
      <c r="I1247" s="53">
        <f>INDEX($I:$I,MATCH($H1247,$C:$C,0))</f>
        <v>600</v>
      </c>
      <c r="J1247" s="5" t="s">
        <v>3410</v>
      </c>
      <c r="K1247" s="56">
        <f>INDEX($K:$K,MATCH($H1247,$C:$C,0))+I1247</f>
        <v>3700</v>
      </c>
      <c r="L1247" s="14">
        <f>VLOOKUP(K1247,Наценка!$A$1:$B$8,2,1)</f>
        <v>1.4</v>
      </c>
      <c r="M1247" s="56">
        <f>INDEX($M:$M,MATCH($H1247,$C:$C,0))+I1247*$M$2</f>
        <v>6070</v>
      </c>
      <c r="N1247" s="57">
        <f t="shared" si="167"/>
        <v>6090</v>
      </c>
      <c r="O1247" s="72">
        <f>VLOOKUP($B1247,'Выгр Торг'!$B:$P,O$1,0)</f>
        <v>3700</v>
      </c>
      <c r="P1247" s="72">
        <f>VLOOKUP($B1247,'Выгр Торг'!$B:$P,P$1,0)</f>
        <v>6290</v>
      </c>
      <c r="Q1247" s="42">
        <f t="shared" si="161"/>
        <v>0</v>
      </c>
      <c r="R1247" s="42">
        <f t="shared" si="162"/>
        <v>200</v>
      </c>
      <c r="S1247" s="85">
        <f t="shared" si="166"/>
        <v>6090</v>
      </c>
      <c r="T1247" s="60">
        <f>IFERROR(VLOOKUP($B1247,'Из ГУГЛа'!$B:$G,4,0)*U1247+V1247,VLOOKUP($B1247,'Из ГУГЛа'!$B:$G,4,0))</f>
        <v>5990</v>
      </c>
      <c r="U1247" s="15">
        <v>1</v>
      </c>
      <c r="V1247" s="76">
        <f>INDEX($AA:$AA,MATCH($H1247,$C:$C,0))</f>
        <v>600</v>
      </c>
      <c r="W1247" s="74">
        <f t="shared" si="163"/>
        <v>0.64594594594594601</v>
      </c>
      <c r="X1247" s="74">
        <f t="shared" si="164"/>
        <v>-1.6694490818030049E-2</v>
      </c>
      <c r="Y1247" s="74">
        <f t="shared" si="165"/>
        <v>0.61891891891891881</v>
      </c>
      <c r="Z1247" s="76">
        <f>INDEX($Z:$Z,MATCH($H1247,$C:$C,0))+V1247</f>
        <v>5990</v>
      </c>
      <c r="AB1247" s="43" t="str">
        <f>INDEX($AB:$AB,MATCH($H1247,$C:$C,0))</f>
        <v>https://motorring.ru/product/21728-bokovye-zerkala-granty-elektroprivodom-obogrevom</v>
      </c>
    </row>
    <row r="1248" spans="1:28" ht="75" x14ac:dyDescent="0.25">
      <c r="A1248" s="71" t="str">
        <f>INDEX('Выгр Торг'!$A:$A,MATCH($B1248,'Выгр Торг'!$B:$B,0))</f>
        <v>Боковые зеркала "АТП" в стиле Гранта (повторитель, электропривод, обогрев) для ВАЗ 2108-21099, 2113-2115</v>
      </c>
      <c r="B1248" s="88">
        <v>257770</v>
      </c>
      <c r="C1248" s="72">
        <f>VLOOKUP($B1248,'Выгр Торг'!$B:$P,C$1,0)</f>
        <v>182504</v>
      </c>
      <c r="D1248" s="71" t="str">
        <f>VLOOKUP($B1248,'Выгр Торг'!$B:$P,D$1,0)</f>
        <v>Боковые зеркала "АТП" в стиле Гранта (повторитель Lexus, электропривод, обогрев) для ВАЗ 2108-21099, 2113-2115 (В цвет, Черный жемчуг (серебристо-коричневый, 513))</v>
      </c>
      <c r="E1248" s="72" t="str">
        <f>VLOOKUP($B1248,'Выгр Торг'!$B:$P,E$1,0)</f>
        <v>Y</v>
      </c>
      <c r="F1248" s="72" t="str">
        <f>VLOOKUP($B1248,'Выгр Торг'!$B:$P,F$1,0)</f>
        <v>1</v>
      </c>
      <c r="G1248" s="36" t="s">
        <v>559</v>
      </c>
      <c r="H1248" s="28">
        <v>61003</v>
      </c>
      <c r="I1248" s="53">
        <f>INDEX($I:$I,MATCH($H1248,$C:$C,0))</f>
        <v>600</v>
      </c>
      <c r="J1248" s="5" t="s">
        <v>3410</v>
      </c>
      <c r="K1248" s="56">
        <f>INDEX($K:$K,MATCH($H1248,$C:$C,0))+I1248</f>
        <v>3700</v>
      </c>
      <c r="L1248" s="14">
        <f>VLOOKUP(K1248,Наценка!$A$1:$B$8,2,1)</f>
        <v>1.4</v>
      </c>
      <c r="M1248" s="56">
        <f>INDEX($M:$M,MATCH($H1248,$C:$C,0))+I1248*$M$2</f>
        <v>6070</v>
      </c>
      <c r="N1248" s="57">
        <f t="shared" si="167"/>
        <v>6090</v>
      </c>
      <c r="O1248" s="72">
        <f>VLOOKUP($B1248,'Выгр Торг'!$B:$P,O$1,0)</f>
        <v>3700</v>
      </c>
      <c r="P1248" s="72">
        <f>VLOOKUP($B1248,'Выгр Торг'!$B:$P,P$1,0)</f>
        <v>6290</v>
      </c>
      <c r="Q1248" s="42">
        <f t="shared" si="161"/>
        <v>0</v>
      </c>
      <c r="R1248" s="42">
        <f t="shared" si="162"/>
        <v>200</v>
      </c>
      <c r="S1248" s="85">
        <f t="shared" si="166"/>
        <v>6090</v>
      </c>
      <c r="T1248" s="60">
        <f>IFERROR(VLOOKUP($B1248,'Из ГУГЛа'!$B:$G,4,0)*U1248+V1248,VLOOKUP($B1248,'Из ГУГЛа'!$B:$G,4,0))</f>
        <v>5990</v>
      </c>
      <c r="U1248" s="15">
        <v>1</v>
      </c>
      <c r="V1248" s="76">
        <f>INDEX($AA:$AA,MATCH($H1248,$C:$C,0))</f>
        <v>600</v>
      </c>
      <c r="W1248" s="74">
        <f t="shared" si="163"/>
        <v>0.64594594594594601</v>
      </c>
      <c r="X1248" s="74">
        <f t="shared" si="164"/>
        <v>-1.6694490818030049E-2</v>
      </c>
      <c r="Y1248" s="74">
        <f t="shared" si="165"/>
        <v>0.61891891891891881</v>
      </c>
      <c r="Z1248" s="76">
        <f>INDEX($Z:$Z,MATCH($H1248,$C:$C,0))+V1248</f>
        <v>5990</v>
      </c>
      <c r="AB1248" s="43" t="str">
        <f>INDEX($AB:$AB,MATCH($H1248,$C:$C,0))</f>
        <v>https://motorring.ru/product/21728-bokovye-zerkala-granty-elektroprivodom-obogrevom</v>
      </c>
    </row>
    <row r="1249" spans="1:28" ht="75" x14ac:dyDescent="0.25">
      <c r="A1249" s="71" t="str">
        <f>INDEX('Выгр Торг'!$A:$A,MATCH($B1249,'Выгр Торг'!$B:$B,0))</f>
        <v>Боковые зеркала "АТП" в стиле Гранта (повторитель, электропривод, обогрев) для ВАЗ 2108-21099, 2113-2115</v>
      </c>
      <c r="B1249" s="88">
        <v>257771</v>
      </c>
      <c r="C1249" s="72">
        <f>VLOOKUP($B1249,'Выгр Торг'!$B:$P,C$1,0)</f>
        <v>182505</v>
      </c>
      <c r="D1249" s="71" t="str">
        <f>VLOOKUP($B1249,'Выгр Торг'!$B:$P,D$1,0)</f>
        <v>Боковые зеркала "АТП" в стиле Гранта (повторитель Lexus, электропривод, обогрев) для ВАЗ 2108-21099, 2113-2115 (В цвет, Южный крест (серо-бежевый, 290))</v>
      </c>
      <c r="E1249" s="72" t="str">
        <f>VLOOKUP($B1249,'Выгр Торг'!$B:$P,E$1,0)</f>
        <v>Y</v>
      </c>
      <c r="F1249" s="72" t="str">
        <f>VLOOKUP($B1249,'Выгр Торг'!$B:$P,F$1,0)</f>
        <v>1</v>
      </c>
      <c r="G1249" s="36" t="s">
        <v>559</v>
      </c>
      <c r="H1249" s="28">
        <v>61003</v>
      </c>
      <c r="I1249" s="53">
        <f>INDEX($I:$I,MATCH($H1249,$C:$C,0))</f>
        <v>600</v>
      </c>
      <c r="J1249" s="5" t="s">
        <v>3410</v>
      </c>
      <c r="K1249" s="56">
        <f>INDEX($K:$K,MATCH($H1249,$C:$C,0))+I1249</f>
        <v>3700</v>
      </c>
      <c r="L1249" s="14">
        <f>VLOOKUP(K1249,Наценка!$A$1:$B$8,2,1)</f>
        <v>1.4</v>
      </c>
      <c r="M1249" s="56">
        <f>INDEX($M:$M,MATCH($H1249,$C:$C,0))+I1249*$M$2</f>
        <v>6070</v>
      </c>
      <c r="N1249" s="57">
        <f t="shared" si="167"/>
        <v>6090</v>
      </c>
      <c r="O1249" s="72">
        <f>VLOOKUP($B1249,'Выгр Торг'!$B:$P,O$1,0)</f>
        <v>3700</v>
      </c>
      <c r="P1249" s="72">
        <f>VLOOKUP($B1249,'Выгр Торг'!$B:$P,P$1,0)</f>
        <v>6290</v>
      </c>
      <c r="Q1249" s="42">
        <f t="shared" si="161"/>
        <v>0</v>
      </c>
      <c r="R1249" s="42">
        <f t="shared" si="162"/>
        <v>200</v>
      </c>
      <c r="S1249" s="85">
        <f t="shared" si="166"/>
        <v>6090</v>
      </c>
      <c r="T1249" s="60">
        <f>IFERROR(VLOOKUP($B1249,'Из ГУГЛа'!$B:$G,4,0)*U1249+V1249,VLOOKUP($B1249,'Из ГУГЛа'!$B:$G,4,0))</f>
        <v>5990</v>
      </c>
      <c r="U1249" s="15">
        <v>1</v>
      </c>
      <c r="V1249" s="76">
        <f>INDEX($AA:$AA,MATCH($H1249,$C:$C,0))</f>
        <v>600</v>
      </c>
      <c r="W1249" s="74">
        <f t="shared" si="163"/>
        <v>0.64594594594594601</v>
      </c>
      <c r="X1249" s="74">
        <f t="shared" si="164"/>
        <v>-1.6694490818030049E-2</v>
      </c>
      <c r="Y1249" s="74">
        <f t="shared" si="165"/>
        <v>0.61891891891891881</v>
      </c>
      <c r="Z1249" s="76">
        <f>INDEX($Z:$Z,MATCH($H1249,$C:$C,0))+V1249</f>
        <v>5990</v>
      </c>
      <c r="AB1249" s="43" t="str">
        <f>INDEX($AB:$AB,MATCH($H1249,$C:$C,0))</f>
        <v>https://motorring.ru/product/21728-bokovye-zerkala-granty-elektroprivodom-obogrevom</v>
      </c>
    </row>
    <row r="1250" spans="1:28" ht="75" x14ac:dyDescent="0.25">
      <c r="A1250" s="71" t="str">
        <f>INDEX('Выгр Торг'!$A:$A,MATCH($B1250,'Выгр Торг'!$B:$B,0))</f>
        <v>Боковые зеркала "АТП" в стиле Гранта (повторитель, электропривод, обогрев) для ВАЗ 2108-21099, 2113-2115</v>
      </c>
      <c r="B1250" s="88">
        <v>138161</v>
      </c>
      <c r="C1250" s="72">
        <f>VLOOKUP($B1250,'Выгр Торг'!$B:$P,C$1,0)</f>
        <v>61004</v>
      </c>
      <c r="D1250" s="71" t="str">
        <f>VLOOKUP($B1250,'Выгр Торг'!$B:$P,D$1,0)</f>
        <v>Боковые зеркала "АТП" в стиле Гранта (повторитель PLAZMA, электропривод, обогрев) для ВАЗ 2108-21099, 2113-2115 (Без окрашивания)</v>
      </c>
      <c r="E1250" s="72" t="str">
        <f>VLOOKUP($B1250,'Выгр Торг'!$B:$P,E$1,0)</f>
        <v>Y</v>
      </c>
      <c r="F1250" s="72" t="str">
        <f>VLOOKUP($B1250,'Выгр Торг'!$B:$P,F$1,0)</f>
        <v>1</v>
      </c>
      <c r="G1250" s="36" t="s">
        <v>557</v>
      </c>
      <c r="H1250" s="28">
        <v>61004</v>
      </c>
      <c r="I1250" s="52">
        <v>600</v>
      </c>
      <c r="J1250" s="5" t="s">
        <v>3410</v>
      </c>
      <c r="K1250" s="73">
        <f>O1250</f>
        <v>2700</v>
      </c>
      <c r="L1250" s="14">
        <f>VLOOKUP(K1250,Наценка!$A$1:$B$8,2,1)</f>
        <v>1.4</v>
      </c>
      <c r="M1250" s="83">
        <f>K1250*L1250</f>
        <v>3779.9999999999995</v>
      </c>
      <c r="N1250" s="57">
        <f t="shared" si="167"/>
        <v>3790</v>
      </c>
      <c r="O1250" s="72">
        <f>VLOOKUP($B1250,'Выгр Торг'!$B:$P,O$1,0)</f>
        <v>2700</v>
      </c>
      <c r="P1250" s="72">
        <f>VLOOKUP($B1250,'Выгр Торг'!$B:$P,P$1,0)</f>
        <v>3890</v>
      </c>
      <c r="Q1250" s="42">
        <f t="shared" si="161"/>
        <v>0</v>
      </c>
      <c r="R1250" s="42">
        <f t="shared" si="162"/>
        <v>100</v>
      </c>
      <c r="S1250" s="85">
        <f t="shared" si="166"/>
        <v>3790</v>
      </c>
      <c r="T1250" s="60" t="str">
        <f>IFERROR(VLOOKUP($B1250,'Из ГУГЛа'!$B:$G,4,0)*U1250+V1250,VLOOKUP($B1250,'Из ГУГЛа'!$B:$G,4,0))</f>
        <v/>
      </c>
      <c r="U1250" s="15">
        <v>1</v>
      </c>
      <c r="V1250" s="59"/>
      <c r="W1250" s="74">
        <f t="shared" si="163"/>
        <v>0.40370370370370368</v>
      </c>
      <c r="X1250" s="74" t="str">
        <f t="shared" si="164"/>
        <v/>
      </c>
      <c r="Y1250" s="74" t="str">
        <f t="shared" si="165"/>
        <v/>
      </c>
      <c r="Z1250" s="78" t="s">
        <v>2579</v>
      </c>
    </row>
    <row r="1251" spans="1:28" ht="75" x14ac:dyDescent="0.25">
      <c r="A1251" s="71" t="str">
        <f>INDEX('Выгр Торг'!$A:$A,MATCH($B1251,'Выгр Торг'!$B:$B,0))</f>
        <v>Боковые зеркала "АТП" в стиле Гранта (повторитель, электропривод, обогрев) для ВАЗ 2108-21099, 2113-2115</v>
      </c>
      <c r="B1251" s="88">
        <v>257772</v>
      </c>
      <c r="C1251" s="72">
        <f>VLOOKUP($B1251,'Выгр Торг'!$B:$P,C$1,0)</f>
        <v>61008</v>
      </c>
      <c r="D1251" s="71" t="str">
        <f>VLOOKUP($B1251,'Выгр Торг'!$B:$P,D$1,0)</f>
        <v>Боковые зеркала "АТП" в стиле Гранта (повторитель PLAZMA, электропривод, обогрев) для ВАЗ 2108-21099, 2113-2115 (В цвет кузова, Уточнить у менеджера)</v>
      </c>
      <c r="E1251" s="72" t="str">
        <f>VLOOKUP($B1251,'Выгр Торг'!$B:$P,E$1,0)</f>
        <v>Y</v>
      </c>
      <c r="F1251" s="72" t="str">
        <f>VLOOKUP($B1251,'Выгр Торг'!$B:$P,F$1,0)</f>
        <v>1</v>
      </c>
      <c r="G1251" s="36" t="s">
        <v>557</v>
      </c>
      <c r="H1251" s="28">
        <v>61004</v>
      </c>
      <c r="I1251" s="53">
        <f>INDEX($I:$I,MATCH($H1251,$C:$C,0))</f>
        <v>600</v>
      </c>
      <c r="J1251" s="5" t="s">
        <v>3410</v>
      </c>
      <c r="K1251" s="56">
        <f>INDEX($K:$K,MATCH($H1251,$C:$C,0))+I1251</f>
        <v>3300</v>
      </c>
      <c r="L1251" s="14">
        <f>VLOOKUP(K1251,Наценка!$A$1:$B$8,2,1)</f>
        <v>1.4</v>
      </c>
      <c r="M1251" s="56">
        <f>INDEX($M:$M,MATCH($H1251,$C:$C,0))+I1251*$M$2</f>
        <v>4560</v>
      </c>
      <c r="N1251" s="57">
        <f t="shared" si="167"/>
        <v>4590</v>
      </c>
      <c r="O1251" s="72">
        <f>VLOOKUP($B1251,'Выгр Торг'!$B:$P,O$1,0)</f>
        <v>3300</v>
      </c>
      <c r="P1251" s="72">
        <f>VLOOKUP($B1251,'Выгр Торг'!$B:$P,P$1,0)</f>
        <v>4690</v>
      </c>
      <c r="Q1251" s="42">
        <f t="shared" si="161"/>
        <v>0</v>
      </c>
      <c r="R1251" s="42">
        <f t="shared" si="162"/>
        <v>100</v>
      </c>
      <c r="S1251" s="85">
        <f t="shared" si="166"/>
        <v>4590</v>
      </c>
      <c r="T1251" s="60" t="str">
        <f>IFERROR(VLOOKUP($B1251,'Из ГУГЛа'!$B:$G,4,0)*U1251+V1251,VLOOKUP($B1251,'Из ГУГЛа'!$B:$G,4,0))</f>
        <v/>
      </c>
      <c r="U1251" s="15">
        <v>1</v>
      </c>
      <c r="V1251" s="59"/>
      <c r="W1251" s="74">
        <f t="shared" si="163"/>
        <v>0.39090909090909087</v>
      </c>
      <c r="X1251" s="74" t="str">
        <f t="shared" si="164"/>
        <v/>
      </c>
      <c r="Y1251" s="74" t="str">
        <f t="shared" si="165"/>
        <v/>
      </c>
      <c r="Z1251" s="78" t="s">
        <v>2579</v>
      </c>
    </row>
    <row r="1252" spans="1:28" ht="75" x14ac:dyDescent="0.25">
      <c r="A1252" s="71" t="str">
        <f>INDEX('Выгр Торг'!$A:$A,MATCH($B1252,'Выгр Торг'!$B:$B,0))</f>
        <v>Боковые зеркала "АТП" в стиле Гранта (повторитель, электропривод, обогрев) для ВАЗ 2108-21099, 2113-2115</v>
      </c>
      <c r="B1252" s="88">
        <v>331206</v>
      </c>
      <c r="C1252" s="72">
        <f>VLOOKUP($B1252,'Выгр Торг'!$B:$P,C$1,0)</f>
        <v>331206</v>
      </c>
      <c r="D1252" s="71" t="str">
        <f>VLOOKUP($B1252,'Выгр Торг'!$B:$P,D$1,0)</f>
        <v>Боковые зеркала "АТП" в стиле Гранта (повторитель ПЛАЗМА, электропривод, обогрев) для ВАЗ 2108-21099, 2113-2115 (В цвет 129)</v>
      </c>
      <c r="E1252" s="72" t="str">
        <f>VLOOKUP($B1252,'Выгр Торг'!$B:$P,E$1,0)</f>
        <v>Y</v>
      </c>
      <c r="F1252" s="72" t="str">
        <f>VLOOKUP($B1252,'Выгр Торг'!$B:$P,F$1,0)</f>
        <v>1</v>
      </c>
      <c r="G1252" s="36" t="s">
        <v>557</v>
      </c>
      <c r="H1252" s="28">
        <v>61004</v>
      </c>
      <c r="I1252" s="53">
        <f>INDEX($I:$I,MATCH($H1252,$C:$C,0))</f>
        <v>600</v>
      </c>
      <c r="J1252" s="5" t="s">
        <v>3410</v>
      </c>
      <c r="K1252" s="56">
        <f>INDEX($K:$K,MATCH($H1252,$C:$C,0))+I1252</f>
        <v>3300</v>
      </c>
      <c r="L1252" s="14">
        <f>VLOOKUP(K1252,Наценка!$A$1:$B$8,2,1)</f>
        <v>1.4</v>
      </c>
      <c r="M1252" s="56">
        <f>INDEX($M:$M,MATCH($H1252,$C:$C,0))+I1252*$M$2</f>
        <v>4560</v>
      </c>
      <c r="N1252" s="57">
        <f t="shared" ref="N1252" si="174">IF(M1252&lt;=1000,(ROUNDUP(M1252,-1)-1),(ROUNDUP(M1252,-2)-10))</f>
        <v>4590</v>
      </c>
      <c r="O1252" s="72">
        <f>VLOOKUP($B1252,'Выгр Торг'!$B:$P,O$1,0)</f>
        <v>3300</v>
      </c>
      <c r="P1252" s="72">
        <f>VLOOKUP($B1252,'Выгр Торг'!$B:$P,P$1,0)</f>
        <v>4690</v>
      </c>
      <c r="Q1252" s="42">
        <f t="shared" ref="Q1252" si="175">O1252-K1252</f>
        <v>0</v>
      </c>
      <c r="R1252" s="42">
        <f t="shared" ref="R1252" si="176">P1252-N1252</f>
        <v>100</v>
      </c>
      <c r="S1252" s="85">
        <f t="shared" si="166"/>
        <v>4590</v>
      </c>
      <c r="T1252" s="60" t="str">
        <f>IFERROR(VLOOKUP($B1252,'Из ГУГЛа'!$B:$G,4,0)*U1252+V1252,VLOOKUP($B1252,'Из ГУГЛа'!$B:$G,4,0))</f>
        <v/>
      </c>
      <c r="U1252" s="15">
        <v>1</v>
      </c>
      <c r="V1252" s="59"/>
      <c r="W1252" s="74">
        <f t="shared" ref="W1252" si="177">IFERROR(S1252/K1252-1,"")</f>
        <v>0.39090909090909087</v>
      </c>
      <c r="X1252" s="74" t="str">
        <f t="shared" ref="X1252" si="178">IFERROR((Z1252-S1252)/Z1252,"")</f>
        <v/>
      </c>
      <c r="Y1252" s="74" t="str">
        <f t="shared" ref="Y1252" si="179">IFERROR(IF(Z1252="","",Z1252/K1252-1),"")</f>
        <v/>
      </c>
      <c r="Z1252" s="78" t="s">
        <v>2579</v>
      </c>
    </row>
    <row r="1253" spans="1:28" ht="75" x14ac:dyDescent="0.25">
      <c r="A1253" s="71" t="str">
        <f>INDEX('Выгр Торг'!$A:$A,MATCH($B1253,'Выгр Торг'!$B:$B,0))</f>
        <v>Боковые зеркала "АТП" в стиле Гранта (повторитель, электропривод, обогрев) для ВАЗ 2108-21099, 2113-2115</v>
      </c>
      <c r="B1253" s="88">
        <v>257773</v>
      </c>
      <c r="C1253" s="72">
        <f>VLOOKUP($B1253,'Выгр Торг'!$B:$P,C$1,0)</f>
        <v>182506</v>
      </c>
      <c r="D1253" s="71" t="str">
        <f>VLOOKUP($B1253,'Выгр Торг'!$B:$P,D$1,0)</f>
        <v>Боковые зеркала "АТП" в стиле Гранта (повторитель PLAZMA, электропривод, обогрев) для ВАЗ 2108-21099, 2113-2115 (В цвет, Аквамарин (серебристо-сине-зеленый, 460))</v>
      </c>
      <c r="E1253" s="72" t="str">
        <f>VLOOKUP($B1253,'Выгр Торг'!$B:$P,E$1,0)</f>
        <v>Y</v>
      </c>
      <c r="F1253" s="72" t="str">
        <f>VLOOKUP($B1253,'Выгр Торг'!$B:$P,F$1,0)</f>
        <v>1</v>
      </c>
      <c r="G1253" s="36" t="s">
        <v>557</v>
      </c>
      <c r="H1253" s="28">
        <v>61004</v>
      </c>
      <c r="I1253" s="53">
        <f>INDEX($I:$I,MATCH($H1253,$C:$C,0))</f>
        <v>600</v>
      </c>
      <c r="J1253" s="5" t="s">
        <v>3410</v>
      </c>
      <c r="K1253" s="56">
        <f>INDEX($K:$K,MATCH($H1253,$C:$C,0))+I1253</f>
        <v>3300</v>
      </c>
      <c r="L1253" s="14">
        <f>VLOOKUP(K1253,Наценка!$A$1:$B$8,2,1)</f>
        <v>1.4</v>
      </c>
      <c r="M1253" s="56">
        <f>INDEX($M:$M,MATCH($H1253,$C:$C,0))+I1253*$M$2</f>
        <v>4560</v>
      </c>
      <c r="N1253" s="57">
        <f t="shared" si="167"/>
        <v>4590</v>
      </c>
      <c r="O1253" s="72">
        <f>VLOOKUP($B1253,'Выгр Торг'!$B:$P,O$1,0)</f>
        <v>3300</v>
      </c>
      <c r="P1253" s="72">
        <f>VLOOKUP($B1253,'Выгр Торг'!$B:$P,P$1,0)</f>
        <v>4690</v>
      </c>
      <c r="Q1253" s="42">
        <f t="shared" si="161"/>
        <v>0</v>
      </c>
      <c r="R1253" s="42">
        <f t="shared" si="162"/>
        <v>100</v>
      </c>
      <c r="S1253" s="85">
        <f t="shared" si="166"/>
        <v>4590</v>
      </c>
      <c r="T1253" s="60" t="str">
        <f>IFERROR(VLOOKUP($B1253,'Из ГУГЛа'!$B:$G,4,0)*U1253+V1253,VLOOKUP($B1253,'Из ГУГЛа'!$B:$G,4,0))</f>
        <v/>
      </c>
      <c r="U1253" s="15">
        <v>1</v>
      </c>
      <c r="V1253" s="59"/>
      <c r="W1253" s="74">
        <f t="shared" si="163"/>
        <v>0.39090909090909087</v>
      </c>
      <c r="X1253" s="74" t="str">
        <f t="shared" si="164"/>
        <v/>
      </c>
      <c r="Y1253" s="74" t="str">
        <f t="shared" si="165"/>
        <v/>
      </c>
      <c r="Z1253" s="78" t="s">
        <v>2579</v>
      </c>
    </row>
    <row r="1254" spans="1:28" ht="75" x14ac:dyDescent="0.25">
      <c r="A1254" s="71" t="str">
        <f>INDEX('Выгр Торг'!$A:$A,MATCH($B1254,'Выгр Торг'!$B:$B,0))</f>
        <v>Боковые зеркала "АТП" в стиле Гранта (повторитель, электропривод, обогрев) для ВАЗ 2108-21099, 2113-2115</v>
      </c>
      <c r="B1254" s="88">
        <v>257774</v>
      </c>
      <c r="C1254" s="72">
        <f>VLOOKUP($B1254,'Выгр Торг'!$B:$P,C$1,0)</f>
        <v>182507</v>
      </c>
      <c r="D1254" s="71" t="str">
        <f>VLOOKUP($B1254,'Выгр Торг'!$B:$P,D$1,0)</f>
        <v>Боковые зеркала "АТП" в стиле Гранта (повторитель PLAZMA, электропривод, обогрев) для ВАЗ 2108-21099, 2113-2115 (В цвет, Амулет (серебристо-темно-зеленый, 371))</v>
      </c>
      <c r="E1254" s="72" t="str">
        <f>VLOOKUP($B1254,'Выгр Торг'!$B:$P,E$1,0)</f>
        <v>Y</v>
      </c>
      <c r="F1254" s="72" t="str">
        <f>VLOOKUP($B1254,'Выгр Торг'!$B:$P,F$1,0)</f>
        <v>1</v>
      </c>
      <c r="G1254" s="36" t="s">
        <v>557</v>
      </c>
      <c r="H1254" s="28">
        <v>61004</v>
      </c>
      <c r="I1254" s="53">
        <f>INDEX($I:$I,MATCH($H1254,$C:$C,0))</f>
        <v>600</v>
      </c>
      <c r="J1254" s="5" t="s">
        <v>3410</v>
      </c>
      <c r="K1254" s="56">
        <f>INDEX($K:$K,MATCH($H1254,$C:$C,0))+I1254</f>
        <v>3300</v>
      </c>
      <c r="L1254" s="14">
        <f>VLOOKUP(K1254,Наценка!$A$1:$B$8,2,1)</f>
        <v>1.4</v>
      </c>
      <c r="M1254" s="56">
        <f>INDEX($M:$M,MATCH($H1254,$C:$C,0))+I1254*$M$2</f>
        <v>4560</v>
      </c>
      <c r="N1254" s="57">
        <f t="shared" si="167"/>
        <v>4590</v>
      </c>
      <c r="O1254" s="72">
        <f>VLOOKUP($B1254,'Выгр Торг'!$B:$P,O$1,0)</f>
        <v>3300</v>
      </c>
      <c r="P1254" s="72">
        <f>VLOOKUP($B1254,'Выгр Торг'!$B:$P,P$1,0)</f>
        <v>4690</v>
      </c>
      <c r="Q1254" s="42">
        <f t="shared" si="161"/>
        <v>0</v>
      </c>
      <c r="R1254" s="42">
        <f t="shared" si="162"/>
        <v>100</v>
      </c>
      <c r="S1254" s="85">
        <f t="shared" si="166"/>
        <v>4590</v>
      </c>
      <c r="T1254" s="60" t="str">
        <f>IFERROR(VLOOKUP($B1254,'Из ГУГЛа'!$B:$G,4,0)*U1254+V1254,VLOOKUP($B1254,'Из ГУГЛа'!$B:$G,4,0))</f>
        <v/>
      </c>
      <c r="U1254" s="15">
        <v>1</v>
      </c>
      <c r="V1254" s="59"/>
      <c r="W1254" s="74">
        <f t="shared" si="163"/>
        <v>0.39090909090909087</v>
      </c>
      <c r="X1254" s="74" t="str">
        <f t="shared" si="164"/>
        <v/>
      </c>
      <c r="Y1254" s="74" t="str">
        <f t="shared" si="165"/>
        <v/>
      </c>
      <c r="Z1254" s="78" t="s">
        <v>2579</v>
      </c>
    </row>
    <row r="1255" spans="1:28" ht="75" x14ac:dyDescent="0.25">
      <c r="A1255" s="71" t="str">
        <f>INDEX('Выгр Торг'!$A:$A,MATCH($B1255,'Выгр Торг'!$B:$B,0))</f>
        <v>Боковые зеркала "АТП" в стиле Гранта (повторитель, электропривод, обогрев) для ВАЗ 2108-21099, 2113-2115</v>
      </c>
      <c r="B1255" s="88">
        <v>257775</v>
      </c>
      <c r="C1255" s="72">
        <f>VLOOKUP($B1255,'Выгр Торг'!$B:$P,C$1,0)</f>
        <v>182508</v>
      </c>
      <c r="D1255" s="71" t="str">
        <f>VLOOKUP($B1255,'Выгр Торг'!$B:$P,D$1,0)</f>
        <v>Боковые зеркала "АТП" в стиле Гранта (повторитель PLAZMA, электропривод, обогрев) для ВАЗ 2108-21099, 2113-2115 (В цвет, Антилопа (серебристо-бежевый, 277))</v>
      </c>
      <c r="E1255" s="72" t="str">
        <f>VLOOKUP($B1255,'Выгр Торг'!$B:$P,E$1,0)</f>
        <v>Y</v>
      </c>
      <c r="F1255" s="72" t="str">
        <f>VLOOKUP($B1255,'Выгр Торг'!$B:$P,F$1,0)</f>
        <v>1</v>
      </c>
      <c r="G1255" s="36" t="s">
        <v>557</v>
      </c>
      <c r="H1255" s="28">
        <v>61004</v>
      </c>
      <c r="I1255" s="53">
        <f>INDEX($I:$I,MATCH($H1255,$C:$C,0))</f>
        <v>600</v>
      </c>
      <c r="J1255" s="5" t="s">
        <v>3410</v>
      </c>
      <c r="K1255" s="56">
        <f>INDEX($K:$K,MATCH($H1255,$C:$C,0))+I1255</f>
        <v>3300</v>
      </c>
      <c r="L1255" s="14">
        <f>VLOOKUP(K1255,Наценка!$A$1:$B$8,2,1)</f>
        <v>1.4</v>
      </c>
      <c r="M1255" s="56">
        <f>INDEX($M:$M,MATCH($H1255,$C:$C,0))+I1255*$M$2</f>
        <v>4560</v>
      </c>
      <c r="N1255" s="57">
        <f t="shared" si="167"/>
        <v>4590</v>
      </c>
      <c r="O1255" s="72">
        <f>VLOOKUP($B1255,'Выгр Торг'!$B:$P,O$1,0)</f>
        <v>3300</v>
      </c>
      <c r="P1255" s="72">
        <f>VLOOKUP($B1255,'Выгр Торг'!$B:$P,P$1,0)</f>
        <v>4690</v>
      </c>
      <c r="Q1255" s="42">
        <f t="shared" si="161"/>
        <v>0</v>
      </c>
      <c r="R1255" s="42">
        <f t="shared" si="162"/>
        <v>100</v>
      </c>
      <c r="S1255" s="85">
        <f t="shared" si="166"/>
        <v>4590</v>
      </c>
      <c r="T1255" s="60" t="str">
        <f>IFERROR(VLOOKUP($B1255,'Из ГУГЛа'!$B:$G,4,0)*U1255+V1255,VLOOKUP($B1255,'Из ГУГЛа'!$B:$G,4,0))</f>
        <v/>
      </c>
      <c r="U1255" s="15">
        <v>1</v>
      </c>
      <c r="V1255" s="59"/>
      <c r="W1255" s="74">
        <f t="shared" si="163"/>
        <v>0.39090909090909087</v>
      </c>
      <c r="X1255" s="74" t="str">
        <f t="shared" si="164"/>
        <v/>
      </c>
      <c r="Y1255" s="74" t="str">
        <f t="shared" si="165"/>
        <v/>
      </c>
      <c r="Z1255" s="78" t="s">
        <v>2579</v>
      </c>
    </row>
    <row r="1256" spans="1:28" ht="75" x14ac:dyDescent="0.25">
      <c r="A1256" s="71" t="str">
        <f>INDEX('Выгр Торг'!$A:$A,MATCH($B1256,'Выгр Торг'!$B:$B,0))</f>
        <v>Боковые зеркала "АТП" в стиле Гранта (повторитель, электропривод, обогрев) для ВАЗ 2108-21099, 2113-2115</v>
      </c>
      <c r="B1256" s="88">
        <v>257776</v>
      </c>
      <c r="C1256" s="72">
        <f>VLOOKUP($B1256,'Выгр Торг'!$B:$P,C$1,0)</f>
        <v>182509</v>
      </c>
      <c r="D1256" s="71" t="str">
        <f>VLOOKUP($B1256,'Выгр Торг'!$B:$P,D$1,0)</f>
        <v>Боковые зеркала "АТП" в стиле Гранта (повторитель PLAZMA, электропривод, обогрев) для ВАЗ 2108-21099, 2113-2115 (В цвет, Балтика (темно-сине-зеленый, 420))</v>
      </c>
      <c r="E1256" s="72" t="str">
        <f>VLOOKUP($B1256,'Выгр Торг'!$B:$P,E$1,0)</f>
        <v>Y</v>
      </c>
      <c r="F1256" s="72" t="str">
        <f>VLOOKUP($B1256,'Выгр Торг'!$B:$P,F$1,0)</f>
        <v>1</v>
      </c>
      <c r="G1256" s="36" t="s">
        <v>557</v>
      </c>
      <c r="H1256" s="28">
        <v>61004</v>
      </c>
      <c r="I1256" s="53">
        <f>INDEX($I:$I,MATCH($H1256,$C:$C,0))</f>
        <v>600</v>
      </c>
      <c r="J1256" s="5" t="s">
        <v>3410</v>
      </c>
      <c r="K1256" s="56">
        <f>INDEX($K:$K,MATCH($H1256,$C:$C,0))+I1256</f>
        <v>3300</v>
      </c>
      <c r="L1256" s="14">
        <f>VLOOKUP(K1256,Наценка!$A$1:$B$8,2,1)</f>
        <v>1.4</v>
      </c>
      <c r="M1256" s="56">
        <f>INDEX($M:$M,MATCH($H1256,$C:$C,0))+I1256*$M$2</f>
        <v>4560</v>
      </c>
      <c r="N1256" s="57">
        <f t="shared" si="167"/>
        <v>4590</v>
      </c>
      <c r="O1256" s="72">
        <f>VLOOKUP($B1256,'Выгр Торг'!$B:$P,O$1,0)</f>
        <v>3300</v>
      </c>
      <c r="P1256" s="72">
        <f>VLOOKUP($B1256,'Выгр Торг'!$B:$P,P$1,0)</f>
        <v>4690</v>
      </c>
      <c r="Q1256" s="42">
        <f t="shared" si="161"/>
        <v>0</v>
      </c>
      <c r="R1256" s="42">
        <f t="shared" si="162"/>
        <v>100</v>
      </c>
      <c r="S1256" s="85">
        <f t="shared" si="166"/>
        <v>4590</v>
      </c>
      <c r="T1256" s="60" t="str">
        <f>IFERROR(VLOOKUP($B1256,'Из ГУГЛа'!$B:$G,4,0)*U1256+V1256,VLOOKUP($B1256,'Из ГУГЛа'!$B:$G,4,0))</f>
        <v/>
      </c>
      <c r="U1256" s="15">
        <v>1</v>
      </c>
      <c r="V1256" s="59"/>
      <c r="W1256" s="74">
        <f t="shared" si="163"/>
        <v>0.39090909090909087</v>
      </c>
      <c r="X1256" s="74" t="str">
        <f t="shared" si="164"/>
        <v/>
      </c>
      <c r="Y1256" s="74" t="str">
        <f t="shared" si="165"/>
        <v/>
      </c>
      <c r="Z1256" s="78" t="s">
        <v>2579</v>
      </c>
    </row>
    <row r="1257" spans="1:28" ht="75" x14ac:dyDescent="0.25">
      <c r="A1257" s="71" t="str">
        <f>INDEX('Выгр Торг'!$A:$A,MATCH($B1257,'Выгр Торг'!$B:$B,0))</f>
        <v>Боковые зеркала "АТП" в стиле Гранта (повторитель, электропривод, обогрев) для ВАЗ 2108-21099, 2113-2115</v>
      </c>
      <c r="B1257" s="88">
        <v>257777</v>
      </c>
      <c r="C1257" s="72">
        <f>VLOOKUP($B1257,'Выгр Торг'!$B:$P,C$1,0)</f>
        <v>182510</v>
      </c>
      <c r="D1257" s="71" t="str">
        <f>VLOOKUP($B1257,'Выгр Торг'!$B:$P,D$1,0)</f>
        <v>Боковые зеркала "АТП" в стиле Гранта (повторитель PLAZMA, электропривод, обогрев) для ВАЗ 2108-21099, 2113-2115 (В цвет, Белое облако (белый, 240))</v>
      </c>
      <c r="E1257" s="72" t="str">
        <f>VLOOKUP($B1257,'Выгр Торг'!$B:$P,E$1,0)</f>
        <v>Y</v>
      </c>
      <c r="F1257" s="72" t="str">
        <f>VLOOKUP($B1257,'Выгр Торг'!$B:$P,F$1,0)</f>
        <v>1</v>
      </c>
      <c r="G1257" s="36" t="s">
        <v>557</v>
      </c>
      <c r="H1257" s="28">
        <v>61004</v>
      </c>
      <c r="I1257" s="53">
        <f>INDEX($I:$I,MATCH($H1257,$C:$C,0))</f>
        <v>600</v>
      </c>
      <c r="J1257" s="5" t="s">
        <v>3410</v>
      </c>
      <c r="K1257" s="56">
        <f>INDEX($K:$K,MATCH($H1257,$C:$C,0))+I1257</f>
        <v>3300</v>
      </c>
      <c r="L1257" s="14">
        <f>VLOOKUP(K1257,Наценка!$A$1:$B$8,2,1)</f>
        <v>1.4</v>
      </c>
      <c r="M1257" s="56">
        <f>INDEX($M:$M,MATCH($H1257,$C:$C,0))+I1257*$M$2</f>
        <v>4560</v>
      </c>
      <c r="N1257" s="57">
        <f t="shared" si="167"/>
        <v>4590</v>
      </c>
      <c r="O1257" s="72">
        <f>VLOOKUP($B1257,'Выгр Торг'!$B:$P,O$1,0)</f>
        <v>3300</v>
      </c>
      <c r="P1257" s="72">
        <f>VLOOKUP($B1257,'Выгр Торг'!$B:$P,P$1,0)</f>
        <v>4690</v>
      </c>
      <c r="Q1257" s="42">
        <f t="shared" si="161"/>
        <v>0</v>
      </c>
      <c r="R1257" s="42">
        <f t="shared" si="162"/>
        <v>100</v>
      </c>
      <c r="S1257" s="85">
        <f t="shared" si="166"/>
        <v>4590</v>
      </c>
      <c r="T1257" s="60" t="str">
        <f>IFERROR(VLOOKUP($B1257,'Из ГУГЛа'!$B:$G,4,0)*U1257+V1257,VLOOKUP($B1257,'Из ГУГЛа'!$B:$G,4,0))</f>
        <v/>
      </c>
      <c r="U1257" s="15">
        <v>1</v>
      </c>
      <c r="V1257" s="59"/>
      <c r="W1257" s="74">
        <f t="shared" si="163"/>
        <v>0.39090909090909087</v>
      </c>
      <c r="X1257" s="74" t="str">
        <f t="shared" si="164"/>
        <v/>
      </c>
      <c r="Y1257" s="74" t="str">
        <f t="shared" si="165"/>
        <v/>
      </c>
      <c r="Z1257" s="78" t="s">
        <v>2579</v>
      </c>
    </row>
    <row r="1258" spans="1:28" ht="75" x14ac:dyDescent="0.25">
      <c r="A1258" s="71" t="str">
        <f>INDEX('Выгр Торг'!$A:$A,MATCH($B1258,'Выгр Торг'!$B:$B,0))</f>
        <v>Боковые зеркала "АТП" в стиле Гранта (повторитель, электропривод, обогрев) для ВАЗ 2108-21099, 2113-2115</v>
      </c>
      <c r="B1258" s="88">
        <v>257778</v>
      </c>
      <c r="C1258" s="72">
        <f>VLOOKUP($B1258,'Выгр Торг'!$B:$P,C$1,0)</f>
        <v>182511</v>
      </c>
      <c r="D1258" s="71" t="str">
        <f>VLOOKUP($B1258,'Выгр Торг'!$B:$P,D$1,0)</f>
        <v>Боковые зеркала "АТП" в стиле Гранта (повторитель PLAZMA, электропривод, обогрев) для ВАЗ 2108-21099, 2113-2115 (В цвет, Бриз (зелено-голубой, 480))</v>
      </c>
      <c r="E1258" s="72" t="str">
        <f>VLOOKUP($B1258,'Выгр Торг'!$B:$P,E$1,0)</f>
        <v>Y</v>
      </c>
      <c r="F1258" s="72" t="str">
        <f>VLOOKUP($B1258,'Выгр Торг'!$B:$P,F$1,0)</f>
        <v>1</v>
      </c>
      <c r="G1258" s="36" t="s">
        <v>557</v>
      </c>
      <c r="H1258" s="28">
        <v>61004</v>
      </c>
      <c r="I1258" s="53">
        <f>INDEX($I:$I,MATCH($H1258,$C:$C,0))</f>
        <v>600</v>
      </c>
      <c r="J1258" s="5" t="s">
        <v>3410</v>
      </c>
      <c r="K1258" s="56">
        <f>INDEX($K:$K,MATCH($H1258,$C:$C,0))+I1258</f>
        <v>3300</v>
      </c>
      <c r="L1258" s="14">
        <f>VLOOKUP(K1258,Наценка!$A$1:$B$8,2,1)</f>
        <v>1.4</v>
      </c>
      <c r="M1258" s="56">
        <f>INDEX($M:$M,MATCH($H1258,$C:$C,0))+I1258*$M$2</f>
        <v>4560</v>
      </c>
      <c r="N1258" s="57">
        <f t="shared" si="167"/>
        <v>4590</v>
      </c>
      <c r="O1258" s="72">
        <f>VLOOKUP($B1258,'Выгр Торг'!$B:$P,O$1,0)</f>
        <v>3300</v>
      </c>
      <c r="P1258" s="72">
        <f>VLOOKUP($B1258,'Выгр Торг'!$B:$P,P$1,0)</f>
        <v>4690</v>
      </c>
      <c r="Q1258" s="42">
        <f t="shared" si="161"/>
        <v>0</v>
      </c>
      <c r="R1258" s="42">
        <f t="shared" si="162"/>
        <v>100</v>
      </c>
      <c r="S1258" s="85">
        <f t="shared" si="166"/>
        <v>4590</v>
      </c>
      <c r="T1258" s="60" t="str">
        <f>IFERROR(VLOOKUP($B1258,'Из ГУГЛа'!$B:$G,4,0)*U1258+V1258,VLOOKUP($B1258,'Из ГУГЛа'!$B:$G,4,0))</f>
        <v/>
      </c>
      <c r="U1258" s="15">
        <v>1</v>
      </c>
      <c r="V1258" s="59"/>
      <c r="W1258" s="74">
        <f t="shared" si="163"/>
        <v>0.39090909090909087</v>
      </c>
      <c r="X1258" s="74" t="str">
        <f t="shared" si="164"/>
        <v/>
      </c>
      <c r="Y1258" s="74" t="str">
        <f t="shared" si="165"/>
        <v/>
      </c>
      <c r="Z1258" s="78" t="s">
        <v>2579</v>
      </c>
    </row>
    <row r="1259" spans="1:28" ht="75" x14ac:dyDescent="0.25">
      <c r="A1259" s="71" t="str">
        <f>INDEX('Выгр Торг'!$A:$A,MATCH($B1259,'Выгр Торг'!$B:$B,0))</f>
        <v>Боковые зеркала "АТП" в стиле Гранта (повторитель, электропривод, обогрев) для ВАЗ 2108-21099, 2113-2115</v>
      </c>
      <c r="B1259" s="88">
        <v>257779</v>
      </c>
      <c r="C1259" s="72">
        <f>VLOOKUP($B1259,'Выгр Торг'!$B:$P,C$1,0)</f>
        <v>182512</v>
      </c>
      <c r="D1259" s="71" t="str">
        <f>VLOOKUP($B1259,'Выгр Торг'!$B:$P,D$1,0)</f>
        <v>Боковые зеркала "АТП" в стиле Гранта (повторитель PLAZMA, электропривод, обогрев) для ВАЗ 2108-21099, 2113-2115 (В цвет, Бронзовый век (бежево-коричневый, 262))</v>
      </c>
      <c r="E1259" s="72" t="str">
        <f>VLOOKUP($B1259,'Выгр Торг'!$B:$P,E$1,0)</f>
        <v>Y</v>
      </c>
      <c r="F1259" s="72" t="str">
        <f>VLOOKUP($B1259,'Выгр Торг'!$B:$P,F$1,0)</f>
        <v>1</v>
      </c>
      <c r="G1259" s="36" t="s">
        <v>557</v>
      </c>
      <c r="H1259" s="28">
        <v>61004</v>
      </c>
      <c r="I1259" s="53">
        <f>INDEX($I:$I,MATCH($H1259,$C:$C,0))</f>
        <v>600</v>
      </c>
      <c r="J1259" s="5" t="s">
        <v>3410</v>
      </c>
      <c r="K1259" s="56">
        <f>INDEX($K:$K,MATCH($H1259,$C:$C,0))+I1259</f>
        <v>3300</v>
      </c>
      <c r="L1259" s="14">
        <f>VLOOKUP(K1259,Наценка!$A$1:$B$8,2,1)</f>
        <v>1.4</v>
      </c>
      <c r="M1259" s="56">
        <f>INDEX($M:$M,MATCH($H1259,$C:$C,0))+I1259*$M$2</f>
        <v>4560</v>
      </c>
      <c r="N1259" s="57">
        <f t="shared" si="167"/>
        <v>4590</v>
      </c>
      <c r="O1259" s="72">
        <f>VLOOKUP($B1259,'Выгр Торг'!$B:$P,O$1,0)</f>
        <v>3300</v>
      </c>
      <c r="P1259" s="72">
        <f>VLOOKUP($B1259,'Выгр Торг'!$B:$P,P$1,0)</f>
        <v>4690</v>
      </c>
      <c r="Q1259" s="42">
        <f t="shared" si="161"/>
        <v>0</v>
      </c>
      <c r="R1259" s="42">
        <f t="shared" si="162"/>
        <v>100</v>
      </c>
      <c r="S1259" s="85">
        <f t="shared" si="166"/>
        <v>4590</v>
      </c>
      <c r="T1259" s="60" t="str">
        <f>IFERROR(VLOOKUP($B1259,'Из ГУГЛа'!$B:$G,4,0)*U1259+V1259,VLOOKUP($B1259,'Из ГУГЛа'!$B:$G,4,0))</f>
        <v/>
      </c>
      <c r="U1259" s="15">
        <v>1</v>
      </c>
      <c r="V1259" s="59"/>
      <c r="W1259" s="74">
        <f t="shared" si="163"/>
        <v>0.39090909090909087</v>
      </c>
      <c r="X1259" s="74" t="str">
        <f t="shared" si="164"/>
        <v/>
      </c>
      <c r="Y1259" s="74" t="str">
        <f t="shared" si="165"/>
        <v/>
      </c>
      <c r="Z1259" s="78" t="s">
        <v>2579</v>
      </c>
    </row>
    <row r="1260" spans="1:28" ht="75" x14ac:dyDescent="0.25">
      <c r="A1260" s="71" t="str">
        <f>INDEX('Выгр Торг'!$A:$A,MATCH($B1260,'Выгр Торг'!$B:$B,0))</f>
        <v>Боковые зеркала "АТП" в стиле Гранта (повторитель, электропривод, обогрев) для ВАЗ 2108-21099, 2113-2115</v>
      </c>
      <c r="B1260" s="88">
        <v>257780</v>
      </c>
      <c r="C1260" s="72">
        <f>VLOOKUP($B1260,'Выгр Торг'!$B:$P,C$1,0)</f>
        <v>182513</v>
      </c>
      <c r="D1260" s="71" t="str">
        <f>VLOOKUP($B1260,'Выгр Торг'!$B:$P,D$1,0)</f>
        <v>Боковые зеркала "АТП" в стиле Гранта (повторитель PLAZMA, электропривод, обогрев) для ВАЗ 2108-21099, 2113-2115 (В цвет, Валюта (серо-зеленый, 310))</v>
      </c>
      <c r="E1260" s="72" t="str">
        <f>VLOOKUP($B1260,'Выгр Торг'!$B:$P,E$1,0)</f>
        <v>Y</v>
      </c>
      <c r="F1260" s="72" t="str">
        <f>VLOOKUP($B1260,'Выгр Торг'!$B:$P,F$1,0)</f>
        <v>1</v>
      </c>
      <c r="G1260" s="36" t="s">
        <v>557</v>
      </c>
      <c r="H1260" s="28">
        <v>61004</v>
      </c>
      <c r="I1260" s="53">
        <f>INDEX($I:$I,MATCH($H1260,$C:$C,0))</f>
        <v>600</v>
      </c>
      <c r="J1260" s="5" t="s">
        <v>3410</v>
      </c>
      <c r="K1260" s="56">
        <f>INDEX($K:$K,MATCH($H1260,$C:$C,0))+I1260</f>
        <v>3300</v>
      </c>
      <c r="L1260" s="14">
        <f>VLOOKUP(K1260,Наценка!$A$1:$B$8,2,1)</f>
        <v>1.4</v>
      </c>
      <c r="M1260" s="56">
        <f>INDEX($M:$M,MATCH($H1260,$C:$C,0))+I1260*$M$2</f>
        <v>4560</v>
      </c>
      <c r="N1260" s="57">
        <f t="shared" si="167"/>
        <v>4590</v>
      </c>
      <c r="O1260" s="72">
        <f>VLOOKUP($B1260,'Выгр Торг'!$B:$P,O$1,0)</f>
        <v>3300</v>
      </c>
      <c r="P1260" s="72">
        <f>VLOOKUP($B1260,'Выгр Торг'!$B:$P,P$1,0)</f>
        <v>4690</v>
      </c>
      <c r="Q1260" s="42">
        <f t="shared" si="161"/>
        <v>0</v>
      </c>
      <c r="R1260" s="42">
        <f t="shared" si="162"/>
        <v>100</v>
      </c>
      <c r="S1260" s="85">
        <f t="shared" si="166"/>
        <v>4590</v>
      </c>
      <c r="T1260" s="60" t="str">
        <f>IFERROR(VLOOKUP($B1260,'Из ГУГЛа'!$B:$G,4,0)*U1260+V1260,VLOOKUP($B1260,'Из ГУГЛа'!$B:$G,4,0))</f>
        <v/>
      </c>
      <c r="U1260" s="15">
        <v>1</v>
      </c>
      <c r="V1260" s="59"/>
      <c r="W1260" s="74">
        <f t="shared" si="163"/>
        <v>0.39090909090909087</v>
      </c>
      <c r="X1260" s="74" t="str">
        <f t="shared" si="164"/>
        <v/>
      </c>
      <c r="Y1260" s="74" t="str">
        <f t="shared" si="165"/>
        <v/>
      </c>
      <c r="Z1260" s="78" t="s">
        <v>2579</v>
      </c>
    </row>
    <row r="1261" spans="1:28" ht="75" x14ac:dyDescent="0.25">
      <c r="A1261" s="71" t="str">
        <f>INDEX('Выгр Торг'!$A:$A,MATCH($B1261,'Выгр Торг'!$B:$B,0))</f>
        <v>Боковые зеркала "АТП" в стиле Гранта (повторитель, электропривод, обогрев) для ВАЗ 2108-21099, 2113-2115</v>
      </c>
      <c r="B1261" s="88">
        <v>257781</v>
      </c>
      <c r="C1261" s="72">
        <f>VLOOKUP($B1261,'Выгр Торг'!$B:$P,C$1,0)</f>
        <v>182514</v>
      </c>
      <c r="D1261" s="71" t="str">
        <f>VLOOKUP($B1261,'Выгр Торг'!$B:$P,D$1,0)</f>
        <v>Боковые зеркала "АТП" в стиле Гранта (повторитель PLAZMA, электропривод, обогрев) для ВАЗ 2108-21099, 2113-2115 (В цвет, Вишневый сад (темно-серебристо-красный, 132))</v>
      </c>
      <c r="E1261" s="72" t="str">
        <f>VLOOKUP($B1261,'Выгр Торг'!$B:$P,E$1,0)</f>
        <v>Y</v>
      </c>
      <c r="F1261" s="72" t="str">
        <f>VLOOKUP($B1261,'Выгр Торг'!$B:$P,F$1,0)</f>
        <v>1</v>
      </c>
      <c r="G1261" s="36" t="s">
        <v>557</v>
      </c>
      <c r="H1261" s="28">
        <v>61004</v>
      </c>
      <c r="I1261" s="53">
        <f>INDEX($I:$I,MATCH($H1261,$C:$C,0))</f>
        <v>600</v>
      </c>
      <c r="J1261" s="5" t="s">
        <v>3410</v>
      </c>
      <c r="K1261" s="56">
        <f>INDEX($K:$K,MATCH($H1261,$C:$C,0))+I1261</f>
        <v>3300</v>
      </c>
      <c r="L1261" s="14">
        <f>VLOOKUP(K1261,Наценка!$A$1:$B$8,2,1)</f>
        <v>1.4</v>
      </c>
      <c r="M1261" s="56">
        <f>INDEX($M:$M,MATCH($H1261,$C:$C,0))+I1261*$M$2</f>
        <v>4560</v>
      </c>
      <c r="N1261" s="57">
        <f t="shared" si="167"/>
        <v>4590</v>
      </c>
      <c r="O1261" s="72">
        <f>VLOOKUP($B1261,'Выгр Торг'!$B:$P,O$1,0)</f>
        <v>3300</v>
      </c>
      <c r="P1261" s="72">
        <f>VLOOKUP($B1261,'Выгр Торг'!$B:$P,P$1,0)</f>
        <v>4690</v>
      </c>
      <c r="Q1261" s="42">
        <f t="shared" si="161"/>
        <v>0</v>
      </c>
      <c r="R1261" s="42">
        <f t="shared" si="162"/>
        <v>100</v>
      </c>
      <c r="S1261" s="85">
        <f t="shared" si="166"/>
        <v>4590</v>
      </c>
      <c r="T1261" s="60" t="str">
        <f>IFERROR(VLOOKUP($B1261,'Из ГУГЛа'!$B:$G,4,0)*U1261+V1261,VLOOKUP($B1261,'Из ГУГЛа'!$B:$G,4,0))</f>
        <v/>
      </c>
      <c r="U1261" s="15">
        <v>1</v>
      </c>
      <c r="V1261" s="59"/>
      <c r="W1261" s="74">
        <f t="shared" si="163"/>
        <v>0.39090909090909087</v>
      </c>
      <c r="X1261" s="74" t="str">
        <f t="shared" si="164"/>
        <v/>
      </c>
      <c r="Y1261" s="74" t="str">
        <f t="shared" si="165"/>
        <v/>
      </c>
      <c r="Z1261" s="78" t="s">
        <v>2579</v>
      </c>
    </row>
    <row r="1262" spans="1:28" ht="75" x14ac:dyDescent="0.25">
      <c r="A1262" s="71" t="str">
        <f>INDEX('Выгр Торг'!$A:$A,MATCH($B1262,'Выгр Торг'!$B:$B,0))</f>
        <v>Боковые зеркала "АТП" в стиле Гранта (повторитель, электропривод, обогрев) для ВАЗ 2108-21099, 2113-2115</v>
      </c>
      <c r="B1262" s="88">
        <v>257782</v>
      </c>
      <c r="C1262" s="72">
        <f>VLOOKUP($B1262,'Выгр Торг'!$B:$P,C$1,0)</f>
        <v>182515</v>
      </c>
      <c r="D1262" s="71" t="str">
        <f>VLOOKUP($B1262,'Выгр Торг'!$B:$P,D$1,0)</f>
        <v>Боковые зеркала "АТП" в стиле Гранта (повторитель PLAZMA, электропривод, обогрев) для ВАЗ 2108-21099, 2113-2115 (В цвет, Дефиле (серебристо-серо-коричневый, 150))</v>
      </c>
      <c r="E1262" s="72" t="str">
        <f>VLOOKUP($B1262,'Выгр Торг'!$B:$P,E$1,0)</f>
        <v>Y</v>
      </c>
      <c r="F1262" s="72" t="str">
        <f>VLOOKUP($B1262,'Выгр Торг'!$B:$P,F$1,0)</f>
        <v>1</v>
      </c>
      <c r="G1262" s="36" t="s">
        <v>557</v>
      </c>
      <c r="H1262" s="28">
        <v>61004</v>
      </c>
      <c r="I1262" s="53">
        <f>INDEX($I:$I,MATCH($H1262,$C:$C,0))</f>
        <v>600</v>
      </c>
      <c r="J1262" s="5" t="s">
        <v>3410</v>
      </c>
      <c r="K1262" s="56">
        <f>INDEX($K:$K,MATCH($H1262,$C:$C,0))+I1262</f>
        <v>3300</v>
      </c>
      <c r="L1262" s="14">
        <f>VLOOKUP(K1262,Наценка!$A$1:$B$8,2,1)</f>
        <v>1.4</v>
      </c>
      <c r="M1262" s="56">
        <f>INDEX($M:$M,MATCH($H1262,$C:$C,0))+I1262*$M$2</f>
        <v>4560</v>
      </c>
      <c r="N1262" s="57">
        <f t="shared" si="167"/>
        <v>4590</v>
      </c>
      <c r="O1262" s="72">
        <f>VLOOKUP($B1262,'Выгр Торг'!$B:$P,O$1,0)</f>
        <v>3300</v>
      </c>
      <c r="P1262" s="72">
        <f>VLOOKUP($B1262,'Выгр Торг'!$B:$P,P$1,0)</f>
        <v>4690</v>
      </c>
      <c r="Q1262" s="42">
        <f t="shared" si="161"/>
        <v>0</v>
      </c>
      <c r="R1262" s="42">
        <f t="shared" si="162"/>
        <v>100</v>
      </c>
      <c r="S1262" s="85">
        <f t="shared" si="166"/>
        <v>4590</v>
      </c>
      <c r="T1262" s="60" t="str">
        <f>IFERROR(VLOOKUP($B1262,'Из ГУГЛа'!$B:$G,4,0)*U1262+V1262,VLOOKUP($B1262,'Из ГУГЛа'!$B:$G,4,0))</f>
        <v/>
      </c>
      <c r="U1262" s="15">
        <v>1</v>
      </c>
      <c r="V1262" s="59"/>
      <c r="W1262" s="74">
        <f t="shared" si="163"/>
        <v>0.39090909090909087</v>
      </c>
      <c r="X1262" s="74" t="str">
        <f t="shared" si="164"/>
        <v/>
      </c>
      <c r="Y1262" s="74" t="str">
        <f t="shared" si="165"/>
        <v/>
      </c>
      <c r="Z1262" s="78" t="s">
        <v>2579</v>
      </c>
    </row>
    <row r="1263" spans="1:28" ht="75" x14ac:dyDescent="0.25">
      <c r="A1263" s="71" t="str">
        <f>INDEX('Выгр Торг'!$A:$A,MATCH($B1263,'Выгр Торг'!$B:$B,0))</f>
        <v>Боковые зеркала "АТП" в стиле Гранта (повторитель, электропривод, обогрев) для ВАЗ 2108-21099, 2113-2115</v>
      </c>
      <c r="B1263" s="88">
        <v>257783</v>
      </c>
      <c r="C1263" s="72">
        <f>VLOOKUP($B1263,'Выгр Торг'!$B:$P,C$1,0)</f>
        <v>182516</v>
      </c>
      <c r="D1263" s="71" t="str">
        <f>VLOOKUP($B1263,'Выгр Торг'!$B:$P,D$1,0)</f>
        <v>Боковые зеркала "АТП" в стиле Гранта (повторитель PLAZMA, электропривод, обогрев) для ВАЗ 2108-21099, 2113-2115 (В цвет, Жемчуг (серебристо-бело-молочный, 230))</v>
      </c>
      <c r="E1263" s="72" t="str">
        <f>VLOOKUP($B1263,'Выгр Торг'!$B:$P,E$1,0)</f>
        <v>Y</v>
      </c>
      <c r="F1263" s="72" t="str">
        <f>VLOOKUP($B1263,'Выгр Торг'!$B:$P,F$1,0)</f>
        <v>1</v>
      </c>
      <c r="G1263" s="36" t="s">
        <v>557</v>
      </c>
      <c r="H1263" s="28">
        <v>61004</v>
      </c>
      <c r="I1263" s="53">
        <f>INDEX($I:$I,MATCH($H1263,$C:$C,0))</f>
        <v>600</v>
      </c>
      <c r="J1263" s="5" t="s">
        <v>3410</v>
      </c>
      <c r="K1263" s="56">
        <f>INDEX($K:$K,MATCH($H1263,$C:$C,0))+I1263</f>
        <v>3300</v>
      </c>
      <c r="L1263" s="14">
        <f>VLOOKUP(K1263,Наценка!$A$1:$B$8,2,1)</f>
        <v>1.4</v>
      </c>
      <c r="M1263" s="56">
        <f>INDEX($M:$M,MATCH($H1263,$C:$C,0))+I1263*$M$2</f>
        <v>4560</v>
      </c>
      <c r="N1263" s="57">
        <f t="shared" si="167"/>
        <v>4590</v>
      </c>
      <c r="O1263" s="72">
        <f>VLOOKUP($B1263,'Выгр Торг'!$B:$P,O$1,0)</f>
        <v>3300</v>
      </c>
      <c r="P1263" s="72">
        <f>VLOOKUP($B1263,'Выгр Торг'!$B:$P,P$1,0)</f>
        <v>4690</v>
      </c>
      <c r="Q1263" s="42">
        <f t="shared" si="161"/>
        <v>0</v>
      </c>
      <c r="R1263" s="42">
        <f t="shared" si="162"/>
        <v>100</v>
      </c>
      <c r="S1263" s="85">
        <f t="shared" si="166"/>
        <v>4590</v>
      </c>
      <c r="T1263" s="60" t="str">
        <f>IFERROR(VLOOKUP($B1263,'Из ГУГЛа'!$B:$G,4,0)*U1263+V1263,VLOOKUP($B1263,'Из ГУГЛа'!$B:$G,4,0))</f>
        <v/>
      </c>
      <c r="U1263" s="15">
        <v>1</v>
      </c>
      <c r="V1263" s="59"/>
      <c r="W1263" s="74">
        <f t="shared" si="163"/>
        <v>0.39090909090909087</v>
      </c>
      <c r="X1263" s="74" t="str">
        <f t="shared" si="164"/>
        <v/>
      </c>
      <c r="Y1263" s="74" t="str">
        <f t="shared" si="165"/>
        <v/>
      </c>
      <c r="Z1263" s="78" t="s">
        <v>2579</v>
      </c>
    </row>
    <row r="1264" spans="1:28" ht="75" x14ac:dyDescent="0.25">
      <c r="A1264" s="71" t="str">
        <f>INDEX('Выгр Торг'!$A:$A,MATCH($B1264,'Выгр Торг'!$B:$B,0))</f>
        <v>Боковые зеркала "АТП" в стиле Гранта (повторитель, электропривод, обогрев) для ВАЗ 2108-21099, 2113-2115</v>
      </c>
      <c r="B1264" s="88">
        <v>257784</v>
      </c>
      <c r="C1264" s="72">
        <f>VLOOKUP($B1264,'Выгр Торг'!$B:$P,C$1,0)</f>
        <v>182517</v>
      </c>
      <c r="D1264" s="71" t="str">
        <f>VLOOKUP($B1264,'Выгр Торг'!$B:$P,D$1,0)</f>
        <v>Боковые зеркала "АТП" в стиле Гранта (повторитель PLAZMA, электропривод, обогрев) для ВАЗ 2108-21099, 2113-2115 (В цвет, Золото инков (золотистый темно-зеленый, 347))</v>
      </c>
      <c r="E1264" s="72" t="str">
        <f>VLOOKUP($B1264,'Выгр Торг'!$B:$P,E$1,0)</f>
        <v>Y</v>
      </c>
      <c r="F1264" s="72" t="str">
        <f>VLOOKUP($B1264,'Выгр Торг'!$B:$P,F$1,0)</f>
        <v>1</v>
      </c>
      <c r="G1264" s="36" t="s">
        <v>557</v>
      </c>
      <c r="H1264" s="28">
        <v>61004</v>
      </c>
      <c r="I1264" s="53">
        <f>INDEX($I:$I,MATCH($H1264,$C:$C,0))</f>
        <v>600</v>
      </c>
      <c r="J1264" s="5" t="s">
        <v>3410</v>
      </c>
      <c r="K1264" s="56">
        <f>INDEX($K:$K,MATCH($H1264,$C:$C,0))+I1264</f>
        <v>3300</v>
      </c>
      <c r="L1264" s="14">
        <f>VLOOKUP(K1264,Наценка!$A$1:$B$8,2,1)</f>
        <v>1.4</v>
      </c>
      <c r="M1264" s="56">
        <f>INDEX($M:$M,MATCH($H1264,$C:$C,0))+I1264*$M$2</f>
        <v>4560</v>
      </c>
      <c r="N1264" s="57">
        <f t="shared" si="167"/>
        <v>4590</v>
      </c>
      <c r="O1264" s="72">
        <f>VLOOKUP($B1264,'Выгр Торг'!$B:$P,O$1,0)</f>
        <v>3300</v>
      </c>
      <c r="P1264" s="72">
        <f>VLOOKUP($B1264,'Выгр Торг'!$B:$P,P$1,0)</f>
        <v>4690</v>
      </c>
      <c r="Q1264" s="42">
        <f t="shared" si="161"/>
        <v>0</v>
      </c>
      <c r="R1264" s="42">
        <f t="shared" si="162"/>
        <v>100</v>
      </c>
      <c r="S1264" s="85">
        <f t="shared" si="166"/>
        <v>4590</v>
      </c>
      <c r="T1264" s="60" t="str">
        <f>IFERROR(VLOOKUP($B1264,'Из ГУГЛа'!$B:$G,4,0)*U1264+V1264,VLOOKUP($B1264,'Из ГУГЛа'!$B:$G,4,0))</f>
        <v/>
      </c>
      <c r="U1264" s="15">
        <v>1</v>
      </c>
      <c r="V1264" s="59"/>
      <c r="W1264" s="74">
        <f t="shared" si="163"/>
        <v>0.39090909090909087</v>
      </c>
      <c r="X1264" s="74" t="str">
        <f t="shared" si="164"/>
        <v/>
      </c>
      <c r="Y1264" s="74" t="str">
        <f t="shared" si="165"/>
        <v/>
      </c>
      <c r="Z1264" s="78" t="s">
        <v>2579</v>
      </c>
    </row>
    <row r="1265" spans="1:26" ht="75" x14ac:dyDescent="0.25">
      <c r="A1265" s="71" t="str">
        <f>INDEX('Выгр Торг'!$A:$A,MATCH($B1265,'Выгр Торг'!$B:$B,0))</f>
        <v>Боковые зеркала "АТП" в стиле Гранта (повторитель, электропривод, обогрев) для ВАЗ 2108-21099, 2113-2115</v>
      </c>
      <c r="B1265" s="88">
        <v>257785</v>
      </c>
      <c r="C1265" s="72">
        <f>VLOOKUP($B1265,'Выгр Торг'!$B:$P,C$1,0)</f>
        <v>182518</v>
      </c>
      <c r="D1265" s="71" t="str">
        <f>VLOOKUP($B1265,'Выгр Торг'!$B:$P,D$1,0)</f>
        <v>Боковые зеркала "АТП" в стиле Гранта (повторитель PLAZMA, электропривод, обогрев) для ВАЗ 2108-21099, 2113-2115 (В цвет, Золотой лист (золотистый темно-зеленый, 331))</v>
      </c>
      <c r="E1265" s="72" t="str">
        <f>VLOOKUP($B1265,'Выгр Торг'!$B:$P,E$1,0)</f>
        <v>Y</v>
      </c>
      <c r="F1265" s="72" t="str">
        <f>VLOOKUP($B1265,'Выгр Торг'!$B:$P,F$1,0)</f>
        <v>1</v>
      </c>
      <c r="G1265" s="36" t="s">
        <v>557</v>
      </c>
      <c r="H1265" s="28">
        <v>61004</v>
      </c>
      <c r="I1265" s="53">
        <f>INDEX($I:$I,MATCH($H1265,$C:$C,0))</f>
        <v>600</v>
      </c>
      <c r="J1265" s="5" t="s">
        <v>3410</v>
      </c>
      <c r="K1265" s="56">
        <f>INDEX($K:$K,MATCH($H1265,$C:$C,0))+I1265</f>
        <v>3300</v>
      </c>
      <c r="L1265" s="14">
        <f>VLOOKUP(K1265,Наценка!$A$1:$B$8,2,1)</f>
        <v>1.4</v>
      </c>
      <c r="M1265" s="56">
        <f>INDEX($M:$M,MATCH($H1265,$C:$C,0))+I1265*$M$2</f>
        <v>4560</v>
      </c>
      <c r="N1265" s="57">
        <f t="shared" si="167"/>
        <v>4590</v>
      </c>
      <c r="O1265" s="72">
        <f>VLOOKUP($B1265,'Выгр Торг'!$B:$P,O$1,0)</f>
        <v>3300</v>
      </c>
      <c r="P1265" s="72">
        <f>VLOOKUP($B1265,'Выгр Торг'!$B:$P,P$1,0)</f>
        <v>4690</v>
      </c>
      <c r="Q1265" s="42">
        <f t="shared" si="161"/>
        <v>0</v>
      </c>
      <c r="R1265" s="42">
        <f t="shared" si="162"/>
        <v>100</v>
      </c>
      <c r="S1265" s="85">
        <f t="shared" si="166"/>
        <v>4590</v>
      </c>
      <c r="T1265" s="60" t="str">
        <f>IFERROR(VLOOKUP($B1265,'Из ГУГЛа'!$B:$G,4,0)*U1265+V1265,VLOOKUP($B1265,'Из ГУГЛа'!$B:$G,4,0))</f>
        <v/>
      </c>
      <c r="U1265" s="15">
        <v>1</v>
      </c>
      <c r="V1265" s="59"/>
      <c r="W1265" s="74">
        <f t="shared" si="163"/>
        <v>0.39090909090909087</v>
      </c>
      <c r="X1265" s="74" t="str">
        <f t="shared" si="164"/>
        <v/>
      </c>
      <c r="Y1265" s="74" t="str">
        <f t="shared" si="165"/>
        <v/>
      </c>
      <c r="Z1265" s="78" t="s">
        <v>2579</v>
      </c>
    </row>
    <row r="1266" spans="1:26" ht="75" x14ac:dyDescent="0.25">
      <c r="A1266" s="71" t="str">
        <f>INDEX('Выгр Торг'!$A:$A,MATCH($B1266,'Выгр Торг'!$B:$B,0))</f>
        <v>Боковые зеркала "АТП" в стиле Гранта (повторитель, электропривод, обогрев) для ВАЗ 2108-21099, 2113-2115</v>
      </c>
      <c r="B1266" s="88">
        <v>257786</v>
      </c>
      <c r="C1266" s="72">
        <f>VLOOKUP($B1266,'Выгр Торг'!$B:$P,C$1,0)</f>
        <v>182519</v>
      </c>
      <c r="D1266" s="71" t="str">
        <f>VLOOKUP($B1266,'Выгр Торг'!$B:$P,D$1,0)</f>
        <v>Боковые зеркала "АТП" в стиле Гранта (повторитель PLAZMA, электропривод, обогрев) для ВАЗ 2108-21099, 2113-2115 (В цвет, Игуана (серебристо-ярко-зеленый, 311))</v>
      </c>
      <c r="E1266" s="72" t="str">
        <f>VLOOKUP($B1266,'Выгр Торг'!$B:$P,E$1,0)</f>
        <v>Y</v>
      </c>
      <c r="F1266" s="72" t="str">
        <f>VLOOKUP($B1266,'Выгр Торг'!$B:$P,F$1,0)</f>
        <v>1</v>
      </c>
      <c r="G1266" s="36" t="s">
        <v>557</v>
      </c>
      <c r="H1266" s="28">
        <v>61004</v>
      </c>
      <c r="I1266" s="53">
        <f>INDEX($I:$I,MATCH($H1266,$C:$C,0))</f>
        <v>600</v>
      </c>
      <c r="J1266" s="5" t="s">
        <v>3410</v>
      </c>
      <c r="K1266" s="56">
        <f>INDEX($K:$K,MATCH($H1266,$C:$C,0))+I1266</f>
        <v>3300</v>
      </c>
      <c r="L1266" s="14">
        <f>VLOOKUP(K1266,Наценка!$A$1:$B$8,2,1)</f>
        <v>1.4</v>
      </c>
      <c r="M1266" s="56">
        <f>INDEX($M:$M,MATCH($H1266,$C:$C,0))+I1266*$M$2</f>
        <v>4560</v>
      </c>
      <c r="N1266" s="57">
        <f t="shared" si="167"/>
        <v>4590</v>
      </c>
      <c r="O1266" s="72">
        <f>VLOOKUP($B1266,'Выгр Торг'!$B:$P,O$1,0)</f>
        <v>3300</v>
      </c>
      <c r="P1266" s="72">
        <f>VLOOKUP($B1266,'Выгр Торг'!$B:$P,P$1,0)</f>
        <v>4690</v>
      </c>
      <c r="Q1266" s="42">
        <f t="shared" si="161"/>
        <v>0</v>
      </c>
      <c r="R1266" s="42">
        <f t="shared" si="162"/>
        <v>100</v>
      </c>
      <c r="S1266" s="85">
        <f t="shared" si="166"/>
        <v>4590</v>
      </c>
      <c r="T1266" s="60" t="str">
        <f>IFERROR(VLOOKUP($B1266,'Из ГУГЛа'!$B:$G,4,0)*U1266+V1266,VLOOKUP($B1266,'Из ГУГЛа'!$B:$G,4,0))</f>
        <v/>
      </c>
      <c r="U1266" s="15">
        <v>1</v>
      </c>
      <c r="V1266" s="59"/>
      <c r="W1266" s="74">
        <f t="shared" si="163"/>
        <v>0.39090909090909087</v>
      </c>
      <c r="X1266" s="74" t="str">
        <f t="shared" si="164"/>
        <v/>
      </c>
      <c r="Y1266" s="74" t="str">
        <f t="shared" si="165"/>
        <v/>
      </c>
      <c r="Z1266" s="78" t="s">
        <v>2579</v>
      </c>
    </row>
    <row r="1267" spans="1:26" ht="75" x14ac:dyDescent="0.25">
      <c r="A1267" s="71" t="str">
        <f>INDEX('Выгр Торг'!$A:$A,MATCH($B1267,'Выгр Торг'!$B:$B,0))</f>
        <v>Боковые зеркала "АТП" в стиле Гранта (повторитель, электропривод, обогрев) для ВАЗ 2108-21099, 2113-2115</v>
      </c>
      <c r="B1267" s="88">
        <v>257787</v>
      </c>
      <c r="C1267" s="72">
        <f>VLOOKUP($B1267,'Выгр Торг'!$B:$P,C$1,0)</f>
        <v>182520</v>
      </c>
      <c r="D1267" s="71" t="str">
        <f>VLOOKUP($B1267,'Выгр Торг'!$B:$P,D$1,0)</f>
        <v>Боковые зеркала "АТП" в стиле Гранта (повторитель PLAZMA, электропривод, обогрев) для ВАЗ 2108-21099, 2113-2115 (В цвет, Калифорнийский мак (золотисто-красный, 190))</v>
      </c>
      <c r="E1267" s="72" t="str">
        <f>VLOOKUP($B1267,'Выгр Торг'!$B:$P,E$1,0)</f>
        <v>Y</v>
      </c>
      <c r="F1267" s="72" t="str">
        <f>VLOOKUP($B1267,'Выгр Торг'!$B:$P,F$1,0)</f>
        <v>1</v>
      </c>
      <c r="G1267" s="36" t="s">
        <v>557</v>
      </c>
      <c r="H1267" s="28">
        <v>61004</v>
      </c>
      <c r="I1267" s="53">
        <f>INDEX($I:$I,MATCH($H1267,$C:$C,0))</f>
        <v>600</v>
      </c>
      <c r="J1267" s="5" t="s">
        <v>3410</v>
      </c>
      <c r="K1267" s="56">
        <f>INDEX($K:$K,MATCH($H1267,$C:$C,0))+I1267</f>
        <v>3300</v>
      </c>
      <c r="L1267" s="14">
        <f>VLOOKUP(K1267,Наценка!$A$1:$B$8,2,1)</f>
        <v>1.4</v>
      </c>
      <c r="M1267" s="56">
        <f>INDEX($M:$M,MATCH($H1267,$C:$C,0))+I1267*$M$2</f>
        <v>4560</v>
      </c>
      <c r="N1267" s="57">
        <f t="shared" si="167"/>
        <v>4590</v>
      </c>
      <c r="O1267" s="72">
        <f>VLOOKUP($B1267,'Выгр Торг'!$B:$P,O$1,0)</f>
        <v>3300</v>
      </c>
      <c r="P1267" s="72">
        <f>VLOOKUP($B1267,'Выгр Торг'!$B:$P,P$1,0)</f>
        <v>4690</v>
      </c>
      <c r="Q1267" s="42">
        <f t="shared" si="161"/>
        <v>0</v>
      </c>
      <c r="R1267" s="42">
        <f t="shared" si="162"/>
        <v>100</v>
      </c>
      <c r="S1267" s="85">
        <f t="shared" si="166"/>
        <v>4590</v>
      </c>
      <c r="T1267" s="60" t="str">
        <f>IFERROR(VLOOKUP($B1267,'Из ГУГЛа'!$B:$G,4,0)*U1267+V1267,VLOOKUP($B1267,'Из ГУГЛа'!$B:$G,4,0))</f>
        <v/>
      </c>
      <c r="U1267" s="15">
        <v>1</v>
      </c>
      <c r="V1267" s="59"/>
      <c r="W1267" s="74">
        <f t="shared" si="163"/>
        <v>0.39090909090909087</v>
      </c>
      <c r="X1267" s="74" t="str">
        <f t="shared" si="164"/>
        <v/>
      </c>
      <c r="Y1267" s="74" t="str">
        <f t="shared" si="165"/>
        <v/>
      </c>
      <c r="Z1267" s="78" t="s">
        <v>2579</v>
      </c>
    </row>
    <row r="1268" spans="1:26" ht="75" x14ac:dyDescent="0.25">
      <c r="A1268" s="71" t="str">
        <f>INDEX('Выгр Торг'!$A:$A,MATCH($B1268,'Выгр Торг'!$B:$B,0))</f>
        <v>Боковые зеркала "АТП" в стиле Гранта (повторитель, электропривод, обогрев) для ВАЗ 2108-21099, 2113-2115</v>
      </c>
      <c r="B1268" s="88">
        <v>257788</v>
      </c>
      <c r="C1268" s="72">
        <f>VLOOKUP($B1268,'Выгр Торг'!$B:$P,C$1,0)</f>
        <v>182521</v>
      </c>
      <c r="D1268" s="71" t="str">
        <f>VLOOKUP($B1268,'Выгр Торг'!$B:$P,D$1,0)</f>
        <v>Боковые зеркала "АТП" в стиле Гранта (повторитель PLAZMA, электропривод, обогрев) для ВАЗ 2108-21099, 2113-2115 (В цвет, Капри (темно-синий, 453))</v>
      </c>
      <c r="E1268" s="72" t="str">
        <f>VLOOKUP($B1268,'Выгр Торг'!$B:$P,E$1,0)</f>
        <v>Y</v>
      </c>
      <c r="F1268" s="72" t="str">
        <f>VLOOKUP($B1268,'Выгр Торг'!$B:$P,F$1,0)</f>
        <v>1</v>
      </c>
      <c r="G1268" s="36" t="s">
        <v>557</v>
      </c>
      <c r="H1268" s="28">
        <v>61004</v>
      </c>
      <c r="I1268" s="53">
        <f>INDEX($I:$I,MATCH($H1268,$C:$C,0))</f>
        <v>600</v>
      </c>
      <c r="J1268" s="5" t="s">
        <v>3410</v>
      </c>
      <c r="K1268" s="56">
        <f>INDEX($K:$K,MATCH($H1268,$C:$C,0))+I1268</f>
        <v>3300</v>
      </c>
      <c r="L1268" s="14">
        <f>VLOOKUP(K1268,Наценка!$A$1:$B$8,2,1)</f>
        <v>1.4</v>
      </c>
      <c r="M1268" s="56">
        <f>INDEX($M:$M,MATCH($H1268,$C:$C,0))+I1268*$M$2</f>
        <v>4560</v>
      </c>
      <c r="N1268" s="57">
        <f t="shared" si="167"/>
        <v>4590</v>
      </c>
      <c r="O1268" s="72">
        <f>VLOOKUP($B1268,'Выгр Торг'!$B:$P,O$1,0)</f>
        <v>3300</v>
      </c>
      <c r="P1268" s="72">
        <f>VLOOKUP($B1268,'Выгр Торг'!$B:$P,P$1,0)</f>
        <v>4690</v>
      </c>
      <c r="Q1268" s="42">
        <f t="shared" si="161"/>
        <v>0</v>
      </c>
      <c r="R1268" s="42">
        <f t="shared" si="162"/>
        <v>100</v>
      </c>
      <c r="S1268" s="85">
        <f t="shared" si="166"/>
        <v>4590</v>
      </c>
      <c r="T1268" s="60" t="str">
        <f>IFERROR(VLOOKUP($B1268,'Из ГУГЛа'!$B:$G,4,0)*U1268+V1268,VLOOKUP($B1268,'Из ГУГЛа'!$B:$G,4,0))</f>
        <v/>
      </c>
      <c r="U1268" s="15">
        <v>1</v>
      </c>
      <c r="V1268" s="59"/>
      <c r="W1268" s="74">
        <f t="shared" si="163"/>
        <v>0.39090909090909087</v>
      </c>
      <c r="X1268" s="74" t="str">
        <f t="shared" si="164"/>
        <v/>
      </c>
      <c r="Y1268" s="74" t="str">
        <f t="shared" si="165"/>
        <v/>
      </c>
      <c r="Z1268" s="78" t="s">
        <v>2579</v>
      </c>
    </row>
    <row r="1269" spans="1:26" ht="75" x14ac:dyDescent="0.25">
      <c r="A1269" s="71" t="str">
        <f>INDEX('Выгр Торг'!$A:$A,MATCH($B1269,'Выгр Торг'!$B:$B,0))</f>
        <v>Боковые зеркала "АТП" в стиле Гранта (повторитель, электропривод, обогрев) для ВАЗ 2108-21099, 2113-2115</v>
      </c>
      <c r="B1269" s="88">
        <v>257789</v>
      </c>
      <c r="C1269" s="72">
        <f>VLOOKUP($B1269,'Выгр Торг'!$B:$P,C$1,0)</f>
        <v>182522</v>
      </c>
      <c r="D1269" s="71" t="str">
        <f>VLOOKUP($B1269,'Выгр Торг'!$B:$P,D$1,0)</f>
        <v>Боковые зеркала "АТП" в стиле Гранта (повторитель PLAZMA, электропривод, обогрев) для ВАЗ 2108-21099, 2113-2115 (В цвет, Кармен (красный, 118))</v>
      </c>
      <c r="E1269" s="72" t="str">
        <f>VLOOKUP($B1269,'Выгр Торг'!$B:$P,E$1,0)</f>
        <v>Y</v>
      </c>
      <c r="F1269" s="72" t="str">
        <f>VLOOKUP($B1269,'Выгр Торг'!$B:$P,F$1,0)</f>
        <v>1</v>
      </c>
      <c r="G1269" s="36" t="s">
        <v>557</v>
      </c>
      <c r="H1269" s="28">
        <v>61004</v>
      </c>
      <c r="I1269" s="53">
        <f>INDEX($I:$I,MATCH($H1269,$C:$C,0))</f>
        <v>600</v>
      </c>
      <c r="J1269" s="5" t="s">
        <v>3410</v>
      </c>
      <c r="K1269" s="56">
        <f>INDEX($K:$K,MATCH($H1269,$C:$C,0))+I1269</f>
        <v>3300</v>
      </c>
      <c r="L1269" s="14">
        <f>VLOOKUP(K1269,Наценка!$A$1:$B$8,2,1)</f>
        <v>1.4</v>
      </c>
      <c r="M1269" s="56">
        <f>INDEX($M:$M,MATCH($H1269,$C:$C,0))+I1269*$M$2</f>
        <v>4560</v>
      </c>
      <c r="N1269" s="57">
        <f t="shared" si="167"/>
        <v>4590</v>
      </c>
      <c r="O1269" s="72">
        <f>VLOOKUP($B1269,'Выгр Торг'!$B:$P,O$1,0)</f>
        <v>3300</v>
      </c>
      <c r="P1269" s="72">
        <f>VLOOKUP($B1269,'Выгр Торг'!$B:$P,P$1,0)</f>
        <v>4690</v>
      </c>
      <c r="Q1269" s="42">
        <f t="shared" si="161"/>
        <v>0</v>
      </c>
      <c r="R1269" s="42">
        <f t="shared" si="162"/>
        <v>100</v>
      </c>
      <c r="S1269" s="85">
        <f t="shared" si="166"/>
        <v>4590</v>
      </c>
      <c r="T1269" s="60" t="str">
        <f>IFERROR(VLOOKUP($B1269,'Из ГУГЛа'!$B:$G,4,0)*U1269+V1269,VLOOKUP($B1269,'Из ГУГЛа'!$B:$G,4,0))</f>
        <v/>
      </c>
      <c r="U1269" s="15">
        <v>1</v>
      </c>
      <c r="V1269" s="59"/>
      <c r="W1269" s="74">
        <f t="shared" si="163"/>
        <v>0.39090909090909087</v>
      </c>
      <c r="X1269" s="74" t="str">
        <f t="shared" si="164"/>
        <v/>
      </c>
      <c r="Y1269" s="74" t="str">
        <f t="shared" si="165"/>
        <v/>
      </c>
      <c r="Z1269" s="78" t="s">
        <v>2579</v>
      </c>
    </row>
    <row r="1270" spans="1:26" ht="75" x14ac:dyDescent="0.25">
      <c r="A1270" s="71" t="str">
        <f>INDEX('Выгр Торг'!$A:$A,MATCH($B1270,'Выгр Торг'!$B:$B,0))</f>
        <v>Боковые зеркала "АТП" в стиле Гранта (повторитель, электропривод, обогрев) для ВАЗ 2108-21099, 2113-2115</v>
      </c>
      <c r="B1270" s="88">
        <v>257790</v>
      </c>
      <c r="C1270" s="72">
        <f>VLOOKUP($B1270,'Выгр Торг'!$B:$P,C$1,0)</f>
        <v>182523</v>
      </c>
      <c r="D1270" s="71" t="str">
        <f>VLOOKUP($B1270,'Выгр Торг'!$B:$P,D$1,0)</f>
        <v>Боковые зеркала "АТП" в стиле Гранта (повторитель PLAZMA, электропривод, обогрев) для ВАЗ 2108-21099, 2113-2115 (В цвет, Кварц (серый, 630))</v>
      </c>
      <c r="E1270" s="72" t="str">
        <f>VLOOKUP($B1270,'Выгр Торг'!$B:$P,E$1,0)</f>
        <v>Y</v>
      </c>
      <c r="F1270" s="72" t="str">
        <f>VLOOKUP($B1270,'Выгр Торг'!$B:$P,F$1,0)</f>
        <v>1</v>
      </c>
      <c r="G1270" s="36" t="s">
        <v>557</v>
      </c>
      <c r="H1270" s="28">
        <v>61004</v>
      </c>
      <c r="I1270" s="53">
        <f>INDEX($I:$I,MATCH($H1270,$C:$C,0))</f>
        <v>600</v>
      </c>
      <c r="J1270" s="5" t="s">
        <v>3410</v>
      </c>
      <c r="K1270" s="56">
        <f>INDEX($K:$K,MATCH($H1270,$C:$C,0))+I1270</f>
        <v>3300</v>
      </c>
      <c r="L1270" s="14">
        <f>VLOOKUP(K1270,Наценка!$A$1:$B$8,2,1)</f>
        <v>1.4</v>
      </c>
      <c r="M1270" s="56">
        <f>INDEX($M:$M,MATCH($H1270,$C:$C,0))+I1270*$M$2</f>
        <v>4560</v>
      </c>
      <c r="N1270" s="57">
        <f t="shared" si="167"/>
        <v>4590</v>
      </c>
      <c r="O1270" s="72">
        <f>VLOOKUP($B1270,'Выгр Торг'!$B:$P,O$1,0)</f>
        <v>3300</v>
      </c>
      <c r="P1270" s="72">
        <f>VLOOKUP($B1270,'Выгр Торг'!$B:$P,P$1,0)</f>
        <v>4690</v>
      </c>
      <c r="Q1270" s="42">
        <f t="shared" si="161"/>
        <v>0</v>
      </c>
      <c r="R1270" s="42">
        <f t="shared" si="162"/>
        <v>100</v>
      </c>
      <c r="S1270" s="85">
        <f t="shared" si="166"/>
        <v>4590</v>
      </c>
      <c r="T1270" s="60" t="str">
        <f>IFERROR(VLOOKUP($B1270,'Из ГУГЛа'!$B:$G,4,0)*U1270+V1270,VLOOKUP($B1270,'Из ГУГЛа'!$B:$G,4,0))</f>
        <v/>
      </c>
      <c r="U1270" s="15">
        <v>1</v>
      </c>
      <c r="V1270" s="59"/>
      <c r="W1270" s="74">
        <f t="shared" si="163"/>
        <v>0.39090909090909087</v>
      </c>
      <c r="X1270" s="74" t="str">
        <f t="shared" si="164"/>
        <v/>
      </c>
      <c r="Y1270" s="74" t="str">
        <f t="shared" si="165"/>
        <v/>
      </c>
      <c r="Z1270" s="78" t="s">
        <v>2579</v>
      </c>
    </row>
    <row r="1271" spans="1:26" ht="75" x14ac:dyDescent="0.25">
      <c r="A1271" s="71" t="str">
        <f>INDEX('Выгр Торг'!$A:$A,MATCH($B1271,'Выгр Торг'!$B:$B,0))</f>
        <v>Боковые зеркала "АТП" в стиле Гранта (повторитель, электропривод, обогрев) для ВАЗ 2108-21099, 2113-2115</v>
      </c>
      <c r="B1271" s="88">
        <v>257791</v>
      </c>
      <c r="C1271" s="72">
        <f>VLOOKUP($B1271,'Выгр Торг'!$B:$P,C$1,0)</f>
        <v>182524</v>
      </c>
      <c r="D1271" s="71" t="str">
        <f>VLOOKUP($B1271,'Выгр Торг'!$B:$P,D$1,0)</f>
        <v>Боковые зеркала "АТП" в стиле Гранта (повторитель PLAZMA, электропривод, обогрев) для ВАЗ 2108-21099, 2113-2115 (В цвет, Коралл (серебристый темно-красный, 116))</v>
      </c>
      <c r="E1271" s="72" t="str">
        <f>VLOOKUP($B1271,'Выгр Торг'!$B:$P,E$1,0)</f>
        <v>Y</v>
      </c>
      <c r="F1271" s="72" t="str">
        <f>VLOOKUP($B1271,'Выгр Торг'!$B:$P,F$1,0)</f>
        <v>1</v>
      </c>
      <c r="G1271" s="36" t="s">
        <v>557</v>
      </c>
      <c r="H1271" s="28">
        <v>61004</v>
      </c>
      <c r="I1271" s="53">
        <f>INDEX($I:$I,MATCH($H1271,$C:$C,0))</f>
        <v>600</v>
      </c>
      <c r="J1271" s="5" t="s">
        <v>3410</v>
      </c>
      <c r="K1271" s="56">
        <f>INDEX($K:$K,MATCH($H1271,$C:$C,0))+I1271</f>
        <v>3300</v>
      </c>
      <c r="L1271" s="14">
        <f>VLOOKUP(K1271,Наценка!$A$1:$B$8,2,1)</f>
        <v>1.4</v>
      </c>
      <c r="M1271" s="56">
        <f>INDEX($M:$M,MATCH($H1271,$C:$C,0))+I1271*$M$2</f>
        <v>4560</v>
      </c>
      <c r="N1271" s="57">
        <f t="shared" si="167"/>
        <v>4590</v>
      </c>
      <c r="O1271" s="72">
        <f>VLOOKUP($B1271,'Выгр Торг'!$B:$P,O$1,0)</f>
        <v>3300</v>
      </c>
      <c r="P1271" s="72">
        <f>VLOOKUP($B1271,'Выгр Торг'!$B:$P,P$1,0)</f>
        <v>4690</v>
      </c>
      <c r="Q1271" s="42">
        <f t="shared" si="161"/>
        <v>0</v>
      </c>
      <c r="R1271" s="42">
        <f t="shared" si="162"/>
        <v>100</v>
      </c>
      <c r="S1271" s="85">
        <f t="shared" si="166"/>
        <v>4590</v>
      </c>
      <c r="T1271" s="60" t="str">
        <f>IFERROR(VLOOKUP($B1271,'Из ГУГЛа'!$B:$G,4,0)*U1271+V1271,VLOOKUP($B1271,'Из ГУГЛа'!$B:$G,4,0))</f>
        <v/>
      </c>
      <c r="U1271" s="15">
        <v>1</v>
      </c>
      <c r="V1271" s="59"/>
      <c r="W1271" s="74">
        <f t="shared" si="163"/>
        <v>0.39090909090909087</v>
      </c>
      <c r="X1271" s="74" t="str">
        <f t="shared" si="164"/>
        <v/>
      </c>
      <c r="Y1271" s="74" t="str">
        <f t="shared" si="165"/>
        <v/>
      </c>
      <c r="Z1271" s="78" t="s">
        <v>2579</v>
      </c>
    </row>
    <row r="1272" spans="1:26" ht="75" x14ac:dyDescent="0.25">
      <c r="A1272" s="71" t="str">
        <f>INDEX('Выгр Торг'!$A:$A,MATCH($B1272,'Выгр Торг'!$B:$B,0))</f>
        <v>Боковые зеркала "АТП" в стиле Гранта (повторитель, электропривод, обогрев) для ВАЗ 2108-21099, 2113-2115</v>
      </c>
      <c r="B1272" s="88">
        <v>257792</v>
      </c>
      <c r="C1272" s="72">
        <f>VLOOKUP($B1272,'Выгр Торг'!$B:$P,C$1,0)</f>
        <v>182525</v>
      </c>
      <c r="D1272" s="71" t="str">
        <f>VLOOKUP($B1272,'Выгр Торг'!$B:$P,D$1,0)</f>
        <v>Боковые зеркала "АТП" в стиле Гранта (повторитель PLAZMA, электропривод, обогрев) для ВАЗ 2108-21099, 2113-2115 (В цвет, Кориандр (золотисто-коричневый, 790))</v>
      </c>
      <c r="E1272" s="72" t="str">
        <f>VLOOKUP($B1272,'Выгр Торг'!$B:$P,E$1,0)</f>
        <v>Y</v>
      </c>
      <c r="F1272" s="72" t="str">
        <f>VLOOKUP($B1272,'Выгр Торг'!$B:$P,F$1,0)</f>
        <v>1</v>
      </c>
      <c r="G1272" s="36" t="s">
        <v>557</v>
      </c>
      <c r="H1272" s="28">
        <v>61004</v>
      </c>
      <c r="I1272" s="53">
        <f>INDEX($I:$I,MATCH($H1272,$C:$C,0))</f>
        <v>600</v>
      </c>
      <c r="J1272" s="5" t="s">
        <v>3410</v>
      </c>
      <c r="K1272" s="56">
        <f>INDEX($K:$K,MATCH($H1272,$C:$C,0))+I1272</f>
        <v>3300</v>
      </c>
      <c r="L1272" s="14">
        <f>VLOOKUP(K1272,Наценка!$A$1:$B$8,2,1)</f>
        <v>1.4</v>
      </c>
      <c r="M1272" s="56">
        <f>INDEX($M:$M,MATCH($H1272,$C:$C,0))+I1272*$M$2</f>
        <v>4560</v>
      </c>
      <c r="N1272" s="57">
        <f t="shared" si="167"/>
        <v>4590</v>
      </c>
      <c r="O1272" s="72">
        <f>VLOOKUP($B1272,'Выгр Торг'!$B:$P,O$1,0)</f>
        <v>3300</v>
      </c>
      <c r="P1272" s="72">
        <f>VLOOKUP($B1272,'Выгр Торг'!$B:$P,P$1,0)</f>
        <v>4690</v>
      </c>
      <c r="Q1272" s="42">
        <f t="shared" si="161"/>
        <v>0</v>
      </c>
      <c r="R1272" s="42">
        <f t="shared" si="162"/>
        <v>100</v>
      </c>
      <c r="S1272" s="85">
        <f t="shared" si="166"/>
        <v>4590</v>
      </c>
      <c r="T1272" s="60" t="str">
        <f>IFERROR(VLOOKUP($B1272,'Из ГУГЛа'!$B:$G,4,0)*U1272+V1272,VLOOKUP($B1272,'Из ГУГЛа'!$B:$G,4,0))</f>
        <v/>
      </c>
      <c r="U1272" s="15">
        <v>1</v>
      </c>
      <c r="V1272" s="59"/>
      <c r="W1272" s="74">
        <f t="shared" si="163"/>
        <v>0.39090909090909087</v>
      </c>
      <c r="X1272" s="74" t="str">
        <f t="shared" si="164"/>
        <v/>
      </c>
      <c r="Y1272" s="74" t="str">
        <f t="shared" si="165"/>
        <v/>
      </c>
      <c r="Z1272" s="78" t="s">
        <v>2579</v>
      </c>
    </row>
    <row r="1273" spans="1:26" ht="75" x14ac:dyDescent="0.25">
      <c r="A1273" s="71" t="str">
        <f>INDEX('Выгр Торг'!$A:$A,MATCH($B1273,'Выгр Торг'!$B:$B,0))</f>
        <v>Боковые зеркала "АТП" в стиле Гранта (повторитель, электропривод, обогрев) для ВАЗ 2108-21099, 2113-2115</v>
      </c>
      <c r="B1273" s="88">
        <v>257793</v>
      </c>
      <c r="C1273" s="72">
        <f>VLOOKUP($B1273,'Выгр Торг'!$B:$P,C$1,0)</f>
        <v>182526</v>
      </c>
      <c r="D1273" s="71" t="str">
        <f>VLOOKUP($B1273,'Выгр Торг'!$B:$P,D$1,0)</f>
        <v>Боковые зеркала "АТП" в стиле Гранта (повторитель PLAZMA, электропривод, обогрев) для ВАЗ 2108-21099, 2113-2115 (В цвет, Космос (черный, 665))</v>
      </c>
      <c r="E1273" s="72" t="str">
        <f>VLOOKUP($B1273,'Выгр Торг'!$B:$P,E$1,0)</f>
        <v>Y</v>
      </c>
      <c r="F1273" s="72" t="str">
        <f>VLOOKUP($B1273,'Выгр Торг'!$B:$P,F$1,0)</f>
        <v>1</v>
      </c>
      <c r="G1273" s="36" t="s">
        <v>557</v>
      </c>
      <c r="H1273" s="28">
        <v>61004</v>
      </c>
      <c r="I1273" s="53">
        <f>INDEX($I:$I,MATCH($H1273,$C:$C,0))</f>
        <v>600</v>
      </c>
      <c r="J1273" s="5" t="s">
        <v>3410</v>
      </c>
      <c r="K1273" s="56">
        <f>INDEX($K:$K,MATCH($H1273,$C:$C,0))+I1273</f>
        <v>3300</v>
      </c>
      <c r="L1273" s="14">
        <f>VLOOKUP(K1273,Наценка!$A$1:$B$8,2,1)</f>
        <v>1.4</v>
      </c>
      <c r="M1273" s="56">
        <f>INDEX($M:$M,MATCH($H1273,$C:$C,0))+I1273*$M$2</f>
        <v>4560</v>
      </c>
      <c r="N1273" s="57">
        <f t="shared" si="167"/>
        <v>4590</v>
      </c>
      <c r="O1273" s="72">
        <f>VLOOKUP($B1273,'Выгр Торг'!$B:$P,O$1,0)</f>
        <v>3300</v>
      </c>
      <c r="P1273" s="72">
        <f>VLOOKUP($B1273,'Выгр Торг'!$B:$P,P$1,0)</f>
        <v>4690</v>
      </c>
      <c r="Q1273" s="42">
        <f t="shared" si="161"/>
        <v>0</v>
      </c>
      <c r="R1273" s="42">
        <f t="shared" si="162"/>
        <v>100</v>
      </c>
      <c r="S1273" s="85">
        <f t="shared" si="166"/>
        <v>4590</v>
      </c>
      <c r="T1273" s="60" t="str">
        <f>IFERROR(VLOOKUP($B1273,'Из ГУГЛа'!$B:$G,4,0)*U1273+V1273,VLOOKUP($B1273,'Из ГУГЛа'!$B:$G,4,0))</f>
        <v/>
      </c>
      <c r="U1273" s="15">
        <v>1</v>
      </c>
      <c r="V1273" s="59"/>
      <c r="W1273" s="74">
        <f t="shared" si="163"/>
        <v>0.39090909090909087</v>
      </c>
      <c r="X1273" s="74" t="str">
        <f t="shared" si="164"/>
        <v/>
      </c>
      <c r="Y1273" s="74" t="str">
        <f t="shared" si="165"/>
        <v/>
      </c>
      <c r="Z1273" s="78" t="s">
        <v>2579</v>
      </c>
    </row>
    <row r="1274" spans="1:26" ht="75" x14ac:dyDescent="0.25">
      <c r="A1274" s="71" t="str">
        <f>INDEX('Выгр Торг'!$A:$A,MATCH($B1274,'Выгр Торг'!$B:$B,0))</f>
        <v>Боковые зеркала "АТП" в стиле Гранта (повторитель, электропривод, обогрев) для ВАЗ 2108-21099, 2113-2115</v>
      </c>
      <c r="B1274" s="88">
        <v>257794</v>
      </c>
      <c r="C1274" s="72">
        <f>VLOOKUP($B1274,'Выгр Торг'!$B:$P,C$1,0)</f>
        <v>182527</v>
      </c>
      <c r="D1274" s="71" t="str">
        <f>VLOOKUP($B1274,'Выгр Торг'!$B:$P,D$1,0)</f>
        <v>Боковые зеркала "АТП" в стиле Гранта (повторитель PLAZMA, электропривод, обогрев) для ВАЗ 2108-21099, 2113-2115 (В цвет, Кристалл (светло-серый, 281))</v>
      </c>
      <c r="E1274" s="72" t="str">
        <f>VLOOKUP($B1274,'Выгр Торг'!$B:$P,E$1,0)</f>
        <v>Y</v>
      </c>
      <c r="F1274" s="72" t="str">
        <f>VLOOKUP($B1274,'Выгр Торг'!$B:$P,F$1,0)</f>
        <v>1</v>
      </c>
      <c r="G1274" s="36" t="s">
        <v>557</v>
      </c>
      <c r="H1274" s="28">
        <v>61004</v>
      </c>
      <c r="I1274" s="53">
        <f>INDEX($I:$I,MATCH($H1274,$C:$C,0))</f>
        <v>600</v>
      </c>
      <c r="J1274" s="5" t="s">
        <v>3410</v>
      </c>
      <c r="K1274" s="56">
        <f>INDEX($K:$K,MATCH($H1274,$C:$C,0))+I1274</f>
        <v>3300</v>
      </c>
      <c r="L1274" s="14">
        <f>VLOOKUP(K1274,Наценка!$A$1:$B$8,2,1)</f>
        <v>1.4</v>
      </c>
      <c r="M1274" s="56">
        <f>INDEX($M:$M,MATCH($H1274,$C:$C,0))+I1274*$M$2</f>
        <v>4560</v>
      </c>
      <c r="N1274" s="57">
        <f t="shared" si="167"/>
        <v>4590</v>
      </c>
      <c r="O1274" s="72">
        <f>VLOOKUP($B1274,'Выгр Торг'!$B:$P,O$1,0)</f>
        <v>3300</v>
      </c>
      <c r="P1274" s="72">
        <f>VLOOKUP($B1274,'Выгр Торг'!$B:$P,P$1,0)</f>
        <v>4690</v>
      </c>
      <c r="Q1274" s="42">
        <f t="shared" si="161"/>
        <v>0</v>
      </c>
      <c r="R1274" s="42">
        <f t="shared" si="162"/>
        <v>100</v>
      </c>
      <c r="S1274" s="85">
        <f t="shared" si="166"/>
        <v>4590</v>
      </c>
      <c r="T1274" s="60" t="str">
        <f>IFERROR(VLOOKUP($B1274,'Из ГУГЛа'!$B:$G,4,0)*U1274+V1274,VLOOKUP($B1274,'Из ГУГЛа'!$B:$G,4,0))</f>
        <v/>
      </c>
      <c r="U1274" s="15">
        <v>1</v>
      </c>
      <c r="V1274" s="59"/>
      <c r="W1274" s="74">
        <f t="shared" si="163"/>
        <v>0.39090909090909087</v>
      </c>
      <c r="X1274" s="74" t="str">
        <f t="shared" si="164"/>
        <v/>
      </c>
      <c r="Y1274" s="74" t="str">
        <f t="shared" si="165"/>
        <v/>
      </c>
      <c r="Z1274" s="78" t="s">
        <v>2579</v>
      </c>
    </row>
    <row r="1275" spans="1:26" ht="75" x14ac:dyDescent="0.25">
      <c r="A1275" s="71" t="str">
        <f>INDEX('Выгр Торг'!$A:$A,MATCH($B1275,'Выгр Торг'!$B:$B,0))</f>
        <v>Боковые зеркала "АТП" в стиле Гранта (повторитель, электропривод, обогрев) для ВАЗ 2108-21099, 2113-2115</v>
      </c>
      <c r="B1275" s="88">
        <v>257795</v>
      </c>
      <c r="C1275" s="72">
        <f>VLOOKUP($B1275,'Выгр Торг'!$B:$P,C$1,0)</f>
        <v>182528</v>
      </c>
      <c r="D1275" s="71" t="str">
        <f>VLOOKUP($B1275,'Выгр Торг'!$B:$P,D$1,0)</f>
        <v>Боковые зеркала "АТП" в стиле Гранта (повторитель PLAZMA, электропривод, обогрев) для ВАЗ 2108-21099, 2113-2115 (В цвет, Майя (серебристый темно-бордовый, 120))</v>
      </c>
      <c r="E1275" s="72" t="str">
        <f>VLOOKUP($B1275,'Выгр Торг'!$B:$P,E$1,0)</f>
        <v>Y</v>
      </c>
      <c r="F1275" s="72" t="str">
        <f>VLOOKUP($B1275,'Выгр Торг'!$B:$P,F$1,0)</f>
        <v>1</v>
      </c>
      <c r="G1275" s="36" t="s">
        <v>557</v>
      </c>
      <c r="H1275" s="28">
        <v>61004</v>
      </c>
      <c r="I1275" s="53">
        <f>INDEX($I:$I,MATCH($H1275,$C:$C,0))</f>
        <v>600</v>
      </c>
      <c r="J1275" s="5" t="s">
        <v>3410</v>
      </c>
      <c r="K1275" s="56">
        <f>INDEX($K:$K,MATCH($H1275,$C:$C,0))+I1275</f>
        <v>3300</v>
      </c>
      <c r="L1275" s="14">
        <f>VLOOKUP(K1275,Наценка!$A$1:$B$8,2,1)</f>
        <v>1.4</v>
      </c>
      <c r="M1275" s="56">
        <f>INDEX($M:$M,MATCH($H1275,$C:$C,0))+I1275*$M$2</f>
        <v>4560</v>
      </c>
      <c r="N1275" s="57">
        <f t="shared" si="167"/>
        <v>4590</v>
      </c>
      <c r="O1275" s="72">
        <f>VLOOKUP($B1275,'Выгр Торг'!$B:$P,O$1,0)</f>
        <v>3300</v>
      </c>
      <c r="P1275" s="72">
        <f>VLOOKUP($B1275,'Выгр Торг'!$B:$P,P$1,0)</f>
        <v>4690</v>
      </c>
      <c r="Q1275" s="42">
        <f t="shared" si="161"/>
        <v>0</v>
      </c>
      <c r="R1275" s="42">
        <f t="shared" si="162"/>
        <v>100</v>
      </c>
      <c r="S1275" s="85">
        <f t="shared" si="166"/>
        <v>4590</v>
      </c>
      <c r="T1275" s="60" t="str">
        <f>IFERROR(VLOOKUP($B1275,'Из ГУГЛа'!$B:$G,4,0)*U1275+V1275,VLOOKUP($B1275,'Из ГУГЛа'!$B:$G,4,0))</f>
        <v/>
      </c>
      <c r="U1275" s="15">
        <v>1</v>
      </c>
      <c r="V1275" s="59"/>
      <c r="W1275" s="74">
        <f t="shared" si="163"/>
        <v>0.39090909090909087</v>
      </c>
      <c r="X1275" s="74" t="str">
        <f t="shared" si="164"/>
        <v/>
      </c>
      <c r="Y1275" s="74" t="str">
        <f t="shared" si="165"/>
        <v/>
      </c>
      <c r="Z1275" s="78" t="s">
        <v>2579</v>
      </c>
    </row>
    <row r="1276" spans="1:26" ht="75" x14ac:dyDescent="0.25">
      <c r="A1276" s="71" t="str">
        <f>INDEX('Выгр Торг'!$A:$A,MATCH($B1276,'Выгр Торг'!$B:$B,0))</f>
        <v>Боковые зеркала "АТП" в стиле Гранта (повторитель, электропривод, обогрев) для ВАЗ 2108-21099, 2113-2115</v>
      </c>
      <c r="B1276" s="88">
        <v>257796</v>
      </c>
      <c r="C1276" s="72">
        <f>VLOOKUP($B1276,'Выгр Торг'!$B:$P,C$1,0)</f>
        <v>182529</v>
      </c>
      <c r="D1276" s="71" t="str">
        <f>VLOOKUP($B1276,'Выгр Торг'!$B:$P,D$1,0)</f>
        <v>Боковые зеркала "АТП" в стиле Гранта (повторитель PLAZMA, электропривод, обогрев) для ВАЗ 2108-21099, 2113-2115 (В цвет, Мальборо (красный, 121))</v>
      </c>
      <c r="E1276" s="72" t="str">
        <f>VLOOKUP($B1276,'Выгр Торг'!$B:$P,E$1,0)</f>
        <v>Y</v>
      </c>
      <c r="F1276" s="72" t="str">
        <f>VLOOKUP($B1276,'Выгр Торг'!$B:$P,F$1,0)</f>
        <v>1</v>
      </c>
      <c r="G1276" s="36" t="s">
        <v>557</v>
      </c>
      <c r="H1276" s="28">
        <v>61004</v>
      </c>
      <c r="I1276" s="53">
        <f>INDEX($I:$I,MATCH($H1276,$C:$C,0))</f>
        <v>600</v>
      </c>
      <c r="J1276" s="5" t="s">
        <v>3410</v>
      </c>
      <c r="K1276" s="56">
        <f>INDEX($K:$K,MATCH($H1276,$C:$C,0))+I1276</f>
        <v>3300</v>
      </c>
      <c r="L1276" s="14">
        <f>VLOOKUP(K1276,Наценка!$A$1:$B$8,2,1)</f>
        <v>1.4</v>
      </c>
      <c r="M1276" s="56">
        <f>INDEX($M:$M,MATCH($H1276,$C:$C,0))+I1276*$M$2</f>
        <v>4560</v>
      </c>
      <c r="N1276" s="57">
        <f t="shared" si="167"/>
        <v>4590</v>
      </c>
      <c r="O1276" s="72">
        <f>VLOOKUP($B1276,'Выгр Торг'!$B:$P,O$1,0)</f>
        <v>3300</v>
      </c>
      <c r="P1276" s="72">
        <f>VLOOKUP($B1276,'Выгр Торг'!$B:$P,P$1,0)</f>
        <v>4690</v>
      </c>
      <c r="Q1276" s="42">
        <f t="shared" si="161"/>
        <v>0</v>
      </c>
      <c r="R1276" s="42">
        <f t="shared" si="162"/>
        <v>100</v>
      </c>
      <c r="S1276" s="85">
        <f t="shared" si="166"/>
        <v>4590</v>
      </c>
      <c r="T1276" s="60" t="str">
        <f>IFERROR(VLOOKUP($B1276,'Из ГУГЛа'!$B:$G,4,0)*U1276+V1276,VLOOKUP($B1276,'Из ГУГЛа'!$B:$G,4,0))</f>
        <v/>
      </c>
      <c r="U1276" s="15">
        <v>1</v>
      </c>
      <c r="V1276" s="59"/>
      <c r="W1276" s="74">
        <f t="shared" si="163"/>
        <v>0.39090909090909087</v>
      </c>
      <c r="X1276" s="74" t="str">
        <f t="shared" si="164"/>
        <v/>
      </c>
      <c r="Y1276" s="74" t="str">
        <f t="shared" si="165"/>
        <v/>
      </c>
      <c r="Z1276" s="78" t="s">
        <v>2579</v>
      </c>
    </row>
    <row r="1277" spans="1:26" ht="75" x14ac:dyDescent="0.25">
      <c r="A1277" s="71" t="str">
        <f>INDEX('Выгр Торг'!$A:$A,MATCH($B1277,'Выгр Торг'!$B:$B,0))</f>
        <v>Боковые зеркала "АТП" в стиле Гранта (повторитель, электропривод, обогрев) для ВАЗ 2108-21099, 2113-2115</v>
      </c>
      <c r="B1277" s="88">
        <v>257797</v>
      </c>
      <c r="C1277" s="72">
        <f>VLOOKUP($B1277,'Выгр Торг'!$B:$P,C$1,0)</f>
        <v>182530</v>
      </c>
      <c r="D1277" s="71" t="str">
        <f>VLOOKUP($B1277,'Выгр Торг'!$B:$P,D$1,0)</f>
        <v>Боковые зеркала "АТП" в стиле Гранта (повторитель PLAZMA, электропривод, обогрев) для ВАЗ 2108-21099, 2113-2115 (В цвет, Мираж (серебристый-желто-зеленый, 280))</v>
      </c>
      <c r="E1277" s="72" t="str">
        <f>VLOOKUP($B1277,'Выгр Торг'!$B:$P,E$1,0)</f>
        <v>Y</v>
      </c>
      <c r="F1277" s="72" t="str">
        <f>VLOOKUP($B1277,'Выгр Торг'!$B:$P,F$1,0)</f>
        <v>1</v>
      </c>
      <c r="G1277" s="36" t="s">
        <v>557</v>
      </c>
      <c r="H1277" s="28">
        <v>61004</v>
      </c>
      <c r="I1277" s="53">
        <f>INDEX($I:$I,MATCH($H1277,$C:$C,0))</f>
        <v>600</v>
      </c>
      <c r="J1277" s="5" t="s">
        <v>3410</v>
      </c>
      <c r="K1277" s="56">
        <f>INDEX($K:$K,MATCH($H1277,$C:$C,0))+I1277</f>
        <v>3300</v>
      </c>
      <c r="L1277" s="14">
        <f>VLOOKUP(K1277,Наценка!$A$1:$B$8,2,1)</f>
        <v>1.4</v>
      </c>
      <c r="M1277" s="56">
        <f>INDEX($M:$M,MATCH($H1277,$C:$C,0))+I1277*$M$2</f>
        <v>4560</v>
      </c>
      <c r="N1277" s="57">
        <f t="shared" si="167"/>
        <v>4590</v>
      </c>
      <c r="O1277" s="72">
        <f>VLOOKUP($B1277,'Выгр Торг'!$B:$P,O$1,0)</f>
        <v>3300</v>
      </c>
      <c r="P1277" s="72">
        <f>VLOOKUP($B1277,'Выгр Торг'!$B:$P,P$1,0)</f>
        <v>4690</v>
      </c>
      <c r="Q1277" s="42">
        <f t="shared" si="161"/>
        <v>0</v>
      </c>
      <c r="R1277" s="42">
        <f t="shared" si="162"/>
        <v>100</v>
      </c>
      <c r="S1277" s="85">
        <f t="shared" si="166"/>
        <v>4590</v>
      </c>
      <c r="T1277" s="60" t="str">
        <f>IFERROR(VLOOKUP($B1277,'Из ГУГЛа'!$B:$G,4,0)*U1277+V1277,VLOOKUP($B1277,'Из ГУГЛа'!$B:$G,4,0))</f>
        <v/>
      </c>
      <c r="U1277" s="15">
        <v>1</v>
      </c>
      <c r="V1277" s="59"/>
      <c r="W1277" s="74">
        <f t="shared" si="163"/>
        <v>0.39090909090909087</v>
      </c>
      <c r="X1277" s="74" t="str">
        <f t="shared" si="164"/>
        <v/>
      </c>
      <c r="Y1277" s="74" t="str">
        <f t="shared" si="165"/>
        <v/>
      </c>
      <c r="Z1277" s="78" t="s">
        <v>2579</v>
      </c>
    </row>
    <row r="1278" spans="1:26" ht="75" x14ac:dyDescent="0.25">
      <c r="A1278" s="71" t="str">
        <f>INDEX('Выгр Торг'!$A:$A,MATCH($B1278,'Выгр Торг'!$B:$B,0))</f>
        <v>Боковые зеркала "АТП" в стиле Гранта (повторитель, электропривод, обогрев) для ВАЗ 2108-21099, 2113-2115</v>
      </c>
      <c r="B1278" s="88">
        <v>257798</v>
      </c>
      <c r="C1278" s="72">
        <f>VLOOKUP($B1278,'Выгр Торг'!$B:$P,C$1,0)</f>
        <v>182531</v>
      </c>
      <c r="D1278" s="71" t="str">
        <f>VLOOKUP($B1278,'Выгр Торг'!$B:$P,D$1,0)</f>
        <v>Боковые зеркала "АТП" в стиле Гранта (повторитель PLAZMA, электропривод, обогрев) для ВАЗ 2108-21099, 2113-2115 (В цвет, Млечный путь (серебристо-серо-графитовый, 606))</v>
      </c>
      <c r="E1278" s="72" t="str">
        <f>VLOOKUP($B1278,'Выгр Торг'!$B:$P,E$1,0)</f>
        <v>Y</v>
      </c>
      <c r="F1278" s="72" t="str">
        <f>VLOOKUP($B1278,'Выгр Торг'!$B:$P,F$1,0)</f>
        <v>1</v>
      </c>
      <c r="G1278" s="36" t="s">
        <v>557</v>
      </c>
      <c r="H1278" s="28">
        <v>61004</v>
      </c>
      <c r="I1278" s="53">
        <f>INDEX($I:$I,MATCH($H1278,$C:$C,0))</f>
        <v>600</v>
      </c>
      <c r="J1278" s="5" t="s">
        <v>3410</v>
      </c>
      <c r="K1278" s="56">
        <f>INDEX($K:$K,MATCH($H1278,$C:$C,0))+I1278</f>
        <v>3300</v>
      </c>
      <c r="L1278" s="14">
        <f>VLOOKUP(K1278,Наценка!$A$1:$B$8,2,1)</f>
        <v>1.4</v>
      </c>
      <c r="M1278" s="56">
        <f>INDEX($M:$M,MATCH($H1278,$C:$C,0))+I1278*$M$2</f>
        <v>4560</v>
      </c>
      <c r="N1278" s="57">
        <f t="shared" si="167"/>
        <v>4590</v>
      </c>
      <c r="O1278" s="72">
        <f>VLOOKUP($B1278,'Выгр Торг'!$B:$P,O$1,0)</f>
        <v>3300</v>
      </c>
      <c r="P1278" s="72">
        <f>VLOOKUP($B1278,'Выгр Торг'!$B:$P,P$1,0)</f>
        <v>4690</v>
      </c>
      <c r="Q1278" s="42">
        <f t="shared" si="161"/>
        <v>0</v>
      </c>
      <c r="R1278" s="42">
        <f t="shared" si="162"/>
        <v>100</v>
      </c>
      <c r="S1278" s="85">
        <f t="shared" si="166"/>
        <v>4590</v>
      </c>
      <c r="T1278" s="60" t="str">
        <f>IFERROR(VLOOKUP($B1278,'Из ГУГЛа'!$B:$G,4,0)*U1278+V1278,VLOOKUP($B1278,'Из ГУГЛа'!$B:$G,4,0))</f>
        <v/>
      </c>
      <c r="U1278" s="15">
        <v>1</v>
      </c>
      <c r="V1278" s="59"/>
      <c r="W1278" s="74">
        <f t="shared" si="163"/>
        <v>0.39090909090909087</v>
      </c>
      <c r="X1278" s="74" t="str">
        <f t="shared" si="164"/>
        <v/>
      </c>
      <c r="Y1278" s="74" t="str">
        <f t="shared" si="165"/>
        <v/>
      </c>
      <c r="Z1278" s="78" t="s">
        <v>2579</v>
      </c>
    </row>
    <row r="1279" spans="1:26" ht="75" x14ac:dyDescent="0.25">
      <c r="A1279" s="71" t="str">
        <f>INDEX('Выгр Торг'!$A:$A,MATCH($B1279,'Выгр Торг'!$B:$B,0))</f>
        <v>Боковые зеркала "АТП" в стиле Гранта (повторитель, электропривод, обогрев) для ВАЗ 2108-21099, 2113-2115</v>
      </c>
      <c r="B1279" s="88">
        <v>257799</v>
      </c>
      <c r="C1279" s="72">
        <f>VLOOKUP($B1279,'Выгр Торг'!$B:$P,C$1,0)</f>
        <v>182532</v>
      </c>
      <c r="D1279" s="71" t="str">
        <f>VLOOKUP($B1279,'Выгр Торг'!$B:$P,D$1,0)</f>
        <v>Боковые зеркала "АТП" в стиле Гранта (повторитель PLAZMA, электропривод, обогрев) для ВАЗ 2108-21099, 2113-2115 (В цвет, Мокрый асфальт (серебристый стальной, 626))</v>
      </c>
      <c r="E1279" s="72" t="str">
        <f>VLOOKUP($B1279,'Выгр Торг'!$B:$P,E$1,0)</f>
        <v>Y</v>
      </c>
      <c r="F1279" s="72" t="str">
        <f>VLOOKUP($B1279,'Выгр Торг'!$B:$P,F$1,0)</f>
        <v>1</v>
      </c>
      <c r="G1279" s="36" t="s">
        <v>557</v>
      </c>
      <c r="H1279" s="28">
        <v>61004</v>
      </c>
      <c r="I1279" s="53">
        <f>INDEX($I:$I,MATCH($H1279,$C:$C,0))</f>
        <v>600</v>
      </c>
      <c r="J1279" s="5" t="s">
        <v>3410</v>
      </c>
      <c r="K1279" s="56">
        <f>INDEX($K:$K,MATCH($H1279,$C:$C,0))+I1279</f>
        <v>3300</v>
      </c>
      <c r="L1279" s="14">
        <f>VLOOKUP(K1279,Наценка!$A$1:$B$8,2,1)</f>
        <v>1.4</v>
      </c>
      <c r="M1279" s="56">
        <f>INDEX($M:$M,MATCH($H1279,$C:$C,0))+I1279*$M$2</f>
        <v>4560</v>
      </c>
      <c r="N1279" s="57">
        <f t="shared" si="167"/>
        <v>4590</v>
      </c>
      <c r="O1279" s="72">
        <f>VLOOKUP($B1279,'Выгр Торг'!$B:$P,O$1,0)</f>
        <v>3300</v>
      </c>
      <c r="P1279" s="72">
        <f>VLOOKUP($B1279,'Выгр Торг'!$B:$P,P$1,0)</f>
        <v>4690</v>
      </c>
      <c r="Q1279" s="42">
        <f t="shared" ref="Q1279:Q1343" si="180">O1279-K1279</f>
        <v>0</v>
      </c>
      <c r="R1279" s="42">
        <f t="shared" ref="R1279:R1343" si="181">P1279-N1279</f>
        <v>100</v>
      </c>
      <c r="S1279" s="85">
        <f t="shared" si="166"/>
        <v>4590</v>
      </c>
      <c r="T1279" s="60" t="str">
        <f>IFERROR(VLOOKUP($B1279,'Из ГУГЛа'!$B:$G,4,0)*U1279+V1279,VLOOKUP($B1279,'Из ГУГЛа'!$B:$G,4,0))</f>
        <v/>
      </c>
      <c r="U1279" s="15">
        <v>1</v>
      </c>
      <c r="V1279" s="59"/>
      <c r="W1279" s="74">
        <f t="shared" ref="W1279:W1343" si="182">IFERROR(S1279/K1279-1,"")</f>
        <v>0.39090909090909087</v>
      </c>
      <c r="X1279" s="74" t="str">
        <f t="shared" ref="X1279:X1343" si="183">IFERROR((Z1279-S1279)/Z1279,"")</f>
        <v/>
      </c>
      <c r="Y1279" s="74" t="str">
        <f t="shared" ref="Y1279:Y1343" si="184">IFERROR(IF(Z1279="","",Z1279/K1279-1),"")</f>
        <v/>
      </c>
      <c r="Z1279" s="78" t="s">
        <v>2579</v>
      </c>
    </row>
    <row r="1280" spans="1:26" ht="75" x14ac:dyDescent="0.25">
      <c r="A1280" s="71" t="str">
        <f>INDEX('Выгр Торг'!$A:$A,MATCH($B1280,'Выгр Торг'!$B:$B,0))</f>
        <v>Боковые зеркала "АТП" в стиле Гранта (повторитель, электропривод, обогрев) для ВАЗ 2108-21099, 2113-2115</v>
      </c>
      <c r="B1280" s="88">
        <v>257800</v>
      </c>
      <c r="C1280" s="72">
        <f>VLOOKUP($B1280,'Выгр Торг'!$B:$P,C$1,0)</f>
        <v>182533</v>
      </c>
      <c r="D1280" s="71" t="str">
        <f>VLOOKUP($B1280,'Выгр Торг'!$B:$P,D$1,0)</f>
        <v>Боковые зеркала "АТП" в стиле Гранта (повторитель PLAZMA, электропривод, обогрев) для ВАЗ 2108-21099, 2113-2115 (В цвет, Мускари (темно синий, 426))</v>
      </c>
      <c r="E1280" s="72" t="str">
        <f>VLOOKUP($B1280,'Выгр Торг'!$B:$P,E$1,0)</f>
        <v>Y</v>
      </c>
      <c r="F1280" s="72" t="str">
        <f>VLOOKUP($B1280,'Выгр Торг'!$B:$P,F$1,0)</f>
        <v>1</v>
      </c>
      <c r="G1280" s="36" t="s">
        <v>557</v>
      </c>
      <c r="H1280" s="28">
        <v>61004</v>
      </c>
      <c r="I1280" s="53">
        <f>INDEX($I:$I,MATCH($H1280,$C:$C,0))</f>
        <v>600</v>
      </c>
      <c r="J1280" s="5" t="s">
        <v>3410</v>
      </c>
      <c r="K1280" s="56">
        <f>INDEX($K:$K,MATCH($H1280,$C:$C,0))+I1280</f>
        <v>3300</v>
      </c>
      <c r="L1280" s="14">
        <f>VLOOKUP(K1280,Наценка!$A$1:$B$8,2,1)</f>
        <v>1.4</v>
      </c>
      <c r="M1280" s="56">
        <f>INDEX($M:$M,MATCH($H1280,$C:$C,0))+I1280*$M$2</f>
        <v>4560</v>
      </c>
      <c r="N1280" s="57">
        <f t="shared" si="167"/>
        <v>4590</v>
      </c>
      <c r="O1280" s="72">
        <f>VLOOKUP($B1280,'Выгр Торг'!$B:$P,O$1,0)</f>
        <v>3300</v>
      </c>
      <c r="P1280" s="72">
        <f>VLOOKUP($B1280,'Выгр Торг'!$B:$P,P$1,0)</f>
        <v>4690</v>
      </c>
      <c r="Q1280" s="42">
        <f t="shared" si="180"/>
        <v>0</v>
      </c>
      <c r="R1280" s="42">
        <f t="shared" si="181"/>
        <v>100</v>
      </c>
      <c r="S1280" s="85">
        <f t="shared" si="166"/>
        <v>4590</v>
      </c>
      <c r="T1280" s="60" t="str">
        <f>IFERROR(VLOOKUP($B1280,'Из ГУГЛа'!$B:$G,4,0)*U1280+V1280,VLOOKUP($B1280,'Из ГУГЛа'!$B:$G,4,0))</f>
        <v/>
      </c>
      <c r="U1280" s="15">
        <v>1</v>
      </c>
      <c r="V1280" s="59"/>
      <c r="W1280" s="74">
        <f t="shared" si="182"/>
        <v>0.39090909090909087</v>
      </c>
      <c r="X1280" s="74" t="str">
        <f t="shared" si="183"/>
        <v/>
      </c>
      <c r="Y1280" s="74" t="str">
        <f t="shared" si="184"/>
        <v/>
      </c>
      <c r="Z1280" s="78" t="s">
        <v>2579</v>
      </c>
    </row>
    <row r="1281" spans="1:26" ht="75" x14ac:dyDescent="0.25">
      <c r="A1281" s="71" t="str">
        <f>INDEX('Выгр Торг'!$A:$A,MATCH($B1281,'Выгр Торг'!$B:$B,0))</f>
        <v>Боковые зеркала "АТП" в стиле Гранта (повторитель, электропривод, обогрев) для ВАЗ 2108-21099, 2113-2115</v>
      </c>
      <c r="B1281" s="88">
        <v>257801</v>
      </c>
      <c r="C1281" s="72">
        <f>VLOOKUP($B1281,'Выгр Торг'!$B:$P,C$1,0)</f>
        <v>182534</v>
      </c>
      <c r="D1281" s="71" t="str">
        <f>VLOOKUP($B1281,'Выгр Торг'!$B:$P,D$1,0)</f>
        <v>Боковые зеркала "АТП" в стиле Гранта (повторитель PLAZMA, электропривод, обогрев) для ВАЗ 2108-21099, 2113-2115 (В цвет, Невада (серебристо-серо-бежевый, 239))</v>
      </c>
      <c r="E1281" s="72" t="str">
        <f>VLOOKUP($B1281,'Выгр Торг'!$B:$P,E$1,0)</f>
        <v>Y</v>
      </c>
      <c r="F1281" s="72" t="str">
        <f>VLOOKUP($B1281,'Выгр Торг'!$B:$P,F$1,0)</f>
        <v>1</v>
      </c>
      <c r="G1281" s="36" t="s">
        <v>557</v>
      </c>
      <c r="H1281" s="28">
        <v>61004</v>
      </c>
      <c r="I1281" s="53">
        <f>INDEX($I:$I,MATCH($H1281,$C:$C,0))</f>
        <v>600</v>
      </c>
      <c r="J1281" s="5" t="s">
        <v>3410</v>
      </c>
      <c r="K1281" s="56">
        <f>INDEX($K:$K,MATCH($H1281,$C:$C,0))+I1281</f>
        <v>3300</v>
      </c>
      <c r="L1281" s="14">
        <f>VLOOKUP(K1281,Наценка!$A$1:$B$8,2,1)</f>
        <v>1.4</v>
      </c>
      <c r="M1281" s="56">
        <f>INDEX($M:$M,MATCH($H1281,$C:$C,0))+I1281*$M$2</f>
        <v>4560</v>
      </c>
      <c r="N1281" s="57">
        <f t="shared" si="167"/>
        <v>4590</v>
      </c>
      <c r="O1281" s="72">
        <f>VLOOKUP($B1281,'Выгр Торг'!$B:$P,O$1,0)</f>
        <v>3300</v>
      </c>
      <c r="P1281" s="72">
        <f>VLOOKUP($B1281,'Выгр Торг'!$B:$P,P$1,0)</f>
        <v>4690</v>
      </c>
      <c r="Q1281" s="42">
        <f t="shared" si="180"/>
        <v>0</v>
      </c>
      <c r="R1281" s="42">
        <f t="shared" si="181"/>
        <v>100</v>
      </c>
      <c r="S1281" s="85">
        <f t="shared" si="166"/>
        <v>4590</v>
      </c>
      <c r="T1281" s="60" t="str">
        <f>IFERROR(VLOOKUP($B1281,'Из ГУГЛа'!$B:$G,4,0)*U1281+V1281,VLOOKUP($B1281,'Из ГУГЛа'!$B:$G,4,0))</f>
        <v/>
      </c>
      <c r="U1281" s="15">
        <v>1</v>
      </c>
      <c r="V1281" s="59"/>
      <c r="W1281" s="74">
        <f t="shared" si="182"/>
        <v>0.39090909090909087</v>
      </c>
      <c r="X1281" s="74" t="str">
        <f t="shared" si="183"/>
        <v/>
      </c>
      <c r="Y1281" s="74" t="str">
        <f t="shared" si="184"/>
        <v/>
      </c>
      <c r="Z1281" s="78" t="s">
        <v>2579</v>
      </c>
    </row>
    <row r="1282" spans="1:26" ht="75" x14ac:dyDescent="0.25">
      <c r="A1282" s="71" t="str">
        <f>INDEX('Выгр Торг'!$A:$A,MATCH($B1282,'Выгр Торг'!$B:$B,0))</f>
        <v>Боковые зеркала "АТП" в стиле Гранта (повторитель, электропривод, обогрев) для ВАЗ 2108-21099, 2113-2115</v>
      </c>
      <c r="B1282" s="88">
        <v>257802</v>
      </c>
      <c r="C1282" s="72">
        <f>VLOOKUP($B1282,'Выгр Торг'!$B:$P,C$1,0)</f>
        <v>182535</v>
      </c>
      <c r="D1282" s="71" t="str">
        <f>VLOOKUP($B1282,'Выгр Торг'!$B:$P,D$1,0)</f>
        <v>Боковые зеркала "АТП" в стиле Гранта (повторитель PLAZMA, электропривод, обогрев) для ВАЗ 2108-21099, 2113-2115 (В цвет, Нефертити (серебристый-бежевый, 270))</v>
      </c>
      <c r="E1282" s="72" t="str">
        <f>VLOOKUP($B1282,'Выгр Торг'!$B:$P,E$1,0)</f>
        <v>Y</v>
      </c>
      <c r="F1282" s="72" t="str">
        <f>VLOOKUP($B1282,'Выгр Торг'!$B:$P,F$1,0)</f>
        <v>1</v>
      </c>
      <c r="G1282" s="36" t="s">
        <v>557</v>
      </c>
      <c r="H1282" s="28">
        <v>61004</v>
      </c>
      <c r="I1282" s="53">
        <f>INDEX($I:$I,MATCH($H1282,$C:$C,0))</f>
        <v>600</v>
      </c>
      <c r="J1282" s="5" t="s">
        <v>3410</v>
      </c>
      <c r="K1282" s="56">
        <f>INDEX($K:$K,MATCH($H1282,$C:$C,0))+I1282</f>
        <v>3300</v>
      </c>
      <c r="L1282" s="14">
        <f>VLOOKUP(K1282,Наценка!$A$1:$B$8,2,1)</f>
        <v>1.4</v>
      </c>
      <c r="M1282" s="56">
        <f>INDEX($M:$M,MATCH($H1282,$C:$C,0))+I1282*$M$2</f>
        <v>4560</v>
      </c>
      <c r="N1282" s="57">
        <f t="shared" si="167"/>
        <v>4590</v>
      </c>
      <c r="O1282" s="72">
        <f>VLOOKUP($B1282,'Выгр Торг'!$B:$P,O$1,0)</f>
        <v>3300</v>
      </c>
      <c r="P1282" s="72">
        <f>VLOOKUP($B1282,'Выгр Торг'!$B:$P,P$1,0)</f>
        <v>4690</v>
      </c>
      <c r="Q1282" s="42">
        <f t="shared" si="180"/>
        <v>0</v>
      </c>
      <c r="R1282" s="42">
        <f t="shared" si="181"/>
        <v>100</v>
      </c>
      <c r="S1282" s="85">
        <f t="shared" si="166"/>
        <v>4590</v>
      </c>
      <c r="T1282" s="60" t="str">
        <f>IFERROR(VLOOKUP($B1282,'Из ГУГЛа'!$B:$G,4,0)*U1282+V1282,VLOOKUP($B1282,'Из ГУГЛа'!$B:$G,4,0))</f>
        <v/>
      </c>
      <c r="U1282" s="15">
        <v>1</v>
      </c>
      <c r="V1282" s="59"/>
      <c r="W1282" s="74">
        <f t="shared" si="182"/>
        <v>0.39090909090909087</v>
      </c>
      <c r="X1282" s="74" t="str">
        <f t="shared" si="183"/>
        <v/>
      </c>
      <c r="Y1282" s="74" t="str">
        <f t="shared" si="184"/>
        <v/>
      </c>
      <c r="Z1282" s="78" t="s">
        <v>2579</v>
      </c>
    </row>
    <row r="1283" spans="1:26" ht="75" x14ac:dyDescent="0.25">
      <c r="A1283" s="71" t="str">
        <f>INDEX('Выгр Торг'!$A:$A,MATCH($B1283,'Выгр Торг'!$B:$B,0))</f>
        <v>Боковые зеркала "АТП" в стиле Гранта (повторитель, электропривод, обогрев) для ВАЗ 2108-21099, 2113-2115</v>
      </c>
      <c r="B1283" s="88">
        <v>257803</v>
      </c>
      <c r="C1283" s="72">
        <f>VLOOKUP($B1283,'Выгр Торг'!$B:$P,C$1,0)</f>
        <v>182536</v>
      </c>
      <c r="D1283" s="71" t="str">
        <f>VLOOKUP($B1283,'Выгр Торг'!$B:$P,D$1,0)</f>
        <v>Боковые зеркала "АТП" в стиле Гранта (повторитель PLAZMA, электропривод, обогрев) для ВАЗ 2108-21099, 2113-2115 (В цвет, Ниагара (серебристо-серо-голубоватый, 383))</v>
      </c>
      <c r="E1283" s="72" t="str">
        <f>VLOOKUP($B1283,'Выгр Торг'!$B:$P,E$1,0)</f>
        <v>Y</v>
      </c>
      <c r="F1283" s="72" t="str">
        <f>VLOOKUP($B1283,'Выгр Торг'!$B:$P,F$1,0)</f>
        <v>1</v>
      </c>
      <c r="G1283" s="36" t="s">
        <v>557</v>
      </c>
      <c r="H1283" s="28">
        <v>61004</v>
      </c>
      <c r="I1283" s="53">
        <f>INDEX($I:$I,MATCH($H1283,$C:$C,0))</f>
        <v>600</v>
      </c>
      <c r="J1283" s="5" t="s">
        <v>3410</v>
      </c>
      <c r="K1283" s="56">
        <f>INDEX($K:$K,MATCH($H1283,$C:$C,0))+I1283</f>
        <v>3300</v>
      </c>
      <c r="L1283" s="14">
        <f>VLOOKUP(K1283,Наценка!$A$1:$B$8,2,1)</f>
        <v>1.4</v>
      </c>
      <c r="M1283" s="56">
        <f>INDEX($M:$M,MATCH($H1283,$C:$C,0))+I1283*$M$2</f>
        <v>4560</v>
      </c>
      <c r="N1283" s="57">
        <f t="shared" si="167"/>
        <v>4590</v>
      </c>
      <c r="O1283" s="72">
        <f>VLOOKUP($B1283,'Выгр Торг'!$B:$P,O$1,0)</f>
        <v>3300</v>
      </c>
      <c r="P1283" s="72">
        <f>VLOOKUP($B1283,'Выгр Торг'!$B:$P,P$1,0)</f>
        <v>4690</v>
      </c>
      <c r="Q1283" s="42">
        <f t="shared" si="180"/>
        <v>0</v>
      </c>
      <c r="R1283" s="42">
        <f t="shared" si="181"/>
        <v>100</v>
      </c>
      <c r="S1283" s="85">
        <f t="shared" si="166"/>
        <v>4590</v>
      </c>
      <c r="T1283" s="60" t="str">
        <f>IFERROR(VLOOKUP($B1283,'Из ГУГЛа'!$B:$G,4,0)*U1283+V1283,VLOOKUP($B1283,'Из ГУГЛа'!$B:$G,4,0))</f>
        <v/>
      </c>
      <c r="U1283" s="15">
        <v>1</v>
      </c>
      <c r="V1283" s="59"/>
      <c r="W1283" s="74">
        <f t="shared" si="182"/>
        <v>0.39090909090909087</v>
      </c>
      <c r="X1283" s="74" t="str">
        <f t="shared" si="183"/>
        <v/>
      </c>
      <c r="Y1283" s="74" t="str">
        <f t="shared" si="184"/>
        <v/>
      </c>
      <c r="Z1283" s="78" t="s">
        <v>2579</v>
      </c>
    </row>
    <row r="1284" spans="1:26" ht="75" x14ac:dyDescent="0.25">
      <c r="A1284" s="71" t="str">
        <f>INDEX('Выгр Торг'!$A:$A,MATCH($B1284,'Выгр Торг'!$B:$B,0))</f>
        <v>Боковые зеркала "АТП" в стиле Гранта (повторитель, электропривод, обогрев) для ВАЗ 2108-21099, 2113-2115</v>
      </c>
      <c r="B1284" s="88">
        <v>257804</v>
      </c>
      <c r="C1284" s="72">
        <f>VLOOKUP($B1284,'Выгр Торг'!$B:$P,C$1,0)</f>
        <v>182537</v>
      </c>
      <c r="D1284" s="71" t="str">
        <f>VLOOKUP($B1284,'Выгр Торг'!$B:$P,D$1,0)</f>
        <v>Боковые зеркала "АТП" в стиле Гранта (повторитель PLAZMA, электропривод, обогрев) для ВАЗ 2108-21099, 2113-2115 (В цвет, Опатия (серебристый оранжевый, 286))</v>
      </c>
      <c r="E1284" s="72" t="str">
        <f>VLOOKUP($B1284,'Выгр Торг'!$B:$P,E$1,0)</f>
        <v>Y</v>
      </c>
      <c r="F1284" s="72" t="str">
        <f>VLOOKUP($B1284,'Выгр Торг'!$B:$P,F$1,0)</f>
        <v>1</v>
      </c>
      <c r="G1284" s="36" t="s">
        <v>557</v>
      </c>
      <c r="H1284" s="28">
        <v>61004</v>
      </c>
      <c r="I1284" s="53">
        <f>INDEX($I:$I,MATCH($H1284,$C:$C,0))</f>
        <v>600</v>
      </c>
      <c r="J1284" s="5" t="s">
        <v>3410</v>
      </c>
      <c r="K1284" s="56">
        <f>INDEX($K:$K,MATCH($H1284,$C:$C,0))+I1284</f>
        <v>3300</v>
      </c>
      <c r="L1284" s="14">
        <f>VLOOKUP(K1284,Наценка!$A$1:$B$8,2,1)</f>
        <v>1.4</v>
      </c>
      <c r="M1284" s="56">
        <f>INDEX($M:$M,MATCH($H1284,$C:$C,0))+I1284*$M$2</f>
        <v>4560</v>
      </c>
      <c r="N1284" s="57">
        <f t="shared" si="167"/>
        <v>4590</v>
      </c>
      <c r="O1284" s="72">
        <f>VLOOKUP($B1284,'Выгр Торг'!$B:$P,O$1,0)</f>
        <v>3300</v>
      </c>
      <c r="P1284" s="72">
        <f>VLOOKUP($B1284,'Выгр Торг'!$B:$P,P$1,0)</f>
        <v>4690</v>
      </c>
      <c r="Q1284" s="42">
        <f t="shared" si="180"/>
        <v>0</v>
      </c>
      <c r="R1284" s="42">
        <f t="shared" si="181"/>
        <v>100</v>
      </c>
      <c r="S1284" s="85">
        <f t="shared" ref="S1284:S1347" si="185">IFERROR(ROUND(N1284*(1-$S$2),),"")</f>
        <v>4590</v>
      </c>
      <c r="T1284" s="60" t="str">
        <f>IFERROR(VLOOKUP($B1284,'Из ГУГЛа'!$B:$G,4,0)*U1284+V1284,VLOOKUP($B1284,'Из ГУГЛа'!$B:$G,4,0))</f>
        <v/>
      </c>
      <c r="U1284" s="15">
        <v>1</v>
      </c>
      <c r="V1284" s="59"/>
      <c r="W1284" s="74">
        <f t="shared" si="182"/>
        <v>0.39090909090909087</v>
      </c>
      <c r="X1284" s="74" t="str">
        <f t="shared" si="183"/>
        <v/>
      </c>
      <c r="Y1284" s="74" t="str">
        <f t="shared" si="184"/>
        <v/>
      </c>
      <c r="Z1284" s="78" t="s">
        <v>2579</v>
      </c>
    </row>
    <row r="1285" spans="1:26" ht="75" x14ac:dyDescent="0.25">
      <c r="A1285" s="71" t="str">
        <f>INDEX('Выгр Торг'!$A:$A,MATCH($B1285,'Выгр Торг'!$B:$B,0))</f>
        <v>Боковые зеркала "АТП" в стиле Гранта (повторитель, электропривод, обогрев) для ВАЗ 2108-21099, 2113-2115</v>
      </c>
      <c r="B1285" s="88">
        <v>257805</v>
      </c>
      <c r="C1285" s="72">
        <f>VLOOKUP($B1285,'Выгр Торг'!$B:$P,C$1,0)</f>
        <v>182538</v>
      </c>
      <c r="D1285" s="71" t="str">
        <f>VLOOKUP($B1285,'Выгр Торг'!$B:$P,D$1,0)</f>
        <v>Боковые зеркала "АТП" в стиле Гранта (повторитель PLAZMA, электропривод, обогрев) для ВАЗ 2108-21099, 2113-2115 (В цвет, Осока (зелено-голубой, 308))</v>
      </c>
      <c r="E1285" s="72" t="str">
        <f>VLOOKUP($B1285,'Выгр Торг'!$B:$P,E$1,0)</f>
        <v>Y</v>
      </c>
      <c r="F1285" s="72" t="str">
        <f>VLOOKUP($B1285,'Выгр Торг'!$B:$P,F$1,0)</f>
        <v>1</v>
      </c>
      <c r="G1285" s="36" t="s">
        <v>557</v>
      </c>
      <c r="H1285" s="28">
        <v>61004</v>
      </c>
      <c r="I1285" s="53">
        <f>INDEX($I:$I,MATCH($H1285,$C:$C,0))</f>
        <v>600</v>
      </c>
      <c r="J1285" s="5" t="s">
        <v>3410</v>
      </c>
      <c r="K1285" s="56">
        <f>INDEX($K:$K,MATCH($H1285,$C:$C,0))+I1285</f>
        <v>3300</v>
      </c>
      <c r="L1285" s="14">
        <f>VLOOKUP(K1285,Наценка!$A$1:$B$8,2,1)</f>
        <v>1.4</v>
      </c>
      <c r="M1285" s="56">
        <f>INDEX($M:$M,MATCH($H1285,$C:$C,0))+I1285*$M$2</f>
        <v>4560</v>
      </c>
      <c r="N1285" s="57">
        <f t="shared" si="167"/>
        <v>4590</v>
      </c>
      <c r="O1285" s="72">
        <f>VLOOKUP($B1285,'Выгр Торг'!$B:$P,O$1,0)</f>
        <v>3300</v>
      </c>
      <c r="P1285" s="72">
        <f>VLOOKUP($B1285,'Выгр Торг'!$B:$P,P$1,0)</f>
        <v>4690</v>
      </c>
      <c r="Q1285" s="42">
        <f t="shared" si="180"/>
        <v>0</v>
      </c>
      <c r="R1285" s="42">
        <f t="shared" si="181"/>
        <v>100</v>
      </c>
      <c r="S1285" s="85">
        <f t="shared" si="185"/>
        <v>4590</v>
      </c>
      <c r="T1285" s="60" t="str">
        <f>IFERROR(VLOOKUP($B1285,'Из ГУГЛа'!$B:$G,4,0)*U1285+V1285,VLOOKUP($B1285,'Из ГУГЛа'!$B:$G,4,0))</f>
        <v/>
      </c>
      <c r="U1285" s="15">
        <v>1</v>
      </c>
      <c r="V1285" s="59"/>
      <c r="W1285" s="74">
        <f t="shared" si="182"/>
        <v>0.39090909090909087</v>
      </c>
      <c r="X1285" s="74" t="str">
        <f t="shared" si="183"/>
        <v/>
      </c>
      <c r="Y1285" s="74" t="str">
        <f t="shared" si="184"/>
        <v/>
      </c>
      <c r="Z1285" s="78" t="s">
        <v>2579</v>
      </c>
    </row>
    <row r="1286" spans="1:26" ht="75" x14ac:dyDescent="0.25">
      <c r="A1286" s="71" t="str">
        <f>INDEX('Выгр Торг'!$A:$A,MATCH($B1286,'Выгр Торг'!$B:$B,0))</f>
        <v>Боковые зеркала "АТП" в стиле Гранта (повторитель, электропривод, обогрев) для ВАЗ 2108-21099, 2113-2115</v>
      </c>
      <c r="B1286" s="88">
        <v>257806</v>
      </c>
      <c r="C1286" s="72">
        <f>VLOOKUP($B1286,'Выгр Торг'!$B:$P,C$1,0)</f>
        <v>182539</v>
      </c>
      <c r="D1286" s="71" t="str">
        <f>VLOOKUP($B1286,'Выгр Торг'!$B:$P,D$1,0)</f>
        <v>Боковые зеркала "АТП" в стиле Гранта (повторитель PLAZMA, электропривод, обогрев) для ВАЗ 2108-21099, 2113-2115 (В цвет, Пантера (черная база, 672))</v>
      </c>
      <c r="E1286" s="72" t="str">
        <f>VLOOKUP($B1286,'Выгр Торг'!$B:$P,E$1,0)</f>
        <v>Y</v>
      </c>
      <c r="F1286" s="72" t="str">
        <f>VLOOKUP($B1286,'Выгр Торг'!$B:$P,F$1,0)</f>
        <v>1</v>
      </c>
      <c r="G1286" s="36" t="s">
        <v>557</v>
      </c>
      <c r="H1286" s="28">
        <v>61004</v>
      </c>
      <c r="I1286" s="53">
        <f>INDEX($I:$I,MATCH($H1286,$C:$C,0))</f>
        <v>600</v>
      </c>
      <c r="J1286" s="5" t="s">
        <v>3410</v>
      </c>
      <c r="K1286" s="56">
        <f>INDEX($K:$K,MATCH($H1286,$C:$C,0))+I1286</f>
        <v>3300</v>
      </c>
      <c r="L1286" s="14">
        <f>VLOOKUP(K1286,Наценка!$A$1:$B$8,2,1)</f>
        <v>1.4</v>
      </c>
      <c r="M1286" s="56">
        <f>INDEX($M:$M,MATCH($H1286,$C:$C,0))+I1286*$M$2</f>
        <v>4560</v>
      </c>
      <c r="N1286" s="57">
        <f t="shared" si="167"/>
        <v>4590</v>
      </c>
      <c r="O1286" s="72">
        <f>VLOOKUP($B1286,'Выгр Торг'!$B:$P,O$1,0)</f>
        <v>3300</v>
      </c>
      <c r="P1286" s="72">
        <f>VLOOKUP($B1286,'Выгр Торг'!$B:$P,P$1,0)</f>
        <v>4690</v>
      </c>
      <c r="Q1286" s="42">
        <f t="shared" si="180"/>
        <v>0</v>
      </c>
      <c r="R1286" s="42">
        <f t="shared" si="181"/>
        <v>100</v>
      </c>
      <c r="S1286" s="85">
        <f t="shared" si="185"/>
        <v>4590</v>
      </c>
      <c r="T1286" s="60" t="str">
        <f>IFERROR(VLOOKUP($B1286,'Из ГУГЛа'!$B:$G,4,0)*U1286+V1286,VLOOKUP($B1286,'Из ГУГЛа'!$B:$G,4,0))</f>
        <v/>
      </c>
      <c r="U1286" s="15">
        <v>1</v>
      </c>
      <c r="V1286" s="59"/>
      <c r="W1286" s="74">
        <f t="shared" si="182"/>
        <v>0.39090909090909087</v>
      </c>
      <c r="X1286" s="74" t="str">
        <f t="shared" si="183"/>
        <v/>
      </c>
      <c r="Y1286" s="74" t="str">
        <f t="shared" si="184"/>
        <v/>
      </c>
      <c r="Z1286" s="78" t="s">
        <v>2579</v>
      </c>
    </row>
    <row r="1287" spans="1:26" ht="75" x14ac:dyDescent="0.25">
      <c r="A1287" s="71" t="str">
        <f>INDEX('Выгр Торг'!$A:$A,MATCH($B1287,'Выгр Торг'!$B:$B,0))</f>
        <v>Боковые зеркала "АТП" в стиле Гранта (повторитель, электропривод, обогрев) для ВАЗ 2108-21099, 2113-2115</v>
      </c>
      <c r="B1287" s="88">
        <v>257807</v>
      </c>
      <c r="C1287" s="72">
        <f>VLOOKUP($B1287,'Выгр Торг'!$B:$P,C$1,0)</f>
        <v>182540</v>
      </c>
      <c r="D1287" s="71" t="str">
        <f>VLOOKUP($B1287,'Выгр Торг'!$B:$P,D$1,0)</f>
        <v>Боковые зеркала "АТП" в стиле Гранта (повторитель PLAZMA, электропривод, обогрев) для ВАЗ 2108-21099, 2113-2115 (В цвет, Папирус (серебристо-серо-зеленоватый, 387))</v>
      </c>
      <c r="E1287" s="72" t="str">
        <f>VLOOKUP($B1287,'Выгр Торг'!$B:$P,E$1,0)</f>
        <v>Y</v>
      </c>
      <c r="F1287" s="72" t="str">
        <f>VLOOKUP($B1287,'Выгр Торг'!$B:$P,F$1,0)</f>
        <v>1</v>
      </c>
      <c r="G1287" s="36" t="s">
        <v>557</v>
      </c>
      <c r="H1287" s="28">
        <v>61004</v>
      </c>
      <c r="I1287" s="53">
        <f>INDEX($I:$I,MATCH($H1287,$C:$C,0))</f>
        <v>600</v>
      </c>
      <c r="J1287" s="5" t="s">
        <v>3410</v>
      </c>
      <c r="K1287" s="56">
        <f>INDEX($K:$K,MATCH($H1287,$C:$C,0))+I1287</f>
        <v>3300</v>
      </c>
      <c r="L1287" s="14">
        <f>VLOOKUP(K1287,Наценка!$A$1:$B$8,2,1)</f>
        <v>1.4</v>
      </c>
      <c r="M1287" s="56">
        <f>INDEX($M:$M,MATCH($H1287,$C:$C,0))+I1287*$M$2</f>
        <v>4560</v>
      </c>
      <c r="N1287" s="57">
        <f t="shared" ref="N1287:N1351" si="186">IF(M1287&lt;=1000,(ROUNDUP(M1287,-1)-1),(ROUNDUP(M1287,-2)-10))</f>
        <v>4590</v>
      </c>
      <c r="O1287" s="72">
        <f>VLOOKUP($B1287,'Выгр Торг'!$B:$P,O$1,0)</f>
        <v>3300</v>
      </c>
      <c r="P1287" s="72">
        <f>VLOOKUP($B1287,'Выгр Торг'!$B:$P,P$1,0)</f>
        <v>4690</v>
      </c>
      <c r="Q1287" s="42">
        <f t="shared" si="180"/>
        <v>0</v>
      </c>
      <c r="R1287" s="42">
        <f t="shared" si="181"/>
        <v>100</v>
      </c>
      <c r="S1287" s="85">
        <f t="shared" si="185"/>
        <v>4590</v>
      </c>
      <c r="T1287" s="60" t="str">
        <f>IFERROR(VLOOKUP($B1287,'Из ГУГЛа'!$B:$G,4,0)*U1287+V1287,VLOOKUP($B1287,'Из ГУГЛа'!$B:$G,4,0))</f>
        <v/>
      </c>
      <c r="U1287" s="15">
        <v>1</v>
      </c>
      <c r="V1287" s="59"/>
      <c r="W1287" s="74">
        <f t="shared" si="182"/>
        <v>0.39090909090909087</v>
      </c>
      <c r="X1287" s="74" t="str">
        <f t="shared" si="183"/>
        <v/>
      </c>
      <c r="Y1287" s="74" t="str">
        <f t="shared" si="184"/>
        <v/>
      </c>
      <c r="Z1287" s="78" t="s">
        <v>2579</v>
      </c>
    </row>
    <row r="1288" spans="1:26" ht="75" x14ac:dyDescent="0.25">
      <c r="A1288" s="71" t="str">
        <f>INDEX('Выгр Торг'!$A:$A,MATCH($B1288,'Выгр Торг'!$B:$B,0))</f>
        <v>Боковые зеркала "АТП" в стиле Гранта (повторитель, электропривод, обогрев) для ВАЗ 2108-21099, 2113-2115</v>
      </c>
      <c r="B1288" s="88">
        <v>257808</v>
      </c>
      <c r="C1288" s="72">
        <f>VLOOKUP($B1288,'Выгр Торг'!$B:$P,C$1,0)</f>
        <v>182541</v>
      </c>
      <c r="D1288" s="71" t="str">
        <f>VLOOKUP($B1288,'Выгр Торг'!$B:$P,D$1,0)</f>
        <v>Боковые зеркала "АТП" в стиле Гранта (повторитель PLAZMA, электропривод, обогрев) для ВАЗ 2108-21099, 2113-2115 (В цвет, Персей (темно-синий, 429))</v>
      </c>
      <c r="E1288" s="72" t="str">
        <f>VLOOKUP($B1288,'Выгр Торг'!$B:$P,E$1,0)</f>
        <v>Y</v>
      </c>
      <c r="F1288" s="72" t="str">
        <f>VLOOKUP($B1288,'Выгр Торг'!$B:$P,F$1,0)</f>
        <v>1</v>
      </c>
      <c r="G1288" s="36" t="s">
        <v>557</v>
      </c>
      <c r="H1288" s="28">
        <v>61004</v>
      </c>
      <c r="I1288" s="53">
        <f>INDEX($I:$I,MATCH($H1288,$C:$C,0))</f>
        <v>600</v>
      </c>
      <c r="J1288" s="5" t="s">
        <v>3410</v>
      </c>
      <c r="K1288" s="56">
        <f>INDEX($K:$K,MATCH($H1288,$C:$C,0))+I1288</f>
        <v>3300</v>
      </c>
      <c r="L1288" s="14">
        <f>VLOOKUP(K1288,Наценка!$A$1:$B$8,2,1)</f>
        <v>1.4</v>
      </c>
      <c r="M1288" s="56">
        <f>INDEX($M:$M,MATCH($H1288,$C:$C,0))+I1288*$M$2</f>
        <v>4560</v>
      </c>
      <c r="N1288" s="57">
        <f t="shared" si="186"/>
        <v>4590</v>
      </c>
      <c r="O1288" s="72">
        <f>VLOOKUP($B1288,'Выгр Торг'!$B:$P,O$1,0)</f>
        <v>3300</v>
      </c>
      <c r="P1288" s="72">
        <f>VLOOKUP($B1288,'Выгр Торг'!$B:$P,P$1,0)</f>
        <v>4690</v>
      </c>
      <c r="Q1288" s="42">
        <f t="shared" si="180"/>
        <v>0</v>
      </c>
      <c r="R1288" s="42">
        <f t="shared" si="181"/>
        <v>100</v>
      </c>
      <c r="S1288" s="85">
        <f t="shared" si="185"/>
        <v>4590</v>
      </c>
      <c r="T1288" s="60" t="str">
        <f>IFERROR(VLOOKUP($B1288,'Из ГУГЛа'!$B:$G,4,0)*U1288+V1288,VLOOKUP($B1288,'Из ГУГЛа'!$B:$G,4,0))</f>
        <v/>
      </c>
      <c r="U1288" s="15">
        <v>1</v>
      </c>
      <c r="V1288" s="59"/>
      <c r="W1288" s="74">
        <f t="shared" si="182"/>
        <v>0.39090909090909087</v>
      </c>
      <c r="X1288" s="74" t="str">
        <f t="shared" si="183"/>
        <v/>
      </c>
      <c r="Y1288" s="74" t="str">
        <f t="shared" si="184"/>
        <v/>
      </c>
      <c r="Z1288" s="78" t="s">
        <v>2579</v>
      </c>
    </row>
    <row r="1289" spans="1:26" ht="75" x14ac:dyDescent="0.25">
      <c r="A1289" s="71" t="str">
        <f>INDEX('Выгр Торг'!$A:$A,MATCH($B1289,'Выгр Торг'!$B:$B,0))</f>
        <v>Боковые зеркала "АТП" в стиле Гранта (повторитель, электропривод, обогрев) для ВАЗ 2108-21099, 2113-2115</v>
      </c>
      <c r="B1289" s="88">
        <v>257809</v>
      </c>
      <c r="C1289" s="72">
        <f>VLOOKUP($B1289,'Выгр Торг'!$B:$P,C$1,0)</f>
        <v>182542</v>
      </c>
      <c r="D1289" s="71" t="str">
        <f>VLOOKUP($B1289,'Выгр Торг'!$B:$P,D$1,0)</f>
        <v>Боковые зеркала "АТП" в стиле Гранта (повторитель PLAZMA, электропривод, обогрев) для ВАЗ 2108-21099, 2113-2115 (В цвет, Портвейн (темно-вишневый металлик, 192))</v>
      </c>
      <c r="E1289" s="72" t="str">
        <f>VLOOKUP($B1289,'Выгр Торг'!$B:$P,E$1,0)</f>
        <v>Y</v>
      </c>
      <c r="F1289" s="72" t="str">
        <f>VLOOKUP($B1289,'Выгр Торг'!$B:$P,F$1,0)</f>
        <v>1</v>
      </c>
      <c r="G1289" s="36" t="s">
        <v>557</v>
      </c>
      <c r="H1289" s="28">
        <v>61004</v>
      </c>
      <c r="I1289" s="53">
        <f>INDEX($I:$I,MATCH($H1289,$C:$C,0))</f>
        <v>600</v>
      </c>
      <c r="J1289" s="5" t="s">
        <v>3410</v>
      </c>
      <c r="K1289" s="56">
        <f>INDEX($K:$K,MATCH($H1289,$C:$C,0))+I1289</f>
        <v>3300</v>
      </c>
      <c r="L1289" s="14">
        <f>VLOOKUP(K1289,Наценка!$A$1:$B$8,2,1)</f>
        <v>1.4</v>
      </c>
      <c r="M1289" s="56">
        <f>INDEX($M:$M,MATCH($H1289,$C:$C,0))+I1289*$M$2</f>
        <v>4560</v>
      </c>
      <c r="N1289" s="57">
        <f t="shared" si="186"/>
        <v>4590</v>
      </c>
      <c r="O1289" s="72">
        <f>VLOOKUP($B1289,'Выгр Торг'!$B:$P,O$1,0)</f>
        <v>3300</v>
      </c>
      <c r="P1289" s="72">
        <f>VLOOKUP($B1289,'Выгр Торг'!$B:$P,P$1,0)</f>
        <v>4690</v>
      </c>
      <c r="Q1289" s="42">
        <f t="shared" si="180"/>
        <v>0</v>
      </c>
      <c r="R1289" s="42">
        <f t="shared" si="181"/>
        <v>100</v>
      </c>
      <c r="S1289" s="85">
        <f t="shared" si="185"/>
        <v>4590</v>
      </c>
      <c r="T1289" s="60" t="str">
        <f>IFERROR(VLOOKUP($B1289,'Из ГУГЛа'!$B:$G,4,0)*U1289+V1289,VLOOKUP($B1289,'Из ГУГЛа'!$B:$G,4,0))</f>
        <v/>
      </c>
      <c r="U1289" s="15">
        <v>1</v>
      </c>
      <c r="V1289" s="59"/>
      <c r="W1289" s="74">
        <f t="shared" si="182"/>
        <v>0.39090909090909087</v>
      </c>
      <c r="X1289" s="74" t="str">
        <f t="shared" si="183"/>
        <v/>
      </c>
      <c r="Y1289" s="74" t="str">
        <f t="shared" si="184"/>
        <v/>
      </c>
      <c r="Z1289" s="78" t="s">
        <v>2579</v>
      </c>
    </row>
    <row r="1290" spans="1:26" ht="75" x14ac:dyDescent="0.25">
      <c r="A1290" s="71" t="str">
        <f>INDEX('Выгр Торг'!$A:$A,MATCH($B1290,'Выгр Торг'!$B:$B,0))</f>
        <v>Боковые зеркала "АТП" в стиле Гранта (повторитель, электропривод, обогрев) для ВАЗ 2108-21099, 2113-2115</v>
      </c>
      <c r="B1290" s="88">
        <v>257810</v>
      </c>
      <c r="C1290" s="72">
        <f>VLOOKUP($B1290,'Выгр Торг'!$B:$P,C$1,0)</f>
        <v>182543</v>
      </c>
      <c r="D1290" s="71" t="str">
        <f>VLOOKUP($B1290,'Выгр Торг'!$B:$P,D$1,0)</f>
        <v>Боковые зеркала "АТП" в стиле Гранта (повторитель PLAZMA, электропривод, обогрев) для ВАЗ 2108-21099, 2113-2115 (В цвет, Приз (серебристо-бежевый, 276))</v>
      </c>
      <c r="E1290" s="72" t="str">
        <f>VLOOKUP($B1290,'Выгр Торг'!$B:$P,E$1,0)</f>
        <v>Y</v>
      </c>
      <c r="F1290" s="72" t="str">
        <f>VLOOKUP($B1290,'Выгр Торг'!$B:$P,F$1,0)</f>
        <v>1</v>
      </c>
      <c r="G1290" s="36" t="s">
        <v>557</v>
      </c>
      <c r="H1290" s="28">
        <v>61004</v>
      </c>
      <c r="I1290" s="53">
        <f>INDEX($I:$I,MATCH($H1290,$C:$C,0))</f>
        <v>600</v>
      </c>
      <c r="J1290" s="5" t="s">
        <v>3410</v>
      </c>
      <c r="K1290" s="56">
        <f>INDEX($K:$K,MATCH($H1290,$C:$C,0))+I1290</f>
        <v>3300</v>
      </c>
      <c r="L1290" s="14">
        <f>VLOOKUP(K1290,Наценка!$A$1:$B$8,2,1)</f>
        <v>1.4</v>
      </c>
      <c r="M1290" s="56">
        <f>INDEX($M:$M,MATCH($H1290,$C:$C,0))+I1290*$M$2</f>
        <v>4560</v>
      </c>
      <c r="N1290" s="57">
        <f t="shared" si="186"/>
        <v>4590</v>
      </c>
      <c r="O1290" s="72">
        <f>VLOOKUP($B1290,'Выгр Торг'!$B:$P,O$1,0)</f>
        <v>3300</v>
      </c>
      <c r="P1290" s="72">
        <f>VLOOKUP($B1290,'Выгр Торг'!$B:$P,P$1,0)</f>
        <v>4690</v>
      </c>
      <c r="Q1290" s="42">
        <f t="shared" si="180"/>
        <v>0</v>
      </c>
      <c r="R1290" s="42">
        <f t="shared" si="181"/>
        <v>100</v>
      </c>
      <c r="S1290" s="85">
        <f t="shared" si="185"/>
        <v>4590</v>
      </c>
      <c r="T1290" s="60" t="str">
        <f>IFERROR(VLOOKUP($B1290,'Из ГУГЛа'!$B:$G,4,0)*U1290+V1290,VLOOKUP($B1290,'Из ГУГЛа'!$B:$G,4,0))</f>
        <v/>
      </c>
      <c r="U1290" s="15">
        <v>1</v>
      </c>
      <c r="V1290" s="59"/>
      <c r="W1290" s="74">
        <f t="shared" si="182"/>
        <v>0.39090909090909087</v>
      </c>
      <c r="X1290" s="74" t="str">
        <f t="shared" si="183"/>
        <v/>
      </c>
      <c r="Y1290" s="74" t="str">
        <f t="shared" si="184"/>
        <v/>
      </c>
      <c r="Z1290" s="78" t="s">
        <v>2579</v>
      </c>
    </row>
    <row r="1291" spans="1:26" ht="75" x14ac:dyDescent="0.25">
      <c r="A1291" s="71" t="str">
        <f>INDEX('Выгр Торг'!$A:$A,MATCH($B1291,'Выгр Торг'!$B:$B,0))</f>
        <v>Боковые зеркала "АТП" в стиле Гранта (повторитель, электропривод, обогрев) для ВАЗ 2108-21099, 2113-2115</v>
      </c>
      <c r="B1291" s="88">
        <v>257811</v>
      </c>
      <c r="C1291" s="72">
        <f>VLOOKUP($B1291,'Выгр Торг'!$B:$P,C$1,0)</f>
        <v>182544</v>
      </c>
      <c r="D1291" s="71" t="str">
        <f>VLOOKUP($B1291,'Выгр Торг'!$B:$P,D$1,0)</f>
        <v>Боковые зеркала "АТП" в стиле Гранта (повторитель PLAZMA, электропривод, обогрев) для ВАЗ 2108-21099, 2113-2115 (В цвет, Рапсодия (серебристо-ярко-синий, 448))</v>
      </c>
      <c r="E1291" s="72" t="str">
        <f>VLOOKUP($B1291,'Выгр Торг'!$B:$P,E$1,0)</f>
        <v>Y</v>
      </c>
      <c r="F1291" s="72" t="str">
        <f>VLOOKUP($B1291,'Выгр Торг'!$B:$P,F$1,0)</f>
        <v>1</v>
      </c>
      <c r="G1291" s="36" t="s">
        <v>557</v>
      </c>
      <c r="H1291" s="28">
        <v>61004</v>
      </c>
      <c r="I1291" s="53">
        <f>INDEX($I:$I,MATCH($H1291,$C:$C,0))</f>
        <v>600</v>
      </c>
      <c r="J1291" s="5" t="s">
        <v>3410</v>
      </c>
      <c r="K1291" s="56">
        <f>INDEX($K:$K,MATCH($H1291,$C:$C,0))+I1291</f>
        <v>3300</v>
      </c>
      <c r="L1291" s="14">
        <f>VLOOKUP(K1291,Наценка!$A$1:$B$8,2,1)</f>
        <v>1.4</v>
      </c>
      <c r="M1291" s="56">
        <f>INDEX($M:$M,MATCH($H1291,$C:$C,0))+I1291*$M$2</f>
        <v>4560</v>
      </c>
      <c r="N1291" s="57">
        <f t="shared" si="186"/>
        <v>4590</v>
      </c>
      <c r="O1291" s="72">
        <f>VLOOKUP($B1291,'Выгр Торг'!$B:$P,O$1,0)</f>
        <v>3300</v>
      </c>
      <c r="P1291" s="72">
        <f>VLOOKUP($B1291,'Выгр Торг'!$B:$P,P$1,0)</f>
        <v>4690</v>
      </c>
      <c r="Q1291" s="42">
        <f t="shared" si="180"/>
        <v>0</v>
      </c>
      <c r="R1291" s="42">
        <f t="shared" si="181"/>
        <v>100</v>
      </c>
      <c r="S1291" s="85">
        <f t="shared" si="185"/>
        <v>4590</v>
      </c>
      <c r="T1291" s="60" t="str">
        <f>IFERROR(VLOOKUP($B1291,'Из ГУГЛа'!$B:$G,4,0)*U1291+V1291,VLOOKUP($B1291,'Из ГУГЛа'!$B:$G,4,0))</f>
        <v/>
      </c>
      <c r="U1291" s="15">
        <v>1</v>
      </c>
      <c r="V1291" s="59"/>
      <c r="W1291" s="74">
        <f t="shared" si="182"/>
        <v>0.39090909090909087</v>
      </c>
      <c r="X1291" s="74" t="str">
        <f t="shared" si="183"/>
        <v/>
      </c>
      <c r="Y1291" s="74" t="str">
        <f t="shared" si="184"/>
        <v/>
      </c>
      <c r="Z1291" s="78" t="s">
        <v>2579</v>
      </c>
    </row>
    <row r="1292" spans="1:26" ht="75" x14ac:dyDescent="0.25">
      <c r="A1292" s="71" t="str">
        <f>INDEX('Выгр Торг'!$A:$A,MATCH($B1292,'Выгр Торг'!$B:$B,0))</f>
        <v>Боковые зеркала "АТП" в стиле Гранта (повторитель, электропривод, обогрев) для ВАЗ 2108-21099, 2113-2115</v>
      </c>
      <c r="B1292" s="88">
        <v>257812</v>
      </c>
      <c r="C1292" s="72">
        <f>VLOOKUP($B1292,'Выгр Торг'!$B:$P,C$1,0)</f>
        <v>182545</v>
      </c>
      <c r="D1292" s="71" t="str">
        <f>VLOOKUP($B1292,'Выгр Торг'!$B:$P,D$1,0)</f>
        <v>Боковые зеркала "АТП" в стиле Гранта (повторитель PLAZMA, электропривод, обогрев) для ВАЗ 2108-21099, 2113-2115 (В цвет, Регата (серебристо-темно-синий, 412))</v>
      </c>
      <c r="E1292" s="72" t="str">
        <f>VLOOKUP($B1292,'Выгр Торг'!$B:$P,E$1,0)</f>
        <v>Y</v>
      </c>
      <c r="F1292" s="72" t="str">
        <f>VLOOKUP($B1292,'Выгр Торг'!$B:$P,F$1,0)</f>
        <v>1</v>
      </c>
      <c r="G1292" s="36" t="s">
        <v>557</v>
      </c>
      <c r="H1292" s="28">
        <v>61004</v>
      </c>
      <c r="I1292" s="53">
        <f>INDEX($I:$I,MATCH($H1292,$C:$C,0))</f>
        <v>600</v>
      </c>
      <c r="J1292" s="5" t="s">
        <v>3410</v>
      </c>
      <c r="K1292" s="56">
        <f>INDEX($K:$K,MATCH($H1292,$C:$C,0))+I1292</f>
        <v>3300</v>
      </c>
      <c r="L1292" s="14">
        <f>VLOOKUP(K1292,Наценка!$A$1:$B$8,2,1)</f>
        <v>1.4</v>
      </c>
      <c r="M1292" s="56">
        <f>INDEX($M:$M,MATCH($H1292,$C:$C,0))+I1292*$M$2</f>
        <v>4560</v>
      </c>
      <c r="N1292" s="57">
        <f t="shared" si="186"/>
        <v>4590</v>
      </c>
      <c r="O1292" s="72">
        <f>VLOOKUP($B1292,'Выгр Торг'!$B:$P,O$1,0)</f>
        <v>3300</v>
      </c>
      <c r="P1292" s="72">
        <f>VLOOKUP($B1292,'Выгр Торг'!$B:$P,P$1,0)</f>
        <v>4690</v>
      </c>
      <c r="Q1292" s="42">
        <f t="shared" si="180"/>
        <v>0</v>
      </c>
      <c r="R1292" s="42">
        <f t="shared" si="181"/>
        <v>100</v>
      </c>
      <c r="S1292" s="85">
        <f t="shared" si="185"/>
        <v>4590</v>
      </c>
      <c r="T1292" s="60" t="str">
        <f>IFERROR(VLOOKUP($B1292,'Из ГУГЛа'!$B:$G,4,0)*U1292+V1292,VLOOKUP($B1292,'Из ГУГЛа'!$B:$G,4,0))</f>
        <v/>
      </c>
      <c r="U1292" s="15">
        <v>1</v>
      </c>
      <c r="V1292" s="59"/>
      <c r="W1292" s="74">
        <f t="shared" si="182"/>
        <v>0.39090909090909087</v>
      </c>
      <c r="X1292" s="74" t="str">
        <f t="shared" si="183"/>
        <v/>
      </c>
      <c r="Y1292" s="74" t="str">
        <f t="shared" si="184"/>
        <v/>
      </c>
      <c r="Z1292" s="78" t="s">
        <v>2579</v>
      </c>
    </row>
    <row r="1293" spans="1:26" ht="75" x14ac:dyDescent="0.25">
      <c r="A1293" s="71" t="str">
        <f>INDEX('Выгр Торг'!$A:$A,MATCH($B1293,'Выгр Торг'!$B:$B,0))</f>
        <v>Боковые зеркала "АТП" в стиле Гранта (повторитель, электропривод, обогрев) для ВАЗ 2108-21099, 2113-2115</v>
      </c>
      <c r="B1293" s="88">
        <v>257813</v>
      </c>
      <c r="C1293" s="72">
        <f>VLOOKUP($B1293,'Выгр Торг'!$B:$P,C$1,0)</f>
        <v>182546</v>
      </c>
      <c r="D1293" s="71" t="str">
        <f>VLOOKUP($B1293,'Выгр Торг'!$B:$P,D$1,0)</f>
        <v>Боковые зеркала "АТП" в стиле Гранта (повторитель PLAZMA, электропривод, обогрев) для ВАЗ 2108-21099, 2113-2115 (В цвет, Робин гуд (черный с изумрудно-зеленым отливом, 391))</v>
      </c>
      <c r="E1293" s="72" t="str">
        <f>VLOOKUP($B1293,'Выгр Торг'!$B:$P,E$1,0)</f>
        <v>Y</v>
      </c>
      <c r="F1293" s="72" t="str">
        <f>VLOOKUP($B1293,'Выгр Торг'!$B:$P,F$1,0)</f>
        <v>1</v>
      </c>
      <c r="G1293" s="36" t="s">
        <v>557</v>
      </c>
      <c r="H1293" s="28">
        <v>61004</v>
      </c>
      <c r="I1293" s="53">
        <f>INDEX($I:$I,MATCH($H1293,$C:$C,0))</f>
        <v>600</v>
      </c>
      <c r="J1293" s="5" t="s">
        <v>3410</v>
      </c>
      <c r="K1293" s="56">
        <f>INDEX($K:$K,MATCH($H1293,$C:$C,0))+I1293</f>
        <v>3300</v>
      </c>
      <c r="L1293" s="14">
        <f>VLOOKUP(K1293,Наценка!$A$1:$B$8,2,1)</f>
        <v>1.4</v>
      </c>
      <c r="M1293" s="56">
        <f>INDEX($M:$M,MATCH($H1293,$C:$C,0))+I1293*$M$2</f>
        <v>4560</v>
      </c>
      <c r="N1293" s="57">
        <f t="shared" si="186"/>
        <v>4590</v>
      </c>
      <c r="O1293" s="72">
        <f>VLOOKUP($B1293,'Выгр Торг'!$B:$P,O$1,0)</f>
        <v>3300</v>
      </c>
      <c r="P1293" s="72">
        <f>VLOOKUP($B1293,'Выгр Торг'!$B:$P,P$1,0)</f>
        <v>4690</v>
      </c>
      <c r="Q1293" s="42">
        <f t="shared" si="180"/>
        <v>0</v>
      </c>
      <c r="R1293" s="42">
        <f t="shared" si="181"/>
        <v>100</v>
      </c>
      <c r="S1293" s="85">
        <f t="shared" si="185"/>
        <v>4590</v>
      </c>
      <c r="T1293" s="60" t="str">
        <f>IFERROR(VLOOKUP($B1293,'Из ГУГЛа'!$B:$G,4,0)*U1293+V1293,VLOOKUP($B1293,'Из ГУГЛа'!$B:$G,4,0))</f>
        <v/>
      </c>
      <c r="U1293" s="15">
        <v>1</v>
      </c>
      <c r="V1293" s="59"/>
      <c r="W1293" s="74">
        <f t="shared" si="182"/>
        <v>0.39090909090909087</v>
      </c>
      <c r="X1293" s="74" t="str">
        <f t="shared" si="183"/>
        <v/>
      </c>
      <c r="Y1293" s="74" t="str">
        <f t="shared" si="184"/>
        <v/>
      </c>
      <c r="Z1293" s="78" t="s">
        <v>2579</v>
      </c>
    </row>
    <row r="1294" spans="1:26" ht="75" x14ac:dyDescent="0.25">
      <c r="A1294" s="71" t="str">
        <f>INDEX('Выгр Торг'!$A:$A,MATCH($B1294,'Выгр Торг'!$B:$B,0))</f>
        <v>Боковые зеркала "АТП" в стиле Гранта (повторитель, электропривод, обогрев) для ВАЗ 2108-21099, 2113-2115</v>
      </c>
      <c r="B1294" s="88">
        <v>257814</v>
      </c>
      <c r="C1294" s="72">
        <f>VLOOKUP($B1294,'Выгр Торг'!$B:$P,C$1,0)</f>
        <v>182547</v>
      </c>
      <c r="D1294" s="71" t="str">
        <f>VLOOKUP($B1294,'Выгр Торг'!$B:$P,D$1,0)</f>
        <v>Боковые зеркала "АТП" в стиле Гранта (повторитель PLAZMA, электропривод, обогрев) для ВАЗ 2108-21099, 2113-2115 (В цвет, Сандал (бежево-красный, 670))</v>
      </c>
      <c r="E1294" s="72" t="str">
        <f>VLOOKUP($B1294,'Выгр Торг'!$B:$P,E$1,0)</f>
        <v>Y</v>
      </c>
      <c r="F1294" s="72" t="str">
        <f>VLOOKUP($B1294,'Выгр Торг'!$B:$P,F$1,0)</f>
        <v>1</v>
      </c>
      <c r="G1294" s="36" t="s">
        <v>557</v>
      </c>
      <c r="H1294" s="28">
        <v>61004</v>
      </c>
      <c r="I1294" s="53">
        <f>INDEX($I:$I,MATCH($H1294,$C:$C,0))</f>
        <v>600</v>
      </c>
      <c r="J1294" s="5" t="s">
        <v>3410</v>
      </c>
      <c r="K1294" s="56">
        <f>INDEX($K:$K,MATCH($H1294,$C:$C,0))+I1294</f>
        <v>3300</v>
      </c>
      <c r="L1294" s="14">
        <f>VLOOKUP(K1294,Наценка!$A$1:$B$8,2,1)</f>
        <v>1.4</v>
      </c>
      <c r="M1294" s="56">
        <f>INDEX($M:$M,MATCH($H1294,$C:$C,0))+I1294*$M$2</f>
        <v>4560</v>
      </c>
      <c r="N1294" s="57">
        <f t="shared" si="186"/>
        <v>4590</v>
      </c>
      <c r="O1294" s="72">
        <f>VLOOKUP($B1294,'Выгр Торг'!$B:$P,O$1,0)</f>
        <v>3300</v>
      </c>
      <c r="P1294" s="72">
        <f>VLOOKUP($B1294,'Выгр Торг'!$B:$P,P$1,0)</f>
        <v>4690</v>
      </c>
      <c r="Q1294" s="42">
        <f t="shared" si="180"/>
        <v>0</v>
      </c>
      <c r="R1294" s="42">
        <f t="shared" si="181"/>
        <v>100</v>
      </c>
      <c r="S1294" s="85">
        <f t="shared" si="185"/>
        <v>4590</v>
      </c>
      <c r="T1294" s="60" t="str">
        <f>IFERROR(VLOOKUP($B1294,'Из ГУГЛа'!$B:$G,4,0)*U1294+V1294,VLOOKUP($B1294,'Из ГУГЛа'!$B:$G,4,0))</f>
        <v/>
      </c>
      <c r="U1294" s="15">
        <v>1</v>
      </c>
      <c r="V1294" s="59"/>
      <c r="W1294" s="74">
        <f t="shared" si="182"/>
        <v>0.39090909090909087</v>
      </c>
      <c r="X1294" s="74" t="str">
        <f t="shared" si="183"/>
        <v/>
      </c>
      <c r="Y1294" s="74" t="str">
        <f t="shared" si="184"/>
        <v/>
      </c>
      <c r="Z1294" s="78" t="s">
        <v>2579</v>
      </c>
    </row>
    <row r="1295" spans="1:26" ht="75" x14ac:dyDescent="0.25">
      <c r="A1295" s="71" t="str">
        <f>INDEX('Выгр Торг'!$A:$A,MATCH($B1295,'Выгр Торг'!$B:$B,0))</f>
        <v>Боковые зеркала "АТП" в стиле Гранта (повторитель, электропривод, обогрев) для ВАЗ 2108-21099, 2113-2115</v>
      </c>
      <c r="B1295" s="88">
        <v>257815</v>
      </c>
      <c r="C1295" s="72">
        <f>VLOOKUP($B1295,'Выгр Торг'!$B:$P,C$1,0)</f>
        <v>182548</v>
      </c>
      <c r="D1295" s="71" t="str">
        <f>VLOOKUP($B1295,'Выгр Торг'!$B:$P,D$1,0)</f>
        <v>Боковые зеркала "АТП" в стиле Гранта (повторитель PLAZMA, электропривод, обогрев) для ВАЗ 2108-21099, 2113-2115 (В цвет, Серебристая ива (серебристый-зеленовато-серый, 301))</v>
      </c>
      <c r="E1295" s="72" t="str">
        <f>VLOOKUP($B1295,'Выгр Торг'!$B:$P,E$1,0)</f>
        <v>Y</v>
      </c>
      <c r="F1295" s="72" t="str">
        <f>VLOOKUP($B1295,'Выгр Торг'!$B:$P,F$1,0)</f>
        <v>1</v>
      </c>
      <c r="G1295" s="36" t="s">
        <v>557</v>
      </c>
      <c r="H1295" s="28">
        <v>61004</v>
      </c>
      <c r="I1295" s="53">
        <f>INDEX($I:$I,MATCH($H1295,$C:$C,0))</f>
        <v>600</v>
      </c>
      <c r="J1295" s="5" t="s">
        <v>3410</v>
      </c>
      <c r="K1295" s="56">
        <f>INDEX($K:$K,MATCH($H1295,$C:$C,0))+I1295</f>
        <v>3300</v>
      </c>
      <c r="L1295" s="14">
        <f>VLOOKUP(K1295,Наценка!$A$1:$B$8,2,1)</f>
        <v>1.4</v>
      </c>
      <c r="M1295" s="56">
        <f>INDEX($M:$M,MATCH($H1295,$C:$C,0))+I1295*$M$2</f>
        <v>4560</v>
      </c>
      <c r="N1295" s="57">
        <f t="shared" si="186"/>
        <v>4590</v>
      </c>
      <c r="O1295" s="72">
        <f>VLOOKUP($B1295,'Выгр Торг'!$B:$P,O$1,0)</f>
        <v>3300</v>
      </c>
      <c r="P1295" s="72">
        <f>VLOOKUP($B1295,'Выгр Торг'!$B:$P,P$1,0)</f>
        <v>4690</v>
      </c>
      <c r="Q1295" s="42">
        <f t="shared" si="180"/>
        <v>0</v>
      </c>
      <c r="R1295" s="42">
        <f t="shared" si="181"/>
        <v>100</v>
      </c>
      <c r="S1295" s="85">
        <f t="shared" si="185"/>
        <v>4590</v>
      </c>
      <c r="T1295" s="60" t="str">
        <f>IFERROR(VLOOKUP($B1295,'Из ГУГЛа'!$B:$G,4,0)*U1295+V1295,VLOOKUP($B1295,'Из ГУГЛа'!$B:$G,4,0))</f>
        <v/>
      </c>
      <c r="U1295" s="15">
        <v>1</v>
      </c>
      <c r="V1295" s="59"/>
      <c r="W1295" s="74">
        <f t="shared" si="182"/>
        <v>0.39090909090909087</v>
      </c>
      <c r="X1295" s="74" t="str">
        <f t="shared" si="183"/>
        <v/>
      </c>
      <c r="Y1295" s="74" t="str">
        <f t="shared" si="184"/>
        <v/>
      </c>
      <c r="Z1295" s="78" t="s">
        <v>2579</v>
      </c>
    </row>
    <row r="1296" spans="1:26" ht="75" x14ac:dyDescent="0.25">
      <c r="A1296" s="71" t="str">
        <f>INDEX('Выгр Торг'!$A:$A,MATCH($B1296,'Выгр Торг'!$B:$B,0))</f>
        <v>Боковые зеркала "АТП" в стиле Гранта (повторитель, электропривод, обогрев) для ВАЗ 2108-21099, 2113-2115</v>
      </c>
      <c r="B1296" s="88">
        <v>257816</v>
      </c>
      <c r="C1296" s="72">
        <f>VLOOKUP($B1296,'Выгр Торг'!$B:$P,C$1,0)</f>
        <v>182549</v>
      </c>
      <c r="D1296" s="71" t="str">
        <f>VLOOKUP($B1296,'Выгр Торг'!$B:$P,D$1,0)</f>
        <v>Боковые зеркала "АТП" в стиле Гранта (повторитель PLAZMA, электропривод, обогрев) для ВАЗ 2108-21099, 2113-2115 (В цвет, Снежная королева (серебристый, 690))</v>
      </c>
      <c r="E1296" s="72" t="str">
        <f>VLOOKUP($B1296,'Выгр Торг'!$B:$P,E$1,0)</f>
        <v>Y</v>
      </c>
      <c r="F1296" s="72" t="str">
        <f>VLOOKUP($B1296,'Выгр Торг'!$B:$P,F$1,0)</f>
        <v>1ск1</v>
      </c>
      <c r="G1296" s="36" t="s">
        <v>557</v>
      </c>
      <c r="H1296" s="28">
        <v>61004</v>
      </c>
      <c r="I1296" s="53">
        <f>INDEX($I:$I,MATCH($H1296,$C:$C,0))</f>
        <v>600</v>
      </c>
      <c r="J1296" s="5" t="s">
        <v>3410</v>
      </c>
      <c r="K1296" s="56">
        <f>INDEX($K:$K,MATCH($H1296,$C:$C,0))+I1296</f>
        <v>3300</v>
      </c>
      <c r="L1296" s="14">
        <f>VLOOKUP(K1296,Наценка!$A$1:$B$8,2,1)</f>
        <v>1.4</v>
      </c>
      <c r="M1296" s="56">
        <f>INDEX($M:$M,MATCH($H1296,$C:$C,0))+I1296*$M$2</f>
        <v>4560</v>
      </c>
      <c r="N1296" s="57">
        <f t="shared" si="186"/>
        <v>4590</v>
      </c>
      <c r="O1296" s="72">
        <f>VLOOKUP($B1296,'Выгр Торг'!$B:$P,O$1,0)</f>
        <v>3300</v>
      </c>
      <c r="P1296" s="72">
        <f>VLOOKUP($B1296,'Выгр Торг'!$B:$P,P$1,0)</f>
        <v>4690</v>
      </c>
      <c r="Q1296" s="42">
        <f t="shared" si="180"/>
        <v>0</v>
      </c>
      <c r="R1296" s="42">
        <f t="shared" si="181"/>
        <v>100</v>
      </c>
      <c r="S1296" s="85">
        <f t="shared" si="185"/>
        <v>4590</v>
      </c>
      <c r="T1296" s="60" t="str">
        <f>IFERROR(VLOOKUP($B1296,'Из ГУГЛа'!$B:$G,4,0)*U1296+V1296,VLOOKUP($B1296,'Из ГУГЛа'!$B:$G,4,0))</f>
        <v/>
      </c>
      <c r="U1296" s="15">
        <v>1</v>
      </c>
      <c r="V1296" s="59"/>
      <c r="W1296" s="74">
        <f t="shared" si="182"/>
        <v>0.39090909090909087</v>
      </c>
      <c r="X1296" s="74" t="str">
        <f t="shared" si="183"/>
        <v/>
      </c>
      <c r="Y1296" s="74" t="str">
        <f t="shared" si="184"/>
        <v/>
      </c>
      <c r="Z1296" s="78" t="s">
        <v>2579</v>
      </c>
    </row>
    <row r="1297" spans="1:26" ht="75" x14ac:dyDescent="0.25">
      <c r="A1297" s="71" t="str">
        <f>INDEX('Выгр Торг'!$A:$A,MATCH($B1297,'Выгр Торг'!$B:$B,0))</f>
        <v>Боковые зеркала "АТП" в стиле Гранта (повторитель, электропривод, обогрев) для ВАЗ 2108-21099, 2113-2115</v>
      </c>
      <c r="B1297" s="88">
        <v>257817</v>
      </c>
      <c r="C1297" s="72">
        <f>VLOOKUP($B1297,'Выгр Торг'!$B:$P,C$1,0)</f>
        <v>182550</v>
      </c>
      <c r="D1297" s="71" t="str">
        <f>VLOOKUP($B1297,'Выгр Торг'!$B:$P,D$1,0)</f>
        <v>Боковые зеркала "АТП" в стиле Гранта (повторитель PLAZMA, электропривод, обогрев) для ВАЗ 2108-21099, 2113-2115 (В цвет, Сочи (серебристо-серо-зеленоватый, 360))</v>
      </c>
      <c r="E1297" s="72" t="str">
        <f>VLOOKUP($B1297,'Выгр Торг'!$B:$P,E$1,0)</f>
        <v>Y</v>
      </c>
      <c r="F1297" s="72" t="str">
        <f>VLOOKUP($B1297,'Выгр Торг'!$B:$P,F$1,0)</f>
        <v>1</v>
      </c>
      <c r="G1297" s="36" t="s">
        <v>557</v>
      </c>
      <c r="H1297" s="28">
        <v>61004</v>
      </c>
      <c r="I1297" s="53">
        <f>INDEX($I:$I,MATCH($H1297,$C:$C,0))</f>
        <v>600</v>
      </c>
      <c r="J1297" s="5" t="s">
        <v>3410</v>
      </c>
      <c r="K1297" s="56">
        <f>INDEX($K:$K,MATCH($H1297,$C:$C,0))+I1297</f>
        <v>3300</v>
      </c>
      <c r="L1297" s="14">
        <f>VLOOKUP(K1297,Наценка!$A$1:$B$8,2,1)</f>
        <v>1.4</v>
      </c>
      <c r="M1297" s="56">
        <f>INDEX($M:$M,MATCH($H1297,$C:$C,0))+I1297*$M$2</f>
        <v>4560</v>
      </c>
      <c r="N1297" s="57">
        <f t="shared" si="186"/>
        <v>4590</v>
      </c>
      <c r="O1297" s="72">
        <f>VLOOKUP($B1297,'Выгр Торг'!$B:$P,O$1,0)</f>
        <v>3300</v>
      </c>
      <c r="P1297" s="72">
        <f>VLOOKUP($B1297,'Выгр Торг'!$B:$P,P$1,0)</f>
        <v>4690</v>
      </c>
      <c r="Q1297" s="42">
        <f t="shared" si="180"/>
        <v>0</v>
      </c>
      <c r="R1297" s="42">
        <f t="shared" si="181"/>
        <v>100</v>
      </c>
      <c r="S1297" s="85">
        <f t="shared" si="185"/>
        <v>4590</v>
      </c>
      <c r="T1297" s="60" t="str">
        <f>IFERROR(VLOOKUP($B1297,'Из ГУГЛа'!$B:$G,4,0)*U1297+V1297,VLOOKUP($B1297,'Из ГУГЛа'!$B:$G,4,0))</f>
        <v/>
      </c>
      <c r="U1297" s="15">
        <v>1</v>
      </c>
      <c r="V1297" s="59"/>
      <c r="W1297" s="74">
        <f t="shared" si="182"/>
        <v>0.39090909090909087</v>
      </c>
      <c r="X1297" s="74" t="str">
        <f t="shared" si="183"/>
        <v/>
      </c>
      <c r="Y1297" s="74" t="str">
        <f t="shared" si="184"/>
        <v/>
      </c>
      <c r="Z1297" s="78" t="s">
        <v>2579</v>
      </c>
    </row>
    <row r="1298" spans="1:26" ht="75" x14ac:dyDescent="0.25">
      <c r="A1298" s="71" t="str">
        <f>INDEX('Выгр Торг'!$A:$A,MATCH($B1298,'Выгр Торг'!$B:$B,0))</f>
        <v>Боковые зеркала "АТП" в стиле Гранта (повторитель, электропривод, обогрев) для ВАЗ 2108-21099, 2113-2115</v>
      </c>
      <c r="B1298" s="88">
        <v>257818</v>
      </c>
      <c r="C1298" s="72">
        <f>VLOOKUP($B1298,'Выгр Торг'!$B:$P,C$1,0)</f>
        <v>182551</v>
      </c>
      <c r="D1298" s="71" t="str">
        <f>VLOOKUP($B1298,'Выгр Торг'!$B:$P,D$1,0)</f>
        <v>Боковые зеркала "АТП" в стиле Гранта (повторитель PLAZMA, электропривод, обогрев) для ВАЗ 2108-21099, 2113-2115 (В цвет, Талая вода (светло-серый, 206))</v>
      </c>
      <c r="E1298" s="72" t="str">
        <f>VLOOKUP($B1298,'Выгр Торг'!$B:$P,E$1,0)</f>
        <v>Y</v>
      </c>
      <c r="F1298" s="72" t="str">
        <f>VLOOKUP($B1298,'Выгр Торг'!$B:$P,F$1,0)</f>
        <v>1</v>
      </c>
      <c r="G1298" s="36" t="s">
        <v>557</v>
      </c>
      <c r="H1298" s="28">
        <v>61004</v>
      </c>
      <c r="I1298" s="53">
        <f>INDEX($I:$I,MATCH($H1298,$C:$C,0))</f>
        <v>600</v>
      </c>
      <c r="J1298" s="5" t="s">
        <v>3410</v>
      </c>
      <c r="K1298" s="56">
        <f>INDEX($K:$K,MATCH($H1298,$C:$C,0))+I1298</f>
        <v>3300</v>
      </c>
      <c r="L1298" s="14">
        <f>VLOOKUP(K1298,Наценка!$A$1:$B$8,2,1)</f>
        <v>1.4</v>
      </c>
      <c r="M1298" s="56">
        <f>INDEX($M:$M,MATCH($H1298,$C:$C,0))+I1298*$M$2</f>
        <v>4560</v>
      </c>
      <c r="N1298" s="57">
        <f t="shared" si="186"/>
        <v>4590</v>
      </c>
      <c r="O1298" s="72">
        <f>VLOOKUP($B1298,'Выгр Торг'!$B:$P,O$1,0)</f>
        <v>3300</v>
      </c>
      <c r="P1298" s="72">
        <f>VLOOKUP($B1298,'Выгр Торг'!$B:$P,P$1,0)</f>
        <v>4690</v>
      </c>
      <c r="Q1298" s="42">
        <f t="shared" si="180"/>
        <v>0</v>
      </c>
      <c r="R1298" s="42">
        <f t="shared" si="181"/>
        <v>100</v>
      </c>
      <c r="S1298" s="85">
        <f t="shared" si="185"/>
        <v>4590</v>
      </c>
      <c r="T1298" s="60" t="str">
        <f>IFERROR(VLOOKUP($B1298,'Из ГУГЛа'!$B:$G,4,0)*U1298+V1298,VLOOKUP($B1298,'Из ГУГЛа'!$B:$G,4,0))</f>
        <v/>
      </c>
      <c r="U1298" s="15">
        <v>1</v>
      </c>
      <c r="V1298" s="59"/>
      <c r="W1298" s="74">
        <f t="shared" si="182"/>
        <v>0.39090909090909087</v>
      </c>
      <c r="X1298" s="74" t="str">
        <f t="shared" si="183"/>
        <v/>
      </c>
      <c r="Y1298" s="74" t="str">
        <f t="shared" si="184"/>
        <v/>
      </c>
      <c r="Z1298" s="78" t="s">
        <v>2579</v>
      </c>
    </row>
    <row r="1299" spans="1:26" ht="75" x14ac:dyDescent="0.25">
      <c r="A1299" s="71" t="str">
        <f>INDEX('Выгр Торг'!$A:$A,MATCH($B1299,'Выгр Торг'!$B:$B,0))</f>
        <v>Боковые зеркала "АТП" в стиле Гранта (повторитель, электропривод, обогрев) для ВАЗ 2108-21099, 2113-2115</v>
      </c>
      <c r="B1299" s="88">
        <v>257819</v>
      </c>
      <c r="C1299" s="72">
        <f>VLOOKUP($B1299,'Выгр Торг'!$B:$P,C$1,0)</f>
        <v>182552</v>
      </c>
      <c r="D1299" s="71" t="str">
        <f>VLOOKUP($B1299,'Выгр Торг'!$B:$P,D$1,0)</f>
        <v>Боковые зеркала "АТП" в стиле Гранта (повторитель PLAZMA, электропривод, обогрев) для ВАЗ 2108-21099, 2113-2115 (В цвет, Торнадо (красный, 170))</v>
      </c>
      <c r="E1299" s="72" t="str">
        <f>VLOOKUP($B1299,'Выгр Торг'!$B:$P,E$1,0)</f>
        <v>Y</v>
      </c>
      <c r="F1299" s="72" t="str">
        <f>VLOOKUP($B1299,'Выгр Торг'!$B:$P,F$1,0)</f>
        <v>1</v>
      </c>
      <c r="G1299" s="36" t="s">
        <v>557</v>
      </c>
      <c r="H1299" s="28">
        <v>61004</v>
      </c>
      <c r="I1299" s="53">
        <f>INDEX($I:$I,MATCH($H1299,$C:$C,0))</f>
        <v>600</v>
      </c>
      <c r="J1299" s="5" t="s">
        <v>3410</v>
      </c>
      <c r="K1299" s="56">
        <f>INDEX($K:$K,MATCH($H1299,$C:$C,0))+I1299</f>
        <v>3300</v>
      </c>
      <c r="L1299" s="14">
        <f>VLOOKUP(K1299,Наценка!$A$1:$B$8,2,1)</f>
        <v>1.4</v>
      </c>
      <c r="M1299" s="56">
        <f>INDEX($M:$M,MATCH($H1299,$C:$C,0))+I1299*$M$2</f>
        <v>4560</v>
      </c>
      <c r="N1299" s="57">
        <f t="shared" si="186"/>
        <v>4590</v>
      </c>
      <c r="O1299" s="72">
        <f>VLOOKUP($B1299,'Выгр Торг'!$B:$P,O$1,0)</f>
        <v>3300</v>
      </c>
      <c r="P1299" s="72">
        <f>VLOOKUP($B1299,'Выгр Торг'!$B:$P,P$1,0)</f>
        <v>4690</v>
      </c>
      <c r="Q1299" s="42">
        <f t="shared" si="180"/>
        <v>0</v>
      </c>
      <c r="R1299" s="42">
        <f t="shared" si="181"/>
        <v>100</v>
      </c>
      <c r="S1299" s="85">
        <f t="shared" si="185"/>
        <v>4590</v>
      </c>
      <c r="T1299" s="60" t="str">
        <f>IFERROR(VLOOKUP($B1299,'Из ГУГЛа'!$B:$G,4,0)*U1299+V1299,VLOOKUP($B1299,'Из ГУГЛа'!$B:$G,4,0))</f>
        <v/>
      </c>
      <c r="U1299" s="15">
        <v>1</v>
      </c>
      <c r="V1299" s="59"/>
      <c r="W1299" s="74">
        <f t="shared" si="182"/>
        <v>0.39090909090909087</v>
      </c>
      <c r="X1299" s="74" t="str">
        <f t="shared" si="183"/>
        <v/>
      </c>
      <c r="Y1299" s="74" t="str">
        <f t="shared" si="184"/>
        <v/>
      </c>
      <c r="Z1299" s="78" t="s">
        <v>2579</v>
      </c>
    </row>
    <row r="1300" spans="1:26" ht="75" x14ac:dyDescent="0.25">
      <c r="A1300" s="71" t="str">
        <f>INDEX('Выгр Торг'!$A:$A,MATCH($B1300,'Выгр Торг'!$B:$B,0))</f>
        <v>Боковые зеркала "АТП" в стиле Гранта (повторитель, электропривод, обогрев) для ВАЗ 2108-21099, 2113-2115</v>
      </c>
      <c r="B1300" s="88">
        <v>257820</v>
      </c>
      <c r="C1300" s="72">
        <f>VLOOKUP($B1300,'Выгр Торг'!$B:$P,C$1,0)</f>
        <v>182553</v>
      </c>
      <c r="D1300" s="71" t="str">
        <f>VLOOKUP($B1300,'Выгр Торг'!$B:$P,D$1,0)</f>
        <v>Боковые зеркала "АТП" в стиле Гранта (повторитель PLAZMA, электропривод, обогрев) для ВАЗ 2108-21099, 2113-2115 (В цвет, Триумф (серебристо-красный, 100))</v>
      </c>
      <c r="E1300" s="72" t="str">
        <f>VLOOKUP($B1300,'Выгр Торг'!$B:$P,E$1,0)</f>
        <v>Y</v>
      </c>
      <c r="F1300" s="72" t="str">
        <f>VLOOKUP($B1300,'Выгр Торг'!$B:$P,F$1,0)</f>
        <v>1</v>
      </c>
      <c r="G1300" s="36" t="s">
        <v>557</v>
      </c>
      <c r="H1300" s="28">
        <v>61004</v>
      </c>
      <c r="I1300" s="53">
        <f>INDEX($I:$I,MATCH($H1300,$C:$C,0))</f>
        <v>600</v>
      </c>
      <c r="J1300" s="5" t="s">
        <v>3410</v>
      </c>
      <c r="K1300" s="56">
        <f>INDEX($K:$K,MATCH($H1300,$C:$C,0))+I1300</f>
        <v>3300</v>
      </c>
      <c r="L1300" s="14">
        <f>VLOOKUP(K1300,Наценка!$A$1:$B$8,2,1)</f>
        <v>1.4</v>
      </c>
      <c r="M1300" s="56">
        <f>INDEX($M:$M,MATCH($H1300,$C:$C,0))+I1300*$M$2</f>
        <v>4560</v>
      </c>
      <c r="N1300" s="57">
        <f t="shared" si="186"/>
        <v>4590</v>
      </c>
      <c r="O1300" s="72">
        <f>VLOOKUP($B1300,'Выгр Торг'!$B:$P,O$1,0)</f>
        <v>3300</v>
      </c>
      <c r="P1300" s="72">
        <f>VLOOKUP($B1300,'Выгр Торг'!$B:$P,P$1,0)</f>
        <v>4690</v>
      </c>
      <c r="Q1300" s="42">
        <f t="shared" si="180"/>
        <v>0</v>
      </c>
      <c r="R1300" s="42">
        <f t="shared" si="181"/>
        <v>100</v>
      </c>
      <c r="S1300" s="85">
        <f t="shared" si="185"/>
        <v>4590</v>
      </c>
      <c r="T1300" s="60" t="str">
        <f>IFERROR(VLOOKUP($B1300,'Из ГУГЛа'!$B:$G,4,0)*U1300+V1300,VLOOKUP($B1300,'Из ГУГЛа'!$B:$G,4,0))</f>
        <v/>
      </c>
      <c r="U1300" s="15">
        <v>1</v>
      </c>
      <c r="V1300" s="59"/>
      <c r="W1300" s="74">
        <f t="shared" si="182"/>
        <v>0.39090909090909087</v>
      </c>
      <c r="X1300" s="74" t="str">
        <f t="shared" si="183"/>
        <v/>
      </c>
      <c r="Y1300" s="74" t="str">
        <f t="shared" si="184"/>
        <v/>
      </c>
      <c r="Z1300" s="78" t="s">
        <v>2579</v>
      </c>
    </row>
    <row r="1301" spans="1:26" ht="75" x14ac:dyDescent="0.25">
      <c r="A1301" s="71" t="str">
        <f>INDEX('Выгр Торг'!$A:$A,MATCH($B1301,'Выгр Торг'!$B:$B,0))</f>
        <v>Боковые зеркала "АТП" в стиле Гранта (повторитель, электропривод, обогрев) для ВАЗ 2108-21099, 2113-2115</v>
      </c>
      <c r="B1301" s="88">
        <v>257821</v>
      </c>
      <c r="C1301" s="72">
        <f>VLOOKUP($B1301,'Выгр Торг'!$B:$P,C$1,0)</f>
        <v>182554</v>
      </c>
      <c r="D1301" s="71" t="str">
        <f>VLOOKUP($B1301,'Выгр Торг'!$B:$P,D$1,0)</f>
        <v>Боковые зеркала "АТП" в стиле Гранта (повторитель PLAZMA, электропривод, обогрев) для ВАЗ 2108-21099, 2113-2115 (В цвет, Франкония (темно-вишнево-малиновый, 105))</v>
      </c>
      <c r="E1301" s="72" t="str">
        <f>VLOOKUP($B1301,'Выгр Торг'!$B:$P,E$1,0)</f>
        <v>Y</v>
      </c>
      <c r="F1301" s="72" t="str">
        <f>VLOOKUP($B1301,'Выгр Торг'!$B:$P,F$1,0)</f>
        <v>1</v>
      </c>
      <c r="G1301" s="36" t="s">
        <v>557</v>
      </c>
      <c r="H1301" s="28">
        <v>61004</v>
      </c>
      <c r="I1301" s="53">
        <f>INDEX($I:$I,MATCH($H1301,$C:$C,0))</f>
        <v>600</v>
      </c>
      <c r="J1301" s="5" t="s">
        <v>3410</v>
      </c>
      <c r="K1301" s="56">
        <f>INDEX($K:$K,MATCH($H1301,$C:$C,0))+I1301</f>
        <v>3300</v>
      </c>
      <c r="L1301" s="14">
        <f>VLOOKUP(K1301,Наценка!$A$1:$B$8,2,1)</f>
        <v>1.4</v>
      </c>
      <c r="M1301" s="56">
        <f>INDEX($M:$M,MATCH($H1301,$C:$C,0))+I1301*$M$2</f>
        <v>4560</v>
      </c>
      <c r="N1301" s="57">
        <f t="shared" si="186"/>
        <v>4590</v>
      </c>
      <c r="O1301" s="72">
        <f>VLOOKUP($B1301,'Выгр Торг'!$B:$P,O$1,0)</f>
        <v>3300</v>
      </c>
      <c r="P1301" s="72">
        <f>VLOOKUP($B1301,'Выгр Торг'!$B:$P,P$1,0)</f>
        <v>4690</v>
      </c>
      <c r="Q1301" s="42">
        <f t="shared" si="180"/>
        <v>0</v>
      </c>
      <c r="R1301" s="42">
        <f t="shared" si="181"/>
        <v>100</v>
      </c>
      <c r="S1301" s="85">
        <f t="shared" si="185"/>
        <v>4590</v>
      </c>
      <c r="T1301" s="60" t="str">
        <f>IFERROR(VLOOKUP($B1301,'Из ГУГЛа'!$B:$G,4,0)*U1301+V1301,VLOOKUP($B1301,'Из ГУГЛа'!$B:$G,4,0))</f>
        <v/>
      </c>
      <c r="U1301" s="15">
        <v>1</v>
      </c>
      <c r="V1301" s="59"/>
      <c r="W1301" s="74">
        <f t="shared" si="182"/>
        <v>0.39090909090909087</v>
      </c>
      <c r="X1301" s="74" t="str">
        <f t="shared" si="183"/>
        <v/>
      </c>
      <c r="Y1301" s="74" t="str">
        <f t="shared" si="184"/>
        <v/>
      </c>
      <c r="Z1301" s="78" t="s">
        <v>2579</v>
      </c>
    </row>
    <row r="1302" spans="1:26" ht="75" x14ac:dyDescent="0.25">
      <c r="A1302" s="71" t="str">
        <f>INDEX('Выгр Торг'!$A:$A,MATCH($B1302,'Выгр Торг'!$B:$B,0))</f>
        <v>Боковые зеркала "АТП" в стиле Гранта (повторитель, электропривод, обогрев) для ВАЗ 2108-21099, 2113-2115</v>
      </c>
      <c r="B1302" s="88">
        <v>257822</v>
      </c>
      <c r="C1302" s="72">
        <f>VLOOKUP($B1302,'Выгр Торг'!$B:$P,C$1,0)</f>
        <v>182555</v>
      </c>
      <c r="D1302" s="71" t="str">
        <f>VLOOKUP($B1302,'Выгр Торг'!$B:$P,D$1,0)</f>
        <v>Боковые зеркала "АТП" в стиле Гранта (повторитель PLAZMA, электропривод, обогрев) для ВАЗ 2108-21099, 2113-2115 (В цвет, Цунами (темно-зеленый, 363))</v>
      </c>
      <c r="E1302" s="72" t="str">
        <f>VLOOKUP($B1302,'Выгр Торг'!$B:$P,E$1,0)</f>
        <v>Y</v>
      </c>
      <c r="F1302" s="72" t="str">
        <f>VLOOKUP($B1302,'Выгр Торг'!$B:$P,F$1,0)</f>
        <v>1</v>
      </c>
      <c r="G1302" s="36" t="s">
        <v>557</v>
      </c>
      <c r="H1302" s="28">
        <v>61004</v>
      </c>
      <c r="I1302" s="53">
        <f>INDEX($I:$I,MATCH($H1302,$C:$C,0))</f>
        <v>600</v>
      </c>
      <c r="J1302" s="5" t="s">
        <v>3410</v>
      </c>
      <c r="K1302" s="56">
        <f>INDEX($K:$K,MATCH($H1302,$C:$C,0))+I1302</f>
        <v>3300</v>
      </c>
      <c r="L1302" s="14">
        <f>VLOOKUP(K1302,Наценка!$A$1:$B$8,2,1)</f>
        <v>1.4</v>
      </c>
      <c r="M1302" s="56">
        <f>INDEX($M:$M,MATCH($H1302,$C:$C,0))+I1302*$M$2</f>
        <v>4560</v>
      </c>
      <c r="N1302" s="57">
        <f t="shared" si="186"/>
        <v>4590</v>
      </c>
      <c r="O1302" s="72">
        <f>VLOOKUP($B1302,'Выгр Торг'!$B:$P,O$1,0)</f>
        <v>3300</v>
      </c>
      <c r="P1302" s="72">
        <f>VLOOKUP($B1302,'Выгр Торг'!$B:$P,P$1,0)</f>
        <v>4690</v>
      </c>
      <c r="Q1302" s="42">
        <f t="shared" si="180"/>
        <v>0</v>
      </c>
      <c r="R1302" s="42">
        <f t="shared" si="181"/>
        <v>100</v>
      </c>
      <c r="S1302" s="85">
        <f t="shared" si="185"/>
        <v>4590</v>
      </c>
      <c r="T1302" s="60" t="str">
        <f>IFERROR(VLOOKUP($B1302,'Из ГУГЛа'!$B:$G,4,0)*U1302+V1302,VLOOKUP($B1302,'Из ГУГЛа'!$B:$G,4,0))</f>
        <v/>
      </c>
      <c r="U1302" s="15">
        <v>1</v>
      </c>
      <c r="V1302" s="59"/>
      <c r="W1302" s="74">
        <f t="shared" si="182"/>
        <v>0.39090909090909087</v>
      </c>
      <c r="X1302" s="74" t="str">
        <f t="shared" si="183"/>
        <v/>
      </c>
      <c r="Y1302" s="74" t="str">
        <f t="shared" si="184"/>
        <v/>
      </c>
      <c r="Z1302" s="78" t="s">
        <v>2579</v>
      </c>
    </row>
    <row r="1303" spans="1:26" ht="75" x14ac:dyDescent="0.25">
      <c r="A1303" s="71" t="str">
        <f>INDEX('Выгр Торг'!$A:$A,MATCH($B1303,'Выгр Торг'!$B:$B,0))</f>
        <v>Боковые зеркала "АТП" в стиле Гранта (повторитель, электропривод, обогрев) для ВАЗ 2108-21099, 2113-2115</v>
      </c>
      <c r="B1303" s="88">
        <v>257823</v>
      </c>
      <c r="C1303" s="72">
        <f>VLOOKUP($B1303,'Выгр Торг'!$B:$P,C$1,0)</f>
        <v>182556</v>
      </c>
      <c r="D1303" s="71" t="str">
        <f>VLOOKUP($B1303,'Выгр Торг'!$B:$P,D$1,0)</f>
        <v>Боковые зеркала "АТП" в стиле Гранта (повторитель PLAZMA, электропривод, обогрев) для ВАЗ 2108-21099, 2113-2115 (В цвет, Черный жемчуг (серебристо-коричневый, 513))</v>
      </c>
      <c r="E1303" s="72" t="str">
        <f>VLOOKUP($B1303,'Выгр Торг'!$B:$P,E$1,0)</f>
        <v>Y</v>
      </c>
      <c r="F1303" s="72" t="str">
        <f>VLOOKUP($B1303,'Выгр Торг'!$B:$P,F$1,0)</f>
        <v>1</v>
      </c>
      <c r="G1303" s="36" t="s">
        <v>557</v>
      </c>
      <c r="H1303" s="28">
        <v>61004</v>
      </c>
      <c r="I1303" s="53">
        <f>INDEX($I:$I,MATCH($H1303,$C:$C,0))</f>
        <v>600</v>
      </c>
      <c r="J1303" s="5" t="s">
        <v>3410</v>
      </c>
      <c r="K1303" s="56">
        <f>INDEX($K:$K,MATCH($H1303,$C:$C,0))+I1303</f>
        <v>3300</v>
      </c>
      <c r="L1303" s="14">
        <f>VLOOKUP(K1303,Наценка!$A$1:$B$8,2,1)</f>
        <v>1.4</v>
      </c>
      <c r="M1303" s="56">
        <f>INDEX($M:$M,MATCH($H1303,$C:$C,0))+I1303*$M$2</f>
        <v>4560</v>
      </c>
      <c r="N1303" s="57">
        <f t="shared" si="186"/>
        <v>4590</v>
      </c>
      <c r="O1303" s="72">
        <f>VLOOKUP($B1303,'Выгр Торг'!$B:$P,O$1,0)</f>
        <v>3300</v>
      </c>
      <c r="P1303" s="72">
        <f>VLOOKUP($B1303,'Выгр Торг'!$B:$P,P$1,0)</f>
        <v>4690</v>
      </c>
      <c r="Q1303" s="42">
        <f t="shared" si="180"/>
        <v>0</v>
      </c>
      <c r="R1303" s="42">
        <f t="shared" si="181"/>
        <v>100</v>
      </c>
      <c r="S1303" s="85">
        <f t="shared" si="185"/>
        <v>4590</v>
      </c>
      <c r="T1303" s="60" t="str">
        <f>IFERROR(VLOOKUP($B1303,'Из ГУГЛа'!$B:$G,4,0)*U1303+V1303,VLOOKUP($B1303,'Из ГУГЛа'!$B:$G,4,0))</f>
        <v/>
      </c>
      <c r="U1303" s="15">
        <v>1</v>
      </c>
      <c r="V1303" s="59"/>
      <c r="W1303" s="74">
        <f t="shared" si="182"/>
        <v>0.39090909090909087</v>
      </c>
      <c r="X1303" s="74" t="str">
        <f t="shared" si="183"/>
        <v/>
      </c>
      <c r="Y1303" s="74" t="str">
        <f t="shared" si="184"/>
        <v/>
      </c>
      <c r="Z1303" s="78" t="s">
        <v>2579</v>
      </c>
    </row>
    <row r="1304" spans="1:26" ht="75" x14ac:dyDescent="0.25">
      <c r="A1304" s="71" t="str">
        <f>INDEX('Выгр Торг'!$A:$A,MATCH($B1304,'Выгр Торг'!$B:$B,0))</f>
        <v>Боковые зеркала "АТП" в стиле Гранта (повторитель, электропривод, обогрев) для ВАЗ 2108-21099, 2113-2115</v>
      </c>
      <c r="B1304" s="88">
        <v>257824</v>
      </c>
      <c r="C1304" s="72">
        <f>VLOOKUP($B1304,'Выгр Торг'!$B:$P,C$1,0)</f>
        <v>182557</v>
      </c>
      <c r="D1304" s="71" t="str">
        <f>VLOOKUP($B1304,'Выгр Торг'!$B:$P,D$1,0)</f>
        <v>Боковые зеркала "АТП" в стиле Гранта (повторитель PLAZMA, электропривод, обогрев) для ВАЗ 2108-21099, 2113-2115 (В цвет, Южный крест (серо-бежевый, 290))</v>
      </c>
      <c r="E1304" s="72" t="str">
        <f>VLOOKUP($B1304,'Выгр Торг'!$B:$P,E$1,0)</f>
        <v>Y</v>
      </c>
      <c r="F1304" s="72" t="str">
        <f>VLOOKUP($B1304,'Выгр Торг'!$B:$P,F$1,0)</f>
        <v>1</v>
      </c>
      <c r="G1304" s="36" t="s">
        <v>557</v>
      </c>
      <c r="H1304" s="28">
        <v>61004</v>
      </c>
      <c r="I1304" s="53">
        <f>INDEX($I:$I,MATCH($H1304,$C:$C,0))</f>
        <v>600</v>
      </c>
      <c r="J1304" s="5" t="s">
        <v>3410</v>
      </c>
      <c r="K1304" s="56">
        <f>INDEX($K:$K,MATCH($H1304,$C:$C,0))+I1304</f>
        <v>3300</v>
      </c>
      <c r="L1304" s="14">
        <f>VLOOKUP(K1304,Наценка!$A$1:$B$8,2,1)</f>
        <v>1.4</v>
      </c>
      <c r="M1304" s="56">
        <f>INDEX($M:$M,MATCH($H1304,$C:$C,0))+I1304*$M$2</f>
        <v>4560</v>
      </c>
      <c r="N1304" s="57">
        <f t="shared" si="186"/>
        <v>4590</v>
      </c>
      <c r="O1304" s="72">
        <f>VLOOKUP($B1304,'Выгр Торг'!$B:$P,O$1,0)</f>
        <v>3300</v>
      </c>
      <c r="P1304" s="72">
        <f>VLOOKUP($B1304,'Выгр Торг'!$B:$P,P$1,0)</f>
        <v>4690</v>
      </c>
      <c r="Q1304" s="42">
        <f t="shared" si="180"/>
        <v>0</v>
      </c>
      <c r="R1304" s="42">
        <f t="shared" si="181"/>
        <v>100</v>
      </c>
      <c r="S1304" s="85">
        <f t="shared" si="185"/>
        <v>4590</v>
      </c>
      <c r="T1304" s="60" t="str">
        <f>IFERROR(VLOOKUP($B1304,'Из ГУГЛа'!$B:$G,4,0)*U1304+V1304,VLOOKUP($B1304,'Из ГУГЛа'!$B:$G,4,0))</f>
        <v/>
      </c>
      <c r="U1304" s="15">
        <v>1</v>
      </c>
      <c r="V1304" s="59"/>
      <c r="W1304" s="74">
        <f t="shared" si="182"/>
        <v>0.39090909090909087</v>
      </c>
      <c r="X1304" s="74" t="str">
        <f t="shared" si="183"/>
        <v/>
      </c>
      <c r="Y1304" s="74" t="str">
        <f t="shared" si="184"/>
        <v/>
      </c>
      <c r="Z1304" s="78" t="s">
        <v>2579</v>
      </c>
    </row>
    <row r="1305" spans="1:26" ht="75" x14ac:dyDescent="0.25">
      <c r="A1305" s="71" t="str">
        <f>INDEX('Выгр Торг'!$A:$A,MATCH($B1305,'Выгр Торг'!$B:$B,0))</f>
        <v>Боковые зеркала "АТП" в стиле Гранта (повторитель, электропривод, обогрев) для ВАЗ 2108-21099, 2113-2115</v>
      </c>
      <c r="B1305" s="88">
        <v>138163</v>
      </c>
      <c r="C1305" s="72">
        <f>VLOOKUP($B1305,'Выгр Торг'!$B:$P,C$1,0)</f>
        <v>61005</v>
      </c>
      <c r="D1305" s="71" t="str">
        <f>VLOOKUP($B1305,'Выгр Торг'!$B:$P,D$1,0)</f>
        <v>Боковые зеркала "АТП" в стиле Гранта (повторитель МУЛЬТИ PLAZMA, электропривод, обогрев) для ВАЗ 2108-21099, 2113-2115 (Без окрашивания)</v>
      </c>
      <c r="E1305" s="72" t="str">
        <f>VLOOKUP($B1305,'Выгр Торг'!$B:$P,E$1,0)</f>
        <v>Y</v>
      </c>
      <c r="F1305" s="72" t="str">
        <f>VLOOKUP($B1305,'Выгр Торг'!$B:$P,F$1,0)</f>
        <v>1</v>
      </c>
      <c r="G1305" s="36" t="s">
        <v>555</v>
      </c>
      <c r="H1305" s="28">
        <v>61005</v>
      </c>
      <c r="I1305" s="52">
        <v>600</v>
      </c>
      <c r="J1305" s="5" t="s">
        <v>3410</v>
      </c>
      <c r="K1305" s="73">
        <f>O1305</f>
        <v>2800</v>
      </c>
      <c r="L1305" s="14">
        <f>VLOOKUP(K1305,Наценка!$A$1:$B$8,2,1)</f>
        <v>1.4</v>
      </c>
      <c r="M1305" s="83">
        <f>K1305*L1305</f>
        <v>3919.9999999999995</v>
      </c>
      <c r="N1305" s="57">
        <f t="shared" si="186"/>
        <v>3990</v>
      </c>
      <c r="O1305" s="72">
        <f>VLOOKUP($B1305,'Выгр Торг'!$B:$P,O$1,0)</f>
        <v>2800</v>
      </c>
      <c r="P1305" s="72">
        <f>VLOOKUP($B1305,'Выгр Торг'!$B:$P,P$1,0)</f>
        <v>4090</v>
      </c>
      <c r="Q1305" s="42">
        <f t="shared" si="180"/>
        <v>0</v>
      </c>
      <c r="R1305" s="42">
        <f t="shared" si="181"/>
        <v>100</v>
      </c>
      <c r="S1305" s="85">
        <f t="shared" si="185"/>
        <v>3990</v>
      </c>
      <c r="T1305" s="60" t="str">
        <f>IFERROR(VLOOKUP($B1305,'Из ГУГЛа'!$B:$G,4,0)*U1305+V1305,VLOOKUP($B1305,'Из ГУГЛа'!$B:$G,4,0))</f>
        <v/>
      </c>
      <c r="U1305" s="15">
        <v>1</v>
      </c>
      <c r="V1305" s="59"/>
      <c r="W1305" s="74">
        <f t="shared" si="182"/>
        <v>0.42500000000000004</v>
      </c>
      <c r="X1305" s="74" t="str">
        <f t="shared" si="183"/>
        <v/>
      </c>
      <c r="Y1305" s="74" t="str">
        <f t="shared" si="184"/>
        <v/>
      </c>
      <c r="Z1305" s="78" t="s">
        <v>2579</v>
      </c>
    </row>
    <row r="1306" spans="1:26" ht="75" x14ac:dyDescent="0.25">
      <c r="A1306" s="71" t="str">
        <f>INDEX('Выгр Торг'!$A:$A,MATCH($B1306,'Выгр Торг'!$B:$B,0))</f>
        <v>Боковые зеркала "АТП" в стиле Гранта (повторитель, электропривод, обогрев) для ВАЗ 2108-21099, 2113-2115</v>
      </c>
      <c r="B1306" s="88">
        <v>257825</v>
      </c>
      <c r="C1306" s="72">
        <f>VLOOKUP($B1306,'Выгр Торг'!$B:$P,C$1,0)</f>
        <v>61009</v>
      </c>
      <c r="D1306" s="71" t="str">
        <f>VLOOKUP($B1306,'Выгр Торг'!$B:$P,D$1,0)</f>
        <v>Боковые зеркала "АТП" в стиле Гранта (повторитель МУЛЬТИ PLAZMA, электропривод, обогрев) для ВАЗ 2108-21099, 2113-2115 (В цвет кузова, Уточнить у менеджера)</v>
      </c>
      <c r="E1306" s="72" t="str">
        <f>VLOOKUP($B1306,'Выгр Торг'!$B:$P,E$1,0)</f>
        <v>Y</v>
      </c>
      <c r="F1306" s="72" t="str">
        <f>VLOOKUP($B1306,'Выгр Торг'!$B:$P,F$1,0)</f>
        <v>1</v>
      </c>
      <c r="G1306" s="36" t="s">
        <v>555</v>
      </c>
      <c r="H1306" s="28">
        <v>61005</v>
      </c>
      <c r="I1306" s="53">
        <f>INDEX($I:$I,MATCH($H1306,$C:$C,0))</f>
        <v>600</v>
      </c>
      <c r="J1306" s="5" t="s">
        <v>3410</v>
      </c>
      <c r="K1306" s="56">
        <f>INDEX($K:$K,MATCH($H1306,$C:$C,0))+I1306</f>
        <v>3400</v>
      </c>
      <c r="L1306" s="14">
        <f>VLOOKUP(K1306,Наценка!$A$1:$B$8,2,1)</f>
        <v>1.4</v>
      </c>
      <c r="M1306" s="56">
        <f>INDEX($M:$M,MATCH($H1306,$C:$C,0))+I1306*$M$2</f>
        <v>4700</v>
      </c>
      <c r="N1306" s="57">
        <f t="shared" si="186"/>
        <v>4690</v>
      </c>
      <c r="O1306" s="72">
        <f>VLOOKUP($B1306,'Выгр Торг'!$B:$P,O$1,0)</f>
        <v>3400</v>
      </c>
      <c r="P1306" s="72">
        <f>VLOOKUP($B1306,'Выгр Торг'!$B:$P,P$1,0)</f>
        <v>4790</v>
      </c>
      <c r="Q1306" s="42">
        <f t="shared" si="180"/>
        <v>0</v>
      </c>
      <c r="R1306" s="42">
        <f t="shared" si="181"/>
        <v>100</v>
      </c>
      <c r="S1306" s="85">
        <f t="shared" si="185"/>
        <v>4690</v>
      </c>
      <c r="T1306" s="60" t="str">
        <f>IFERROR(VLOOKUP($B1306,'Из ГУГЛа'!$B:$G,4,0)*U1306+V1306,VLOOKUP($B1306,'Из ГУГЛа'!$B:$G,4,0))</f>
        <v/>
      </c>
      <c r="U1306" s="15">
        <v>1</v>
      </c>
      <c r="V1306" s="59"/>
      <c r="W1306" s="74">
        <f t="shared" si="182"/>
        <v>0.37941176470588234</v>
      </c>
      <c r="X1306" s="74" t="str">
        <f t="shared" si="183"/>
        <v/>
      </c>
      <c r="Y1306" s="74" t="str">
        <f t="shared" si="184"/>
        <v/>
      </c>
      <c r="Z1306" s="78" t="s">
        <v>2579</v>
      </c>
    </row>
    <row r="1307" spans="1:26" ht="75" x14ac:dyDescent="0.25">
      <c r="A1307" s="71" t="str">
        <f>INDEX('Выгр Торг'!$A:$A,MATCH($B1307,'Выгр Торг'!$B:$B,0))</f>
        <v>Боковые зеркала "АТП" в стиле Гранта (повторитель, электропривод, обогрев) для ВАЗ 2108-21099, 2113-2115</v>
      </c>
      <c r="B1307" s="88">
        <v>331207</v>
      </c>
      <c r="C1307" s="72">
        <f>VLOOKUP($B1307,'Выгр Торг'!$B:$P,C$1,0)</f>
        <v>331207</v>
      </c>
      <c r="D1307" s="71" t="str">
        <f>VLOOKUP($B1307,'Выгр Торг'!$B:$P,D$1,0)</f>
        <v>Боковые зеркала "АТП" в стиле Гранта (повторитель МУЛЬТИ ПЛАЗМА, электропривод, обогрев) для ВАЗ 2108-21099, 2113-2115 (В цвет 129)</v>
      </c>
      <c r="E1307" s="72" t="str">
        <f>VLOOKUP($B1307,'Выгр Торг'!$B:$P,E$1,0)</f>
        <v>Y</v>
      </c>
      <c r="F1307" s="72" t="str">
        <f>VLOOKUP($B1307,'Выгр Торг'!$B:$P,F$1,0)</f>
        <v>1</v>
      </c>
      <c r="G1307" s="36" t="s">
        <v>555</v>
      </c>
      <c r="H1307" s="28">
        <v>61005</v>
      </c>
      <c r="I1307" s="53">
        <f>INDEX($I:$I,MATCH($H1307,$C:$C,0))</f>
        <v>600</v>
      </c>
      <c r="J1307" s="5" t="s">
        <v>3410</v>
      </c>
      <c r="K1307" s="56">
        <f>INDEX($K:$K,MATCH($H1307,$C:$C,0))+I1307</f>
        <v>3400</v>
      </c>
      <c r="L1307" s="14">
        <f>VLOOKUP(K1307,Наценка!$A$1:$B$8,2,1)</f>
        <v>1.4</v>
      </c>
      <c r="M1307" s="56">
        <f>INDEX($M:$M,MATCH($H1307,$C:$C,0))+I1307*$M$2</f>
        <v>4700</v>
      </c>
      <c r="N1307" s="57">
        <f t="shared" ref="N1307" si="187">IF(M1307&lt;=1000,(ROUNDUP(M1307,-1)-1),(ROUNDUP(M1307,-2)-10))</f>
        <v>4690</v>
      </c>
      <c r="O1307" s="72">
        <f>VLOOKUP($B1307,'Выгр Торг'!$B:$P,O$1,0)</f>
        <v>3400</v>
      </c>
      <c r="P1307" s="72">
        <f>VLOOKUP($B1307,'Выгр Торг'!$B:$P,P$1,0)</f>
        <v>4790</v>
      </c>
      <c r="Q1307" s="42">
        <f t="shared" ref="Q1307" si="188">O1307-K1307</f>
        <v>0</v>
      </c>
      <c r="R1307" s="42">
        <f t="shared" ref="R1307" si="189">P1307-N1307</f>
        <v>100</v>
      </c>
      <c r="S1307" s="85">
        <f t="shared" si="185"/>
        <v>4690</v>
      </c>
      <c r="T1307" s="60" t="str">
        <f>IFERROR(VLOOKUP($B1307,'Из ГУГЛа'!$B:$G,4,0)*U1307+V1307,VLOOKUP($B1307,'Из ГУГЛа'!$B:$G,4,0))</f>
        <v/>
      </c>
      <c r="U1307" s="15">
        <v>1</v>
      </c>
      <c r="V1307" s="59"/>
      <c r="W1307" s="74">
        <f t="shared" ref="W1307" si="190">IFERROR(S1307/K1307-1,"")</f>
        <v>0.37941176470588234</v>
      </c>
      <c r="X1307" s="74" t="str">
        <f t="shared" ref="X1307" si="191">IFERROR((Z1307-S1307)/Z1307,"")</f>
        <v/>
      </c>
      <c r="Y1307" s="74" t="str">
        <f t="shared" ref="Y1307" si="192">IFERROR(IF(Z1307="","",Z1307/K1307-1),"")</f>
        <v/>
      </c>
      <c r="Z1307" s="78" t="s">
        <v>2579</v>
      </c>
    </row>
    <row r="1308" spans="1:26" ht="75" x14ac:dyDescent="0.25">
      <c r="A1308" s="71" t="str">
        <f>INDEX('Выгр Торг'!$A:$A,MATCH($B1308,'Выгр Торг'!$B:$B,0))</f>
        <v>Боковые зеркала "АТП" в стиле Гранта (повторитель, электропривод, обогрев) для ВАЗ 2108-21099, 2113-2115</v>
      </c>
      <c r="B1308" s="88">
        <v>257826</v>
      </c>
      <c r="C1308" s="72">
        <f>VLOOKUP($B1308,'Выгр Торг'!$B:$P,C$1,0)</f>
        <v>182558</v>
      </c>
      <c r="D1308" s="71" t="str">
        <f>VLOOKUP($B1308,'Выгр Торг'!$B:$P,D$1,0)</f>
        <v>Боковые зеркала "АТП" в стиле Гранта (повторитель МУЛЬТИ PLAZMA, электропривод, обогрев) для ВАЗ 2108-21099, 2113-2115 (В цвет, Аквамарин (серебристо-сине-зеленый, 460))</v>
      </c>
      <c r="E1308" s="72" t="str">
        <f>VLOOKUP($B1308,'Выгр Торг'!$B:$P,E$1,0)</f>
        <v>Y</v>
      </c>
      <c r="F1308" s="72" t="str">
        <f>VLOOKUP($B1308,'Выгр Торг'!$B:$P,F$1,0)</f>
        <v>1</v>
      </c>
      <c r="G1308" s="36" t="s">
        <v>555</v>
      </c>
      <c r="H1308" s="28">
        <v>61005</v>
      </c>
      <c r="I1308" s="53">
        <f>INDEX($I:$I,MATCH($H1308,$C:$C,0))</f>
        <v>600</v>
      </c>
      <c r="J1308" s="5" t="s">
        <v>3410</v>
      </c>
      <c r="K1308" s="56">
        <f>INDEX($K:$K,MATCH($H1308,$C:$C,0))+I1308</f>
        <v>3400</v>
      </c>
      <c r="L1308" s="14">
        <f>VLOOKUP(K1308,Наценка!$A$1:$B$8,2,1)</f>
        <v>1.4</v>
      </c>
      <c r="M1308" s="56">
        <f>INDEX($M:$M,MATCH($H1308,$C:$C,0))+I1308*$M$2</f>
        <v>4700</v>
      </c>
      <c r="N1308" s="57">
        <f t="shared" si="186"/>
        <v>4690</v>
      </c>
      <c r="O1308" s="72">
        <f>VLOOKUP($B1308,'Выгр Торг'!$B:$P,O$1,0)</f>
        <v>3400</v>
      </c>
      <c r="P1308" s="72">
        <f>VLOOKUP($B1308,'Выгр Торг'!$B:$P,P$1,0)</f>
        <v>4790</v>
      </c>
      <c r="Q1308" s="42">
        <f t="shared" si="180"/>
        <v>0</v>
      </c>
      <c r="R1308" s="42">
        <f t="shared" si="181"/>
        <v>100</v>
      </c>
      <c r="S1308" s="85">
        <f t="shared" si="185"/>
        <v>4690</v>
      </c>
      <c r="T1308" s="60" t="str">
        <f>IFERROR(VLOOKUP($B1308,'Из ГУГЛа'!$B:$G,4,0)*U1308+V1308,VLOOKUP($B1308,'Из ГУГЛа'!$B:$G,4,0))</f>
        <v/>
      </c>
      <c r="U1308" s="15">
        <v>1</v>
      </c>
      <c r="V1308" s="59"/>
      <c r="W1308" s="74">
        <f t="shared" si="182"/>
        <v>0.37941176470588234</v>
      </c>
      <c r="X1308" s="74" t="str">
        <f t="shared" si="183"/>
        <v/>
      </c>
      <c r="Y1308" s="74" t="str">
        <f t="shared" si="184"/>
        <v/>
      </c>
      <c r="Z1308" s="78" t="s">
        <v>2579</v>
      </c>
    </row>
    <row r="1309" spans="1:26" ht="75" x14ac:dyDescent="0.25">
      <c r="A1309" s="71" t="str">
        <f>INDEX('Выгр Торг'!$A:$A,MATCH($B1309,'Выгр Торг'!$B:$B,0))</f>
        <v>Боковые зеркала "АТП" в стиле Гранта (повторитель, электропривод, обогрев) для ВАЗ 2108-21099, 2113-2115</v>
      </c>
      <c r="B1309" s="88">
        <v>257827</v>
      </c>
      <c r="C1309" s="72">
        <f>VLOOKUP($B1309,'Выгр Торг'!$B:$P,C$1,0)</f>
        <v>182559</v>
      </c>
      <c r="D1309" s="71" t="str">
        <f>VLOOKUP($B1309,'Выгр Торг'!$B:$P,D$1,0)</f>
        <v>Боковые зеркала "АТП" в стиле Гранта (повторитель МУЛЬТИ PLAZMA, электропривод, обогрев) для ВАЗ 2108-21099, 2113-2115 (В цвет, Амулет (серебристо-темно-зеленый, 371))</v>
      </c>
      <c r="E1309" s="72" t="str">
        <f>VLOOKUP($B1309,'Выгр Торг'!$B:$P,E$1,0)</f>
        <v>Y</v>
      </c>
      <c r="F1309" s="72" t="str">
        <f>VLOOKUP($B1309,'Выгр Торг'!$B:$P,F$1,0)</f>
        <v>1</v>
      </c>
      <c r="G1309" s="36" t="s">
        <v>555</v>
      </c>
      <c r="H1309" s="28">
        <v>61005</v>
      </c>
      <c r="I1309" s="53">
        <f>INDEX($I:$I,MATCH($H1309,$C:$C,0))</f>
        <v>600</v>
      </c>
      <c r="J1309" s="5" t="s">
        <v>3410</v>
      </c>
      <c r="K1309" s="56">
        <f>INDEX($K:$K,MATCH($H1309,$C:$C,0))+I1309</f>
        <v>3400</v>
      </c>
      <c r="L1309" s="14">
        <f>VLOOKUP(K1309,Наценка!$A$1:$B$8,2,1)</f>
        <v>1.4</v>
      </c>
      <c r="M1309" s="56">
        <f>INDEX($M:$M,MATCH($H1309,$C:$C,0))+I1309*$M$2</f>
        <v>4700</v>
      </c>
      <c r="N1309" s="57">
        <f t="shared" si="186"/>
        <v>4690</v>
      </c>
      <c r="O1309" s="72">
        <f>VLOOKUP($B1309,'Выгр Торг'!$B:$P,O$1,0)</f>
        <v>3400</v>
      </c>
      <c r="P1309" s="72">
        <f>VLOOKUP($B1309,'Выгр Торг'!$B:$P,P$1,0)</f>
        <v>4790</v>
      </c>
      <c r="Q1309" s="42">
        <f t="shared" si="180"/>
        <v>0</v>
      </c>
      <c r="R1309" s="42">
        <f t="shared" si="181"/>
        <v>100</v>
      </c>
      <c r="S1309" s="85">
        <f t="shared" si="185"/>
        <v>4690</v>
      </c>
      <c r="T1309" s="60" t="str">
        <f>IFERROR(VLOOKUP($B1309,'Из ГУГЛа'!$B:$G,4,0)*U1309+V1309,VLOOKUP($B1309,'Из ГУГЛа'!$B:$G,4,0))</f>
        <v/>
      </c>
      <c r="U1309" s="15">
        <v>1</v>
      </c>
      <c r="V1309" s="59"/>
      <c r="W1309" s="74">
        <f t="shared" si="182"/>
        <v>0.37941176470588234</v>
      </c>
      <c r="X1309" s="74" t="str">
        <f t="shared" si="183"/>
        <v/>
      </c>
      <c r="Y1309" s="74" t="str">
        <f t="shared" si="184"/>
        <v/>
      </c>
      <c r="Z1309" s="78" t="s">
        <v>2579</v>
      </c>
    </row>
    <row r="1310" spans="1:26" ht="75" x14ac:dyDescent="0.25">
      <c r="A1310" s="71" t="str">
        <f>INDEX('Выгр Торг'!$A:$A,MATCH($B1310,'Выгр Торг'!$B:$B,0))</f>
        <v>Боковые зеркала "АТП" в стиле Гранта (повторитель, электропривод, обогрев) для ВАЗ 2108-21099, 2113-2115</v>
      </c>
      <c r="B1310" s="88">
        <v>257828</v>
      </c>
      <c r="C1310" s="72">
        <f>VLOOKUP($B1310,'Выгр Торг'!$B:$P,C$1,0)</f>
        <v>182560</v>
      </c>
      <c r="D1310" s="71" t="str">
        <f>VLOOKUP($B1310,'Выгр Торг'!$B:$P,D$1,0)</f>
        <v>Боковые зеркала "АТП" в стиле Гранта (повторитель МУЛЬТИ PLAZMA, электропривод, обогрев) для ВАЗ 2108-21099, 2113-2115 (В цвет, Антилопа (серебристо-бежевый, 277))</v>
      </c>
      <c r="E1310" s="72" t="str">
        <f>VLOOKUP($B1310,'Выгр Торг'!$B:$P,E$1,0)</f>
        <v>Y</v>
      </c>
      <c r="F1310" s="72" t="str">
        <f>VLOOKUP($B1310,'Выгр Торг'!$B:$P,F$1,0)</f>
        <v>1</v>
      </c>
      <c r="G1310" s="36" t="s">
        <v>555</v>
      </c>
      <c r="H1310" s="28">
        <v>61005</v>
      </c>
      <c r="I1310" s="53">
        <f>INDEX($I:$I,MATCH($H1310,$C:$C,0))</f>
        <v>600</v>
      </c>
      <c r="J1310" s="5" t="s">
        <v>3410</v>
      </c>
      <c r="K1310" s="56">
        <f>INDEX($K:$K,MATCH($H1310,$C:$C,0))+I1310</f>
        <v>3400</v>
      </c>
      <c r="L1310" s="14">
        <f>VLOOKUP(K1310,Наценка!$A$1:$B$8,2,1)</f>
        <v>1.4</v>
      </c>
      <c r="M1310" s="56">
        <f>INDEX($M:$M,MATCH($H1310,$C:$C,0))+I1310*$M$2</f>
        <v>4700</v>
      </c>
      <c r="N1310" s="57">
        <f t="shared" si="186"/>
        <v>4690</v>
      </c>
      <c r="O1310" s="72">
        <f>VLOOKUP($B1310,'Выгр Торг'!$B:$P,O$1,0)</f>
        <v>3400</v>
      </c>
      <c r="P1310" s="72">
        <f>VLOOKUP($B1310,'Выгр Торг'!$B:$P,P$1,0)</f>
        <v>4790</v>
      </c>
      <c r="Q1310" s="42">
        <f t="shared" si="180"/>
        <v>0</v>
      </c>
      <c r="R1310" s="42">
        <f t="shared" si="181"/>
        <v>100</v>
      </c>
      <c r="S1310" s="85">
        <f t="shared" si="185"/>
        <v>4690</v>
      </c>
      <c r="T1310" s="60" t="str">
        <f>IFERROR(VLOOKUP($B1310,'Из ГУГЛа'!$B:$G,4,0)*U1310+V1310,VLOOKUP($B1310,'Из ГУГЛа'!$B:$G,4,0))</f>
        <v/>
      </c>
      <c r="U1310" s="15">
        <v>1</v>
      </c>
      <c r="V1310" s="59"/>
      <c r="W1310" s="74">
        <f t="shared" si="182"/>
        <v>0.37941176470588234</v>
      </c>
      <c r="X1310" s="74" t="str">
        <f t="shared" si="183"/>
        <v/>
      </c>
      <c r="Y1310" s="74" t="str">
        <f t="shared" si="184"/>
        <v/>
      </c>
      <c r="Z1310" s="78" t="s">
        <v>2579</v>
      </c>
    </row>
    <row r="1311" spans="1:26" ht="75" x14ac:dyDescent="0.25">
      <c r="A1311" s="71" t="str">
        <f>INDEX('Выгр Торг'!$A:$A,MATCH($B1311,'Выгр Торг'!$B:$B,0))</f>
        <v>Боковые зеркала "АТП" в стиле Гранта (повторитель, электропривод, обогрев) для ВАЗ 2108-21099, 2113-2115</v>
      </c>
      <c r="B1311" s="88">
        <v>257829</v>
      </c>
      <c r="C1311" s="72">
        <f>VLOOKUP($B1311,'Выгр Торг'!$B:$P,C$1,0)</f>
        <v>182561</v>
      </c>
      <c r="D1311" s="71" t="str">
        <f>VLOOKUP($B1311,'Выгр Торг'!$B:$P,D$1,0)</f>
        <v>Боковые зеркала "АТП" в стиле Гранта (повторитель МУЛЬТИ PLAZMA, электропривод, обогрев) для ВАЗ 2108-21099, 2113-2115 (В цвет, Балтика (темно-сине-зеленый, 420))</v>
      </c>
      <c r="E1311" s="72" t="str">
        <f>VLOOKUP($B1311,'Выгр Торг'!$B:$P,E$1,0)</f>
        <v>Y</v>
      </c>
      <c r="F1311" s="72" t="str">
        <f>VLOOKUP($B1311,'Выгр Торг'!$B:$P,F$1,0)</f>
        <v>1</v>
      </c>
      <c r="G1311" s="36" t="s">
        <v>555</v>
      </c>
      <c r="H1311" s="28">
        <v>61005</v>
      </c>
      <c r="I1311" s="53">
        <f>INDEX($I:$I,MATCH($H1311,$C:$C,0))</f>
        <v>600</v>
      </c>
      <c r="J1311" s="5" t="s">
        <v>3410</v>
      </c>
      <c r="K1311" s="56">
        <f>INDEX($K:$K,MATCH($H1311,$C:$C,0))+I1311</f>
        <v>3400</v>
      </c>
      <c r="L1311" s="14">
        <f>VLOOKUP(K1311,Наценка!$A$1:$B$8,2,1)</f>
        <v>1.4</v>
      </c>
      <c r="M1311" s="56">
        <f>INDEX($M:$M,MATCH($H1311,$C:$C,0))+I1311*$M$2</f>
        <v>4700</v>
      </c>
      <c r="N1311" s="57">
        <f t="shared" si="186"/>
        <v>4690</v>
      </c>
      <c r="O1311" s="72">
        <f>VLOOKUP($B1311,'Выгр Торг'!$B:$P,O$1,0)</f>
        <v>3400</v>
      </c>
      <c r="P1311" s="72">
        <f>VLOOKUP($B1311,'Выгр Торг'!$B:$P,P$1,0)</f>
        <v>4790</v>
      </c>
      <c r="Q1311" s="42">
        <f t="shared" si="180"/>
        <v>0</v>
      </c>
      <c r="R1311" s="42">
        <f t="shared" si="181"/>
        <v>100</v>
      </c>
      <c r="S1311" s="85">
        <f t="shared" si="185"/>
        <v>4690</v>
      </c>
      <c r="T1311" s="60" t="str">
        <f>IFERROR(VLOOKUP($B1311,'Из ГУГЛа'!$B:$G,4,0)*U1311+V1311,VLOOKUP($B1311,'Из ГУГЛа'!$B:$G,4,0))</f>
        <v/>
      </c>
      <c r="U1311" s="15">
        <v>1</v>
      </c>
      <c r="V1311" s="59"/>
      <c r="W1311" s="74">
        <f t="shared" si="182"/>
        <v>0.37941176470588234</v>
      </c>
      <c r="X1311" s="74" t="str">
        <f t="shared" si="183"/>
        <v/>
      </c>
      <c r="Y1311" s="74" t="str">
        <f t="shared" si="184"/>
        <v/>
      </c>
      <c r="Z1311" s="78" t="s">
        <v>2579</v>
      </c>
    </row>
    <row r="1312" spans="1:26" ht="75" x14ac:dyDescent="0.25">
      <c r="A1312" s="71" t="str">
        <f>INDEX('Выгр Торг'!$A:$A,MATCH($B1312,'Выгр Торг'!$B:$B,0))</f>
        <v>Боковые зеркала "АТП" в стиле Гранта (повторитель, электропривод, обогрев) для ВАЗ 2108-21099, 2113-2115</v>
      </c>
      <c r="B1312" s="88">
        <v>257830</v>
      </c>
      <c r="C1312" s="72">
        <f>VLOOKUP($B1312,'Выгр Торг'!$B:$P,C$1,0)</f>
        <v>182562</v>
      </c>
      <c r="D1312" s="71" t="str">
        <f>VLOOKUP($B1312,'Выгр Торг'!$B:$P,D$1,0)</f>
        <v>Боковые зеркала "АТП" в стиле Гранта (повторитель МУЛЬТИ PLAZMA, электропривод, обогрев) для ВАЗ 2108-21099, 2113-2115 (В цвет, Белое облако (белый, 240))</v>
      </c>
      <c r="E1312" s="72" t="str">
        <f>VLOOKUP($B1312,'Выгр Торг'!$B:$P,E$1,0)</f>
        <v>Y</v>
      </c>
      <c r="F1312" s="72" t="str">
        <f>VLOOKUP($B1312,'Выгр Торг'!$B:$P,F$1,0)</f>
        <v>1</v>
      </c>
      <c r="G1312" s="36" t="s">
        <v>555</v>
      </c>
      <c r="H1312" s="28">
        <v>61005</v>
      </c>
      <c r="I1312" s="53">
        <f>INDEX($I:$I,MATCH($H1312,$C:$C,0))</f>
        <v>600</v>
      </c>
      <c r="J1312" s="5" t="s">
        <v>3410</v>
      </c>
      <c r="K1312" s="56">
        <f>INDEX($K:$K,MATCH($H1312,$C:$C,0))+I1312</f>
        <v>3400</v>
      </c>
      <c r="L1312" s="14">
        <f>VLOOKUP(K1312,Наценка!$A$1:$B$8,2,1)</f>
        <v>1.4</v>
      </c>
      <c r="M1312" s="56">
        <f>INDEX($M:$M,MATCH($H1312,$C:$C,0))+I1312*$M$2</f>
        <v>4700</v>
      </c>
      <c r="N1312" s="57">
        <f t="shared" si="186"/>
        <v>4690</v>
      </c>
      <c r="O1312" s="72">
        <f>VLOOKUP($B1312,'Выгр Торг'!$B:$P,O$1,0)</f>
        <v>3400</v>
      </c>
      <c r="P1312" s="72">
        <f>VLOOKUP($B1312,'Выгр Торг'!$B:$P,P$1,0)</f>
        <v>4790</v>
      </c>
      <c r="Q1312" s="42">
        <f t="shared" si="180"/>
        <v>0</v>
      </c>
      <c r="R1312" s="42">
        <f t="shared" si="181"/>
        <v>100</v>
      </c>
      <c r="S1312" s="85">
        <f t="shared" si="185"/>
        <v>4690</v>
      </c>
      <c r="T1312" s="60" t="str">
        <f>IFERROR(VLOOKUP($B1312,'Из ГУГЛа'!$B:$G,4,0)*U1312+V1312,VLOOKUP($B1312,'Из ГУГЛа'!$B:$G,4,0))</f>
        <v/>
      </c>
      <c r="U1312" s="15">
        <v>1</v>
      </c>
      <c r="V1312" s="59"/>
      <c r="W1312" s="74">
        <f t="shared" si="182"/>
        <v>0.37941176470588234</v>
      </c>
      <c r="X1312" s="74" t="str">
        <f t="shared" si="183"/>
        <v/>
      </c>
      <c r="Y1312" s="74" t="str">
        <f t="shared" si="184"/>
        <v/>
      </c>
      <c r="Z1312" s="78" t="s">
        <v>2579</v>
      </c>
    </row>
    <row r="1313" spans="1:26" ht="75" x14ac:dyDescent="0.25">
      <c r="A1313" s="71" t="str">
        <f>INDEX('Выгр Торг'!$A:$A,MATCH($B1313,'Выгр Торг'!$B:$B,0))</f>
        <v>Боковые зеркала "АТП" в стиле Гранта (повторитель, электропривод, обогрев) для ВАЗ 2108-21099, 2113-2115</v>
      </c>
      <c r="B1313" s="88">
        <v>257831</v>
      </c>
      <c r="C1313" s="72">
        <f>VLOOKUP($B1313,'Выгр Торг'!$B:$P,C$1,0)</f>
        <v>182563</v>
      </c>
      <c r="D1313" s="71" t="str">
        <f>VLOOKUP($B1313,'Выгр Торг'!$B:$P,D$1,0)</f>
        <v>Боковые зеркала "АТП" в стиле Гранта (повторитель МУЛЬТИ PLAZMA, электропривод, обогрев) для ВАЗ 2108-21099, 2113-2115 (В цвет, Бриз (зелено-голубой, 480))</v>
      </c>
      <c r="E1313" s="72" t="str">
        <f>VLOOKUP($B1313,'Выгр Торг'!$B:$P,E$1,0)</f>
        <v>Y</v>
      </c>
      <c r="F1313" s="72" t="str">
        <f>VLOOKUP($B1313,'Выгр Торг'!$B:$P,F$1,0)</f>
        <v>1</v>
      </c>
      <c r="G1313" s="36" t="s">
        <v>555</v>
      </c>
      <c r="H1313" s="28">
        <v>61005</v>
      </c>
      <c r="I1313" s="53">
        <f>INDEX($I:$I,MATCH($H1313,$C:$C,0))</f>
        <v>600</v>
      </c>
      <c r="J1313" s="5" t="s">
        <v>3410</v>
      </c>
      <c r="K1313" s="56">
        <f>INDEX($K:$K,MATCH($H1313,$C:$C,0))+I1313</f>
        <v>3400</v>
      </c>
      <c r="L1313" s="14">
        <f>VLOOKUP(K1313,Наценка!$A$1:$B$8,2,1)</f>
        <v>1.4</v>
      </c>
      <c r="M1313" s="56">
        <f>INDEX($M:$M,MATCH($H1313,$C:$C,0))+I1313*$M$2</f>
        <v>4700</v>
      </c>
      <c r="N1313" s="57">
        <f t="shared" si="186"/>
        <v>4690</v>
      </c>
      <c r="O1313" s="72">
        <f>VLOOKUP($B1313,'Выгр Торг'!$B:$P,O$1,0)</f>
        <v>3400</v>
      </c>
      <c r="P1313" s="72">
        <f>VLOOKUP($B1313,'Выгр Торг'!$B:$P,P$1,0)</f>
        <v>4790</v>
      </c>
      <c r="Q1313" s="42">
        <f t="shared" si="180"/>
        <v>0</v>
      </c>
      <c r="R1313" s="42">
        <f t="shared" si="181"/>
        <v>100</v>
      </c>
      <c r="S1313" s="85">
        <f t="shared" si="185"/>
        <v>4690</v>
      </c>
      <c r="T1313" s="60" t="str">
        <f>IFERROR(VLOOKUP($B1313,'Из ГУГЛа'!$B:$G,4,0)*U1313+V1313,VLOOKUP($B1313,'Из ГУГЛа'!$B:$G,4,0))</f>
        <v/>
      </c>
      <c r="U1313" s="15">
        <v>1</v>
      </c>
      <c r="V1313" s="59"/>
      <c r="W1313" s="74">
        <f t="shared" si="182"/>
        <v>0.37941176470588234</v>
      </c>
      <c r="X1313" s="74" t="str">
        <f t="shared" si="183"/>
        <v/>
      </c>
      <c r="Y1313" s="74" t="str">
        <f t="shared" si="184"/>
        <v/>
      </c>
      <c r="Z1313" s="78" t="s">
        <v>2579</v>
      </c>
    </row>
    <row r="1314" spans="1:26" ht="75" x14ac:dyDescent="0.25">
      <c r="A1314" s="71" t="str">
        <f>INDEX('Выгр Торг'!$A:$A,MATCH($B1314,'Выгр Торг'!$B:$B,0))</f>
        <v>Боковые зеркала "АТП" в стиле Гранта (повторитель, электропривод, обогрев) для ВАЗ 2108-21099, 2113-2115</v>
      </c>
      <c r="B1314" s="88">
        <v>257832</v>
      </c>
      <c r="C1314" s="72">
        <f>VLOOKUP($B1314,'Выгр Торг'!$B:$P,C$1,0)</f>
        <v>182564</v>
      </c>
      <c r="D1314" s="71" t="str">
        <f>VLOOKUP($B1314,'Выгр Торг'!$B:$P,D$1,0)</f>
        <v>Боковые зеркала "АТП" в стиле Гранта (повторитель МУЛЬТИ PLAZMA, электропривод, обогрев) для ВАЗ 2108-21099, 2113-2115 (В цвет, Бронзовый век (бежево-коричневый, 262))</v>
      </c>
      <c r="E1314" s="72" t="str">
        <f>VLOOKUP($B1314,'Выгр Торг'!$B:$P,E$1,0)</f>
        <v>Y</v>
      </c>
      <c r="F1314" s="72" t="str">
        <f>VLOOKUP($B1314,'Выгр Торг'!$B:$P,F$1,0)</f>
        <v>1</v>
      </c>
      <c r="G1314" s="36" t="s">
        <v>555</v>
      </c>
      <c r="H1314" s="28">
        <v>61005</v>
      </c>
      <c r="I1314" s="53">
        <f>INDEX($I:$I,MATCH($H1314,$C:$C,0))</f>
        <v>600</v>
      </c>
      <c r="J1314" s="5" t="s">
        <v>3410</v>
      </c>
      <c r="K1314" s="56">
        <f>INDEX($K:$K,MATCH($H1314,$C:$C,0))+I1314</f>
        <v>3400</v>
      </c>
      <c r="L1314" s="14">
        <f>VLOOKUP(K1314,Наценка!$A$1:$B$8,2,1)</f>
        <v>1.4</v>
      </c>
      <c r="M1314" s="56">
        <f>INDEX($M:$M,MATCH($H1314,$C:$C,0))+I1314*$M$2</f>
        <v>4700</v>
      </c>
      <c r="N1314" s="57">
        <f t="shared" si="186"/>
        <v>4690</v>
      </c>
      <c r="O1314" s="72">
        <f>VLOOKUP($B1314,'Выгр Торг'!$B:$P,O$1,0)</f>
        <v>3400</v>
      </c>
      <c r="P1314" s="72">
        <f>VLOOKUP($B1314,'Выгр Торг'!$B:$P,P$1,0)</f>
        <v>4790</v>
      </c>
      <c r="Q1314" s="42">
        <f t="shared" si="180"/>
        <v>0</v>
      </c>
      <c r="R1314" s="42">
        <f t="shared" si="181"/>
        <v>100</v>
      </c>
      <c r="S1314" s="85">
        <f t="shared" si="185"/>
        <v>4690</v>
      </c>
      <c r="T1314" s="60" t="str">
        <f>IFERROR(VLOOKUP($B1314,'Из ГУГЛа'!$B:$G,4,0)*U1314+V1314,VLOOKUP($B1314,'Из ГУГЛа'!$B:$G,4,0))</f>
        <v/>
      </c>
      <c r="U1314" s="15">
        <v>1</v>
      </c>
      <c r="V1314" s="59"/>
      <c r="W1314" s="74">
        <f t="shared" si="182"/>
        <v>0.37941176470588234</v>
      </c>
      <c r="X1314" s="74" t="str">
        <f t="shared" si="183"/>
        <v/>
      </c>
      <c r="Y1314" s="74" t="str">
        <f t="shared" si="184"/>
        <v/>
      </c>
      <c r="Z1314" s="78" t="s">
        <v>2579</v>
      </c>
    </row>
    <row r="1315" spans="1:26" ht="75" x14ac:dyDescent="0.25">
      <c r="A1315" s="71" t="str">
        <f>INDEX('Выгр Торг'!$A:$A,MATCH($B1315,'Выгр Торг'!$B:$B,0))</f>
        <v>Боковые зеркала "АТП" в стиле Гранта (повторитель, электропривод, обогрев) для ВАЗ 2108-21099, 2113-2115</v>
      </c>
      <c r="B1315" s="88">
        <v>257833</v>
      </c>
      <c r="C1315" s="72">
        <f>VLOOKUP($B1315,'Выгр Торг'!$B:$P,C$1,0)</f>
        <v>182565</v>
      </c>
      <c r="D1315" s="71" t="str">
        <f>VLOOKUP($B1315,'Выгр Торг'!$B:$P,D$1,0)</f>
        <v>Боковые зеркала "АТП" в стиле Гранта (повторитель МУЛЬТИ PLAZMA, электропривод, обогрев) для ВАЗ 2108-21099, 2113-2115 (В цвет, Валюта (серо-зеленый, 310))</v>
      </c>
      <c r="E1315" s="72" t="str">
        <f>VLOOKUP($B1315,'Выгр Торг'!$B:$P,E$1,0)</f>
        <v>Y</v>
      </c>
      <c r="F1315" s="72" t="str">
        <f>VLOOKUP($B1315,'Выгр Торг'!$B:$P,F$1,0)</f>
        <v>1</v>
      </c>
      <c r="G1315" s="36" t="s">
        <v>555</v>
      </c>
      <c r="H1315" s="28">
        <v>61005</v>
      </c>
      <c r="I1315" s="53">
        <f>INDEX($I:$I,MATCH($H1315,$C:$C,0))</f>
        <v>600</v>
      </c>
      <c r="J1315" s="5" t="s">
        <v>3410</v>
      </c>
      <c r="K1315" s="56">
        <f>INDEX($K:$K,MATCH($H1315,$C:$C,0))+I1315</f>
        <v>3400</v>
      </c>
      <c r="L1315" s="14">
        <f>VLOOKUP(K1315,Наценка!$A$1:$B$8,2,1)</f>
        <v>1.4</v>
      </c>
      <c r="M1315" s="56">
        <f>INDEX($M:$M,MATCH($H1315,$C:$C,0))+I1315*$M$2</f>
        <v>4700</v>
      </c>
      <c r="N1315" s="57">
        <f t="shared" si="186"/>
        <v>4690</v>
      </c>
      <c r="O1315" s="72">
        <f>VLOOKUP($B1315,'Выгр Торг'!$B:$P,O$1,0)</f>
        <v>3400</v>
      </c>
      <c r="P1315" s="72">
        <f>VLOOKUP($B1315,'Выгр Торг'!$B:$P,P$1,0)</f>
        <v>4790</v>
      </c>
      <c r="Q1315" s="42">
        <f t="shared" si="180"/>
        <v>0</v>
      </c>
      <c r="R1315" s="42">
        <f t="shared" si="181"/>
        <v>100</v>
      </c>
      <c r="S1315" s="85">
        <f t="shared" si="185"/>
        <v>4690</v>
      </c>
      <c r="T1315" s="60" t="str">
        <f>IFERROR(VLOOKUP($B1315,'Из ГУГЛа'!$B:$G,4,0)*U1315+V1315,VLOOKUP($B1315,'Из ГУГЛа'!$B:$G,4,0))</f>
        <v/>
      </c>
      <c r="U1315" s="15">
        <v>1</v>
      </c>
      <c r="V1315" s="59"/>
      <c r="W1315" s="74">
        <f t="shared" si="182"/>
        <v>0.37941176470588234</v>
      </c>
      <c r="X1315" s="74" t="str">
        <f t="shared" si="183"/>
        <v/>
      </c>
      <c r="Y1315" s="74" t="str">
        <f t="shared" si="184"/>
        <v/>
      </c>
      <c r="Z1315" s="78" t="s">
        <v>2579</v>
      </c>
    </row>
    <row r="1316" spans="1:26" ht="75" x14ac:dyDescent="0.25">
      <c r="A1316" s="71" t="str">
        <f>INDEX('Выгр Торг'!$A:$A,MATCH($B1316,'Выгр Торг'!$B:$B,0))</f>
        <v>Боковые зеркала "АТП" в стиле Гранта (повторитель, электропривод, обогрев) для ВАЗ 2108-21099, 2113-2115</v>
      </c>
      <c r="B1316" s="88">
        <v>257834</v>
      </c>
      <c r="C1316" s="72">
        <f>VLOOKUP($B1316,'Выгр Торг'!$B:$P,C$1,0)</f>
        <v>182566</v>
      </c>
      <c r="D1316" s="71" t="str">
        <f>VLOOKUP($B1316,'Выгр Торг'!$B:$P,D$1,0)</f>
        <v>Боковые зеркала "АТП" в стиле Гранта (повторитель МУЛЬТИ PLAZMA, электропривод, обогрев) для ВАЗ 2108-21099, 2113-2115 (В цвет, Вишневый сад (темно-серебристо-красный, 132))</v>
      </c>
      <c r="E1316" s="72" t="str">
        <f>VLOOKUP($B1316,'Выгр Торг'!$B:$P,E$1,0)</f>
        <v>Y</v>
      </c>
      <c r="F1316" s="72" t="str">
        <f>VLOOKUP($B1316,'Выгр Торг'!$B:$P,F$1,0)</f>
        <v>1</v>
      </c>
      <c r="G1316" s="36" t="s">
        <v>555</v>
      </c>
      <c r="H1316" s="28">
        <v>61005</v>
      </c>
      <c r="I1316" s="53">
        <f>INDEX($I:$I,MATCH($H1316,$C:$C,0))</f>
        <v>600</v>
      </c>
      <c r="J1316" s="5" t="s">
        <v>3410</v>
      </c>
      <c r="K1316" s="56">
        <f>INDEX($K:$K,MATCH($H1316,$C:$C,0))+I1316</f>
        <v>3400</v>
      </c>
      <c r="L1316" s="14">
        <f>VLOOKUP(K1316,Наценка!$A$1:$B$8,2,1)</f>
        <v>1.4</v>
      </c>
      <c r="M1316" s="56">
        <f>INDEX($M:$M,MATCH($H1316,$C:$C,0))+I1316*$M$2</f>
        <v>4700</v>
      </c>
      <c r="N1316" s="57">
        <f t="shared" si="186"/>
        <v>4690</v>
      </c>
      <c r="O1316" s="72">
        <f>VLOOKUP($B1316,'Выгр Торг'!$B:$P,O$1,0)</f>
        <v>3400</v>
      </c>
      <c r="P1316" s="72">
        <f>VLOOKUP($B1316,'Выгр Торг'!$B:$P,P$1,0)</f>
        <v>4790</v>
      </c>
      <c r="Q1316" s="42">
        <f t="shared" si="180"/>
        <v>0</v>
      </c>
      <c r="R1316" s="42">
        <f t="shared" si="181"/>
        <v>100</v>
      </c>
      <c r="S1316" s="85">
        <f t="shared" si="185"/>
        <v>4690</v>
      </c>
      <c r="T1316" s="60" t="str">
        <f>IFERROR(VLOOKUP($B1316,'Из ГУГЛа'!$B:$G,4,0)*U1316+V1316,VLOOKUP($B1316,'Из ГУГЛа'!$B:$G,4,0))</f>
        <v/>
      </c>
      <c r="U1316" s="15">
        <v>1</v>
      </c>
      <c r="V1316" s="59"/>
      <c r="W1316" s="74">
        <f t="shared" si="182"/>
        <v>0.37941176470588234</v>
      </c>
      <c r="X1316" s="74" t="str">
        <f t="shared" si="183"/>
        <v/>
      </c>
      <c r="Y1316" s="74" t="str">
        <f t="shared" si="184"/>
        <v/>
      </c>
      <c r="Z1316" s="78" t="s">
        <v>2579</v>
      </c>
    </row>
    <row r="1317" spans="1:26" ht="75" x14ac:dyDescent="0.25">
      <c r="A1317" s="71" t="str">
        <f>INDEX('Выгр Торг'!$A:$A,MATCH($B1317,'Выгр Торг'!$B:$B,0))</f>
        <v>Боковые зеркала "АТП" в стиле Гранта (повторитель, электропривод, обогрев) для ВАЗ 2108-21099, 2113-2115</v>
      </c>
      <c r="B1317" s="88">
        <v>257835</v>
      </c>
      <c r="C1317" s="72">
        <f>VLOOKUP($B1317,'Выгр Торг'!$B:$P,C$1,0)</f>
        <v>182567</v>
      </c>
      <c r="D1317" s="71" t="str">
        <f>VLOOKUP($B1317,'Выгр Торг'!$B:$P,D$1,0)</f>
        <v>Боковые зеркала "АТП" в стиле Гранта (повторитель МУЛЬТИ PLAZMA, электропривод, обогрев) для ВАЗ 2108-21099, 2113-2115 (В цвет, Дефиле (серебристо-серо-коричневый, 150))</v>
      </c>
      <c r="E1317" s="72" t="str">
        <f>VLOOKUP($B1317,'Выгр Торг'!$B:$P,E$1,0)</f>
        <v>Y</v>
      </c>
      <c r="F1317" s="72" t="str">
        <f>VLOOKUP($B1317,'Выгр Торг'!$B:$P,F$1,0)</f>
        <v>1</v>
      </c>
      <c r="G1317" s="36" t="s">
        <v>555</v>
      </c>
      <c r="H1317" s="28">
        <v>61005</v>
      </c>
      <c r="I1317" s="53">
        <f>INDEX($I:$I,MATCH($H1317,$C:$C,0))</f>
        <v>600</v>
      </c>
      <c r="J1317" s="5" t="s">
        <v>3410</v>
      </c>
      <c r="K1317" s="56">
        <f>INDEX($K:$K,MATCH($H1317,$C:$C,0))+I1317</f>
        <v>3400</v>
      </c>
      <c r="L1317" s="14">
        <f>VLOOKUP(K1317,Наценка!$A$1:$B$8,2,1)</f>
        <v>1.4</v>
      </c>
      <c r="M1317" s="56">
        <f>INDEX($M:$M,MATCH($H1317,$C:$C,0))+I1317*$M$2</f>
        <v>4700</v>
      </c>
      <c r="N1317" s="57">
        <f t="shared" si="186"/>
        <v>4690</v>
      </c>
      <c r="O1317" s="72">
        <f>VLOOKUP($B1317,'Выгр Торг'!$B:$P,O$1,0)</f>
        <v>3400</v>
      </c>
      <c r="P1317" s="72">
        <f>VLOOKUP($B1317,'Выгр Торг'!$B:$P,P$1,0)</f>
        <v>4790</v>
      </c>
      <c r="Q1317" s="42">
        <f t="shared" si="180"/>
        <v>0</v>
      </c>
      <c r="R1317" s="42">
        <f t="shared" si="181"/>
        <v>100</v>
      </c>
      <c r="S1317" s="85">
        <f t="shared" si="185"/>
        <v>4690</v>
      </c>
      <c r="T1317" s="60" t="str">
        <f>IFERROR(VLOOKUP($B1317,'Из ГУГЛа'!$B:$G,4,0)*U1317+V1317,VLOOKUP($B1317,'Из ГУГЛа'!$B:$G,4,0))</f>
        <v/>
      </c>
      <c r="U1317" s="15">
        <v>1</v>
      </c>
      <c r="V1317" s="59"/>
      <c r="W1317" s="74">
        <f t="shared" si="182"/>
        <v>0.37941176470588234</v>
      </c>
      <c r="X1317" s="74" t="str">
        <f t="shared" si="183"/>
        <v/>
      </c>
      <c r="Y1317" s="74" t="str">
        <f t="shared" si="184"/>
        <v/>
      </c>
      <c r="Z1317" s="78" t="s">
        <v>2579</v>
      </c>
    </row>
    <row r="1318" spans="1:26" ht="75" x14ac:dyDescent="0.25">
      <c r="A1318" s="71" t="str">
        <f>INDEX('Выгр Торг'!$A:$A,MATCH($B1318,'Выгр Торг'!$B:$B,0))</f>
        <v>Боковые зеркала "АТП" в стиле Гранта (повторитель, электропривод, обогрев) для ВАЗ 2108-21099, 2113-2115</v>
      </c>
      <c r="B1318" s="88">
        <v>257836</v>
      </c>
      <c r="C1318" s="72">
        <f>VLOOKUP($B1318,'Выгр Торг'!$B:$P,C$1,0)</f>
        <v>182568</v>
      </c>
      <c r="D1318" s="71" t="str">
        <f>VLOOKUP($B1318,'Выгр Торг'!$B:$P,D$1,0)</f>
        <v>Боковые зеркала "АТП" в стиле Гранта (повторитель МУЛЬТИ PLAZMA, электропривод, обогрев) для ВАЗ 2108-21099, 2113-2115 (В цвет, Жемчуг (серебристо-бело-молочный, 230))</v>
      </c>
      <c r="E1318" s="72" t="str">
        <f>VLOOKUP($B1318,'Выгр Торг'!$B:$P,E$1,0)</f>
        <v>Y</v>
      </c>
      <c r="F1318" s="72" t="str">
        <f>VLOOKUP($B1318,'Выгр Торг'!$B:$P,F$1,0)</f>
        <v>1</v>
      </c>
      <c r="G1318" s="36" t="s">
        <v>555</v>
      </c>
      <c r="H1318" s="28">
        <v>61005</v>
      </c>
      <c r="I1318" s="53">
        <f>INDEX($I:$I,MATCH($H1318,$C:$C,0))</f>
        <v>600</v>
      </c>
      <c r="J1318" s="5" t="s">
        <v>3410</v>
      </c>
      <c r="K1318" s="56">
        <f>INDEX($K:$K,MATCH($H1318,$C:$C,0))+I1318</f>
        <v>3400</v>
      </c>
      <c r="L1318" s="14">
        <f>VLOOKUP(K1318,Наценка!$A$1:$B$8,2,1)</f>
        <v>1.4</v>
      </c>
      <c r="M1318" s="56">
        <f>INDEX($M:$M,MATCH($H1318,$C:$C,0))+I1318*$M$2</f>
        <v>4700</v>
      </c>
      <c r="N1318" s="57">
        <f t="shared" si="186"/>
        <v>4690</v>
      </c>
      <c r="O1318" s="72">
        <f>VLOOKUP($B1318,'Выгр Торг'!$B:$P,O$1,0)</f>
        <v>3400</v>
      </c>
      <c r="P1318" s="72">
        <f>VLOOKUP($B1318,'Выгр Торг'!$B:$P,P$1,0)</f>
        <v>4790</v>
      </c>
      <c r="Q1318" s="42">
        <f t="shared" si="180"/>
        <v>0</v>
      </c>
      <c r="R1318" s="42">
        <f t="shared" si="181"/>
        <v>100</v>
      </c>
      <c r="S1318" s="85">
        <f t="shared" si="185"/>
        <v>4690</v>
      </c>
      <c r="T1318" s="60" t="str">
        <f>IFERROR(VLOOKUP($B1318,'Из ГУГЛа'!$B:$G,4,0)*U1318+V1318,VLOOKUP($B1318,'Из ГУГЛа'!$B:$G,4,0))</f>
        <v/>
      </c>
      <c r="U1318" s="15">
        <v>1</v>
      </c>
      <c r="V1318" s="59"/>
      <c r="W1318" s="74">
        <f t="shared" si="182"/>
        <v>0.37941176470588234</v>
      </c>
      <c r="X1318" s="74" t="str">
        <f t="shared" si="183"/>
        <v/>
      </c>
      <c r="Y1318" s="74" t="str">
        <f t="shared" si="184"/>
        <v/>
      </c>
      <c r="Z1318" s="78" t="s">
        <v>2579</v>
      </c>
    </row>
    <row r="1319" spans="1:26" ht="75" x14ac:dyDescent="0.25">
      <c r="A1319" s="71" t="str">
        <f>INDEX('Выгр Торг'!$A:$A,MATCH($B1319,'Выгр Торг'!$B:$B,0))</f>
        <v>Боковые зеркала "АТП" в стиле Гранта (повторитель, электропривод, обогрев) для ВАЗ 2108-21099, 2113-2115</v>
      </c>
      <c r="B1319" s="88">
        <v>257837</v>
      </c>
      <c r="C1319" s="72">
        <f>VLOOKUP($B1319,'Выгр Торг'!$B:$P,C$1,0)</f>
        <v>182569</v>
      </c>
      <c r="D1319" s="71" t="str">
        <f>VLOOKUP($B1319,'Выгр Торг'!$B:$P,D$1,0)</f>
        <v>Боковые зеркала "АТП" в стиле Гранта (повторитель МУЛЬТИ PLAZMA, электропривод, обогрев) для ВАЗ 2108-21099, 2113-2115 (В цвет, Золото инков (золотистый темно-зеленый, 347))</v>
      </c>
      <c r="E1319" s="72" t="str">
        <f>VLOOKUP($B1319,'Выгр Торг'!$B:$P,E$1,0)</f>
        <v>Y</v>
      </c>
      <c r="F1319" s="72" t="str">
        <f>VLOOKUP($B1319,'Выгр Торг'!$B:$P,F$1,0)</f>
        <v>1</v>
      </c>
      <c r="G1319" s="36" t="s">
        <v>555</v>
      </c>
      <c r="H1319" s="28">
        <v>61005</v>
      </c>
      <c r="I1319" s="53">
        <f>INDEX($I:$I,MATCH($H1319,$C:$C,0))</f>
        <v>600</v>
      </c>
      <c r="J1319" s="5" t="s">
        <v>3410</v>
      </c>
      <c r="K1319" s="56">
        <f>INDEX($K:$K,MATCH($H1319,$C:$C,0))+I1319</f>
        <v>3400</v>
      </c>
      <c r="L1319" s="14">
        <f>VLOOKUP(K1319,Наценка!$A$1:$B$8,2,1)</f>
        <v>1.4</v>
      </c>
      <c r="M1319" s="56">
        <f>INDEX($M:$M,MATCH($H1319,$C:$C,0))+I1319*$M$2</f>
        <v>4700</v>
      </c>
      <c r="N1319" s="57">
        <f t="shared" si="186"/>
        <v>4690</v>
      </c>
      <c r="O1319" s="72">
        <f>VLOOKUP($B1319,'Выгр Торг'!$B:$P,O$1,0)</f>
        <v>3400</v>
      </c>
      <c r="P1319" s="72">
        <f>VLOOKUP($B1319,'Выгр Торг'!$B:$P,P$1,0)</f>
        <v>4790</v>
      </c>
      <c r="Q1319" s="42">
        <f t="shared" si="180"/>
        <v>0</v>
      </c>
      <c r="R1319" s="42">
        <f t="shared" si="181"/>
        <v>100</v>
      </c>
      <c r="S1319" s="85">
        <f t="shared" si="185"/>
        <v>4690</v>
      </c>
      <c r="T1319" s="60" t="str">
        <f>IFERROR(VLOOKUP($B1319,'Из ГУГЛа'!$B:$G,4,0)*U1319+V1319,VLOOKUP($B1319,'Из ГУГЛа'!$B:$G,4,0))</f>
        <v/>
      </c>
      <c r="U1319" s="15">
        <v>1</v>
      </c>
      <c r="V1319" s="59"/>
      <c r="W1319" s="74">
        <f t="shared" si="182"/>
        <v>0.37941176470588234</v>
      </c>
      <c r="X1319" s="74" t="str">
        <f t="shared" si="183"/>
        <v/>
      </c>
      <c r="Y1319" s="74" t="str">
        <f t="shared" si="184"/>
        <v/>
      </c>
      <c r="Z1319" s="78" t="s">
        <v>2579</v>
      </c>
    </row>
    <row r="1320" spans="1:26" ht="75" x14ac:dyDescent="0.25">
      <c r="A1320" s="71" t="str">
        <f>INDEX('Выгр Торг'!$A:$A,MATCH($B1320,'Выгр Торг'!$B:$B,0))</f>
        <v>Боковые зеркала "АТП" в стиле Гранта (повторитель, электропривод, обогрев) для ВАЗ 2108-21099, 2113-2115</v>
      </c>
      <c r="B1320" s="88">
        <v>257838</v>
      </c>
      <c r="C1320" s="72">
        <f>VLOOKUP($B1320,'Выгр Торг'!$B:$P,C$1,0)</f>
        <v>182570</v>
      </c>
      <c r="D1320" s="71" t="str">
        <f>VLOOKUP($B1320,'Выгр Торг'!$B:$P,D$1,0)</f>
        <v>Боковые зеркала "АТП" в стиле Гранта (повторитель МУЛЬТИ PLAZMA, электропривод, обогрев) для ВАЗ 2108-21099, 2113-2115 (В цвет, Золотой лист (золотистый темно-зеленый, 331))</v>
      </c>
      <c r="E1320" s="72" t="str">
        <f>VLOOKUP($B1320,'Выгр Торг'!$B:$P,E$1,0)</f>
        <v>Y</v>
      </c>
      <c r="F1320" s="72" t="str">
        <f>VLOOKUP($B1320,'Выгр Торг'!$B:$P,F$1,0)</f>
        <v>1</v>
      </c>
      <c r="G1320" s="36" t="s">
        <v>555</v>
      </c>
      <c r="H1320" s="28">
        <v>61005</v>
      </c>
      <c r="I1320" s="53">
        <f>INDEX($I:$I,MATCH($H1320,$C:$C,0))</f>
        <v>600</v>
      </c>
      <c r="J1320" s="5" t="s">
        <v>3410</v>
      </c>
      <c r="K1320" s="56">
        <f>INDEX($K:$K,MATCH($H1320,$C:$C,0))+I1320</f>
        <v>3400</v>
      </c>
      <c r="L1320" s="14">
        <f>VLOOKUP(K1320,Наценка!$A$1:$B$8,2,1)</f>
        <v>1.4</v>
      </c>
      <c r="M1320" s="56">
        <f>INDEX($M:$M,MATCH($H1320,$C:$C,0))+I1320*$M$2</f>
        <v>4700</v>
      </c>
      <c r="N1320" s="57">
        <f t="shared" si="186"/>
        <v>4690</v>
      </c>
      <c r="O1320" s="72">
        <f>VLOOKUP($B1320,'Выгр Торг'!$B:$P,O$1,0)</f>
        <v>3400</v>
      </c>
      <c r="P1320" s="72">
        <f>VLOOKUP($B1320,'Выгр Торг'!$B:$P,P$1,0)</f>
        <v>4790</v>
      </c>
      <c r="Q1320" s="42">
        <f t="shared" si="180"/>
        <v>0</v>
      </c>
      <c r="R1320" s="42">
        <f t="shared" si="181"/>
        <v>100</v>
      </c>
      <c r="S1320" s="85">
        <f t="shared" si="185"/>
        <v>4690</v>
      </c>
      <c r="T1320" s="60" t="str">
        <f>IFERROR(VLOOKUP($B1320,'Из ГУГЛа'!$B:$G,4,0)*U1320+V1320,VLOOKUP($B1320,'Из ГУГЛа'!$B:$G,4,0))</f>
        <v/>
      </c>
      <c r="U1320" s="15">
        <v>1</v>
      </c>
      <c r="V1320" s="59"/>
      <c r="W1320" s="74">
        <f t="shared" si="182"/>
        <v>0.37941176470588234</v>
      </c>
      <c r="X1320" s="74" t="str">
        <f t="shared" si="183"/>
        <v/>
      </c>
      <c r="Y1320" s="74" t="str">
        <f t="shared" si="184"/>
        <v/>
      </c>
      <c r="Z1320" s="78" t="s">
        <v>2579</v>
      </c>
    </row>
    <row r="1321" spans="1:26" ht="75" x14ac:dyDescent="0.25">
      <c r="A1321" s="71" t="str">
        <f>INDEX('Выгр Торг'!$A:$A,MATCH($B1321,'Выгр Торг'!$B:$B,0))</f>
        <v>Боковые зеркала "АТП" в стиле Гранта (повторитель, электропривод, обогрев) для ВАЗ 2108-21099, 2113-2115</v>
      </c>
      <c r="B1321" s="88">
        <v>257839</v>
      </c>
      <c r="C1321" s="72">
        <f>VLOOKUP($B1321,'Выгр Торг'!$B:$P,C$1,0)</f>
        <v>182571</v>
      </c>
      <c r="D1321" s="71" t="str">
        <f>VLOOKUP($B1321,'Выгр Торг'!$B:$P,D$1,0)</f>
        <v>Боковые зеркала "АТП" в стиле Гранта (повторитель МУЛЬТИ PLAZMA, электропривод, обогрев) для ВАЗ 2108-21099, 2113-2115 (В цвет, Игуана (серебристо-ярко-зеленый, 311))</v>
      </c>
      <c r="E1321" s="72" t="str">
        <f>VLOOKUP($B1321,'Выгр Торг'!$B:$P,E$1,0)</f>
        <v>Y</v>
      </c>
      <c r="F1321" s="72" t="str">
        <f>VLOOKUP($B1321,'Выгр Торг'!$B:$P,F$1,0)</f>
        <v>1</v>
      </c>
      <c r="G1321" s="36" t="s">
        <v>555</v>
      </c>
      <c r="H1321" s="28">
        <v>61005</v>
      </c>
      <c r="I1321" s="53">
        <f>INDEX($I:$I,MATCH($H1321,$C:$C,0))</f>
        <v>600</v>
      </c>
      <c r="J1321" s="5" t="s">
        <v>3410</v>
      </c>
      <c r="K1321" s="56">
        <f>INDEX($K:$K,MATCH($H1321,$C:$C,0))+I1321</f>
        <v>3400</v>
      </c>
      <c r="L1321" s="14">
        <f>VLOOKUP(K1321,Наценка!$A$1:$B$8,2,1)</f>
        <v>1.4</v>
      </c>
      <c r="M1321" s="56">
        <f>INDEX($M:$M,MATCH($H1321,$C:$C,0))+I1321*$M$2</f>
        <v>4700</v>
      </c>
      <c r="N1321" s="57">
        <f t="shared" si="186"/>
        <v>4690</v>
      </c>
      <c r="O1321" s="72">
        <f>VLOOKUP($B1321,'Выгр Торг'!$B:$P,O$1,0)</f>
        <v>3400</v>
      </c>
      <c r="P1321" s="72">
        <f>VLOOKUP($B1321,'Выгр Торг'!$B:$P,P$1,0)</f>
        <v>4790</v>
      </c>
      <c r="Q1321" s="42">
        <f t="shared" si="180"/>
        <v>0</v>
      </c>
      <c r="R1321" s="42">
        <f t="shared" si="181"/>
        <v>100</v>
      </c>
      <c r="S1321" s="85">
        <f t="shared" si="185"/>
        <v>4690</v>
      </c>
      <c r="T1321" s="60" t="str">
        <f>IFERROR(VLOOKUP($B1321,'Из ГУГЛа'!$B:$G,4,0)*U1321+V1321,VLOOKUP($B1321,'Из ГУГЛа'!$B:$G,4,0))</f>
        <v/>
      </c>
      <c r="U1321" s="15">
        <v>1</v>
      </c>
      <c r="V1321" s="59"/>
      <c r="W1321" s="74">
        <f t="shared" si="182"/>
        <v>0.37941176470588234</v>
      </c>
      <c r="X1321" s="74" t="str">
        <f t="shared" si="183"/>
        <v/>
      </c>
      <c r="Y1321" s="74" t="str">
        <f t="shared" si="184"/>
        <v/>
      </c>
      <c r="Z1321" s="78" t="s">
        <v>2579</v>
      </c>
    </row>
    <row r="1322" spans="1:26" ht="75" x14ac:dyDescent="0.25">
      <c r="A1322" s="71" t="str">
        <f>INDEX('Выгр Торг'!$A:$A,MATCH($B1322,'Выгр Торг'!$B:$B,0))</f>
        <v>Боковые зеркала "АТП" в стиле Гранта (повторитель, электропривод, обогрев) для ВАЗ 2108-21099, 2113-2115</v>
      </c>
      <c r="B1322" s="88">
        <v>257840</v>
      </c>
      <c r="C1322" s="72">
        <f>VLOOKUP($B1322,'Выгр Торг'!$B:$P,C$1,0)</f>
        <v>182572</v>
      </c>
      <c r="D1322" s="71" t="str">
        <f>VLOOKUP($B1322,'Выгр Торг'!$B:$P,D$1,0)</f>
        <v>Боковые зеркала "АТП" в стиле Гранта (повторитель МУЛЬТИ PLAZMA, электропривод, обогрев) для ВАЗ 2108-21099, 2113-2115 (В цвет, Калифорнийский мак (золотисто-красный, 190))</v>
      </c>
      <c r="E1322" s="72" t="str">
        <f>VLOOKUP($B1322,'Выгр Торг'!$B:$P,E$1,0)</f>
        <v>Y</v>
      </c>
      <c r="F1322" s="72" t="str">
        <f>VLOOKUP($B1322,'Выгр Торг'!$B:$P,F$1,0)</f>
        <v>1</v>
      </c>
      <c r="G1322" s="36" t="s">
        <v>555</v>
      </c>
      <c r="H1322" s="28">
        <v>61005</v>
      </c>
      <c r="I1322" s="53">
        <f>INDEX($I:$I,MATCH($H1322,$C:$C,0))</f>
        <v>600</v>
      </c>
      <c r="J1322" s="5" t="s">
        <v>3410</v>
      </c>
      <c r="K1322" s="56">
        <f>INDEX($K:$K,MATCH($H1322,$C:$C,0))+I1322</f>
        <v>3400</v>
      </c>
      <c r="L1322" s="14">
        <f>VLOOKUP(K1322,Наценка!$A$1:$B$8,2,1)</f>
        <v>1.4</v>
      </c>
      <c r="M1322" s="56">
        <f>INDEX($M:$M,MATCH($H1322,$C:$C,0))+I1322*$M$2</f>
        <v>4700</v>
      </c>
      <c r="N1322" s="57">
        <f t="shared" si="186"/>
        <v>4690</v>
      </c>
      <c r="O1322" s="72">
        <f>VLOOKUP($B1322,'Выгр Торг'!$B:$P,O$1,0)</f>
        <v>3400</v>
      </c>
      <c r="P1322" s="72">
        <f>VLOOKUP($B1322,'Выгр Торг'!$B:$P,P$1,0)</f>
        <v>4790</v>
      </c>
      <c r="Q1322" s="42">
        <f t="shared" si="180"/>
        <v>0</v>
      </c>
      <c r="R1322" s="42">
        <f t="shared" si="181"/>
        <v>100</v>
      </c>
      <c r="S1322" s="85">
        <f t="shared" si="185"/>
        <v>4690</v>
      </c>
      <c r="T1322" s="60" t="str">
        <f>IFERROR(VLOOKUP($B1322,'Из ГУГЛа'!$B:$G,4,0)*U1322+V1322,VLOOKUP($B1322,'Из ГУГЛа'!$B:$G,4,0))</f>
        <v/>
      </c>
      <c r="U1322" s="15">
        <v>1</v>
      </c>
      <c r="V1322" s="59"/>
      <c r="W1322" s="74">
        <f t="shared" si="182"/>
        <v>0.37941176470588234</v>
      </c>
      <c r="X1322" s="74" t="str">
        <f t="shared" si="183"/>
        <v/>
      </c>
      <c r="Y1322" s="74" t="str">
        <f t="shared" si="184"/>
        <v/>
      </c>
      <c r="Z1322" s="78" t="s">
        <v>2579</v>
      </c>
    </row>
    <row r="1323" spans="1:26" ht="75" x14ac:dyDescent="0.25">
      <c r="A1323" s="71" t="str">
        <f>INDEX('Выгр Торг'!$A:$A,MATCH($B1323,'Выгр Торг'!$B:$B,0))</f>
        <v>Боковые зеркала "АТП" в стиле Гранта (повторитель, электропривод, обогрев) для ВАЗ 2108-21099, 2113-2115</v>
      </c>
      <c r="B1323" s="88">
        <v>257841</v>
      </c>
      <c r="C1323" s="72">
        <f>VLOOKUP($B1323,'Выгр Торг'!$B:$P,C$1,0)</f>
        <v>182573</v>
      </c>
      <c r="D1323" s="71" t="str">
        <f>VLOOKUP($B1323,'Выгр Торг'!$B:$P,D$1,0)</f>
        <v>Боковые зеркала "АТП" в стиле Гранта (повторитель МУЛЬТИ PLAZMA, электропривод, обогрев) для ВАЗ 2108-21099, 2113-2115 (В цвет, Капри (темно-синий, 453))</v>
      </c>
      <c r="E1323" s="72" t="str">
        <f>VLOOKUP($B1323,'Выгр Торг'!$B:$P,E$1,0)</f>
        <v>Y</v>
      </c>
      <c r="F1323" s="72" t="str">
        <f>VLOOKUP($B1323,'Выгр Торг'!$B:$P,F$1,0)</f>
        <v>1</v>
      </c>
      <c r="G1323" s="36" t="s">
        <v>555</v>
      </c>
      <c r="H1323" s="28">
        <v>61005</v>
      </c>
      <c r="I1323" s="53">
        <f>INDEX($I:$I,MATCH($H1323,$C:$C,0))</f>
        <v>600</v>
      </c>
      <c r="J1323" s="5" t="s">
        <v>3410</v>
      </c>
      <c r="K1323" s="56">
        <f>INDEX($K:$K,MATCH($H1323,$C:$C,0))+I1323</f>
        <v>3400</v>
      </c>
      <c r="L1323" s="14">
        <f>VLOOKUP(K1323,Наценка!$A$1:$B$8,2,1)</f>
        <v>1.4</v>
      </c>
      <c r="M1323" s="56">
        <f>INDEX($M:$M,MATCH($H1323,$C:$C,0))+I1323*$M$2</f>
        <v>4700</v>
      </c>
      <c r="N1323" s="57">
        <f t="shared" si="186"/>
        <v>4690</v>
      </c>
      <c r="O1323" s="72">
        <f>VLOOKUP($B1323,'Выгр Торг'!$B:$P,O$1,0)</f>
        <v>3400</v>
      </c>
      <c r="P1323" s="72">
        <f>VLOOKUP($B1323,'Выгр Торг'!$B:$P,P$1,0)</f>
        <v>4790</v>
      </c>
      <c r="Q1323" s="42">
        <f t="shared" si="180"/>
        <v>0</v>
      </c>
      <c r="R1323" s="42">
        <f t="shared" si="181"/>
        <v>100</v>
      </c>
      <c r="S1323" s="85">
        <f t="shared" si="185"/>
        <v>4690</v>
      </c>
      <c r="T1323" s="60" t="str">
        <f>IFERROR(VLOOKUP($B1323,'Из ГУГЛа'!$B:$G,4,0)*U1323+V1323,VLOOKUP($B1323,'Из ГУГЛа'!$B:$G,4,0))</f>
        <v/>
      </c>
      <c r="U1323" s="15">
        <v>1</v>
      </c>
      <c r="V1323" s="59"/>
      <c r="W1323" s="74">
        <f t="shared" si="182"/>
        <v>0.37941176470588234</v>
      </c>
      <c r="X1323" s="74" t="str">
        <f t="shared" si="183"/>
        <v/>
      </c>
      <c r="Y1323" s="74" t="str">
        <f t="shared" si="184"/>
        <v/>
      </c>
      <c r="Z1323" s="78" t="s">
        <v>2579</v>
      </c>
    </row>
    <row r="1324" spans="1:26" ht="75" x14ac:dyDescent="0.25">
      <c r="A1324" s="71" t="str">
        <f>INDEX('Выгр Торг'!$A:$A,MATCH($B1324,'Выгр Торг'!$B:$B,0))</f>
        <v>Боковые зеркала "АТП" в стиле Гранта (повторитель, электропривод, обогрев) для ВАЗ 2108-21099, 2113-2115</v>
      </c>
      <c r="B1324" s="88">
        <v>257842</v>
      </c>
      <c r="C1324" s="72">
        <f>VLOOKUP($B1324,'Выгр Торг'!$B:$P,C$1,0)</f>
        <v>182574</v>
      </c>
      <c r="D1324" s="71" t="str">
        <f>VLOOKUP($B1324,'Выгр Торг'!$B:$P,D$1,0)</f>
        <v>Боковые зеркала "АТП" в стиле Гранта (повторитель МУЛЬТИ PLAZMA, электропривод, обогрев) для ВАЗ 2108-21099, 2113-2115 (В цвет, Кармен (красный, 118))</v>
      </c>
      <c r="E1324" s="72" t="str">
        <f>VLOOKUP($B1324,'Выгр Торг'!$B:$P,E$1,0)</f>
        <v>Y</v>
      </c>
      <c r="F1324" s="72" t="str">
        <f>VLOOKUP($B1324,'Выгр Торг'!$B:$P,F$1,0)</f>
        <v>1</v>
      </c>
      <c r="G1324" s="36" t="s">
        <v>555</v>
      </c>
      <c r="H1324" s="28">
        <v>61005</v>
      </c>
      <c r="I1324" s="53">
        <f>INDEX($I:$I,MATCH($H1324,$C:$C,0))</f>
        <v>600</v>
      </c>
      <c r="J1324" s="5" t="s">
        <v>3410</v>
      </c>
      <c r="K1324" s="56">
        <f>INDEX($K:$K,MATCH($H1324,$C:$C,0))+I1324</f>
        <v>3400</v>
      </c>
      <c r="L1324" s="14">
        <f>VLOOKUP(K1324,Наценка!$A$1:$B$8,2,1)</f>
        <v>1.4</v>
      </c>
      <c r="M1324" s="56">
        <f>INDEX($M:$M,MATCH($H1324,$C:$C,0))+I1324*$M$2</f>
        <v>4700</v>
      </c>
      <c r="N1324" s="57">
        <f t="shared" si="186"/>
        <v>4690</v>
      </c>
      <c r="O1324" s="72">
        <f>VLOOKUP($B1324,'Выгр Торг'!$B:$P,O$1,0)</f>
        <v>3400</v>
      </c>
      <c r="P1324" s="72">
        <f>VLOOKUP($B1324,'Выгр Торг'!$B:$P,P$1,0)</f>
        <v>4790</v>
      </c>
      <c r="Q1324" s="42">
        <f t="shared" si="180"/>
        <v>0</v>
      </c>
      <c r="R1324" s="42">
        <f t="shared" si="181"/>
        <v>100</v>
      </c>
      <c r="S1324" s="85">
        <f t="shared" si="185"/>
        <v>4690</v>
      </c>
      <c r="T1324" s="60" t="str">
        <f>IFERROR(VLOOKUP($B1324,'Из ГУГЛа'!$B:$G,4,0)*U1324+V1324,VLOOKUP($B1324,'Из ГУГЛа'!$B:$G,4,0))</f>
        <v/>
      </c>
      <c r="U1324" s="15">
        <v>1</v>
      </c>
      <c r="V1324" s="59"/>
      <c r="W1324" s="74">
        <f t="shared" si="182"/>
        <v>0.37941176470588234</v>
      </c>
      <c r="X1324" s="74" t="str">
        <f t="shared" si="183"/>
        <v/>
      </c>
      <c r="Y1324" s="74" t="str">
        <f t="shared" si="184"/>
        <v/>
      </c>
      <c r="Z1324" s="78" t="s">
        <v>2579</v>
      </c>
    </row>
    <row r="1325" spans="1:26" ht="75" x14ac:dyDescent="0.25">
      <c r="A1325" s="71" t="str">
        <f>INDEX('Выгр Торг'!$A:$A,MATCH($B1325,'Выгр Торг'!$B:$B,0))</f>
        <v>Боковые зеркала "АТП" в стиле Гранта (повторитель, электропривод, обогрев) для ВАЗ 2108-21099, 2113-2115</v>
      </c>
      <c r="B1325" s="88">
        <v>257843</v>
      </c>
      <c r="C1325" s="72">
        <f>VLOOKUP($B1325,'Выгр Торг'!$B:$P,C$1,0)</f>
        <v>182575</v>
      </c>
      <c r="D1325" s="71" t="str">
        <f>VLOOKUP($B1325,'Выгр Торг'!$B:$P,D$1,0)</f>
        <v>Боковые зеркала "АТП" в стиле Гранта (повторитель МУЛЬТИ PLAZMA, электропривод, обогрев) для ВАЗ 2108-21099, 2113-2115 (В цвет, Кварц (серый, 630))</v>
      </c>
      <c r="E1325" s="72" t="str">
        <f>VLOOKUP($B1325,'Выгр Торг'!$B:$P,E$1,0)</f>
        <v>Y</v>
      </c>
      <c r="F1325" s="72" t="str">
        <f>VLOOKUP($B1325,'Выгр Торг'!$B:$P,F$1,0)</f>
        <v>1</v>
      </c>
      <c r="G1325" s="36" t="s">
        <v>555</v>
      </c>
      <c r="H1325" s="28">
        <v>61005</v>
      </c>
      <c r="I1325" s="53">
        <f>INDEX($I:$I,MATCH($H1325,$C:$C,0))</f>
        <v>600</v>
      </c>
      <c r="J1325" s="5" t="s">
        <v>3410</v>
      </c>
      <c r="K1325" s="56">
        <f>INDEX($K:$K,MATCH($H1325,$C:$C,0))+I1325</f>
        <v>3400</v>
      </c>
      <c r="L1325" s="14">
        <f>VLOOKUP(K1325,Наценка!$A$1:$B$8,2,1)</f>
        <v>1.4</v>
      </c>
      <c r="M1325" s="56">
        <f>INDEX($M:$M,MATCH($H1325,$C:$C,0))+I1325*$M$2</f>
        <v>4700</v>
      </c>
      <c r="N1325" s="57">
        <f t="shared" si="186"/>
        <v>4690</v>
      </c>
      <c r="O1325" s="72">
        <f>VLOOKUP($B1325,'Выгр Торг'!$B:$P,O$1,0)</f>
        <v>3400</v>
      </c>
      <c r="P1325" s="72">
        <f>VLOOKUP($B1325,'Выгр Торг'!$B:$P,P$1,0)</f>
        <v>4790</v>
      </c>
      <c r="Q1325" s="42">
        <f t="shared" si="180"/>
        <v>0</v>
      </c>
      <c r="R1325" s="42">
        <f t="shared" si="181"/>
        <v>100</v>
      </c>
      <c r="S1325" s="85">
        <f t="shared" si="185"/>
        <v>4690</v>
      </c>
      <c r="T1325" s="60" t="str">
        <f>IFERROR(VLOOKUP($B1325,'Из ГУГЛа'!$B:$G,4,0)*U1325+V1325,VLOOKUP($B1325,'Из ГУГЛа'!$B:$G,4,0))</f>
        <v/>
      </c>
      <c r="U1325" s="15">
        <v>1</v>
      </c>
      <c r="V1325" s="59"/>
      <c r="W1325" s="74">
        <f t="shared" si="182"/>
        <v>0.37941176470588234</v>
      </c>
      <c r="X1325" s="74" t="str">
        <f t="shared" si="183"/>
        <v/>
      </c>
      <c r="Y1325" s="74" t="str">
        <f t="shared" si="184"/>
        <v/>
      </c>
      <c r="Z1325" s="78" t="s">
        <v>2579</v>
      </c>
    </row>
    <row r="1326" spans="1:26" ht="75" x14ac:dyDescent="0.25">
      <c r="A1326" s="71" t="str">
        <f>INDEX('Выгр Торг'!$A:$A,MATCH($B1326,'Выгр Торг'!$B:$B,0))</f>
        <v>Боковые зеркала "АТП" в стиле Гранта (повторитель, электропривод, обогрев) для ВАЗ 2108-21099, 2113-2115</v>
      </c>
      <c r="B1326" s="88">
        <v>257844</v>
      </c>
      <c r="C1326" s="72">
        <f>VLOOKUP($B1326,'Выгр Торг'!$B:$P,C$1,0)</f>
        <v>182576</v>
      </c>
      <c r="D1326" s="71" t="str">
        <f>VLOOKUP($B1326,'Выгр Торг'!$B:$P,D$1,0)</f>
        <v>Боковые зеркала "АТП" в стиле Гранта (повторитель МУЛЬТИ PLAZMA, электропривод, обогрев) для ВАЗ 2108-21099, 2113-2115 (В цвет, Коралл (серебристый темно-красный, 116))</v>
      </c>
      <c r="E1326" s="72" t="str">
        <f>VLOOKUP($B1326,'Выгр Торг'!$B:$P,E$1,0)</f>
        <v>Y</v>
      </c>
      <c r="F1326" s="72" t="str">
        <f>VLOOKUP($B1326,'Выгр Торг'!$B:$P,F$1,0)</f>
        <v>1</v>
      </c>
      <c r="G1326" s="36" t="s">
        <v>555</v>
      </c>
      <c r="H1326" s="28">
        <v>61005</v>
      </c>
      <c r="I1326" s="53">
        <f>INDEX($I:$I,MATCH($H1326,$C:$C,0))</f>
        <v>600</v>
      </c>
      <c r="J1326" s="5" t="s">
        <v>3410</v>
      </c>
      <c r="K1326" s="56">
        <f>INDEX($K:$K,MATCH($H1326,$C:$C,0))+I1326</f>
        <v>3400</v>
      </c>
      <c r="L1326" s="14">
        <f>VLOOKUP(K1326,Наценка!$A$1:$B$8,2,1)</f>
        <v>1.4</v>
      </c>
      <c r="M1326" s="56">
        <f>INDEX($M:$M,MATCH($H1326,$C:$C,0))+I1326*$M$2</f>
        <v>4700</v>
      </c>
      <c r="N1326" s="57">
        <f t="shared" si="186"/>
        <v>4690</v>
      </c>
      <c r="O1326" s="72">
        <f>VLOOKUP($B1326,'Выгр Торг'!$B:$P,O$1,0)</f>
        <v>3400</v>
      </c>
      <c r="P1326" s="72">
        <f>VLOOKUP($B1326,'Выгр Торг'!$B:$P,P$1,0)</f>
        <v>4790</v>
      </c>
      <c r="Q1326" s="42">
        <f t="shared" si="180"/>
        <v>0</v>
      </c>
      <c r="R1326" s="42">
        <f t="shared" si="181"/>
        <v>100</v>
      </c>
      <c r="S1326" s="85">
        <f t="shared" si="185"/>
        <v>4690</v>
      </c>
      <c r="T1326" s="60" t="str">
        <f>IFERROR(VLOOKUP($B1326,'Из ГУГЛа'!$B:$G,4,0)*U1326+V1326,VLOOKUP($B1326,'Из ГУГЛа'!$B:$G,4,0))</f>
        <v/>
      </c>
      <c r="U1326" s="15">
        <v>1</v>
      </c>
      <c r="V1326" s="59"/>
      <c r="W1326" s="74">
        <f t="shared" si="182"/>
        <v>0.37941176470588234</v>
      </c>
      <c r="X1326" s="74" t="str">
        <f t="shared" si="183"/>
        <v/>
      </c>
      <c r="Y1326" s="74" t="str">
        <f t="shared" si="184"/>
        <v/>
      </c>
      <c r="Z1326" s="78" t="s">
        <v>2579</v>
      </c>
    </row>
    <row r="1327" spans="1:26" ht="75" x14ac:dyDescent="0.25">
      <c r="A1327" s="71" t="str">
        <f>INDEX('Выгр Торг'!$A:$A,MATCH($B1327,'Выгр Торг'!$B:$B,0))</f>
        <v>Боковые зеркала "АТП" в стиле Гранта (повторитель, электропривод, обогрев) для ВАЗ 2108-21099, 2113-2115</v>
      </c>
      <c r="B1327" s="88">
        <v>257845</v>
      </c>
      <c r="C1327" s="72">
        <f>VLOOKUP($B1327,'Выгр Торг'!$B:$P,C$1,0)</f>
        <v>182577</v>
      </c>
      <c r="D1327" s="71" t="str">
        <f>VLOOKUP($B1327,'Выгр Торг'!$B:$P,D$1,0)</f>
        <v>Боковые зеркала "АТП" в стиле Гранта (повторитель МУЛЬТИ PLAZMA, электропривод, обогрев) для ВАЗ 2108-21099, 2113-2115 (В цвет, Кориандр (золотисто-коричневый, 790))</v>
      </c>
      <c r="E1327" s="72" t="str">
        <f>VLOOKUP($B1327,'Выгр Торг'!$B:$P,E$1,0)</f>
        <v>Y</v>
      </c>
      <c r="F1327" s="72" t="str">
        <f>VLOOKUP($B1327,'Выгр Торг'!$B:$P,F$1,0)</f>
        <v>1</v>
      </c>
      <c r="G1327" s="36" t="s">
        <v>555</v>
      </c>
      <c r="H1327" s="28">
        <v>61005</v>
      </c>
      <c r="I1327" s="53">
        <f>INDEX($I:$I,MATCH($H1327,$C:$C,0))</f>
        <v>600</v>
      </c>
      <c r="J1327" s="5" t="s">
        <v>3410</v>
      </c>
      <c r="K1327" s="56">
        <f>INDEX($K:$K,MATCH($H1327,$C:$C,0))+I1327</f>
        <v>3400</v>
      </c>
      <c r="L1327" s="14">
        <f>VLOOKUP(K1327,Наценка!$A$1:$B$8,2,1)</f>
        <v>1.4</v>
      </c>
      <c r="M1327" s="56">
        <f>INDEX($M:$M,MATCH($H1327,$C:$C,0))+I1327*$M$2</f>
        <v>4700</v>
      </c>
      <c r="N1327" s="57">
        <f t="shared" si="186"/>
        <v>4690</v>
      </c>
      <c r="O1327" s="72">
        <f>VLOOKUP($B1327,'Выгр Торг'!$B:$P,O$1,0)</f>
        <v>3400</v>
      </c>
      <c r="P1327" s="72">
        <f>VLOOKUP($B1327,'Выгр Торг'!$B:$P,P$1,0)</f>
        <v>4790</v>
      </c>
      <c r="Q1327" s="42">
        <f t="shared" si="180"/>
        <v>0</v>
      </c>
      <c r="R1327" s="42">
        <f t="shared" si="181"/>
        <v>100</v>
      </c>
      <c r="S1327" s="85">
        <f t="shared" si="185"/>
        <v>4690</v>
      </c>
      <c r="T1327" s="60" t="str">
        <f>IFERROR(VLOOKUP($B1327,'Из ГУГЛа'!$B:$G,4,0)*U1327+V1327,VLOOKUP($B1327,'Из ГУГЛа'!$B:$G,4,0))</f>
        <v/>
      </c>
      <c r="U1327" s="15">
        <v>1</v>
      </c>
      <c r="V1327" s="59"/>
      <c r="W1327" s="74">
        <f t="shared" si="182"/>
        <v>0.37941176470588234</v>
      </c>
      <c r="X1327" s="74" t="str">
        <f t="shared" si="183"/>
        <v/>
      </c>
      <c r="Y1327" s="74" t="str">
        <f t="shared" si="184"/>
        <v/>
      </c>
      <c r="Z1327" s="78" t="s">
        <v>2579</v>
      </c>
    </row>
    <row r="1328" spans="1:26" ht="75" x14ac:dyDescent="0.25">
      <c r="A1328" s="71" t="str">
        <f>INDEX('Выгр Торг'!$A:$A,MATCH($B1328,'Выгр Торг'!$B:$B,0))</f>
        <v>Боковые зеркала "АТП" в стиле Гранта (повторитель, электропривод, обогрев) для ВАЗ 2108-21099, 2113-2115</v>
      </c>
      <c r="B1328" s="88">
        <v>257846</v>
      </c>
      <c r="C1328" s="72">
        <f>VLOOKUP($B1328,'Выгр Торг'!$B:$P,C$1,0)</f>
        <v>182578</v>
      </c>
      <c r="D1328" s="71" t="str">
        <f>VLOOKUP($B1328,'Выгр Торг'!$B:$P,D$1,0)</f>
        <v>Боковые зеркала "АТП" в стиле Гранта (повторитель МУЛЬТИ PLAZMA, электропривод, обогрев) для ВАЗ 2108-21099, 2113-2115 (В цвет, Космос (черный, 665))</v>
      </c>
      <c r="E1328" s="72" t="str">
        <f>VLOOKUP($B1328,'Выгр Торг'!$B:$P,E$1,0)</f>
        <v>Y</v>
      </c>
      <c r="F1328" s="72" t="str">
        <f>VLOOKUP($B1328,'Выгр Торг'!$B:$P,F$1,0)</f>
        <v>1</v>
      </c>
      <c r="G1328" s="36" t="s">
        <v>555</v>
      </c>
      <c r="H1328" s="28">
        <v>61005</v>
      </c>
      <c r="I1328" s="53">
        <f>INDEX($I:$I,MATCH($H1328,$C:$C,0))</f>
        <v>600</v>
      </c>
      <c r="J1328" s="5" t="s">
        <v>3410</v>
      </c>
      <c r="K1328" s="56">
        <f>INDEX($K:$K,MATCH($H1328,$C:$C,0))+I1328</f>
        <v>3400</v>
      </c>
      <c r="L1328" s="14">
        <f>VLOOKUP(K1328,Наценка!$A$1:$B$8,2,1)</f>
        <v>1.4</v>
      </c>
      <c r="M1328" s="56">
        <f>INDEX($M:$M,MATCH($H1328,$C:$C,0))+I1328*$M$2</f>
        <v>4700</v>
      </c>
      <c r="N1328" s="57">
        <f t="shared" si="186"/>
        <v>4690</v>
      </c>
      <c r="O1328" s="72">
        <f>VLOOKUP($B1328,'Выгр Торг'!$B:$P,O$1,0)</f>
        <v>3400</v>
      </c>
      <c r="P1328" s="72">
        <f>VLOOKUP($B1328,'Выгр Торг'!$B:$P,P$1,0)</f>
        <v>4790</v>
      </c>
      <c r="Q1328" s="42">
        <f t="shared" si="180"/>
        <v>0</v>
      </c>
      <c r="R1328" s="42">
        <f t="shared" si="181"/>
        <v>100</v>
      </c>
      <c r="S1328" s="85">
        <f t="shared" si="185"/>
        <v>4690</v>
      </c>
      <c r="T1328" s="60" t="str">
        <f>IFERROR(VLOOKUP($B1328,'Из ГУГЛа'!$B:$G,4,0)*U1328+V1328,VLOOKUP($B1328,'Из ГУГЛа'!$B:$G,4,0))</f>
        <v/>
      </c>
      <c r="U1328" s="15">
        <v>1</v>
      </c>
      <c r="V1328" s="59"/>
      <c r="W1328" s="74">
        <f t="shared" si="182"/>
        <v>0.37941176470588234</v>
      </c>
      <c r="X1328" s="74" t="str">
        <f t="shared" si="183"/>
        <v/>
      </c>
      <c r="Y1328" s="74" t="str">
        <f t="shared" si="184"/>
        <v/>
      </c>
      <c r="Z1328" s="78" t="s">
        <v>2579</v>
      </c>
    </row>
    <row r="1329" spans="1:26" ht="75" x14ac:dyDescent="0.25">
      <c r="A1329" s="71" t="str">
        <f>INDEX('Выгр Торг'!$A:$A,MATCH($B1329,'Выгр Торг'!$B:$B,0))</f>
        <v>Боковые зеркала "АТП" в стиле Гранта (повторитель, электропривод, обогрев) для ВАЗ 2108-21099, 2113-2115</v>
      </c>
      <c r="B1329" s="88">
        <v>257847</v>
      </c>
      <c r="C1329" s="72">
        <f>VLOOKUP($B1329,'Выгр Торг'!$B:$P,C$1,0)</f>
        <v>182579</v>
      </c>
      <c r="D1329" s="71" t="str">
        <f>VLOOKUP($B1329,'Выгр Торг'!$B:$P,D$1,0)</f>
        <v>Боковые зеркала "АТП" в стиле Гранта (повторитель МУЛЬТИ PLAZMA, электропривод, обогрев) для ВАЗ 2108-21099, 2113-2115 (В цвет, Кристалл (светло-серый, 281))</v>
      </c>
      <c r="E1329" s="72" t="str">
        <f>VLOOKUP($B1329,'Выгр Торг'!$B:$P,E$1,0)</f>
        <v>Y</v>
      </c>
      <c r="F1329" s="72" t="str">
        <f>VLOOKUP($B1329,'Выгр Торг'!$B:$P,F$1,0)</f>
        <v>1</v>
      </c>
      <c r="G1329" s="36" t="s">
        <v>555</v>
      </c>
      <c r="H1329" s="28">
        <v>61005</v>
      </c>
      <c r="I1329" s="53">
        <f>INDEX($I:$I,MATCH($H1329,$C:$C,0))</f>
        <v>600</v>
      </c>
      <c r="J1329" s="5" t="s">
        <v>3410</v>
      </c>
      <c r="K1329" s="56">
        <f>INDEX($K:$K,MATCH($H1329,$C:$C,0))+I1329</f>
        <v>3400</v>
      </c>
      <c r="L1329" s="14">
        <f>VLOOKUP(K1329,Наценка!$A$1:$B$8,2,1)</f>
        <v>1.4</v>
      </c>
      <c r="M1329" s="56">
        <f>INDEX($M:$M,MATCH($H1329,$C:$C,0))+I1329*$M$2</f>
        <v>4700</v>
      </c>
      <c r="N1329" s="57">
        <f t="shared" si="186"/>
        <v>4690</v>
      </c>
      <c r="O1329" s="72">
        <f>VLOOKUP($B1329,'Выгр Торг'!$B:$P,O$1,0)</f>
        <v>3400</v>
      </c>
      <c r="P1329" s="72">
        <f>VLOOKUP($B1329,'Выгр Торг'!$B:$P,P$1,0)</f>
        <v>4790</v>
      </c>
      <c r="Q1329" s="42">
        <f t="shared" si="180"/>
        <v>0</v>
      </c>
      <c r="R1329" s="42">
        <f t="shared" si="181"/>
        <v>100</v>
      </c>
      <c r="S1329" s="85">
        <f t="shared" si="185"/>
        <v>4690</v>
      </c>
      <c r="T1329" s="60" t="str">
        <f>IFERROR(VLOOKUP($B1329,'Из ГУГЛа'!$B:$G,4,0)*U1329+V1329,VLOOKUP($B1329,'Из ГУГЛа'!$B:$G,4,0))</f>
        <v/>
      </c>
      <c r="U1329" s="15">
        <v>1</v>
      </c>
      <c r="V1329" s="59"/>
      <c r="W1329" s="74">
        <f t="shared" si="182"/>
        <v>0.37941176470588234</v>
      </c>
      <c r="X1329" s="74" t="str">
        <f t="shared" si="183"/>
        <v/>
      </c>
      <c r="Y1329" s="74" t="str">
        <f t="shared" si="184"/>
        <v/>
      </c>
      <c r="Z1329" s="78" t="s">
        <v>2579</v>
      </c>
    </row>
    <row r="1330" spans="1:26" ht="75" x14ac:dyDescent="0.25">
      <c r="A1330" s="71" t="str">
        <f>INDEX('Выгр Торг'!$A:$A,MATCH($B1330,'Выгр Торг'!$B:$B,0))</f>
        <v>Боковые зеркала "АТП" в стиле Гранта (повторитель, электропривод, обогрев) для ВАЗ 2108-21099, 2113-2115</v>
      </c>
      <c r="B1330" s="88">
        <v>257848</v>
      </c>
      <c r="C1330" s="72">
        <f>VLOOKUP($B1330,'Выгр Торг'!$B:$P,C$1,0)</f>
        <v>182580</v>
      </c>
      <c r="D1330" s="71" t="str">
        <f>VLOOKUP($B1330,'Выгр Торг'!$B:$P,D$1,0)</f>
        <v>Боковые зеркала "АТП" в стиле Гранта (повторитель МУЛЬТИ PLAZMA, электропривод, обогрев) для ВАЗ 2108-21099, 2113-2115 (В цвет, Майя (серебристый темно-бордовый, 120))</v>
      </c>
      <c r="E1330" s="72" t="str">
        <f>VLOOKUP($B1330,'Выгр Торг'!$B:$P,E$1,0)</f>
        <v>Y</v>
      </c>
      <c r="F1330" s="72" t="str">
        <f>VLOOKUP($B1330,'Выгр Торг'!$B:$P,F$1,0)</f>
        <v>1</v>
      </c>
      <c r="G1330" s="36" t="s">
        <v>555</v>
      </c>
      <c r="H1330" s="28">
        <v>61005</v>
      </c>
      <c r="I1330" s="53">
        <f>INDEX($I:$I,MATCH($H1330,$C:$C,0))</f>
        <v>600</v>
      </c>
      <c r="J1330" s="5" t="s">
        <v>3410</v>
      </c>
      <c r="K1330" s="56">
        <f>INDEX($K:$K,MATCH($H1330,$C:$C,0))+I1330</f>
        <v>3400</v>
      </c>
      <c r="L1330" s="14">
        <f>VLOOKUP(K1330,Наценка!$A$1:$B$8,2,1)</f>
        <v>1.4</v>
      </c>
      <c r="M1330" s="56">
        <f>INDEX($M:$M,MATCH($H1330,$C:$C,0))+I1330*$M$2</f>
        <v>4700</v>
      </c>
      <c r="N1330" s="57">
        <f t="shared" si="186"/>
        <v>4690</v>
      </c>
      <c r="O1330" s="72">
        <f>VLOOKUP($B1330,'Выгр Торг'!$B:$P,O$1,0)</f>
        <v>3400</v>
      </c>
      <c r="P1330" s="72">
        <f>VLOOKUP($B1330,'Выгр Торг'!$B:$P,P$1,0)</f>
        <v>4790</v>
      </c>
      <c r="Q1330" s="42">
        <f t="shared" si="180"/>
        <v>0</v>
      </c>
      <c r="R1330" s="42">
        <f t="shared" si="181"/>
        <v>100</v>
      </c>
      <c r="S1330" s="85">
        <f t="shared" si="185"/>
        <v>4690</v>
      </c>
      <c r="T1330" s="60" t="str">
        <f>IFERROR(VLOOKUP($B1330,'Из ГУГЛа'!$B:$G,4,0)*U1330+V1330,VLOOKUP($B1330,'Из ГУГЛа'!$B:$G,4,0))</f>
        <v/>
      </c>
      <c r="U1330" s="15">
        <v>1</v>
      </c>
      <c r="V1330" s="59"/>
      <c r="W1330" s="74">
        <f t="shared" si="182"/>
        <v>0.37941176470588234</v>
      </c>
      <c r="X1330" s="74" t="str">
        <f t="shared" si="183"/>
        <v/>
      </c>
      <c r="Y1330" s="74" t="str">
        <f t="shared" si="184"/>
        <v/>
      </c>
      <c r="Z1330" s="78" t="s">
        <v>2579</v>
      </c>
    </row>
    <row r="1331" spans="1:26" ht="75" x14ac:dyDescent="0.25">
      <c r="A1331" s="71" t="str">
        <f>INDEX('Выгр Торг'!$A:$A,MATCH($B1331,'Выгр Торг'!$B:$B,0))</f>
        <v>Боковые зеркала "АТП" в стиле Гранта (повторитель, электропривод, обогрев) для ВАЗ 2108-21099, 2113-2115</v>
      </c>
      <c r="B1331" s="88">
        <v>257849</v>
      </c>
      <c r="C1331" s="72">
        <f>VLOOKUP($B1331,'Выгр Торг'!$B:$P,C$1,0)</f>
        <v>182581</v>
      </c>
      <c r="D1331" s="71" t="str">
        <f>VLOOKUP($B1331,'Выгр Торг'!$B:$P,D$1,0)</f>
        <v>Боковые зеркала "АТП" в стиле Гранта (повторитель МУЛЬТИ PLAZMA, электропривод, обогрев) для ВАЗ 2108-21099, 2113-2115 (В цвет, Мальборо (красный, 121))</v>
      </c>
      <c r="E1331" s="72" t="str">
        <f>VLOOKUP($B1331,'Выгр Торг'!$B:$P,E$1,0)</f>
        <v>Y</v>
      </c>
      <c r="F1331" s="72" t="str">
        <f>VLOOKUP($B1331,'Выгр Торг'!$B:$P,F$1,0)</f>
        <v>1</v>
      </c>
      <c r="G1331" s="36" t="s">
        <v>555</v>
      </c>
      <c r="H1331" s="28">
        <v>61005</v>
      </c>
      <c r="I1331" s="53">
        <f>INDEX($I:$I,MATCH($H1331,$C:$C,0))</f>
        <v>600</v>
      </c>
      <c r="J1331" s="5" t="s">
        <v>3410</v>
      </c>
      <c r="K1331" s="56">
        <f>INDEX($K:$K,MATCH($H1331,$C:$C,0))+I1331</f>
        <v>3400</v>
      </c>
      <c r="L1331" s="14">
        <f>VLOOKUP(K1331,Наценка!$A$1:$B$8,2,1)</f>
        <v>1.4</v>
      </c>
      <c r="M1331" s="56">
        <f>INDEX($M:$M,MATCH($H1331,$C:$C,0))+I1331*$M$2</f>
        <v>4700</v>
      </c>
      <c r="N1331" s="57">
        <f t="shared" si="186"/>
        <v>4690</v>
      </c>
      <c r="O1331" s="72">
        <f>VLOOKUP($B1331,'Выгр Торг'!$B:$P,O$1,0)</f>
        <v>3400</v>
      </c>
      <c r="P1331" s="72">
        <f>VLOOKUP($B1331,'Выгр Торг'!$B:$P,P$1,0)</f>
        <v>4790</v>
      </c>
      <c r="Q1331" s="42">
        <f t="shared" si="180"/>
        <v>0</v>
      </c>
      <c r="R1331" s="42">
        <f t="shared" si="181"/>
        <v>100</v>
      </c>
      <c r="S1331" s="85">
        <f t="shared" si="185"/>
        <v>4690</v>
      </c>
      <c r="T1331" s="60" t="str">
        <f>IFERROR(VLOOKUP($B1331,'Из ГУГЛа'!$B:$G,4,0)*U1331+V1331,VLOOKUP($B1331,'Из ГУГЛа'!$B:$G,4,0))</f>
        <v/>
      </c>
      <c r="U1331" s="15">
        <v>1</v>
      </c>
      <c r="V1331" s="59"/>
      <c r="W1331" s="74">
        <f t="shared" si="182"/>
        <v>0.37941176470588234</v>
      </c>
      <c r="X1331" s="74" t="str">
        <f t="shared" si="183"/>
        <v/>
      </c>
      <c r="Y1331" s="74" t="str">
        <f t="shared" si="184"/>
        <v/>
      </c>
      <c r="Z1331" s="78" t="s">
        <v>2579</v>
      </c>
    </row>
    <row r="1332" spans="1:26" ht="75" x14ac:dyDescent="0.25">
      <c r="A1332" s="71" t="str">
        <f>INDEX('Выгр Торг'!$A:$A,MATCH($B1332,'Выгр Торг'!$B:$B,0))</f>
        <v>Боковые зеркала "АТП" в стиле Гранта (повторитель, электропривод, обогрев) для ВАЗ 2108-21099, 2113-2115</v>
      </c>
      <c r="B1332" s="88">
        <v>257850</v>
      </c>
      <c r="C1332" s="72">
        <f>VLOOKUP($B1332,'Выгр Торг'!$B:$P,C$1,0)</f>
        <v>182582</v>
      </c>
      <c r="D1332" s="71" t="str">
        <f>VLOOKUP($B1332,'Выгр Торг'!$B:$P,D$1,0)</f>
        <v>Боковые зеркала "АТП" в стиле Гранта (повторитель МУЛЬТИ PLAZMA, электропривод, обогрев) для ВАЗ 2108-21099, 2113-2115 (В цвет, Мираж (серебристый-желто-зеленый, 280))</v>
      </c>
      <c r="E1332" s="72" t="str">
        <f>VLOOKUP($B1332,'Выгр Торг'!$B:$P,E$1,0)</f>
        <v>Y</v>
      </c>
      <c r="F1332" s="72" t="str">
        <f>VLOOKUP($B1332,'Выгр Торг'!$B:$P,F$1,0)</f>
        <v>1</v>
      </c>
      <c r="G1332" s="36" t="s">
        <v>555</v>
      </c>
      <c r="H1332" s="28">
        <v>61005</v>
      </c>
      <c r="I1332" s="53">
        <f>INDEX($I:$I,MATCH($H1332,$C:$C,0))</f>
        <v>600</v>
      </c>
      <c r="J1332" s="5" t="s">
        <v>3410</v>
      </c>
      <c r="K1332" s="56">
        <f>INDEX($K:$K,MATCH($H1332,$C:$C,0))+I1332</f>
        <v>3400</v>
      </c>
      <c r="L1332" s="14">
        <f>VLOOKUP(K1332,Наценка!$A$1:$B$8,2,1)</f>
        <v>1.4</v>
      </c>
      <c r="M1332" s="56">
        <f>INDEX($M:$M,MATCH($H1332,$C:$C,0))+I1332*$M$2</f>
        <v>4700</v>
      </c>
      <c r="N1332" s="57">
        <f t="shared" si="186"/>
        <v>4690</v>
      </c>
      <c r="O1332" s="72">
        <f>VLOOKUP($B1332,'Выгр Торг'!$B:$P,O$1,0)</f>
        <v>3400</v>
      </c>
      <c r="P1332" s="72">
        <f>VLOOKUP($B1332,'Выгр Торг'!$B:$P,P$1,0)</f>
        <v>4790</v>
      </c>
      <c r="Q1332" s="42">
        <f t="shared" si="180"/>
        <v>0</v>
      </c>
      <c r="R1332" s="42">
        <f t="shared" si="181"/>
        <v>100</v>
      </c>
      <c r="S1332" s="85">
        <f t="shared" si="185"/>
        <v>4690</v>
      </c>
      <c r="T1332" s="60" t="str">
        <f>IFERROR(VLOOKUP($B1332,'Из ГУГЛа'!$B:$G,4,0)*U1332+V1332,VLOOKUP($B1332,'Из ГУГЛа'!$B:$G,4,0))</f>
        <v/>
      </c>
      <c r="U1332" s="15">
        <v>1</v>
      </c>
      <c r="V1332" s="59"/>
      <c r="W1332" s="74">
        <f t="shared" si="182"/>
        <v>0.37941176470588234</v>
      </c>
      <c r="X1332" s="74" t="str">
        <f t="shared" si="183"/>
        <v/>
      </c>
      <c r="Y1332" s="74" t="str">
        <f t="shared" si="184"/>
        <v/>
      </c>
      <c r="Z1332" s="78" t="s">
        <v>2579</v>
      </c>
    </row>
    <row r="1333" spans="1:26" ht="75" x14ac:dyDescent="0.25">
      <c r="A1333" s="71" t="str">
        <f>INDEX('Выгр Торг'!$A:$A,MATCH($B1333,'Выгр Торг'!$B:$B,0))</f>
        <v>Боковые зеркала "АТП" в стиле Гранта (повторитель, электропривод, обогрев) для ВАЗ 2108-21099, 2113-2115</v>
      </c>
      <c r="B1333" s="88">
        <v>257851</v>
      </c>
      <c r="C1333" s="72">
        <f>VLOOKUP($B1333,'Выгр Торг'!$B:$P,C$1,0)</f>
        <v>182583</v>
      </c>
      <c r="D1333" s="71" t="str">
        <f>VLOOKUP($B1333,'Выгр Торг'!$B:$P,D$1,0)</f>
        <v>Боковые зеркала "АТП" в стиле Гранта (повторитель МУЛЬТИ PLAZMA, электропривод, обогрев) для ВАЗ 2108-21099, 2113-2115 (В цвет, Млечный путь (серебристо-серо-графитовый, 606))</v>
      </c>
      <c r="E1333" s="72" t="str">
        <f>VLOOKUP($B1333,'Выгр Торг'!$B:$P,E$1,0)</f>
        <v>Y</v>
      </c>
      <c r="F1333" s="72" t="str">
        <f>VLOOKUP($B1333,'Выгр Торг'!$B:$P,F$1,0)</f>
        <v>1</v>
      </c>
      <c r="G1333" s="36" t="s">
        <v>555</v>
      </c>
      <c r="H1333" s="28">
        <v>61005</v>
      </c>
      <c r="I1333" s="53">
        <f>INDEX($I:$I,MATCH($H1333,$C:$C,0))</f>
        <v>600</v>
      </c>
      <c r="J1333" s="5" t="s">
        <v>3410</v>
      </c>
      <c r="K1333" s="56">
        <f>INDEX($K:$K,MATCH($H1333,$C:$C,0))+I1333</f>
        <v>3400</v>
      </c>
      <c r="L1333" s="14">
        <f>VLOOKUP(K1333,Наценка!$A$1:$B$8,2,1)</f>
        <v>1.4</v>
      </c>
      <c r="M1333" s="56">
        <f>INDEX($M:$M,MATCH($H1333,$C:$C,0))+I1333*$M$2</f>
        <v>4700</v>
      </c>
      <c r="N1333" s="57">
        <f t="shared" si="186"/>
        <v>4690</v>
      </c>
      <c r="O1333" s="72">
        <f>VLOOKUP($B1333,'Выгр Торг'!$B:$P,O$1,0)</f>
        <v>3400</v>
      </c>
      <c r="P1333" s="72">
        <f>VLOOKUP($B1333,'Выгр Торг'!$B:$P,P$1,0)</f>
        <v>4790</v>
      </c>
      <c r="Q1333" s="42">
        <f t="shared" si="180"/>
        <v>0</v>
      </c>
      <c r="R1333" s="42">
        <f t="shared" si="181"/>
        <v>100</v>
      </c>
      <c r="S1333" s="85">
        <f t="shared" si="185"/>
        <v>4690</v>
      </c>
      <c r="T1333" s="60" t="str">
        <f>IFERROR(VLOOKUP($B1333,'Из ГУГЛа'!$B:$G,4,0)*U1333+V1333,VLOOKUP($B1333,'Из ГУГЛа'!$B:$G,4,0))</f>
        <v/>
      </c>
      <c r="U1333" s="15">
        <v>1</v>
      </c>
      <c r="V1333" s="59"/>
      <c r="W1333" s="74">
        <f t="shared" si="182"/>
        <v>0.37941176470588234</v>
      </c>
      <c r="X1333" s="74" t="str">
        <f t="shared" si="183"/>
        <v/>
      </c>
      <c r="Y1333" s="74" t="str">
        <f t="shared" si="184"/>
        <v/>
      </c>
      <c r="Z1333" s="78" t="s">
        <v>2579</v>
      </c>
    </row>
    <row r="1334" spans="1:26" ht="75" x14ac:dyDescent="0.25">
      <c r="A1334" s="71" t="str">
        <f>INDEX('Выгр Торг'!$A:$A,MATCH($B1334,'Выгр Торг'!$B:$B,0))</f>
        <v>Боковые зеркала "АТП" в стиле Гранта (повторитель, электропривод, обогрев) для ВАЗ 2108-21099, 2113-2115</v>
      </c>
      <c r="B1334" s="88">
        <v>257852</v>
      </c>
      <c r="C1334" s="72">
        <f>VLOOKUP($B1334,'Выгр Торг'!$B:$P,C$1,0)</f>
        <v>182584</v>
      </c>
      <c r="D1334" s="71" t="str">
        <f>VLOOKUP($B1334,'Выгр Торг'!$B:$P,D$1,0)</f>
        <v>Боковые зеркала "АТП" в стиле Гранта (повторитель МУЛЬТИ PLAZMA, электропривод, обогрев) для ВАЗ 2108-21099, 2113-2115 (В цвет, Мокрый асфальт (серебристый стальной, 626))</v>
      </c>
      <c r="E1334" s="72" t="str">
        <f>VLOOKUP($B1334,'Выгр Торг'!$B:$P,E$1,0)</f>
        <v>Y</v>
      </c>
      <c r="F1334" s="72" t="str">
        <f>VLOOKUP($B1334,'Выгр Торг'!$B:$P,F$1,0)</f>
        <v>1</v>
      </c>
      <c r="G1334" s="36" t="s">
        <v>555</v>
      </c>
      <c r="H1334" s="28">
        <v>61005</v>
      </c>
      <c r="I1334" s="53">
        <f>INDEX($I:$I,MATCH($H1334,$C:$C,0))</f>
        <v>600</v>
      </c>
      <c r="J1334" s="5" t="s">
        <v>3410</v>
      </c>
      <c r="K1334" s="56">
        <f>INDEX($K:$K,MATCH($H1334,$C:$C,0))+I1334</f>
        <v>3400</v>
      </c>
      <c r="L1334" s="14">
        <f>VLOOKUP(K1334,Наценка!$A$1:$B$8,2,1)</f>
        <v>1.4</v>
      </c>
      <c r="M1334" s="56">
        <f>INDEX($M:$M,MATCH($H1334,$C:$C,0))+I1334*$M$2</f>
        <v>4700</v>
      </c>
      <c r="N1334" s="57">
        <f t="shared" si="186"/>
        <v>4690</v>
      </c>
      <c r="O1334" s="72">
        <f>VLOOKUP($B1334,'Выгр Торг'!$B:$P,O$1,0)</f>
        <v>3400</v>
      </c>
      <c r="P1334" s="72">
        <f>VLOOKUP($B1334,'Выгр Торг'!$B:$P,P$1,0)</f>
        <v>4790</v>
      </c>
      <c r="Q1334" s="42">
        <f t="shared" si="180"/>
        <v>0</v>
      </c>
      <c r="R1334" s="42">
        <f t="shared" si="181"/>
        <v>100</v>
      </c>
      <c r="S1334" s="85">
        <f t="shared" si="185"/>
        <v>4690</v>
      </c>
      <c r="T1334" s="60" t="str">
        <f>IFERROR(VLOOKUP($B1334,'Из ГУГЛа'!$B:$G,4,0)*U1334+V1334,VLOOKUP($B1334,'Из ГУГЛа'!$B:$G,4,0))</f>
        <v/>
      </c>
      <c r="U1334" s="15">
        <v>1</v>
      </c>
      <c r="V1334" s="59"/>
      <c r="W1334" s="74">
        <f t="shared" si="182"/>
        <v>0.37941176470588234</v>
      </c>
      <c r="X1334" s="74" t="str">
        <f t="shared" si="183"/>
        <v/>
      </c>
      <c r="Y1334" s="74" t="str">
        <f t="shared" si="184"/>
        <v/>
      </c>
      <c r="Z1334" s="78" t="s">
        <v>2579</v>
      </c>
    </row>
    <row r="1335" spans="1:26" ht="75" x14ac:dyDescent="0.25">
      <c r="A1335" s="71" t="str">
        <f>INDEX('Выгр Торг'!$A:$A,MATCH($B1335,'Выгр Торг'!$B:$B,0))</f>
        <v>Боковые зеркала "АТП" в стиле Гранта (повторитель, электропривод, обогрев) для ВАЗ 2108-21099, 2113-2115</v>
      </c>
      <c r="B1335" s="88">
        <v>257853</v>
      </c>
      <c r="C1335" s="72">
        <f>VLOOKUP($B1335,'Выгр Торг'!$B:$P,C$1,0)</f>
        <v>182585</v>
      </c>
      <c r="D1335" s="71" t="str">
        <f>VLOOKUP($B1335,'Выгр Торг'!$B:$P,D$1,0)</f>
        <v>Боковые зеркала "АТП" в стиле Гранта (повторитель МУЛЬТИ PLAZMA, электропривод, обогрев) для ВАЗ 2108-21099, 2113-2115 (В цвет, Мускари (темно синий, 426))</v>
      </c>
      <c r="E1335" s="72" t="str">
        <f>VLOOKUP($B1335,'Выгр Торг'!$B:$P,E$1,0)</f>
        <v>Y</v>
      </c>
      <c r="F1335" s="72" t="str">
        <f>VLOOKUP($B1335,'Выгр Торг'!$B:$P,F$1,0)</f>
        <v>1</v>
      </c>
      <c r="G1335" s="36" t="s">
        <v>555</v>
      </c>
      <c r="H1335" s="28">
        <v>61005</v>
      </c>
      <c r="I1335" s="53">
        <f>INDEX($I:$I,MATCH($H1335,$C:$C,0))</f>
        <v>600</v>
      </c>
      <c r="J1335" s="5" t="s">
        <v>3410</v>
      </c>
      <c r="K1335" s="56">
        <f>INDEX($K:$K,MATCH($H1335,$C:$C,0))+I1335</f>
        <v>3400</v>
      </c>
      <c r="L1335" s="14">
        <f>VLOOKUP(K1335,Наценка!$A$1:$B$8,2,1)</f>
        <v>1.4</v>
      </c>
      <c r="M1335" s="56">
        <f>INDEX($M:$M,MATCH($H1335,$C:$C,0))+I1335*$M$2</f>
        <v>4700</v>
      </c>
      <c r="N1335" s="57">
        <f t="shared" si="186"/>
        <v>4690</v>
      </c>
      <c r="O1335" s="72">
        <f>VLOOKUP($B1335,'Выгр Торг'!$B:$P,O$1,0)</f>
        <v>3400</v>
      </c>
      <c r="P1335" s="72">
        <f>VLOOKUP($B1335,'Выгр Торг'!$B:$P,P$1,0)</f>
        <v>4790</v>
      </c>
      <c r="Q1335" s="42">
        <f t="shared" si="180"/>
        <v>0</v>
      </c>
      <c r="R1335" s="42">
        <f t="shared" si="181"/>
        <v>100</v>
      </c>
      <c r="S1335" s="85">
        <f t="shared" si="185"/>
        <v>4690</v>
      </c>
      <c r="T1335" s="60" t="str">
        <f>IFERROR(VLOOKUP($B1335,'Из ГУГЛа'!$B:$G,4,0)*U1335+V1335,VLOOKUP($B1335,'Из ГУГЛа'!$B:$G,4,0))</f>
        <v/>
      </c>
      <c r="U1335" s="15">
        <v>1</v>
      </c>
      <c r="V1335" s="59"/>
      <c r="W1335" s="74">
        <f t="shared" si="182"/>
        <v>0.37941176470588234</v>
      </c>
      <c r="X1335" s="74" t="str">
        <f t="shared" si="183"/>
        <v/>
      </c>
      <c r="Y1335" s="74" t="str">
        <f t="shared" si="184"/>
        <v/>
      </c>
      <c r="Z1335" s="78" t="s">
        <v>2579</v>
      </c>
    </row>
    <row r="1336" spans="1:26" ht="75" x14ac:dyDescent="0.25">
      <c r="A1336" s="71" t="str">
        <f>INDEX('Выгр Торг'!$A:$A,MATCH($B1336,'Выгр Торг'!$B:$B,0))</f>
        <v>Боковые зеркала "АТП" в стиле Гранта (повторитель, электропривод, обогрев) для ВАЗ 2108-21099, 2113-2115</v>
      </c>
      <c r="B1336" s="88">
        <v>257854</v>
      </c>
      <c r="C1336" s="72">
        <f>VLOOKUP($B1336,'Выгр Торг'!$B:$P,C$1,0)</f>
        <v>182586</v>
      </c>
      <c r="D1336" s="71" t="str">
        <f>VLOOKUP($B1336,'Выгр Торг'!$B:$P,D$1,0)</f>
        <v>Боковые зеркала "АТП" в стиле Гранта (повторитель МУЛЬТИ PLAZMA, электропривод, обогрев) для ВАЗ 2108-21099, 2113-2115 (В цвет, Невада (серебристо-серо-бежевый, 239))</v>
      </c>
      <c r="E1336" s="72" t="str">
        <f>VLOOKUP($B1336,'Выгр Торг'!$B:$P,E$1,0)</f>
        <v>Y</v>
      </c>
      <c r="F1336" s="72" t="str">
        <f>VLOOKUP($B1336,'Выгр Торг'!$B:$P,F$1,0)</f>
        <v>1</v>
      </c>
      <c r="G1336" s="36" t="s">
        <v>555</v>
      </c>
      <c r="H1336" s="28">
        <v>61005</v>
      </c>
      <c r="I1336" s="53">
        <f>INDEX($I:$I,MATCH($H1336,$C:$C,0))</f>
        <v>600</v>
      </c>
      <c r="J1336" s="5" t="s">
        <v>3410</v>
      </c>
      <c r="K1336" s="56">
        <f>INDEX($K:$K,MATCH($H1336,$C:$C,0))+I1336</f>
        <v>3400</v>
      </c>
      <c r="L1336" s="14">
        <f>VLOOKUP(K1336,Наценка!$A$1:$B$8,2,1)</f>
        <v>1.4</v>
      </c>
      <c r="M1336" s="56">
        <f>INDEX($M:$M,MATCH($H1336,$C:$C,0))+I1336*$M$2</f>
        <v>4700</v>
      </c>
      <c r="N1336" s="57">
        <f t="shared" si="186"/>
        <v>4690</v>
      </c>
      <c r="O1336" s="72">
        <f>VLOOKUP($B1336,'Выгр Торг'!$B:$P,O$1,0)</f>
        <v>3400</v>
      </c>
      <c r="P1336" s="72">
        <f>VLOOKUP($B1336,'Выгр Торг'!$B:$P,P$1,0)</f>
        <v>4790</v>
      </c>
      <c r="Q1336" s="42">
        <f t="shared" si="180"/>
        <v>0</v>
      </c>
      <c r="R1336" s="42">
        <f t="shared" si="181"/>
        <v>100</v>
      </c>
      <c r="S1336" s="85">
        <f t="shared" si="185"/>
        <v>4690</v>
      </c>
      <c r="T1336" s="60" t="str">
        <f>IFERROR(VLOOKUP($B1336,'Из ГУГЛа'!$B:$G,4,0)*U1336+V1336,VLOOKUP($B1336,'Из ГУГЛа'!$B:$G,4,0))</f>
        <v/>
      </c>
      <c r="U1336" s="15">
        <v>1</v>
      </c>
      <c r="V1336" s="59"/>
      <c r="W1336" s="74">
        <f t="shared" si="182"/>
        <v>0.37941176470588234</v>
      </c>
      <c r="X1336" s="74" t="str">
        <f t="shared" si="183"/>
        <v/>
      </c>
      <c r="Y1336" s="74" t="str">
        <f t="shared" si="184"/>
        <v/>
      </c>
      <c r="Z1336" s="78" t="s">
        <v>2579</v>
      </c>
    </row>
    <row r="1337" spans="1:26" ht="75" x14ac:dyDescent="0.25">
      <c r="A1337" s="71" t="str">
        <f>INDEX('Выгр Торг'!$A:$A,MATCH($B1337,'Выгр Торг'!$B:$B,0))</f>
        <v>Боковые зеркала "АТП" в стиле Гранта (повторитель, электропривод, обогрев) для ВАЗ 2108-21099, 2113-2115</v>
      </c>
      <c r="B1337" s="88">
        <v>257855</v>
      </c>
      <c r="C1337" s="72">
        <f>VLOOKUP($B1337,'Выгр Торг'!$B:$P,C$1,0)</f>
        <v>182587</v>
      </c>
      <c r="D1337" s="71" t="str">
        <f>VLOOKUP($B1337,'Выгр Торг'!$B:$P,D$1,0)</f>
        <v>Боковые зеркала "АТП" в стиле Гранта (повторитель МУЛЬТИ PLAZMA, электропривод, обогрев) для ВАЗ 2108-21099, 2113-2115 (В цвет, Нефертити (серебристый-бежевый, 270))</v>
      </c>
      <c r="E1337" s="72" t="str">
        <f>VLOOKUP($B1337,'Выгр Торг'!$B:$P,E$1,0)</f>
        <v>Y</v>
      </c>
      <c r="F1337" s="72" t="str">
        <f>VLOOKUP($B1337,'Выгр Торг'!$B:$P,F$1,0)</f>
        <v>1</v>
      </c>
      <c r="G1337" s="36" t="s">
        <v>555</v>
      </c>
      <c r="H1337" s="28">
        <v>61005</v>
      </c>
      <c r="I1337" s="53">
        <f>INDEX($I:$I,MATCH($H1337,$C:$C,0))</f>
        <v>600</v>
      </c>
      <c r="J1337" s="5" t="s">
        <v>3410</v>
      </c>
      <c r="K1337" s="56">
        <f>INDEX($K:$K,MATCH($H1337,$C:$C,0))+I1337</f>
        <v>3400</v>
      </c>
      <c r="L1337" s="14">
        <f>VLOOKUP(K1337,Наценка!$A$1:$B$8,2,1)</f>
        <v>1.4</v>
      </c>
      <c r="M1337" s="56">
        <f>INDEX($M:$M,MATCH($H1337,$C:$C,0))+I1337*$M$2</f>
        <v>4700</v>
      </c>
      <c r="N1337" s="57">
        <f t="shared" si="186"/>
        <v>4690</v>
      </c>
      <c r="O1337" s="72">
        <f>VLOOKUP($B1337,'Выгр Торг'!$B:$P,O$1,0)</f>
        <v>3400</v>
      </c>
      <c r="P1337" s="72">
        <f>VLOOKUP($B1337,'Выгр Торг'!$B:$P,P$1,0)</f>
        <v>4790</v>
      </c>
      <c r="Q1337" s="42">
        <f t="shared" si="180"/>
        <v>0</v>
      </c>
      <c r="R1337" s="42">
        <f t="shared" si="181"/>
        <v>100</v>
      </c>
      <c r="S1337" s="85">
        <f t="shared" si="185"/>
        <v>4690</v>
      </c>
      <c r="T1337" s="60" t="str">
        <f>IFERROR(VLOOKUP($B1337,'Из ГУГЛа'!$B:$G,4,0)*U1337+V1337,VLOOKUP($B1337,'Из ГУГЛа'!$B:$G,4,0))</f>
        <v/>
      </c>
      <c r="U1337" s="15">
        <v>1</v>
      </c>
      <c r="V1337" s="59"/>
      <c r="W1337" s="74">
        <f t="shared" si="182"/>
        <v>0.37941176470588234</v>
      </c>
      <c r="X1337" s="74" t="str">
        <f t="shared" si="183"/>
        <v/>
      </c>
      <c r="Y1337" s="74" t="str">
        <f t="shared" si="184"/>
        <v/>
      </c>
      <c r="Z1337" s="78" t="s">
        <v>2579</v>
      </c>
    </row>
    <row r="1338" spans="1:26" ht="75" x14ac:dyDescent="0.25">
      <c r="A1338" s="71" t="str">
        <f>INDEX('Выгр Торг'!$A:$A,MATCH($B1338,'Выгр Торг'!$B:$B,0))</f>
        <v>Боковые зеркала "АТП" в стиле Гранта (повторитель, электропривод, обогрев) для ВАЗ 2108-21099, 2113-2115</v>
      </c>
      <c r="B1338" s="88">
        <v>257856</v>
      </c>
      <c r="C1338" s="72">
        <f>VLOOKUP($B1338,'Выгр Торг'!$B:$P,C$1,0)</f>
        <v>182588</v>
      </c>
      <c r="D1338" s="71" t="str">
        <f>VLOOKUP($B1338,'Выгр Торг'!$B:$P,D$1,0)</f>
        <v>Боковые зеркала "АТП" в стиле Гранта (повторитель МУЛЬТИ PLAZMA, электропривод, обогрев) для ВАЗ 2108-21099, 2113-2115 (В цвет, Ниагара (серебристо-серо-голубоватый, 383))</v>
      </c>
      <c r="E1338" s="72" t="str">
        <f>VLOOKUP($B1338,'Выгр Торг'!$B:$P,E$1,0)</f>
        <v>Y</v>
      </c>
      <c r="F1338" s="72" t="str">
        <f>VLOOKUP($B1338,'Выгр Торг'!$B:$P,F$1,0)</f>
        <v>1</v>
      </c>
      <c r="G1338" s="36" t="s">
        <v>555</v>
      </c>
      <c r="H1338" s="28">
        <v>61005</v>
      </c>
      <c r="I1338" s="53">
        <f>INDEX($I:$I,MATCH($H1338,$C:$C,0))</f>
        <v>600</v>
      </c>
      <c r="J1338" s="5" t="s">
        <v>3410</v>
      </c>
      <c r="K1338" s="56">
        <f>INDEX($K:$K,MATCH($H1338,$C:$C,0))+I1338</f>
        <v>3400</v>
      </c>
      <c r="L1338" s="14">
        <f>VLOOKUP(K1338,Наценка!$A$1:$B$8,2,1)</f>
        <v>1.4</v>
      </c>
      <c r="M1338" s="56">
        <f>INDEX($M:$M,MATCH($H1338,$C:$C,0))+I1338*$M$2</f>
        <v>4700</v>
      </c>
      <c r="N1338" s="57">
        <f t="shared" si="186"/>
        <v>4690</v>
      </c>
      <c r="O1338" s="72">
        <f>VLOOKUP($B1338,'Выгр Торг'!$B:$P,O$1,0)</f>
        <v>3400</v>
      </c>
      <c r="P1338" s="72">
        <f>VLOOKUP($B1338,'Выгр Торг'!$B:$P,P$1,0)</f>
        <v>4790</v>
      </c>
      <c r="Q1338" s="42">
        <f t="shared" si="180"/>
        <v>0</v>
      </c>
      <c r="R1338" s="42">
        <f t="shared" si="181"/>
        <v>100</v>
      </c>
      <c r="S1338" s="85">
        <f t="shared" si="185"/>
        <v>4690</v>
      </c>
      <c r="T1338" s="60" t="str">
        <f>IFERROR(VLOOKUP($B1338,'Из ГУГЛа'!$B:$G,4,0)*U1338+V1338,VLOOKUP($B1338,'Из ГУГЛа'!$B:$G,4,0))</f>
        <v/>
      </c>
      <c r="U1338" s="15">
        <v>1</v>
      </c>
      <c r="V1338" s="59"/>
      <c r="W1338" s="74">
        <f t="shared" si="182"/>
        <v>0.37941176470588234</v>
      </c>
      <c r="X1338" s="74" t="str">
        <f t="shared" si="183"/>
        <v/>
      </c>
      <c r="Y1338" s="74" t="str">
        <f t="shared" si="184"/>
        <v/>
      </c>
      <c r="Z1338" s="78" t="s">
        <v>2579</v>
      </c>
    </row>
    <row r="1339" spans="1:26" ht="75" x14ac:dyDescent="0.25">
      <c r="A1339" s="71" t="str">
        <f>INDEX('Выгр Торг'!$A:$A,MATCH($B1339,'Выгр Торг'!$B:$B,0))</f>
        <v>Боковые зеркала "АТП" в стиле Гранта (повторитель, электропривод, обогрев) для ВАЗ 2108-21099, 2113-2115</v>
      </c>
      <c r="B1339" s="88">
        <v>257857</v>
      </c>
      <c r="C1339" s="72">
        <f>VLOOKUP($B1339,'Выгр Торг'!$B:$P,C$1,0)</f>
        <v>182589</v>
      </c>
      <c r="D1339" s="71" t="str">
        <f>VLOOKUP($B1339,'Выгр Торг'!$B:$P,D$1,0)</f>
        <v>Боковые зеркала "АТП" в стиле Гранта (повторитель МУЛЬТИ PLAZMA, электропривод, обогрев) для ВАЗ 2108-21099, 2113-2115 (В цвет, Опатия (серебристый оранжевый, 286))</v>
      </c>
      <c r="E1339" s="72" t="str">
        <f>VLOOKUP($B1339,'Выгр Торг'!$B:$P,E$1,0)</f>
        <v>Y</v>
      </c>
      <c r="F1339" s="72" t="str">
        <f>VLOOKUP($B1339,'Выгр Торг'!$B:$P,F$1,0)</f>
        <v>1</v>
      </c>
      <c r="G1339" s="36" t="s">
        <v>555</v>
      </c>
      <c r="H1339" s="28">
        <v>61005</v>
      </c>
      <c r="I1339" s="53">
        <f>INDEX($I:$I,MATCH($H1339,$C:$C,0))</f>
        <v>600</v>
      </c>
      <c r="J1339" s="5" t="s">
        <v>3410</v>
      </c>
      <c r="K1339" s="56">
        <f>INDEX($K:$K,MATCH($H1339,$C:$C,0))+I1339</f>
        <v>3400</v>
      </c>
      <c r="L1339" s="14">
        <f>VLOOKUP(K1339,Наценка!$A$1:$B$8,2,1)</f>
        <v>1.4</v>
      </c>
      <c r="M1339" s="56">
        <f>INDEX($M:$M,MATCH($H1339,$C:$C,0))+I1339*$M$2</f>
        <v>4700</v>
      </c>
      <c r="N1339" s="57">
        <f t="shared" si="186"/>
        <v>4690</v>
      </c>
      <c r="O1339" s="72">
        <f>VLOOKUP($B1339,'Выгр Торг'!$B:$P,O$1,0)</f>
        <v>3400</v>
      </c>
      <c r="P1339" s="72">
        <f>VLOOKUP($B1339,'Выгр Торг'!$B:$P,P$1,0)</f>
        <v>4790</v>
      </c>
      <c r="Q1339" s="42">
        <f t="shared" si="180"/>
        <v>0</v>
      </c>
      <c r="R1339" s="42">
        <f t="shared" si="181"/>
        <v>100</v>
      </c>
      <c r="S1339" s="85">
        <f t="shared" si="185"/>
        <v>4690</v>
      </c>
      <c r="T1339" s="60" t="str">
        <f>IFERROR(VLOOKUP($B1339,'Из ГУГЛа'!$B:$G,4,0)*U1339+V1339,VLOOKUP($B1339,'Из ГУГЛа'!$B:$G,4,0))</f>
        <v/>
      </c>
      <c r="U1339" s="15">
        <v>1</v>
      </c>
      <c r="V1339" s="59"/>
      <c r="W1339" s="74">
        <f t="shared" si="182"/>
        <v>0.37941176470588234</v>
      </c>
      <c r="X1339" s="74" t="str">
        <f t="shared" si="183"/>
        <v/>
      </c>
      <c r="Y1339" s="74" t="str">
        <f t="shared" si="184"/>
        <v/>
      </c>
      <c r="Z1339" s="78" t="s">
        <v>2579</v>
      </c>
    </row>
    <row r="1340" spans="1:26" ht="75" x14ac:dyDescent="0.25">
      <c r="A1340" s="71" t="str">
        <f>INDEX('Выгр Торг'!$A:$A,MATCH($B1340,'Выгр Торг'!$B:$B,0))</f>
        <v>Боковые зеркала "АТП" в стиле Гранта (повторитель, электропривод, обогрев) для ВАЗ 2108-21099, 2113-2115</v>
      </c>
      <c r="B1340" s="88">
        <v>257858</v>
      </c>
      <c r="C1340" s="72">
        <f>VLOOKUP($B1340,'Выгр Торг'!$B:$P,C$1,0)</f>
        <v>182590</v>
      </c>
      <c r="D1340" s="71" t="str">
        <f>VLOOKUP($B1340,'Выгр Торг'!$B:$P,D$1,0)</f>
        <v>Боковые зеркала "АТП" в стиле Гранта (повторитель МУЛЬТИ PLAZMA, электропривод, обогрев) для ВАЗ 2108-21099, 2113-2115 (В цвет, Осока (зелено-голубой, 308))</v>
      </c>
      <c r="E1340" s="72" t="str">
        <f>VLOOKUP($B1340,'Выгр Торг'!$B:$P,E$1,0)</f>
        <v>Y</v>
      </c>
      <c r="F1340" s="72" t="str">
        <f>VLOOKUP($B1340,'Выгр Торг'!$B:$P,F$1,0)</f>
        <v>1</v>
      </c>
      <c r="G1340" s="36" t="s">
        <v>555</v>
      </c>
      <c r="H1340" s="28">
        <v>61005</v>
      </c>
      <c r="I1340" s="53">
        <f>INDEX($I:$I,MATCH($H1340,$C:$C,0))</f>
        <v>600</v>
      </c>
      <c r="J1340" s="5" t="s">
        <v>3410</v>
      </c>
      <c r="K1340" s="56">
        <f>INDEX($K:$K,MATCH($H1340,$C:$C,0))+I1340</f>
        <v>3400</v>
      </c>
      <c r="L1340" s="14">
        <f>VLOOKUP(K1340,Наценка!$A$1:$B$8,2,1)</f>
        <v>1.4</v>
      </c>
      <c r="M1340" s="56">
        <f>INDEX($M:$M,MATCH($H1340,$C:$C,0))+I1340*$M$2</f>
        <v>4700</v>
      </c>
      <c r="N1340" s="57">
        <f t="shared" si="186"/>
        <v>4690</v>
      </c>
      <c r="O1340" s="72">
        <f>VLOOKUP($B1340,'Выгр Торг'!$B:$P,O$1,0)</f>
        <v>3400</v>
      </c>
      <c r="P1340" s="72">
        <f>VLOOKUP($B1340,'Выгр Торг'!$B:$P,P$1,0)</f>
        <v>4790</v>
      </c>
      <c r="Q1340" s="42">
        <f t="shared" si="180"/>
        <v>0</v>
      </c>
      <c r="R1340" s="42">
        <f t="shared" si="181"/>
        <v>100</v>
      </c>
      <c r="S1340" s="85">
        <f t="shared" si="185"/>
        <v>4690</v>
      </c>
      <c r="T1340" s="60" t="str">
        <f>IFERROR(VLOOKUP($B1340,'Из ГУГЛа'!$B:$G,4,0)*U1340+V1340,VLOOKUP($B1340,'Из ГУГЛа'!$B:$G,4,0))</f>
        <v/>
      </c>
      <c r="U1340" s="15">
        <v>1</v>
      </c>
      <c r="V1340" s="59"/>
      <c r="W1340" s="74">
        <f t="shared" si="182"/>
        <v>0.37941176470588234</v>
      </c>
      <c r="X1340" s="74" t="str">
        <f t="shared" si="183"/>
        <v/>
      </c>
      <c r="Y1340" s="74" t="str">
        <f t="shared" si="184"/>
        <v/>
      </c>
      <c r="Z1340" s="78" t="s">
        <v>2579</v>
      </c>
    </row>
    <row r="1341" spans="1:26" ht="75" x14ac:dyDescent="0.25">
      <c r="A1341" s="71" t="str">
        <f>INDEX('Выгр Торг'!$A:$A,MATCH($B1341,'Выгр Торг'!$B:$B,0))</f>
        <v>Боковые зеркала "АТП" в стиле Гранта (повторитель, электропривод, обогрев) для ВАЗ 2108-21099, 2113-2115</v>
      </c>
      <c r="B1341" s="88">
        <v>257859</v>
      </c>
      <c r="C1341" s="72">
        <f>VLOOKUP($B1341,'Выгр Торг'!$B:$P,C$1,0)</f>
        <v>182591</v>
      </c>
      <c r="D1341" s="71" t="str">
        <f>VLOOKUP($B1341,'Выгр Торг'!$B:$P,D$1,0)</f>
        <v>Боковые зеркала "АТП" в стиле Гранта (повторитель МУЛЬТИ PLAZMA, электропривод, обогрев) для ВАЗ 2108-21099, 2113-2115 (В цвет, Пантера (черная база, 672))</v>
      </c>
      <c r="E1341" s="72" t="str">
        <f>VLOOKUP($B1341,'Выгр Торг'!$B:$P,E$1,0)</f>
        <v>Y</v>
      </c>
      <c r="F1341" s="72" t="str">
        <f>VLOOKUP($B1341,'Выгр Торг'!$B:$P,F$1,0)</f>
        <v>1</v>
      </c>
      <c r="G1341" s="36" t="s">
        <v>555</v>
      </c>
      <c r="H1341" s="28">
        <v>61005</v>
      </c>
      <c r="I1341" s="53">
        <f>INDEX($I:$I,MATCH($H1341,$C:$C,0))</f>
        <v>600</v>
      </c>
      <c r="J1341" s="5" t="s">
        <v>3410</v>
      </c>
      <c r="K1341" s="56">
        <f>INDEX($K:$K,MATCH($H1341,$C:$C,0))+I1341</f>
        <v>3400</v>
      </c>
      <c r="L1341" s="14">
        <f>VLOOKUP(K1341,Наценка!$A$1:$B$8,2,1)</f>
        <v>1.4</v>
      </c>
      <c r="M1341" s="56">
        <f>INDEX($M:$M,MATCH($H1341,$C:$C,0))+I1341*$M$2</f>
        <v>4700</v>
      </c>
      <c r="N1341" s="57">
        <f t="shared" si="186"/>
        <v>4690</v>
      </c>
      <c r="O1341" s="72">
        <f>VLOOKUP($B1341,'Выгр Торг'!$B:$P,O$1,0)</f>
        <v>3400</v>
      </c>
      <c r="P1341" s="72">
        <f>VLOOKUP($B1341,'Выгр Торг'!$B:$P,P$1,0)</f>
        <v>4790</v>
      </c>
      <c r="Q1341" s="42">
        <f t="shared" si="180"/>
        <v>0</v>
      </c>
      <c r="R1341" s="42">
        <f t="shared" si="181"/>
        <v>100</v>
      </c>
      <c r="S1341" s="85">
        <f t="shared" si="185"/>
        <v>4690</v>
      </c>
      <c r="T1341" s="60" t="str">
        <f>IFERROR(VLOOKUP($B1341,'Из ГУГЛа'!$B:$G,4,0)*U1341+V1341,VLOOKUP($B1341,'Из ГУГЛа'!$B:$G,4,0))</f>
        <v/>
      </c>
      <c r="U1341" s="15">
        <v>1</v>
      </c>
      <c r="V1341" s="59"/>
      <c r="W1341" s="74">
        <f t="shared" si="182"/>
        <v>0.37941176470588234</v>
      </c>
      <c r="X1341" s="74" t="str">
        <f t="shared" si="183"/>
        <v/>
      </c>
      <c r="Y1341" s="74" t="str">
        <f t="shared" si="184"/>
        <v/>
      </c>
      <c r="Z1341" s="78" t="s">
        <v>2579</v>
      </c>
    </row>
    <row r="1342" spans="1:26" ht="75" x14ac:dyDescent="0.25">
      <c r="A1342" s="71" t="str">
        <f>INDEX('Выгр Торг'!$A:$A,MATCH($B1342,'Выгр Торг'!$B:$B,0))</f>
        <v>Боковые зеркала "АТП" в стиле Гранта (повторитель, электропривод, обогрев) для ВАЗ 2108-21099, 2113-2115</v>
      </c>
      <c r="B1342" s="88">
        <v>257860</v>
      </c>
      <c r="C1342" s="72">
        <f>VLOOKUP($B1342,'Выгр Торг'!$B:$P,C$1,0)</f>
        <v>182592</v>
      </c>
      <c r="D1342" s="71" t="str">
        <f>VLOOKUP($B1342,'Выгр Торг'!$B:$P,D$1,0)</f>
        <v>Боковые зеркала "АТП" в стиле Гранта (повторитель МУЛЬТИ PLAZMA, электропривод, обогрев) для ВАЗ 2108-21099, 2113-2115 (В цвет, Папирус (серебристо-серо-зеленоватый, 387))</v>
      </c>
      <c r="E1342" s="72" t="str">
        <f>VLOOKUP($B1342,'Выгр Торг'!$B:$P,E$1,0)</f>
        <v>Y</v>
      </c>
      <c r="F1342" s="72" t="str">
        <f>VLOOKUP($B1342,'Выгр Торг'!$B:$P,F$1,0)</f>
        <v>1</v>
      </c>
      <c r="G1342" s="36" t="s">
        <v>555</v>
      </c>
      <c r="H1342" s="28">
        <v>61005</v>
      </c>
      <c r="I1342" s="53">
        <f>INDEX($I:$I,MATCH($H1342,$C:$C,0))</f>
        <v>600</v>
      </c>
      <c r="J1342" s="5" t="s">
        <v>3410</v>
      </c>
      <c r="K1342" s="56">
        <f>INDEX($K:$K,MATCH($H1342,$C:$C,0))+I1342</f>
        <v>3400</v>
      </c>
      <c r="L1342" s="14">
        <f>VLOOKUP(K1342,Наценка!$A$1:$B$8,2,1)</f>
        <v>1.4</v>
      </c>
      <c r="M1342" s="56">
        <f>INDEX($M:$M,MATCH($H1342,$C:$C,0))+I1342*$M$2</f>
        <v>4700</v>
      </c>
      <c r="N1342" s="57">
        <f t="shared" si="186"/>
        <v>4690</v>
      </c>
      <c r="O1342" s="72">
        <f>VLOOKUP($B1342,'Выгр Торг'!$B:$P,O$1,0)</f>
        <v>3400</v>
      </c>
      <c r="P1342" s="72">
        <f>VLOOKUP($B1342,'Выгр Торг'!$B:$P,P$1,0)</f>
        <v>4790</v>
      </c>
      <c r="Q1342" s="42">
        <f t="shared" si="180"/>
        <v>0</v>
      </c>
      <c r="R1342" s="42">
        <f t="shared" si="181"/>
        <v>100</v>
      </c>
      <c r="S1342" s="85">
        <f t="shared" si="185"/>
        <v>4690</v>
      </c>
      <c r="T1342" s="60" t="str">
        <f>IFERROR(VLOOKUP($B1342,'Из ГУГЛа'!$B:$G,4,0)*U1342+V1342,VLOOKUP($B1342,'Из ГУГЛа'!$B:$G,4,0))</f>
        <v/>
      </c>
      <c r="U1342" s="15">
        <v>1</v>
      </c>
      <c r="V1342" s="59"/>
      <c r="W1342" s="74">
        <f t="shared" si="182"/>
        <v>0.37941176470588234</v>
      </c>
      <c r="X1342" s="74" t="str">
        <f t="shared" si="183"/>
        <v/>
      </c>
      <c r="Y1342" s="74" t="str">
        <f t="shared" si="184"/>
        <v/>
      </c>
      <c r="Z1342" s="78" t="s">
        <v>2579</v>
      </c>
    </row>
    <row r="1343" spans="1:26" ht="75" x14ac:dyDescent="0.25">
      <c r="A1343" s="71" t="str">
        <f>INDEX('Выгр Торг'!$A:$A,MATCH($B1343,'Выгр Торг'!$B:$B,0))</f>
        <v>Боковые зеркала "АТП" в стиле Гранта (повторитель, электропривод, обогрев) для ВАЗ 2108-21099, 2113-2115</v>
      </c>
      <c r="B1343" s="88">
        <v>257861</v>
      </c>
      <c r="C1343" s="72">
        <f>VLOOKUP($B1343,'Выгр Торг'!$B:$P,C$1,0)</f>
        <v>182593</v>
      </c>
      <c r="D1343" s="71" t="str">
        <f>VLOOKUP($B1343,'Выгр Торг'!$B:$P,D$1,0)</f>
        <v>Боковые зеркала "АТП" в стиле Гранта (повторитель МУЛЬТИ PLAZMA, электропривод, обогрев) для ВАЗ 2108-21099, 2113-2115 (В цвет, Персей (темно-синий, 429))</v>
      </c>
      <c r="E1343" s="72" t="str">
        <f>VLOOKUP($B1343,'Выгр Торг'!$B:$P,E$1,0)</f>
        <v>Y</v>
      </c>
      <c r="F1343" s="72" t="str">
        <f>VLOOKUP($B1343,'Выгр Торг'!$B:$P,F$1,0)</f>
        <v>1</v>
      </c>
      <c r="G1343" s="36" t="s">
        <v>555</v>
      </c>
      <c r="H1343" s="28">
        <v>61005</v>
      </c>
      <c r="I1343" s="53">
        <f>INDEX($I:$I,MATCH($H1343,$C:$C,0))</f>
        <v>600</v>
      </c>
      <c r="J1343" s="5" t="s">
        <v>3410</v>
      </c>
      <c r="K1343" s="56">
        <f>INDEX($K:$K,MATCH($H1343,$C:$C,0))+I1343</f>
        <v>3400</v>
      </c>
      <c r="L1343" s="14">
        <f>VLOOKUP(K1343,Наценка!$A$1:$B$8,2,1)</f>
        <v>1.4</v>
      </c>
      <c r="M1343" s="56">
        <f>INDEX($M:$M,MATCH($H1343,$C:$C,0))+I1343*$M$2</f>
        <v>4700</v>
      </c>
      <c r="N1343" s="57">
        <f t="shared" si="186"/>
        <v>4690</v>
      </c>
      <c r="O1343" s="72">
        <f>VLOOKUP($B1343,'Выгр Торг'!$B:$P,O$1,0)</f>
        <v>3400</v>
      </c>
      <c r="P1343" s="72">
        <f>VLOOKUP($B1343,'Выгр Торг'!$B:$P,P$1,0)</f>
        <v>4790</v>
      </c>
      <c r="Q1343" s="42">
        <f t="shared" si="180"/>
        <v>0</v>
      </c>
      <c r="R1343" s="42">
        <f t="shared" si="181"/>
        <v>100</v>
      </c>
      <c r="S1343" s="85">
        <f t="shared" si="185"/>
        <v>4690</v>
      </c>
      <c r="T1343" s="60" t="str">
        <f>IFERROR(VLOOKUP($B1343,'Из ГУГЛа'!$B:$G,4,0)*U1343+V1343,VLOOKUP($B1343,'Из ГУГЛа'!$B:$G,4,0))</f>
        <v/>
      </c>
      <c r="U1343" s="15">
        <v>1</v>
      </c>
      <c r="V1343" s="59"/>
      <c r="W1343" s="74">
        <f t="shared" si="182"/>
        <v>0.37941176470588234</v>
      </c>
      <c r="X1343" s="74" t="str">
        <f t="shared" si="183"/>
        <v/>
      </c>
      <c r="Y1343" s="74" t="str">
        <f t="shared" si="184"/>
        <v/>
      </c>
      <c r="Z1343" s="78" t="s">
        <v>2579</v>
      </c>
    </row>
    <row r="1344" spans="1:26" ht="75" x14ac:dyDescent="0.25">
      <c r="A1344" s="71" t="str">
        <f>INDEX('Выгр Торг'!$A:$A,MATCH($B1344,'Выгр Торг'!$B:$B,0))</f>
        <v>Боковые зеркала "АТП" в стиле Гранта (повторитель, электропривод, обогрев) для ВАЗ 2108-21099, 2113-2115</v>
      </c>
      <c r="B1344" s="88">
        <v>257862</v>
      </c>
      <c r="C1344" s="72">
        <f>VLOOKUP($B1344,'Выгр Торг'!$B:$P,C$1,0)</f>
        <v>182594</v>
      </c>
      <c r="D1344" s="71" t="str">
        <f>VLOOKUP($B1344,'Выгр Торг'!$B:$P,D$1,0)</f>
        <v>Боковые зеркала "АТП" в стиле Гранта (повторитель МУЛЬТИ PLAZMA, электропривод, обогрев) для ВАЗ 2108-21099, 2113-2115 (В цвет, Портвейн (темно-вишневый металлик, 192))</v>
      </c>
      <c r="E1344" s="72" t="str">
        <f>VLOOKUP($B1344,'Выгр Торг'!$B:$P,E$1,0)</f>
        <v>Y</v>
      </c>
      <c r="F1344" s="72" t="str">
        <f>VLOOKUP($B1344,'Выгр Торг'!$B:$P,F$1,0)</f>
        <v>1</v>
      </c>
      <c r="G1344" s="36" t="s">
        <v>555</v>
      </c>
      <c r="H1344" s="28">
        <v>61005</v>
      </c>
      <c r="I1344" s="53">
        <f>INDEX($I:$I,MATCH($H1344,$C:$C,0))</f>
        <v>600</v>
      </c>
      <c r="J1344" s="5" t="s">
        <v>3410</v>
      </c>
      <c r="K1344" s="56">
        <f>INDEX($K:$K,MATCH($H1344,$C:$C,0))+I1344</f>
        <v>3400</v>
      </c>
      <c r="L1344" s="14">
        <f>VLOOKUP(K1344,Наценка!$A$1:$B$8,2,1)</f>
        <v>1.4</v>
      </c>
      <c r="M1344" s="56">
        <f>INDEX($M:$M,MATCH($H1344,$C:$C,0))+I1344*$M$2</f>
        <v>4700</v>
      </c>
      <c r="N1344" s="57">
        <f t="shared" si="186"/>
        <v>4690</v>
      </c>
      <c r="O1344" s="72">
        <f>VLOOKUP($B1344,'Выгр Торг'!$B:$P,O$1,0)</f>
        <v>3400</v>
      </c>
      <c r="P1344" s="72">
        <f>VLOOKUP($B1344,'Выгр Торг'!$B:$P,P$1,0)</f>
        <v>4790</v>
      </c>
      <c r="Q1344" s="42">
        <f t="shared" ref="Q1344:Q1408" si="193">O1344-K1344</f>
        <v>0</v>
      </c>
      <c r="R1344" s="42">
        <f t="shared" ref="R1344:R1408" si="194">P1344-N1344</f>
        <v>100</v>
      </c>
      <c r="S1344" s="85">
        <f t="shared" si="185"/>
        <v>4690</v>
      </c>
      <c r="T1344" s="60" t="str">
        <f>IFERROR(VLOOKUP($B1344,'Из ГУГЛа'!$B:$G,4,0)*U1344+V1344,VLOOKUP($B1344,'Из ГУГЛа'!$B:$G,4,0))</f>
        <v/>
      </c>
      <c r="U1344" s="15">
        <v>1</v>
      </c>
      <c r="V1344" s="59"/>
      <c r="W1344" s="74">
        <f t="shared" ref="W1344:W1408" si="195">IFERROR(S1344/K1344-1,"")</f>
        <v>0.37941176470588234</v>
      </c>
      <c r="X1344" s="74" t="str">
        <f t="shared" ref="X1344:X1408" si="196">IFERROR((Z1344-S1344)/Z1344,"")</f>
        <v/>
      </c>
      <c r="Y1344" s="74" t="str">
        <f t="shared" ref="Y1344:Y1408" si="197">IFERROR(IF(Z1344="","",Z1344/K1344-1),"")</f>
        <v/>
      </c>
      <c r="Z1344" s="78" t="s">
        <v>2579</v>
      </c>
    </row>
    <row r="1345" spans="1:28" ht="75" x14ac:dyDescent="0.25">
      <c r="A1345" s="71" t="str">
        <f>INDEX('Выгр Торг'!$A:$A,MATCH($B1345,'Выгр Торг'!$B:$B,0))</f>
        <v>Боковые зеркала "АТП" в стиле Гранта (повторитель, электропривод, обогрев) для ВАЗ 2108-21099, 2113-2115</v>
      </c>
      <c r="B1345" s="88">
        <v>257863</v>
      </c>
      <c r="C1345" s="72">
        <f>VLOOKUP($B1345,'Выгр Торг'!$B:$P,C$1,0)</f>
        <v>182595</v>
      </c>
      <c r="D1345" s="71" t="str">
        <f>VLOOKUP($B1345,'Выгр Торг'!$B:$P,D$1,0)</f>
        <v>Боковые зеркала "АТП" в стиле Гранта (повторитель МУЛЬТИ PLAZMA, электропривод, обогрев) для ВАЗ 2108-21099, 2113-2115 (В цвет, Приз (серебристо-бежевый, 276))</v>
      </c>
      <c r="E1345" s="72" t="str">
        <f>VLOOKUP($B1345,'Выгр Торг'!$B:$P,E$1,0)</f>
        <v>Y</v>
      </c>
      <c r="F1345" s="72" t="str">
        <f>VLOOKUP($B1345,'Выгр Торг'!$B:$P,F$1,0)</f>
        <v>1</v>
      </c>
      <c r="G1345" s="36" t="s">
        <v>555</v>
      </c>
      <c r="H1345" s="28">
        <v>61005</v>
      </c>
      <c r="I1345" s="53">
        <f>INDEX($I:$I,MATCH($H1345,$C:$C,0))</f>
        <v>600</v>
      </c>
      <c r="J1345" s="5" t="s">
        <v>3410</v>
      </c>
      <c r="K1345" s="56">
        <f>INDEX($K:$K,MATCH($H1345,$C:$C,0))+I1345</f>
        <v>3400</v>
      </c>
      <c r="L1345" s="14">
        <f>VLOOKUP(K1345,Наценка!$A$1:$B$8,2,1)</f>
        <v>1.4</v>
      </c>
      <c r="M1345" s="56">
        <f>INDEX($M:$M,MATCH($H1345,$C:$C,0))+I1345*$M$2</f>
        <v>4700</v>
      </c>
      <c r="N1345" s="57">
        <f t="shared" si="186"/>
        <v>4690</v>
      </c>
      <c r="O1345" s="72">
        <f>VLOOKUP($B1345,'Выгр Торг'!$B:$P,O$1,0)</f>
        <v>3400</v>
      </c>
      <c r="P1345" s="72">
        <f>VLOOKUP($B1345,'Выгр Торг'!$B:$P,P$1,0)</f>
        <v>4790</v>
      </c>
      <c r="Q1345" s="42">
        <f t="shared" si="193"/>
        <v>0</v>
      </c>
      <c r="R1345" s="42">
        <f t="shared" si="194"/>
        <v>100</v>
      </c>
      <c r="S1345" s="85">
        <f t="shared" si="185"/>
        <v>4690</v>
      </c>
      <c r="T1345" s="60" t="str">
        <f>IFERROR(VLOOKUP($B1345,'Из ГУГЛа'!$B:$G,4,0)*U1345+V1345,VLOOKUP($B1345,'Из ГУГЛа'!$B:$G,4,0))</f>
        <v/>
      </c>
      <c r="U1345" s="15">
        <v>1</v>
      </c>
      <c r="V1345" s="59"/>
      <c r="W1345" s="74">
        <f t="shared" si="195"/>
        <v>0.37941176470588234</v>
      </c>
      <c r="X1345" s="74" t="str">
        <f t="shared" si="196"/>
        <v/>
      </c>
      <c r="Y1345" s="74" t="str">
        <f t="shared" si="197"/>
        <v/>
      </c>
      <c r="Z1345" s="78" t="s">
        <v>2579</v>
      </c>
    </row>
    <row r="1346" spans="1:28" ht="75" x14ac:dyDescent="0.25">
      <c r="A1346" s="71" t="str">
        <f>INDEX('Выгр Торг'!$A:$A,MATCH($B1346,'Выгр Торг'!$B:$B,0))</f>
        <v>Боковые зеркала "АТП" в стиле Гранта (повторитель, электропривод, обогрев) для ВАЗ 2108-21099, 2113-2115</v>
      </c>
      <c r="B1346" s="88">
        <v>257864</v>
      </c>
      <c r="C1346" s="72">
        <f>VLOOKUP($B1346,'Выгр Торг'!$B:$P,C$1,0)</f>
        <v>182596</v>
      </c>
      <c r="D1346" s="71" t="str">
        <f>VLOOKUP($B1346,'Выгр Торг'!$B:$P,D$1,0)</f>
        <v>Боковые зеркала "АТП" в стиле Гранта (повторитель МУЛЬТИ PLAZMA, электропривод, обогрев) для ВАЗ 2108-21099, 2113-2115 (В цвет, Рапсодия (серебристо-ярко-синий, 448))</v>
      </c>
      <c r="E1346" s="72" t="str">
        <f>VLOOKUP($B1346,'Выгр Торг'!$B:$P,E$1,0)</f>
        <v>Y</v>
      </c>
      <c r="F1346" s="72" t="str">
        <f>VLOOKUP($B1346,'Выгр Торг'!$B:$P,F$1,0)</f>
        <v>1</v>
      </c>
      <c r="G1346" s="36" t="s">
        <v>555</v>
      </c>
      <c r="H1346" s="28">
        <v>61005</v>
      </c>
      <c r="I1346" s="53">
        <f>INDEX($I:$I,MATCH($H1346,$C:$C,0))</f>
        <v>600</v>
      </c>
      <c r="J1346" s="5" t="s">
        <v>3410</v>
      </c>
      <c r="K1346" s="56">
        <f>INDEX($K:$K,MATCH($H1346,$C:$C,0))+I1346</f>
        <v>3400</v>
      </c>
      <c r="L1346" s="14">
        <f>VLOOKUP(K1346,Наценка!$A$1:$B$8,2,1)</f>
        <v>1.4</v>
      </c>
      <c r="M1346" s="56">
        <f>INDEX($M:$M,MATCH($H1346,$C:$C,0))+I1346*$M$2</f>
        <v>4700</v>
      </c>
      <c r="N1346" s="57">
        <f t="shared" si="186"/>
        <v>4690</v>
      </c>
      <c r="O1346" s="72">
        <f>VLOOKUP($B1346,'Выгр Торг'!$B:$P,O$1,0)</f>
        <v>3400</v>
      </c>
      <c r="P1346" s="72">
        <f>VLOOKUP($B1346,'Выгр Торг'!$B:$P,P$1,0)</f>
        <v>4790</v>
      </c>
      <c r="Q1346" s="42">
        <f t="shared" si="193"/>
        <v>0</v>
      </c>
      <c r="R1346" s="42">
        <f t="shared" si="194"/>
        <v>100</v>
      </c>
      <c r="S1346" s="85">
        <f t="shared" si="185"/>
        <v>4690</v>
      </c>
      <c r="T1346" s="60" t="str">
        <f>IFERROR(VLOOKUP($B1346,'Из ГУГЛа'!$B:$G,4,0)*U1346+V1346,VLOOKUP($B1346,'Из ГУГЛа'!$B:$G,4,0))</f>
        <v/>
      </c>
      <c r="U1346" s="15">
        <v>1</v>
      </c>
      <c r="V1346" s="59"/>
      <c r="W1346" s="74">
        <f t="shared" si="195"/>
        <v>0.37941176470588234</v>
      </c>
      <c r="X1346" s="74" t="str">
        <f t="shared" si="196"/>
        <v/>
      </c>
      <c r="Y1346" s="74" t="str">
        <f t="shared" si="197"/>
        <v/>
      </c>
      <c r="Z1346" s="78" t="s">
        <v>2579</v>
      </c>
    </row>
    <row r="1347" spans="1:28" ht="75" x14ac:dyDescent="0.25">
      <c r="A1347" s="71" t="str">
        <f>INDEX('Выгр Торг'!$A:$A,MATCH($B1347,'Выгр Торг'!$B:$B,0))</f>
        <v>Боковые зеркала "АТП" в стиле Гранта (повторитель, электропривод, обогрев) для ВАЗ 2108-21099, 2113-2115</v>
      </c>
      <c r="B1347" s="88">
        <v>257865</v>
      </c>
      <c r="C1347" s="72">
        <f>VLOOKUP($B1347,'Выгр Торг'!$B:$P,C$1,0)</f>
        <v>182597</v>
      </c>
      <c r="D1347" s="71" t="str">
        <f>VLOOKUP($B1347,'Выгр Торг'!$B:$P,D$1,0)</f>
        <v>Боковые зеркала "АТП" в стиле Гранта (повторитель МУЛЬТИ PLAZMA, электропривод, обогрев) для ВАЗ 2108-21099, 2113-2115 (В цвет, Регата (серебристо-темно-синий, 412))</v>
      </c>
      <c r="E1347" s="72" t="str">
        <f>VLOOKUP($B1347,'Выгр Торг'!$B:$P,E$1,0)</f>
        <v>Y</v>
      </c>
      <c r="F1347" s="72" t="str">
        <f>VLOOKUP($B1347,'Выгр Торг'!$B:$P,F$1,0)</f>
        <v>1</v>
      </c>
      <c r="G1347" s="36" t="s">
        <v>555</v>
      </c>
      <c r="H1347" s="28">
        <v>61005</v>
      </c>
      <c r="I1347" s="53">
        <f>INDEX($I:$I,MATCH($H1347,$C:$C,0))</f>
        <v>600</v>
      </c>
      <c r="J1347" s="5" t="s">
        <v>3410</v>
      </c>
      <c r="K1347" s="56">
        <f>INDEX($K:$K,MATCH($H1347,$C:$C,0))+I1347</f>
        <v>3400</v>
      </c>
      <c r="L1347" s="14">
        <f>VLOOKUP(K1347,Наценка!$A$1:$B$8,2,1)</f>
        <v>1.4</v>
      </c>
      <c r="M1347" s="56">
        <f>INDEX($M:$M,MATCH($H1347,$C:$C,0))+I1347*$M$2</f>
        <v>4700</v>
      </c>
      <c r="N1347" s="57">
        <f t="shared" si="186"/>
        <v>4690</v>
      </c>
      <c r="O1347" s="72">
        <f>VLOOKUP($B1347,'Выгр Торг'!$B:$P,O$1,0)</f>
        <v>3400</v>
      </c>
      <c r="P1347" s="72">
        <f>VLOOKUP($B1347,'Выгр Торг'!$B:$P,P$1,0)</f>
        <v>4790</v>
      </c>
      <c r="Q1347" s="42">
        <f t="shared" si="193"/>
        <v>0</v>
      </c>
      <c r="R1347" s="42">
        <f t="shared" si="194"/>
        <v>100</v>
      </c>
      <c r="S1347" s="85">
        <f t="shared" si="185"/>
        <v>4690</v>
      </c>
      <c r="T1347" s="60" t="str">
        <f>IFERROR(VLOOKUP($B1347,'Из ГУГЛа'!$B:$G,4,0)*U1347+V1347,VLOOKUP($B1347,'Из ГУГЛа'!$B:$G,4,0))</f>
        <v/>
      </c>
      <c r="U1347" s="15">
        <v>1</v>
      </c>
      <c r="V1347" s="59"/>
      <c r="W1347" s="74">
        <f t="shared" si="195"/>
        <v>0.37941176470588234</v>
      </c>
      <c r="X1347" s="74" t="str">
        <f t="shared" si="196"/>
        <v/>
      </c>
      <c r="Y1347" s="74" t="str">
        <f t="shared" si="197"/>
        <v/>
      </c>
      <c r="Z1347" s="78" t="s">
        <v>2579</v>
      </c>
    </row>
    <row r="1348" spans="1:28" ht="75" x14ac:dyDescent="0.25">
      <c r="A1348" s="71" t="str">
        <f>INDEX('Выгр Торг'!$A:$A,MATCH($B1348,'Выгр Торг'!$B:$B,0))</f>
        <v>Боковые зеркала "АТП" в стиле Гранта (повторитель, электропривод, обогрев) для ВАЗ 2108-21099, 2113-2115</v>
      </c>
      <c r="B1348" s="88">
        <v>257866</v>
      </c>
      <c r="C1348" s="72">
        <f>VLOOKUP($B1348,'Выгр Торг'!$B:$P,C$1,0)</f>
        <v>182598</v>
      </c>
      <c r="D1348" s="71" t="str">
        <f>VLOOKUP($B1348,'Выгр Торг'!$B:$P,D$1,0)</f>
        <v>Боковые зеркала "АТП" в стиле Гранта (повторитель МУЛЬТИ PLAZMA, электропривод, обогрев) для ВАЗ 2108-21099, 2113-2115 (В цвет, Робин гуд (черный с изумрудно-зеленым отливом, 391))</v>
      </c>
      <c r="E1348" s="72" t="str">
        <f>VLOOKUP($B1348,'Выгр Торг'!$B:$P,E$1,0)</f>
        <v>Y</v>
      </c>
      <c r="F1348" s="72" t="str">
        <f>VLOOKUP($B1348,'Выгр Торг'!$B:$P,F$1,0)</f>
        <v>1</v>
      </c>
      <c r="G1348" s="36" t="s">
        <v>555</v>
      </c>
      <c r="H1348" s="28">
        <v>61005</v>
      </c>
      <c r="I1348" s="53">
        <f>INDEX($I:$I,MATCH($H1348,$C:$C,0))</f>
        <v>600</v>
      </c>
      <c r="J1348" s="5" t="s">
        <v>3410</v>
      </c>
      <c r="K1348" s="56">
        <f>INDEX($K:$K,MATCH($H1348,$C:$C,0))+I1348</f>
        <v>3400</v>
      </c>
      <c r="L1348" s="14">
        <f>VLOOKUP(K1348,Наценка!$A$1:$B$8,2,1)</f>
        <v>1.4</v>
      </c>
      <c r="M1348" s="56">
        <f>INDEX($M:$M,MATCH($H1348,$C:$C,0))+I1348*$M$2</f>
        <v>4700</v>
      </c>
      <c r="N1348" s="57">
        <f t="shared" si="186"/>
        <v>4690</v>
      </c>
      <c r="O1348" s="72">
        <f>VLOOKUP($B1348,'Выгр Торг'!$B:$P,O$1,0)</f>
        <v>3400</v>
      </c>
      <c r="P1348" s="72">
        <f>VLOOKUP($B1348,'Выгр Торг'!$B:$P,P$1,0)</f>
        <v>4790</v>
      </c>
      <c r="Q1348" s="42">
        <f t="shared" si="193"/>
        <v>0</v>
      </c>
      <c r="R1348" s="42">
        <f t="shared" si="194"/>
        <v>100</v>
      </c>
      <c r="S1348" s="85">
        <f t="shared" ref="S1348:S1411" si="198">IFERROR(ROUND(N1348*(1-$S$2),),"")</f>
        <v>4690</v>
      </c>
      <c r="T1348" s="60" t="str">
        <f>IFERROR(VLOOKUP($B1348,'Из ГУГЛа'!$B:$G,4,0)*U1348+V1348,VLOOKUP($B1348,'Из ГУГЛа'!$B:$G,4,0))</f>
        <v/>
      </c>
      <c r="U1348" s="15">
        <v>1</v>
      </c>
      <c r="V1348" s="59"/>
      <c r="W1348" s="74">
        <f t="shared" si="195"/>
        <v>0.37941176470588234</v>
      </c>
      <c r="X1348" s="74" t="str">
        <f t="shared" si="196"/>
        <v/>
      </c>
      <c r="Y1348" s="74" t="str">
        <f t="shared" si="197"/>
        <v/>
      </c>
      <c r="Z1348" s="78" t="s">
        <v>2579</v>
      </c>
    </row>
    <row r="1349" spans="1:28" ht="75" x14ac:dyDescent="0.25">
      <c r="A1349" s="71" t="str">
        <f>INDEX('Выгр Торг'!$A:$A,MATCH($B1349,'Выгр Торг'!$B:$B,0))</f>
        <v>Боковые зеркала "АТП" в стиле Гранта (повторитель, электропривод, обогрев) для ВАЗ 2108-21099, 2113-2115</v>
      </c>
      <c r="B1349" s="88">
        <v>257867</v>
      </c>
      <c r="C1349" s="72">
        <f>VLOOKUP($B1349,'Выгр Торг'!$B:$P,C$1,0)</f>
        <v>182599</v>
      </c>
      <c r="D1349" s="71" t="str">
        <f>VLOOKUP($B1349,'Выгр Торг'!$B:$P,D$1,0)</f>
        <v>Боковые зеркала "АТП" в стиле Гранта (повторитель МУЛЬТИ PLAZMA, электропривод, обогрев) для ВАЗ 2108-21099, 2113-2115 (В цвет, Сандал (бежево-красный, 670))</v>
      </c>
      <c r="E1349" s="72" t="str">
        <f>VLOOKUP($B1349,'Выгр Торг'!$B:$P,E$1,0)</f>
        <v>Y</v>
      </c>
      <c r="F1349" s="72" t="str">
        <f>VLOOKUP($B1349,'Выгр Торг'!$B:$P,F$1,0)</f>
        <v>1</v>
      </c>
      <c r="G1349" s="36" t="s">
        <v>555</v>
      </c>
      <c r="H1349" s="28">
        <v>61005</v>
      </c>
      <c r="I1349" s="53">
        <f>INDEX($I:$I,MATCH($H1349,$C:$C,0))</f>
        <v>600</v>
      </c>
      <c r="J1349" s="5" t="s">
        <v>3410</v>
      </c>
      <c r="K1349" s="56">
        <f>INDEX($K:$K,MATCH($H1349,$C:$C,0))+I1349</f>
        <v>3400</v>
      </c>
      <c r="L1349" s="14">
        <f>VLOOKUP(K1349,Наценка!$A$1:$B$8,2,1)</f>
        <v>1.4</v>
      </c>
      <c r="M1349" s="56">
        <f>INDEX($M:$M,MATCH($H1349,$C:$C,0))+I1349*$M$2</f>
        <v>4700</v>
      </c>
      <c r="N1349" s="57">
        <f t="shared" si="186"/>
        <v>4690</v>
      </c>
      <c r="O1349" s="72">
        <f>VLOOKUP($B1349,'Выгр Торг'!$B:$P,O$1,0)</f>
        <v>3400</v>
      </c>
      <c r="P1349" s="72">
        <f>VLOOKUP($B1349,'Выгр Торг'!$B:$P,P$1,0)</f>
        <v>4790</v>
      </c>
      <c r="Q1349" s="42">
        <f t="shared" si="193"/>
        <v>0</v>
      </c>
      <c r="R1349" s="42">
        <f t="shared" si="194"/>
        <v>100</v>
      </c>
      <c r="S1349" s="85">
        <f t="shared" si="198"/>
        <v>4690</v>
      </c>
      <c r="T1349" s="60" t="str">
        <f>IFERROR(VLOOKUP($B1349,'Из ГУГЛа'!$B:$G,4,0)*U1349+V1349,VLOOKUP($B1349,'Из ГУГЛа'!$B:$G,4,0))</f>
        <v/>
      </c>
      <c r="U1349" s="15">
        <v>1</v>
      </c>
      <c r="V1349" s="59"/>
      <c r="W1349" s="74">
        <f t="shared" si="195"/>
        <v>0.37941176470588234</v>
      </c>
      <c r="X1349" s="74" t="str">
        <f t="shared" si="196"/>
        <v/>
      </c>
      <c r="Y1349" s="74" t="str">
        <f t="shared" si="197"/>
        <v/>
      </c>
      <c r="Z1349" s="78" t="s">
        <v>2579</v>
      </c>
    </row>
    <row r="1350" spans="1:28" ht="75" x14ac:dyDescent="0.25">
      <c r="A1350" s="71" t="str">
        <f>INDEX('Выгр Торг'!$A:$A,MATCH($B1350,'Выгр Торг'!$B:$B,0))</f>
        <v>Боковые зеркала "АТП" в стиле Гранта (повторитель, электропривод, обогрев) для ВАЗ 2108-21099, 2113-2115</v>
      </c>
      <c r="B1350" s="88">
        <v>257868</v>
      </c>
      <c r="C1350" s="72">
        <f>VLOOKUP($B1350,'Выгр Торг'!$B:$P,C$1,0)</f>
        <v>182600</v>
      </c>
      <c r="D1350" s="71" t="str">
        <f>VLOOKUP($B1350,'Выгр Торг'!$B:$P,D$1,0)</f>
        <v>Боковые зеркала "АТП" в стиле Гранта (повторитель МУЛЬТИ PLAZMA, электропривод, обогрев) для ВАЗ 2108-21099, 2113-2115 (В цвет, Серебристая ива (серебристый-зеленовато-серый, 301))</v>
      </c>
      <c r="E1350" s="72" t="str">
        <f>VLOOKUP($B1350,'Выгр Торг'!$B:$P,E$1,0)</f>
        <v>Y</v>
      </c>
      <c r="F1350" s="72" t="str">
        <f>VLOOKUP($B1350,'Выгр Торг'!$B:$P,F$1,0)</f>
        <v>1</v>
      </c>
      <c r="G1350" s="36" t="s">
        <v>555</v>
      </c>
      <c r="H1350" s="28">
        <v>61005</v>
      </c>
      <c r="I1350" s="53">
        <f>INDEX($I:$I,MATCH($H1350,$C:$C,0))</f>
        <v>600</v>
      </c>
      <c r="J1350" s="5" t="s">
        <v>3410</v>
      </c>
      <c r="K1350" s="56">
        <f>INDEX($K:$K,MATCH($H1350,$C:$C,0))+I1350</f>
        <v>3400</v>
      </c>
      <c r="L1350" s="14">
        <f>VLOOKUP(K1350,Наценка!$A$1:$B$8,2,1)</f>
        <v>1.4</v>
      </c>
      <c r="M1350" s="56">
        <f>INDEX($M:$M,MATCH($H1350,$C:$C,0))+I1350*$M$2</f>
        <v>4700</v>
      </c>
      <c r="N1350" s="57">
        <f t="shared" si="186"/>
        <v>4690</v>
      </c>
      <c r="O1350" s="72">
        <f>VLOOKUP($B1350,'Выгр Торг'!$B:$P,O$1,0)</f>
        <v>3400</v>
      </c>
      <c r="P1350" s="72">
        <f>VLOOKUP($B1350,'Выгр Торг'!$B:$P,P$1,0)</f>
        <v>4790</v>
      </c>
      <c r="Q1350" s="42">
        <f t="shared" si="193"/>
        <v>0</v>
      </c>
      <c r="R1350" s="42">
        <f t="shared" si="194"/>
        <v>100</v>
      </c>
      <c r="S1350" s="85">
        <f t="shared" si="198"/>
        <v>4690</v>
      </c>
      <c r="T1350" s="60" t="str">
        <f>IFERROR(VLOOKUP($B1350,'Из ГУГЛа'!$B:$G,4,0)*U1350+V1350,VLOOKUP($B1350,'Из ГУГЛа'!$B:$G,4,0))</f>
        <v/>
      </c>
      <c r="U1350" s="15">
        <v>1</v>
      </c>
      <c r="V1350" s="59"/>
      <c r="W1350" s="74">
        <f t="shared" si="195"/>
        <v>0.37941176470588234</v>
      </c>
      <c r="X1350" s="74" t="str">
        <f t="shared" si="196"/>
        <v/>
      </c>
      <c r="Y1350" s="74" t="str">
        <f t="shared" si="197"/>
        <v/>
      </c>
      <c r="Z1350" s="78" t="s">
        <v>2579</v>
      </c>
    </row>
    <row r="1351" spans="1:28" ht="75" x14ac:dyDescent="0.25">
      <c r="A1351" s="71" t="str">
        <f>INDEX('Выгр Торг'!$A:$A,MATCH($B1351,'Выгр Торг'!$B:$B,0))</f>
        <v>Боковые зеркала "АТП" в стиле Гранта (повторитель, электропривод, обогрев) для ВАЗ 2108-21099, 2113-2115</v>
      </c>
      <c r="B1351" s="88">
        <v>257869</v>
      </c>
      <c r="C1351" s="72">
        <f>VLOOKUP($B1351,'Выгр Торг'!$B:$P,C$1,0)</f>
        <v>182601</v>
      </c>
      <c r="D1351" s="71" t="str">
        <f>VLOOKUP($B1351,'Выгр Торг'!$B:$P,D$1,0)</f>
        <v>Боковые зеркала "АТП" в стиле Гранта (повторитель МУЛЬТИ PLAZMA, электропривод, обогрев) для ВАЗ 2108-21099, 2113-2115 (В цвет, Снежная королева (серебристый, 690))</v>
      </c>
      <c r="E1351" s="72" t="str">
        <f>VLOOKUP($B1351,'Выгр Торг'!$B:$P,E$1,0)</f>
        <v>Y</v>
      </c>
      <c r="F1351" s="72" t="str">
        <f>VLOOKUP($B1351,'Выгр Торг'!$B:$P,F$1,0)</f>
        <v>1</v>
      </c>
      <c r="G1351" s="36" t="s">
        <v>555</v>
      </c>
      <c r="H1351" s="28">
        <v>61005</v>
      </c>
      <c r="I1351" s="53">
        <f>INDEX($I:$I,MATCH($H1351,$C:$C,0))</f>
        <v>600</v>
      </c>
      <c r="J1351" s="5" t="s">
        <v>3410</v>
      </c>
      <c r="K1351" s="56">
        <f>INDEX($K:$K,MATCH($H1351,$C:$C,0))+I1351</f>
        <v>3400</v>
      </c>
      <c r="L1351" s="14">
        <f>VLOOKUP(K1351,Наценка!$A$1:$B$8,2,1)</f>
        <v>1.4</v>
      </c>
      <c r="M1351" s="56">
        <f>INDEX($M:$M,MATCH($H1351,$C:$C,0))+I1351*$M$2</f>
        <v>4700</v>
      </c>
      <c r="N1351" s="57">
        <f t="shared" si="186"/>
        <v>4690</v>
      </c>
      <c r="O1351" s="72">
        <f>VLOOKUP($B1351,'Выгр Торг'!$B:$P,O$1,0)</f>
        <v>3400</v>
      </c>
      <c r="P1351" s="72">
        <f>VLOOKUP($B1351,'Выгр Торг'!$B:$P,P$1,0)</f>
        <v>4790</v>
      </c>
      <c r="Q1351" s="42">
        <f t="shared" si="193"/>
        <v>0</v>
      </c>
      <c r="R1351" s="42">
        <f t="shared" si="194"/>
        <v>100</v>
      </c>
      <c r="S1351" s="85">
        <f t="shared" si="198"/>
        <v>4690</v>
      </c>
      <c r="T1351" s="60" t="str">
        <f>IFERROR(VLOOKUP($B1351,'Из ГУГЛа'!$B:$G,4,0)*U1351+V1351,VLOOKUP($B1351,'Из ГУГЛа'!$B:$G,4,0))</f>
        <v/>
      </c>
      <c r="U1351" s="15">
        <v>1</v>
      </c>
      <c r="V1351" s="59"/>
      <c r="W1351" s="74">
        <f t="shared" si="195"/>
        <v>0.37941176470588234</v>
      </c>
      <c r="X1351" s="74" t="str">
        <f t="shared" si="196"/>
        <v/>
      </c>
      <c r="Y1351" s="74" t="str">
        <f t="shared" si="197"/>
        <v/>
      </c>
      <c r="Z1351" s="78" t="s">
        <v>2579</v>
      </c>
    </row>
    <row r="1352" spans="1:28" ht="75" x14ac:dyDescent="0.25">
      <c r="A1352" s="71" t="str">
        <f>INDEX('Выгр Торг'!$A:$A,MATCH($B1352,'Выгр Торг'!$B:$B,0))</f>
        <v>Боковые зеркала "АТП" в стиле Гранта (повторитель, электропривод, обогрев) для ВАЗ 2108-21099, 2113-2115</v>
      </c>
      <c r="B1352" s="88">
        <v>257870</v>
      </c>
      <c r="C1352" s="72">
        <f>VLOOKUP($B1352,'Выгр Торг'!$B:$P,C$1,0)</f>
        <v>182602</v>
      </c>
      <c r="D1352" s="71" t="str">
        <f>VLOOKUP($B1352,'Выгр Торг'!$B:$P,D$1,0)</f>
        <v>Боковые зеркала "АТП" в стиле Гранта (повторитель МУЛЬТИ PLAZMA, электропривод, обогрев) для ВАЗ 2108-21099, 2113-2115 (В цвет, Сочи (серебристо-серо-зеленоватый, 360))</v>
      </c>
      <c r="E1352" s="72" t="str">
        <f>VLOOKUP($B1352,'Выгр Торг'!$B:$P,E$1,0)</f>
        <v>Y</v>
      </c>
      <c r="F1352" s="72" t="str">
        <f>VLOOKUP($B1352,'Выгр Торг'!$B:$P,F$1,0)</f>
        <v>1</v>
      </c>
      <c r="G1352" s="36" t="s">
        <v>555</v>
      </c>
      <c r="H1352" s="28">
        <v>61005</v>
      </c>
      <c r="I1352" s="53">
        <f>INDEX($I:$I,MATCH($H1352,$C:$C,0))</f>
        <v>600</v>
      </c>
      <c r="J1352" s="5" t="s">
        <v>3410</v>
      </c>
      <c r="K1352" s="56">
        <f>INDEX($K:$K,MATCH($H1352,$C:$C,0))+I1352</f>
        <v>3400</v>
      </c>
      <c r="L1352" s="14">
        <f>VLOOKUP(K1352,Наценка!$A$1:$B$8,2,1)</f>
        <v>1.4</v>
      </c>
      <c r="M1352" s="56">
        <f>INDEX($M:$M,MATCH($H1352,$C:$C,0))+I1352*$M$2</f>
        <v>4700</v>
      </c>
      <c r="N1352" s="57">
        <f t="shared" ref="N1352:N1416" si="199">IF(M1352&lt;=1000,(ROUNDUP(M1352,-1)-1),(ROUNDUP(M1352,-2)-10))</f>
        <v>4690</v>
      </c>
      <c r="O1352" s="72">
        <f>VLOOKUP($B1352,'Выгр Торг'!$B:$P,O$1,0)</f>
        <v>3400</v>
      </c>
      <c r="P1352" s="72">
        <f>VLOOKUP($B1352,'Выгр Торг'!$B:$P,P$1,0)</f>
        <v>4790</v>
      </c>
      <c r="Q1352" s="42">
        <f t="shared" si="193"/>
        <v>0</v>
      </c>
      <c r="R1352" s="42">
        <f t="shared" si="194"/>
        <v>100</v>
      </c>
      <c r="S1352" s="85">
        <f t="shared" si="198"/>
        <v>4690</v>
      </c>
      <c r="T1352" s="60" t="str">
        <f>IFERROR(VLOOKUP($B1352,'Из ГУГЛа'!$B:$G,4,0)*U1352+V1352,VLOOKUP($B1352,'Из ГУГЛа'!$B:$G,4,0))</f>
        <v/>
      </c>
      <c r="U1352" s="15">
        <v>1</v>
      </c>
      <c r="V1352" s="59"/>
      <c r="W1352" s="74">
        <f t="shared" si="195"/>
        <v>0.37941176470588234</v>
      </c>
      <c r="X1352" s="74" t="str">
        <f t="shared" si="196"/>
        <v/>
      </c>
      <c r="Y1352" s="74" t="str">
        <f t="shared" si="197"/>
        <v/>
      </c>
      <c r="Z1352" s="78" t="s">
        <v>2579</v>
      </c>
    </row>
    <row r="1353" spans="1:28" ht="75" x14ac:dyDescent="0.25">
      <c r="A1353" s="71" t="str">
        <f>INDEX('Выгр Торг'!$A:$A,MATCH($B1353,'Выгр Торг'!$B:$B,0))</f>
        <v>Боковые зеркала "АТП" в стиле Гранта (повторитель, электропривод, обогрев) для ВАЗ 2108-21099, 2113-2115</v>
      </c>
      <c r="B1353" s="88">
        <v>257871</v>
      </c>
      <c r="C1353" s="72">
        <f>VLOOKUP($B1353,'Выгр Торг'!$B:$P,C$1,0)</f>
        <v>182603</v>
      </c>
      <c r="D1353" s="71" t="str">
        <f>VLOOKUP($B1353,'Выгр Торг'!$B:$P,D$1,0)</f>
        <v>Боковые зеркала "АТП" в стиле Гранта (повторитель МУЛЬТИ PLAZMA, электропривод, обогрев) для ВАЗ 2108-21099, 2113-2115 (В цвет, Талая вода (светло-серый, 206))</v>
      </c>
      <c r="E1353" s="72" t="str">
        <f>VLOOKUP($B1353,'Выгр Торг'!$B:$P,E$1,0)</f>
        <v>Y</v>
      </c>
      <c r="F1353" s="72" t="str">
        <f>VLOOKUP($B1353,'Выгр Торг'!$B:$P,F$1,0)</f>
        <v>1</v>
      </c>
      <c r="G1353" s="36" t="s">
        <v>555</v>
      </c>
      <c r="H1353" s="28">
        <v>61005</v>
      </c>
      <c r="I1353" s="53">
        <f>INDEX($I:$I,MATCH($H1353,$C:$C,0))</f>
        <v>600</v>
      </c>
      <c r="J1353" s="5" t="s">
        <v>3410</v>
      </c>
      <c r="K1353" s="56">
        <f>INDEX($K:$K,MATCH($H1353,$C:$C,0))+I1353</f>
        <v>3400</v>
      </c>
      <c r="L1353" s="14">
        <f>VLOOKUP(K1353,Наценка!$A$1:$B$8,2,1)</f>
        <v>1.4</v>
      </c>
      <c r="M1353" s="56">
        <f>INDEX($M:$M,MATCH($H1353,$C:$C,0))+I1353*$M$2</f>
        <v>4700</v>
      </c>
      <c r="N1353" s="57">
        <f t="shared" si="199"/>
        <v>4690</v>
      </c>
      <c r="O1353" s="72">
        <f>VLOOKUP($B1353,'Выгр Торг'!$B:$P,O$1,0)</f>
        <v>3400</v>
      </c>
      <c r="P1353" s="72">
        <f>VLOOKUP($B1353,'Выгр Торг'!$B:$P,P$1,0)</f>
        <v>4790</v>
      </c>
      <c r="Q1353" s="42">
        <f t="shared" si="193"/>
        <v>0</v>
      </c>
      <c r="R1353" s="42">
        <f t="shared" si="194"/>
        <v>100</v>
      </c>
      <c r="S1353" s="85">
        <f t="shared" si="198"/>
        <v>4690</v>
      </c>
      <c r="T1353" s="60" t="str">
        <f>IFERROR(VLOOKUP($B1353,'Из ГУГЛа'!$B:$G,4,0)*U1353+V1353,VLOOKUP($B1353,'Из ГУГЛа'!$B:$G,4,0))</f>
        <v/>
      </c>
      <c r="U1353" s="15">
        <v>1</v>
      </c>
      <c r="V1353" s="59"/>
      <c r="W1353" s="74">
        <f t="shared" si="195"/>
        <v>0.37941176470588234</v>
      </c>
      <c r="X1353" s="74" t="str">
        <f t="shared" si="196"/>
        <v/>
      </c>
      <c r="Y1353" s="74" t="str">
        <f t="shared" si="197"/>
        <v/>
      </c>
      <c r="Z1353" s="78" t="s">
        <v>2579</v>
      </c>
    </row>
    <row r="1354" spans="1:28" ht="75" x14ac:dyDescent="0.25">
      <c r="A1354" s="71" t="str">
        <f>INDEX('Выгр Торг'!$A:$A,MATCH($B1354,'Выгр Торг'!$B:$B,0))</f>
        <v>Боковые зеркала "АТП" в стиле Гранта (повторитель, электропривод, обогрев) для ВАЗ 2108-21099, 2113-2115</v>
      </c>
      <c r="B1354" s="88">
        <v>257872</v>
      </c>
      <c r="C1354" s="72">
        <f>VLOOKUP($B1354,'Выгр Торг'!$B:$P,C$1,0)</f>
        <v>182604</v>
      </c>
      <c r="D1354" s="71" t="str">
        <f>VLOOKUP($B1354,'Выгр Торг'!$B:$P,D$1,0)</f>
        <v>Боковые зеркала "АТП" в стиле Гранта (повторитель МУЛЬТИ PLAZMA, электропривод, обогрев) для ВАЗ 2108-21099, 2113-2115 (В цвет, Торнадо (красный, 170))</v>
      </c>
      <c r="E1354" s="72" t="str">
        <f>VLOOKUP($B1354,'Выгр Торг'!$B:$P,E$1,0)</f>
        <v>Y</v>
      </c>
      <c r="F1354" s="72" t="str">
        <f>VLOOKUP($B1354,'Выгр Торг'!$B:$P,F$1,0)</f>
        <v>1</v>
      </c>
      <c r="G1354" s="36" t="s">
        <v>555</v>
      </c>
      <c r="H1354" s="28">
        <v>61005</v>
      </c>
      <c r="I1354" s="53">
        <f>INDEX($I:$I,MATCH($H1354,$C:$C,0))</f>
        <v>600</v>
      </c>
      <c r="J1354" s="5" t="s">
        <v>3410</v>
      </c>
      <c r="K1354" s="56">
        <f>INDEX($K:$K,MATCH($H1354,$C:$C,0))+I1354</f>
        <v>3400</v>
      </c>
      <c r="L1354" s="14">
        <f>VLOOKUP(K1354,Наценка!$A$1:$B$8,2,1)</f>
        <v>1.4</v>
      </c>
      <c r="M1354" s="56">
        <f>INDEX($M:$M,MATCH($H1354,$C:$C,0))+I1354*$M$2</f>
        <v>4700</v>
      </c>
      <c r="N1354" s="57">
        <f t="shared" si="199"/>
        <v>4690</v>
      </c>
      <c r="O1354" s="72">
        <f>VLOOKUP($B1354,'Выгр Торг'!$B:$P,O$1,0)</f>
        <v>3400</v>
      </c>
      <c r="P1354" s="72">
        <f>VLOOKUP($B1354,'Выгр Торг'!$B:$P,P$1,0)</f>
        <v>4790</v>
      </c>
      <c r="Q1354" s="42">
        <f t="shared" si="193"/>
        <v>0</v>
      </c>
      <c r="R1354" s="42">
        <f t="shared" si="194"/>
        <v>100</v>
      </c>
      <c r="S1354" s="85">
        <f t="shared" si="198"/>
        <v>4690</v>
      </c>
      <c r="T1354" s="60" t="str">
        <f>IFERROR(VLOOKUP($B1354,'Из ГУГЛа'!$B:$G,4,0)*U1354+V1354,VLOOKUP($B1354,'Из ГУГЛа'!$B:$G,4,0))</f>
        <v/>
      </c>
      <c r="U1354" s="15">
        <v>1</v>
      </c>
      <c r="V1354" s="59"/>
      <c r="W1354" s="74">
        <f t="shared" si="195"/>
        <v>0.37941176470588234</v>
      </c>
      <c r="X1354" s="74" t="str">
        <f t="shared" si="196"/>
        <v/>
      </c>
      <c r="Y1354" s="74" t="str">
        <f t="shared" si="197"/>
        <v/>
      </c>
      <c r="Z1354" s="78" t="s">
        <v>2579</v>
      </c>
    </row>
    <row r="1355" spans="1:28" ht="75" x14ac:dyDescent="0.25">
      <c r="A1355" s="71" t="str">
        <f>INDEX('Выгр Торг'!$A:$A,MATCH($B1355,'Выгр Торг'!$B:$B,0))</f>
        <v>Боковые зеркала "АТП" в стиле Гранта (повторитель, электропривод, обогрев) для ВАЗ 2108-21099, 2113-2115</v>
      </c>
      <c r="B1355" s="88">
        <v>257873</v>
      </c>
      <c r="C1355" s="72">
        <f>VLOOKUP($B1355,'Выгр Торг'!$B:$P,C$1,0)</f>
        <v>182605</v>
      </c>
      <c r="D1355" s="71" t="str">
        <f>VLOOKUP($B1355,'Выгр Торг'!$B:$P,D$1,0)</f>
        <v>Боковые зеркала "АТП" в стиле Гранта (повторитель МУЛЬТИ PLAZMA, электропривод, обогрев) для ВАЗ 2108-21099, 2113-2115 (В цвет, Триумф (серебристо-красный, 100))</v>
      </c>
      <c r="E1355" s="72" t="str">
        <f>VLOOKUP($B1355,'Выгр Торг'!$B:$P,E$1,0)</f>
        <v>Y</v>
      </c>
      <c r="F1355" s="72" t="str">
        <f>VLOOKUP($B1355,'Выгр Торг'!$B:$P,F$1,0)</f>
        <v>1</v>
      </c>
      <c r="G1355" s="36" t="s">
        <v>555</v>
      </c>
      <c r="H1355" s="28">
        <v>61005</v>
      </c>
      <c r="I1355" s="53">
        <f>INDEX($I:$I,MATCH($H1355,$C:$C,0))</f>
        <v>600</v>
      </c>
      <c r="J1355" s="5" t="s">
        <v>3410</v>
      </c>
      <c r="K1355" s="56">
        <f>INDEX($K:$K,MATCH($H1355,$C:$C,0))+I1355</f>
        <v>3400</v>
      </c>
      <c r="L1355" s="14">
        <f>VLOOKUP(K1355,Наценка!$A$1:$B$8,2,1)</f>
        <v>1.4</v>
      </c>
      <c r="M1355" s="56">
        <f>INDEX($M:$M,MATCH($H1355,$C:$C,0))+I1355*$M$2</f>
        <v>4700</v>
      </c>
      <c r="N1355" s="57">
        <f t="shared" si="199"/>
        <v>4690</v>
      </c>
      <c r="O1355" s="72">
        <f>VLOOKUP($B1355,'Выгр Торг'!$B:$P,O$1,0)</f>
        <v>3400</v>
      </c>
      <c r="P1355" s="72">
        <f>VLOOKUP($B1355,'Выгр Торг'!$B:$P,P$1,0)</f>
        <v>4790</v>
      </c>
      <c r="Q1355" s="42">
        <f t="shared" si="193"/>
        <v>0</v>
      </c>
      <c r="R1355" s="42">
        <f t="shared" si="194"/>
        <v>100</v>
      </c>
      <c r="S1355" s="85">
        <f t="shared" si="198"/>
        <v>4690</v>
      </c>
      <c r="T1355" s="60" t="str">
        <f>IFERROR(VLOOKUP($B1355,'Из ГУГЛа'!$B:$G,4,0)*U1355+V1355,VLOOKUP($B1355,'Из ГУГЛа'!$B:$G,4,0))</f>
        <v/>
      </c>
      <c r="U1355" s="15">
        <v>1</v>
      </c>
      <c r="V1355" s="59"/>
      <c r="W1355" s="74">
        <f t="shared" si="195"/>
        <v>0.37941176470588234</v>
      </c>
      <c r="X1355" s="74" t="str">
        <f t="shared" si="196"/>
        <v/>
      </c>
      <c r="Y1355" s="74" t="str">
        <f t="shared" si="197"/>
        <v/>
      </c>
      <c r="Z1355" s="78" t="s">
        <v>2579</v>
      </c>
    </row>
    <row r="1356" spans="1:28" ht="75" x14ac:dyDescent="0.25">
      <c r="A1356" s="71" t="str">
        <f>INDEX('Выгр Торг'!$A:$A,MATCH($B1356,'Выгр Торг'!$B:$B,0))</f>
        <v>Боковые зеркала "АТП" в стиле Гранта (повторитель, электропривод, обогрев) для ВАЗ 2108-21099, 2113-2115</v>
      </c>
      <c r="B1356" s="88">
        <v>257874</v>
      </c>
      <c r="C1356" s="72">
        <f>VLOOKUP($B1356,'Выгр Торг'!$B:$P,C$1,0)</f>
        <v>182606</v>
      </c>
      <c r="D1356" s="71" t="str">
        <f>VLOOKUP($B1356,'Выгр Торг'!$B:$P,D$1,0)</f>
        <v>Боковые зеркала "АТП" в стиле Гранта (повторитель МУЛЬТИ PLAZMA, электропривод, обогрев) для ВАЗ 2108-21099, 2113-2115 (В цвет, Франкония (темно-вишнево-малиновый, 105))</v>
      </c>
      <c r="E1356" s="72" t="str">
        <f>VLOOKUP($B1356,'Выгр Торг'!$B:$P,E$1,0)</f>
        <v>Y</v>
      </c>
      <c r="F1356" s="72" t="str">
        <f>VLOOKUP($B1356,'Выгр Торг'!$B:$P,F$1,0)</f>
        <v>1</v>
      </c>
      <c r="G1356" s="36" t="s">
        <v>555</v>
      </c>
      <c r="H1356" s="28">
        <v>61005</v>
      </c>
      <c r="I1356" s="53">
        <f>INDEX($I:$I,MATCH($H1356,$C:$C,0))</f>
        <v>600</v>
      </c>
      <c r="J1356" s="5" t="s">
        <v>3410</v>
      </c>
      <c r="K1356" s="56">
        <f>INDEX($K:$K,MATCH($H1356,$C:$C,0))+I1356</f>
        <v>3400</v>
      </c>
      <c r="L1356" s="14">
        <f>VLOOKUP(K1356,Наценка!$A$1:$B$8,2,1)</f>
        <v>1.4</v>
      </c>
      <c r="M1356" s="56">
        <f>INDEX($M:$M,MATCH($H1356,$C:$C,0))+I1356*$M$2</f>
        <v>4700</v>
      </c>
      <c r="N1356" s="57">
        <f t="shared" si="199"/>
        <v>4690</v>
      </c>
      <c r="O1356" s="72">
        <f>VLOOKUP($B1356,'Выгр Торг'!$B:$P,O$1,0)</f>
        <v>3400</v>
      </c>
      <c r="P1356" s="72">
        <f>VLOOKUP($B1356,'Выгр Торг'!$B:$P,P$1,0)</f>
        <v>4790</v>
      </c>
      <c r="Q1356" s="42">
        <f t="shared" si="193"/>
        <v>0</v>
      </c>
      <c r="R1356" s="42">
        <f t="shared" si="194"/>
        <v>100</v>
      </c>
      <c r="S1356" s="85">
        <f t="shared" si="198"/>
        <v>4690</v>
      </c>
      <c r="T1356" s="60" t="str">
        <f>IFERROR(VLOOKUP($B1356,'Из ГУГЛа'!$B:$G,4,0)*U1356+V1356,VLOOKUP($B1356,'Из ГУГЛа'!$B:$G,4,0))</f>
        <v/>
      </c>
      <c r="U1356" s="15">
        <v>1</v>
      </c>
      <c r="V1356" s="59"/>
      <c r="W1356" s="74">
        <f t="shared" si="195"/>
        <v>0.37941176470588234</v>
      </c>
      <c r="X1356" s="74" t="str">
        <f t="shared" si="196"/>
        <v/>
      </c>
      <c r="Y1356" s="74" t="str">
        <f t="shared" si="197"/>
        <v/>
      </c>
      <c r="Z1356" s="78" t="s">
        <v>2579</v>
      </c>
    </row>
    <row r="1357" spans="1:28" ht="75" x14ac:dyDescent="0.25">
      <c r="A1357" s="71" t="str">
        <f>INDEX('Выгр Торг'!$A:$A,MATCH($B1357,'Выгр Торг'!$B:$B,0))</f>
        <v>Боковые зеркала "АТП" в стиле Гранта (повторитель, электропривод, обогрев) для ВАЗ 2108-21099, 2113-2115</v>
      </c>
      <c r="B1357" s="88">
        <v>257875</v>
      </c>
      <c r="C1357" s="72">
        <f>VLOOKUP($B1357,'Выгр Торг'!$B:$P,C$1,0)</f>
        <v>182607</v>
      </c>
      <c r="D1357" s="71" t="str">
        <f>VLOOKUP($B1357,'Выгр Торг'!$B:$P,D$1,0)</f>
        <v>Боковые зеркала "АТП" в стиле Гранта (повторитель МУЛЬТИ PLAZMA, электропривод, обогрев) для ВАЗ 2108-21099, 2113-2115 (В цвет, Цунами (темно-зеленый, 363))</v>
      </c>
      <c r="E1357" s="72" t="str">
        <f>VLOOKUP($B1357,'Выгр Торг'!$B:$P,E$1,0)</f>
        <v>Y</v>
      </c>
      <c r="F1357" s="72" t="str">
        <f>VLOOKUP($B1357,'Выгр Торг'!$B:$P,F$1,0)</f>
        <v>1</v>
      </c>
      <c r="G1357" s="36" t="s">
        <v>555</v>
      </c>
      <c r="H1357" s="28">
        <v>61005</v>
      </c>
      <c r="I1357" s="53">
        <f>INDEX($I:$I,MATCH($H1357,$C:$C,0))</f>
        <v>600</v>
      </c>
      <c r="J1357" s="5" t="s">
        <v>3410</v>
      </c>
      <c r="K1357" s="56">
        <f>INDEX($K:$K,MATCH($H1357,$C:$C,0))+I1357</f>
        <v>3400</v>
      </c>
      <c r="L1357" s="14">
        <f>VLOOKUP(K1357,Наценка!$A$1:$B$8,2,1)</f>
        <v>1.4</v>
      </c>
      <c r="M1357" s="56">
        <f>INDEX($M:$M,MATCH($H1357,$C:$C,0))+I1357*$M$2</f>
        <v>4700</v>
      </c>
      <c r="N1357" s="57">
        <f t="shared" si="199"/>
        <v>4690</v>
      </c>
      <c r="O1357" s="72">
        <f>VLOOKUP($B1357,'Выгр Торг'!$B:$P,O$1,0)</f>
        <v>3400</v>
      </c>
      <c r="P1357" s="72">
        <f>VLOOKUP($B1357,'Выгр Торг'!$B:$P,P$1,0)</f>
        <v>4790</v>
      </c>
      <c r="Q1357" s="42">
        <f t="shared" si="193"/>
        <v>0</v>
      </c>
      <c r="R1357" s="42">
        <f t="shared" si="194"/>
        <v>100</v>
      </c>
      <c r="S1357" s="85">
        <f t="shared" si="198"/>
        <v>4690</v>
      </c>
      <c r="T1357" s="60" t="str">
        <f>IFERROR(VLOOKUP($B1357,'Из ГУГЛа'!$B:$G,4,0)*U1357+V1357,VLOOKUP($B1357,'Из ГУГЛа'!$B:$G,4,0))</f>
        <v/>
      </c>
      <c r="U1357" s="15">
        <v>1</v>
      </c>
      <c r="V1357" s="59"/>
      <c r="W1357" s="74">
        <f t="shared" si="195"/>
        <v>0.37941176470588234</v>
      </c>
      <c r="X1357" s="74" t="str">
        <f t="shared" si="196"/>
        <v/>
      </c>
      <c r="Y1357" s="74" t="str">
        <f t="shared" si="197"/>
        <v/>
      </c>
      <c r="Z1357" s="78" t="s">
        <v>2579</v>
      </c>
    </row>
    <row r="1358" spans="1:28" ht="75" x14ac:dyDescent="0.25">
      <c r="A1358" s="71" t="str">
        <f>INDEX('Выгр Торг'!$A:$A,MATCH($B1358,'Выгр Торг'!$B:$B,0))</f>
        <v>Боковые зеркала "АТП" в стиле Гранта (повторитель, электропривод, обогрев) для ВАЗ 2108-21099, 2113-2115</v>
      </c>
      <c r="B1358" s="88">
        <v>257876</v>
      </c>
      <c r="C1358" s="72">
        <f>VLOOKUP($B1358,'Выгр Торг'!$B:$P,C$1,0)</f>
        <v>182608</v>
      </c>
      <c r="D1358" s="71" t="str">
        <f>VLOOKUP($B1358,'Выгр Торг'!$B:$P,D$1,0)</f>
        <v>Боковые зеркала "АТП" в стиле Гранта (повторитель МУЛЬТИ PLAZMA, электропривод, обогрев) для ВАЗ 2108-21099, 2113-2115 (В цвет, Черный жемчуг (серебристо-коричневый, 513))</v>
      </c>
      <c r="E1358" s="72" t="str">
        <f>VLOOKUP($B1358,'Выгр Торг'!$B:$P,E$1,0)</f>
        <v>Y</v>
      </c>
      <c r="F1358" s="72" t="str">
        <f>VLOOKUP($B1358,'Выгр Торг'!$B:$P,F$1,0)</f>
        <v>1</v>
      </c>
      <c r="G1358" s="36" t="s">
        <v>555</v>
      </c>
      <c r="H1358" s="28">
        <v>61005</v>
      </c>
      <c r="I1358" s="53">
        <f>INDEX($I:$I,MATCH($H1358,$C:$C,0))</f>
        <v>600</v>
      </c>
      <c r="J1358" s="5" t="s">
        <v>3410</v>
      </c>
      <c r="K1358" s="56">
        <f>INDEX($K:$K,MATCH($H1358,$C:$C,0))+I1358</f>
        <v>3400</v>
      </c>
      <c r="L1358" s="14">
        <f>VLOOKUP(K1358,Наценка!$A$1:$B$8,2,1)</f>
        <v>1.4</v>
      </c>
      <c r="M1358" s="56">
        <f>INDEX($M:$M,MATCH($H1358,$C:$C,0))+I1358*$M$2</f>
        <v>4700</v>
      </c>
      <c r="N1358" s="57">
        <f t="shared" si="199"/>
        <v>4690</v>
      </c>
      <c r="O1358" s="72">
        <f>VLOOKUP($B1358,'Выгр Торг'!$B:$P,O$1,0)</f>
        <v>3400</v>
      </c>
      <c r="P1358" s="72">
        <f>VLOOKUP($B1358,'Выгр Торг'!$B:$P,P$1,0)</f>
        <v>4790</v>
      </c>
      <c r="Q1358" s="42">
        <f t="shared" si="193"/>
        <v>0</v>
      </c>
      <c r="R1358" s="42">
        <f t="shared" si="194"/>
        <v>100</v>
      </c>
      <c r="S1358" s="85">
        <f t="shared" si="198"/>
        <v>4690</v>
      </c>
      <c r="T1358" s="60" t="str">
        <f>IFERROR(VLOOKUP($B1358,'Из ГУГЛа'!$B:$G,4,0)*U1358+V1358,VLOOKUP($B1358,'Из ГУГЛа'!$B:$G,4,0))</f>
        <v/>
      </c>
      <c r="U1358" s="15">
        <v>1</v>
      </c>
      <c r="V1358" s="59"/>
      <c r="W1358" s="74">
        <f t="shared" si="195"/>
        <v>0.37941176470588234</v>
      </c>
      <c r="X1358" s="74" t="str">
        <f t="shared" si="196"/>
        <v/>
      </c>
      <c r="Y1358" s="74" t="str">
        <f t="shared" si="197"/>
        <v/>
      </c>
      <c r="Z1358" s="78" t="s">
        <v>2579</v>
      </c>
    </row>
    <row r="1359" spans="1:28" ht="75" x14ac:dyDescent="0.25">
      <c r="A1359" s="71" t="str">
        <f>INDEX('Выгр Торг'!$A:$A,MATCH($B1359,'Выгр Торг'!$B:$B,0))</f>
        <v>Боковые зеркала "АТП" в стиле Гранта (повторитель, электропривод, обогрев) для ВАЗ 2108-21099, 2113-2115</v>
      </c>
      <c r="B1359" s="88">
        <v>257877</v>
      </c>
      <c r="C1359" s="72">
        <f>VLOOKUP($B1359,'Выгр Торг'!$B:$P,C$1,0)</f>
        <v>182609</v>
      </c>
      <c r="D1359" s="71" t="str">
        <f>VLOOKUP($B1359,'Выгр Торг'!$B:$P,D$1,0)</f>
        <v>Боковые зеркала "АТП" в стиле Гранта (повторитель МУЛЬТИ PLAZMA, электропривод, обогрев) для ВАЗ 2108-21099, 2113-2115 (В цвет, Южный крест (серо-бежевый, 290))</v>
      </c>
      <c r="E1359" s="72" t="str">
        <f>VLOOKUP($B1359,'Выгр Торг'!$B:$P,E$1,0)</f>
        <v>Y</v>
      </c>
      <c r="F1359" s="72" t="str">
        <f>VLOOKUP($B1359,'Выгр Торг'!$B:$P,F$1,0)</f>
        <v>1</v>
      </c>
      <c r="G1359" s="36" t="s">
        <v>555</v>
      </c>
      <c r="H1359" s="28">
        <v>61005</v>
      </c>
      <c r="I1359" s="53">
        <f>INDEX($I:$I,MATCH($H1359,$C:$C,0))</f>
        <v>600</v>
      </c>
      <c r="J1359" s="5" t="s">
        <v>3410</v>
      </c>
      <c r="K1359" s="56">
        <f>INDEX($K:$K,MATCH($H1359,$C:$C,0))+I1359</f>
        <v>3400</v>
      </c>
      <c r="L1359" s="14">
        <f>VLOOKUP(K1359,Наценка!$A$1:$B$8,2,1)</f>
        <v>1.4</v>
      </c>
      <c r="M1359" s="56">
        <f>INDEX($M:$M,MATCH($H1359,$C:$C,0))+I1359*$M$2</f>
        <v>4700</v>
      </c>
      <c r="N1359" s="57">
        <f t="shared" si="199"/>
        <v>4690</v>
      </c>
      <c r="O1359" s="72">
        <f>VLOOKUP($B1359,'Выгр Торг'!$B:$P,O$1,0)</f>
        <v>3400</v>
      </c>
      <c r="P1359" s="72">
        <f>VLOOKUP($B1359,'Выгр Торг'!$B:$P,P$1,0)</f>
        <v>4790</v>
      </c>
      <c r="Q1359" s="42">
        <f t="shared" si="193"/>
        <v>0</v>
      </c>
      <c r="R1359" s="42">
        <f t="shared" si="194"/>
        <v>100</v>
      </c>
      <c r="S1359" s="85">
        <f t="shared" si="198"/>
        <v>4690</v>
      </c>
      <c r="T1359" s="60" t="str">
        <f>IFERROR(VLOOKUP($B1359,'Из ГУГЛа'!$B:$G,4,0)*U1359+V1359,VLOOKUP($B1359,'Из ГУГЛа'!$B:$G,4,0))</f>
        <v/>
      </c>
      <c r="U1359" s="15">
        <v>1</v>
      </c>
      <c r="V1359" s="59"/>
      <c r="W1359" s="74">
        <f t="shared" si="195"/>
        <v>0.37941176470588234</v>
      </c>
      <c r="X1359" s="74" t="str">
        <f t="shared" si="196"/>
        <v/>
      </c>
      <c r="Y1359" s="74" t="str">
        <f t="shared" si="197"/>
        <v/>
      </c>
      <c r="Z1359" s="78" t="s">
        <v>2579</v>
      </c>
    </row>
    <row r="1360" spans="1:28" ht="75" x14ac:dyDescent="0.25">
      <c r="A1360" s="71" t="str">
        <f>INDEX('Выгр Торг'!$A:$A,MATCH($B1360,'Выгр Торг'!$B:$B,0))</f>
        <v>Боковые зеркала "АТП" в стиле Гранта (повторитель, электропривод, обогрев) для ВАЗ 2108-21099, 2113-2115</v>
      </c>
      <c r="B1360" s="88">
        <v>138166</v>
      </c>
      <c r="C1360" s="72">
        <f>VLOOKUP($B1360,'Выгр Торг'!$B:$P,C$1,0)</f>
        <v>61002</v>
      </c>
      <c r="D1360" s="71" t="str">
        <f>VLOOKUP($B1360,'Выгр Торг'!$B:$P,D$1,0)</f>
        <v>Боковые зеркала "АТП" в стиле Гранта (повторитель Стандарт, электропривод, обогрев) для ВАЗ 2108-21099, 2113-2115 (Без окрашивания)</v>
      </c>
      <c r="E1360" s="72" t="str">
        <f>VLOOKUP($B1360,'Выгр Торг'!$B:$P,E$1,0)</f>
        <v>Y</v>
      </c>
      <c r="F1360" s="72" t="str">
        <f>VLOOKUP($B1360,'Выгр Торг'!$B:$P,F$1,0)</f>
        <v>1</v>
      </c>
      <c r="G1360" s="36" t="s">
        <v>553</v>
      </c>
      <c r="H1360" s="28">
        <v>61002</v>
      </c>
      <c r="I1360" s="52">
        <v>600</v>
      </c>
      <c r="J1360" s="5" t="s">
        <v>3410</v>
      </c>
      <c r="K1360" s="73">
        <f>O1360</f>
        <v>2700</v>
      </c>
      <c r="L1360" s="14">
        <f>VLOOKUP(K1360,Наценка!$A$1:$B$8,2,1)</f>
        <v>1.4</v>
      </c>
      <c r="M1360" s="92">
        <f>Z1360-100</f>
        <v>4290</v>
      </c>
      <c r="N1360" s="57">
        <f t="shared" si="199"/>
        <v>4290</v>
      </c>
      <c r="O1360" s="72">
        <f>VLOOKUP($B1360,'Выгр Торг'!$B:$P,O$1,0)</f>
        <v>2700</v>
      </c>
      <c r="P1360" s="72">
        <f>VLOOKUP($B1360,'Выгр Торг'!$B:$P,P$1,0)</f>
        <v>4390</v>
      </c>
      <c r="Q1360" s="42">
        <f t="shared" si="193"/>
        <v>0</v>
      </c>
      <c r="R1360" s="42">
        <f t="shared" si="194"/>
        <v>100</v>
      </c>
      <c r="S1360" s="85">
        <f t="shared" si="198"/>
        <v>4290</v>
      </c>
      <c r="T1360" s="60">
        <f>IFERROR(VLOOKUP($B1360,'Из ГУГЛа'!$B:$G,4,0)*U1360+V1360,VLOOKUP($B1360,'Из ГУГЛа'!$B:$G,4,0))</f>
        <v>4390</v>
      </c>
      <c r="U1360" s="15">
        <v>1</v>
      </c>
      <c r="V1360" s="59"/>
      <c r="W1360" s="74">
        <f t="shared" si="195"/>
        <v>0.5888888888888888</v>
      </c>
      <c r="X1360" s="74">
        <f t="shared" si="196"/>
        <v>2.2779043280182234E-2</v>
      </c>
      <c r="Y1360" s="74">
        <f t="shared" si="197"/>
        <v>0.625925925925926</v>
      </c>
      <c r="Z1360" s="75">
        <v>4390</v>
      </c>
      <c r="AA1360" s="4">
        <v>600</v>
      </c>
      <c r="AB1360" s="20" t="s">
        <v>2600</v>
      </c>
    </row>
    <row r="1361" spans="1:28" ht="75" x14ac:dyDescent="0.25">
      <c r="A1361" s="71" t="str">
        <f>INDEX('Выгр Торг'!$A:$A,MATCH($B1361,'Выгр Торг'!$B:$B,0))</f>
        <v>Боковые зеркала "АТП" в стиле Гранта (повторитель, электропривод, обогрев) для ВАЗ 2108-21099, 2113-2115</v>
      </c>
      <c r="B1361" s="88">
        <v>257878</v>
      </c>
      <c r="C1361" s="72">
        <f>VLOOKUP($B1361,'Выгр Торг'!$B:$P,C$1,0)</f>
        <v>182402</v>
      </c>
      <c r="D1361" s="71" t="str">
        <f>VLOOKUP($B1361,'Выгр Торг'!$B:$P,D$1,0)</f>
        <v>Боковые зеркала "АТП" в стиле Гранта (повторитель Стандарт, электропривод, обогрев) для ВАЗ 2108-21099, 2113-2115 (В цвет, Аквамарин (серебристо-сине-зеленый, 460))</v>
      </c>
      <c r="E1361" s="72" t="str">
        <f>VLOOKUP($B1361,'Выгр Торг'!$B:$P,E$1,0)</f>
        <v>Y</v>
      </c>
      <c r="F1361" s="72" t="str">
        <f>VLOOKUP($B1361,'Выгр Торг'!$B:$P,F$1,0)</f>
        <v>1</v>
      </c>
      <c r="G1361" s="36" t="s">
        <v>553</v>
      </c>
      <c r="H1361" s="28">
        <v>61002</v>
      </c>
      <c r="I1361" s="53">
        <f>INDEX($I:$I,MATCH($H1361,$C:$C,0))</f>
        <v>600</v>
      </c>
      <c r="J1361" s="5" t="s">
        <v>3410</v>
      </c>
      <c r="K1361" s="56">
        <f>INDEX($K:$K,MATCH($H1361,$C:$C,0))+I1361</f>
        <v>3300</v>
      </c>
      <c r="L1361" s="14">
        <f>VLOOKUP(K1361,Наценка!$A$1:$B$8,2,1)</f>
        <v>1.4</v>
      </c>
      <c r="M1361" s="56">
        <f>INDEX($M:$M,MATCH($H1361,$C:$C,0))+I1361*$M$2</f>
        <v>5070</v>
      </c>
      <c r="N1361" s="57">
        <f t="shared" si="199"/>
        <v>5090</v>
      </c>
      <c r="O1361" s="72">
        <f>VLOOKUP($B1361,'Выгр Торг'!$B:$P,O$1,0)</f>
        <v>3300</v>
      </c>
      <c r="P1361" s="72">
        <f>VLOOKUP($B1361,'Выгр Торг'!$B:$P,P$1,0)</f>
        <v>5190</v>
      </c>
      <c r="Q1361" s="42">
        <f t="shared" si="193"/>
        <v>0</v>
      </c>
      <c r="R1361" s="42">
        <f t="shared" si="194"/>
        <v>100</v>
      </c>
      <c r="S1361" s="85">
        <f t="shared" si="198"/>
        <v>5090</v>
      </c>
      <c r="T1361" s="60">
        <f>IFERROR(VLOOKUP($B1361,'Из ГУГЛа'!$B:$G,4,0)*U1361+V1361,VLOOKUP($B1361,'Из ГУГЛа'!$B:$G,4,0))</f>
        <v>4990</v>
      </c>
      <c r="U1361" s="15">
        <v>1</v>
      </c>
      <c r="V1361" s="76">
        <f>INDEX($AA:$AA,MATCH($H1361,$C:$C,0))</f>
        <v>600</v>
      </c>
      <c r="W1361" s="74">
        <f t="shared" si="195"/>
        <v>0.54242424242424248</v>
      </c>
      <c r="X1361" s="74">
        <f t="shared" si="196"/>
        <v>-2.004008016032064E-2</v>
      </c>
      <c r="Y1361" s="74">
        <f t="shared" si="197"/>
        <v>0.5121212121212122</v>
      </c>
      <c r="Z1361" s="76">
        <f>INDEX($Z:$Z,MATCH($H1361,$C:$C,0))+V1361</f>
        <v>4990</v>
      </c>
      <c r="AB1361" s="43" t="str">
        <f>INDEX($AB:$AB,MATCH($H1361,$C:$C,0))</f>
        <v>https://motorring.ru/product/21677-bokovye-zerkala-granty-elektroprivodom-obogrevom</v>
      </c>
    </row>
    <row r="1362" spans="1:28" ht="75" x14ac:dyDescent="0.25">
      <c r="A1362" s="71" t="str">
        <f>INDEX('Выгр Торг'!$A:$A,MATCH($B1362,'Выгр Торг'!$B:$B,0))</f>
        <v>Боковые зеркала "АТП" в стиле Гранта (повторитель, электропривод, обогрев) для ВАЗ 2108-21099, 2113-2115</v>
      </c>
      <c r="B1362" s="88">
        <v>331204</v>
      </c>
      <c r="C1362" s="72">
        <f>VLOOKUP($B1362,'Выгр Торг'!$B:$P,C$1,0)</f>
        <v>331204</v>
      </c>
      <c r="D1362" s="71" t="str">
        <f>VLOOKUP($B1362,'Выгр Торг'!$B:$P,D$1,0)</f>
        <v>Боковые зеркала "АТП" в стиле Гранта (повторитель Стандарт, электропривод, обогрев) для ВАЗ 2108-21099, 2113-2115 (В цвет 129)</v>
      </c>
      <c r="E1362" s="72" t="str">
        <f>VLOOKUP($B1362,'Выгр Торг'!$B:$P,E$1,0)</f>
        <v>Y</v>
      </c>
      <c r="F1362" s="72" t="str">
        <f>VLOOKUP($B1362,'Выгр Торг'!$B:$P,F$1,0)</f>
        <v>1</v>
      </c>
      <c r="G1362" s="36" t="s">
        <v>553</v>
      </c>
      <c r="H1362" s="28">
        <v>61002</v>
      </c>
      <c r="I1362" s="53">
        <f>INDEX($I:$I,MATCH($H1362,$C:$C,0))</f>
        <v>600</v>
      </c>
      <c r="J1362" s="5" t="s">
        <v>3410</v>
      </c>
      <c r="K1362" s="56">
        <f>INDEX($K:$K,MATCH($H1362,$C:$C,0))+I1362</f>
        <v>3300</v>
      </c>
      <c r="L1362" s="14">
        <f>VLOOKUP(K1362,Наценка!$A$1:$B$8,2,1)</f>
        <v>1.4</v>
      </c>
      <c r="M1362" s="56">
        <f>INDEX($M:$M,MATCH($H1362,$C:$C,0))+I1362*$M$2</f>
        <v>5070</v>
      </c>
      <c r="N1362" s="57">
        <f t="shared" ref="N1362" si="200">IF(M1362&lt;=1000,(ROUNDUP(M1362,-1)-1),(ROUNDUP(M1362,-2)-10))</f>
        <v>5090</v>
      </c>
      <c r="O1362" s="72">
        <f>VLOOKUP($B1362,'Выгр Торг'!$B:$P,O$1,0)</f>
        <v>3300</v>
      </c>
      <c r="P1362" s="72">
        <f>VLOOKUP($B1362,'Выгр Торг'!$B:$P,P$1,0)</f>
        <v>5190</v>
      </c>
      <c r="Q1362" s="42">
        <f t="shared" ref="Q1362" si="201">O1362-K1362</f>
        <v>0</v>
      </c>
      <c r="R1362" s="42">
        <f t="shared" ref="R1362" si="202">P1362-N1362</f>
        <v>100</v>
      </c>
      <c r="S1362" s="85">
        <f t="shared" si="198"/>
        <v>5090</v>
      </c>
      <c r="T1362" s="60">
        <f>IFERROR(VLOOKUP($B1362,'Из ГУГЛа'!$B:$G,4,0)*U1362+V1362,VLOOKUP($B1362,'Из ГУГЛа'!$B:$G,4,0))</f>
        <v>4990</v>
      </c>
      <c r="U1362" s="15">
        <v>1</v>
      </c>
      <c r="V1362" s="76">
        <f>INDEX($AA:$AA,MATCH($H1362,$C:$C,0))</f>
        <v>600</v>
      </c>
      <c r="W1362" s="74">
        <f t="shared" ref="W1362" si="203">IFERROR(S1362/K1362-1,"")</f>
        <v>0.54242424242424248</v>
      </c>
      <c r="X1362" s="74">
        <f t="shared" ref="X1362" si="204">IFERROR((Z1362-S1362)/Z1362,"")</f>
        <v>-2.004008016032064E-2</v>
      </c>
      <c r="Y1362" s="74">
        <f t="shared" ref="Y1362" si="205">IFERROR(IF(Z1362="","",Z1362/K1362-1),"")</f>
        <v>0.5121212121212122</v>
      </c>
      <c r="Z1362" s="76">
        <f>INDEX($Z:$Z,MATCH($H1362,$C:$C,0))+V1362</f>
        <v>4990</v>
      </c>
      <c r="AB1362" s="43" t="str">
        <f>INDEX($AB:$AB,MATCH($H1362,$C:$C,0))</f>
        <v>https://motorring.ru/product/21677-bokovye-zerkala-granty-elektroprivodom-obogrevom</v>
      </c>
    </row>
    <row r="1363" spans="1:28" ht="75" x14ac:dyDescent="0.25">
      <c r="A1363" s="71" t="str">
        <f>INDEX('Выгр Торг'!$A:$A,MATCH($B1363,'Выгр Торг'!$B:$B,0))</f>
        <v>Боковые зеркала "АТП" в стиле Гранта (повторитель, электропривод, обогрев) для ВАЗ 2108-21099, 2113-2115</v>
      </c>
      <c r="B1363" s="88">
        <v>257879</v>
      </c>
      <c r="C1363" s="72">
        <f>VLOOKUP($B1363,'Выгр Торг'!$B:$P,C$1,0)</f>
        <v>182403</v>
      </c>
      <c r="D1363" s="71" t="str">
        <f>VLOOKUP($B1363,'Выгр Торг'!$B:$P,D$1,0)</f>
        <v>Боковые зеркала "АТП" в стиле Гранта (повторитель Стандарт, электропривод, обогрев) для ВАЗ 2108-21099, 2113-2115 (В цвет, Амулет (серебристо-темно-зеленый, 371))</v>
      </c>
      <c r="E1363" s="72" t="str">
        <f>VLOOKUP($B1363,'Выгр Торг'!$B:$P,E$1,0)</f>
        <v>Y</v>
      </c>
      <c r="F1363" s="72" t="str">
        <f>VLOOKUP($B1363,'Выгр Торг'!$B:$P,F$1,0)</f>
        <v>1</v>
      </c>
      <c r="G1363" s="36" t="s">
        <v>553</v>
      </c>
      <c r="H1363" s="28">
        <v>61002</v>
      </c>
      <c r="I1363" s="53">
        <f>INDEX($I:$I,MATCH($H1363,$C:$C,0))</f>
        <v>600</v>
      </c>
      <c r="J1363" s="5" t="s">
        <v>3410</v>
      </c>
      <c r="K1363" s="56">
        <f>INDEX($K:$K,MATCH($H1363,$C:$C,0))+I1363</f>
        <v>3300</v>
      </c>
      <c r="L1363" s="14">
        <f>VLOOKUP(K1363,Наценка!$A$1:$B$8,2,1)</f>
        <v>1.4</v>
      </c>
      <c r="M1363" s="56">
        <f>INDEX($M:$M,MATCH($H1363,$C:$C,0))+I1363*$M$2</f>
        <v>5070</v>
      </c>
      <c r="N1363" s="57">
        <f t="shared" si="199"/>
        <v>5090</v>
      </c>
      <c r="O1363" s="72">
        <f>VLOOKUP($B1363,'Выгр Торг'!$B:$P,O$1,0)</f>
        <v>3300</v>
      </c>
      <c r="P1363" s="72">
        <f>VLOOKUP($B1363,'Выгр Торг'!$B:$P,P$1,0)</f>
        <v>5190</v>
      </c>
      <c r="Q1363" s="42">
        <f t="shared" si="193"/>
        <v>0</v>
      </c>
      <c r="R1363" s="42">
        <f t="shared" si="194"/>
        <v>100</v>
      </c>
      <c r="S1363" s="85">
        <f t="shared" si="198"/>
        <v>5090</v>
      </c>
      <c r="T1363" s="60">
        <f>IFERROR(VLOOKUP($B1363,'Из ГУГЛа'!$B:$G,4,0)*U1363+V1363,VLOOKUP($B1363,'Из ГУГЛа'!$B:$G,4,0))</f>
        <v>4990</v>
      </c>
      <c r="U1363" s="15">
        <v>1</v>
      </c>
      <c r="V1363" s="76">
        <f>INDEX($AA:$AA,MATCH($H1363,$C:$C,0))</f>
        <v>600</v>
      </c>
      <c r="W1363" s="74">
        <f t="shared" si="195"/>
        <v>0.54242424242424248</v>
      </c>
      <c r="X1363" s="74">
        <f t="shared" si="196"/>
        <v>-2.004008016032064E-2</v>
      </c>
      <c r="Y1363" s="74">
        <f t="shared" si="197"/>
        <v>0.5121212121212122</v>
      </c>
      <c r="Z1363" s="76">
        <f>INDEX($Z:$Z,MATCH($H1363,$C:$C,0))+V1363</f>
        <v>4990</v>
      </c>
      <c r="AB1363" s="43" t="str">
        <f>INDEX($AB:$AB,MATCH($H1363,$C:$C,0))</f>
        <v>https://motorring.ru/product/21677-bokovye-zerkala-granty-elektroprivodom-obogrevom</v>
      </c>
    </row>
    <row r="1364" spans="1:28" ht="75" x14ac:dyDescent="0.25">
      <c r="A1364" s="71" t="str">
        <f>INDEX('Выгр Торг'!$A:$A,MATCH($B1364,'Выгр Торг'!$B:$B,0))</f>
        <v>Боковые зеркала "АТП" в стиле Гранта (повторитель, электропривод, обогрев) для ВАЗ 2108-21099, 2113-2115</v>
      </c>
      <c r="B1364" s="88">
        <v>257880</v>
      </c>
      <c r="C1364" s="72">
        <f>VLOOKUP($B1364,'Выгр Торг'!$B:$P,C$1,0)</f>
        <v>182404</v>
      </c>
      <c r="D1364" s="71" t="str">
        <f>VLOOKUP($B1364,'Выгр Торг'!$B:$P,D$1,0)</f>
        <v>Боковые зеркала "АТП" в стиле Гранта (повторитель Стандарт, электропривод, обогрев) для ВАЗ 2108-21099, 2113-2115 (В цвет, Антилопа (серебристо-бежевый, 277))</v>
      </c>
      <c r="E1364" s="72" t="str">
        <f>VLOOKUP($B1364,'Выгр Торг'!$B:$P,E$1,0)</f>
        <v>Y</v>
      </c>
      <c r="F1364" s="72" t="str">
        <f>VLOOKUP($B1364,'Выгр Торг'!$B:$P,F$1,0)</f>
        <v>1</v>
      </c>
      <c r="G1364" s="36" t="s">
        <v>553</v>
      </c>
      <c r="H1364" s="28">
        <v>61002</v>
      </c>
      <c r="I1364" s="53">
        <f>INDEX($I:$I,MATCH($H1364,$C:$C,0))</f>
        <v>600</v>
      </c>
      <c r="J1364" s="5" t="s">
        <v>3410</v>
      </c>
      <c r="K1364" s="56">
        <f>INDEX($K:$K,MATCH($H1364,$C:$C,0))+I1364</f>
        <v>3300</v>
      </c>
      <c r="L1364" s="14">
        <f>VLOOKUP(K1364,Наценка!$A$1:$B$8,2,1)</f>
        <v>1.4</v>
      </c>
      <c r="M1364" s="56">
        <f>INDEX($M:$M,MATCH($H1364,$C:$C,0))+I1364*$M$2</f>
        <v>5070</v>
      </c>
      <c r="N1364" s="57">
        <f t="shared" si="199"/>
        <v>5090</v>
      </c>
      <c r="O1364" s="72">
        <f>VLOOKUP($B1364,'Выгр Торг'!$B:$P,O$1,0)</f>
        <v>3300</v>
      </c>
      <c r="P1364" s="72">
        <f>VLOOKUP($B1364,'Выгр Торг'!$B:$P,P$1,0)</f>
        <v>5190</v>
      </c>
      <c r="Q1364" s="42">
        <f t="shared" si="193"/>
        <v>0</v>
      </c>
      <c r="R1364" s="42">
        <f t="shared" si="194"/>
        <v>100</v>
      </c>
      <c r="S1364" s="85">
        <f t="shared" si="198"/>
        <v>5090</v>
      </c>
      <c r="T1364" s="60">
        <f>IFERROR(VLOOKUP($B1364,'Из ГУГЛа'!$B:$G,4,0)*U1364+V1364,VLOOKUP($B1364,'Из ГУГЛа'!$B:$G,4,0))</f>
        <v>4990</v>
      </c>
      <c r="U1364" s="15">
        <v>1</v>
      </c>
      <c r="V1364" s="76">
        <f>INDEX($AA:$AA,MATCH($H1364,$C:$C,0))</f>
        <v>600</v>
      </c>
      <c r="W1364" s="74">
        <f t="shared" si="195"/>
        <v>0.54242424242424248</v>
      </c>
      <c r="X1364" s="74">
        <f t="shared" si="196"/>
        <v>-2.004008016032064E-2</v>
      </c>
      <c r="Y1364" s="74">
        <f t="shared" si="197"/>
        <v>0.5121212121212122</v>
      </c>
      <c r="Z1364" s="76">
        <f>INDEX($Z:$Z,MATCH($H1364,$C:$C,0))+V1364</f>
        <v>4990</v>
      </c>
      <c r="AB1364" s="43" t="str">
        <f>INDEX($AB:$AB,MATCH($H1364,$C:$C,0))</f>
        <v>https://motorring.ru/product/21677-bokovye-zerkala-granty-elektroprivodom-obogrevom</v>
      </c>
    </row>
    <row r="1365" spans="1:28" ht="75" x14ac:dyDescent="0.25">
      <c r="A1365" s="71" t="str">
        <f>INDEX('Выгр Торг'!$A:$A,MATCH($B1365,'Выгр Торг'!$B:$B,0))</f>
        <v>Боковые зеркала "АТП" в стиле Гранта (повторитель, электропривод, обогрев) для ВАЗ 2108-21099, 2113-2115</v>
      </c>
      <c r="B1365" s="88">
        <v>257881</v>
      </c>
      <c r="C1365" s="72">
        <f>VLOOKUP($B1365,'Выгр Торг'!$B:$P,C$1,0)</f>
        <v>182405</v>
      </c>
      <c r="D1365" s="71" t="str">
        <f>VLOOKUP($B1365,'Выгр Торг'!$B:$P,D$1,0)</f>
        <v>Боковые зеркала "АТП" в стиле Гранта (повторитель Стандарт, электропривод, обогрев) для ВАЗ 2108-21099, 2113-2115 (В цвет, Балтика (темно-сине-зеленый, 420))</v>
      </c>
      <c r="E1365" s="72" t="str">
        <f>VLOOKUP($B1365,'Выгр Торг'!$B:$P,E$1,0)</f>
        <v>Y</v>
      </c>
      <c r="F1365" s="72" t="str">
        <f>VLOOKUP($B1365,'Выгр Торг'!$B:$P,F$1,0)</f>
        <v>1</v>
      </c>
      <c r="G1365" s="36" t="s">
        <v>553</v>
      </c>
      <c r="H1365" s="28">
        <v>61002</v>
      </c>
      <c r="I1365" s="53">
        <f>INDEX($I:$I,MATCH($H1365,$C:$C,0))</f>
        <v>600</v>
      </c>
      <c r="J1365" s="5" t="s">
        <v>3410</v>
      </c>
      <c r="K1365" s="56">
        <f>INDEX($K:$K,MATCH($H1365,$C:$C,0))+I1365</f>
        <v>3300</v>
      </c>
      <c r="L1365" s="14">
        <f>VLOOKUP(K1365,Наценка!$A$1:$B$8,2,1)</f>
        <v>1.4</v>
      </c>
      <c r="M1365" s="56">
        <f>INDEX($M:$M,MATCH($H1365,$C:$C,0))+I1365*$M$2</f>
        <v>5070</v>
      </c>
      <c r="N1365" s="57">
        <f t="shared" si="199"/>
        <v>5090</v>
      </c>
      <c r="O1365" s="72">
        <f>VLOOKUP($B1365,'Выгр Торг'!$B:$P,O$1,0)</f>
        <v>3300</v>
      </c>
      <c r="P1365" s="72">
        <f>VLOOKUP($B1365,'Выгр Торг'!$B:$P,P$1,0)</f>
        <v>5190</v>
      </c>
      <c r="Q1365" s="42">
        <f t="shared" si="193"/>
        <v>0</v>
      </c>
      <c r="R1365" s="42">
        <f t="shared" si="194"/>
        <v>100</v>
      </c>
      <c r="S1365" s="85">
        <f t="shared" si="198"/>
        <v>5090</v>
      </c>
      <c r="T1365" s="60">
        <f>IFERROR(VLOOKUP($B1365,'Из ГУГЛа'!$B:$G,4,0)*U1365+V1365,VLOOKUP($B1365,'Из ГУГЛа'!$B:$G,4,0))</f>
        <v>4990</v>
      </c>
      <c r="U1365" s="15">
        <v>1</v>
      </c>
      <c r="V1365" s="76">
        <f>INDEX($AA:$AA,MATCH($H1365,$C:$C,0))</f>
        <v>600</v>
      </c>
      <c r="W1365" s="74">
        <f t="shared" si="195"/>
        <v>0.54242424242424248</v>
      </c>
      <c r="X1365" s="74">
        <f t="shared" si="196"/>
        <v>-2.004008016032064E-2</v>
      </c>
      <c r="Y1365" s="74">
        <f t="shared" si="197"/>
        <v>0.5121212121212122</v>
      </c>
      <c r="Z1365" s="76">
        <f>INDEX($Z:$Z,MATCH($H1365,$C:$C,0))+V1365</f>
        <v>4990</v>
      </c>
      <c r="AB1365" s="43" t="str">
        <f>INDEX($AB:$AB,MATCH($H1365,$C:$C,0))</f>
        <v>https://motorring.ru/product/21677-bokovye-zerkala-granty-elektroprivodom-obogrevom</v>
      </c>
    </row>
    <row r="1366" spans="1:28" ht="75" x14ac:dyDescent="0.25">
      <c r="A1366" s="71" t="str">
        <f>INDEX('Выгр Торг'!$A:$A,MATCH($B1366,'Выгр Торг'!$B:$B,0))</f>
        <v>Боковые зеркала "АТП" в стиле Гранта (повторитель, электропривод, обогрев) для ВАЗ 2108-21099, 2113-2115</v>
      </c>
      <c r="B1366" s="88">
        <v>257882</v>
      </c>
      <c r="C1366" s="72">
        <f>VLOOKUP($B1366,'Выгр Торг'!$B:$P,C$1,0)</f>
        <v>182406</v>
      </c>
      <c r="D1366" s="71" t="str">
        <f>VLOOKUP($B1366,'Выгр Торг'!$B:$P,D$1,0)</f>
        <v>Боковые зеркала "АТП" в стиле Гранта (повторитель Стандарт, электропривод, обогрев) для ВАЗ 2108-21099, 2113-2115 (В цвет, Белое облако (белый, 240))</v>
      </c>
      <c r="E1366" s="72" t="str">
        <f>VLOOKUP($B1366,'Выгр Торг'!$B:$P,E$1,0)</f>
        <v>Y</v>
      </c>
      <c r="F1366" s="72" t="str">
        <f>VLOOKUP($B1366,'Выгр Торг'!$B:$P,F$1,0)</f>
        <v>1</v>
      </c>
      <c r="G1366" s="36" t="s">
        <v>553</v>
      </c>
      <c r="H1366" s="28">
        <v>61002</v>
      </c>
      <c r="I1366" s="53">
        <f>INDEX($I:$I,MATCH($H1366,$C:$C,0))</f>
        <v>600</v>
      </c>
      <c r="J1366" s="5" t="s">
        <v>3410</v>
      </c>
      <c r="K1366" s="56">
        <f>INDEX($K:$K,MATCH($H1366,$C:$C,0))+I1366</f>
        <v>3300</v>
      </c>
      <c r="L1366" s="14">
        <f>VLOOKUP(K1366,Наценка!$A$1:$B$8,2,1)</f>
        <v>1.4</v>
      </c>
      <c r="M1366" s="56">
        <f>INDEX($M:$M,MATCH($H1366,$C:$C,0))+I1366*$M$2</f>
        <v>5070</v>
      </c>
      <c r="N1366" s="57">
        <f t="shared" si="199"/>
        <v>5090</v>
      </c>
      <c r="O1366" s="72">
        <f>VLOOKUP($B1366,'Выгр Торг'!$B:$P,O$1,0)</f>
        <v>3300</v>
      </c>
      <c r="P1366" s="72">
        <f>VLOOKUP($B1366,'Выгр Торг'!$B:$P,P$1,0)</f>
        <v>5190</v>
      </c>
      <c r="Q1366" s="42">
        <f t="shared" si="193"/>
        <v>0</v>
      </c>
      <c r="R1366" s="42">
        <f t="shared" si="194"/>
        <v>100</v>
      </c>
      <c r="S1366" s="85">
        <f t="shared" si="198"/>
        <v>5090</v>
      </c>
      <c r="T1366" s="60">
        <f>IFERROR(VLOOKUP($B1366,'Из ГУГЛа'!$B:$G,4,0)*U1366+V1366,VLOOKUP($B1366,'Из ГУГЛа'!$B:$G,4,0))</f>
        <v>4990</v>
      </c>
      <c r="U1366" s="15">
        <v>1</v>
      </c>
      <c r="V1366" s="76">
        <f>INDEX($AA:$AA,MATCH($H1366,$C:$C,0))</f>
        <v>600</v>
      </c>
      <c r="W1366" s="74">
        <f t="shared" si="195"/>
        <v>0.54242424242424248</v>
      </c>
      <c r="X1366" s="74">
        <f t="shared" si="196"/>
        <v>-2.004008016032064E-2</v>
      </c>
      <c r="Y1366" s="74">
        <f t="shared" si="197"/>
        <v>0.5121212121212122</v>
      </c>
      <c r="Z1366" s="76">
        <f>INDEX($Z:$Z,MATCH($H1366,$C:$C,0))+V1366</f>
        <v>4990</v>
      </c>
      <c r="AB1366" s="43" t="str">
        <f>INDEX($AB:$AB,MATCH($H1366,$C:$C,0))</f>
        <v>https://motorring.ru/product/21677-bokovye-zerkala-granty-elektroprivodom-obogrevom</v>
      </c>
    </row>
    <row r="1367" spans="1:28" ht="75" x14ac:dyDescent="0.25">
      <c r="A1367" s="71" t="str">
        <f>INDEX('Выгр Торг'!$A:$A,MATCH($B1367,'Выгр Торг'!$B:$B,0))</f>
        <v>Боковые зеркала "АТП" в стиле Гранта (повторитель, электропривод, обогрев) для ВАЗ 2108-21099, 2113-2115</v>
      </c>
      <c r="B1367" s="88">
        <v>257883</v>
      </c>
      <c r="C1367" s="72">
        <f>VLOOKUP($B1367,'Выгр Торг'!$B:$P,C$1,0)</f>
        <v>182407</v>
      </c>
      <c r="D1367" s="71" t="str">
        <f>VLOOKUP($B1367,'Выгр Торг'!$B:$P,D$1,0)</f>
        <v>Боковые зеркала "АТП" в стиле Гранта (повторитель Стандарт, электропривод, обогрев) для ВАЗ 2108-21099, 2113-2115 (В цвет, Бриз (зелено-голубой, 480))</v>
      </c>
      <c r="E1367" s="72" t="str">
        <f>VLOOKUP($B1367,'Выгр Торг'!$B:$P,E$1,0)</f>
        <v>Y</v>
      </c>
      <c r="F1367" s="72" t="str">
        <f>VLOOKUP($B1367,'Выгр Торг'!$B:$P,F$1,0)</f>
        <v>1</v>
      </c>
      <c r="G1367" s="36" t="s">
        <v>553</v>
      </c>
      <c r="H1367" s="28">
        <v>61002</v>
      </c>
      <c r="I1367" s="53">
        <f>INDEX($I:$I,MATCH($H1367,$C:$C,0))</f>
        <v>600</v>
      </c>
      <c r="J1367" s="5" t="s">
        <v>3410</v>
      </c>
      <c r="K1367" s="56">
        <f>INDEX($K:$K,MATCH($H1367,$C:$C,0))+I1367</f>
        <v>3300</v>
      </c>
      <c r="L1367" s="14">
        <f>VLOOKUP(K1367,Наценка!$A$1:$B$8,2,1)</f>
        <v>1.4</v>
      </c>
      <c r="M1367" s="56">
        <f>INDEX($M:$M,MATCH($H1367,$C:$C,0))+I1367*$M$2</f>
        <v>5070</v>
      </c>
      <c r="N1367" s="57">
        <f t="shared" si="199"/>
        <v>5090</v>
      </c>
      <c r="O1367" s="72">
        <f>VLOOKUP($B1367,'Выгр Торг'!$B:$P,O$1,0)</f>
        <v>3300</v>
      </c>
      <c r="P1367" s="72">
        <f>VLOOKUP($B1367,'Выгр Торг'!$B:$P,P$1,0)</f>
        <v>5190</v>
      </c>
      <c r="Q1367" s="42">
        <f t="shared" si="193"/>
        <v>0</v>
      </c>
      <c r="R1367" s="42">
        <f t="shared" si="194"/>
        <v>100</v>
      </c>
      <c r="S1367" s="85">
        <f t="shared" si="198"/>
        <v>5090</v>
      </c>
      <c r="T1367" s="60">
        <f>IFERROR(VLOOKUP($B1367,'Из ГУГЛа'!$B:$G,4,0)*U1367+V1367,VLOOKUP($B1367,'Из ГУГЛа'!$B:$G,4,0))</f>
        <v>4990</v>
      </c>
      <c r="U1367" s="15">
        <v>1</v>
      </c>
      <c r="V1367" s="76">
        <f>INDEX($AA:$AA,MATCH($H1367,$C:$C,0))</f>
        <v>600</v>
      </c>
      <c r="W1367" s="74">
        <f t="shared" si="195"/>
        <v>0.54242424242424248</v>
      </c>
      <c r="X1367" s="74">
        <f t="shared" si="196"/>
        <v>-2.004008016032064E-2</v>
      </c>
      <c r="Y1367" s="74">
        <f t="shared" si="197"/>
        <v>0.5121212121212122</v>
      </c>
      <c r="Z1367" s="76">
        <f>INDEX($Z:$Z,MATCH($H1367,$C:$C,0))+V1367</f>
        <v>4990</v>
      </c>
      <c r="AB1367" s="43" t="str">
        <f>INDEX($AB:$AB,MATCH($H1367,$C:$C,0))</f>
        <v>https://motorring.ru/product/21677-bokovye-zerkala-granty-elektroprivodom-obogrevom</v>
      </c>
    </row>
    <row r="1368" spans="1:28" ht="75" x14ac:dyDescent="0.25">
      <c r="A1368" s="71" t="str">
        <f>INDEX('Выгр Торг'!$A:$A,MATCH($B1368,'Выгр Торг'!$B:$B,0))</f>
        <v>Боковые зеркала "АТП" в стиле Гранта (повторитель, электропривод, обогрев) для ВАЗ 2108-21099, 2113-2115</v>
      </c>
      <c r="B1368" s="88">
        <v>257884</v>
      </c>
      <c r="C1368" s="72">
        <f>VLOOKUP($B1368,'Выгр Торг'!$B:$P,C$1,0)</f>
        <v>182408</v>
      </c>
      <c r="D1368" s="71" t="str">
        <f>VLOOKUP($B1368,'Выгр Торг'!$B:$P,D$1,0)</f>
        <v>Боковые зеркала "АТП" в стиле Гранта (повторитель Стандарт, электропривод, обогрев) для ВАЗ 2108-21099, 2113-2115 (В цвет, Бронзовый век (бежево-коричневый, 262))</v>
      </c>
      <c r="E1368" s="72" t="str">
        <f>VLOOKUP($B1368,'Выгр Торг'!$B:$P,E$1,0)</f>
        <v>Y</v>
      </c>
      <c r="F1368" s="72" t="str">
        <f>VLOOKUP($B1368,'Выгр Торг'!$B:$P,F$1,0)</f>
        <v>1</v>
      </c>
      <c r="G1368" s="36" t="s">
        <v>553</v>
      </c>
      <c r="H1368" s="28">
        <v>61002</v>
      </c>
      <c r="I1368" s="53">
        <f>INDEX($I:$I,MATCH($H1368,$C:$C,0))</f>
        <v>600</v>
      </c>
      <c r="J1368" s="5" t="s">
        <v>3410</v>
      </c>
      <c r="K1368" s="56">
        <f>INDEX($K:$K,MATCH($H1368,$C:$C,0))+I1368</f>
        <v>3300</v>
      </c>
      <c r="L1368" s="14">
        <f>VLOOKUP(K1368,Наценка!$A$1:$B$8,2,1)</f>
        <v>1.4</v>
      </c>
      <c r="M1368" s="56">
        <f>INDEX($M:$M,MATCH($H1368,$C:$C,0))+I1368*$M$2</f>
        <v>5070</v>
      </c>
      <c r="N1368" s="57">
        <f t="shared" si="199"/>
        <v>5090</v>
      </c>
      <c r="O1368" s="72">
        <f>VLOOKUP($B1368,'Выгр Торг'!$B:$P,O$1,0)</f>
        <v>3300</v>
      </c>
      <c r="P1368" s="72">
        <f>VLOOKUP($B1368,'Выгр Торг'!$B:$P,P$1,0)</f>
        <v>5190</v>
      </c>
      <c r="Q1368" s="42">
        <f t="shared" si="193"/>
        <v>0</v>
      </c>
      <c r="R1368" s="42">
        <f t="shared" si="194"/>
        <v>100</v>
      </c>
      <c r="S1368" s="85">
        <f t="shared" si="198"/>
        <v>5090</v>
      </c>
      <c r="T1368" s="60">
        <f>IFERROR(VLOOKUP($B1368,'Из ГУГЛа'!$B:$G,4,0)*U1368+V1368,VLOOKUP($B1368,'Из ГУГЛа'!$B:$G,4,0))</f>
        <v>4990</v>
      </c>
      <c r="U1368" s="15">
        <v>1</v>
      </c>
      <c r="V1368" s="76">
        <f>INDEX($AA:$AA,MATCH($H1368,$C:$C,0))</f>
        <v>600</v>
      </c>
      <c r="W1368" s="74">
        <f t="shared" si="195"/>
        <v>0.54242424242424248</v>
      </c>
      <c r="X1368" s="74">
        <f t="shared" si="196"/>
        <v>-2.004008016032064E-2</v>
      </c>
      <c r="Y1368" s="74">
        <f t="shared" si="197"/>
        <v>0.5121212121212122</v>
      </c>
      <c r="Z1368" s="76">
        <f>INDEX($Z:$Z,MATCH($H1368,$C:$C,0))+V1368</f>
        <v>4990</v>
      </c>
      <c r="AB1368" s="43" t="str">
        <f>INDEX($AB:$AB,MATCH($H1368,$C:$C,0))</f>
        <v>https://motorring.ru/product/21677-bokovye-zerkala-granty-elektroprivodom-obogrevom</v>
      </c>
    </row>
    <row r="1369" spans="1:28" ht="75" x14ac:dyDescent="0.25">
      <c r="A1369" s="71" t="str">
        <f>INDEX('Выгр Торг'!$A:$A,MATCH($B1369,'Выгр Торг'!$B:$B,0))</f>
        <v>Боковые зеркала "АТП" в стиле Гранта (повторитель, электропривод, обогрев) для ВАЗ 2108-21099, 2113-2115</v>
      </c>
      <c r="B1369" s="88">
        <v>257885</v>
      </c>
      <c r="C1369" s="72">
        <f>VLOOKUP($B1369,'Выгр Торг'!$B:$P,C$1,0)</f>
        <v>182409</v>
      </c>
      <c r="D1369" s="71" t="str">
        <f>VLOOKUP($B1369,'Выгр Торг'!$B:$P,D$1,0)</f>
        <v>Боковые зеркала "АТП" в стиле Гранта (повторитель Стандарт, электропривод, обогрев) для ВАЗ 2108-21099, 2113-2115 (В цвет, Валюта (серо-зеленый, 310))</v>
      </c>
      <c r="E1369" s="72" t="str">
        <f>VLOOKUP($B1369,'Выгр Торг'!$B:$P,E$1,0)</f>
        <v>Y</v>
      </c>
      <c r="F1369" s="72" t="str">
        <f>VLOOKUP($B1369,'Выгр Торг'!$B:$P,F$1,0)</f>
        <v>1</v>
      </c>
      <c r="G1369" s="36" t="s">
        <v>553</v>
      </c>
      <c r="H1369" s="28">
        <v>61002</v>
      </c>
      <c r="I1369" s="53">
        <f>INDEX($I:$I,MATCH($H1369,$C:$C,0))</f>
        <v>600</v>
      </c>
      <c r="J1369" s="5" t="s">
        <v>3410</v>
      </c>
      <c r="K1369" s="56">
        <f>INDEX($K:$K,MATCH($H1369,$C:$C,0))+I1369</f>
        <v>3300</v>
      </c>
      <c r="L1369" s="14">
        <f>VLOOKUP(K1369,Наценка!$A$1:$B$8,2,1)</f>
        <v>1.4</v>
      </c>
      <c r="M1369" s="56">
        <f>INDEX($M:$M,MATCH($H1369,$C:$C,0))+I1369*$M$2</f>
        <v>5070</v>
      </c>
      <c r="N1369" s="57">
        <f t="shared" si="199"/>
        <v>5090</v>
      </c>
      <c r="O1369" s="72">
        <f>VLOOKUP($B1369,'Выгр Торг'!$B:$P,O$1,0)</f>
        <v>3300</v>
      </c>
      <c r="P1369" s="72">
        <f>VLOOKUP($B1369,'Выгр Торг'!$B:$P,P$1,0)</f>
        <v>5190</v>
      </c>
      <c r="Q1369" s="42">
        <f t="shared" si="193"/>
        <v>0</v>
      </c>
      <c r="R1369" s="42">
        <f t="shared" si="194"/>
        <v>100</v>
      </c>
      <c r="S1369" s="85">
        <f t="shared" si="198"/>
        <v>5090</v>
      </c>
      <c r="T1369" s="60">
        <f>IFERROR(VLOOKUP($B1369,'Из ГУГЛа'!$B:$G,4,0)*U1369+V1369,VLOOKUP($B1369,'Из ГУГЛа'!$B:$G,4,0))</f>
        <v>4990</v>
      </c>
      <c r="U1369" s="15">
        <v>1</v>
      </c>
      <c r="V1369" s="76">
        <f>INDEX($AA:$AA,MATCH($H1369,$C:$C,0))</f>
        <v>600</v>
      </c>
      <c r="W1369" s="74">
        <f t="shared" si="195"/>
        <v>0.54242424242424248</v>
      </c>
      <c r="X1369" s="74">
        <f t="shared" si="196"/>
        <v>-2.004008016032064E-2</v>
      </c>
      <c r="Y1369" s="74">
        <f t="shared" si="197"/>
        <v>0.5121212121212122</v>
      </c>
      <c r="Z1369" s="76">
        <f>INDEX($Z:$Z,MATCH($H1369,$C:$C,0))+V1369</f>
        <v>4990</v>
      </c>
      <c r="AB1369" s="43" t="str">
        <f>INDEX($AB:$AB,MATCH($H1369,$C:$C,0))</f>
        <v>https://motorring.ru/product/21677-bokovye-zerkala-granty-elektroprivodom-obogrevom</v>
      </c>
    </row>
    <row r="1370" spans="1:28" ht="75" x14ac:dyDescent="0.25">
      <c r="A1370" s="71" t="str">
        <f>INDEX('Выгр Торг'!$A:$A,MATCH($B1370,'Выгр Торг'!$B:$B,0))</f>
        <v>Боковые зеркала "АТП" в стиле Гранта (повторитель, электропривод, обогрев) для ВАЗ 2108-21099, 2113-2115</v>
      </c>
      <c r="B1370" s="88">
        <v>257886</v>
      </c>
      <c r="C1370" s="72">
        <f>VLOOKUP($B1370,'Выгр Торг'!$B:$P,C$1,0)</f>
        <v>182410</v>
      </c>
      <c r="D1370" s="71" t="str">
        <f>VLOOKUP($B1370,'Выгр Торг'!$B:$P,D$1,0)</f>
        <v>Боковые зеркала "АТП" в стиле Гранта (повторитель Стандарт, электропривод, обогрев) для ВАЗ 2108-21099, 2113-2115 (В цвет, Вишневый сад (темно-серебристо-красный, 132))</v>
      </c>
      <c r="E1370" s="72" t="str">
        <f>VLOOKUP($B1370,'Выгр Торг'!$B:$P,E$1,0)</f>
        <v>Y</v>
      </c>
      <c r="F1370" s="72" t="str">
        <f>VLOOKUP($B1370,'Выгр Торг'!$B:$P,F$1,0)</f>
        <v>1</v>
      </c>
      <c r="G1370" s="36" t="s">
        <v>553</v>
      </c>
      <c r="H1370" s="28">
        <v>61002</v>
      </c>
      <c r="I1370" s="53">
        <f>INDEX($I:$I,MATCH($H1370,$C:$C,0))</f>
        <v>600</v>
      </c>
      <c r="J1370" s="5" t="s">
        <v>3410</v>
      </c>
      <c r="K1370" s="56">
        <f>INDEX($K:$K,MATCH($H1370,$C:$C,0))+I1370</f>
        <v>3300</v>
      </c>
      <c r="L1370" s="14">
        <f>VLOOKUP(K1370,Наценка!$A$1:$B$8,2,1)</f>
        <v>1.4</v>
      </c>
      <c r="M1370" s="56">
        <f>INDEX($M:$M,MATCH($H1370,$C:$C,0))+I1370*$M$2</f>
        <v>5070</v>
      </c>
      <c r="N1370" s="57">
        <f t="shared" si="199"/>
        <v>5090</v>
      </c>
      <c r="O1370" s="72">
        <f>VLOOKUP($B1370,'Выгр Торг'!$B:$P,O$1,0)</f>
        <v>3300</v>
      </c>
      <c r="P1370" s="72">
        <f>VLOOKUP($B1370,'Выгр Торг'!$B:$P,P$1,0)</f>
        <v>5190</v>
      </c>
      <c r="Q1370" s="42">
        <f t="shared" si="193"/>
        <v>0</v>
      </c>
      <c r="R1370" s="42">
        <f t="shared" si="194"/>
        <v>100</v>
      </c>
      <c r="S1370" s="85">
        <f t="shared" si="198"/>
        <v>5090</v>
      </c>
      <c r="T1370" s="60">
        <f>IFERROR(VLOOKUP($B1370,'Из ГУГЛа'!$B:$G,4,0)*U1370+V1370,VLOOKUP($B1370,'Из ГУГЛа'!$B:$G,4,0))</f>
        <v>4990</v>
      </c>
      <c r="U1370" s="15">
        <v>1</v>
      </c>
      <c r="V1370" s="76">
        <f>INDEX($AA:$AA,MATCH($H1370,$C:$C,0))</f>
        <v>600</v>
      </c>
      <c r="W1370" s="74">
        <f t="shared" si="195"/>
        <v>0.54242424242424248</v>
      </c>
      <c r="X1370" s="74">
        <f t="shared" si="196"/>
        <v>-2.004008016032064E-2</v>
      </c>
      <c r="Y1370" s="74">
        <f t="shared" si="197"/>
        <v>0.5121212121212122</v>
      </c>
      <c r="Z1370" s="76">
        <f>INDEX($Z:$Z,MATCH($H1370,$C:$C,0))+V1370</f>
        <v>4990</v>
      </c>
      <c r="AB1370" s="43" t="str">
        <f>INDEX($AB:$AB,MATCH($H1370,$C:$C,0))</f>
        <v>https://motorring.ru/product/21677-bokovye-zerkala-granty-elektroprivodom-obogrevom</v>
      </c>
    </row>
    <row r="1371" spans="1:28" ht="75" x14ac:dyDescent="0.25">
      <c r="A1371" s="71" t="str">
        <f>INDEX('Выгр Торг'!$A:$A,MATCH($B1371,'Выгр Торг'!$B:$B,0))</f>
        <v>Боковые зеркала "АТП" в стиле Гранта (повторитель, электропривод, обогрев) для ВАЗ 2108-21099, 2113-2115</v>
      </c>
      <c r="B1371" s="88">
        <v>257887</v>
      </c>
      <c r="C1371" s="72">
        <f>VLOOKUP($B1371,'Выгр Торг'!$B:$P,C$1,0)</f>
        <v>182411</v>
      </c>
      <c r="D1371" s="71" t="str">
        <f>VLOOKUP($B1371,'Выгр Торг'!$B:$P,D$1,0)</f>
        <v>Боковые зеркала "АТП" в стиле Гранта (повторитель Стандарт, электропривод, обогрев) для ВАЗ 2108-21099, 2113-2115 (В цвет, Дефиле (серебристо-серо-коричневый, 150))</v>
      </c>
      <c r="E1371" s="72" t="str">
        <f>VLOOKUP($B1371,'Выгр Торг'!$B:$P,E$1,0)</f>
        <v>Y</v>
      </c>
      <c r="F1371" s="72" t="str">
        <f>VLOOKUP($B1371,'Выгр Торг'!$B:$P,F$1,0)</f>
        <v>1</v>
      </c>
      <c r="G1371" s="36" t="s">
        <v>553</v>
      </c>
      <c r="H1371" s="28">
        <v>61002</v>
      </c>
      <c r="I1371" s="53">
        <f>INDEX($I:$I,MATCH($H1371,$C:$C,0))</f>
        <v>600</v>
      </c>
      <c r="J1371" s="5" t="s">
        <v>3410</v>
      </c>
      <c r="K1371" s="56">
        <f>INDEX($K:$K,MATCH($H1371,$C:$C,0))+I1371</f>
        <v>3300</v>
      </c>
      <c r="L1371" s="14">
        <f>VLOOKUP(K1371,Наценка!$A$1:$B$8,2,1)</f>
        <v>1.4</v>
      </c>
      <c r="M1371" s="56">
        <f>INDEX($M:$M,MATCH($H1371,$C:$C,0))+I1371*$M$2</f>
        <v>5070</v>
      </c>
      <c r="N1371" s="57">
        <f t="shared" si="199"/>
        <v>5090</v>
      </c>
      <c r="O1371" s="72">
        <f>VLOOKUP($B1371,'Выгр Торг'!$B:$P,O$1,0)</f>
        <v>3300</v>
      </c>
      <c r="P1371" s="72">
        <f>VLOOKUP($B1371,'Выгр Торг'!$B:$P,P$1,0)</f>
        <v>5190</v>
      </c>
      <c r="Q1371" s="42">
        <f t="shared" si="193"/>
        <v>0</v>
      </c>
      <c r="R1371" s="42">
        <f t="shared" si="194"/>
        <v>100</v>
      </c>
      <c r="S1371" s="85">
        <f t="shared" si="198"/>
        <v>5090</v>
      </c>
      <c r="T1371" s="60">
        <f>IFERROR(VLOOKUP($B1371,'Из ГУГЛа'!$B:$G,4,0)*U1371+V1371,VLOOKUP($B1371,'Из ГУГЛа'!$B:$G,4,0))</f>
        <v>4990</v>
      </c>
      <c r="U1371" s="15">
        <v>1</v>
      </c>
      <c r="V1371" s="76">
        <f>INDEX($AA:$AA,MATCH($H1371,$C:$C,0))</f>
        <v>600</v>
      </c>
      <c r="W1371" s="74">
        <f t="shared" si="195"/>
        <v>0.54242424242424248</v>
      </c>
      <c r="X1371" s="74">
        <f t="shared" si="196"/>
        <v>-2.004008016032064E-2</v>
      </c>
      <c r="Y1371" s="74">
        <f t="shared" si="197"/>
        <v>0.5121212121212122</v>
      </c>
      <c r="Z1371" s="76">
        <f>INDEX($Z:$Z,MATCH($H1371,$C:$C,0))+V1371</f>
        <v>4990</v>
      </c>
      <c r="AB1371" s="43" t="str">
        <f>INDEX($AB:$AB,MATCH($H1371,$C:$C,0))</f>
        <v>https://motorring.ru/product/21677-bokovye-zerkala-granty-elektroprivodom-obogrevom</v>
      </c>
    </row>
    <row r="1372" spans="1:28" ht="75" x14ac:dyDescent="0.25">
      <c r="A1372" s="71" t="str">
        <f>INDEX('Выгр Торг'!$A:$A,MATCH($B1372,'Выгр Торг'!$B:$B,0))</f>
        <v>Боковые зеркала "АТП" в стиле Гранта (повторитель, электропривод, обогрев) для ВАЗ 2108-21099, 2113-2115</v>
      </c>
      <c r="B1372" s="88">
        <v>257888</v>
      </c>
      <c r="C1372" s="72">
        <f>VLOOKUP($B1372,'Выгр Торг'!$B:$P,C$1,0)</f>
        <v>182412</v>
      </c>
      <c r="D1372" s="71" t="str">
        <f>VLOOKUP($B1372,'Выгр Торг'!$B:$P,D$1,0)</f>
        <v>Боковые зеркала "АТП" в стиле Гранта (повторитель Стандарт, электропривод, обогрев) для ВАЗ 2108-21099, 2113-2115 (В цвет, Жемчуг (серебристо-бело-молочный, 230))</v>
      </c>
      <c r="E1372" s="72" t="str">
        <f>VLOOKUP($B1372,'Выгр Торг'!$B:$P,E$1,0)</f>
        <v>Y</v>
      </c>
      <c r="F1372" s="72" t="str">
        <f>VLOOKUP($B1372,'Выгр Торг'!$B:$P,F$1,0)</f>
        <v>1</v>
      </c>
      <c r="G1372" s="36" t="s">
        <v>553</v>
      </c>
      <c r="H1372" s="28">
        <v>61002</v>
      </c>
      <c r="I1372" s="53">
        <f>INDEX($I:$I,MATCH($H1372,$C:$C,0))</f>
        <v>600</v>
      </c>
      <c r="J1372" s="5" t="s">
        <v>3410</v>
      </c>
      <c r="K1372" s="56">
        <f>INDEX($K:$K,MATCH($H1372,$C:$C,0))+I1372</f>
        <v>3300</v>
      </c>
      <c r="L1372" s="14">
        <f>VLOOKUP(K1372,Наценка!$A$1:$B$8,2,1)</f>
        <v>1.4</v>
      </c>
      <c r="M1372" s="56">
        <f>INDEX($M:$M,MATCH($H1372,$C:$C,0))+I1372*$M$2</f>
        <v>5070</v>
      </c>
      <c r="N1372" s="57">
        <f t="shared" si="199"/>
        <v>5090</v>
      </c>
      <c r="O1372" s="72">
        <f>VLOOKUP($B1372,'Выгр Торг'!$B:$P,O$1,0)</f>
        <v>3300</v>
      </c>
      <c r="P1372" s="72">
        <f>VLOOKUP($B1372,'Выгр Торг'!$B:$P,P$1,0)</f>
        <v>5190</v>
      </c>
      <c r="Q1372" s="42">
        <f t="shared" si="193"/>
        <v>0</v>
      </c>
      <c r="R1372" s="42">
        <f t="shared" si="194"/>
        <v>100</v>
      </c>
      <c r="S1372" s="85">
        <f t="shared" si="198"/>
        <v>5090</v>
      </c>
      <c r="T1372" s="60">
        <f>IFERROR(VLOOKUP($B1372,'Из ГУГЛа'!$B:$G,4,0)*U1372+V1372,VLOOKUP($B1372,'Из ГУГЛа'!$B:$G,4,0))</f>
        <v>4990</v>
      </c>
      <c r="U1372" s="15">
        <v>1</v>
      </c>
      <c r="V1372" s="76">
        <f>INDEX($AA:$AA,MATCH($H1372,$C:$C,0))</f>
        <v>600</v>
      </c>
      <c r="W1372" s="74">
        <f t="shared" si="195"/>
        <v>0.54242424242424248</v>
      </c>
      <c r="X1372" s="74">
        <f t="shared" si="196"/>
        <v>-2.004008016032064E-2</v>
      </c>
      <c r="Y1372" s="74">
        <f t="shared" si="197"/>
        <v>0.5121212121212122</v>
      </c>
      <c r="Z1372" s="76">
        <f>INDEX($Z:$Z,MATCH($H1372,$C:$C,0))+V1372</f>
        <v>4990</v>
      </c>
      <c r="AB1372" s="43" t="str">
        <f>INDEX($AB:$AB,MATCH($H1372,$C:$C,0))</f>
        <v>https://motorring.ru/product/21677-bokovye-zerkala-granty-elektroprivodom-obogrevom</v>
      </c>
    </row>
    <row r="1373" spans="1:28" ht="75" x14ac:dyDescent="0.25">
      <c r="A1373" s="71" t="str">
        <f>INDEX('Выгр Торг'!$A:$A,MATCH($B1373,'Выгр Торг'!$B:$B,0))</f>
        <v>Боковые зеркала "АТП" в стиле Гранта (повторитель, электропривод, обогрев) для ВАЗ 2108-21099, 2113-2115</v>
      </c>
      <c r="B1373" s="88">
        <v>257889</v>
      </c>
      <c r="C1373" s="72">
        <f>VLOOKUP($B1373,'Выгр Торг'!$B:$P,C$1,0)</f>
        <v>182413</v>
      </c>
      <c r="D1373" s="71" t="str">
        <f>VLOOKUP($B1373,'Выгр Торг'!$B:$P,D$1,0)</f>
        <v>Боковые зеркала "АТП" в стиле Гранта (повторитель Стандарт, электропривод, обогрев) для ВАЗ 2108-21099, 2113-2115 (В цвет, Золото инков (золотистый темно-зеленый, 347))</v>
      </c>
      <c r="E1373" s="72" t="str">
        <f>VLOOKUP($B1373,'Выгр Торг'!$B:$P,E$1,0)</f>
        <v>Y</v>
      </c>
      <c r="F1373" s="72" t="str">
        <f>VLOOKUP($B1373,'Выгр Торг'!$B:$P,F$1,0)</f>
        <v>1</v>
      </c>
      <c r="G1373" s="36" t="s">
        <v>553</v>
      </c>
      <c r="H1373" s="28">
        <v>61002</v>
      </c>
      <c r="I1373" s="53">
        <f>INDEX($I:$I,MATCH($H1373,$C:$C,0))</f>
        <v>600</v>
      </c>
      <c r="J1373" s="5" t="s">
        <v>3410</v>
      </c>
      <c r="K1373" s="56">
        <f>INDEX($K:$K,MATCH($H1373,$C:$C,0))+I1373</f>
        <v>3300</v>
      </c>
      <c r="L1373" s="14">
        <f>VLOOKUP(K1373,Наценка!$A$1:$B$8,2,1)</f>
        <v>1.4</v>
      </c>
      <c r="M1373" s="56">
        <f>INDEX($M:$M,MATCH($H1373,$C:$C,0))+I1373*$M$2</f>
        <v>5070</v>
      </c>
      <c r="N1373" s="57">
        <f t="shared" si="199"/>
        <v>5090</v>
      </c>
      <c r="O1373" s="72">
        <f>VLOOKUP($B1373,'Выгр Торг'!$B:$P,O$1,0)</f>
        <v>3300</v>
      </c>
      <c r="P1373" s="72">
        <f>VLOOKUP($B1373,'Выгр Торг'!$B:$P,P$1,0)</f>
        <v>5190</v>
      </c>
      <c r="Q1373" s="42">
        <f t="shared" si="193"/>
        <v>0</v>
      </c>
      <c r="R1373" s="42">
        <f t="shared" si="194"/>
        <v>100</v>
      </c>
      <c r="S1373" s="85">
        <f t="shared" si="198"/>
        <v>5090</v>
      </c>
      <c r="T1373" s="60">
        <f>IFERROR(VLOOKUP($B1373,'Из ГУГЛа'!$B:$G,4,0)*U1373+V1373,VLOOKUP($B1373,'Из ГУГЛа'!$B:$G,4,0))</f>
        <v>4990</v>
      </c>
      <c r="U1373" s="15">
        <v>1</v>
      </c>
      <c r="V1373" s="76">
        <f>INDEX($AA:$AA,MATCH($H1373,$C:$C,0))</f>
        <v>600</v>
      </c>
      <c r="W1373" s="74">
        <f t="shared" si="195"/>
        <v>0.54242424242424248</v>
      </c>
      <c r="X1373" s="74">
        <f t="shared" si="196"/>
        <v>-2.004008016032064E-2</v>
      </c>
      <c r="Y1373" s="74">
        <f t="shared" si="197"/>
        <v>0.5121212121212122</v>
      </c>
      <c r="Z1373" s="76">
        <f>INDEX($Z:$Z,MATCH($H1373,$C:$C,0))+V1373</f>
        <v>4990</v>
      </c>
      <c r="AB1373" s="43" t="str">
        <f>INDEX($AB:$AB,MATCH($H1373,$C:$C,0))</f>
        <v>https://motorring.ru/product/21677-bokovye-zerkala-granty-elektroprivodom-obogrevom</v>
      </c>
    </row>
    <row r="1374" spans="1:28" ht="75" x14ac:dyDescent="0.25">
      <c r="A1374" s="71" t="str">
        <f>INDEX('Выгр Торг'!$A:$A,MATCH($B1374,'Выгр Торг'!$B:$B,0))</f>
        <v>Боковые зеркала "АТП" в стиле Гранта (повторитель, электропривод, обогрев) для ВАЗ 2108-21099, 2113-2115</v>
      </c>
      <c r="B1374" s="88">
        <v>257890</v>
      </c>
      <c r="C1374" s="72">
        <f>VLOOKUP($B1374,'Выгр Торг'!$B:$P,C$1,0)</f>
        <v>182414</v>
      </c>
      <c r="D1374" s="71" t="str">
        <f>VLOOKUP($B1374,'Выгр Торг'!$B:$P,D$1,0)</f>
        <v>Боковые зеркала "АТП" в стиле Гранта (повторитель Стандарт, электропривод, обогрев) для ВАЗ 2108-21099, 2113-2115 (В цвет, Золотой лист (золотистый темно-зеленый, 331))</v>
      </c>
      <c r="E1374" s="72" t="str">
        <f>VLOOKUP($B1374,'Выгр Торг'!$B:$P,E$1,0)</f>
        <v>Y</v>
      </c>
      <c r="F1374" s="72" t="str">
        <f>VLOOKUP($B1374,'Выгр Торг'!$B:$P,F$1,0)</f>
        <v>1</v>
      </c>
      <c r="G1374" s="36" t="s">
        <v>553</v>
      </c>
      <c r="H1374" s="28">
        <v>61002</v>
      </c>
      <c r="I1374" s="53">
        <f>INDEX($I:$I,MATCH($H1374,$C:$C,0))</f>
        <v>600</v>
      </c>
      <c r="J1374" s="5" t="s">
        <v>3410</v>
      </c>
      <c r="K1374" s="56">
        <f>INDEX($K:$K,MATCH($H1374,$C:$C,0))+I1374</f>
        <v>3300</v>
      </c>
      <c r="L1374" s="14">
        <f>VLOOKUP(K1374,Наценка!$A$1:$B$8,2,1)</f>
        <v>1.4</v>
      </c>
      <c r="M1374" s="56">
        <f>INDEX($M:$M,MATCH($H1374,$C:$C,0))+I1374*$M$2</f>
        <v>5070</v>
      </c>
      <c r="N1374" s="57">
        <f t="shared" si="199"/>
        <v>5090</v>
      </c>
      <c r="O1374" s="72">
        <f>VLOOKUP($B1374,'Выгр Торг'!$B:$P,O$1,0)</f>
        <v>3300</v>
      </c>
      <c r="P1374" s="72">
        <f>VLOOKUP($B1374,'Выгр Торг'!$B:$P,P$1,0)</f>
        <v>5190</v>
      </c>
      <c r="Q1374" s="42">
        <f t="shared" si="193"/>
        <v>0</v>
      </c>
      <c r="R1374" s="42">
        <f t="shared" si="194"/>
        <v>100</v>
      </c>
      <c r="S1374" s="85">
        <f t="shared" si="198"/>
        <v>5090</v>
      </c>
      <c r="T1374" s="60">
        <f>IFERROR(VLOOKUP($B1374,'Из ГУГЛа'!$B:$G,4,0)*U1374+V1374,VLOOKUP($B1374,'Из ГУГЛа'!$B:$G,4,0))</f>
        <v>4990</v>
      </c>
      <c r="U1374" s="15">
        <v>1</v>
      </c>
      <c r="V1374" s="76">
        <f>INDEX($AA:$AA,MATCH($H1374,$C:$C,0))</f>
        <v>600</v>
      </c>
      <c r="W1374" s="74">
        <f t="shared" si="195"/>
        <v>0.54242424242424248</v>
      </c>
      <c r="X1374" s="74">
        <f t="shared" si="196"/>
        <v>-2.004008016032064E-2</v>
      </c>
      <c r="Y1374" s="74">
        <f t="shared" si="197"/>
        <v>0.5121212121212122</v>
      </c>
      <c r="Z1374" s="76">
        <f>INDEX($Z:$Z,MATCH($H1374,$C:$C,0))+V1374</f>
        <v>4990</v>
      </c>
      <c r="AB1374" s="43" t="str">
        <f>INDEX($AB:$AB,MATCH($H1374,$C:$C,0))</f>
        <v>https://motorring.ru/product/21677-bokovye-zerkala-granty-elektroprivodom-obogrevom</v>
      </c>
    </row>
    <row r="1375" spans="1:28" ht="75" x14ac:dyDescent="0.25">
      <c r="A1375" s="71" t="str">
        <f>INDEX('Выгр Торг'!$A:$A,MATCH($B1375,'Выгр Торг'!$B:$B,0))</f>
        <v>Боковые зеркала "АТП" в стиле Гранта (повторитель, электропривод, обогрев) для ВАЗ 2108-21099, 2113-2115</v>
      </c>
      <c r="B1375" s="88">
        <v>257891</v>
      </c>
      <c r="C1375" s="72">
        <f>VLOOKUP($B1375,'Выгр Торг'!$B:$P,C$1,0)</f>
        <v>182415</v>
      </c>
      <c r="D1375" s="71" t="str">
        <f>VLOOKUP($B1375,'Выгр Торг'!$B:$P,D$1,0)</f>
        <v>Боковые зеркала "АТП" в стиле Гранта (повторитель Стандарт, электропривод, обогрев) для ВАЗ 2108-21099, 2113-2115 (В цвет, Игуана (серебристо-ярко-зеленый, 311))</v>
      </c>
      <c r="E1375" s="72" t="str">
        <f>VLOOKUP($B1375,'Выгр Торг'!$B:$P,E$1,0)</f>
        <v>Y</v>
      </c>
      <c r="F1375" s="72" t="str">
        <f>VLOOKUP($B1375,'Выгр Торг'!$B:$P,F$1,0)</f>
        <v>1</v>
      </c>
      <c r="G1375" s="36" t="s">
        <v>553</v>
      </c>
      <c r="H1375" s="28">
        <v>61002</v>
      </c>
      <c r="I1375" s="53">
        <f>INDEX($I:$I,MATCH($H1375,$C:$C,0))</f>
        <v>600</v>
      </c>
      <c r="J1375" s="5" t="s">
        <v>3410</v>
      </c>
      <c r="K1375" s="56">
        <f>INDEX($K:$K,MATCH($H1375,$C:$C,0))+I1375</f>
        <v>3300</v>
      </c>
      <c r="L1375" s="14">
        <f>VLOOKUP(K1375,Наценка!$A$1:$B$8,2,1)</f>
        <v>1.4</v>
      </c>
      <c r="M1375" s="56">
        <f>INDEX($M:$M,MATCH($H1375,$C:$C,0))+I1375*$M$2</f>
        <v>5070</v>
      </c>
      <c r="N1375" s="57">
        <f t="shared" si="199"/>
        <v>5090</v>
      </c>
      <c r="O1375" s="72">
        <f>VLOOKUP($B1375,'Выгр Торг'!$B:$P,O$1,0)</f>
        <v>3300</v>
      </c>
      <c r="P1375" s="72">
        <f>VLOOKUP($B1375,'Выгр Торг'!$B:$P,P$1,0)</f>
        <v>5190</v>
      </c>
      <c r="Q1375" s="42">
        <f t="shared" si="193"/>
        <v>0</v>
      </c>
      <c r="R1375" s="42">
        <f t="shared" si="194"/>
        <v>100</v>
      </c>
      <c r="S1375" s="85">
        <f t="shared" si="198"/>
        <v>5090</v>
      </c>
      <c r="T1375" s="60">
        <f>IFERROR(VLOOKUP($B1375,'Из ГУГЛа'!$B:$G,4,0)*U1375+V1375,VLOOKUP($B1375,'Из ГУГЛа'!$B:$G,4,0))</f>
        <v>4990</v>
      </c>
      <c r="U1375" s="15">
        <v>1</v>
      </c>
      <c r="V1375" s="76">
        <f>INDEX($AA:$AA,MATCH($H1375,$C:$C,0))</f>
        <v>600</v>
      </c>
      <c r="W1375" s="74">
        <f t="shared" si="195"/>
        <v>0.54242424242424248</v>
      </c>
      <c r="X1375" s="74">
        <f t="shared" si="196"/>
        <v>-2.004008016032064E-2</v>
      </c>
      <c r="Y1375" s="74">
        <f t="shared" si="197"/>
        <v>0.5121212121212122</v>
      </c>
      <c r="Z1375" s="76">
        <f>INDEX($Z:$Z,MATCH($H1375,$C:$C,0))+V1375</f>
        <v>4990</v>
      </c>
      <c r="AB1375" s="43" t="str">
        <f>INDEX($AB:$AB,MATCH($H1375,$C:$C,0))</f>
        <v>https://motorring.ru/product/21677-bokovye-zerkala-granty-elektroprivodom-obogrevom</v>
      </c>
    </row>
    <row r="1376" spans="1:28" ht="75" x14ac:dyDescent="0.25">
      <c r="A1376" s="71" t="str">
        <f>INDEX('Выгр Торг'!$A:$A,MATCH($B1376,'Выгр Торг'!$B:$B,0))</f>
        <v>Боковые зеркала "АТП" в стиле Гранта (повторитель, электропривод, обогрев) для ВАЗ 2108-21099, 2113-2115</v>
      </c>
      <c r="B1376" s="88">
        <v>257892</v>
      </c>
      <c r="C1376" s="72">
        <f>VLOOKUP($B1376,'Выгр Торг'!$B:$P,C$1,0)</f>
        <v>182416</v>
      </c>
      <c r="D1376" s="71" t="str">
        <f>VLOOKUP($B1376,'Выгр Торг'!$B:$P,D$1,0)</f>
        <v>Боковые зеркала "АТП" в стиле Гранта (повторитель Стандарт, электропривод, обогрев) для ВАЗ 2108-21099, 2113-2115 (В цвет, Калифорнийский мак (золотисто-красный, 190))</v>
      </c>
      <c r="E1376" s="72" t="str">
        <f>VLOOKUP($B1376,'Выгр Торг'!$B:$P,E$1,0)</f>
        <v>Y</v>
      </c>
      <c r="F1376" s="72" t="str">
        <f>VLOOKUP($B1376,'Выгр Торг'!$B:$P,F$1,0)</f>
        <v>1</v>
      </c>
      <c r="G1376" s="36" t="s">
        <v>553</v>
      </c>
      <c r="H1376" s="28">
        <v>61002</v>
      </c>
      <c r="I1376" s="53">
        <f>INDEX($I:$I,MATCH($H1376,$C:$C,0))</f>
        <v>600</v>
      </c>
      <c r="J1376" s="5" t="s">
        <v>3410</v>
      </c>
      <c r="K1376" s="56">
        <f>INDEX($K:$K,MATCH($H1376,$C:$C,0))+I1376</f>
        <v>3300</v>
      </c>
      <c r="L1376" s="14">
        <f>VLOOKUP(K1376,Наценка!$A$1:$B$8,2,1)</f>
        <v>1.4</v>
      </c>
      <c r="M1376" s="56">
        <f>INDEX($M:$M,MATCH($H1376,$C:$C,0))+I1376*$M$2</f>
        <v>5070</v>
      </c>
      <c r="N1376" s="57">
        <f t="shared" si="199"/>
        <v>5090</v>
      </c>
      <c r="O1376" s="72">
        <f>VLOOKUP($B1376,'Выгр Торг'!$B:$P,O$1,0)</f>
        <v>3300</v>
      </c>
      <c r="P1376" s="72">
        <f>VLOOKUP($B1376,'Выгр Торг'!$B:$P,P$1,0)</f>
        <v>5190</v>
      </c>
      <c r="Q1376" s="42">
        <f t="shared" si="193"/>
        <v>0</v>
      </c>
      <c r="R1376" s="42">
        <f t="shared" si="194"/>
        <v>100</v>
      </c>
      <c r="S1376" s="85">
        <f t="shared" si="198"/>
        <v>5090</v>
      </c>
      <c r="T1376" s="60">
        <f>IFERROR(VLOOKUP($B1376,'Из ГУГЛа'!$B:$G,4,0)*U1376+V1376,VLOOKUP($B1376,'Из ГУГЛа'!$B:$G,4,0))</f>
        <v>4990</v>
      </c>
      <c r="U1376" s="15">
        <v>1</v>
      </c>
      <c r="V1376" s="76">
        <f>INDEX($AA:$AA,MATCH($H1376,$C:$C,0))</f>
        <v>600</v>
      </c>
      <c r="W1376" s="74">
        <f t="shared" si="195"/>
        <v>0.54242424242424248</v>
      </c>
      <c r="X1376" s="74">
        <f t="shared" si="196"/>
        <v>-2.004008016032064E-2</v>
      </c>
      <c r="Y1376" s="74">
        <f t="shared" si="197"/>
        <v>0.5121212121212122</v>
      </c>
      <c r="Z1376" s="76">
        <f>INDEX($Z:$Z,MATCH($H1376,$C:$C,0))+V1376</f>
        <v>4990</v>
      </c>
      <c r="AB1376" s="43" t="str">
        <f>INDEX($AB:$AB,MATCH($H1376,$C:$C,0))</f>
        <v>https://motorring.ru/product/21677-bokovye-zerkala-granty-elektroprivodom-obogrevom</v>
      </c>
    </row>
    <row r="1377" spans="1:28" ht="75" x14ac:dyDescent="0.25">
      <c r="A1377" s="71" t="str">
        <f>INDEX('Выгр Торг'!$A:$A,MATCH($B1377,'Выгр Торг'!$B:$B,0))</f>
        <v>Боковые зеркала "АТП" в стиле Гранта (повторитель, электропривод, обогрев) для ВАЗ 2108-21099, 2113-2115</v>
      </c>
      <c r="B1377" s="88">
        <v>257893</v>
      </c>
      <c r="C1377" s="72">
        <f>VLOOKUP($B1377,'Выгр Торг'!$B:$P,C$1,0)</f>
        <v>182417</v>
      </c>
      <c r="D1377" s="71" t="str">
        <f>VLOOKUP($B1377,'Выгр Торг'!$B:$P,D$1,0)</f>
        <v>Боковые зеркала "АТП" в стиле Гранта (повторитель Стандарт, электропривод, обогрев) для ВАЗ 2108-21099, 2113-2115 (В цвет, Капри (темно-синий, 453))</v>
      </c>
      <c r="E1377" s="72" t="str">
        <f>VLOOKUP($B1377,'Выгр Торг'!$B:$P,E$1,0)</f>
        <v>Y</v>
      </c>
      <c r="F1377" s="72" t="str">
        <f>VLOOKUP($B1377,'Выгр Торг'!$B:$P,F$1,0)</f>
        <v>1</v>
      </c>
      <c r="G1377" s="36" t="s">
        <v>553</v>
      </c>
      <c r="H1377" s="28">
        <v>61002</v>
      </c>
      <c r="I1377" s="53">
        <f>INDEX($I:$I,MATCH($H1377,$C:$C,0))</f>
        <v>600</v>
      </c>
      <c r="J1377" s="5" t="s">
        <v>3410</v>
      </c>
      <c r="K1377" s="56">
        <f>INDEX($K:$K,MATCH($H1377,$C:$C,0))+I1377</f>
        <v>3300</v>
      </c>
      <c r="L1377" s="14">
        <f>VLOOKUP(K1377,Наценка!$A$1:$B$8,2,1)</f>
        <v>1.4</v>
      </c>
      <c r="M1377" s="56">
        <f>INDEX($M:$M,MATCH($H1377,$C:$C,0))+I1377*$M$2</f>
        <v>5070</v>
      </c>
      <c r="N1377" s="57">
        <f t="shared" si="199"/>
        <v>5090</v>
      </c>
      <c r="O1377" s="72">
        <f>VLOOKUP($B1377,'Выгр Торг'!$B:$P,O$1,0)</f>
        <v>3300</v>
      </c>
      <c r="P1377" s="72">
        <f>VLOOKUP($B1377,'Выгр Торг'!$B:$P,P$1,0)</f>
        <v>5190</v>
      </c>
      <c r="Q1377" s="42">
        <f t="shared" si="193"/>
        <v>0</v>
      </c>
      <c r="R1377" s="42">
        <f t="shared" si="194"/>
        <v>100</v>
      </c>
      <c r="S1377" s="85">
        <f t="shared" si="198"/>
        <v>5090</v>
      </c>
      <c r="T1377" s="60">
        <f>IFERROR(VLOOKUP($B1377,'Из ГУГЛа'!$B:$G,4,0)*U1377+V1377,VLOOKUP($B1377,'Из ГУГЛа'!$B:$G,4,0))</f>
        <v>4990</v>
      </c>
      <c r="U1377" s="15">
        <v>1</v>
      </c>
      <c r="V1377" s="76">
        <f>INDEX($AA:$AA,MATCH($H1377,$C:$C,0))</f>
        <v>600</v>
      </c>
      <c r="W1377" s="74">
        <f t="shared" si="195"/>
        <v>0.54242424242424248</v>
      </c>
      <c r="X1377" s="74">
        <f t="shared" si="196"/>
        <v>-2.004008016032064E-2</v>
      </c>
      <c r="Y1377" s="74">
        <f t="shared" si="197"/>
        <v>0.5121212121212122</v>
      </c>
      <c r="Z1377" s="76">
        <f>INDEX($Z:$Z,MATCH($H1377,$C:$C,0))+V1377</f>
        <v>4990</v>
      </c>
      <c r="AB1377" s="43" t="str">
        <f>INDEX($AB:$AB,MATCH($H1377,$C:$C,0))</f>
        <v>https://motorring.ru/product/21677-bokovye-zerkala-granty-elektroprivodom-obogrevom</v>
      </c>
    </row>
    <row r="1378" spans="1:28" ht="75" x14ac:dyDescent="0.25">
      <c r="A1378" s="71" t="str">
        <f>INDEX('Выгр Торг'!$A:$A,MATCH($B1378,'Выгр Торг'!$B:$B,0))</f>
        <v>Боковые зеркала "АТП" в стиле Гранта (повторитель, электропривод, обогрев) для ВАЗ 2108-21099, 2113-2115</v>
      </c>
      <c r="B1378" s="88">
        <v>257894</v>
      </c>
      <c r="C1378" s="72">
        <f>VLOOKUP($B1378,'Выгр Торг'!$B:$P,C$1,0)</f>
        <v>182418</v>
      </c>
      <c r="D1378" s="71" t="str">
        <f>VLOOKUP($B1378,'Выгр Торг'!$B:$P,D$1,0)</f>
        <v>Боковые зеркала "АТП" в стиле Гранта (повторитель Стандарт, электропривод, обогрев) для ВАЗ 2108-21099, 2113-2115 (В цвет, Кармен (красный, 118))</v>
      </c>
      <c r="E1378" s="72" t="str">
        <f>VLOOKUP($B1378,'Выгр Торг'!$B:$P,E$1,0)</f>
        <v>Y</v>
      </c>
      <c r="F1378" s="72" t="str">
        <f>VLOOKUP($B1378,'Выгр Торг'!$B:$P,F$1,0)</f>
        <v>1</v>
      </c>
      <c r="G1378" s="36" t="s">
        <v>553</v>
      </c>
      <c r="H1378" s="28">
        <v>61002</v>
      </c>
      <c r="I1378" s="53">
        <f>INDEX($I:$I,MATCH($H1378,$C:$C,0))</f>
        <v>600</v>
      </c>
      <c r="J1378" s="5" t="s">
        <v>3410</v>
      </c>
      <c r="K1378" s="56">
        <f>INDEX($K:$K,MATCH($H1378,$C:$C,0))+I1378</f>
        <v>3300</v>
      </c>
      <c r="L1378" s="14">
        <f>VLOOKUP(K1378,Наценка!$A$1:$B$8,2,1)</f>
        <v>1.4</v>
      </c>
      <c r="M1378" s="56">
        <f>INDEX($M:$M,MATCH($H1378,$C:$C,0))+I1378*$M$2</f>
        <v>5070</v>
      </c>
      <c r="N1378" s="57">
        <f t="shared" si="199"/>
        <v>5090</v>
      </c>
      <c r="O1378" s="72">
        <f>VLOOKUP($B1378,'Выгр Торг'!$B:$P,O$1,0)</f>
        <v>3300</v>
      </c>
      <c r="P1378" s="72">
        <f>VLOOKUP($B1378,'Выгр Торг'!$B:$P,P$1,0)</f>
        <v>5190</v>
      </c>
      <c r="Q1378" s="42">
        <f t="shared" si="193"/>
        <v>0</v>
      </c>
      <c r="R1378" s="42">
        <f t="shared" si="194"/>
        <v>100</v>
      </c>
      <c r="S1378" s="85">
        <f t="shared" si="198"/>
        <v>5090</v>
      </c>
      <c r="T1378" s="60">
        <f>IFERROR(VLOOKUP($B1378,'Из ГУГЛа'!$B:$G,4,0)*U1378+V1378,VLOOKUP($B1378,'Из ГУГЛа'!$B:$G,4,0))</f>
        <v>4990</v>
      </c>
      <c r="U1378" s="15">
        <v>1</v>
      </c>
      <c r="V1378" s="76">
        <f>INDEX($AA:$AA,MATCH($H1378,$C:$C,0))</f>
        <v>600</v>
      </c>
      <c r="W1378" s="74">
        <f t="shared" si="195"/>
        <v>0.54242424242424248</v>
      </c>
      <c r="X1378" s="74">
        <f t="shared" si="196"/>
        <v>-2.004008016032064E-2</v>
      </c>
      <c r="Y1378" s="74">
        <f t="shared" si="197"/>
        <v>0.5121212121212122</v>
      </c>
      <c r="Z1378" s="76">
        <f>INDEX($Z:$Z,MATCH($H1378,$C:$C,0))+V1378</f>
        <v>4990</v>
      </c>
      <c r="AB1378" s="43" t="str">
        <f>INDEX($AB:$AB,MATCH($H1378,$C:$C,0))</f>
        <v>https://motorring.ru/product/21677-bokovye-zerkala-granty-elektroprivodom-obogrevom</v>
      </c>
    </row>
    <row r="1379" spans="1:28" ht="75" x14ac:dyDescent="0.25">
      <c r="A1379" s="71" t="str">
        <f>INDEX('Выгр Торг'!$A:$A,MATCH($B1379,'Выгр Торг'!$B:$B,0))</f>
        <v>Боковые зеркала "АТП" в стиле Гранта (повторитель, электропривод, обогрев) для ВАЗ 2108-21099, 2113-2115</v>
      </c>
      <c r="B1379" s="88">
        <v>257895</v>
      </c>
      <c r="C1379" s="72">
        <f>VLOOKUP($B1379,'Выгр Торг'!$B:$P,C$1,0)</f>
        <v>182419</v>
      </c>
      <c r="D1379" s="71" t="str">
        <f>VLOOKUP($B1379,'Выгр Торг'!$B:$P,D$1,0)</f>
        <v>Боковые зеркала "АТП" в стиле Гранта (повторитель Стандарт, электропривод, обогрев) для ВАЗ 2108-21099, 2113-2115 (В цвет, Кварц (серый, 630))</v>
      </c>
      <c r="E1379" s="72" t="str">
        <f>VLOOKUP($B1379,'Выгр Торг'!$B:$P,E$1,0)</f>
        <v>Y</v>
      </c>
      <c r="F1379" s="72" t="str">
        <f>VLOOKUP($B1379,'Выгр Торг'!$B:$P,F$1,0)</f>
        <v>1</v>
      </c>
      <c r="G1379" s="36" t="s">
        <v>553</v>
      </c>
      <c r="H1379" s="28">
        <v>61002</v>
      </c>
      <c r="I1379" s="53">
        <f>INDEX($I:$I,MATCH($H1379,$C:$C,0))</f>
        <v>600</v>
      </c>
      <c r="J1379" s="5" t="s">
        <v>3410</v>
      </c>
      <c r="K1379" s="56">
        <f>INDEX($K:$K,MATCH($H1379,$C:$C,0))+I1379</f>
        <v>3300</v>
      </c>
      <c r="L1379" s="14">
        <f>VLOOKUP(K1379,Наценка!$A$1:$B$8,2,1)</f>
        <v>1.4</v>
      </c>
      <c r="M1379" s="56">
        <f>INDEX($M:$M,MATCH($H1379,$C:$C,0))+I1379*$M$2</f>
        <v>5070</v>
      </c>
      <c r="N1379" s="57">
        <f t="shared" si="199"/>
        <v>5090</v>
      </c>
      <c r="O1379" s="72">
        <f>VLOOKUP($B1379,'Выгр Торг'!$B:$P,O$1,0)</f>
        <v>3300</v>
      </c>
      <c r="P1379" s="72">
        <f>VLOOKUP($B1379,'Выгр Торг'!$B:$P,P$1,0)</f>
        <v>5190</v>
      </c>
      <c r="Q1379" s="42">
        <f t="shared" si="193"/>
        <v>0</v>
      </c>
      <c r="R1379" s="42">
        <f t="shared" si="194"/>
        <v>100</v>
      </c>
      <c r="S1379" s="85">
        <f t="shared" si="198"/>
        <v>5090</v>
      </c>
      <c r="T1379" s="60">
        <f>IFERROR(VLOOKUP($B1379,'Из ГУГЛа'!$B:$G,4,0)*U1379+V1379,VLOOKUP($B1379,'Из ГУГЛа'!$B:$G,4,0))</f>
        <v>4990</v>
      </c>
      <c r="U1379" s="15">
        <v>1</v>
      </c>
      <c r="V1379" s="76">
        <f>INDEX($AA:$AA,MATCH($H1379,$C:$C,0))</f>
        <v>600</v>
      </c>
      <c r="W1379" s="74">
        <f t="shared" si="195"/>
        <v>0.54242424242424248</v>
      </c>
      <c r="X1379" s="74">
        <f t="shared" si="196"/>
        <v>-2.004008016032064E-2</v>
      </c>
      <c r="Y1379" s="74">
        <f t="shared" si="197"/>
        <v>0.5121212121212122</v>
      </c>
      <c r="Z1379" s="76">
        <f>INDEX($Z:$Z,MATCH($H1379,$C:$C,0))+V1379</f>
        <v>4990</v>
      </c>
      <c r="AB1379" s="43" t="str">
        <f>INDEX($AB:$AB,MATCH($H1379,$C:$C,0))</f>
        <v>https://motorring.ru/product/21677-bokovye-zerkala-granty-elektroprivodom-obogrevom</v>
      </c>
    </row>
    <row r="1380" spans="1:28" ht="75" x14ac:dyDescent="0.25">
      <c r="A1380" s="71" t="str">
        <f>INDEX('Выгр Торг'!$A:$A,MATCH($B1380,'Выгр Торг'!$B:$B,0))</f>
        <v>Боковые зеркала "АТП" в стиле Гранта (повторитель, электропривод, обогрев) для ВАЗ 2108-21099, 2113-2115</v>
      </c>
      <c r="B1380" s="88">
        <v>257896</v>
      </c>
      <c r="C1380" s="72">
        <f>VLOOKUP($B1380,'Выгр Торг'!$B:$P,C$1,0)</f>
        <v>182420</v>
      </c>
      <c r="D1380" s="71" t="str">
        <f>VLOOKUP($B1380,'Выгр Торг'!$B:$P,D$1,0)</f>
        <v>Боковые зеркала "АТП" в стиле Гранта (повторитель Стандарт, электропривод, обогрев) для ВАЗ 2108-21099, 2113-2115 (В цвет, Коралл (серебристый темно-красный, 116))</v>
      </c>
      <c r="E1380" s="72" t="str">
        <f>VLOOKUP($B1380,'Выгр Торг'!$B:$P,E$1,0)</f>
        <v>Y</v>
      </c>
      <c r="F1380" s="72" t="str">
        <f>VLOOKUP($B1380,'Выгр Торг'!$B:$P,F$1,0)</f>
        <v>1</v>
      </c>
      <c r="G1380" s="36" t="s">
        <v>553</v>
      </c>
      <c r="H1380" s="28">
        <v>61002</v>
      </c>
      <c r="I1380" s="53">
        <f>INDEX($I:$I,MATCH($H1380,$C:$C,0))</f>
        <v>600</v>
      </c>
      <c r="J1380" s="5" t="s">
        <v>3410</v>
      </c>
      <c r="K1380" s="56">
        <f>INDEX($K:$K,MATCH($H1380,$C:$C,0))+I1380</f>
        <v>3300</v>
      </c>
      <c r="L1380" s="14">
        <f>VLOOKUP(K1380,Наценка!$A$1:$B$8,2,1)</f>
        <v>1.4</v>
      </c>
      <c r="M1380" s="56">
        <f>INDEX($M:$M,MATCH($H1380,$C:$C,0))+I1380*$M$2</f>
        <v>5070</v>
      </c>
      <c r="N1380" s="57">
        <f t="shared" si="199"/>
        <v>5090</v>
      </c>
      <c r="O1380" s="72">
        <f>VLOOKUP($B1380,'Выгр Торг'!$B:$P,O$1,0)</f>
        <v>3300</v>
      </c>
      <c r="P1380" s="72">
        <f>VLOOKUP($B1380,'Выгр Торг'!$B:$P,P$1,0)</f>
        <v>5190</v>
      </c>
      <c r="Q1380" s="42">
        <f t="shared" si="193"/>
        <v>0</v>
      </c>
      <c r="R1380" s="42">
        <f t="shared" si="194"/>
        <v>100</v>
      </c>
      <c r="S1380" s="85">
        <f t="shared" si="198"/>
        <v>5090</v>
      </c>
      <c r="T1380" s="60">
        <f>IFERROR(VLOOKUP($B1380,'Из ГУГЛа'!$B:$G,4,0)*U1380+V1380,VLOOKUP($B1380,'Из ГУГЛа'!$B:$G,4,0))</f>
        <v>4990</v>
      </c>
      <c r="U1380" s="15">
        <v>1</v>
      </c>
      <c r="V1380" s="76">
        <f>INDEX($AA:$AA,MATCH($H1380,$C:$C,0))</f>
        <v>600</v>
      </c>
      <c r="W1380" s="74">
        <f t="shared" si="195"/>
        <v>0.54242424242424248</v>
      </c>
      <c r="X1380" s="74">
        <f t="shared" si="196"/>
        <v>-2.004008016032064E-2</v>
      </c>
      <c r="Y1380" s="74">
        <f t="shared" si="197"/>
        <v>0.5121212121212122</v>
      </c>
      <c r="Z1380" s="76">
        <f>INDEX($Z:$Z,MATCH($H1380,$C:$C,0))+V1380</f>
        <v>4990</v>
      </c>
      <c r="AB1380" s="43" t="str">
        <f>INDEX($AB:$AB,MATCH($H1380,$C:$C,0))</f>
        <v>https://motorring.ru/product/21677-bokovye-zerkala-granty-elektroprivodom-obogrevom</v>
      </c>
    </row>
    <row r="1381" spans="1:28" ht="75" x14ac:dyDescent="0.25">
      <c r="A1381" s="71" t="str">
        <f>INDEX('Выгр Торг'!$A:$A,MATCH($B1381,'Выгр Торг'!$B:$B,0))</f>
        <v>Боковые зеркала "АТП" в стиле Гранта (повторитель, электропривод, обогрев) для ВАЗ 2108-21099, 2113-2115</v>
      </c>
      <c r="B1381" s="88">
        <v>257897</v>
      </c>
      <c r="C1381" s="72">
        <f>VLOOKUP($B1381,'Выгр Торг'!$B:$P,C$1,0)</f>
        <v>182421</v>
      </c>
      <c r="D1381" s="71" t="str">
        <f>VLOOKUP($B1381,'Выгр Торг'!$B:$P,D$1,0)</f>
        <v>Боковые зеркала "АТП" в стиле Гранта (повторитель Стандарт, электропривод, обогрев) для ВАЗ 2108-21099, 2113-2115 (В цвет, Кориандр (золотисто-коричневый, 790))</v>
      </c>
      <c r="E1381" s="72" t="str">
        <f>VLOOKUP($B1381,'Выгр Торг'!$B:$P,E$1,0)</f>
        <v>Y</v>
      </c>
      <c r="F1381" s="72" t="str">
        <f>VLOOKUP($B1381,'Выгр Торг'!$B:$P,F$1,0)</f>
        <v>1</v>
      </c>
      <c r="G1381" s="36" t="s">
        <v>553</v>
      </c>
      <c r="H1381" s="28">
        <v>61002</v>
      </c>
      <c r="I1381" s="53">
        <f>INDEX($I:$I,MATCH($H1381,$C:$C,0))</f>
        <v>600</v>
      </c>
      <c r="J1381" s="5" t="s">
        <v>3410</v>
      </c>
      <c r="K1381" s="56">
        <f>INDEX($K:$K,MATCH($H1381,$C:$C,0))+I1381</f>
        <v>3300</v>
      </c>
      <c r="L1381" s="14">
        <f>VLOOKUP(K1381,Наценка!$A$1:$B$8,2,1)</f>
        <v>1.4</v>
      </c>
      <c r="M1381" s="56">
        <f>INDEX($M:$M,MATCH($H1381,$C:$C,0))+I1381*$M$2</f>
        <v>5070</v>
      </c>
      <c r="N1381" s="57">
        <f t="shared" si="199"/>
        <v>5090</v>
      </c>
      <c r="O1381" s="72">
        <f>VLOOKUP($B1381,'Выгр Торг'!$B:$P,O$1,0)</f>
        <v>3300</v>
      </c>
      <c r="P1381" s="72">
        <f>VLOOKUP($B1381,'Выгр Торг'!$B:$P,P$1,0)</f>
        <v>5190</v>
      </c>
      <c r="Q1381" s="42">
        <f t="shared" si="193"/>
        <v>0</v>
      </c>
      <c r="R1381" s="42">
        <f t="shared" si="194"/>
        <v>100</v>
      </c>
      <c r="S1381" s="85">
        <f t="shared" si="198"/>
        <v>5090</v>
      </c>
      <c r="T1381" s="60">
        <f>IFERROR(VLOOKUP($B1381,'Из ГУГЛа'!$B:$G,4,0)*U1381+V1381,VLOOKUP($B1381,'Из ГУГЛа'!$B:$G,4,0))</f>
        <v>4990</v>
      </c>
      <c r="U1381" s="15">
        <v>1</v>
      </c>
      <c r="V1381" s="76">
        <f>INDEX($AA:$AA,MATCH($H1381,$C:$C,0))</f>
        <v>600</v>
      </c>
      <c r="W1381" s="74">
        <f t="shared" si="195"/>
        <v>0.54242424242424248</v>
      </c>
      <c r="X1381" s="74">
        <f t="shared" si="196"/>
        <v>-2.004008016032064E-2</v>
      </c>
      <c r="Y1381" s="74">
        <f t="shared" si="197"/>
        <v>0.5121212121212122</v>
      </c>
      <c r="Z1381" s="76">
        <f>INDEX($Z:$Z,MATCH($H1381,$C:$C,0))+V1381</f>
        <v>4990</v>
      </c>
      <c r="AB1381" s="43" t="str">
        <f>INDEX($AB:$AB,MATCH($H1381,$C:$C,0))</f>
        <v>https://motorring.ru/product/21677-bokovye-zerkala-granty-elektroprivodom-obogrevom</v>
      </c>
    </row>
    <row r="1382" spans="1:28" ht="75" x14ac:dyDescent="0.25">
      <c r="A1382" s="71" t="str">
        <f>INDEX('Выгр Торг'!$A:$A,MATCH($B1382,'Выгр Торг'!$B:$B,0))</f>
        <v>Боковые зеркала "АТП" в стиле Гранта (повторитель, электропривод, обогрев) для ВАЗ 2108-21099, 2113-2115</v>
      </c>
      <c r="B1382" s="88">
        <v>257898</v>
      </c>
      <c r="C1382" s="72">
        <f>VLOOKUP($B1382,'Выгр Торг'!$B:$P,C$1,0)</f>
        <v>182422</v>
      </c>
      <c r="D1382" s="71" t="str">
        <f>VLOOKUP($B1382,'Выгр Торг'!$B:$P,D$1,0)</f>
        <v>Боковые зеркала "АТП" в стиле Гранта (повторитель Стандарт, электропривод, обогрев) для ВАЗ 2108-21099, 2113-2115 (В цвет, Космос (черный, 665))</v>
      </c>
      <c r="E1382" s="72" t="str">
        <f>VLOOKUP($B1382,'Выгр Торг'!$B:$P,E$1,0)</f>
        <v>Y</v>
      </c>
      <c r="F1382" s="72" t="str">
        <f>VLOOKUP($B1382,'Выгр Торг'!$B:$P,F$1,0)</f>
        <v>1</v>
      </c>
      <c r="G1382" s="36" t="s">
        <v>553</v>
      </c>
      <c r="H1382" s="28">
        <v>61002</v>
      </c>
      <c r="I1382" s="53">
        <f>INDEX($I:$I,MATCH($H1382,$C:$C,0))</f>
        <v>600</v>
      </c>
      <c r="J1382" s="5" t="s">
        <v>3410</v>
      </c>
      <c r="K1382" s="56">
        <f>INDEX($K:$K,MATCH($H1382,$C:$C,0))+I1382</f>
        <v>3300</v>
      </c>
      <c r="L1382" s="14">
        <f>VLOOKUP(K1382,Наценка!$A$1:$B$8,2,1)</f>
        <v>1.4</v>
      </c>
      <c r="M1382" s="56">
        <f>INDEX($M:$M,MATCH($H1382,$C:$C,0))+I1382*$M$2</f>
        <v>5070</v>
      </c>
      <c r="N1382" s="57">
        <f t="shared" si="199"/>
        <v>5090</v>
      </c>
      <c r="O1382" s="72">
        <f>VLOOKUP($B1382,'Выгр Торг'!$B:$P,O$1,0)</f>
        <v>3300</v>
      </c>
      <c r="P1382" s="72">
        <f>VLOOKUP($B1382,'Выгр Торг'!$B:$P,P$1,0)</f>
        <v>5190</v>
      </c>
      <c r="Q1382" s="42">
        <f t="shared" si="193"/>
        <v>0</v>
      </c>
      <c r="R1382" s="42">
        <f t="shared" si="194"/>
        <v>100</v>
      </c>
      <c r="S1382" s="85">
        <f t="shared" si="198"/>
        <v>5090</v>
      </c>
      <c r="T1382" s="60">
        <f>IFERROR(VLOOKUP($B1382,'Из ГУГЛа'!$B:$G,4,0)*U1382+V1382,VLOOKUP($B1382,'Из ГУГЛа'!$B:$G,4,0))</f>
        <v>4990</v>
      </c>
      <c r="U1382" s="15">
        <v>1</v>
      </c>
      <c r="V1382" s="76">
        <f>INDEX($AA:$AA,MATCH($H1382,$C:$C,0))</f>
        <v>600</v>
      </c>
      <c r="W1382" s="74">
        <f t="shared" si="195"/>
        <v>0.54242424242424248</v>
      </c>
      <c r="X1382" s="74">
        <f t="shared" si="196"/>
        <v>-2.004008016032064E-2</v>
      </c>
      <c r="Y1382" s="74">
        <f t="shared" si="197"/>
        <v>0.5121212121212122</v>
      </c>
      <c r="Z1382" s="76">
        <f>INDEX($Z:$Z,MATCH($H1382,$C:$C,0))+V1382</f>
        <v>4990</v>
      </c>
      <c r="AB1382" s="43" t="str">
        <f>INDEX($AB:$AB,MATCH($H1382,$C:$C,0))</f>
        <v>https://motorring.ru/product/21677-bokovye-zerkala-granty-elektroprivodom-obogrevom</v>
      </c>
    </row>
    <row r="1383" spans="1:28" ht="75" x14ac:dyDescent="0.25">
      <c r="A1383" s="71" t="str">
        <f>INDEX('Выгр Торг'!$A:$A,MATCH($B1383,'Выгр Торг'!$B:$B,0))</f>
        <v>Боковые зеркала "АТП" в стиле Гранта (повторитель, электропривод, обогрев) для ВАЗ 2108-21099, 2113-2115</v>
      </c>
      <c r="B1383" s="88">
        <v>257899</v>
      </c>
      <c r="C1383" s="72">
        <f>VLOOKUP($B1383,'Выгр Торг'!$B:$P,C$1,0)</f>
        <v>182423</v>
      </c>
      <c r="D1383" s="71" t="str">
        <f>VLOOKUP($B1383,'Выгр Торг'!$B:$P,D$1,0)</f>
        <v>Боковые зеркала "АТП" в стиле Гранта (повторитель Стандарт, электропривод, обогрев) для ВАЗ 2108-21099, 2113-2115 (В цвет, Кристалл (светло-серый, 281))</v>
      </c>
      <c r="E1383" s="72" t="str">
        <f>VLOOKUP($B1383,'Выгр Торг'!$B:$P,E$1,0)</f>
        <v>Y</v>
      </c>
      <c r="F1383" s="72" t="str">
        <f>VLOOKUP($B1383,'Выгр Торг'!$B:$P,F$1,0)</f>
        <v>1</v>
      </c>
      <c r="G1383" s="36" t="s">
        <v>553</v>
      </c>
      <c r="H1383" s="28">
        <v>61002</v>
      </c>
      <c r="I1383" s="53">
        <f>INDEX($I:$I,MATCH($H1383,$C:$C,0))</f>
        <v>600</v>
      </c>
      <c r="J1383" s="5" t="s">
        <v>3410</v>
      </c>
      <c r="K1383" s="56">
        <f>INDEX($K:$K,MATCH($H1383,$C:$C,0))+I1383</f>
        <v>3300</v>
      </c>
      <c r="L1383" s="14">
        <f>VLOOKUP(K1383,Наценка!$A$1:$B$8,2,1)</f>
        <v>1.4</v>
      </c>
      <c r="M1383" s="56">
        <f>INDEX($M:$M,MATCH($H1383,$C:$C,0))+I1383*$M$2</f>
        <v>5070</v>
      </c>
      <c r="N1383" s="57">
        <f t="shared" si="199"/>
        <v>5090</v>
      </c>
      <c r="O1383" s="72">
        <f>VLOOKUP($B1383,'Выгр Торг'!$B:$P,O$1,0)</f>
        <v>3300</v>
      </c>
      <c r="P1383" s="72">
        <f>VLOOKUP($B1383,'Выгр Торг'!$B:$P,P$1,0)</f>
        <v>5190</v>
      </c>
      <c r="Q1383" s="42">
        <f t="shared" si="193"/>
        <v>0</v>
      </c>
      <c r="R1383" s="42">
        <f t="shared" si="194"/>
        <v>100</v>
      </c>
      <c r="S1383" s="85">
        <f t="shared" si="198"/>
        <v>5090</v>
      </c>
      <c r="T1383" s="60">
        <f>IFERROR(VLOOKUP($B1383,'Из ГУГЛа'!$B:$G,4,0)*U1383+V1383,VLOOKUP($B1383,'Из ГУГЛа'!$B:$G,4,0))</f>
        <v>4990</v>
      </c>
      <c r="U1383" s="15">
        <v>1</v>
      </c>
      <c r="V1383" s="76">
        <f>INDEX($AA:$AA,MATCH($H1383,$C:$C,0))</f>
        <v>600</v>
      </c>
      <c r="W1383" s="74">
        <f t="shared" si="195"/>
        <v>0.54242424242424248</v>
      </c>
      <c r="X1383" s="74">
        <f t="shared" si="196"/>
        <v>-2.004008016032064E-2</v>
      </c>
      <c r="Y1383" s="74">
        <f t="shared" si="197"/>
        <v>0.5121212121212122</v>
      </c>
      <c r="Z1383" s="76">
        <f>INDEX($Z:$Z,MATCH($H1383,$C:$C,0))+V1383</f>
        <v>4990</v>
      </c>
      <c r="AB1383" s="43" t="str">
        <f>INDEX($AB:$AB,MATCH($H1383,$C:$C,0))</f>
        <v>https://motorring.ru/product/21677-bokovye-zerkala-granty-elektroprivodom-obogrevom</v>
      </c>
    </row>
    <row r="1384" spans="1:28" ht="75" x14ac:dyDescent="0.25">
      <c r="A1384" s="71" t="str">
        <f>INDEX('Выгр Торг'!$A:$A,MATCH($B1384,'Выгр Торг'!$B:$B,0))</f>
        <v>Боковые зеркала "АТП" в стиле Гранта (повторитель, электропривод, обогрев) для ВАЗ 2108-21099, 2113-2115</v>
      </c>
      <c r="B1384" s="88">
        <v>257900</v>
      </c>
      <c r="C1384" s="72">
        <f>VLOOKUP($B1384,'Выгр Торг'!$B:$P,C$1,0)</f>
        <v>182424</v>
      </c>
      <c r="D1384" s="71" t="str">
        <f>VLOOKUP($B1384,'Выгр Торг'!$B:$P,D$1,0)</f>
        <v>Боковые зеркала "АТП" в стиле Гранта (повторитель Стандарт, электропривод, обогрев) для ВАЗ 2108-21099, 2113-2115 (В цвет, Майя (серебристый темно-бордовый, 120))</v>
      </c>
      <c r="E1384" s="72" t="str">
        <f>VLOOKUP($B1384,'Выгр Торг'!$B:$P,E$1,0)</f>
        <v>Y</v>
      </c>
      <c r="F1384" s="72" t="str">
        <f>VLOOKUP($B1384,'Выгр Торг'!$B:$P,F$1,0)</f>
        <v>1</v>
      </c>
      <c r="G1384" s="36" t="s">
        <v>553</v>
      </c>
      <c r="H1384" s="28">
        <v>61002</v>
      </c>
      <c r="I1384" s="53">
        <f>INDEX($I:$I,MATCH($H1384,$C:$C,0))</f>
        <v>600</v>
      </c>
      <c r="J1384" s="5" t="s">
        <v>3410</v>
      </c>
      <c r="K1384" s="56">
        <f>INDEX($K:$K,MATCH($H1384,$C:$C,0))+I1384</f>
        <v>3300</v>
      </c>
      <c r="L1384" s="14">
        <f>VLOOKUP(K1384,Наценка!$A$1:$B$8,2,1)</f>
        <v>1.4</v>
      </c>
      <c r="M1384" s="56">
        <f>INDEX($M:$M,MATCH($H1384,$C:$C,0))+I1384*$M$2</f>
        <v>5070</v>
      </c>
      <c r="N1384" s="57">
        <f t="shared" si="199"/>
        <v>5090</v>
      </c>
      <c r="O1384" s="72">
        <f>VLOOKUP($B1384,'Выгр Торг'!$B:$P,O$1,0)</f>
        <v>3300</v>
      </c>
      <c r="P1384" s="72">
        <f>VLOOKUP($B1384,'Выгр Торг'!$B:$P,P$1,0)</f>
        <v>5190</v>
      </c>
      <c r="Q1384" s="42">
        <f t="shared" si="193"/>
        <v>0</v>
      </c>
      <c r="R1384" s="42">
        <f t="shared" si="194"/>
        <v>100</v>
      </c>
      <c r="S1384" s="85">
        <f t="shared" si="198"/>
        <v>5090</v>
      </c>
      <c r="T1384" s="60">
        <f>IFERROR(VLOOKUP($B1384,'Из ГУГЛа'!$B:$G,4,0)*U1384+V1384,VLOOKUP($B1384,'Из ГУГЛа'!$B:$G,4,0))</f>
        <v>4990</v>
      </c>
      <c r="U1384" s="15">
        <v>1</v>
      </c>
      <c r="V1384" s="76">
        <f>INDEX($AA:$AA,MATCH($H1384,$C:$C,0))</f>
        <v>600</v>
      </c>
      <c r="W1384" s="74">
        <f t="shared" si="195"/>
        <v>0.54242424242424248</v>
      </c>
      <c r="X1384" s="74">
        <f t="shared" si="196"/>
        <v>-2.004008016032064E-2</v>
      </c>
      <c r="Y1384" s="74">
        <f t="shared" si="197"/>
        <v>0.5121212121212122</v>
      </c>
      <c r="Z1384" s="76">
        <f>INDEX($Z:$Z,MATCH($H1384,$C:$C,0))+V1384</f>
        <v>4990</v>
      </c>
      <c r="AB1384" s="43" t="str">
        <f>INDEX($AB:$AB,MATCH($H1384,$C:$C,0))</f>
        <v>https://motorring.ru/product/21677-bokovye-zerkala-granty-elektroprivodom-obogrevom</v>
      </c>
    </row>
    <row r="1385" spans="1:28" ht="75" x14ac:dyDescent="0.25">
      <c r="A1385" s="71" t="str">
        <f>INDEX('Выгр Торг'!$A:$A,MATCH($B1385,'Выгр Торг'!$B:$B,0))</f>
        <v>Боковые зеркала "АТП" в стиле Гранта (повторитель, электропривод, обогрев) для ВАЗ 2108-21099, 2113-2115</v>
      </c>
      <c r="B1385" s="88">
        <v>257901</v>
      </c>
      <c r="C1385" s="72">
        <f>VLOOKUP($B1385,'Выгр Торг'!$B:$P,C$1,0)</f>
        <v>182425</v>
      </c>
      <c r="D1385" s="71" t="str">
        <f>VLOOKUP($B1385,'Выгр Торг'!$B:$P,D$1,0)</f>
        <v>Боковые зеркала "АТП" в стиле Гранта (повторитель Стандарт, электропривод, обогрев) для ВАЗ 2108-21099, 2113-2115 (В цвет, Мальборо (красный, 121))</v>
      </c>
      <c r="E1385" s="72" t="str">
        <f>VLOOKUP($B1385,'Выгр Торг'!$B:$P,E$1,0)</f>
        <v>Y</v>
      </c>
      <c r="F1385" s="72" t="str">
        <f>VLOOKUP($B1385,'Выгр Торг'!$B:$P,F$1,0)</f>
        <v>1</v>
      </c>
      <c r="G1385" s="36" t="s">
        <v>553</v>
      </c>
      <c r="H1385" s="28">
        <v>61002</v>
      </c>
      <c r="I1385" s="53">
        <f>INDEX($I:$I,MATCH($H1385,$C:$C,0))</f>
        <v>600</v>
      </c>
      <c r="J1385" s="5" t="s">
        <v>3410</v>
      </c>
      <c r="K1385" s="56">
        <f>INDEX($K:$K,MATCH($H1385,$C:$C,0))+I1385</f>
        <v>3300</v>
      </c>
      <c r="L1385" s="14">
        <f>VLOOKUP(K1385,Наценка!$A$1:$B$8,2,1)</f>
        <v>1.4</v>
      </c>
      <c r="M1385" s="56">
        <f>INDEX($M:$M,MATCH($H1385,$C:$C,0))+I1385*$M$2</f>
        <v>5070</v>
      </c>
      <c r="N1385" s="57">
        <f t="shared" si="199"/>
        <v>5090</v>
      </c>
      <c r="O1385" s="72">
        <f>VLOOKUP($B1385,'Выгр Торг'!$B:$P,O$1,0)</f>
        <v>3300</v>
      </c>
      <c r="P1385" s="72">
        <f>VLOOKUP($B1385,'Выгр Торг'!$B:$P,P$1,0)</f>
        <v>5190</v>
      </c>
      <c r="Q1385" s="42">
        <f t="shared" si="193"/>
        <v>0</v>
      </c>
      <c r="R1385" s="42">
        <f t="shared" si="194"/>
        <v>100</v>
      </c>
      <c r="S1385" s="85">
        <f t="shared" si="198"/>
        <v>5090</v>
      </c>
      <c r="T1385" s="60">
        <f>IFERROR(VLOOKUP($B1385,'Из ГУГЛа'!$B:$G,4,0)*U1385+V1385,VLOOKUP($B1385,'Из ГУГЛа'!$B:$G,4,0))</f>
        <v>4990</v>
      </c>
      <c r="U1385" s="15">
        <v>1</v>
      </c>
      <c r="V1385" s="76">
        <f>INDEX($AA:$AA,MATCH($H1385,$C:$C,0))</f>
        <v>600</v>
      </c>
      <c r="W1385" s="74">
        <f t="shared" si="195"/>
        <v>0.54242424242424248</v>
      </c>
      <c r="X1385" s="74">
        <f t="shared" si="196"/>
        <v>-2.004008016032064E-2</v>
      </c>
      <c r="Y1385" s="74">
        <f t="shared" si="197"/>
        <v>0.5121212121212122</v>
      </c>
      <c r="Z1385" s="76">
        <f>INDEX($Z:$Z,MATCH($H1385,$C:$C,0))+V1385</f>
        <v>4990</v>
      </c>
      <c r="AB1385" s="43" t="str">
        <f>INDEX($AB:$AB,MATCH($H1385,$C:$C,0))</f>
        <v>https://motorring.ru/product/21677-bokovye-zerkala-granty-elektroprivodom-obogrevom</v>
      </c>
    </row>
    <row r="1386" spans="1:28" ht="75" x14ac:dyDescent="0.25">
      <c r="A1386" s="71" t="str">
        <f>INDEX('Выгр Торг'!$A:$A,MATCH($B1386,'Выгр Торг'!$B:$B,0))</f>
        <v>Боковые зеркала "АТП" в стиле Гранта (повторитель, электропривод, обогрев) для ВАЗ 2108-21099, 2113-2115</v>
      </c>
      <c r="B1386" s="88">
        <v>257902</v>
      </c>
      <c r="C1386" s="72">
        <f>VLOOKUP($B1386,'Выгр Торг'!$B:$P,C$1,0)</f>
        <v>182426</v>
      </c>
      <c r="D1386" s="71" t="str">
        <f>VLOOKUP($B1386,'Выгр Торг'!$B:$P,D$1,0)</f>
        <v>Боковые зеркала "АТП" в стиле Гранта (повторитель Стандарт, электропривод, обогрев) для ВАЗ 2108-21099, 2113-2115 (В цвет, Мираж (серебристый-желто-зеленый, 280))</v>
      </c>
      <c r="E1386" s="72" t="str">
        <f>VLOOKUP($B1386,'Выгр Торг'!$B:$P,E$1,0)</f>
        <v>Y</v>
      </c>
      <c r="F1386" s="72" t="str">
        <f>VLOOKUP($B1386,'Выгр Торг'!$B:$P,F$1,0)</f>
        <v>1</v>
      </c>
      <c r="G1386" s="36" t="s">
        <v>553</v>
      </c>
      <c r="H1386" s="28">
        <v>61002</v>
      </c>
      <c r="I1386" s="53">
        <f>INDEX($I:$I,MATCH($H1386,$C:$C,0))</f>
        <v>600</v>
      </c>
      <c r="J1386" s="5" t="s">
        <v>3410</v>
      </c>
      <c r="K1386" s="56">
        <f>INDEX($K:$K,MATCH($H1386,$C:$C,0))+I1386</f>
        <v>3300</v>
      </c>
      <c r="L1386" s="14">
        <f>VLOOKUP(K1386,Наценка!$A$1:$B$8,2,1)</f>
        <v>1.4</v>
      </c>
      <c r="M1386" s="56">
        <f>INDEX($M:$M,MATCH($H1386,$C:$C,0))+I1386*$M$2</f>
        <v>5070</v>
      </c>
      <c r="N1386" s="57">
        <f t="shared" si="199"/>
        <v>5090</v>
      </c>
      <c r="O1386" s="72">
        <f>VLOOKUP($B1386,'Выгр Торг'!$B:$P,O$1,0)</f>
        <v>3300</v>
      </c>
      <c r="P1386" s="72">
        <f>VLOOKUP($B1386,'Выгр Торг'!$B:$P,P$1,0)</f>
        <v>5190</v>
      </c>
      <c r="Q1386" s="42">
        <f t="shared" si="193"/>
        <v>0</v>
      </c>
      <c r="R1386" s="42">
        <f t="shared" si="194"/>
        <v>100</v>
      </c>
      <c r="S1386" s="85">
        <f t="shared" si="198"/>
        <v>5090</v>
      </c>
      <c r="T1386" s="60">
        <f>IFERROR(VLOOKUP($B1386,'Из ГУГЛа'!$B:$G,4,0)*U1386+V1386,VLOOKUP($B1386,'Из ГУГЛа'!$B:$G,4,0))</f>
        <v>4990</v>
      </c>
      <c r="U1386" s="15">
        <v>1</v>
      </c>
      <c r="V1386" s="76">
        <f>INDEX($AA:$AA,MATCH($H1386,$C:$C,0))</f>
        <v>600</v>
      </c>
      <c r="W1386" s="74">
        <f t="shared" si="195"/>
        <v>0.54242424242424248</v>
      </c>
      <c r="X1386" s="74">
        <f t="shared" si="196"/>
        <v>-2.004008016032064E-2</v>
      </c>
      <c r="Y1386" s="74">
        <f t="shared" si="197"/>
        <v>0.5121212121212122</v>
      </c>
      <c r="Z1386" s="76">
        <f>INDEX($Z:$Z,MATCH($H1386,$C:$C,0))+V1386</f>
        <v>4990</v>
      </c>
      <c r="AB1386" s="43" t="str">
        <f>INDEX($AB:$AB,MATCH($H1386,$C:$C,0))</f>
        <v>https://motorring.ru/product/21677-bokovye-zerkala-granty-elektroprivodom-obogrevom</v>
      </c>
    </row>
    <row r="1387" spans="1:28" ht="75" x14ac:dyDescent="0.25">
      <c r="A1387" s="71" t="str">
        <f>INDEX('Выгр Торг'!$A:$A,MATCH($B1387,'Выгр Торг'!$B:$B,0))</f>
        <v>Боковые зеркала "АТП" в стиле Гранта (повторитель, электропривод, обогрев) для ВАЗ 2108-21099, 2113-2115</v>
      </c>
      <c r="B1387" s="88">
        <v>257903</v>
      </c>
      <c r="C1387" s="72">
        <f>VLOOKUP($B1387,'Выгр Торг'!$B:$P,C$1,0)</f>
        <v>182427</v>
      </c>
      <c r="D1387" s="71" t="str">
        <f>VLOOKUP($B1387,'Выгр Торг'!$B:$P,D$1,0)</f>
        <v>Боковые зеркала "АТП" в стиле Гранта (повторитель Стандарт, электропривод, обогрев) для ВАЗ 2108-21099, 2113-2115 (В цвет, Млечный путь (серебристо-серо-графитовый, 606))</v>
      </c>
      <c r="E1387" s="72" t="str">
        <f>VLOOKUP($B1387,'Выгр Торг'!$B:$P,E$1,0)</f>
        <v>Y</v>
      </c>
      <c r="F1387" s="72" t="str">
        <f>VLOOKUP($B1387,'Выгр Торг'!$B:$P,F$1,0)</f>
        <v>1</v>
      </c>
      <c r="G1387" s="36" t="s">
        <v>553</v>
      </c>
      <c r="H1387" s="28">
        <v>61002</v>
      </c>
      <c r="I1387" s="53">
        <f>INDEX($I:$I,MATCH($H1387,$C:$C,0))</f>
        <v>600</v>
      </c>
      <c r="J1387" s="5" t="s">
        <v>3410</v>
      </c>
      <c r="K1387" s="56">
        <f>INDEX($K:$K,MATCH($H1387,$C:$C,0))+I1387</f>
        <v>3300</v>
      </c>
      <c r="L1387" s="14">
        <f>VLOOKUP(K1387,Наценка!$A$1:$B$8,2,1)</f>
        <v>1.4</v>
      </c>
      <c r="M1387" s="56">
        <f>INDEX($M:$M,MATCH($H1387,$C:$C,0))+I1387*$M$2</f>
        <v>5070</v>
      </c>
      <c r="N1387" s="57">
        <f t="shared" si="199"/>
        <v>5090</v>
      </c>
      <c r="O1387" s="72">
        <f>VLOOKUP($B1387,'Выгр Торг'!$B:$P,O$1,0)</f>
        <v>3300</v>
      </c>
      <c r="P1387" s="72">
        <f>VLOOKUP($B1387,'Выгр Торг'!$B:$P,P$1,0)</f>
        <v>5190</v>
      </c>
      <c r="Q1387" s="42">
        <f t="shared" si="193"/>
        <v>0</v>
      </c>
      <c r="R1387" s="42">
        <f t="shared" si="194"/>
        <v>100</v>
      </c>
      <c r="S1387" s="85">
        <f t="shared" si="198"/>
        <v>5090</v>
      </c>
      <c r="T1387" s="60">
        <f>IFERROR(VLOOKUP($B1387,'Из ГУГЛа'!$B:$G,4,0)*U1387+V1387,VLOOKUP($B1387,'Из ГУГЛа'!$B:$G,4,0))</f>
        <v>4990</v>
      </c>
      <c r="U1387" s="15">
        <v>1</v>
      </c>
      <c r="V1387" s="76">
        <f>INDEX($AA:$AA,MATCH($H1387,$C:$C,0))</f>
        <v>600</v>
      </c>
      <c r="W1387" s="74">
        <f t="shared" si="195"/>
        <v>0.54242424242424248</v>
      </c>
      <c r="X1387" s="74">
        <f t="shared" si="196"/>
        <v>-2.004008016032064E-2</v>
      </c>
      <c r="Y1387" s="74">
        <f t="shared" si="197"/>
        <v>0.5121212121212122</v>
      </c>
      <c r="Z1387" s="76">
        <f>INDEX($Z:$Z,MATCH($H1387,$C:$C,0))+V1387</f>
        <v>4990</v>
      </c>
      <c r="AB1387" s="43" t="str">
        <f>INDEX($AB:$AB,MATCH($H1387,$C:$C,0))</f>
        <v>https://motorring.ru/product/21677-bokovye-zerkala-granty-elektroprivodom-obogrevom</v>
      </c>
    </row>
    <row r="1388" spans="1:28" ht="75" x14ac:dyDescent="0.25">
      <c r="A1388" s="71" t="str">
        <f>INDEX('Выгр Торг'!$A:$A,MATCH($B1388,'Выгр Торг'!$B:$B,0))</f>
        <v>Боковые зеркала "АТП" в стиле Гранта (повторитель, электропривод, обогрев) для ВАЗ 2108-21099, 2113-2115</v>
      </c>
      <c r="B1388" s="88">
        <v>257904</v>
      </c>
      <c r="C1388" s="72">
        <f>VLOOKUP($B1388,'Выгр Торг'!$B:$P,C$1,0)</f>
        <v>182428</v>
      </c>
      <c r="D1388" s="71" t="str">
        <f>VLOOKUP($B1388,'Выгр Торг'!$B:$P,D$1,0)</f>
        <v>Боковые зеркала "АТП" в стиле Гранта (повторитель Стандарт, электропривод, обогрев) для ВАЗ 2108-21099, 2113-2115 (В цвет, Мокрый асфальт (серебристый стальной, 626))</v>
      </c>
      <c r="E1388" s="72" t="str">
        <f>VLOOKUP($B1388,'Выгр Торг'!$B:$P,E$1,0)</f>
        <v>Y</v>
      </c>
      <c r="F1388" s="72" t="str">
        <f>VLOOKUP($B1388,'Выгр Торг'!$B:$P,F$1,0)</f>
        <v>1</v>
      </c>
      <c r="G1388" s="36" t="s">
        <v>553</v>
      </c>
      <c r="H1388" s="28">
        <v>61002</v>
      </c>
      <c r="I1388" s="53">
        <f>INDEX($I:$I,MATCH($H1388,$C:$C,0))</f>
        <v>600</v>
      </c>
      <c r="J1388" s="5" t="s">
        <v>3410</v>
      </c>
      <c r="K1388" s="56">
        <f>INDEX($K:$K,MATCH($H1388,$C:$C,0))+I1388</f>
        <v>3300</v>
      </c>
      <c r="L1388" s="14">
        <f>VLOOKUP(K1388,Наценка!$A$1:$B$8,2,1)</f>
        <v>1.4</v>
      </c>
      <c r="M1388" s="56">
        <f>INDEX($M:$M,MATCH($H1388,$C:$C,0))+I1388*$M$2</f>
        <v>5070</v>
      </c>
      <c r="N1388" s="57">
        <f t="shared" si="199"/>
        <v>5090</v>
      </c>
      <c r="O1388" s="72">
        <f>VLOOKUP($B1388,'Выгр Торг'!$B:$P,O$1,0)</f>
        <v>3300</v>
      </c>
      <c r="P1388" s="72">
        <f>VLOOKUP($B1388,'Выгр Торг'!$B:$P,P$1,0)</f>
        <v>5190</v>
      </c>
      <c r="Q1388" s="42">
        <f t="shared" si="193"/>
        <v>0</v>
      </c>
      <c r="R1388" s="42">
        <f t="shared" si="194"/>
        <v>100</v>
      </c>
      <c r="S1388" s="85">
        <f t="shared" si="198"/>
        <v>5090</v>
      </c>
      <c r="T1388" s="60">
        <f>IFERROR(VLOOKUP($B1388,'Из ГУГЛа'!$B:$G,4,0)*U1388+V1388,VLOOKUP($B1388,'Из ГУГЛа'!$B:$G,4,0))</f>
        <v>4990</v>
      </c>
      <c r="U1388" s="15">
        <v>1</v>
      </c>
      <c r="V1388" s="76">
        <f>INDEX($AA:$AA,MATCH($H1388,$C:$C,0))</f>
        <v>600</v>
      </c>
      <c r="W1388" s="74">
        <f t="shared" si="195"/>
        <v>0.54242424242424248</v>
      </c>
      <c r="X1388" s="74">
        <f t="shared" si="196"/>
        <v>-2.004008016032064E-2</v>
      </c>
      <c r="Y1388" s="74">
        <f t="shared" si="197"/>
        <v>0.5121212121212122</v>
      </c>
      <c r="Z1388" s="76">
        <f>INDEX($Z:$Z,MATCH($H1388,$C:$C,0))+V1388</f>
        <v>4990</v>
      </c>
      <c r="AB1388" s="43" t="str">
        <f>INDEX($AB:$AB,MATCH($H1388,$C:$C,0))</f>
        <v>https://motorring.ru/product/21677-bokovye-zerkala-granty-elektroprivodom-obogrevom</v>
      </c>
    </row>
    <row r="1389" spans="1:28" ht="75" x14ac:dyDescent="0.25">
      <c r="A1389" s="71" t="str">
        <f>INDEX('Выгр Торг'!$A:$A,MATCH($B1389,'Выгр Торг'!$B:$B,0))</f>
        <v>Боковые зеркала "АТП" в стиле Гранта (повторитель, электропривод, обогрев) для ВАЗ 2108-21099, 2113-2115</v>
      </c>
      <c r="B1389" s="88">
        <v>257905</v>
      </c>
      <c r="C1389" s="72">
        <f>VLOOKUP($B1389,'Выгр Торг'!$B:$P,C$1,0)</f>
        <v>182429</v>
      </c>
      <c r="D1389" s="71" t="str">
        <f>VLOOKUP($B1389,'Выгр Торг'!$B:$P,D$1,0)</f>
        <v>Боковые зеркала "АТП" в стиле Гранта (повторитель Стандарт, электропривод, обогрев) для ВАЗ 2108-21099, 2113-2115 (В цвет, Мускари (темно синий, 426))</v>
      </c>
      <c r="E1389" s="72" t="str">
        <f>VLOOKUP($B1389,'Выгр Торг'!$B:$P,E$1,0)</f>
        <v>Y</v>
      </c>
      <c r="F1389" s="72" t="str">
        <f>VLOOKUP($B1389,'Выгр Торг'!$B:$P,F$1,0)</f>
        <v>1</v>
      </c>
      <c r="G1389" s="36" t="s">
        <v>553</v>
      </c>
      <c r="H1389" s="28">
        <v>61002</v>
      </c>
      <c r="I1389" s="53">
        <f>INDEX($I:$I,MATCH($H1389,$C:$C,0))</f>
        <v>600</v>
      </c>
      <c r="J1389" s="5" t="s">
        <v>3410</v>
      </c>
      <c r="K1389" s="56">
        <f>INDEX($K:$K,MATCH($H1389,$C:$C,0))+I1389</f>
        <v>3300</v>
      </c>
      <c r="L1389" s="14">
        <f>VLOOKUP(K1389,Наценка!$A$1:$B$8,2,1)</f>
        <v>1.4</v>
      </c>
      <c r="M1389" s="56">
        <f>INDEX($M:$M,MATCH($H1389,$C:$C,0))+I1389*$M$2</f>
        <v>5070</v>
      </c>
      <c r="N1389" s="57">
        <f t="shared" si="199"/>
        <v>5090</v>
      </c>
      <c r="O1389" s="72">
        <f>VLOOKUP($B1389,'Выгр Торг'!$B:$P,O$1,0)</f>
        <v>3300</v>
      </c>
      <c r="P1389" s="72">
        <f>VLOOKUP($B1389,'Выгр Торг'!$B:$P,P$1,0)</f>
        <v>5190</v>
      </c>
      <c r="Q1389" s="42">
        <f t="shared" si="193"/>
        <v>0</v>
      </c>
      <c r="R1389" s="42">
        <f t="shared" si="194"/>
        <v>100</v>
      </c>
      <c r="S1389" s="85">
        <f t="shared" si="198"/>
        <v>5090</v>
      </c>
      <c r="T1389" s="60">
        <f>IFERROR(VLOOKUP($B1389,'Из ГУГЛа'!$B:$G,4,0)*U1389+V1389,VLOOKUP($B1389,'Из ГУГЛа'!$B:$G,4,0))</f>
        <v>4990</v>
      </c>
      <c r="U1389" s="15">
        <v>1</v>
      </c>
      <c r="V1389" s="76">
        <f>INDEX($AA:$AA,MATCH($H1389,$C:$C,0))</f>
        <v>600</v>
      </c>
      <c r="W1389" s="74">
        <f t="shared" si="195"/>
        <v>0.54242424242424248</v>
      </c>
      <c r="X1389" s="74">
        <f t="shared" si="196"/>
        <v>-2.004008016032064E-2</v>
      </c>
      <c r="Y1389" s="74">
        <f t="shared" si="197"/>
        <v>0.5121212121212122</v>
      </c>
      <c r="Z1389" s="76">
        <f>INDEX($Z:$Z,MATCH($H1389,$C:$C,0))+V1389</f>
        <v>4990</v>
      </c>
      <c r="AB1389" s="43" t="str">
        <f>INDEX($AB:$AB,MATCH($H1389,$C:$C,0))</f>
        <v>https://motorring.ru/product/21677-bokovye-zerkala-granty-elektroprivodom-obogrevom</v>
      </c>
    </row>
    <row r="1390" spans="1:28" ht="75" x14ac:dyDescent="0.25">
      <c r="A1390" s="71" t="str">
        <f>INDEX('Выгр Торг'!$A:$A,MATCH($B1390,'Выгр Торг'!$B:$B,0))</f>
        <v>Боковые зеркала "АТП" в стиле Гранта (повторитель, электропривод, обогрев) для ВАЗ 2108-21099, 2113-2115</v>
      </c>
      <c r="B1390" s="88">
        <v>257906</v>
      </c>
      <c r="C1390" s="72">
        <f>VLOOKUP($B1390,'Выгр Торг'!$B:$P,C$1,0)</f>
        <v>182430</v>
      </c>
      <c r="D1390" s="71" t="str">
        <f>VLOOKUP($B1390,'Выгр Торг'!$B:$P,D$1,0)</f>
        <v>Боковые зеркала "АТП" в стиле Гранта (повторитель Стандарт, электропривод, обогрев) для ВАЗ 2108-21099, 2113-2115 (В цвет, Невада (серебристо-серо-бежевый, 239))</v>
      </c>
      <c r="E1390" s="72" t="str">
        <f>VLOOKUP($B1390,'Выгр Торг'!$B:$P,E$1,0)</f>
        <v>Y</v>
      </c>
      <c r="F1390" s="72" t="str">
        <f>VLOOKUP($B1390,'Выгр Торг'!$B:$P,F$1,0)</f>
        <v>1</v>
      </c>
      <c r="G1390" s="36" t="s">
        <v>553</v>
      </c>
      <c r="H1390" s="28">
        <v>61002</v>
      </c>
      <c r="I1390" s="53">
        <f>INDEX($I:$I,MATCH($H1390,$C:$C,0))</f>
        <v>600</v>
      </c>
      <c r="J1390" s="5" t="s">
        <v>3410</v>
      </c>
      <c r="K1390" s="56">
        <f>INDEX($K:$K,MATCH($H1390,$C:$C,0))+I1390</f>
        <v>3300</v>
      </c>
      <c r="L1390" s="14">
        <f>VLOOKUP(K1390,Наценка!$A$1:$B$8,2,1)</f>
        <v>1.4</v>
      </c>
      <c r="M1390" s="56">
        <f>INDEX($M:$M,MATCH($H1390,$C:$C,0))+I1390*$M$2</f>
        <v>5070</v>
      </c>
      <c r="N1390" s="57">
        <f t="shared" si="199"/>
        <v>5090</v>
      </c>
      <c r="O1390" s="72">
        <f>VLOOKUP($B1390,'Выгр Торг'!$B:$P,O$1,0)</f>
        <v>3300</v>
      </c>
      <c r="P1390" s="72">
        <f>VLOOKUP($B1390,'Выгр Торг'!$B:$P,P$1,0)</f>
        <v>5190</v>
      </c>
      <c r="Q1390" s="42">
        <f t="shared" si="193"/>
        <v>0</v>
      </c>
      <c r="R1390" s="42">
        <f t="shared" si="194"/>
        <v>100</v>
      </c>
      <c r="S1390" s="85">
        <f t="shared" si="198"/>
        <v>5090</v>
      </c>
      <c r="T1390" s="60">
        <f>IFERROR(VLOOKUP($B1390,'Из ГУГЛа'!$B:$G,4,0)*U1390+V1390,VLOOKUP($B1390,'Из ГУГЛа'!$B:$G,4,0))</f>
        <v>4990</v>
      </c>
      <c r="U1390" s="15">
        <v>1</v>
      </c>
      <c r="V1390" s="76">
        <f>INDEX($AA:$AA,MATCH($H1390,$C:$C,0))</f>
        <v>600</v>
      </c>
      <c r="W1390" s="74">
        <f t="shared" si="195"/>
        <v>0.54242424242424248</v>
      </c>
      <c r="X1390" s="74">
        <f t="shared" si="196"/>
        <v>-2.004008016032064E-2</v>
      </c>
      <c r="Y1390" s="74">
        <f t="shared" si="197"/>
        <v>0.5121212121212122</v>
      </c>
      <c r="Z1390" s="76">
        <f>INDEX($Z:$Z,MATCH($H1390,$C:$C,0))+V1390</f>
        <v>4990</v>
      </c>
      <c r="AB1390" s="43" t="str">
        <f>INDEX($AB:$AB,MATCH($H1390,$C:$C,0))</f>
        <v>https://motorring.ru/product/21677-bokovye-zerkala-granty-elektroprivodom-obogrevom</v>
      </c>
    </row>
    <row r="1391" spans="1:28" ht="75" x14ac:dyDescent="0.25">
      <c r="A1391" s="71" t="str">
        <f>INDEX('Выгр Торг'!$A:$A,MATCH($B1391,'Выгр Торг'!$B:$B,0))</f>
        <v>Боковые зеркала "АТП" в стиле Гранта (повторитель, электропривод, обогрев) для ВАЗ 2108-21099, 2113-2115</v>
      </c>
      <c r="B1391" s="88">
        <v>257907</v>
      </c>
      <c r="C1391" s="72">
        <f>VLOOKUP($B1391,'Выгр Торг'!$B:$P,C$1,0)</f>
        <v>182431</v>
      </c>
      <c r="D1391" s="71" t="str">
        <f>VLOOKUP($B1391,'Выгр Торг'!$B:$P,D$1,0)</f>
        <v>Боковые зеркала "АТП" в стиле Гранта (повторитель Стандарт, электропривод, обогрев) для ВАЗ 2108-21099, 2113-2115 (В цвет, Нефертити (серебристый-бежевый, 270))</v>
      </c>
      <c r="E1391" s="72" t="str">
        <f>VLOOKUP($B1391,'Выгр Торг'!$B:$P,E$1,0)</f>
        <v>Y</v>
      </c>
      <c r="F1391" s="72" t="str">
        <f>VLOOKUP($B1391,'Выгр Торг'!$B:$P,F$1,0)</f>
        <v>1</v>
      </c>
      <c r="G1391" s="36" t="s">
        <v>553</v>
      </c>
      <c r="H1391" s="28">
        <v>61002</v>
      </c>
      <c r="I1391" s="53">
        <f>INDEX($I:$I,MATCH($H1391,$C:$C,0))</f>
        <v>600</v>
      </c>
      <c r="J1391" s="5" t="s">
        <v>3410</v>
      </c>
      <c r="K1391" s="56">
        <f>INDEX($K:$K,MATCH($H1391,$C:$C,0))+I1391</f>
        <v>3300</v>
      </c>
      <c r="L1391" s="14">
        <f>VLOOKUP(K1391,Наценка!$A$1:$B$8,2,1)</f>
        <v>1.4</v>
      </c>
      <c r="M1391" s="56">
        <f>INDEX($M:$M,MATCH($H1391,$C:$C,0))+I1391*$M$2</f>
        <v>5070</v>
      </c>
      <c r="N1391" s="57">
        <f t="shared" si="199"/>
        <v>5090</v>
      </c>
      <c r="O1391" s="72">
        <f>VLOOKUP($B1391,'Выгр Торг'!$B:$P,O$1,0)</f>
        <v>3300</v>
      </c>
      <c r="P1391" s="72">
        <f>VLOOKUP($B1391,'Выгр Торг'!$B:$P,P$1,0)</f>
        <v>5190</v>
      </c>
      <c r="Q1391" s="42">
        <f t="shared" si="193"/>
        <v>0</v>
      </c>
      <c r="R1391" s="42">
        <f t="shared" si="194"/>
        <v>100</v>
      </c>
      <c r="S1391" s="85">
        <f t="shared" si="198"/>
        <v>5090</v>
      </c>
      <c r="T1391" s="60">
        <f>IFERROR(VLOOKUP($B1391,'Из ГУГЛа'!$B:$G,4,0)*U1391+V1391,VLOOKUP($B1391,'Из ГУГЛа'!$B:$G,4,0))</f>
        <v>4990</v>
      </c>
      <c r="U1391" s="15">
        <v>1</v>
      </c>
      <c r="V1391" s="76">
        <f>INDEX($AA:$AA,MATCH($H1391,$C:$C,0))</f>
        <v>600</v>
      </c>
      <c r="W1391" s="74">
        <f t="shared" si="195"/>
        <v>0.54242424242424248</v>
      </c>
      <c r="X1391" s="74">
        <f t="shared" si="196"/>
        <v>-2.004008016032064E-2</v>
      </c>
      <c r="Y1391" s="74">
        <f t="shared" si="197"/>
        <v>0.5121212121212122</v>
      </c>
      <c r="Z1391" s="76">
        <f>INDEX($Z:$Z,MATCH($H1391,$C:$C,0))+V1391</f>
        <v>4990</v>
      </c>
      <c r="AB1391" s="43" t="str">
        <f>INDEX($AB:$AB,MATCH($H1391,$C:$C,0))</f>
        <v>https://motorring.ru/product/21677-bokovye-zerkala-granty-elektroprivodom-obogrevom</v>
      </c>
    </row>
    <row r="1392" spans="1:28" ht="75" x14ac:dyDescent="0.25">
      <c r="A1392" s="71" t="str">
        <f>INDEX('Выгр Торг'!$A:$A,MATCH($B1392,'Выгр Торг'!$B:$B,0))</f>
        <v>Боковые зеркала "АТП" в стиле Гранта (повторитель, электропривод, обогрев) для ВАЗ 2108-21099, 2113-2115</v>
      </c>
      <c r="B1392" s="88">
        <v>257908</v>
      </c>
      <c r="C1392" s="72">
        <f>VLOOKUP($B1392,'Выгр Торг'!$B:$P,C$1,0)</f>
        <v>182432</v>
      </c>
      <c r="D1392" s="71" t="str">
        <f>VLOOKUP($B1392,'Выгр Торг'!$B:$P,D$1,0)</f>
        <v>Боковые зеркала "АТП" в стиле Гранта (повторитель Стандарт, электропривод, обогрев) для ВАЗ 2108-21099, 2113-2115 (В цвет, Ниагара (серебристо-серо-голубоватый, 383))</v>
      </c>
      <c r="E1392" s="72" t="str">
        <f>VLOOKUP($B1392,'Выгр Торг'!$B:$P,E$1,0)</f>
        <v>Y</v>
      </c>
      <c r="F1392" s="72" t="str">
        <f>VLOOKUP($B1392,'Выгр Торг'!$B:$P,F$1,0)</f>
        <v>1</v>
      </c>
      <c r="G1392" s="36" t="s">
        <v>553</v>
      </c>
      <c r="H1392" s="28">
        <v>61002</v>
      </c>
      <c r="I1392" s="53">
        <f>INDEX($I:$I,MATCH($H1392,$C:$C,0))</f>
        <v>600</v>
      </c>
      <c r="J1392" s="5" t="s">
        <v>3410</v>
      </c>
      <c r="K1392" s="56">
        <f>INDEX($K:$K,MATCH($H1392,$C:$C,0))+I1392</f>
        <v>3300</v>
      </c>
      <c r="L1392" s="14">
        <f>VLOOKUP(K1392,Наценка!$A$1:$B$8,2,1)</f>
        <v>1.4</v>
      </c>
      <c r="M1392" s="56">
        <f>INDEX($M:$M,MATCH($H1392,$C:$C,0))+I1392*$M$2</f>
        <v>5070</v>
      </c>
      <c r="N1392" s="57">
        <f t="shared" si="199"/>
        <v>5090</v>
      </c>
      <c r="O1392" s="72">
        <f>VLOOKUP($B1392,'Выгр Торг'!$B:$P,O$1,0)</f>
        <v>3300</v>
      </c>
      <c r="P1392" s="72">
        <f>VLOOKUP($B1392,'Выгр Торг'!$B:$P,P$1,0)</f>
        <v>5190</v>
      </c>
      <c r="Q1392" s="42">
        <f t="shared" si="193"/>
        <v>0</v>
      </c>
      <c r="R1392" s="42">
        <f t="shared" si="194"/>
        <v>100</v>
      </c>
      <c r="S1392" s="85">
        <f t="shared" si="198"/>
        <v>5090</v>
      </c>
      <c r="T1392" s="60">
        <f>IFERROR(VLOOKUP($B1392,'Из ГУГЛа'!$B:$G,4,0)*U1392+V1392,VLOOKUP($B1392,'Из ГУГЛа'!$B:$G,4,0))</f>
        <v>4990</v>
      </c>
      <c r="U1392" s="15">
        <v>1</v>
      </c>
      <c r="V1392" s="76">
        <f>INDEX($AA:$AA,MATCH($H1392,$C:$C,0))</f>
        <v>600</v>
      </c>
      <c r="W1392" s="74">
        <f t="shared" si="195"/>
        <v>0.54242424242424248</v>
      </c>
      <c r="X1392" s="74">
        <f t="shared" si="196"/>
        <v>-2.004008016032064E-2</v>
      </c>
      <c r="Y1392" s="74">
        <f t="shared" si="197"/>
        <v>0.5121212121212122</v>
      </c>
      <c r="Z1392" s="76">
        <f>INDEX($Z:$Z,MATCH($H1392,$C:$C,0))+V1392</f>
        <v>4990</v>
      </c>
      <c r="AB1392" s="43" t="str">
        <f>INDEX($AB:$AB,MATCH($H1392,$C:$C,0))</f>
        <v>https://motorring.ru/product/21677-bokovye-zerkala-granty-elektroprivodom-obogrevom</v>
      </c>
    </row>
    <row r="1393" spans="1:28" ht="75" x14ac:dyDescent="0.25">
      <c r="A1393" s="71" t="str">
        <f>INDEX('Выгр Торг'!$A:$A,MATCH($B1393,'Выгр Торг'!$B:$B,0))</f>
        <v>Боковые зеркала "АТП" в стиле Гранта (повторитель, электропривод, обогрев) для ВАЗ 2108-21099, 2113-2115</v>
      </c>
      <c r="B1393" s="88">
        <v>257909</v>
      </c>
      <c r="C1393" s="72">
        <f>VLOOKUP($B1393,'Выгр Торг'!$B:$P,C$1,0)</f>
        <v>182433</v>
      </c>
      <c r="D1393" s="71" t="str">
        <f>VLOOKUP($B1393,'Выгр Торг'!$B:$P,D$1,0)</f>
        <v>Боковые зеркала "АТП" в стиле Гранта (повторитель Стандарт, электропривод, обогрев) для ВАЗ 2108-21099, 2113-2115 (В цвет, Опатия (серебристый оранжевый, 286))</v>
      </c>
      <c r="E1393" s="72" t="str">
        <f>VLOOKUP($B1393,'Выгр Торг'!$B:$P,E$1,0)</f>
        <v>Y</v>
      </c>
      <c r="F1393" s="72" t="str">
        <f>VLOOKUP($B1393,'Выгр Торг'!$B:$P,F$1,0)</f>
        <v>1</v>
      </c>
      <c r="G1393" s="36" t="s">
        <v>553</v>
      </c>
      <c r="H1393" s="28">
        <v>61002</v>
      </c>
      <c r="I1393" s="53">
        <f>INDEX($I:$I,MATCH($H1393,$C:$C,0))</f>
        <v>600</v>
      </c>
      <c r="J1393" s="5" t="s">
        <v>3410</v>
      </c>
      <c r="K1393" s="56">
        <f>INDEX($K:$K,MATCH($H1393,$C:$C,0))+I1393</f>
        <v>3300</v>
      </c>
      <c r="L1393" s="14">
        <f>VLOOKUP(K1393,Наценка!$A$1:$B$8,2,1)</f>
        <v>1.4</v>
      </c>
      <c r="M1393" s="56">
        <f>INDEX($M:$M,MATCH($H1393,$C:$C,0))+I1393*$M$2</f>
        <v>5070</v>
      </c>
      <c r="N1393" s="57">
        <f t="shared" si="199"/>
        <v>5090</v>
      </c>
      <c r="O1393" s="72">
        <f>VLOOKUP($B1393,'Выгр Торг'!$B:$P,O$1,0)</f>
        <v>3300</v>
      </c>
      <c r="P1393" s="72">
        <f>VLOOKUP($B1393,'Выгр Торг'!$B:$P,P$1,0)</f>
        <v>5190</v>
      </c>
      <c r="Q1393" s="42">
        <f t="shared" si="193"/>
        <v>0</v>
      </c>
      <c r="R1393" s="42">
        <f t="shared" si="194"/>
        <v>100</v>
      </c>
      <c r="S1393" s="85">
        <f t="shared" si="198"/>
        <v>5090</v>
      </c>
      <c r="T1393" s="60">
        <f>IFERROR(VLOOKUP($B1393,'Из ГУГЛа'!$B:$G,4,0)*U1393+V1393,VLOOKUP($B1393,'Из ГУГЛа'!$B:$G,4,0))</f>
        <v>4990</v>
      </c>
      <c r="U1393" s="15">
        <v>1</v>
      </c>
      <c r="V1393" s="76">
        <f>INDEX($AA:$AA,MATCH($H1393,$C:$C,0))</f>
        <v>600</v>
      </c>
      <c r="W1393" s="74">
        <f t="shared" si="195"/>
        <v>0.54242424242424248</v>
      </c>
      <c r="X1393" s="74">
        <f t="shared" si="196"/>
        <v>-2.004008016032064E-2</v>
      </c>
      <c r="Y1393" s="74">
        <f t="shared" si="197"/>
        <v>0.5121212121212122</v>
      </c>
      <c r="Z1393" s="76">
        <f>INDEX($Z:$Z,MATCH($H1393,$C:$C,0))+V1393</f>
        <v>4990</v>
      </c>
      <c r="AB1393" s="43" t="str">
        <f>INDEX($AB:$AB,MATCH($H1393,$C:$C,0))</f>
        <v>https://motorring.ru/product/21677-bokovye-zerkala-granty-elektroprivodom-obogrevom</v>
      </c>
    </row>
    <row r="1394" spans="1:28" ht="75" x14ac:dyDescent="0.25">
      <c r="A1394" s="71" t="str">
        <f>INDEX('Выгр Торг'!$A:$A,MATCH($B1394,'Выгр Торг'!$B:$B,0))</f>
        <v>Боковые зеркала "АТП" в стиле Гранта (повторитель, электропривод, обогрев) для ВАЗ 2108-21099, 2113-2115</v>
      </c>
      <c r="B1394" s="88">
        <v>257910</v>
      </c>
      <c r="C1394" s="72">
        <f>VLOOKUP($B1394,'Выгр Торг'!$B:$P,C$1,0)</f>
        <v>182434</v>
      </c>
      <c r="D1394" s="71" t="str">
        <f>VLOOKUP($B1394,'Выгр Торг'!$B:$P,D$1,0)</f>
        <v>Боковые зеркала "АТП" в стиле Гранта (повторитель Стандарт, электропривод, обогрев) для ВАЗ 2108-21099, 2113-2115 (В цвет, Осока (зелено-голубой, 308))</v>
      </c>
      <c r="E1394" s="72" t="str">
        <f>VLOOKUP($B1394,'Выгр Торг'!$B:$P,E$1,0)</f>
        <v>Y</v>
      </c>
      <c r="F1394" s="72" t="str">
        <f>VLOOKUP($B1394,'Выгр Торг'!$B:$P,F$1,0)</f>
        <v>1</v>
      </c>
      <c r="G1394" s="36" t="s">
        <v>553</v>
      </c>
      <c r="H1394" s="28">
        <v>61002</v>
      </c>
      <c r="I1394" s="53">
        <f>INDEX($I:$I,MATCH($H1394,$C:$C,0))</f>
        <v>600</v>
      </c>
      <c r="J1394" s="5" t="s">
        <v>3410</v>
      </c>
      <c r="K1394" s="56">
        <f>INDEX($K:$K,MATCH($H1394,$C:$C,0))+I1394</f>
        <v>3300</v>
      </c>
      <c r="L1394" s="14">
        <f>VLOOKUP(K1394,Наценка!$A$1:$B$8,2,1)</f>
        <v>1.4</v>
      </c>
      <c r="M1394" s="56">
        <f>INDEX($M:$M,MATCH($H1394,$C:$C,0))+I1394*$M$2</f>
        <v>5070</v>
      </c>
      <c r="N1394" s="57">
        <f t="shared" si="199"/>
        <v>5090</v>
      </c>
      <c r="O1394" s="72">
        <f>VLOOKUP($B1394,'Выгр Торг'!$B:$P,O$1,0)</f>
        <v>3300</v>
      </c>
      <c r="P1394" s="72">
        <f>VLOOKUP($B1394,'Выгр Торг'!$B:$P,P$1,0)</f>
        <v>5190</v>
      </c>
      <c r="Q1394" s="42">
        <f t="shared" si="193"/>
        <v>0</v>
      </c>
      <c r="R1394" s="42">
        <f t="shared" si="194"/>
        <v>100</v>
      </c>
      <c r="S1394" s="85">
        <f t="shared" si="198"/>
        <v>5090</v>
      </c>
      <c r="T1394" s="60">
        <f>IFERROR(VLOOKUP($B1394,'Из ГУГЛа'!$B:$G,4,0)*U1394+V1394,VLOOKUP($B1394,'Из ГУГЛа'!$B:$G,4,0))</f>
        <v>4990</v>
      </c>
      <c r="U1394" s="15">
        <v>1</v>
      </c>
      <c r="V1394" s="76">
        <f>INDEX($AA:$AA,MATCH($H1394,$C:$C,0))</f>
        <v>600</v>
      </c>
      <c r="W1394" s="74">
        <f t="shared" si="195"/>
        <v>0.54242424242424248</v>
      </c>
      <c r="X1394" s="74">
        <f t="shared" si="196"/>
        <v>-2.004008016032064E-2</v>
      </c>
      <c r="Y1394" s="74">
        <f t="shared" si="197"/>
        <v>0.5121212121212122</v>
      </c>
      <c r="Z1394" s="76">
        <f>INDEX($Z:$Z,MATCH($H1394,$C:$C,0))+V1394</f>
        <v>4990</v>
      </c>
      <c r="AB1394" s="43" t="str">
        <f>INDEX($AB:$AB,MATCH($H1394,$C:$C,0))</f>
        <v>https://motorring.ru/product/21677-bokovye-zerkala-granty-elektroprivodom-obogrevom</v>
      </c>
    </row>
    <row r="1395" spans="1:28" ht="75" x14ac:dyDescent="0.25">
      <c r="A1395" s="71" t="str">
        <f>INDEX('Выгр Торг'!$A:$A,MATCH($B1395,'Выгр Торг'!$B:$B,0))</f>
        <v>Боковые зеркала "АТП" в стиле Гранта (повторитель, электропривод, обогрев) для ВАЗ 2108-21099, 2113-2115</v>
      </c>
      <c r="B1395" s="88">
        <v>257911</v>
      </c>
      <c r="C1395" s="72">
        <f>VLOOKUP($B1395,'Выгр Торг'!$B:$P,C$1,0)</f>
        <v>182435</v>
      </c>
      <c r="D1395" s="71" t="str">
        <f>VLOOKUP($B1395,'Выгр Торг'!$B:$P,D$1,0)</f>
        <v>Боковые зеркала "АТП" в стиле Гранта (повторитель Стандарт, электропривод, обогрев) для ВАЗ 2108-21099, 2113-2115 (В цвет, Пантера (черная база, 672))</v>
      </c>
      <c r="E1395" s="72" t="str">
        <f>VLOOKUP($B1395,'Выгр Торг'!$B:$P,E$1,0)</f>
        <v>Y</v>
      </c>
      <c r="F1395" s="72" t="str">
        <f>VLOOKUP($B1395,'Выгр Торг'!$B:$P,F$1,0)</f>
        <v>1</v>
      </c>
      <c r="G1395" s="36" t="s">
        <v>553</v>
      </c>
      <c r="H1395" s="28">
        <v>61002</v>
      </c>
      <c r="I1395" s="53">
        <f>INDEX($I:$I,MATCH($H1395,$C:$C,0))</f>
        <v>600</v>
      </c>
      <c r="J1395" s="5" t="s">
        <v>3410</v>
      </c>
      <c r="K1395" s="56">
        <f>INDEX($K:$K,MATCH($H1395,$C:$C,0))+I1395</f>
        <v>3300</v>
      </c>
      <c r="L1395" s="14">
        <f>VLOOKUP(K1395,Наценка!$A$1:$B$8,2,1)</f>
        <v>1.4</v>
      </c>
      <c r="M1395" s="56">
        <f>INDEX($M:$M,MATCH($H1395,$C:$C,0))+I1395*$M$2</f>
        <v>5070</v>
      </c>
      <c r="N1395" s="57">
        <f t="shared" si="199"/>
        <v>5090</v>
      </c>
      <c r="O1395" s="72">
        <f>VLOOKUP($B1395,'Выгр Торг'!$B:$P,O$1,0)</f>
        <v>3300</v>
      </c>
      <c r="P1395" s="72">
        <f>VLOOKUP($B1395,'Выгр Торг'!$B:$P,P$1,0)</f>
        <v>5190</v>
      </c>
      <c r="Q1395" s="42">
        <f t="shared" si="193"/>
        <v>0</v>
      </c>
      <c r="R1395" s="42">
        <f t="shared" si="194"/>
        <v>100</v>
      </c>
      <c r="S1395" s="85">
        <f t="shared" si="198"/>
        <v>5090</v>
      </c>
      <c r="T1395" s="60">
        <f>IFERROR(VLOOKUP($B1395,'Из ГУГЛа'!$B:$G,4,0)*U1395+V1395,VLOOKUP($B1395,'Из ГУГЛа'!$B:$G,4,0))</f>
        <v>4990</v>
      </c>
      <c r="U1395" s="15">
        <v>1</v>
      </c>
      <c r="V1395" s="76">
        <f>INDEX($AA:$AA,MATCH($H1395,$C:$C,0))</f>
        <v>600</v>
      </c>
      <c r="W1395" s="74">
        <f t="shared" si="195"/>
        <v>0.54242424242424248</v>
      </c>
      <c r="X1395" s="74">
        <f t="shared" si="196"/>
        <v>-2.004008016032064E-2</v>
      </c>
      <c r="Y1395" s="74">
        <f t="shared" si="197"/>
        <v>0.5121212121212122</v>
      </c>
      <c r="Z1395" s="76">
        <f>INDEX($Z:$Z,MATCH($H1395,$C:$C,0))+V1395</f>
        <v>4990</v>
      </c>
      <c r="AB1395" s="43" t="str">
        <f>INDEX($AB:$AB,MATCH($H1395,$C:$C,0))</f>
        <v>https://motorring.ru/product/21677-bokovye-zerkala-granty-elektroprivodom-obogrevom</v>
      </c>
    </row>
    <row r="1396" spans="1:28" ht="75" x14ac:dyDescent="0.25">
      <c r="A1396" s="71" t="str">
        <f>INDEX('Выгр Торг'!$A:$A,MATCH($B1396,'Выгр Торг'!$B:$B,0))</f>
        <v>Боковые зеркала "АТП" в стиле Гранта (повторитель, электропривод, обогрев) для ВАЗ 2108-21099, 2113-2115</v>
      </c>
      <c r="B1396" s="88">
        <v>257912</v>
      </c>
      <c r="C1396" s="72">
        <f>VLOOKUP($B1396,'Выгр Торг'!$B:$P,C$1,0)</f>
        <v>182436</v>
      </c>
      <c r="D1396" s="71" t="str">
        <f>VLOOKUP($B1396,'Выгр Торг'!$B:$P,D$1,0)</f>
        <v>Боковые зеркала "АТП" в стиле Гранта (повторитель Стандарт, электропривод, обогрев) для ВАЗ 2108-21099, 2113-2115 (В цвет, Папирус (серебристо-серо-зеленоватый, 387))</v>
      </c>
      <c r="E1396" s="72" t="str">
        <f>VLOOKUP($B1396,'Выгр Торг'!$B:$P,E$1,0)</f>
        <v>Y</v>
      </c>
      <c r="F1396" s="72" t="str">
        <f>VLOOKUP($B1396,'Выгр Торг'!$B:$P,F$1,0)</f>
        <v>1</v>
      </c>
      <c r="G1396" s="36" t="s">
        <v>553</v>
      </c>
      <c r="H1396" s="28">
        <v>61002</v>
      </c>
      <c r="I1396" s="53">
        <f>INDEX($I:$I,MATCH($H1396,$C:$C,0))</f>
        <v>600</v>
      </c>
      <c r="J1396" s="5" t="s">
        <v>3410</v>
      </c>
      <c r="K1396" s="56">
        <f>INDEX($K:$K,MATCH($H1396,$C:$C,0))+I1396</f>
        <v>3300</v>
      </c>
      <c r="L1396" s="14">
        <f>VLOOKUP(K1396,Наценка!$A$1:$B$8,2,1)</f>
        <v>1.4</v>
      </c>
      <c r="M1396" s="56">
        <f>INDEX($M:$M,MATCH($H1396,$C:$C,0))+I1396*$M$2</f>
        <v>5070</v>
      </c>
      <c r="N1396" s="57">
        <f t="shared" si="199"/>
        <v>5090</v>
      </c>
      <c r="O1396" s="72">
        <f>VLOOKUP($B1396,'Выгр Торг'!$B:$P,O$1,0)</f>
        <v>3300</v>
      </c>
      <c r="P1396" s="72">
        <f>VLOOKUP($B1396,'Выгр Торг'!$B:$P,P$1,0)</f>
        <v>5190</v>
      </c>
      <c r="Q1396" s="42">
        <f t="shared" si="193"/>
        <v>0</v>
      </c>
      <c r="R1396" s="42">
        <f t="shared" si="194"/>
        <v>100</v>
      </c>
      <c r="S1396" s="85">
        <f t="shared" si="198"/>
        <v>5090</v>
      </c>
      <c r="T1396" s="60">
        <f>IFERROR(VLOOKUP($B1396,'Из ГУГЛа'!$B:$G,4,0)*U1396+V1396,VLOOKUP($B1396,'Из ГУГЛа'!$B:$G,4,0))</f>
        <v>4990</v>
      </c>
      <c r="U1396" s="15">
        <v>1</v>
      </c>
      <c r="V1396" s="76">
        <f>INDEX($AA:$AA,MATCH($H1396,$C:$C,0))</f>
        <v>600</v>
      </c>
      <c r="W1396" s="74">
        <f t="shared" si="195"/>
        <v>0.54242424242424248</v>
      </c>
      <c r="X1396" s="74">
        <f t="shared" si="196"/>
        <v>-2.004008016032064E-2</v>
      </c>
      <c r="Y1396" s="74">
        <f t="shared" si="197"/>
        <v>0.5121212121212122</v>
      </c>
      <c r="Z1396" s="76">
        <f>INDEX($Z:$Z,MATCH($H1396,$C:$C,0))+V1396</f>
        <v>4990</v>
      </c>
      <c r="AB1396" s="43" t="str">
        <f>INDEX($AB:$AB,MATCH($H1396,$C:$C,0))</f>
        <v>https://motorring.ru/product/21677-bokovye-zerkala-granty-elektroprivodom-obogrevom</v>
      </c>
    </row>
    <row r="1397" spans="1:28" ht="75" x14ac:dyDescent="0.25">
      <c r="A1397" s="71" t="str">
        <f>INDEX('Выгр Торг'!$A:$A,MATCH($B1397,'Выгр Торг'!$B:$B,0))</f>
        <v>Боковые зеркала "АТП" в стиле Гранта (повторитель, электропривод, обогрев) для ВАЗ 2108-21099, 2113-2115</v>
      </c>
      <c r="B1397" s="88">
        <v>257913</v>
      </c>
      <c r="C1397" s="72">
        <f>VLOOKUP($B1397,'Выгр Торг'!$B:$P,C$1,0)</f>
        <v>182437</v>
      </c>
      <c r="D1397" s="71" t="str">
        <f>VLOOKUP($B1397,'Выгр Торг'!$B:$P,D$1,0)</f>
        <v>Боковые зеркала "АТП" в стиле Гранта (повторитель Стандарт, электропривод, обогрев) для ВАЗ 2108-21099, 2113-2115 (В цвет, Персей (темно-синий, 429))</v>
      </c>
      <c r="E1397" s="72" t="str">
        <f>VLOOKUP($B1397,'Выгр Торг'!$B:$P,E$1,0)</f>
        <v>Y</v>
      </c>
      <c r="F1397" s="72" t="str">
        <f>VLOOKUP($B1397,'Выгр Торг'!$B:$P,F$1,0)</f>
        <v>1</v>
      </c>
      <c r="G1397" s="36" t="s">
        <v>553</v>
      </c>
      <c r="H1397" s="28">
        <v>61002</v>
      </c>
      <c r="I1397" s="53">
        <f>INDEX($I:$I,MATCH($H1397,$C:$C,0))</f>
        <v>600</v>
      </c>
      <c r="J1397" s="5" t="s">
        <v>3410</v>
      </c>
      <c r="K1397" s="56">
        <f>INDEX($K:$K,MATCH($H1397,$C:$C,0))+I1397</f>
        <v>3300</v>
      </c>
      <c r="L1397" s="14">
        <f>VLOOKUP(K1397,Наценка!$A$1:$B$8,2,1)</f>
        <v>1.4</v>
      </c>
      <c r="M1397" s="56">
        <f>INDEX($M:$M,MATCH($H1397,$C:$C,0))+I1397*$M$2</f>
        <v>5070</v>
      </c>
      <c r="N1397" s="57">
        <f t="shared" si="199"/>
        <v>5090</v>
      </c>
      <c r="O1397" s="72">
        <f>VLOOKUP($B1397,'Выгр Торг'!$B:$P,O$1,0)</f>
        <v>3300</v>
      </c>
      <c r="P1397" s="72">
        <f>VLOOKUP($B1397,'Выгр Торг'!$B:$P,P$1,0)</f>
        <v>5190</v>
      </c>
      <c r="Q1397" s="42">
        <f t="shared" si="193"/>
        <v>0</v>
      </c>
      <c r="R1397" s="42">
        <f t="shared" si="194"/>
        <v>100</v>
      </c>
      <c r="S1397" s="85">
        <f t="shared" si="198"/>
        <v>5090</v>
      </c>
      <c r="T1397" s="60">
        <f>IFERROR(VLOOKUP($B1397,'Из ГУГЛа'!$B:$G,4,0)*U1397+V1397,VLOOKUP($B1397,'Из ГУГЛа'!$B:$G,4,0))</f>
        <v>4990</v>
      </c>
      <c r="U1397" s="15">
        <v>1</v>
      </c>
      <c r="V1397" s="76">
        <f>INDEX($AA:$AA,MATCH($H1397,$C:$C,0))</f>
        <v>600</v>
      </c>
      <c r="W1397" s="74">
        <f t="shared" si="195"/>
        <v>0.54242424242424248</v>
      </c>
      <c r="X1397" s="74">
        <f t="shared" si="196"/>
        <v>-2.004008016032064E-2</v>
      </c>
      <c r="Y1397" s="74">
        <f t="shared" si="197"/>
        <v>0.5121212121212122</v>
      </c>
      <c r="Z1397" s="76">
        <f>INDEX($Z:$Z,MATCH($H1397,$C:$C,0))+V1397</f>
        <v>4990</v>
      </c>
      <c r="AB1397" s="43" t="str">
        <f>INDEX($AB:$AB,MATCH($H1397,$C:$C,0))</f>
        <v>https://motorring.ru/product/21677-bokovye-zerkala-granty-elektroprivodom-obogrevom</v>
      </c>
    </row>
    <row r="1398" spans="1:28" ht="75" x14ac:dyDescent="0.25">
      <c r="A1398" s="71" t="str">
        <f>INDEX('Выгр Торг'!$A:$A,MATCH($B1398,'Выгр Торг'!$B:$B,0))</f>
        <v>Боковые зеркала "АТП" в стиле Гранта (повторитель, электропривод, обогрев) для ВАЗ 2108-21099, 2113-2115</v>
      </c>
      <c r="B1398" s="88">
        <v>257914</v>
      </c>
      <c r="C1398" s="72">
        <f>VLOOKUP($B1398,'Выгр Торг'!$B:$P,C$1,0)</f>
        <v>182438</v>
      </c>
      <c r="D1398" s="71" t="str">
        <f>VLOOKUP($B1398,'Выгр Торг'!$B:$P,D$1,0)</f>
        <v>Боковые зеркала "АТП" в стиле Гранта (повторитель Стандарт, электропривод, обогрев) для ВАЗ 2108-21099, 2113-2115 (В цвет, Портвейн (темно-вишневый металлик, 192))</v>
      </c>
      <c r="E1398" s="72" t="str">
        <f>VLOOKUP($B1398,'Выгр Торг'!$B:$P,E$1,0)</f>
        <v>Y</v>
      </c>
      <c r="F1398" s="72" t="str">
        <f>VLOOKUP($B1398,'Выгр Торг'!$B:$P,F$1,0)</f>
        <v>1</v>
      </c>
      <c r="G1398" s="36" t="s">
        <v>553</v>
      </c>
      <c r="H1398" s="28">
        <v>61002</v>
      </c>
      <c r="I1398" s="53">
        <f>INDEX($I:$I,MATCH($H1398,$C:$C,0))</f>
        <v>600</v>
      </c>
      <c r="J1398" s="5" t="s">
        <v>3410</v>
      </c>
      <c r="K1398" s="56">
        <f>INDEX($K:$K,MATCH($H1398,$C:$C,0))+I1398</f>
        <v>3300</v>
      </c>
      <c r="L1398" s="14">
        <f>VLOOKUP(K1398,Наценка!$A$1:$B$8,2,1)</f>
        <v>1.4</v>
      </c>
      <c r="M1398" s="56">
        <f>INDEX($M:$M,MATCH($H1398,$C:$C,0))+I1398*$M$2</f>
        <v>5070</v>
      </c>
      <c r="N1398" s="57">
        <f t="shared" si="199"/>
        <v>5090</v>
      </c>
      <c r="O1398" s="72">
        <f>VLOOKUP($B1398,'Выгр Торг'!$B:$P,O$1,0)</f>
        <v>3300</v>
      </c>
      <c r="P1398" s="72">
        <f>VLOOKUP($B1398,'Выгр Торг'!$B:$P,P$1,0)</f>
        <v>5190</v>
      </c>
      <c r="Q1398" s="42">
        <f t="shared" si="193"/>
        <v>0</v>
      </c>
      <c r="R1398" s="42">
        <f t="shared" si="194"/>
        <v>100</v>
      </c>
      <c r="S1398" s="85">
        <f t="shared" si="198"/>
        <v>5090</v>
      </c>
      <c r="T1398" s="60">
        <f>IFERROR(VLOOKUP($B1398,'Из ГУГЛа'!$B:$G,4,0)*U1398+V1398,VLOOKUP($B1398,'Из ГУГЛа'!$B:$G,4,0))</f>
        <v>4990</v>
      </c>
      <c r="U1398" s="15">
        <v>1</v>
      </c>
      <c r="V1398" s="76">
        <f>INDEX($AA:$AA,MATCH($H1398,$C:$C,0))</f>
        <v>600</v>
      </c>
      <c r="W1398" s="74">
        <f t="shared" si="195"/>
        <v>0.54242424242424248</v>
      </c>
      <c r="X1398" s="74">
        <f t="shared" si="196"/>
        <v>-2.004008016032064E-2</v>
      </c>
      <c r="Y1398" s="74">
        <f t="shared" si="197"/>
        <v>0.5121212121212122</v>
      </c>
      <c r="Z1398" s="76">
        <f>INDEX($Z:$Z,MATCH($H1398,$C:$C,0))+V1398</f>
        <v>4990</v>
      </c>
      <c r="AB1398" s="43" t="str">
        <f>INDEX($AB:$AB,MATCH($H1398,$C:$C,0))</f>
        <v>https://motorring.ru/product/21677-bokovye-zerkala-granty-elektroprivodom-obogrevom</v>
      </c>
    </row>
    <row r="1399" spans="1:28" ht="75" x14ac:dyDescent="0.25">
      <c r="A1399" s="71" t="str">
        <f>INDEX('Выгр Торг'!$A:$A,MATCH($B1399,'Выгр Торг'!$B:$B,0))</f>
        <v>Боковые зеркала "АТП" в стиле Гранта (повторитель, электропривод, обогрев) для ВАЗ 2108-21099, 2113-2115</v>
      </c>
      <c r="B1399" s="88">
        <v>257915</v>
      </c>
      <c r="C1399" s="72">
        <f>VLOOKUP($B1399,'Выгр Торг'!$B:$P,C$1,0)</f>
        <v>182439</v>
      </c>
      <c r="D1399" s="71" t="str">
        <f>VLOOKUP($B1399,'Выгр Торг'!$B:$P,D$1,0)</f>
        <v>Боковые зеркала "АТП" в стиле Гранта (повторитель Стандарт, электропривод, обогрев) для ВАЗ 2108-21099, 2113-2115 (В цвет, Приз (серебристо-бежевый, 276))</v>
      </c>
      <c r="E1399" s="72" t="str">
        <f>VLOOKUP($B1399,'Выгр Торг'!$B:$P,E$1,0)</f>
        <v>Y</v>
      </c>
      <c r="F1399" s="72" t="str">
        <f>VLOOKUP($B1399,'Выгр Торг'!$B:$P,F$1,0)</f>
        <v>1</v>
      </c>
      <c r="G1399" s="36" t="s">
        <v>553</v>
      </c>
      <c r="H1399" s="28">
        <v>61002</v>
      </c>
      <c r="I1399" s="53">
        <f>INDEX($I:$I,MATCH($H1399,$C:$C,0))</f>
        <v>600</v>
      </c>
      <c r="J1399" s="5" t="s">
        <v>3410</v>
      </c>
      <c r="K1399" s="56">
        <f>INDEX($K:$K,MATCH($H1399,$C:$C,0))+I1399</f>
        <v>3300</v>
      </c>
      <c r="L1399" s="14">
        <f>VLOOKUP(K1399,Наценка!$A$1:$B$8,2,1)</f>
        <v>1.4</v>
      </c>
      <c r="M1399" s="56">
        <f>INDEX($M:$M,MATCH($H1399,$C:$C,0))+I1399*$M$2</f>
        <v>5070</v>
      </c>
      <c r="N1399" s="57">
        <f t="shared" si="199"/>
        <v>5090</v>
      </c>
      <c r="O1399" s="72">
        <f>VLOOKUP($B1399,'Выгр Торг'!$B:$P,O$1,0)</f>
        <v>3300</v>
      </c>
      <c r="P1399" s="72">
        <f>VLOOKUP($B1399,'Выгр Торг'!$B:$P,P$1,0)</f>
        <v>5190</v>
      </c>
      <c r="Q1399" s="42">
        <f t="shared" si="193"/>
        <v>0</v>
      </c>
      <c r="R1399" s="42">
        <f t="shared" si="194"/>
        <v>100</v>
      </c>
      <c r="S1399" s="85">
        <f t="shared" si="198"/>
        <v>5090</v>
      </c>
      <c r="T1399" s="60">
        <f>IFERROR(VLOOKUP($B1399,'Из ГУГЛа'!$B:$G,4,0)*U1399+V1399,VLOOKUP($B1399,'Из ГУГЛа'!$B:$G,4,0))</f>
        <v>4990</v>
      </c>
      <c r="U1399" s="15">
        <v>1</v>
      </c>
      <c r="V1399" s="76">
        <f>INDEX($AA:$AA,MATCH($H1399,$C:$C,0))</f>
        <v>600</v>
      </c>
      <c r="W1399" s="74">
        <f t="shared" si="195"/>
        <v>0.54242424242424248</v>
      </c>
      <c r="X1399" s="74">
        <f t="shared" si="196"/>
        <v>-2.004008016032064E-2</v>
      </c>
      <c r="Y1399" s="74">
        <f t="shared" si="197"/>
        <v>0.5121212121212122</v>
      </c>
      <c r="Z1399" s="76">
        <f>INDEX($Z:$Z,MATCH($H1399,$C:$C,0))+V1399</f>
        <v>4990</v>
      </c>
      <c r="AB1399" s="43" t="str">
        <f>INDEX($AB:$AB,MATCH($H1399,$C:$C,0))</f>
        <v>https://motorring.ru/product/21677-bokovye-zerkala-granty-elektroprivodom-obogrevom</v>
      </c>
    </row>
    <row r="1400" spans="1:28" ht="75" x14ac:dyDescent="0.25">
      <c r="A1400" s="71" t="str">
        <f>INDEX('Выгр Торг'!$A:$A,MATCH($B1400,'Выгр Торг'!$B:$B,0))</f>
        <v>Боковые зеркала "АТП" в стиле Гранта (повторитель, электропривод, обогрев) для ВАЗ 2108-21099, 2113-2115</v>
      </c>
      <c r="B1400" s="88">
        <v>257916</v>
      </c>
      <c r="C1400" s="72">
        <f>VLOOKUP($B1400,'Выгр Торг'!$B:$P,C$1,0)</f>
        <v>182440</v>
      </c>
      <c r="D1400" s="71" t="str">
        <f>VLOOKUP($B1400,'Выгр Торг'!$B:$P,D$1,0)</f>
        <v>Боковые зеркала "АТП" в стиле Гранта (повторитель Стандарт, электропривод, обогрев) для ВАЗ 2108-21099, 2113-2115 (В цвет, Рапсодия (серебристо-ярко-синий, 448))</v>
      </c>
      <c r="E1400" s="72" t="str">
        <f>VLOOKUP($B1400,'Выгр Торг'!$B:$P,E$1,0)</f>
        <v>Y</v>
      </c>
      <c r="F1400" s="72" t="str">
        <f>VLOOKUP($B1400,'Выгр Торг'!$B:$P,F$1,0)</f>
        <v>1</v>
      </c>
      <c r="G1400" s="36" t="s">
        <v>553</v>
      </c>
      <c r="H1400" s="28">
        <v>61002</v>
      </c>
      <c r="I1400" s="53">
        <f>INDEX($I:$I,MATCH($H1400,$C:$C,0))</f>
        <v>600</v>
      </c>
      <c r="J1400" s="5" t="s">
        <v>3410</v>
      </c>
      <c r="K1400" s="56">
        <f>INDEX($K:$K,MATCH($H1400,$C:$C,0))+I1400</f>
        <v>3300</v>
      </c>
      <c r="L1400" s="14">
        <f>VLOOKUP(K1400,Наценка!$A$1:$B$8,2,1)</f>
        <v>1.4</v>
      </c>
      <c r="M1400" s="56">
        <f>INDEX($M:$M,MATCH($H1400,$C:$C,0))+I1400*$M$2</f>
        <v>5070</v>
      </c>
      <c r="N1400" s="57">
        <f t="shared" si="199"/>
        <v>5090</v>
      </c>
      <c r="O1400" s="72">
        <f>VLOOKUP($B1400,'Выгр Торг'!$B:$P,O$1,0)</f>
        <v>3300</v>
      </c>
      <c r="P1400" s="72">
        <f>VLOOKUP($B1400,'Выгр Торг'!$B:$P,P$1,0)</f>
        <v>5190</v>
      </c>
      <c r="Q1400" s="42">
        <f t="shared" si="193"/>
        <v>0</v>
      </c>
      <c r="R1400" s="42">
        <f t="shared" si="194"/>
        <v>100</v>
      </c>
      <c r="S1400" s="85">
        <f t="shared" si="198"/>
        <v>5090</v>
      </c>
      <c r="T1400" s="60">
        <f>IFERROR(VLOOKUP($B1400,'Из ГУГЛа'!$B:$G,4,0)*U1400+V1400,VLOOKUP($B1400,'Из ГУГЛа'!$B:$G,4,0))</f>
        <v>4990</v>
      </c>
      <c r="U1400" s="15">
        <v>1</v>
      </c>
      <c r="V1400" s="76">
        <f>INDEX($AA:$AA,MATCH($H1400,$C:$C,0))</f>
        <v>600</v>
      </c>
      <c r="W1400" s="74">
        <f t="shared" si="195"/>
        <v>0.54242424242424248</v>
      </c>
      <c r="X1400" s="74">
        <f t="shared" si="196"/>
        <v>-2.004008016032064E-2</v>
      </c>
      <c r="Y1400" s="74">
        <f t="shared" si="197"/>
        <v>0.5121212121212122</v>
      </c>
      <c r="Z1400" s="76">
        <f>INDEX($Z:$Z,MATCH($H1400,$C:$C,0))+V1400</f>
        <v>4990</v>
      </c>
      <c r="AB1400" s="43" t="str">
        <f>INDEX($AB:$AB,MATCH($H1400,$C:$C,0))</f>
        <v>https://motorring.ru/product/21677-bokovye-zerkala-granty-elektroprivodom-obogrevom</v>
      </c>
    </row>
    <row r="1401" spans="1:28" ht="75" x14ac:dyDescent="0.25">
      <c r="A1401" s="71" t="str">
        <f>INDEX('Выгр Торг'!$A:$A,MATCH($B1401,'Выгр Торг'!$B:$B,0))</f>
        <v>Боковые зеркала "АТП" в стиле Гранта (повторитель, электропривод, обогрев) для ВАЗ 2108-21099, 2113-2115</v>
      </c>
      <c r="B1401" s="88">
        <v>257917</v>
      </c>
      <c r="C1401" s="72">
        <f>VLOOKUP($B1401,'Выгр Торг'!$B:$P,C$1,0)</f>
        <v>182441</v>
      </c>
      <c r="D1401" s="71" t="str">
        <f>VLOOKUP($B1401,'Выгр Торг'!$B:$P,D$1,0)</f>
        <v>Боковые зеркала "АТП" в стиле Гранта (повторитель Стандарт, электропривод, обогрев) для ВАЗ 2108-21099, 2113-2115 (В цвет, Регата (серебристо-темно-синий, 412))</v>
      </c>
      <c r="E1401" s="72" t="str">
        <f>VLOOKUP($B1401,'Выгр Торг'!$B:$P,E$1,0)</f>
        <v>Y</v>
      </c>
      <c r="F1401" s="72" t="str">
        <f>VLOOKUP($B1401,'Выгр Торг'!$B:$P,F$1,0)</f>
        <v>1</v>
      </c>
      <c r="G1401" s="36" t="s">
        <v>553</v>
      </c>
      <c r="H1401" s="28">
        <v>61002</v>
      </c>
      <c r="I1401" s="53">
        <f>INDEX($I:$I,MATCH($H1401,$C:$C,0))</f>
        <v>600</v>
      </c>
      <c r="J1401" s="5" t="s">
        <v>3410</v>
      </c>
      <c r="K1401" s="56">
        <f>INDEX($K:$K,MATCH($H1401,$C:$C,0))+I1401</f>
        <v>3300</v>
      </c>
      <c r="L1401" s="14">
        <f>VLOOKUP(K1401,Наценка!$A$1:$B$8,2,1)</f>
        <v>1.4</v>
      </c>
      <c r="M1401" s="56">
        <f>INDEX($M:$M,MATCH($H1401,$C:$C,0))+I1401*$M$2</f>
        <v>5070</v>
      </c>
      <c r="N1401" s="57">
        <f t="shared" si="199"/>
        <v>5090</v>
      </c>
      <c r="O1401" s="72">
        <f>VLOOKUP($B1401,'Выгр Торг'!$B:$P,O$1,0)</f>
        <v>3300</v>
      </c>
      <c r="P1401" s="72">
        <f>VLOOKUP($B1401,'Выгр Торг'!$B:$P,P$1,0)</f>
        <v>5190</v>
      </c>
      <c r="Q1401" s="42">
        <f t="shared" si="193"/>
        <v>0</v>
      </c>
      <c r="R1401" s="42">
        <f t="shared" si="194"/>
        <v>100</v>
      </c>
      <c r="S1401" s="85">
        <f t="shared" si="198"/>
        <v>5090</v>
      </c>
      <c r="T1401" s="60">
        <f>IFERROR(VLOOKUP($B1401,'Из ГУГЛа'!$B:$G,4,0)*U1401+V1401,VLOOKUP($B1401,'Из ГУГЛа'!$B:$G,4,0))</f>
        <v>4990</v>
      </c>
      <c r="U1401" s="15">
        <v>1</v>
      </c>
      <c r="V1401" s="76">
        <f>INDEX($AA:$AA,MATCH($H1401,$C:$C,0))</f>
        <v>600</v>
      </c>
      <c r="W1401" s="74">
        <f t="shared" si="195"/>
        <v>0.54242424242424248</v>
      </c>
      <c r="X1401" s="74">
        <f t="shared" si="196"/>
        <v>-2.004008016032064E-2</v>
      </c>
      <c r="Y1401" s="74">
        <f t="shared" si="197"/>
        <v>0.5121212121212122</v>
      </c>
      <c r="Z1401" s="76">
        <f>INDEX($Z:$Z,MATCH($H1401,$C:$C,0))+V1401</f>
        <v>4990</v>
      </c>
      <c r="AB1401" s="43" t="str">
        <f>INDEX($AB:$AB,MATCH($H1401,$C:$C,0))</f>
        <v>https://motorring.ru/product/21677-bokovye-zerkala-granty-elektroprivodom-obogrevom</v>
      </c>
    </row>
    <row r="1402" spans="1:28" ht="75" x14ac:dyDescent="0.25">
      <c r="A1402" s="71" t="str">
        <f>INDEX('Выгр Торг'!$A:$A,MATCH($B1402,'Выгр Торг'!$B:$B,0))</f>
        <v>Боковые зеркала "АТП" в стиле Гранта (повторитель, электропривод, обогрев) для ВАЗ 2108-21099, 2113-2115</v>
      </c>
      <c r="B1402" s="88">
        <v>257918</v>
      </c>
      <c r="C1402" s="72">
        <f>VLOOKUP($B1402,'Выгр Торг'!$B:$P,C$1,0)</f>
        <v>182442</v>
      </c>
      <c r="D1402" s="71" t="str">
        <f>VLOOKUP($B1402,'Выгр Торг'!$B:$P,D$1,0)</f>
        <v>Боковые зеркала "АТП" в стиле Гранта (повторитель Стандарт, электропривод, обогрев) для ВАЗ 2108-21099, 2113-2115 (В цвет, Робин гуд (черный с изумрудно-зеленым отливом, 391))</v>
      </c>
      <c r="E1402" s="72" t="str">
        <f>VLOOKUP($B1402,'Выгр Торг'!$B:$P,E$1,0)</f>
        <v>Y</v>
      </c>
      <c r="F1402" s="72" t="str">
        <f>VLOOKUP($B1402,'Выгр Торг'!$B:$P,F$1,0)</f>
        <v>1</v>
      </c>
      <c r="G1402" s="36" t="s">
        <v>553</v>
      </c>
      <c r="H1402" s="28">
        <v>61002</v>
      </c>
      <c r="I1402" s="53">
        <f>INDEX($I:$I,MATCH($H1402,$C:$C,0))</f>
        <v>600</v>
      </c>
      <c r="J1402" s="5" t="s">
        <v>3410</v>
      </c>
      <c r="K1402" s="56">
        <f>INDEX($K:$K,MATCH($H1402,$C:$C,0))+I1402</f>
        <v>3300</v>
      </c>
      <c r="L1402" s="14">
        <f>VLOOKUP(K1402,Наценка!$A$1:$B$8,2,1)</f>
        <v>1.4</v>
      </c>
      <c r="M1402" s="56">
        <f>INDEX($M:$M,MATCH($H1402,$C:$C,0))+I1402*$M$2</f>
        <v>5070</v>
      </c>
      <c r="N1402" s="57">
        <f t="shared" si="199"/>
        <v>5090</v>
      </c>
      <c r="O1402" s="72">
        <f>VLOOKUP($B1402,'Выгр Торг'!$B:$P,O$1,0)</f>
        <v>3300</v>
      </c>
      <c r="P1402" s="72">
        <f>VLOOKUP($B1402,'Выгр Торг'!$B:$P,P$1,0)</f>
        <v>5190</v>
      </c>
      <c r="Q1402" s="42">
        <f t="shared" si="193"/>
        <v>0</v>
      </c>
      <c r="R1402" s="42">
        <f t="shared" si="194"/>
        <v>100</v>
      </c>
      <c r="S1402" s="85">
        <f t="shared" si="198"/>
        <v>5090</v>
      </c>
      <c r="T1402" s="60">
        <f>IFERROR(VLOOKUP($B1402,'Из ГУГЛа'!$B:$G,4,0)*U1402+V1402,VLOOKUP($B1402,'Из ГУГЛа'!$B:$G,4,0))</f>
        <v>4990</v>
      </c>
      <c r="U1402" s="15">
        <v>1</v>
      </c>
      <c r="V1402" s="76">
        <f>INDEX($AA:$AA,MATCH($H1402,$C:$C,0))</f>
        <v>600</v>
      </c>
      <c r="W1402" s="74">
        <f t="shared" si="195"/>
        <v>0.54242424242424248</v>
      </c>
      <c r="X1402" s="74">
        <f t="shared" si="196"/>
        <v>-2.004008016032064E-2</v>
      </c>
      <c r="Y1402" s="74">
        <f t="shared" si="197"/>
        <v>0.5121212121212122</v>
      </c>
      <c r="Z1402" s="76">
        <f>INDEX($Z:$Z,MATCH($H1402,$C:$C,0))+V1402</f>
        <v>4990</v>
      </c>
      <c r="AB1402" s="43" t="str">
        <f>INDEX($AB:$AB,MATCH($H1402,$C:$C,0))</f>
        <v>https://motorring.ru/product/21677-bokovye-zerkala-granty-elektroprivodom-obogrevom</v>
      </c>
    </row>
    <row r="1403" spans="1:28" ht="75" x14ac:dyDescent="0.25">
      <c r="A1403" s="71" t="str">
        <f>INDEX('Выгр Торг'!$A:$A,MATCH($B1403,'Выгр Торг'!$B:$B,0))</f>
        <v>Боковые зеркала "АТП" в стиле Гранта (повторитель, электропривод, обогрев) для ВАЗ 2108-21099, 2113-2115</v>
      </c>
      <c r="B1403" s="88">
        <v>257919</v>
      </c>
      <c r="C1403" s="72">
        <f>VLOOKUP($B1403,'Выгр Торг'!$B:$P,C$1,0)</f>
        <v>182443</v>
      </c>
      <c r="D1403" s="71" t="str">
        <f>VLOOKUP($B1403,'Выгр Торг'!$B:$P,D$1,0)</f>
        <v>Боковые зеркала "АТП" в стиле Гранта (повторитель Стандарт, электропривод, обогрев) для ВАЗ 2108-21099, 2113-2115 (В цвет, Сандал (бежево-красный, 670))</v>
      </c>
      <c r="E1403" s="72" t="str">
        <f>VLOOKUP($B1403,'Выгр Торг'!$B:$P,E$1,0)</f>
        <v>Y</v>
      </c>
      <c r="F1403" s="72" t="str">
        <f>VLOOKUP($B1403,'Выгр Торг'!$B:$P,F$1,0)</f>
        <v>1</v>
      </c>
      <c r="G1403" s="36" t="s">
        <v>553</v>
      </c>
      <c r="H1403" s="28">
        <v>61002</v>
      </c>
      <c r="I1403" s="53">
        <f>INDEX($I:$I,MATCH($H1403,$C:$C,0))</f>
        <v>600</v>
      </c>
      <c r="J1403" s="5" t="s">
        <v>3410</v>
      </c>
      <c r="K1403" s="56">
        <f>INDEX($K:$K,MATCH($H1403,$C:$C,0))+I1403</f>
        <v>3300</v>
      </c>
      <c r="L1403" s="14">
        <f>VLOOKUP(K1403,Наценка!$A$1:$B$8,2,1)</f>
        <v>1.4</v>
      </c>
      <c r="M1403" s="56">
        <f>INDEX($M:$M,MATCH($H1403,$C:$C,0))+I1403*$M$2</f>
        <v>5070</v>
      </c>
      <c r="N1403" s="57">
        <f t="shared" si="199"/>
        <v>5090</v>
      </c>
      <c r="O1403" s="72">
        <f>VLOOKUP($B1403,'Выгр Торг'!$B:$P,O$1,0)</f>
        <v>3300</v>
      </c>
      <c r="P1403" s="72">
        <f>VLOOKUP($B1403,'Выгр Торг'!$B:$P,P$1,0)</f>
        <v>5190</v>
      </c>
      <c r="Q1403" s="42">
        <f t="shared" si="193"/>
        <v>0</v>
      </c>
      <c r="R1403" s="42">
        <f t="shared" si="194"/>
        <v>100</v>
      </c>
      <c r="S1403" s="85">
        <f t="shared" si="198"/>
        <v>5090</v>
      </c>
      <c r="T1403" s="60">
        <f>IFERROR(VLOOKUP($B1403,'Из ГУГЛа'!$B:$G,4,0)*U1403+V1403,VLOOKUP($B1403,'Из ГУГЛа'!$B:$G,4,0))</f>
        <v>4990</v>
      </c>
      <c r="U1403" s="15">
        <v>1</v>
      </c>
      <c r="V1403" s="76">
        <f>INDEX($AA:$AA,MATCH($H1403,$C:$C,0))</f>
        <v>600</v>
      </c>
      <c r="W1403" s="74">
        <f t="shared" si="195"/>
        <v>0.54242424242424248</v>
      </c>
      <c r="X1403" s="74">
        <f t="shared" si="196"/>
        <v>-2.004008016032064E-2</v>
      </c>
      <c r="Y1403" s="74">
        <f t="shared" si="197"/>
        <v>0.5121212121212122</v>
      </c>
      <c r="Z1403" s="76">
        <f>INDEX($Z:$Z,MATCH($H1403,$C:$C,0))+V1403</f>
        <v>4990</v>
      </c>
      <c r="AB1403" s="43" t="str">
        <f>INDEX($AB:$AB,MATCH($H1403,$C:$C,0))</f>
        <v>https://motorring.ru/product/21677-bokovye-zerkala-granty-elektroprivodom-obogrevom</v>
      </c>
    </row>
    <row r="1404" spans="1:28" ht="75" x14ac:dyDescent="0.25">
      <c r="A1404" s="71" t="str">
        <f>INDEX('Выгр Торг'!$A:$A,MATCH($B1404,'Выгр Торг'!$B:$B,0))</f>
        <v>Боковые зеркала "АТП" в стиле Гранта (повторитель, электропривод, обогрев) для ВАЗ 2108-21099, 2113-2115</v>
      </c>
      <c r="B1404" s="88">
        <v>257920</v>
      </c>
      <c r="C1404" s="72">
        <f>VLOOKUP($B1404,'Выгр Торг'!$B:$P,C$1,0)</f>
        <v>182444</v>
      </c>
      <c r="D1404" s="71" t="str">
        <f>VLOOKUP($B1404,'Выгр Торг'!$B:$P,D$1,0)</f>
        <v>Боковые зеркала "АТП" в стиле Гранта (повторитель Стандарт, электропривод, обогрев) для ВАЗ 2108-21099, 2113-2115 (В цвет, Серебристая ива (серебристый-зеленовато-серый, 301))</v>
      </c>
      <c r="E1404" s="72" t="str">
        <f>VLOOKUP($B1404,'Выгр Торг'!$B:$P,E$1,0)</f>
        <v>Y</v>
      </c>
      <c r="F1404" s="72" t="str">
        <f>VLOOKUP($B1404,'Выгр Торг'!$B:$P,F$1,0)</f>
        <v>1</v>
      </c>
      <c r="G1404" s="36" t="s">
        <v>553</v>
      </c>
      <c r="H1404" s="28">
        <v>61002</v>
      </c>
      <c r="I1404" s="53">
        <f>INDEX($I:$I,MATCH($H1404,$C:$C,0))</f>
        <v>600</v>
      </c>
      <c r="J1404" s="5" t="s">
        <v>3410</v>
      </c>
      <c r="K1404" s="56">
        <f>INDEX($K:$K,MATCH($H1404,$C:$C,0))+I1404</f>
        <v>3300</v>
      </c>
      <c r="L1404" s="14">
        <f>VLOOKUP(K1404,Наценка!$A$1:$B$8,2,1)</f>
        <v>1.4</v>
      </c>
      <c r="M1404" s="56">
        <f>INDEX($M:$M,MATCH($H1404,$C:$C,0))+I1404*$M$2</f>
        <v>5070</v>
      </c>
      <c r="N1404" s="57">
        <f t="shared" si="199"/>
        <v>5090</v>
      </c>
      <c r="O1404" s="72">
        <f>VLOOKUP($B1404,'Выгр Торг'!$B:$P,O$1,0)</f>
        <v>3300</v>
      </c>
      <c r="P1404" s="72">
        <f>VLOOKUP($B1404,'Выгр Торг'!$B:$P,P$1,0)</f>
        <v>5190</v>
      </c>
      <c r="Q1404" s="42">
        <f t="shared" si="193"/>
        <v>0</v>
      </c>
      <c r="R1404" s="42">
        <f t="shared" si="194"/>
        <v>100</v>
      </c>
      <c r="S1404" s="85">
        <f t="shared" si="198"/>
        <v>5090</v>
      </c>
      <c r="T1404" s="60">
        <f>IFERROR(VLOOKUP($B1404,'Из ГУГЛа'!$B:$G,4,0)*U1404+V1404,VLOOKUP($B1404,'Из ГУГЛа'!$B:$G,4,0))</f>
        <v>4990</v>
      </c>
      <c r="U1404" s="15">
        <v>1</v>
      </c>
      <c r="V1404" s="76">
        <f>INDEX($AA:$AA,MATCH($H1404,$C:$C,0))</f>
        <v>600</v>
      </c>
      <c r="W1404" s="74">
        <f t="shared" si="195"/>
        <v>0.54242424242424248</v>
      </c>
      <c r="X1404" s="74">
        <f t="shared" si="196"/>
        <v>-2.004008016032064E-2</v>
      </c>
      <c r="Y1404" s="74">
        <f t="shared" si="197"/>
        <v>0.5121212121212122</v>
      </c>
      <c r="Z1404" s="76">
        <f>INDEX($Z:$Z,MATCH($H1404,$C:$C,0))+V1404</f>
        <v>4990</v>
      </c>
      <c r="AB1404" s="43" t="str">
        <f>INDEX($AB:$AB,MATCH($H1404,$C:$C,0))</f>
        <v>https://motorring.ru/product/21677-bokovye-zerkala-granty-elektroprivodom-obogrevom</v>
      </c>
    </row>
    <row r="1405" spans="1:28" ht="75" x14ac:dyDescent="0.25">
      <c r="A1405" s="71" t="str">
        <f>INDEX('Выгр Торг'!$A:$A,MATCH($B1405,'Выгр Торг'!$B:$B,0))</f>
        <v>Боковые зеркала "АТП" в стиле Гранта (повторитель, электропривод, обогрев) для ВАЗ 2108-21099, 2113-2115</v>
      </c>
      <c r="B1405" s="88">
        <v>257921</v>
      </c>
      <c r="C1405" s="72">
        <f>VLOOKUP($B1405,'Выгр Торг'!$B:$P,C$1,0)</f>
        <v>182445</v>
      </c>
      <c r="D1405" s="71" t="str">
        <f>VLOOKUP($B1405,'Выгр Торг'!$B:$P,D$1,0)</f>
        <v>Боковые зеркала "АТП" в стиле Гранта (повторитель Стандарт, электропривод, обогрев) для ВАЗ 2108-21099, 2113-2115 (В цвет, Снежная королева (серебристый, 690))</v>
      </c>
      <c r="E1405" s="72" t="str">
        <f>VLOOKUP($B1405,'Выгр Торг'!$B:$P,E$1,0)</f>
        <v>Y</v>
      </c>
      <c r="F1405" s="72" t="str">
        <f>VLOOKUP($B1405,'Выгр Торг'!$B:$P,F$1,0)</f>
        <v>1</v>
      </c>
      <c r="G1405" s="36" t="s">
        <v>553</v>
      </c>
      <c r="H1405" s="28">
        <v>61002</v>
      </c>
      <c r="I1405" s="53">
        <f>INDEX($I:$I,MATCH($H1405,$C:$C,0))</f>
        <v>600</v>
      </c>
      <c r="J1405" s="5" t="s">
        <v>3410</v>
      </c>
      <c r="K1405" s="56">
        <f>INDEX($K:$K,MATCH($H1405,$C:$C,0))+I1405</f>
        <v>3300</v>
      </c>
      <c r="L1405" s="14">
        <f>VLOOKUP(K1405,Наценка!$A$1:$B$8,2,1)</f>
        <v>1.4</v>
      </c>
      <c r="M1405" s="56">
        <f>INDEX($M:$M,MATCH($H1405,$C:$C,0))+I1405*$M$2</f>
        <v>5070</v>
      </c>
      <c r="N1405" s="57">
        <f t="shared" si="199"/>
        <v>5090</v>
      </c>
      <c r="O1405" s="72">
        <f>VLOOKUP($B1405,'Выгр Торг'!$B:$P,O$1,0)</f>
        <v>3300</v>
      </c>
      <c r="P1405" s="72">
        <f>VLOOKUP($B1405,'Выгр Торг'!$B:$P,P$1,0)</f>
        <v>5190</v>
      </c>
      <c r="Q1405" s="42">
        <f t="shared" si="193"/>
        <v>0</v>
      </c>
      <c r="R1405" s="42">
        <f t="shared" si="194"/>
        <v>100</v>
      </c>
      <c r="S1405" s="85">
        <f t="shared" si="198"/>
        <v>5090</v>
      </c>
      <c r="T1405" s="60">
        <f>IFERROR(VLOOKUP($B1405,'Из ГУГЛа'!$B:$G,4,0)*U1405+V1405,VLOOKUP($B1405,'Из ГУГЛа'!$B:$G,4,0))</f>
        <v>4990</v>
      </c>
      <c r="U1405" s="15">
        <v>1</v>
      </c>
      <c r="V1405" s="76">
        <f>INDEX($AA:$AA,MATCH($H1405,$C:$C,0))</f>
        <v>600</v>
      </c>
      <c r="W1405" s="74">
        <f t="shared" si="195"/>
        <v>0.54242424242424248</v>
      </c>
      <c r="X1405" s="74">
        <f t="shared" si="196"/>
        <v>-2.004008016032064E-2</v>
      </c>
      <c r="Y1405" s="74">
        <f t="shared" si="197"/>
        <v>0.5121212121212122</v>
      </c>
      <c r="Z1405" s="76">
        <f>INDEX($Z:$Z,MATCH($H1405,$C:$C,0))+V1405</f>
        <v>4990</v>
      </c>
      <c r="AB1405" s="43" t="str">
        <f>INDEX($AB:$AB,MATCH($H1405,$C:$C,0))</f>
        <v>https://motorring.ru/product/21677-bokovye-zerkala-granty-elektroprivodom-obogrevom</v>
      </c>
    </row>
    <row r="1406" spans="1:28" ht="75" x14ac:dyDescent="0.25">
      <c r="A1406" s="71" t="str">
        <f>INDEX('Выгр Торг'!$A:$A,MATCH($B1406,'Выгр Торг'!$B:$B,0))</f>
        <v>Боковые зеркала "АТП" в стиле Гранта (повторитель, электропривод, обогрев) для ВАЗ 2108-21099, 2113-2115</v>
      </c>
      <c r="B1406" s="88">
        <v>257922</v>
      </c>
      <c r="C1406" s="72">
        <f>VLOOKUP($B1406,'Выгр Торг'!$B:$P,C$1,0)</f>
        <v>182446</v>
      </c>
      <c r="D1406" s="71" t="str">
        <f>VLOOKUP($B1406,'Выгр Торг'!$B:$P,D$1,0)</f>
        <v>Боковые зеркала "АТП" в стиле Гранта (повторитель Стандарт, электропривод, обогрев) для ВАЗ 2108-21099, 2113-2115 (В цвет, Сочи (серебристо-серо-зеленоватый, 360))</v>
      </c>
      <c r="E1406" s="72" t="str">
        <f>VLOOKUP($B1406,'Выгр Торг'!$B:$P,E$1,0)</f>
        <v>Y</v>
      </c>
      <c r="F1406" s="72" t="str">
        <f>VLOOKUP($B1406,'Выгр Торг'!$B:$P,F$1,0)</f>
        <v>1</v>
      </c>
      <c r="G1406" s="36" t="s">
        <v>553</v>
      </c>
      <c r="H1406" s="28">
        <v>61002</v>
      </c>
      <c r="I1406" s="53">
        <f>INDEX($I:$I,MATCH($H1406,$C:$C,0))</f>
        <v>600</v>
      </c>
      <c r="J1406" s="5" t="s">
        <v>3410</v>
      </c>
      <c r="K1406" s="56">
        <f>INDEX($K:$K,MATCH($H1406,$C:$C,0))+I1406</f>
        <v>3300</v>
      </c>
      <c r="L1406" s="14">
        <f>VLOOKUP(K1406,Наценка!$A$1:$B$8,2,1)</f>
        <v>1.4</v>
      </c>
      <c r="M1406" s="56">
        <f>INDEX($M:$M,MATCH($H1406,$C:$C,0))+I1406*$M$2</f>
        <v>5070</v>
      </c>
      <c r="N1406" s="57">
        <f t="shared" si="199"/>
        <v>5090</v>
      </c>
      <c r="O1406" s="72">
        <f>VLOOKUP($B1406,'Выгр Торг'!$B:$P,O$1,0)</f>
        <v>3300</v>
      </c>
      <c r="P1406" s="72">
        <f>VLOOKUP($B1406,'Выгр Торг'!$B:$P,P$1,0)</f>
        <v>5190</v>
      </c>
      <c r="Q1406" s="42">
        <f t="shared" si="193"/>
        <v>0</v>
      </c>
      <c r="R1406" s="42">
        <f t="shared" si="194"/>
        <v>100</v>
      </c>
      <c r="S1406" s="85">
        <f t="shared" si="198"/>
        <v>5090</v>
      </c>
      <c r="T1406" s="60">
        <f>IFERROR(VLOOKUP($B1406,'Из ГУГЛа'!$B:$G,4,0)*U1406+V1406,VLOOKUP($B1406,'Из ГУГЛа'!$B:$G,4,0))</f>
        <v>4990</v>
      </c>
      <c r="U1406" s="15">
        <v>1</v>
      </c>
      <c r="V1406" s="76">
        <f>INDEX($AA:$AA,MATCH($H1406,$C:$C,0))</f>
        <v>600</v>
      </c>
      <c r="W1406" s="74">
        <f t="shared" si="195"/>
        <v>0.54242424242424248</v>
      </c>
      <c r="X1406" s="74">
        <f t="shared" si="196"/>
        <v>-2.004008016032064E-2</v>
      </c>
      <c r="Y1406" s="74">
        <f t="shared" si="197"/>
        <v>0.5121212121212122</v>
      </c>
      <c r="Z1406" s="76">
        <f>INDEX($Z:$Z,MATCH($H1406,$C:$C,0))+V1406</f>
        <v>4990</v>
      </c>
      <c r="AB1406" s="43" t="str">
        <f>INDEX($AB:$AB,MATCH($H1406,$C:$C,0))</f>
        <v>https://motorring.ru/product/21677-bokovye-zerkala-granty-elektroprivodom-obogrevom</v>
      </c>
    </row>
    <row r="1407" spans="1:28" ht="75" x14ac:dyDescent="0.25">
      <c r="A1407" s="71" t="str">
        <f>INDEX('Выгр Торг'!$A:$A,MATCH($B1407,'Выгр Торг'!$B:$B,0))</f>
        <v>Боковые зеркала "АТП" в стиле Гранта (повторитель, электропривод, обогрев) для ВАЗ 2108-21099, 2113-2115</v>
      </c>
      <c r="B1407" s="88">
        <v>257923</v>
      </c>
      <c r="C1407" s="72">
        <f>VLOOKUP($B1407,'Выгр Торг'!$B:$P,C$1,0)</f>
        <v>182447</v>
      </c>
      <c r="D1407" s="71" t="str">
        <f>VLOOKUP($B1407,'Выгр Торг'!$B:$P,D$1,0)</f>
        <v>Боковые зеркала "АТП" в стиле Гранта (повторитель Стандарт, электропривод, обогрев) для ВАЗ 2108-21099, 2113-2115 (В цвет, Талая вода (светло-серый, 206))</v>
      </c>
      <c r="E1407" s="72" t="str">
        <f>VLOOKUP($B1407,'Выгр Торг'!$B:$P,E$1,0)</f>
        <v>Y</v>
      </c>
      <c r="F1407" s="72" t="str">
        <f>VLOOKUP($B1407,'Выгр Торг'!$B:$P,F$1,0)</f>
        <v>1</v>
      </c>
      <c r="G1407" s="36" t="s">
        <v>553</v>
      </c>
      <c r="H1407" s="28">
        <v>61002</v>
      </c>
      <c r="I1407" s="53">
        <f>INDEX($I:$I,MATCH($H1407,$C:$C,0))</f>
        <v>600</v>
      </c>
      <c r="J1407" s="5" t="s">
        <v>3410</v>
      </c>
      <c r="K1407" s="56">
        <f>INDEX($K:$K,MATCH($H1407,$C:$C,0))+I1407</f>
        <v>3300</v>
      </c>
      <c r="L1407" s="14">
        <f>VLOOKUP(K1407,Наценка!$A$1:$B$8,2,1)</f>
        <v>1.4</v>
      </c>
      <c r="M1407" s="56">
        <f>INDEX($M:$M,MATCH($H1407,$C:$C,0))+I1407*$M$2</f>
        <v>5070</v>
      </c>
      <c r="N1407" s="57">
        <f t="shared" si="199"/>
        <v>5090</v>
      </c>
      <c r="O1407" s="72">
        <f>VLOOKUP($B1407,'Выгр Торг'!$B:$P,O$1,0)</f>
        <v>3300</v>
      </c>
      <c r="P1407" s="72">
        <f>VLOOKUP($B1407,'Выгр Торг'!$B:$P,P$1,0)</f>
        <v>5190</v>
      </c>
      <c r="Q1407" s="42">
        <f t="shared" si="193"/>
        <v>0</v>
      </c>
      <c r="R1407" s="42">
        <f t="shared" si="194"/>
        <v>100</v>
      </c>
      <c r="S1407" s="85">
        <f t="shared" si="198"/>
        <v>5090</v>
      </c>
      <c r="T1407" s="60">
        <f>IFERROR(VLOOKUP($B1407,'Из ГУГЛа'!$B:$G,4,0)*U1407+V1407,VLOOKUP($B1407,'Из ГУГЛа'!$B:$G,4,0))</f>
        <v>4990</v>
      </c>
      <c r="U1407" s="15">
        <v>1</v>
      </c>
      <c r="V1407" s="76">
        <f>INDEX($AA:$AA,MATCH($H1407,$C:$C,0))</f>
        <v>600</v>
      </c>
      <c r="W1407" s="74">
        <f t="shared" si="195"/>
        <v>0.54242424242424248</v>
      </c>
      <c r="X1407" s="74">
        <f t="shared" si="196"/>
        <v>-2.004008016032064E-2</v>
      </c>
      <c r="Y1407" s="74">
        <f t="shared" si="197"/>
        <v>0.5121212121212122</v>
      </c>
      <c r="Z1407" s="76">
        <f>INDEX($Z:$Z,MATCH($H1407,$C:$C,0))+V1407</f>
        <v>4990</v>
      </c>
      <c r="AB1407" s="43" t="str">
        <f>INDEX($AB:$AB,MATCH($H1407,$C:$C,0))</f>
        <v>https://motorring.ru/product/21677-bokovye-zerkala-granty-elektroprivodom-obogrevom</v>
      </c>
    </row>
    <row r="1408" spans="1:28" ht="75" x14ac:dyDescent="0.25">
      <c r="A1408" s="71" t="str">
        <f>INDEX('Выгр Торг'!$A:$A,MATCH($B1408,'Выгр Торг'!$B:$B,0))</f>
        <v>Боковые зеркала "АТП" в стиле Гранта (повторитель, электропривод, обогрев) для ВАЗ 2108-21099, 2113-2115</v>
      </c>
      <c r="B1408" s="88">
        <v>257924</v>
      </c>
      <c r="C1408" s="72">
        <f>VLOOKUP($B1408,'Выгр Торг'!$B:$P,C$1,0)</f>
        <v>182448</v>
      </c>
      <c r="D1408" s="71" t="str">
        <f>VLOOKUP($B1408,'Выгр Торг'!$B:$P,D$1,0)</f>
        <v>Боковые зеркала "АТП" в стиле Гранта (повторитель Стандарт, электропривод, обогрев) для ВАЗ 2108-21099, 2113-2115 (В цвет, Торнадо (красный, 170))</v>
      </c>
      <c r="E1408" s="72" t="str">
        <f>VLOOKUP($B1408,'Выгр Торг'!$B:$P,E$1,0)</f>
        <v>Y</v>
      </c>
      <c r="F1408" s="72" t="str">
        <f>VLOOKUP($B1408,'Выгр Торг'!$B:$P,F$1,0)</f>
        <v>1</v>
      </c>
      <c r="G1408" s="36" t="s">
        <v>553</v>
      </c>
      <c r="H1408" s="28">
        <v>61002</v>
      </c>
      <c r="I1408" s="53">
        <f>INDEX($I:$I,MATCH($H1408,$C:$C,0))</f>
        <v>600</v>
      </c>
      <c r="J1408" s="5" t="s">
        <v>3410</v>
      </c>
      <c r="K1408" s="56">
        <f>INDEX($K:$K,MATCH($H1408,$C:$C,0))+I1408</f>
        <v>3300</v>
      </c>
      <c r="L1408" s="14">
        <f>VLOOKUP(K1408,Наценка!$A$1:$B$8,2,1)</f>
        <v>1.4</v>
      </c>
      <c r="M1408" s="56">
        <f>INDEX($M:$M,MATCH($H1408,$C:$C,0))+I1408*$M$2</f>
        <v>5070</v>
      </c>
      <c r="N1408" s="57">
        <f t="shared" si="199"/>
        <v>5090</v>
      </c>
      <c r="O1408" s="72">
        <f>VLOOKUP($B1408,'Выгр Торг'!$B:$P,O$1,0)</f>
        <v>3300</v>
      </c>
      <c r="P1408" s="72">
        <f>VLOOKUP($B1408,'Выгр Торг'!$B:$P,P$1,0)</f>
        <v>5190</v>
      </c>
      <c r="Q1408" s="42">
        <f t="shared" si="193"/>
        <v>0</v>
      </c>
      <c r="R1408" s="42">
        <f t="shared" si="194"/>
        <v>100</v>
      </c>
      <c r="S1408" s="85">
        <f t="shared" si="198"/>
        <v>5090</v>
      </c>
      <c r="T1408" s="60">
        <f>IFERROR(VLOOKUP($B1408,'Из ГУГЛа'!$B:$G,4,0)*U1408+V1408,VLOOKUP($B1408,'Из ГУГЛа'!$B:$G,4,0))</f>
        <v>4990</v>
      </c>
      <c r="U1408" s="15">
        <v>1</v>
      </c>
      <c r="V1408" s="76">
        <f>INDEX($AA:$AA,MATCH($H1408,$C:$C,0))</f>
        <v>600</v>
      </c>
      <c r="W1408" s="74">
        <f t="shared" si="195"/>
        <v>0.54242424242424248</v>
      </c>
      <c r="X1408" s="74">
        <f t="shared" si="196"/>
        <v>-2.004008016032064E-2</v>
      </c>
      <c r="Y1408" s="74">
        <f t="shared" si="197"/>
        <v>0.5121212121212122</v>
      </c>
      <c r="Z1408" s="76">
        <f>INDEX($Z:$Z,MATCH($H1408,$C:$C,0))+V1408</f>
        <v>4990</v>
      </c>
      <c r="AB1408" s="43" t="str">
        <f>INDEX($AB:$AB,MATCH($H1408,$C:$C,0))</f>
        <v>https://motorring.ru/product/21677-bokovye-zerkala-granty-elektroprivodom-obogrevom</v>
      </c>
    </row>
    <row r="1409" spans="1:28" ht="75" x14ac:dyDescent="0.25">
      <c r="A1409" s="71" t="str">
        <f>INDEX('Выгр Торг'!$A:$A,MATCH($B1409,'Выгр Торг'!$B:$B,0))</f>
        <v>Боковые зеркала "АТП" в стиле Гранта (повторитель, электропривод, обогрев) для ВАЗ 2108-21099, 2113-2115</v>
      </c>
      <c r="B1409" s="88">
        <v>257925</v>
      </c>
      <c r="C1409" s="72">
        <f>VLOOKUP($B1409,'Выгр Торг'!$B:$P,C$1,0)</f>
        <v>182449</v>
      </c>
      <c r="D1409" s="71" t="str">
        <f>VLOOKUP($B1409,'Выгр Торг'!$B:$P,D$1,0)</f>
        <v>Боковые зеркала "АТП" в стиле Гранта (повторитель Стандарт, электропривод, обогрев) для ВАЗ 2108-21099, 2113-2115 (В цвет, Триумф (серебристо-красный, 100))</v>
      </c>
      <c r="E1409" s="72" t="str">
        <f>VLOOKUP($B1409,'Выгр Торг'!$B:$P,E$1,0)</f>
        <v>Y</v>
      </c>
      <c r="F1409" s="72" t="str">
        <f>VLOOKUP($B1409,'Выгр Торг'!$B:$P,F$1,0)</f>
        <v>1</v>
      </c>
      <c r="G1409" s="36" t="s">
        <v>553</v>
      </c>
      <c r="H1409" s="28">
        <v>61002</v>
      </c>
      <c r="I1409" s="53">
        <f>INDEX($I:$I,MATCH($H1409,$C:$C,0))</f>
        <v>600</v>
      </c>
      <c r="J1409" s="5" t="s">
        <v>3410</v>
      </c>
      <c r="K1409" s="56">
        <f>INDEX($K:$K,MATCH($H1409,$C:$C,0))+I1409</f>
        <v>3300</v>
      </c>
      <c r="L1409" s="14">
        <f>VLOOKUP(K1409,Наценка!$A$1:$B$8,2,1)</f>
        <v>1.4</v>
      </c>
      <c r="M1409" s="56">
        <f>INDEX($M:$M,MATCH($H1409,$C:$C,0))+I1409*$M$2</f>
        <v>5070</v>
      </c>
      <c r="N1409" s="57">
        <f t="shared" si="199"/>
        <v>5090</v>
      </c>
      <c r="O1409" s="72">
        <f>VLOOKUP($B1409,'Выгр Торг'!$B:$P,O$1,0)</f>
        <v>3300</v>
      </c>
      <c r="P1409" s="72">
        <f>VLOOKUP($B1409,'Выгр Торг'!$B:$P,P$1,0)</f>
        <v>5190</v>
      </c>
      <c r="Q1409" s="42">
        <f t="shared" ref="Q1409:Q1472" si="206">O1409-K1409</f>
        <v>0</v>
      </c>
      <c r="R1409" s="42">
        <f t="shared" ref="R1409:R1472" si="207">P1409-N1409</f>
        <v>100</v>
      </c>
      <c r="S1409" s="85">
        <f t="shared" si="198"/>
        <v>5090</v>
      </c>
      <c r="T1409" s="60">
        <f>IFERROR(VLOOKUP($B1409,'Из ГУГЛа'!$B:$G,4,0)*U1409+V1409,VLOOKUP($B1409,'Из ГУГЛа'!$B:$G,4,0))</f>
        <v>4990</v>
      </c>
      <c r="U1409" s="15">
        <v>1</v>
      </c>
      <c r="V1409" s="76">
        <f>INDEX($AA:$AA,MATCH($H1409,$C:$C,0))</f>
        <v>600</v>
      </c>
      <c r="W1409" s="74">
        <f t="shared" ref="W1409:W1472" si="208">IFERROR(S1409/K1409-1,"")</f>
        <v>0.54242424242424248</v>
      </c>
      <c r="X1409" s="74">
        <f t="shared" ref="X1409:X1472" si="209">IFERROR((Z1409-S1409)/Z1409,"")</f>
        <v>-2.004008016032064E-2</v>
      </c>
      <c r="Y1409" s="74">
        <f t="shared" ref="Y1409:Y1472" si="210">IFERROR(IF(Z1409="","",Z1409/K1409-1),"")</f>
        <v>0.5121212121212122</v>
      </c>
      <c r="Z1409" s="76">
        <f>INDEX($Z:$Z,MATCH($H1409,$C:$C,0))+V1409</f>
        <v>4990</v>
      </c>
      <c r="AB1409" s="43" t="str">
        <f>INDEX($AB:$AB,MATCH($H1409,$C:$C,0))</f>
        <v>https://motorring.ru/product/21677-bokovye-zerkala-granty-elektroprivodom-obogrevom</v>
      </c>
    </row>
    <row r="1410" spans="1:28" ht="75" x14ac:dyDescent="0.25">
      <c r="A1410" s="71" t="str">
        <f>INDEX('Выгр Торг'!$A:$A,MATCH($B1410,'Выгр Торг'!$B:$B,0))</f>
        <v>Боковые зеркала "АТП" в стиле Гранта (повторитель, электропривод, обогрев) для ВАЗ 2108-21099, 2113-2115</v>
      </c>
      <c r="B1410" s="88">
        <v>257926</v>
      </c>
      <c r="C1410" s="72">
        <f>VLOOKUP($B1410,'Выгр Торг'!$B:$P,C$1,0)</f>
        <v>61006</v>
      </c>
      <c r="D1410" s="71" t="str">
        <f>VLOOKUP($B1410,'Выгр Торг'!$B:$P,D$1,0)</f>
        <v>Боковые зеркала "АТП" в стиле Гранта (повторитель Стандарт, электропривод, обогрев) для ВАЗ 2108-21099, 2113-2115 (В цвет, Уточнить у менеджера)</v>
      </c>
      <c r="E1410" s="72" t="str">
        <f>VLOOKUP($B1410,'Выгр Торг'!$B:$P,E$1,0)</f>
        <v>Y</v>
      </c>
      <c r="F1410" s="72" t="str">
        <f>VLOOKUP($B1410,'Выгр Торг'!$B:$P,F$1,0)</f>
        <v>1</v>
      </c>
      <c r="G1410" s="36" t="s">
        <v>553</v>
      </c>
      <c r="H1410" s="28">
        <v>61002</v>
      </c>
      <c r="I1410" s="53">
        <f>INDEX($I:$I,MATCH($H1410,$C:$C,0))</f>
        <v>600</v>
      </c>
      <c r="J1410" s="5" t="s">
        <v>3410</v>
      </c>
      <c r="K1410" s="56">
        <f>INDEX($K:$K,MATCH($H1410,$C:$C,0))+I1410</f>
        <v>3300</v>
      </c>
      <c r="L1410" s="14">
        <f>VLOOKUP(K1410,Наценка!$A$1:$B$8,2,1)</f>
        <v>1.4</v>
      </c>
      <c r="M1410" s="56">
        <f>INDEX($M:$M,MATCH($H1410,$C:$C,0))+I1410*$M$2</f>
        <v>5070</v>
      </c>
      <c r="N1410" s="57">
        <f t="shared" si="199"/>
        <v>5090</v>
      </c>
      <c r="O1410" s="72">
        <f>VLOOKUP($B1410,'Выгр Торг'!$B:$P,O$1,0)</f>
        <v>3300</v>
      </c>
      <c r="P1410" s="72">
        <f>VLOOKUP($B1410,'Выгр Торг'!$B:$P,P$1,0)</f>
        <v>5190</v>
      </c>
      <c r="Q1410" s="42">
        <f t="shared" si="206"/>
        <v>0</v>
      </c>
      <c r="R1410" s="42">
        <f t="shared" si="207"/>
        <v>100</v>
      </c>
      <c r="S1410" s="85">
        <f t="shared" si="198"/>
        <v>5090</v>
      </c>
      <c r="T1410" s="60">
        <f>IFERROR(VLOOKUP($B1410,'Из ГУГЛа'!$B:$G,4,0)*U1410+V1410,VLOOKUP($B1410,'Из ГУГЛа'!$B:$G,4,0))</f>
        <v>4990</v>
      </c>
      <c r="U1410" s="15">
        <v>1</v>
      </c>
      <c r="V1410" s="76">
        <f>INDEX($AA:$AA,MATCH($H1410,$C:$C,0))</f>
        <v>600</v>
      </c>
      <c r="W1410" s="74">
        <f t="shared" si="208"/>
        <v>0.54242424242424248</v>
      </c>
      <c r="X1410" s="74">
        <f t="shared" si="209"/>
        <v>-2.004008016032064E-2</v>
      </c>
      <c r="Y1410" s="74">
        <f t="shared" si="210"/>
        <v>0.5121212121212122</v>
      </c>
      <c r="Z1410" s="76">
        <f>INDEX($Z:$Z,MATCH($H1410,$C:$C,0))+V1410</f>
        <v>4990</v>
      </c>
      <c r="AB1410" s="43" t="str">
        <f>INDEX($AB:$AB,MATCH($H1410,$C:$C,0))</f>
        <v>https://motorring.ru/product/21677-bokovye-zerkala-granty-elektroprivodom-obogrevom</v>
      </c>
    </row>
    <row r="1411" spans="1:28" ht="75" x14ac:dyDescent="0.25">
      <c r="A1411" s="71" t="str">
        <f>INDEX('Выгр Торг'!$A:$A,MATCH($B1411,'Выгр Торг'!$B:$B,0))</f>
        <v>Боковые зеркала "АТП" в стиле Гранта (повторитель, электропривод, обогрев) для ВАЗ 2108-21099, 2113-2115</v>
      </c>
      <c r="B1411" s="88">
        <v>257927</v>
      </c>
      <c r="C1411" s="72">
        <f>VLOOKUP($B1411,'Выгр Торг'!$B:$P,C$1,0)</f>
        <v>182450</v>
      </c>
      <c r="D1411" s="71" t="str">
        <f>VLOOKUP($B1411,'Выгр Торг'!$B:$P,D$1,0)</f>
        <v>Боковые зеркала "АТП" в стиле Гранта (повторитель Стандарт, электропривод, обогрев) для ВАЗ 2108-21099, 2113-2115 (В цвет, Франкония (темно-вишнево-малиновый, 105))</v>
      </c>
      <c r="E1411" s="72" t="str">
        <f>VLOOKUP($B1411,'Выгр Торг'!$B:$P,E$1,0)</f>
        <v>Y</v>
      </c>
      <c r="F1411" s="72" t="str">
        <f>VLOOKUP($B1411,'Выгр Торг'!$B:$P,F$1,0)</f>
        <v>1</v>
      </c>
      <c r="G1411" s="36" t="s">
        <v>553</v>
      </c>
      <c r="H1411" s="28">
        <v>61002</v>
      </c>
      <c r="I1411" s="53">
        <f>INDEX($I:$I,MATCH($H1411,$C:$C,0))</f>
        <v>600</v>
      </c>
      <c r="J1411" s="5" t="s">
        <v>3410</v>
      </c>
      <c r="K1411" s="56">
        <f>INDEX($K:$K,MATCH($H1411,$C:$C,0))+I1411</f>
        <v>3300</v>
      </c>
      <c r="L1411" s="14">
        <f>VLOOKUP(K1411,Наценка!$A$1:$B$8,2,1)</f>
        <v>1.4</v>
      </c>
      <c r="M1411" s="56">
        <f>INDEX($M:$M,MATCH($H1411,$C:$C,0))+I1411*$M$2</f>
        <v>5070</v>
      </c>
      <c r="N1411" s="57">
        <f t="shared" si="199"/>
        <v>5090</v>
      </c>
      <c r="O1411" s="72">
        <f>VLOOKUP($B1411,'Выгр Торг'!$B:$P,O$1,0)</f>
        <v>3300</v>
      </c>
      <c r="P1411" s="72">
        <f>VLOOKUP($B1411,'Выгр Торг'!$B:$P,P$1,0)</f>
        <v>5190</v>
      </c>
      <c r="Q1411" s="42">
        <f t="shared" si="206"/>
        <v>0</v>
      </c>
      <c r="R1411" s="42">
        <f t="shared" si="207"/>
        <v>100</v>
      </c>
      <c r="S1411" s="85">
        <f t="shared" si="198"/>
        <v>5090</v>
      </c>
      <c r="T1411" s="60">
        <f>IFERROR(VLOOKUP($B1411,'Из ГУГЛа'!$B:$G,4,0)*U1411+V1411,VLOOKUP($B1411,'Из ГУГЛа'!$B:$G,4,0))</f>
        <v>4990</v>
      </c>
      <c r="U1411" s="15">
        <v>1</v>
      </c>
      <c r="V1411" s="76">
        <f>INDEX($AA:$AA,MATCH($H1411,$C:$C,0))</f>
        <v>600</v>
      </c>
      <c r="W1411" s="74">
        <f t="shared" si="208"/>
        <v>0.54242424242424248</v>
      </c>
      <c r="X1411" s="74">
        <f t="shared" si="209"/>
        <v>-2.004008016032064E-2</v>
      </c>
      <c r="Y1411" s="74">
        <f t="shared" si="210"/>
        <v>0.5121212121212122</v>
      </c>
      <c r="Z1411" s="76">
        <f>INDEX($Z:$Z,MATCH($H1411,$C:$C,0))+V1411</f>
        <v>4990</v>
      </c>
      <c r="AB1411" s="43" t="str">
        <f>INDEX($AB:$AB,MATCH($H1411,$C:$C,0))</f>
        <v>https://motorring.ru/product/21677-bokovye-zerkala-granty-elektroprivodom-obogrevom</v>
      </c>
    </row>
    <row r="1412" spans="1:28" ht="75" x14ac:dyDescent="0.25">
      <c r="A1412" s="71" t="str">
        <f>INDEX('Выгр Торг'!$A:$A,MATCH($B1412,'Выгр Торг'!$B:$B,0))</f>
        <v>Боковые зеркала "АТП" в стиле Гранта (повторитель, электропривод, обогрев) для ВАЗ 2108-21099, 2113-2115</v>
      </c>
      <c r="B1412" s="88">
        <v>257928</v>
      </c>
      <c r="C1412" s="72">
        <f>VLOOKUP($B1412,'Выгр Торг'!$B:$P,C$1,0)</f>
        <v>182451</v>
      </c>
      <c r="D1412" s="71" t="str">
        <f>VLOOKUP($B1412,'Выгр Торг'!$B:$P,D$1,0)</f>
        <v>Боковые зеркала "АТП" в стиле Гранта (повторитель Стандарт, электропривод, обогрев) для ВАЗ 2108-21099, 2113-2115 (В цвет, Цунами (темно-зеленый, 363))</v>
      </c>
      <c r="E1412" s="72" t="str">
        <f>VLOOKUP($B1412,'Выгр Торг'!$B:$P,E$1,0)</f>
        <v>Y</v>
      </c>
      <c r="F1412" s="72" t="str">
        <f>VLOOKUP($B1412,'Выгр Торг'!$B:$P,F$1,0)</f>
        <v>1</v>
      </c>
      <c r="G1412" s="36" t="s">
        <v>553</v>
      </c>
      <c r="H1412" s="28">
        <v>61002</v>
      </c>
      <c r="I1412" s="53">
        <f>INDEX($I:$I,MATCH($H1412,$C:$C,0))</f>
        <v>600</v>
      </c>
      <c r="J1412" s="5" t="s">
        <v>3410</v>
      </c>
      <c r="K1412" s="56">
        <f>INDEX($K:$K,MATCH($H1412,$C:$C,0))+I1412</f>
        <v>3300</v>
      </c>
      <c r="L1412" s="14">
        <f>VLOOKUP(K1412,Наценка!$A$1:$B$8,2,1)</f>
        <v>1.4</v>
      </c>
      <c r="M1412" s="56">
        <f>INDEX($M:$M,MATCH($H1412,$C:$C,0))+I1412*$M$2</f>
        <v>5070</v>
      </c>
      <c r="N1412" s="57">
        <f t="shared" si="199"/>
        <v>5090</v>
      </c>
      <c r="O1412" s="72">
        <f>VLOOKUP($B1412,'Выгр Торг'!$B:$P,O$1,0)</f>
        <v>3300</v>
      </c>
      <c r="P1412" s="72">
        <f>VLOOKUP($B1412,'Выгр Торг'!$B:$P,P$1,0)</f>
        <v>5190</v>
      </c>
      <c r="Q1412" s="42">
        <f t="shared" si="206"/>
        <v>0</v>
      </c>
      <c r="R1412" s="42">
        <f t="shared" si="207"/>
        <v>100</v>
      </c>
      <c r="S1412" s="85">
        <f t="shared" ref="S1412:S1475" si="211">IFERROR(ROUND(N1412*(1-$S$2),),"")</f>
        <v>5090</v>
      </c>
      <c r="T1412" s="60">
        <f>IFERROR(VLOOKUP($B1412,'Из ГУГЛа'!$B:$G,4,0)*U1412+V1412,VLOOKUP($B1412,'Из ГУГЛа'!$B:$G,4,0))</f>
        <v>4990</v>
      </c>
      <c r="U1412" s="15">
        <v>1</v>
      </c>
      <c r="V1412" s="76">
        <f>INDEX($AA:$AA,MATCH($H1412,$C:$C,0))</f>
        <v>600</v>
      </c>
      <c r="W1412" s="74">
        <f t="shared" si="208"/>
        <v>0.54242424242424248</v>
      </c>
      <c r="X1412" s="74">
        <f t="shared" si="209"/>
        <v>-2.004008016032064E-2</v>
      </c>
      <c r="Y1412" s="74">
        <f t="shared" si="210"/>
        <v>0.5121212121212122</v>
      </c>
      <c r="Z1412" s="76">
        <f>INDEX($Z:$Z,MATCH($H1412,$C:$C,0))+V1412</f>
        <v>4990</v>
      </c>
      <c r="AB1412" s="43" t="str">
        <f>INDEX($AB:$AB,MATCH($H1412,$C:$C,0))</f>
        <v>https://motorring.ru/product/21677-bokovye-zerkala-granty-elektroprivodom-obogrevom</v>
      </c>
    </row>
    <row r="1413" spans="1:28" ht="75" x14ac:dyDescent="0.25">
      <c r="A1413" s="71" t="str">
        <f>INDEX('Выгр Торг'!$A:$A,MATCH($B1413,'Выгр Торг'!$B:$B,0))</f>
        <v>Боковые зеркала "АТП" в стиле Гранта (повторитель, электропривод, обогрев) для ВАЗ 2108-21099, 2113-2115</v>
      </c>
      <c r="B1413" s="88">
        <v>257929</v>
      </c>
      <c r="C1413" s="72">
        <f>VLOOKUP($B1413,'Выгр Торг'!$B:$P,C$1,0)</f>
        <v>182452</v>
      </c>
      <c r="D1413" s="71" t="str">
        <f>VLOOKUP($B1413,'Выгр Торг'!$B:$P,D$1,0)</f>
        <v>Боковые зеркала "АТП" в стиле Гранта (повторитель Стандарт, электропривод, обогрев) для ВАЗ 2108-21099, 2113-2115 (В цвет, Черный жемчуг (серебристо-коричневый, 513))</v>
      </c>
      <c r="E1413" s="72" t="str">
        <f>VLOOKUP($B1413,'Выгр Торг'!$B:$P,E$1,0)</f>
        <v>Y</v>
      </c>
      <c r="F1413" s="72" t="str">
        <f>VLOOKUP($B1413,'Выгр Торг'!$B:$P,F$1,0)</f>
        <v>1</v>
      </c>
      <c r="G1413" s="36" t="s">
        <v>553</v>
      </c>
      <c r="H1413" s="28">
        <v>61002</v>
      </c>
      <c r="I1413" s="53">
        <f>INDEX($I:$I,MATCH($H1413,$C:$C,0))</f>
        <v>600</v>
      </c>
      <c r="J1413" s="5" t="s">
        <v>3410</v>
      </c>
      <c r="K1413" s="56">
        <f>INDEX($K:$K,MATCH($H1413,$C:$C,0))+I1413</f>
        <v>3300</v>
      </c>
      <c r="L1413" s="14">
        <f>VLOOKUP(K1413,Наценка!$A$1:$B$8,2,1)</f>
        <v>1.4</v>
      </c>
      <c r="M1413" s="56">
        <f>INDEX($M:$M,MATCH($H1413,$C:$C,0))+I1413*$M$2</f>
        <v>5070</v>
      </c>
      <c r="N1413" s="57">
        <f t="shared" si="199"/>
        <v>5090</v>
      </c>
      <c r="O1413" s="72">
        <f>VLOOKUP($B1413,'Выгр Торг'!$B:$P,O$1,0)</f>
        <v>3300</v>
      </c>
      <c r="P1413" s="72">
        <f>VLOOKUP($B1413,'Выгр Торг'!$B:$P,P$1,0)</f>
        <v>5190</v>
      </c>
      <c r="Q1413" s="42">
        <f t="shared" si="206"/>
        <v>0</v>
      </c>
      <c r="R1413" s="42">
        <f t="shared" si="207"/>
        <v>100</v>
      </c>
      <c r="S1413" s="85">
        <f t="shared" si="211"/>
        <v>5090</v>
      </c>
      <c r="T1413" s="60">
        <f>IFERROR(VLOOKUP($B1413,'Из ГУГЛа'!$B:$G,4,0)*U1413+V1413,VLOOKUP($B1413,'Из ГУГЛа'!$B:$G,4,0))</f>
        <v>4990</v>
      </c>
      <c r="U1413" s="15">
        <v>1</v>
      </c>
      <c r="V1413" s="76">
        <f>INDEX($AA:$AA,MATCH($H1413,$C:$C,0))</f>
        <v>600</v>
      </c>
      <c r="W1413" s="74">
        <f t="shared" si="208"/>
        <v>0.54242424242424248</v>
      </c>
      <c r="X1413" s="74">
        <f t="shared" si="209"/>
        <v>-2.004008016032064E-2</v>
      </c>
      <c r="Y1413" s="74">
        <f t="shared" si="210"/>
        <v>0.5121212121212122</v>
      </c>
      <c r="Z1413" s="76">
        <f>INDEX($Z:$Z,MATCH($H1413,$C:$C,0))+V1413</f>
        <v>4990</v>
      </c>
      <c r="AB1413" s="43" t="str">
        <f>INDEX($AB:$AB,MATCH($H1413,$C:$C,0))</f>
        <v>https://motorring.ru/product/21677-bokovye-zerkala-granty-elektroprivodom-obogrevom</v>
      </c>
    </row>
    <row r="1414" spans="1:28" ht="75" x14ac:dyDescent="0.25">
      <c r="A1414" s="71" t="str">
        <f>INDEX('Выгр Торг'!$A:$A,MATCH($B1414,'Выгр Торг'!$B:$B,0))</f>
        <v>Боковые зеркала "АТП" в стиле Гранта (повторитель, электропривод, обогрев) для ВАЗ 2108-21099, 2113-2115</v>
      </c>
      <c r="B1414" s="88">
        <v>257930</v>
      </c>
      <c r="C1414" s="72">
        <f>VLOOKUP($B1414,'Выгр Торг'!$B:$P,C$1,0)</f>
        <v>182453</v>
      </c>
      <c r="D1414" s="71" t="str">
        <f>VLOOKUP($B1414,'Выгр Торг'!$B:$P,D$1,0)</f>
        <v>Боковые зеркала "АТП" в стиле Гранта (повторитель Стандарт, электропривод, обогрев) для ВАЗ 2108-21099, 2113-2115 (В цвет, Южный крест (серо-бежевый, 290))</v>
      </c>
      <c r="E1414" s="72" t="str">
        <f>VLOOKUP($B1414,'Выгр Торг'!$B:$P,E$1,0)</f>
        <v>Y</v>
      </c>
      <c r="F1414" s="72" t="str">
        <f>VLOOKUP($B1414,'Выгр Торг'!$B:$P,F$1,0)</f>
        <v>1</v>
      </c>
      <c r="G1414" s="36" t="s">
        <v>553</v>
      </c>
      <c r="H1414" s="28">
        <v>61002</v>
      </c>
      <c r="I1414" s="53">
        <f>INDEX($I:$I,MATCH($H1414,$C:$C,0))</f>
        <v>600</v>
      </c>
      <c r="J1414" s="5" t="s">
        <v>3410</v>
      </c>
      <c r="K1414" s="56">
        <f>INDEX($K:$K,MATCH($H1414,$C:$C,0))+I1414</f>
        <v>3300</v>
      </c>
      <c r="L1414" s="14">
        <f>VLOOKUP(K1414,Наценка!$A$1:$B$8,2,1)</f>
        <v>1.4</v>
      </c>
      <c r="M1414" s="56">
        <f>INDEX($M:$M,MATCH($H1414,$C:$C,0))+I1414*$M$2</f>
        <v>5070</v>
      </c>
      <c r="N1414" s="57">
        <f t="shared" si="199"/>
        <v>5090</v>
      </c>
      <c r="O1414" s="72">
        <f>VLOOKUP($B1414,'Выгр Торг'!$B:$P,O$1,0)</f>
        <v>3300</v>
      </c>
      <c r="P1414" s="72">
        <f>VLOOKUP($B1414,'Выгр Торг'!$B:$P,P$1,0)</f>
        <v>5190</v>
      </c>
      <c r="Q1414" s="42">
        <f t="shared" si="206"/>
        <v>0</v>
      </c>
      <c r="R1414" s="42">
        <f t="shared" si="207"/>
        <v>100</v>
      </c>
      <c r="S1414" s="85">
        <f t="shared" si="211"/>
        <v>5090</v>
      </c>
      <c r="T1414" s="60">
        <f>IFERROR(VLOOKUP($B1414,'Из ГУГЛа'!$B:$G,4,0)*U1414+V1414,VLOOKUP($B1414,'Из ГУГЛа'!$B:$G,4,0))</f>
        <v>4990</v>
      </c>
      <c r="U1414" s="15">
        <v>1</v>
      </c>
      <c r="V1414" s="76">
        <f>INDEX($AA:$AA,MATCH($H1414,$C:$C,0))</f>
        <v>600</v>
      </c>
      <c r="W1414" s="74">
        <f t="shared" si="208"/>
        <v>0.54242424242424248</v>
      </c>
      <c r="X1414" s="74">
        <f t="shared" si="209"/>
        <v>-2.004008016032064E-2</v>
      </c>
      <c r="Y1414" s="74">
        <f t="shared" si="210"/>
        <v>0.5121212121212122</v>
      </c>
      <c r="Z1414" s="76">
        <f>INDEX($Z:$Z,MATCH($H1414,$C:$C,0))+V1414</f>
        <v>4990</v>
      </c>
      <c r="AB1414" s="43" t="str">
        <f>INDEX($AB:$AB,MATCH($H1414,$C:$C,0))</f>
        <v>https://motorring.ru/product/21677-bokovye-zerkala-granty-elektroprivodom-obogrevom</v>
      </c>
    </row>
    <row r="1415" spans="1:28" ht="75" x14ac:dyDescent="0.25">
      <c r="A1415" s="71" t="str">
        <f>INDEX('Выгр Торг'!$A:$A,MATCH($B1415,'Выгр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15" s="88">
        <v>138170</v>
      </c>
      <c r="C1415" s="72">
        <f>VLOOKUP($B1415,'Выгр Торг'!$B:$P,C$1,0)</f>
        <v>117397</v>
      </c>
      <c r="D1415" s="71" t="str">
        <f>VLOOKUP($B1415,'Выгр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(Без покраски)</v>
      </c>
      <c r="E1415" s="72" t="str">
        <f>VLOOKUP($B1415,'Выгр Торг'!$B:$P,E$1,0)</f>
        <v>Y</v>
      </c>
      <c r="F1415" s="72" t="str">
        <f>VLOOKUP($B1415,'Выгр Торг'!$B:$P,F$1,0)</f>
        <v>1</v>
      </c>
      <c r="G1415" s="36" t="s">
        <v>512</v>
      </c>
      <c r="H1415" s="28">
        <v>117397</v>
      </c>
      <c r="I1415" s="52">
        <v>600</v>
      </c>
      <c r="J1415" s="5" t="s">
        <v>3410</v>
      </c>
      <c r="K1415" s="73">
        <f>O1415</f>
        <v>3000</v>
      </c>
      <c r="L1415" s="14">
        <f>VLOOKUP(K1415,Наценка!$A$1:$B$8,2,1)</f>
        <v>1.4</v>
      </c>
      <c r="M1415" s="92">
        <f>Z1415-100</f>
        <v>4290</v>
      </c>
      <c r="N1415" s="57">
        <f t="shared" si="199"/>
        <v>4290</v>
      </c>
      <c r="O1415" s="72">
        <f>VLOOKUP($B1415,'Выгр Торг'!$B:$P,O$1,0)</f>
        <v>3000</v>
      </c>
      <c r="P1415" s="72">
        <f>VLOOKUP($B1415,'Выгр Торг'!$B:$P,P$1,0)</f>
        <v>4390</v>
      </c>
      <c r="Q1415" s="42">
        <f t="shared" si="206"/>
        <v>0</v>
      </c>
      <c r="R1415" s="42">
        <f t="shared" si="207"/>
        <v>100</v>
      </c>
      <c r="S1415" s="85">
        <f t="shared" si="211"/>
        <v>4290</v>
      </c>
      <c r="T1415" s="60">
        <f>IFERROR(VLOOKUP($B1415,'Из ГУГЛа'!$B:$G,4,0)*U1415+V1415,VLOOKUP($B1415,'Из ГУГЛа'!$B:$G,4,0))</f>
        <v>4390</v>
      </c>
      <c r="U1415" s="15">
        <v>1</v>
      </c>
      <c r="V1415" s="59"/>
      <c r="W1415" s="74">
        <f t="shared" si="208"/>
        <v>0.42999999999999994</v>
      </c>
      <c r="X1415" s="74">
        <f t="shared" si="209"/>
        <v>2.2779043280182234E-2</v>
      </c>
      <c r="Y1415" s="74">
        <f t="shared" si="210"/>
        <v>0.46333333333333337</v>
      </c>
      <c r="Z1415" s="75">
        <v>4390</v>
      </c>
      <c r="AA1415" s="4">
        <v>600</v>
      </c>
      <c r="AB1415" s="20" t="s">
        <v>2602</v>
      </c>
    </row>
    <row r="1416" spans="1:28" ht="75" x14ac:dyDescent="0.25">
      <c r="A1416" s="71" t="str">
        <f>INDEX('Выгр Торг'!$A:$A,MATCH($B1416,'Выгр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16" s="88">
        <v>138171</v>
      </c>
      <c r="C1416" s="72">
        <f>VLOOKUP($B1416,'Выгр Торг'!$B:$P,C$1,0)</f>
        <v>117402</v>
      </c>
      <c r="D1416" s="71" t="str">
        <f>VLOOKUP($B1416,'Выгр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Агава (зеленый металлик, 303))</v>
      </c>
      <c r="E1416" s="72" t="str">
        <f>VLOOKUP($B1416,'Выгр Торг'!$B:$P,E$1,0)</f>
        <v>Y</v>
      </c>
      <c r="F1416" s="72" t="str">
        <f>VLOOKUP($B1416,'Выгр Торг'!$B:$P,F$1,0)</f>
        <v>1</v>
      </c>
      <c r="G1416" s="36" t="s">
        <v>512</v>
      </c>
      <c r="H1416" s="28">
        <v>117397</v>
      </c>
      <c r="I1416" s="53">
        <f>INDEX($I:$I,MATCH($H1416,$C:$C,0))</f>
        <v>600</v>
      </c>
      <c r="J1416" s="5" t="s">
        <v>3410</v>
      </c>
      <c r="K1416" s="56">
        <f>INDEX($K:$K,MATCH($H1416,$C:$C,0))+I1416</f>
        <v>3600</v>
      </c>
      <c r="L1416" s="14">
        <f>VLOOKUP(K1416,Наценка!$A$1:$B$8,2,1)</f>
        <v>1.4</v>
      </c>
      <c r="M1416" s="56">
        <f>INDEX($M:$M,MATCH($H1416,$C:$C,0))+I1416*$M$2</f>
        <v>5070</v>
      </c>
      <c r="N1416" s="57">
        <f t="shared" si="199"/>
        <v>5090</v>
      </c>
      <c r="O1416" s="72">
        <f>VLOOKUP($B1416,'Выгр Торг'!$B:$P,O$1,0)</f>
        <v>3600</v>
      </c>
      <c r="P1416" s="72">
        <f>VLOOKUP($B1416,'Выгр Торг'!$B:$P,P$1,0)</f>
        <v>5190</v>
      </c>
      <c r="Q1416" s="42">
        <f t="shared" si="206"/>
        <v>0</v>
      </c>
      <c r="R1416" s="42">
        <f t="shared" si="207"/>
        <v>100</v>
      </c>
      <c r="S1416" s="85">
        <f t="shared" si="211"/>
        <v>5090</v>
      </c>
      <c r="T1416" s="60">
        <f>IFERROR(VLOOKUP($B1416,'Из ГУГЛа'!$B:$G,4,0)*U1416+V1416,VLOOKUP($B1416,'Из ГУГЛа'!$B:$G,4,0))</f>
        <v>4990</v>
      </c>
      <c r="U1416" s="15">
        <v>1</v>
      </c>
      <c r="V1416" s="76">
        <f>INDEX($AA:$AA,MATCH($H1416,$C:$C,0))</f>
        <v>600</v>
      </c>
      <c r="W1416" s="74">
        <f t="shared" si="208"/>
        <v>0.41388888888888897</v>
      </c>
      <c r="X1416" s="74">
        <f t="shared" si="209"/>
        <v>-2.004008016032064E-2</v>
      </c>
      <c r="Y1416" s="74">
        <f t="shared" si="210"/>
        <v>0.38611111111111107</v>
      </c>
      <c r="Z1416" s="76">
        <f>INDEX($Z:$Z,MATCH($H1416,$C:$C,0))+V1416</f>
        <v>4990</v>
      </c>
      <c r="AB1416" s="43" t="str">
        <f>INDEX($AB:$AB,MATCH($H1416,$C:$C,0))</f>
        <v>https://motorring.ru/product/6165-bokovye-zerkala-liftbek-elektroprivod-obogrev-povtoriteli</v>
      </c>
    </row>
    <row r="1417" spans="1:28" ht="75" x14ac:dyDescent="0.25">
      <c r="A1417" s="71" t="str">
        <f>INDEX('Выгр Торг'!$A:$A,MATCH($B1417,'Выгр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17" s="88">
        <v>138172</v>
      </c>
      <c r="C1417" s="72">
        <f>VLOOKUP($B1417,'Выгр Торг'!$B:$P,C$1,0)</f>
        <v>117403</v>
      </c>
      <c r="D1417" s="71" t="str">
        <f>VLOOKUP($B1417,'Выгр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Аллигатор (темно-зеленый, 309))</v>
      </c>
      <c r="E1417" s="72" t="str">
        <f>VLOOKUP($B1417,'Выгр Торг'!$B:$P,E$1,0)</f>
        <v>Y</v>
      </c>
      <c r="F1417" s="72" t="str">
        <f>VLOOKUP($B1417,'Выгр Торг'!$B:$P,F$1,0)</f>
        <v>1</v>
      </c>
      <c r="G1417" s="36" t="s">
        <v>512</v>
      </c>
      <c r="H1417" s="28">
        <v>117397</v>
      </c>
      <c r="I1417" s="53">
        <f>INDEX($I:$I,MATCH($H1417,$C:$C,0))</f>
        <v>600</v>
      </c>
      <c r="J1417" s="5" t="s">
        <v>3410</v>
      </c>
      <c r="K1417" s="56">
        <f>INDEX($K:$K,MATCH($H1417,$C:$C,0))+I1417</f>
        <v>3600</v>
      </c>
      <c r="L1417" s="14">
        <f>VLOOKUP(K1417,Наценка!$A$1:$B$8,2,1)</f>
        <v>1.4</v>
      </c>
      <c r="M1417" s="56">
        <f>INDEX($M:$M,MATCH($H1417,$C:$C,0))+I1417*$M$2</f>
        <v>5070</v>
      </c>
      <c r="N1417" s="57">
        <f t="shared" ref="N1417:N1480" si="212">IF(M1417&lt;=1000,(ROUNDUP(M1417,-1)-1),(ROUNDUP(M1417,-2)-10))</f>
        <v>5090</v>
      </c>
      <c r="O1417" s="72">
        <f>VLOOKUP($B1417,'Выгр Торг'!$B:$P,O$1,0)</f>
        <v>3600</v>
      </c>
      <c r="P1417" s="72">
        <f>VLOOKUP($B1417,'Выгр Торг'!$B:$P,P$1,0)</f>
        <v>5190</v>
      </c>
      <c r="Q1417" s="42">
        <f t="shared" si="206"/>
        <v>0</v>
      </c>
      <c r="R1417" s="42">
        <f t="shared" si="207"/>
        <v>100</v>
      </c>
      <c r="S1417" s="85">
        <f t="shared" si="211"/>
        <v>5090</v>
      </c>
      <c r="T1417" s="60">
        <f>IFERROR(VLOOKUP($B1417,'Из ГУГЛа'!$B:$G,4,0)*U1417+V1417,VLOOKUP($B1417,'Из ГУГЛа'!$B:$G,4,0))</f>
        <v>4990</v>
      </c>
      <c r="U1417" s="15">
        <v>1</v>
      </c>
      <c r="V1417" s="76">
        <f>INDEX($AA:$AA,MATCH($H1417,$C:$C,0))</f>
        <v>600</v>
      </c>
      <c r="W1417" s="74">
        <f t="shared" si="208"/>
        <v>0.41388888888888897</v>
      </c>
      <c r="X1417" s="74">
        <f t="shared" si="209"/>
        <v>-2.004008016032064E-2</v>
      </c>
      <c r="Y1417" s="74">
        <f t="shared" si="210"/>
        <v>0.38611111111111107</v>
      </c>
      <c r="Z1417" s="76">
        <f>INDEX($Z:$Z,MATCH($H1417,$C:$C,0))+V1417</f>
        <v>4990</v>
      </c>
      <c r="AB1417" s="43" t="str">
        <f>INDEX($AB:$AB,MATCH($H1417,$C:$C,0))</f>
        <v>https://motorring.ru/product/6165-bokovye-zerkala-liftbek-elektroprivod-obogrev-povtoriteli</v>
      </c>
    </row>
    <row r="1418" spans="1:28" ht="75" x14ac:dyDescent="0.25">
      <c r="A1418" s="71" t="str">
        <f>INDEX('Выгр Торг'!$A:$A,MATCH($B1418,'Выгр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18" s="88">
        <v>138173</v>
      </c>
      <c r="C1418" s="72">
        <f>VLOOKUP($B1418,'Выгр Торг'!$B:$P,C$1,0)</f>
        <v>117404</v>
      </c>
      <c r="D1418" s="71" t="str">
        <f>VLOOKUP($B1418,'Выгр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Алмазное серебро (серебристый, 611))</v>
      </c>
      <c r="E1418" s="72" t="str">
        <f>VLOOKUP($B1418,'Выгр Торг'!$B:$P,E$1,0)</f>
        <v>Y</v>
      </c>
      <c r="F1418" s="72" t="str">
        <f>VLOOKUP($B1418,'Выгр Торг'!$B:$P,F$1,0)</f>
        <v>1</v>
      </c>
      <c r="G1418" s="36" t="s">
        <v>512</v>
      </c>
      <c r="H1418" s="28">
        <v>117397</v>
      </c>
      <c r="I1418" s="53">
        <f>INDEX($I:$I,MATCH($H1418,$C:$C,0))</f>
        <v>600</v>
      </c>
      <c r="J1418" s="5" t="s">
        <v>3410</v>
      </c>
      <c r="K1418" s="56">
        <f>INDEX($K:$K,MATCH($H1418,$C:$C,0))+I1418</f>
        <v>3600</v>
      </c>
      <c r="L1418" s="14">
        <f>VLOOKUP(K1418,Наценка!$A$1:$B$8,2,1)</f>
        <v>1.4</v>
      </c>
      <c r="M1418" s="56">
        <f>INDEX($M:$M,MATCH($H1418,$C:$C,0))+I1418*$M$2</f>
        <v>5070</v>
      </c>
      <c r="N1418" s="57">
        <f t="shared" si="212"/>
        <v>5090</v>
      </c>
      <c r="O1418" s="72">
        <f>VLOOKUP($B1418,'Выгр Торг'!$B:$P,O$1,0)</f>
        <v>3600</v>
      </c>
      <c r="P1418" s="72">
        <f>VLOOKUP($B1418,'Выгр Торг'!$B:$P,P$1,0)</f>
        <v>5190</v>
      </c>
      <c r="Q1418" s="42">
        <f t="shared" si="206"/>
        <v>0</v>
      </c>
      <c r="R1418" s="42">
        <f t="shared" si="207"/>
        <v>100</v>
      </c>
      <c r="S1418" s="85">
        <f t="shared" si="211"/>
        <v>5090</v>
      </c>
      <c r="T1418" s="60">
        <f>IFERROR(VLOOKUP($B1418,'Из ГУГЛа'!$B:$G,4,0)*U1418+V1418,VLOOKUP($B1418,'Из ГУГЛа'!$B:$G,4,0))</f>
        <v>4990</v>
      </c>
      <c r="U1418" s="15">
        <v>1</v>
      </c>
      <c r="V1418" s="76">
        <f>INDEX($AA:$AA,MATCH($H1418,$C:$C,0))</f>
        <v>600</v>
      </c>
      <c r="W1418" s="74">
        <f t="shared" si="208"/>
        <v>0.41388888888888897</v>
      </c>
      <c r="X1418" s="74">
        <f t="shared" si="209"/>
        <v>-2.004008016032064E-2</v>
      </c>
      <c r="Y1418" s="74">
        <f t="shared" si="210"/>
        <v>0.38611111111111107</v>
      </c>
      <c r="Z1418" s="76">
        <f>INDEX($Z:$Z,MATCH($H1418,$C:$C,0))+V1418</f>
        <v>4990</v>
      </c>
      <c r="AB1418" s="43" t="str">
        <f>INDEX($AB:$AB,MATCH($H1418,$C:$C,0))</f>
        <v>https://motorring.ru/product/6165-bokovye-zerkala-liftbek-elektroprivod-obogrev-povtoriteli</v>
      </c>
    </row>
    <row r="1419" spans="1:28" ht="75" x14ac:dyDescent="0.25">
      <c r="A1419" s="71" t="str">
        <f>INDEX('Выгр Торг'!$A:$A,MATCH($B1419,'Выгр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19" s="88">
        <v>138174</v>
      </c>
      <c r="C1419" s="72">
        <f>VLOOKUP($B1419,'Выгр Торг'!$B:$P,C$1,0)</f>
        <v>117405</v>
      </c>
      <c r="D1419" s="71" t="str">
        <f>VLOOKUP($B1419,'Выгр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Альпийский (белый, 205))</v>
      </c>
      <c r="E1419" s="72" t="str">
        <f>VLOOKUP($B1419,'Выгр Торг'!$B:$P,E$1,0)</f>
        <v>Y</v>
      </c>
      <c r="F1419" s="72" t="str">
        <f>VLOOKUP($B1419,'Выгр Торг'!$B:$P,F$1,0)</f>
        <v>1</v>
      </c>
      <c r="G1419" s="36" t="s">
        <v>512</v>
      </c>
      <c r="H1419" s="28">
        <v>117397</v>
      </c>
      <c r="I1419" s="53">
        <f>INDEX($I:$I,MATCH($H1419,$C:$C,0))</f>
        <v>600</v>
      </c>
      <c r="J1419" s="5" t="s">
        <v>3410</v>
      </c>
      <c r="K1419" s="56">
        <f>INDEX($K:$K,MATCH($H1419,$C:$C,0))+I1419</f>
        <v>3600</v>
      </c>
      <c r="L1419" s="14">
        <f>VLOOKUP(K1419,Наценка!$A$1:$B$8,2,1)</f>
        <v>1.4</v>
      </c>
      <c r="M1419" s="56">
        <f>INDEX($M:$M,MATCH($H1419,$C:$C,0))+I1419*$M$2</f>
        <v>5070</v>
      </c>
      <c r="N1419" s="57">
        <f t="shared" si="212"/>
        <v>5090</v>
      </c>
      <c r="O1419" s="72">
        <f>VLOOKUP($B1419,'Выгр Торг'!$B:$P,O$1,0)</f>
        <v>3600</v>
      </c>
      <c r="P1419" s="72">
        <f>VLOOKUP($B1419,'Выгр Торг'!$B:$P,P$1,0)</f>
        <v>5190</v>
      </c>
      <c r="Q1419" s="42">
        <f t="shared" si="206"/>
        <v>0</v>
      </c>
      <c r="R1419" s="42">
        <f t="shared" si="207"/>
        <v>100</v>
      </c>
      <c r="S1419" s="85">
        <f t="shared" si="211"/>
        <v>5090</v>
      </c>
      <c r="T1419" s="60">
        <f>IFERROR(VLOOKUP($B1419,'Из ГУГЛа'!$B:$G,4,0)*U1419+V1419,VLOOKUP($B1419,'Из ГУГЛа'!$B:$G,4,0))</f>
        <v>4990</v>
      </c>
      <c r="U1419" s="15">
        <v>1</v>
      </c>
      <c r="V1419" s="76">
        <f>INDEX($AA:$AA,MATCH($H1419,$C:$C,0))</f>
        <v>600</v>
      </c>
      <c r="W1419" s="74">
        <f t="shared" si="208"/>
        <v>0.41388888888888897</v>
      </c>
      <c r="X1419" s="74">
        <f t="shared" si="209"/>
        <v>-2.004008016032064E-2</v>
      </c>
      <c r="Y1419" s="74">
        <f t="shared" si="210"/>
        <v>0.38611111111111107</v>
      </c>
      <c r="Z1419" s="76">
        <f>INDEX($Z:$Z,MATCH($H1419,$C:$C,0))+V1419</f>
        <v>4990</v>
      </c>
      <c r="AB1419" s="43" t="str">
        <f>INDEX($AB:$AB,MATCH($H1419,$C:$C,0))</f>
        <v>https://motorring.ru/product/6165-bokovye-zerkala-liftbek-elektroprivod-obogrev-povtoriteli</v>
      </c>
    </row>
    <row r="1420" spans="1:28" ht="75" x14ac:dyDescent="0.25">
      <c r="A1420" s="71" t="str">
        <f>INDEX('Выгр Торг'!$A:$A,MATCH($B1420,'Выгр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0" s="88">
        <v>138175</v>
      </c>
      <c r="C1420" s="72">
        <f>VLOOKUP($B1420,'Выгр Торг'!$B:$P,C$1,0)</f>
        <v>117406</v>
      </c>
      <c r="D1420" s="71" t="str">
        <f>VLOOKUP($B1420,'Выгр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Апельсин (оранжевый, 111))</v>
      </c>
      <c r="E1420" s="72" t="str">
        <f>VLOOKUP($B1420,'Выгр Торг'!$B:$P,E$1,0)</f>
        <v>Y</v>
      </c>
      <c r="F1420" s="72" t="str">
        <f>VLOOKUP($B1420,'Выгр Торг'!$B:$P,F$1,0)</f>
        <v>1</v>
      </c>
      <c r="G1420" s="36" t="s">
        <v>512</v>
      </c>
      <c r="H1420" s="28">
        <v>117397</v>
      </c>
      <c r="I1420" s="53">
        <f>INDEX($I:$I,MATCH($H1420,$C:$C,0))</f>
        <v>600</v>
      </c>
      <c r="J1420" s="5" t="s">
        <v>3410</v>
      </c>
      <c r="K1420" s="56">
        <f>INDEX($K:$K,MATCH($H1420,$C:$C,0))+I1420</f>
        <v>3600</v>
      </c>
      <c r="L1420" s="14">
        <f>VLOOKUP(K1420,Наценка!$A$1:$B$8,2,1)</f>
        <v>1.4</v>
      </c>
      <c r="M1420" s="56">
        <f>INDEX($M:$M,MATCH($H1420,$C:$C,0))+I1420*$M$2</f>
        <v>5070</v>
      </c>
      <c r="N1420" s="57">
        <f t="shared" si="212"/>
        <v>5090</v>
      </c>
      <c r="O1420" s="72">
        <f>VLOOKUP($B1420,'Выгр Торг'!$B:$P,O$1,0)</f>
        <v>3600</v>
      </c>
      <c r="P1420" s="72">
        <f>VLOOKUP($B1420,'Выгр Торг'!$B:$P,P$1,0)</f>
        <v>5190</v>
      </c>
      <c r="Q1420" s="42">
        <f t="shared" si="206"/>
        <v>0</v>
      </c>
      <c r="R1420" s="42">
        <f t="shared" si="207"/>
        <v>100</v>
      </c>
      <c r="S1420" s="85">
        <f t="shared" si="211"/>
        <v>5090</v>
      </c>
      <c r="T1420" s="60">
        <f>IFERROR(VLOOKUP($B1420,'Из ГУГЛа'!$B:$G,4,0)*U1420+V1420,VLOOKUP($B1420,'Из ГУГЛа'!$B:$G,4,0))</f>
        <v>4990</v>
      </c>
      <c r="U1420" s="15">
        <v>1</v>
      </c>
      <c r="V1420" s="76">
        <f>INDEX($AA:$AA,MATCH($H1420,$C:$C,0))</f>
        <v>600</v>
      </c>
      <c r="W1420" s="74">
        <f t="shared" si="208"/>
        <v>0.41388888888888897</v>
      </c>
      <c r="X1420" s="74">
        <f t="shared" si="209"/>
        <v>-2.004008016032064E-2</v>
      </c>
      <c r="Y1420" s="74">
        <f t="shared" si="210"/>
        <v>0.38611111111111107</v>
      </c>
      <c r="Z1420" s="76">
        <f>INDEX($Z:$Z,MATCH($H1420,$C:$C,0))+V1420</f>
        <v>4990</v>
      </c>
      <c r="AB1420" s="43" t="str">
        <f>INDEX($AB:$AB,MATCH($H1420,$C:$C,0))</f>
        <v>https://motorring.ru/product/6165-bokovye-zerkala-liftbek-elektroprivod-obogrev-povtoriteli</v>
      </c>
    </row>
    <row r="1421" spans="1:28" ht="75" x14ac:dyDescent="0.25">
      <c r="A1421" s="71" t="str">
        <f>INDEX('Выгр Торг'!$A:$A,MATCH($B1421,'Выгр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1" s="88">
        <v>138176</v>
      </c>
      <c r="C1421" s="72">
        <f>VLOOKUP($B1421,'Выгр Торг'!$B:$P,C$1,0)</f>
        <v>117407</v>
      </c>
      <c r="D1421" s="71" t="str">
        <f>VLOOKUP($B1421,'Выгр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Белое облако (белый, 240))</v>
      </c>
      <c r="E1421" s="72" t="str">
        <f>VLOOKUP($B1421,'Выгр Торг'!$B:$P,E$1,0)</f>
        <v>Y</v>
      </c>
      <c r="F1421" s="72" t="str">
        <f>VLOOKUP($B1421,'Выгр Торг'!$B:$P,F$1,0)</f>
        <v>1</v>
      </c>
      <c r="G1421" s="36" t="s">
        <v>512</v>
      </c>
      <c r="H1421" s="28">
        <v>117397</v>
      </c>
      <c r="I1421" s="53">
        <f>INDEX($I:$I,MATCH($H1421,$C:$C,0))</f>
        <v>600</v>
      </c>
      <c r="J1421" s="5" t="s">
        <v>3410</v>
      </c>
      <c r="K1421" s="56">
        <f>INDEX($K:$K,MATCH($H1421,$C:$C,0))+I1421</f>
        <v>3600</v>
      </c>
      <c r="L1421" s="14">
        <f>VLOOKUP(K1421,Наценка!$A$1:$B$8,2,1)</f>
        <v>1.4</v>
      </c>
      <c r="M1421" s="56">
        <f>INDEX($M:$M,MATCH($H1421,$C:$C,0))+I1421*$M$2</f>
        <v>5070</v>
      </c>
      <c r="N1421" s="57">
        <f t="shared" si="212"/>
        <v>5090</v>
      </c>
      <c r="O1421" s="72">
        <f>VLOOKUP($B1421,'Выгр Торг'!$B:$P,O$1,0)</f>
        <v>3600</v>
      </c>
      <c r="P1421" s="72">
        <f>VLOOKUP($B1421,'Выгр Торг'!$B:$P,P$1,0)</f>
        <v>5190</v>
      </c>
      <c r="Q1421" s="42">
        <f t="shared" si="206"/>
        <v>0</v>
      </c>
      <c r="R1421" s="42">
        <f t="shared" si="207"/>
        <v>100</v>
      </c>
      <c r="S1421" s="85">
        <f t="shared" si="211"/>
        <v>5090</v>
      </c>
      <c r="T1421" s="60">
        <f>IFERROR(VLOOKUP($B1421,'Из ГУГЛа'!$B:$G,4,0)*U1421+V1421,VLOOKUP($B1421,'Из ГУГЛа'!$B:$G,4,0))</f>
        <v>4990</v>
      </c>
      <c r="U1421" s="15">
        <v>1</v>
      </c>
      <c r="V1421" s="76">
        <f>INDEX($AA:$AA,MATCH($H1421,$C:$C,0))</f>
        <v>600</v>
      </c>
      <c r="W1421" s="74">
        <f t="shared" si="208"/>
        <v>0.41388888888888897</v>
      </c>
      <c r="X1421" s="74">
        <f t="shared" si="209"/>
        <v>-2.004008016032064E-2</v>
      </c>
      <c r="Y1421" s="74">
        <f t="shared" si="210"/>
        <v>0.38611111111111107</v>
      </c>
      <c r="Z1421" s="76">
        <f>INDEX($Z:$Z,MATCH($H1421,$C:$C,0))+V1421</f>
        <v>4990</v>
      </c>
      <c r="AB1421" s="43" t="str">
        <f>INDEX($AB:$AB,MATCH($H1421,$C:$C,0))</f>
        <v>https://motorring.ru/product/6165-bokovye-zerkala-liftbek-elektroprivod-obogrev-povtoriteli</v>
      </c>
    </row>
    <row r="1422" spans="1:28" ht="75" x14ac:dyDescent="0.25">
      <c r="A1422" s="71" t="str">
        <f>INDEX('Выгр Торг'!$A:$A,MATCH($B1422,'Выгр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2" s="88">
        <v>138177</v>
      </c>
      <c r="C1422" s="72">
        <f>VLOOKUP($B1422,'Выгр Торг'!$B:$P,C$1,0)</f>
        <v>117408</v>
      </c>
      <c r="D1422" s="71" t="str">
        <f>VLOOKUP($B1422,'Выгр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Борнео (темный серебристо-серый, 633))</v>
      </c>
      <c r="E1422" s="72" t="str">
        <f>VLOOKUP($B1422,'Выгр Торг'!$B:$P,E$1,0)</f>
        <v>Y</v>
      </c>
      <c r="F1422" s="72" t="str">
        <f>VLOOKUP($B1422,'Выгр Торг'!$B:$P,F$1,0)</f>
        <v>1</v>
      </c>
      <c r="G1422" s="36" t="s">
        <v>512</v>
      </c>
      <c r="H1422" s="28">
        <v>117397</v>
      </c>
      <c r="I1422" s="53">
        <f>INDEX($I:$I,MATCH($H1422,$C:$C,0))</f>
        <v>600</v>
      </c>
      <c r="J1422" s="5" t="s">
        <v>3410</v>
      </c>
      <c r="K1422" s="56">
        <f>INDEX($K:$K,MATCH($H1422,$C:$C,0))+I1422</f>
        <v>3600</v>
      </c>
      <c r="L1422" s="14">
        <f>VLOOKUP(K1422,Наценка!$A$1:$B$8,2,1)</f>
        <v>1.4</v>
      </c>
      <c r="M1422" s="56">
        <f>INDEX($M:$M,MATCH($H1422,$C:$C,0))+I1422*$M$2</f>
        <v>5070</v>
      </c>
      <c r="N1422" s="57">
        <f t="shared" si="212"/>
        <v>5090</v>
      </c>
      <c r="O1422" s="72">
        <f>VLOOKUP($B1422,'Выгр Торг'!$B:$P,O$1,0)</f>
        <v>3600</v>
      </c>
      <c r="P1422" s="72">
        <f>VLOOKUP($B1422,'Выгр Торг'!$B:$P,P$1,0)</f>
        <v>5190</v>
      </c>
      <c r="Q1422" s="42">
        <f t="shared" si="206"/>
        <v>0</v>
      </c>
      <c r="R1422" s="42">
        <f t="shared" si="207"/>
        <v>100</v>
      </c>
      <c r="S1422" s="85">
        <f t="shared" si="211"/>
        <v>5090</v>
      </c>
      <c r="T1422" s="60">
        <f>IFERROR(VLOOKUP($B1422,'Из ГУГЛа'!$B:$G,4,0)*U1422+V1422,VLOOKUP($B1422,'Из ГУГЛа'!$B:$G,4,0))</f>
        <v>4990</v>
      </c>
      <c r="U1422" s="15">
        <v>1</v>
      </c>
      <c r="V1422" s="76">
        <f>INDEX($AA:$AA,MATCH($H1422,$C:$C,0))</f>
        <v>600</v>
      </c>
      <c r="W1422" s="74">
        <f t="shared" si="208"/>
        <v>0.41388888888888897</v>
      </c>
      <c r="X1422" s="74">
        <f t="shared" si="209"/>
        <v>-2.004008016032064E-2</v>
      </c>
      <c r="Y1422" s="74">
        <f t="shared" si="210"/>
        <v>0.38611111111111107</v>
      </c>
      <c r="Z1422" s="76">
        <f>INDEX($Z:$Z,MATCH($H1422,$C:$C,0))+V1422</f>
        <v>4990</v>
      </c>
      <c r="AB1422" s="43" t="str">
        <f>INDEX($AB:$AB,MATCH($H1422,$C:$C,0))</f>
        <v>https://motorring.ru/product/6165-bokovye-zerkala-liftbek-elektroprivod-obogrev-povtoriteli</v>
      </c>
    </row>
    <row r="1423" spans="1:28" ht="75" x14ac:dyDescent="0.25">
      <c r="A1423" s="71" t="str">
        <f>INDEX('Выгр Торг'!$A:$A,MATCH($B1423,'Выгр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3" s="88">
        <v>138178</v>
      </c>
      <c r="C1423" s="72">
        <f>VLOOKUP($B1423,'Выгр Торг'!$B:$P,C$1,0)</f>
        <v>117409</v>
      </c>
      <c r="D1423" s="71" t="str">
        <f>VLOOKUP($B1423,'Выгр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Бургундия (красный металлик, 117))</v>
      </c>
      <c r="E1423" s="72" t="str">
        <f>VLOOKUP($B1423,'Выгр Торг'!$B:$P,E$1,0)</f>
        <v>Y</v>
      </c>
      <c r="F1423" s="72" t="str">
        <f>VLOOKUP($B1423,'Выгр Торг'!$B:$P,F$1,0)</f>
        <v>1</v>
      </c>
      <c r="G1423" s="36" t="s">
        <v>512</v>
      </c>
      <c r="H1423" s="28">
        <v>117397</v>
      </c>
      <c r="I1423" s="53">
        <f>INDEX($I:$I,MATCH($H1423,$C:$C,0))</f>
        <v>600</v>
      </c>
      <c r="J1423" s="5" t="s">
        <v>3410</v>
      </c>
      <c r="K1423" s="56">
        <f>INDEX($K:$K,MATCH($H1423,$C:$C,0))+I1423</f>
        <v>3600</v>
      </c>
      <c r="L1423" s="14">
        <f>VLOOKUP(K1423,Наценка!$A$1:$B$8,2,1)</f>
        <v>1.4</v>
      </c>
      <c r="M1423" s="56">
        <f>INDEX($M:$M,MATCH($H1423,$C:$C,0))+I1423*$M$2</f>
        <v>5070</v>
      </c>
      <c r="N1423" s="57">
        <f t="shared" si="212"/>
        <v>5090</v>
      </c>
      <c r="O1423" s="72">
        <f>VLOOKUP($B1423,'Выгр Торг'!$B:$P,O$1,0)</f>
        <v>3600</v>
      </c>
      <c r="P1423" s="72">
        <f>VLOOKUP($B1423,'Выгр Торг'!$B:$P,P$1,0)</f>
        <v>5190</v>
      </c>
      <c r="Q1423" s="42">
        <f t="shared" si="206"/>
        <v>0</v>
      </c>
      <c r="R1423" s="42">
        <f t="shared" si="207"/>
        <v>100</v>
      </c>
      <c r="S1423" s="85">
        <f t="shared" si="211"/>
        <v>5090</v>
      </c>
      <c r="T1423" s="60">
        <f>IFERROR(VLOOKUP($B1423,'Из ГУГЛа'!$B:$G,4,0)*U1423+V1423,VLOOKUP($B1423,'Из ГУГЛа'!$B:$G,4,0))</f>
        <v>4990</v>
      </c>
      <c r="U1423" s="15">
        <v>1</v>
      </c>
      <c r="V1423" s="76">
        <f>INDEX($AA:$AA,MATCH($H1423,$C:$C,0))</f>
        <v>600</v>
      </c>
      <c r="W1423" s="74">
        <f t="shared" si="208"/>
        <v>0.41388888888888897</v>
      </c>
      <c r="X1423" s="74">
        <f t="shared" si="209"/>
        <v>-2.004008016032064E-2</v>
      </c>
      <c r="Y1423" s="74">
        <f t="shared" si="210"/>
        <v>0.38611111111111107</v>
      </c>
      <c r="Z1423" s="76">
        <f>INDEX($Z:$Z,MATCH($H1423,$C:$C,0))+V1423</f>
        <v>4990</v>
      </c>
      <c r="AB1423" s="43" t="str">
        <f>INDEX($AB:$AB,MATCH($H1423,$C:$C,0))</f>
        <v>https://motorring.ru/product/6165-bokovye-zerkala-liftbek-elektroprivod-obogrev-povtoriteli</v>
      </c>
    </row>
    <row r="1424" spans="1:28" ht="75" x14ac:dyDescent="0.25">
      <c r="A1424" s="71" t="str">
        <f>INDEX('Выгр Торг'!$A:$A,MATCH($B1424,'Выгр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4" s="88">
        <v>138179</v>
      </c>
      <c r="C1424" s="72">
        <f>VLOOKUP($B1424,'Выгр Торг'!$B:$P,C$1,0)</f>
        <v>117410</v>
      </c>
      <c r="D1424" s="71" t="str">
        <f>VLOOKUP($B1424,'Выгр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Вишня (темно-красный, 127))</v>
      </c>
      <c r="E1424" s="72" t="str">
        <f>VLOOKUP($B1424,'Выгр Торг'!$B:$P,E$1,0)</f>
        <v>Y</v>
      </c>
      <c r="F1424" s="72" t="str">
        <f>VLOOKUP($B1424,'Выгр Торг'!$B:$P,F$1,0)</f>
        <v>1</v>
      </c>
      <c r="G1424" s="36" t="s">
        <v>512</v>
      </c>
      <c r="H1424" s="28">
        <v>117397</v>
      </c>
      <c r="I1424" s="53">
        <f>INDEX($I:$I,MATCH($H1424,$C:$C,0))</f>
        <v>600</v>
      </c>
      <c r="J1424" s="5" t="s">
        <v>3410</v>
      </c>
      <c r="K1424" s="56">
        <f>INDEX($K:$K,MATCH($H1424,$C:$C,0))+I1424</f>
        <v>3600</v>
      </c>
      <c r="L1424" s="14">
        <f>VLOOKUP(K1424,Наценка!$A$1:$B$8,2,1)</f>
        <v>1.4</v>
      </c>
      <c r="M1424" s="56">
        <f>INDEX($M:$M,MATCH($H1424,$C:$C,0))+I1424*$M$2</f>
        <v>5070</v>
      </c>
      <c r="N1424" s="57">
        <f t="shared" si="212"/>
        <v>5090</v>
      </c>
      <c r="O1424" s="72">
        <f>VLOOKUP($B1424,'Выгр Торг'!$B:$P,O$1,0)</f>
        <v>3600</v>
      </c>
      <c r="P1424" s="72">
        <f>VLOOKUP($B1424,'Выгр Торг'!$B:$P,P$1,0)</f>
        <v>5190</v>
      </c>
      <c r="Q1424" s="42">
        <f t="shared" si="206"/>
        <v>0</v>
      </c>
      <c r="R1424" s="42">
        <f t="shared" si="207"/>
        <v>100</v>
      </c>
      <c r="S1424" s="85">
        <f t="shared" si="211"/>
        <v>5090</v>
      </c>
      <c r="T1424" s="60">
        <f>IFERROR(VLOOKUP($B1424,'Из ГУГЛа'!$B:$G,4,0)*U1424+V1424,VLOOKUP($B1424,'Из ГУГЛа'!$B:$G,4,0))</f>
        <v>4990</v>
      </c>
      <c r="U1424" s="15">
        <v>1</v>
      </c>
      <c r="V1424" s="76">
        <f>INDEX($AA:$AA,MATCH($H1424,$C:$C,0))</f>
        <v>600</v>
      </c>
      <c r="W1424" s="74">
        <f t="shared" si="208"/>
        <v>0.41388888888888897</v>
      </c>
      <c r="X1424" s="74">
        <f t="shared" si="209"/>
        <v>-2.004008016032064E-2</v>
      </c>
      <c r="Y1424" s="74">
        <f t="shared" si="210"/>
        <v>0.38611111111111107</v>
      </c>
      <c r="Z1424" s="76">
        <f>INDEX($Z:$Z,MATCH($H1424,$C:$C,0))+V1424</f>
        <v>4990</v>
      </c>
      <c r="AB1424" s="43" t="str">
        <f>INDEX($AB:$AB,MATCH($H1424,$C:$C,0))</f>
        <v>https://motorring.ru/product/6165-bokovye-zerkala-liftbek-elektroprivod-obogrev-povtoriteli</v>
      </c>
    </row>
    <row r="1425" spans="1:28" ht="75" x14ac:dyDescent="0.25">
      <c r="A1425" s="71" t="str">
        <f>INDEX('Выгр Торг'!$A:$A,MATCH($B1425,'Выгр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5" s="88">
        <v>138180</v>
      </c>
      <c r="C1425" s="72">
        <f>VLOOKUP($B1425,'Выгр Торг'!$B:$P,C$1,0)</f>
        <v>117411</v>
      </c>
      <c r="D1425" s="71" t="str">
        <f>VLOOKUP($B1425,'Выгр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Голубая планета (сине-голубой, 418))</v>
      </c>
      <c r="E1425" s="72" t="str">
        <f>VLOOKUP($B1425,'Выгр Торг'!$B:$P,E$1,0)</f>
        <v>Y</v>
      </c>
      <c r="F1425" s="72" t="str">
        <f>VLOOKUP($B1425,'Выгр Торг'!$B:$P,F$1,0)</f>
        <v>1</v>
      </c>
      <c r="G1425" s="36" t="s">
        <v>512</v>
      </c>
      <c r="H1425" s="28">
        <v>117397</v>
      </c>
      <c r="I1425" s="53">
        <f>INDEX($I:$I,MATCH($H1425,$C:$C,0))</f>
        <v>600</v>
      </c>
      <c r="J1425" s="5" t="s">
        <v>3410</v>
      </c>
      <c r="K1425" s="56">
        <f>INDEX($K:$K,MATCH($H1425,$C:$C,0))+I1425</f>
        <v>3600</v>
      </c>
      <c r="L1425" s="14">
        <f>VLOOKUP(K1425,Наценка!$A$1:$B$8,2,1)</f>
        <v>1.4</v>
      </c>
      <c r="M1425" s="56">
        <f>INDEX($M:$M,MATCH($H1425,$C:$C,0))+I1425*$M$2</f>
        <v>5070</v>
      </c>
      <c r="N1425" s="57">
        <f t="shared" si="212"/>
        <v>5090</v>
      </c>
      <c r="O1425" s="72">
        <f>VLOOKUP($B1425,'Выгр Торг'!$B:$P,O$1,0)</f>
        <v>3600</v>
      </c>
      <c r="P1425" s="72">
        <f>VLOOKUP($B1425,'Выгр Торг'!$B:$P,P$1,0)</f>
        <v>5190</v>
      </c>
      <c r="Q1425" s="42">
        <f t="shared" si="206"/>
        <v>0</v>
      </c>
      <c r="R1425" s="42">
        <f t="shared" si="207"/>
        <v>100</v>
      </c>
      <c r="S1425" s="85">
        <f t="shared" si="211"/>
        <v>5090</v>
      </c>
      <c r="T1425" s="60">
        <f>IFERROR(VLOOKUP($B1425,'Из ГУГЛа'!$B:$G,4,0)*U1425+V1425,VLOOKUP($B1425,'Из ГУГЛа'!$B:$G,4,0))</f>
        <v>4990</v>
      </c>
      <c r="U1425" s="15">
        <v>1</v>
      </c>
      <c r="V1425" s="76">
        <f>INDEX($AA:$AA,MATCH($H1425,$C:$C,0))</f>
        <v>600</v>
      </c>
      <c r="W1425" s="74">
        <f t="shared" si="208"/>
        <v>0.41388888888888897</v>
      </c>
      <c r="X1425" s="74">
        <f t="shared" si="209"/>
        <v>-2.004008016032064E-2</v>
      </c>
      <c r="Y1425" s="74">
        <f t="shared" si="210"/>
        <v>0.38611111111111107</v>
      </c>
      <c r="Z1425" s="76">
        <f>INDEX($Z:$Z,MATCH($H1425,$C:$C,0))+V1425</f>
        <v>4990</v>
      </c>
      <c r="AB1425" s="43" t="str">
        <f>INDEX($AB:$AB,MATCH($H1425,$C:$C,0))</f>
        <v>https://motorring.ru/product/6165-bokovye-zerkala-liftbek-elektroprivod-obogrev-povtoriteli</v>
      </c>
    </row>
    <row r="1426" spans="1:28" ht="75" x14ac:dyDescent="0.25">
      <c r="A1426" s="71" t="str">
        <f>INDEX('Выгр Торг'!$A:$A,MATCH($B1426,'Выгр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6" s="88">
        <v>138181</v>
      </c>
      <c r="C1426" s="72">
        <f>VLOOKUP($B1426,'Выгр Торг'!$B:$P,C$1,0)</f>
        <v>117412</v>
      </c>
      <c r="D1426" s="71" t="str">
        <f>VLOOKUP($B1426,'Выгр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Гранта (темно-серый, 682))</v>
      </c>
      <c r="E1426" s="72" t="str">
        <f>VLOOKUP($B1426,'Выгр Торг'!$B:$P,E$1,0)</f>
        <v>Y</v>
      </c>
      <c r="F1426" s="72" t="str">
        <f>VLOOKUP($B1426,'Выгр Торг'!$B:$P,F$1,0)</f>
        <v>1</v>
      </c>
      <c r="G1426" s="36" t="s">
        <v>512</v>
      </c>
      <c r="H1426" s="28">
        <v>117397</v>
      </c>
      <c r="I1426" s="53">
        <f>INDEX($I:$I,MATCH($H1426,$C:$C,0))</f>
        <v>600</v>
      </c>
      <c r="J1426" s="5" t="s">
        <v>3410</v>
      </c>
      <c r="K1426" s="56">
        <f>INDEX($K:$K,MATCH($H1426,$C:$C,0))+I1426</f>
        <v>3600</v>
      </c>
      <c r="L1426" s="14">
        <f>VLOOKUP(K1426,Наценка!$A$1:$B$8,2,1)</f>
        <v>1.4</v>
      </c>
      <c r="M1426" s="56">
        <f>INDEX($M:$M,MATCH($H1426,$C:$C,0))+I1426*$M$2</f>
        <v>5070</v>
      </c>
      <c r="N1426" s="57">
        <f t="shared" si="212"/>
        <v>5090</v>
      </c>
      <c r="O1426" s="72">
        <f>VLOOKUP($B1426,'Выгр Торг'!$B:$P,O$1,0)</f>
        <v>3600</v>
      </c>
      <c r="P1426" s="72">
        <f>VLOOKUP($B1426,'Выгр Торг'!$B:$P,P$1,0)</f>
        <v>5190</v>
      </c>
      <c r="Q1426" s="42">
        <f t="shared" si="206"/>
        <v>0</v>
      </c>
      <c r="R1426" s="42">
        <f t="shared" si="207"/>
        <v>100</v>
      </c>
      <c r="S1426" s="85">
        <f t="shared" si="211"/>
        <v>5090</v>
      </c>
      <c r="T1426" s="60">
        <f>IFERROR(VLOOKUP($B1426,'Из ГУГЛа'!$B:$G,4,0)*U1426+V1426,VLOOKUP($B1426,'Из ГУГЛа'!$B:$G,4,0))</f>
        <v>4990</v>
      </c>
      <c r="U1426" s="15">
        <v>1</v>
      </c>
      <c r="V1426" s="76">
        <f>INDEX($AA:$AA,MATCH($H1426,$C:$C,0))</f>
        <v>600</v>
      </c>
      <c r="W1426" s="74">
        <f t="shared" si="208"/>
        <v>0.41388888888888897</v>
      </c>
      <c r="X1426" s="74">
        <f t="shared" si="209"/>
        <v>-2.004008016032064E-2</v>
      </c>
      <c r="Y1426" s="74">
        <f t="shared" si="210"/>
        <v>0.38611111111111107</v>
      </c>
      <c r="Z1426" s="76">
        <f>INDEX($Z:$Z,MATCH($H1426,$C:$C,0))+V1426</f>
        <v>4990</v>
      </c>
      <c r="AB1426" s="43" t="str">
        <f>INDEX($AB:$AB,MATCH($H1426,$C:$C,0))</f>
        <v>https://motorring.ru/product/6165-bokovye-zerkala-liftbek-elektroprivod-obogrev-povtoriteli</v>
      </c>
    </row>
    <row r="1427" spans="1:28" ht="75" x14ac:dyDescent="0.25">
      <c r="A1427" s="71" t="str">
        <f>INDEX('Выгр Торг'!$A:$A,MATCH($B1427,'Выгр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7" s="88">
        <v>138182</v>
      </c>
      <c r="C1427" s="72">
        <f>VLOOKUP($B1427,'Выгр Торг'!$B:$P,C$1,0)</f>
        <v>117413</v>
      </c>
      <c r="D1427" s="71" t="str">
        <f>VLOOKUP($B1427,'Выгр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Джем (желто-коричневый, 285))</v>
      </c>
      <c r="E1427" s="72" t="str">
        <f>VLOOKUP($B1427,'Выгр Торг'!$B:$P,E$1,0)</f>
        <v>Y</v>
      </c>
      <c r="F1427" s="72" t="str">
        <f>VLOOKUP($B1427,'Выгр Торг'!$B:$P,F$1,0)</f>
        <v>1</v>
      </c>
      <c r="G1427" s="36" t="s">
        <v>512</v>
      </c>
      <c r="H1427" s="28">
        <v>117397</v>
      </c>
      <c r="I1427" s="53">
        <f>INDEX($I:$I,MATCH($H1427,$C:$C,0))</f>
        <v>600</v>
      </c>
      <c r="J1427" s="5" t="s">
        <v>3410</v>
      </c>
      <c r="K1427" s="56">
        <f>INDEX($K:$K,MATCH($H1427,$C:$C,0))+I1427</f>
        <v>3600</v>
      </c>
      <c r="L1427" s="14">
        <f>VLOOKUP(K1427,Наценка!$A$1:$B$8,2,1)</f>
        <v>1.4</v>
      </c>
      <c r="M1427" s="56">
        <f>INDEX($M:$M,MATCH($H1427,$C:$C,0))+I1427*$M$2</f>
        <v>5070</v>
      </c>
      <c r="N1427" s="57">
        <f t="shared" si="212"/>
        <v>5090</v>
      </c>
      <c r="O1427" s="72">
        <f>VLOOKUP($B1427,'Выгр Торг'!$B:$P,O$1,0)</f>
        <v>3600</v>
      </c>
      <c r="P1427" s="72">
        <f>VLOOKUP($B1427,'Выгр Торг'!$B:$P,P$1,0)</f>
        <v>5190</v>
      </c>
      <c r="Q1427" s="42">
        <f t="shared" si="206"/>
        <v>0</v>
      </c>
      <c r="R1427" s="42">
        <f t="shared" si="207"/>
        <v>100</v>
      </c>
      <c r="S1427" s="85">
        <f t="shared" si="211"/>
        <v>5090</v>
      </c>
      <c r="T1427" s="60">
        <f>IFERROR(VLOOKUP($B1427,'Из ГУГЛа'!$B:$G,4,0)*U1427+V1427,VLOOKUP($B1427,'Из ГУГЛа'!$B:$G,4,0))</f>
        <v>4990</v>
      </c>
      <c r="U1427" s="15">
        <v>1</v>
      </c>
      <c r="V1427" s="76">
        <f>INDEX($AA:$AA,MATCH($H1427,$C:$C,0))</f>
        <v>600</v>
      </c>
      <c r="W1427" s="74">
        <f t="shared" si="208"/>
        <v>0.41388888888888897</v>
      </c>
      <c r="X1427" s="74">
        <f t="shared" si="209"/>
        <v>-2.004008016032064E-2</v>
      </c>
      <c r="Y1427" s="74">
        <f t="shared" si="210"/>
        <v>0.38611111111111107</v>
      </c>
      <c r="Z1427" s="76">
        <f>INDEX($Z:$Z,MATCH($H1427,$C:$C,0))+V1427</f>
        <v>4990</v>
      </c>
      <c r="AB1427" s="43" t="str">
        <f>INDEX($AB:$AB,MATCH($H1427,$C:$C,0))</f>
        <v>https://motorring.ru/product/6165-bokovye-zerkala-liftbek-elektroprivod-obogrev-povtoriteli</v>
      </c>
    </row>
    <row r="1428" spans="1:28" ht="75" x14ac:dyDescent="0.25">
      <c r="A1428" s="71" t="str">
        <f>INDEX('Выгр Торг'!$A:$A,MATCH($B1428,'Выгр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8" s="88">
        <v>138183</v>
      </c>
      <c r="C1428" s="72">
        <f>VLOOKUP($B1428,'Выгр Торг'!$B:$P,C$1,0)</f>
        <v>117414</v>
      </c>
      <c r="D1428" s="71" t="str">
        <f>VLOOKUP($B1428,'Выгр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Дыня (серебристо-желтый, 502))</v>
      </c>
      <c r="E1428" s="72" t="str">
        <f>VLOOKUP($B1428,'Выгр Торг'!$B:$P,E$1,0)</f>
        <v>Y</v>
      </c>
      <c r="F1428" s="72" t="str">
        <f>VLOOKUP($B1428,'Выгр Торг'!$B:$P,F$1,0)</f>
        <v>1</v>
      </c>
      <c r="G1428" s="36" t="s">
        <v>512</v>
      </c>
      <c r="H1428" s="28">
        <v>117397</v>
      </c>
      <c r="I1428" s="53">
        <f>INDEX($I:$I,MATCH($H1428,$C:$C,0))</f>
        <v>600</v>
      </c>
      <c r="J1428" s="5" t="s">
        <v>3410</v>
      </c>
      <c r="K1428" s="56">
        <f>INDEX($K:$K,MATCH($H1428,$C:$C,0))+I1428</f>
        <v>3600</v>
      </c>
      <c r="L1428" s="14">
        <f>VLOOKUP(K1428,Наценка!$A$1:$B$8,2,1)</f>
        <v>1.4</v>
      </c>
      <c r="M1428" s="56">
        <f>INDEX($M:$M,MATCH($H1428,$C:$C,0))+I1428*$M$2</f>
        <v>5070</v>
      </c>
      <c r="N1428" s="57">
        <f t="shared" si="212"/>
        <v>5090</v>
      </c>
      <c r="O1428" s="72">
        <f>VLOOKUP($B1428,'Выгр Торг'!$B:$P,O$1,0)</f>
        <v>3600</v>
      </c>
      <c r="P1428" s="72">
        <f>VLOOKUP($B1428,'Выгр Торг'!$B:$P,P$1,0)</f>
        <v>5190</v>
      </c>
      <c r="Q1428" s="42">
        <f t="shared" si="206"/>
        <v>0</v>
      </c>
      <c r="R1428" s="42">
        <f t="shared" si="207"/>
        <v>100</v>
      </c>
      <c r="S1428" s="85">
        <f t="shared" si="211"/>
        <v>5090</v>
      </c>
      <c r="T1428" s="60">
        <f>IFERROR(VLOOKUP($B1428,'Из ГУГЛа'!$B:$G,4,0)*U1428+V1428,VLOOKUP($B1428,'Из ГУГЛа'!$B:$G,4,0))</f>
        <v>4990</v>
      </c>
      <c r="U1428" s="15">
        <v>1</v>
      </c>
      <c r="V1428" s="76">
        <f>INDEX($AA:$AA,MATCH($H1428,$C:$C,0))</f>
        <v>600</v>
      </c>
      <c r="W1428" s="74">
        <f t="shared" si="208"/>
        <v>0.41388888888888897</v>
      </c>
      <c r="X1428" s="74">
        <f t="shared" si="209"/>
        <v>-2.004008016032064E-2</v>
      </c>
      <c r="Y1428" s="74">
        <f t="shared" si="210"/>
        <v>0.38611111111111107</v>
      </c>
      <c r="Z1428" s="76">
        <f>INDEX($Z:$Z,MATCH($H1428,$C:$C,0))+V1428</f>
        <v>4990</v>
      </c>
      <c r="AB1428" s="43" t="str">
        <f>INDEX($AB:$AB,MATCH($H1428,$C:$C,0))</f>
        <v>https://motorring.ru/product/6165-bokovye-zerkala-liftbek-elektroprivod-obogrev-povtoriteli</v>
      </c>
    </row>
    <row r="1429" spans="1:28" ht="75" x14ac:dyDescent="0.25">
      <c r="A1429" s="71" t="str">
        <f>INDEX('Выгр Торг'!$A:$A,MATCH($B1429,'Выгр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29" s="88">
        <v>138184</v>
      </c>
      <c r="C1429" s="72">
        <f>VLOOKUP($B1429,'Выгр Торг'!$B:$P,C$1,0)</f>
        <v>117415</v>
      </c>
      <c r="D1429" s="71" t="str">
        <f>VLOOKUP($B1429,'Выгр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Изабелла (темно-филетовый, 515))</v>
      </c>
      <c r="E1429" s="72" t="str">
        <f>VLOOKUP($B1429,'Выгр Торг'!$B:$P,E$1,0)</f>
        <v>Y</v>
      </c>
      <c r="F1429" s="72" t="str">
        <f>VLOOKUP($B1429,'Выгр Торг'!$B:$P,F$1,0)</f>
        <v>1</v>
      </c>
      <c r="G1429" s="36" t="s">
        <v>512</v>
      </c>
      <c r="H1429" s="28">
        <v>117397</v>
      </c>
      <c r="I1429" s="53">
        <f>INDEX($I:$I,MATCH($H1429,$C:$C,0))</f>
        <v>600</v>
      </c>
      <c r="J1429" s="5" t="s">
        <v>3410</v>
      </c>
      <c r="K1429" s="56">
        <f>INDEX($K:$K,MATCH($H1429,$C:$C,0))+I1429</f>
        <v>3600</v>
      </c>
      <c r="L1429" s="14">
        <f>VLOOKUP(K1429,Наценка!$A$1:$B$8,2,1)</f>
        <v>1.4</v>
      </c>
      <c r="M1429" s="56">
        <f>INDEX($M:$M,MATCH($H1429,$C:$C,0))+I1429*$M$2</f>
        <v>5070</v>
      </c>
      <c r="N1429" s="57">
        <f t="shared" si="212"/>
        <v>5090</v>
      </c>
      <c r="O1429" s="72">
        <f>VLOOKUP($B1429,'Выгр Торг'!$B:$P,O$1,0)</f>
        <v>3600</v>
      </c>
      <c r="P1429" s="72">
        <f>VLOOKUP($B1429,'Выгр Торг'!$B:$P,P$1,0)</f>
        <v>5190</v>
      </c>
      <c r="Q1429" s="42">
        <f t="shared" si="206"/>
        <v>0</v>
      </c>
      <c r="R1429" s="42">
        <f t="shared" si="207"/>
        <v>100</v>
      </c>
      <c r="S1429" s="85">
        <f t="shared" si="211"/>
        <v>5090</v>
      </c>
      <c r="T1429" s="60">
        <f>IFERROR(VLOOKUP($B1429,'Из ГУГЛа'!$B:$G,4,0)*U1429+V1429,VLOOKUP($B1429,'Из ГУГЛа'!$B:$G,4,0))</f>
        <v>4990</v>
      </c>
      <c r="U1429" s="15">
        <v>1</v>
      </c>
      <c r="V1429" s="76">
        <f>INDEX($AA:$AA,MATCH($H1429,$C:$C,0))</f>
        <v>600</v>
      </c>
      <c r="W1429" s="74">
        <f t="shared" si="208"/>
        <v>0.41388888888888897</v>
      </c>
      <c r="X1429" s="74">
        <f t="shared" si="209"/>
        <v>-2.004008016032064E-2</v>
      </c>
      <c r="Y1429" s="74">
        <f t="shared" si="210"/>
        <v>0.38611111111111107</v>
      </c>
      <c r="Z1429" s="76">
        <f>INDEX($Z:$Z,MATCH($H1429,$C:$C,0))+V1429</f>
        <v>4990</v>
      </c>
      <c r="AB1429" s="43" t="str">
        <f>INDEX($AB:$AB,MATCH($H1429,$C:$C,0))</f>
        <v>https://motorring.ru/product/6165-bokovye-zerkala-liftbek-elektroprivod-obogrev-povtoriteli</v>
      </c>
    </row>
    <row r="1430" spans="1:28" ht="75" x14ac:dyDescent="0.25">
      <c r="A1430" s="71" t="str">
        <f>INDEX('Выгр Торг'!$A:$A,MATCH($B1430,'Выгр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0" s="88">
        <v>138185</v>
      </c>
      <c r="C1430" s="72">
        <f>VLOOKUP($B1430,'Выгр Торг'!$B:$P,C$1,0)</f>
        <v>117416</v>
      </c>
      <c r="D1430" s="71" t="str">
        <f>VLOOKUP($B1430,'Выгр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Калина (ярко-красный, 104))</v>
      </c>
      <c r="E1430" s="72" t="str">
        <f>VLOOKUP($B1430,'Выгр Торг'!$B:$P,E$1,0)</f>
        <v>Y</v>
      </c>
      <c r="F1430" s="72" t="str">
        <f>VLOOKUP($B1430,'Выгр Торг'!$B:$P,F$1,0)</f>
        <v>1</v>
      </c>
      <c r="G1430" s="36" t="s">
        <v>512</v>
      </c>
      <c r="H1430" s="28">
        <v>117397</v>
      </c>
      <c r="I1430" s="53">
        <f>INDEX($I:$I,MATCH($H1430,$C:$C,0))</f>
        <v>600</v>
      </c>
      <c r="J1430" s="5" t="s">
        <v>3410</v>
      </c>
      <c r="K1430" s="56">
        <f>INDEX($K:$K,MATCH($H1430,$C:$C,0))+I1430</f>
        <v>3600</v>
      </c>
      <c r="L1430" s="14">
        <f>VLOOKUP(K1430,Наценка!$A$1:$B$8,2,1)</f>
        <v>1.4</v>
      </c>
      <c r="M1430" s="56">
        <f>INDEX($M:$M,MATCH($H1430,$C:$C,0))+I1430*$M$2</f>
        <v>5070</v>
      </c>
      <c r="N1430" s="57">
        <f t="shared" si="212"/>
        <v>5090</v>
      </c>
      <c r="O1430" s="72">
        <f>VLOOKUP($B1430,'Выгр Торг'!$B:$P,O$1,0)</f>
        <v>3600</v>
      </c>
      <c r="P1430" s="72">
        <f>VLOOKUP($B1430,'Выгр Торг'!$B:$P,P$1,0)</f>
        <v>5190</v>
      </c>
      <c r="Q1430" s="42">
        <f t="shared" si="206"/>
        <v>0</v>
      </c>
      <c r="R1430" s="42">
        <f t="shared" si="207"/>
        <v>100</v>
      </c>
      <c r="S1430" s="85">
        <f t="shared" si="211"/>
        <v>5090</v>
      </c>
      <c r="T1430" s="60">
        <f>IFERROR(VLOOKUP($B1430,'Из ГУГЛа'!$B:$G,4,0)*U1430+V1430,VLOOKUP($B1430,'Из ГУГЛа'!$B:$G,4,0))</f>
        <v>4990</v>
      </c>
      <c r="U1430" s="15">
        <v>1</v>
      </c>
      <c r="V1430" s="76">
        <f>INDEX($AA:$AA,MATCH($H1430,$C:$C,0))</f>
        <v>600</v>
      </c>
      <c r="W1430" s="74">
        <f t="shared" si="208"/>
        <v>0.41388888888888897</v>
      </c>
      <c r="X1430" s="74">
        <f t="shared" si="209"/>
        <v>-2.004008016032064E-2</v>
      </c>
      <c r="Y1430" s="74">
        <f t="shared" si="210"/>
        <v>0.38611111111111107</v>
      </c>
      <c r="Z1430" s="76">
        <f>INDEX($Z:$Z,MATCH($H1430,$C:$C,0))+V1430</f>
        <v>4990</v>
      </c>
      <c r="AB1430" s="43" t="str">
        <f>INDEX($AB:$AB,MATCH($H1430,$C:$C,0))</f>
        <v>https://motorring.ru/product/6165-bokovye-zerkala-liftbek-elektroprivod-obogrev-povtoriteli</v>
      </c>
    </row>
    <row r="1431" spans="1:28" ht="90" x14ac:dyDescent="0.25">
      <c r="A1431" s="71" t="str">
        <f>INDEX('Выгр Торг'!$A:$A,MATCH($B1431,'Выгр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1" s="88">
        <v>138186</v>
      </c>
      <c r="C1431" s="72">
        <f>VLOOKUP($B1431,'Выгр Торг'!$B:$P,C$1,0)</f>
        <v>117417</v>
      </c>
      <c r="D1431" s="71" t="str">
        <f>VLOOKUP($B1431,'Выгр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Калифорнийский мак (золотисто-красный, 190))</v>
      </c>
      <c r="E1431" s="72" t="str">
        <f>VLOOKUP($B1431,'Выгр Торг'!$B:$P,E$1,0)</f>
        <v>Y</v>
      </c>
      <c r="F1431" s="72" t="str">
        <f>VLOOKUP($B1431,'Выгр Торг'!$B:$P,F$1,0)</f>
        <v>1</v>
      </c>
      <c r="G1431" s="36" t="s">
        <v>512</v>
      </c>
      <c r="H1431" s="28">
        <v>117397</v>
      </c>
      <c r="I1431" s="53">
        <f>INDEX($I:$I,MATCH($H1431,$C:$C,0))</f>
        <v>600</v>
      </c>
      <c r="J1431" s="5" t="s">
        <v>3410</v>
      </c>
      <c r="K1431" s="56">
        <f>INDEX($K:$K,MATCH($H1431,$C:$C,0))+I1431</f>
        <v>3600</v>
      </c>
      <c r="L1431" s="14">
        <f>VLOOKUP(K1431,Наценка!$A$1:$B$8,2,1)</f>
        <v>1.4</v>
      </c>
      <c r="M1431" s="56">
        <f>INDEX($M:$M,MATCH($H1431,$C:$C,0))+I1431*$M$2</f>
        <v>5070</v>
      </c>
      <c r="N1431" s="57">
        <f t="shared" si="212"/>
        <v>5090</v>
      </c>
      <c r="O1431" s="72">
        <f>VLOOKUP($B1431,'Выгр Торг'!$B:$P,O$1,0)</f>
        <v>3600</v>
      </c>
      <c r="P1431" s="72">
        <f>VLOOKUP($B1431,'Выгр Торг'!$B:$P,P$1,0)</f>
        <v>5190</v>
      </c>
      <c r="Q1431" s="42">
        <f t="shared" si="206"/>
        <v>0</v>
      </c>
      <c r="R1431" s="42">
        <f t="shared" si="207"/>
        <v>100</v>
      </c>
      <c r="S1431" s="85">
        <f t="shared" si="211"/>
        <v>5090</v>
      </c>
      <c r="T1431" s="60">
        <f>IFERROR(VLOOKUP($B1431,'Из ГУГЛа'!$B:$G,4,0)*U1431+V1431,VLOOKUP($B1431,'Из ГУГЛа'!$B:$G,4,0))</f>
        <v>4990</v>
      </c>
      <c r="U1431" s="15">
        <v>1</v>
      </c>
      <c r="V1431" s="76">
        <f>INDEX($AA:$AA,MATCH($H1431,$C:$C,0))</f>
        <v>600</v>
      </c>
      <c r="W1431" s="74">
        <f t="shared" si="208"/>
        <v>0.41388888888888897</v>
      </c>
      <c r="X1431" s="74">
        <f t="shared" si="209"/>
        <v>-2.004008016032064E-2</v>
      </c>
      <c r="Y1431" s="74">
        <f t="shared" si="210"/>
        <v>0.38611111111111107</v>
      </c>
      <c r="Z1431" s="76">
        <f>INDEX($Z:$Z,MATCH($H1431,$C:$C,0))+V1431</f>
        <v>4990</v>
      </c>
      <c r="AB1431" s="43" t="str">
        <f>INDEX($AB:$AB,MATCH($H1431,$C:$C,0))</f>
        <v>https://motorring.ru/product/6165-bokovye-zerkala-liftbek-elektroprivod-obogrev-povtoriteli</v>
      </c>
    </row>
    <row r="1432" spans="1:28" ht="75" x14ac:dyDescent="0.25">
      <c r="A1432" s="71" t="str">
        <f>INDEX('Выгр Торг'!$A:$A,MATCH($B1432,'Выгр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2" s="88">
        <v>138187</v>
      </c>
      <c r="C1432" s="72">
        <f>VLOOKUP($B1432,'Выгр Торг'!$B:$P,C$1,0)</f>
        <v>117418</v>
      </c>
      <c r="D1432" s="71" t="str">
        <f>VLOOKUP($B1432,'Выгр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Кварц (серый, 630))</v>
      </c>
      <c r="E1432" s="72" t="str">
        <f>VLOOKUP($B1432,'Выгр Торг'!$B:$P,E$1,0)</f>
        <v>Y</v>
      </c>
      <c r="F1432" s="72" t="str">
        <f>VLOOKUP($B1432,'Выгр Торг'!$B:$P,F$1,0)</f>
        <v>1</v>
      </c>
      <c r="G1432" s="36" t="s">
        <v>512</v>
      </c>
      <c r="H1432" s="28">
        <v>117397</v>
      </c>
      <c r="I1432" s="53">
        <f>INDEX($I:$I,MATCH($H1432,$C:$C,0))</f>
        <v>600</v>
      </c>
      <c r="J1432" s="5" t="s">
        <v>3410</v>
      </c>
      <c r="K1432" s="56">
        <f>INDEX($K:$K,MATCH($H1432,$C:$C,0))+I1432</f>
        <v>3600</v>
      </c>
      <c r="L1432" s="14">
        <f>VLOOKUP(K1432,Наценка!$A$1:$B$8,2,1)</f>
        <v>1.4</v>
      </c>
      <c r="M1432" s="56">
        <f>INDEX($M:$M,MATCH($H1432,$C:$C,0))+I1432*$M$2</f>
        <v>5070</v>
      </c>
      <c r="N1432" s="57">
        <f t="shared" si="212"/>
        <v>5090</v>
      </c>
      <c r="O1432" s="72">
        <f>VLOOKUP($B1432,'Выгр Торг'!$B:$P,O$1,0)</f>
        <v>3600</v>
      </c>
      <c r="P1432" s="72">
        <f>VLOOKUP($B1432,'Выгр Торг'!$B:$P,P$1,0)</f>
        <v>5190</v>
      </c>
      <c r="Q1432" s="42">
        <f t="shared" si="206"/>
        <v>0</v>
      </c>
      <c r="R1432" s="42">
        <f t="shared" si="207"/>
        <v>100</v>
      </c>
      <c r="S1432" s="85">
        <f t="shared" si="211"/>
        <v>5090</v>
      </c>
      <c r="T1432" s="60">
        <f>IFERROR(VLOOKUP($B1432,'Из ГУГЛа'!$B:$G,4,0)*U1432+V1432,VLOOKUP($B1432,'Из ГУГЛа'!$B:$G,4,0))</f>
        <v>4990</v>
      </c>
      <c r="U1432" s="15">
        <v>1</v>
      </c>
      <c r="V1432" s="76">
        <f>INDEX($AA:$AA,MATCH($H1432,$C:$C,0))</f>
        <v>600</v>
      </c>
      <c r="W1432" s="74">
        <f t="shared" si="208"/>
        <v>0.41388888888888897</v>
      </c>
      <c r="X1432" s="74">
        <f t="shared" si="209"/>
        <v>-2.004008016032064E-2</v>
      </c>
      <c r="Y1432" s="74">
        <f t="shared" si="210"/>
        <v>0.38611111111111107</v>
      </c>
      <c r="Z1432" s="76">
        <f>INDEX($Z:$Z,MATCH($H1432,$C:$C,0))+V1432</f>
        <v>4990</v>
      </c>
      <c r="AB1432" s="43" t="str">
        <f>INDEX($AB:$AB,MATCH($H1432,$C:$C,0))</f>
        <v>https://motorring.ru/product/6165-bokovye-zerkala-liftbek-elektroprivod-obogrev-povtoriteli</v>
      </c>
    </row>
    <row r="1433" spans="1:28" ht="90" x14ac:dyDescent="0.25">
      <c r="A1433" s="71" t="str">
        <f>INDEX('Выгр Торг'!$A:$A,MATCH($B1433,'Выгр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3" s="88">
        <v>138188</v>
      </c>
      <c r="C1433" s="72">
        <f>VLOOKUP($B1433,'Выгр Торг'!$B:$P,C$1,0)</f>
        <v>117419</v>
      </c>
      <c r="D1433" s="71" t="str">
        <f>VLOOKUP($B1433,'Выгр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Колумбийская зелень (светло-зеленый, 322))</v>
      </c>
      <c r="E1433" s="72" t="str">
        <f>VLOOKUP($B1433,'Выгр Торг'!$B:$P,E$1,0)</f>
        <v>Y</v>
      </c>
      <c r="F1433" s="72" t="str">
        <f>VLOOKUP($B1433,'Выгр Торг'!$B:$P,F$1,0)</f>
        <v>1</v>
      </c>
      <c r="G1433" s="36" t="s">
        <v>512</v>
      </c>
      <c r="H1433" s="28">
        <v>117397</v>
      </c>
      <c r="I1433" s="53">
        <f>INDEX($I:$I,MATCH($H1433,$C:$C,0))</f>
        <v>600</v>
      </c>
      <c r="J1433" s="5" t="s">
        <v>3410</v>
      </c>
      <c r="K1433" s="56">
        <f>INDEX($K:$K,MATCH($H1433,$C:$C,0))+I1433</f>
        <v>3600</v>
      </c>
      <c r="L1433" s="14">
        <f>VLOOKUP(K1433,Наценка!$A$1:$B$8,2,1)</f>
        <v>1.4</v>
      </c>
      <c r="M1433" s="56">
        <f>INDEX($M:$M,MATCH($H1433,$C:$C,0))+I1433*$M$2</f>
        <v>5070</v>
      </c>
      <c r="N1433" s="57">
        <f t="shared" si="212"/>
        <v>5090</v>
      </c>
      <c r="O1433" s="72">
        <f>VLOOKUP($B1433,'Выгр Торг'!$B:$P,O$1,0)</f>
        <v>3600</v>
      </c>
      <c r="P1433" s="72">
        <f>VLOOKUP($B1433,'Выгр Торг'!$B:$P,P$1,0)</f>
        <v>5190</v>
      </c>
      <c r="Q1433" s="42">
        <f t="shared" si="206"/>
        <v>0</v>
      </c>
      <c r="R1433" s="42">
        <f t="shared" si="207"/>
        <v>100</v>
      </c>
      <c r="S1433" s="85">
        <f t="shared" si="211"/>
        <v>5090</v>
      </c>
      <c r="T1433" s="60">
        <f>IFERROR(VLOOKUP($B1433,'Из ГУГЛа'!$B:$G,4,0)*U1433+V1433,VLOOKUP($B1433,'Из ГУГЛа'!$B:$G,4,0))</f>
        <v>4990</v>
      </c>
      <c r="U1433" s="15">
        <v>1</v>
      </c>
      <c r="V1433" s="76">
        <f>INDEX($AA:$AA,MATCH($H1433,$C:$C,0))</f>
        <v>600</v>
      </c>
      <c r="W1433" s="74">
        <f t="shared" si="208"/>
        <v>0.41388888888888897</v>
      </c>
      <c r="X1433" s="74">
        <f t="shared" si="209"/>
        <v>-2.004008016032064E-2</v>
      </c>
      <c r="Y1433" s="74">
        <f t="shared" si="210"/>
        <v>0.38611111111111107</v>
      </c>
      <c r="Z1433" s="76">
        <f>INDEX($Z:$Z,MATCH($H1433,$C:$C,0))+V1433</f>
        <v>4990</v>
      </c>
      <c r="AB1433" s="43" t="str">
        <f>INDEX($AB:$AB,MATCH($H1433,$C:$C,0))</f>
        <v>https://motorring.ru/product/6165-bokovye-zerkala-liftbek-elektroprivod-obogrev-povtoriteli</v>
      </c>
    </row>
    <row r="1434" spans="1:28" ht="75" x14ac:dyDescent="0.25">
      <c r="A1434" s="71" t="str">
        <f>INDEX('Выгр Торг'!$A:$A,MATCH($B1434,'Выгр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4" s="88">
        <v>138189</v>
      </c>
      <c r="C1434" s="72">
        <f>VLOOKUP($B1434,'Выгр Торг'!$B:$P,C$1,0)</f>
        <v>117420</v>
      </c>
      <c r="D1434" s="71" t="str">
        <f>VLOOKUP($B1434,'Выгр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Кориандр (золотисто-коричневый, 790))</v>
      </c>
      <c r="E1434" s="72" t="str">
        <f>VLOOKUP($B1434,'Выгр Торг'!$B:$P,E$1,0)</f>
        <v>Y</v>
      </c>
      <c r="F1434" s="72" t="str">
        <f>VLOOKUP($B1434,'Выгр Торг'!$B:$P,F$1,0)</f>
        <v>1</v>
      </c>
      <c r="G1434" s="36" t="s">
        <v>512</v>
      </c>
      <c r="H1434" s="28">
        <v>117397</v>
      </c>
      <c r="I1434" s="53">
        <f>INDEX($I:$I,MATCH($H1434,$C:$C,0))</f>
        <v>600</v>
      </c>
      <c r="J1434" s="5" t="s">
        <v>3410</v>
      </c>
      <c r="K1434" s="56">
        <f>INDEX($K:$K,MATCH($H1434,$C:$C,0))+I1434</f>
        <v>3600</v>
      </c>
      <c r="L1434" s="14">
        <f>VLOOKUP(K1434,Наценка!$A$1:$B$8,2,1)</f>
        <v>1.4</v>
      </c>
      <c r="M1434" s="56">
        <f>INDEX($M:$M,MATCH($H1434,$C:$C,0))+I1434*$M$2</f>
        <v>5070</v>
      </c>
      <c r="N1434" s="57">
        <f t="shared" si="212"/>
        <v>5090</v>
      </c>
      <c r="O1434" s="72">
        <f>VLOOKUP($B1434,'Выгр Торг'!$B:$P,O$1,0)</f>
        <v>3600</v>
      </c>
      <c r="P1434" s="72">
        <f>VLOOKUP($B1434,'Выгр Торг'!$B:$P,P$1,0)</f>
        <v>5190</v>
      </c>
      <c r="Q1434" s="42">
        <f t="shared" si="206"/>
        <v>0</v>
      </c>
      <c r="R1434" s="42">
        <f t="shared" si="207"/>
        <v>100</v>
      </c>
      <c r="S1434" s="85">
        <f t="shared" si="211"/>
        <v>5090</v>
      </c>
      <c r="T1434" s="60">
        <f>IFERROR(VLOOKUP($B1434,'Из ГУГЛа'!$B:$G,4,0)*U1434+V1434,VLOOKUP($B1434,'Из ГУГЛа'!$B:$G,4,0))</f>
        <v>4990</v>
      </c>
      <c r="U1434" s="15">
        <v>1</v>
      </c>
      <c r="V1434" s="76">
        <f>INDEX($AA:$AA,MATCH($H1434,$C:$C,0))</f>
        <v>600</v>
      </c>
      <c r="W1434" s="74">
        <f t="shared" si="208"/>
        <v>0.41388888888888897</v>
      </c>
      <c r="X1434" s="74">
        <f t="shared" si="209"/>
        <v>-2.004008016032064E-2</v>
      </c>
      <c r="Y1434" s="74">
        <f t="shared" si="210"/>
        <v>0.38611111111111107</v>
      </c>
      <c r="Z1434" s="76">
        <f>INDEX($Z:$Z,MATCH($H1434,$C:$C,0))+V1434</f>
        <v>4990</v>
      </c>
      <c r="AB1434" s="43" t="str">
        <f>INDEX($AB:$AB,MATCH($H1434,$C:$C,0))</f>
        <v>https://motorring.ru/product/6165-bokovye-zerkala-liftbek-elektroprivod-obogrev-povtoriteli</v>
      </c>
    </row>
    <row r="1435" spans="1:28" ht="75" x14ac:dyDescent="0.25">
      <c r="A1435" s="71" t="str">
        <f>INDEX('Выгр Торг'!$A:$A,MATCH($B1435,'Выгр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5" s="88">
        <v>138190</v>
      </c>
      <c r="C1435" s="72">
        <f>VLOOKUP($B1435,'Выгр Торг'!$B:$P,C$1,0)</f>
        <v>117421</v>
      </c>
      <c r="D1435" s="71" t="str">
        <f>VLOOKUP($B1435,'Выгр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Космос (черный, 665))</v>
      </c>
      <c r="E1435" s="72" t="str">
        <f>VLOOKUP($B1435,'Выгр Торг'!$B:$P,E$1,0)</f>
        <v>Y</v>
      </c>
      <c r="F1435" s="72" t="str">
        <f>VLOOKUP($B1435,'Выгр Торг'!$B:$P,F$1,0)</f>
        <v>1</v>
      </c>
      <c r="G1435" s="36" t="s">
        <v>512</v>
      </c>
      <c r="H1435" s="28">
        <v>117397</v>
      </c>
      <c r="I1435" s="53">
        <f>INDEX($I:$I,MATCH($H1435,$C:$C,0))</f>
        <v>600</v>
      </c>
      <c r="J1435" s="5" t="s">
        <v>3410</v>
      </c>
      <c r="K1435" s="56">
        <f>INDEX($K:$K,MATCH($H1435,$C:$C,0))+I1435</f>
        <v>3600</v>
      </c>
      <c r="L1435" s="14">
        <f>VLOOKUP(K1435,Наценка!$A$1:$B$8,2,1)</f>
        <v>1.4</v>
      </c>
      <c r="M1435" s="56">
        <f>INDEX($M:$M,MATCH($H1435,$C:$C,0))+I1435*$M$2</f>
        <v>5070</v>
      </c>
      <c r="N1435" s="57">
        <f t="shared" si="212"/>
        <v>5090</v>
      </c>
      <c r="O1435" s="72">
        <f>VLOOKUP($B1435,'Выгр Торг'!$B:$P,O$1,0)</f>
        <v>3600</v>
      </c>
      <c r="P1435" s="72">
        <f>VLOOKUP($B1435,'Выгр Торг'!$B:$P,P$1,0)</f>
        <v>5190</v>
      </c>
      <c r="Q1435" s="42">
        <f t="shared" si="206"/>
        <v>0</v>
      </c>
      <c r="R1435" s="42">
        <f t="shared" si="207"/>
        <v>100</v>
      </c>
      <c r="S1435" s="85">
        <f t="shared" si="211"/>
        <v>5090</v>
      </c>
      <c r="T1435" s="60">
        <f>IFERROR(VLOOKUP($B1435,'Из ГУГЛа'!$B:$G,4,0)*U1435+V1435,VLOOKUP($B1435,'Из ГУГЛа'!$B:$G,4,0))</f>
        <v>4990</v>
      </c>
      <c r="U1435" s="15">
        <v>1</v>
      </c>
      <c r="V1435" s="76">
        <f>INDEX($AA:$AA,MATCH($H1435,$C:$C,0))</f>
        <v>600</v>
      </c>
      <c r="W1435" s="74">
        <f t="shared" si="208"/>
        <v>0.41388888888888897</v>
      </c>
      <c r="X1435" s="74">
        <f t="shared" si="209"/>
        <v>-2.004008016032064E-2</v>
      </c>
      <c r="Y1435" s="74">
        <f t="shared" si="210"/>
        <v>0.38611111111111107</v>
      </c>
      <c r="Z1435" s="76">
        <f>INDEX($Z:$Z,MATCH($H1435,$C:$C,0))+V1435</f>
        <v>4990</v>
      </c>
      <c r="AB1435" s="43" t="str">
        <f>INDEX($AB:$AB,MATCH($H1435,$C:$C,0))</f>
        <v>https://motorring.ru/product/6165-bokovye-zerkala-liftbek-elektroprivod-obogrev-povtoriteli</v>
      </c>
    </row>
    <row r="1436" spans="1:28" ht="75" x14ac:dyDescent="0.25">
      <c r="A1436" s="71" t="str">
        <f>INDEX('Выгр Торг'!$A:$A,MATCH($B1436,'Выгр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6" s="88">
        <v>138191</v>
      </c>
      <c r="C1436" s="72">
        <f>VLOOKUP($B1436,'Выгр Торг'!$B:$P,C$1,0)</f>
        <v>117422</v>
      </c>
      <c r="D1436" s="71" t="str">
        <f>VLOOKUP($B1436,'Выгр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Красный перец (красно-коричневый, 106))</v>
      </c>
      <c r="E1436" s="72" t="str">
        <f>VLOOKUP($B1436,'Выгр Торг'!$B:$P,E$1,0)</f>
        <v>Y</v>
      </c>
      <c r="F1436" s="72" t="str">
        <f>VLOOKUP($B1436,'Выгр Торг'!$B:$P,F$1,0)</f>
        <v>1</v>
      </c>
      <c r="G1436" s="36" t="s">
        <v>512</v>
      </c>
      <c r="H1436" s="28">
        <v>117397</v>
      </c>
      <c r="I1436" s="53">
        <f>INDEX($I:$I,MATCH($H1436,$C:$C,0))</f>
        <v>600</v>
      </c>
      <c r="J1436" s="5" t="s">
        <v>3410</v>
      </c>
      <c r="K1436" s="56">
        <f>INDEX($K:$K,MATCH($H1436,$C:$C,0))+I1436</f>
        <v>3600</v>
      </c>
      <c r="L1436" s="14">
        <f>VLOOKUP(K1436,Наценка!$A$1:$B$8,2,1)</f>
        <v>1.4</v>
      </c>
      <c r="M1436" s="56">
        <f>INDEX($M:$M,MATCH($H1436,$C:$C,0))+I1436*$M$2</f>
        <v>5070</v>
      </c>
      <c r="N1436" s="57">
        <f t="shared" si="212"/>
        <v>5090</v>
      </c>
      <c r="O1436" s="72">
        <f>VLOOKUP($B1436,'Выгр Торг'!$B:$P,O$1,0)</f>
        <v>3600</v>
      </c>
      <c r="P1436" s="72">
        <f>VLOOKUP($B1436,'Выгр Торг'!$B:$P,P$1,0)</f>
        <v>5190</v>
      </c>
      <c r="Q1436" s="42">
        <f t="shared" si="206"/>
        <v>0</v>
      </c>
      <c r="R1436" s="42">
        <f t="shared" si="207"/>
        <v>100</v>
      </c>
      <c r="S1436" s="85">
        <f t="shared" si="211"/>
        <v>5090</v>
      </c>
      <c r="T1436" s="60">
        <f>IFERROR(VLOOKUP($B1436,'Из ГУГЛа'!$B:$G,4,0)*U1436+V1436,VLOOKUP($B1436,'Из ГУГЛа'!$B:$G,4,0))</f>
        <v>4990</v>
      </c>
      <c r="U1436" s="15">
        <v>1</v>
      </c>
      <c r="V1436" s="76">
        <f>INDEX($AA:$AA,MATCH($H1436,$C:$C,0))</f>
        <v>600</v>
      </c>
      <c r="W1436" s="74">
        <f t="shared" si="208"/>
        <v>0.41388888888888897</v>
      </c>
      <c r="X1436" s="74">
        <f t="shared" si="209"/>
        <v>-2.004008016032064E-2</v>
      </c>
      <c r="Y1436" s="74">
        <f t="shared" si="210"/>
        <v>0.38611111111111107</v>
      </c>
      <c r="Z1436" s="76">
        <f>INDEX($Z:$Z,MATCH($H1436,$C:$C,0))+V1436</f>
        <v>4990</v>
      </c>
      <c r="AB1436" s="43" t="str">
        <f>INDEX($AB:$AB,MATCH($H1436,$C:$C,0))</f>
        <v>https://motorring.ru/product/6165-bokovye-zerkala-liftbek-elektroprivod-obogrev-povtoriteli</v>
      </c>
    </row>
    <row r="1437" spans="1:28" ht="75" x14ac:dyDescent="0.25">
      <c r="A1437" s="71" t="str">
        <f>INDEX('Выгр Торг'!$A:$A,MATCH($B1437,'Выгр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7" s="88">
        <v>138192</v>
      </c>
      <c r="C1437" s="72">
        <f>VLOOKUP($B1437,'Выгр Торг'!$B:$P,C$1,0)</f>
        <v>117423</v>
      </c>
      <c r="D1437" s="71" t="str">
        <f>VLOOKUP($B1437,'Выгр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Ладога (серо-голубой, 411))</v>
      </c>
      <c r="E1437" s="72" t="str">
        <f>VLOOKUP($B1437,'Выгр Торг'!$B:$P,E$1,0)</f>
        <v>Y</v>
      </c>
      <c r="F1437" s="72" t="str">
        <f>VLOOKUP($B1437,'Выгр Торг'!$B:$P,F$1,0)</f>
        <v>1</v>
      </c>
      <c r="G1437" s="36" t="s">
        <v>512</v>
      </c>
      <c r="H1437" s="28">
        <v>117397</v>
      </c>
      <c r="I1437" s="53">
        <f>INDEX($I:$I,MATCH($H1437,$C:$C,0))</f>
        <v>600</v>
      </c>
      <c r="J1437" s="5" t="s">
        <v>3410</v>
      </c>
      <c r="K1437" s="56">
        <f>INDEX($K:$K,MATCH($H1437,$C:$C,0))+I1437</f>
        <v>3600</v>
      </c>
      <c r="L1437" s="14">
        <f>VLOOKUP(K1437,Наценка!$A$1:$B$8,2,1)</f>
        <v>1.4</v>
      </c>
      <c r="M1437" s="56">
        <f>INDEX($M:$M,MATCH($H1437,$C:$C,0))+I1437*$M$2</f>
        <v>5070</v>
      </c>
      <c r="N1437" s="57">
        <f t="shared" si="212"/>
        <v>5090</v>
      </c>
      <c r="O1437" s="72">
        <f>VLOOKUP($B1437,'Выгр Торг'!$B:$P,O$1,0)</f>
        <v>3600</v>
      </c>
      <c r="P1437" s="72">
        <f>VLOOKUP($B1437,'Выгр Торг'!$B:$P,P$1,0)</f>
        <v>5190</v>
      </c>
      <c r="Q1437" s="42">
        <f t="shared" si="206"/>
        <v>0</v>
      </c>
      <c r="R1437" s="42">
        <f t="shared" si="207"/>
        <v>100</v>
      </c>
      <c r="S1437" s="85">
        <f t="shared" si="211"/>
        <v>5090</v>
      </c>
      <c r="T1437" s="60">
        <f>IFERROR(VLOOKUP($B1437,'Из ГУГЛа'!$B:$G,4,0)*U1437+V1437,VLOOKUP($B1437,'Из ГУГЛа'!$B:$G,4,0))</f>
        <v>4990</v>
      </c>
      <c r="U1437" s="15">
        <v>1</v>
      </c>
      <c r="V1437" s="76">
        <f>INDEX($AA:$AA,MATCH($H1437,$C:$C,0))</f>
        <v>600</v>
      </c>
      <c r="W1437" s="74">
        <f t="shared" si="208"/>
        <v>0.41388888888888897</v>
      </c>
      <c r="X1437" s="74">
        <f t="shared" si="209"/>
        <v>-2.004008016032064E-2</v>
      </c>
      <c r="Y1437" s="74">
        <f t="shared" si="210"/>
        <v>0.38611111111111107</v>
      </c>
      <c r="Z1437" s="76">
        <f>INDEX($Z:$Z,MATCH($H1437,$C:$C,0))+V1437</f>
        <v>4990</v>
      </c>
      <c r="AB1437" s="43" t="str">
        <f>INDEX($AB:$AB,MATCH($H1437,$C:$C,0))</f>
        <v>https://motorring.ru/product/6165-bokovye-zerkala-liftbek-elektroprivod-obogrev-povtoriteli</v>
      </c>
    </row>
    <row r="1438" spans="1:28" ht="75" x14ac:dyDescent="0.25">
      <c r="A1438" s="71" t="str">
        <f>INDEX('Выгр Торг'!$A:$A,MATCH($B1438,'Выгр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8" s="88">
        <v>138193</v>
      </c>
      <c r="C1438" s="72">
        <f>VLOOKUP($B1438,'Выгр Торг'!$B:$P,C$1,0)</f>
        <v>117424</v>
      </c>
      <c r="D1438" s="71" t="str">
        <f>VLOOKUP($B1438,'Выгр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Ледниковый (белый, 221))</v>
      </c>
      <c r="E1438" s="72" t="str">
        <f>VLOOKUP($B1438,'Выгр Торг'!$B:$P,E$1,0)</f>
        <v>Y</v>
      </c>
      <c r="F1438" s="72" t="str">
        <f>VLOOKUP($B1438,'Выгр Торг'!$B:$P,F$1,0)</f>
        <v>1</v>
      </c>
      <c r="G1438" s="36" t="s">
        <v>512</v>
      </c>
      <c r="H1438" s="28">
        <v>117397</v>
      </c>
      <c r="I1438" s="53">
        <f>INDEX($I:$I,MATCH($H1438,$C:$C,0))</f>
        <v>600</v>
      </c>
      <c r="J1438" s="5" t="s">
        <v>3410</v>
      </c>
      <c r="K1438" s="56">
        <f>INDEX($K:$K,MATCH($H1438,$C:$C,0))+I1438</f>
        <v>3600</v>
      </c>
      <c r="L1438" s="14">
        <f>VLOOKUP(K1438,Наценка!$A$1:$B$8,2,1)</f>
        <v>1.4</v>
      </c>
      <c r="M1438" s="56">
        <f>INDEX($M:$M,MATCH($H1438,$C:$C,0))+I1438*$M$2</f>
        <v>5070</v>
      </c>
      <c r="N1438" s="57">
        <f t="shared" si="212"/>
        <v>5090</v>
      </c>
      <c r="O1438" s="72">
        <f>VLOOKUP($B1438,'Выгр Торг'!$B:$P,O$1,0)</f>
        <v>3600</v>
      </c>
      <c r="P1438" s="72">
        <f>VLOOKUP($B1438,'Выгр Торг'!$B:$P,P$1,0)</f>
        <v>5190</v>
      </c>
      <c r="Q1438" s="42">
        <f t="shared" si="206"/>
        <v>0</v>
      </c>
      <c r="R1438" s="42">
        <f t="shared" si="207"/>
        <v>100</v>
      </c>
      <c r="S1438" s="85">
        <f t="shared" si="211"/>
        <v>5090</v>
      </c>
      <c r="T1438" s="60">
        <f>IFERROR(VLOOKUP($B1438,'Из ГУГЛа'!$B:$G,4,0)*U1438+V1438,VLOOKUP($B1438,'Из ГУГЛа'!$B:$G,4,0))</f>
        <v>4990</v>
      </c>
      <c r="U1438" s="15">
        <v>1</v>
      </c>
      <c r="V1438" s="76">
        <f>INDEX($AA:$AA,MATCH($H1438,$C:$C,0))</f>
        <v>600</v>
      </c>
      <c r="W1438" s="74">
        <f t="shared" si="208"/>
        <v>0.41388888888888897</v>
      </c>
      <c r="X1438" s="74">
        <f t="shared" si="209"/>
        <v>-2.004008016032064E-2</v>
      </c>
      <c r="Y1438" s="74">
        <f t="shared" si="210"/>
        <v>0.38611111111111107</v>
      </c>
      <c r="Z1438" s="76">
        <f>INDEX($Z:$Z,MATCH($H1438,$C:$C,0))+V1438</f>
        <v>4990</v>
      </c>
      <c r="AB1438" s="43" t="str">
        <f>INDEX($AB:$AB,MATCH($H1438,$C:$C,0))</f>
        <v>https://motorring.ru/product/6165-bokovye-zerkala-liftbek-elektroprivod-obogrev-povtoriteli</v>
      </c>
    </row>
    <row r="1439" spans="1:28" ht="75" x14ac:dyDescent="0.25">
      <c r="A1439" s="71" t="str">
        <f>INDEX('Выгр Торг'!$A:$A,MATCH($B1439,'Выгр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39" s="88">
        <v>243480</v>
      </c>
      <c r="C1439" s="72">
        <f>VLOOKUP($B1439,'Выгр Торг'!$B:$P,C$1,0)</f>
        <v>171528</v>
      </c>
      <c r="D1439" s="71" t="str">
        <f>VLOOKUP($B1439,'Выгр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Ледяной (голубой, 413))</v>
      </c>
      <c r="E1439" s="72" t="str">
        <f>VLOOKUP($B1439,'Выгр Торг'!$B:$P,E$1,0)</f>
        <v>Y</v>
      </c>
      <c r="F1439" s="72" t="str">
        <f>VLOOKUP($B1439,'Выгр Торг'!$B:$P,F$1,0)</f>
        <v>1</v>
      </c>
      <c r="G1439" s="36" t="s">
        <v>512</v>
      </c>
      <c r="H1439" s="28">
        <v>117397</v>
      </c>
      <c r="I1439" s="53">
        <f>INDEX($I:$I,MATCH($H1439,$C:$C,0))</f>
        <v>600</v>
      </c>
      <c r="J1439" s="5" t="s">
        <v>3410</v>
      </c>
      <c r="K1439" s="56">
        <f>INDEX($K:$K,MATCH($H1439,$C:$C,0))+I1439</f>
        <v>3600</v>
      </c>
      <c r="L1439" s="14">
        <f>VLOOKUP(K1439,Наценка!$A$1:$B$8,2,1)</f>
        <v>1.4</v>
      </c>
      <c r="M1439" s="56">
        <f>INDEX($M:$M,MATCH($H1439,$C:$C,0))+I1439*$M$2</f>
        <v>5070</v>
      </c>
      <c r="N1439" s="57">
        <f t="shared" si="212"/>
        <v>5090</v>
      </c>
      <c r="O1439" s="72">
        <f>VLOOKUP($B1439,'Выгр Торг'!$B:$P,O$1,0)</f>
        <v>3600</v>
      </c>
      <c r="P1439" s="72">
        <f>VLOOKUP($B1439,'Выгр Торг'!$B:$P,P$1,0)</f>
        <v>5190</v>
      </c>
      <c r="Q1439" s="42">
        <f t="shared" si="206"/>
        <v>0</v>
      </c>
      <c r="R1439" s="42">
        <f t="shared" si="207"/>
        <v>100</v>
      </c>
      <c r="S1439" s="85">
        <f t="shared" si="211"/>
        <v>5090</v>
      </c>
      <c r="T1439" s="60">
        <f>IFERROR(VLOOKUP($B1439,'Из ГУГЛа'!$B:$G,4,0)*U1439+V1439,VLOOKUP($B1439,'Из ГУГЛа'!$B:$G,4,0))</f>
        <v>4990</v>
      </c>
      <c r="U1439" s="15">
        <v>1</v>
      </c>
      <c r="V1439" s="76">
        <f>INDEX($AA:$AA,MATCH($H1439,$C:$C,0))</f>
        <v>600</v>
      </c>
      <c r="W1439" s="74">
        <f t="shared" si="208"/>
        <v>0.41388888888888897</v>
      </c>
      <c r="X1439" s="74">
        <f t="shared" si="209"/>
        <v>-2.004008016032064E-2</v>
      </c>
      <c r="Y1439" s="74">
        <f t="shared" si="210"/>
        <v>0.38611111111111107</v>
      </c>
      <c r="Z1439" s="76">
        <f>INDEX($Z:$Z,MATCH($H1439,$C:$C,0))+V1439</f>
        <v>4990</v>
      </c>
      <c r="AB1439" s="43" t="str">
        <f>INDEX($AB:$AB,MATCH($H1439,$C:$C,0))</f>
        <v>https://motorring.ru/product/6165-bokovye-zerkala-liftbek-elektroprivod-obogrev-povtoriteli</v>
      </c>
    </row>
    <row r="1440" spans="1:28" ht="75" x14ac:dyDescent="0.25">
      <c r="A1440" s="71" t="str">
        <f>INDEX('Выгр Торг'!$A:$A,MATCH($B1440,'Выгр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0" s="88">
        <v>138194</v>
      </c>
      <c r="C1440" s="72">
        <f>VLOOKUP($B1440,'Выгр Торг'!$B:$P,C$1,0)</f>
        <v>117425</v>
      </c>
      <c r="D1440" s="71" t="str">
        <f>VLOOKUP($B1440,'Выгр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Магма (оранжевый, 119))</v>
      </c>
      <c r="E1440" s="72" t="str">
        <f>VLOOKUP($B1440,'Выгр Торг'!$B:$P,E$1,0)</f>
        <v>Y</v>
      </c>
      <c r="F1440" s="72" t="str">
        <f>VLOOKUP($B1440,'Выгр Торг'!$B:$P,F$1,0)</f>
        <v>1</v>
      </c>
      <c r="G1440" s="36" t="s">
        <v>512</v>
      </c>
      <c r="H1440" s="28">
        <v>117397</v>
      </c>
      <c r="I1440" s="53">
        <f>INDEX($I:$I,MATCH($H1440,$C:$C,0))</f>
        <v>600</v>
      </c>
      <c r="J1440" s="5" t="s">
        <v>3410</v>
      </c>
      <c r="K1440" s="56">
        <f>INDEX($K:$K,MATCH($H1440,$C:$C,0))+I1440</f>
        <v>3600</v>
      </c>
      <c r="L1440" s="14">
        <f>VLOOKUP(K1440,Наценка!$A$1:$B$8,2,1)</f>
        <v>1.4</v>
      </c>
      <c r="M1440" s="56">
        <f>INDEX($M:$M,MATCH($H1440,$C:$C,0))+I1440*$M$2</f>
        <v>5070</v>
      </c>
      <c r="N1440" s="57">
        <f t="shared" si="212"/>
        <v>5090</v>
      </c>
      <c r="O1440" s="72">
        <f>VLOOKUP($B1440,'Выгр Торг'!$B:$P,O$1,0)</f>
        <v>3600</v>
      </c>
      <c r="P1440" s="72">
        <f>VLOOKUP($B1440,'Выгр Торг'!$B:$P,P$1,0)</f>
        <v>5190</v>
      </c>
      <c r="Q1440" s="42">
        <f t="shared" si="206"/>
        <v>0</v>
      </c>
      <c r="R1440" s="42">
        <f t="shared" si="207"/>
        <v>100</v>
      </c>
      <c r="S1440" s="85">
        <f t="shared" si="211"/>
        <v>5090</v>
      </c>
      <c r="T1440" s="60">
        <f>IFERROR(VLOOKUP($B1440,'Из ГУГЛа'!$B:$G,4,0)*U1440+V1440,VLOOKUP($B1440,'Из ГУГЛа'!$B:$G,4,0))</f>
        <v>4990</v>
      </c>
      <c r="U1440" s="15">
        <v>1</v>
      </c>
      <c r="V1440" s="76">
        <f>INDEX($AA:$AA,MATCH($H1440,$C:$C,0))</f>
        <v>600</v>
      </c>
      <c r="W1440" s="74">
        <f t="shared" si="208"/>
        <v>0.41388888888888897</v>
      </c>
      <c r="X1440" s="74">
        <f t="shared" si="209"/>
        <v>-2.004008016032064E-2</v>
      </c>
      <c r="Y1440" s="74">
        <f t="shared" si="210"/>
        <v>0.38611111111111107</v>
      </c>
      <c r="Z1440" s="76">
        <f>INDEX($Z:$Z,MATCH($H1440,$C:$C,0))+V1440</f>
        <v>4990</v>
      </c>
      <c r="AB1440" s="43" t="str">
        <f>INDEX($AB:$AB,MATCH($H1440,$C:$C,0))</f>
        <v>https://motorring.ru/product/6165-bokovye-zerkala-liftbek-elektroprivod-obogrev-povtoriteli</v>
      </c>
    </row>
    <row r="1441" spans="1:28" ht="75" x14ac:dyDescent="0.25">
      <c r="A1441" s="71" t="str">
        <f>INDEX('Выгр Торг'!$A:$A,MATCH($B1441,'Выгр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1" s="88">
        <v>138195</v>
      </c>
      <c r="C1441" s="72">
        <f>VLOOKUP($B1441,'Выгр Торг'!$B:$P,C$1,0)</f>
        <v>117426</v>
      </c>
      <c r="D1441" s="71" t="str">
        <f>VLOOKUP($B1441,'Выгр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Мускат (серебристо-серо-золотистый, 620))</v>
      </c>
      <c r="E1441" s="72" t="str">
        <f>VLOOKUP($B1441,'Выгр Торг'!$B:$P,E$1,0)</f>
        <v>Y</v>
      </c>
      <c r="F1441" s="72" t="str">
        <f>VLOOKUP($B1441,'Выгр Торг'!$B:$P,F$1,0)</f>
        <v>1</v>
      </c>
      <c r="G1441" s="36" t="s">
        <v>512</v>
      </c>
      <c r="H1441" s="28">
        <v>117397</v>
      </c>
      <c r="I1441" s="53">
        <f>INDEX($I:$I,MATCH($H1441,$C:$C,0))</f>
        <v>600</v>
      </c>
      <c r="J1441" s="5" t="s">
        <v>3410</v>
      </c>
      <c r="K1441" s="56">
        <f>INDEX($K:$K,MATCH($H1441,$C:$C,0))+I1441</f>
        <v>3600</v>
      </c>
      <c r="L1441" s="14">
        <f>VLOOKUP(K1441,Наценка!$A$1:$B$8,2,1)</f>
        <v>1.4</v>
      </c>
      <c r="M1441" s="56">
        <f>INDEX($M:$M,MATCH($H1441,$C:$C,0))+I1441*$M$2</f>
        <v>5070</v>
      </c>
      <c r="N1441" s="57">
        <f t="shared" si="212"/>
        <v>5090</v>
      </c>
      <c r="O1441" s="72">
        <f>VLOOKUP($B1441,'Выгр Торг'!$B:$P,O$1,0)</f>
        <v>3600</v>
      </c>
      <c r="P1441" s="72">
        <f>VLOOKUP($B1441,'Выгр Торг'!$B:$P,P$1,0)</f>
        <v>5190</v>
      </c>
      <c r="Q1441" s="42">
        <f t="shared" si="206"/>
        <v>0</v>
      </c>
      <c r="R1441" s="42">
        <f t="shared" si="207"/>
        <v>100</v>
      </c>
      <c r="S1441" s="85">
        <f t="shared" si="211"/>
        <v>5090</v>
      </c>
      <c r="T1441" s="60">
        <f>IFERROR(VLOOKUP($B1441,'Из ГУГЛа'!$B:$G,4,0)*U1441+V1441,VLOOKUP($B1441,'Из ГУГЛа'!$B:$G,4,0))</f>
        <v>4990</v>
      </c>
      <c r="U1441" s="15">
        <v>1</v>
      </c>
      <c r="V1441" s="76">
        <f>INDEX($AA:$AA,MATCH($H1441,$C:$C,0))</f>
        <v>600</v>
      </c>
      <c r="W1441" s="74">
        <f t="shared" si="208"/>
        <v>0.41388888888888897</v>
      </c>
      <c r="X1441" s="74">
        <f t="shared" si="209"/>
        <v>-2.004008016032064E-2</v>
      </c>
      <c r="Y1441" s="74">
        <f t="shared" si="210"/>
        <v>0.38611111111111107</v>
      </c>
      <c r="Z1441" s="76">
        <f>INDEX($Z:$Z,MATCH($H1441,$C:$C,0))+V1441</f>
        <v>4990</v>
      </c>
      <c r="AB1441" s="43" t="str">
        <f>INDEX($AB:$AB,MATCH($H1441,$C:$C,0))</f>
        <v>https://motorring.ru/product/6165-bokovye-zerkala-liftbek-elektroprivod-obogrev-povtoriteli</v>
      </c>
    </row>
    <row r="1442" spans="1:28" ht="75" x14ac:dyDescent="0.25">
      <c r="A1442" s="71" t="str">
        <f>INDEX('Выгр Торг'!$A:$A,MATCH($B1442,'Выгр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2" s="88">
        <v>138196</v>
      </c>
      <c r="C1442" s="72">
        <f>VLOOKUP($B1442,'Выгр Торг'!$B:$P,C$1,0)</f>
        <v>117427</v>
      </c>
      <c r="D1442" s="71" t="str">
        <f>VLOOKUP($B1442,'Выгр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Одиссей (Серо-синий, 497))</v>
      </c>
      <c r="E1442" s="72" t="str">
        <f>VLOOKUP($B1442,'Выгр Торг'!$B:$P,E$1,0)</f>
        <v>Y</v>
      </c>
      <c r="F1442" s="72" t="str">
        <f>VLOOKUP($B1442,'Выгр Торг'!$B:$P,F$1,0)</f>
        <v>1</v>
      </c>
      <c r="G1442" s="36" t="s">
        <v>512</v>
      </c>
      <c r="H1442" s="28">
        <v>117397</v>
      </c>
      <c r="I1442" s="53">
        <f>INDEX($I:$I,MATCH($H1442,$C:$C,0))</f>
        <v>600</v>
      </c>
      <c r="J1442" s="5" t="s">
        <v>3410</v>
      </c>
      <c r="K1442" s="56">
        <f>INDEX($K:$K,MATCH($H1442,$C:$C,0))+I1442</f>
        <v>3600</v>
      </c>
      <c r="L1442" s="14">
        <f>VLOOKUP(K1442,Наценка!$A$1:$B$8,2,1)</f>
        <v>1.4</v>
      </c>
      <c r="M1442" s="56">
        <f>INDEX($M:$M,MATCH($H1442,$C:$C,0))+I1442*$M$2</f>
        <v>5070</v>
      </c>
      <c r="N1442" s="57">
        <f t="shared" si="212"/>
        <v>5090</v>
      </c>
      <c r="O1442" s="72">
        <f>VLOOKUP($B1442,'Выгр Торг'!$B:$P,O$1,0)</f>
        <v>3600</v>
      </c>
      <c r="P1442" s="72">
        <f>VLOOKUP($B1442,'Выгр Торг'!$B:$P,P$1,0)</f>
        <v>5190</v>
      </c>
      <c r="Q1442" s="42">
        <f t="shared" si="206"/>
        <v>0</v>
      </c>
      <c r="R1442" s="42">
        <f t="shared" si="207"/>
        <v>100</v>
      </c>
      <c r="S1442" s="85">
        <f t="shared" si="211"/>
        <v>5090</v>
      </c>
      <c r="T1442" s="60">
        <f>IFERROR(VLOOKUP($B1442,'Из ГУГЛа'!$B:$G,4,0)*U1442+V1442,VLOOKUP($B1442,'Из ГУГЛа'!$B:$G,4,0))</f>
        <v>4990</v>
      </c>
      <c r="U1442" s="15">
        <v>1</v>
      </c>
      <c r="V1442" s="76">
        <f>INDEX($AA:$AA,MATCH($H1442,$C:$C,0))</f>
        <v>600</v>
      </c>
      <c r="W1442" s="74">
        <f t="shared" si="208"/>
        <v>0.41388888888888897</v>
      </c>
      <c r="X1442" s="74">
        <f t="shared" si="209"/>
        <v>-2.004008016032064E-2</v>
      </c>
      <c r="Y1442" s="74">
        <f t="shared" si="210"/>
        <v>0.38611111111111107</v>
      </c>
      <c r="Z1442" s="76">
        <f>INDEX($Z:$Z,MATCH($H1442,$C:$C,0))+V1442</f>
        <v>4990</v>
      </c>
      <c r="AB1442" s="43" t="str">
        <f>INDEX($AB:$AB,MATCH($H1442,$C:$C,0))</f>
        <v>https://motorring.ru/product/6165-bokovye-zerkala-liftbek-elektroprivod-obogrev-povtoriteli</v>
      </c>
    </row>
    <row r="1443" spans="1:28" ht="75" x14ac:dyDescent="0.25">
      <c r="A1443" s="71" t="str">
        <f>INDEX('Выгр Торг'!$A:$A,MATCH($B1443,'Выгр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3" s="88">
        <v>138197</v>
      </c>
      <c r="C1443" s="72">
        <f>VLOOKUP($B1443,'Выгр Торг'!$B:$P,C$1,0)</f>
        <v>117428</v>
      </c>
      <c r="D1443" s="71" t="str">
        <f>VLOOKUP($B1443,'Выгр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Пантера (черная база, 672))</v>
      </c>
      <c r="E1443" s="72" t="str">
        <f>VLOOKUP($B1443,'Выгр Торг'!$B:$P,E$1,0)</f>
        <v>Y</v>
      </c>
      <c r="F1443" s="72" t="str">
        <f>VLOOKUP($B1443,'Выгр Торг'!$B:$P,F$1,0)</f>
        <v>1ск1</v>
      </c>
      <c r="G1443" s="36" t="s">
        <v>512</v>
      </c>
      <c r="H1443" s="28">
        <v>117397</v>
      </c>
      <c r="I1443" s="53">
        <f>INDEX($I:$I,MATCH($H1443,$C:$C,0))</f>
        <v>600</v>
      </c>
      <c r="J1443" s="5" t="s">
        <v>3410</v>
      </c>
      <c r="K1443" s="56">
        <f>INDEX($K:$K,MATCH($H1443,$C:$C,0))+I1443</f>
        <v>3600</v>
      </c>
      <c r="L1443" s="14">
        <f>VLOOKUP(K1443,Наценка!$A$1:$B$8,2,1)</f>
        <v>1.4</v>
      </c>
      <c r="M1443" s="56">
        <f>INDEX($M:$M,MATCH($H1443,$C:$C,0))+I1443*$M$2</f>
        <v>5070</v>
      </c>
      <c r="N1443" s="57">
        <f t="shared" si="212"/>
        <v>5090</v>
      </c>
      <c r="O1443" s="72">
        <f>VLOOKUP($B1443,'Выгр Торг'!$B:$P,O$1,0)</f>
        <v>3600</v>
      </c>
      <c r="P1443" s="72">
        <f>VLOOKUP($B1443,'Выгр Торг'!$B:$P,P$1,0)</f>
        <v>5190</v>
      </c>
      <c r="Q1443" s="42">
        <f t="shared" si="206"/>
        <v>0</v>
      </c>
      <c r="R1443" s="42">
        <f t="shared" si="207"/>
        <v>100</v>
      </c>
      <c r="S1443" s="85">
        <f t="shared" si="211"/>
        <v>5090</v>
      </c>
      <c r="T1443" s="60">
        <f>IFERROR(VLOOKUP($B1443,'Из ГУГЛа'!$B:$G,4,0)*U1443+V1443,VLOOKUP($B1443,'Из ГУГЛа'!$B:$G,4,0))</f>
        <v>4990</v>
      </c>
      <c r="U1443" s="15">
        <v>1</v>
      </c>
      <c r="V1443" s="76">
        <f>INDEX($AA:$AA,MATCH($H1443,$C:$C,0))</f>
        <v>600</v>
      </c>
      <c r="W1443" s="74">
        <f t="shared" si="208"/>
        <v>0.41388888888888897</v>
      </c>
      <c r="X1443" s="74">
        <f t="shared" si="209"/>
        <v>-2.004008016032064E-2</v>
      </c>
      <c r="Y1443" s="74">
        <f t="shared" si="210"/>
        <v>0.38611111111111107</v>
      </c>
      <c r="Z1443" s="76">
        <f>INDEX($Z:$Z,MATCH($H1443,$C:$C,0))+V1443</f>
        <v>4990</v>
      </c>
      <c r="AB1443" s="43" t="str">
        <f>INDEX($AB:$AB,MATCH($H1443,$C:$C,0))</f>
        <v>https://motorring.ru/product/6165-bokovye-zerkala-liftbek-elektroprivod-obogrev-povtoriteli</v>
      </c>
    </row>
    <row r="1444" spans="1:28" ht="75" x14ac:dyDescent="0.25">
      <c r="A1444" s="71" t="str">
        <f>INDEX('Выгр Торг'!$A:$A,MATCH($B1444,'Выгр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4" s="88">
        <v>138198</v>
      </c>
      <c r="C1444" s="72">
        <f>VLOOKUP($B1444,'Выгр Торг'!$B:$P,C$1,0)</f>
        <v>117429</v>
      </c>
      <c r="D1444" s="71" t="str">
        <f>VLOOKUP($B1444,'Выгр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Персей (темно-синий, 429))</v>
      </c>
      <c r="E1444" s="72" t="str">
        <f>VLOOKUP($B1444,'Выгр Торг'!$B:$P,E$1,0)</f>
        <v>Y</v>
      </c>
      <c r="F1444" s="72" t="str">
        <f>VLOOKUP($B1444,'Выгр Торг'!$B:$P,F$1,0)</f>
        <v>1</v>
      </c>
      <c r="G1444" s="36" t="s">
        <v>512</v>
      </c>
      <c r="H1444" s="28">
        <v>117397</v>
      </c>
      <c r="I1444" s="53">
        <f>INDEX($I:$I,MATCH($H1444,$C:$C,0))</f>
        <v>600</v>
      </c>
      <c r="J1444" s="5" t="s">
        <v>3410</v>
      </c>
      <c r="K1444" s="56">
        <f>INDEX($K:$K,MATCH($H1444,$C:$C,0))+I1444</f>
        <v>3600</v>
      </c>
      <c r="L1444" s="14">
        <f>VLOOKUP(K1444,Наценка!$A$1:$B$8,2,1)</f>
        <v>1.4</v>
      </c>
      <c r="M1444" s="56">
        <f>INDEX($M:$M,MATCH($H1444,$C:$C,0))+I1444*$M$2</f>
        <v>5070</v>
      </c>
      <c r="N1444" s="57">
        <f t="shared" si="212"/>
        <v>5090</v>
      </c>
      <c r="O1444" s="72">
        <f>VLOOKUP($B1444,'Выгр Торг'!$B:$P,O$1,0)</f>
        <v>3600</v>
      </c>
      <c r="P1444" s="72">
        <f>VLOOKUP($B1444,'Выгр Торг'!$B:$P,P$1,0)</f>
        <v>5190</v>
      </c>
      <c r="Q1444" s="42">
        <f t="shared" si="206"/>
        <v>0</v>
      </c>
      <c r="R1444" s="42">
        <f t="shared" si="207"/>
        <v>100</v>
      </c>
      <c r="S1444" s="85">
        <f t="shared" si="211"/>
        <v>5090</v>
      </c>
      <c r="T1444" s="60">
        <f>IFERROR(VLOOKUP($B1444,'Из ГУГЛа'!$B:$G,4,0)*U1444+V1444,VLOOKUP($B1444,'Из ГУГЛа'!$B:$G,4,0))</f>
        <v>4990</v>
      </c>
      <c r="U1444" s="15">
        <v>1</v>
      </c>
      <c r="V1444" s="76">
        <f>INDEX($AA:$AA,MATCH($H1444,$C:$C,0))</f>
        <v>600</v>
      </c>
      <c r="W1444" s="74">
        <f t="shared" si="208"/>
        <v>0.41388888888888897</v>
      </c>
      <c r="X1444" s="74">
        <f t="shared" si="209"/>
        <v>-2.004008016032064E-2</v>
      </c>
      <c r="Y1444" s="74">
        <f t="shared" si="210"/>
        <v>0.38611111111111107</v>
      </c>
      <c r="Z1444" s="76">
        <f>INDEX($Z:$Z,MATCH($H1444,$C:$C,0))+V1444</f>
        <v>4990</v>
      </c>
      <c r="AB1444" s="43" t="str">
        <f>INDEX($AB:$AB,MATCH($H1444,$C:$C,0))</f>
        <v>https://motorring.ru/product/6165-bokovye-zerkala-liftbek-elektroprivod-obogrev-povtoriteli</v>
      </c>
    </row>
    <row r="1445" spans="1:28" ht="75" x14ac:dyDescent="0.25">
      <c r="A1445" s="71" t="str">
        <f>INDEX('Выгр Торг'!$A:$A,MATCH($B1445,'Выгр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5" s="88">
        <v>138199</v>
      </c>
      <c r="C1445" s="72">
        <f>VLOOKUP($B1445,'Выгр Торг'!$B:$P,C$1,0)</f>
        <v>117430</v>
      </c>
      <c r="D1445" s="71" t="str">
        <f>VLOOKUP($B1445,'Выгр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Пламя (темно-красный, 193))</v>
      </c>
      <c r="E1445" s="72" t="str">
        <f>VLOOKUP($B1445,'Выгр Торг'!$B:$P,E$1,0)</f>
        <v>Y</v>
      </c>
      <c r="F1445" s="72" t="str">
        <f>VLOOKUP($B1445,'Выгр Торг'!$B:$P,F$1,0)</f>
        <v>1</v>
      </c>
      <c r="G1445" s="36" t="s">
        <v>512</v>
      </c>
      <c r="H1445" s="28">
        <v>117397</v>
      </c>
      <c r="I1445" s="53">
        <f>INDEX($I:$I,MATCH($H1445,$C:$C,0))</f>
        <v>600</v>
      </c>
      <c r="J1445" s="5" t="s">
        <v>3410</v>
      </c>
      <c r="K1445" s="56">
        <f>INDEX($K:$K,MATCH($H1445,$C:$C,0))+I1445</f>
        <v>3600</v>
      </c>
      <c r="L1445" s="14">
        <f>VLOOKUP(K1445,Наценка!$A$1:$B$8,2,1)</f>
        <v>1.4</v>
      </c>
      <c r="M1445" s="56">
        <f>INDEX($M:$M,MATCH($H1445,$C:$C,0))+I1445*$M$2</f>
        <v>5070</v>
      </c>
      <c r="N1445" s="57">
        <f t="shared" si="212"/>
        <v>5090</v>
      </c>
      <c r="O1445" s="72">
        <f>VLOOKUP($B1445,'Выгр Торг'!$B:$P,O$1,0)</f>
        <v>3600</v>
      </c>
      <c r="P1445" s="72">
        <f>VLOOKUP($B1445,'Выгр Торг'!$B:$P,P$1,0)</f>
        <v>5190</v>
      </c>
      <c r="Q1445" s="42">
        <f t="shared" si="206"/>
        <v>0</v>
      </c>
      <c r="R1445" s="42">
        <f t="shared" si="207"/>
        <v>100</v>
      </c>
      <c r="S1445" s="85">
        <f t="shared" si="211"/>
        <v>5090</v>
      </c>
      <c r="T1445" s="60">
        <f>IFERROR(VLOOKUP($B1445,'Из ГУГЛа'!$B:$G,4,0)*U1445+V1445,VLOOKUP($B1445,'Из ГУГЛа'!$B:$G,4,0))</f>
        <v>4990</v>
      </c>
      <c r="U1445" s="15">
        <v>1</v>
      </c>
      <c r="V1445" s="76">
        <f>INDEX($AA:$AA,MATCH($H1445,$C:$C,0))</f>
        <v>600</v>
      </c>
      <c r="W1445" s="74">
        <f t="shared" si="208"/>
        <v>0.41388888888888897</v>
      </c>
      <c r="X1445" s="74">
        <f t="shared" si="209"/>
        <v>-2.004008016032064E-2</v>
      </c>
      <c r="Y1445" s="74">
        <f t="shared" si="210"/>
        <v>0.38611111111111107</v>
      </c>
      <c r="Z1445" s="76">
        <f>INDEX($Z:$Z,MATCH($H1445,$C:$C,0))+V1445</f>
        <v>4990</v>
      </c>
      <c r="AB1445" s="43" t="str">
        <f>INDEX($AB:$AB,MATCH($H1445,$C:$C,0))</f>
        <v>https://motorring.ru/product/6165-bokovye-zerkala-liftbek-elektroprivod-obogrev-povtoriteli</v>
      </c>
    </row>
    <row r="1446" spans="1:28" ht="75" x14ac:dyDescent="0.25">
      <c r="A1446" s="71" t="str">
        <f>INDEX('Выгр Торг'!$A:$A,MATCH($B1446,'Выгр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6" s="88">
        <v>138200</v>
      </c>
      <c r="C1446" s="72">
        <f>VLOOKUP($B1446,'Выгр Торг'!$B:$P,C$1,0)</f>
        <v>117431</v>
      </c>
      <c r="D1446" s="71" t="str">
        <f>VLOOKUP($B1446,'Выгр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Платина (серебристо-бежевый, 691))</v>
      </c>
      <c r="E1446" s="72" t="str">
        <f>VLOOKUP($B1446,'Выгр Торг'!$B:$P,E$1,0)</f>
        <v>Y</v>
      </c>
      <c r="F1446" s="72" t="str">
        <f>VLOOKUP($B1446,'Выгр Торг'!$B:$P,F$1,0)</f>
        <v>1</v>
      </c>
      <c r="G1446" s="36" t="s">
        <v>512</v>
      </c>
      <c r="H1446" s="28">
        <v>117397</v>
      </c>
      <c r="I1446" s="53">
        <f>INDEX($I:$I,MATCH($H1446,$C:$C,0))</f>
        <v>600</v>
      </c>
      <c r="J1446" s="5" t="s">
        <v>3410</v>
      </c>
      <c r="K1446" s="56">
        <f>INDEX($K:$K,MATCH($H1446,$C:$C,0))+I1446</f>
        <v>3600</v>
      </c>
      <c r="L1446" s="14">
        <f>VLOOKUP(K1446,Наценка!$A$1:$B$8,2,1)</f>
        <v>1.4</v>
      </c>
      <c r="M1446" s="56">
        <f>INDEX($M:$M,MATCH($H1446,$C:$C,0))+I1446*$M$2</f>
        <v>5070</v>
      </c>
      <c r="N1446" s="57">
        <f t="shared" si="212"/>
        <v>5090</v>
      </c>
      <c r="O1446" s="72">
        <f>VLOOKUP($B1446,'Выгр Торг'!$B:$P,O$1,0)</f>
        <v>3600</v>
      </c>
      <c r="P1446" s="72">
        <f>VLOOKUP($B1446,'Выгр Торг'!$B:$P,P$1,0)</f>
        <v>5190</v>
      </c>
      <c r="Q1446" s="42">
        <f t="shared" si="206"/>
        <v>0</v>
      </c>
      <c r="R1446" s="42">
        <f t="shared" si="207"/>
        <v>100</v>
      </c>
      <c r="S1446" s="85">
        <f t="shared" si="211"/>
        <v>5090</v>
      </c>
      <c r="T1446" s="60">
        <f>IFERROR(VLOOKUP($B1446,'Из ГУГЛа'!$B:$G,4,0)*U1446+V1446,VLOOKUP($B1446,'Из ГУГЛа'!$B:$G,4,0))</f>
        <v>4990</v>
      </c>
      <c r="U1446" s="15">
        <v>1</v>
      </c>
      <c r="V1446" s="76">
        <f>INDEX($AA:$AA,MATCH($H1446,$C:$C,0))</f>
        <v>600</v>
      </c>
      <c r="W1446" s="74">
        <f t="shared" si="208"/>
        <v>0.41388888888888897</v>
      </c>
      <c r="X1446" s="74">
        <f t="shared" si="209"/>
        <v>-2.004008016032064E-2</v>
      </c>
      <c r="Y1446" s="74">
        <f t="shared" si="210"/>
        <v>0.38611111111111107</v>
      </c>
      <c r="Z1446" s="76">
        <f>INDEX($Z:$Z,MATCH($H1446,$C:$C,0))+V1446</f>
        <v>4990</v>
      </c>
      <c r="AB1446" s="43" t="str">
        <f>INDEX($AB:$AB,MATCH($H1446,$C:$C,0))</f>
        <v>https://motorring.ru/product/6165-bokovye-zerkala-liftbek-elektroprivod-obogrev-povtoriteli</v>
      </c>
    </row>
    <row r="1447" spans="1:28" ht="90" x14ac:dyDescent="0.25">
      <c r="A1447" s="71" t="str">
        <f>INDEX('Выгр Торг'!$A:$A,MATCH($B1447,'Выгр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7" s="88">
        <v>138201</v>
      </c>
      <c r="C1447" s="72">
        <f>VLOOKUP($B1447,'Выгр Торг'!$B:$P,C$1,0)</f>
        <v>117432</v>
      </c>
      <c r="D1447" s="71" t="str">
        <f>VLOOKUP($B1447,'Выгр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Портвейн (темно-вишневый металлик, 192))</v>
      </c>
      <c r="E1447" s="72" t="str">
        <f>VLOOKUP($B1447,'Выгр Торг'!$B:$P,E$1,0)</f>
        <v>Y</v>
      </c>
      <c r="F1447" s="72" t="str">
        <f>VLOOKUP($B1447,'Выгр Торг'!$B:$P,F$1,0)</f>
        <v>1</v>
      </c>
      <c r="G1447" s="36" t="s">
        <v>512</v>
      </c>
      <c r="H1447" s="28">
        <v>117397</v>
      </c>
      <c r="I1447" s="53">
        <f>INDEX($I:$I,MATCH($H1447,$C:$C,0))</f>
        <v>600</v>
      </c>
      <c r="J1447" s="5" t="s">
        <v>3410</v>
      </c>
      <c r="K1447" s="56">
        <f>INDEX($K:$K,MATCH($H1447,$C:$C,0))+I1447</f>
        <v>3600</v>
      </c>
      <c r="L1447" s="14">
        <f>VLOOKUP(K1447,Наценка!$A$1:$B$8,2,1)</f>
        <v>1.4</v>
      </c>
      <c r="M1447" s="56">
        <f>INDEX($M:$M,MATCH($H1447,$C:$C,0))+I1447*$M$2</f>
        <v>5070</v>
      </c>
      <c r="N1447" s="57">
        <f t="shared" si="212"/>
        <v>5090</v>
      </c>
      <c r="O1447" s="72">
        <f>VLOOKUP($B1447,'Выгр Торг'!$B:$P,O$1,0)</f>
        <v>3600</v>
      </c>
      <c r="P1447" s="72">
        <f>VLOOKUP($B1447,'Выгр Торг'!$B:$P,P$1,0)</f>
        <v>5190</v>
      </c>
      <c r="Q1447" s="42">
        <f t="shared" si="206"/>
        <v>0</v>
      </c>
      <c r="R1447" s="42">
        <f t="shared" si="207"/>
        <v>100</v>
      </c>
      <c r="S1447" s="85">
        <f t="shared" si="211"/>
        <v>5090</v>
      </c>
      <c r="T1447" s="60">
        <f>IFERROR(VLOOKUP($B1447,'Из ГУГЛа'!$B:$G,4,0)*U1447+V1447,VLOOKUP($B1447,'Из ГУГЛа'!$B:$G,4,0))</f>
        <v>4990</v>
      </c>
      <c r="U1447" s="15">
        <v>1</v>
      </c>
      <c r="V1447" s="76">
        <f>INDEX($AA:$AA,MATCH($H1447,$C:$C,0))</f>
        <v>600</v>
      </c>
      <c r="W1447" s="74">
        <f t="shared" si="208"/>
        <v>0.41388888888888897</v>
      </c>
      <c r="X1447" s="74">
        <f t="shared" si="209"/>
        <v>-2.004008016032064E-2</v>
      </c>
      <c r="Y1447" s="74">
        <f t="shared" si="210"/>
        <v>0.38611111111111107</v>
      </c>
      <c r="Z1447" s="76">
        <f>INDEX($Z:$Z,MATCH($H1447,$C:$C,0))+V1447</f>
        <v>4990</v>
      </c>
      <c r="AB1447" s="43" t="str">
        <f>INDEX($AB:$AB,MATCH($H1447,$C:$C,0))</f>
        <v>https://motorring.ru/product/6165-bokovye-zerkala-liftbek-elektroprivod-obogrev-povtoriteli</v>
      </c>
    </row>
    <row r="1448" spans="1:28" ht="75" x14ac:dyDescent="0.25">
      <c r="A1448" s="71" t="str">
        <f>INDEX('Выгр Торг'!$A:$A,MATCH($B1448,'Выгр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8" s="88">
        <v>138202</v>
      </c>
      <c r="C1448" s="72">
        <f>VLOOKUP($B1448,'Выгр Торг'!$B:$P,C$1,0)</f>
        <v>117433</v>
      </c>
      <c r="D1448" s="71" t="str">
        <f>VLOOKUP($B1448,'Выгр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Премьер (канареечный желтый, 222))</v>
      </c>
      <c r="E1448" s="72" t="str">
        <f>VLOOKUP($B1448,'Выгр Торг'!$B:$P,E$1,0)</f>
        <v>Y</v>
      </c>
      <c r="F1448" s="72" t="str">
        <f>VLOOKUP($B1448,'Выгр Торг'!$B:$P,F$1,0)</f>
        <v>1</v>
      </c>
      <c r="G1448" s="36" t="s">
        <v>512</v>
      </c>
      <c r="H1448" s="28">
        <v>117397</v>
      </c>
      <c r="I1448" s="53">
        <f>INDEX($I:$I,MATCH($H1448,$C:$C,0))</f>
        <v>600</v>
      </c>
      <c r="J1448" s="5" t="s">
        <v>3410</v>
      </c>
      <c r="K1448" s="56">
        <f>INDEX($K:$K,MATCH($H1448,$C:$C,0))+I1448</f>
        <v>3600</v>
      </c>
      <c r="L1448" s="14">
        <f>VLOOKUP(K1448,Наценка!$A$1:$B$8,2,1)</f>
        <v>1.4</v>
      </c>
      <c r="M1448" s="56">
        <f>INDEX($M:$M,MATCH($H1448,$C:$C,0))+I1448*$M$2</f>
        <v>5070</v>
      </c>
      <c r="N1448" s="57">
        <f t="shared" si="212"/>
        <v>5090</v>
      </c>
      <c r="O1448" s="72">
        <f>VLOOKUP($B1448,'Выгр Торг'!$B:$P,O$1,0)</f>
        <v>3600</v>
      </c>
      <c r="P1448" s="72">
        <f>VLOOKUP($B1448,'Выгр Торг'!$B:$P,P$1,0)</f>
        <v>5190</v>
      </c>
      <c r="Q1448" s="42">
        <f t="shared" si="206"/>
        <v>0</v>
      </c>
      <c r="R1448" s="42">
        <f t="shared" si="207"/>
        <v>100</v>
      </c>
      <c r="S1448" s="85">
        <f t="shared" si="211"/>
        <v>5090</v>
      </c>
      <c r="T1448" s="60">
        <f>IFERROR(VLOOKUP($B1448,'Из ГУГЛа'!$B:$G,4,0)*U1448+V1448,VLOOKUP($B1448,'Из ГУГЛа'!$B:$G,4,0))</f>
        <v>4990</v>
      </c>
      <c r="U1448" s="15">
        <v>1</v>
      </c>
      <c r="V1448" s="76">
        <f>INDEX($AA:$AA,MATCH($H1448,$C:$C,0))</f>
        <v>600</v>
      </c>
      <c r="W1448" s="74">
        <f t="shared" si="208"/>
        <v>0.41388888888888897</v>
      </c>
      <c r="X1448" s="74">
        <f t="shared" si="209"/>
        <v>-2.004008016032064E-2</v>
      </c>
      <c r="Y1448" s="74">
        <f t="shared" si="210"/>
        <v>0.38611111111111107</v>
      </c>
      <c r="Z1448" s="76">
        <f>INDEX($Z:$Z,MATCH($H1448,$C:$C,0))+V1448</f>
        <v>4990</v>
      </c>
      <c r="AB1448" s="43" t="str">
        <f>INDEX($AB:$AB,MATCH($H1448,$C:$C,0))</f>
        <v>https://motorring.ru/product/6165-bokovye-zerkala-liftbek-elektroprivod-obogrev-povtoriteli</v>
      </c>
    </row>
    <row r="1449" spans="1:28" ht="75" x14ac:dyDescent="0.25">
      <c r="A1449" s="71" t="str">
        <f>INDEX('Выгр Торг'!$A:$A,MATCH($B1449,'Выгр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49" s="88">
        <v>138203</v>
      </c>
      <c r="C1449" s="72">
        <f>VLOOKUP($B1449,'Выгр Торг'!$B:$P,C$1,0)</f>
        <v>117434</v>
      </c>
      <c r="D1449" s="71" t="str">
        <f>VLOOKUP($B1449,'Выгр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Рислинг (серебристо-бледно-серый, 610))</v>
      </c>
      <c r="E1449" s="72" t="str">
        <f>VLOOKUP($B1449,'Выгр Торг'!$B:$P,E$1,0)</f>
        <v>Y</v>
      </c>
      <c r="F1449" s="72" t="str">
        <f>VLOOKUP($B1449,'Выгр Торг'!$B:$P,F$1,0)</f>
        <v>1</v>
      </c>
      <c r="G1449" s="36" t="s">
        <v>512</v>
      </c>
      <c r="H1449" s="28">
        <v>117397</v>
      </c>
      <c r="I1449" s="53">
        <f>INDEX($I:$I,MATCH($H1449,$C:$C,0))</f>
        <v>600</v>
      </c>
      <c r="J1449" s="5" t="s">
        <v>3410</v>
      </c>
      <c r="K1449" s="56">
        <f>INDEX($K:$K,MATCH($H1449,$C:$C,0))+I1449</f>
        <v>3600</v>
      </c>
      <c r="L1449" s="14">
        <f>VLOOKUP(K1449,Наценка!$A$1:$B$8,2,1)</f>
        <v>1.4</v>
      </c>
      <c r="M1449" s="56">
        <f>INDEX($M:$M,MATCH($H1449,$C:$C,0))+I1449*$M$2</f>
        <v>5070</v>
      </c>
      <c r="N1449" s="57">
        <f t="shared" si="212"/>
        <v>5090</v>
      </c>
      <c r="O1449" s="72">
        <f>VLOOKUP($B1449,'Выгр Торг'!$B:$P,O$1,0)</f>
        <v>3600</v>
      </c>
      <c r="P1449" s="72">
        <f>VLOOKUP($B1449,'Выгр Торг'!$B:$P,P$1,0)</f>
        <v>5190</v>
      </c>
      <c r="Q1449" s="42">
        <f t="shared" si="206"/>
        <v>0</v>
      </c>
      <c r="R1449" s="42">
        <f t="shared" si="207"/>
        <v>100</v>
      </c>
      <c r="S1449" s="85">
        <f t="shared" si="211"/>
        <v>5090</v>
      </c>
      <c r="T1449" s="60">
        <f>IFERROR(VLOOKUP($B1449,'Из ГУГЛа'!$B:$G,4,0)*U1449+V1449,VLOOKUP($B1449,'Из ГУГЛа'!$B:$G,4,0))</f>
        <v>4990</v>
      </c>
      <c r="U1449" s="15">
        <v>1</v>
      </c>
      <c r="V1449" s="76">
        <f>INDEX($AA:$AA,MATCH($H1449,$C:$C,0))</f>
        <v>600</v>
      </c>
      <c r="W1449" s="74">
        <f t="shared" si="208"/>
        <v>0.41388888888888897</v>
      </c>
      <c r="X1449" s="74">
        <f t="shared" si="209"/>
        <v>-2.004008016032064E-2</v>
      </c>
      <c r="Y1449" s="74">
        <f t="shared" si="210"/>
        <v>0.38611111111111107</v>
      </c>
      <c r="Z1449" s="76">
        <f>INDEX($Z:$Z,MATCH($H1449,$C:$C,0))+V1449</f>
        <v>4990</v>
      </c>
      <c r="AB1449" s="43" t="str">
        <f>INDEX($AB:$AB,MATCH($H1449,$C:$C,0))</f>
        <v>https://motorring.ru/product/6165-bokovye-zerkala-liftbek-elektroprivod-obogrev-povtoriteli</v>
      </c>
    </row>
    <row r="1450" spans="1:28" ht="75" x14ac:dyDescent="0.25">
      <c r="A1450" s="71" t="str">
        <f>INDEX('Выгр Торг'!$A:$A,MATCH($B1450,'Выгр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0" s="88">
        <v>138204</v>
      </c>
      <c r="C1450" s="72">
        <f>VLOOKUP($B1450,'Выгр Торг'!$B:$P,C$1,0)</f>
        <v>117435</v>
      </c>
      <c r="D1450" s="71" t="str">
        <f>VLOOKUP($B1450,'Выгр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Слива (серебристо-ярко-синий, 478))</v>
      </c>
      <c r="E1450" s="72" t="str">
        <f>VLOOKUP($B1450,'Выгр Торг'!$B:$P,E$1,0)</f>
        <v>Y</v>
      </c>
      <c r="F1450" s="72" t="str">
        <f>VLOOKUP($B1450,'Выгр Торг'!$B:$P,F$1,0)</f>
        <v>1</v>
      </c>
      <c r="G1450" s="36" t="s">
        <v>512</v>
      </c>
      <c r="H1450" s="28">
        <v>117397</v>
      </c>
      <c r="I1450" s="53">
        <f>INDEX($I:$I,MATCH($H1450,$C:$C,0))</f>
        <v>600</v>
      </c>
      <c r="J1450" s="5" t="s">
        <v>3410</v>
      </c>
      <c r="K1450" s="56">
        <f>INDEX($K:$K,MATCH($H1450,$C:$C,0))+I1450</f>
        <v>3600</v>
      </c>
      <c r="L1450" s="14">
        <f>VLOOKUP(K1450,Наценка!$A$1:$B$8,2,1)</f>
        <v>1.4</v>
      </c>
      <c r="M1450" s="56">
        <f>INDEX($M:$M,MATCH($H1450,$C:$C,0))+I1450*$M$2</f>
        <v>5070</v>
      </c>
      <c r="N1450" s="57">
        <f t="shared" si="212"/>
        <v>5090</v>
      </c>
      <c r="O1450" s="72">
        <f>VLOOKUP($B1450,'Выгр Торг'!$B:$P,O$1,0)</f>
        <v>3600</v>
      </c>
      <c r="P1450" s="72">
        <f>VLOOKUP($B1450,'Выгр Торг'!$B:$P,P$1,0)</f>
        <v>5190</v>
      </c>
      <c r="Q1450" s="42">
        <f t="shared" si="206"/>
        <v>0</v>
      </c>
      <c r="R1450" s="42">
        <f t="shared" si="207"/>
        <v>100</v>
      </c>
      <c r="S1450" s="85">
        <f t="shared" si="211"/>
        <v>5090</v>
      </c>
      <c r="T1450" s="60">
        <f>IFERROR(VLOOKUP($B1450,'Из ГУГЛа'!$B:$G,4,0)*U1450+V1450,VLOOKUP($B1450,'Из ГУГЛа'!$B:$G,4,0))</f>
        <v>4990</v>
      </c>
      <c r="U1450" s="15">
        <v>1</v>
      </c>
      <c r="V1450" s="76">
        <f>INDEX($AA:$AA,MATCH($H1450,$C:$C,0))</f>
        <v>600</v>
      </c>
      <c r="W1450" s="74">
        <f t="shared" si="208"/>
        <v>0.41388888888888897</v>
      </c>
      <c r="X1450" s="74">
        <f t="shared" si="209"/>
        <v>-2.004008016032064E-2</v>
      </c>
      <c r="Y1450" s="74">
        <f t="shared" si="210"/>
        <v>0.38611111111111107</v>
      </c>
      <c r="Z1450" s="76">
        <f>INDEX($Z:$Z,MATCH($H1450,$C:$C,0))+V1450</f>
        <v>4990</v>
      </c>
      <c r="AB1450" s="43" t="str">
        <f>INDEX($AB:$AB,MATCH($H1450,$C:$C,0))</f>
        <v>https://motorring.ru/product/6165-bokovye-zerkala-liftbek-elektroprivod-obogrev-povtoriteli</v>
      </c>
    </row>
    <row r="1451" spans="1:28" ht="75" x14ac:dyDescent="0.25">
      <c r="A1451" s="71" t="str">
        <f>INDEX('Выгр Торг'!$A:$A,MATCH($B1451,'Выгр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1" s="88">
        <v>138205</v>
      </c>
      <c r="C1451" s="72">
        <f>VLOOKUP($B1451,'Выгр Торг'!$B:$P,C$1,0)</f>
        <v>117436</v>
      </c>
      <c r="D1451" s="71" t="str">
        <f>VLOOKUP($B1451,'Выгр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Снежная королева (серебристый, 690))</v>
      </c>
      <c r="E1451" s="72" t="str">
        <f>VLOOKUP($B1451,'Выгр Торг'!$B:$P,E$1,0)</f>
        <v>Y</v>
      </c>
      <c r="F1451" s="72" t="str">
        <f>VLOOKUP($B1451,'Выгр Торг'!$B:$P,F$1,0)</f>
        <v>1</v>
      </c>
      <c r="G1451" s="36" t="s">
        <v>512</v>
      </c>
      <c r="H1451" s="28">
        <v>117397</v>
      </c>
      <c r="I1451" s="53">
        <f>INDEX($I:$I,MATCH($H1451,$C:$C,0))</f>
        <v>600</v>
      </c>
      <c r="J1451" s="5" t="s">
        <v>3410</v>
      </c>
      <c r="K1451" s="56">
        <f>INDEX($K:$K,MATCH($H1451,$C:$C,0))+I1451</f>
        <v>3600</v>
      </c>
      <c r="L1451" s="14">
        <f>VLOOKUP(K1451,Наценка!$A$1:$B$8,2,1)</f>
        <v>1.4</v>
      </c>
      <c r="M1451" s="56">
        <f>INDEX($M:$M,MATCH($H1451,$C:$C,0))+I1451*$M$2</f>
        <v>5070</v>
      </c>
      <c r="N1451" s="57">
        <f t="shared" si="212"/>
        <v>5090</v>
      </c>
      <c r="O1451" s="72">
        <f>VLOOKUP($B1451,'Выгр Торг'!$B:$P,O$1,0)</f>
        <v>3600</v>
      </c>
      <c r="P1451" s="72">
        <f>VLOOKUP($B1451,'Выгр Торг'!$B:$P,P$1,0)</f>
        <v>5190</v>
      </c>
      <c r="Q1451" s="42">
        <f t="shared" si="206"/>
        <v>0</v>
      </c>
      <c r="R1451" s="42">
        <f t="shared" si="207"/>
        <v>100</v>
      </c>
      <c r="S1451" s="85">
        <f t="shared" si="211"/>
        <v>5090</v>
      </c>
      <c r="T1451" s="60">
        <f>IFERROR(VLOOKUP($B1451,'Из ГУГЛа'!$B:$G,4,0)*U1451+V1451,VLOOKUP($B1451,'Из ГУГЛа'!$B:$G,4,0))</f>
        <v>4990</v>
      </c>
      <c r="U1451" s="15">
        <v>1</v>
      </c>
      <c r="V1451" s="76">
        <f>INDEX($AA:$AA,MATCH($H1451,$C:$C,0))</f>
        <v>600</v>
      </c>
      <c r="W1451" s="74">
        <f t="shared" si="208"/>
        <v>0.41388888888888897</v>
      </c>
      <c r="X1451" s="74">
        <f t="shared" si="209"/>
        <v>-2.004008016032064E-2</v>
      </c>
      <c r="Y1451" s="74">
        <f t="shared" si="210"/>
        <v>0.38611111111111107</v>
      </c>
      <c r="Z1451" s="76">
        <f>INDEX($Z:$Z,MATCH($H1451,$C:$C,0))+V1451</f>
        <v>4990</v>
      </c>
      <c r="AB1451" s="43" t="str">
        <f>INDEX($AB:$AB,MATCH($H1451,$C:$C,0))</f>
        <v>https://motorring.ru/product/6165-bokovye-zerkala-liftbek-elektroprivod-obogrev-povtoriteli</v>
      </c>
    </row>
    <row r="1452" spans="1:28" ht="75" x14ac:dyDescent="0.25">
      <c r="A1452" s="71" t="str">
        <f>INDEX('Выгр Торг'!$A:$A,MATCH($B1452,'Выгр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2" s="88">
        <v>138206</v>
      </c>
      <c r="C1452" s="72">
        <f>VLOOKUP($B1452,'Выгр Торг'!$B:$P,C$1,0)</f>
        <v>117437</v>
      </c>
      <c r="D1452" s="71" t="str">
        <f>VLOOKUP($B1452,'Выгр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Совиньон (серебристо-серый, 650))</v>
      </c>
      <c r="E1452" s="72" t="str">
        <f>VLOOKUP($B1452,'Выгр Торг'!$B:$P,E$1,0)</f>
        <v>Y</v>
      </c>
      <c r="F1452" s="72" t="str">
        <f>VLOOKUP($B1452,'Выгр Торг'!$B:$P,F$1,0)</f>
        <v>1</v>
      </c>
      <c r="G1452" s="36" t="s">
        <v>512</v>
      </c>
      <c r="H1452" s="28">
        <v>117397</v>
      </c>
      <c r="I1452" s="53">
        <f>INDEX($I:$I,MATCH($H1452,$C:$C,0))</f>
        <v>600</v>
      </c>
      <c r="J1452" s="5" t="s">
        <v>3410</v>
      </c>
      <c r="K1452" s="56">
        <f>INDEX($K:$K,MATCH($H1452,$C:$C,0))+I1452</f>
        <v>3600</v>
      </c>
      <c r="L1452" s="14">
        <f>VLOOKUP(K1452,Наценка!$A$1:$B$8,2,1)</f>
        <v>1.4</v>
      </c>
      <c r="M1452" s="56">
        <f>INDEX($M:$M,MATCH($H1452,$C:$C,0))+I1452*$M$2</f>
        <v>5070</v>
      </c>
      <c r="N1452" s="57">
        <f t="shared" si="212"/>
        <v>5090</v>
      </c>
      <c r="O1452" s="72">
        <f>VLOOKUP($B1452,'Выгр Торг'!$B:$P,O$1,0)</f>
        <v>3600</v>
      </c>
      <c r="P1452" s="72">
        <f>VLOOKUP($B1452,'Выгр Торг'!$B:$P,P$1,0)</f>
        <v>5190</v>
      </c>
      <c r="Q1452" s="42">
        <f t="shared" si="206"/>
        <v>0</v>
      </c>
      <c r="R1452" s="42">
        <f t="shared" si="207"/>
        <v>100</v>
      </c>
      <c r="S1452" s="85">
        <f t="shared" si="211"/>
        <v>5090</v>
      </c>
      <c r="T1452" s="60">
        <f>IFERROR(VLOOKUP($B1452,'Из ГУГЛа'!$B:$G,4,0)*U1452+V1452,VLOOKUP($B1452,'Из ГУГЛа'!$B:$G,4,0))</f>
        <v>4990</v>
      </c>
      <c r="U1452" s="15">
        <v>1</v>
      </c>
      <c r="V1452" s="76">
        <f>INDEX($AA:$AA,MATCH($H1452,$C:$C,0))</f>
        <v>600</v>
      </c>
      <c r="W1452" s="74">
        <f t="shared" si="208"/>
        <v>0.41388888888888897</v>
      </c>
      <c r="X1452" s="74">
        <f t="shared" si="209"/>
        <v>-2.004008016032064E-2</v>
      </c>
      <c r="Y1452" s="74">
        <f t="shared" si="210"/>
        <v>0.38611111111111107</v>
      </c>
      <c r="Z1452" s="76">
        <f>INDEX($Z:$Z,MATCH($H1452,$C:$C,0))+V1452</f>
        <v>4990</v>
      </c>
      <c r="AB1452" s="43" t="str">
        <f>INDEX($AB:$AB,MATCH($H1452,$C:$C,0))</f>
        <v>https://motorring.ru/product/6165-bokovye-zerkala-liftbek-elektroprivod-obogrev-povtoriteli</v>
      </c>
    </row>
    <row r="1453" spans="1:28" ht="75" x14ac:dyDescent="0.25">
      <c r="A1453" s="71" t="str">
        <f>INDEX('Выгр Торг'!$A:$A,MATCH($B1453,'Выгр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3" s="88">
        <v>138207</v>
      </c>
      <c r="C1453" s="72">
        <f>VLOOKUP($B1453,'Выгр Торг'!$B:$P,C$1,0)</f>
        <v>117401</v>
      </c>
      <c r="D1453" s="71" t="str">
        <f>VLOOKUP($B1453,'Выгр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Уточнить у менеджера)</v>
      </c>
      <c r="E1453" s="72" t="str">
        <f>VLOOKUP($B1453,'Выгр Торг'!$B:$P,E$1,0)</f>
        <v>Y</v>
      </c>
      <c r="F1453" s="72" t="str">
        <f>VLOOKUP($B1453,'Выгр Торг'!$B:$P,F$1,0)</f>
        <v>1</v>
      </c>
      <c r="G1453" s="36" t="s">
        <v>512</v>
      </c>
      <c r="H1453" s="28">
        <v>117397</v>
      </c>
      <c r="I1453" s="53">
        <f>INDEX($I:$I,MATCH($H1453,$C:$C,0))</f>
        <v>600</v>
      </c>
      <c r="J1453" s="5" t="s">
        <v>3410</v>
      </c>
      <c r="K1453" s="56">
        <f>INDEX($K:$K,MATCH($H1453,$C:$C,0))+I1453</f>
        <v>3600</v>
      </c>
      <c r="L1453" s="14">
        <f>VLOOKUP(K1453,Наценка!$A$1:$B$8,2,1)</f>
        <v>1.4</v>
      </c>
      <c r="M1453" s="56">
        <f>INDEX($M:$M,MATCH($H1453,$C:$C,0))+I1453*$M$2</f>
        <v>5070</v>
      </c>
      <c r="N1453" s="57">
        <f t="shared" si="212"/>
        <v>5090</v>
      </c>
      <c r="O1453" s="72">
        <f>VLOOKUP($B1453,'Выгр Торг'!$B:$P,O$1,0)</f>
        <v>3600</v>
      </c>
      <c r="P1453" s="72">
        <f>VLOOKUP($B1453,'Выгр Торг'!$B:$P,P$1,0)</f>
        <v>5190</v>
      </c>
      <c r="Q1453" s="42">
        <f t="shared" si="206"/>
        <v>0</v>
      </c>
      <c r="R1453" s="42">
        <f t="shared" si="207"/>
        <v>100</v>
      </c>
      <c r="S1453" s="85">
        <f t="shared" si="211"/>
        <v>5090</v>
      </c>
      <c r="T1453" s="60">
        <f>IFERROR(VLOOKUP($B1453,'Из ГУГЛа'!$B:$G,4,0)*U1453+V1453,VLOOKUP($B1453,'Из ГУГЛа'!$B:$G,4,0))</f>
        <v>4990</v>
      </c>
      <c r="U1453" s="15">
        <v>1</v>
      </c>
      <c r="V1453" s="76">
        <f>INDEX($AA:$AA,MATCH($H1453,$C:$C,0))</f>
        <v>600</v>
      </c>
      <c r="W1453" s="74">
        <f t="shared" si="208"/>
        <v>0.41388888888888897</v>
      </c>
      <c r="X1453" s="74">
        <f t="shared" si="209"/>
        <v>-2.004008016032064E-2</v>
      </c>
      <c r="Y1453" s="74">
        <f t="shared" si="210"/>
        <v>0.38611111111111107</v>
      </c>
      <c r="Z1453" s="76">
        <f>INDEX($Z:$Z,MATCH($H1453,$C:$C,0))+V1453</f>
        <v>4990</v>
      </c>
      <c r="AB1453" s="43" t="str">
        <f>INDEX($AB:$AB,MATCH($H1453,$C:$C,0))</f>
        <v>https://motorring.ru/product/6165-bokovye-zerkala-liftbek-elektroprivod-obogrev-povtoriteli</v>
      </c>
    </row>
    <row r="1454" spans="1:28" ht="75" x14ac:dyDescent="0.25">
      <c r="A1454" s="71" t="str">
        <f>INDEX('Выгр Торг'!$A:$A,MATCH($B1454,'Выгр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4" s="88">
        <v>138208</v>
      </c>
      <c r="C1454" s="72">
        <f>VLOOKUP($B1454,'Выгр Торг'!$B:$P,C$1,0)</f>
        <v>117438</v>
      </c>
      <c r="D1454" s="71" t="str">
        <f>VLOOKUP($B1454,'Выгр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Черная жемчужина (черный, 676))</v>
      </c>
      <c r="E1454" s="72" t="str">
        <f>VLOOKUP($B1454,'Выгр Торг'!$B:$P,E$1,0)</f>
        <v>Y</v>
      </c>
      <c r="F1454" s="72" t="str">
        <f>VLOOKUP($B1454,'Выгр Торг'!$B:$P,F$1,0)</f>
        <v>1</v>
      </c>
      <c r="G1454" s="36" t="s">
        <v>512</v>
      </c>
      <c r="H1454" s="28">
        <v>117397</v>
      </c>
      <c r="I1454" s="53">
        <f>INDEX($I:$I,MATCH($H1454,$C:$C,0))</f>
        <v>600</v>
      </c>
      <c r="J1454" s="5" t="s">
        <v>3410</v>
      </c>
      <c r="K1454" s="56">
        <f>INDEX($K:$K,MATCH($H1454,$C:$C,0))+I1454</f>
        <v>3600</v>
      </c>
      <c r="L1454" s="14">
        <f>VLOOKUP(K1454,Наценка!$A$1:$B$8,2,1)</f>
        <v>1.4</v>
      </c>
      <c r="M1454" s="56">
        <f>INDEX($M:$M,MATCH($H1454,$C:$C,0))+I1454*$M$2</f>
        <v>5070</v>
      </c>
      <c r="N1454" s="57">
        <f t="shared" si="212"/>
        <v>5090</v>
      </c>
      <c r="O1454" s="72">
        <f>VLOOKUP($B1454,'Выгр Торг'!$B:$P,O$1,0)</f>
        <v>3600</v>
      </c>
      <c r="P1454" s="72">
        <f>VLOOKUP($B1454,'Выгр Торг'!$B:$P,P$1,0)</f>
        <v>5190</v>
      </c>
      <c r="Q1454" s="42">
        <f t="shared" si="206"/>
        <v>0</v>
      </c>
      <c r="R1454" s="42">
        <f t="shared" si="207"/>
        <v>100</v>
      </c>
      <c r="S1454" s="85">
        <f t="shared" si="211"/>
        <v>5090</v>
      </c>
      <c r="T1454" s="60">
        <f>IFERROR(VLOOKUP($B1454,'Из ГУГЛа'!$B:$G,4,0)*U1454+V1454,VLOOKUP($B1454,'Из ГУГЛа'!$B:$G,4,0))</f>
        <v>4990</v>
      </c>
      <c r="U1454" s="15">
        <v>1</v>
      </c>
      <c r="V1454" s="76">
        <f>INDEX($AA:$AA,MATCH($H1454,$C:$C,0))</f>
        <v>600</v>
      </c>
      <c r="W1454" s="74">
        <f t="shared" si="208"/>
        <v>0.41388888888888897</v>
      </c>
      <c r="X1454" s="74">
        <f t="shared" si="209"/>
        <v>-2.004008016032064E-2</v>
      </c>
      <c r="Y1454" s="74">
        <f t="shared" si="210"/>
        <v>0.38611111111111107</v>
      </c>
      <c r="Z1454" s="76">
        <f>INDEX($Z:$Z,MATCH($H1454,$C:$C,0))+V1454</f>
        <v>4990</v>
      </c>
      <c r="AB1454" s="43" t="str">
        <f>INDEX($AB:$AB,MATCH($H1454,$C:$C,0))</f>
        <v>https://motorring.ru/product/6165-bokovye-zerkala-liftbek-elektroprivod-obogrev-povtoriteli</v>
      </c>
    </row>
    <row r="1455" spans="1:28" ht="75" x14ac:dyDescent="0.25">
      <c r="A1455" s="71" t="str">
        <f>INDEX('Выгр Торг'!$A:$A,MATCH($B1455,'Выгр Торг'!$B:$B,0))</f>
        <v>Боковые зеркала "АТП" в стиле Гранта (с электроприводом, обогревом и повторителем) для Лада (Гранта, Калина, Калина 2), Датсун (mi-DO, on-DO)</v>
      </c>
      <c r="B1455" s="88">
        <v>138209</v>
      </c>
      <c r="C1455" s="72">
        <f>VLOOKUP($B1455,'Выгр Торг'!$B:$P,C$1,0)</f>
        <v>117439</v>
      </c>
      <c r="D1455" s="71" t="str">
        <f>VLOOKUP($B1455,'Выгр Торг'!$B:$P,D$1,0)</f>
        <v>Боковые зеркала "АТП" в стиле Гранта (с электроприводом, обогревом и повторителем) для Лада (Гранта, Калина, Калина 2), Датсун (mi-DO, on-DO) (В цвет, Черника (темно-синий, 482))</v>
      </c>
      <c r="E1455" s="72" t="str">
        <f>VLOOKUP($B1455,'Выгр Торг'!$B:$P,E$1,0)</f>
        <v>Y</v>
      </c>
      <c r="F1455" s="72" t="str">
        <f>VLOOKUP($B1455,'Выгр Торг'!$B:$P,F$1,0)</f>
        <v>1</v>
      </c>
      <c r="G1455" s="36" t="s">
        <v>512</v>
      </c>
      <c r="H1455" s="28">
        <v>117397</v>
      </c>
      <c r="I1455" s="53">
        <f>INDEX($I:$I,MATCH($H1455,$C:$C,0))</f>
        <v>600</v>
      </c>
      <c r="J1455" s="5" t="s">
        <v>3410</v>
      </c>
      <c r="K1455" s="56">
        <f>INDEX($K:$K,MATCH($H1455,$C:$C,0))+I1455</f>
        <v>3600</v>
      </c>
      <c r="L1455" s="14">
        <f>VLOOKUP(K1455,Наценка!$A$1:$B$8,2,1)</f>
        <v>1.4</v>
      </c>
      <c r="M1455" s="56">
        <f>INDEX($M:$M,MATCH($H1455,$C:$C,0))+I1455*$M$2</f>
        <v>5070</v>
      </c>
      <c r="N1455" s="57">
        <f t="shared" si="212"/>
        <v>5090</v>
      </c>
      <c r="O1455" s="72">
        <f>VLOOKUP($B1455,'Выгр Торг'!$B:$P,O$1,0)</f>
        <v>3600</v>
      </c>
      <c r="P1455" s="72">
        <f>VLOOKUP($B1455,'Выгр Торг'!$B:$P,P$1,0)</f>
        <v>5190</v>
      </c>
      <c r="Q1455" s="42">
        <f t="shared" si="206"/>
        <v>0</v>
      </c>
      <c r="R1455" s="42">
        <f t="shared" si="207"/>
        <v>100</v>
      </c>
      <c r="S1455" s="85">
        <f t="shared" si="211"/>
        <v>5090</v>
      </c>
      <c r="T1455" s="60">
        <f>IFERROR(VLOOKUP($B1455,'Из ГУГЛа'!$B:$G,4,0)*U1455+V1455,VLOOKUP($B1455,'Из ГУГЛа'!$B:$G,4,0))</f>
        <v>4990</v>
      </c>
      <c r="U1455" s="15">
        <v>1</v>
      </c>
      <c r="V1455" s="76">
        <f>INDEX($AA:$AA,MATCH($H1455,$C:$C,0))</f>
        <v>600</v>
      </c>
      <c r="W1455" s="74">
        <f t="shared" si="208"/>
        <v>0.41388888888888897</v>
      </c>
      <c r="X1455" s="74">
        <f t="shared" si="209"/>
        <v>-2.004008016032064E-2</v>
      </c>
      <c r="Y1455" s="74">
        <f t="shared" si="210"/>
        <v>0.38611111111111107</v>
      </c>
      <c r="Z1455" s="76">
        <f>INDEX($Z:$Z,MATCH($H1455,$C:$C,0))+V1455</f>
        <v>4990</v>
      </c>
      <c r="AB1455" s="43" t="str">
        <f>INDEX($AB:$AB,MATCH($H1455,$C:$C,0))</f>
        <v>https://motorring.ru/product/6165-bokovye-zerkala-liftbek-elektroprivod-obogrev-povtoriteli</v>
      </c>
    </row>
    <row r="1456" spans="1:28" ht="75" x14ac:dyDescent="0.25">
      <c r="A1456" s="71" t="str">
        <f>INDEX('Выгр Торг'!$A:$A,MATCH($B1456,'Выгр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56" s="88">
        <v>138224</v>
      </c>
      <c r="C1456" s="72">
        <f>VLOOKUP($B1456,'Выгр Торг'!$B:$P,C$1,0)</f>
        <v>69566</v>
      </c>
      <c r="D1456" s="71" t="str">
        <f>VLOOKUP($B1456,'Выгр Торг'!$B:$P,D$1,0)</f>
        <v>Боковые зеркала "АТП" в стиле Гранта (с электроприводом, обогревом, 2-м повторителем «LEXUS») для Лада Нива 4х4, Урбан (Без покраски)</v>
      </c>
      <c r="E1456" s="72" t="str">
        <f>VLOOKUP($B1456,'Выгр Торг'!$B:$P,E$1,0)</f>
        <v>Y</v>
      </c>
      <c r="F1456" s="72" t="str">
        <f>VLOOKUP($B1456,'Выгр Торг'!$B:$P,F$1,0)</f>
        <v>1</v>
      </c>
      <c r="G1456" s="36" t="s">
        <v>1365</v>
      </c>
      <c r="H1456" s="28">
        <v>69566</v>
      </c>
      <c r="I1456" s="52">
        <v>600</v>
      </c>
      <c r="J1456" s="5" t="s">
        <v>3410</v>
      </c>
      <c r="K1456" s="73">
        <f>O1456</f>
        <v>3600</v>
      </c>
      <c r="L1456" s="14">
        <f>VLOOKUP(K1456,Наценка!$A$1:$B$8,2,1)</f>
        <v>1.4</v>
      </c>
      <c r="M1456" s="92">
        <f>Z1456-100</f>
        <v>5790</v>
      </c>
      <c r="N1456" s="57">
        <f>IF(M1456&lt;=1000,(ROUNDUP(M1456,-1)-1),(ROUNDUP(M1456,-2)-10))</f>
        <v>5790</v>
      </c>
      <c r="O1456" s="72">
        <f>VLOOKUP($B1456,'Выгр Торг'!$B:$P,O$1,0)</f>
        <v>3600</v>
      </c>
      <c r="P1456" s="72">
        <f>VLOOKUP($B1456,'Выгр Торг'!$B:$P,P$1,0)</f>
        <v>5990</v>
      </c>
      <c r="Q1456" s="42">
        <f t="shared" si="206"/>
        <v>0</v>
      </c>
      <c r="R1456" s="42">
        <f t="shared" si="207"/>
        <v>200</v>
      </c>
      <c r="S1456" s="85">
        <f t="shared" si="211"/>
        <v>5790</v>
      </c>
      <c r="T1456" s="60">
        <f>IFERROR(VLOOKUP($B1456,'Из ГУГЛа'!$B:$G,4,0)*U1456+V1456,VLOOKUP($B1456,'Из ГУГЛа'!$B:$G,4,0))</f>
        <v>5890</v>
      </c>
      <c r="U1456" s="15">
        <v>1</v>
      </c>
      <c r="V1456" s="59"/>
      <c r="W1456" s="74">
        <f t="shared" si="208"/>
        <v>0.60833333333333339</v>
      </c>
      <c r="X1456" s="74">
        <f t="shared" si="209"/>
        <v>1.6977928692699491E-2</v>
      </c>
      <c r="Y1456" s="74">
        <f t="shared" si="210"/>
        <v>0.63611111111111107</v>
      </c>
      <c r="Z1456" s="75">
        <v>5890</v>
      </c>
      <c r="AA1456" s="4">
        <v>400</v>
      </c>
      <c r="AB1456" s="20" t="s">
        <v>2610</v>
      </c>
    </row>
    <row r="1457" spans="1:28" ht="75" x14ac:dyDescent="0.25">
      <c r="A1457" s="71" t="str">
        <f>INDEX('Выгр Торг'!$A:$A,MATCH($B1457,'Выгр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57" s="88">
        <v>138225</v>
      </c>
      <c r="C1457" s="72">
        <f>VLOOKUP($B1457,'Выгр Торг'!$B:$P,C$1,0)</f>
        <v>69567</v>
      </c>
      <c r="D1457" s="71" t="str">
        <f>VLOOKUP($B1457,'Выгр Торг'!$B:$P,D$1,0)</f>
        <v>Боковые зеркала "АТП" в стиле Гранта (с электроприводом, обогревом, 2-м повторителем «LEXUS») для Лада Нива 4х4, Урбан (В цвет, Уточнить у менеджера)</v>
      </c>
      <c r="E1457" s="72" t="str">
        <f>VLOOKUP($B1457,'Выгр Торг'!$B:$P,E$1,0)</f>
        <v>Y</v>
      </c>
      <c r="F1457" s="72" t="str">
        <f>VLOOKUP($B1457,'Выгр Торг'!$B:$P,F$1,0)</f>
        <v>1</v>
      </c>
      <c r="G1457" s="36" t="s">
        <v>1365</v>
      </c>
      <c r="H1457" s="28">
        <v>69566</v>
      </c>
      <c r="I1457" s="53">
        <f>INDEX($I:$I,MATCH($H1457,$C:$C,0))</f>
        <v>600</v>
      </c>
      <c r="J1457" s="5" t="s">
        <v>3410</v>
      </c>
      <c r="K1457" s="56">
        <f>INDEX($K:$K,MATCH($H1457,$C:$C,0))+I1457</f>
        <v>4200</v>
      </c>
      <c r="L1457" s="14">
        <f>VLOOKUP(K1457,Наценка!$A$1:$B$8,2,1)</f>
        <v>1.4</v>
      </c>
      <c r="M1457" s="56">
        <f>INDEX($M:$M,MATCH($H1457,$C:$C,0))+I1457*$M$2</f>
        <v>6570</v>
      </c>
      <c r="N1457" s="57">
        <f>IF(M1457&lt;=1000,(ROUNDUP(M1457,-1)-1),(ROUNDUP(M1457,-2)-10))</f>
        <v>6590</v>
      </c>
      <c r="O1457" s="72">
        <f>VLOOKUP($B1457,'Выгр Торг'!$B:$P,O$1,0)</f>
        <v>4200</v>
      </c>
      <c r="P1457" s="72">
        <f>VLOOKUP($B1457,'Выгр Торг'!$B:$P,P$1,0)</f>
        <v>6790</v>
      </c>
      <c r="Q1457" s="42">
        <f t="shared" si="206"/>
        <v>0</v>
      </c>
      <c r="R1457" s="42">
        <f t="shared" si="207"/>
        <v>200</v>
      </c>
      <c r="S1457" s="85">
        <f t="shared" si="211"/>
        <v>6590</v>
      </c>
      <c r="T1457" s="60">
        <f>IFERROR(VLOOKUP($B1457,'Из ГУГЛа'!$B:$G,4,0)*U1457+V1457,VLOOKUP($B1457,'Из ГУГЛа'!$B:$G,4,0))</f>
        <v>6290</v>
      </c>
      <c r="U1457" s="15">
        <v>1</v>
      </c>
      <c r="V1457" s="76">
        <f>INDEX($AA:$AA,MATCH($H1457,$C:$C,0))</f>
        <v>400</v>
      </c>
      <c r="W1457" s="74">
        <f t="shared" si="208"/>
        <v>0.56904761904761902</v>
      </c>
      <c r="X1457" s="74">
        <f t="shared" si="209"/>
        <v>-4.7694753577106522E-2</v>
      </c>
      <c r="Y1457" s="74">
        <f t="shared" si="210"/>
        <v>0.49761904761904763</v>
      </c>
      <c r="Z1457" s="76">
        <f>INDEX($Z:$Z,MATCH($H1457,$C:$C,0))+V1457</f>
        <v>6290</v>
      </c>
      <c r="AB1457" s="43" t="str">
        <f>INDEX($AB:$AB,MATCH($H1457,$C:$C,0))</f>
        <v>https://motorring.ru/product/21681-bokovye-zerkala-elektroprivodom-oborgevom-povtoritelem</v>
      </c>
    </row>
    <row r="1458" spans="1:28" ht="75" x14ac:dyDescent="0.25">
      <c r="A1458" s="71" t="str">
        <f>INDEX('Выгр Торг'!$A:$A,MATCH($B1458,'Выгр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58" s="88">
        <v>138211</v>
      </c>
      <c r="C1458" s="72">
        <f>VLOOKUP($B1458,'Выгр Торг'!$B:$P,C$1,0)</f>
        <v>89049</v>
      </c>
      <c r="D1458" s="71" t="str">
        <f>VLOOKUP($B1458,'Выгр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Балтика (темно-сине-зеленый, 420))</v>
      </c>
      <c r="E1458" s="72" t="str">
        <f>VLOOKUP($B1458,'Выгр Торг'!$B:$P,E$1,0)</f>
        <v>Y</v>
      </c>
      <c r="F1458" s="72" t="str">
        <f>VLOOKUP($B1458,'Выгр Торг'!$B:$P,F$1,0)</f>
        <v>1</v>
      </c>
      <c r="G1458" s="36" t="s">
        <v>1365</v>
      </c>
      <c r="H1458" s="28">
        <v>69566</v>
      </c>
      <c r="I1458" s="53">
        <f>INDEX($I:$I,MATCH($H1458,$C:$C,0))</f>
        <v>600</v>
      </c>
      <c r="J1458" s="5" t="s">
        <v>3410</v>
      </c>
      <c r="K1458" s="56">
        <f>INDEX($K:$K,MATCH($H1458,$C:$C,0))+I1458</f>
        <v>4200</v>
      </c>
      <c r="L1458" s="14">
        <f>VLOOKUP(K1458,Наценка!$A$1:$B$8,2,1)</f>
        <v>1.4</v>
      </c>
      <c r="M1458" s="56">
        <f>INDEX($M:$M,MATCH($H1458,$C:$C,0))+I1458*$M$2</f>
        <v>6570</v>
      </c>
      <c r="N1458" s="57">
        <f t="shared" si="212"/>
        <v>6590</v>
      </c>
      <c r="O1458" s="72">
        <f>VLOOKUP($B1458,'Выгр Торг'!$B:$P,O$1,0)</f>
        <v>4200</v>
      </c>
      <c r="P1458" s="72">
        <f>VLOOKUP($B1458,'Выгр Торг'!$B:$P,P$1,0)</f>
        <v>6790</v>
      </c>
      <c r="Q1458" s="42">
        <f t="shared" si="206"/>
        <v>0</v>
      </c>
      <c r="R1458" s="42">
        <f t="shared" si="207"/>
        <v>200</v>
      </c>
      <c r="S1458" s="85">
        <f t="shared" si="211"/>
        <v>6590</v>
      </c>
      <c r="T1458" s="60">
        <f>IFERROR(VLOOKUP($B1458,'Из ГУГЛа'!$B:$G,4,0)*U1458+V1458,VLOOKUP($B1458,'Из ГУГЛа'!$B:$G,4,0))</f>
        <v>6290</v>
      </c>
      <c r="U1458" s="15">
        <v>1</v>
      </c>
      <c r="V1458" s="76">
        <f>INDEX($AA:$AA,MATCH($H1458,$C:$C,0))</f>
        <v>400</v>
      </c>
      <c r="W1458" s="74">
        <f t="shared" si="208"/>
        <v>0.56904761904761902</v>
      </c>
      <c r="X1458" s="74">
        <f t="shared" si="209"/>
        <v>-4.7694753577106522E-2</v>
      </c>
      <c r="Y1458" s="74">
        <f t="shared" si="210"/>
        <v>0.49761904761904763</v>
      </c>
      <c r="Z1458" s="76">
        <f>INDEX($Z:$Z,MATCH($H1458,$C:$C,0))+V1458</f>
        <v>6290</v>
      </c>
      <c r="AB1458" s="43" t="str">
        <f>INDEX($AB:$AB,MATCH($H1458,$C:$C,0))</f>
        <v>https://motorring.ru/product/21681-bokovye-zerkala-elektroprivodom-oborgevom-povtoritelem</v>
      </c>
    </row>
    <row r="1459" spans="1:28" ht="75" x14ac:dyDescent="0.25">
      <c r="A1459" s="71" t="str">
        <f>INDEX('Выгр Торг'!$A:$A,MATCH($B1459,'Выгр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59" s="88">
        <v>138212</v>
      </c>
      <c r="C1459" s="72">
        <f>VLOOKUP($B1459,'Выгр Торг'!$B:$P,C$1,0)</f>
        <v>89050</v>
      </c>
      <c r="D1459" s="71" t="str">
        <f>VLOOKUP($B1459,'Выгр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Барокко (малиновый, 172))</v>
      </c>
      <c r="E1459" s="72" t="str">
        <f>VLOOKUP($B1459,'Выгр Торг'!$B:$P,E$1,0)</f>
        <v>Y</v>
      </c>
      <c r="F1459" s="72" t="str">
        <f>VLOOKUP($B1459,'Выгр Торг'!$B:$P,F$1,0)</f>
        <v>1</v>
      </c>
      <c r="G1459" s="36" t="s">
        <v>1365</v>
      </c>
      <c r="H1459" s="28">
        <v>69566</v>
      </c>
      <c r="I1459" s="53">
        <f>INDEX($I:$I,MATCH($H1459,$C:$C,0))</f>
        <v>600</v>
      </c>
      <c r="J1459" s="5" t="s">
        <v>3410</v>
      </c>
      <c r="K1459" s="56">
        <f>INDEX($K:$K,MATCH($H1459,$C:$C,0))+I1459</f>
        <v>4200</v>
      </c>
      <c r="L1459" s="14">
        <f>VLOOKUP(K1459,Наценка!$A$1:$B$8,2,1)</f>
        <v>1.4</v>
      </c>
      <c r="M1459" s="56">
        <f>INDEX($M:$M,MATCH($H1459,$C:$C,0))+I1459*$M$2</f>
        <v>6570</v>
      </c>
      <c r="N1459" s="57">
        <f t="shared" si="212"/>
        <v>6590</v>
      </c>
      <c r="O1459" s="72">
        <f>VLOOKUP($B1459,'Выгр Торг'!$B:$P,O$1,0)</f>
        <v>4200</v>
      </c>
      <c r="P1459" s="72">
        <f>VLOOKUP($B1459,'Выгр Торг'!$B:$P,P$1,0)</f>
        <v>6790</v>
      </c>
      <c r="Q1459" s="42">
        <f t="shared" si="206"/>
        <v>0</v>
      </c>
      <c r="R1459" s="42">
        <f t="shared" si="207"/>
        <v>200</v>
      </c>
      <c r="S1459" s="85">
        <f t="shared" si="211"/>
        <v>6590</v>
      </c>
      <c r="T1459" s="60">
        <f>IFERROR(VLOOKUP($B1459,'Из ГУГЛа'!$B:$G,4,0)*U1459+V1459,VLOOKUP($B1459,'Из ГУГЛа'!$B:$G,4,0))</f>
        <v>6290</v>
      </c>
      <c r="U1459" s="15">
        <v>1</v>
      </c>
      <c r="V1459" s="76">
        <f>INDEX($AA:$AA,MATCH($H1459,$C:$C,0))</f>
        <v>400</v>
      </c>
      <c r="W1459" s="74">
        <f t="shared" si="208"/>
        <v>0.56904761904761902</v>
      </c>
      <c r="X1459" s="74">
        <f t="shared" si="209"/>
        <v>-4.7694753577106522E-2</v>
      </c>
      <c r="Y1459" s="74">
        <f t="shared" si="210"/>
        <v>0.49761904761904763</v>
      </c>
      <c r="Z1459" s="76">
        <f>INDEX($Z:$Z,MATCH($H1459,$C:$C,0))+V1459</f>
        <v>6290</v>
      </c>
      <c r="AB1459" s="43" t="str">
        <f>INDEX($AB:$AB,MATCH($H1459,$C:$C,0))</f>
        <v>https://motorring.ru/product/21681-bokovye-zerkala-elektroprivodom-oborgevom-povtoritelem</v>
      </c>
    </row>
    <row r="1460" spans="1:28" ht="75" x14ac:dyDescent="0.25">
      <c r="A1460" s="71" t="str">
        <f>INDEX('Выгр Торг'!$A:$A,MATCH($B1460,'Выгр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0" s="88">
        <v>138213</v>
      </c>
      <c r="C1460" s="72">
        <f>VLOOKUP($B1460,'Выгр Торг'!$B:$P,C$1,0)</f>
        <v>89051</v>
      </c>
      <c r="D1460" s="71" t="str">
        <f>VLOOKUP($B1460,'Выгр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Бенефис (глубокий темно-фиолетовый, 135))</v>
      </c>
      <c r="E1460" s="72" t="str">
        <f>VLOOKUP($B1460,'Выгр Торг'!$B:$P,E$1,0)</f>
        <v>Y</v>
      </c>
      <c r="F1460" s="72" t="str">
        <f>VLOOKUP($B1460,'Выгр Торг'!$B:$P,F$1,0)</f>
        <v>1</v>
      </c>
      <c r="G1460" s="36" t="s">
        <v>1365</v>
      </c>
      <c r="H1460" s="28">
        <v>69566</v>
      </c>
      <c r="I1460" s="53">
        <f>INDEX($I:$I,MATCH($H1460,$C:$C,0))</f>
        <v>600</v>
      </c>
      <c r="J1460" s="5" t="s">
        <v>3410</v>
      </c>
      <c r="K1460" s="56">
        <f>INDEX($K:$K,MATCH($H1460,$C:$C,0))+I1460</f>
        <v>4200</v>
      </c>
      <c r="L1460" s="14">
        <f>VLOOKUP(K1460,Наценка!$A$1:$B$8,2,1)</f>
        <v>1.4</v>
      </c>
      <c r="M1460" s="56">
        <f>INDEX($M:$M,MATCH($H1460,$C:$C,0))+I1460*$M$2</f>
        <v>6570</v>
      </c>
      <c r="N1460" s="57">
        <f t="shared" si="212"/>
        <v>6590</v>
      </c>
      <c r="O1460" s="72">
        <f>VLOOKUP($B1460,'Выгр Торг'!$B:$P,O$1,0)</f>
        <v>4200</v>
      </c>
      <c r="P1460" s="72">
        <f>VLOOKUP($B1460,'Выгр Торг'!$B:$P,P$1,0)</f>
        <v>6790</v>
      </c>
      <c r="Q1460" s="42">
        <f t="shared" si="206"/>
        <v>0</v>
      </c>
      <c r="R1460" s="42">
        <f t="shared" si="207"/>
        <v>200</v>
      </c>
      <c r="S1460" s="85">
        <f t="shared" si="211"/>
        <v>6590</v>
      </c>
      <c r="T1460" s="60">
        <f>IFERROR(VLOOKUP($B1460,'Из ГУГЛа'!$B:$G,4,0)*U1460+V1460,VLOOKUP($B1460,'Из ГУГЛа'!$B:$G,4,0))</f>
        <v>6290</v>
      </c>
      <c r="U1460" s="15">
        <v>1</v>
      </c>
      <c r="V1460" s="76">
        <f>INDEX($AA:$AA,MATCH($H1460,$C:$C,0))</f>
        <v>400</v>
      </c>
      <c r="W1460" s="74">
        <f t="shared" si="208"/>
        <v>0.56904761904761902</v>
      </c>
      <c r="X1460" s="74">
        <f t="shared" si="209"/>
        <v>-4.7694753577106522E-2</v>
      </c>
      <c r="Y1460" s="74">
        <f t="shared" si="210"/>
        <v>0.49761904761904763</v>
      </c>
      <c r="Z1460" s="76">
        <f>INDEX($Z:$Z,MATCH($H1460,$C:$C,0))+V1460</f>
        <v>6290</v>
      </c>
      <c r="AB1460" s="43" t="str">
        <f>INDEX($AB:$AB,MATCH($H1460,$C:$C,0))</f>
        <v>https://motorring.ru/product/21681-bokovye-zerkala-elektroprivodom-oborgevom-povtoritelem</v>
      </c>
    </row>
    <row r="1461" spans="1:28" ht="75" x14ac:dyDescent="0.25">
      <c r="A1461" s="71" t="str">
        <f>INDEX('Выгр Торг'!$A:$A,MATCH($B1461,'Выгр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1" s="88">
        <v>138214</v>
      </c>
      <c r="C1461" s="72">
        <f>VLOOKUP($B1461,'Выгр Торг'!$B:$P,C$1,0)</f>
        <v>89052</v>
      </c>
      <c r="D1461" s="71" t="str">
        <f>VLOOKUP($B1461,'Выгр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Борнео (темный серебристо-серый, 633))</v>
      </c>
      <c r="E1461" s="72" t="str">
        <f>VLOOKUP($B1461,'Выгр Торг'!$B:$P,E$1,0)</f>
        <v>Y</v>
      </c>
      <c r="F1461" s="72" t="str">
        <f>VLOOKUP($B1461,'Выгр Торг'!$B:$P,F$1,0)</f>
        <v>1</v>
      </c>
      <c r="G1461" s="36" t="s">
        <v>1365</v>
      </c>
      <c r="H1461" s="28">
        <v>69566</v>
      </c>
      <c r="I1461" s="53">
        <f>INDEX($I:$I,MATCH($H1461,$C:$C,0))</f>
        <v>600</v>
      </c>
      <c r="J1461" s="5" t="s">
        <v>3410</v>
      </c>
      <c r="K1461" s="56">
        <f>INDEX($K:$K,MATCH($H1461,$C:$C,0))+I1461</f>
        <v>4200</v>
      </c>
      <c r="L1461" s="14">
        <f>VLOOKUP(K1461,Наценка!$A$1:$B$8,2,1)</f>
        <v>1.4</v>
      </c>
      <c r="M1461" s="56">
        <f>INDEX($M:$M,MATCH($H1461,$C:$C,0))+I1461*$M$2</f>
        <v>6570</v>
      </c>
      <c r="N1461" s="57">
        <f t="shared" si="212"/>
        <v>6590</v>
      </c>
      <c r="O1461" s="72">
        <f>VLOOKUP($B1461,'Выгр Торг'!$B:$P,O$1,0)</f>
        <v>4200</v>
      </c>
      <c r="P1461" s="72">
        <f>VLOOKUP($B1461,'Выгр Торг'!$B:$P,P$1,0)</f>
        <v>6790</v>
      </c>
      <c r="Q1461" s="42">
        <f t="shared" si="206"/>
        <v>0</v>
      </c>
      <c r="R1461" s="42">
        <f t="shared" si="207"/>
        <v>200</v>
      </c>
      <c r="S1461" s="85">
        <f t="shared" si="211"/>
        <v>6590</v>
      </c>
      <c r="T1461" s="60">
        <f>IFERROR(VLOOKUP($B1461,'Из ГУГЛа'!$B:$G,4,0)*U1461+V1461,VLOOKUP($B1461,'Из ГУГЛа'!$B:$G,4,0))</f>
        <v>6290</v>
      </c>
      <c r="U1461" s="15">
        <v>1</v>
      </c>
      <c r="V1461" s="76">
        <f>INDEX($AA:$AA,MATCH($H1461,$C:$C,0))</f>
        <v>400</v>
      </c>
      <c r="W1461" s="74">
        <f t="shared" si="208"/>
        <v>0.56904761904761902</v>
      </c>
      <c r="X1461" s="74">
        <f t="shared" si="209"/>
        <v>-4.7694753577106522E-2</v>
      </c>
      <c r="Y1461" s="74">
        <f t="shared" si="210"/>
        <v>0.49761904761904763</v>
      </c>
      <c r="Z1461" s="76">
        <f>INDEX($Z:$Z,MATCH($H1461,$C:$C,0))+V1461</f>
        <v>6290</v>
      </c>
      <c r="AB1461" s="43" t="str">
        <f>INDEX($AB:$AB,MATCH($H1461,$C:$C,0))</f>
        <v>https://motorring.ru/product/21681-bokovye-zerkala-elektroprivodom-oborgevom-povtoritelem</v>
      </c>
    </row>
    <row r="1462" spans="1:28" ht="75" x14ac:dyDescent="0.25">
      <c r="A1462" s="71" t="str">
        <f>INDEX('Выгр Торг'!$A:$A,MATCH($B1462,'Выгр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2" s="88">
        <v>138215</v>
      </c>
      <c r="C1462" s="72">
        <f>VLOOKUP($B1462,'Выгр Торг'!$B:$P,C$1,0)</f>
        <v>89053</v>
      </c>
      <c r="D1462" s="71" t="str">
        <f>VLOOKUP($B1462,'Выгр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Гравилат (оливковый, 306))</v>
      </c>
      <c r="E1462" s="72" t="str">
        <f>VLOOKUP($B1462,'Выгр Торг'!$B:$P,E$1,0)</f>
        <v>Y</v>
      </c>
      <c r="F1462" s="72" t="str">
        <f>VLOOKUP($B1462,'Выгр Торг'!$B:$P,F$1,0)</f>
        <v>1</v>
      </c>
      <c r="G1462" s="36" t="s">
        <v>1365</v>
      </c>
      <c r="H1462" s="28">
        <v>69566</v>
      </c>
      <c r="I1462" s="53">
        <f>INDEX($I:$I,MATCH($H1462,$C:$C,0))</f>
        <v>600</v>
      </c>
      <c r="J1462" s="5" t="s">
        <v>3410</v>
      </c>
      <c r="K1462" s="56">
        <f>INDEX($K:$K,MATCH($H1462,$C:$C,0))+I1462</f>
        <v>4200</v>
      </c>
      <c r="L1462" s="14">
        <f>VLOOKUP(K1462,Наценка!$A$1:$B$8,2,1)</f>
        <v>1.4</v>
      </c>
      <c r="M1462" s="56">
        <f>INDEX($M:$M,MATCH($H1462,$C:$C,0))+I1462*$M$2</f>
        <v>6570</v>
      </c>
      <c r="N1462" s="57">
        <f t="shared" si="212"/>
        <v>6590</v>
      </c>
      <c r="O1462" s="72">
        <f>VLOOKUP($B1462,'Выгр Торг'!$B:$P,O$1,0)</f>
        <v>4200</v>
      </c>
      <c r="P1462" s="72">
        <f>VLOOKUP($B1462,'Выгр Торг'!$B:$P,P$1,0)</f>
        <v>6790</v>
      </c>
      <c r="Q1462" s="42">
        <f t="shared" si="206"/>
        <v>0</v>
      </c>
      <c r="R1462" s="42">
        <f t="shared" si="207"/>
        <v>200</v>
      </c>
      <c r="S1462" s="85">
        <f t="shared" si="211"/>
        <v>6590</v>
      </c>
      <c r="T1462" s="60">
        <f>IFERROR(VLOOKUP($B1462,'Из ГУГЛа'!$B:$G,4,0)*U1462+V1462,VLOOKUP($B1462,'Из ГУГЛа'!$B:$G,4,0))</f>
        <v>6290</v>
      </c>
      <c r="U1462" s="15">
        <v>1</v>
      </c>
      <c r="V1462" s="76">
        <f>INDEX($AA:$AA,MATCH($H1462,$C:$C,0))</f>
        <v>400</v>
      </c>
      <c r="W1462" s="74">
        <f t="shared" si="208"/>
        <v>0.56904761904761902</v>
      </c>
      <c r="X1462" s="74">
        <f t="shared" si="209"/>
        <v>-4.7694753577106522E-2</v>
      </c>
      <c r="Y1462" s="74">
        <f t="shared" si="210"/>
        <v>0.49761904761904763</v>
      </c>
      <c r="Z1462" s="76">
        <f>INDEX($Z:$Z,MATCH($H1462,$C:$C,0))+V1462</f>
        <v>6290</v>
      </c>
      <c r="AB1462" s="43" t="str">
        <f>INDEX($AB:$AB,MATCH($H1462,$C:$C,0))</f>
        <v>https://motorring.ru/product/21681-bokovye-zerkala-elektroprivodom-oborgevom-povtoritelem</v>
      </c>
    </row>
    <row r="1463" spans="1:28" ht="75" x14ac:dyDescent="0.25">
      <c r="A1463" s="71" t="str">
        <f>INDEX('Выгр Торг'!$A:$A,MATCH($B1463,'Выгр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3" s="88">
        <v>138216</v>
      </c>
      <c r="C1463" s="72">
        <f>VLOOKUP($B1463,'Выгр Торг'!$B:$P,C$1,0)</f>
        <v>89054</v>
      </c>
      <c r="D1463" s="71" t="str">
        <f>VLOOKUP($B1463,'Выгр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Карма (темно-фиолетовый, 114))</v>
      </c>
      <c r="E1463" s="72" t="str">
        <f>VLOOKUP($B1463,'Выгр Торг'!$B:$P,E$1,0)</f>
        <v>Y</v>
      </c>
      <c r="F1463" s="72" t="str">
        <f>VLOOKUP($B1463,'Выгр Торг'!$B:$P,F$1,0)</f>
        <v>1</v>
      </c>
      <c r="G1463" s="36" t="s">
        <v>1365</v>
      </c>
      <c r="H1463" s="28">
        <v>69566</v>
      </c>
      <c r="I1463" s="53">
        <f>INDEX($I:$I,MATCH($H1463,$C:$C,0))</f>
        <v>600</v>
      </c>
      <c r="J1463" s="5" t="s">
        <v>3410</v>
      </c>
      <c r="K1463" s="56">
        <f>INDEX($K:$K,MATCH($H1463,$C:$C,0))+I1463</f>
        <v>4200</v>
      </c>
      <c r="L1463" s="14">
        <f>VLOOKUP(K1463,Наценка!$A$1:$B$8,2,1)</f>
        <v>1.4</v>
      </c>
      <c r="M1463" s="56">
        <f>INDEX($M:$M,MATCH($H1463,$C:$C,0))+I1463*$M$2</f>
        <v>6570</v>
      </c>
      <c r="N1463" s="57">
        <f t="shared" si="212"/>
        <v>6590</v>
      </c>
      <c r="O1463" s="72">
        <f>VLOOKUP($B1463,'Выгр Торг'!$B:$P,O$1,0)</f>
        <v>4200</v>
      </c>
      <c r="P1463" s="72">
        <f>VLOOKUP($B1463,'Выгр Торг'!$B:$P,P$1,0)</f>
        <v>6790</v>
      </c>
      <c r="Q1463" s="42">
        <f t="shared" si="206"/>
        <v>0</v>
      </c>
      <c r="R1463" s="42">
        <f t="shared" si="207"/>
        <v>200</v>
      </c>
      <c r="S1463" s="85">
        <f t="shared" si="211"/>
        <v>6590</v>
      </c>
      <c r="T1463" s="60">
        <f>IFERROR(VLOOKUP($B1463,'Из ГУГЛа'!$B:$G,4,0)*U1463+V1463,VLOOKUP($B1463,'Из ГУГЛа'!$B:$G,4,0))</f>
        <v>6290</v>
      </c>
      <c r="U1463" s="15">
        <v>1</v>
      </c>
      <c r="V1463" s="76">
        <f>INDEX($AA:$AA,MATCH($H1463,$C:$C,0))</f>
        <v>400</v>
      </c>
      <c r="W1463" s="74">
        <f t="shared" si="208"/>
        <v>0.56904761904761902</v>
      </c>
      <c r="X1463" s="74">
        <f t="shared" si="209"/>
        <v>-4.7694753577106522E-2</v>
      </c>
      <c r="Y1463" s="74">
        <f t="shared" si="210"/>
        <v>0.49761904761904763</v>
      </c>
      <c r="Z1463" s="76">
        <f>INDEX($Z:$Z,MATCH($H1463,$C:$C,0))+V1463</f>
        <v>6290</v>
      </c>
      <c r="AB1463" s="43" t="str">
        <f>INDEX($AB:$AB,MATCH($H1463,$C:$C,0))</f>
        <v>https://motorring.ru/product/21681-bokovye-zerkala-elektroprivodom-oborgevom-povtoritelem</v>
      </c>
    </row>
    <row r="1464" spans="1:28" ht="75" x14ac:dyDescent="0.25">
      <c r="A1464" s="71" t="str">
        <f>INDEX('Выгр Торг'!$A:$A,MATCH($B1464,'Выгр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4" s="88">
        <v>138217</v>
      </c>
      <c r="C1464" s="72">
        <f>VLOOKUP($B1464,'Выгр Торг'!$B:$P,C$1,0)</f>
        <v>89055</v>
      </c>
      <c r="D1464" s="71" t="str">
        <f>VLOOKUP($B1464,'Выгр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Мурена (сине-зеленый, 377))</v>
      </c>
      <c r="E1464" s="72" t="str">
        <f>VLOOKUP($B1464,'Выгр Торг'!$B:$P,E$1,0)</f>
        <v>Y</v>
      </c>
      <c r="F1464" s="72" t="str">
        <f>VLOOKUP($B1464,'Выгр Торг'!$B:$P,F$1,0)</f>
        <v>1</v>
      </c>
      <c r="G1464" s="36" t="s">
        <v>1365</v>
      </c>
      <c r="H1464" s="28">
        <v>69566</v>
      </c>
      <c r="I1464" s="53">
        <f>INDEX($I:$I,MATCH($H1464,$C:$C,0))</f>
        <v>600</v>
      </c>
      <c r="J1464" s="5" t="s">
        <v>3410</v>
      </c>
      <c r="K1464" s="56">
        <f>INDEX($K:$K,MATCH($H1464,$C:$C,0))+I1464</f>
        <v>4200</v>
      </c>
      <c r="L1464" s="14">
        <f>VLOOKUP(K1464,Наценка!$A$1:$B$8,2,1)</f>
        <v>1.4</v>
      </c>
      <c r="M1464" s="56">
        <f>INDEX($M:$M,MATCH($H1464,$C:$C,0))+I1464*$M$2</f>
        <v>6570</v>
      </c>
      <c r="N1464" s="57">
        <f t="shared" si="212"/>
        <v>6590</v>
      </c>
      <c r="O1464" s="72">
        <f>VLOOKUP($B1464,'Выгр Торг'!$B:$P,O$1,0)</f>
        <v>4200</v>
      </c>
      <c r="P1464" s="72">
        <f>VLOOKUP($B1464,'Выгр Торг'!$B:$P,P$1,0)</f>
        <v>6790</v>
      </c>
      <c r="Q1464" s="42">
        <f t="shared" si="206"/>
        <v>0</v>
      </c>
      <c r="R1464" s="42">
        <f t="shared" si="207"/>
        <v>200</v>
      </c>
      <c r="S1464" s="85">
        <f t="shared" si="211"/>
        <v>6590</v>
      </c>
      <c r="T1464" s="60">
        <f>IFERROR(VLOOKUP($B1464,'Из ГУГЛа'!$B:$G,4,0)*U1464+V1464,VLOOKUP($B1464,'Из ГУГЛа'!$B:$G,4,0))</f>
        <v>6290</v>
      </c>
      <c r="U1464" s="15">
        <v>1</v>
      </c>
      <c r="V1464" s="76">
        <f>INDEX($AA:$AA,MATCH($H1464,$C:$C,0))</f>
        <v>400</v>
      </c>
      <c r="W1464" s="74">
        <f t="shared" si="208"/>
        <v>0.56904761904761902</v>
      </c>
      <c r="X1464" s="74">
        <f t="shared" si="209"/>
        <v>-4.7694753577106522E-2</v>
      </c>
      <c r="Y1464" s="74">
        <f t="shared" si="210"/>
        <v>0.49761904761904763</v>
      </c>
      <c r="Z1464" s="76">
        <f>INDEX($Z:$Z,MATCH($H1464,$C:$C,0))+V1464</f>
        <v>6290</v>
      </c>
      <c r="AB1464" s="43" t="str">
        <f>INDEX($AB:$AB,MATCH($H1464,$C:$C,0))</f>
        <v>https://motorring.ru/product/21681-bokovye-zerkala-elektroprivodom-oborgevom-povtoritelem</v>
      </c>
    </row>
    <row r="1465" spans="1:28" ht="75" x14ac:dyDescent="0.25">
      <c r="A1465" s="71" t="str">
        <f>INDEX('Выгр Торг'!$A:$A,MATCH($B1465,'Выгр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5" s="88">
        <v>138218</v>
      </c>
      <c r="C1465" s="72">
        <f>VLOOKUP($B1465,'Выгр Торг'!$B:$P,C$1,0)</f>
        <v>89056</v>
      </c>
      <c r="D1465" s="71" t="str">
        <f>VLOOKUP($B1465,'Выгр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Несси (темно-зеленый, 368))</v>
      </c>
      <c r="E1465" s="72" t="str">
        <f>VLOOKUP($B1465,'Выгр Торг'!$B:$P,E$1,0)</f>
        <v>Y</v>
      </c>
      <c r="F1465" s="72" t="str">
        <f>VLOOKUP($B1465,'Выгр Торг'!$B:$P,F$1,0)</f>
        <v>1</v>
      </c>
      <c r="G1465" s="36" t="s">
        <v>1365</v>
      </c>
      <c r="H1465" s="28">
        <v>69566</v>
      </c>
      <c r="I1465" s="53">
        <f>INDEX($I:$I,MATCH($H1465,$C:$C,0))</f>
        <v>600</v>
      </c>
      <c r="J1465" s="5" t="s">
        <v>3410</v>
      </c>
      <c r="K1465" s="56">
        <f>INDEX($K:$K,MATCH($H1465,$C:$C,0))+I1465</f>
        <v>4200</v>
      </c>
      <c r="L1465" s="14">
        <f>VLOOKUP(K1465,Наценка!$A$1:$B$8,2,1)</f>
        <v>1.4</v>
      </c>
      <c r="M1465" s="56">
        <f>INDEX($M:$M,MATCH($H1465,$C:$C,0))+I1465*$M$2</f>
        <v>6570</v>
      </c>
      <c r="N1465" s="57">
        <f t="shared" si="212"/>
        <v>6590</v>
      </c>
      <c r="O1465" s="72">
        <f>VLOOKUP($B1465,'Выгр Торг'!$B:$P,O$1,0)</f>
        <v>4200</v>
      </c>
      <c r="P1465" s="72">
        <f>VLOOKUP($B1465,'Выгр Торг'!$B:$P,P$1,0)</f>
        <v>6790</v>
      </c>
      <c r="Q1465" s="42">
        <f t="shared" si="206"/>
        <v>0</v>
      </c>
      <c r="R1465" s="42">
        <f t="shared" si="207"/>
        <v>200</v>
      </c>
      <c r="S1465" s="85">
        <f t="shared" si="211"/>
        <v>6590</v>
      </c>
      <c r="T1465" s="60">
        <f>IFERROR(VLOOKUP($B1465,'Из ГУГЛа'!$B:$G,4,0)*U1465+V1465,VLOOKUP($B1465,'Из ГУГЛа'!$B:$G,4,0))</f>
        <v>6290</v>
      </c>
      <c r="U1465" s="15">
        <v>1</v>
      </c>
      <c r="V1465" s="76">
        <f>INDEX($AA:$AA,MATCH($H1465,$C:$C,0))</f>
        <v>400</v>
      </c>
      <c r="W1465" s="74">
        <f t="shared" si="208"/>
        <v>0.56904761904761902</v>
      </c>
      <c r="X1465" s="74">
        <f t="shared" si="209"/>
        <v>-4.7694753577106522E-2</v>
      </c>
      <c r="Y1465" s="74">
        <f t="shared" si="210"/>
        <v>0.49761904761904763</v>
      </c>
      <c r="Z1465" s="76">
        <f>INDEX($Z:$Z,MATCH($H1465,$C:$C,0))+V1465</f>
        <v>6290</v>
      </c>
      <c r="AB1465" s="43" t="str">
        <f>INDEX($AB:$AB,MATCH($H1465,$C:$C,0))</f>
        <v>https://motorring.ru/product/21681-bokovye-zerkala-elektroprivodom-oborgevom-povtoritelem</v>
      </c>
    </row>
    <row r="1466" spans="1:28" ht="75" x14ac:dyDescent="0.25">
      <c r="A1466" s="71" t="str">
        <f>INDEX('Выгр Торг'!$A:$A,MATCH($B1466,'Выгр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6" s="88">
        <v>138219</v>
      </c>
      <c r="C1466" s="72">
        <f>VLOOKUP($B1466,'Выгр Торг'!$B:$P,C$1,0)</f>
        <v>89057</v>
      </c>
      <c r="D1466" s="71" t="str">
        <f>VLOOKUP($B1466,'Выгр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Океан (темно-синий, 449))</v>
      </c>
      <c r="E1466" s="72" t="str">
        <f>VLOOKUP($B1466,'Выгр Торг'!$B:$P,E$1,0)</f>
        <v>Y</v>
      </c>
      <c r="F1466" s="72" t="str">
        <f>VLOOKUP($B1466,'Выгр Торг'!$B:$P,F$1,0)</f>
        <v>1</v>
      </c>
      <c r="G1466" s="36" t="s">
        <v>1365</v>
      </c>
      <c r="H1466" s="28">
        <v>69566</v>
      </c>
      <c r="I1466" s="53">
        <f>INDEX($I:$I,MATCH($H1466,$C:$C,0))</f>
        <v>600</v>
      </c>
      <c r="J1466" s="5" t="s">
        <v>3410</v>
      </c>
      <c r="K1466" s="56">
        <f>INDEX($K:$K,MATCH($H1466,$C:$C,0))+I1466</f>
        <v>4200</v>
      </c>
      <c r="L1466" s="14">
        <f>VLOOKUP(K1466,Наценка!$A$1:$B$8,2,1)</f>
        <v>1.4</v>
      </c>
      <c r="M1466" s="56">
        <f>INDEX($M:$M,MATCH($H1466,$C:$C,0))+I1466*$M$2</f>
        <v>6570</v>
      </c>
      <c r="N1466" s="57">
        <f t="shared" si="212"/>
        <v>6590</v>
      </c>
      <c r="O1466" s="72">
        <f>VLOOKUP($B1466,'Выгр Торг'!$B:$P,O$1,0)</f>
        <v>4200</v>
      </c>
      <c r="P1466" s="72">
        <f>VLOOKUP($B1466,'Выгр Торг'!$B:$P,P$1,0)</f>
        <v>6790</v>
      </c>
      <c r="Q1466" s="42">
        <f t="shared" si="206"/>
        <v>0</v>
      </c>
      <c r="R1466" s="42">
        <f t="shared" si="207"/>
        <v>200</v>
      </c>
      <c r="S1466" s="85">
        <f t="shared" si="211"/>
        <v>6590</v>
      </c>
      <c r="T1466" s="60">
        <f>IFERROR(VLOOKUP($B1466,'Из ГУГЛа'!$B:$G,4,0)*U1466+V1466,VLOOKUP($B1466,'Из ГУГЛа'!$B:$G,4,0))</f>
        <v>6290</v>
      </c>
      <c r="U1466" s="15">
        <v>1</v>
      </c>
      <c r="V1466" s="76">
        <f>INDEX($AA:$AA,MATCH($H1466,$C:$C,0))</f>
        <v>400</v>
      </c>
      <c r="W1466" s="74">
        <f t="shared" si="208"/>
        <v>0.56904761904761902</v>
      </c>
      <c r="X1466" s="74">
        <f t="shared" si="209"/>
        <v>-4.7694753577106522E-2</v>
      </c>
      <c r="Y1466" s="74">
        <f t="shared" si="210"/>
        <v>0.49761904761904763</v>
      </c>
      <c r="Z1466" s="76">
        <f>INDEX($Z:$Z,MATCH($H1466,$C:$C,0))+V1466</f>
        <v>6290</v>
      </c>
      <c r="AB1466" s="43" t="str">
        <f>INDEX($AB:$AB,MATCH($H1466,$C:$C,0))</f>
        <v>https://motorring.ru/product/21681-bokovye-zerkala-elektroprivodom-oborgevom-povtoritelem</v>
      </c>
    </row>
    <row r="1467" spans="1:28" ht="75" x14ac:dyDescent="0.25">
      <c r="A1467" s="71" t="str">
        <f>INDEX('Выгр Торг'!$A:$A,MATCH($B1467,'Выгр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7" s="88">
        <v>138220</v>
      </c>
      <c r="C1467" s="72">
        <f>VLOOKUP($B1467,'Выгр Торг'!$B:$P,C$1,0)</f>
        <v>89058</v>
      </c>
      <c r="D1467" s="71" t="str">
        <f>VLOOKUP($B1467,'Выгр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Пантера (черная база, 672))</v>
      </c>
      <c r="E1467" s="72" t="str">
        <f>VLOOKUP($B1467,'Выгр Торг'!$B:$P,E$1,0)</f>
        <v>Y</v>
      </c>
      <c r="F1467" s="72" t="str">
        <f>VLOOKUP($B1467,'Выгр Торг'!$B:$P,F$1,0)</f>
        <v>1</v>
      </c>
      <c r="G1467" s="36" t="s">
        <v>1365</v>
      </c>
      <c r="H1467" s="28">
        <v>69566</v>
      </c>
      <c r="I1467" s="53">
        <f>INDEX($I:$I,MATCH($H1467,$C:$C,0))</f>
        <v>600</v>
      </c>
      <c r="J1467" s="5" t="s">
        <v>3410</v>
      </c>
      <c r="K1467" s="56">
        <f>INDEX($K:$K,MATCH($H1467,$C:$C,0))+I1467</f>
        <v>4200</v>
      </c>
      <c r="L1467" s="14">
        <f>VLOOKUP(K1467,Наценка!$A$1:$B$8,2,1)</f>
        <v>1.4</v>
      </c>
      <c r="M1467" s="56">
        <f>INDEX($M:$M,MATCH($H1467,$C:$C,0))+I1467*$M$2</f>
        <v>6570</v>
      </c>
      <c r="N1467" s="57">
        <f t="shared" si="212"/>
        <v>6590</v>
      </c>
      <c r="O1467" s="72">
        <f>VLOOKUP($B1467,'Выгр Торг'!$B:$P,O$1,0)</f>
        <v>4200</v>
      </c>
      <c r="P1467" s="72">
        <f>VLOOKUP($B1467,'Выгр Торг'!$B:$P,P$1,0)</f>
        <v>6790</v>
      </c>
      <c r="Q1467" s="42">
        <f t="shared" si="206"/>
        <v>0</v>
      </c>
      <c r="R1467" s="42">
        <f t="shared" si="207"/>
        <v>200</v>
      </c>
      <c r="S1467" s="85">
        <f t="shared" si="211"/>
        <v>6590</v>
      </c>
      <c r="T1467" s="60">
        <f>IFERROR(VLOOKUP($B1467,'Из ГУГЛа'!$B:$G,4,0)*U1467+V1467,VLOOKUP($B1467,'Из ГУГЛа'!$B:$G,4,0))</f>
        <v>6290</v>
      </c>
      <c r="U1467" s="15">
        <v>1</v>
      </c>
      <c r="V1467" s="76">
        <f>INDEX($AA:$AA,MATCH($H1467,$C:$C,0))</f>
        <v>400</v>
      </c>
      <c r="W1467" s="74">
        <f t="shared" si="208"/>
        <v>0.56904761904761902</v>
      </c>
      <c r="X1467" s="74">
        <f t="shared" si="209"/>
        <v>-4.7694753577106522E-2</v>
      </c>
      <c r="Y1467" s="74">
        <f t="shared" si="210"/>
        <v>0.49761904761904763</v>
      </c>
      <c r="Z1467" s="76">
        <f>INDEX($Z:$Z,MATCH($H1467,$C:$C,0))+V1467</f>
        <v>6290</v>
      </c>
      <c r="AB1467" s="43" t="str">
        <f>INDEX($AB:$AB,MATCH($H1467,$C:$C,0))</f>
        <v>https://motorring.ru/product/21681-bokovye-zerkala-elektroprivodom-oborgevom-povtoritelem</v>
      </c>
    </row>
    <row r="1468" spans="1:28" ht="75" x14ac:dyDescent="0.25">
      <c r="A1468" s="71" t="str">
        <f>INDEX('Выгр Торг'!$A:$A,MATCH($B1468,'Выгр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8" s="88">
        <v>138221</v>
      </c>
      <c r="C1468" s="72">
        <f>VLOOKUP($B1468,'Выгр Торг'!$B:$P,C$1,0)</f>
        <v>89059</v>
      </c>
      <c r="D1468" s="71" t="str">
        <f>VLOOKUP($B1468,'Выгр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Сити (золотисто-коричневый, 231))</v>
      </c>
      <c r="E1468" s="72" t="str">
        <f>VLOOKUP($B1468,'Выгр Торг'!$B:$P,E$1,0)</f>
        <v>Y</v>
      </c>
      <c r="F1468" s="72" t="str">
        <f>VLOOKUP($B1468,'Выгр Торг'!$B:$P,F$1,0)</f>
        <v>1</v>
      </c>
      <c r="G1468" s="36" t="s">
        <v>1365</v>
      </c>
      <c r="H1468" s="28">
        <v>69566</v>
      </c>
      <c r="I1468" s="53">
        <f>INDEX($I:$I,MATCH($H1468,$C:$C,0))</f>
        <v>600</v>
      </c>
      <c r="J1468" s="5" t="s">
        <v>3410</v>
      </c>
      <c r="K1468" s="56">
        <f>INDEX($K:$K,MATCH($H1468,$C:$C,0))+I1468</f>
        <v>4200</v>
      </c>
      <c r="L1468" s="14">
        <f>VLOOKUP(K1468,Наценка!$A$1:$B$8,2,1)</f>
        <v>1.4</v>
      </c>
      <c r="M1468" s="56">
        <f>INDEX($M:$M,MATCH($H1468,$C:$C,0))+I1468*$M$2</f>
        <v>6570</v>
      </c>
      <c r="N1468" s="57">
        <f t="shared" si="212"/>
        <v>6590</v>
      </c>
      <c r="O1468" s="72">
        <f>VLOOKUP($B1468,'Выгр Торг'!$B:$P,O$1,0)</f>
        <v>4200</v>
      </c>
      <c r="P1468" s="72">
        <f>VLOOKUP($B1468,'Выгр Торг'!$B:$P,P$1,0)</f>
        <v>6790</v>
      </c>
      <c r="Q1468" s="42">
        <f t="shared" si="206"/>
        <v>0</v>
      </c>
      <c r="R1468" s="42">
        <f t="shared" si="207"/>
        <v>200</v>
      </c>
      <c r="S1468" s="85">
        <f t="shared" si="211"/>
        <v>6590</v>
      </c>
      <c r="T1468" s="60">
        <f>IFERROR(VLOOKUP($B1468,'Из ГУГЛа'!$B:$G,4,0)*U1468+V1468,VLOOKUP($B1468,'Из ГУГЛа'!$B:$G,4,0))</f>
        <v>6290</v>
      </c>
      <c r="U1468" s="15">
        <v>1</v>
      </c>
      <c r="V1468" s="76">
        <f>INDEX($AA:$AA,MATCH($H1468,$C:$C,0))</f>
        <v>400</v>
      </c>
      <c r="W1468" s="74">
        <f t="shared" si="208"/>
        <v>0.56904761904761902</v>
      </c>
      <c r="X1468" s="74">
        <f t="shared" si="209"/>
        <v>-4.7694753577106522E-2</v>
      </c>
      <c r="Y1468" s="74">
        <f t="shared" si="210"/>
        <v>0.49761904761904763</v>
      </c>
      <c r="Z1468" s="76">
        <f>INDEX($Z:$Z,MATCH($H1468,$C:$C,0))+V1468</f>
        <v>6290</v>
      </c>
      <c r="AB1468" s="43" t="str">
        <f>INDEX($AB:$AB,MATCH($H1468,$C:$C,0))</f>
        <v>https://motorring.ru/product/21681-bokovye-zerkala-elektroprivodom-oborgevom-povtoritelem</v>
      </c>
    </row>
    <row r="1469" spans="1:28" ht="75" x14ac:dyDescent="0.25">
      <c r="A1469" s="71" t="str">
        <f>INDEX('Выгр Торг'!$A:$A,MATCH($B1469,'Выгр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69" s="88">
        <v>138222</v>
      </c>
      <c r="C1469" s="72">
        <f>VLOOKUP($B1469,'Выгр Торг'!$B:$P,C$1,0)</f>
        <v>89060</v>
      </c>
      <c r="D1469" s="71" t="str">
        <f>VLOOKUP($B1469,'Выгр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Терра (коричневый, 507))</v>
      </c>
      <c r="E1469" s="72" t="str">
        <f>VLOOKUP($B1469,'Выгр Торг'!$B:$P,E$1,0)</f>
        <v>Y</v>
      </c>
      <c r="F1469" s="72" t="str">
        <f>VLOOKUP($B1469,'Выгр Торг'!$B:$P,F$1,0)</f>
        <v>1</v>
      </c>
      <c r="G1469" s="36" t="s">
        <v>1365</v>
      </c>
      <c r="H1469" s="28">
        <v>69566</v>
      </c>
      <c r="I1469" s="53">
        <f>INDEX($I:$I,MATCH($H1469,$C:$C,0))</f>
        <v>600</v>
      </c>
      <c r="J1469" s="5" t="s">
        <v>3410</v>
      </c>
      <c r="K1469" s="56">
        <f>INDEX($K:$K,MATCH($H1469,$C:$C,0))+I1469</f>
        <v>4200</v>
      </c>
      <c r="L1469" s="14">
        <f>VLOOKUP(K1469,Наценка!$A$1:$B$8,2,1)</f>
        <v>1.4</v>
      </c>
      <c r="M1469" s="56">
        <f>INDEX($M:$M,MATCH($H1469,$C:$C,0))+I1469*$M$2</f>
        <v>6570</v>
      </c>
      <c r="N1469" s="57">
        <f t="shared" si="212"/>
        <v>6590</v>
      </c>
      <c r="O1469" s="72">
        <f>VLOOKUP($B1469,'Выгр Торг'!$B:$P,O$1,0)</f>
        <v>4200</v>
      </c>
      <c r="P1469" s="72">
        <f>VLOOKUP($B1469,'Выгр Торг'!$B:$P,P$1,0)</f>
        <v>6790</v>
      </c>
      <c r="Q1469" s="42">
        <f t="shared" si="206"/>
        <v>0</v>
      </c>
      <c r="R1469" s="42">
        <f t="shared" si="207"/>
        <v>200</v>
      </c>
      <c r="S1469" s="85">
        <f t="shared" si="211"/>
        <v>6590</v>
      </c>
      <c r="T1469" s="60">
        <f>IFERROR(VLOOKUP($B1469,'Из ГУГЛа'!$B:$G,4,0)*U1469+V1469,VLOOKUP($B1469,'Из ГУГЛа'!$B:$G,4,0))</f>
        <v>6290</v>
      </c>
      <c r="U1469" s="15">
        <v>1</v>
      </c>
      <c r="V1469" s="76">
        <f>INDEX($AA:$AA,MATCH($H1469,$C:$C,0))</f>
        <v>400</v>
      </c>
      <c r="W1469" s="74">
        <f t="shared" si="208"/>
        <v>0.56904761904761902</v>
      </c>
      <c r="X1469" s="74">
        <f t="shared" si="209"/>
        <v>-4.7694753577106522E-2</v>
      </c>
      <c r="Y1469" s="74">
        <f t="shared" si="210"/>
        <v>0.49761904761904763</v>
      </c>
      <c r="Z1469" s="76">
        <f>INDEX($Z:$Z,MATCH($H1469,$C:$C,0))+V1469</f>
        <v>6290</v>
      </c>
      <c r="AB1469" s="43" t="str">
        <f>INDEX($AB:$AB,MATCH($H1469,$C:$C,0))</f>
        <v>https://motorring.ru/product/21681-bokovye-zerkala-elektroprivodom-oborgevom-povtoritelem</v>
      </c>
    </row>
    <row r="1470" spans="1:28" ht="75" x14ac:dyDescent="0.25">
      <c r="A1470" s="71" t="str">
        <f>INDEX('Выгр Торг'!$A:$A,MATCH($B1470,'Выгр Торг'!$B:$B,0))</f>
        <v>Боковые зеркала "АТП" в стиле Гранта (с электроприводом, обогревом, 2-м повторителем «LEXUS») для Лада Нива 4х4, Нива 4х4 Урбан</v>
      </c>
      <c r="B1470" s="88">
        <v>138223</v>
      </c>
      <c r="C1470" s="72">
        <f>VLOOKUP($B1470,'Выгр Торг'!$B:$P,C$1,0)</f>
        <v>89061</v>
      </c>
      <c r="D1470" s="71" t="str">
        <f>VLOOKUP($B1470,'Выгр Торг'!$B:$P,D$1,0)</f>
        <v>Боковые зеркала "АТП" в стиле Гранта (с электроприводом, обогревом, 2-м повторителем «LEXUS») для Лада Нива 4х4, Нива 4х4 Урбан (В цвет, Яшма (темно-вишневый, 140))</v>
      </c>
      <c r="E1470" s="72" t="str">
        <f>VLOOKUP($B1470,'Выгр Торг'!$B:$P,E$1,0)</f>
        <v>Y</v>
      </c>
      <c r="F1470" s="72" t="str">
        <f>VLOOKUP($B1470,'Выгр Торг'!$B:$P,F$1,0)</f>
        <v>1</v>
      </c>
      <c r="G1470" s="36" t="s">
        <v>1365</v>
      </c>
      <c r="H1470" s="28">
        <v>69566</v>
      </c>
      <c r="I1470" s="53">
        <f>INDEX($I:$I,MATCH($H1470,$C:$C,0))</f>
        <v>600</v>
      </c>
      <c r="J1470" s="5" t="s">
        <v>3410</v>
      </c>
      <c r="K1470" s="56">
        <f>INDEX($K:$K,MATCH($H1470,$C:$C,0))+I1470</f>
        <v>4200</v>
      </c>
      <c r="L1470" s="14">
        <f>VLOOKUP(K1470,Наценка!$A$1:$B$8,2,1)</f>
        <v>1.4</v>
      </c>
      <c r="M1470" s="56">
        <f>INDEX($M:$M,MATCH($H1470,$C:$C,0))+I1470*$M$2</f>
        <v>6570</v>
      </c>
      <c r="N1470" s="57">
        <f t="shared" si="212"/>
        <v>6590</v>
      </c>
      <c r="O1470" s="72">
        <f>VLOOKUP($B1470,'Выгр Торг'!$B:$P,O$1,0)</f>
        <v>4200</v>
      </c>
      <c r="P1470" s="72">
        <f>VLOOKUP($B1470,'Выгр Торг'!$B:$P,P$1,0)</f>
        <v>6790</v>
      </c>
      <c r="Q1470" s="42">
        <f t="shared" si="206"/>
        <v>0</v>
      </c>
      <c r="R1470" s="42">
        <f t="shared" si="207"/>
        <v>200</v>
      </c>
      <c r="S1470" s="85">
        <f t="shared" si="211"/>
        <v>6590</v>
      </c>
      <c r="T1470" s="60">
        <f>IFERROR(VLOOKUP($B1470,'Из ГУГЛа'!$B:$G,4,0)*U1470+V1470,VLOOKUP($B1470,'Из ГУГЛа'!$B:$G,4,0))</f>
        <v>6290</v>
      </c>
      <c r="U1470" s="15">
        <v>1</v>
      </c>
      <c r="V1470" s="76">
        <f>INDEX($AA:$AA,MATCH($H1470,$C:$C,0))</f>
        <v>400</v>
      </c>
      <c r="W1470" s="74">
        <f t="shared" si="208"/>
        <v>0.56904761904761902</v>
      </c>
      <c r="X1470" s="74">
        <f t="shared" si="209"/>
        <v>-4.7694753577106522E-2</v>
      </c>
      <c r="Y1470" s="74">
        <f t="shared" si="210"/>
        <v>0.49761904761904763</v>
      </c>
      <c r="Z1470" s="76">
        <f>INDEX($Z:$Z,MATCH($H1470,$C:$C,0))+V1470</f>
        <v>6290</v>
      </c>
      <c r="AB1470" s="43" t="str">
        <f>INDEX($AB:$AB,MATCH($H1470,$C:$C,0))</f>
        <v>https://motorring.ru/product/21681-bokovye-zerkala-elektroprivodom-oborgevom-povtoritelem</v>
      </c>
    </row>
    <row r="1471" spans="1:28" ht="75" x14ac:dyDescent="0.25">
      <c r="A1471" s="71" t="str">
        <f>INDEX('Выгр Торг'!$A:$A,MATCH($B1471,'Выгр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1" s="88">
        <v>138227</v>
      </c>
      <c r="C1471" s="72">
        <f>VLOOKUP($B1471,'Выгр Торг'!$B:$P,C$1,0)</f>
        <v>69581</v>
      </c>
      <c r="D1471" s="71" t="str">
        <f>VLOOKUP($B1471,'Выгр Торг'!$B:$P,D$1,0)</f>
        <v>Боковые зеркала "АТП" в стиле Гранта (с электроприводом, обогревом, повторитель «LEXUS») для Лада Нива 4х4, Нива 4х4 Урбан (Без покраски)</v>
      </c>
      <c r="E1471" s="72" t="str">
        <f>VLOOKUP($B1471,'Выгр Торг'!$B:$P,E$1,0)</f>
        <v>Y</v>
      </c>
      <c r="F1471" s="72" t="str">
        <f>VLOOKUP($B1471,'Выгр Торг'!$B:$P,F$1,0)</f>
        <v>1ск1</v>
      </c>
      <c r="G1471" s="36" t="s">
        <v>481</v>
      </c>
      <c r="H1471" s="28">
        <v>69581</v>
      </c>
      <c r="I1471" s="52">
        <v>600</v>
      </c>
      <c r="J1471" s="5" t="s">
        <v>3410</v>
      </c>
      <c r="K1471" s="73">
        <f>O1471</f>
        <v>3400</v>
      </c>
      <c r="L1471" s="14">
        <f>VLOOKUP(K1471,Наценка!$A$1:$B$8,2,1)</f>
        <v>1.4</v>
      </c>
      <c r="M1471" s="92">
        <f>Z1471-100</f>
        <v>5390</v>
      </c>
      <c r="N1471" s="57">
        <f t="shared" si="212"/>
        <v>5390</v>
      </c>
      <c r="O1471" s="72">
        <f>VLOOKUP($B1471,'Выгр Торг'!$B:$P,O$1,0)</f>
        <v>3400</v>
      </c>
      <c r="P1471" s="72">
        <f>VLOOKUP($B1471,'Выгр Торг'!$B:$P,P$1,0)</f>
        <v>5490</v>
      </c>
      <c r="Q1471" s="42">
        <f t="shared" si="206"/>
        <v>0</v>
      </c>
      <c r="R1471" s="42">
        <f t="shared" si="207"/>
        <v>100</v>
      </c>
      <c r="S1471" s="85">
        <f t="shared" si="211"/>
        <v>5390</v>
      </c>
      <c r="T1471" s="60">
        <f>IFERROR(VLOOKUP($B1471,'Из ГУГЛа'!$B:$G,4,0)*U1471+V1471,VLOOKUP($B1471,'Из ГУГЛа'!$B:$G,4,0))</f>
        <v>5490</v>
      </c>
      <c r="U1471" s="15">
        <v>1</v>
      </c>
      <c r="V1471" s="59"/>
      <c r="W1471" s="74">
        <f t="shared" si="208"/>
        <v>0.58529411764705874</v>
      </c>
      <c r="X1471" s="74">
        <f t="shared" si="209"/>
        <v>1.8214936247723135E-2</v>
      </c>
      <c r="Y1471" s="74">
        <f t="shared" si="210"/>
        <v>0.61470588235294121</v>
      </c>
      <c r="Z1471" s="75">
        <v>5490</v>
      </c>
      <c r="AA1471" s="4">
        <v>600</v>
      </c>
      <c r="AB1471" s="20" t="s">
        <v>2609</v>
      </c>
    </row>
    <row r="1472" spans="1:28" ht="75" x14ac:dyDescent="0.25">
      <c r="A1472" s="71" t="str">
        <f>INDEX('Выгр Торг'!$A:$A,MATCH($B1472,'Выгр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2" s="88">
        <v>138228</v>
      </c>
      <c r="C1472" s="72">
        <f>VLOOKUP($B1472,'Выгр Торг'!$B:$P,C$1,0)</f>
        <v>89143</v>
      </c>
      <c r="D1472" s="71" t="str">
        <f>VLOOKUP($B1472,'Выгр Торг'!$B:$P,D$1,0)</f>
        <v>Боковые зеркала "АТП" в стиле Гранта (с электроприводом, обогревом, повторитель «LEXUS») для Лада Нива 4х4, Нива 4х4 Урбан (В цвет, Балтика (темно-сине-зеленый, 420))</v>
      </c>
      <c r="E1472" s="72" t="str">
        <f>VLOOKUP($B1472,'Выгр Торг'!$B:$P,E$1,0)</f>
        <v>Y</v>
      </c>
      <c r="F1472" s="72" t="str">
        <f>VLOOKUP($B1472,'Выгр Торг'!$B:$P,F$1,0)</f>
        <v>1</v>
      </c>
      <c r="G1472" s="36" t="s">
        <v>481</v>
      </c>
      <c r="H1472" s="28">
        <v>69581</v>
      </c>
      <c r="I1472" s="53">
        <f>INDEX($I:$I,MATCH($H1472,$C:$C,0))</f>
        <v>600</v>
      </c>
      <c r="J1472" s="5" t="s">
        <v>3410</v>
      </c>
      <c r="K1472" s="56">
        <f>INDEX($K:$K,MATCH($H1472,$C:$C,0))+I1472</f>
        <v>4000</v>
      </c>
      <c r="L1472" s="14">
        <f>VLOOKUP(K1472,Наценка!$A$1:$B$8,2,1)</f>
        <v>1.4</v>
      </c>
      <c r="M1472" s="56">
        <f>INDEX($M:$M,MATCH($H1472,$C:$C,0))+I1472*$M$2</f>
        <v>6170</v>
      </c>
      <c r="N1472" s="57">
        <f t="shared" si="212"/>
        <v>6190</v>
      </c>
      <c r="O1472" s="72">
        <f>VLOOKUP($B1472,'Выгр Торг'!$B:$P,O$1,0)</f>
        <v>4000</v>
      </c>
      <c r="P1472" s="72">
        <f>VLOOKUP($B1472,'Выгр Торг'!$B:$P,P$1,0)</f>
        <v>6390</v>
      </c>
      <c r="Q1472" s="42">
        <f t="shared" si="206"/>
        <v>0</v>
      </c>
      <c r="R1472" s="42">
        <f t="shared" si="207"/>
        <v>200</v>
      </c>
      <c r="S1472" s="85">
        <f t="shared" si="211"/>
        <v>6190</v>
      </c>
      <c r="T1472" s="60">
        <f>IFERROR(VLOOKUP($B1472,'Из ГУГЛа'!$B:$G,4,0)*U1472+V1472,VLOOKUP($B1472,'Из ГУГЛа'!$B:$G,4,0))</f>
        <v>6090</v>
      </c>
      <c r="U1472" s="15">
        <v>1</v>
      </c>
      <c r="V1472" s="76">
        <f>INDEX($AA:$AA,MATCH($H1472,$C:$C,0))</f>
        <v>600</v>
      </c>
      <c r="W1472" s="74">
        <f t="shared" si="208"/>
        <v>0.5475000000000001</v>
      </c>
      <c r="X1472" s="74">
        <f t="shared" si="209"/>
        <v>-1.6420361247947456E-2</v>
      </c>
      <c r="Y1472" s="74">
        <f t="shared" si="210"/>
        <v>0.52249999999999996</v>
      </c>
      <c r="Z1472" s="76">
        <f>INDEX($Z:$Z,MATCH($H1472,$C:$C,0))+V1472</f>
        <v>6090</v>
      </c>
      <c r="AB1472" s="43" t="str">
        <f>INDEX($AB:$AB,MATCH($H1472,$C:$C,0))</f>
        <v>https://motorring.ru/product/6902-bokovye-zerkala-urban-elektroprivodom-obogrevom</v>
      </c>
    </row>
    <row r="1473" spans="1:28" ht="75" x14ac:dyDescent="0.25">
      <c r="A1473" s="71" t="str">
        <f>INDEX('Выгр Торг'!$A:$A,MATCH($B1473,'Выгр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3" s="88">
        <v>138229</v>
      </c>
      <c r="C1473" s="72">
        <f>VLOOKUP($B1473,'Выгр Торг'!$B:$P,C$1,0)</f>
        <v>89144</v>
      </c>
      <c r="D1473" s="71" t="str">
        <f>VLOOKUP($B1473,'Выгр Торг'!$B:$P,D$1,0)</f>
        <v>Боковые зеркала "АТП" в стиле Гранта (с электроприводом, обогревом, повторитель «LEXUS») для Лада Нива 4х4, Нива 4х4 Урбан (В цвет, Барокко (малиновый, 172))</v>
      </c>
      <c r="E1473" s="72" t="str">
        <f>VLOOKUP($B1473,'Выгр Торг'!$B:$P,E$1,0)</f>
        <v>Y</v>
      </c>
      <c r="F1473" s="72" t="str">
        <f>VLOOKUP($B1473,'Выгр Торг'!$B:$P,F$1,0)</f>
        <v>1</v>
      </c>
      <c r="G1473" s="36" t="s">
        <v>481</v>
      </c>
      <c r="H1473" s="28">
        <v>69581</v>
      </c>
      <c r="I1473" s="53">
        <f>INDEX($I:$I,MATCH($H1473,$C:$C,0))</f>
        <v>600</v>
      </c>
      <c r="J1473" s="5" t="s">
        <v>3410</v>
      </c>
      <c r="K1473" s="56">
        <f>INDEX($K:$K,MATCH($H1473,$C:$C,0))+I1473</f>
        <v>4000</v>
      </c>
      <c r="L1473" s="14">
        <f>VLOOKUP(K1473,Наценка!$A$1:$B$8,2,1)</f>
        <v>1.4</v>
      </c>
      <c r="M1473" s="56">
        <f>INDEX($M:$M,MATCH($H1473,$C:$C,0))+I1473*$M$2</f>
        <v>6170</v>
      </c>
      <c r="N1473" s="57">
        <f t="shared" si="212"/>
        <v>6190</v>
      </c>
      <c r="O1473" s="72">
        <f>VLOOKUP($B1473,'Выгр Торг'!$B:$P,O$1,0)</f>
        <v>4000</v>
      </c>
      <c r="P1473" s="72">
        <f>VLOOKUP($B1473,'Выгр Торг'!$B:$P,P$1,0)</f>
        <v>6390</v>
      </c>
      <c r="Q1473" s="42">
        <f t="shared" ref="Q1473:Q1536" si="213">O1473-K1473</f>
        <v>0</v>
      </c>
      <c r="R1473" s="42">
        <f t="shared" ref="R1473:R1536" si="214">P1473-N1473</f>
        <v>200</v>
      </c>
      <c r="S1473" s="85">
        <f t="shared" si="211"/>
        <v>6190</v>
      </c>
      <c r="T1473" s="60">
        <f>IFERROR(VLOOKUP($B1473,'Из ГУГЛа'!$B:$G,4,0)*U1473+V1473,VLOOKUP($B1473,'Из ГУГЛа'!$B:$G,4,0))</f>
        <v>6090</v>
      </c>
      <c r="U1473" s="15">
        <v>1</v>
      </c>
      <c r="V1473" s="76">
        <f>INDEX($AA:$AA,MATCH($H1473,$C:$C,0))</f>
        <v>600</v>
      </c>
      <c r="W1473" s="74">
        <f t="shared" ref="W1473:W1536" si="215">IFERROR(S1473/K1473-1,"")</f>
        <v>0.5475000000000001</v>
      </c>
      <c r="X1473" s="74">
        <f t="shared" ref="X1473:X1536" si="216">IFERROR((Z1473-S1473)/Z1473,"")</f>
        <v>-1.6420361247947456E-2</v>
      </c>
      <c r="Y1473" s="74">
        <f t="shared" ref="Y1473:Y1536" si="217">IFERROR(IF(Z1473="","",Z1473/K1473-1),"")</f>
        <v>0.52249999999999996</v>
      </c>
      <c r="Z1473" s="76">
        <f>INDEX($Z:$Z,MATCH($H1473,$C:$C,0))+V1473</f>
        <v>6090</v>
      </c>
      <c r="AB1473" s="43" t="str">
        <f>INDEX($AB:$AB,MATCH($H1473,$C:$C,0))</f>
        <v>https://motorring.ru/product/6902-bokovye-zerkala-urban-elektroprivodom-obogrevom</v>
      </c>
    </row>
    <row r="1474" spans="1:28" ht="75" x14ac:dyDescent="0.25">
      <c r="A1474" s="71" t="str">
        <f>INDEX('Выгр Торг'!$A:$A,MATCH($B1474,'Выгр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4" s="88">
        <v>138230</v>
      </c>
      <c r="C1474" s="72">
        <f>VLOOKUP($B1474,'Выгр Торг'!$B:$P,C$1,0)</f>
        <v>89145</v>
      </c>
      <c r="D1474" s="71" t="str">
        <f>VLOOKUP($B1474,'Выгр Торг'!$B:$P,D$1,0)</f>
        <v>Боковые зеркала "АТП" в стиле Гранта (с электроприводом, обогревом, повторитель «LEXUS») для Лада Нива 4х4, Нива 4х4 Урбан (В цвет, Бенефис (глубокий темно-фиолетовый, 135))</v>
      </c>
      <c r="E1474" s="72" t="str">
        <f>VLOOKUP($B1474,'Выгр Торг'!$B:$P,E$1,0)</f>
        <v>Y</v>
      </c>
      <c r="F1474" s="72" t="str">
        <f>VLOOKUP($B1474,'Выгр Торг'!$B:$P,F$1,0)</f>
        <v>1</v>
      </c>
      <c r="G1474" s="36" t="s">
        <v>481</v>
      </c>
      <c r="H1474" s="28">
        <v>69581</v>
      </c>
      <c r="I1474" s="53">
        <f>INDEX($I:$I,MATCH($H1474,$C:$C,0))</f>
        <v>600</v>
      </c>
      <c r="J1474" s="5" t="s">
        <v>3410</v>
      </c>
      <c r="K1474" s="56">
        <f>INDEX($K:$K,MATCH($H1474,$C:$C,0))+I1474</f>
        <v>4000</v>
      </c>
      <c r="L1474" s="14">
        <f>VLOOKUP(K1474,Наценка!$A$1:$B$8,2,1)</f>
        <v>1.4</v>
      </c>
      <c r="M1474" s="56">
        <f>INDEX($M:$M,MATCH($H1474,$C:$C,0))+I1474*$M$2</f>
        <v>6170</v>
      </c>
      <c r="N1474" s="57">
        <f t="shared" si="212"/>
        <v>6190</v>
      </c>
      <c r="O1474" s="72">
        <f>VLOOKUP($B1474,'Выгр Торг'!$B:$P,O$1,0)</f>
        <v>4000</v>
      </c>
      <c r="P1474" s="72">
        <f>VLOOKUP($B1474,'Выгр Торг'!$B:$P,P$1,0)</f>
        <v>6390</v>
      </c>
      <c r="Q1474" s="42">
        <f t="shared" si="213"/>
        <v>0</v>
      </c>
      <c r="R1474" s="42">
        <f t="shared" si="214"/>
        <v>200</v>
      </c>
      <c r="S1474" s="85">
        <f t="shared" si="211"/>
        <v>6190</v>
      </c>
      <c r="T1474" s="60">
        <f>IFERROR(VLOOKUP($B1474,'Из ГУГЛа'!$B:$G,4,0)*U1474+V1474,VLOOKUP($B1474,'Из ГУГЛа'!$B:$G,4,0))</f>
        <v>6090</v>
      </c>
      <c r="U1474" s="15">
        <v>1</v>
      </c>
      <c r="V1474" s="76">
        <f>INDEX($AA:$AA,MATCH($H1474,$C:$C,0))</f>
        <v>600</v>
      </c>
      <c r="W1474" s="74">
        <f t="shared" si="215"/>
        <v>0.5475000000000001</v>
      </c>
      <c r="X1474" s="74">
        <f t="shared" si="216"/>
        <v>-1.6420361247947456E-2</v>
      </c>
      <c r="Y1474" s="74">
        <f t="shared" si="217"/>
        <v>0.52249999999999996</v>
      </c>
      <c r="Z1474" s="76">
        <f>INDEX($Z:$Z,MATCH($H1474,$C:$C,0))+V1474</f>
        <v>6090</v>
      </c>
      <c r="AB1474" s="43" t="str">
        <f>INDEX($AB:$AB,MATCH($H1474,$C:$C,0))</f>
        <v>https://motorring.ru/product/6902-bokovye-zerkala-urban-elektroprivodom-obogrevom</v>
      </c>
    </row>
    <row r="1475" spans="1:28" ht="75" x14ac:dyDescent="0.25">
      <c r="A1475" s="71" t="str">
        <f>INDEX('Выгр Торг'!$A:$A,MATCH($B1475,'Выгр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5" s="88">
        <v>138231</v>
      </c>
      <c r="C1475" s="72">
        <f>VLOOKUP($B1475,'Выгр Торг'!$B:$P,C$1,0)</f>
        <v>89146</v>
      </c>
      <c r="D1475" s="71" t="str">
        <f>VLOOKUP($B1475,'Выгр Торг'!$B:$P,D$1,0)</f>
        <v>Боковые зеркала "АТП" в стиле Гранта (с электроприводом, обогревом, повторитель «LEXUS») для Лада Нива 4х4, Нива 4х4 Урбан (В цвет, Борнео (темный серебристо-серый, 633))</v>
      </c>
      <c r="E1475" s="72" t="str">
        <f>VLOOKUP($B1475,'Выгр Торг'!$B:$P,E$1,0)</f>
        <v>Y</v>
      </c>
      <c r="F1475" s="72" t="str">
        <f>VLOOKUP($B1475,'Выгр Торг'!$B:$P,F$1,0)</f>
        <v>1</v>
      </c>
      <c r="G1475" s="36" t="s">
        <v>481</v>
      </c>
      <c r="H1475" s="28">
        <v>69581</v>
      </c>
      <c r="I1475" s="53">
        <f>INDEX($I:$I,MATCH($H1475,$C:$C,0))</f>
        <v>600</v>
      </c>
      <c r="J1475" s="5" t="s">
        <v>3410</v>
      </c>
      <c r="K1475" s="56">
        <f>INDEX($K:$K,MATCH($H1475,$C:$C,0))+I1475</f>
        <v>4000</v>
      </c>
      <c r="L1475" s="14">
        <f>VLOOKUP(K1475,Наценка!$A$1:$B$8,2,1)</f>
        <v>1.4</v>
      </c>
      <c r="M1475" s="56">
        <f>INDEX($M:$M,MATCH($H1475,$C:$C,0))+I1475*$M$2</f>
        <v>6170</v>
      </c>
      <c r="N1475" s="57">
        <f t="shared" si="212"/>
        <v>6190</v>
      </c>
      <c r="O1475" s="72">
        <f>VLOOKUP($B1475,'Выгр Торг'!$B:$P,O$1,0)</f>
        <v>4000</v>
      </c>
      <c r="P1475" s="72">
        <f>VLOOKUP($B1475,'Выгр Торг'!$B:$P,P$1,0)</f>
        <v>6390</v>
      </c>
      <c r="Q1475" s="42">
        <f t="shared" si="213"/>
        <v>0</v>
      </c>
      <c r="R1475" s="42">
        <f t="shared" si="214"/>
        <v>200</v>
      </c>
      <c r="S1475" s="85">
        <f t="shared" si="211"/>
        <v>6190</v>
      </c>
      <c r="T1475" s="60">
        <f>IFERROR(VLOOKUP($B1475,'Из ГУГЛа'!$B:$G,4,0)*U1475+V1475,VLOOKUP($B1475,'Из ГУГЛа'!$B:$G,4,0))</f>
        <v>6090</v>
      </c>
      <c r="U1475" s="15">
        <v>1</v>
      </c>
      <c r="V1475" s="76">
        <f>INDEX($AA:$AA,MATCH($H1475,$C:$C,0))</f>
        <v>600</v>
      </c>
      <c r="W1475" s="74">
        <f t="shared" si="215"/>
        <v>0.5475000000000001</v>
      </c>
      <c r="X1475" s="74">
        <f t="shared" si="216"/>
        <v>-1.6420361247947456E-2</v>
      </c>
      <c r="Y1475" s="74">
        <f t="shared" si="217"/>
        <v>0.52249999999999996</v>
      </c>
      <c r="Z1475" s="76">
        <f>INDEX($Z:$Z,MATCH($H1475,$C:$C,0))+V1475</f>
        <v>6090</v>
      </c>
      <c r="AB1475" s="43" t="str">
        <f>INDEX($AB:$AB,MATCH($H1475,$C:$C,0))</f>
        <v>https://motorring.ru/product/6902-bokovye-zerkala-urban-elektroprivodom-obogrevom</v>
      </c>
    </row>
    <row r="1476" spans="1:28" ht="75" x14ac:dyDescent="0.25">
      <c r="A1476" s="71" t="str">
        <f>INDEX('Выгр Торг'!$A:$A,MATCH($B1476,'Выгр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6" s="88">
        <v>138232</v>
      </c>
      <c r="C1476" s="72">
        <f>VLOOKUP($B1476,'Выгр Торг'!$B:$P,C$1,0)</f>
        <v>89147</v>
      </c>
      <c r="D1476" s="71" t="str">
        <f>VLOOKUP($B1476,'Выгр Торг'!$B:$P,D$1,0)</f>
        <v>Боковые зеркала "АТП" в стиле Гранта (с электроприводом, обогревом, повторитель «LEXUS») для Лада Нива 4х4, Нива 4х4 Урбан (В цвет, Гравилат (оливковый, 306))</v>
      </c>
      <c r="E1476" s="72" t="str">
        <f>VLOOKUP($B1476,'Выгр Торг'!$B:$P,E$1,0)</f>
        <v>Y</v>
      </c>
      <c r="F1476" s="72" t="str">
        <f>VLOOKUP($B1476,'Выгр Торг'!$B:$P,F$1,0)</f>
        <v>1</v>
      </c>
      <c r="G1476" s="36" t="s">
        <v>481</v>
      </c>
      <c r="H1476" s="28">
        <v>69581</v>
      </c>
      <c r="I1476" s="53">
        <f>INDEX($I:$I,MATCH($H1476,$C:$C,0))</f>
        <v>600</v>
      </c>
      <c r="J1476" s="5" t="s">
        <v>3410</v>
      </c>
      <c r="K1476" s="56">
        <f>INDEX($K:$K,MATCH($H1476,$C:$C,0))+I1476</f>
        <v>4000</v>
      </c>
      <c r="L1476" s="14">
        <f>VLOOKUP(K1476,Наценка!$A$1:$B$8,2,1)</f>
        <v>1.4</v>
      </c>
      <c r="M1476" s="56">
        <f>INDEX($M:$M,MATCH($H1476,$C:$C,0))+I1476*$M$2</f>
        <v>6170</v>
      </c>
      <c r="N1476" s="57">
        <f t="shared" si="212"/>
        <v>6190</v>
      </c>
      <c r="O1476" s="72">
        <f>VLOOKUP($B1476,'Выгр Торг'!$B:$P,O$1,0)</f>
        <v>4000</v>
      </c>
      <c r="P1476" s="72">
        <f>VLOOKUP($B1476,'Выгр Торг'!$B:$P,P$1,0)</f>
        <v>6390</v>
      </c>
      <c r="Q1476" s="42">
        <f t="shared" si="213"/>
        <v>0</v>
      </c>
      <c r="R1476" s="42">
        <f t="shared" si="214"/>
        <v>200</v>
      </c>
      <c r="S1476" s="85">
        <f t="shared" ref="S1476:S1539" si="218">IFERROR(ROUND(N1476*(1-$S$2),),"")</f>
        <v>6190</v>
      </c>
      <c r="T1476" s="60">
        <f>IFERROR(VLOOKUP($B1476,'Из ГУГЛа'!$B:$G,4,0)*U1476+V1476,VLOOKUP($B1476,'Из ГУГЛа'!$B:$G,4,0))</f>
        <v>6090</v>
      </c>
      <c r="U1476" s="15">
        <v>1</v>
      </c>
      <c r="V1476" s="76">
        <f>INDEX($AA:$AA,MATCH($H1476,$C:$C,0))</f>
        <v>600</v>
      </c>
      <c r="W1476" s="74">
        <f t="shared" si="215"/>
        <v>0.5475000000000001</v>
      </c>
      <c r="X1476" s="74">
        <f t="shared" si="216"/>
        <v>-1.6420361247947456E-2</v>
      </c>
      <c r="Y1476" s="74">
        <f t="shared" si="217"/>
        <v>0.52249999999999996</v>
      </c>
      <c r="Z1476" s="76">
        <f>INDEX($Z:$Z,MATCH($H1476,$C:$C,0))+V1476</f>
        <v>6090</v>
      </c>
      <c r="AB1476" s="43" t="str">
        <f>INDEX($AB:$AB,MATCH($H1476,$C:$C,0))</f>
        <v>https://motorring.ru/product/6902-bokovye-zerkala-urban-elektroprivodom-obogrevom</v>
      </c>
    </row>
    <row r="1477" spans="1:28" ht="75" x14ac:dyDescent="0.25">
      <c r="A1477" s="71" t="str">
        <f>INDEX('Выгр Торг'!$A:$A,MATCH($B1477,'Выгр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7" s="88">
        <v>138233</v>
      </c>
      <c r="C1477" s="72">
        <f>VLOOKUP($B1477,'Выгр Торг'!$B:$P,C$1,0)</f>
        <v>89148</v>
      </c>
      <c r="D1477" s="71" t="str">
        <f>VLOOKUP($B1477,'Выгр Торг'!$B:$P,D$1,0)</f>
        <v>Боковые зеркала "АТП" в стиле Гранта (с электроприводом, обогревом, повторитель «LEXUS») для Лада Нива 4х4, Нива 4х4 Урбан (В цвет, Карма (темно-фиолетовый, 114))</v>
      </c>
      <c r="E1477" s="72" t="str">
        <f>VLOOKUP($B1477,'Выгр Торг'!$B:$P,E$1,0)</f>
        <v>Y</v>
      </c>
      <c r="F1477" s="72" t="str">
        <f>VLOOKUP($B1477,'Выгр Торг'!$B:$P,F$1,0)</f>
        <v>1</v>
      </c>
      <c r="G1477" s="36" t="s">
        <v>481</v>
      </c>
      <c r="H1477" s="28">
        <v>69581</v>
      </c>
      <c r="I1477" s="53">
        <f>INDEX($I:$I,MATCH($H1477,$C:$C,0))</f>
        <v>600</v>
      </c>
      <c r="J1477" s="5" t="s">
        <v>3410</v>
      </c>
      <c r="K1477" s="56">
        <f>INDEX($K:$K,MATCH($H1477,$C:$C,0))+I1477</f>
        <v>4000</v>
      </c>
      <c r="L1477" s="14">
        <f>VLOOKUP(K1477,Наценка!$A$1:$B$8,2,1)</f>
        <v>1.4</v>
      </c>
      <c r="M1477" s="56">
        <f>INDEX($M:$M,MATCH($H1477,$C:$C,0))+I1477*$M$2</f>
        <v>6170</v>
      </c>
      <c r="N1477" s="57">
        <f t="shared" si="212"/>
        <v>6190</v>
      </c>
      <c r="O1477" s="72">
        <f>VLOOKUP($B1477,'Выгр Торг'!$B:$P,O$1,0)</f>
        <v>4000</v>
      </c>
      <c r="P1477" s="72">
        <f>VLOOKUP($B1477,'Выгр Торг'!$B:$P,P$1,0)</f>
        <v>6390</v>
      </c>
      <c r="Q1477" s="42">
        <f t="shared" si="213"/>
        <v>0</v>
      </c>
      <c r="R1477" s="42">
        <f t="shared" si="214"/>
        <v>200</v>
      </c>
      <c r="S1477" s="85">
        <f t="shared" si="218"/>
        <v>6190</v>
      </c>
      <c r="T1477" s="60">
        <f>IFERROR(VLOOKUP($B1477,'Из ГУГЛа'!$B:$G,4,0)*U1477+V1477,VLOOKUP($B1477,'Из ГУГЛа'!$B:$G,4,0))</f>
        <v>6090</v>
      </c>
      <c r="U1477" s="15">
        <v>1</v>
      </c>
      <c r="V1477" s="76">
        <f>INDEX($AA:$AA,MATCH($H1477,$C:$C,0))</f>
        <v>600</v>
      </c>
      <c r="W1477" s="74">
        <f t="shared" si="215"/>
        <v>0.5475000000000001</v>
      </c>
      <c r="X1477" s="74">
        <f t="shared" si="216"/>
        <v>-1.6420361247947456E-2</v>
      </c>
      <c r="Y1477" s="74">
        <f t="shared" si="217"/>
        <v>0.52249999999999996</v>
      </c>
      <c r="Z1477" s="76">
        <f>INDEX($Z:$Z,MATCH($H1477,$C:$C,0))+V1477</f>
        <v>6090</v>
      </c>
      <c r="AB1477" s="43" t="str">
        <f>INDEX($AB:$AB,MATCH($H1477,$C:$C,0))</f>
        <v>https://motorring.ru/product/6902-bokovye-zerkala-urban-elektroprivodom-obogrevom</v>
      </c>
    </row>
    <row r="1478" spans="1:28" ht="75" x14ac:dyDescent="0.25">
      <c r="A1478" s="71" t="str">
        <f>INDEX('Выгр Торг'!$A:$A,MATCH($B1478,'Выгр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8" s="88">
        <v>138234</v>
      </c>
      <c r="C1478" s="72">
        <f>VLOOKUP($B1478,'Выгр Торг'!$B:$P,C$1,0)</f>
        <v>89149</v>
      </c>
      <c r="D1478" s="71" t="str">
        <f>VLOOKUP($B1478,'Выгр Торг'!$B:$P,D$1,0)</f>
        <v>Боковые зеркала "АТП" в стиле Гранта (с электроприводом, обогревом, повторитель «LEXUS») для Лада Нива 4х4, Нива 4х4 Урбан (В цвет, Мурена (сине-зеленый, 377))</v>
      </c>
      <c r="E1478" s="72" t="str">
        <f>VLOOKUP($B1478,'Выгр Торг'!$B:$P,E$1,0)</f>
        <v>Y</v>
      </c>
      <c r="F1478" s="72" t="str">
        <f>VLOOKUP($B1478,'Выгр Торг'!$B:$P,F$1,0)</f>
        <v>1</v>
      </c>
      <c r="G1478" s="36" t="s">
        <v>481</v>
      </c>
      <c r="H1478" s="28">
        <v>69581</v>
      </c>
      <c r="I1478" s="53">
        <f>INDEX($I:$I,MATCH($H1478,$C:$C,0))</f>
        <v>600</v>
      </c>
      <c r="J1478" s="5" t="s">
        <v>3410</v>
      </c>
      <c r="K1478" s="56">
        <f>INDEX($K:$K,MATCH($H1478,$C:$C,0))+I1478</f>
        <v>4000</v>
      </c>
      <c r="L1478" s="14">
        <f>VLOOKUP(K1478,Наценка!$A$1:$B$8,2,1)</f>
        <v>1.4</v>
      </c>
      <c r="M1478" s="56">
        <f>INDEX($M:$M,MATCH($H1478,$C:$C,0))+I1478*$M$2</f>
        <v>6170</v>
      </c>
      <c r="N1478" s="57">
        <f t="shared" si="212"/>
        <v>6190</v>
      </c>
      <c r="O1478" s="72">
        <f>VLOOKUP($B1478,'Выгр Торг'!$B:$P,O$1,0)</f>
        <v>4000</v>
      </c>
      <c r="P1478" s="72">
        <f>VLOOKUP($B1478,'Выгр Торг'!$B:$P,P$1,0)</f>
        <v>6390</v>
      </c>
      <c r="Q1478" s="42">
        <f t="shared" si="213"/>
        <v>0</v>
      </c>
      <c r="R1478" s="42">
        <f t="shared" si="214"/>
        <v>200</v>
      </c>
      <c r="S1478" s="85">
        <f t="shared" si="218"/>
        <v>6190</v>
      </c>
      <c r="T1478" s="60">
        <f>IFERROR(VLOOKUP($B1478,'Из ГУГЛа'!$B:$G,4,0)*U1478+V1478,VLOOKUP($B1478,'Из ГУГЛа'!$B:$G,4,0))</f>
        <v>6090</v>
      </c>
      <c r="U1478" s="15">
        <v>1</v>
      </c>
      <c r="V1478" s="76">
        <f>INDEX($AA:$AA,MATCH($H1478,$C:$C,0))</f>
        <v>600</v>
      </c>
      <c r="W1478" s="74">
        <f t="shared" si="215"/>
        <v>0.5475000000000001</v>
      </c>
      <c r="X1478" s="74">
        <f t="shared" si="216"/>
        <v>-1.6420361247947456E-2</v>
      </c>
      <c r="Y1478" s="74">
        <f t="shared" si="217"/>
        <v>0.52249999999999996</v>
      </c>
      <c r="Z1478" s="76">
        <f>INDEX($Z:$Z,MATCH($H1478,$C:$C,0))+V1478</f>
        <v>6090</v>
      </c>
      <c r="AB1478" s="43" t="str">
        <f>INDEX($AB:$AB,MATCH($H1478,$C:$C,0))</f>
        <v>https://motorring.ru/product/6902-bokovye-zerkala-urban-elektroprivodom-obogrevom</v>
      </c>
    </row>
    <row r="1479" spans="1:28" ht="75" x14ac:dyDescent="0.25">
      <c r="A1479" s="71" t="str">
        <f>INDEX('Выгр Торг'!$A:$A,MATCH($B1479,'Выгр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79" s="88">
        <v>138235</v>
      </c>
      <c r="C1479" s="72">
        <f>VLOOKUP($B1479,'Выгр Торг'!$B:$P,C$1,0)</f>
        <v>89150</v>
      </c>
      <c r="D1479" s="71" t="str">
        <f>VLOOKUP($B1479,'Выгр Торг'!$B:$P,D$1,0)</f>
        <v>Боковые зеркала "АТП" в стиле Гранта (с электроприводом, обогревом, повторитель «LEXUS») для Лада Нива 4х4, Нива 4х4 Урбан (В цвет, Несси (темно-зеленый, 368))</v>
      </c>
      <c r="E1479" s="72" t="str">
        <f>VLOOKUP($B1479,'Выгр Торг'!$B:$P,E$1,0)</f>
        <v>Y</v>
      </c>
      <c r="F1479" s="72" t="str">
        <f>VLOOKUP($B1479,'Выгр Торг'!$B:$P,F$1,0)</f>
        <v>1</v>
      </c>
      <c r="G1479" s="36" t="s">
        <v>481</v>
      </c>
      <c r="H1479" s="28">
        <v>69581</v>
      </c>
      <c r="I1479" s="53">
        <f>INDEX($I:$I,MATCH($H1479,$C:$C,0))</f>
        <v>600</v>
      </c>
      <c r="J1479" s="5" t="s">
        <v>3410</v>
      </c>
      <c r="K1479" s="56">
        <f>INDEX($K:$K,MATCH($H1479,$C:$C,0))+I1479</f>
        <v>4000</v>
      </c>
      <c r="L1479" s="14">
        <f>VLOOKUP(K1479,Наценка!$A$1:$B$8,2,1)</f>
        <v>1.4</v>
      </c>
      <c r="M1479" s="56">
        <f>INDEX($M:$M,MATCH($H1479,$C:$C,0))+I1479*$M$2</f>
        <v>6170</v>
      </c>
      <c r="N1479" s="57">
        <f t="shared" si="212"/>
        <v>6190</v>
      </c>
      <c r="O1479" s="72">
        <f>VLOOKUP($B1479,'Выгр Торг'!$B:$P,O$1,0)</f>
        <v>4000</v>
      </c>
      <c r="P1479" s="72">
        <f>VLOOKUP($B1479,'Выгр Торг'!$B:$P,P$1,0)</f>
        <v>6390</v>
      </c>
      <c r="Q1479" s="42">
        <f t="shared" si="213"/>
        <v>0</v>
      </c>
      <c r="R1479" s="42">
        <f t="shared" si="214"/>
        <v>200</v>
      </c>
      <c r="S1479" s="85">
        <f t="shared" si="218"/>
        <v>6190</v>
      </c>
      <c r="T1479" s="60">
        <f>IFERROR(VLOOKUP($B1479,'Из ГУГЛа'!$B:$G,4,0)*U1479+V1479,VLOOKUP($B1479,'Из ГУГЛа'!$B:$G,4,0))</f>
        <v>6090</v>
      </c>
      <c r="U1479" s="15">
        <v>1</v>
      </c>
      <c r="V1479" s="76">
        <f>INDEX($AA:$AA,MATCH($H1479,$C:$C,0))</f>
        <v>600</v>
      </c>
      <c r="W1479" s="74">
        <f t="shared" si="215"/>
        <v>0.5475000000000001</v>
      </c>
      <c r="X1479" s="74">
        <f t="shared" si="216"/>
        <v>-1.6420361247947456E-2</v>
      </c>
      <c r="Y1479" s="74">
        <f t="shared" si="217"/>
        <v>0.52249999999999996</v>
      </c>
      <c r="Z1479" s="76">
        <f>INDEX($Z:$Z,MATCH($H1479,$C:$C,0))+V1479</f>
        <v>6090</v>
      </c>
      <c r="AB1479" s="43" t="str">
        <f>INDEX($AB:$AB,MATCH($H1479,$C:$C,0))</f>
        <v>https://motorring.ru/product/6902-bokovye-zerkala-urban-elektroprivodom-obogrevom</v>
      </c>
    </row>
    <row r="1480" spans="1:28" ht="75" x14ac:dyDescent="0.25">
      <c r="A1480" s="71" t="str">
        <f>INDEX('Выгр Торг'!$A:$A,MATCH($B1480,'Выгр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0" s="88">
        <v>138236</v>
      </c>
      <c r="C1480" s="72">
        <f>VLOOKUP($B1480,'Выгр Торг'!$B:$P,C$1,0)</f>
        <v>89151</v>
      </c>
      <c r="D1480" s="71" t="str">
        <f>VLOOKUP($B1480,'Выгр Торг'!$B:$P,D$1,0)</f>
        <v>Боковые зеркала "АТП" в стиле Гранта (с электроприводом, обогревом, повторитель «LEXUS») для Лада Нива 4х4, Нива 4х4 Урбан (В цвет, Океан (темно-синий, 449))</v>
      </c>
      <c r="E1480" s="72" t="str">
        <f>VLOOKUP($B1480,'Выгр Торг'!$B:$P,E$1,0)</f>
        <v>Y</v>
      </c>
      <c r="F1480" s="72" t="str">
        <f>VLOOKUP($B1480,'Выгр Торг'!$B:$P,F$1,0)</f>
        <v>1</v>
      </c>
      <c r="G1480" s="36" t="s">
        <v>481</v>
      </c>
      <c r="H1480" s="28">
        <v>69581</v>
      </c>
      <c r="I1480" s="53">
        <f>INDEX($I:$I,MATCH($H1480,$C:$C,0))</f>
        <v>600</v>
      </c>
      <c r="J1480" s="5" t="s">
        <v>3410</v>
      </c>
      <c r="K1480" s="56">
        <f>INDEX($K:$K,MATCH($H1480,$C:$C,0))+I1480</f>
        <v>4000</v>
      </c>
      <c r="L1480" s="14">
        <f>VLOOKUP(K1480,Наценка!$A$1:$B$8,2,1)</f>
        <v>1.4</v>
      </c>
      <c r="M1480" s="56">
        <f>INDEX($M:$M,MATCH($H1480,$C:$C,0))+I1480*$M$2</f>
        <v>6170</v>
      </c>
      <c r="N1480" s="57">
        <f t="shared" si="212"/>
        <v>6190</v>
      </c>
      <c r="O1480" s="72">
        <f>VLOOKUP($B1480,'Выгр Торг'!$B:$P,O$1,0)</f>
        <v>4000</v>
      </c>
      <c r="P1480" s="72">
        <f>VLOOKUP($B1480,'Выгр Торг'!$B:$P,P$1,0)</f>
        <v>6390</v>
      </c>
      <c r="Q1480" s="42">
        <f t="shared" si="213"/>
        <v>0</v>
      </c>
      <c r="R1480" s="42">
        <f t="shared" si="214"/>
        <v>200</v>
      </c>
      <c r="S1480" s="85">
        <f t="shared" si="218"/>
        <v>6190</v>
      </c>
      <c r="T1480" s="60">
        <f>IFERROR(VLOOKUP($B1480,'Из ГУГЛа'!$B:$G,4,0)*U1480+V1480,VLOOKUP($B1480,'Из ГУГЛа'!$B:$G,4,0))</f>
        <v>6090</v>
      </c>
      <c r="U1480" s="15">
        <v>1</v>
      </c>
      <c r="V1480" s="76">
        <f>INDEX($AA:$AA,MATCH($H1480,$C:$C,0))</f>
        <v>600</v>
      </c>
      <c r="W1480" s="74">
        <f t="shared" si="215"/>
        <v>0.5475000000000001</v>
      </c>
      <c r="X1480" s="74">
        <f t="shared" si="216"/>
        <v>-1.6420361247947456E-2</v>
      </c>
      <c r="Y1480" s="74">
        <f t="shared" si="217"/>
        <v>0.52249999999999996</v>
      </c>
      <c r="Z1480" s="76">
        <f>INDEX($Z:$Z,MATCH($H1480,$C:$C,0))+V1480</f>
        <v>6090</v>
      </c>
      <c r="AB1480" s="43" t="str">
        <f>INDEX($AB:$AB,MATCH($H1480,$C:$C,0))</f>
        <v>https://motorring.ru/product/6902-bokovye-zerkala-urban-elektroprivodom-obogrevom</v>
      </c>
    </row>
    <row r="1481" spans="1:28" ht="75" x14ac:dyDescent="0.25">
      <c r="A1481" s="71" t="str">
        <f>INDEX('Выгр Торг'!$A:$A,MATCH($B1481,'Выгр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1" s="88">
        <v>138237</v>
      </c>
      <c r="C1481" s="72">
        <f>VLOOKUP($B1481,'Выгр Торг'!$B:$P,C$1,0)</f>
        <v>89152</v>
      </c>
      <c r="D1481" s="71" t="str">
        <f>VLOOKUP($B1481,'Выгр Торг'!$B:$P,D$1,0)</f>
        <v>Боковые зеркала "АТП" в стиле Гранта (с электроприводом, обогревом, повторитель «LEXUS») для Лада Нива 4х4, Нива 4х4 Урбан (В цвет, Пантера (черная база, 672))</v>
      </c>
      <c r="E1481" s="72" t="str">
        <f>VLOOKUP($B1481,'Выгр Торг'!$B:$P,E$1,0)</f>
        <v>Y</v>
      </c>
      <c r="F1481" s="72" t="str">
        <f>VLOOKUP($B1481,'Выгр Торг'!$B:$P,F$1,0)</f>
        <v>1</v>
      </c>
      <c r="G1481" s="36" t="s">
        <v>481</v>
      </c>
      <c r="H1481" s="28">
        <v>69581</v>
      </c>
      <c r="I1481" s="53">
        <f>INDEX($I:$I,MATCH($H1481,$C:$C,0))</f>
        <v>600</v>
      </c>
      <c r="J1481" s="5" t="s">
        <v>3410</v>
      </c>
      <c r="K1481" s="56">
        <f>INDEX($K:$K,MATCH($H1481,$C:$C,0))+I1481</f>
        <v>4000</v>
      </c>
      <c r="L1481" s="14">
        <f>VLOOKUP(K1481,Наценка!$A$1:$B$8,2,1)</f>
        <v>1.4</v>
      </c>
      <c r="M1481" s="56">
        <f>INDEX($M:$M,MATCH($H1481,$C:$C,0))+I1481*$M$2</f>
        <v>6170</v>
      </c>
      <c r="N1481" s="57">
        <f t="shared" ref="N1481:N1542" si="219">IF(M1481&lt;=1000,(ROUNDUP(M1481,-1)-1),(ROUNDUP(M1481,-2)-10))</f>
        <v>6190</v>
      </c>
      <c r="O1481" s="72">
        <f>VLOOKUP($B1481,'Выгр Торг'!$B:$P,O$1,0)</f>
        <v>4000</v>
      </c>
      <c r="P1481" s="72">
        <f>VLOOKUP($B1481,'Выгр Торг'!$B:$P,P$1,0)</f>
        <v>6390</v>
      </c>
      <c r="Q1481" s="42">
        <f t="shared" si="213"/>
        <v>0</v>
      </c>
      <c r="R1481" s="42">
        <f t="shared" si="214"/>
        <v>200</v>
      </c>
      <c r="S1481" s="85">
        <f t="shared" si="218"/>
        <v>6190</v>
      </c>
      <c r="T1481" s="60">
        <f>IFERROR(VLOOKUP($B1481,'Из ГУГЛа'!$B:$G,4,0)*U1481+V1481,VLOOKUP($B1481,'Из ГУГЛа'!$B:$G,4,0))</f>
        <v>6090</v>
      </c>
      <c r="U1481" s="15">
        <v>1</v>
      </c>
      <c r="V1481" s="76">
        <f>INDEX($AA:$AA,MATCH($H1481,$C:$C,0))</f>
        <v>600</v>
      </c>
      <c r="W1481" s="74">
        <f t="shared" si="215"/>
        <v>0.5475000000000001</v>
      </c>
      <c r="X1481" s="74">
        <f t="shared" si="216"/>
        <v>-1.6420361247947456E-2</v>
      </c>
      <c r="Y1481" s="74">
        <f t="shared" si="217"/>
        <v>0.52249999999999996</v>
      </c>
      <c r="Z1481" s="76">
        <f>INDEX($Z:$Z,MATCH($H1481,$C:$C,0))+V1481</f>
        <v>6090</v>
      </c>
      <c r="AB1481" s="43" t="str">
        <f>INDEX($AB:$AB,MATCH($H1481,$C:$C,0))</f>
        <v>https://motorring.ru/product/6902-bokovye-zerkala-urban-elektroprivodom-obogrevom</v>
      </c>
    </row>
    <row r="1482" spans="1:28" ht="75" x14ac:dyDescent="0.25">
      <c r="A1482" s="71" t="str">
        <f>INDEX('Выгр Торг'!$A:$A,MATCH($B1482,'Выгр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2" s="88">
        <v>138238</v>
      </c>
      <c r="C1482" s="72">
        <f>VLOOKUP($B1482,'Выгр Торг'!$B:$P,C$1,0)</f>
        <v>89153</v>
      </c>
      <c r="D1482" s="71" t="str">
        <f>VLOOKUP($B1482,'Выгр Торг'!$B:$P,D$1,0)</f>
        <v>Боковые зеркала "АТП" в стиле Гранта (с электроприводом, обогревом, повторитель «LEXUS») для Лада Нива 4х4, Нива 4х4 Урбан (В цвет, Сити (золотисто-коричневый, 231))</v>
      </c>
      <c r="E1482" s="72" t="str">
        <f>VLOOKUP($B1482,'Выгр Торг'!$B:$P,E$1,0)</f>
        <v>Y</v>
      </c>
      <c r="F1482" s="72" t="str">
        <f>VLOOKUP($B1482,'Выгр Торг'!$B:$P,F$1,0)</f>
        <v>1</v>
      </c>
      <c r="G1482" s="36" t="s">
        <v>481</v>
      </c>
      <c r="H1482" s="28">
        <v>69581</v>
      </c>
      <c r="I1482" s="53">
        <f>INDEX($I:$I,MATCH($H1482,$C:$C,0))</f>
        <v>600</v>
      </c>
      <c r="J1482" s="5" t="s">
        <v>3410</v>
      </c>
      <c r="K1482" s="56">
        <f>INDEX($K:$K,MATCH($H1482,$C:$C,0))+I1482</f>
        <v>4000</v>
      </c>
      <c r="L1482" s="14">
        <f>VLOOKUP(K1482,Наценка!$A$1:$B$8,2,1)</f>
        <v>1.4</v>
      </c>
      <c r="M1482" s="56">
        <f>INDEX($M:$M,MATCH($H1482,$C:$C,0))+I1482*$M$2</f>
        <v>6170</v>
      </c>
      <c r="N1482" s="57">
        <f t="shared" si="219"/>
        <v>6190</v>
      </c>
      <c r="O1482" s="72">
        <f>VLOOKUP($B1482,'Выгр Торг'!$B:$P,O$1,0)</f>
        <v>4000</v>
      </c>
      <c r="P1482" s="72">
        <f>VLOOKUP($B1482,'Выгр Торг'!$B:$P,P$1,0)</f>
        <v>6390</v>
      </c>
      <c r="Q1482" s="42">
        <f t="shared" si="213"/>
        <v>0</v>
      </c>
      <c r="R1482" s="42">
        <f t="shared" si="214"/>
        <v>200</v>
      </c>
      <c r="S1482" s="85">
        <f t="shared" si="218"/>
        <v>6190</v>
      </c>
      <c r="T1482" s="60">
        <f>IFERROR(VLOOKUP($B1482,'Из ГУГЛа'!$B:$G,4,0)*U1482+V1482,VLOOKUP($B1482,'Из ГУГЛа'!$B:$G,4,0))</f>
        <v>6090</v>
      </c>
      <c r="U1482" s="15">
        <v>1</v>
      </c>
      <c r="V1482" s="76">
        <f>INDEX($AA:$AA,MATCH($H1482,$C:$C,0))</f>
        <v>600</v>
      </c>
      <c r="W1482" s="74">
        <f t="shared" si="215"/>
        <v>0.5475000000000001</v>
      </c>
      <c r="X1482" s="74">
        <f t="shared" si="216"/>
        <v>-1.6420361247947456E-2</v>
      </c>
      <c r="Y1482" s="74">
        <f t="shared" si="217"/>
        <v>0.52249999999999996</v>
      </c>
      <c r="Z1482" s="76">
        <f>INDEX($Z:$Z,MATCH($H1482,$C:$C,0))+V1482</f>
        <v>6090</v>
      </c>
      <c r="AB1482" s="43" t="str">
        <f>INDEX($AB:$AB,MATCH($H1482,$C:$C,0))</f>
        <v>https://motorring.ru/product/6902-bokovye-zerkala-urban-elektroprivodom-obogrevom</v>
      </c>
    </row>
    <row r="1483" spans="1:28" ht="75" x14ac:dyDescent="0.25">
      <c r="A1483" s="71" t="str">
        <f>INDEX('Выгр Торг'!$A:$A,MATCH($B1483,'Выгр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3" s="88">
        <v>138239</v>
      </c>
      <c r="C1483" s="72">
        <f>VLOOKUP($B1483,'Выгр Торг'!$B:$P,C$1,0)</f>
        <v>89154</v>
      </c>
      <c r="D1483" s="71" t="str">
        <f>VLOOKUP($B1483,'Выгр Торг'!$B:$P,D$1,0)</f>
        <v>Боковые зеркала "АТП" в стиле Гранта (с электроприводом, обогревом, повторитель «LEXUS») для Лада Нива 4х4, Нива 4х4 Урбан (В цвет, Терра (коричневый, 507))</v>
      </c>
      <c r="E1483" s="72" t="str">
        <f>VLOOKUP($B1483,'Выгр Торг'!$B:$P,E$1,0)</f>
        <v>Y</v>
      </c>
      <c r="F1483" s="72" t="str">
        <f>VLOOKUP($B1483,'Выгр Торг'!$B:$P,F$1,0)</f>
        <v>1</v>
      </c>
      <c r="G1483" s="36" t="s">
        <v>481</v>
      </c>
      <c r="H1483" s="28">
        <v>69581</v>
      </c>
      <c r="I1483" s="53">
        <f>INDEX($I:$I,MATCH($H1483,$C:$C,0))</f>
        <v>600</v>
      </c>
      <c r="J1483" s="5" t="s">
        <v>3410</v>
      </c>
      <c r="K1483" s="56">
        <f>INDEX($K:$K,MATCH($H1483,$C:$C,0))+I1483</f>
        <v>4000</v>
      </c>
      <c r="L1483" s="14">
        <f>VLOOKUP(K1483,Наценка!$A$1:$B$8,2,1)</f>
        <v>1.4</v>
      </c>
      <c r="M1483" s="56">
        <f>INDEX($M:$M,MATCH($H1483,$C:$C,0))+I1483*$M$2</f>
        <v>6170</v>
      </c>
      <c r="N1483" s="57">
        <f t="shared" si="219"/>
        <v>6190</v>
      </c>
      <c r="O1483" s="72">
        <f>VLOOKUP($B1483,'Выгр Торг'!$B:$P,O$1,0)</f>
        <v>4000</v>
      </c>
      <c r="P1483" s="72">
        <f>VLOOKUP($B1483,'Выгр Торг'!$B:$P,P$1,0)</f>
        <v>6390</v>
      </c>
      <c r="Q1483" s="42">
        <f t="shared" si="213"/>
        <v>0</v>
      </c>
      <c r="R1483" s="42">
        <f t="shared" si="214"/>
        <v>200</v>
      </c>
      <c r="S1483" s="85">
        <f t="shared" si="218"/>
        <v>6190</v>
      </c>
      <c r="T1483" s="60">
        <f>IFERROR(VLOOKUP($B1483,'Из ГУГЛа'!$B:$G,4,0)*U1483+V1483,VLOOKUP($B1483,'Из ГУГЛа'!$B:$G,4,0))</f>
        <v>6090</v>
      </c>
      <c r="U1483" s="15">
        <v>1</v>
      </c>
      <c r="V1483" s="76">
        <f>INDEX($AA:$AA,MATCH($H1483,$C:$C,0))</f>
        <v>600</v>
      </c>
      <c r="W1483" s="74">
        <f t="shared" si="215"/>
        <v>0.5475000000000001</v>
      </c>
      <c r="X1483" s="74">
        <f t="shared" si="216"/>
        <v>-1.6420361247947456E-2</v>
      </c>
      <c r="Y1483" s="74">
        <f t="shared" si="217"/>
        <v>0.52249999999999996</v>
      </c>
      <c r="Z1483" s="76">
        <f>INDEX($Z:$Z,MATCH($H1483,$C:$C,0))+V1483</f>
        <v>6090</v>
      </c>
      <c r="AB1483" s="43" t="str">
        <f>INDEX($AB:$AB,MATCH($H1483,$C:$C,0))</f>
        <v>https://motorring.ru/product/6902-bokovye-zerkala-urban-elektroprivodom-obogrevom</v>
      </c>
    </row>
    <row r="1484" spans="1:28" ht="75" x14ac:dyDescent="0.25">
      <c r="A1484" s="71" t="str">
        <f>INDEX('Выгр Торг'!$A:$A,MATCH($B1484,'Выгр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4" s="88">
        <v>138240</v>
      </c>
      <c r="C1484" s="72">
        <f>VLOOKUP($B1484,'Выгр Торг'!$B:$P,C$1,0)</f>
        <v>69582</v>
      </c>
      <c r="D1484" s="71" t="str">
        <f>VLOOKUP($B1484,'Выгр Торг'!$B:$P,D$1,0)</f>
        <v>Боковые зеркала "АТП" в стиле Гранта (с электроприводом, обогревом, повторитель «LEXUS») для Лада Нива 4х4, Нива 4х4 Урбан (В цвет, Уточнить у менеджера)</v>
      </c>
      <c r="E1484" s="72" t="str">
        <f>VLOOKUP($B1484,'Выгр Торг'!$B:$P,E$1,0)</f>
        <v>Y</v>
      </c>
      <c r="F1484" s="72" t="str">
        <f>VLOOKUP($B1484,'Выгр Торг'!$B:$P,F$1,0)</f>
        <v>1</v>
      </c>
      <c r="G1484" s="36" t="s">
        <v>481</v>
      </c>
      <c r="H1484" s="28">
        <v>69581</v>
      </c>
      <c r="I1484" s="53">
        <f>INDEX($I:$I,MATCH($H1484,$C:$C,0))</f>
        <v>600</v>
      </c>
      <c r="J1484" s="5" t="s">
        <v>3410</v>
      </c>
      <c r="K1484" s="56">
        <f>INDEX($K:$K,MATCH($H1484,$C:$C,0))+I1484</f>
        <v>4000</v>
      </c>
      <c r="L1484" s="14">
        <f>VLOOKUP(K1484,Наценка!$A$1:$B$8,2,1)</f>
        <v>1.4</v>
      </c>
      <c r="M1484" s="56">
        <f>INDEX($M:$M,MATCH($H1484,$C:$C,0))+I1484*$M$2</f>
        <v>6170</v>
      </c>
      <c r="N1484" s="57">
        <f t="shared" si="219"/>
        <v>6190</v>
      </c>
      <c r="O1484" s="72">
        <f>VLOOKUP($B1484,'Выгр Торг'!$B:$P,O$1,0)</f>
        <v>4000</v>
      </c>
      <c r="P1484" s="72">
        <f>VLOOKUP($B1484,'Выгр Торг'!$B:$P,P$1,0)</f>
        <v>6390</v>
      </c>
      <c r="Q1484" s="42">
        <f t="shared" si="213"/>
        <v>0</v>
      </c>
      <c r="R1484" s="42">
        <f t="shared" si="214"/>
        <v>200</v>
      </c>
      <c r="S1484" s="85">
        <f t="shared" si="218"/>
        <v>6190</v>
      </c>
      <c r="T1484" s="60">
        <f>IFERROR(VLOOKUP($B1484,'Из ГУГЛа'!$B:$G,4,0)*U1484+V1484,VLOOKUP($B1484,'Из ГУГЛа'!$B:$G,4,0))</f>
        <v>6090</v>
      </c>
      <c r="U1484" s="15">
        <v>1</v>
      </c>
      <c r="V1484" s="76">
        <f>INDEX($AA:$AA,MATCH($H1484,$C:$C,0))</f>
        <v>600</v>
      </c>
      <c r="W1484" s="74">
        <f t="shared" si="215"/>
        <v>0.5475000000000001</v>
      </c>
      <c r="X1484" s="74">
        <f t="shared" si="216"/>
        <v>-1.6420361247947456E-2</v>
      </c>
      <c r="Y1484" s="74">
        <f t="shared" si="217"/>
        <v>0.52249999999999996</v>
      </c>
      <c r="Z1484" s="76">
        <f>INDEX($Z:$Z,MATCH($H1484,$C:$C,0))+V1484</f>
        <v>6090</v>
      </c>
      <c r="AB1484" s="43" t="str">
        <f>INDEX($AB:$AB,MATCH($H1484,$C:$C,0))</f>
        <v>https://motorring.ru/product/6902-bokovye-zerkala-urban-elektroprivodom-obogrevom</v>
      </c>
    </row>
    <row r="1485" spans="1:28" ht="75" x14ac:dyDescent="0.25">
      <c r="A1485" s="71" t="str">
        <f>INDEX('Выгр Торг'!$A:$A,MATCH($B1485,'Выгр Торг'!$B:$B,0))</f>
        <v>Боковые зеркала "АТП" в стиле Гранта (с электроприводом, обогревом, повторитель «LEXUS») для Лада Нива 4х4, Нива 4х4 Урбан</v>
      </c>
      <c r="B1485" s="88">
        <v>138241</v>
      </c>
      <c r="C1485" s="72">
        <f>VLOOKUP($B1485,'Выгр Торг'!$B:$P,C$1,0)</f>
        <v>89155</v>
      </c>
      <c r="D1485" s="71" t="str">
        <f>VLOOKUP($B1485,'Выгр Торг'!$B:$P,D$1,0)</f>
        <v>Боковые зеркала "АТП" в стиле Гранта (с электроприводом, обогревом, повторитель «LEXUS») для Лада Нива 4х4, Нива 4х4 Урбан (В цвет, Яшма (темно-вишневый, 140))</v>
      </c>
      <c r="E1485" s="72" t="str">
        <f>VLOOKUP($B1485,'Выгр Торг'!$B:$P,E$1,0)</f>
        <v>Y</v>
      </c>
      <c r="F1485" s="72" t="str">
        <f>VLOOKUP($B1485,'Выгр Торг'!$B:$P,F$1,0)</f>
        <v>1</v>
      </c>
      <c r="G1485" s="36" t="s">
        <v>481</v>
      </c>
      <c r="H1485" s="28">
        <v>69581</v>
      </c>
      <c r="I1485" s="53">
        <f>INDEX($I:$I,MATCH($H1485,$C:$C,0))</f>
        <v>600</v>
      </c>
      <c r="J1485" s="5" t="s">
        <v>3410</v>
      </c>
      <c r="K1485" s="56">
        <f>INDEX($K:$K,MATCH($H1485,$C:$C,0))+I1485</f>
        <v>4000</v>
      </c>
      <c r="L1485" s="14">
        <f>VLOOKUP(K1485,Наценка!$A$1:$B$8,2,1)</f>
        <v>1.4</v>
      </c>
      <c r="M1485" s="56">
        <f>INDEX($M:$M,MATCH($H1485,$C:$C,0))+I1485*$M$2</f>
        <v>6170</v>
      </c>
      <c r="N1485" s="57">
        <f t="shared" si="219"/>
        <v>6190</v>
      </c>
      <c r="O1485" s="72">
        <f>VLOOKUP($B1485,'Выгр Торг'!$B:$P,O$1,0)</f>
        <v>4000</v>
      </c>
      <c r="P1485" s="72">
        <f>VLOOKUP($B1485,'Выгр Торг'!$B:$P,P$1,0)</f>
        <v>6390</v>
      </c>
      <c r="Q1485" s="42">
        <f t="shared" si="213"/>
        <v>0</v>
      </c>
      <c r="R1485" s="42">
        <f t="shared" si="214"/>
        <v>200</v>
      </c>
      <c r="S1485" s="85">
        <f t="shared" si="218"/>
        <v>6190</v>
      </c>
      <c r="T1485" s="60">
        <f>IFERROR(VLOOKUP($B1485,'Из ГУГЛа'!$B:$G,4,0)*U1485+V1485,VLOOKUP($B1485,'Из ГУГЛа'!$B:$G,4,0))</f>
        <v>6090</v>
      </c>
      <c r="U1485" s="15">
        <v>1</v>
      </c>
      <c r="V1485" s="76">
        <f>INDEX($AA:$AA,MATCH($H1485,$C:$C,0))</f>
        <v>600</v>
      </c>
      <c r="W1485" s="74">
        <f t="shared" si="215"/>
        <v>0.5475000000000001</v>
      </c>
      <c r="X1485" s="74">
        <f t="shared" si="216"/>
        <v>-1.6420361247947456E-2</v>
      </c>
      <c r="Y1485" s="74">
        <f t="shared" si="217"/>
        <v>0.52249999999999996</v>
      </c>
      <c r="Z1485" s="76">
        <f>INDEX($Z:$Z,MATCH($H1485,$C:$C,0))+V1485</f>
        <v>6090</v>
      </c>
      <c r="AB1485" s="43" t="str">
        <f>INDEX($AB:$AB,MATCH($H1485,$C:$C,0))</f>
        <v>https://motorring.ru/product/6902-bokovye-zerkala-urban-elektroprivodom-obogrevom</v>
      </c>
    </row>
    <row r="1486" spans="1:28" ht="75" x14ac:dyDescent="0.25">
      <c r="A1486" s="71" t="str">
        <f>INDEX('Выгр Торг'!$A:$A,MATCH($B1486,'Выгр Торг'!$B:$B,0))</f>
        <v>Боковые зеркала "АТП" в стиле Гранта (электропривод, обогрев и повторитель) для Лада Ларгус</v>
      </c>
      <c r="B1486" s="88">
        <v>243481</v>
      </c>
      <c r="C1486" s="72">
        <f>VLOOKUP($B1486,'Выгр Торг'!$B:$P,C$1,0)</f>
        <v>180043</v>
      </c>
      <c r="D1486" s="71" t="str">
        <f>VLOOKUP($B1486,'Выгр Торг'!$B:$P,D$1,0)</f>
        <v>Боковые зеркала "АТП" в стиле Гранта (электропривод, обогрев и повторитель) для Лада Ларгус (Без покраски)</v>
      </c>
      <c r="E1486" s="72" t="str">
        <f>VLOOKUP($B1486,'Выгр Торг'!$B:$P,E$1,0)</f>
        <v>Y</v>
      </c>
      <c r="F1486" s="72" t="str">
        <f>VLOOKUP($B1486,'Выгр Торг'!$B:$P,F$1,0)</f>
        <v>1</v>
      </c>
      <c r="G1486" s="36" t="s">
        <v>59</v>
      </c>
      <c r="H1486" s="28">
        <v>180043</v>
      </c>
      <c r="I1486" s="52">
        <v>600</v>
      </c>
      <c r="J1486" s="5" t="s">
        <v>3410</v>
      </c>
      <c r="K1486" s="73">
        <f>O1486</f>
        <v>2900</v>
      </c>
      <c r="L1486" s="14">
        <f>VLOOKUP(K1486,Наценка!$A$1:$B$8,2,1)</f>
        <v>1.4</v>
      </c>
      <c r="M1486" s="92">
        <f>Z1486-100</f>
        <v>4290</v>
      </c>
      <c r="N1486" s="57">
        <f t="shared" si="219"/>
        <v>4290</v>
      </c>
      <c r="O1486" s="72">
        <f>VLOOKUP($B1486,'Выгр Торг'!$B:$P,O$1,0)</f>
        <v>2900</v>
      </c>
      <c r="P1486" s="72">
        <f>VLOOKUP($B1486,'Выгр Торг'!$B:$P,P$1,0)</f>
        <v>4390</v>
      </c>
      <c r="Q1486" s="42">
        <f t="shared" si="213"/>
        <v>0</v>
      </c>
      <c r="R1486" s="42">
        <f t="shared" si="214"/>
        <v>100</v>
      </c>
      <c r="S1486" s="85">
        <f t="shared" si="218"/>
        <v>4290</v>
      </c>
      <c r="T1486" s="60">
        <f>IFERROR(VLOOKUP($B1486,'Из ГУГЛа'!$B:$G,4,0)*U1486+V1486,VLOOKUP($B1486,'Из ГУГЛа'!$B:$G,4,0))</f>
        <v>4390</v>
      </c>
      <c r="U1486" s="15">
        <v>1</v>
      </c>
      <c r="V1486" s="59"/>
      <c r="W1486" s="74">
        <f t="shared" si="215"/>
        <v>0.47931034482758617</v>
      </c>
      <c r="X1486" s="74">
        <f t="shared" si="216"/>
        <v>2.2779043280182234E-2</v>
      </c>
      <c r="Y1486" s="74">
        <f t="shared" si="217"/>
        <v>0.51379310344827589</v>
      </c>
      <c r="Z1486" s="75">
        <v>4390</v>
      </c>
      <c r="AA1486" s="4">
        <v>600</v>
      </c>
      <c r="AB1486" s="20" t="s">
        <v>2594</v>
      </c>
    </row>
    <row r="1487" spans="1:28" ht="75" x14ac:dyDescent="0.25">
      <c r="A1487" s="71" t="str">
        <f>INDEX('Выгр Торг'!$A:$A,MATCH($B1487,'Выгр Торг'!$B:$B,0))</f>
        <v>Боковые зеркала "АТП" в стиле Гранта (электропривод, обогрев и повторитель) для Лада Ларгус</v>
      </c>
      <c r="B1487" s="88">
        <v>243482</v>
      </c>
      <c r="C1487" s="72">
        <f>VLOOKUP($B1487,'Выгр Торг'!$B:$P,C$1,0)</f>
        <v>180046</v>
      </c>
      <c r="D1487" s="71" t="str">
        <f>VLOOKUP($B1487,'Выгр Торг'!$B:$P,D$1,0)</f>
        <v>Боковые зеркала "АТП" в стиле Гранта (электропривод, обогрев и повторитель) для Лада Ларгус (В цвет, Брюн (Коричневый, 250))</v>
      </c>
      <c r="E1487" s="72" t="str">
        <f>VLOOKUP($B1487,'Выгр Торг'!$B:$P,E$1,0)</f>
        <v>Y</v>
      </c>
      <c r="F1487" s="72" t="str">
        <f>VLOOKUP($B1487,'Выгр Торг'!$B:$P,F$1,0)</f>
        <v>1</v>
      </c>
      <c r="G1487" s="36" t="s">
        <v>59</v>
      </c>
      <c r="H1487" s="28">
        <v>180043</v>
      </c>
      <c r="I1487" s="53">
        <f>INDEX($I:$I,MATCH($H1487,$C:$C,0))</f>
        <v>600</v>
      </c>
      <c r="J1487" s="5" t="s">
        <v>3410</v>
      </c>
      <c r="K1487" s="56">
        <f>INDEX($K:$K,MATCH($H1487,$C:$C,0))+I1487</f>
        <v>3500</v>
      </c>
      <c r="L1487" s="14">
        <f>VLOOKUP(K1487,Наценка!$A$1:$B$8,2,1)</f>
        <v>1.4</v>
      </c>
      <c r="M1487" s="56">
        <f>INDEX($M:$M,MATCH($H1487,$C:$C,0))+I1487*$M$2</f>
        <v>5070</v>
      </c>
      <c r="N1487" s="57">
        <f t="shared" si="219"/>
        <v>5090</v>
      </c>
      <c r="O1487" s="72">
        <f>VLOOKUP($B1487,'Выгр Торг'!$B:$P,O$1,0)</f>
        <v>3500</v>
      </c>
      <c r="P1487" s="72">
        <f>VLOOKUP($B1487,'Выгр Торг'!$B:$P,P$1,0)</f>
        <v>5190</v>
      </c>
      <c r="Q1487" s="42">
        <f t="shared" si="213"/>
        <v>0</v>
      </c>
      <c r="R1487" s="42">
        <f t="shared" si="214"/>
        <v>100</v>
      </c>
      <c r="S1487" s="85">
        <f t="shared" si="218"/>
        <v>5090</v>
      </c>
      <c r="T1487" s="60">
        <f>IFERROR(VLOOKUP($B1487,'Из ГУГЛа'!$B:$G,4,0)*U1487+V1487,VLOOKUP($B1487,'Из ГУГЛа'!$B:$G,4,0))</f>
        <v>4990</v>
      </c>
      <c r="U1487" s="15">
        <v>1</v>
      </c>
      <c r="V1487" s="76">
        <f>INDEX($AA:$AA,MATCH($H1487,$C:$C,0))</f>
        <v>600</v>
      </c>
      <c r="W1487" s="74">
        <f t="shared" si="215"/>
        <v>0.45428571428571418</v>
      </c>
      <c r="X1487" s="74">
        <f t="shared" si="216"/>
        <v>-2.004008016032064E-2</v>
      </c>
      <c r="Y1487" s="74">
        <f t="shared" si="217"/>
        <v>0.42571428571428571</v>
      </c>
      <c r="Z1487" s="76">
        <f>INDEX($Z:$Z,MATCH($H1487,$C:$C,0))+V1487</f>
        <v>4990</v>
      </c>
      <c r="AB1487" s="43" t="str">
        <f>INDEX($AB:$AB,MATCH($H1487,$C:$C,0))</f>
        <v>https://motorring.ru/product/34662-elektrozerkala-atp-stile-granty-povtoritelem-obogrevom-largus</v>
      </c>
    </row>
    <row r="1488" spans="1:28" ht="75" x14ac:dyDescent="0.25">
      <c r="A1488" s="71" t="str">
        <f>INDEX('Выгр Торг'!$A:$A,MATCH($B1488,'Выгр Торг'!$B:$B,0))</f>
        <v>Боковые зеркала "АТП" в стиле Гранта (электропривод, обогрев и повторитель) для Лада Ларгус</v>
      </c>
      <c r="B1488" s="88">
        <v>243483</v>
      </c>
      <c r="C1488" s="72">
        <f>VLOOKUP($B1488,'Выгр Торг'!$B:$P,C$1,0)</f>
        <v>180047</v>
      </c>
      <c r="D1488" s="71" t="str">
        <f>VLOOKUP($B1488,'Выгр Торг'!$B:$P,D$1,0)</f>
        <v>Боковые зеркала "АТП" в стиле Гранта (электропривод, обогрев и повторитель) для Лада Ларгус (В цвет, Венера (темно-красный, 191))</v>
      </c>
      <c r="E1488" s="72" t="str">
        <f>VLOOKUP($B1488,'Выгр Торг'!$B:$P,E$1,0)</f>
        <v>Y</v>
      </c>
      <c r="F1488" s="72" t="str">
        <f>VLOOKUP($B1488,'Выгр Торг'!$B:$P,F$1,0)</f>
        <v>1</v>
      </c>
      <c r="G1488" s="36" t="s">
        <v>59</v>
      </c>
      <c r="H1488" s="28">
        <v>180043</v>
      </c>
      <c r="I1488" s="53">
        <f>INDEX($I:$I,MATCH($H1488,$C:$C,0))</f>
        <v>600</v>
      </c>
      <c r="J1488" s="5" t="s">
        <v>3410</v>
      </c>
      <c r="K1488" s="56">
        <f>INDEX($K:$K,MATCH($H1488,$C:$C,0))+I1488</f>
        <v>3500</v>
      </c>
      <c r="L1488" s="14">
        <f>VLOOKUP(K1488,Наценка!$A$1:$B$8,2,1)</f>
        <v>1.4</v>
      </c>
      <c r="M1488" s="56">
        <f>INDEX($M:$M,MATCH($H1488,$C:$C,0))+I1488*$M$2</f>
        <v>5070</v>
      </c>
      <c r="N1488" s="57">
        <f t="shared" si="219"/>
        <v>5090</v>
      </c>
      <c r="O1488" s="72">
        <f>VLOOKUP($B1488,'Выгр Торг'!$B:$P,O$1,0)</f>
        <v>3500</v>
      </c>
      <c r="P1488" s="72">
        <f>VLOOKUP($B1488,'Выгр Торг'!$B:$P,P$1,0)</f>
        <v>5190</v>
      </c>
      <c r="Q1488" s="42">
        <f t="shared" si="213"/>
        <v>0</v>
      </c>
      <c r="R1488" s="42">
        <f t="shared" si="214"/>
        <v>100</v>
      </c>
      <c r="S1488" s="85">
        <f t="shared" si="218"/>
        <v>5090</v>
      </c>
      <c r="T1488" s="60">
        <f>IFERROR(VLOOKUP($B1488,'Из ГУГЛа'!$B:$G,4,0)*U1488+V1488,VLOOKUP($B1488,'Из ГУГЛа'!$B:$G,4,0))</f>
        <v>4990</v>
      </c>
      <c r="U1488" s="15">
        <v>1</v>
      </c>
      <c r="V1488" s="76">
        <f>INDEX($AA:$AA,MATCH($H1488,$C:$C,0))</f>
        <v>600</v>
      </c>
      <c r="W1488" s="74">
        <f t="shared" si="215"/>
        <v>0.45428571428571418</v>
      </c>
      <c r="X1488" s="74">
        <f t="shared" si="216"/>
        <v>-2.004008016032064E-2</v>
      </c>
      <c r="Y1488" s="74">
        <f t="shared" si="217"/>
        <v>0.42571428571428571</v>
      </c>
      <c r="Z1488" s="76">
        <f>INDEX($Z:$Z,MATCH($H1488,$C:$C,0))+V1488</f>
        <v>4990</v>
      </c>
      <c r="AB1488" s="43" t="str">
        <f>INDEX($AB:$AB,MATCH($H1488,$C:$C,0))</f>
        <v>https://motorring.ru/product/34662-elektrozerkala-atp-stile-granty-povtoritelem-obogrevom-largus</v>
      </c>
    </row>
    <row r="1489" spans="1:28" ht="75" x14ac:dyDescent="0.25">
      <c r="A1489" s="71" t="str">
        <f>INDEX('Выгр Торг'!$A:$A,MATCH($B1489,'Выгр Торг'!$B:$B,0))</f>
        <v>Боковые зеркала "АТП" в стиле Гранта (электропривод, обогрев и повторитель) для Лада Ларгус</v>
      </c>
      <c r="B1489" s="88">
        <v>243484</v>
      </c>
      <c r="C1489" s="72">
        <f>VLOOKUP($B1489,'Выгр Торг'!$B:$P,C$1,0)</f>
        <v>180048</v>
      </c>
      <c r="D1489" s="71" t="str">
        <f>VLOOKUP($B1489,'Выгр Торг'!$B:$P,D$1,0)</f>
        <v>Боковые зеркала "АТП" в стиле Гранта (электропривод, обогрев и повторитель) для Лада Ларгус (В цвет, Дипломат (темно-синий, 424))</v>
      </c>
      <c r="E1489" s="72" t="str">
        <f>VLOOKUP($B1489,'Выгр Торг'!$B:$P,E$1,0)</f>
        <v>Y</v>
      </c>
      <c r="F1489" s="72" t="str">
        <f>VLOOKUP($B1489,'Выгр Торг'!$B:$P,F$1,0)</f>
        <v>1</v>
      </c>
      <c r="G1489" s="36" t="s">
        <v>59</v>
      </c>
      <c r="H1489" s="28">
        <v>180043</v>
      </c>
      <c r="I1489" s="53">
        <f>INDEX($I:$I,MATCH($H1489,$C:$C,0))</f>
        <v>600</v>
      </c>
      <c r="J1489" s="5" t="s">
        <v>3410</v>
      </c>
      <c r="K1489" s="56">
        <f>INDEX($K:$K,MATCH($H1489,$C:$C,0))+I1489</f>
        <v>3500</v>
      </c>
      <c r="L1489" s="14">
        <f>VLOOKUP(K1489,Наценка!$A$1:$B$8,2,1)</f>
        <v>1.4</v>
      </c>
      <c r="M1489" s="56">
        <f>INDEX($M:$M,MATCH($H1489,$C:$C,0))+I1489*$M$2</f>
        <v>5070</v>
      </c>
      <c r="N1489" s="57">
        <f t="shared" si="219"/>
        <v>5090</v>
      </c>
      <c r="O1489" s="72">
        <f>VLOOKUP($B1489,'Выгр Торг'!$B:$P,O$1,0)</f>
        <v>3500</v>
      </c>
      <c r="P1489" s="72">
        <f>VLOOKUP($B1489,'Выгр Торг'!$B:$P,P$1,0)</f>
        <v>5190</v>
      </c>
      <c r="Q1489" s="42">
        <f t="shared" si="213"/>
        <v>0</v>
      </c>
      <c r="R1489" s="42">
        <f t="shared" si="214"/>
        <v>100</v>
      </c>
      <c r="S1489" s="85">
        <f t="shared" si="218"/>
        <v>5090</v>
      </c>
      <c r="T1489" s="60">
        <f>IFERROR(VLOOKUP($B1489,'Из ГУГЛа'!$B:$G,4,0)*U1489+V1489,VLOOKUP($B1489,'Из ГУГЛа'!$B:$G,4,0))</f>
        <v>4990</v>
      </c>
      <c r="U1489" s="15">
        <v>1</v>
      </c>
      <c r="V1489" s="76">
        <f>INDEX($AA:$AA,MATCH($H1489,$C:$C,0))</f>
        <v>600</v>
      </c>
      <c r="W1489" s="74">
        <f t="shared" si="215"/>
        <v>0.45428571428571418</v>
      </c>
      <c r="X1489" s="74">
        <f t="shared" si="216"/>
        <v>-2.004008016032064E-2</v>
      </c>
      <c r="Y1489" s="74">
        <f t="shared" si="217"/>
        <v>0.42571428571428571</v>
      </c>
      <c r="Z1489" s="76">
        <f>INDEX($Z:$Z,MATCH($H1489,$C:$C,0))+V1489</f>
        <v>4990</v>
      </c>
      <c r="AB1489" s="43" t="str">
        <f>INDEX($AB:$AB,MATCH($H1489,$C:$C,0))</f>
        <v>https://motorring.ru/product/34662-elektrozerkala-atp-stile-granty-povtoritelem-obogrevom-largus</v>
      </c>
    </row>
    <row r="1490" spans="1:28" ht="75" x14ac:dyDescent="0.25">
      <c r="A1490" s="71" t="str">
        <f>INDEX('Выгр Торг'!$A:$A,MATCH($B1490,'Выгр Торг'!$B:$B,0))</f>
        <v>Боковые зеркала "АТП" в стиле Гранта (электропривод, обогрев и повторитель) для Лада Ларгус</v>
      </c>
      <c r="B1490" s="88">
        <v>243485</v>
      </c>
      <c r="C1490" s="72">
        <f>VLOOKUP($B1490,'Выгр Торг'!$B:$P,C$1,0)</f>
        <v>180049</v>
      </c>
      <c r="D1490" s="71" t="str">
        <f>VLOOKUP($B1490,'Выгр Торг'!$B:$P,D$1,0)</f>
        <v>Боковые зеркала "АТП" в стиле Гранта (электропривод, обогрев и повторитель) для Лада Ларгус (В цвет, Каракумы (серо-бежевый, 238))</v>
      </c>
      <c r="E1490" s="72" t="str">
        <f>VLOOKUP($B1490,'Выгр Торг'!$B:$P,E$1,0)</f>
        <v>Y</v>
      </c>
      <c r="F1490" s="72" t="str">
        <f>VLOOKUP($B1490,'Выгр Торг'!$B:$P,F$1,0)</f>
        <v>1</v>
      </c>
      <c r="G1490" s="36" t="s">
        <v>59</v>
      </c>
      <c r="H1490" s="28">
        <v>180043</v>
      </c>
      <c r="I1490" s="53">
        <f>INDEX($I:$I,MATCH($H1490,$C:$C,0))</f>
        <v>600</v>
      </c>
      <c r="J1490" s="5" t="s">
        <v>3410</v>
      </c>
      <c r="K1490" s="56">
        <f>INDEX($K:$K,MATCH($H1490,$C:$C,0))+I1490</f>
        <v>3500</v>
      </c>
      <c r="L1490" s="14">
        <f>VLOOKUP(K1490,Наценка!$A$1:$B$8,2,1)</f>
        <v>1.4</v>
      </c>
      <c r="M1490" s="56">
        <f>INDEX($M:$M,MATCH($H1490,$C:$C,0))+I1490*$M$2</f>
        <v>5070</v>
      </c>
      <c r="N1490" s="57">
        <f t="shared" si="219"/>
        <v>5090</v>
      </c>
      <c r="O1490" s="72">
        <f>VLOOKUP($B1490,'Выгр Торг'!$B:$P,O$1,0)</f>
        <v>3500</v>
      </c>
      <c r="P1490" s="72">
        <f>VLOOKUP($B1490,'Выгр Торг'!$B:$P,P$1,0)</f>
        <v>5190</v>
      </c>
      <c r="Q1490" s="42">
        <f t="shared" si="213"/>
        <v>0</v>
      </c>
      <c r="R1490" s="42">
        <f t="shared" si="214"/>
        <v>100</v>
      </c>
      <c r="S1490" s="85">
        <f t="shared" si="218"/>
        <v>5090</v>
      </c>
      <c r="T1490" s="60">
        <f>IFERROR(VLOOKUP($B1490,'Из ГУГЛа'!$B:$G,4,0)*U1490+V1490,VLOOKUP($B1490,'Из ГУГЛа'!$B:$G,4,0))</f>
        <v>4990</v>
      </c>
      <c r="U1490" s="15">
        <v>1</v>
      </c>
      <c r="V1490" s="76">
        <f>INDEX($AA:$AA,MATCH($H1490,$C:$C,0))</f>
        <v>600</v>
      </c>
      <c r="W1490" s="74">
        <f t="shared" si="215"/>
        <v>0.45428571428571418</v>
      </c>
      <c r="X1490" s="74">
        <f t="shared" si="216"/>
        <v>-2.004008016032064E-2</v>
      </c>
      <c r="Y1490" s="74">
        <f t="shared" si="217"/>
        <v>0.42571428571428571</v>
      </c>
      <c r="Z1490" s="76">
        <f>INDEX($Z:$Z,MATCH($H1490,$C:$C,0))+V1490</f>
        <v>4990</v>
      </c>
      <c r="AB1490" s="43" t="str">
        <f>INDEX($AB:$AB,MATCH($H1490,$C:$C,0))</f>
        <v>https://motorring.ru/product/34662-elektrozerkala-atp-stile-granty-povtoritelem-obogrevom-largus</v>
      </c>
    </row>
    <row r="1491" spans="1:28" ht="75" x14ac:dyDescent="0.25">
      <c r="A1491" s="71" t="str">
        <f>INDEX('Выгр Торг'!$A:$A,MATCH($B1491,'Выгр Торг'!$B:$B,0))</f>
        <v>Боковые зеркала "АТП" в стиле Гранта (электропривод, обогрев и повторитель) для Лада Ларгус</v>
      </c>
      <c r="B1491" s="88">
        <v>243486</v>
      </c>
      <c r="C1491" s="72">
        <f>VLOOKUP($B1491,'Выгр Торг'!$B:$P,C$1,0)</f>
        <v>180050</v>
      </c>
      <c r="D1491" s="71" t="str">
        <f>VLOOKUP($B1491,'Выгр Торг'!$B:$P,D$1,0)</f>
        <v>Боковые зеркала "АТП" в стиле Гранта (электропривод, обогрев и повторитель) для Лада Ларгус (В цвет, Кашемир (темно-коричневый, 283))</v>
      </c>
      <c r="E1491" s="72" t="str">
        <f>VLOOKUP($B1491,'Выгр Торг'!$B:$P,E$1,0)</f>
        <v>Y</v>
      </c>
      <c r="F1491" s="72" t="str">
        <f>VLOOKUP($B1491,'Выгр Торг'!$B:$P,F$1,0)</f>
        <v>1</v>
      </c>
      <c r="G1491" s="36" t="s">
        <v>59</v>
      </c>
      <c r="H1491" s="28">
        <v>180043</v>
      </c>
      <c r="I1491" s="53">
        <f>INDEX($I:$I,MATCH($H1491,$C:$C,0))</f>
        <v>600</v>
      </c>
      <c r="J1491" s="5" t="s">
        <v>3410</v>
      </c>
      <c r="K1491" s="56">
        <f>INDEX($K:$K,MATCH($H1491,$C:$C,0))+I1491</f>
        <v>3500</v>
      </c>
      <c r="L1491" s="14">
        <f>VLOOKUP(K1491,Наценка!$A$1:$B$8,2,1)</f>
        <v>1.4</v>
      </c>
      <c r="M1491" s="56">
        <f>INDEX($M:$M,MATCH($H1491,$C:$C,0))+I1491*$M$2</f>
        <v>5070</v>
      </c>
      <c r="N1491" s="57">
        <f t="shared" si="219"/>
        <v>5090</v>
      </c>
      <c r="O1491" s="72">
        <f>VLOOKUP($B1491,'Выгр Торг'!$B:$P,O$1,0)</f>
        <v>3500</v>
      </c>
      <c r="P1491" s="72">
        <f>VLOOKUP($B1491,'Выгр Торг'!$B:$P,P$1,0)</f>
        <v>5190</v>
      </c>
      <c r="Q1491" s="42">
        <f t="shared" si="213"/>
        <v>0</v>
      </c>
      <c r="R1491" s="42">
        <f t="shared" si="214"/>
        <v>100</v>
      </c>
      <c r="S1491" s="85">
        <f t="shared" si="218"/>
        <v>5090</v>
      </c>
      <c r="T1491" s="60">
        <f>IFERROR(VLOOKUP($B1491,'Из ГУГЛа'!$B:$G,4,0)*U1491+V1491,VLOOKUP($B1491,'Из ГУГЛа'!$B:$G,4,0))</f>
        <v>4990</v>
      </c>
      <c r="U1491" s="15">
        <v>1</v>
      </c>
      <c r="V1491" s="76">
        <f>INDEX($AA:$AA,MATCH($H1491,$C:$C,0))</f>
        <v>600</v>
      </c>
      <c r="W1491" s="74">
        <f t="shared" si="215"/>
        <v>0.45428571428571418</v>
      </c>
      <c r="X1491" s="74">
        <f t="shared" si="216"/>
        <v>-2.004008016032064E-2</v>
      </c>
      <c r="Y1491" s="74">
        <f t="shared" si="217"/>
        <v>0.42571428571428571</v>
      </c>
      <c r="Z1491" s="76">
        <f>INDEX($Z:$Z,MATCH($H1491,$C:$C,0))+V1491</f>
        <v>4990</v>
      </c>
      <c r="AB1491" s="43" t="str">
        <f>INDEX($AB:$AB,MATCH($H1491,$C:$C,0))</f>
        <v>https://motorring.ru/product/34662-elektrozerkala-atp-stile-granty-povtoritelem-obogrevom-largus</v>
      </c>
    </row>
    <row r="1492" spans="1:28" ht="75" x14ac:dyDescent="0.25">
      <c r="A1492" s="71" t="str">
        <f>INDEX('Выгр Торг'!$A:$A,MATCH($B1492,'Выгр Торг'!$B:$B,0))</f>
        <v>Боковые зеркала "АТП" в стиле Гранта (электропривод, обогрев и повторитель) для Лада Ларгус</v>
      </c>
      <c r="B1492" s="88">
        <v>243487</v>
      </c>
      <c r="C1492" s="72">
        <f>VLOOKUP($B1492,'Выгр Торг'!$B:$P,C$1,0)</f>
        <v>180051</v>
      </c>
      <c r="D1492" s="71" t="str">
        <f>VLOOKUP($B1492,'Выгр Торг'!$B:$P,D$1,0)</f>
        <v>Боковые зеркала "АТП" в стиле Гранта (электропривод, обогрев и повторитель) для Лада Ларгус (В цвет, Красный сплав (красный, 136))</v>
      </c>
      <c r="E1492" s="72" t="str">
        <f>VLOOKUP($B1492,'Выгр Торг'!$B:$P,E$1,0)</f>
        <v>Y</v>
      </c>
      <c r="F1492" s="72" t="str">
        <f>VLOOKUP($B1492,'Выгр Торг'!$B:$P,F$1,0)</f>
        <v>1</v>
      </c>
      <c r="G1492" s="36" t="s">
        <v>59</v>
      </c>
      <c r="H1492" s="28">
        <v>180043</v>
      </c>
      <c r="I1492" s="53">
        <f>INDEX($I:$I,MATCH($H1492,$C:$C,0))</f>
        <v>600</v>
      </c>
      <c r="J1492" s="5" t="s">
        <v>3410</v>
      </c>
      <c r="K1492" s="56">
        <f>INDEX($K:$K,MATCH($H1492,$C:$C,0))+I1492</f>
        <v>3500</v>
      </c>
      <c r="L1492" s="14">
        <f>VLOOKUP(K1492,Наценка!$A$1:$B$8,2,1)</f>
        <v>1.4</v>
      </c>
      <c r="M1492" s="56">
        <f>INDEX($M:$M,MATCH($H1492,$C:$C,0))+I1492*$M$2</f>
        <v>5070</v>
      </c>
      <c r="N1492" s="57">
        <f t="shared" si="219"/>
        <v>5090</v>
      </c>
      <c r="O1492" s="72">
        <f>VLOOKUP($B1492,'Выгр Торг'!$B:$P,O$1,0)</f>
        <v>3500</v>
      </c>
      <c r="P1492" s="72">
        <f>VLOOKUP($B1492,'Выгр Торг'!$B:$P,P$1,0)</f>
        <v>5190</v>
      </c>
      <c r="Q1492" s="42">
        <f t="shared" si="213"/>
        <v>0</v>
      </c>
      <c r="R1492" s="42">
        <f t="shared" si="214"/>
        <v>100</v>
      </c>
      <c r="S1492" s="85">
        <f t="shared" si="218"/>
        <v>5090</v>
      </c>
      <c r="T1492" s="60">
        <f>IFERROR(VLOOKUP($B1492,'Из ГУГЛа'!$B:$G,4,0)*U1492+V1492,VLOOKUP($B1492,'Из ГУГЛа'!$B:$G,4,0))</f>
        <v>4990</v>
      </c>
      <c r="U1492" s="15">
        <v>1</v>
      </c>
      <c r="V1492" s="76">
        <f>INDEX($AA:$AA,MATCH($H1492,$C:$C,0))</f>
        <v>600</v>
      </c>
      <c r="W1492" s="74">
        <f t="shared" si="215"/>
        <v>0.45428571428571418</v>
      </c>
      <c r="X1492" s="74">
        <f t="shared" si="216"/>
        <v>-2.004008016032064E-2</v>
      </c>
      <c r="Y1492" s="74">
        <f t="shared" si="217"/>
        <v>0.42571428571428571</v>
      </c>
      <c r="Z1492" s="76">
        <f>INDEX($Z:$Z,MATCH($H1492,$C:$C,0))+V1492</f>
        <v>4990</v>
      </c>
      <c r="AB1492" s="43" t="str">
        <f>INDEX($AB:$AB,MATCH($H1492,$C:$C,0))</f>
        <v>https://motorring.ru/product/34662-elektrozerkala-atp-stile-granty-povtoritelem-obogrevom-largus</v>
      </c>
    </row>
    <row r="1493" spans="1:28" ht="75" x14ac:dyDescent="0.25">
      <c r="A1493" s="71" t="str">
        <f>INDEX('Выгр Торг'!$A:$A,MATCH($B1493,'Выгр Торг'!$B:$B,0))</f>
        <v>Боковые зеркала "АТП" в стиле Гранта (электропривод, обогрев и повторитель) для Лада Ларгус</v>
      </c>
      <c r="B1493" s="88">
        <v>243488</v>
      </c>
      <c r="C1493" s="72">
        <f>VLOOKUP($B1493,'Выгр Торг'!$B:$P,C$1,0)</f>
        <v>180052</v>
      </c>
      <c r="D1493" s="71" t="str">
        <f>VLOOKUP($B1493,'Выгр Торг'!$B:$P,D$1,0)</f>
        <v>Боковые зеркала "АТП" в стиле Гранта (электропривод, обогрев и повторитель) для Лада Ларгус (В цвет, Лазурно-синий (серебристый темно-синий, 498))</v>
      </c>
      <c r="E1493" s="72" t="str">
        <f>VLOOKUP($B1493,'Выгр Торг'!$B:$P,E$1,0)</f>
        <v>Y</v>
      </c>
      <c r="F1493" s="72" t="str">
        <f>VLOOKUP($B1493,'Выгр Торг'!$B:$P,F$1,0)</f>
        <v>1</v>
      </c>
      <c r="G1493" s="36" t="s">
        <v>59</v>
      </c>
      <c r="H1493" s="28">
        <v>180043</v>
      </c>
      <c r="I1493" s="53">
        <f>INDEX($I:$I,MATCH($H1493,$C:$C,0))</f>
        <v>600</v>
      </c>
      <c r="J1493" s="5" t="s">
        <v>3410</v>
      </c>
      <c r="K1493" s="56">
        <f>INDEX($K:$K,MATCH($H1493,$C:$C,0))+I1493</f>
        <v>3500</v>
      </c>
      <c r="L1493" s="14">
        <f>VLOOKUP(K1493,Наценка!$A$1:$B$8,2,1)</f>
        <v>1.4</v>
      </c>
      <c r="M1493" s="56">
        <f>INDEX($M:$M,MATCH($H1493,$C:$C,0))+I1493*$M$2</f>
        <v>5070</v>
      </c>
      <c r="N1493" s="57">
        <f t="shared" si="219"/>
        <v>5090</v>
      </c>
      <c r="O1493" s="72">
        <f>VLOOKUP($B1493,'Выгр Торг'!$B:$P,O$1,0)</f>
        <v>3500</v>
      </c>
      <c r="P1493" s="72">
        <f>VLOOKUP($B1493,'Выгр Торг'!$B:$P,P$1,0)</f>
        <v>5190</v>
      </c>
      <c r="Q1493" s="42">
        <f t="shared" si="213"/>
        <v>0</v>
      </c>
      <c r="R1493" s="42">
        <f t="shared" si="214"/>
        <v>100</v>
      </c>
      <c r="S1493" s="85">
        <f t="shared" si="218"/>
        <v>5090</v>
      </c>
      <c r="T1493" s="60">
        <f>IFERROR(VLOOKUP($B1493,'Из ГУГЛа'!$B:$G,4,0)*U1493+V1493,VLOOKUP($B1493,'Из ГУГЛа'!$B:$G,4,0))</f>
        <v>4990</v>
      </c>
      <c r="U1493" s="15">
        <v>1</v>
      </c>
      <c r="V1493" s="76">
        <f>INDEX($AA:$AA,MATCH($H1493,$C:$C,0))</f>
        <v>600</v>
      </c>
      <c r="W1493" s="74">
        <f t="shared" si="215"/>
        <v>0.45428571428571418</v>
      </c>
      <c r="X1493" s="74">
        <f t="shared" si="216"/>
        <v>-2.004008016032064E-2</v>
      </c>
      <c r="Y1493" s="74">
        <f t="shared" si="217"/>
        <v>0.42571428571428571</v>
      </c>
      <c r="Z1493" s="76">
        <f>INDEX($Z:$Z,MATCH($H1493,$C:$C,0))+V1493</f>
        <v>4990</v>
      </c>
      <c r="AB1493" s="43" t="str">
        <f>INDEX($AB:$AB,MATCH($H1493,$C:$C,0))</f>
        <v>https://motorring.ru/product/34662-elektrozerkala-atp-stile-granty-povtoritelem-obogrevom-largus</v>
      </c>
    </row>
    <row r="1494" spans="1:28" ht="75" x14ac:dyDescent="0.25">
      <c r="A1494" s="71" t="str">
        <f>INDEX('Выгр Торг'!$A:$A,MATCH($B1494,'Выгр Торг'!$B:$B,0))</f>
        <v>Боковые зеркала "АТП" в стиле Гранта (электропривод, обогрев и повторитель) для Лада Ларгус</v>
      </c>
      <c r="B1494" s="88">
        <v>243489</v>
      </c>
      <c r="C1494" s="72">
        <f>VLOOKUP($B1494,'Выгр Торг'!$B:$P,C$1,0)</f>
        <v>180053</v>
      </c>
      <c r="D1494" s="71" t="str">
        <f>VLOOKUP($B1494,'Выгр Торг'!$B:$P,D$1,0)</f>
        <v>Боковые зеркала "АТП" в стиле Гранта (электропривод, обогрев и повторитель) для Лада Ларгус (В цвет, Ледниковый (белый, 221))</v>
      </c>
      <c r="E1494" s="72" t="str">
        <f>VLOOKUP($B1494,'Выгр Торг'!$B:$P,E$1,0)</f>
        <v>Y</v>
      </c>
      <c r="F1494" s="72" t="str">
        <f>VLOOKUP($B1494,'Выгр Торг'!$B:$P,F$1,0)</f>
        <v>1</v>
      </c>
      <c r="G1494" s="36" t="s">
        <v>59</v>
      </c>
      <c r="H1494" s="28">
        <v>180043</v>
      </c>
      <c r="I1494" s="53">
        <f>INDEX($I:$I,MATCH($H1494,$C:$C,0))</f>
        <v>600</v>
      </c>
      <c r="J1494" s="5" t="s">
        <v>3410</v>
      </c>
      <c r="K1494" s="56">
        <f>INDEX($K:$K,MATCH($H1494,$C:$C,0))+I1494</f>
        <v>3500</v>
      </c>
      <c r="L1494" s="14">
        <f>VLOOKUP(K1494,Наценка!$A$1:$B$8,2,1)</f>
        <v>1.4</v>
      </c>
      <c r="M1494" s="56">
        <f>INDEX($M:$M,MATCH($H1494,$C:$C,0))+I1494*$M$2</f>
        <v>5070</v>
      </c>
      <c r="N1494" s="57">
        <f t="shared" si="219"/>
        <v>5090</v>
      </c>
      <c r="O1494" s="72">
        <f>VLOOKUP($B1494,'Выгр Торг'!$B:$P,O$1,0)</f>
        <v>3500</v>
      </c>
      <c r="P1494" s="72">
        <f>VLOOKUP($B1494,'Выгр Торг'!$B:$P,P$1,0)</f>
        <v>5190</v>
      </c>
      <c r="Q1494" s="42">
        <f t="shared" si="213"/>
        <v>0</v>
      </c>
      <c r="R1494" s="42">
        <f t="shared" si="214"/>
        <v>100</v>
      </c>
      <c r="S1494" s="85">
        <f t="shared" si="218"/>
        <v>5090</v>
      </c>
      <c r="T1494" s="60">
        <f>IFERROR(VLOOKUP($B1494,'Из ГУГЛа'!$B:$G,4,0)*U1494+V1494,VLOOKUP($B1494,'Из ГУГЛа'!$B:$G,4,0))</f>
        <v>4990</v>
      </c>
      <c r="U1494" s="15">
        <v>1</v>
      </c>
      <c r="V1494" s="76">
        <f>INDEX($AA:$AA,MATCH($H1494,$C:$C,0))</f>
        <v>600</v>
      </c>
      <c r="W1494" s="74">
        <f t="shared" si="215"/>
        <v>0.45428571428571418</v>
      </c>
      <c r="X1494" s="74">
        <f t="shared" si="216"/>
        <v>-2.004008016032064E-2</v>
      </c>
      <c r="Y1494" s="74">
        <f t="shared" si="217"/>
        <v>0.42571428571428571</v>
      </c>
      <c r="Z1494" s="76">
        <f>INDEX($Z:$Z,MATCH($H1494,$C:$C,0))+V1494</f>
        <v>4990</v>
      </c>
      <c r="AB1494" s="43" t="str">
        <f>INDEX($AB:$AB,MATCH($H1494,$C:$C,0))</f>
        <v>https://motorring.ru/product/34662-elektrozerkala-atp-stile-granty-povtoritelem-obogrevom-largus</v>
      </c>
    </row>
    <row r="1495" spans="1:28" ht="75" x14ac:dyDescent="0.25">
      <c r="A1495" s="71" t="str">
        <f>INDEX('Выгр Торг'!$A:$A,MATCH($B1495,'Выгр Торг'!$B:$B,0))</f>
        <v>Боковые зеркала "АТП" в стиле Гранта (электропривод, обогрев и повторитель) для Лада Ларгус</v>
      </c>
      <c r="B1495" s="88">
        <v>243490</v>
      </c>
      <c r="C1495" s="72">
        <f>VLOOKUP($B1495,'Выгр Торг'!$B:$P,C$1,0)</f>
        <v>180054</v>
      </c>
      <c r="D1495" s="71" t="str">
        <f>VLOOKUP($B1495,'Выгр Торг'!$B:$P,D$1,0)</f>
        <v>Боковые зеркала "АТП" в стиле Гранта (электропривод, обогрев и повторитель) для Лада Ларгус (В цвет, Огненно-красный (красный, 124))</v>
      </c>
      <c r="E1495" s="72" t="str">
        <f>VLOOKUP($B1495,'Выгр Торг'!$B:$P,E$1,0)</f>
        <v>Y</v>
      </c>
      <c r="F1495" s="72" t="str">
        <f>VLOOKUP($B1495,'Выгр Торг'!$B:$P,F$1,0)</f>
        <v>1</v>
      </c>
      <c r="G1495" s="36" t="s">
        <v>59</v>
      </c>
      <c r="H1495" s="28">
        <v>180043</v>
      </c>
      <c r="I1495" s="53">
        <f>INDEX($I:$I,MATCH($H1495,$C:$C,0))</f>
        <v>600</v>
      </c>
      <c r="J1495" s="5" t="s">
        <v>3410</v>
      </c>
      <c r="K1495" s="56">
        <f>INDEX($K:$K,MATCH($H1495,$C:$C,0))+I1495</f>
        <v>3500</v>
      </c>
      <c r="L1495" s="14">
        <f>VLOOKUP(K1495,Наценка!$A$1:$B$8,2,1)</f>
        <v>1.4</v>
      </c>
      <c r="M1495" s="56">
        <f>INDEX($M:$M,MATCH($H1495,$C:$C,0))+I1495*$M$2</f>
        <v>5070</v>
      </c>
      <c r="N1495" s="57">
        <f t="shared" si="219"/>
        <v>5090</v>
      </c>
      <c r="O1495" s="72">
        <f>VLOOKUP($B1495,'Выгр Торг'!$B:$P,O$1,0)</f>
        <v>3500</v>
      </c>
      <c r="P1495" s="72">
        <f>VLOOKUP($B1495,'Выгр Торг'!$B:$P,P$1,0)</f>
        <v>5190</v>
      </c>
      <c r="Q1495" s="42">
        <f t="shared" si="213"/>
        <v>0</v>
      </c>
      <c r="R1495" s="42">
        <f t="shared" si="214"/>
        <v>100</v>
      </c>
      <c r="S1495" s="85">
        <f t="shared" si="218"/>
        <v>5090</v>
      </c>
      <c r="T1495" s="60">
        <f>IFERROR(VLOOKUP($B1495,'Из ГУГЛа'!$B:$G,4,0)*U1495+V1495,VLOOKUP($B1495,'Из ГУГЛа'!$B:$G,4,0))</f>
        <v>4990</v>
      </c>
      <c r="U1495" s="15">
        <v>1</v>
      </c>
      <c r="V1495" s="76">
        <f>INDEX($AA:$AA,MATCH($H1495,$C:$C,0))</f>
        <v>600</v>
      </c>
      <c r="W1495" s="74">
        <f t="shared" si="215"/>
        <v>0.45428571428571418</v>
      </c>
      <c r="X1495" s="74">
        <f t="shared" si="216"/>
        <v>-2.004008016032064E-2</v>
      </c>
      <c r="Y1495" s="74">
        <f t="shared" si="217"/>
        <v>0.42571428571428571</v>
      </c>
      <c r="Z1495" s="76">
        <f>INDEX($Z:$Z,MATCH($H1495,$C:$C,0))+V1495</f>
        <v>4990</v>
      </c>
      <c r="AB1495" s="43" t="str">
        <f>INDEX($AB:$AB,MATCH($H1495,$C:$C,0))</f>
        <v>https://motorring.ru/product/34662-elektrozerkala-atp-stile-granty-povtoritelem-obogrevom-largus</v>
      </c>
    </row>
    <row r="1496" spans="1:28" ht="75" x14ac:dyDescent="0.25">
      <c r="A1496" s="71" t="str">
        <f>INDEX('Выгр Торг'!$A:$A,MATCH($B1496,'Выгр Торг'!$B:$B,0))</f>
        <v>Боковые зеркала "АТП" в стиле Гранта (электропривод, обогрев и повторитель) для Лада Ларгус</v>
      </c>
      <c r="B1496" s="88">
        <v>243491</v>
      </c>
      <c r="C1496" s="72">
        <f>VLOOKUP($B1496,'Выгр Торг'!$B:$P,C$1,0)</f>
        <v>180055</v>
      </c>
      <c r="D1496" s="71" t="str">
        <f>VLOOKUP($B1496,'Выгр Торг'!$B:$P,D$1,0)</f>
        <v>Боковые зеркала "АТП" в стиле Гранта (электропривод, обогрев и повторитель) для Лада Ларгус (В цвет, Пантера (черная база, 672))</v>
      </c>
      <c r="E1496" s="72" t="str">
        <f>VLOOKUP($B1496,'Выгр Торг'!$B:$P,E$1,0)</f>
        <v>Y</v>
      </c>
      <c r="F1496" s="72" t="str">
        <f>VLOOKUP($B1496,'Выгр Торг'!$B:$P,F$1,0)</f>
        <v>1</v>
      </c>
      <c r="G1496" s="36" t="s">
        <v>59</v>
      </c>
      <c r="H1496" s="28">
        <v>180043</v>
      </c>
      <c r="I1496" s="53">
        <f>INDEX($I:$I,MATCH($H1496,$C:$C,0))</f>
        <v>600</v>
      </c>
      <c r="J1496" s="5" t="s">
        <v>3410</v>
      </c>
      <c r="K1496" s="56">
        <f>INDEX($K:$K,MATCH($H1496,$C:$C,0))+I1496</f>
        <v>3500</v>
      </c>
      <c r="L1496" s="14">
        <f>VLOOKUP(K1496,Наценка!$A$1:$B$8,2,1)</f>
        <v>1.4</v>
      </c>
      <c r="M1496" s="56">
        <f>INDEX($M:$M,MATCH($H1496,$C:$C,0))+I1496*$M$2</f>
        <v>5070</v>
      </c>
      <c r="N1496" s="57">
        <f t="shared" si="219"/>
        <v>5090</v>
      </c>
      <c r="O1496" s="72">
        <f>VLOOKUP($B1496,'Выгр Торг'!$B:$P,O$1,0)</f>
        <v>3500</v>
      </c>
      <c r="P1496" s="72">
        <f>VLOOKUP($B1496,'Выгр Торг'!$B:$P,P$1,0)</f>
        <v>5190</v>
      </c>
      <c r="Q1496" s="42">
        <f t="shared" si="213"/>
        <v>0</v>
      </c>
      <c r="R1496" s="42">
        <f t="shared" si="214"/>
        <v>100</v>
      </c>
      <c r="S1496" s="85">
        <f t="shared" si="218"/>
        <v>5090</v>
      </c>
      <c r="T1496" s="60">
        <f>IFERROR(VLOOKUP($B1496,'Из ГУГЛа'!$B:$G,4,0)*U1496+V1496,VLOOKUP($B1496,'Из ГУГЛа'!$B:$G,4,0))</f>
        <v>4990</v>
      </c>
      <c r="U1496" s="15">
        <v>1</v>
      </c>
      <c r="V1496" s="76">
        <f>INDEX($AA:$AA,MATCH($H1496,$C:$C,0))</f>
        <v>600</v>
      </c>
      <c r="W1496" s="74">
        <f t="shared" si="215"/>
        <v>0.45428571428571418</v>
      </c>
      <c r="X1496" s="74">
        <f t="shared" si="216"/>
        <v>-2.004008016032064E-2</v>
      </c>
      <c r="Y1496" s="74">
        <f t="shared" si="217"/>
        <v>0.42571428571428571</v>
      </c>
      <c r="Z1496" s="76">
        <f>INDEX($Z:$Z,MATCH($H1496,$C:$C,0))+V1496</f>
        <v>4990</v>
      </c>
      <c r="AB1496" s="43" t="str">
        <f>INDEX($AB:$AB,MATCH($H1496,$C:$C,0))</f>
        <v>https://motorring.ru/product/34662-elektrozerkala-atp-stile-granty-povtoritelem-obogrevom-largus</v>
      </c>
    </row>
    <row r="1497" spans="1:28" ht="75" x14ac:dyDescent="0.25">
      <c r="A1497" s="71" t="str">
        <f>INDEX('Выгр Торг'!$A:$A,MATCH($B1497,'Выгр Торг'!$B:$B,0))</f>
        <v>Боковые зеркала "АТП" в стиле Гранта (электропривод, обогрев и повторитель) для Лада Ларгус</v>
      </c>
      <c r="B1497" s="88">
        <v>243492</v>
      </c>
      <c r="C1497" s="72">
        <f>VLOOKUP($B1497,'Выгр Торг'!$B:$P,C$1,0)</f>
        <v>180056</v>
      </c>
      <c r="D1497" s="71" t="str">
        <f>VLOOKUP($B1497,'Выгр Торг'!$B:$P,D$1,0)</f>
        <v>Боковые зеркала "АТП" в стиле Гранта (электропривод, обогрев и повторитель) для Лада Ларгус (В цвет, Платина (серебристо-бежевый, 691))</v>
      </c>
      <c r="E1497" s="72" t="str">
        <f>VLOOKUP($B1497,'Выгр Торг'!$B:$P,E$1,0)</f>
        <v>Y</v>
      </c>
      <c r="F1497" s="72" t="str">
        <f>VLOOKUP($B1497,'Выгр Торг'!$B:$P,F$1,0)</f>
        <v>1</v>
      </c>
      <c r="G1497" s="36" t="s">
        <v>59</v>
      </c>
      <c r="H1497" s="28">
        <v>180043</v>
      </c>
      <c r="I1497" s="53">
        <f>INDEX($I:$I,MATCH($H1497,$C:$C,0))</f>
        <v>600</v>
      </c>
      <c r="J1497" s="5" t="s">
        <v>3410</v>
      </c>
      <c r="K1497" s="56">
        <f>INDEX($K:$K,MATCH($H1497,$C:$C,0))+I1497</f>
        <v>3500</v>
      </c>
      <c r="L1497" s="14">
        <f>VLOOKUP(K1497,Наценка!$A$1:$B$8,2,1)</f>
        <v>1.4</v>
      </c>
      <c r="M1497" s="56">
        <f>INDEX($M:$M,MATCH($H1497,$C:$C,0))+I1497*$M$2</f>
        <v>5070</v>
      </c>
      <c r="N1497" s="57">
        <f t="shared" si="219"/>
        <v>5090</v>
      </c>
      <c r="O1497" s="72">
        <f>VLOOKUP($B1497,'Выгр Торг'!$B:$P,O$1,0)</f>
        <v>3500</v>
      </c>
      <c r="P1497" s="72">
        <f>VLOOKUP($B1497,'Выгр Торг'!$B:$P,P$1,0)</f>
        <v>5190</v>
      </c>
      <c r="Q1497" s="42">
        <f t="shared" si="213"/>
        <v>0</v>
      </c>
      <c r="R1497" s="42">
        <f t="shared" si="214"/>
        <v>100</v>
      </c>
      <c r="S1497" s="85">
        <f t="shared" si="218"/>
        <v>5090</v>
      </c>
      <c r="T1497" s="60">
        <f>IFERROR(VLOOKUP($B1497,'Из ГУГЛа'!$B:$G,4,0)*U1497+V1497,VLOOKUP($B1497,'Из ГУГЛа'!$B:$G,4,0))</f>
        <v>4990</v>
      </c>
      <c r="U1497" s="15">
        <v>1</v>
      </c>
      <c r="V1497" s="76">
        <f>INDEX($AA:$AA,MATCH($H1497,$C:$C,0))</f>
        <v>600</v>
      </c>
      <c r="W1497" s="74">
        <f t="shared" si="215"/>
        <v>0.45428571428571418</v>
      </c>
      <c r="X1497" s="74">
        <f t="shared" si="216"/>
        <v>-2.004008016032064E-2</v>
      </c>
      <c r="Y1497" s="74">
        <f t="shared" si="217"/>
        <v>0.42571428571428571</v>
      </c>
      <c r="Z1497" s="76">
        <f>INDEX($Z:$Z,MATCH($H1497,$C:$C,0))+V1497</f>
        <v>4990</v>
      </c>
      <c r="AB1497" s="43" t="str">
        <f>INDEX($AB:$AB,MATCH($H1497,$C:$C,0))</f>
        <v>https://motorring.ru/product/34662-elektrozerkala-atp-stile-granty-povtoritelem-obogrevom-largus</v>
      </c>
    </row>
    <row r="1498" spans="1:28" ht="75" x14ac:dyDescent="0.25">
      <c r="A1498" s="71" t="str">
        <f>INDEX('Выгр Торг'!$A:$A,MATCH($B1498,'Выгр Торг'!$B:$B,0))</f>
        <v>Боковые зеркала "АТП" в стиле Гранта (электропривод, обогрев и повторитель) для Лада Ларгус</v>
      </c>
      <c r="B1498" s="88">
        <v>243493</v>
      </c>
      <c r="C1498" s="72">
        <f>VLOOKUP($B1498,'Выгр Торг'!$B:$P,C$1,0)</f>
        <v>180057</v>
      </c>
      <c r="D1498" s="71" t="str">
        <f>VLOOKUP($B1498,'Выгр Торг'!$B:$P,D$1,0)</f>
        <v>Боковые зеркала "АТП" в стиле Гранта (электропривод, обогрев и повторитель) для Лада Ларгус (В цвет, Серое плато (Светло-серый, 624))</v>
      </c>
      <c r="E1498" s="72" t="str">
        <f>VLOOKUP($B1498,'Выгр Торг'!$B:$P,E$1,0)</f>
        <v>Y</v>
      </c>
      <c r="F1498" s="72" t="str">
        <f>VLOOKUP($B1498,'Выгр Торг'!$B:$P,F$1,0)</f>
        <v>1</v>
      </c>
      <c r="G1498" s="36" t="s">
        <v>59</v>
      </c>
      <c r="H1498" s="28">
        <v>180043</v>
      </c>
      <c r="I1498" s="53">
        <f>INDEX($I:$I,MATCH($H1498,$C:$C,0))</f>
        <v>600</v>
      </c>
      <c r="J1498" s="5" t="s">
        <v>3410</v>
      </c>
      <c r="K1498" s="56">
        <f>INDEX($K:$K,MATCH($H1498,$C:$C,0))+I1498</f>
        <v>3500</v>
      </c>
      <c r="L1498" s="14">
        <f>VLOOKUP(K1498,Наценка!$A$1:$B$8,2,1)</f>
        <v>1.4</v>
      </c>
      <c r="M1498" s="56">
        <f>INDEX($M:$M,MATCH($H1498,$C:$C,0))+I1498*$M$2</f>
        <v>5070</v>
      </c>
      <c r="N1498" s="57">
        <f t="shared" si="219"/>
        <v>5090</v>
      </c>
      <c r="O1498" s="72">
        <f>VLOOKUP($B1498,'Выгр Торг'!$B:$P,O$1,0)</f>
        <v>3500</v>
      </c>
      <c r="P1498" s="72">
        <f>VLOOKUP($B1498,'Выгр Торг'!$B:$P,P$1,0)</f>
        <v>5190</v>
      </c>
      <c r="Q1498" s="42">
        <f t="shared" si="213"/>
        <v>0</v>
      </c>
      <c r="R1498" s="42">
        <f t="shared" si="214"/>
        <v>100</v>
      </c>
      <c r="S1498" s="85">
        <f t="shared" si="218"/>
        <v>5090</v>
      </c>
      <c r="T1498" s="60">
        <f>IFERROR(VLOOKUP($B1498,'Из ГУГЛа'!$B:$G,4,0)*U1498+V1498,VLOOKUP($B1498,'Из ГУГЛа'!$B:$G,4,0))</f>
        <v>4990</v>
      </c>
      <c r="U1498" s="15">
        <v>1</v>
      </c>
      <c r="V1498" s="76">
        <f>INDEX($AA:$AA,MATCH($H1498,$C:$C,0))</f>
        <v>600</v>
      </c>
      <c r="W1498" s="74">
        <f t="shared" si="215"/>
        <v>0.45428571428571418</v>
      </c>
      <c r="X1498" s="74">
        <f t="shared" si="216"/>
        <v>-2.004008016032064E-2</v>
      </c>
      <c r="Y1498" s="74">
        <f t="shared" si="217"/>
        <v>0.42571428571428571</v>
      </c>
      <c r="Z1498" s="76">
        <f>INDEX($Z:$Z,MATCH($H1498,$C:$C,0))+V1498</f>
        <v>4990</v>
      </c>
      <c r="AB1498" s="43" t="str">
        <f>INDEX($AB:$AB,MATCH($H1498,$C:$C,0))</f>
        <v>https://motorring.ru/product/34662-elektrozerkala-atp-stile-granty-povtoritelem-obogrevom-largus</v>
      </c>
    </row>
    <row r="1499" spans="1:28" ht="75" x14ac:dyDescent="0.25">
      <c r="A1499" s="71" t="str">
        <f>INDEX('Выгр Торг'!$A:$A,MATCH($B1499,'Выгр Торг'!$B:$B,0))</f>
        <v>Боковые зеркала "АТП" в стиле Гранта (электропривод, обогрев и повторитель) для Лада Ларгус</v>
      </c>
      <c r="B1499" s="88">
        <v>243494</v>
      </c>
      <c r="C1499" s="72">
        <f>VLOOKUP($B1499,'Выгр Торг'!$B:$P,C$1,0)</f>
        <v>180058</v>
      </c>
      <c r="D1499" s="71" t="str">
        <f>VLOOKUP($B1499,'Выгр Торг'!$B:$P,D$1,0)</f>
        <v>Боковые зеркала "АТП" в стиле Гранта (электропривод, обогрев и повторитель) для Лада Ларгус (В цвет, Серый базальт (серо-бежевый, 242))</v>
      </c>
      <c r="E1499" s="72" t="str">
        <f>VLOOKUP($B1499,'Выгр Торг'!$B:$P,E$1,0)</f>
        <v>Y</v>
      </c>
      <c r="F1499" s="72" t="str">
        <f>VLOOKUP($B1499,'Выгр Торг'!$B:$P,F$1,0)</f>
        <v>1</v>
      </c>
      <c r="G1499" s="36" t="s">
        <v>59</v>
      </c>
      <c r="H1499" s="28">
        <v>180043</v>
      </c>
      <c r="I1499" s="53">
        <f>INDEX($I:$I,MATCH($H1499,$C:$C,0))</f>
        <v>600</v>
      </c>
      <c r="J1499" s="5" t="s">
        <v>3410</v>
      </c>
      <c r="K1499" s="56">
        <f>INDEX($K:$K,MATCH($H1499,$C:$C,0))+I1499</f>
        <v>3500</v>
      </c>
      <c r="L1499" s="14">
        <f>VLOOKUP(K1499,Наценка!$A$1:$B$8,2,1)</f>
        <v>1.4</v>
      </c>
      <c r="M1499" s="56">
        <f>INDEX($M:$M,MATCH($H1499,$C:$C,0))+I1499*$M$2</f>
        <v>5070</v>
      </c>
      <c r="N1499" s="57">
        <f t="shared" si="219"/>
        <v>5090</v>
      </c>
      <c r="O1499" s="72">
        <f>VLOOKUP($B1499,'Выгр Торг'!$B:$P,O$1,0)</f>
        <v>3500</v>
      </c>
      <c r="P1499" s="72">
        <f>VLOOKUP($B1499,'Выгр Торг'!$B:$P,P$1,0)</f>
        <v>5190</v>
      </c>
      <c r="Q1499" s="42">
        <f t="shared" si="213"/>
        <v>0</v>
      </c>
      <c r="R1499" s="42">
        <f t="shared" si="214"/>
        <v>100</v>
      </c>
      <c r="S1499" s="85">
        <f t="shared" si="218"/>
        <v>5090</v>
      </c>
      <c r="T1499" s="60">
        <f>IFERROR(VLOOKUP($B1499,'Из ГУГЛа'!$B:$G,4,0)*U1499+V1499,VLOOKUP($B1499,'Из ГУГЛа'!$B:$G,4,0))</f>
        <v>4990</v>
      </c>
      <c r="U1499" s="15">
        <v>1</v>
      </c>
      <c r="V1499" s="76">
        <f>INDEX($AA:$AA,MATCH($H1499,$C:$C,0))</f>
        <v>600</v>
      </c>
      <c r="W1499" s="74">
        <f t="shared" si="215"/>
        <v>0.45428571428571418</v>
      </c>
      <c r="X1499" s="74">
        <f t="shared" si="216"/>
        <v>-2.004008016032064E-2</v>
      </c>
      <c r="Y1499" s="74">
        <f t="shared" si="217"/>
        <v>0.42571428571428571</v>
      </c>
      <c r="Z1499" s="76">
        <f>INDEX($Z:$Z,MATCH($H1499,$C:$C,0))+V1499</f>
        <v>4990</v>
      </c>
      <c r="AB1499" s="43" t="str">
        <f>INDEX($AB:$AB,MATCH($H1499,$C:$C,0))</f>
        <v>https://motorring.ru/product/34662-elektrozerkala-atp-stile-granty-povtoritelem-obogrevom-largus</v>
      </c>
    </row>
    <row r="1500" spans="1:28" ht="75" x14ac:dyDescent="0.25">
      <c r="A1500" s="71" t="str">
        <f>INDEX('Выгр Торг'!$A:$A,MATCH($B1500,'Выгр Торг'!$B:$B,0))</f>
        <v>Боковые зеркала "АТП" в стиле Гранта (электропривод, обогрев и повторитель) для Лада Ларгус</v>
      </c>
      <c r="B1500" s="88">
        <v>243495</v>
      </c>
      <c r="C1500" s="72">
        <f>VLOOKUP($B1500,'Выгр Торг'!$B:$P,C$1,0)</f>
        <v>180045</v>
      </c>
      <c r="D1500" s="71" t="str">
        <f>VLOOKUP($B1500,'Выгр Торг'!$B:$P,D$1,0)</f>
        <v>Боковые зеркала "АТП" в стиле Гранта (электропривод, обогрев и повторитель) для Лада Ларгус (В цвет, Уточнить у менеджера)</v>
      </c>
      <c r="E1500" s="72" t="str">
        <f>VLOOKUP($B1500,'Выгр Торг'!$B:$P,E$1,0)</f>
        <v>Y</v>
      </c>
      <c r="F1500" s="72" t="str">
        <f>VLOOKUP($B1500,'Выгр Торг'!$B:$P,F$1,0)</f>
        <v>1</v>
      </c>
      <c r="G1500" s="36" t="s">
        <v>59</v>
      </c>
      <c r="H1500" s="28">
        <v>180043</v>
      </c>
      <c r="I1500" s="53">
        <f>INDEX($I:$I,MATCH($H1500,$C:$C,0))</f>
        <v>600</v>
      </c>
      <c r="J1500" s="5" t="s">
        <v>3410</v>
      </c>
      <c r="K1500" s="56">
        <f>INDEX($K:$K,MATCH($H1500,$C:$C,0))+I1500</f>
        <v>3500</v>
      </c>
      <c r="L1500" s="14">
        <f>VLOOKUP(K1500,Наценка!$A$1:$B$8,2,1)</f>
        <v>1.4</v>
      </c>
      <c r="M1500" s="56">
        <f>INDEX($M:$M,MATCH($H1500,$C:$C,0))+I1500*$M$2</f>
        <v>5070</v>
      </c>
      <c r="N1500" s="57">
        <f t="shared" si="219"/>
        <v>5090</v>
      </c>
      <c r="O1500" s="72">
        <f>VLOOKUP($B1500,'Выгр Торг'!$B:$P,O$1,0)</f>
        <v>3500</v>
      </c>
      <c r="P1500" s="72">
        <f>VLOOKUP($B1500,'Выгр Торг'!$B:$P,P$1,0)</f>
        <v>5190</v>
      </c>
      <c r="Q1500" s="42">
        <f t="shared" si="213"/>
        <v>0</v>
      </c>
      <c r="R1500" s="42">
        <f t="shared" si="214"/>
        <v>100</v>
      </c>
      <c r="S1500" s="85">
        <f t="shared" si="218"/>
        <v>5090</v>
      </c>
      <c r="T1500" s="60">
        <f>IFERROR(VLOOKUP($B1500,'Из ГУГЛа'!$B:$G,4,0)*U1500+V1500,VLOOKUP($B1500,'Из ГУГЛа'!$B:$G,4,0))</f>
        <v>4990</v>
      </c>
      <c r="U1500" s="15">
        <v>1</v>
      </c>
      <c r="V1500" s="76">
        <f>INDEX($AA:$AA,MATCH($H1500,$C:$C,0))</f>
        <v>600</v>
      </c>
      <c r="W1500" s="74">
        <f t="shared" si="215"/>
        <v>0.45428571428571418</v>
      </c>
      <c r="X1500" s="74">
        <f t="shared" si="216"/>
        <v>-2.004008016032064E-2</v>
      </c>
      <c r="Y1500" s="74">
        <f t="shared" si="217"/>
        <v>0.42571428571428571</v>
      </c>
      <c r="Z1500" s="76">
        <f>INDEX($Z:$Z,MATCH($H1500,$C:$C,0))+V1500</f>
        <v>4990</v>
      </c>
      <c r="AB1500" s="43" t="str">
        <f>INDEX($AB:$AB,MATCH($H1500,$C:$C,0))</f>
        <v>https://motorring.ru/product/34662-elektrozerkala-atp-stile-granty-povtoritelem-obogrevom-largus</v>
      </c>
    </row>
    <row r="1501" spans="1:28" ht="75" x14ac:dyDescent="0.25">
      <c r="A1501" s="71" t="str">
        <f>INDEX('Выгр Торг'!$A:$A,MATCH($B1501,'Выгр Торг'!$B:$B,0))</f>
        <v>Боковые зеркала "АТП" в стиле Гранта (электропривод, обогрев и повторитель) для Лада Ларгус</v>
      </c>
      <c r="B1501" s="88">
        <v>243496</v>
      </c>
      <c r="C1501" s="72">
        <f>VLOOKUP($B1501,'Выгр Торг'!$B:$P,C$1,0)</f>
        <v>180059</v>
      </c>
      <c r="D1501" s="71" t="str">
        <f>VLOOKUP($B1501,'Выгр Торг'!$B:$P,D$1,0)</f>
        <v>Боковые зеркала "АТП" в стиле Гранта (электропривод, обогрев и повторитель) для Лада Ларгус (В цвет, Черная жемчужина (черный, 676))</v>
      </c>
      <c r="E1501" s="72" t="str">
        <f>VLOOKUP($B1501,'Выгр Торг'!$B:$P,E$1,0)</f>
        <v>Y</v>
      </c>
      <c r="F1501" s="72" t="str">
        <f>VLOOKUP($B1501,'Выгр Торг'!$B:$P,F$1,0)</f>
        <v>1</v>
      </c>
      <c r="G1501" s="36" t="s">
        <v>59</v>
      </c>
      <c r="H1501" s="28">
        <v>180043</v>
      </c>
      <c r="I1501" s="53">
        <f>INDEX($I:$I,MATCH($H1501,$C:$C,0))</f>
        <v>600</v>
      </c>
      <c r="J1501" s="5" t="s">
        <v>3410</v>
      </c>
      <c r="K1501" s="56">
        <f>INDEX($K:$K,MATCH($H1501,$C:$C,0))+I1501</f>
        <v>3500</v>
      </c>
      <c r="L1501" s="14">
        <f>VLOOKUP(K1501,Наценка!$A$1:$B$8,2,1)</f>
        <v>1.4</v>
      </c>
      <c r="M1501" s="56">
        <f>INDEX($M:$M,MATCH($H1501,$C:$C,0))+I1501*$M$2</f>
        <v>5070</v>
      </c>
      <c r="N1501" s="57">
        <f t="shared" si="219"/>
        <v>5090</v>
      </c>
      <c r="O1501" s="72">
        <f>VLOOKUP($B1501,'Выгр Торг'!$B:$P,O$1,0)</f>
        <v>3500</v>
      </c>
      <c r="P1501" s="72">
        <f>VLOOKUP($B1501,'Выгр Торг'!$B:$P,P$1,0)</f>
        <v>5190</v>
      </c>
      <c r="Q1501" s="42">
        <f t="shared" si="213"/>
        <v>0</v>
      </c>
      <c r="R1501" s="42">
        <f t="shared" si="214"/>
        <v>100</v>
      </c>
      <c r="S1501" s="85">
        <f t="shared" si="218"/>
        <v>5090</v>
      </c>
      <c r="T1501" s="60">
        <f>IFERROR(VLOOKUP($B1501,'Из ГУГЛа'!$B:$G,4,0)*U1501+V1501,VLOOKUP($B1501,'Из ГУГЛа'!$B:$G,4,0))</f>
        <v>4990</v>
      </c>
      <c r="U1501" s="15">
        <v>1</v>
      </c>
      <c r="V1501" s="76">
        <f>INDEX($AA:$AA,MATCH($H1501,$C:$C,0))</f>
        <v>600</v>
      </c>
      <c r="W1501" s="74">
        <f t="shared" si="215"/>
        <v>0.45428571428571418</v>
      </c>
      <c r="X1501" s="74">
        <f t="shared" si="216"/>
        <v>-2.004008016032064E-2</v>
      </c>
      <c r="Y1501" s="74">
        <f t="shared" si="217"/>
        <v>0.42571428571428571</v>
      </c>
      <c r="Z1501" s="76">
        <f>INDEX($Z:$Z,MATCH($H1501,$C:$C,0))+V1501</f>
        <v>4990</v>
      </c>
      <c r="AB1501" s="43" t="str">
        <f>INDEX($AB:$AB,MATCH($H1501,$C:$C,0))</f>
        <v>https://motorring.ru/product/34662-elektrozerkala-atp-stile-granty-povtoritelem-obogrevom-largus</v>
      </c>
    </row>
    <row r="1502" spans="1:28" ht="75" x14ac:dyDescent="0.25">
      <c r="A1502" s="71" t="str">
        <f>INDEX('Выгр Торг'!$A:$A,MATCH($B1502,'Выгр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2" s="88">
        <v>137972</v>
      </c>
      <c r="C1502" s="72">
        <f>VLOOKUP($B1502,'Выгр Торг'!$B:$P,C$1,0)</f>
        <v>143974</v>
      </c>
      <c r="D1502" s="71" t="str">
        <f>VLOOKUP($B1502,'Выгр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(Без покраски)</v>
      </c>
      <c r="E1502" s="72" t="str">
        <f>VLOOKUP($B1502,'Выгр Торг'!$B:$P,E$1,0)</f>
        <v>Y</v>
      </c>
      <c r="F1502" s="72" t="str">
        <f>VLOOKUP($B1502,'Выгр Торг'!$B:$P,F$1,0)</f>
        <v>1</v>
      </c>
      <c r="G1502" s="36" t="s">
        <v>44</v>
      </c>
      <c r="H1502" s="28">
        <v>143974</v>
      </c>
      <c r="I1502" s="52">
        <v>600</v>
      </c>
      <c r="J1502" s="5" t="s">
        <v>3410</v>
      </c>
      <c r="K1502" s="73">
        <f>O1502</f>
        <v>3100</v>
      </c>
      <c r="L1502" s="14">
        <f>VLOOKUP(K1502,Наценка!$A$1:$B$8,2,1)</f>
        <v>1.4</v>
      </c>
      <c r="M1502" s="92">
        <f>Z1502-100</f>
        <v>5490</v>
      </c>
      <c r="N1502" s="57">
        <f t="shared" si="219"/>
        <v>5490</v>
      </c>
      <c r="O1502" s="72">
        <f>VLOOKUP($B1502,'Выгр Торг'!$B:$P,O$1,0)</f>
        <v>3100</v>
      </c>
      <c r="P1502" s="72">
        <f>VLOOKUP($B1502,'Выгр Торг'!$B:$P,P$1,0)</f>
        <v>5590</v>
      </c>
      <c r="Q1502" s="42">
        <f t="shared" si="213"/>
        <v>0</v>
      </c>
      <c r="R1502" s="42">
        <f t="shared" si="214"/>
        <v>100</v>
      </c>
      <c r="S1502" s="85">
        <f t="shared" si="218"/>
        <v>5490</v>
      </c>
      <c r="T1502" s="60">
        <f>IFERROR(VLOOKUP($B1502,'Из ГУГЛа'!$B:$G,4,0)*U1502+V1502,VLOOKUP($B1502,'Из ГУГЛа'!$B:$G,4,0))</f>
        <v>5590</v>
      </c>
      <c r="U1502" s="15">
        <v>1</v>
      </c>
      <c r="V1502" s="59"/>
      <c r="W1502" s="74">
        <f t="shared" si="215"/>
        <v>0.7709677419354839</v>
      </c>
      <c r="X1502" s="74">
        <f t="shared" si="216"/>
        <v>1.7889087656529516E-2</v>
      </c>
      <c r="Y1502" s="74">
        <f t="shared" si="217"/>
        <v>0.8032258064516129</v>
      </c>
      <c r="Z1502" s="75">
        <v>5590</v>
      </c>
      <c r="AA1502" s="4">
        <v>600</v>
      </c>
      <c r="AB1502" s="20" t="s">
        <v>2608</v>
      </c>
    </row>
    <row r="1503" spans="1:28" ht="75" x14ac:dyDescent="0.25">
      <c r="A1503" s="71" t="str">
        <f>INDEX('Выгр Торг'!$A:$A,MATCH($B1503,'Выгр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3" s="88">
        <v>137973</v>
      </c>
      <c r="C1503" s="72">
        <f>VLOOKUP($B1503,'Выгр Торг'!$B:$P,C$1,0)</f>
        <v>143977</v>
      </c>
      <c r="D1503" s="71" t="str">
        <f>VLOOKUP($B1503,'Выгр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Агава (зеленый металлик, 303))</v>
      </c>
      <c r="E1503" s="72" t="str">
        <f>VLOOKUP($B1503,'Выгр Торг'!$B:$P,E$1,0)</f>
        <v>Y</v>
      </c>
      <c r="F1503" s="72" t="str">
        <f>VLOOKUP($B1503,'Выгр Торг'!$B:$P,F$1,0)</f>
        <v>1</v>
      </c>
      <c r="G1503" s="36" t="s">
        <v>44</v>
      </c>
      <c r="H1503" s="28">
        <v>143974</v>
      </c>
      <c r="I1503" s="53">
        <f>INDEX($I:$I,MATCH($H1503,$C:$C,0))</f>
        <v>600</v>
      </c>
      <c r="J1503" s="5" t="s">
        <v>3410</v>
      </c>
      <c r="K1503" s="56">
        <f>INDEX($K:$K,MATCH($H1503,$C:$C,0))+I1503</f>
        <v>3700</v>
      </c>
      <c r="L1503" s="14">
        <f>VLOOKUP(K1503,Наценка!$A$1:$B$8,2,1)</f>
        <v>1.4</v>
      </c>
      <c r="M1503" s="56">
        <f>INDEX($M:$M,MATCH($H1503,$C:$C,0))+I1503*$M$2</f>
        <v>6270</v>
      </c>
      <c r="N1503" s="57">
        <f t="shared" si="219"/>
        <v>6290</v>
      </c>
      <c r="O1503" s="72">
        <f>VLOOKUP($B1503,'Выгр Торг'!$B:$P,O$1,0)</f>
        <v>3700</v>
      </c>
      <c r="P1503" s="72">
        <f>VLOOKUP($B1503,'Выгр Торг'!$B:$P,P$1,0)</f>
        <v>6490</v>
      </c>
      <c r="Q1503" s="42">
        <f t="shared" si="213"/>
        <v>0</v>
      </c>
      <c r="R1503" s="42">
        <f t="shared" si="214"/>
        <v>200</v>
      </c>
      <c r="S1503" s="85">
        <f t="shared" si="218"/>
        <v>6290</v>
      </c>
      <c r="T1503" s="60">
        <f>IFERROR(VLOOKUP($B1503,'Из ГУГЛа'!$B:$G,4,0)*U1503+V1503,VLOOKUP($B1503,'Из ГУГЛа'!$B:$G,4,0))</f>
        <v>6190</v>
      </c>
      <c r="U1503" s="15">
        <v>1</v>
      </c>
      <c r="V1503" s="76">
        <f>INDEX($AA:$AA,MATCH($H1503,$C:$C,0))</f>
        <v>600</v>
      </c>
      <c r="W1503" s="74">
        <f t="shared" si="215"/>
        <v>0.7</v>
      </c>
      <c r="X1503" s="74">
        <f t="shared" si="216"/>
        <v>-1.6155088852988692E-2</v>
      </c>
      <c r="Y1503" s="74">
        <f t="shared" si="217"/>
        <v>0.67297297297297298</v>
      </c>
      <c r="Z1503" s="76">
        <f>INDEX($Z:$Z,MATCH($H1503,$C:$C,0))+V1503</f>
        <v>6190</v>
      </c>
      <c r="AB1503" s="43" t="str">
        <f>INDEX($AB:$AB,MATCH($H1503,$C:$C,0))</f>
        <v>https://motorring.ru/product/6514-bokovye-zerkala-atp-liftbek-begayuschim-povtoritelem-cvet</v>
      </c>
    </row>
    <row r="1504" spans="1:28" ht="75" x14ac:dyDescent="0.25">
      <c r="A1504" s="71" t="str">
        <f>INDEX('Выгр Торг'!$A:$A,MATCH($B1504,'Выгр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4" s="88">
        <v>137974</v>
      </c>
      <c r="C1504" s="72">
        <f>VLOOKUP($B1504,'Выгр Торг'!$B:$P,C$1,0)</f>
        <v>143978</v>
      </c>
      <c r="D1504" s="71" t="str">
        <f>VLOOKUP($B1504,'Выгр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Аллигатор (темно-зеленый, 309))</v>
      </c>
      <c r="E1504" s="72" t="str">
        <f>VLOOKUP($B1504,'Выгр Торг'!$B:$P,E$1,0)</f>
        <v>Y</v>
      </c>
      <c r="F1504" s="72" t="str">
        <f>VLOOKUP($B1504,'Выгр Торг'!$B:$P,F$1,0)</f>
        <v>1</v>
      </c>
      <c r="G1504" s="36" t="s">
        <v>44</v>
      </c>
      <c r="H1504" s="28">
        <v>143974</v>
      </c>
      <c r="I1504" s="53">
        <f>INDEX($I:$I,MATCH($H1504,$C:$C,0))</f>
        <v>600</v>
      </c>
      <c r="J1504" s="5" t="s">
        <v>3410</v>
      </c>
      <c r="K1504" s="56">
        <f>INDEX($K:$K,MATCH($H1504,$C:$C,0))+I1504</f>
        <v>3700</v>
      </c>
      <c r="L1504" s="14">
        <f>VLOOKUP(K1504,Наценка!$A$1:$B$8,2,1)</f>
        <v>1.4</v>
      </c>
      <c r="M1504" s="56">
        <f>INDEX($M:$M,MATCH($H1504,$C:$C,0))+I1504*$M$2</f>
        <v>6270</v>
      </c>
      <c r="N1504" s="57">
        <f t="shared" si="219"/>
        <v>6290</v>
      </c>
      <c r="O1504" s="72">
        <f>VLOOKUP($B1504,'Выгр Торг'!$B:$P,O$1,0)</f>
        <v>3700</v>
      </c>
      <c r="P1504" s="72">
        <f>VLOOKUP($B1504,'Выгр Торг'!$B:$P,P$1,0)</f>
        <v>6490</v>
      </c>
      <c r="Q1504" s="42">
        <f t="shared" si="213"/>
        <v>0</v>
      </c>
      <c r="R1504" s="42">
        <f t="shared" si="214"/>
        <v>200</v>
      </c>
      <c r="S1504" s="85">
        <f t="shared" si="218"/>
        <v>6290</v>
      </c>
      <c r="T1504" s="60">
        <f>IFERROR(VLOOKUP($B1504,'Из ГУГЛа'!$B:$G,4,0)*U1504+V1504,VLOOKUP($B1504,'Из ГУГЛа'!$B:$G,4,0))</f>
        <v>6190</v>
      </c>
      <c r="U1504" s="15">
        <v>1</v>
      </c>
      <c r="V1504" s="76">
        <f>INDEX($AA:$AA,MATCH($H1504,$C:$C,0))</f>
        <v>600</v>
      </c>
      <c r="W1504" s="74">
        <f t="shared" si="215"/>
        <v>0.7</v>
      </c>
      <c r="X1504" s="74">
        <f t="shared" si="216"/>
        <v>-1.6155088852988692E-2</v>
      </c>
      <c r="Y1504" s="74">
        <f t="shared" si="217"/>
        <v>0.67297297297297298</v>
      </c>
      <c r="Z1504" s="76">
        <f>INDEX($Z:$Z,MATCH($H1504,$C:$C,0))+V1504</f>
        <v>6190</v>
      </c>
      <c r="AB1504" s="43" t="str">
        <f>INDEX($AB:$AB,MATCH($H1504,$C:$C,0))</f>
        <v>https://motorring.ru/product/6514-bokovye-zerkala-atp-liftbek-begayuschim-povtoritelem-cvet</v>
      </c>
    </row>
    <row r="1505" spans="1:28" ht="75" x14ac:dyDescent="0.25">
      <c r="A1505" s="71" t="str">
        <f>INDEX('Выгр Торг'!$A:$A,MATCH($B1505,'Выгр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5" s="88">
        <v>137975</v>
      </c>
      <c r="C1505" s="72">
        <f>VLOOKUP($B1505,'Выгр Торг'!$B:$P,C$1,0)</f>
        <v>143979</v>
      </c>
      <c r="D1505" s="71" t="str">
        <f>VLOOKUP($B1505,'Выгр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Алмазное серебро (серебристый, 611))</v>
      </c>
      <c r="E1505" s="72" t="str">
        <f>VLOOKUP($B1505,'Выгр Торг'!$B:$P,E$1,0)</f>
        <v>Y</v>
      </c>
      <c r="F1505" s="72" t="str">
        <f>VLOOKUP($B1505,'Выгр Торг'!$B:$P,F$1,0)</f>
        <v>1</v>
      </c>
      <c r="G1505" s="36" t="s">
        <v>44</v>
      </c>
      <c r="H1505" s="28">
        <v>143974</v>
      </c>
      <c r="I1505" s="53">
        <f>INDEX($I:$I,MATCH($H1505,$C:$C,0))</f>
        <v>600</v>
      </c>
      <c r="J1505" s="5" t="s">
        <v>3410</v>
      </c>
      <c r="K1505" s="56">
        <f>INDEX($K:$K,MATCH($H1505,$C:$C,0))+I1505</f>
        <v>3700</v>
      </c>
      <c r="L1505" s="14">
        <f>VLOOKUP(K1505,Наценка!$A$1:$B$8,2,1)</f>
        <v>1.4</v>
      </c>
      <c r="M1505" s="56">
        <f>INDEX($M:$M,MATCH($H1505,$C:$C,0))+I1505*$M$2</f>
        <v>6270</v>
      </c>
      <c r="N1505" s="57">
        <f t="shared" si="219"/>
        <v>6290</v>
      </c>
      <c r="O1505" s="72">
        <f>VLOOKUP($B1505,'Выгр Торг'!$B:$P,O$1,0)</f>
        <v>3700</v>
      </c>
      <c r="P1505" s="72">
        <f>VLOOKUP($B1505,'Выгр Торг'!$B:$P,P$1,0)</f>
        <v>6490</v>
      </c>
      <c r="Q1505" s="42">
        <f t="shared" si="213"/>
        <v>0</v>
      </c>
      <c r="R1505" s="42">
        <f t="shared" si="214"/>
        <v>200</v>
      </c>
      <c r="S1505" s="85">
        <f t="shared" si="218"/>
        <v>6290</v>
      </c>
      <c r="T1505" s="60">
        <f>IFERROR(VLOOKUP($B1505,'Из ГУГЛа'!$B:$G,4,0)*U1505+V1505,VLOOKUP($B1505,'Из ГУГЛа'!$B:$G,4,0))</f>
        <v>6190</v>
      </c>
      <c r="U1505" s="15">
        <v>1</v>
      </c>
      <c r="V1505" s="76">
        <f>INDEX($AA:$AA,MATCH($H1505,$C:$C,0))</f>
        <v>600</v>
      </c>
      <c r="W1505" s="74">
        <f t="shared" si="215"/>
        <v>0.7</v>
      </c>
      <c r="X1505" s="74">
        <f t="shared" si="216"/>
        <v>-1.6155088852988692E-2</v>
      </c>
      <c r="Y1505" s="74">
        <f t="shared" si="217"/>
        <v>0.67297297297297298</v>
      </c>
      <c r="Z1505" s="76">
        <f>INDEX($Z:$Z,MATCH($H1505,$C:$C,0))+V1505</f>
        <v>6190</v>
      </c>
      <c r="AB1505" s="43" t="str">
        <f>INDEX($AB:$AB,MATCH($H1505,$C:$C,0))</f>
        <v>https://motorring.ru/product/6514-bokovye-zerkala-atp-liftbek-begayuschim-povtoritelem-cvet</v>
      </c>
    </row>
    <row r="1506" spans="1:28" ht="75" x14ac:dyDescent="0.25">
      <c r="A1506" s="71" t="str">
        <f>INDEX('Выгр Торг'!$A:$A,MATCH($B1506,'Выгр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6" s="88">
        <v>137976</v>
      </c>
      <c r="C1506" s="72">
        <f>VLOOKUP($B1506,'Выгр Торг'!$B:$P,C$1,0)</f>
        <v>143980</v>
      </c>
      <c r="D1506" s="71" t="str">
        <f>VLOOKUP($B1506,'Выгр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Альпийский (белый, 205))</v>
      </c>
      <c r="E1506" s="72" t="str">
        <f>VLOOKUP($B1506,'Выгр Торг'!$B:$P,E$1,0)</f>
        <v>Y</v>
      </c>
      <c r="F1506" s="72" t="str">
        <f>VLOOKUP($B1506,'Выгр Торг'!$B:$P,F$1,0)</f>
        <v>1</v>
      </c>
      <c r="G1506" s="36" t="s">
        <v>44</v>
      </c>
      <c r="H1506" s="28">
        <v>143974</v>
      </c>
      <c r="I1506" s="53">
        <f>INDEX($I:$I,MATCH($H1506,$C:$C,0))</f>
        <v>600</v>
      </c>
      <c r="J1506" s="5" t="s">
        <v>3410</v>
      </c>
      <c r="K1506" s="56">
        <f>INDEX($K:$K,MATCH($H1506,$C:$C,0))+I1506</f>
        <v>3700</v>
      </c>
      <c r="L1506" s="14">
        <f>VLOOKUP(K1506,Наценка!$A$1:$B$8,2,1)</f>
        <v>1.4</v>
      </c>
      <c r="M1506" s="56">
        <f>INDEX($M:$M,MATCH($H1506,$C:$C,0))+I1506*$M$2</f>
        <v>6270</v>
      </c>
      <c r="N1506" s="57">
        <f t="shared" si="219"/>
        <v>6290</v>
      </c>
      <c r="O1506" s="72">
        <f>VLOOKUP($B1506,'Выгр Торг'!$B:$P,O$1,0)</f>
        <v>3700</v>
      </c>
      <c r="P1506" s="72">
        <f>VLOOKUP($B1506,'Выгр Торг'!$B:$P,P$1,0)</f>
        <v>6490</v>
      </c>
      <c r="Q1506" s="42">
        <f t="shared" si="213"/>
        <v>0</v>
      </c>
      <c r="R1506" s="42">
        <f t="shared" si="214"/>
        <v>200</v>
      </c>
      <c r="S1506" s="85">
        <f t="shared" si="218"/>
        <v>6290</v>
      </c>
      <c r="T1506" s="60">
        <f>IFERROR(VLOOKUP($B1506,'Из ГУГЛа'!$B:$G,4,0)*U1506+V1506,VLOOKUP($B1506,'Из ГУГЛа'!$B:$G,4,0))</f>
        <v>6190</v>
      </c>
      <c r="U1506" s="15">
        <v>1</v>
      </c>
      <c r="V1506" s="76">
        <f>INDEX($AA:$AA,MATCH($H1506,$C:$C,0))</f>
        <v>600</v>
      </c>
      <c r="W1506" s="74">
        <f t="shared" si="215"/>
        <v>0.7</v>
      </c>
      <c r="X1506" s="74">
        <f t="shared" si="216"/>
        <v>-1.6155088852988692E-2</v>
      </c>
      <c r="Y1506" s="74">
        <f t="shared" si="217"/>
        <v>0.67297297297297298</v>
      </c>
      <c r="Z1506" s="76">
        <f>INDEX($Z:$Z,MATCH($H1506,$C:$C,0))+V1506</f>
        <v>6190</v>
      </c>
      <c r="AB1506" s="43" t="str">
        <f>INDEX($AB:$AB,MATCH($H1506,$C:$C,0))</f>
        <v>https://motorring.ru/product/6514-bokovye-zerkala-atp-liftbek-begayuschim-povtoritelem-cvet</v>
      </c>
    </row>
    <row r="1507" spans="1:28" ht="75" x14ac:dyDescent="0.25">
      <c r="A1507" s="71" t="str">
        <f>INDEX('Выгр Торг'!$A:$A,MATCH($B1507,'Выгр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7" s="88">
        <v>137977</v>
      </c>
      <c r="C1507" s="72">
        <f>VLOOKUP($B1507,'Выгр Торг'!$B:$P,C$1,0)</f>
        <v>143981</v>
      </c>
      <c r="D1507" s="71" t="str">
        <f>VLOOKUP($B1507,'Выгр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Апельсин (оранжевый, 111))</v>
      </c>
      <c r="E1507" s="72" t="str">
        <f>VLOOKUP($B1507,'Выгр Торг'!$B:$P,E$1,0)</f>
        <v>Y</v>
      </c>
      <c r="F1507" s="72" t="str">
        <f>VLOOKUP($B1507,'Выгр Торг'!$B:$P,F$1,0)</f>
        <v>1</v>
      </c>
      <c r="G1507" s="36" t="s">
        <v>44</v>
      </c>
      <c r="H1507" s="28">
        <v>143974</v>
      </c>
      <c r="I1507" s="53">
        <f>INDEX($I:$I,MATCH($H1507,$C:$C,0))</f>
        <v>600</v>
      </c>
      <c r="J1507" s="5" t="s">
        <v>3410</v>
      </c>
      <c r="K1507" s="56">
        <f>INDEX($K:$K,MATCH($H1507,$C:$C,0))+I1507</f>
        <v>3700</v>
      </c>
      <c r="L1507" s="14">
        <f>VLOOKUP(K1507,Наценка!$A$1:$B$8,2,1)</f>
        <v>1.4</v>
      </c>
      <c r="M1507" s="56">
        <f>INDEX($M:$M,MATCH($H1507,$C:$C,0))+I1507*$M$2</f>
        <v>6270</v>
      </c>
      <c r="N1507" s="57">
        <f t="shared" si="219"/>
        <v>6290</v>
      </c>
      <c r="O1507" s="72">
        <f>VLOOKUP($B1507,'Выгр Торг'!$B:$P,O$1,0)</f>
        <v>3700</v>
      </c>
      <c r="P1507" s="72">
        <f>VLOOKUP($B1507,'Выгр Торг'!$B:$P,P$1,0)</f>
        <v>6490</v>
      </c>
      <c r="Q1507" s="42">
        <f t="shared" si="213"/>
        <v>0</v>
      </c>
      <c r="R1507" s="42">
        <f t="shared" si="214"/>
        <v>200</v>
      </c>
      <c r="S1507" s="85">
        <f t="shared" si="218"/>
        <v>6290</v>
      </c>
      <c r="T1507" s="60">
        <f>IFERROR(VLOOKUP($B1507,'Из ГУГЛа'!$B:$G,4,0)*U1507+V1507,VLOOKUP($B1507,'Из ГУГЛа'!$B:$G,4,0))</f>
        <v>6190</v>
      </c>
      <c r="U1507" s="15">
        <v>1</v>
      </c>
      <c r="V1507" s="76">
        <f>INDEX($AA:$AA,MATCH($H1507,$C:$C,0))</f>
        <v>600</v>
      </c>
      <c r="W1507" s="74">
        <f t="shared" si="215"/>
        <v>0.7</v>
      </c>
      <c r="X1507" s="74">
        <f t="shared" si="216"/>
        <v>-1.6155088852988692E-2</v>
      </c>
      <c r="Y1507" s="74">
        <f t="shared" si="217"/>
        <v>0.67297297297297298</v>
      </c>
      <c r="Z1507" s="76">
        <f>INDEX($Z:$Z,MATCH($H1507,$C:$C,0))+V1507</f>
        <v>6190</v>
      </c>
      <c r="AB1507" s="43" t="str">
        <f>INDEX($AB:$AB,MATCH($H1507,$C:$C,0))</f>
        <v>https://motorring.ru/product/6514-bokovye-zerkala-atp-liftbek-begayuschim-povtoritelem-cvet</v>
      </c>
    </row>
    <row r="1508" spans="1:28" ht="75" x14ac:dyDescent="0.25">
      <c r="A1508" s="71" t="str">
        <f>INDEX('Выгр Торг'!$A:$A,MATCH($B1508,'Выгр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8" s="88">
        <v>137978</v>
      </c>
      <c r="C1508" s="72">
        <f>VLOOKUP($B1508,'Выгр Торг'!$B:$P,C$1,0)</f>
        <v>143982</v>
      </c>
      <c r="D1508" s="71" t="str">
        <f>VLOOKUP($B1508,'Выгр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Белое облако (белый, 240))</v>
      </c>
      <c r="E1508" s="72" t="str">
        <f>VLOOKUP($B1508,'Выгр Торг'!$B:$P,E$1,0)</f>
        <v>Y</v>
      </c>
      <c r="F1508" s="72" t="str">
        <f>VLOOKUP($B1508,'Выгр Торг'!$B:$P,F$1,0)</f>
        <v>1</v>
      </c>
      <c r="G1508" s="36" t="s">
        <v>44</v>
      </c>
      <c r="H1508" s="28">
        <v>143974</v>
      </c>
      <c r="I1508" s="53">
        <f>INDEX($I:$I,MATCH($H1508,$C:$C,0))</f>
        <v>600</v>
      </c>
      <c r="J1508" s="5" t="s">
        <v>3410</v>
      </c>
      <c r="K1508" s="56">
        <f>INDEX($K:$K,MATCH($H1508,$C:$C,0))+I1508</f>
        <v>3700</v>
      </c>
      <c r="L1508" s="14">
        <f>VLOOKUP(K1508,Наценка!$A$1:$B$8,2,1)</f>
        <v>1.4</v>
      </c>
      <c r="M1508" s="56">
        <f>INDEX($M:$M,MATCH($H1508,$C:$C,0))+I1508*$M$2</f>
        <v>6270</v>
      </c>
      <c r="N1508" s="57">
        <f t="shared" si="219"/>
        <v>6290</v>
      </c>
      <c r="O1508" s="72">
        <f>VLOOKUP($B1508,'Выгр Торг'!$B:$P,O$1,0)</f>
        <v>3700</v>
      </c>
      <c r="P1508" s="72">
        <f>VLOOKUP($B1508,'Выгр Торг'!$B:$P,P$1,0)</f>
        <v>6490</v>
      </c>
      <c r="Q1508" s="42">
        <f t="shared" si="213"/>
        <v>0</v>
      </c>
      <c r="R1508" s="42">
        <f t="shared" si="214"/>
        <v>200</v>
      </c>
      <c r="S1508" s="85">
        <f t="shared" si="218"/>
        <v>6290</v>
      </c>
      <c r="T1508" s="60">
        <f>IFERROR(VLOOKUP($B1508,'Из ГУГЛа'!$B:$G,4,0)*U1508+V1508,VLOOKUP($B1508,'Из ГУГЛа'!$B:$G,4,0))</f>
        <v>6190</v>
      </c>
      <c r="U1508" s="15">
        <v>1</v>
      </c>
      <c r="V1508" s="76">
        <f>INDEX($AA:$AA,MATCH($H1508,$C:$C,0))</f>
        <v>600</v>
      </c>
      <c r="W1508" s="74">
        <f t="shared" si="215"/>
        <v>0.7</v>
      </c>
      <c r="X1508" s="74">
        <f t="shared" si="216"/>
        <v>-1.6155088852988692E-2</v>
      </c>
      <c r="Y1508" s="74">
        <f t="shared" si="217"/>
        <v>0.67297297297297298</v>
      </c>
      <c r="Z1508" s="76">
        <f>INDEX($Z:$Z,MATCH($H1508,$C:$C,0))+V1508</f>
        <v>6190</v>
      </c>
      <c r="AB1508" s="43" t="str">
        <f>INDEX($AB:$AB,MATCH($H1508,$C:$C,0))</f>
        <v>https://motorring.ru/product/6514-bokovye-zerkala-atp-liftbek-begayuschim-povtoritelem-cvet</v>
      </c>
    </row>
    <row r="1509" spans="1:28" ht="75" x14ac:dyDescent="0.25">
      <c r="A1509" s="71" t="str">
        <f>INDEX('Выгр Торг'!$A:$A,MATCH($B1509,'Выгр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09" s="88">
        <v>137979</v>
      </c>
      <c r="C1509" s="72">
        <f>VLOOKUP($B1509,'Выгр Торг'!$B:$P,C$1,0)</f>
        <v>143983</v>
      </c>
      <c r="D1509" s="71" t="str">
        <f>VLOOKUP($B1509,'Выгр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Борнео (темный серебристо-серый, 633))</v>
      </c>
      <c r="E1509" s="72" t="str">
        <f>VLOOKUP($B1509,'Выгр Торг'!$B:$P,E$1,0)</f>
        <v>Y</v>
      </c>
      <c r="F1509" s="72" t="str">
        <f>VLOOKUP($B1509,'Выгр Торг'!$B:$P,F$1,0)</f>
        <v>1</v>
      </c>
      <c r="G1509" s="36" t="s">
        <v>44</v>
      </c>
      <c r="H1509" s="28">
        <v>143974</v>
      </c>
      <c r="I1509" s="53">
        <f>INDEX($I:$I,MATCH($H1509,$C:$C,0))</f>
        <v>600</v>
      </c>
      <c r="J1509" s="5" t="s">
        <v>3410</v>
      </c>
      <c r="K1509" s="56">
        <f>INDEX($K:$K,MATCH($H1509,$C:$C,0))+I1509</f>
        <v>3700</v>
      </c>
      <c r="L1509" s="14">
        <f>VLOOKUP(K1509,Наценка!$A$1:$B$8,2,1)</f>
        <v>1.4</v>
      </c>
      <c r="M1509" s="56">
        <f>INDEX($M:$M,MATCH($H1509,$C:$C,0))+I1509*$M$2</f>
        <v>6270</v>
      </c>
      <c r="N1509" s="57">
        <f t="shared" si="219"/>
        <v>6290</v>
      </c>
      <c r="O1509" s="72">
        <f>VLOOKUP($B1509,'Выгр Торг'!$B:$P,O$1,0)</f>
        <v>3700</v>
      </c>
      <c r="P1509" s="72">
        <f>VLOOKUP($B1509,'Выгр Торг'!$B:$P,P$1,0)</f>
        <v>6490</v>
      </c>
      <c r="Q1509" s="42">
        <f t="shared" si="213"/>
        <v>0</v>
      </c>
      <c r="R1509" s="42">
        <f t="shared" si="214"/>
        <v>200</v>
      </c>
      <c r="S1509" s="85">
        <f t="shared" si="218"/>
        <v>6290</v>
      </c>
      <c r="T1509" s="60">
        <f>IFERROR(VLOOKUP($B1509,'Из ГУГЛа'!$B:$G,4,0)*U1509+V1509,VLOOKUP($B1509,'Из ГУГЛа'!$B:$G,4,0))</f>
        <v>6190</v>
      </c>
      <c r="U1509" s="15">
        <v>1</v>
      </c>
      <c r="V1509" s="76">
        <f>INDEX($AA:$AA,MATCH($H1509,$C:$C,0))</f>
        <v>600</v>
      </c>
      <c r="W1509" s="74">
        <f t="shared" si="215"/>
        <v>0.7</v>
      </c>
      <c r="X1509" s="74">
        <f t="shared" si="216"/>
        <v>-1.6155088852988692E-2</v>
      </c>
      <c r="Y1509" s="74">
        <f t="shared" si="217"/>
        <v>0.67297297297297298</v>
      </c>
      <c r="Z1509" s="76">
        <f>INDEX($Z:$Z,MATCH($H1509,$C:$C,0))+V1509</f>
        <v>6190</v>
      </c>
      <c r="AB1509" s="43" t="str">
        <f>INDEX($AB:$AB,MATCH($H1509,$C:$C,0))</f>
        <v>https://motorring.ru/product/6514-bokovye-zerkala-atp-liftbek-begayuschim-povtoritelem-cvet</v>
      </c>
    </row>
    <row r="1510" spans="1:28" ht="75" x14ac:dyDescent="0.25">
      <c r="A1510" s="71" t="str">
        <f>INDEX('Выгр Торг'!$A:$A,MATCH($B1510,'Выгр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0" s="88">
        <v>137980</v>
      </c>
      <c r="C1510" s="72">
        <f>VLOOKUP($B1510,'Выгр Торг'!$B:$P,C$1,0)</f>
        <v>143984</v>
      </c>
      <c r="D1510" s="71" t="str">
        <f>VLOOKUP($B1510,'Выгр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Бургундия (красный металлик, 117))</v>
      </c>
      <c r="E1510" s="72" t="str">
        <f>VLOOKUP($B1510,'Выгр Торг'!$B:$P,E$1,0)</f>
        <v>Y</v>
      </c>
      <c r="F1510" s="72" t="str">
        <f>VLOOKUP($B1510,'Выгр Торг'!$B:$P,F$1,0)</f>
        <v>1</v>
      </c>
      <c r="G1510" s="36" t="s">
        <v>44</v>
      </c>
      <c r="H1510" s="28">
        <v>143974</v>
      </c>
      <c r="I1510" s="53">
        <f>INDEX($I:$I,MATCH($H1510,$C:$C,0))</f>
        <v>600</v>
      </c>
      <c r="J1510" s="5" t="s">
        <v>3410</v>
      </c>
      <c r="K1510" s="56">
        <f>INDEX($K:$K,MATCH($H1510,$C:$C,0))+I1510</f>
        <v>3700</v>
      </c>
      <c r="L1510" s="14">
        <f>VLOOKUP(K1510,Наценка!$A$1:$B$8,2,1)</f>
        <v>1.4</v>
      </c>
      <c r="M1510" s="56">
        <f>INDEX($M:$M,MATCH($H1510,$C:$C,0))+I1510*$M$2</f>
        <v>6270</v>
      </c>
      <c r="N1510" s="57">
        <f t="shared" si="219"/>
        <v>6290</v>
      </c>
      <c r="O1510" s="72">
        <f>VLOOKUP($B1510,'Выгр Торг'!$B:$P,O$1,0)</f>
        <v>3700</v>
      </c>
      <c r="P1510" s="72">
        <f>VLOOKUP($B1510,'Выгр Торг'!$B:$P,P$1,0)</f>
        <v>6490</v>
      </c>
      <c r="Q1510" s="42">
        <f t="shared" si="213"/>
        <v>0</v>
      </c>
      <c r="R1510" s="42">
        <f t="shared" si="214"/>
        <v>200</v>
      </c>
      <c r="S1510" s="85">
        <f t="shared" si="218"/>
        <v>6290</v>
      </c>
      <c r="T1510" s="60">
        <f>IFERROR(VLOOKUP($B1510,'Из ГУГЛа'!$B:$G,4,0)*U1510+V1510,VLOOKUP($B1510,'Из ГУГЛа'!$B:$G,4,0))</f>
        <v>6190</v>
      </c>
      <c r="U1510" s="15">
        <v>1</v>
      </c>
      <c r="V1510" s="76">
        <f>INDEX($AA:$AA,MATCH($H1510,$C:$C,0))</f>
        <v>600</v>
      </c>
      <c r="W1510" s="74">
        <f t="shared" si="215"/>
        <v>0.7</v>
      </c>
      <c r="X1510" s="74">
        <f t="shared" si="216"/>
        <v>-1.6155088852988692E-2</v>
      </c>
      <c r="Y1510" s="74">
        <f t="shared" si="217"/>
        <v>0.67297297297297298</v>
      </c>
      <c r="Z1510" s="76">
        <f>INDEX($Z:$Z,MATCH($H1510,$C:$C,0))+V1510</f>
        <v>6190</v>
      </c>
      <c r="AB1510" s="43" t="str">
        <f>INDEX($AB:$AB,MATCH($H1510,$C:$C,0))</f>
        <v>https://motorring.ru/product/6514-bokovye-zerkala-atp-liftbek-begayuschim-povtoritelem-cvet</v>
      </c>
    </row>
    <row r="1511" spans="1:28" ht="75" x14ac:dyDescent="0.25">
      <c r="A1511" s="71" t="str">
        <f>INDEX('Выгр Торг'!$A:$A,MATCH($B1511,'Выгр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1" s="88">
        <v>137981</v>
      </c>
      <c r="C1511" s="72">
        <f>VLOOKUP($B1511,'Выгр Торг'!$B:$P,C$1,0)</f>
        <v>143985</v>
      </c>
      <c r="D1511" s="71" t="str">
        <f>VLOOKUP($B1511,'Выгр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Вишня (темно-красный, 127))</v>
      </c>
      <c r="E1511" s="72" t="str">
        <f>VLOOKUP($B1511,'Выгр Торг'!$B:$P,E$1,0)</f>
        <v>Y</v>
      </c>
      <c r="F1511" s="72" t="str">
        <f>VLOOKUP($B1511,'Выгр Торг'!$B:$P,F$1,0)</f>
        <v>1</v>
      </c>
      <c r="G1511" s="36" t="s">
        <v>44</v>
      </c>
      <c r="H1511" s="28">
        <v>143974</v>
      </c>
      <c r="I1511" s="53">
        <f>INDEX($I:$I,MATCH($H1511,$C:$C,0))</f>
        <v>600</v>
      </c>
      <c r="J1511" s="5" t="s">
        <v>3410</v>
      </c>
      <c r="K1511" s="56">
        <f>INDEX($K:$K,MATCH($H1511,$C:$C,0))+I1511</f>
        <v>3700</v>
      </c>
      <c r="L1511" s="14">
        <f>VLOOKUP(K1511,Наценка!$A$1:$B$8,2,1)</f>
        <v>1.4</v>
      </c>
      <c r="M1511" s="56">
        <f>INDEX($M:$M,MATCH($H1511,$C:$C,0))+I1511*$M$2</f>
        <v>6270</v>
      </c>
      <c r="N1511" s="57">
        <f t="shared" si="219"/>
        <v>6290</v>
      </c>
      <c r="O1511" s="72">
        <f>VLOOKUP($B1511,'Выгр Торг'!$B:$P,O$1,0)</f>
        <v>3700</v>
      </c>
      <c r="P1511" s="72">
        <f>VLOOKUP($B1511,'Выгр Торг'!$B:$P,P$1,0)</f>
        <v>6490</v>
      </c>
      <c r="Q1511" s="42">
        <f t="shared" si="213"/>
        <v>0</v>
      </c>
      <c r="R1511" s="42">
        <f t="shared" si="214"/>
        <v>200</v>
      </c>
      <c r="S1511" s="85">
        <f t="shared" si="218"/>
        <v>6290</v>
      </c>
      <c r="T1511" s="60">
        <f>IFERROR(VLOOKUP($B1511,'Из ГУГЛа'!$B:$G,4,0)*U1511+V1511,VLOOKUP($B1511,'Из ГУГЛа'!$B:$G,4,0))</f>
        <v>6190</v>
      </c>
      <c r="U1511" s="15">
        <v>1</v>
      </c>
      <c r="V1511" s="76">
        <f>INDEX($AA:$AA,MATCH($H1511,$C:$C,0))</f>
        <v>600</v>
      </c>
      <c r="W1511" s="74">
        <f t="shared" si="215"/>
        <v>0.7</v>
      </c>
      <c r="X1511" s="74">
        <f t="shared" si="216"/>
        <v>-1.6155088852988692E-2</v>
      </c>
      <c r="Y1511" s="74">
        <f t="shared" si="217"/>
        <v>0.67297297297297298</v>
      </c>
      <c r="Z1511" s="76">
        <f>INDEX($Z:$Z,MATCH($H1511,$C:$C,0))+V1511</f>
        <v>6190</v>
      </c>
      <c r="AB1511" s="43" t="str">
        <f>INDEX($AB:$AB,MATCH($H1511,$C:$C,0))</f>
        <v>https://motorring.ru/product/6514-bokovye-zerkala-atp-liftbek-begayuschim-povtoritelem-cvet</v>
      </c>
    </row>
    <row r="1512" spans="1:28" ht="75" x14ac:dyDescent="0.25">
      <c r="A1512" s="71" t="str">
        <f>INDEX('Выгр Торг'!$A:$A,MATCH($B1512,'Выгр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2" s="88">
        <v>137982</v>
      </c>
      <c r="C1512" s="72">
        <f>VLOOKUP($B1512,'Выгр Торг'!$B:$P,C$1,0)</f>
        <v>143986</v>
      </c>
      <c r="D1512" s="71" t="str">
        <f>VLOOKUP($B1512,'Выгр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Голубая планета (сине-голубой, 418))</v>
      </c>
      <c r="E1512" s="72" t="str">
        <f>VLOOKUP($B1512,'Выгр Торг'!$B:$P,E$1,0)</f>
        <v>Y</v>
      </c>
      <c r="F1512" s="72" t="str">
        <f>VLOOKUP($B1512,'Выгр Торг'!$B:$P,F$1,0)</f>
        <v>1</v>
      </c>
      <c r="G1512" s="36" t="s">
        <v>44</v>
      </c>
      <c r="H1512" s="28">
        <v>143974</v>
      </c>
      <c r="I1512" s="53">
        <f>INDEX($I:$I,MATCH($H1512,$C:$C,0))</f>
        <v>600</v>
      </c>
      <c r="J1512" s="5" t="s">
        <v>3410</v>
      </c>
      <c r="K1512" s="56">
        <f>INDEX($K:$K,MATCH($H1512,$C:$C,0))+I1512</f>
        <v>3700</v>
      </c>
      <c r="L1512" s="14">
        <f>VLOOKUP(K1512,Наценка!$A$1:$B$8,2,1)</f>
        <v>1.4</v>
      </c>
      <c r="M1512" s="56">
        <f>INDEX($M:$M,MATCH($H1512,$C:$C,0))+I1512*$M$2</f>
        <v>6270</v>
      </c>
      <c r="N1512" s="57">
        <f t="shared" si="219"/>
        <v>6290</v>
      </c>
      <c r="O1512" s="72">
        <f>VLOOKUP($B1512,'Выгр Торг'!$B:$P,O$1,0)</f>
        <v>3700</v>
      </c>
      <c r="P1512" s="72">
        <f>VLOOKUP($B1512,'Выгр Торг'!$B:$P,P$1,0)</f>
        <v>6490</v>
      </c>
      <c r="Q1512" s="42">
        <f t="shared" si="213"/>
        <v>0</v>
      </c>
      <c r="R1512" s="42">
        <f t="shared" si="214"/>
        <v>200</v>
      </c>
      <c r="S1512" s="85">
        <f t="shared" si="218"/>
        <v>6290</v>
      </c>
      <c r="T1512" s="60">
        <f>IFERROR(VLOOKUP($B1512,'Из ГУГЛа'!$B:$G,4,0)*U1512+V1512,VLOOKUP($B1512,'Из ГУГЛа'!$B:$G,4,0))</f>
        <v>6190</v>
      </c>
      <c r="U1512" s="15">
        <v>1</v>
      </c>
      <c r="V1512" s="76">
        <f>INDEX($AA:$AA,MATCH($H1512,$C:$C,0))</f>
        <v>600</v>
      </c>
      <c r="W1512" s="74">
        <f t="shared" si="215"/>
        <v>0.7</v>
      </c>
      <c r="X1512" s="74">
        <f t="shared" si="216"/>
        <v>-1.6155088852988692E-2</v>
      </c>
      <c r="Y1512" s="74">
        <f t="shared" si="217"/>
        <v>0.67297297297297298</v>
      </c>
      <c r="Z1512" s="76">
        <f>INDEX($Z:$Z,MATCH($H1512,$C:$C,0))+V1512</f>
        <v>6190</v>
      </c>
      <c r="AB1512" s="43" t="str">
        <f>INDEX($AB:$AB,MATCH($H1512,$C:$C,0))</f>
        <v>https://motorring.ru/product/6514-bokovye-zerkala-atp-liftbek-begayuschim-povtoritelem-cvet</v>
      </c>
    </row>
    <row r="1513" spans="1:28" ht="75" x14ac:dyDescent="0.25">
      <c r="A1513" s="71" t="str">
        <f>INDEX('Выгр Торг'!$A:$A,MATCH($B1513,'Выгр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3" s="88">
        <v>137983</v>
      </c>
      <c r="C1513" s="72">
        <f>VLOOKUP($B1513,'Выгр Торг'!$B:$P,C$1,0)</f>
        <v>143987</v>
      </c>
      <c r="D1513" s="71" t="str">
        <f>VLOOKUP($B1513,'Выгр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Гранта (темно-серый, 682))</v>
      </c>
      <c r="E1513" s="72" t="str">
        <f>VLOOKUP($B1513,'Выгр Торг'!$B:$P,E$1,0)</f>
        <v>Y</v>
      </c>
      <c r="F1513" s="72" t="str">
        <f>VLOOKUP($B1513,'Выгр Торг'!$B:$P,F$1,0)</f>
        <v>1</v>
      </c>
      <c r="G1513" s="36" t="s">
        <v>44</v>
      </c>
      <c r="H1513" s="28">
        <v>143974</v>
      </c>
      <c r="I1513" s="53">
        <f>INDEX($I:$I,MATCH($H1513,$C:$C,0))</f>
        <v>600</v>
      </c>
      <c r="J1513" s="5" t="s">
        <v>3410</v>
      </c>
      <c r="K1513" s="56">
        <f>INDEX($K:$K,MATCH($H1513,$C:$C,0))+I1513</f>
        <v>3700</v>
      </c>
      <c r="L1513" s="14">
        <f>VLOOKUP(K1513,Наценка!$A$1:$B$8,2,1)</f>
        <v>1.4</v>
      </c>
      <c r="M1513" s="56">
        <f>INDEX($M:$M,MATCH($H1513,$C:$C,0))+I1513*$M$2</f>
        <v>6270</v>
      </c>
      <c r="N1513" s="57">
        <f t="shared" si="219"/>
        <v>6290</v>
      </c>
      <c r="O1513" s="72">
        <f>VLOOKUP($B1513,'Выгр Торг'!$B:$P,O$1,0)</f>
        <v>3700</v>
      </c>
      <c r="P1513" s="72">
        <f>VLOOKUP($B1513,'Выгр Торг'!$B:$P,P$1,0)</f>
        <v>6490</v>
      </c>
      <c r="Q1513" s="42">
        <f t="shared" si="213"/>
        <v>0</v>
      </c>
      <c r="R1513" s="42">
        <f t="shared" si="214"/>
        <v>200</v>
      </c>
      <c r="S1513" s="85">
        <f t="shared" si="218"/>
        <v>6290</v>
      </c>
      <c r="T1513" s="60">
        <f>IFERROR(VLOOKUP($B1513,'Из ГУГЛа'!$B:$G,4,0)*U1513+V1513,VLOOKUP($B1513,'Из ГУГЛа'!$B:$G,4,0))</f>
        <v>6190</v>
      </c>
      <c r="U1513" s="15">
        <v>1</v>
      </c>
      <c r="V1513" s="76">
        <f>INDEX($AA:$AA,MATCH($H1513,$C:$C,0))</f>
        <v>600</v>
      </c>
      <c r="W1513" s="74">
        <f t="shared" si="215"/>
        <v>0.7</v>
      </c>
      <c r="X1513" s="74">
        <f t="shared" si="216"/>
        <v>-1.6155088852988692E-2</v>
      </c>
      <c r="Y1513" s="74">
        <f t="shared" si="217"/>
        <v>0.67297297297297298</v>
      </c>
      <c r="Z1513" s="76">
        <f>INDEX($Z:$Z,MATCH($H1513,$C:$C,0))+V1513</f>
        <v>6190</v>
      </c>
      <c r="AB1513" s="43" t="str">
        <f>INDEX($AB:$AB,MATCH($H1513,$C:$C,0))</f>
        <v>https://motorring.ru/product/6514-bokovye-zerkala-atp-liftbek-begayuschim-povtoritelem-cvet</v>
      </c>
    </row>
    <row r="1514" spans="1:28" ht="75" x14ac:dyDescent="0.25">
      <c r="A1514" s="71" t="str">
        <f>INDEX('Выгр Торг'!$A:$A,MATCH($B1514,'Выгр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4" s="88">
        <v>137984</v>
      </c>
      <c r="C1514" s="72">
        <f>VLOOKUP($B1514,'Выгр Торг'!$B:$P,C$1,0)</f>
        <v>143988</v>
      </c>
      <c r="D1514" s="71" t="str">
        <f>VLOOKUP($B1514,'Выгр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Джем (желто-коричневый, 285))</v>
      </c>
      <c r="E1514" s="72" t="str">
        <f>VLOOKUP($B1514,'Выгр Торг'!$B:$P,E$1,0)</f>
        <v>Y</v>
      </c>
      <c r="F1514" s="72" t="str">
        <f>VLOOKUP($B1514,'Выгр Торг'!$B:$P,F$1,0)</f>
        <v>1</v>
      </c>
      <c r="G1514" s="36" t="s">
        <v>44</v>
      </c>
      <c r="H1514" s="28">
        <v>143974</v>
      </c>
      <c r="I1514" s="53">
        <f>INDEX($I:$I,MATCH($H1514,$C:$C,0))</f>
        <v>600</v>
      </c>
      <c r="J1514" s="5" t="s">
        <v>3410</v>
      </c>
      <c r="K1514" s="56">
        <f>INDEX($K:$K,MATCH($H1514,$C:$C,0))+I1514</f>
        <v>3700</v>
      </c>
      <c r="L1514" s="14">
        <f>VLOOKUP(K1514,Наценка!$A$1:$B$8,2,1)</f>
        <v>1.4</v>
      </c>
      <c r="M1514" s="56">
        <f>INDEX($M:$M,MATCH($H1514,$C:$C,0))+I1514*$M$2</f>
        <v>6270</v>
      </c>
      <c r="N1514" s="57">
        <f t="shared" si="219"/>
        <v>6290</v>
      </c>
      <c r="O1514" s="72">
        <f>VLOOKUP($B1514,'Выгр Торг'!$B:$P,O$1,0)</f>
        <v>3700</v>
      </c>
      <c r="P1514" s="72">
        <f>VLOOKUP($B1514,'Выгр Торг'!$B:$P,P$1,0)</f>
        <v>6490</v>
      </c>
      <c r="Q1514" s="42">
        <f t="shared" si="213"/>
        <v>0</v>
      </c>
      <c r="R1514" s="42">
        <f t="shared" si="214"/>
        <v>200</v>
      </c>
      <c r="S1514" s="85">
        <f t="shared" si="218"/>
        <v>6290</v>
      </c>
      <c r="T1514" s="60">
        <f>IFERROR(VLOOKUP($B1514,'Из ГУГЛа'!$B:$G,4,0)*U1514+V1514,VLOOKUP($B1514,'Из ГУГЛа'!$B:$G,4,0))</f>
        <v>6190</v>
      </c>
      <c r="U1514" s="15">
        <v>1</v>
      </c>
      <c r="V1514" s="76">
        <f>INDEX($AA:$AA,MATCH($H1514,$C:$C,0))</f>
        <v>600</v>
      </c>
      <c r="W1514" s="74">
        <f t="shared" si="215"/>
        <v>0.7</v>
      </c>
      <c r="X1514" s="74">
        <f t="shared" si="216"/>
        <v>-1.6155088852988692E-2</v>
      </c>
      <c r="Y1514" s="74">
        <f t="shared" si="217"/>
        <v>0.67297297297297298</v>
      </c>
      <c r="Z1514" s="76">
        <f>INDEX($Z:$Z,MATCH($H1514,$C:$C,0))+V1514</f>
        <v>6190</v>
      </c>
      <c r="AB1514" s="43" t="str">
        <f>INDEX($AB:$AB,MATCH($H1514,$C:$C,0))</f>
        <v>https://motorring.ru/product/6514-bokovye-zerkala-atp-liftbek-begayuschim-povtoritelem-cvet</v>
      </c>
    </row>
    <row r="1515" spans="1:28" ht="75" x14ac:dyDescent="0.25">
      <c r="A1515" s="71" t="str">
        <f>INDEX('Выгр Торг'!$A:$A,MATCH($B1515,'Выгр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5" s="88">
        <v>137985</v>
      </c>
      <c r="C1515" s="72">
        <f>VLOOKUP($B1515,'Выгр Торг'!$B:$P,C$1,0)</f>
        <v>143989</v>
      </c>
      <c r="D1515" s="71" t="str">
        <f>VLOOKUP($B1515,'Выгр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Дыня (серебристо-желтый, 502))</v>
      </c>
      <c r="E1515" s="72" t="str">
        <f>VLOOKUP($B1515,'Выгр Торг'!$B:$P,E$1,0)</f>
        <v>Y</v>
      </c>
      <c r="F1515" s="72" t="str">
        <f>VLOOKUP($B1515,'Выгр Торг'!$B:$P,F$1,0)</f>
        <v>1</v>
      </c>
      <c r="G1515" s="36" t="s">
        <v>44</v>
      </c>
      <c r="H1515" s="28">
        <v>143974</v>
      </c>
      <c r="I1515" s="53">
        <f>INDEX($I:$I,MATCH($H1515,$C:$C,0))</f>
        <v>600</v>
      </c>
      <c r="J1515" s="5" t="s">
        <v>3410</v>
      </c>
      <c r="K1515" s="56">
        <f>INDEX($K:$K,MATCH($H1515,$C:$C,0))+I1515</f>
        <v>3700</v>
      </c>
      <c r="L1515" s="14">
        <f>VLOOKUP(K1515,Наценка!$A$1:$B$8,2,1)</f>
        <v>1.4</v>
      </c>
      <c r="M1515" s="56">
        <f>INDEX($M:$M,MATCH($H1515,$C:$C,0))+I1515*$M$2</f>
        <v>6270</v>
      </c>
      <c r="N1515" s="57">
        <f t="shared" si="219"/>
        <v>6290</v>
      </c>
      <c r="O1515" s="72">
        <f>VLOOKUP($B1515,'Выгр Торг'!$B:$P,O$1,0)</f>
        <v>3700</v>
      </c>
      <c r="P1515" s="72">
        <f>VLOOKUP($B1515,'Выгр Торг'!$B:$P,P$1,0)</f>
        <v>6490</v>
      </c>
      <c r="Q1515" s="42">
        <f t="shared" si="213"/>
        <v>0</v>
      </c>
      <c r="R1515" s="42">
        <f t="shared" si="214"/>
        <v>200</v>
      </c>
      <c r="S1515" s="85">
        <f t="shared" si="218"/>
        <v>6290</v>
      </c>
      <c r="T1515" s="60">
        <f>IFERROR(VLOOKUP($B1515,'Из ГУГЛа'!$B:$G,4,0)*U1515+V1515,VLOOKUP($B1515,'Из ГУГЛа'!$B:$G,4,0))</f>
        <v>6190</v>
      </c>
      <c r="U1515" s="15">
        <v>1</v>
      </c>
      <c r="V1515" s="76">
        <f>INDEX($AA:$AA,MATCH($H1515,$C:$C,0))</f>
        <v>600</v>
      </c>
      <c r="W1515" s="74">
        <f t="shared" si="215"/>
        <v>0.7</v>
      </c>
      <c r="X1515" s="74">
        <f t="shared" si="216"/>
        <v>-1.6155088852988692E-2</v>
      </c>
      <c r="Y1515" s="74">
        <f t="shared" si="217"/>
        <v>0.67297297297297298</v>
      </c>
      <c r="Z1515" s="76">
        <f>INDEX($Z:$Z,MATCH($H1515,$C:$C,0))+V1515</f>
        <v>6190</v>
      </c>
      <c r="AB1515" s="43" t="str">
        <f>INDEX($AB:$AB,MATCH($H1515,$C:$C,0))</f>
        <v>https://motorring.ru/product/6514-bokovye-zerkala-atp-liftbek-begayuschim-povtoritelem-cvet</v>
      </c>
    </row>
    <row r="1516" spans="1:28" ht="75" x14ac:dyDescent="0.25">
      <c r="A1516" s="71" t="str">
        <f>INDEX('Выгр Торг'!$A:$A,MATCH($B1516,'Выгр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6" s="88">
        <v>137986</v>
      </c>
      <c r="C1516" s="72">
        <f>VLOOKUP($B1516,'Выгр Торг'!$B:$P,C$1,0)</f>
        <v>143990</v>
      </c>
      <c r="D1516" s="71" t="str">
        <f>VLOOKUP($B1516,'Выгр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Изабелла (темно-филетовый, 515))</v>
      </c>
      <c r="E1516" s="72" t="str">
        <f>VLOOKUP($B1516,'Выгр Торг'!$B:$P,E$1,0)</f>
        <v>Y</v>
      </c>
      <c r="F1516" s="72" t="str">
        <f>VLOOKUP($B1516,'Выгр Торг'!$B:$P,F$1,0)</f>
        <v>1</v>
      </c>
      <c r="G1516" s="36" t="s">
        <v>44</v>
      </c>
      <c r="H1516" s="28">
        <v>143974</v>
      </c>
      <c r="I1516" s="53">
        <f>INDEX($I:$I,MATCH($H1516,$C:$C,0))</f>
        <v>600</v>
      </c>
      <c r="J1516" s="5" t="s">
        <v>3410</v>
      </c>
      <c r="K1516" s="56">
        <f>INDEX($K:$K,MATCH($H1516,$C:$C,0))+I1516</f>
        <v>3700</v>
      </c>
      <c r="L1516" s="14">
        <f>VLOOKUP(K1516,Наценка!$A$1:$B$8,2,1)</f>
        <v>1.4</v>
      </c>
      <c r="M1516" s="56">
        <f>INDEX($M:$M,MATCH($H1516,$C:$C,0))+I1516*$M$2</f>
        <v>6270</v>
      </c>
      <c r="N1516" s="57">
        <f t="shared" si="219"/>
        <v>6290</v>
      </c>
      <c r="O1516" s="72">
        <f>VLOOKUP($B1516,'Выгр Торг'!$B:$P,O$1,0)</f>
        <v>3700</v>
      </c>
      <c r="P1516" s="72">
        <f>VLOOKUP($B1516,'Выгр Торг'!$B:$P,P$1,0)</f>
        <v>6490</v>
      </c>
      <c r="Q1516" s="42">
        <f t="shared" si="213"/>
        <v>0</v>
      </c>
      <c r="R1516" s="42">
        <f t="shared" si="214"/>
        <v>200</v>
      </c>
      <c r="S1516" s="85">
        <f t="shared" si="218"/>
        <v>6290</v>
      </c>
      <c r="T1516" s="60">
        <f>IFERROR(VLOOKUP($B1516,'Из ГУГЛа'!$B:$G,4,0)*U1516+V1516,VLOOKUP($B1516,'Из ГУГЛа'!$B:$G,4,0))</f>
        <v>6190</v>
      </c>
      <c r="U1516" s="15">
        <v>1</v>
      </c>
      <c r="V1516" s="76">
        <f>INDEX($AA:$AA,MATCH($H1516,$C:$C,0))</f>
        <v>600</v>
      </c>
      <c r="W1516" s="74">
        <f t="shared" si="215"/>
        <v>0.7</v>
      </c>
      <c r="X1516" s="74">
        <f t="shared" si="216"/>
        <v>-1.6155088852988692E-2</v>
      </c>
      <c r="Y1516" s="74">
        <f t="shared" si="217"/>
        <v>0.67297297297297298</v>
      </c>
      <c r="Z1516" s="76">
        <f>INDEX($Z:$Z,MATCH($H1516,$C:$C,0))+V1516</f>
        <v>6190</v>
      </c>
      <c r="AB1516" s="43" t="str">
        <f>INDEX($AB:$AB,MATCH($H1516,$C:$C,0))</f>
        <v>https://motorring.ru/product/6514-bokovye-zerkala-atp-liftbek-begayuschim-povtoritelem-cvet</v>
      </c>
    </row>
    <row r="1517" spans="1:28" ht="75" x14ac:dyDescent="0.25">
      <c r="A1517" s="71" t="str">
        <f>INDEX('Выгр Торг'!$A:$A,MATCH($B1517,'Выгр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7" s="88">
        <v>137987</v>
      </c>
      <c r="C1517" s="72">
        <f>VLOOKUP($B1517,'Выгр Торг'!$B:$P,C$1,0)</f>
        <v>143991</v>
      </c>
      <c r="D1517" s="71" t="str">
        <f>VLOOKUP($B1517,'Выгр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Калина (ярко-красный, 104))</v>
      </c>
      <c r="E1517" s="72" t="str">
        <f>VLOOKUP($B1517,'Выгр Торг'!$B:$P,E$1,0)</f>
        <v>Y</v>
      </c>
      <c r="F1517" s="72" t="str">
        <f>VLOOKUP($B1517,'Выгр Торг'!$B:$P,F$1,0)</f>
        <v>1</v>
      </c>
      <c r="G1517" s="36" t="s">
        <v>44</v>
      </c>
      <c r="H1517" s="28">
        <v>143974</v>
      </c>
      <c r="I1517" s="53">
        <f>INDEX($I:$I,MATCH($H1517,$C:$C,0))</f>
        <v>600</v>
      </c>
      <c r="J1517" s="5" t="s">
        <v>3410</v>
      </c>
      <c r="K1517" s="56">
        <f>INDEX($K:$K,MATCH($H1517,$C:$C,0))+I1517</f>
        <v>3700</v>
      </c>
      <c r="L1517" s="14">
        <f>VLOOKUP(K1517,Наценка!$A$1:$B$8,2,1)</f>
        <v>1.4</v>
      </c>
      <c r="M1517" s="56">
        <f>INDEX($M:$M,MATCH($H1517,$C:$C,0))+I1517*$M$2</f>
        <v>6270</v>
      </c>
      <c r="N1517" s="57">
        <f t="shared" si="219"/>
        <v>6290</v>
      </c>
      <c r="O1517" s="72">
        <f>VLOOKUP($B1517,'Выгр Торг'!$B:$P,O$1,0)</f>
        <v>3700</v>
      </c>
      <c r="P1517" s="72">
        <f>VLOOKUP($B1517,'Выгр Торг'!$B:$P,P$1,0)</f>
        <v>6490</v>
      </c>
      <c r="Q1517" s="42">
        <f t="shared" si="213"/>
        <v>0</v>
      </c>
      <c r="R1517" s="42">
        <f t="shared" si="214"/>
        <v>200</v>
      </c>
      <c r="S1517" s="85">
        <f t="shared" si="218"/>
        <v>6290</v>
      </c>
      <c r="T1517" s="60">
        <f>IFERROR(VLOOKUP($B1517,'Из ГУГЛа'!$B:$G,4,0)*U1517+V1517,VLOOKUP($B1517,'Из ГУГЛа'!$B:$G,4,0))</f>
        <v>6190</v>
      </c>
      <c r="U1517" s="15">
        <v>1</v>
      </c>
      <c r="V1517" s="76">
        <f>INDEX($AA:$AA,MATCH($H1517,$C:$C,0))</f>
        <v>600</v>
      </c>
      <c r="W1517" s="74">
        <f t="shared" si="215"/>
        <v>0.7</v>
      </c>
      <c r="X1517" s="74">
        <f t="shared" si="216"/>
        <v>-1.6155088852988692E-2</v>
      </c>
      <c r="Y1517" s="74">
        <f t="shared" si="217"/>
        <v>0.67297297297297298</v>
      </c>
      <c r="Z1517" s="76">
        <f>INDEX($Z:$Z,MATCH($H1517,$C:$C,0))+V1517</f>
        <v>6190</v>
      </c>
      <c r="AB1517" s="43" t="str">
        <f>INDEX($AB:$AB,MATCH($H1517,$C:$C,0))</f>
        <v>https://motorring.ru/product/6514-bokovye-zerkala-atp-liftbek-begayuschim-povtoritelem-cvet</v>
      </c>
    </row>
    <row r="1518" spans="1:28" ht="90" x14ac:dyDescent="0.25">
      <c r="A1518" s="71" t="str">
        <f>INDEX('Выгр Торг'!$A:$A,MATCH($B1518,'Выгр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8" s="88">
        <v>137988</v>
      </c>
      <c r="C1518" s="72">
        <f>VLOOKUP($B1518,'Выгр Торг'!$B:$P,C$1,0)</f>
        <v>143992</v>
      </c>
      <c r="D1518" s="71" t="str">
        <f>VLOOKUP($B1518,'Выгр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Калифорнийский мак (золотисто-красный, 190))</v>
      </c>
      <c r="E1518" s="72" t="str">
        <f>VLOOKUP($B1518,'Выгр Торг'!$B:$P,E$1,0)</f>
        <v>Y</v>
      </c>
      <c r="F1518" s="72" t="str">
        <f>VLOOKUP($B1518,'Выгр Торг'!$B:$P,F$1,0)</f>
        <v>1</v>
      </c>
      <c r="G1518" s="36" t="s">
        <v>44</v>
      </c>
      <c r="H1518" s="28">
        <v>143974</v>
      </c>
      <c r="I1518" s="53">
        <f>INDEX($I:$I,MATCH($H1518,$C:$C,0))</f>
        <v>600</v>
      </c>
      <c r="J1518" s="5" t="s">
        <v>3410</v>
      </c>
      <c r="K1518" s="56">
        <f>INDEX($K:$K,MATCH($H1518,$C:$C,0))+I1518</f>
        <v>3700</v>
      </c>
      <c r="L1518" s="14">
        <f>VLOOKUP(K1518,Наценка!$A$1:$B$8,2,1)</f>
        <v>1.4</v>
      </c>
      <c r="M1518" s="56">
        <f>INDEX($M:$M,MATCH($H1518,$C:$C,0))+I1518*$M$2</f>
        <v>6270</v>
      </c>
      <c r="N1518" s="57">
        <f t="shared" si="219"/>
        <v>6290</v>
      </c>
      <c r="O1518" s="72">
        <f>VLOOKUP($B1518,'Выгр Торг'!$B:$P,O$1,0)</f>
        <v>3700</v>
      </c>
      <c r="P1518" s="72">
        <f>VLOOKUP($B1518,'Выгр Торг'!$B:$P,P$1,0)</f>
        <v>6490</v>
      </c>
      <c r="Q1518" s="42">
        <f t="shared" si="213"/>
        <v>0</v>
      </c>
      <c r="R1518" s="42">
        <f t="shared" si="214"/>
        <v>200</v>
      </c>
      <c r="S1518" s="85">
        <f t="shared" si="218"/>
        <v>6290</v>
      </c>
      <c r="T1518" s="60">
        <f>IFERROR(VLOOKUP($B1518,'Из ГУГЛа'!$B:$G,4,0)*U1518+V1518,VLOOKUP($B1518,'Из ГУГЛа'!$B:$G,4,0))</f>
        <v>6190</v>
      </c>
      <c r="U1518" s="15">
        <v>1</v>
      </c>
      <c r="V1518" s="76">
        <f>INDEX($AA:$AA,MATCH($H1518,$C:$C,0))</f>
        <v>600</v>
      </c>
      <c r="W1518" s="74">
        <f t="shared" si="215"/>
        <v>0.7</v>
      </c>
      <c r="X1518" s="74">
        <f t="shared" si="216"/>
        <v>-1.6155088852988692E-2</v>
      </c>
      <c r="Y1518" s="74">
        <f t="shared" si="217"/>
        <v>0.67297297297297298</v>
      </c>
      <c r="Z1518" s="76">
        <f>INDEX($Z:$Z,MATCH($H1518,$C:$C,0))+V1518</f>
        <v>6190</v>
      </c>
      <c r="AB1518" s="43" t="str">
        <f>INDEX($AB:$AB,MATCH($H1518,$C:$C,0))</f>
        <v>https://motorring.ru/product/6514-bokovye-zerkala-atp-liftbek-begayuschim-povtoritelem-cvet</v>
      </c>
    </row>
    <row r="1519" spans="1:28" ht="75" x14ac:dyDescent="0.25">
      <c r="A1519" s="71" t="str">
        <f>INDEX('Выгр Торг'!$A:$A,MATCH($B1519,'Выгр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19" s="88">
        <v>137989</v>
      </c>
      <c r="C1519" s="72">
        <f>VLOOKUP($B1519,'Выгр Торг'!$B:$P,C$1,0)</f>
        <v>143993</v>
      </c>
      <c r="D1519" s="71" t="str">
        <f>VLOOKUP($B1519,'Выгр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Кварц (серый, 630))</v>
      </c>
      <c r="E1519" s="72" t="str">
        <f>VLOOKUP($B1519,'Выгр Торг'!$B:$P,E$1,0)</f>
        <v>Y</v>
      </c>
      <c r="F1519" s="72" t="str">
        <f>VLOOKUP($B1519,'Выгр Торг'!$B:$P,F$1,0)</f>
        <v>1</v>
      </c>
      <c r="G1519" s="36" t="s">
        <v>44</v>
      </c>
      <c r="H1519" s="28">
        <v>143974</v>
      </c>
      <c r="I1519" s="53">
        <f>INDEX($I:$I,MATCH($H1519,$C:$C,0))</f>
        <v>600</v>
      </c>
      <c r="J1519" s="5" t="s">
        <v>3410</v>
      </c>
      <c r="K1519" s="56">
        <f>INDEX($K:$K,MATCH($H1519,$C:$C,0))+I1519</f>
        <v>3700</v>
      </c>
      <c r="L1519" s="14">
        <f>VLOOKUP(K1519,Наценка!$A$1:$B$8,2,1)</f>
        <v>1.4</v>
      </c>
      <c r="M1519" s="56">
        <f>INDEX($M:$M,MATCH($H1519,$C:$C,0))+I1519*$M$2</f>
        <v>6270</v>
      </c>
      <c r="N1519" s="57">
        <f t="shared" si="219"/>
        <v>6290</v>
      </c>
      <c r="O1519" s="72">
        <f>VLOOKUP($B1519,'Выгр Торг'!$B:$P,O$1,0)</f>
        <v>3700</v>
      </c>
      <c r="P1519" s="72">
        <f>VLOOKUP($B1519,'Выгр Торг'!$B:$P,P$1,0)</f>
        <v>6490</v>
      </c>
      <c r="Q1519" s="42">
        <f t="shared" si="213"/>
        <v>0</v>
      </c>
      <c r="R1519" s="42">
        <f t="shared" si="214"/>
        <v>200</v>
      </c>
      <c r="S1519" s="85">
        <f t="shared" si="218"/>
        <v>6290</v>
      </c>
      <c r="T1519" s="60">
        <f>IFERROR(VLOOKUP($B1519,'Из ГУГЛа'!$B:$G,4,0)*U1519+V1519,VLOOKUP($B1519,'Из ГУГЛа'!$B:$G,4,0))</f>
        <v>6190</v>
      </c>
      <c r="U1519" s="15">
        <v>1</v>
      </c>
      <c r="V1519" s="76">
        <f>INDEX($AA:$AA,MATCH($H1519,$C:$C,0))</f>
        <v>600</v>
      </c>
      <c r="W1519" s="74">
        <f t="shared" si="215"/>
        <v>0.7</v>
      </c>
      <c r="X1519" s="74">
        <f t="shared" si="216"/>
        <v>-1.6155088852988692E-2</v>
      </c>
      <c r="Y1519" s="74">
        <f t="shared" si="217"/>
        <v>0.67297297297297298</v>
      </c>
      <c r="Z1519" s="76">
        <f>INDEX($Z:$Z,MATCH($H1519,$C:$C,0))+V1519</f>
        <v>6190</v>
      </c>
      <c r="AB1519" s="43" t="str">
        <f>INDEX($AB:$AB,MATCH($H1519,$C:$C,0))</f>
        <v>https://motorring.ru/product/6514-bokovye-zerkala-atp-liftbek-begayuschim-povtoritelem-cvet</v>
      </c>
    </row>
    <row r="1520" spans="1:28" ht="90" x14ac:dyDescent="0.25">
      <c r="A1520" s="71" t="str">
        <f>INDEX('Выгр Торг'!$A:$A,MATCH($B1520,'Выгр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0" s="88">
        <v>137990</v>
      </c>
      <c r="C1520" s="72">
        <f>VLOOKUP($B1520,'Выгр Торг'!$B:$P,C$1,0)</f>
        <v>143994</v>
      </c>
      <c r="D1520" s="71" t="str">
        <f>VLOOKUP($B1520,'Выгр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Колумбийская зелень (светло-зеленый, 322))</v>
      </c>
      <c r="E1520" s="72" t="str">
        <f>VLOOKUP($B1520,'Выгр Торг'!$B:$P,E$1,0)</f>
        <v>Y</v>
      </c>
      <c r="F1520" s="72" t="str">
        <f>VLOOKUP($B1520,'Выгр Торг'!$B:$P,F$1,0)</f>
        <v>1</v>
      </c>
      <c r="G1520" s="36" t="s">
        <v>44</v>
      </c>
      <c r="H1520" s="28">
        <v>143974</v>
      </c>
      <c r="I1520" s="53">
        <f>INDEX($I:$I,MATCH($H1520,$C:$C,0))</f>
        <v>600</v>
      </c>
      <c r="J1520" s="5" t="s">
        <v>3410</v>
      </c>
      <c r="K1520" s="56">
        <f>INDEX($K:$K,MATCH($H1520,$C:$C,0))+I1520</f>
        <v>3700</v>
      </c>
      <c r="L1520" s="14">
        <f>VLOOKUP(K1520,Наценка!$A$1:$B$8,2,1)</f>
        <v>1.4</v>
      </c>
      <c r="M1520" s="56">
        <f>INDEX($M:$M,MATCH($H1520,$C:$C,0))+I1520*$M$2</f>
        <v>6270</v>
      </c>
      <c r="N1520" s="57">
        <f t="shared" si="219"/>
        <v>6290</v>
      </c>
      <c r="O1520" s="72">
        <f>VLOOKUP($B1520,'Выгр Торг'!$B:$P,O$1,0)</f>
        <v>3700</v>
      </c>
      <c r="P1520" s="72">
        <f>VLOOKUP($B1520,'Выгр Торг'!$B:$P,P$1,0)</f>
        <v>6490</v>
      </c>
      <c r="Q1520" s="42">
        <f t="shared" si="213"/>
        <v>0</v>
      </c>
      <c r="R1520" s="42">
        <f t="shared" si="214"/>
        <v>200</v>
      </c>
      <c r="S1520" s="85">
        <f t="shared" si="218"/>
        <v>6290</v>
      </c>
      <c r="T1520" s="60">
        <f>IFERROR(VLOOKUP($B1520,'Из ГУГЛа'!$B:$G,4,0)*U1520+V1520,VLOOKUP($B1520,'Из ГУГЛа'!$B:$G,4,0))</f>
        <v>6190</v>
      </c>
      <c r="U1520" s="15">
        <v>1</v>
      </c>
      <c r="V1520" s="76">
        <f>INDEX($AA:$AA,MATCH($H1520,$C:$C,0))</f>
        <v>600</v>
      </c>
      <c r="W1520" s="74">
        <f t="shared" si="215"/>
        <v>0.7</v>
      </c>
      <c r="X1520" s="74">
        <f t="shared" si="216"/>
        <v>-1.6155088852988692E-2</v>
      </c>
      <c r="Y1520" s="74">
        <f t="shared" si="217"/>
        <v>0.67297297297297298</v>
      </c>
      <c r="Z1520" s="76">
        <f>INDEX($Z:$Z,MATCH($H1520,$C:$C,0))+V1520</f>
        <v>6190</v>
      </c>
      <c r="AB1520" s="43" t="str">
        <f>INDEX($AB:$AB,MATCH($H1520,$C:$C,0))</f>
        <v>https://motorring.ru/product/6514-bokovye-zerkala-atp-liftbek-begayuschim-povtoritelem-cvet</v>
      </c>
    </row>
    <row r="1521" spans="1:28" ht="75" x14ac:dyDescent="0.25">
      <c r="A1521" s="71" t="str">
        <f>INDEX('Выгр Торг'!$A:$A,MATCH($B1521,'Выгр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1" s="88">
        <v>137991</v>
      </c>
      <c r="C1521" s="72">
        <f>VLOOKUP($B1521,'Выгр Торг'!$B:$P,C$1,0)</f>
        <v>143995</v>
      </c>
      <c r="D1521" s="71" t="str">
        <f>VLOOKUP($B1521,'Выгр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Кориандр (золотисто-коричневый, 790))</v>
      </c>
      <c r="E1521" s="72" t="str">
        <f>VLOOKUP($B1521,'Выгр Торг'!$B:$P,E$1,0)</f>
        <v>Y</v>
      </c>
      <c r="F1521" s="72" t="str">
        <f>VLOOKUP($B1521,'Выгр Торг'!$B:$P,F$1,0)</f>
        <v>1</v>
      </c>
      <c r="G1521" s="36" t="s">
        <v>44</v>
      </c>
      <c r="H1521" s="28">
        <v>143974</v>
      </c>
      <c r="I1521" s="53">
        <f>INDEX($I:$I,MATCH($H1521,$C:$C,0))</f>
        <v>600</v>
      </c>
      <c r="J1521" s="5" t="s">
        <v>3410</v>
      </c>
      <c r="K1521" s="56">
        <f>INDEX($K:$K,MATCH($H1521,$C:$C,0))+I1521</f>
        <v>3700</v>
      </c>
      <c r="L1521" s="14">
        <f>VLOOKUP(K1521,Наценка!$A$1:$B$8,2,1)</f>
        <v>1.4</v>
      </c>
      <c r="M1521" s="56">
        <f>INDEX($M:$M,MATCH($H1521,$C:$C,0))+I1521*$M$2</f>
        <v>6270</v>
      </c>
      <c r="N1521" s="57">
        <f t="shared" si="219"/>
        <v>6290</v>
      </c>
      <c r="O1521" s="72">
        <f>VLOOKUP($B1521,'Выгр Торг'!$B:$P,O$1,0)</f>
        <v>3700</v>
      </c>
      <c r="P1521" s="72">
        <f>VLOOKUP($B1521,'Выгр Торг'!$B:$P,P$1,0)</f>
        <v>6490</v>
      </c>
      <c r="Q1521" s="42">
        <f t="shared" si="213"/>
        <v>0</v>
      </c>
      <c r="R1521" s="42">
        <f t="shared" si="214"/>
        <v>200</v>
      </c>
      <c r="S1521" s="85">
        <f t="shared" si="218"/>
        <v>6290</v>
      </c>
      <c r="T1521" s="60">
        <f>IFERROR(VLOOKUP($B1521,'Из ГУГЛа'!$B:$G,4,0)*U1521+V1521,VLOOKUP($B1521,'Из ГУГЛа'!$B:$G,4,0))</f>
        <v>6190</v>
      </c>
      <c r="U1521" s="15">
        <v>1</v>
      </c>
      <c r="V1521" s="76">
        <f>INDEX($AA:$AA,MATCH($H1521,$C:$C,0))</f>
        <v>600</v>
      </c>
      <c r="W1521" s="74">
        <f t="shared" si="215"/>
        <v>0.7</v>
      </c>
      <c r="X1521" s="74">
        <f t="shared" si="216"/>
        <v>-1.6155088852988692E-2</v>
      </c>
      <c r="Y1521" s="74">
        <f t="shared" si="217"/>
        <v>0.67297297297297298</v>
      </c>
      <c r="Z1521" s="76">
        <f>INDEX($Z:$Z,MATCH($H1521,$C:$C,0))+V1521</f>
        <v>6190</v>
      </c>
      <c r="AB1521" s="43" t="str">
        <f>INDEX($AB:$AB,MATCH($H1521,$C:$C,0))</f>
        <v>https://motorring.ru/product/6514-bokovye-zerkala-atp-liftbek-begayuschim-povtoritelem-cvet</v>
      </c>
    </row>
    <row r="1522" spans="1:28" ht="75" x14ac:dyDescent="0.25">
      <c r="A1522" s="71" t="str">
        <f>INDEX('Выгр Торг'!$A:$A,MATCH($B1522,'Выгр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2" s="88">
        <v>137992</v>
      </c>
      <c r="C1522" s="72">
        <f>VLOOKUP($B1522,'Выгр Торг'!$B:$P,C$1,0)</f>
        <v>143996</v>
      </c>
      <c r="D1522" s="71" t="str">
        <f>VLOOKUP($B1522,'Выгр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Космос (черный, 665))</v>
      </c>
      <c r="E1522" s="72" t="str">
        <f>VLOOKUP($B1522,'Выгр Торг'!$B:$P,E$1,0)</f>
        <v>Y</v>
      </c>
      <c r="F1522" s="72" t="str">
        <f>VLOOKUP($B1522,'Выгр Торг'!$B:$P,F$1,0)</f>
        <v>1</v>
      </c>
      <c r="G1522" s="36" t="s">
        <v>44</v>
      </c>
      <c r="H1522" s="28">
        <v>143974</v>
      </c>
      <c r="I1522" s="53">
        <f>INDEX($I:$I,MATCH($H1522,$C:$C,0))</f>
        <v>600</v>
      </c>
      <c r="J1522" s="5" t="s">
        <v>3410</v>
      </c>
      <c r="K1522" s="56">
        <f>INDEX($K:$K,MATCH($H1522,$C:$C,0))+I1522</f>
        <v>3700</v>
      </c>
      <c r="L1522" s="14">
        <f>VLOOKUP(K1522,Наценка!$A$1:$B$8,2,1)</f>
        <v>1.4</v>
      </c>
      <c r="M1522" s="56">
        <f>INDEX($M:$M,MATCH($H1522,$C:$C,0))+I1522*$M$2</f>
        <v>6270</v>
      </c>
      <c r="N1522" s="57">
        <f t="shared" si="219"/>
        <v>6290</v>
      </c>
      <c r="O1522" s="72">
        <f>VLOOKUP($B1522,'Выгр Торг'!$B:$P,O$1,0)</f>
        <v>3700</v>
      </c>
      <c r="P1522" s="72">
        <f>VLOOKUP($B1522,'Выгр Торг'!$B:$P,P$1,0)</f>
        <v>6490</v>
      </c>
      <c r="Q1522" s="42">
        <f t="shared" si="213"/>
        <v>0</v>
      </c>
      <c r="R1522" s="42">
        <f t="shared" si="214"/>
        <v>200</v>
      </c>
      <c r="S1522" s="85">
        <f t="shared" si="218"/>
        <v>6290</v>
      </c>
      <c r="T1522" s="60">
        <f>IFERROR(VLOOKUP($B1522,'Из ГУГЛа'!$B:$G,4,0)*U1522+V1522,VLOOKUP($B1522,'Из ГУГЛа'!$B:$G,4,0))</f>
        <v>6190</v>
      </c>
      <c r="U1522" s="15">
        <v>1</v>
      </c>
      <c r="V1522" s="76">
        <f>INDEX($AA:$AA,MATCH($H1522,$C:$C,0))</f>
        <v>600</v>
      </c>
      <c r="W1522" s="74">
        <f t="shared" si="215"/>
        <v>0.7</v>
      </c>
      <c r="X1522" s="74">
        <f t="shared" si="216"/>
        <v>-1.6155088852988692E-2</v>
      </c>
      <c r="Y1522" s="74">
        <f t="shared" si="217"/>
        <v>0.67297297297297298</v>
      </c>
      <c r="Z1522" s="76">
        <f>INDEX($Z:$Z,MATCH($H1522,$C:$C,0))+V1522</f>
        <v>6190</v>
      </c>
      <c r="AB1522" s="43" t="str">
        <f>INDEX($AB:$AB,MATCH($H1522,$C:$C,0))</f>
        <v>https://motorring.ru/product/6514-bokovye-zerkala-atp-liftbek-begayuschim-povtoritelem-cvet</v>
      </c>
    </row>
    <row r="1523" spans="1:28" ht="75" x14ac:dyDescent="0.25">
      <c r="A1523" s="71" t="str">
        <f>INDEX('Выгр Торг'!$A:$A,MATCH($B1523,'Выгр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3" s="88">
        <v>137993</v>
      </c>
      <c r="C1523" s="72">
        <f>VLOOKUP($B1523,'Выгр Торг'!$B:$P,C$1,0)</f>
        <v>143997</v>
      </c>
      <c r="D1523" s="71" t="str">
        <f>VLOOKUP($B1523,'Выгр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Красный перец (красно-коричневый, 106))</v>
      </c>
      <c r="E1523" s="72" t="str">
        <f>VLOOKUP($B1523,'Выгр Торг'!$B:$P,E$1,0)</f>
        <v>Y</v>
      </c>
      <c r="F1523" s="72" t="str">
        <f>VLOOKUP($B1523,'Выгр Торг'!$B:$P,F$1,0)</f>
        <v>1</v>
      </c>
      <c r="G1523" s="36" t="s">
        <v>44</v>
      </c>
      <c r="H1523" s="28">
        <v>143974</v>
      </c>
      <c r="I1523" s="53">
        <f>INDEX($I:$I,MATCH($H1523,$C:$C,0))</f>
        <v>600</v>
      </c>
      <c r="J1523" s="5" t="s">
        <v>3410</v>
      </c>
      <c r="K1523" s="56">
        <f>INDEX($K:$K,MATCH($H1523,$C:$C,0))+I1523</f>
        <v>3700</v>
      </c>
      <c r="L1523" s="14">
        <f>VLOOKUP(K1523,Наценка!$A$1:$B$8,2,1)</f>
        <v>1.4</v>
      </c>
      <c r="M1523" s="56">
        <f>INDEX($M:$M,MATCH($H1523,$C:$C,0))+I1523*$M$2</f>
        <v>6270</v>
      </c>
      <c r="N1523" s="57">
        <f t="shared" si="219"/>
        <v>6290</v>
      </c>
      <c r="O1523" s="72">
        <f>VLOOKUP($B1523,'Выгр Торг'!$B:$P,O$1,0)</f>
        <v>3700</v>
      </c>
      <c r="P1523" s="72">
        <f>VLOOKUP($B1523,'Выгр Торг'!$B:$P,P$1,0)</f>
        <v>6490</v>
      </c>
      <c r="Q1523" s="42">
        <f t="shared" si="213"/>
        <v>0</v>
      </c>
      <c r="R1523" s="42">
        <f t="shared" si="214"/>
        <v>200</v>
      </c>
      <c r="S1523" s="85">
        <f t="shared" si="218"/>
        <v>6290</v>
      </c>
      <c r="T1523" s="60">
        <f>IFERROR(VLOOKUP($B1523,'Из ГУГЛа'!$B:$G,4,0)*U1523+V1523,VLOOKUP($B1523,'Из ГУГЛа'!$B:$G,4,0))</f>
        <v>6190</v>
      </c>
      <c r="U1523" s="15">
        <v>1</v>
      </c>
      <c r="V1523" s="76">
        <f>INDEX($AA:$AA,MATCH($H1523,$C:$C,0))</f>
        <v>600</v>
      </c>
      <c r="W1523" s="74">
        <f t="shared" si="215"/>
        <v>0.7</v>
      </c>
      <c r="X1523" s="74">
        <f t="shared" si="216"/>
        <v>-1.6155088852988692E-2</v>
      </c>
      <c r="Y1523" s="74">
        <f t="shared" si="217"/>
        <v>0.67297297297297298</v>
      </c>
      <c r="Z1523" s="76">
        <f>INDEX($Z:$Z,MATCH($H1523,$C:$C,0))+V1523</f>
        <v>6190</v>
      </c>
      <c r="AB1523" s="43" t="str">
        <f>INDEX($AB:$AB,MATCH($H1523,$C:$C,0))</f>
        <v>https://motorring.ru/product/6514-bokovye-zerkala-atp-liftbek-begayuschim-povtoritelem-cvet</v>
      </c>
    </row>
    <row r="1524" spans="1:28" ht="75" x14ac:dyDescent="0.25">
      <c r="A1524" s="71" t="str">
        <f>INDEX('Выгр Торг'!$A:$A,MATCH($B1524,'Выгр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4" s="88">
        <v>137994</v>
      </c>
      <c r="C1524" s="72">
        <f>VLOOKUP($B1524,'Выгр Торг'!$B:$P,C$1,0)</f>
        <v>143998</v>
      </c>
      <c r="D1524" s="71" t="str">
        <f>VLOOKUP($B1524,'Выгр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Ладога (серо-голубой, 411))</v>
      </c>
      <c r="E1524" s="72" t="str">
        <f>VLOOKUP($B1524,'Выгр Торг'!$B:$P,E$1,0)</f>
        <v>Y</v>
      </c>
      <c r="F1524" s="72" t="str">
        <f>VLOOKUP($B1524,'Выгр Торг'!$B:$P,F$1,0)</f>
        <v>1</v>
      </c>
      <c r="G1524" s="36" t="s">
        <v>44</v>
      </c>
      <c r="H1524" s="28">
        <v>143974</v>
      </c>
      <c r="I1524" s="53">
        <f>INDEX($I:$I,MATCH($H1524,$C:$C,0))</f>
        <v>600</v>
      </c>
      <c r="J1524" s="5" t="s">
        <v>3410</v>
      </c>
      <c r="K1524" s="56">
        <f>INDEX($K:$K,MATCH($H1524,$C:$C,0))+I1524</f>
        <v>3700</v>
      </c>
      <c r="L1524" s="14">
        <f>VLOOKUP(K1524,Наценка!$A$1:$B$8,2,1)</f>
        <v>1.4</v>
      </c>
      <c r="M1524" s="56">
        <f>INDEX($M:$M,MATCH($H1524,$C:$C,0))+I1524*$M$2</f>
        <v>6270</v>
      </c>
      <c r="N1524" s="57">
        <f t="shared" si="219"/>
        <v>6290</v>
      </c>
      <c r="O1524" s="72">
        <f>VLOOKUP($B1524,'Выгр Торг'!$B:$P,O$1,0)</f>
        <v>3700</v>
      </c>
      <c r="P1524" s="72">
        <f>VLOOKUP($B1524,'Выгр Торг'!$B:$P,P$1,0)</f>
        <v>6490</v>
      </c>
      <c r="Q1524" s="42">
        <f t="shared" si="213"/>
        <v>0</v>
      </c>
      <c r="R1524" s="42">
        <f t="shared" si="214"/>
        <v>200</v>
      </c>
      <c r="S1524" s="85">
        <f t="shared" si="218"/>
        <v>6290</v>
      </c>
      <c r="T1524" s="60">
        <f>IFERROR(VLOOKUP($B1524,'Из ГУГЛа'!$B:$G,4,0)*U1524+V1524,VLOOKUP($B1524,'Из ГУГЛа'!$B:$G,4,0))</f>
        <v>6190</v>
      </c>
      <c r="U1524" s="15">
        <v>1</v>
      </c>
      <c r="V1524" s="76">
        <f>INDEX($AA:$AA,MATCH($H1524,$C:$C,0))</f>
        <v>600</v>
      </c>
      <c r="W1524" s="74">
        <f t="shared" si="215"/>
        <v>0.7</v>
      </c>
      <c r="X1524" s="74">
        <f t="shared" si="216"/>
        <v>-1.6155088852988692E-2</v>
      </c>
      <c r="Y1524" s="74">
        <f t="shared" si="217"/>
        <v>0.67297297297297298</v>
      </c>
      <c r="Z1524" s="76">
        <f>INDEX($Z:$Z,MATCH($H1524,$C:$C,0))+V1524</f>
        <v>6190</v>
      </c>
      <c r="AB1524" s="43" t="str">
        <f>INDEX($AB:$AB,MATCH($H1524,$C:$C,0))</f>
        <v>https://motorring.ru/product/6514-bokovye-zerkala-atp-liftbek-begayuschim-povtoritelem-cvet</v>
      </c>
    </row>
    <row r="1525" spans="1:28" ht="75" x14ac:dyDescent="0.25">
      <c r="A1525" s="71" t="str">
        <f>INDEX('Выгр Торг'!$A:$A,MATCH($B1525,'Выгр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5" s="88">
        <v>137995</v>
      </c>
      <c r="C1525" s="72">
        <f>VLOOKUP($B1525,'Выгр Торг'!$B:$P,C$1,0)</f>
        <v>143999</v>
      </c>
      <c r="D1525" s="71" t="str">
        <f>VLOOKUP($B1525,'Выгр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Ледниковый (белый, 221))</v>
      </c>
      <c r="E1525" s="72" t="str">
        <f>VLOOKUP($B1525,'Выгр Торг'!$B:$P,E$1,0)</f>
        <v>Y</v>
      </c>
      <c r="F1525" s="72" t="str">
        <f>VLOOKUP($B1525,'Выгр Торг'!$B:$P,F$1,0)</f>
        <v>1</v>
      </c>
      <c r="G1525" s="36" t="s">
        <v>44</v>
      </c>
      <c r="H1525" s="28">
        <v>143974</v>
      </c>
      <c r="I1525" s="53">
        <f>INDEX($I:$I,MATCH($H1525,$C:$C,0))</f>
        <v>600</v>
      </c>
      <c r="J1525" s="5" t="s">
        <v>3410</v>
      </c>
      <c r="K1525" s="56">
        <f>INDEX($K:$K,MATCH($H1525,$C:$C,0))+I1525</f>
        <v>3700</v>
      </c>
      <c r="L1525" s="14">
        <f>VLOOKUP(K1525,Наценка!$A$1:$B$8,2,1)</f>
        <v>1.4</v>
      </c>
      <c r="M1525" s="56">
        <f>INDEX($M:$M,MATCH($H1525,$C:$C,0))+I1525*$M$2</f>
        <v>6270</v>
      </c>
      <c r="N1525" s="57">
        <f t="shared" si="219"/>
        <v>6290</v>
      </c>
      <c r="O1525" s="72">
        <f>VLOOKUP($B1525,'Выгр Торг'!$B:$P,O$1,0)</f>
        <v>3700</v>
      </c>
      <c r="P1525" s="72">
        <f>VLOOKUP($B1525,'Выгр Торг'!$B:$P,P$1,0)</f>
        <v>6490</v>
      </c>
      <c r="Q1525" s="42">
        <f t="shared" si="213"/>
        <v>0</v>
      </c>
      <c r="R1525" s="42">
        <f t="shared" si="214"/>
        <v>200</v>
      </c>
      <c r="S1525" s="85">
        <f t="shared" si="218"/>
        <v>6290</v>
      </c>
      <c r="T1525" s="60">
        <f>IFERROR(VLOOKUP($B1525,'Из ГУГЛа'!$B:$G,4,0)*U1525+V1525,VLOOKUP($B1525,'Из ГУГЛа'!$B:$G,4,0))</f>
        <v>6190</v>
      </c>
      <c r="U1525" s="15">
        <v>1</v>
      </c>
      <c r="V1525" s="76">
        <f>INDEX($AA:$AA,MATCH($H1525,$C:$C,0))</f>
        <v>600</v>
      </c>
      <c r="W1525" s="74">
        <f t="shared" si="215"/>
        <v>0.7</v>
      </c>
      <c r="X1525" s="74">
        <f t="shared" si="216"/>
        <v>-1.6155088852988692E-2</v>
      </c>
      <c r="Y1525" s="74">
        <f t="shared" si="217"/>
        <v>0.67297297297297298</v>
      </c>
      <c r="Z1525" s="76">
        <f>INDEX($Z:$Z,MATCH($H1525,$C:$C,0))+V1525</f>
        <v>6190</v>
      </c>
      <c r="AB1525" s="43" t="str">
        <f>INDEX($AB:$AB,MATCH($H1525,$C:$C,0))</f>
        <v>https://motorring.ru/product/6514-bokovye-zerkala-atp-liftbek-begayuschim-povtoritelem-cvet</v>
      </c>
    </row>
    <row r="1526" spans="1:28" ht="75" x14ac:dyDescent="0.25">
      <c r="A1526" s="71" t="str">
        <f>INDEX('Выгр Торг'!$A:$A,MATCH($B1526,'Выгр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6" s="88">
        <v>257499</v>
      </c>
      <c r="C1526" s="72">
        <f>VLOOKUP($B1526,'Выгр Торг'!$B:$P,C$1,0)</f>
        <v>173645</v>
      </c>
      <c r="D1526" s="71" t="str">
        <f>VLOOKUP($B1526,'Выгр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Ледяной (голубой, 413))</v>
      </c>
      <c r="E1526" s="72" t="str">
        <f>VLOOKUP($B1526,'Выгр Торг'!$B:$P,E$1,0)</f>
        <v>Y</v>
      </c>
      <c r="F1526" s="72" t="str">
        <f>VLOOKUP($B1526,'Выгр Торг'!$B:$P,F$1,0)</f>
        <v>1</v>
      </c>
      <c r="G1526" s="36" t="s">
        <v>44</v>
      </c>
      <c r="H1526" s="28">
        <v>143974</v>
      </c>
      <c r="I1526" s="53">
        <f>INDEX($I:$I,MATCH($H1526,$C:$C,0))</f>
        <v>600</v>
      </c>
      <c r="J1526" s="5" t="s">
        <v>3410</v>
      </c>
      <c r="K1526" s="56">
        <f>INDEX($K:$K,MATCH($H1526,$C:$C,0))+I1526</f>
        <v>3700</v>
      </c>
      <c r="L1526" s="14">
        <f>VLOOKUP(K1526,Наценка!$A$1:$B$8,2,1)</f>
        <v>1.4</v>
      </c>
      <c r="M1526" s="56">
        <f>INDEX($M:$M,MATCH($H1526,$C:$C,0))+I1526*$M$2</f>
        <v>6270</v>
      </c>
      <c r="N1526" s="57">
        <f t="shared" si="219"/>
        <v>6290</v>
      </c>
      <c r="O1526" s="72">
        <f>VLOOKUP($B1526,'Выгр Торг'!$B:$P,O$1,0)</f>
        <v>3700</v>
      </c>
      <c r="P1526" s="72">
        <f>VLOOKUP($B1526,'Выгр Торг'!$B:$P,P$1,0)</f>
        <v>6490</v>
      </c>
      <c r="Q1526" s="42">
        <f t="shared" si="213"/>
        <v>0</v>
      </c>
      <c r="R1526" s="42">
        <f t="shared" si="214"/>
        <v>200</v>
      </c>
      <c r="S1526" s="85">
        <f t="shared" si="218"/>
        <v>6290</v>
      </c>
      <c r="T1526" s="60">
        <f>IFERROR(VLOOKUP($B1526,'Из ГУГЛа'!$B:$G,4,0)*U1526+V1526,VLOOKUP($B1526,'Из ГУГЛа'!$B:$G,4,0))</f>
        <v>6190</v>
      </c>
      <c r="U1526" s="15">
        <v>1</v>
      </c>
      <c r="V1526" s="76">
        <f>INDEX($AA:$AA,MATCH($H1526,$C:$C,0))</f>
        <v>600</v>
      </c>
      <c r="W1526" s="74">
        <f t="shared" si="215"/>
        <v>0.7</v>
      </c>
      <c r="X1526" s="74">
        <f t="shared" si="216"/>
        <v>-1.6155088852988692E-2</v>
      </c>
      <c r="Y1526" s="74">
        <f t="shared" si="217"/>
        <v>0.67297297297297298</v>
      </c>
      <c r="Z1526" s="76">
        <f>INDEX($Z:$Z,MATCH($H1526,$C:$C,0))+V1526</f>
        <v>6190</v>
      </c>
      <c r="AB1526" s="43" t="str">
        <f>INDEX($AB:$AB,MATCH($H1526,$C:$C,0))</f>
        <v>https://motorring.ru/product/6514-bokovye-zerkala-atp-liftbek-begayuschim-povtoritelem-cvet</v>
      </c>
    </row>
    <row r="1527" spans="1:28" ht="75" x14ac:dyDescent="0.25">
      <c r="A1527" s="71" t="str">
        <f>INDEX('Выгр Торг'!$A:$A,MATCH($B1527,'Выгр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7" s="88">
        <v>137996</v>
      </c>
      <c r="C1527" s="72">
        <f>VLOOKUP($B1527,'Выгр Торг'!$B:$P,C$1,0)</f>
        <v>144000</v>
      </c>
      <c r="D1527" s="71" t="str">
        <f>VLOOKUP($B1527,'Выгр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Магма (оранжевый, 119))</v>
      </c>
      <c r="E1527" s="72" t="str">
        <f>VLOOKUP($B1527,'Выгр Торг'!$B:$P,E$1,0)</f>
        <v>Y</v>
      </c>
      <c r="F1527" s="72" t="str">
        <f>VLOOKUP($B1527,'Выгр Торг'!$B:$P,F$1,0)</f>
        <v>1</v>
      </c>
      <c r="G1527" s="36" t="s">
        <v>44</v>
      </c>
      <c r="H1527" s="28">
        <v>143974</v>
      </c>
      <c r="I1527" s="53">
        <f>INDEX($I:$I,MATCH($H1527,$C:$C,0))</f>
        <v>600</v>
      </c>
      <c r="J1527" s="5" t="s">
        <v>3410</v>
      </c>
      <c r="K1527" s="56">
        <f>INDEX($K:$K,MATCH($H1527,$C:$C,0))+I1527</f>
        <v>3700</v>
      </c>
      <c r="L1527" s="14">
        <f>VLOOKUP(K1527,Наценка!$A$1:$B$8,2,1)</f>
        <v>1.4</v>
      </c>
      <c r="M1527" s="56">
        <f>INDEX($M:$M,MATCH($H1527,$C:$C,0))+I1527*$M$2</f>
        <v>6270</v>
      </c>
      <c r="N1527" s="57">
        <f t="shared" si="219"/>
        <v>6290</v>
      </c>
      <c r="O1527" s="72">
        <f>VLOOKUP($B1527,'Выгр Торг'!$B:$P,O$1,0)</f>
        <v>3700</v>
      </c>
      <c r="P1527" s="72">
        <f>VLOOKUP($B1527,'Выгр Торг'!$B:$P,P$1,0)</f>
        <v>6490</v>
      </c>
      <c r="Q1527" s="42">
        <f t="shared" si="213"/>
        <v>0</v>
      </c>
      <c r="R1527" s="42">
        <f t="shared" si="214"/>
        <v>200</v>
      </c>
      <c r="S1527" s="85">
        <f t="shared" si="218"/>
        <v>6290</v>
      </c>
      <c r="T1527" s="60">
        <f>IFERROR(VLOOKUP($B1527,'Из ГУГЛа'!$B:$G,4,0)*U1527+V1527,VLOOKUP($B1527,'Из ГУГЛа'!$B:$G,4,0))</f>
        <v>6190</v>
      </c>
      <c r="U1527" s="15">
        <v>1</v>
      </c>
      <c r="V1527" s="76">
        <f>INDEX($AA:$AA,MATCH($H1527,$C:$C,0))</f>
        <v>600</v>
      </c>
      <c r="W1527" s="74">
        <f t="shared" si="215"/>
        <v>0.7</v>
      </c>
      <c r="X1527" s="74">
        <f t="shared" si="216"/>
        <v>-1.6155088852988692E-2</v>
      </c>
      <c r="Y1527" s="74">
        <f t="shared" si="217"/>
        <v>0.67297297297297298</v>
      </c>
      <c r="Z1527" s="76">
        <f>INDEX($Z:$Z,MATCH($H1527,$C:$C,0))+V1527</f>
        <v>6190</v>
      </c>
      <c r="AB1527" s="43" t="str">
        <f>INDEX($AB:$AB,MATCH($H1527,$C:$C,0))</f>
        <v>https://motorring.ru/product/6514-bokovye-zerkala-atp-liftbek-begayuschim-povtoritelem-cvet</v>
      </c>
    </row>
    <row r="1528" spans="1:28" ht="75" x14ac:dyDescent="0.25">
      <c r="A1528" s="71" t="str">
        <f>INDEX('Выгр Торг'!$A:$A,MATCH($B1528,'Выгр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8" s="88">
        <v>137997</v>
      </c>
      <c r="C1528" s="72">
        <f>VLOOKUP($B1528,'Выгр Торг'!$B:$P,C$1,0)</f>
        <v>144001</v>
      </c>
      <c r="D1528" s="71" t="str">
        <f>VLOOKUP($B1528,'Выгр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Мускат (серебристо-серо-золотистый, 620))</v>
      </c>
      <c r="E1528" s="72" t="str">
        <f>VLOOKUP($B1528,'Выгр Торг'!$B:$P,E$1,0)</f>
        <v>Y</v>
      </c>
      <c r="F1528" s="72" t="str">
        <f>VLOOKUP($B1528,'Выгр Торг'!$B:$P,F$1,0)</f>
        <v>1</v>
      </c>
      <c r="G1528" s="36" t="s">
        <v>44</v>
      </c>
      <c r="H1528" s="28">
        <v>143974</v>
      </c>
      <c r="I1528" s="53">
        <f>INDEX($I:$I,MATCH($H1528,$C:$C,0))</f>
        <v>600</v>
      </c>
      <c r="J1528" s="5" t="s">
        <v>3410</v>
      </c>
      <c r="K1528" s="56">
        <f>INDEX($K:$K,MATCH($H1528,$C:$C,0))+I1528</f>
        <v>3700</v>
      </c>
      <c r="L1528" s="14">
        <f>VLOOKUP(K1528,Наценка!$A$1:$B$8,2,1)</f>
        <v>1.4</v>
      </c>
      <c r="M1528" s="56">
        <f>INDEX($M:$M,MATCH($H1528,$C:$C,0))+I1528*$M$2</f>
        <v>6270</v>
      </c>
      <c r="N1528" s="57">
        <f t="shared" si="219"/>
        <v>6290</v>
      </c>
      <c r="O1528" s="72">
        <f>VLOOKUP($B1528,'Выгр Торг'!$B:$P,O$1,0)</f>
        <v>3700</v>
      </c>
      <c r="P1528" s="72">
        <f>VLOOKUP($B1528,'Выгр Торг'!$B:$P,P$1,0)</f>
        <v>6490</v>
      </c>
      <c r="Q1528" s="42">
        <f t="shared" si="213"/>
        <v>0</v>
      </c>
      <c r="R1528" s="42">
        <f t="shared" si="214"/>
        <v>200</v>
      </c>
      <c r="S1528" s="85">
        <f t="shared" si="218"/>
        <v>6290</v>
      </c>
      <c r="T1528" s="60">
        <f>IFERROR(VLOOKUP($B1528,'Из ГУГЛа'!$B:$G,4,0)*U1528+V1528,VLOOKUP($B1528,'Из ГУГЛа'!$B:$G,4,0))</f>
        <v>6190</v>
      </c>
      <c r="U1528" s="15">
        <v>1</v>
      </c>
      <c r="V1528" s="76">
        <f>INDEX($AA:$AA,MATCH($H1528,$C:$C,0))</f>
        <v>600</v>
      </c>
      <c r="W1528" s="74">
        <f t="shared" si="215"/>
        <v>0.7</v>
      </c>
      <c r="X1528" s="74">
        <f t="shared" si="216"/>
        <v>-1.6155088852988692E-2</v>
      </c>
      <c r="Y1528" s="74">
        <f t="shared" si="217"/>
        <v>0.67297297297297298</v>
      </c>
      <c r="Z1528" s="76">
        <f>INDEX($Z:$Z,MATCH($H1528,$C:$C,0))+V1528</f>
        <v>6190</v>
      </c>
      <c r="AB1528" s="43" t="str">
        <f>INDEX($AB:$AB,MATCH($H1528,$C:$C,0))</f>
        <v>https://motorring.ru/product/6514-bokovye-zerkala-atp-liftbek-begayuschim-povtoritelem-cvet</v>
      </c>
    </row>
    <row r="1529" spans="1:28" ht="75" x14ac:dyDescent="0.25">
      <c r="A1529" s="71" t="str">
        <f>INDEX('Выгр Торг'!$A:$A,MATCH($B1529,'Выгр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29" s="88">
        <v>137998</v>
      </c>
      <c r="C1529" s="72">
        <f>VLOOKUP($B1529,'Выгр Торг'!$B:$P,C$1,0)</f>
        <v>144002</v>
      </c>
      <c r="D1529" s="71" t="str">
        <f>VLOOKUP($B1529,'Выгр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Одиссей (Серо-синий, 497))</v>
      </c>
      <c r="E1529" s="72" t="str">
        <f>VLOOKUP($B1529,'Выгр Торг'!$B:$P,E$1,0)</f>
        <v>Y</v>
      </c>
      <c r="F1529" s="72" t="str">
        <f>VLOOKUP($B1529,'Выгр Торг'!$B:$P,F$1,0)</f>
        <v>1</v>
      </c>
      <c r="G1529" s="36" t="s">
        <v>44</v>
      </c>
      <c r="H1529" s="28">
        <v>143974</v>
      </c>
      <c r="I1529" s="53">
        <f>INDEX($I:$I,MATCH($H1529,$C:$C,0))</f>
        <v>600</v>
      </c>
      <c r="J1529" s="5" t="s">
        <v>3410</v>
      </c>
      <c r="K1529" s="56">
        <f>INDEX($K:$K,MATCH($H1529,$C:$C,0))+I1529</f>
        <v>3700</v>
      </c>
      <c r="L1529" s="14">
        <f>VLOOKUP(K1529,Наценка!$A$1:$B$8,2,1)</f>
        <v>1.4</v>
      </c>
      <c r="M1529" s="56">
        <f>INDEX($M:$M,MATCH($H1529,$C:$C,0))+I1529*$M$2</f>
        <v>6270</v>
      </c>
      <c r="N1529" s="57">
        <f t="shared" si="219"/>
        <v>6290</v>
      </c>
      <c r="O1529" s="72">
        <f>VLOOKUP($B1529,'Выгр Торг'!$B:$P,O$1,0)</f>
        <v>3700</v>
      </c>
      <c r="P1529" s="72">
        <f>VLOOKUP($B1529,'Выгр Торг'!$B:$P,P$1,0)</f>
        <v>6490</v>
      </c>
      <c r="Q1529" s="42">
        <f t="shared" si="213"/>
        <v>0</v>
      </c>
      <c r="R1529" s="42">
        <f t="shared" si="214"/>
        <v>200</v>
      </c>
      <c r="S1529" s="85">
        <f t="shared" si="218"/>
        <v>6290</v>
      </c>
      <c r="T1529" s="60">
        <f>IFERROR(VLOOKUP($B1529,'Из ГУГЛа'!$B:$G,4,0)*U1529+V1529,VLOOKUP($B1529,'Из ГУГЛа'!$B:$G,4,0))</f>
        <v>6190</v>
      </c>
      <c r="U1529" s="15">
        <v>1</v>
      </c>
      <c r="V1529" s="76">
        <f>INDEX($AA:$AA,MATCH($H1529,$C:$C,0))</f>
        <v>600</v>
      </c>
      <c r="W1529" s="74">
        <f t="shared" si="215"/>
        <v>0.7</v>
      </c>
      <c r="X1529" s="74">
        <f t="shared" si="216"/>
        <v>-1.6155088852988692E-2</v>
      </c>
      <c r="Y1529" s="74">
        <f t="shared" si="217"/>
        <v>0.67297297297297298</v>
      </c>
      <c r="Z1529" s="76">
        <f>INDEX($Z:$Z,MATCH($H1529,$C:$C,0))+V1529</f>
        <v>6190</v>
      </c>
      <c r="AB1529" s="43" t="str">
        <f>INDEX($AB:$AB,MATCH($H1529,$C:$C,0))</f>
        <v>https://motorring.ru/product/6514-bokovye-zerkala-atp-liftbek-begayuschim-povtoritelem-cvet</v>
      </c>
    </row>
    <row r="1530" spans="1:28" ht="75" x14ac:dyDescent="0.25">
      <c r="A1530" s="71" t="str">
        <f>INDEX('Выгр Торг'!$A:$A,MATCH($B1530,'Выгр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0" s="88">
        <v>137999</v>
      </c>
      <c r="C1530" s="72">
        <f>VLOOKUP($B1530,'Выгр Торг'!$B:$P,C$1,0)</f>
        <v>144003</v>
      </c>
      <c r="D1530" s="71" t="str">
        <f>VLOOKUP($B1530,'Выгр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Пантера (черная база, 672))</v>
      </c>
      <c r="E1530" s="72" t="str">
        <f>VLOOKUP($B1530,'Выгр Торг'!$B:$P,E$1,0)</f>
        <v>Y</v>
      </c>
      <c r="F1530" s="72" t="str">
        <f>VLOOKUP($B1530,'Выгр Торг'!$B:$P,F$1,0)</f>
        <v>1</v>
      </c>
      <c r="G1530" s="36" t="s">
        <v>44</v>
      </c>
      <c r="H1530" s="28">
        <v>143974</v>
      </c>
      <c r="I1530" s="53">
        <f>INDEX($I:$I,MATCH($H1530,$C:$C,0))</f>
        <v>600</v>
      </c>
      <c r="J1530" s="5" t="s">
        <v>3410</v>
      </c>
      <c r="K1530" s="56">
        <f>INDEX($K:$K,MATCH($H1530,$C:$C,0))+I1530</f>
        <v>3700</v>
      </c>
      <c r="L1530" s="14">
        <f>VLOOKUP(K1530,Наценка!$A$1:$B$8,2,1)</f>
        <v>1.4</v>
      </c>
      <c r="M1530" s="56">
        <f>INDEX($M:$M,MATCH($H1530,$C:$C,0))+I1530*$M$2</f>
        <v>6270</v>
      </c>
      <c r="N1530" s="57">
        <f t="shared" si="219"/>
        <v>6290</v>
      </c>
      <c r="O1530" s="72">
        <f>VLOOKUP($B1530,'Выгр Торг'!$B:$P,O$1,0)</f>
        <v>3700</v>
      </c>
      <c r="P1530" s="72">
        <f>VLOOKUP($B1530,'Выгр Торг'!$B:$P,P$1,0)</f>
        <v>6490</v>
      </c>
      <c r="Q1530" s="42">
        <f t="shared" si="213"/>
        <v>0</v>
      </c>
      <c r="R1530" s="42">
        <f t="shared" si="214"/>
        <v>200</v>
      </c>
      <c r="S1530" s="85">
        <f t="shared" si="218"/>
        <v>6290</v>
      </c>
      <c r="T1530" s="60">
        <f>IFERROR(VLOOKUP($B1530,'Из ГУГЛа'!$B:$G,4,0)*U1530+V1530,VLOOKUP($B1530,'Из ГУГЛа'!$B:$G,4,0))</f>
        <v>6190</v>
      </c>
      <c r="U1530" s="15">
        <v>1</v>
      </c>
      <c r="V1530" s="76">
        <f>INDEX($AA:$AA,MATCH($H1530,$C:$C,0))</f>
        <v>600</v>
      </c>
      <c r="W1530" s="74">
        <f t="shared" si="215"/>
        <v>0.7</v>
      </c>
      <c r="X1530" s="74">
        <f t="shared" si="216"/>
        <v>-1.6155088852988692E-2</v>
      </c>
      <c r="Y1530" s="74">
        <f t="shared" si="217"/>
        <v>0.67297297297297298</v>
      </c>
      <c r="Z1530" s="76">
        <f>INDEX($Z:$Z,MATCH($H1530,$C:$C,0))+V1530</f>
        <v>6190</v>
      </c>
      <c r="AB1530" s="43" t="str">
        <f>INDEX($AB:$AB,MATCH($H1530,$C:$C,0))</f>
        <v>https://motorring.ru/product/6514-bokovye-zerkala-atp-liftbek-begayuschim-povtoritelem-cvet</v>
      </c>
    </row>
    <row r="1531" spans="1:28" ht="75" x14ac:dyDescent="0.25">
      <c r="A1531" s="71" t="str">
        <f>INDEX('Выгр Торг'!$A:$A,MATCH($B1531,'Выгр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1" s="88">
        <v>138000</v>
      </c>
      <c r="C1531" s="72">
        <f>VLOOKUP($B1531,'Выгр Торг'!$B:$P,C$1,0)</f>
        <v>144004</v>
      </c>
      <c r="D1531" s="71" t="str">
        <f>VLOOKUP($B1531,'Выгр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Персей (темно-синий, 429))</v>
      </c>
      <c r="E1531" s="72" t="str">
        <f>VLOOKUP($B1531,'Выгр Торг'!$B:$P,E$1,0)</f>
        <v>Y</v>
      </c>
      <c r="F1531" s="72" t="str">
        <f>VLOOKUP($B1531,'Выгр Торг'!$B:$P,F$1,0)</f>
        <v>1</v>
      </c>
      <c r="G1531" s="36" t="s">
        <v>44</v>
      </c>
      <c r="H1531" s="28">
        <v>143974</v>
      </c>
      <c r="I1531" s="53">
        <f>INDEX($I:$I,MATCH($H1531,$C:$C,0))</f>
        <v>600</v>
      </c>
      <c r="J1531" s="5" t="s">
        <v>3410</v>
      </c>
      <c r="K1531" s="56">
        <f>INDEX($K:$K,MATCH($H1531,$C:$C,0))+I1531</f>
        <v>3700</v>
      </c>
      <c r="L1531" s="14">
        <f>VLOOKUP(K1531,Наценка!$A$1:$B$8,2,1)</f>
        <v>1.4</v>
      </c>
      <c r="M1531" s="56">
        <f>INDEX($M:$M,MATCH($H1531,$C:$C,0))+I1531*$M$2</f>
        <v>6270</v>
      </c>
      <c r="N1531" s="57">
        <f t="shared" si="219"/>
        <v>6290</v>
      </c>
      <c r="O1531" s="72">
        <f>VLOOKUP($B1531,'Выгр Торг'!$B:$P,O$1,0)</f>
        <v>3700</v>
      </c>
      <c r="P1531" s="72">
        <f>VLOOKUP($B1531,'Выгр Торг'!$B:$P,P$1,0)</f>
        <v>6490</v>
      </c>
      <c r="Q1531" s="42">
        <f t="shared" si="213"/>
        <v>0</v>
      </c>
      <c r="R1531" s="42">
        <f t="shared" si="214"/>
        <v>200</v>
      </c>
      <c r="S1531" s="85">
        <f t="shared" si="218"/>
        <v>6290</v>
      </c>
      <c r="T1531" s="60">
        <f>IFERROR(VLOOKUP($B1531,'Из ГУГЛа'!$B:$G,4,0)*U1531+V1531,VLOOKUP($B1531,'Из ГУГЛа'!$B:$G,4,0))</f>
        <v>6190</v>
      </c>
      <c r="U1531" s="15">
        <v>1</v>
      </c>
      <c r="V1531" s="76">
        <f>INDEX($AA:$AA,MATCH($H1531,$C:$C,0))</f>
        <v>600</v>
      </c>
      <c r="W1531" s="74">
        <f t="shared" si="215"/>
        <v>0.7</v>
      </c>
      <c r="X1531" s="74">
        <f t="shared" si="216"/>
        <v>-1.6155088852988692E-2</v>
      </c>
      <c r="Y1531" s="74">
        <f t="shared" si="217"/>
        <v>0.67297297297297298</v>
      </c>
      <c r="Z1531" s="76">
        <f>INDEX($Z:$Z,MATCH($H1531,$C:$C,0))+V1531</f>
        <v>6190</v>
      </c>
      <c r="AB1531" s="43" t="str">
        <f>INDEX($AB:$AB,MATCH($H1531,$C:$C,0))</f>
        <v>https://motorring.ru/product/6514-bokovye-zerkala-atp-liftbek-begayuschim-povtoritelem-cvet</v>
      </c>
    </row>
    <row r="1532" spans="1:28" ht="75" x14ac:dyDescent="0.25">
      <c r="A1532" s="71" t="str">
        <f>INDEX('Выгр Торг'!$A:$A,MATCH($B1532,'Выгр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2" s="88">
        <v>138001</v>
      </c>
      <c r="C1532" s="72">
        <f>VLOOKUP($B1532,'Выгр Торг'!$B:$P,C$1,0)</f>
        <v>144005</v>
      </c>
      <c r="D1532" s="71" t="str">
        <f>VLOOKUP($B1532,'Выгр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Пламя (темно-красный, 193))</v>
      </c>
      <c r="E1532" s="72" t="str">
        <f>VLOOKUP($B1532,'Выгр Торг'!$B:$P,E$1,0)</f>
        <v>Y</v>
      </c>
      <c r="F1532" s="72" t="str">
        <f>VLOOKUP($B1532,'Выгр Торг'!$B:$P,F$1,0)</f>
        <v>1</v>
      </c>
      <c r="G1532" s="36" t="s">
        <v>44</v>
      </c>
      <c r="H1532" s="28">
        <v>143974</v>
      </c>
      <c r="I1532" s="53">
        <f>INDEX($I:$I,MATCH($H1532,$C:$C,0))</f>
        <v>600</v>
      </c>
      <c r="J1532" s="5" t="s">
        <v>3410</v>
      </c>
      <c r="K1532" s="56">
        <f>INDEX($K:$K,MATCH($H1532,$C:$C,0))+I1532</f>
        <v>3700</v>
      </c>
      <c r="L1532" s="14">
        <f>VLOOKUP(K1532,Наценка!$A$1:$B$8,2,1)</f>
        <v>1.4</v>
      </c>
      <c r="M1532" s="56">
        <f>INDEX($M:$M,MATCH($H1532,$C:$C,0))+I1532*$M$2</f>
        <v>6270</v>
      </c>
      <c r="N1532" s="57">
        <f t="shared" si="219"/>
        <v>6290</v>
      </c>
      <c r="O1532" s="72">
        <f>VLOOKUP($B1532,'Выгр Торг'!$B:$P,O$1,0)</f>
        <v>3700</v>
      </c>
      <c r="P1532" s="72">
        <f>VLOOKUP($B1532,'Выгр Торг'!$B:$P,P$1,0)</f>
        <v>6490</v>
      </c>
      <c r="Q1532" s="42">
        <f t="shared" si="213"/>
        <v>0</v>
      </c>
      <c r="R1532" s="42">
        <f t="shared" si="214"/>
        <v>200</v>
      </c>
      <c r="S1532" s="85">
        <f t="shared" si="218"/>
        <v>6290</v>
      </c>
      <c r="T1532" s="60">
        <f>IFERROR(VLOOKUP($B1532,'Из ГУГЛа'!$B:$G,4,0)*U1532+V1532,VLOOKUP($B1532,'Из ГУГЛа'!$B:$G,4,0))</f>
        <v>6190</v>
      </c>
      <c r="U1532" s="15">
        <v>1</v>
      </c>
      <c r="V1532" s="76">
        <f>INDEX($AA:$AA,MATCH($H1532,$C:$C,0))</f>
        <v>600</v>
      </c>
      <c r="W1532" s="74">
        <f t="shared" si="215"/>
        <v>0.7</v>
      </c>
      <c r="X1532" s="74">
        <f t="shared" si="216"/>
        <v>-1.6155088852988692E-2</v>
      </c>
      <c r="Y1532" s="74">
        <f t="shared" si="217"/>
        <v>0.67297297297297298</v>
      </c>
      <c r="Z1532" s="76">
        <f>INDEX($Z:$Z,MATCH($H1532,$C:$C,0))+V1532</f>
        <v>6190</v>
      </c>
      <c r="AB1532" s="43" t="str">
        <f>INDEX($AB:$AB,MATCH($H1532,$C:$C,0))</f>
        <v>https://motorring.ru/product/6514-bokovye-zerkala-atp-liftbek-begayuschim-povtoritelem-cvet</v>
      </c>
    </row>
    <row r="1533" spans="1:28" ht="75" x14ac:dyDescent="0.25">
      <c r="A1533" s="71" t="str">
        <f>INDEX('Выгр Торг'!$A:$A,MATCH($B1533,'Выгр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3" s="88">
        <v>138002</v>
      </c>
      <c r="C1533" s="72">
        <f>VLOOKUP($B1533,'Выгр Торг'!$B:$P,C$1,0)</f>
        <v>144006</v>
      </c>
      <c r="D1533" s="71" t="str">
        <f>VLOOKUP($B1533,'Выгр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Платина (серебристо-бежевый, 691))</v>
      </c>
      <c r="E1533" s="72" t="str">
        <f>VLOOKUP($B1533,'Выгр Торг'!$B:$P,E$1,0)</f>
        <v>Y</v>
      </c>
      <c r="F1533" s="72" t="str">
        <f>VLOOKUP($B1533,'Выгр Торг'!$B:$P,F$1,0)</f>
        <v>1</v>
      </c>
      <c r="G1533" s="36" t="s">
        <v>44</v>
      </c>
      <c r="H1533" s="28">
        <v>143974</v>
      </c>
      <c r="I1533" s="53">
        <f>INDEX($I:$I,MATCH($H1533,$C:$C,0))</f>
        <v>600</v>
      </c>
      <c r="J1533" s="5" t="s">
        <v>3410</v>
      </c>
      <c r="K1533" s="56">
        <f>INDEX($K:$K,MATCH($H1533,$C:$C,0))+I1533</f>
        <v>3700</v>
      </c>
      <c r="L1533" s="14">
        <f>VLOOKUP(K1533,Наценка!$A$1:$B$8,2,1)</f>
        <v>1.4</v>
      </c>
      <c r="M1533" s="56">
        <f>INDEX($M:$M,MATCH($H1533,$C:$C,0))+I1533*$M$2</f>
        <v>6270</v>
      </c>
      <c r="N1533" s="57">
        <f t="shared" si="219"/>
        <v>6290</v>
      </c>
      <c r="O1533" s="72">
        <f>VLOOKUP($B1533,'Выгр Торг'!$B:$P,O$1,0)</f>
        <v>3700</v>
      </c>
      <c r="P1533" s="72">
        <f>VLOOKUP($B1533,'Выгр Торг'!$B:$P,P$1,0)</f>
        <v>6490</v>
      </c>
      <c r="Q1533" s="42">
        <f t="shared" si="213"/>
        <v>0</v>
      </c>
      <c r="R1533" s="42">
        <f t="shared" si="214"/>
        <v>200</v>
      </c>
      <c r="S1533" s="85">
        <f t="shared" si="218"/>
        <v>6290</v>
      </c>
      <c r="T1533" s="60">
        <f>IFERROR(VLOOKUP($B1533,'Из ГУГЛа'!$B:$G,4,0)*U1533+V1533,VLOOKUP($B1533,'Из ГУГЛа'!$B:$G,4,0))</f>
        <v>6190</v>
      </c>
      <c r="U1533" s="15">
        <v>1</v>
      </c>
      <c r="V1533" s="76">
        <f>INDEX($AA:$AA,MATCH($H1533,$C:$C,0))</f>
        <v>600</v>
      </c>
      <c r="W1533" s="74">
        <f t="shared" si="215"/>
        <v>0.7</v>
      </c>
      <c r="X1533" s="74">
        <f t="shared" si="216"/>
        <v>-1.6155088852988692E-2</v>
      </c>
      <c r="Y1533" s="74">
        <f t="shared" si="217"/>
        <v>0.67297297297297298</v>
      </c>
      <c r="Z1533" s="76">
        <f>INDEX($Z:$Z,MATCH($H1533,$C:$C,0))+V1533</f>
        <v>6190</v>
      </c>
      <c r="AB1533" s="43" t="str">
        <f>INDEX($AB:$AB,MATCH($H1533,$C:$C,0))</f>
        <v>https://motorring.ru/product/6514-bokovye-zerkala-atp-liftbek-begayuschim-povtoritelem-cvet</v>
      </c>
    </row>
    <row r="1534" spans="1:28" ht="75" x14ac:dyDescent="0.25">
      <c r="A1534" s="71" t="str">
        <f>INDEX('Выгр Торг'!$A:$A,MATCH($B1534,'Выгр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4" s="88">
        <v>138003</v>
      </c>
      <c r="C1534" s="72">
        <f>VLOOKUP($B1534,'Выгр Торг'!$B:$P,C$1,0)</f>
        <v>144007</v>
      </c>
      <c r="D1534" s="71" t="str">
        <f>VLOOKUP($B1534,'Выгр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Портвейн (темно-вишневый металлик, 192))</v>
      </c>
      <c r="E1534" s="72" t="str">
        <f>VLOOKUP($B1534,'Выгр Торг'!$B:$P,E$1,0)</f>
        <v>Y</v>
      </c>
      <c r="F1534" s="72" t="str">
        <f>VLOOKUP($B1534,'Выгр Торг'!$B:$P,F$1,0)</f>
        <v>1</v>
      </c>
      <c r="G1534" s="36" t="s">
        <v>44</v>
      </c>
      <c r="H1534" s="28">
        <v>143974</v>
      </c>
      <c r="I1534" s="53">
        <f>INDEX($I:$I,MATCH($H1534,$C:$C,0))</f>
        <v>600</v>
      </c>
      <c r="J1534" s="5" t="s">
        <v>3410</v>
      </c>
      <c r="K1534" s="56">
        <f>INDEX($K:$K,MATCH($H1534,$C:$C,0))+I1534</f>
        <v>3700</v>
      </c>
      <c r="L1534" s="14">
        <f>VLOOKUP(K1534,Наценка!$A$1:$B$8,2,1)</f>
        <v>1.4</v>
      </c>
      <c r="M1534" s="56">
        <f>INDEX($M:$M,MATCH($H1534,$C:$C,0))+I1534*$M$2</f>
        <v>6270</v>
      </c>
      <c r="N1534" s="57">
        <f t="shared" si="219"/>
        <v>6290</v>
      </c>
      <c r="O1534" s="72">
        <f>VLOOKUP($B1534,'Выгр Торг'!$B:$P,O$1,0)</f>
        <v>3700</v>
      </c>
      <c r="P1534" s="72">
        <f>VLOOKUP($B1534,'Выгр Торг'!$B:$P,P$1,0)</f>
        <v>6490</v>
      </c>
      <c r="Q1534" s="42">
        <f t="shared" si="213"/>
        <v>0</v>
      </c>
      <c r="R1534" s="42">
        <f t="shared" si="214"/>
        <v>200</v>
      </c>
      <c r="S1534" s="85">
        <f t="shared" si="218"/>
        <v>6290</v>
      </c>
      <c r="T1534" s="60">
        <f>IFERROR(VLOOKUP($B1534,'Из ГУГЛа'!$B:$G,4,0)*U1534+V1534,VLOOKUP($B1534,'Из ГУГЛа'!$B:$G,4,0))</f>
        <v>6190</v>
      </c>
      <c r="U1534" s="15">
        <v>1</v>
      </c>
      <c r="V1534" s="76">
        <f>INDEX($AA:$AA,MATCH($H1534,$C:$C,0))</f>
        <v>600</v>
      </c>
      <c r="W1534" s="74">
        <f t="shared" si="215"/>
        <v>0.7</v>
      </c>
      <c r="X1534" s="74">
        <f t="shared" si="216"/>
        <v>-1.6155088852988692E-2</v>
      </c>
      <c r="Y1534" s="74">
        <f t="shared" si="217"/>
        <v>0.67297297297297298</v>
      </c>
      <c r="Z1534" s="76">
        <f>INDEX($Z:$Z,MATCH($H1534,$C:$C,0))+V1534</f>
        <v>6190</v>
      </c>
      <c r="AB1534" s="43" t="str">
        <f>INDEX($AB:$AB,MATCH($H1534,$C:$C,0))</f>
        <v>https://motorring.ru/product/6514-bokovye-zerkala-atp-liftbek-begayuschim-povtoritelem-cvet</v>
      </c>
    </row>
    <row r="1535" spans="1:28" ht="75" x14ac:dyDescent="0.25">
      <c r="A1535" s="71" t="str">
        <f>INDEX('Выгр Торг'!$A:$A,MATCH($B1535,'Выгр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5" s="88">
        <v>138004</v>
      </c>
      <c r="C1535" s="72">
        <f>VLOOKUP($B1535,'Выгр Торг'!$B:$P,C$1,0)</f>
        <v>144008</v>
      </c>
      <c r="D1535" s="71" t="str">
        <f>VLOOKUP($B1535,'Выгр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Премьер (канареечный желтый, 222))</v>
      </c>
      <c r="E1535" s="72" t="str">
        <f>VLOOKUP($B1535,'Выгр Торг'!$B:$P,E$1,0)</f>
        <v>Y</v>
      </c>
      <c r="F1535" s="72" t="str">
        <f>VLOOKUP($B1535,'Выгр Торг'!$B:$P,F$1,0)</f>
        <v>1</v>
      </c>
      <c r="G1535" s="36" t="s">
        <v>44</v>
      </c>
      <c r="H1535" s="28">
        <v>143974</v>
      </c>
      <c r="I1535" s="53">
        <f>INDEX($I:$I,MATCH($H1535,$C:$C,0))</f>
        <v>600</v>
      </c>
      <c r="J1535" s="5" t="s">
        <v>3410</v>
      </c>
      <c r="K1535" s="56">
        <f>INDEX($K:$K,MATCH($H1535,$C:$C,0))+I1535</f>
        <v>3700</v>
      </c>
      <c r="L1535" s="14">
        <f>VLOOKUP(K1535,Наценка!$A$1:$B$8,2,1)</f>
        <v>1.4</v>
      </c>
      <c r="M1535" s="56">
        <f>INDEX($M:$M,MATCH($H1535,$C:$C,0))+I1535*$M$2</f>
        <v>6270</v>
      </c>
      <c r="N1535" s="57">
        <f t="shared" si="219"/>
        <v>6290</v>
      </c>
      <c r="O1535" s="72">
        <f>VLOOKUP($B1535,'Выгр Торг'!$B:$P,O$1,0)</f>
        <v>3700</v>
      </c>
      <c r="P1535" s="72">
        <f>VLOOKUP($B1535,'Выгр Торг'!$B:$P,P$1,0)</f>
        <v>6490</v>
      </c>
      <c r="Q1535" s="42">
        <f t="shared" si="213"/>
        <v>0</v>
      </c>
      <c r="R1535" s="42">
        <f t="shared" si="214"/>
        <v>200</v>
      </c>
      <c r="S1535" s="85">
        <f t="shared" si="218"/>
        <v>6290</v>
      </c>
      <c r="T1535" s="60">
        <f>IFERROR(VLOOKUP($B1535,'Из ГУГЛа'!$B:$G,4,0)*U1535+V1535,VLOOKUP($B1535,'Из ГУГЛа'!$B:$G,4,0))</f>
        <v>6190</v>
      </c>
      <c r="U1535" s="15">
        <v>1</v>
      </c>
      <c r="V1535" s="76">
        <f>INDEX($AA:$AA,MATCH($H1535,$C:$C,0))</f>
        <v>600</v>
      </c>
      <c r="W1535" s="74">
        <f t="shared" si="215"/>
        <v>0.7</v>
      </c>
      <c r="X1535" s="74">
        <f t="shared" si="216"/>
        <v>-1.6155088852988692E-2</v>
      </c>
      <c r="Y1535" s="74">
        <f t="shared" si="217"/>
        <v>0.67297297297297298</v>
      </c>
      <c r="Z1535" s="76">
        <f>INDEX($Z:$Z,MATCH($H1535,$C:$C,0))+V1535</f>
        <v>6190</v>
      </c>
      <c r="AB1535" s="43" t="str">
        <f>INDEX($AB:$AB,MATCH($H1535,$C:$C,0))</f>
        <v>https://motorring.ru/product/6514-bokovye-zerkala-atp-liftbek-begayuschim-povtoritelem-cvet</v>
      </c>
    </row>
    <row r="1536" spans="1:28" ht="75" x14ac:dyDescent="0.25">
      <c r="A1536" s="71" t="str">
        <f>INDEX('Выгр Торг'!$A:$A,MATCH($B1536,'Выгр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6" s="88">
        <v>138005</v>
      </c>
      <c r="C1536" s="72">
        <f>VLOOKUP($B1536,'Выгр Торг'!$B:$P,C$1,0)</f>
        <v>144009</v>
      </c>
      <c r="D1536" s="71" t="str">
        <f>VLOOKUP($B1536,'Выгр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Рислинг (серебристо-бледно-серый, 610))</v>
      </c>
      <c r="E1536" s="72" t="str">
        <f>VLOOKUP($B1536,'Выгр Торг'!$B:$P,E$1,0)</f>
        <v>Y</v>
      </c>
      <c r="F1536" s="72" t="str">
        <f>VLOOKUP($B1536,'Выгр Торг'!$B:$P,F$1,0)</f>
        <v>1</v>
      </c>
      <c r="G1536" s="36" t="s">
        <v>44</v>
      </c>
      <c r="H1536" s="28">
        <v>143974</v>
      </c>
      <c r="I1536" s="53">
        <f>INDEX($I:$I,MATCH($H1536,$C:$C,0))</f>
        <v>600</v>
      </c>
      <c r="J1536" s="5" t="s">
        <v>3410</v>
      </c>
      <c r="K1536" s="56">
        <f>INDEX($K:$K,MATCH($H1536,$C:$C,0))+I1536</f>
        <v>3700</v>
      </c>
      <c r="L1536" s="14">
        <f>VLOOKUP(K1536,Наценка!$A$1:$B$8,2,1)</f>
        <v>1.4</v>
      </c>
      <c r="M1536" s="56">
        <f>INDEX($M:$M,MATCH($H1536,$C:$C,0))+I1536*$M$2</f>
        <v>6270</v>
      </c>
      <c r="N1536" s="57">
        <f t="shared" si="219"/>
        <v>6290</v>
      </c>
      <c r="O1536" s="72">
        <f>VLOOKUP($B1536,'Выгр Торг'!$B:$P,O$1,0)</f>
        <v>3700</v>
      </c>
      <c r="P1536" s="72">
        <f>VLOOKUP($B1536,'Выгр Торг'!$B:$P,P$1,0)</f>
        <v>6490</v>
      </c>
      <c r="Q1536" s="42">
        <f t="shared" si="213"/>
        <v>0</v>
      </c>
      <c r="R1536" s="42">
        <f t="shared" si="214"/>
        <v>200</v>
      </c>
      <c r="S1536" s="85">
        <f t="shared" si="218"/>
        <v>6290</v>
      </c>
      <c r="T1536" s="60">
        <f>IFERROR(VLOOKUP($B1536,'Из ГУГЛа'!$B:$G,4,0)*U1536+V1536,VLOOKUP($B1536,'Из ГУГЛа'!$B:$G,4,0))</f>
        <v>6190</v>
      </c>
      <c r="U1536" s="15">
        <v>1</v>
      </c>
      <c r="V1536" s="76">
        <f>INDEX($AA:$AA,MATCH($H1536,$C:$C,0))</f>
        <v>600</v>
      </c>
      <c r="W1536" s="74">
        <f t="shared" si="215"/>
        <v>0.7</v>
      </c>
      <c r="X1536" s="74">
        <f t="shared" si="216"/>
        <v>-1.6155088852988692E-2</v>
      </c>
      <c r="Y1536" s="74">
        <f t="shared" si="217"/>
        <v>0.67297297297297298</v>
      </c>
      <c r="Z1536" s="76">
        <f>INDEX($Z:$Z,MATCH($H1536,$C:$C,0))+V1536</f>
        <v>6190</v>
      </c>
      <c r="AB1536" s="43" t="str">
        <f>INDEX($AB:$AB,MATCH($H1536,$C:$C,0))</f>
        <v>https://motorring.ru/product/6514-bokovye-zerkala-atp-liftbek-begayuschim-povtoritelem-cvet</v>
      </c>
    </row>
    <row r="1537" spans="1:28" ht="75" x14ac:dyDescent="0.25">
      <c r="A1537" s="71" t="str">
        <f>INDEX('Выгр Торг'!$A:$A,MATCH($B1537,'Выгр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7" s="88">
        <v>138006</v>
      </c>
      <c r="C1537" s="72">
        <f>VLOOKUP($B1537,'Выгр Торг'!$B:$P,C$1,0)</f>
        <v>144010</v>
      </c>
      <c r="D1537" s="71" t="str">
        <f>VLOOKUP($B1537,'Выгр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Слива (серебристо-ярко-синий, 478))</v>
      </c>
      <c r="E1537" s="72" t="str">
        <f>VLOOKUP($B1537,'Выгр Торг'!$B:$P,E$1,0)</f>
        <v>Y</v>
      </c>
      <c r="F1537" s="72" t="str">
        <f>VLOOKUP($B1537,'Выгр Торг'!$B:$P,F$1,0)</f>
        <v>1</v>
      </c>
      <c r="G1537" s="36" t="s">
        <v>44</v>
      </c>
      <c r="H1537" s="28">
        <v>143974</v>
      </c>
      <c r="I1537" s="53">
        <f>INDEX($I:$I,MATCH($H1537,$C:$C,0))</f>
        <v>600</v>
      </c>
      <c r="J1537" s="5" t="s">
        <v>3410</v>
      </c>
      <c r="K1537" s="56">
        <f>INDEX($K:$K,MATCH($H1537,$C:$C,0))+I1537</f>
        <v>3700</v>
      </c>
      <c r="L1537" s="14">
        <f>VLOOKUP(K1537,Наценка!$A$1:$B$8,2,1)</f>
        <v>1.4</v>
      </c>
      <c r="M1537" s="56">
        <f>INDEX($M:$M,MATCH($H1537,$C:$C,0))+I1537*$M$2</f>
        <v>6270</v>
      </c>
      <c r="N1537" s="57">
        <f t="shared" si="219"/>
        <v>6290</v>
      </c>
      <c r="O1537" s="72">
        <f>VLOOKUP($B1537,'Выгр Торг'!$B:$P,O$1,0)</f>
        <v>3700</v>
      </c>
      <c r="P1537" s="72">
        <f>VLOOKUP($B1537,'Выгр Торг'!$B:$P,P$1,0)</f>
        <v>6490</v>
      </c>
      <c r="Q1537" s="42">
        <f t="shared" ref="Q1537:Q1601" si="220">O1537-K1537</f>
        <v>0</v>
      </c>
      <c r="R1537" s="42">
        <f t="shared" ref="R1537:R1601" si="221">P1537-N1537</f>
        <v>200</v>
      </c>
      <c r="S1537" s="85">
        <f t="shared" si="218"/>
        <v>6290</v>
      </c>
      <c r="T1537" s="60">
        <f>IFERROR(VLOOKUP($B1537,'Из ГУГЛа'!$B:$G,4,0)*U1537+V1537,VLOOKUP($B1537,'Из ГУГЛа'!$B:$G,4,0))</f>
        <v>6190</v>
      </c>
      <c r="U1537" s="15">
        <v>1</v>
      </c>
      <c r="V1537" s="76">
        <f>INDEX($AA:$AA,MATCH($H1537,$C:$C,0))</f>
        <v>600</v>
      </c>
      <c r="W1537" s="74">
        <f t="shared" ref="W1537:W1601" si="222">IFERROR(S1537/K1537-1,"")</f>
        <v>0.7</v>
      </c>
      <c r="X1537" s="74">
        <f t="shared" ref="X1537:X1601" si="223">IFERROR((Z1537-S1537)/Z1537,"")</f>
        <v>-1.6155088852988692E-2</v>
      </c>
      <c r="Y1537" s="74">
        <f t="shared" ref="Y1537:Y1601" si="224">IFERROR(IF(Z1537="","",Z1537/K1537-1),"")</f>
        <v>0.67297297297297298</v>
      </c>
      <c r="Z1537" s="76">
        <f>INDEX($Z:$Z,MATCH($H1537,$C:$C,0))+V1537</f>
        <v>6190</v>
      </c>
      <c r="AB1537" s="43" t="str">
        <f>INDEX($AB:$AB,MATCH($H1537,$C:$C,0))</f>
        <v>https://motorring.ru/product/6514-bokovye-zerkala-atp-liftbek-begayuschim-povtoritelem-cvet</v>
      </c>
    </row>
    <row r="1538" spans="1:28" ht="75" x14ac:dyDescent="0.25">
      <c r="A1538" s="71" t="str">
        <f>INDEX('Выгр Торг'!$A:$A,MATCH($B1538,'Выгр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8" s="88">
        <v>138007</v>
      </c>
      <c r="C1538" s="72">
        <f>VLOOKUP($B1538,'Выгр Торг'!$B:$P,C$1,0)</f>
        <v>144011</v>
      </c>
      <c r="D1538" s="71" t="str">
        <f>VLOOKUP($B1538,'Выгр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Снежная королева (серебристый, 690))</v>
      </c>
      <c r="E1538" s="72" t="str">
        <f>VLOOKUP($B1538,'Выгр Торг'!$B:$P,E$1,0)</f>
        <v>Y</v>
      </c>
      <c r="F1538" s="72" t="str">
        <f>VLOOKUP($B1538,'Выгр Торг'!$B:$P,F$1,0)</f>
        <v>1</v>
      </c>
      <c r="G1538" s="36" t="s">
        <v>44</v>
      </c>
      <c r="H1538" s="28">
        <v>143974</v>
      </c>
      <c r="I1538" s="53">
        <f>INDEX($I:$I,MATCH($H1538,$C:$C,0))</f>
        <v>600</v>
      </c>
      <c r="J1538" s="5" t="s">
        <v>3410</v>
      </c>
      <c r="K1538" s="56">
        <f>INDEX($K:$K,MATCH($H1538,$C:$C,0))+I1538</f>
        <v>3700</v>
      </c>
      <c r="L1538" s="14">
        <f>VLOOKUP(K1538,Наценка!$A$1:$B$8,2,1)</f>
        <v>1.4</v>
      </c>
      <c r="M1538" s="56">
        <f>INDEX($M:$M,MATCH($H1538,$C:$C,0))+I1538*$M$2</f>
        <v>6270</v>
      </c>
      <c r="N1538" s="57">
        <f t="shared" si="219"/>
        <v>6290</v>
      </c>
      <c r="O1538" s="72">
        <f>VLOOKUP($B1538,'Выгр Торг'!$B:$P,O$1,0)</f>
        <v>3700</v>
      </c>
      <c r="P1538" s="72">
        <f>VLOOKUP($B1538,'Выгр Торг'!$B:$P,P$1,0)</f>
        <v>6490</v>
      </c>
      <c r="Q1538" s="42">
        <f t="shared" si="220"/>
        <v>0</v>
      </c>
      <c r="R1538" s="42">
        <f t="shared" si="221"/>
        <v>200</v>
      </c>
      <c r="S1538" s="85">
        <f t="shared" si="218"/>
        <v>6290</v>
      </c>
      <c r="T1538" s="60">
        <f>IFERROR(VLOOKUP($B1538,'Из ГУГЛа'!$B:$G,4,0)*U1538+V1538,VLOOKUP($B1538,'Из ГУГЛа'!$B:$G,4,0))</f>
        <v>6190</v>
      </c>
      <c r="U1538" s="15">
        <v>1</v>
      </c>
      <c r="V1538" s="76">
        <f>INDEX($AA:$AA,MATCH($H1538,$C:$C,0))</f>
        <v>600</v>
      </c>
      <c r="W1538" s="74">
        <f t="shared" si="222"/>
        <v>0.7</v>
      </c>
      <c r="X1538" s="74">
        <f t="shared" si="223"/>
        <v>-1.6155088852988692E-2</v>
      </c>
      <c r="Y1538" s="74">
        <f t="shared" si="224"/>
        <v>0.67297297297297298</v>
      </c>
      <c r="Z1538" s="76">
        <f>INDEX($Z:$Z,MATCH($H1538,$C:$C,0))+V1538</f>
        <v>6190</v>
      </c>
      <c r="AB1538" s="43" t="str">
        <f>INDEX($AB:$AB,MATCH($H1538,$C:$C,0))</f>
        <v>https://motorring.ru/product/6514-bokovye-zerkala-atp-liftbek-begayuschim-povtoritelem-cvet</v>
      </c>
    </row>
    <row r="1539" spans="1:28" ht="75" x14ac:dyDescent="0.25">
      <c r="A1539" s="71" t="str">
        <f>INDEX('Выгр Торг'!$A:$A,MATCH($B1539,'Выгр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39" s="88">
        <v>138008</v>
      </c>
      <c r="C1539" s="72">
        <f>VLOOKUP($B1539,'Выгр Торг'!$B:$P,C$1,0)</f>
        <v>144012</v>
      </c>
      <c r="D1539" s="71" t="str">
        <f>VLOOKUP($B1539,'Выгр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Совиньон (серебристо-серый, 650))</v>
      </c>
      <c r="E1539" s="72" t="str">
        <f>VLOOKUP($B1539,'Выгр Торг'!$B:$P,E$1,0)</f>
        <v>Y</v>
      </c>
      <c r="F1539" s="72" t="str">
        <f>VLOOKUP($B1539,'Выгр Торг'!$B:$P,F$1,0)</f>
        <v>1</v>
      </c>
      <c r="G1539" s="36" t="s">
        <v>44</v>
      </c>
      <c r="H1539" s="28">
        <v>143974</v>
      </c>
      <c r="I1539" s="53">
        <f>INDEX($I:$I,MATCH($H1539,$C:$C,0))</f>
        <v>600</v>
      </c>
      <c r="J1539" s="5" t="s">
        <v>3410</v>
      </c>
      <c r="K1539" s="56">
        <f>INDEX($K:$K,MATCH($H1539,$C:$C,0))+I1539</f>
        <v>3700</v>
      </c>
      <c r="L1539" s="14">
        <f>VLOOKUP(K1539,Наценка!$A$1:$B$8,2,1)</f>
        <v>1.4</v>
      </c>
      <c r="M1539" s="56">
        <f>INDEX($M:$M,MATCH($H1539,$C:$C,0))+I1539*$M$2</f>
        <v>6270</v>
      </c>
      <c r="N1539" s="57">
        <f t="shared" si="219"/>
        <v>6290</v>
      </c>
      <c r="O1539" s="72">
        <f>VLOOKUP($B1539,'Выгр Торг'!$B:$P,O$1,0)</f>
        <v>3700</v>
      </c>
      <c r="P1539" s="72">
        <f>VLOOKUP($B1539,'Выгр Торг'!$B:$P,P$1,0)</f>
        <v>6490</v>
      </c>
      <c r="Q1539" s="42">
        <f t="shared" si="220"/>
        <v>0</v>
      </c>
      <c r="R1539" s="42">
        <f t="shared" si="221"/>
        <v>200</v>
      </c>
      <c r="S1539" s="85">
        <f t="shared" si="218"/>
        <v>6290</v>
      </c>
      <c r="T1539" s="60">
        <f>IFERROR(VLOOKUP($B1539,'Из ГУГЛа'!$B:$G,4,0)*U1539+V1539,VLOOKUP($B1539,'Из ГУГЛа'!$B:$G,4,0))</f>
        <v>6190</v>
      </c>
      <c r="U1539" s="15">
        <v>1</v>
      </c>
      <c r="V1539" s="76">
        <f>INDEX($AA:$AA,MATCH($H1539,$C:$C,0))</f>
        <v>600</v>
      </c>
      <c r="W1539" s="74">
        <f t="shared" si="222"/>
        <v>0.7</v>
      </c>
      <c r="X1539" s="74">
        <f t="shared" si="223"/>
        <v>-1.6155088852988692E-2</v>
      </c>
      <c r="Y1539" s="74">
        <f t="shared" si="224"/>
        <v>0.67297297297297298</v>
      </c>
      <c r="Z1539" s="76">
        <f>INDEX($Z:$Z,MATCH($H1539,$C:$C,0))+V1539</f>
        <v>6190</v>
      </c>
      <c r="AB1539" s="43" t="str">
        <f>INDEX($AB:$AB,MATCH($H1539,$C:$C,0))</f>
        <v>https://motorring.ru/product/6514-bokovye-zerkala-atp-liftbek-begayuschim-povtoritelem-cvet</v>
      </c>
    </row>
    <row r="1540" spans="1:28" ht="75" x14ac:dyDescent="0.25">
      <c r="A1540" s="71" t="str">
        <f>INDEX('Выгр Торг'!$A:$A,MATCH($B1540,'Выгр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40" s="88">
        <v>138009</v>
      </c>
      <c r="C1540" s="72">
        <f>VLOOKUP($B1540,'Выгр Торг'!$B:$P,C$1,0)</f>
        <v>143976</v>
      </c>
      <c r="D1540" s="71" t="str">
        <f>VLOOKUP($B1540,'Выгр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Уточнить у менеджера)</v>
      </c>
      <c r="E1540" s="72" t="str">
        <f>VLOOKUP($B1540,'Выгр Торг'!$B:$P,E$1,0)</f>
        <v>Y</v>
      </c>
      <c r="F1540" s="72" t="str">
        <f>VLOOKUP($B1540,'Выгр Торг'!$B:$P,F$1,0)</f>
        <v>1</v>
      </c>
      <c r="G1540" s="36" t="s">
        <v>44</v>
      </c>
      <c r="H1540" s="28">
        <v>143974</v>
      </c>
      <c r="I1540" s="53">
        <f>INDEX($I:$I,MATCH($H1540,$C:$C,0))</f>
        <v>600</v>
      </c>
      <c r="J1540" s="5" t="s">
        <v>3410</v>
      </c>
      <c r="K1540" s="56">
        <f>INDEX($K:$K,MATCH($H1540,$C:$C,0))+I1540</f>
        <v>3700</v>
      </c>
      <c r="L1540" s="14">
        <f>VLOOKUP(K1540,Наценка!$A$1:$B$8,2,1)</f>
        <v>1.4</v>
      </c>
      <c r="M1540" s="56">
        <f>INDEX($M:$M,MATCH($H1540,$C:$C,0))+I1540*$M$2</f>
        <v>6270</v>
      </c>
      <c r="N1540" s="57">
        <f t="shared" si="219"/>
        <v>6290</v>
      </c>
      <c r="O1540" s="72">
        <f>VLOOKUP($B1540,'Выгр Торг'!$B:$P,O$1,0)</f>
        <v>3700</v>
      </c>
      <c r="P1540" s="72">
        <f>VLOOKUP($B1540,'Выгр Торг'!$B:$P,P$1,0)</f>
        <v>6490</v>
      </c>
      <c r="Q1540" s="42">
        <f t="shared" si="220"/>
        <v>0</v>
      </c>
      <c r="R1540" s="42">
        <f t="shared" si="221"/>
        <v>200</v>
      </c>
      <c r="S1540" s="85">
        <f t="shared" ref="S1540:S1603" si="225">IFERROR(ROUND(N1540*(1-$S$2),),"")</f>
        <v>6290</v>
      </c>
      <c r="T1540" s="60">
        <f>IFERROR(VLOOKUP($B1540,'Из ГУГЛа'!$B:$G,4,0)*U1540+V1540,VLOOKUP($B1540,'Из ГУГЛа'!$B:$G,4,0))</f>
        <v>6190</v>
      </c>
      <c r="U1540" s="15">
        <v>1</v>
      </c>
      <c r="V1540" s="76">
        <f>INDEX($AA:$AA,MATCH($H1540,$C:$C,0))</f>
        <v>600</v>
      </c>
      <c r="W1540" s="74">
        <f t="shared" si="222"/>
        <v>0.7</v>
      </c>
      <c r="X1540" s="74">
        <f t="shared" si="223"/>
        <v>-1.6155088852988692E-2</v>
      </c>
      <c r="Y1540" s="74">
        <f t="shared" si="224"/>
        <v>0.67297297297297298</v>
      </c>
      <c r="Z1540" s="76">
        <f>INDEX($Z:$Z,MATCH($H1540,$C:$C,0))+V1540</f>
        <v>6190</v>
      </c>
      <c r="AB1540" s="43" t="str">
        <f>INDEX($AB:$AB,MATCH($H1540,$C:$C,0))</f>
        <v>https://motorring.ru/product/6514-bokovye-zerkala-atp-liftbek-begayuschim-povtoritelem-cvet</v>
      </c>
    </row>
    <row r="1541" spans="1:28" ht="75" x14ac:dyDescent="0.25">
      <c r="A1541" s="71" t="str">
        <f>INDEX('Выгр Торг'!$A:$A,MATCH($B1541,'Выгр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41" s="88">
        <v>138010</v>
      </c>
      <c r="C1541" s="72">
        <f>VLOOKUP($B1541,'Выгр Торг'!$B:$P,C$1,0)</f>
        <v>144013</v>
      </c>
      <c r="D1541" s="71" t="str">
        <f>VLOOKUP($B1541,'Выгр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Черная жемчужина (черный, 676))</v>
      </c>
      <c r="E1541" s="72" t="str">
        <f>VLOOKUP($B1541,'Выгр Торг'!$B:$P,E$1,0)</f>
        <v>Y</v>
      </c>
      <c r="F1541" s="72" t="str">
        <f>VLOOKUP($B1541,'Выгр Торг'!$B:$P,F$1,0)</f>
        <v>1</v>
      </c>
      <c r="G1541" s="36" t="s">
        <v>44</v>
      </c>
      <c r="H1541" s="28">
        <v>143974</v>
      </c>
      <c r="I1541" s="53">
        <f>INDEX($I:$I,MATCH($H1541,$C:$C,0))</f>
        <v>600</v>
      </c>
      <c r="J1541" s="5" t="s">
        <v>3410</v>
      </c>
      <c r="K1541" s="56">
        <f>INDEX($K:$K,MATCH($H1541,$C:$C,0))+I1541</f>
        <v>3700</v>
      </c>
      <c r="L1541" s="14">
        <f>VLOOKUP(K1541,Наценка!$A$1:$B$8,2,1)</f>
        <v>1.4</v>
      </c>
      <c r="M1541" s="56">
        <f>INDEX($M:$M,MATCH($H1541,$C:$C,0))+I1541*$M$2</f>
        <v>6270</v>
      </c>
      <c r="N1541" s="57">
        <f t="shared" si="219"/>
        <v>6290</v>
      </c>
      <c r="O1541" s="72">
        <f>VLOOKUP($B1541,'Выгр Торг'!$B:$P,O$1,0)</f>
        <v>3700</v>
      </c>
      <c r="P1541" s="72">
        <f>VLOOKUP($B1541,'Выгр Торг'!$B:$P,P$1,0)</f>
        <v>6490</v>
      </c>
      <c r="Q1541" s="42">
        <f t="shared" si="220"/>
        <v>0</v>
      </c>
      <c r="R1541" s="42">
        <f t="shared" si="221"/>
        <v>200</v>
      </c>
      <c r="S1541" s="85">
        <f t="shared" si="225"/>
        <v>6290</v>
      </c>
      <c r="T1541" s="60">
        <f>IFERROR(VLOOKUP($B1541,'Из ГУГЛа'!$B:$G,4,0)*U1541+V1541,VLOOKUP($B1541,'Из ГУГЛа'!$B:$G,4,0))</f>
        <v>6190</v>
      </c>
      <c r="U1541" s="15">
        <v>1</v>
      </c>
      <c r="V1541" s="76">
        <f>INDEX($AA:$AA,MATCH($H1541,$C:$C,0))</f>
        <v>600</v>
      </c>
      <c r="W1541" s="74">
        <f t="shared" si="222"/>
        <v>0.7</v>
      </c>
      <c r="X1541" s="74">
        <f t="shared" si="223"/>
        <v>-1.6155088852988692E-2</v>
      </c>
      <c r="Y1541" s="74">
        <f t="shared" si="224"/>
        <v>0.67297297297297298</v>
      </c>
      <c r="Z1541" s="76">
        <f>INDEX($Z:$Z,MATCH($H1541,$C:$C,0))+V1541</f>
        <v>6190</v>
      </c>
      <c r="AB1541" s="43" t="str">
        <f>INDEX($AB:$AB,MATCH($H1541,$C:$C,0))</f>
        <v>https://motorring.ru/product/6514-bokovye-zerkala-atp-liftbek-begayuschim-povtoritelem-cvet</v>
      </c>
    </row>
    <row r="1542" spans="1:28" ht="75" x14ac:dyDescent="0.25">
      <c r="A1542" s="71" t="str">
        <f>INDEX('Выгр Торг'!$A:$A,MATCH($B1542,'Выгр Торг'!$B:$B,0))</f>
        <v>Боковые зеркала "АТП" в стиле Гранта «LEXUS» (с электроприводом, обогревом и бегающим повторителем) для Лада Гранта, Калина, Калина 2, Datsun</v>
      </c>
      <c r="B1542" s="88">
        <v>138011</v>
      </c>
      <c r="C1542" s="72">
        <f>VLOOKUP($B1542,'Выгр Торг'!$B:$P,C$1,0)</f>
        <v>144014</v>
      </c>
      <c r="D1542" s="71" t="str">
        <f>VLOOKUP($B1542,'Выгр Торг'!$B:$P,D$1,0)</f>
        <v>Боковые зеркала "АТП" в стиле Гранта «LEXUS» (с электроприводом, обогревом и бегающим повторителем) для Лада Гранта, Калина, Калина 2, Datsun (В цвет, Черника (темно-синий, 482))</v>
      </c>
      <c r="E1542" s="72" t="str">
        <f>VLOOKUP($B1542,'Выгр Торг'!$B:$P,E$1,0)</f>
        <v>Y</v>
      </c>
      <c r="F1542" s="72" t="str">
        <f>VLOOKUP($B1542,'Выгр Торг'!$B:$P,F$1,0)</f>
        <v>1</v>
      </c>
      <c r="G1542" s="36" t="s">
        <v>44</v>
      </c>
      <c r="H1542" s="28">
        <v>143974</v>
      </c>
      <c r="I1542" s="53">
        <f>INDEX($I:$I,MATCH($H1542,$C:$C,0))</f>
        <v>600</v>
      </c>
      <c r="J1542" s="5" t="s">
        <v>3410</v>
      </c>
      <c r="K1542" s="56">
        <f>INDEX($K:$K,MATCH($H1542,$C:$C,0))+I1542</f>
        <v>3700</v>
      </c>
      <c r="L1542" s="14">
        <f>VLOOKUP(K1542,Наценка!$A$1:$B$8,2,1)</f>
        <v>1.4</v>
      </c>
      <c r="M1542" s="56">
        <f>INDEX($M:$M,MATCH($H1542,$C:$C,0))+I1542*$M$2</f>
        <v>6270</v>
      </c>
      <c r="N1542" s="57">
        <f t="shared" si="219"/>
        <v>6290</v>
      </c>
      <c r="O1542" s="72">
        <f>VLOOKUP($B1542,'Выгр Торг'!$B:$P,O$1,0)</f>
        <v>3700</v>
      </c>
      <c r="P1542" s="72">
        <f>VLOOKUP($B1542,'Выгр Торг'!$B:$P,P$1,0)</f>
        <v>6490</v>
      </c>
      <c r="Q1542" s="42">
        <f t="shared" si="220"/>
        <v>0</v>
      </c>
      <c r="R1542" s="42">
        <f t="shared" si="221"/>
        <v>200</v>
      </c>
      <c r="S1542" s="85">
        <f t="shared" si="225"/>
        <v>6290</v>
      </c>
      <c r="T1542" s="60">
        <f>IFERROR(VLOOKUP($B1542,'Из ГУГЛа'!$B:$G,4,0)*U1542+V1542,VLOOKUP($B1542,'Из ГУГЛа'!$B:$G,4,0))</f>
        <v>6190</v>
      </c>
      <c r="U1542" s="15">
        <v>1</v>
      </c>
      <c r="V1542" s="76">
        <f>INDEX($AA:$AA,MATCH($H1542,$C:$C,0))</f>
        <v>600</v>
      </c>
      <c r="W1542" s="74">
        <f t="shared" si="222"/>
        <v>0.7</v>
      </c>
      <c r="X1542" s="74">
        <f t="shared" si="223"/>
        <v>-1.6155088852988692E-2</v>
      </c>
      <c r="Y1542" s="74">
        <f t="shared" si="224"/>
        <v>0.67297297297297298</v>
      </c>
      <c r="Z1542" s="76">
        <f>INDEX($Z:$Z,MATCH($H1542,$C:$C,0))+V1542</f>
        <v>6190</v>
      </c>
      <c r="AB1542" s="43" t="str">
        <f>INDEX($AB:$AB,MATCH($H1542,$C:$C,0))</f>
        <v>https://motorring.ru/product/6514-bokovye-zerkala-atp-liftbek-begayuschim-povtoritelem-cvet</v>
      </c>
    </row>
    <row r="1543" spans="1:28" ht="75" x14ac:dyDescent="0.25">
      <c r="A1543" s="71" t="str">
        <f>INDEX('Выгр Торг'!$A:$A,MATCH($B1543,'Выгр Торг'!$B:$B,0))</f>
        <v>Боковые зеркала "АТП" Приора SE (электропривод, обогрев, повторитель) для ВАЗ 2110-2112, Лада (Приора, Приора 2)</v>
      </c>
      <c r="B1543" s="88">
        <v>138265</v>
      </c>
      <c r="C1543" s="72">
        <f>VLOOKUP($B1543,'Выгр Торг'!$B:$P,C$1,0)</f>
        <v>73731</v>
      </c>
      <c r="D1543" s="71" t="str">
        <f>VLOOKUP($B1543,'Выгр Торг'!$B:$P,D$1,0)</f>
        <v>Боковые зеркала "АТП" Приора SE (антиблик, электропривод, обогрев, повторитель) для ВАЗ 2110-2112, Лада (Приора, Приора 2) (Без покраски)</v>
      </c>
      <c r="E1543" s="72" t="str">
        <f>VLOOKUP($B1543,'Выгр Торг'!$B:$P,E$1,0)</f>
        <v>Y</v>
      </c>
      <c r="F1543" s="72" t="str">
        <f>VLOOKUP($B1543,'Выгр Торг'!$B:$P,F$1,0)</f>
        <v>1</v>
      </c>
      <c r="G1543" s="36" t="s">
        <v>1364</v>
      </c>
      <c r="H1543" s="28">
        <v>73731</v>
      </c>
      <c r="I1543" s="52">
        <v>600</v>
      </c>
      <c r="J1543" s="5" t="s">
        <v>3410</v>
      </c>
      <c r="K1543" s="73">
        <f>O1543</f>
        <v>2300</v>
      </c>
      <c r="L1543" s="14">
        <f>VLOOKUP(K1543,Наценка!$A$1:$B$8,2,1)</f>
        <v>1.4</v>
      </c>
      <c r="M1543" s="92">
        <f>Z1543-100</f>
        <v>3890</v>
      </c>
      <c r="N1543" s="57">
        <f t="shared" ref="N1543:N1594" si="226">IF(M1543&lt;=1000,(ROUNDUP(M1543,-1)-1),(ROUNDUP(M1543,-2)-10))</f>
        <v>3890</v>
      </c>
      <c r="O1543" s="72">
        <f>VLOOKUP($B1543,'Выгр Торг'!$B:$P,O$1,0)</f>
        <v>2300</v>
      </c>
      <c r="P1543" s="72">
        <f>VLOOKUP($B1543,'Выгр Торг'!$B:$P,P$1,0)</f>
        <v>3990</v>
      </c>
      <c r="Q1543" s="42">
        <f t="shared" si="220"/>
        <v>0</v>
      </c>
      <c r="R1543" s="42">
        <f t="shared" si="221"/>
        <v>100</v>
      </c>
      <c r="S1543" s="85">
        <f t="shared" si="225"/>
        <v>3890</v>
      </c>
      <c r="T1543" s="60">
        <f>IFERROR(VLOOKUP($B1543,'Из ГУГЛа'!$B:$G,4,0)*U1543+V1543,VLOOKUP($B1543,'Из ГУГЛа'!$B:$G,4,0))</f>
        <v>3990</v>
      </c>
      <c r="U1543" s="15">
        <v>1</v>
      </c>
      <c r="V1543" s="59"/>
      <c r="W1543" s="74">
        <f t="shared" si="222"/>
        <v>0.69130434782608696</v>
      </c>
      <c r="X1543" s="74">
        <f t="shared" si="223"/>
        <v>2.5062656641604009E-2</v>
      </c>
      <c r="Y1543" s="74">
        <f t="shared" si="224"/>
        <v>0.73478260869565215</v>
      </c>
      <c r="Z1543" s="75">
        <v>3990</v>
      </c>
      <c r="AA1543" s="4">
        <v>600</v>
      </c>
      <c r="AB1543" s="20" t="s">
        <v>2607</v>
      </c>
    </row>
    <row r="1544" spans="1:28" ht="75" x14ac:dyDescent="0.25">
      <c r="A1544" s="71" t="str">
        <f>INDEX('Выгр Торг'!$A:$A,MATCH($B1544,'Выгр Торг'!$B:$B,0))</f>
        <v>Боковые зеркала "АТП" Приора SE (электропривод, обогрев, повторитель) для ВАЗ 2110-2112, Лада (Приора, Приора 2)</v>
      </c>
      <c r="B1544" s="88">
        <v>138266</v>
      </c>
      <c r="C1544" s="72">
        <f>VLOOKUP($B1544,'Выгр Торг'!$B:$P,C$1,0)</f>
        <v>73732</v>
      </c>
      <c r="D1544" s="71" t="str">
        <f>VLOOKUP($B1544,'Выгр Торг'!$B:$P,D$1,0)</f>
        <v>Боковые зеркала "АТП" Приора SE (антиблик, электропривод, обогрев, повторитель) для ВАЗ 2110-2112, Лада (Приора, Приора 2) (В цвет кузова, Уточнить у менеджера)</v>
      </c>
      <c r="E1544" s="72" t="str">
        <f>VLOOKUP($B1544,'Выгр Торг'!$B:$P,E$1,0)</f>
        <v>Y</v>
      </c>
      <c r="F1544" s="72" t="str">
        <f>VLOOKUP($B1544,'Выгр Торг'!$B:$P,F$1,0)</f>
        <v>1</v>
      </c>
      <c r="G1544" s="36" t="s">
        <v>1364</v>
      </c>
      <c r="H1544" s="28">
        <v>73731</v>
      </c>
      <c r="I1544" s="53">
        <f>INDEX($I:$I,MATCH($H1544,$C:$C,0))</f>
        <v>600</v>
      </c>
      <c r="J1544" s="5" t="s">
        <v>3410</v>
      </c>
      <c r="K1544" s="56">
        <f>INDEX($K:$K,MATCH($H1544,$C:$C,0))+I1544</f>
        <v>2900</v>
      </c>
      <c r="L1544" s="14">
        <f>VLOOKUP(K1544,Наценка!$A$1:$B$8,2,1)</f>
        <v>1.4</v>
      </c>
      <c r="M1544" s="56">
        <f>INDEX($M:$M,MATCH($H1544,$C:$C,0))+I1544*$M$2</f>
        <v>4670</v>
      </c>
      <c r="N1544" s="57">
        <f t="shared" si="226"/>
        <v>4690</v>
      </c>
      <c r="O1544" s="72">
        <f>VLOOKUP($B1544,'Выгр Торг'!$B:$P,O$1,0)</f>
        <v>2900</v>
      </c>
      <c r="P1544" s="72">
        <f>VLOOKUP($B1544,'Выгр Торг'!$B:$P,P$1,0)</f>
        <v>4790</v>
      </c>
      <c r="Q1544" s="42">
        <f t="shared" si="220"/>
        <v>0</v>
      </c>
      <c r="R1544" s="42">
        <f t="shared" si="221"/>
        <v>100</v>
      </c>
      <c r="S1544" s="85">
        <f t="shared" si="225"/>
        <v>4690</v>
      </c>
      <c r="T1544" s="60">
        <f>IFERROR(VLOOKUP($B1544,'Из ГУГЛа'!$B:$G,4,0)*U1544+V1544,VLOOKUP($B1544,'Из ГУГЛа'!$B:$G,4,0))</f>
        <v>4590</v>
      </c>
      <c r="U1544" s="15">
        <v>1</v>
      </c>
      <c r="V1544" s="76">
        <f>INDEX($AA:$AA,MATCH($H1544,$C:$C,0))</f>
        <v>600</v>
      </c>
      <c r="W1544" s="74">
        <f t="shared" si="222"/>
        <v>0.61724137931034484</v>
      </c>
      <c r="X1544" s="74">
        <f t="shared" si="223"/>
        <v>-2.178649237472767E-2</v>
      </c>
      <c r="Y1544" s="74">
        <f t="shared" si="224"/>
        <v>0.58275862068965512</v>
      </c>
      <c r="Z1544" s="76">
        <f>INDEX($Z:$Z,MATCH($H1544,$C:$C,0))+V1544</f>
        <v>4590</v>
      </c>
      <c r="AB1544" s="43" t="str">
        <f>INDEX($AB:$AB,MATCH($H1544,$C:$C,0))</f>
        <v>https://motorring.ru/product/5491-bokovye-zerkala-atp-novogo-obrazca-elektroprivodom-priora</v>
      </c>
    </row>
    <row r="1545" spans="1:28" ht="75" x14ac:dyDescent="0.25">
      <c r="A1545" s="71" t="str">
        <f>INDEX('Выгр Торг'!$A:$A,MATCH($B1545,'Выгр Торг'!$B:$B,0))</f>
        <v>Боковые зеркала "АТП" Приора SE (электропривод, обогрев, повторитель) для ВАЗ 2110-2112, Лада (Приора, Приора 2)</v>
      </c>
      <c r="B1545" s="88">
        <v>138267</v>
      </c>
      <c r="C1545" s="72">
        <f>VLOOKUP($B1545,'Выгр Торг'!$B:$P,C$1,0)</f>
        <v>121940</v>
      </c>
      <c r="D1545" s="71" t="str">
        <f>VLOOKUP($B1545,'Выгр Торг'!$B:$P,D$1,0)</f>
        <v>Боковые зеркала "АТП" Приора SE (антиблик, электропривод, обогрев, повторитель) для ВАЗ 2110-2112, Лада (Приора, Приора 2) (В цвет, Аквамарин (серебристо-сине-зеленый, 460))</v>
      </c>
      <c r="E1545" s="72" t="str">
        <f>VLOOKUP($B1545,'Выгр Торг'!$B:$P,E$1,0)</f>
        <v>Y</v>
      </c>
      <c r="F1545" s="72" t="str">
        <f>VLOOKUP($B1545,'Выгр Торг'!$B:$P,F$1,0)</f>
        <v>1</v>
      </c>
      <c r="G1545" s="36" t="s">
        <v>1364</v>
      </c>
      <c r="H1545" s="28">
        <v>73731</v>
      </c>
      <c r="I1545" s="53">
        <f>INDEX($I:$I,MATCH($H1545,$C:$C,0))</f>
        <v>600</v>
      </c>
      <c r="J1545" s="5" t="s">
        <v>3410</v>
      </c>
      <c r="K1545" s="56">
        <f>INDEX($K:$K,MATCH($H1545,$C:$C,0))+I1545</f>
        <v>2900</v>
      </c>
      <c r="L1545" s="14">
        <f>VLOOKUP(K1545,Наценка!$A$1:$B$8,2,1)</f>
        <v>1.4</v>
      </c>
      <c r="M1545" s="56">
        <f>INDEX($M:$M,MATCH($H1545,$C:$C,0))+I1545*$M$2</f>
        <v>4670</v>
      </c>
      <c r="N1545" s="57">
        <f t="shared" si="226"/>
        <v>4690</v>
      </c>
      <c r="O1545" s="72">
        <f>VLOOKUP($B1545,'Выгр Торг'!$B:$P,O$1,0)</f>
        <v>2900</v>
      </c>
      <c r="P1545" s="72">
        <f>VLOOKUP($B1545,'Выгр Торг'!$B:$P,P$1,0)</f>
        <v>4790</v>
      </c>
      <c r="Q1545" s="42">
        <f t="shared" si="220"/>
        <v>0</v>
      </c>
      <c r="R1545" s="42">
        <f t="shared" si="221"/>
        <v>100</v>
      </c>
      <c r="S1545" s="85">
        <f t="shared" si="225"/>
        <v>4690</v>
      </c>
      <c r="T1545" s="60">
        <f>IFERROR(VLOOKUP($B1545,'Из ГУГЛа'!$B:$G,4,0)*U1545+V1545,VLOOKUP($B1545,'Из ГУГЛа'!$B:$G,4,0))</f>
        <v>4590</v>
      </c>
      <c r="U1545" s="15">
        <v>1</v>
      </c>
      <c r="V1545" s="76">
        <f>INDEX($AA:$AA,MATCH($H1545,$C:$C,0))</f>
        <v>600</v>
      </c>
      <c r="W1545" s="74">
        <f t="shared" si="222"/>
        <v>0.61724137931034484</v>
      </c>
      <c r="X1545" s="74">
        <f t="shared" si="223"/>
        <v>-2.178649237472767E-2</v>
      </c>
      <c r="Y1545" s="74">
        <f t="shared" si="224"/>
        <v>0.58275862068965512</v>
      </c>
      <c r="Z1545" s="76">
        <f>INDEX($Z:$Z,MATCH($H1545,$C:$C,0))+V1545</f>
        <v>4590</v>
      </c>
      <c r="AB1545" s="43" t="str">
        <f>INDEX($AB:$AB,MATCH($H1545,$C:$C,0))</f>
        <v>https://motorring.ru/product/5491-bokovye-zerkala-atp-novogo-obrazca-elektroprivodom-priora</v>
      </c>
    </row>
    <row r="1546" spans="1:28" ht="75" x14ac:dyDescent="0.25">
      <c r="A1546" s="71" t="str">
        <f>INDEX('Выгр Торг'!$A:$A,MATCH($B1546,'Выгр Торг'!$B:$B,0))</f>
        <v>Боковые зеркала "АТП" Приора SE (электропривод, обогрев, повторитель) для ВАЗ 2110-2112, Лада (Приора, Приора 2)</v>
      </c>
      <c r="B1546" s="88">
        <v>138268</v>
      </c>
      <c r="C1546" s="72">
        <f>VLOOKUP($B1546,'Выгр Торг'!$B:$P,C$1,0)</f>
        <v>121941</v>
      </c>
      <c r="D1546" s="71" t="str">
        <f>VLOOKUP($B1546,'Выгр Торг'!$B:$P,D$1,0)</f>
        <v>Боковые зеркала "АТП" Приора SE (антиблик, электропривод, обогрев, повторитель) для ВАЗ 2110-2112, Лада (Приора, Приора 2) (В цвет, Альтаир (серебристый светло-серый, 660))</v>
      </c>
      <c r="E1546" s="72" t="str">
        <f>VLOOKUP($B1546,'Выгр Торг'!$B:$P,E$1,0)</f>
        <v>Y</v>
      </c>
      <c r="F1546" s="72" t="str">
        <f>VLOOKUP($B1546,'Выгр Торг'!$B:$P,F$1,0)</f>
        <v>1</v>
      </c>
      <c r="G1546" s="36" t="s">
        <v>1364</v>
      </c>
      <c r="H1546" s="28">
        <v>73731</v>
      </c>
      <c r="I1546" s="53">
        <f>INDEX($I:$I,MATCH($H1546,$C:$C,0))</f>
        <v>600</v>
      </c>
      <c r="J1546" s="5" t="s">
        <v>3410</v>
      </c>
      <c r="K1546" s="56">
        <f>INDEX($K:$K,MATCH($H1546,$C:$C,0))+I1546</f>
        <v>2900</v>
      </c>
      <c r="L1546" s="14">
        <f>VLOOKUP(K1546,Наценка!$A$1:$B$8,2,1)</f>
        <v>1.4</v>
      </c>
      <c r="M1546" s="56">
        <f>INDEX($M:$M,MATCH($H1546,$C:$C,0))+I1546*$M$2</f>
        <v>4670</v>
      </c>
      <c r="N1546" s="57">
        <f t="shared" si="226"/>
        <v>4690</v>
      </c>
      <c r="O1546" s="72">
        <f>VLOOKUP($B1546,'Выгр Торг'!$B:$P,O$1,0)</f>
        <v>2900</v>
      </c>
      <c r="P1546" s="72">
        <f>VLOOKUP($B1546,'Выгр Торг'!$B:$P,P$1,0)</f>
        <v>4790</v>
      </c>
      <c r="Q1546" s="42">
        <f t="shared" si="220"/>
        <v>0</v>
      </c>
      <c r="R1546" s="42">
        <f t="shared" si="221"/>
        <v>100</v>
      </c>
      <c r="S1546" s="85">
        <f t="shared" si="225"/>
        <v>4690</v>
      </c>
      <c r="T1546" s="60">
        <f>IFERROR(VLOOKUP($B1546,'Из ГУГЛа'!$B:$G,4,0)*U1546+V1546,VLOOKUP($B1546,'Из ГУГЛа'!$B:$G,4,0))</f>
        <v>4590</v>
      </c>
      <c r="U1546" s="15">
        <v>1</v>
      </c>
      <c r="V1546" s="76">
        <f>INDEX($AA:$AA,MATCH($H1546,$C:$C,0))</f>
        <v>600</v>
      </c>
      <c r="W1546" s="74">
        <f t="shared" si="222"/>
        <v>0.61724137931034484</v>
      </c>
      <c r="X1546" s="74">
        <f t="shared" si="223"/>
        <v>-2.178649237472767E-2</v>
      </c>
      <c r="Y1546" s="74">
        <f t="shared" si="224"/>
        <v>0.58275862068965512</v>
      </c>
      <c r="Z1546" s="76">
        <f>INDEX($Z:$Z,MATCH($H1546,$C:$C,0))+V1546</f>
        <v>4590</v>
      </c>
      <c r="AB1546" s="43" t="str">
        <f>INDEX($AB:$AB,MATCH($H1546,$C:$C,0))</f>
        <v>https://motorring.ru/product/5491-bokovye-zerkala-atp-novogo-obrazca-elektroprivodom-priora</v>
      </c>
    </row>
    <row r="1547" spans="1:28" ht="75" x14ac:dyDescent="0.25">
      <c r="A1547" s="71" t="str">
        <f>INDEX('Выгр Торг'!$A:$A,MATCH($B1547,'Выгр Торг'!$B:$B,0))</f>
        <v>Боковые зеркала "АТП" Приора SE (электропривод, обогрев, повторитель) для ВАЗ 2110-2112, Лада (Приора, Приора 2)</v>
      </c>
      <c r="B1547" s="88">
        <v>138269</v>
      </c>
      <c r="C1547" s="72">
        <f>VLOOKUP($B1547,'Выгр Торг'!$B:$P,C$1,0)</f>
        <v>121942</v>
      </c>
      <c r="D1547" s="71" t="str">
        <f>VLOOKUP($B1547,'Выгр Торг'!$B:$P,D$1,0)</f>
        <v>Боковые зеркала "АТП" Приора SE (антиблик, электропривод, обогрев, повторитель) для ВАЗ 2110-2112, Лада (Приора, Приора 2) (В цвет, Амулет (серебристо-темно-зеленый, 371))</v>
      </c>
      <c r="E1547" s="72" t="str">
        <f>VLOOKUP($B1547,'Выгр Торг'!$B:$P,E$1,0)</f>
        <v>Y</v>
      </c>
      <c r="F1547" s="72" t="str">
        <f>VLOOKUP($B1547,'Выгр Торг'!$B:$P,F$1,0)</f>
        <v>1</v>
      </c>
      <c r="G1547" s="36" t="s">
        <v>1364</v>
      </c>
      <c r="H1547" s="28">
        <v>73731</v>
      </c>
      <c r="I1547" s="53">
        <f>INDEX($I:$I,MATCH($H1547,$C:$C,0))</f>
        <v>600</v>
      </c>
      <c r="J1547" s="5" t="s">
        <v>3410</v>
      </c>
      <c r="K1547" s="56">
        <f>INDEX($K:$K,MATCH($H1547,$C:$C,0))+I1547</f>
        <v>2900</v>
      </c>
      <c r="L1547" s="14">
        <f>VLOOKUP(K1547,Наценка!$A$1:$B$8,2,1)</f>
        <v>1.4</v>
      </c>
      <c r="M1547" s="56">
        <f>INDEX($M:$M,MATCH($H1547,$C:$C,0))+I1547*$M$2</f>
        <v>4670</v>
      </c>
      <c r="N1547" s="57">
        <f t="shared" si="226"/>
        <v>4690</v>
      </c>
      <c r="O1547" s="72">
        <f>VLOOKUP($B1547,'Выгр Торг'!$B:$P,O$1,0)</f>
        <v>2900</v>
      </c>
      <c r="P1547" s="72">
        <f>VLOOKUP($B1547,'Выгр Торг'!$B:$P,P$1,0)</f>
        <v>4790</v>
      </c>
      <c r="Q1547" s="42">
        <f t="shared" si="220"/>
        <v>0</v>
      </c>
      <c r="R1547" s="42">
        <f t="shared" si="221"/>
        <v>100</v>
      </c>
      <c r="S1547" s="85">
        <f t="shared" si="225"/>
        <v>4690</v>
      </c>
      <c r="T1547" s="60">
        <f>IFERROR(VLOOKUP($B1547,'Из ГУГЛа'!$B:$G,4,0)*U1547+V1547,VLOOKUP($B1547,'Из ГУГЛа'!$B:$G,4,0))</f>
        <v>4590</v>
      </c>
      <c r="U1547" s="15">
        <v>1</v>
      </c>
      <c r="V1547" s="76">
        <f>INDEX($AA:$AA,MATCH($H1547,$C:$C,0))</f>
        <v>600</v>
      </c>
      <c r="W1547" s="74">
        <f t="shared" si="222"/>
        <v>0.61724137931034484</v>
      </c>
      <c r="X1547" s="74">
        <f t="shared" si="223"/>
        <v>-2.178649237472767E-2</v>
      </c>
      <c r="Y1547" s="74">
        <f t="shared" si="224"/>
        <v>0.58275862068965512</v>
      </c>
      <c r="Z1547" s="76">
        <f>INDEX($Z:$Z,MATCH($H1547,$C:$C,0))+V1547</f>
        <v>4590</v>
      </c>
      <c r="AB1547" s="43" t="str">
        <f>INDEX($AB:$AB,MATCH($H1547,$C:$C,0))</f>
        <v>https://motorring.ru/product/5491-bokovye-zerkala-atp-novogo-obrazca-elektroprivodom-priora</v>
      </c>
    </row>
    <row r="1548" spans="1:28" ht="75" x14ac:dyDescent="0.25">
      <c r="A1548" s="71" t="str">
        <f>INDEX('Выгр Торг'!$A:$A,MATCH($B1548,'Выгр Торг'!$B:$B,0))</f>
        <v>Боковые зеркала "АТП" Приора SE (электропривод, обогрев, повторитель) для ВАЗ 2110-2112, Лада (Приора, Приора 2)</v>
      </c>
      <c r="B1548" s="88">
        <v>138270</v>
      </c>
      <c r="C1548" s="72">
        <f>VLOOKUP($B1548,'Выгр Торг'!$B:$P,C$1,0)</f>
        <v>121943</v>
      </c>
      <c r="D1548" s="71" t="str">
        <f>VLOOKUP($B1548,'Выгр Торг'!$B:$P,D$1,0)</f>
        <v>Боковые зеркала "АТП" Приора SE (антиблик, электропривод, обогрев, повторитель) для ВАЗ 2110-2112, Лада (Приора, Приора 2) (В цвет, Афалина (серебристо-зелено-голубой, 421))</v>
      </c>
      <c r="E1548" s="72" t="str">
        <f>VLOOKUP($B1548,'Выгр Торг'!$B:$P,E$1,0)</f>
        <v>Y</v>
      </c>
      <c r="F1548" s="72" t="str">
        <f>VLOOKUP($B1548,'Выгр Торг'!$B:$P,F$1,0)</f>
        <v>1</v>
      </c>
      <c r="G1548" s="36" t="s">
        <v>1364</v>
      </c>
      <c r="H1548" s="28">
        <v>73731</v>
      </c>
      <c r="I1548" s="53">
        <f>INDEX($I:$I,MATCH($H1548,$C:$C,0))</f>
        <v>600</v>
      </c>
      <c r="J1548" s="5" t="s">
        <v>3410</v>
      </c>
      <c r="K1548" s="56">
        <f>INDEX($K:$K,MATCH($H1548,$C:$C,0))+I1548</f>
        <v>2900</v>
      </c>
      <c r="L1548" s="14">
        <f>VLOOKUP(K1548,Наценка!$A$1:$B$8,2,1)</f>
        <v>1.4</v>
      </c>
      <c r="M1548" s="56">
        <f>INDEX($M:$M,MATCH($H1548,$C:$C,0))+I1548*$M$2</f>
        <v>4670</v>
      </c>
      <c r="N1548" s="57">
        <f t="shared" si="226"/>
        <v>4690</v>
      </c>
      <c r="O1548" s="72">
        <f>VLOOKUP($B1548,'Выгр Торг'!$B:$P,O$1,0)</f>
        <v>2900</v>
      </c>
      <c r="P1548" s="72">
        <f>VLOOKUP($B1548,'Выгр Торг'!$B:$P,P$1,0)</f>
        <v>4790</v>
      </c>
      <c r="Q1548" s="42">
        <f t="shared" si="220"/>
        <v>0</v>
      </c>
      <c r="R1548" s="42">
        <f t="shared" si="221"/>
        <v>100</v>
      </c>
      <c r="S1548" s="85">
        <f t="shared" si="225"/>
        <v>4690</v>
      </c>
      <c r="T1548" s="60">
        <f>IFERROR(VLOOKUP($B1548,'Из ГУГЛа'!$B:$G,4,0)*U1548+V1548,VLOOKUP($B1548,'Из ГУГЛа'!$B:$G,4,0))</f>
        <v>4590</v>
      </c>
      <c r="U1548" s="15">
        <v>1</v>
      </c>
      <c r="V1548" s="76">
        <f>INDEX($AA:$AA,MATCH($H1548,$C:$C,0))</f>
        <v>600</v>
      </c>
      <c r="W1548" s="74">
        <f t="shared" si="222"/>
        <v>0.61724137931034484</v>
      </c>
      <c r="X1548" s="74">
        <f t="shared" si="223"/>
        <v>-2.178649237472767E-2</v>
      </c>
      <c r="Y1548" s="74">
        <f t="shared" si="224"/>
        <v>0.58275862068965512</v>
      </c>
      <c r="Z1548" s="76">
        <f>INDEX($Z:$Z,MATCH($H1548,$C:$C,0))+V1548</f>
        <v>4590</v>
      </c>
      <c r="AB1548" s="43" t="str">
        <f>INDEX($AB:$AB,MATCH($H1548,$C:$C,0))</f>
        <v>https://motorring.ru/product/5491-bokovye-zerkala-atp-novogo-obrazca-elektroprivodom-priora</v>
      </c>
    </row>
    <row r="1549" spans="1:28" ht="75" x14ac:dyDescent="0.25">
      <c r="A1549" s="71" t="str">
        <f>INDEX('Выгр Торг'!$A:$A,MATCH($B1549,'Выгр Торг'!$B:$B,0))</f>
        <v>Боковые зеркала "АТП" Приора SE (электропривод, обогрев, повторитель) для ВАЗ 2110-2112, Лада (Приора, Приора 2)</v>
      </c>
      <c r="B1549" s="88">
        <v>138271</v>
      </c>
      <c r="C1549" s="72">
        <f>VLOOKUP($B1549,'Выгр Торг'!$B:$P,C$1,0)</f>
        <v>121944</v>
      </c>
      <c r="D1549" s="71" t="str">
        <f>VLOOKUP($B1549,'Выгр Торг'!$B:$P,D$1,0)</f>
        <v>Боковые зеркала "АТП" Приора SE (антиблик, электропривод, обогрев, повторитель) для ВАЗ 2110-2112, Лада (Приора, Приора 2) (В цвет, Белое облако (белый, 240))</v>
      </c>
      <c r="E1549" s="72" t="str">
        <f>VLOOKUP($B1549,'Выгр Торг'!$B:$P,E$1,0)</f>
        <v>Y</v>
      </c>
      <c r="F1549" s="72" t="str">
        <f>VLOOKUP($B1549,'Выгр Торг'!$B:$P,F$1,0)</f>
        <v>1</v>
      </c>
      <c r="G1549" s="36" t="s">
        <v>1364</v>
      </c>
      <c r="H1549" s="28">
        <v>73731</v>
      </c>
      <c r="I1549" s="53">
        <f>INDEX($I:$I,MATCH($H1549,$C:$C,0))</f>
        <v>600</v>
      </c>
      <c r="J1549" s="5" t="s">
        <v>3410</v>
      </c>
      <c r="K1549" s="56">
        <f>INDEX($K:$K,MATCH($H1549,$C:$C,0))+I1549</f>
        <v>2900</v>
      </c>
      <c r="L1549" s="14">
        <f>VLOOKUP(K1549,Наценка!$A$1:$B$8,2,1)</f>
        <v>1.4</v>
      </c>
      <c r="M1549" s="56">
        <f>INDEX($M:$M,MATCH($H1549,$C:$C,0))+I1549*$M$2</f>
        <v>4670</v>
      </c>
      <c r="N1549" s="57">
        <f t="shared" si="226"/>
        <v>4690</v>
      </c>
      <c r="O1549" s="72">
        <f>VLOOKUP($B1549,'Выгр Торг'!$B:$P,O$1,0)</f>
        <v>2900</v>
      </c>
      <c r="P1549" s="72">
        <f>VLOOKUP($B1549,'Выгр Торг'!$B:$P,P$1,0)</f>
        <v>4790</v>
      </c>
      <c r="Q1549" s="42">
        <f t="shared" si="220"/>
        <v>0</v>
      </c>
      <c r="R1549" s="42">
        <f t="shared" si="221"/>
        <v>100</v>
      </c>
      <c r="S1549" s="85">
        <f t="shared" si="225"/>
        <v>4690</v>
      </c>
      <c r="T1549" s="60">
        <f>IFERROR(VLOOKUP($B1549,'Из ГУГЛа'!$B:$G,4,0)*U1549+V1549,VLOOKUP($B1549,'Из ГУГЛа'!$B:$G,4,0))</f>
        <v>4590</v>
      </c>
      <c r="U1549" s="15">
        <v>1</v>
      </c>
      <c r="V1549" s="76">
        <f>INDEX($AA:$AA,MATCH($H1549,$C:$C,0))</f>
        <v>600</v>
      </c>
      <c r="W1549" s="74">
        <f t="shared" si="222"/>
        <v>0.61724137931034484</v>
      </c>
      <c r="X1549" s="74">
        <f t="shared" si="223"/>
        <v>-2.178649237472767E-2</v>
      </c>
      <c r="Y1549" s="74">
        <f t="shared" si="224"/>
        <v>0.58275862068965512</v>
      </c>
      <c r="Z1549" s="76">
        <f>INDEX($Z:$Z,MATCH($H1549,$C:$C,0))+V1549</f>
        <v>4590</v>
      </c>
      <c r="AB1549" s="43" t="str">
        <f>INDEX($AB:$AB,MATCH($H1549,$C:$C,0))</f>
        <v>https://motorring.ru/product/5491-bokovye-zerkala-atp-novogo-obrazca-elektroprivodom-priora</v>
      </c>
    </row>
    <row r="1550" spans="1:28" ht="75" x14ac:dyDescent="0.25">
      <c r="A1550" s="71" t="str">
        <f>INDEX('Выгр Торг'!$A:$A,MATCH($B1550,'Выгр Торг'!$B:$B,0))</f>
        <v>Боковые зеркала "АТП" Приора SE (электропривод, обогрев, повторитель) для ВАЗ 2110-2112, Лада (Приора, Приора 2)</v>
      </c>
      <c r="B1550" s="88">
        <v>138272</v>
      </c>
      <c r="C1550" s="72">
        <f>VLOOKUP($B1550,'Выгр Торг'!$B:$P,C$1,0)</f>
        <v>121945</v>
      </c>
      <c r="D1550" s="71" t="str">
        <f>VLOOKUP($B1550,'Выгр Торг'!$B:$P,D$1,0)</f>
        <v>Боковые зеркала "АТП" Приора SE (антиблик, электропривод, обогрев, повторитель) для ВАЗ 2110-2112, Лада (Приора, Приора 2) (В цвет, Борнео (темный серебристо-серый, 633))</v>
      </c>
      <c r="E1550" s="72" t="str">
        <f>VLOOKUP($B1550,'Выгр Торг'!$B:$P,E$1,0)</f>
        <v>Y</v>
      </c>
      <c r="F1550" s="72" t="str">
        <f>VLOOKUP($B1550,'Выгр Торг'!$B:$P,F$1,0)</f>
        <v>1</v>
      </c>
      <c r="G1550" s="36" t="s">
        <v>1364</v>
      </c>
      <c r="H1550" s="28">
        <v>73731</v>
      </c>
      <c r="I1550" s="53">
        <f>INDEX($I:$I,MATCH($H1550,$C:$C,0))</f>
        <v>600</v>
      </c>
      <c r="J1550" s="5" t="s">
        <v>3410</v>
      </c>
      <c r="K1550" s="56">
        <f>INDEX($K:$K,MATCH($H1550,$C:$C,0))+I1550</f>
        <v>2900</v>
      </c>
      <c r="L1550" s="14">
        <f>VLOOKUP(K1550,Наценка!$A$1:$B$8,2,1)</f>
        <v>1.4</v>
      </c>
      <c r="M1550" s="56">
        <f>INDEX($M:$M,MATCH($H1550,$C:$C,0))+I1550*$M$2</f>
        <v>4670</v>
      </c>
      <c r="N1550" s="57">
        <f t="shared" si="226"/>
        <v>4690</v>
      </c>
      <c r="O1550" s="72">
        <f>VLOOKUP($B1550,'Выгр Торг'!$B:$P,O$1,0)</f>
        <v>2900</v>
      </c>
      <c r="P1550" s="72">
        <f>VLOOKUP($B1550,'Выгр Торг'!$B:$P,P$1,0)</f>
        <v>4790</v>
      </c>
      <c r="Q1550" s="42">
        <f t="shared" si="220"/>
        <v>0</v>
      </c>
      <c r="R1550" s="42">
        <f t="shared" si="221"/>
        <v>100</v>
      </c>
      <c r="S1550" s="85">
        <f t="shared" si="225"/>
        <v>4690</v>
      </c>
      <c r="T1550" s="60">
        <f>IFERROR(VLOOKUP($B1550,'Из ГУГЛа'!$B:$G,4,0)*U1550+V1550,VLOOKUP($B1550,'Из ГУГЛа'!$B:$G,4,0))</f>
        <v>4590</v>
      </c>
      <c r="U1550" s="15">
        <v>1</v>
      </c>
      <c r="V1550" s="76">
        <f>INDEX($AA:$AA,MATCH($H1550,$C:$C,0))</f>
        <v>600</v>
      </c>
      <c r="W1550" s="74">
        <f t="shared" si="222"/>
        <v>0.61724137931034484</v>
      </c>
      <c r="X1550" s="74">
        <f t="shared" si="223"/>
        <v>-2.178649237472767E-2</v>
      </c>
      <c r="Y1550" s="74">
        <f t="shared" si="224"/>
        <v>0.58275862068965512</v>
      </c>
      <c r="Z1550" s="76">
        <f>INDEX($Z:$Z,MATCH($H1550,$C:$C,0))+V1550</f>
        <v>4590</v>
      </c>
      <c r="AB1550" s="43" t="str">
        <f>INDEX($AB:$AB,MATCH($H1550,$C:$C,0))</f>
        <v>https://motorring.ru/product/5491-bokovye-zerkala-atp-novogo-obrazca-elektroprivodom-priora</v>
      </c>
    </row>
    <row r="1551" spans="1:28" ht="75" x14ac:dyDescent="0.25">
      <c r="A1551" s="71" t="str">
        <f>INDEX('Выгр Торг'!$A:$A,MATCH($B1551,'Выгр Торг'!$B:$B,0))</f>
        <v>Боковые зеркала "АТП" Приора SE (электропривод, обогрев, повторитель) для ВАЗ 2110-2112, Лада (Приора, Приора 2)</v>
      </c>
      <c r="B1551" s="88">
        <v>138273</v>
      </c>
      <c r="C1551" s="72">
        <f>VLOOKUP($B1551,'Выгр Торг'!$B:$P,C$1,0)</f>
        <v>121946</v>
      </c>
      <c r="D1551" s="71" t="str">
        <f>VLOOKUP($B1551,'Выгр Торг'!$B:$P,D$1,0)</f>
        <v>Боковые зеркала "АТП" Приора SE (антиблик, электропривод, обогрев, повторитель) для ВАЗ 2110-2112, Лада (Приора, Приора 2) (В цвет, Викинг (темно-серый, 655))</v>
      </c>
      <c r="E1551" s="72" t="str">
        <f>VLOOKUP($B1551,'Выгр Торг'!$B:$P,E$1,0)</f>
        <v>Y</v>
      </c>
      <c r="F1551" s="72" t="str">
        <f>VLOOKUP($B1551,'Выгр Торг'!$B:$P,F$1,0)</f>
        <v>1</v>
      </c>
      <c r="G1551" s="36" t="s">
        <v>1364</v>
      </c>
      <c r="H1551" s="28">
        <v>73731</v>
      </c>
      <c r="I1551" s="53">
        <f>INDEX($I:$I,MATCH($H1551,$C:$C,0))</f>
        <v>600</v>
      </c>
      <c r="J1551" s="5" t="s">
        <v>3410</v>
      </c>
      <c r="K1551" s="56">
        <f>INDEX($K:$K,MATCH($H1551,$C:$C,0))+I1551</f>
        <v>2900</v>
      </c>
      <c r="L1551" s="14">
        <f>VLOOKUP(K1551,Наценка!$A$1:$B$8,2,1)</f>
        <v>1.4</v>
      </c>
      <c r="M1551" s="56">
        <f>INDEX($M:$M,MATCH($H1551,$C:$C,0))+I1551*$M$2</f>
        <v>4670</v>
      </c>
      <c r="N1551" s="57">
        <f t="shared" si="226"/>
        <v>4690</v>
      </c>
      <c r="O1551" s="72">
        <f>VLOOKUP($B1551,'Выгр Торг'!$B:$P,O$1,0)</f>
        <v>2900</v>
      </c>
      <c r="P1551" s="72">
        <f>VLOOKUP($B1551,'Выгр Торг'!$B:$P,P$1,0)</f>
        <v>4790</v>
      </c>
      <c r="Q1551" s="42">
        <f t="shared" si="220"/>
        <v>0</v>
      </c>
      <c r="R1551" s="42">
        <f t="shared" si="221"/>
        <v>100</v>
      </c>
      <c r="S1551" s="85">
        <f t="shared" si="225"/>
        <v>4690</v>
      </c>
      <c r="T1551" s="60">
        <f>IFERROR(VLOOKUP($B1551,'Из ГУГЛа'!$B:$G,4,0)*U1551+V1551,VLOOKUP($B1551,'Из ГУГЛа'!$B:$G,4,0))</f>
        <v>4590</v>
      </c>
      <c r="U1551" s="15">
        <v>1</v>
      </c>
      <c r="V1551" s="76">
        <f>INDEX($AA:$AA,MATCH($H1551,$C:$C,0))</f>
        <v>600</v>
      </c>
      <c r="W1551" s="74">
        <f t="shared" si="222"/>
        <v>0.61724137931034484</v>
      </c>
      <c r="X1551" s="74">
        <f t="shared" si="223"/>
        <v>-2.178649237472767E-2</v>
      </c>
      <c r="Y1551" s="74">
        <f t="shared" si="224"/>
        <v>0.58275862068965512</v>
      </c>
      <c r="Z1551" s="76">
        <f>INDEX($Z:$Z,MATCH($H1551,$C:$C,0))+V1551</f>
        <v>4590</v>
      </c>
      <c r="AB1551" s="43" t="str">
        <f>INDEX($AB:$AB,MATCH($H1551,$C:$C,0))</f>
        <v>https://motorring.ru/product/5491-bokovye-zerkala-atp-novogo-obrazca-elektroprivodom-priora</v>
      </c>
    </row>
    <row r="1552" spans="1:28" ht="75" x14ac:dyDescent="0.25">
      <c r="A1552" s="71" t="str">
        <f>INDEX('Выгр Торг'!$A:$A,MATCH($B1552,'Выгр Торг'!$B:$B,0))</f>
        <v>Боковые зеркала "АТП" Приора SE (электропривод, обогрев, повторитель) для ВАЗ 2110-2112, Лада (Приора, Приора 2)</v>
      </c>
      <c r="B1552" s="88">
        <v>138274</v>
      </c>
      <c r="C1552" s="72">
        <f>VLOOKUP($B1552,'Выгр Торг'!$B:$P,C$1,0)</f>
        <v>121947</v>
      </c>
      <c r="D1552" s="71" t="str">
        <f>VLOOKUP($B1552,'Выгр Торг'!$B:$P,D$1,0)</f>
        <v>Боковые зеркала "АТП" Приора SE (антиблик, электропривод, обогрев, повторитель) для ВАЗ 2110-2112, Лада (Приора, Приора 2) (В цвет, Голубая планета (сине-голубой, 418))</v>
      </c>
      <c r="E1552" s="72" t="str">
        <f>VLOOKUP($B1552,'Выгр Торг'!$B:$P,E$1,0)</f>
        <v>Y</v>
      </c>
      <c r="F1552" s="72" t="str">
        <f>VLOOKUP($B1552,'Выгр Торг'!$B:$P,F$1,0)</f>
        <v>1</v>
      </c>
      <c r="G1552" s="36" t="s">
        <v>1364</v>
      </c>
      <c r="H1552" s="28">
        <v>73731</v>
      </c>
      <c r="I1552" s="53">
        <f>INDEX($I:$I,MATCH($H1552,$C:$C,0))</f>
        <v>600</v>
      </c>
      <c r="J1552" s="5" t="s">
        <v>3410</v>
      </c>
      <c r="K1552" s="56">
        <f>INDEX($K:$K,MATCH($H1552,$C:$C,0))+I1552</f>
        <v>2900</v>
      </c>
      <c r="L1552" s="14">
        <f>VLOOKUP(K1552,Наценка!$A$1:$B$8,2,1)</f>
        <v>1.4</v>
      </c>
      <c r="M1552" s="56">
        <f>INDEX($M:$M,MATCH($H1552,$C:$C,0))+I1552*$M$2</f>
        <v>4670</v>
      </c>
      <c r="N1552" s="57">
        <f t="shared" si="226"/>
        <v>4690</v>
      </c>
      <c r="O1552" s="72">
        <f>VLOOKUP($B1552,'Выгр Торг'!$B:$P,O$1,0)</f>
        <v>2900</v>
      </c>
      <c r="P1552" s="72">
        <f>VLOOKUP($B1552,'Выгр Торг'!$B:$P,P$1,0)</f>
        <v>4790</v>
      </c>
      <c r="Q1552" s="42">
        <f t="shared" si="220"/>
        <v>0</v>
      </c>
      <c r="R1552" s="42">
        <f t="shared" si="221"/>
        <v>100</v>
      </c>
      <c r="S1552" s="85">
        <f t="shared" si="225"/>
        <v>4690</v>
      </c>
      <c r="T1552" s="60">
        <f>IFERROR(VLOOKUP($B1552,'Из ГУГЛа'!$B:$G,4,0)*U1552+V1552,VLOOKUP($B1552,'Из ГУГЛа'!$B:$G,4,0))</f>
        <v>4590</v>
      </c>
      <c r="U1552" s="15">
        <v>1</v>
      </c>
      <c r="V1552" s="76">
        <f>INDEX($AA:$AA,MATCH($H1552,$C:$C,0))</f>
        <v>600</v>
      </c>
      <c r="W1552" s="74">
        <f t="shared" si="222"/>
        <v>0.61724137931034484</v>
      </c>
      <c r="X1552" s="74">
        <f t="shared" si="223"/>
        <v>-2.178649237472767E-2</v>
      </c>
      <c r="Y1552" s="74">
        <f t="shared" si="224"/>
        <v>0.58275862068965512</v>
      </c>
      <c r="Z1552" s="76">
        <f>INDEX($Z:$Z,MATCH($H1552,$C:$C,0))+V1552</f>
        <v>4590</v>
      </c>
      <c r="AB1552" s="43" t="str">
        <f>INDEX($AB:$AB,MATCH($H1552,$C:$C,0))</f>
        <v>https://motorring.ru/product/5491-bokovye-zerkala-atp-novogo-obrazca-elektroprivodom-priora</v>
      </c>
    </row>
    <row r="1553" spans="1:28" ht="75" x14ac:dyDescent="0.25">
      <c r="A1553" s="71" t="str">
        <f>INDEX('Выгр Торг'!$A:$A,MATCH($B1553,'Выгр Торг'!$B:$B,0))</f>
        <v>Боковые зеркала "АТП" Приора SE (электропривод, обогрев, повторитель) для ВАЗ 2110-2112, Лада (Приора, Приора 2)</v>
      </c>
      <c r="B1553" s="88">
        <v>138275</v>
      </c>
      <c r="C1553" s="72">
        <f>VLOOKUP($B1553,'Выгр Торг'!$B:$P,C$1,0)</f>
        <v>121948</v>
      </c>
      <c r="D1553" s="71" t="str">
        <f>VLOOKUP($B1553,'Выгр Торг'!$B:$P,D$1,0)</f>
        <v>Боковые зеркала "АТП" Приора SE (антиблик, электропривод, обогрев, повторитель) для ВАЗ 2110-2112, Лада (Приора, Приора 2) (В цвет, Жимолость (серый стальной, 627))</v>
      </c>
      <c r="E1553" s="72" t="str">
        <f>VLOOKUP($B1553,'Выгр Торг'!$B:$P,E$1,0)</f>
        <v>Y</v>
      </c>
      <c r="F1553" s="72" t="str">
        <f>VLOOKUP($B1553,'Выгр Торг'!$B:$P,F$1,0)</f>
        <v>1</v>
      </c>
      <c r="G1553" s="36" t="s">
        <v>1364</v>
      </c>
      <c r="H1553" s="28">
        <v>73731</v>
      </c>
      <c r="I1553" s="53">
        <f>INDEX($I:$I,MATCH($H1553,$C:$C,0))</f>
        <v>600</v>
      </c>
      <c r="J1553" s="5" t="s">
        <v>3410</v>
      </c>
      <c r="K1553" s="56">
        <f>INDEX($K:$K,MATCH($H1553,$C:$C,0))+I1553</f>
        <v>2900</v>
      </c>
      <c r="L1553" s="14">
        <f>VLOOKUP(K1553,Наценка!$A$1:$B$8,2,1)</f>
        <v>1.4</v>
      </c>
      <c r="M1553" s="56">
        <f>INDEX($M:$M,MATCH($H1553,$C:$C,0))+I1553*$M$2</f>
        <v>4670</v>
      </c>
      <c r="N1553" s="57">
        <f t="shared" si="226"/>
        <v>4690</v>
      </c>
      <c r="O1553" s="72">
        <f>VLOOKUP($B1553,'Выгр Торг'!$B:$P,O$1,0)</f>
        <v>2900</v>
      </c>
      <c r="P1553" s="72">
        <f>VLOOKUP($B1553,'Выгр Торг'!$B:$P,P$1,0)</f>
        <v>4790</v>
      </c>
      <c r="Q1553" s="42">
        <f t="shared" si="220"/>
        <v>0</v>
      </c>
      <c r="R1553" s="42">
        <f t="shared" si="221"/>
        <v>100</v>
      </c>
      <c r="S1553" s="85">
        <f t="shared" si="225"/>
        <v>4690</v>
      </c>
      <c r="T1553" s="60">
        <f>IFERROR(VLOOKUP($B1553,'Из ГУГЛа'!$B:$G,4,0)*U1553+V1553,VLOOKUP($B1553,'Из ГУГЛа'!$B:$G,4,0))</f>
        <v>4590</v>
      </c>
      <c r="U1553" s="15">
        <v>1</v>
      </c>
      <c r="V1553" s="76">
        <f>INDEX($AA:$AA,MATCH($H1553,$C:$C,0))</f>
        <v>600</v>
      </c>
      <c r="W1553" s="74">
        <f t="shared" si="222"/>
        <v>0.61724137931034484</v>
      </c>
      <c r="X1553" s="74">
        <f t="shared" si="223"/>
        <v>-2.178649237472767E-2</v>
      </c>
      <c r="Y1553" s="74">
        <f t="shared" si="224"/>
        <v>0.58275862068965512</v>
      </c>
      <c r="Z1553" s="76">
        <f>INDEX($Z:$Z,MATCH($H1553,$C:$C,0))+V1553</f>
        <v>4590</v>
      </c>
      <c r="AB1553" s="43" t="str">
        <f>INDEX($AB:$AB,MATCH($H1553,$C:$C,0))</f>
        <v>https://motorring.ru/product/5491-bokovye-zerkala-atp-novogo-obrazca-elektroprivodom-priora</v>
      </c>
    </row>
    <row r="1554" spans="1:28" ht="75" x14ac:dyDescent="0.25">
      <c r="A1554" s="71" t="str">
        <f>INDEX('Выгр Торг'!$A:$A,MATCH($B1554,'Выгр Торг'!$B:$B,0))</f>
        <v>Боковые зеркала "АТП" Приора SE (электропривод, обогрев, повторитель) для ВАЗ 2110-2112, Лада (Приора, Приора 2)</v>
      </c>
      <c r="B1554" s="88">
        <v>138276</v>
      </c>
      <c r="C1554" s="72">
        <f>VLOOKUP($B1554,'Выгр Торг'!$B:$P,C$1,0)</f>
        <v>121949</v>
      </c>
      <c r="D1554" s="71" t="str">
        <f>VLOOKUP($B1554,'Выгр Торг'!$B:$P,D$1,0)</f>
        <v>Боковые зеркала "АТП" Приора SE (антиблик, электропривод, обогрев, повторитель) для ВАЗ 2110-2112, Лада (Приора, Приора 2) (В цвет, Золото инков (золотистый темно-зеленый, 347))</v>
      </c>
      <c r="E1554" s="72" t="str">
        <f>VLOOKUP($B1554,'Выгр Торг'!$B:$P,E$1,0)</f>
        <v>Y</v>
      </c>
      <c r="F1554" s="72" t="str">
        <f>VLOOKUP($B1554,'Выгр Торг'!$B:$P,F$1,0)</f>
        <v>1</v>
      </c>
      <c r="G1554" s="36" t="s">
        <v>1364</v>
      </c>
      <c r="H1554" s="28">
        <v>73731</v>
      </c>
      <c r="I1554" s="53">
        <f>INDEX($I:$I,MATCH($H1554,$C:$C,0))</f>
        <v>600</v>
      </c>
      <c r="J1554" s="5" t="s">
        <v>3410</v>
      </c>
      <c r="K1554" s="56">
        <f>INDEX($K:$K,MATCH($H1554,$C:$C,0))+I1554</f>
        <v>2900</v>
      </c>
      <c r="L1554" s="14">
        <f>VLOOKUP(K1554,Наценка!$A$1:$B$8,2,1)</f>
        <v>1.4</v>
      </c>
      <c r="M1554" s="56">
        <f>INDEX($M:$M,MATCH($H1554,$C:$C,0))+I1554*$M$2</f>
        <v>4670</v>
      </c>
      <c r="N1554" s="57">
        <f t="shared" si="226"/>
        <v>4690</v>
      </c>
      <c r="O1554" s="72">
        <f>VLOOKUP($B1554,'Выгр Торг'!$B:$P,O$1,0)</f>
        <v>2900</v>
      </c>
      <c r="P1554" s="72">
        <f>VLOOKUP($B1554,'Выгр Торг'!$B:$P,P$1,0)</f>
        <v>4790</v>
      </c>
      <c r="Q1554" s="42">
        <f t="shared" si="220"/>
        <v>0</v>
      </c>
      <c r="R1554" s="42">
        <f t="shared" si="221"/>
        <v>100</v>
      </c>
      <c r="S1554" s="85">
        <f t="shared" si="225"/>
        <v>4690</v>
      </c>
      <c r="T1554" s="60">
        <f>IFERROR(VLOOKUP($B1554,'Из ГУГЛа'!$B:$G,4,0)*U1554+V1554,VLOOKUP($B1554,'Из ГУГЛа'!$B:$G,4,0))</f>
        <v>4590</v>
      </c>
      <c r="U1554" s="15">
        <v>1</v>
      </c>
      <c r="V1554" s="76">
        <f>INDEX($AA:$AA,MATCH($H1554,$C:$C,0))</f>
        <v>600</v>
      </c>
      <c r="W1554" s="74">
        <f t="shared" si="222"/>
        <v>0.61724137931034484</v>
      </c>
      <c r="X1554" s="74">
        <f t="shared" si="223"/>
        <v>-2.178649237472767E-2</v>
      </c>
      <c r="Y1554" s="74">
        <f t="shared" si="224"/>
        <v>0.58275862068965512</v>
      </c>
      <c r="Z1554" s="76">
        <f>INDEX($Z:$Z,MATCH($H1554,$C:$C,0))+V1554</f>
        <v>4590</v>
      </c>
      <c r="AB1554" s="43" t="str">
        <f>INDEX($AB:$AB,MATCH($H1554,$C:$C,0))</f>
        <v>https://motorring.ru/product/5491-bokovye-zerkala-atp-novogo-obrazca-elektroprivodom-priora</v>
      </c>
    </row>
    <row r="1555" spans="1:28" ht="75" x14ac:dyDescent="0.25">
      <c r="A1555" s="71" t="str">
        <f>INDEX('Выгр Торг'!$A:$A,MATCH($B1555,'Выгр Торг'!$B:$B,0))</f>
        <v>Боковые зеркала "АТП" Приора SE (электропривод, обогрев, повторитель) для ВАЗ 2110-2112, Лада (Приора, Приора 2)</v>
      </c>
      <c r="B1555" s="88">
        <v>138277</v>
      </c>
      <c r="C1555" s="72">
        <f>VLOOKUP($B1555,'Выгр Торг'!$B:$P,C$1,0)</f>
        <v>121950</v>
      </c>
      <c r="D1555" s="71" t="str">
        <f>VLOOKUP($B1555,'Выгр Торг'!$B:$P,D$1,0)</f>
        <v>Боковые зеркала "АТП" Приора SE (антиблик, электропривод, обогрев, повторитель) для ВАЗ 2110-2112, Лада (Приора, Приора 2) (В цвет, Изумруд (серебристо-зеленый, 385))</v>
      </c>
      <c r="E1555" s="72" t="str">
        <f>VLOOKUP($B1555,'Выгр Торг'!$B:$P,E$1,0)</f>
        <v>Y</v>
      </c>
      <c r="F1555" s="72" t="str">
        <f>VLOOKUP($B1555,'Выгр Торг'!$B:$P,F$1,0)</f>
        <v>1</v>
      </c>
      <c r="G1555" s="36" t="s">
        <v>1364</v>
      </c>
      <c r="H1555" s="28">
        <v>73731</v>
      </c>
      <c r="I1555" s="53">
        <f>INDEX($I:$I,MATCH($H1555,$C:$C,0))</f>
        <v>600</v>
      </c>
      <c r="J1555" s="5" t="s">
        <v>3410</v>
      </c>
      <c r="K1555" s="56">
        <f>INDEX($K:$K,MATCH($H1555,$C:$C,0))+I1555</f>
        <v>2900</v>
      </c>
      <c r="L1555" s="14">
        <f>VLOOKUP(K1555,Наценка!$A$1:$B$8,2,1)</f>
        <v>1.4</v>
      </c>
      <c r="M1555" s="56">
        <f>INDEX($M:$M,MATCH($H1555,$C:$C,0))+I1555*$M$2</f>
        <v>4670</v>
      </c>
      <c r="N1555" s="57">
        <f t="shared" si="226"/>
        <v>4690</v>
      </c>
      <c r="O1555" s="72">
        <f>VLOOKUP($B1555,'Выгр Торг'!$B:$P,O$1,0)</f>
        <v>2900</v>
      </c>
      <c r="P1555" s="72">
        <f>VLOOKUP($B1555,'Выгр Торг'!$B:$P,P$1,0)</f>
        <v>4790</v>
      </c>
      <c r="Q1555" s="42">
        <f t="shared" si="220"/>
        <v>0</v>
      </c>
      <c r="R1555" s="42">
        <f t="shared" si="221"/>
        <v>100</v>
      </c>
      <c r="S1555" s="85">
        <f t="shared" si="225"/>
        <v>4690</v>
      </c>
      <c r="T1555" s="60">
        <f>IFERROR(VLOOKUP($B1555,'Из ГУГЛа'!$B:$G,4,0)*U1555+V1555,VLOOKUP($B1555,'Из ГУГЛа'!$B:$G,4,0))</f>
        <v>4590</v>
      </c>
      <c r="U1555" s="15">
        <v>1</v>
      </c>
      <c r="V1555" s="76">
        <f>INDEX($AA:$AA,MATCH($H1555,$C:$C,0))</f>
        <v>600</v>
      </c>
      <c r="W1555" s="74">
        <f t="shared" si="222"/>
        <v>0.61724137931034484</v>
      </c>
      <c r="X1555" s="74">
        <f t="shared" si="223"/>
        <v>-2.178649237472767E-2</v>
      </c>
      <c r="Y1555" s="74">
        <f t="shared" si="224"/>
        <v>0.58275862068965512</v>
      </c>
      <c r="Z1555" s="76">
        <f>INDEX($Z:$Z,MATCH($H1555,$C:$C,0))+V1555</f>
        <v>4590</v>
      </c>
      <c r="AB1555" s="43" t="str">
        <f>INDEX($AB:$AB,MATCH($H1555,$C:$C,0))</f>
        <v>https://motorring.ru/product/5491-bokovye-zerkala-atp-novogo-obrazca-elektroprivodom-priora</v>
      </c>
    </row>
    <row r="1556" spans="1:28" ht="90" x14ac:dyDescent="0.25">
      <c r="A1556" s="71" t="str">
        <f>INDEX('Выгр Торг'!$A:$A,MATCH($B1556,'Выгр Торг'!$B:$B,0))</f>
        <v>Боковые зеркала "АТП" Приора SE (электропривод, обогрев, повторитель) для ВАЗ 2110-2112, Лада (Приора, Приора 2)</v>
      </c>
      <c r="B1556" s="88">
        <v>138278</v>
      </c>
      <c r="C1556" s="72">
        <f>VLOOKUP($B1556,'Выгр Торг'!$B:$P,C$1,0)</f>
        <v>121951</v>
      </c>
      <c r="D1556" s="71" t="str">
        <f>VLOOKUP($B1556,'Выгр Торг'!$B:$P,D$1,0)</f>
        <v>Боковые зеркала "АТП" Приора SE (антиблик, электропривод, обогрев, повторитель) для ВАЗ 2110-2112, Лада (Приора, Приора 2) (В цвет, Калифорнийский мак (золотисто-красный, 190))</v>
      </c>
      <c r="E1556" s="72" t="str">
        <f>VLOOKUP($B1556,'Выгр Торг'!$B:$P,E$1,0)</f>
        <v>Y</v>
      </c>
      <c r="F1556" s="72" t="str">
        <f>VLOOKUP($B1556,'Выгр Торг'!$B:$P,F$1,0)</f>
        <v>1</v>
      </c>
      <c r="G1556" s="36" t="s">
        <v>1364</v>
      </c>
      <c r="H1556" s="28">
        <v>73731</v>
      </c>
      <c r="I1556" s="53">
        <f>INDEX($I:$I,MATCH($H1556,$C:$C,0))</f>
        <v>600</v>
      </c>
      <c r="J1556" s="5" t="s">
        <v>3410</v>
      </c>
      <c r="K1556" s="56">
        <f>INDEX($K:$K,MATCH($H1556,$C:$C,0))+I1556</f>
        <v>2900</v>
      </c>
      <c r="L1556" s="14">
        <f>VLOOKUP(K1556,Наценка!$A$1:$B$8,2,1)</f>
        <v>1.4</v>
      </c>
      <c r="M1556" s="56">
        <f>INDEX($M:$M,MATCH($H1556,$C:$C,0))+I1556*$M$2</f>
        <v>4670</v>
      </c>
      <c r="N1556" s="57">
        <f t="shared" si="226"/>
        <v>4690</v>
      </c>
      <c r="O1556" s="72">
        <f>VLOOKUP($B1556,'Выгр Торг'!$B:$P,O$1,0)</f>
        <v>2900</v>
      </c>
      <c r="P1556" s="72">
        <f>VLOOKUP($B1556,'Выгр Торг'!$B:$P,P$1,0)</f>
        <v>4790</v>
      </c>
      <c r="Q1556" s="42">
        <f t="shared" si="220"/>
        <v>0</v>
      </c>
      <c r="R1556" s="42">
        <f t="shared" si="221"/>
        <v>100</v>
      </c>
      <c r="S1556" s="85">
        <f t="shared" si="225"/>
        <v>4690</v>
      </c>
      <c r="T1556" s="60">
        <f>IFERROR(VLOOKUP($B1556,'Из ГУГЛа'!$B:$G,4,0)*U1556+V1556,VLOOKUP($B1556,'Из ГУГЛа'!$B:$G,4,0))</f>
        <v>4590</v>
      </c>
      <c r="U1556" s="15">
        <v>1</v>
      </c>
      <c r="V1556" s="76">
        <f>INDEX($AA:$AA,MATCH($H1556,$C:$C,0))</f>
        <v>600</v>
      </c>
      <c r="W1556" s="74">
        <f t="shared" si="222"/>
        <v>0.61724137931034484</v>
      </c>
      <c r="X1556" s="74">
        <f t="shared" si="223"/>
        <v>-2.178649237472767E-2</v>
      </c>
      <c r="Y1556" s="74">
        <f t="shared" si="224"/>
        <v>0.58275862068965512</v>
      </c>
      <c r="Z1556" s="76">
        <f>INDEX($Z:$Z,MATCH($H1556,$C:$C,0))+V1556</f>
        <v>4590</v>
      </c>
      <c r="AB1556" s="43" t="str">
        <f>INDEX($AB:$AB,MATCH($H1556,$C:$C,0))</f>
        <v>https://motorring.ru/product/5491-bokovye-zerkala-atp-novogo-obrazca-elektroprivodom-priora</v>
      </c>
    </row>
    <row r="1557" spans="1:28" ht="75" x14ac:dyDescent="0.25">
      <c r="A1557" s="71" t="str">
        <f>INDEX('Выгр Торг'!$A:$A,MATCH($B1557,'Выгр Торг'!$B:$B,0))</f>
        <v>Боковые зеркала "АТП" Приора SE (электропривод, обогрев, повторитель) для ВАЗ 2110-2112, Лада (Приора, Приора 2)</v>
      </c>
      <c r="B1557" s="88">
        <v>138279</v>
      </c>
      <c r="C1557" s="72">
        <f>VLOOKUP($B1557,'Выгр Торг'!$B:$P,C$1,0)</f>
        <v>121952</v>
      </c>
      <c r="D1557" s="71" t="str">
        <f>VLOOKUP($B1557,'Выгр Торг'!$B:$P,D$1,0)</f>
        <v>Боковые зеркала "АТП" Приора SE (антиблик, электропривод, обогрев, повторитель) для ВАЗ 2110-2112, Лада (Приора, Приора 2) (В цвет, Кварц (серый, 630))</v>
      </c>
      <c r="E1557" s="72" t="str">
        <f>VLOOKUP($B1557,'Выгр Торг'!$B:$P,E$1,0)</f>
        <v>Y</v>
      </c>
      <c r="F1557" s="72" t="str">
        <f>VLOOKUP($B1557,'Выгр Торг'!$B:$P,F$1,0)</f>
        <v>1</v>
      </c>
      <c r="G1557" s="36" t="s">
        <v>1364</v>
      </c>
      <c r="H1557" s="28">
        <v>73731</v>
      </c>
      <c r="I1557" s="53">
        <f>INDEX($I:$I,MATCH($H1557,$C:$C,0))</f>
        <v>600</v>
      </c>
      <c r="J1557" s="5" t="s">
        <v>3410</v>
      </c>
      <c r="K1557" s="56">
        <f>INDEX($K:$K,MATCH($H1557,$C:$C,0))+I1557</f>
        <v>2900</v>
      </c>
      <c r="L1557" s="14">
        <f>VLOOKUP(K1557,Наценка!$A$1:$B$8,2,1)</f>
        <v>1.4</v>
      </c>
      <c r="M1557" s="56">
        <f>INDEX($M:$M,MATCH($H1557,$C:$C,0))+I1557*$M$2</f>
        <v>4670</v>
      </c>
      <c r="N1557" s="57">
        <f t="shared" si="226"/>
        <v>4690</v>
      </c>
      <c r="O1557" s="72">
        <f>VLOOKUP($B1557,'Выгр Торг'!$B:$P,O$1,0)</f>
        <v>2900</v>
      </c>
      <c r="P1557" s="72">
        <f>VLOOKUP($B1557,'Выгр Торг'!$B:$P,P$1,0)</f>
        <v>4790</v>
      </c>
      <c r="Q1557" s="42">
        <f t="shared" si="220"/>
        <v>0</v>
      </c>
      <c r="R1557" s="42">
        <f t="shared" si="221"/>
        <v>100</v>
      </c>
      <c r="S1557" s="85">
        <f t="shared" si="225"/>
        <v>4690</v>
      </c>
      <c r="T1557" s="60">
        <f>IFERROR(VLOOKUP($B1557,'Из ГУГЛа'!$B:$G,4,0)*U1557+V1557,VLOOKUP($B1557,'Из ГУГЛа'!$B:$G,4,0))</f>
        <v>4590</v>
      </c>
      <c r="U1557" s="15">
        <v>1</v>
      </c>
      <c r="V1557" s="76">
        <f>INDEX($AA:$AA,MATCH($H1557,$C:$C,0))</f>
        <v>600</v>
      </c>
      <c r="W1557" s="74">
        <f t="shared" si="222"/>
        <v>0.61724137931034484</v>
      </c>
      <c r="X1557" s="74">
        <f t="shared" si="223"/>
        <v>-2.178649237472767E-2</v>
      </c>
      <c r="Y1557" s="74">
        <f t="shared" si="224"/>
        <v>0.58275862068965512</v>
      </c>
      <c r="Z1557" s="76">
        <f>INDEX($Z:$Z,MATCH($H1557,$C:$C,0))+V1557</f>
        <v>4590</v>
      </c>
      <c r="AB1557" s="43" t="str">
        <f>INDEX($AB:$AB,MATCH($H1557,$C:$C,0))</f>
        <v>https://motorring.ru/product/5491-bokovye-zerkala-atp-novogo-obrazca-elektroprivodom-priora</v>
      </c>
    </row>
    <row r="1558" spans="1:28" ht="75" x14ac:dyDescent="0.25">
      <c r="A1558" s="71" t="str">
        <f>INDEX('Выгр Торг'!$A:$A,MATCH($B1558,'Выгр Торг'!$B:$B,0))</f>
        <v>Боковые зеркала "АТП" Приора SE (электропривод, обогрев, повторитель) для ВАЗ 2110-2112, Лада (Приора, Приора 2)</v>
      </c>
      <c r="B1558" s="88">
        <v>138280</v>
      </c>
      <c r="C1558" s="72">
        <f>VLOOKUP($B1558,'Выгр Торг'!$B:$P,C$1,0)</f>
        <v>121953</v>
      </c>
      <c r="D1558" s="71" t="str">
        <f>VLOOKUP($B1558,'Выгр Торг'!$B:$P,D$1,0)</f>
        <v>Боковые зеркала "АТП" Приора SE (антиблик, электропривод, обогрев, повторитель) для ВАЗ 2110-2112, Лада (Приора, Приора 2) (В цвет, Кориандр (золотисто-коричневый, 790))</v>
      </c>
      <c r="E1558" s="72" t="str">
        <f>VLOOKUP($B1558,'Выгр Торг'!$B:$P,E$1,0)</f>
        <v>Y</v>
      </c>
      <c r="F1558" s="72" t="str">
        <f>VLOOKUP($B1558,'Выгр Торг'!$B:$P,F$1,0)</f>
        <v>1</v>
      </c>
      <c r="G1558" s="36" t="s">
        <v>1364</v>
      </c>
      <c r="H1558" s="28">
        <v>73731</v>
      </c>
      <c r="I1558" s="53">
        <f>INDEX($I:$I,MATCH($H1558,$C:$C,0))</f>
        <v>600</v>
      </c>
      <c r="J1558" s="5" t="s">
        <v>3410</v>
      </c>
      <c r="K1558" s="56">
        <f>INDEX($K:$K,MATCH($H1558,$C:$C,0))+I1558</f>
        <v>2900</v>
      </c>
      <c r="L1558" s="14">
        <f>VLOOKUP(K1558,Наценка!$A$1:$B$8,2,1)</f>
        <v>1.4</v>
      </c>
      <c r="M1558" s="56">
        <f>INDEX($M:$M,MATCH($H1558,$C:$C,0))+I1558*$M$2</f>
        <v>4670</v>
      </c>
      <c r="N1558" s="57">
        <f t="shared" si="226"/>
        <v>4690</v>
      </c>
      <c r="O1558" s="72">
        <f>VLOOKUP($B1558,'Выгр Торг'!$B:$P,O$1,0)</f>
        <v>2900</v>
      </c>
      <c r="P1558" s="72">
        <f>VLOOKUP($B1558,'Выгр Торг'!$B:$P,P$1,0)</f>
        <v>4790</v>
      </c>
      <c r="Q1558" s="42">
        <f t="shared" si="220"/>
        <v>0</v>
      </c>
      <c r="R1558" s="42">
        <f t="shared" si="221"/>
        <v>100</v>
      </c>
      <c r="S1558" s="85">
        <f t="shared" si="225"/>
        <v>4690</v>
      </c>
      <c r="T1558" s="60">
        <f>IFERROR(VLOOKUP($B1558,'Из ГУГЛа'!$B:$G,4,0)*U1558+V1558,VLOOKUP($B1558,'Из ГУГЛа'!$B:$G,4,0))</f>
        <v>4590</v>
      </c>
      <c r="U1558" s="15">
        <v>1</v>
      </c>
      <c r="V1558" s="76">
        <f>INDEX($AA:$AA,MATCH($H1558,$C:$C,0))</f>
        <v>600</v>
      </c>
      <c r="W1558" s="74">
        <f t="shared" si="222"/>
        <v>0.61724137931034484</v>
      </c>
      <c r="X1558" s="74">
        <f t="shared" si="223"/>
        <v>-2.178649237472767E-2</v>
      </c>
      <c r="Y1558" s="74">
        <f t="shared" si="224"/>
        <v>0.58275862068965512</v>
      </c>
      <c r="Z1558" s="76">
        <f>INDEX($Z:$Z,MATCH($H1558,$C:$C,0))+V1558</f>
        <v>4590</v>
      </c>
      <c r="AB1558" s="43" t="str">
        <f>INDEX($AB:$AB,MATCH($H1558,$C:$C,0))</f>
        <v>https://motorring.ru/product/5491-bokovye-zerkala-atp-novogo-obrazca-elektroprivodom-priora</v>
      </c>
    </row>
    <row r="1559" spans="1:28" ht="75" x14ac:dyDescent="0.25">
      <c r="A1559" s="71" t="str">
        <f>INDEX('Выгр Торг'!$A:$A,MATCH($B1559,'Выгр Торг'!$B:$B,0))</f>
        <v>Боковые зеркала "АТП" Приора SE (электропривод, обогрев, повторитель) для ВАЗ 2110-2112, Лада (Приора, Приора 2)</v>
      </c>
      <c r="B1559" s="88">
        <v>138281</v>
      </c>
      <c r="C1559" s="72">
        <f>VLOOKUP($B1559,'Выгр Торг'!$B:$P,C$1,0)</f>
        <v>121954</v>
      </c>
      <c r="D1559" s="71" t="str">
        <f>VLOOKUP($B1559,'Выгр Торг'!$B:$P,D$1,0)</f>
        <v>Боковые зеркала "АТП" Приора SE (антиблик, электропривод, обогрев, повторитель) для ВАЗ 2110-2112, Лада (Приора, Приора 2) (В цвет, Космос (черный, 665))</v>
      </c>
      <c r="E1559" s="72" t="str">
        <f>VLOOKUP($B1559,'Выгр Торг'!$B:$P,E$1,0)</f>
        <v>Y</v>
      </c>
      <c r="F1559" s="72" t="str">
        <f>VLOOKUP($B1559,'Выгр Торг'!$B:$P,F$1,0)</f>
        <v>1</v>
      </c>
      <c r="G1559" s="36" t="s">
        <v>1364</v>
      </c>
      <c r="H1559" s="28">
        <v>73731</v>
      </c>
      <c r="I1559" s="53">
        <f>INDEX($I:$I,MATCH($H1559,$C:$C,0))</f>
        <v>600</v>
      </c>
      <c r="J1559" s="5" t="s">
        <v>3410</v>
      </c>
      <c r="K1559" s="56">
        <f>INDEX($K:$K,MATCH($H1559,$C:$C,0))+I1559</f>
        <v>2900</v>
      </c>
      <c r="L1559" s="14">
        <f>VLOOKUP(K1559,Наценка!$A$1:$B$8,2,1)</f>
        <v>1.4</v>
      </c>
      <c r="M1559" s="56">
        <f>INDEX($M:$M,MATCH($H1559,$C:$C,0))+I1559*$M$2</f>
        <v>4670</v>
      </c>
      <c r="N1559" s="57">
        <f t="shared" si="226"/>
        <v>4690</v>
      </c>
      <c r="O1559" s="72">
        <f>VLOOKUP($B1559,'Выгр Торг'!$B:$P,O$1,0)</f>
        <v>2900</v>
      </c>
      <c r="P1559" s="72">
        <f>VLOOKUP($B1559,'Выгр Торг'!$B:$P,P$1,0)</f>
        <v>4790</v>
      </c>
      <c r="Q1559" s="42">
        <f t="shared" si="220"/>
        <v>0</v>
      </c>
      <c r="R1559" s="42">
        <f t="shared" si="221"/>
        <v>100</v>
      </c>
      <c r="S1559" s="85">
        <f t="shared" si="225"/>
        <v>4690</v>
      </c>
      <c r="T1559" s="60">
        <f>IFERROR(VLOOKUP($B1559,'Из ГУГЛа'!$B:$G,4,0)*U1559+V1559,VLOOKUP($B1559,'Из ГУГЛа'!$B:$G,4,0))</f>
        <v>4590</v>
      </c>
      <c r="U1559" s="15">
        <v>1</v>
      </c>
      <c r="V1559" s="76">
        <f>INDEX($AA:$AA,MATCH($H1559,$C:$C,0))</f>
        <v>600</v>
      </c>
      <c r="W1559" s="74">
        <f t="shared" si="222"/>
        <v>0.61724137931034484</v>
      </c>
      <c r="X1559" s="74">
        <f t="shared" si="223"/>
        <v>-2.178649237472767E-2</v>
      </c>
      <c r="Y1559" s="74">
        <f t="shared" si="224"/>
        <v>0.58275862068965512</v>
      </c>
      <c r="Z1559" s="76">
        <f>INDEX($Z:$Z,MATCH($H1559,$C:$C,0))+V1559</f>
        <v>4590</v>
      </c>
      <c r="AB1559" s="43" t="str">
        <f>INDEX($AB:$AB,MATCH($H1559,$C:$C,0))</f>
        <v>https://motorring.ru/product/5491-bokovye-zerkala-atp-novogo-obrazca-elektroprivodom-priora</v>
      </c>
    </row>
    <row r="1560" spans="1:28" ht="75" x14ac:dyDescent="0.25">
      <c r="A1560" s="71" t="str">
        <f>INDEX('Выгр Торг'!$A:$A,MATCH($B1560,'Выгр Торг'!$B:$B,0))</f>
        <v>Боковые зеркала "АТП" Приора SE (электропривод, обогрев, повторитель) для ВАЗ 2110-2112, Лада (Приора, Приора 2)</v>
      </c>
      <c r="B1560" s="88">
        <v>138282</v>
      </c>
      <c r="C1560" s="72">
        <f>VLOOKUP($B1560,'Выгр Торг'!$B:$P,C$1,0)</f>
        <v>121955</v>
      </c>
      <c r="D1560" s="71" t="str">
        <f>VLOOKUP($B1560,'Выгр Торг'!$B:$P,D$1,0)</f>
        <v>Боковые зеркала "АТП" Приора SE (антиблик, электропривод, обогрев, повторитель) для ВАЗ 2110-2112, Лада (Приора, Приора 2) (В цвет, Кристалл (светло-серый, 281))</v>
      </c>
      <c r="E1560" s="72" t="str">
        <f>VLOOKUP($B1560,'Выгр Торг'!$B:$P,E$1,0)</f>
        <v>Y</v>
      </c>
      <c r="F1560" s="72" t="str">
        <f>VLOOKUP($B1560,'Выгр Торг'!$B:$P,F$1,0)</f>
        <v>1</v>
      </c>
      <c r="G1560" s="36" t="s">
        <v>1364</v>
      </c>
      <c r="H1560" s="28">
        <v>73731</v>
      </c>
      <c r="I1560" s="53">
        <f>INDEX($I:$I,MATCH($H1560,$C:$C,0))</f>
        <v>600</v>
      </c>
      <c r="J1560" s="5" t="s">
        <v>3410</v>
      </c>
      <c r="K1560" s="56">
        <f>INDEX($K:$K,MATCH($H1560,$C:$C,0))+I1560</f>
        <v>2900</v>
      </c>
      <c r="L1560" s="14">
        <f>VLOOKUP(K1560,Наценка!$A$1:$B$8,2,1)</f>
        <v>1.4</v>
      </c>
      <c r="M1560" s="56">
        <f>INDEX($M:$M,MATCH($H1560,$C:$C,0))+I1560*$M$2</f>
        <v>4670</v>
      </c>
      <c r="N1560" s="57">
        <f t="shared" si="226"/>
        <v>4690</v>
      </c>
      <c r="O1560" s="72">
        <f>VLOOKUP($B1560,'Выгр Торг'!$B:$P,O$1,0)</f>
        <v>2900</v>
      </c>
      <c r="P1560" s="72">
        <f>VLOOKUP($B1560,'Выгр Торг'!$B:$P,P$1,0)</f>
        <v>4790</v>
      </c>
      <c r="Q1560" s="42">
        <f t="shared" si="220"/>
        <v>0</v>
      </c>
      <c r="R1560" s="42">
        <f t="shared" si="221"/>
        <v>100</v>
      </c>
      <c r="S1560" s="85">
        <f t="shared" si="225"/>
        <v>4690</v>
      </c>
      <c r="T1560" s="60">
        <f>IFERROR(VLOOKUP($B1560,'Из ГУГЛа'!$B:$G,4,0)*U1560+V1560,VLOOKUP($B1560,'Из ГУГЛа'!$B:$G,4,0))</f>
        <v>4590</v>
      </c>
      <c r="U1560" s="15">
        <v>1</v>
      </c>
      <c r="V1560" s="76">
        <f>INDEX($AA:$AA,MATCH($H1560,$C:$C,0))</f>
        <v>600</v>
      </c>
      <c r="W1560" s="74">
        <f t="shared" si="222"/>
        <v>0.61724137931034484</v>
      </c>
      <c r="X1560" s="74">
        <f t="shared" si="223"/>
        <v>-2.178649237472767E-2</v>
      </c>
      <c r="Y1560" s="74">
        <f t="shared" si="224"/>
        <v>0.58275862068965512</v>
      </c>
      <c r="Z1560" s="76">
        <f>INDEX($Z:$Z,MATCH($H1560,$C:$C,0))+V1560</f>
        <v>4590</v>
      </c>
      <c r="AB1560" s="43" t="str">
        <f>INDEX($AB:$AB,MATCH($H1560,$C:$C,0))</f>
        <v>https://motorring.ru/product/5491-bokovye-zerkala-atp-novogo-obrazca-elektroprivodom-priora</v>
      </c>
    </row>
    <row r="1561" spans="1:28" ht="75" x14ac:dyDescent="0.25">
      <c r="A1561" s="71" t="str">
        <f>INDEX('Выгр Торг'!$A:$A,MATCH($B1561,'Выгр Торг'!$B:$B,0))</f>
        <v>Боковые зеркала "АТП" Приора SE (электропривод, обогрев, повторитель) для ВАЗ 2110-2112, Лада (Приора, Приора 2)</v>
      </c>
      <c r="B1561" s="88">
        <v>138283</v>
      </c>
      <c r="C1561" s="72">
        <f>VLOOKUP($B1561,'Выгр Торг'!$B:$P,C$1,0)</f>
        <v>121956</v>
      </c>
      <c r="D1561" s="71" t="str">
        <f>VLOOKUP($B1561,'Выгр Торг'!$B:$P,D$1,0)</f>
        <v>Боковые зеркала "АТП" Приора SE (антиблик, электропривод, обогрев, повторитель) для ВАЗ 2110-2112, Лада (Приора, Приора 2) (В цвет, Кубок (ярко красный, 171))</v>
      </c>
      <c r="E1561" s="72" t="str">
        <f>VLOOKUP($B1561,'Выгр Торг'!$B:$P,E$1,0)</f>
        <v>Y</v>
      </c>
      <c r="F1561" s="72" t="str">
        <f>VLOOKUP($B1561,'Выгр Торг'!$B:$P,F$1,0)</f>
        <v>1</v>
      </c>
      <c r="G1561" s="36" t="s">
        <v>1364</v>
      </c>
      <c r="H1561" s="28">
        <v>73731</v>
      </c>
      <c r="I1561" s="53">
        <f>INDEX($I:$I,MATCH($H1561,$C:$C,0))</f>
        <v>600</v>
      </c>
      <c r="J1561" s="5" t="s">
        <v>3410</v>
      </c>
      <c r="K1561" s="56">
        <f>INDEX($K:$K,MATCH($H1561,$C:$C,0))+I1561</f>
        <v>2900</v>
      </c>
      <c r="L1561" s="14">
        <f>VLOOKUP(K1561,Наценка!$A$1:$B$8,2,1)</f>
        <v>1.4</v>
      </c>
      <c r="M1561" s="56">
        <f>INDEX($M:$M,MATCH($H1561,$C:$C,0))+I1561*$M$2</f>
        <v>4670</v>
      </c>
      <c r="N1561" s="57">
        <f t="shared" si="226"/>
        <v>4690</v>
      </c>
      <c r="O1561" s="72">
        <f>VLOOKUP($B1561,'Выгр Торг'!$B:$P,O$1,0)</f>
        <v>2900</v>
      </c>
      <c r="P1561" s="72">
        <f>VLOOKUP($B1561,'Выгр Торг'!$B:$P,P$1,0)</f>
        <v>4790</v>
      </c>
      <c r="Q1561" s="42">
        <f t="shared" si="220"/>
        <v>0</v>
      </c>
      <c r="R1561" s="42">
        <f t="shared" si="221"/>
        <v>100</v>
      </c>
      <c r="S1561" s="85">
        <f t="shared" si="225"/>
        <v>4690</v>
      </c>
      <c r="T1561" s="60">
        <f>IFERROR(VLOOKUP($B1561,'Из ГУГЛа'!$B:$G,4,0)*U1561+V1561,VLOOKUP($B1561,'Из ГУГЛа'!$B:$G,4,0))</f>
        <v>4590</v>
      </c>
      <c r="U1561" s="15">
        <v>1</v>
      </c>
      <c r="V1561" s="76">
        <f>INDEX($AA:$AA,MATCH($H1561,$C:$C,0))</f>
        <v>600</v>
      </c>
      <c r="W1561" s="74">
        <f t="shared" si="222"/>
        <v>0.61724137931034484</v>
      </c>
      <c r="X1561" s="74">
        <f t="shared" si="223"/>
        <v>-2.178649237472767E-2</v>
      </c>
      <c r="Y1561" s="74">
        <f t="shared" si="224"/>
        <v>0.58275862068965512</v>
      </c>
      <c r="Z1561" s="76">
        <f>INDEX($Z:$Z,MATCH($H1561,$C:$C,0))+V1561</f>
        <v>4590</v>
      </c>
      <c r="AB1561" s="43" t="str">
        <f>INDEX($AB:$AB,MATCH($H1561,$C:$C,0))</f>
        <v>https://motorring.ru/product/5491-bokovye-zerkala-atp-novogo-obrazca-elektroprivodom-priora</v>
      </c>
    </row>
    <row r="1562" spans="1:28" ht="75" x14ac:dyDescent="0.25">
      <c r="A1562" s="71" t="str">
        <f>INDEX('Выгр Торг'!$A:$A,MATCH($B1562,'Выгр Торг'!$B:$B,0))</f>
        <v>Боковые зеркала "АТП" Приора SE (электропривод, обогрев, повторитель) для ВАЗ 2110-2112, Лада (Приора, Приора 2)</v>
      </c>
      <c r="B1562" s="88">
        <v>138284</v>
      </c>
      <c r="C1562" s="72">
        <f>VLOOKUP($B1562,'Выгр Торг'!$B:$P,C$1,0)</f>
        <v>121957</v>
      </c>
      <c r="D1562" s="71" t="str">
        <f>VLOOKUP($B1562,'Выгр Торг'!$B:$P,D$1,0)</f>
        <v>Боковые зеркала "АТП" Приора SE (антиблик, электропривод, обогрев, повторитель) для ВАЗ 2110-2112, Лада (Приора, Приора 2) (В цвет, Магия (серебристо-ярко-фиолетовый, 133))</v>
      </c>
      <c r="E1562" s="72" t="str">
        <f>VLOOKUP($B1562,'Выгр Торг'!$B:$P,E$1,0)</f>
        <v>Y</v>
      </c>
      <c r="F1562" s="72" t="str">
        <f>VLOOKUP($B1562,'Выгр Торг'!$B:$P,F$1,0)</f>
        <v>1</v>
      </c>
      <c r="G1562" s="36" t="s">
        <v>1364</v>
      </c>
      <c r="H1562" s="28">
        <v>73731</v>
      </c>
      <c r="I1562" s="53">
        <f>INDEX($I:$I,MATCH($H1562,$C:$C,0))</f>
        <v>600</v>
      </c>
      <c r="J1562" s="5" t="s">
        <v>3410</v>
      </c>
      <c r="K1562" s="56">
        <f>INDEX($K:$K,MATCH($H1562,$C:$C,0))+I1562</f>
        <v>2900</v>
      </c>
      <c r="L1562" s="14">
        <f>VLOOKUP(K1562,Наценка!$A$1:$B$8,2,1)</f>
        <v>1.4</v>
      </c>
      <c r="M1562" s="56">
        <f>INDEX($M:$M,MATCH($H1562,$C:$C,0))+I1562*$M$2</f>
        <v>4670</v>
      </c>
      <c r="N1562" s="57">
        <f t="shared" si="226"/>
        <v>4690</v>
      </c>
      <c r="O1562" s="72">
        <f>VLOOKUP($B1562,'Выгр Торг'!$B:$P,O$1,0)</f>
        <v>2900</v>
      </c>
      <c r="P1562" s="72">
        <f>VLOOKUP($B1562,'Выгр Торг'!$B:$P,P$1,0)</f>
        <v>4790</v>
      </c>
      <c r="Q1562" s="42">
        <f t="shared" si="220"/>
        <v>0</v>
      </c>
      <c r="R1562" s="42">
        <f t="shared" si="221"/>
        <v>100</v>
      </c>
      <c r="S1562" s="85">
        <f t="shared" si="225"/>
        <v>4690</v>
      </c>
      <c r="T1562" s="60">
        <f>IFERROR(VLOOKUP($B1562,'Из ГУГЛа'!$B:$G,4,0)*U1562+V1562,VLOOKUP($B1562,'Из ГУГЛа'!$B:$G,4,0))</f>
        <v>4590</v>
      </c>
      <c r="U1562" s="15">
        <v>1</v>
      </c>
      <c r="V1562" s="76">
        <f>INDEX($AA:$AA,MATCH($H1562,$C:$C,0))</f>
        <v>600</v>
      </c>
      <c r="W1562" s="74">
        <f t="shared" si="222"/>
        <v>0.61724137931034484</v>
      </c>
      <c r="X1562" s="74">
        <f t="shared" si="223"/>
        <v>-2.178649237472767E-2</v>
      </c>
      <c r="Y1562" s="74">
        <f t="shared" si="224"/>
        <v>0.58275862068965512</v>
      </c>
      <c r="Z1562" s="76">
        <f>INDEX($Z:$Z,MATCH($H1562,$C:$C,0))+V1562</f>
        <v>4590</v>
      </c>
      <c r="AB1562" s="43" t="str">
        <f>INDEX($AB:$AB,MATCH($H1562,$C:$C,0))</f>
        <v>https://motorring.ru/product/5491-bokovye-zerkala-atp-novogo-obrazca-elektroprivodom-priora</v>
      </c>
    </row>
    <row r="1563" spans="1:28" ht="75" x14ac:dyDescent="0.25">
      <c r="A1563" s="71" t="str">
        <f>INDEX('Выгр Торг'!$A:$A,MATCH($B1563,'Выгр Торг'!$B:$B,0))</f>
        <v>Боковые зеркала "АТП" Приора SE (электропривод, обогрев, повторитель) для ВАЗ 2110-2112, Лада (Приора, Приора 2)</v>
      </c>
      <c r="B1563" s="88">
        <v>138285</v>
      </c>
      <c r="C1563" s="72">
        <f>VLOOKUP($B1563,'Выгр Торг'!$B:$P,C$1,0)</f>
        <v>121958</v>
      </c>
      <c r="D1563" s="71" t="str">
        <f>VLOOKUP($B1563,'Выгр Торг'!$B:$P,D$1,0)</f>
        <v>Боковые зеркала "АТП" Приора SE (антиблик, электропривод, обогрев, повторитель) для ВАЗ 2110-2112, Лада (Приора, Приора 2) (В цвет, Миндаль (серебристо-бежево-розовый, 217))</v>
      </c>
      <c r="E1563" s="72" t="str">
        <f>VLOOKUP($B1563,'Выгр Торг'!$B:$P,E$1,0)</f>
        <v>Y</v>
      </c>
      <c r="F1563" s="72" t="str">
        <f>VLOOKUP($B1563,'Выгр Торг'!$B:$P,F$1,0)</f>
        <v>1</v>
      </c>
      <c r="G1563" s="36" t="s">
        <v>1364</v>
      </c>
      <c r="H1563" s="28">
        <v>73731</v>
      </c>
      <c r="I1563" s="53">
        <f>INDEX($I:$I,MATCH($H1563,$C:$C,0))</f>
        <v>600</v>
      </c>
      <c r="J1563" s="5" t="s">
        <v>3410</v>
      </c>
      <c r="K1563" s="56">
        <f>INDEX($K:$K,MATCH($H1563,$C:$C,0))+I1563</f>
        <v>2900</v>
      </c>
      <c r="L1563" s="14">
        <f>VLOOKUP(K1563,Наценка!$A$1:$B$8,2,1)</f>
        <v>1.4</v>
      </c>
      <c r="M1563" s="56">
        <f>INDEX($M:$M,MATCH($H1563,$C:$C,0))+I1563*$M$2</f>
        <v>4670</v>
      </c>
      <c r="N1563" s="57">
        <f t="shared" si="226"/>
        <v>4690</v>
      </c>
      <c r="O1563" s="72">
        <f>VLOOKUP($B1563,'Выгр Торг'!$B:$P,O$1,0)</f>
        <v>2900</v>
      </c>
      <c r="P1563" s="72">
        <f>VLOOKUP($B1563,'Выгр Торг'!$B:$P,P$1,0)</f>
        <v>4790</v>
      </c>
      <c r="Q1563" s="42">
        <f t="shared" si="220"/>
        <v>0</v>
      </c>
      <c r="R1563" s="42">
        <f t="shared" si="221"/>
        <v>100</v>
      </c>
      <c r="S1563" s="85">
        <f t="shared" si="225"/>
        <v>4690</v>
      </c>
      <c r="T1563" s="60">
        <f>IFERROR(VLOOKUP($B1563,'Из ГУГЛа'!$B:$G,4,0)*U1563+V1563,VLOOKUP($B1563,'Из ГУГЛа'!$B:$G,4,0))</f>
        <v>4590</v>
      </c>
      <c r="U1563" s="15">
        <v>1</v>
      </c>
      <c r="V1563" s="76">
        <f>INDEX($AA:$AA,MATCH($H1563,$C:$C,0))</f>
        <v>600</v>
      </c>
      <c r="W1563" s="74">
        <f t="shared" si="222"/>
        <v>0.61724137931034484</v>
      </c>
      <c r="X1563" s="74">
        <f t="shared" si="223"/>
        <v>-2.178649237472767E-2</v>
      </c>
      <c r="Y1563" s="74">
        <f t="shared" si="224"/>
        <v>0.58275862068965512</v>
      </c>
      <c r="Z1563" s="76">
        <f>INDEX($Z:$Z,MATCH($H1563,$C:$C,0))+V1563</f>
        <v>4590</v>
      </c>
      <c r="AB1563" s="43" t="str">
        <f>INDEX($AB:$AB,MATCH($H1563,$C:$C,0))</f>
        <v>https://motorring.ru/product/5491-bokovye-zerkala-atp-novogo-obrazca-elektroprivodom-priora</v>
      </c>
    </row>
    <row r="1564" spans="1:28" ht="75" x14ac:dyDescent="0.25">
      <c r="A1564" s="71" t="str">
        <f>INDEX('Выгр Торг'!$A:$A,MATCH($B1564,'Выгр Торг'!$B:$B,0))</f>
        <v>Боковые зеркала "АТП" Приора SE (электропривод, обогрев, повторитель) для ВАЗ 2110-2112, Лада (Приора, Приора 2)</v>
      </c>
      <c r="B1564" s="88">
        <v>138286</v>
      </c>
      <c r="C1564" s="72">
        <f>VLOOKUP($B1564,'Выгр Торг'!$B:$P,C$1,0)</f>
        <v>121959</v>
      </c>
      <c r="D1564" s="71" t="str">
        <f>VLOOKUP($B1564,'Выгр Торг'!$B:$P,D$1,0)</f>
        <v>Боковые зеркала "АТП" Приора SE (антиблик, электропривод, обогрев, повторитель) для ВАЗ 2110-2112, Лада (Приора, Приора 2) (В цвет, Мираж (серебристый-желто-зеленый, 280))</v>
      </c>
      <c r="E1564" s="72" t="str">
        <f>VLOOKUP($B1564,'Выгр Торг'!$B:$P,E$1,0)</f>
        <v>Y</v>
      </c>
      <c r="F1564" s="72" t="str">
        <f>VLOOKUP($B1564,'Выгр Торг'!$B:$P,F$1,0)</f>
        <v>1</v>
      </c>
      <c r="G1564" s="36" t="s">
        <v>1364</v>
      </c>
      <c r="H1564" s="28">
        <v>73731</v>
      </c>
      <c r="I1564" s="53">
        <f>INDEX($I:$I,MATCH($H1564,$C:$C,0))</f>
        <v>600</v>
      </c>
      <c r="J1564" s="5" t="s">
        <v>3410</v>
      </c>
      <c r="K1564" s="56">
        <f>INDEX($K:$K,MATCH($H1564,$C:$C,0))+I1564</f>
        <v>2900</v>
      </c>
      <c r="L1564" s="14">
        <f>VLOOKUP(K1564,Наценка!$A$1:$B$8,2,1)</f>
        <v>1.4</v>
      </c>
      <c r="M1564" s="56">
        <f>INDEX($M:$M,MATCH($H1564,$C:$C,0))+I1564*$M$2</f>
        <v>4670</v>
      </c>
      <c r="N1564" s="57">
        <f t="shared" si="226"/>
        <v>4690</v>
      </c>
      <c r="O1564" s="72">
        <f>VLOOKUP($B1564,'Выгр Торг'!$B:$P,O$1,0)</f>
        <v>2900</v>
      </c>
      <c r="P1564" s="72">
        <f>VLOOKUP($B1564,'Выгр Торг'!$B:$P,P$1,0)</f>
        <v>4790</v>
      </c>
      <c r="Q1564" s="42">
        <f t="shared" si="220"/>
        <v>0</v>
      </c>
      <c r="R1564" s="42">
        <f t="shared" si="221"/>
        <v>100</v>
      </c>
      <c r="S1564" s="85">
        <f t="shared" si="225"/>
        <v>4690</v>
      </c>
      <c r="T1564" s="60">
        <f>IFERROR(VLOOKUP($B1564,'Из ГУГЛа'!$B:$G,4,0)*U1564+V1564,VLOOKUP($B1564,'Из ГУГЛа'!$B:$G,4,0))</f>
        <v>4590</v>
      </c>
      <c r="U1564" s="15">
        <v>1</v>
      </c>
      <c r="V1564" s="76">
        <f>INDEX($AA:$AA,MATCH($H1564,$C:$C,0))</f>
        <v>600</v>
      </c>
      <c r="W1564" s="74">
        <f t="shared" si="222"/>
        <v>0.61724137931034484</v>
      </c>
      <c r="X1564" s="74">
        <f t="shared" si="223"/>
        <v>-2.178649237472767E-2</v>
      </c>
      <c r="Y1564" s="74">
        <f t="shared" si="224"/>
        <v>0.58275862068965512</v>
      </c>
      <c r="Z1564" s="76">
        <f>INDEX($Z:$Z,MATCH($H1564,$C:$C,0))+V1564</f>
        <v>4590</v>
      </c>
      <c r="AB1564" s="43" t="str">
        <f>INDEX($AB:$AB,MATCH($H1564,$C:$C,0))</f>
        <v>https://motorring.ru/product/5491-bokovye-zerkala-atp-novogo-obrazca-elektroprivodom-priora</v>
      </c>
    </row>
    <row r="1565" spans="1:28" ht="75" x14ac:dyDescent="0.25">
      <c r="A1565" s="71" t="str">
        <f>INDEX('Выгр Торг'!$A:$A,MATCH($B1565,'Выгр Торг'!$B:$B,0))</f>
        <v>Боковые зеркала "АТП" Приора SE (электропривод, обогрев, повторитель) для ВАЗ 2110-2112, Лада (Приора, Приора 2)</v>
      </c>
      <c r="B1565" s="88">
        <v>138287</v>
      </c>
      <c r="C1565" s="72">
        <f>VLOOKUP($B1565,'Выгр Торг'!$B:$P,C$1,0)</f>
        <v>121960</v>
      </c>
      <c r="D1565" s="71" t="str">
        <f>VLOOKUP($B1565,'Выгр Торг'!$B:$P,D$1,0)</f>
        <v>Боковые зеркала "АТП" Приора SE (антиблик, электропривод, обогрев, повторитель) для ВАЗ 2110-2112, Лада (Приора, Приора 2) (В цвет, Млечный путь (серебристо-серо-графитовый, 606))</v>
      </c>
      <c r="E1565" s="72" t="str">
        <f>VLOOKUP($B1565,'Выгр Торг'!$B:$P,E$1,0)</f>
        <v>Y</v>
      </c>
      <c r="F1565" s="72" t="str">
        <f>VLOOKUP($B1565,'Выгр Торг'!$B:$P,F$1,0)</f>
        <v>1</v>
      </c>
      <c r="G1565" s="36" t="s">
        <v>1364</v>
      </c>
      <c r="H1565" s="28">
        <v>73731</v>
      </c>
      <c r="I1565" s="53">
        <f>INDEX($I:$I,MATCH($H1565,$C:$C,0))</f>
        <v>600</v>
      </c>
      <c r="J1565" s="5" t="s">
        <v>3410</v>
      </c>
      <c r="K1565" s="56">
        <f>INDEX($K:$K,MATCH($H1565,$C:$C,0))+I1565</f>
        <v>2900</v>
      </c>
      <c r="L1565" s="14">
        <f>VLOOKUP(K1565,Наценка!$A$1:$B$8,2,1)</f>
        <v>1.4</v>
      </c>
      <c r="M1565" s="56">
        <f>INDEX($M:$M,MATCH($H1565,$C:$C,0))+I1565*$M$2</f>
        <v>4670</v>
      </c>
      <c r="N1565" s="57">
        <f t="shared" si="226"/>
        <v>4690</v>
      </c>
      <c r="O1565" s="72">
        <f>VLOOKUP($B1565,'Выгр Торг'!$B:$P,O$1,0)</f>
        <v>2900</v>
      </c>
      <c r="P1565" s="72">
        <f>VLOOKUP($B1565,'Выгр Торг'!$B:$P,P$1,0)</f>
        <v>4790</v>
      </c>
      <c r="Q1565" s="42">
        <f t="shared" si="220"/>
        <v>0</v>
      </c>
      <c r="R1565" s="42">
        <f t="shared" si="221"/>
        <v>100</v>
      </c>
      <c r="S1565" s="85">
        <f t="shared" si="225"/>
        <v>4690</v>
      </c>
      <c r="T1565" s="60">
        <f>IFERROR(VLOOKUP($B1565,'Из ГУГЛа'!$B:$G,4,0)*U1565+V1565,VLOOKUP($B1565,'Из ГУГЛа'!$B:$G,4,0))</f>
        <v>4590</v>
      </c>
      <c r="U1565" s="15">
        <v>1</v>
      </c>
      <c r="V1565" s="76">
        <f>INDEX($AA:$AA,MATCH($H1565,$C:$C,0))</f>
        <v>600</v>
      </c>
      <c r="W1565" s="74">
        <f t="shared" si="222"/>
        <v>0.61724137931034484</v>
      </c>
      <c r="X1565" s="74">
        <f t="shared" si="223"/>
        <v>-2.178649237472767E-2</v>
      </c>
      <c r="Y1565" s="74">
        <f t="shared" si="224"/>
        <v>0.58275862068965512</v>
      </c>
      <c r="Z1565" s="76">
        <f>INDEX($Z:$Z,MATCH($H1565,$C:$C,0))+V1565</f>
        <v>4590</v>
      </c>
      <c r="AB1565" s="43" t="str">
        <f>INDEX($AB:$AB,MATCH($H1565,$C:$C,0))</f>
        <v>https://motorring.ru/product/5491-bokovye-zerkala-atp-novogo-obrazca-elektroprivodom-priora</v>
      </c>
    </row>
    <row r="1566" spans="1:28" ht="75" x14ac:dyDescent="0.25">
      <c r="A1566" s="71" t="str">
        <f>INDEX('Выгр Торг'!$A:$A,MATCH($B1566,'Выгр Торг'!$B:$B,0))</f>
        <v>Боковые зеркала "АТП" Приора SE (электропривод, обогрев, повторитель) для ВАЗ 2110-2112, Лада (Приора, Приора 2)</v>
      </c>
      <c r="B1566" s="88">
        <v>138288</v>
      </c>
      <c r="C1566" s="72">
        <f>VLOOKUP($B1566,'Выгр Торг'!$B:$P,C$1,0)</f>
        <v>121961</v>
      </c>
      <c r="D1566" s="71" t="str">
        <f>VLOOKUP($B1566,'Выгр Торг'!$B:$P,D$1,0)</f>
        <v>Боковые зеркала "АТП" Приора SE (антиблик, электропривод, обогрев, повторитель) для ВАЗ 2110-2112, Лада (Приора, Приора 2) (В цвет, Мускари (темно синий, 426))</v>
      </c>
      <c r="E1566" s="72" t="str">
        <f>VLOOKUP($B1566,'Выгр Торг'!$B:$P,E$1,0)</f>
        <v>Y</v>
      </c>
      <c r="F1566" s="72" t="str">
        <f>VLOOKUP($B1566,'Выгр Торг'!$B:$P,F$1,0)</f>
        <v>1</v>
      </c>
      <c r="G1566" s="36" t="s">
        <v>1364</v>
      </c>
      <c r="H1566" s="28">
        <v>73731</v>
      </c>
      <c r="I1566" s="53">
        <f>INDEX($I:$I,MATCH($H1566,$C:$C,0))</f>
        <v>600</v>
      </c>
      <c r="J1566" s="5" t="s">
        <v>3410</v>
      </c>
      <c r="K1566" s="56">
        <f>INDEX($K:$K,MATCH($H1566,$C:$C,0))+I1566</f>
        <v>2900</v>
      </c>
      <c r="L1566" s="14">
        <f>VLOOKUP(K1566,Наценка!$A$1:$B$8,2,1)</f>
        <v>1.4</v>
      </c>
      <c r="M1566" s="56">
        <f>INDEX($M:$M,MATCH($H1566,$C:$C,0))+I1566*$M$2</f>
        <v>4670</v>
      </c>
      <c r="N1566" s="57">
        <f t="shared" si="226"/>
        <v>4690</v>
      </c>
      <c r="O1566" s="72">
        <f>VLOOKUP($B1566,'Выгр Торг'!$B:$P,O$1,0)</f>
        <v>2900</v>
      </c>
      <c r="P1566" s="72">
        <f>VLOOKUP($B1566,'Выгр Торг'!$B:$P,P$1,0)</f>
        <v>4790</v>
      </c>
      <c r="Q1566" s="42">
        <f t="shared" si="220"/>
        <v>0</v>
      </c>
      <c r="R1566" s="42">
        <f t="shared" si="221"/>
        <v>100</v>
      </c>
      <c r="S1566" s="85">
        <f t="shared" si="225"/>
        <v>4690</v>
      </c>
      <c r="T1566" s="60">
        <f>IFERROR(VLOOKUP($B1566,'Из ГУГЛа'!$B:$G,4,0)*U1566+V1566,VLOOKUP($B1566,'Из ГУГЛа'!$B:$G,4,0))</f>
        <v>4590</v>
      </c>
      <c r="U1566" s="15">
        <v>1</v>
      </c>
      <c r="V1566" s="76">
        <f>INDEX($AA:$AA,MATCH($H1566,$C:$C,0))</f>
        <v>600</v>
      </c>
      <c r="W1566" s="74">
        <f t="shared" si="222"/>
        <v>0.61724137931034484</v>
      </c>
      <c r="X1566" s="74">
        <f t="shared" si="223"/>
        <v>-2.178649237472767E-2</v>
      </c>
      <c r="Y1566" s="74">
        <f t="shared" si="224"/>
        <v>0.58275862068965512</v>
      </c>
      <c r="Z1566" s="76">
        <f>INDEX($Z:$Z,MATCH($H1566,$C:$C,0))+V1566</f>
        <v>4590</v>
      </c>
      <c r="AB1566" s="43" t="str">
        <f>INDEX($AB:$AB,MATCH($H1566,$C:$C,0))</f>
        <v>https://motorring.ru/product/5491-bokovye-zerkala-atp-novogo-obrazca-elektroprivodom-priora</v>
      </c>
    </row>
    <row r="1567" spans="1:28" ht="75" x14ac:dyDescent="0.25">
      <c r="A1567" s="71" t="str">
        <f>INDEX('Выгр Торг'!$A:$A,MATCH($B1567,'Выгр Торг'!$B:$B,0))</f>
        <v>Боковые зеркала "АТП" Приора SE (электропривод, обогрев, повторитель) для ВАЗ 2110-2112, Лада (Приора, Приора 2)</v>
      </c>
      <c r="B1567" s="88">
        <v>138289</v>
      </c>
      <c r="C1567" s="72">
        <f>VLOOKUP($B1567,'Выгр Торг'!$B:$P,C$1,0)</f>
        <v>121962</v>
      </c>
      <c r="D1567" s="71" t="str">
        <f>VLOOKUP($B1567,'Выгр Торг'!$B:$P,D$1,0)</f>
        <v>Боковые зеркала "АТП" Приора SE (антиблик, электропривод, обогрев, повторитель) для ВАЗ 2110-2112, Лада (Приора, Приора 2) (В цвет, Нептун (серебристо-темно-серо-синий, 628))</v>
      </c>
      <c r="E1567" s="72" t="str">
        <f>VLOOKUP($B1567,'Выгр Торг'!$B:$P,E$1,0)</f>
        <v>Y</v>
      </c>
      <c r="F1567" s="72" t="str">
        <f>VLOOKUP($B1567,'Выгр Торг'!$B:$P,F$1,0)</f>
        <v>1</v>
      </c>
      <c r="G1567" s="36" t="s">
        <v>1364</v>
      </c>
      <c r="H1567" s="28">
        <v>73731</v>
      </c>
      <c r="I1567" s="53">
        <f>INDEX($I:$I,MATCH($H1567,$C:$C,0))</f>
        <v>600</v>
      </c>
      <c r="J1567" s="5" t="s">
        <v>3410</v>
      </c>
      <c r="K1567" s="56">
        <f>INDEX($K:$K,MATCH($H1567,$C:$C,0))+I1567</f>
        <v>2900</v>
      </c>
      <c r="L1567" s="14">
        <f>VLOOKUP(K1567,Наценка!$A$1:$B$8,2,1)</f>
        <v>1.4</v>
      </c>
      <c r="M1567" s="56">
        <f>INDEX($M:$M,MATCH($H1567,$C:$C,0))+I1567*$M$2</f>
        <v>4670</v>
      </c>
      <c r="N1567" s="57">
        <f t="shared" si="226"/>
        <v>4690</v>
      </c>
      <c r="O1567" s="72">
        <f>VLOOKUP($B1567,'Выгр Торг'!$B:$P,O$1,0)</f>
        <v>2900</v>
      </c>
      <c r="P1567" s="72">
        <f>VLOOKUP($B1567,'Выгр Торг'!$B:$P,P$1,0)</f>
        <v>4790</v>
      </c>
      <c r="Q1567" s="42">
        <f t="shared" si="220"/>
        <v>0</v>
      </c>
      <c r="R1567" s="42">
        <f t="shared" si="221"/>
        <v>100</v>
      </c>
      <c r="S1567" s="85">
        <f t="shared" si="225"/>
        <v>4690</v>
      </c>
      <c r="T1567" s="60">
        <f>IFERROR(VLOOKUP($B1567,'Из ГУГЛа'!$B:$G,4,0)*U1567+V1567,VLOOKUP($B1567,'Из ГУГЛа'!$B:$G,4,0))</f>
        <v>4590</v>
      </c>
      <c r="U1567" s="15">
        <v>1</v>
      </c>
      <c r="V1567" s="76">
        <f>INDEX($AA:$AA,MATCH($H1567,$C:$C,0))</f>
        <v>600</v>
      </c>
      <c r="W1567" s="74">
        <f t="shared" si="222"/>
        <v>0.61724137931034484</v>
      </c>
      <c r="X1567" s="74">
        <f t="shared" si="223"/>
        <v>-2.178649237472767E-2</v>
      </c>
      <c r="Y1567" s="74">
        <f t="shared" si="224"/>
        <v>0.58275862068965512</v>
      </c>
      <c r="Z1567" s="76">
        <f>INDEX($Z:$Z,MATCH($H1567,$C:$C,0))+V1567</f>
        <v>4590</v>
      </c>
      <c r="AB1567" s="43" t="str">
        <f>INDEX($AB:$AB,MATCH($H1567,$C:$C,0))</f>
        <v>https://motorring.ru/product/5491-bokovye-zerkala-atp-novogo-obrazca-elektroprivodom-priora</v>
      </c>
    </row>
    <row r="1568" spans="1:28" ht="75" x14ac:dyDescent="0.25">
      <c r="A1568" s="71" t="str">
        <f>INDEX('Выгр Торг'!$A:$A,MATCH($B1568,'Выгр Торг'!$B:$B,0))</f>
        <v>Боковые зеркала "АТП" Приора SE (электропривод, обогрев, повторитель) для ВАЗ 2110-2112, Лада (Приора, Приора 2)</v>
      </c>
      <c r="B1568" s="88">
        <v>138290</v>
      </c>
      <c r="C1568" s="72">
        <f>VLOOKUP($B1568,'Выгр Торг'!$B:$P,C$1,0)</f>
        <v>121963</v>
      </c>
      <c r="D1568" s="71" t="str">
        <f>VLOOKUP($B1568,'Выгр Торг'!$B:$P,D$1,0)</f>
        <v>Боковые зеркала "АТП" Приора SE (антиблик, электропривод, обогрев, повторитель) для ВАЗ 2110-2112, Лада (Приора, Приора 2) (В цвет, Ниагара (серебристо-серо-голубоватый, 383))</v>
      </c>
      <c r="E1568" s="72" t="str">
        <f>VLOOKUP($B1568,'Выгр Торг'!$B:$P,E$1,0)</f>
        <v>Y</v>
      </c>
      <c r="F1568" s="72" t="str">
        <f>VLOOKUP($B1568,'Выгр Торг'!$B:$P,F$1,0)</f>
        <v>1</v>
      </c>
      <c r="G1568" s="36" t="s">
        <v>1364</v>
      </c>
      <c r="H1568" s="28">
        <v>73731</v>
      </c>
      <c r="I1568" s="53">
        <f>INDEX($I:$I,MATCH($H1568,$C:$C,0))</f>
        <v>600</v>
      </c>
      <c r="J1568" s="5" t="s">
        <v>3410</v>
      </c>
      <c r="K1568" s="56">
        <f>INDEX($K:$K,MATCH($H1568,$C:$C,0))+I1568</f>
        <v>2900</v>
      </c>
      <c r="L1568" s="14">
        <f>VLOOKUP(K1568,Наценка!$A$1:$B$8,2,1)</f>
        <v>1.4</v>
      </c>
      <c r="M1568" s="56">
        <f>INDEX($M:$M,MATCH($H1568,$C:$C,0))+I1568*$M$2</f>
        <v>4670</v>
      </c>
      <c r="N1568" s="57">
        <f t="shared" si="226"/>
        <v>4690</v>
      </c>
      <c r="O1568" s="72">
        <f>VLOOKUP($B1568,'Выгр Торг'!$B:$P,O$1,0)</f>
        <v>2900</v>
      </c>
      <c r="P1568" s="72">
        <f>VLOOKUP($B1568,'Выгр Торг'!$B:$P,P$1,0)</f>
        <v>4790</v>
      </c>
      <c r="Q1568" s="42">
        <f t="shared" si="220"/>
        <v>0</v>
      </c>
      <c r="R1568" s="42">
        <f t="shared" si="221"/>
        <v>100</v>
      </c>
      <c r="S1568" s="85">
        <f t="shared" si="225"/>
        <v>4690</v>
      </c>
      <c r="T1568" s="60">
        <f>IFERROR(VLOOKUP($B1568,'Из ГУГЛа'!$B:$G,4,0)*U1568+V1568,VLOOKUP($B1568,'Из ГУГЛа'!$B:$G,4,0))</f>
        <v>4590</v>
      </c>
      <c r="U1568" s="15">
        <v>1</v>
      </c>
      <c r="V1568" s="76">
        <f>INDEX($AA:$AA,MATCH($H1568,$C:$C,0))</f>
        <v>600</v>
      </c>
      <c r="W1568" s="74">
        <f t="shared" si="222"/>
        <v>0.61724137931034484</v>
      </c>
      <c r="X1568" s="74">
        <f t="shared" si="223"/>
        <v>-2.178649237472767E-2</v>
      </c>
      <c r="Y1568" s="74">
        <f t="shared" si="224"/>
        <v>0.58275862068965512</v>
      </c>
      <c r="Z1568" s="76">
        <f>INDEX($Z:$Z,MATCH($H1568,$C:$C,0))+V1568</f>
        <v>4590</v>
      </c>
      <c r="AB1568" s="43" t="str">
        <f>INDEX($AB:$AB,MATCH($H1568,$C:$C,0))</f>
        <v>https://motorring.ru/product/5491-bokovye-zerkala-atp-novogo-obrazca-elektroprivodom-priora</v>
      </c>
    </row>
    <row r="1569" spans="1:28" ht="75" x14ac:dyDescent="0.25">
      <c r="A1569" s="71" t="str">
        <f>INDEX('Выгр Торг'!$A:$A,MATCH($B1569,'Выгр Торг'!$B:$B,0))</f>
        <v>Боковые зеркала "АТП" Приора SE (электропривод, обогрев, повторитель) для ВАЗ 2110-2112, Лада (Приора, Приора 2)</v>
      </c>
      <c r="B1569" s="88">
        <v>138291</v>
      </c>
      <c r="C1569" s="72">
        <f>VLOOKUP($B1569,'Выгр Торг'!$B:$P,C$1,0)</f>
        <v>121964</v>
      </c>
      <c r="D1569" s="71" t="str">
        <f>VLOOKUP($B1569,'Выгр Торг'!$B:$P,D$1,0)</f>
        <v>Боковые зеркала "АТП" Приора SE (антиблик, электропривод, обогрев, повторитель) для ВАЗ 2110-2112, Лада (Приора, Приора 2) (В цвет, Ницца (темный сине-зеленый, 328))</v>
      </c>
      <c r="E1569" s="72" t="str">
        <f>VLOOKUP($B1569,'Выгр Торг'!$B:$P,E$1,0)</f>
        <v>Y</v>
      </c>
      <c r="F1569" s="72" t="str">
        <f>VLOOKUP($B1569,'Выгр Торг'!$B:$P,F$1,0)</f>
        <v>1</v>
      </c>
      <c r="G1569" s="36" t="s">
        <v>1364</v>
      </c>
      <c r="H1569" s="28">
        <v>73731</v>
      </c>
      <c r="I1569" s="53">
        <f>INDEX($I:$I,MATCH($H1569,$C:$C,0))</f>
        <v>600</v>
      </c>
      <c r="J1569" s="5" t="s">
        <v>3410</v>
      </c>
      <c r="K1569" s="56">
        <f>INDEX($K:$K,MATCH($H1569,$C:$C,0))+I1569</f>
        <v>2900</v>
      </c>
      <c r="L1569" s="14">
        <f>VLOOKUP(K1569,Наценка!$A$1:$B$8,2,1)</f>
        <v>1.4</v>
      </c>
      <c r="M1569" s="56">
        <f>INDEX($M:$M,MATCH($H1569,$C:$C,0))+I1569*$M$2</f>
        <v>4670</v>
      </c>
      <c r="N1569" s="57">
        <f t="shared" si="226"/>
        <v>4690</v>
      </c>
      <c r="O1569" s="72">
        <f>VLOOKUP($B1569,'Выгр Торг'!$B:$P,O$1,0)</f>
        <v>2900</v>
      </c>
      <c r="P1569" s="72">
        <f>VLOOKUP($B1569,'Выгр Торг'!$B:$P,P$1,0)</f>
        <v>4790</v>
      </c>
      <c r="Q1569" s="42">
        <f t="shared" si="220"/>
        <v>0</v>
      </c>
      <c r="R1569" s="42">
        <f t="shared" si="221"/>
        <v>100</v>
      </c>
      <c r="S1569" s="85">
        <f t="shared" si="225"/>
        <v>4690</v>
      </c>
      <c r="T1569" s="60">
        <f>IFERROR(VLOOKUP($B1569,'Из ГУГЛа'!$B:$G,4,0)*U1569+V1569,VLOOKUP($B1569,'Из ГУГЛа'!$B:$G,4,0))</f>
        <v>4590</v>
      </c>
      <c r="U1569" s="15">
        <v>1</v>
      </c>
      <c r="V1569" s="76">
        <f>INDEX($AA:$AA,MATCH($H1569,$C:$C,0))</f>
        <v>600</v>
      </c>
      <c r="W1569" s="74">
        <f t="shared" si="222"/>
        <v>0.61724137931034484</v>
      </c>
      <c r="X1569" s="74">
        <f t="shared" si="223"/>
        <v>-2.178649237472767E-2</v>
      </c>
      <c r="Y1569" s="74">
        <f t="shared" si="224"/>
        <v>0.58275862068965512</v>
      </c>
      <c r="Z1569" s="76">
        <f>INDEX($Z:$Z,MATCH($H1569,$C:$C,0))+V1569</f>
        <v>4590</v>
      </c>
      <c r="AB1569" s="43" t="str">
        <f>INDEX($AB:$AB,MATCH($H1569,$C:$C,0))</f>
        <v>https://motorring.ru/product/5491-bokovye-zerkala-atp-novogo-obrazca-elektroprivodom-priora</v>
      </c>
    </row>
    <row r="1570" spans="1:28" ht="75" x14ac:dyDescent="0.25">
      <c r="A1570" s="71" t="str">
        <f>INDEX('Выгр Торг'!$A:$A,MATCH($B1570,'Выгр Торг'!$B:$B,0))</f>
        <v>Боковые зеркала "АТП" Приора SE (электропривод, обогрев, повторитель) для ВАЗ 2110-2112, Лада (Приора, Приора 2)</v>
      </c>
      <c r="B1570" s="88">
        <v>138292</v>
      </c>
      <c r="C1570" s="72">
        <f>VLOOKUP($B1570,'Выгр Торг'!$B:$P,C$1,0)</f>
        <v>121965</v>
      </c>
      <c r="D1570" s="71" t="str">
        <f>VLOOKUP($B1570,'Выгр Торг'!$B:$P,D$1,0)</f>
        <v>Боковые зеркала "АТП" Приора SE (антиблик, электропривод, обогрев, повторитель) для ВАЗ 2110-2112, Лада (Приора, Приора 2) (В цвет, Опал (серебристо-голубоватый, 419))</v>
      </c>
      <c r="E1570" s="72" t="str">
        <f>VLOOKUP($B1570,'Выгр Торг'!$B:$P,E$1,0)</f>
        <v>Y</v>
      </c>
      <c r="F1570" s="72" t="str">
        <f>VLOOKUP($B1570,'Выгр Торг'!$B:$P,F$1,0)</f>
        <v>1</v>
      </c>
      <c r="G1570" s="36" t="s">
        <v>1364</v>
      </c>
      <c r="H1570" s="28">
        <v>73731</v>
      </c>
      <c r="I1570" s="53">
        <f>INDEX($I:$I,MATCH($H1570,$C:$C,0))</f>
        <v>600</v>
      </c>
      <c r="J1570" s="5" t="s">
        <v>3410</v>
      </c>
      <c r="K1570" s="56">
        <f>INDEX($K:$K,MATCH($H1570,$C:$C,0))+I1570</f>
        <v>2900</v>
      </c>
      <c r="L1570" s="14">
        <f>VLOOKUP(K1570,Наценка!$A$1:$B$8,2,1)</f>
        <v>1.4</v>
      </c>
      <c r="M1570" s="56">
        <f>INDEX($M:$M,MATCH($H1570,$C:$C,0))+I1570*$M$2</f>
        <v>4670</v>
      </c>
      <c r="N1570" s="57">
        <f t="shared" si="226"/>
        <v>4690</v>
      </c>
      <c r="O1570" s="72">
        <f>VLOOKUP($B1570,'Выгр Торг'!$B:$P,O$1,0)</f>
        <v>2900</v>
      </c>
      <c r="P1570" s="72">
        <f>VLOOKUP($B1570,'Выгр Торг'!$B:$P,P$1,0)</f>
        <v>4790</v>
      </c>
      <c r="Q1570" s="42">
        <f t="shared" si="220"/>
        <v>0</v>
      </c>
      <c r="R1570" s="42">
        <f t="shared" si="221"/>
        <v>100</v>
      </c>
      <c r="S1570" s="85">
        <f t="shared" si="225"/>
        <v>4690</v>
      </c>
      <c r="T1570" s="60">
        <f>IFERROR(VLOOKUP($B1570,'Из ГУГЛа'!$B:$G,4,0)*U1570+V1570,VLOOKUP($B1570,'Из ГУГЛа'!$B:$G,4,0))</f>
        <v>4590</v>
      </c>
      <c r="U1570" s="15">
        <v>1</v>
      </c>
      <c r="V1570" s="76">
        <f>INDEX($AA:$AA,MATCH($H1570,$C:$C,0))</f>
        <v>600</v>
      </c>
      <c r="W1570" s="74">
        <f t="shared" si="222"/>
        <v>0.61724137931034484</v>
      </c>
      <c r="X1570" s="74">
        <f t="shared" si="223"/>
        <v>-2.178649237472767E-2</v>
      </c>
      <c r="Y1570" s="74">
        <f t="shared" si="224"/>
        <v>0.58275862068965512</v>
      </c>
      <c r="Z1570" s="76">
        <f>INDEX($Z:$Z,MATCH($H1570,$C:$C,0))+V1570</f>
        <v>4590</v>
      </c>
      <c r="AB1570" s="43" t="str">
        <f>INDEX($AB:$AB,MATCH($H1570,$C:$C,0))</f>
        <v>https://motorring.ru/product/5491-bokovye-zerkala-atp-novogo-obrazca-elektroprivodom-priora</v>
      </c>
    </row>
    <row r="1571" spans="1:28" ht="75" x14ac:dyDescent="0.25">
      <c r="A1571" s="71" t="str">
        <f>INDEX('Выгр Торг'!$A:$A,MATCH($B1571,'Выгр Торг'!$B:$B,0))</f>
        <v>Боковые зеркала "АТП" Приора SE (электропривод, обогрев, повторитель) для ВАЗ 2110-2112, Лада (Приора, Приора 2)</v>
      </c>
      <c r="B1571" s="88">
        <v>138293</v>
      </c>
      <c r="C1571" s="72">
        <f>VLOOKUP($B1571,'Выгр Торг'!$B:$P,C$1,0)</f>
        <v>121966</v>
      </c>
      <c r="D1571" s="71" t="str">
        <f>VLOOKUP($B1571,'Выгр Торг'!$B:$P,D$1,0)</f>
        <v>Боковые зеркала "АТП" Приора SE (антиблик, электропривод, обогрев, повторитель) для ВАЗ 2110-2112, Лада (Приора, Приора 2) (В цвет, Пантера (черная база, 672))</v>
      </c>
      <c r="E1571" s="72" t="str">
        <f>VLOOKUP($B1571,'Выгр Торг'!$B:$P,E$1,0)</f>
        <v>Y</v>
      </c>
      <c r="F1571" s="72" t="str">
        <f>VLOOKUP($B1571,'Выгр Торг'!$B:$P,F$1,0)</f>
        <v>1</v>
      </c>
      <c r="G1571" s="36" t="s">
        <v>1364</v>
      </c>
      <c r="H1571" s="28">
        <v>73731</v>
      </c>
      <c r="I1571" s="53">
        <f>INDEX($I:$I,MATCH($H1571,$C:$C,0))</f>
        <v>600</v>
      </c>
      <c r="J1571" s="5" t="s">
        <v>3410</v>
      </c>
      <c r="K1571" s="56">
        <f>INDEX($K:$K,MATCH($H1571,$C:$C,0))+I1571</f>
        <v>2900</v>
      </c>
      <c r="L1571" s="14">
        <f>VLOOKUP(K1571,Наценка!$A$1:$B$8,2,1)</f>
        <v>1.4</v>
      </c>
      <c r="M1571" s="56">
        <f>INDEX($M:$M,MATCH($H1571,$C:$C,0))+I1571*$M$2</f>
        <v>4670</v>
      </c>
      <c r="N1571" s="57">
        <f t="shared" si="226"/>
        <v>4690</v>
      </c>
      <c r="O1571" s="72">
        <f>VLOOKUP($B1571,'Выгр Торг'!$B:$P,O$1,0)</f>
        <v>2900</v>
      </c>
      <c r="P1571" s="72">
        <f>VLOOKUP($B1571,'Выгр Торг'!$B:$P,P$1,0)</f>
        <v>4790</v>
      </c>
      <c r="Q1571" s="42">
        <f t="shared" si="220"/>
        <v>0</v>
      </c>
      <c r="R1571" s="42">
        <f t="shared" si="221"/>
        <v>100</v>
      </c>
      <c r="S1571" s="85">
        <f t="shared" si="225"/>
        <v>4690</v>
      </c>
      <c r="T1571" s="60">
        <f>IFERROR(VLOOKUP($B1571,'Из ГУГЛа'!$B:$G,4,0)*U1571+V1571,VLOOKUP($B1571,'Из ГУГЛа'!$B:$G,4,0))</f>
        <v>4590</v>
      </c>
      <c r="U1571" s="15">
        <v>1</v>
      </c>
      <c r="V1571" s="76">
        <f>INDEX($AA:$AA,MATCH($H1571,$C:$C,0))</f>
        <v>600</v>
      </c>
      <c r="W1571" s="74">
        <f t="shared" si="222"/>
        <v>0.61724137931034484</v>
      </c>
      <c r="X1571" s="74">
        <f t="shared" si="223"/>
        <v>-2.178649237472767E-2</v>
      </c>
      <c r="Y1571" s="74">
        <f t="shared" si="224"/>
        <v>0.58275862068965512</v>
      </c>
      <c r="Z1571" s="76">
        <f>INDEX($Z:$Z,MATCH($H1571,$C:$C,0))+V1571</f>
        <v>4590</v>
      </c>
      <c r="AB1571" s="43" t="str">
        <f>INDEX($AB:$AB,MATCH($H1571,$C:$C,0))</f>
        <v>https://motorring.ru/product/5491-bokovye-zerkala-atp-novogo-obrazca-elektroprivodom-priora</v>
      </c>
    </row>
    <row r="1572" spans="1:28" ht="75" x14ac:dyDescent="0.25">
      <c r="A1572" s="71" t="str">
        <f>INDEX('Выгр Торг'!$A:$A,MATCH($B1572,'Выгр Торг'!$B:$B,0))</f>
        <v>Боковые зеркала "АТП" Приора SE (электропривод, обогрев, повторитель) для ВАЗ 2110-2112, Лада (Приора, Приора 2)</v>
      </c>
      <c r="B1572" s="88">
        <v>138294</v>
      </c>
      <c r="C1572" s="72">
        <f>VLOOKUP($B1572,'Выгр Торг'!$B:$P,C$1,0)</f>
        <v>121967</v>
      </c>
      <c r="D1572" s="71" t="str">
        <f>VLOOKUP($B1572,'Выгр Торг'!$B:$P,D$1,0)</f>
        <v>Боковые зеркала "АТП" Приора SE (антиблик, электропривод, обогрев, повторитель) для ВАЗ 2110-2112, Лада (Приора, Приора 2) (В цвет, Папирус (серебристо-серо-зеленоватый, 387))</v>
      </c>
      <c r="E1572" s="72" t="str">
        <f>VLOOKUP($B1572,'Выгр Торг'!$B:$P,E$1,0)</f>
        <v>Y</v>
      </c>
      <c r="F1572" s="72" t="str">
        <f>VLOOKUP($B1572,'Выгр Торг'!$B:$P,F$1,0)</f>
        <v>1</v>
      </c>
      <c r="G1572" s="36" t="s">
        <v>1364</v>
      </c>
      <c r="H1572" s="28">
        <v>73731</v>
      </c>
      <c r="I1572" s="53">
        <f>INDEX($I:$I,MATCH($H1572,$C:$C,0))</f>
        <v>600</v>
      </c>
      <c r="J1572" s="5" t="s">
        <v>3410</v>
      </c>
      <c r="K1572" s="56">
        <f>INDEX($K:$K,MATCH($H1572,$C:$C,0))+I1572</f>
        <v>2900</v>
      </c>
      <c r="L1572" s="14">
        <f>VLOOKUP(K1572,Наценка!$A$1:$B$8,2,1)</f>
        <v>1.4</v>
      </c>
      <c r="M1572" s="56">
        <f>INDEX($M:$M,MATCH($H1572,$C:$C,0))+I1572*$M$2</f>
        <v>4670</v>
      </c>
      <c r="N1572" s="57">
        <f t="shared" si="226"/>
        <v>4690</v>
      </c>
      <c r="O1572" s="72">
        <f>VLOOKUP($B1572,'Выгр Торг'!$B:$P,O$1,0)</f>
        <v>2900</v>
      </c>
      <c r="P1572" s="72">
        <f>VLOOKUP($B1572,'Выгр Торг'!$B:$P,P$1,0)</f>
        <v>4790</v>
      </c>
      <c r="Q1572" s="42">
        <f t="shared" si="220"/>
        <v>0</v>
      </c>
      <c r="R1572" s="42">
        <f t="shared" si="221"/>
        <v>100</v>
      </c>
      <c r="S1572" s="85">
        <f t="shared" si="225"/>
        <v>4690</v>
      </c>
      <c r="T1572" s="60">
        <f>IFERROR(VLOOKUP($B1572,'Из ГУГЛа'!$B:$G,4,0)*U1572+V1572,VLOOKUP($B1572,'Из ГУГЛа'!$B:$G,4,0))</f>
        <v>4590</v>
      </c>
      <c r="U1572" s="15">
        <v>1</v>
      </c>
      <c r="V1572" s="76">
        <f>INDEX($AA:$AA,MATCH($H1572,$C:$C,0))</f>
        <v>600</v>
      </c>
      <c r="W1572" s="74">
        <f t="shared" si="222"/>
        <v>0.61724137931034484</v>
      </c>
      <c r="X1572" s="74">
        <f t="shared" si="223"/>
        <v>-2.178649237472767E-2</v>
      </c>
      <c r="Y1572" s="74">
        <f t="shared" si="224"/>
        <v>0.58275862068965512</v>
      </c>
      <c r="Z1572" s="76">
        <f>INDEX($Z:$Z,MATCH($H1572,$C:$C,0))+V1572</f>
        <v>4590</v>
      </c>
      <c r="AB1572" s="43" t="str">
        <f>INDEX($AB:$AB,MATCH($H1572,$C:$C,0))</f>
        <v>https://motorring.ru/product/5491-bokovye-zerkala-atp-novogo-obrazca-elektroprivodom-priora</v>
      </c>
    </row>
    <row r="1573" spans="1:28" ht="75" x14ac:dyDescent="0.25">
      <c r="A1573" s="71" t="str">
        <f>INDEX('Выгр Торг'!$A:$A,MATCH($B1573,'Выгр Торг'!$B:$B,0))</f>
        <v>Боковые зеркала "АТП" Приора SE (электропривод, обогрев, повторитель) для ВАЗ 2110-2112, Лада (Приора, Приора 2)</v>
      </c>
      <c r="B1573" s="88">
        <v>138295</v>
      </c>
      <c r="C1573" s="72">
        <f>VLOOKUP($B1573,'Выгр Торг'!$B:$P,C$1,0)</f>
        <v>121968</v>
      </c>
      <c r="D1573" s="71" t="str">
        <f>VLOOKUP($B1573,'Выгр Торг'!$B:$P,D$1,0)</f>
        <v>Боковые зеркала "АТП" Приора SE (антиблик, электропривод, обогрев, повторитель) для ВАЗ 2110-2112, Лада (Приора, Приора 2) (В цвет, Персей (темно-синий, 429))</v>
      </c>
      <c r="E1573" s="72" t="str">
        <f>VLOOKUP($B1573,'Выгр Торг'!$B:$P,E$1,0)</f>
        <v>Y</v>
      </c>
      <c r="F1573" s="72" t="str">
        <f>VLOOKUP($B1573,'Выгр Торг'!$B:$P,F$1,0)</f>
        <v>1</v>
      </c>
      <c r="G1573" s="36" t="s">
        <v>1364</v>
      </c>
      <c r="H1573" s="28">
        <v>73731</v>
      </c>
      <c r="I1573" s="53">
        <f>INDEX($I:$I,MATCH($H1573,$C:$C,0))</f>
        <v>600</v>
      </c>
      <c r="J1573" s="5" t="s">
        <v>3410</v>
      </c>
      <c r="K1573" s="56">
        <f>INDEX($K:$K,MATCH($H1573,$C:$C,0))+I1573</f>
        <v>2900</v>
      </c>
      <c r="L1573" s="14">
        <f>VLOOKUP(K1573,Наценка!$A$1:$B$8,2,1)</f>
        <v>1.4</v>
      </c>
      <c r="M1573" s="56">
        <f>INDEX($M:$M,MATCH($H1573,$C:$C,0))+I1573*$M$2</f>
        <v>4670</v>
      </c>
      <c r="N1573" s="57">
        <f t="shared" si="226"/>
        <v>4690</v>
      </c>
      <c r="O1573" s="72">
        <f>VLOOKUP($B1573,'Выгр Торг'!$B:$P,O$1,0)</f>
        <v>2900</v>
      </c>
      <c r="P1573" s="72">
        <f>VLOOKUP($B1573,'Выгр Торг'!$B:$P,P$1,0)</f>
        <v>4790</v>
      </c>
      <c r="Q1573" s="42">
        <f t="shared" si="220"/>
        <v>0</v>
      </c>
      <c r="R1573" s="42">
        <f t="shared" si="221"/>
        <v>100</v>
      </c>
      <c r="S1573" s="85">
        <f t="shared" si="225"/>
        <v>4690</v>
      </c>
      <c r="T1573" s="60">
        <f>IFERROR(VLOOKUP($B1573,'Из ГУГЛа'!$B:$G,4,0)*U1573+V1573,VLOOKUP($B1573,'Из ГУГЛа'!$B:$G,4,0))</f>
        <v>4590</v>
      </c>
      <c r="U1573" s="15">
        <v>1</v>
      </c>
      <c r="V1573" s="76">
        <f>INDEX($AA:$AA,MATCH($H1573,$C:$C,0))</f>
        <v>600</v>
      </c>
      <c r="W1573" s="74">
        <f t="shared" si="222"/>
        <v>0.61724137931034484</v>
      </c>
      <c r="X1573" s="74">
        <f t="shared" si="223"/>
        <v>-2.178649237472767E-2</v>
      </c>
      <c r="Y1573" s="74">
        <f t="shared" si="224"/>
        <v>0.58275862068965512</v>
      </c>
      <c r="Z1573" s="76">
        <f>INDEX($Z:$Z,MATCH($H1573,$C:$C,0))+V1573</f>
        <v>4590</v>
      </c>
      <c r="AB1573" s="43" t="str">
        <f>INDEX($AB:$AB,MATCH($H1573,$C:$C,0))</f>
        <v>https://motorring.ru/product/5491-bokovye-zerkala-atp-novogo-obrazca-elektroprivodom-priora</v>
      </c>
    </row>
    <row r="1574" spans="1:28" ht="75" x14ac:dyDescent="0.25">
      <c r="A1574" s="71" t="str">
        <f>INDEX('Выгр Торг'!$A:$A,MATCH($B1574,'Выгр Торг'!$B:$B,0))</f>
        <v>Боковые зеркала "АТП" Приора SE (электропривод, обогрев, повторитель) для ВАЗ 2110-2112, Лада (Приора, Приора 2)</v>
      </c>
      <c r="B1574" s="88">
        <v>138296</v>
      </c>
      <c r="C1574" s="72">
        <f>VLOOKUP($B1574,'Выгр Торг'!$B:$P,C$1,0)</f>
        <v>121969</v>
      </c>
      <c r="D1574" s="71" t="str">
        <f>VLOOKUP($B1574,'Выгр Торг'!$B:$P,D$1,0)</f>
        <v>Боковые зеркала "АТП" Приора SE (антиблик, электропривод, обогрев, повторитель) для ВАЗ 2110-2112, Лада (Приора, Приора 2) (В цвет, Пламя (темно-красный, 193))</v>
      </c>
      <c r="E1574" s="72" t="str">
        <f>VLOOKUP($B1574,'Выгр Торг'!$B:$P,E$1,0)</f>
        <v>Y</v>
      </c>
      <c r="F1574" s="72" t="str">
        <f>VLOOKUP($B1574,'Выгр Торг'!$B:$P,F$1,0)</f>
        <v>1</v>
      </c>
      <c r="G1574" s="36" t="s">
        <v>1364</v>
      </c>
      <c r="H1574" s="28">
        <v>73731</v>
      </c>
      <c r="I1574" s="53">
        <f>INDEX($I:$I,MATCH($H1574,$C:$C,0))</f>
        <v>600</v>
      </c>
      <c r="J1574" s="5" t="s">
        <v>3410</v>
      </c>
      <c r="K1574" s="56">
        <f>INDEX($K:$K,MATCH($H1574,$C:$C,0))+I1574</f>
        <v>2900</v>
      </c>
      <c r="L1574" s="14">
        <f>VLOOKUP(K1574,Наценка!$A$1:$B$8,2,1)</f>
        <v>1.4</v>
      </c>
      <c r="M1574" s="56">
        <f>INDEX($M:$M,MATCH($H1574,$C:$C,0))+I1574*$M$2</f>
        <v>4670</v>
      </c>
      <c r="N1574" s="57">
        <f t="shared" si="226"/>
        <v>4690</v>
      </c>
      <c r="O1574" s="72">
        <f>VLOOKUP($B1574,'Выгр Торг'!$B:$P,O$1,0)</f>
        <v>2900</v>
      </c>
      <c r="P1574" s="72">
        <f>VLOOKUP($B1574,'Выгр Торг'!$B:$P,P$1,0)</f>
        <v>4790</v>
      </c>
      <c r="Q1574" s="42">
        <f t="shared" si="220"/>
        <v>0</v>
      </c>
      <c r="R1574" s="42">
        <f t="shared" si="221"/>
        <v>100</v>
      </c>
      <c r="S1574" s="85">
        <f t="shared" si="225"/>
        <v>4690</v>
      </c>
      <c r="T1574" s="60">
        <f>IFERROR(VLOOKUP($B1574,'Из ГУГЛа'!$B:$G,4,0)*U1574+V1574,VLOOKUP($B1574,'Из ГУГЛа'!$B:$G,4,0))</f>
        <v>4590</v>
      </c>
      <c r="U1574" s="15">
        <v>1</v>
      </c>
      <c r="V1574" s="76">
        <f>INDEX($AA:$AA,MATCH($H1574,$C:$C,0))</f>
        <v>600</v>
      </c>
      <c r="W1574" s="74">
        <f t="shared" si="222"/>
        <v>0.61724137931034484</v>
      </c>
      <c r="X1574" s="74">
        <f t="shared" si="223"/>
        <v>-2.178649237472767E-2</v>
      </c>
      <c r="Y1574" s="74">
        <f t="shared" si="224"/>
        <v>0.58275862068965512</v>
      </c>
      <c r="Z1574" s="76">
        <f>INDEX($Z:$Z,MATCH($H1574,$C:$C,0))+V1574</f>
        <v>4590</v>
      </c>
      <c r="AB1574" s="43" t="str">
        <f>INDEX($AB:$AB,MATCH($H1574,$C:$C,0))</f>
        <v>https://motorring.ru/product/5491-bokovye-zerkala-atp-novogo-obrazca-elektroprivodom-priora</v>
      </c>
    </row>
    <row r="1575" spans="1:28" ht="75" x14ac:dyDescent="0.25">
      <c r="A1575" s="71" t="str">
        <f>INDEX('Выгр Торг'!$A:$A,MATCH($B1575,'Выгр Торг'!$B:$B,0))</f>
        <v>Боковые зеркала "АТП" Приора SE (электропривод, обогрев, повторитель) для ВАЗ 2110-2112, Лада (Приора, Приора 2)</v>
      </c>
      <c r="B1575" s="88">
        <v>138297</v>
      </c>
      <c r="C1575" s="72">
        <f>VLOOKUP($B1575,'Выгр Торг'!$B:$P,C$1,0)</f>
        <v>121970</v>
      </c>
      <c r="D1575" s="71" t="str">
        <f>VLOOKUP($B1575,'Выгр Торг'!$B:$P,D$1,0)</f>
        <v>Боковые зеркала "АТП" Приора SE (антиблик, электропривод, обогрев, повторитель) для ВАЗ 2110-2112, Лада (Приора, Приора 2) (В цвет, Полюс мира (серо-коричневый, 615))</v>
      </c>
      <c r="E1575" s="72" t="str">
        <f>VLOOKUP($B1575,'Выгр Торг'!$B:$P,E$1,0)</f>
        <v>Y</v>
      </c>
      <c r="F1575" s="72" t="str">
        <f>VLOOKUP($B1575,'Выгр Торг'!$B:$P,F$1,0)</f>
        <v>1</v>
      </c>
      <c r="G1575" s="36" t="s">
        <v>1364</v>
      </c>
      <c r="H1575" s="28">
        <v>73731</v>
      </c>
      <c r="I1575" s="53">
        <f>INDEX($I:$I,MATCH($H1575,$C:$C,0))</f>
        <v>600</v>
      </c>
      <c r="J1575" s="5" t="s">
        <v>3410</v>
      </c>
      <c r="K1575" s="56">
        <f>INDEX($K:$K,MATCH($H1575,$C:$C,0))+I1575</f>
        <v>2900</v>
      </c>
      <c r="L1575" s="14">
        <f>VLOOKUP(K1575,Наценка!$A$1:$B$8,2,1)</f>
        <v>1.4</v>
      </c>
      <c r="M1575" s="56">
        <f>INDEX($M:$M,MATCH($H1575,$C:$C,0))+I1575*$M$2</f>
        <v>4670</v>
      </c>
      <c r="N1575" s="57">
        <f t="shared" si="226"/>
        <v>4690</v>
      </c>
      <c r="O1575" s="72">
        <f>VLOOKUP($B1575,'Выгр Торг'!$B:$P,O$1,0)</f>
        <v>2900</v>
      </c>
      <c r="P1575" s="72">
        <f>VLOOKUP($B1575,'Выгр Торг'!$B:$P,P$1,0)</f>
        <v>4790</v>
      </c>
      <c r="Q1575" s="42">
        <f t="shared" si="220"/>
        <v>0</v>
      </c>
      <c r="R1575" s="42">
        <f t="shared" si="221"/>
        <v>100</v>
      </c>
      <c r="S1575" s="85">
        <f t="shared" si="225"/>
        <v>4690</v>
      </c>
      <c r="T1575" s="60">
        <f>IFERROR(VLOOKUP($B1575,'Из ГУГЛа'!$B:$G,4,0)*U1575+V1575,VLOOKUP($B1575,'Из ГУГЛа'!$B:$G,4,0))</f>
        <v>4590</v>
      </c>
      <c r="U1575" s="15">
        <v>1</v>
      </c>
      <c r="V1575" s="76">
        <f>INDEX($AA:$AA,MATCH($H1575,$C:$C,0))</f>
        <v>600</v>
      </c>
      <c r="W1575" s="74">
        <f t="shared" si="222"/>
        <v>0.61724137931034484</v>
      </c>
      <c r="X1575" s="74">
        <f t="shared" si="223"/>
        <v>-2.178649237472767E-2</v>
      </c>
      <c r="Y1575" s="74">
        <f t="shared" si="224"/>
        <v>0.58275862068965512</v>
      </c>
      <c r="Z1575" s="76">
        <f>INDEX($Z:$Z,MATCH($H1575,$C:$C,0))+V1575</f>
        <v>4590</v>
      </c>
      <c r="AB1575" s="43" t="str">
        <f>INDEX($AB:$AB,MATCH($H1575,$C:$C,0))</f>
        <v>https://motorring.ru/product/5491-bokovye-zerkala-atp-novogo-obrazca-elektroprivodom-priora</v>
      </c>
    </row>
    <row r="1576" spans="1:28" ht="75" x14ac:dyDescent="0.25">
      <c r="A1576" s="71" t="str">
        <f>INDEX('Выгр Торг'!$A:$A,MATCH($B1576,'Выгр Торг'!$B:$B,0))</f>
        <v>Боковые зеркала "АТП" Приора SE (электропривод, обогрев, повторитель) для ВАЗ 2110-2112, Лада (Приора, Приора 2)</v>
      </c>
      <c r="B1576" s="88">
        <v>138298</v>
      </c>
      <c r="C1576" s="72">
        <f>VLOOKUP($B1576,'Выгр Торг'!$B:$P,C$1,0)</f>
        <v>121971</v>
      </c>
      <c r="D1576" s="71" t="str">
        <f>VLOOKUP($B1576,'Выгр Торг'!$B:$P,D$1,0)</f>
        <v>Боковые зеркала "АТП" Приора SE (антиблик, электропривод, обогрев, повторитель) для ВАЗ 2110-2112, Лада (Приора, Приора 2) (В цвет, Портвейн (темно-вишневый металлик, 192))</v>
      </c>
      <c r="E1576" s="72" t="str">
        <f>VLOOKUP($B1576,'Выгр Торг'!$B:$P,E$1,0)</f>
        <v>Y</v>
      </c>
      <c r="F1576" s="72" t="str">
        <f>VLOOKUP($B1576,'Выгр Торг'!$B:$P,F$1,0)</f>
        <v>1</v>
      </c>
      <c r="G1576" s="36" t="s">
        <v>1364</v>
      </c>
      <c r="H1576" s="28">
        <v>73731</v>
      </c>
      <c r="I1576" s="53">
        <f>INDEX($I:$I,MATCH($H1576,$C:$C,0))</f>
        <v>600</v>
      </c>
      <c r="J1576" s="5" t="s">
        <v>3410</v>
      </c>
      <c r="K1576" s="56">
        <f>INDEX($K:$K,MATCH($H1576,$C:$C,0))+I1576</f>
        <v>2900</v>
      </c>
      <c r="L1576" s="14">
        <f>VLOOKUP(K1576,Наценка!$A$1:$B$8,2,1)</f>
        <v>1.4</v>
      </c>
      <c r="M1576" s="56">
        <f>INDEX($M:$M,MATCH($H1576,$C:$C,0))+I1576*$M$2</f>
        <v>4670</v>
      </c>
      <c r="N1576" s="57">
        <f t="shared" si="226"/>
        <v>4690</v>
      </c>
      <c r="O1576" s="72">
        <f>VLOOKUP($B1576,'Выгр Торг'!$B:$P,O$1,0)</f>
        <v>2900</v>
      </c>
      <c r="P1576" s="72">
        <f>VLOOKUP($B1576,'Выгр Торг'!$B:$P,P$1,0)</f>
        <v>4790</v>
      </c>
      <c r="Q1576" s="42">
        <f t="shared" si="220"/>
        <v>0</v>
      </c>
      <c r="R1576" s="42">
        <f t="shared" si="221"/>
        <v>100</v>
      </c>
      <c r="S1576" s="85">
        <f t="shared" si="225"/>
        <v>4690</v>
      </c>
      <c r="T1576" s="60">
        <f>IFERROR(VLOOKUP($B1576,'Из ГУГЛа'!$B:$G,4,0)*U1576+V1576,VLOOKUP($B1576,'Из ГУГЛа'!$B:$G,4,0))</f>
        <v>4590</v>
      </c>
      <c r="U1576" s="15">
        <v>1</v>
      </c>
      <c r="V1576" s="76">
        <f>INDEX($AA:$AA,MATCH($H1576,$C:$C,0))</f>
        <v>600</v>
      </c>
      <c r="W1576" s="74">
        <f t="shared" si="222"/>
        <v>0.61724137931034484</v>
      </c>
      <c r="X1576" s="74">
        <f t="shared" si="223"/>
        <v>-2.178649237472767E-2</v>
      </c>
      <c r="Y1576" s="74">
        <f t="shared" si="224"/>
        <v>0.58275862068965512</v>
      </c>
      <c r="Z1576" s="76">
        <f>INDEX($Z:$Z,MATCH($H1576,$C:$C,0))+V1576</f>
        <v>4590</v>
      </c>
      <c r="AB1576" s="43" t="str">
        <f>INDEX($AB:$AB,MATCH($H1576,$C:$C,0))</f>
        <v>https://motorring.ru/product/5491-bokovye-zerkala-atp-novogo-obrazca-elektroprivodom-priora</v>
      </c>
    </row>
    <row r="1577" spans="1:28" ht="75" x14ac:dyDescent="0.25">
      <c r="A1577" s="71" t="str">
        <f>INDEX('Выгр Торг'!$A:$A,MATCH($B1577,'Выгр Торг'!$B:$B,0))</f>
        <v>Боковые зеркала "АТП" Приора SE (электропривод, обогрев, повторитель) для ВАЗ 2110-2112, Лада (Приора, Приора 2)</v>
      </c>
      <c r="B1577" s="88">
        <v>138299</v>
      </c>
      <c r="C1577" s="72">
        <f>VLOOKUP($B1577,'Выгр Торг'!$B:$P,C$1,0)</f>
        <v>121972</v>
      </c>
      <c r="D1577" s="71" t="str">
        <f>VLOOKUP($B1577,'Выгр Торг'!$B:$P,D$1,0)</f>
        <v>Боковые зеркала "АТП" Приора SE (антиблик, электропривод, обогрев, повторитель) для ВАЗ 2110-2112, Лада (Приора, Приора 2) (В цвет, Приз (серебристо-бежевый, 276))</v>
      </c>
      <c r="E1577" s="72" t="str">
        <f>VLOOKUP($B1577,'Выгр Торг'!$B:$P,E$1,0)</f>
        <v>Y</v>
      </c>
      <c r="F1577" s="72" t="str">
        <f>VLOOKUP($B1577,'Выгр Торг'!$B:$P,F$1,0)</f>
        <v>1</v>
      </c>
      <c r="G1577" s="36" t="s">
        <v>1364</v>
      </c>
      <c r="H1577" s="28">
        <v>73731</v>
      </c>
      <c r="I1577" s="53">
        <f>INDEX($I:$I,MATCH($H1577,$C:$C,0))</f>
        <v>600</v>
      </c>
      <c r="J1577" s="5" t="s">
        <v>3410</v>
      </c>
      <c r="K1577" s="56">
        <f>INDEX($K:$K,MATCH($H1577,$C:$C,0))+I1577</f>
        <v>2900</v>
      </c>
      <c r="L1577" s="14">
        <f>VLOOKUP(K1577,Наценка!$A$1:$B$8,2,1)</f>
        <v>1.4</v>
      </c>
      <c r="M1577" s="56">
        <f>INDEX($M:$M,MATCH($H1577,$C:$C,0))+I1577*$M$2</f>
        <v>4670</v>
      </c>
      <c r="N1577" s="57">
        <f t="shared" si="226"/>
        <v>4690</v>
      </c>
      <c r="O1577" s="72">
        <f>VLOOKUP($B1577,'Выгр Торг'!$B:$P,O$1,0)</f>
        <v>2900</v>
      </c>
      <c r="P1577" s="72">
        <f>VLOOKUP($B1577,'Выгр Торг'!$B:$P,P$1,0)</f>
        <v>4790</v>
      </c>
      <c r="Q1577" s="42">
        <f t="shared" si="220"/>
        <v>0</v>
      </c>
      <c r="R1577" s="42">
        <f t="shared" si="221"/>
        <v>100</v>
      </c>
      <c r="S1577" s="85">
        <f t="shared" si="225"/>
        <v>4690</v>
      </c>
      <c r="T1577" s="60">
        <f>IFERROR(VLOOKUP($B1577,'Из ГУГЛа'!$B:$G,4,0)*U1577+V1577,VLOOKUP($B1577,'Из ГУГЛа'!$B:$G,4,0))</f>
        <v>4590</v>
      </c>
      <c r="U1577" s="15">
        <v>1</v>
      </c>
      <c r="V1577" s="76">
        <f>INDEX($AA:$AA,MATCH($H1577,$C:$C,0))</f>
        <v>600</v>
      </c>
      <c r="W1577" s="74">
        <f t="shared" si="222"/>
        <v>0.61724137931034484</v>
      </c>
      <c r="X1577" s="74">
        <f t="shared" si="223"/>
        <v>-2.178649237472767E-2</v>
      </c>
      <c r="Y1577" s="74">
        <f t="shared" si="224"/>
        <v>0.58275862068965512</v>
      </c>
      <c r="Z1577" s="76">
        <f>INDEX($Z:$Z,MATCH($H1577,$C:$C,0))+V1577</f>
        <v>4590</v>
      </c>
      <c r="AB1577" s="43" t="str">
        <f>INDEX($AB:$AB,MATCH($H1577,$C:$C,0))</f>
        <v>https://motorring.ru/product/5491-bokovye-zerkala-atp-novogo-obrazca-elektroprivodom-priora</v>
      </c>
    </row>
    <row r="1578" spans="1:28" ht="75" x14ac:dyDescent="0.25">
      <c r="A1578" s="71" t="str">
        <f>INDEX('Выгр Торг'!$A:$A,MATCH($B1578,'Выгр Торг'!$B:$B,0))</f>
        <v>Боковые зеркала "АТП" Приора SE (электропривод, обогрев, повторитель) для ВАЗ 2110-2112, Лада (Приора, Приора 2)</v>
      </c>
      <c r="B1578" s="88">
        <v>138300</v>
      </c>
      <c r="C1578" s="72">
        <f>VLOOKUP($B1578,'Выгр Торг'!$B:$P,C$1,0)</f>
        <v>121973</v>
      </c>
      <c r="D1578" s="71" t="str">
        <f>VLOOKUP($B1578,'Выгр Торг'!$B:$P,D$1,0)</f>
        <v>Боковые зеркала "АТП" Приора SE (антиблик, электропривод, обогрев, повторитель) для ВАЗ 2110-2112, Лада (Приора, Приора 2) (В цвет, Рапсодия (серебристо-ярко-синий, 448))</v>
      </c>
      <c r="E1578" s="72" t="str">
        <f>VLOOKUP($B1578,'Выгр Торг'!$B:$P,E$1,0)</f>
        <v>Y</v>
      </c>
      <c r="F1578" s="72" t="str">
        <f>VLOOKUP($B1578,'Выгр Торг'!$B:$P,F$1,0)</f>
        <v>1</v>
      </c>
      <c r="G1578" s="36" t="s">
        <v>1364</v>
      </c>
      <c r="H1578" s="28">
        <v>73731</v>
      </c>
      <c r="I1578" s="53">
        <f>INDEX($I:$I,MATCH($H1578,$C:$C,0))</f>
        <v>600</v>
      </c>
      <c r="J1578" s="5" t="s">
        <v>3410</v>
      </c>
      <c r="K1578" s="56">
        <f>INDEX($K:$K,MATCH($H1578,$C:$C,0))+I1578</f>
        <v>2900</v>
      </c>
      <c r="L1578" s="14">
        <f>VLOOKUP(K1578,Наценка!$A$1:$B$8,2,1)</f>
        <v>1.4</v>
      </c>
      <c r="M1578" s="56">
        <f>INDEX($M:$M,MATCH($H1578,$C:$C,0))+I1578*$M$2</f>
        <v>4670</v>
      </c>
      <c r="N1578" s="57">
        <f t="shared" si="226"/>
        <v>4690</v>
      </c>
      <c r="O1578" s="72">
        <f>VLOOKUP($B1578,'Выгр Торг'!$B:$P,O$1,0)</f>
        <v>2900</v>
      </c>
      <c r="P1578" s="72">
        <f>VLOOKUP($B1578,'Выгр Торг'!$B:$P,P$1,0)</f>
        <v>4790</v>
      </c>
      <c r="Q1578" s="42">
        <f t="shared" si="220"/>
        <v>0</v>
      </c>
      <c r="R1578" s="42">
        <f t="shared" si="221"/>
        <v>100</v>
      </c>
      <c r="S1578" s="85">
        <f t="shared" si="225"/>
        <v>4690</v>
      </c>
      <c r="T1578" s="60">
        <f>IFERROR(VLOOKUP($B1578,'Из ГУГЛа'!$B:$G,4,0)*U1578+V1578,VLOOKUP($B1578,'Из ГУГЛа'!$B:$G,4,0))</f>
        <v>4590</v>
      </c>
      <c r="U1578" s="15">
        <v>1</v>
      </c>
      <c r="V1578" s="76">
        <f>INDEX($AA:$AA,MATCH($H1578,$C:$C,0))</f>
        <v>600</v>
      </c>
      <c r="W1578" s="74">
        <f t="shared" si="222"/>
        <v>0.61724137931034484</v>
      </c>
      <c r="X1578" s="74">
        <f t="shared" si="223"/>
        <v>-2.178649237472767E-2</v>
      </c>
      <c r="Y1578" s="74">
        <f t="shared" si="224"/>
        <v>0.58275862068965512</v>
      </c>
      <c r="Z1578" s="76">
        <f>INDEX($Z:$Z,MATCH($H1578,$C:$C,0))+V1578</f>
        <v>4590</v>
      </c>
      <c r="AB1578" s="43" t="str">
        <f>INDEX($AB:$AB,MATCH($H1578,$C:$C,0))</f>
        <v>https://motorring.ru/product/5491-bokovye-zerkala-atp-novogo-obrazca-elektroprivodom-priora</v>
      </c>
    </row>
    <row r="1579" spans="1:28" ht="90" x14ac:dyDescent="0.25">
      <c r="A1579" s="71" t="str">
        <f>INDEX('Выгр Торг'!$A:$A,MATCH($B1579,'Выгр Торг'!$B:$B,0))</f>
        <v>Боковые зеркала "АТП" Приора SE (электропривод, обогрев, повторитель) для ВАЗ 2110-2112, Лада (Приора, Приора 2)</v>
      </c>
      <c r="B1579" s="88">
        <v>138301</v>
      </c>
      <c r="C1579" s="72">
        <f>VLOOKUP($B1579,'Выгр Торг'!$B:$P,C$1,0)</f>
        <v>121974</v>
      </c>
      <c r="D1579" s="71" t="str">
        <f>VLOOKUP($B1579,'Выгр Торг'!$B:$P,D$1,0)</f>
        <v>Боковые зеркала "АТП" Приора SE (антиблик, электропривод, обогрев, повторитель) для ВАЗ 2110-2112, Лада (Приора, Приора 2) (В цвет, Робин гуд (черный с изумрудно-зеленым отливом, 391))</v>
      </c>
      <c r="E1579" s="72" t="str">
        <f>VLOOKUP($B1579,'Выгр Торг'!$B:$P,E$1,0)</f>
        <v>Y</v>
      </c>
      <c r="F1579" s="72" t="str">
        <f>VLOOKUP($B1579,'Выгр Торг'!$B:$P,F$1,0)</f>
        <v>1</v>
      </c>
      <c r="G1579" s="36" t="s">
        <v>1364</v>
      </c>
      <c r="H1579" s="28">
        <v>73731</v>
      </c>
      <c r="I1579" s="53">
        <f>INDEX($I:$I,MATCH($H1579,$C:$C,0))</f>
        <v>600</v>
      </c>
      <c r="J1579" s="5" t="s">
        <v>3410</v>
      </c>
      <c r="K1579" s="56">
        <f>INDEX($K:$K,MATCH($H1579,$C:$C,0))+I1579</f>
        <v>2900</v>
      </c>
      <c r="L1579" s="14">
        <f>VLOOKUP(K1579,Наценка!$A$1:$B$8,2,1)</f>
        <v>1.4</v>
      </c>
      <c r="M1579" s="56">
        <f>INDEX($M:$M,MATCH($H1579,$C:$C,0))+I1579*$M$2</f>
        <v>4670</v>
      </c>
      <c r="N1579" s="57">
        <f t="shared" si="226"/>
        <v>4690</v>
      </c>
      <c r="O1579" s="72">
        <f>VLOOKUP($B1579,'Выгр Торг'!$B:$P,O$1,0)</f>
        <v>2900</v>
      </c>
      <c r="P1579" s="72">
        <f>VLOOKUP($B1579,'Выгр Торг'!$B:$P,P$1,0)</f>
        <v>4790</v>
      </c>
      <c r="Q1579" s="42">
        <f t="shared" si="220"/>
        <v>0</v>
      </c>
      <c r="R1579" s="42">
        <f t="shared" si="221"/>
        <v>100</v>
      </c>
      <c r="S1579" s="85">
        <f t="shared" si="225"/>
        <v>4690</v>
      </c>
      <c r="T1579" s="60">
        <f>IFERROR(VLOOKUP($B1579,'Из ГУГЛа'!$B:$G,4,0)*U1579+V1579,VLOOKUP($B1579,'Из ГУГЛа'!$B:$G,4,0))</f>
        <v>4590</v>
      </c>
      <c r="U1579" s="15">
        <v>1</v>
      </c>
      <c r="V1579" s="76">
        <f>INDEX($AA:$AA,MATCH($H1579,$C:$C,0))</f>
        <v>600</v>
      </c>
      <c r="W1579" s="74">
        <f t="shared" si="222"/>
        <v>0.61724137931034484</v>
      </c>
      <c r="X1579" s="74">
        <f t="shared" si="223"/>
        <v>-2.178649237472767E-2</v>
      </c>
      <c r="Y1579" s="74">
        <f t="shared" si="224"/>
        <v>0.58275862068965512</v>
      </c>
      <c r="Z1579" s="76">
        <f>INDEX($Z:$Z,MATCH($H1579,$C:$C,0))+V1579</f>
        <v>4590</v>
      </c>
      <c r="AB1579" s="43" t="str">
        <f>INDEX($AB:$AB,MATCH($H1579,$C:$C,0))</f>
        <v>https://motorring.ru/product/5491-bokovye-zerkala-atp-novogo-obrazca-elektroprivodom-priora</v>
      </c>
    </row>
    <row r="1580" spans="1:28" ht="75" x14ac:dyDescent="0.25">
      <c r="A1580" s="71" t="str">
        <f>INDEX('Выгр Торг'!$A:$A,MATCH($B1580,'Выгр Торг'!$B:$B,0))</f>
        <v>Боковые зеркала "АТП" Приора SE (электропривод, обогрев, повторитель) для ВАЗ 2110-2112, Лада (Приора, Приора 2)</v>
      </c>
      <c r="B1580" s="88">
        <v>138302</v>
      </c>
      <c r="C1580" s="72">
        <f>VLOOKUP($B1580,'Выгр Торг'!$B:$P,C$1,0)</f>
        <v>121975</v>
      </c>
      <c r="D1580" s="71" t="str">
        <f>VLOOKUP($B1580,'Выгр Торг'!$B:$P,D$1,0)</f>
        <v>Боковые зеркала "АТП" Приора SE (антиблик, электропривод, обогрев, повторитель) для ВАЗ 2110-2112, Лада (Приора, Приора 2) (В цвет, Снежная королева (серебристый, 690))</v>
      </c>
      <c r="E1580" s="72" t="str">
        <f>VLOOKUP($B1580,'Выгр Торг'!$B:$P,E$1,0)</f>
        <v>Y</v>
      </c>
      <c r="F1580" s="72" t="str">
        <f>VLOOKUP($B1580,'Выгр Торг'!$B:$P,F$1,0)</f>
        <v>1</v>
      </c>
      <c r="G1580" s="36" t="s">
        <v>1364</v>
      </c>
      <c r="H1580" s="28">
        <v>73731</v>
      </c>
      <c r="I1580" s="53">
        <f>INDEX($I:$I,MATCH($H1580,$C:$C,0))</f>
        <v>600</v>
      </c>
      <c r="J1580" s="5" t="s">
        <v>3410</v>
      </c>
      <c r="K1580" s="56">
        <f>INDEX($K:$K,MATCH($H1580,$C:$C,0))+I1580</f>
        <v>2900</v>
      </c>
      <c r="L1580" s="14">
        <f>VLOOKUP(K1580,Наценка!$A$1:$B$8,2,1)</f>
        <v>1.4</v>
      </c>
      <c r="M1580" s="56">
        <f>INDEX($M:$M,MATCH($H1580,$C:$C,0))+I1580*$M$2</f>
        <v>4670</v>
      </c>
      <c r="N1580" s="57">
        <f t="shared" si="226"/>
        <v>4690</v>
      </c>
      <c r="O1580" s="72">
        <f>VLOOKUP($B1580,'Выгр Торг'!$B:$P,O$1,0)</f>
        <v>2900</v>
      </c>
      <c r="P1580" s="72">
        <f>VLOOKUP($B1580,'Выгр Торг'!$B:$P,P$1,0)</f>
        <v>4790</v>
      </c>
      <c r="Q1580" s="42">
        <f t="shared" si="220"/>
        <v>0</v>
      </c>
      <c r="R1580" s="42">
        <f t="shared" si="221"/>
        <v>100</v>
      </c>
      <c r="S1580" s="85">
        <f t="shared" si="225"/>
        <v>4690</v>
      </c>
      <c r="T1580" s="60">
        <f>IFERROR(VLOOKUP($B1580,'Из ГУГЛа'!$B:$G,4,0)*U1580+V1580,VLOOKUP($B1580,'Из ГУГЛа'!$B:$G,4,0))</f>
        <v>4590</v>
      </c>
      <c r="U1580" s="15">
        <v>1</v>
      </c>
      <c r="V1580" s="76">
        <f>INDEX($AA:$AA,MATCH($H1580,$C:$C,0))</f>
        <v>600</v>
      </c>
      <c r="W1580" s="74">
        <f t="shared" si="222"/>
        <v>0.61724137931034484</v>
      </c>
      <c r="X1580" s="74">
        <f t="shared" si="223"/>
        <v>-2.178649237472767E-2</v>
      </c>
      <c r="Y1580" s="74">
        <f t="shared" si="224"/>
        <v>0.58275862068965512</v>
      </c>
      <c r="Z1580" s="76">
        <f>INDEX($Z:$Z,MATCH($H1580,$C:$C,0))+V1580</f>
        <v>4590</v>
      </c>
      <c r="AB1580" s="43" t="str">
        <f>INDEX($AB:$AB,MATCH($H1580,$C:$C,0))</f>
        <v>https://motorring.ru/product/5491-bokovye-zerkala-atp-novogo-obrazca-elektroprivodom-priora</v>
      </c>
    </row>
    <row r="1581" spans="1:28" ht="75" x14ac:dyDescent="0.25">
      <c r="A1581" s="71" t="str">
        <f>INDEX('Выгр Торг'!$A:$A,MATCH($B1581,'Выгр Торг'!$B:$B,0))</f>
        <v>Боковые зеркала "АТП" Приора SE (электропривод, обогрев, повторитель) для ВАЗ 2110-2112, Лада (Приора, Приора 2)</v>
      </c>
      <c r="B1581" s="88">
        <v>138303</v>
      </c>
      <c r="C1581" s="72">
        <f>VLOOKUP($B1581,'Выгр Торг'!$B:$P,C$1,0)</f>
        <v>121976</v>
      </c>
      <c r="D1581" s="71" t="str">
        <f>VLOOKUP($B1581,'Выгр Торг'!$B:$P,D$1,0)</f>
        <v>Боковые зеркала "АТП" Приора SE (антиблик, электропривод, обогрев, повторитель) для ВАЗ 2110-2112, Лада (Приора, Приора 2) (В цвет, Сочи (серебристо-серо-зеленоватый, 360))</v>
      </c>
      <c r="E1581" s="72" t="str">
        <f>VLOOKUP($B1581,'Выгр Торг'!$B:$P,E$1,0)</f>
        <v>Y</v>
      </c>
      <c r="F1581" s="72" t="str">
        <f>VLOOKUP($B1581,'Выгр Торг'!$B:$P,F$1,0)</f>
        <v>1</v>
      </c>
      <c r="G1581" s="36" t="s">
        <v>1364</v>
      </c>
      <c r="H1581" s="28">
        <v>73731</v>
      </c>
      <c r="I1581" s="53">
        <f>INDEX($I:$I,MATCH($H1581,$C:$C,0))</f>
        <v>600</v>
      </c>
      <c r="J1581" s="5" t="s">
        <v>3410</v>
      </c>
      <c r="K1581" s="56">
        <f>INDEX($K:$K,MATCH($H1581,$C:$C,0))+I1581</f>
        <v>2900</v>
      </c>
      <c r="L1581" s="14">
        <f>VLOOKUP(K1581,Наценка!$A$1:$B$8,2,1)</f>
        <v>1.4</v>
      </c>
      <c r="M1581" s="56">
        <f>INDEX($M:$M,MATCH($H1581,$C:$C,0))+I1581*$M$2</f>
        <v>4670</v>
      </c>
      <c r="N1581" s="57">
        <f t="shared" si="226"/>
        <v>4690</v>
      </c>
      <c r="O1581" s="72">
        <f>VLOOKUP($B1581,'Выгр Торг'!$B:$P,O$1,0)</f>
        <v>2900</v>
      </c>
      <c r="P1581" s="72">
        <f>VLOOKUP($B1581,'Выгр Торг'!$B:$P,P$1,0)</f>
        <v>4790</v>
      </c>
      <c r="Q1581" s="42">
        <f t="shared" si="220"/>
        <v>0</v>
      </c>
      <c r="R1581" s="42">
        <f t="shared" si="221"/>
        <v>100</v>
      </c>
      <c r="S1581" s="85">
        <f t="shared" si="225"/>
        <v>4690</v>
      </c>
      <c r="T1581" s="60">
        <f>IFERROR(VLOOKUP($B1581,'Из ГУГЛа'!$B:$G,4,0)*U1581+V1581,VLOOKUP($B1581,'Из ГУГЛа'!$B:$G,4,0))</f>
        <v>4590</v>
      </c>
      <c r="U1581" s="15">
        <v>1</v>
      </c>
      <c r="V1581" s="76">
        <f>INDEX($AA:$AA,MATCH($H1581,$C:$C,0))</f>
        <v>600</v>
      </c>
      <c r="W1581" s="74">
        <f t="shared" si="222"/>
        <v>0.61724137931034484</v>
      </c>
      <c r="X1581" s="74">
        <f t="shared" si="223"/>
        <v>-2.178649237472767E-2</v>
      </c>
      <c r="Y1581" s="74">
        <f t="shared" si="224"/>
        <v>0.58275862068965512</v>
      </c>
      <c r="Z1581" s="76">
        <f>INDEX($Z:$Z,MATCH($H1581,$C:$C,0))+V1581</f>
        <v>4590</v>
      </c>
      <c r="AB1581" s="43" t="str">
        <f>INDEX($AB:$AB,MATCH($H1581,$C:$C,0))</f>
        <v>https://motorring.ru/product/5491-bokovye-zerkala-atp-novogo-obrazca-elektroprivodom-priora</v>
      </c>
    </row>
    <row r="1582" spans="1:28" ht="75" x14ac:dyDescent="0.25">
      <c r="A1582" s="71" t="str">
        <f>INDEX('Выгр Торг'!$A:$A,MATCH($B1582,'Выгр Торг'!$B:$B,0))</f>
        <v>Боковые зеркала "АТП" Приора SE (электропривод, обогрев, повторитель) для ВАЗ 2110-2112, Лада (Приора, Приора 2)</v>
      </c>
      <c r="B1582" s="88">
        <v>138304</v>
      </c>
      <c r="C1582" s="72">
        <f>VLOOKUP($B1582,'Выгр Торг'!$B:$P,C$1,0)</f>
        <v>121977</v>
      </c>
      <c r="D1582" s="71" t="str">
        <f>VLOOKUP($B1582,'Выгр Торг'!$B:$P,D$1,0)</f>
        <v>Боковые зеркала "АТП" Приора SE (антиблик, электропривод, обогрев, повторитель) для ВАЗ 2110-2112, Лада (Приора, Приора 2) (В цвет, Талая вода (светло-серый, 206))</v>
      </c>
      <c r="E1582" s="72" t="str">
        <f>VLOOKUP($B1582,'Выгр Торг'!$B:$P,E$1,0)</f>
        <v>Y</v>
      </c>
      <c r="F1582" s="72" t="str">
        <f>VLOOKUP($B1582,'Выгр Торг'!$B:$P,F$1,0)</f>
        <v>1</v>
      </c>
      <c r="G1582" s="36" t="s">
        <v>1364</v>
      </c>
      <c r="H1582" s="28">
        <v>73731</v>
      </c>
      <c r="I1582" s="53">
        <f>INDEX($I:$I,MATCH($H1582,$C:$C,0))</f>
        <v>600</v>
      </c>
      <c r="J1582" s="5" t="s">
        <v>3410</v>
      </c>
      <c r="K1582" s="56">
        <f>INDEX($K:$K,MATCH($H1582,$C:$C,0))+I1582</f>
        <v>2900</v>
      </c>
      <c r="L1582" s="14">
        <f>VLOOKUP(K1582,Наценка!$A$1:$B$8,2,1)</f>
        <v>1.4</v>
      </c>
      <c r="M1582" s="56">
        <f>INDEX($M:$M,MATCH($H1582,$C:$C,0))+I1582*$M$2</f>
        <v>4670</v>
      </c>
      <c r="N1582" s="57">
        <f t="shared" si="226"/>
        <v>4690</v>
      </c>
      <c r="O1582" s="72">
        <f>VLOOKUP($B1582,'Выгр Торг'!$B:$P,O$1,0)</f>
        <v>2900</v>
      </c>
      <c r="P1582" s="72">
        <f>VLOOKUP($B1582,'Выгр Торг'!$B:$P,P$1,0)</f>
        <v>4790</v>
      </c>
      <c r="Q1582" s="42">
        <f t="shared" si="220"/>
        <v>0</v>
      </c>
      <c r="R1582" s="42">
        <f t="shared" si="221"/>
        <v>100</v>
      </c>
      <c r="S1582" s="85">
        <f t="shared" si="225"/>
        <v>4690</v>
      </c>
      <c r="T1582" s="60">
        <f>IFERROR(VLOOKUP($B1582,'Из ГУГЛа'!$B:$G,4,0)*U1582+V1582,VLOOKUP($B1582,'Из ГУГЛа'!$B:$G,4,0))</f>
        <v>4590</v>
      </c>
      <c r="U1582" s="15">
        <v>1</v>
      </c>
      <c r="V1582" s="76">
        <f>INDEX($AA:$AA,MATCH($H1582,$C:$C,0))</f>
        <v>600</v>
      </c>
      <c r="W1582" s="74">
        <f t="shared" si="222"/>
        <v>0.61724137931034484</v>
      </c>
      <c r="X1582" s="74">
        <f t="shared" si="223"/>
        <v>-2.178649237472767E-2</v>
      </c>
      <c r="Y1582" s="74">
        <f t="shared" si="224"/>
        <v>0.58275862068965512</v>
      </c>
      <c r="Z1582" s="76">
        <f>INDEX($Z:$Z,MATCH($H1582,$C:$C,0))+V1582</f>
        <v>4590</v>
      </c>
      <c r="AB1582" s="43" t="str">
        <f>INDEX($AB:$AB,MATCH($H1582,$C:$C,0))</f>
        <v>https://motorring.ru/product/5491-bokovye-zerkala-atp-novogo-obrazca-elektroprivodom-priora</v>
      </c>
    </row>
    <row r="1583" spans="1:28" ht="75" x14ac:dyDescent="0.25">
      <c r="A1583" s="71" t="str">
        <f>INDEX('Выгр Торг'!$A:$A,MATCH($B1583,'Выгр Торг'!$B:$B,0))</f>
        <v>Боковые зеркала "АТП" Приора SE (электропривод, обогрев, повторитель) для ВАЗ 2110-2112, Лада (Приора, Приора 2)</v>
      </c>
      <c r="B1583" s="88">
        <v>138305</v>
      </c>
      <c r="C1583" s="72">
        <f>VLOOKUP($B1583,'Выгр Торг'!$B:$P,C$1,0)</f>
        <v>121978</v>
      </c>
      <c r="D1583" s="71" t="str">
        <f>VLOOKUP($B1583,'Выгр Торг'!$B:$P,D$1,0)</f>
        <v>Боковые зеркала "АТП" Приора SE (антиблик, электропривод, обогрев, повторитель) для ВАЗ 2110-2112, Лада (Приора, Приора 2) (В цвет, Терра (коричневый, 507))</v>
      </c>
      <c r="E1583" s="72" t="str">
        <f>VLOOKUP($B1583,'Выгр Торг'!$B:$P,E$1,0)</f>
        <v>Y</v>
      </c>
      <c r="F1583" s="72" t="str">
        <f>VLOOKUP($B1583,'Выгр Торг'!$B:$P,F$1,0)</f>
        <v>1</v>
      </c>
      <c r="G1583" s="36" t="s">
        <v>1364</v>
      </c>
      <c r="H1583" s="28">
        <v>73731</v>
      </c>
      <c r="I1583" s="53">
        <f>INDEX($I:$I,MATCH($H1583,$C:$C,0))</f>
        <v>600</v>
      </c>
      <c r="J1583" s="5" t="s">
        <v>3410</v>
      </c>
      <c r="K1583" s="56">
        <f>INDEX($K:$K,MATCH($H1583,$C:$C,0))+I1583</f>
        <v>2900</v>
      </c>
      <c r="L1583" s="14">
        <f>VLOOKUP(K1583,Наценка!$A$1:$B$8,2,1)</f>
        <v>1.4</v>
      </c>
      <c r="M1583" s="56">
        <f>INDEX($M:$M,MATCH($H1583,$C:$C,0))+I1583*$M$2</f>
        <v>4670</v>
      </c>
      <c r="N1583" s="57">
        <f t="shared" si="226"/>
        <v>4690</v>
      </c>
      <c r="O1583" s="72">
        <f>VLOOKUP($B1583,'Выгр Торг'!$B:$P,O$1,0)</f>
        <v>2900</v>
      </c>
      <c r="P1583" s="72">
        <f>VLOOKUP($B1583,'Выгр Торг'!$B:$P,P$1,0)</f>
        <v>4790</v>
      </c>
      <c r="Q1583" s="42">
        <f t="shared" si="220"/>
        <v>0</v>
      </c>
      <c r="R1583" s="42">
        <f t="shared" si="221"/>
        <v>100</v>
      </c>
      <c r="S1583" s="85">
        <f t="shared" si="225"/>
        <v>4690</v>
      </c>
      <c r="T1583" s="60">
        <f>IFERROR(VLOOKUP($B1583,'Из ГУГЛа'!$B:$G,4,0)*U1583+V1583,VLOOKUP($B1583,'Из ГУГЛа'!$B:$G,4,0))</f>
        <v>4590</v>
      </c>
      <c r="U1583" s="15">
        <v>1</v>
      </c>
      <c r="V1583" s="76">
        <f>INDEX($AA:$AA,MATCH($H1583,$C:$C,0))</f>
        <v>600</v>
      </c>
      <c r="W1583" s="74">
        <f t="shared" si="222"/>
        <v>0.61724137931034484</v>
      </c>
      <c r="X1583" s="74">
        <f t="shared" si="223"/>
        <v>-2.178649237472767E-2</v>
      </c>
      <c r="Y1583" s="74">
        <f t="shared" si="224"/>
        <v>0.58275862068965512</v>
      </c>
      <c r="Z1583" s="76">
        <f>INDEX($Z:$Z,MATCH($H1583,$C:$C,0))+V1583</f>
        <v>4590</v>
      </c>
      <c r="AB1583" s="43" t="str">
        <f>INDEX($AB:$AB,MATCH($H1583,$C:$C,0))</f>
        <v>https://motorring.ru/product/5491-bokovye-zerkala-atp-novogo-obrazca-elektroprivodom-priora</v>
      </c>
    </row>
    <row r="1584" spans="1:28" ht="75" x14ac:dyDescent="0.25">
      <c r="A1584" s="71" t="str">
        <f>INDEX('Выгр Торг'!$A:$A,MATCH($B1584,'Выгр Торг'!$B:$B,0))</f>
        <v>Боковые зеркала "АТП" Приора SE (электропривод, обогрев, повторитель) для ВАЗ 2110-2112, Лада (Приора, Приора 2)</v>
      </c>
      <c r="B1584" s="88">
        <v>138306</v>
      </c>
      <c r="C1584" s="72">
        <f>VLOOKUP($B1584,'Выгр Торг'!$B:$P,C$1,0)</f>
        <v>121979</v>
      </c>
      <c r="D1584" s="71" t="str">
        <f>VLOOKUP($B1584,'Выгр Торг'!$B:$P,D$1,0)</f>
        <v>Боковые зеркала "АТП" Приора SE (антиблик, электропривод, обогрев, повторитель) для ВАЗ 2110-2112, Лада (Приора, Приора 2) (В цвет, Триумф (серебристо-красный, 100))</v>
      </c>
      <c r="E1584" s="72" t="str">
        <f>VLOOKUP($B1584,'Выгр Торг'!$B:$P,E$1,0)</f>
        <v>Y</v>
      </c>
      <c r="F1584" s="72" t="str">
        <f>VLOOKUP($B1584,'Выгр Торг'!$B:$P,F$1,0)</f>
        <v>1</v>
      </c>
      <c r="G1584" s="36" t="s">
        <v>1364</v>
      </c>
      <c r="H1584" s="28">
        <v>73731</v>
      </c>
      <c r="I1584" s="53">
        <f>INDEX($I:$I,MATCH($H1584,$C:$C,0))</f>
        <v>600</v>
      </c>
      <c r="J1584" s="5" t="s">
        <v>3410</v>
      </c>
      <c r="K1584" s="56">
        <f>INDEX($K:$K,MATCH($H1584,$C:$C,0))+I1584</f>
        <v>2900</v>
      </c>
      <c r="L1584" s="14">
        <f>VLOOKUP(K1584,Наценка!$A$1:$B$8,2,1)</f>
        <v>1.4</v>
      </c>
      <c r="M1584" s="56">
        <f>INDEX($M:$M,MATCH($H1584,$C:$C,0))+I1584*$M$2</f>
        <v>4670</v>
      </c>
      <c r="N1584" s="57">
        <f t="shared" si="226"/>
        <v>4690</v>
      </c>
      <c r="O1584" s="72">
        <f>VLOOKUP($B1584,'Выгр Торг'!$B:$P,O$1,0)</f>
        <v>2900</v>
      </c>
      <c r="P1584" s="72">
        <f>VLOOKUP($B1584,'Выгр Торг'!$B:$P,P$1,0)</f>
        <v>4790</v>
      </c>
      <c r="Q1584" s="42">
        <f t="shared" si="220"/>
        <v>0</v>
      </c>
      <c r="R1584" s="42">
        <f t="shared" si="221"/>
        <v>100</v>
      </c>
      <c r="S1584" s="85">
        <f t="shared" si="225"/>
        <v>4690</v>
      </c>
      <c r="T1584" s="60">
        <f>IFERROR(VLOOKUP($B1584,'Из ГУГЛа'!$B:$G,4,0)*U1584+V1584,VLOOKUP($B1584,'Из ГУГЛа'!$B:$G,4,0))</f>
        <v>4590</v>
      </c>
      <c r="U1584" s="15">
        <v>1</v>
      </c>
      <c r="V1584" s="76">
        <f>INDEX($AA:$AA,MATCH($H1584,$C:$C,0))</f>
        <v>600</v>
      </c>
      <c r="W1584" s="74">
        <f t="shared" si="222"/>
        <v>0.61724137931034484</v>
      </c>
      <c r="X1584" s="74">
        <f t="shared" si="223"/>
        <v>-2.178649237472767E-2</v>
      </c>
      <c r="Y1584" s="74">
        <f t="shared" si="224"/>
        <v>0.58275862068965512</v>
      </c>
      <c r="Z1584" s="76">
        <f>INDEX($Z:$Z,MATCH($H1584,$C:$C,0))+V1584</f>
        <v>4590</v>
      </c>
      <c r="AB1584" s="43" t="str">
        <f>INDEX($AB:$AB,MATCH($H1584,$C:$C,0))</f>
        <v>https://motorring.ru/product/5491-bokovye-zerkala-atp-novogo-obrazca-elektroprivodom-priora</v>
      </c>
    </row>
    <row r="1585" spans="1:28" ht="75" x14ac:dyDescent="0.25">
      <c r="A1585" s="71" t="str">
        <f>INDEX('Выгр Торг'!$A:$A,MATCH($B1585,'Выгр Торг'!$B:$B,0))</f>
        <v>Боковые зеркала "АТП" Приора SE (электропривод, обогрев, повторитель) для ВАЗ 2110-2112, Лада (Приора, Приора 2)</v>
      </c>
      <c r="B1585" s="88">
        <v>138307</v>
      </c>
      <c r="C1585" s="72">
        <f>VLOOKUP($B1585,'Выгр Торг'!$B:$P,C$1,0)</f>
        <v>121980</v>
      </c>
      <c r="D1585" s="71" t="str">
        <f>VLOOKUP($B1585,'Выгр Торг'!$B:$P,D$1,0)</f>
        <v>Боковые зеркала "АТП" Приора SE (антиблик, электропривод, обогрев, повторитель) для ВАЗ 2110-2112, Лада (Приора, Приора 2) (В цвет, Фея (серебристо-сиреневый, 416))</v>
      </c>
      <c r="E1585" s="72" t="str">
        <f>VLOOKUP($B1585,'Выгр Торг'!$B:$P,E$1,0)</f>
        <v>Y</v>
      </c>
      <c r="F1585" s="72" t="str">
        <f>VLOOKUP($B1585,'Выгр Торг'!$B:$P,F$1,0)</f>
        <v>1</v>
      </c>
      <c r="G1585" s="36" t="s">
        <v>1364</v>
      </c>
      <c r="H1585" s="28">
        <v>73731</v>
      </c>
      <c r="I1585" s="53">
        <f>INDEX($I:$I,MATCH($H1585,$C:$C,0))</f>
        <v>600</v>
      </c>
      <c r="J1585" s="5" t="s">
        <v>3410</v>
      </c>
      <c r="K1585" s="56">
        <f>INDEX($K:$K,MATCH($H1585,$C:$C,0))+I1585</f>
        <v>2900</v>
      </c>
      <c r="L1585" s="14">
        <f>VLOOKUP(K1585,Наценка!$A$1:$B$8,2,1)</f>
        <v>1.4</v>
      </c>
      <c r="M1585" s="56">
        <f>INDEX($M:$M,MATCH($H1585,$C:$C,0))+I1585*$M$2</f>
        <v>4670</v>
      </c>
      <c r="N1585" s="57">
        <f t="shared" si="226"/>
        <v>4690</v>
      </c>
      <c r="O1585" s="72">
        <f>VLOOKUP($B1585,'Выгр Торг'!$B:$P,O$1,0)</f>
        <v>2900</v>
      </c>
      <c r="P1585" s="72">
        <f>VLOOKUP($B1585,'Выгр Торг'!$B:$P,P$1,0)</f>
        <v>4790</v>
      </c>
      <c r="Q1585" s="42">
        <f t="shared" si="220"/>
        <v>0</v>
      </c>
      <c r="R1585" s="42">
        <f t="shared" si="221"/>
        <v>100</v>
      </c>
      <c r="S1585" s="85">
        <f t="shared" si="225"/>
        <v>4690</v>
      </c>
      <c r="T1585" s="60">
        <f>IFERROR(VLOOKUP($B1585,'Из ГУГЛа'!$B:$G,4,0)*U1585+V1585,VLOOKUP($B1585,'Из ГУГЛа'!$B:$G,4,0))</f>
        <v>4590</v>
      </c>
      <c r="U1585" s="15">
        <v>1</v>
      </c>
      <c r="V1585" s="76">
        <f>INDEX($AA:$AA,MATCH($H1585,$C:$C,0))</f>
        <v>600</v>
      </c>
      <c r="W1585" s="74">
        <f t="shared" si="222"/>
        <v>0.61724137931034484</v>
      </c>
      <c r="X1585" s="74">
        <f t="shared" si="223"/>
        <v>-2.178649237472767E-2</v>
      </c>
      <c r="Y1585" s="74">
        <f t="shared" si="224"/>
        <v>0.58275862068965512</v>
      </c>
      <c r="Z1585" s="76">
        <f>INDEX($Z:$Z,MATCH($H1585,$C:$C,0))+V1585</f>
        <v>4590</v>
      </c>
      <c r="AB1585" s="43" t="str">
        <f>INDEX($AB:$AB,MATCH($H1585,$C:$C,0))</f>
        <v>https://motorring.ru/product/5491-bokovye-zerkala-atp-novogo-obrazca-elektroprivodom-priora</v>
      </c>
    </row>
    <row r="1586" spans="1:28" ht="75" x14ac:dyDescent="0.25">
      <c r="A1586" s="71" t="str">
        <f>INDEX('Выгр Торг'!$A:$A,MATCH($B1586,'Выгр Торг'!$B:$B,0))</f>
        <v>Боковые зеркала "АТП" Приора SE (электропривод, обогрев, повторитель) для ВАЗ 2110-2112, Лада (Приора, Приора 2)</v>
      </c>
      <c r="B1586" s="88">
        <v>138308</v>
      </c>
      <c r="C1586" s="72">
        <f>VLOOKUP($B1586,'Выгр Торг'!$B:$P,C$1,0)</f>
        <v>121981</v>
      </c>
      <c r="D1586" s="71" t="str">
        <f>VLOOKUP($B1586,'Выгр Торг'!$B:$P,D$1,0)</f>
        <v>Боковые зеркала "АТП" Приора SE (антиблик, электропривод, обогрев, повторитель) для ВАЗ 2110-2112, Лада (Приора, Приора 2) (В цвет, Цунами (темно-зеленый, 363))</v>
      </c>
      <c r="E1586" s="72" t="str">
        <f>VLOOKUP($B1586,'Выгр Торг'!$B:$P,E$1,0)</f>
        <v>Y</v>
      </c>
      <c r="F1586" s="72" t="str">
        <f>VLOOKUP($B1586,'Выгр Торг'!$B:$P,F$1,0)</f>
        <v>1</v>
      </c>
      <c r="G1586" s="36" t="s">
        <v>1364</v>
      </c>
      <c r="H1586" s="28">
        <v>73731</v>
      </c>
      <c r="I1586" s="53">
        <f>INDEX($I:$I,MATCH($H1586,$C:$C,0))</f>
        <v>600</v>
      </c>
      <c r="J1586" s="5" t="s">
        <v>3410</v>
      </c>
      <c r="K1586" s="56">
        <f>INDEX($K:$K,MATCH($H1586,$C:$C,0))+I1586</f>
        <v>2900</v>
      </c>
      <c r="L1586" s="14">
        <f>VLOOKUP(K1586,Наценка!$A$1:$B$8,2,1)</f>
        <v>1.4</v>
      </c>
      <c r="M1586" s="56">
        <f>INDEX($M:$M,MATCH($H1586,$C:$C,0))+I1586*$M$2</f>
        <v>4670</v>
      </c>
      <c r="N1586" s="57">
        <f t="shared" si="226"/>
        <v>4690</v>
      </c>
      <c r="O1586" s="72">
        <f>VLOOKUP($B1586,'Выгр Торг'!$B:$P,O$1,0)</f>
        <v>2900</v>
      </c>
      <c r="P1586" s="72">
        <f>VLOOKUP($B1586,'Выгр Торг'!$B:$P,P$1,0)</f>
        <v>4790</v>
      </c>
      <c r="Q1586" s="42">
        <f t="shared" si="220"/>
        <v>0</v>
      </c>
      <c r="R1586" s="42">
        <f t="shared" si="221"/>
        <v>100</v>
      </c>
      <c r="S1586" s="85">
        <f t="shared" si="225"/>
        <v>4690</v>
      </c>
      <c r="T1586" s="60">
        <f>IFERROR(VLOOKUP($B1586,'Из ГУГЛа'!$B:$G,4,0)*U1586+V1586,VLOOKUP($B1586,'Из ГУГЛа'!$B:$G,4,0))</f>
        <v>4590</v>
      </c>
      <c r="U1586" s="15">
        <v>1</v>
      </c>
      <c r="V1586" s="76">
        <f>INDEX($AA:$AA,MATCH($H1586,$C:$C,0))</f>
        <v>600</v>
      </c>
      <c r="W1586" s="74">
        <f t="shared" si="222"/>
        <v>0.61724137931034484</v>
      </c>
      <c r="X1586" s="74">
        <f t="shared" si="223"/>
        <v>-2.178649237472767E-2</v>
      </c>
      <c r="Y1586" s="74">
        <f t="shared" si="224"/>
        <v>0.58275862068965512</v>
      </c>
      <c r="Z1586" s="76">
        <f>INDEX($Z:$Z,MATCH($H1586,$C:$C,0))+V1586</f>
        <v>4590</v>
      </c>
      <c r="AB1586" s="43" t="str">
        <f>INDEX($AB:$AB,MATCH($H1586,$C:$C,0))</f>
        <v>https://motorring.ru/product/5491-bokovye-zerkala-atp-novogo-obrazca-elektroprivodom-priora</v>
      </c>
    </row>
    <row r="1587" spans="1:28" ht="75" x14ac:dyDescent="0.25">
      <c r="A1587" s="71" t="str">
        <f>INDEX('Выгр Торг'!$A:$A,MATCH($B1587,'Выгр Торг'!$B:$B,0))</f>
        <v>Боковые зеркала "АТП" Приора SE (электропривод, обогрев, повторитель) для ВАЗ 2110-2112, Лада (Приора, Приора 2)</v>
      </c>
      <c r="B1587" s="88">
        <v>243497</v>
      </c>
      <c r="C1587" s="72">
        <f>VLOOKUP($B1587,'Выгр Торг'!$B:$P,C$1,0)</f>
        <v>178228</v>
      </c>
      <c r="D1587" s="71" t="str">
        <f>VLOOKUP($B1587,'Выгр Торг'!$B:$P,D$1,0)</f>
        <v>Боковые зеркала "АТП" Приора SE (голубой антиблик, электропривод, обогрев, повторитель) для ВАЗ 2110-2112, Лада (Приора, Приора 2) (В цвет, Ледяной (голубой, 413))</v>
      </c>
      <c r="E1587" s="72" t="str">
        <f>VLOOKUP($B1587,'Выгр Торг'!$B:$P,E$1,0)</f>
        <v>Y</v>
      </c>
      <c r="F1587" s="72" t="str">
        <f>VLOOKUP($B1587,'Выгр Торг'!$B:$P,F$1,0)</f>
        <v>1</v>
      </c>
      <c r="G1587" s="36" t="s">
        <v>1364</v>
      </c>
      <c r="H1587" s="28">
        <v>73731</v>
      </c>
      <c r="I1587" s="53">
        <f>INDEX($I:$I,MATCH($H1587,$C:$C,0))</f>
        <v>600</v>
      </c>
      <c r="J1587" s="5" t="s">
        <v>3410</v>
      </c>
      <c r="K1587" s="56">
        <f>INDEX($K:$K,MATCH($H1587,$C:$C,0))+I1587</f>
        <v>2900</v>
      </c>
      <c r="L1587" s="14">
        <f>VLOOKUP(K1587,Наценка!$A$1:$B$8,2,1)</f>
        <v>1.4</v>
      </c>
      <c r="M1587" s="56">
        <f>INDEX($M:$M,MATCH($H1587,$C:$C,0))+I1587*$M$2</f>
        <v>4670</v>
      </c>
      <c r="N1587" s="57">
        <f t="shared" si="226"/>
        <v>4690</v>
      </c>
      <c r="O1587" s="72">
        <f>VLOOKUP($B1587,'Выгр Торг'!$B:$P,O$1,0)</f>
        <v>2900</v>
      </c>
      <c r="P1587" s="72">
        <f>VLOOKUP($B1587,'Выгр Торг'!$B:$P,P$1,0)</f>
        <v>4790</v>
      </c>
      <c r="Q1587" s="42">
        <f t="shared" si="220"/>
        <v>0</v>
      </c>
      <c r="R1587" s="42">
        <f t="shared" si="221"/>
        <v>100</v>
      </c>
      <c r="S1587" s="85">
        <f t="shared" si="225"/>
        <v>4690</v>
      </c>
      <c r="T1587" s="60">
        <f>IFERROR(VLOOKUP($B1587,'Из ГУГЛа'!$B:$G,4,0)*U1587+V1587,VLOOKUP($B1587,'Из ГУГЛа'!$B:$G,4,0))</f>
        <v>4590</v>
      </c>
      <c r="U1587" s="15">
        <v>1</v>
      </c>
      <c r="V1587" s="76">
        <f>INDEX($AA:$AA,MATCH($H1587,$C:$C,0))</f>
        <v>600</v>
      </c>
      <c r="W1587" s="74">
        <f t="shared" si="222"/>
        <v>0.61724137931034484</v>
      </c>
      <c r="X1587" s="74">
        <f t="shared" si="223"/>
        <v>-2.178649237472767E-2</v>
      </c>
      <c r="Y1587" s="74">
        <f t="shared" si="224"/>
        <v>0.58275862068965512</v>
      </c>
      <c r="Z1587" s="76">
        <f>INDEX($Z:$Z,MATCH($H1587,$C:$C,0))+V1587</f>
        <v>4590</v>
      </c>
      <c r="AB1587" s="43" t="str">
        <f>INDEX($AB:$AB,MATCH($H1587,$C:$C,0))</f>
        <v>https://motorring.ru/product/5491-bokovye-zerkala-atp-novogo-obrazca-elektroprivodom-priora</v>
      </c>
    </row>
    <row r="1588" spans="1:28" ht="75" x14ac:dyDescent="0.25">
      <c r="A1588" s="71" t="str">
        <f>INDEX('Выгр Торг'!$A:$A,MATCH($B1588,'Выгр Торг'!$B:$B,0))</f>
        <v>Боковые зеркала "АТП" электропривод, обогрев, повторитель в стиле "Lexus" для Лада Гранта</v>
      </c>
      <c r="B1588" s="88">
        <v>138310</v>
      </c>
      <c r="C1588" s="72">
        <f>VLOOKUP($B1588,'Выгр Торг'!$B:$P,C$1,0)</f>
        <v>166173</v>
      </c>
      <c r="D1588" s="71" t="str">
        <f>VLOOKUP($B1588,'Выгр Торг'!$B:$P,D$1,0)</f>
        <v>Боковые зеркала "АТП" с бегающим повторителем в стиле "Lexus" для Лада Гранта (Без покраски)</v>
      </c>
      <c r="E1588" s="72" t="str">
        <f>VLOOKUP($B1588,'Выгр Торг'!$B:$P,E$1,0)</f>
        <v>Y</v>
      </c>
      <c r="F1588" s="72" t="str">
        <f>VLOOKUP($B1588,'Выгр Торг'!$B:$P,F$1,0)</f>
        <v>1</v>
      </c>
      <c r="G1588" s="36" t="s">
        <v>44</v>
      </c>
      <c r="H1588" s="28">
        <v>166173</v>
      </c>
      <c r="I1588" s="52">
        <v>600</v>
      </c>
      <c r="J1588" s="5" t="s">
        <v>3410</v>
      </c>
      <c r="K1588" s="73">
        <f>O1588</f>
        <v>3100</v>
      </c>
      <c r="L1588" s="14">
        <f>VLOOKUP(K1588,Наценка!$A$1:$B$8,2,1)</f>
        <v>1.4</v>
      </c>
      <c r="M1588" s="92">
        <f>Z1588-100</f>
        <v>5490</v>
      </c>
      <c r="N1588" s="57">
        <f t="shared" si="226"/>
        <v>5490</v>
      </c>
      <c r="O1588" s="72">
        <f>VLOOKUP($B1588,'Выгр Торг'!$B:$P,O$1,0)</f>
        <v>3100</v>
      </c>
      <c r="P1588" s="72">
        <f>VLOOKUP($B1588,'Выгр Торг'!$B:$P,P$1,0)</f>
        <v>5590</v>
      </c>
      <c r="Q1588" s="42">
        <f t="shared" si="220"/>
        <v>0</v>
      </c>
      <c r="R1588" s="42">
        <f t="shared" si="221"/>
        <v>100</v>
      </c>
      <c r="S1588" s="85">
        <f t="shared" si="225"/>
        <v>5490</v>
      </c>
      <c r="T1588" s="60">
        <f>IFERROR(VLOOKUP($B1588,'Из ГУГЛа'!$B:$G,4,0)*U1588+V1588,VLOOKUP($B1588,'Из ГУГЛа'!$B:$G,4,0))</f>
        <v>5590</v>
      </c>
      <c r="U1588" s="15">
        <v>1</v>
      </c>
      <c r="V1588" s="59"/>
      <c r="W1588" s="74">
        <f t="shared" si="222"/>
        <v>0.7709677419354839</v>
      </c>
      <c r="X1588" s="74">
        <f t="shared" si="223"/>
        <v>1.7889087656529516E-2</v>
      </c>
      <c r="Y1588" s="74">
        <f t="shared" si="224"/>
        <v>0.8032258064516129</v>
      </c>
      <c r="Z1588" s="75">
        <v>5590</v>
      </c>
      <c r="AA1588" s="4">
        <v>600</v>
      </c>
      <c r="AB1588" s="20" t="s">
        <v>2608</v>
      </c>
    </row>
    <row r="1589" spans="1:28" ht="75" x14ac:dyDescent="0.25">
      <c r="A1589" s="71" t="str">
        <f>INDEX('Выгр Торг'!$A:$A,MATCH($B1589,'Выгр Торг'!$B:$B,0))</f>
        <v>Боковые зеркала "АТП" электропривод, обогрев, повторитель в стиле "Lexus" для Лада Гранта</v>
      </c>
      <c r="B1589" s="88">
        <v>138311</v>
      </c>
      <c r="C1589" s="72">
        <f>VLOOKUP($B1589,'Выгр Торг'!$B:$P,C$1,0)</f>
        <v>166176</v>
      </c>
      <c r="D1589" s="71" t="str">
        <f>VLOOKUP($B1589,'Выгр Торг'!$B:$P,D$1,0)</f>
        <v>Боковые зеркала "АТП" с бегающим повторителем в стиле "Lexus" для Лада Гранта (В цвет, Агава (зеленый металлик, 303))</v>
      </c>
      <c r="E1589" s="72" t="str">
        <f>VLOOKUP($B1589,'Выгр Торг'!$B:$P,E$1,0)</f>
        <v>Y</v>
      </c>
      <c r="F1589" s="72" t="str">
        <f>VLOOKUP($B1589,'Выгр Торг'!$B:$P,F$1,0)</f>
        <v>1</v>
      </c>
      <c r="G1589" s="36" t="s">
        <v>44</v>
      </c>
      <c r="H1589" s="28">
        <v>166173</v>
      </c>
      <c r="I1589" s="53">
        <f>INDEX($I:$I,MATCH($H1589,$C:$C,0))</f>
        <v>600</v>
      </c>
      <c r="J1589" s="5" t="s">
        <v>3410</v>
      </c>
      <c r="K1589" s="56">
        <f>INDEX($K:$K,MATCH($H1589,$C:$C,0))+I1589</f>
        <v>3700</v>
      </c>
      <c r="L1589" s="14">
        <f>VLOOKUP(K1589,Наценка!$A$1:$B$8,2,1)</f>
        <v>1.4</v>
      </c>
      <c r="M1589" s="56">
        <f>INDEX($M:$M,MATCH($H1589,$C:$C,0))+I1589*$M$2</f>
        <v>6270</v>
      </c>
      <c r="N1589" s="57">
        <f t="shared" si="226"/>
        <v>6290</v>
      </c>
      <c r="O1589" s="72">
        <f>VLOOKUP($B1589,'Выгр Торг'!$B:$P,O$1,0)</f>
        <v>3700</v>
      </c>
      <c r="P1589" s="72">
        <f>VLOOKUP($B1589,'Выгр Торг'!$B:$P,P$1,0)</f>
        <v>6490</v>
      </c>
      <c r="Q1589" s="42">
        <f t="shared" si="220"/>
        <v>0</v>
      </c>
      <c r="R1589" s="42">
        <f t="shared" si="221"/>
        <v>200</v>
      </c>
      <c r="S1589" s="85">
        <f t="shared" si="225"/>
        <v>6290</v>
      </c>
      <c r="T1589" s="60">
        <f>IFERROR(VLOOKUP($B1589,'Из ГУГЛа'!$B:$G,4,0)*U1589+V1589,VLOOKUP($B1589,'Из ГУГЛа'!$B:$G,4,0))</f>
        <v>6190</v>
      </c>
      <c r="U1589" s="15">
        <v>1</v>
      </c>
      <c r="V1589" s="76">
        <f>INDEX($AA:$AA,MATCH($H1589,$C:$C,0))</f>
        <v>600</v>
      </c>
      <c r="W1589" s="74">
        <f t="shared" si="222"/>
        <v>0.7</v>
      </c>
      <c r="X1589" s="74">
        <f t="shared" si="223"/>
        <v>-1.6155088852988692E-2</v>
      </c>
      <c r="Y1589" s="74">
        <f t="shared" si="224"/>
        <v>0.67297297297297298</v>
      </c>
      <c r="Z1589" s="76">
        <f>INDEX($Z:$Z,MATCH($H1589,$C:$C,0))+V1589</f>
        <v>6190</v>
      </c>
      <c r="AB1589" s="43" t="str">
        <f>INDEX($AB:$AB,MATCH($H1589,$C:$C,0))</f>
        <v>https://motorring.ru/product/6514-bokovye-zerkala-atp-liftbek-begayuschim-povtoritelem-cvet</v>
      </c>
    </row>
    <row r="1590" spans="1:28" ht="75" x14ac:dyDescent="0.25">
      <c r="A1590" s="71" t="str">
        <f>INDEX('Выгр Торг'!$A:$A,MATCH($B1590,'Выгр Торг'!$B:$B,0))</f>
        <v>Боковые зеркала "АТП" электропривод, обогрев, повторитель в стиле "Lexus" для Лада Гранта</v>
      </c>
      <c r="B1590" s="88">
        <v>370331</v>
      </c>
      <c r="C1590" s="72">
        <f>VLOOKUP($B1590,'Выгр Торг'!$B:$P,C$1,0)</f>
        <v>370331</v>
      </c>
      <c r="D1590" s="71" t="str">
        <f>VLOOKUP($B1590,'Выгр Торг'!$B:$P,D$1,0)</f>
        <v>Боковые зеркала "АТП" с повторителем в стиле "Lexus" для Лада Гранта (В цвет 790)</v>
      </c>
      <c r="E1590" s="72" t="str">
        <f>VLOOKUP($B1590,'Выгр Торг'!$B:$P,E$1,0)</f>
        <v>Y</v>
      </c>
      <c r="F1590" s="72" t="str">
        <f>VLOOKUP($B1590,'Выгр Торг'!$B:$P,F$1,0)</f>
        <v>1</v>
      </c>
      <c r="G1590" s="36" t="s">
        <v>44</v>
      </c>
      <c r="H1590" s="28">
        <v>166173</v>
      </c>
      <c r="I1590" s="53">
        <f>INDEX($I:$I,MATCH($H1590,$C:$C,0))</f>
        <v>600</v>
      </c>
      <c r="J1590" s="5" t="s">
        <v>3410</v>
      </c>
      <c r="K1590" s="56">
        <f>INDEX($K:$K,MATCH($H1590,$C:$C,0))+I1590</f>
        <v>3700</v>
      </c>
      <c r="L1590" s="14">
        <f>VLOOKUP(K1590,Наценка!$A$1:$B$8,2,1)</f>
        <v>1.4</v>
      </c>
      <c r="M1590" s="56">
        <f>INDEX($M:$M,MATCH($H1590,$C:$C,0))+I1590*$M$2</f>
        <v>6270</v>
      </c>
      <c r="N1590" s="57">
        <f t="shared" ref="N1590" si="227">IF(M1590&lt;=1000,(ROUNDUP(M1590,-1)-1),(ROUNDUP(M1590,-2)-10))</f>
        <v>6290</v>
      </c>
      <c r="O1590" s="72">
        <f>VLOOKUP($B1590,'Выгр Торг'!$B:$P,O$1,0)</f>
        <v>3700</v>
      </c>
      <c r="P1590" s="72">
        <f>VLOOKUP($B1590,'Выгр Торг'!$B:$P,P$1,0)</f>
        <v>6490</v>
      </c>
      <c r="Q1590" s="42">
        <f t="shared" ref="Q1590" si="228">O1590-K1590</f>
        <v>0</v>
      </c>
      <c r="R1590" s="42">
        <f t="shared" ref="R1590" si="229">P1590-N1590</f>
        <v>200</v>
      </c>
      <c r="S1590" s="85">
        <f t="shared" si="225"/>
        <v>6290</v>
      </c>
      <c r="T1590" s="60" t="e">
        <f>IFERROR(VLOOKUP($B1590,'Из ГУГЛа'!$B:$G,4,0)*U1590+V1590,VLOOKUP($B1590,'Из ГУГЛа'!$B:$G,4,0))</f>
        <v>#N/A</v>
      </c>
      <c r="U1590" s="15">
        <v>1</v>
      </c>
      <c r="V1590" s="76">
        <f>INDEX($AA:$AA,MATCH($H1590,$C:$C,0))</f>
        <v>600</v>
      </c>
      <c r="W1590" s="74">
        <f t="shared" ref="W1590" si="230">IFERROR(S1590/K1590-1,"")</f>
        <v>0.7</v>
      </c>
      <c r="X1590" s="74">
        <f t="shared" ref="X1590" si="231">IFERROR((Z1590-S1590)/Z1590,"")</f>
        <v>-1.6155088852988692E-2</v>
      </c>
      <c r="Y1590" s="74">
        <f t="shared" ref="Y1590" si="232">IFERROR(IF(Z1590="","",Z1590/K1590-1),"")</f>
        <v>0.67297297297297298</v>
      </c>
      <c r="Z1590" s="76">
        <f>INDEX($Z:$Z,MATCH($H1590,$C:$C,0))+V1590</f>
        <v>6190</v>
      </c>
      <c r="AB1590" s="43" t="str">
        <f>INDEX($AB:$AB,MATCH($H1590,$C:$C,0))</f>
        <v>https://motorring.ru/product/6514-bokovye-zerkala-atp-liftbek-begayuschim-povtoritelem-cvet</v>
      </c>
    </row>
    <row r="1591" spans="1:28" ht="75" x14ac:dyDescent="0.25">
      <c r="A1591" s="71" t="str">
        <f>INDEX('Выгр Торг'!$A:$A,MATCH($B1591,'Выгр Торг'!$B:$B,0))</f>
        <v>Боковые зеркала "АТП" электропривод, обогрев, повторитель в стиле "Lexus" для Лада Гранта</v>
      </c>
      <c r="B1591" s="88">
        <v>138312</v>
      </c>
      <c r="C1591" s="72">
        <f>VLOOKUP($B1591,'Выгр Торг'!$B:$P,C$1,0)</f>
        <v>166177</v>
      </c>
      <c r="D1591" s="71" t="str">
        <f>VLOOKUP($B1591,'Выгр Торг'!$B:$P,D$1,0)</f>
        <v>Боковые зеркала "АТП" с бегающим повторителем в стиле "Lexus" для Лада Гранта (В цвет, Аллигатор (темно-зеленый, 309))</v>
      </c>
      <c r="E1591" s="72" t="str">
        <f>VLOOKUP($B1591,'Выгр Торг'!$B:$P,E$1,0)</f>
        <v>Y</v>
      </c>
      <c r="F1591" s="72" t="str">
        <f>VLOOKUP($B1591,'Выгр Торг'!$B:$P,F$1,0)</f>
        <v>1</v>
      </c>
      <c r="G1591" s="36" t="s">
        <v>44</v>
      </c>
      <c r="H1591" s="28">
        <v>166173</v>
      </c>
      <c r="I1591" s="53">
        <f>INDEX($I:$I,MATCH($H1591,$C:$C,0))</f>
        <v>600</v>
      </c>
      <c r="J1591" s="5" t="s">
        <v>3410</v>
      </c>
      <c r="K1591" s="56">
        <f>INDEX($K:$K,MATCH($H1591,$C:$C,0))+I1591</f>
        <v>3700</v>
      </c>
      <c r="L1591" s="14">
        <f>VLOOKUP(K1591,Наценка!$A$1:$B$8,2,1)</f>
        <v>1.4</v>
      </c>
      <c r="M1591" s="56">
        <f>INDEX($M:$M,MATCH($H1591,$C:$C,0))+I1591*$M$2</f>
        <v>6270</v>
      </c>
      <c r="N1591" s="57">
        <f t="shared" si="226"/>
        <v>6290</v>
      </c>
      <c r="O1591" s="72">
        <f>VLOOKUP($B1591,'Выгр Торг'!$B:$P,O$1,0)</f>
        <v>3700</v>
      </c>
      <c r="P1591" s="72">
        <f>VLOOKUP($B1591,'Выгр Торг'!$B:$P,P$1,0)</f>
        <v>6490</v>
      </c>
      <c r="Q1591" s="42">
        <f t="shared" si="220"/>
        <v>0</v>
      </c>
      <c r="R1591" s="42">
        <f t="shared" si="221"/>
        <v>200</v>
      </c>
      <c r="S1591" s="85">
        <f t="shared" si="225"/>
        <v>6290</v>
      </c>
      <c r="T1591" s="60">
        <f>IFERROR(VLOOKUP($B1591,'Из ГУГЛа'!$B:$G,4,0)*U1591+V1591,VLOOKUP($B1591,'Из ГУГЛа'!$B:$G,4,0))</f>
        <v>6190</v>
      </c>
      <c r="U1591" s="15">
        <v>1</v>
      </c>
      <c r="V1591" s="76">
        <f>INDEX($AA:$AA,MATCH($H1591,$C:$C,0))</f>
        <v>600</v>
      </c>
      <c r="W1591" s="74">
        <f t="shared" si="222"/>
        <v>0.7</v>
      </c>
      <c r="X1591" s="74">
        <f t="shared" si="223"/>
        <v>-1.6155088852988692E-2</v>
      </c>
      <c r="Y1591" s="74">
        <f t="shared" si="224"/>
        <v>0.67297297297297298</v>
      </c>
      <c r="Z1591" s="76">
        <f>INDEX($Z:$Z,MATCH($H1591,$C:$C,0))+V1591</f>
        <v>6190</v>
      </c>
      <c r="AB1591" s="43" t="str">
        <f>INDEX($AB:$AB,MATCH($H1591,$C:$C,0))</f>
        <v>https://motorring.ru/product/6514-bokovye-zerkala-atp-liftbek-begayuschim-povtoritelem-cvet</v>
      </c>
    </row>
    <row r="1592" spans="1:28" ht="75" x14ac:dyDescent="0.25">
      <c r="A1592" s="71" t="str">
        <f>INDEX('Выгр Торг'!$A:$A,MATCH($B1592,'Выгр Торг'!$B:$B,0))</f>
        <v>Боковые зеркала "АТП" электропривод, обогрев, повторитель в стиле "Lexus" для Лада Гранта</v>
      </c>
      <c r="B1592" s="88">
        <v>138313</v>
      </c>
      <c r="C1592" s="72">
        <f>VLOOKUP($B1592,'Выгр Торг'!$B:$P,C$1,0)</f>
        <v>166178</v>
      </c>
      <c r="D1592" s="71" t="str">
        <f>VLOOKUP($B1592,'Выгр Торг'!$B:$P,D$1,0)</f>
        <v>Боковые зеркала "АТП" с бегающим повторителем в стиле "Lexus" для Лада Гранта (В цвет, Алмазное серебро (серебристый, 611))</v>
      </c>
      <c r="E1592" s="72" t="str">
        <f>VLOOKUP($B1592,'Выгр Торг'!$B:$P,E$1,0)</f>
        <v>Y</v>
      </c>
      <c r="F1592" s="72" t="str">
        <f>VLOOKUP($B1592,'Выгр Торг'!$B:$P,F$1,0)</f>
        <v>1</v>
      </c>
      <c r="G1592" s="36" t="s">
        <v>44</v>
      </c>
      <c r="H1592" s="28">
        <v>166173</v>
      </c>
      <c r="I1592" s="53">
        <f>INDEX($I:$I,MATCH($H1592,$C:$C,0))</f>
        <v>600</v>
      </c>
      <c r="J1592" s="5" t="s">
        <v>3410</v>
      </c>
      <c r="K1592" s="56">
        <f>INDEX($K:$K,MATCH($H1592,$C:$C,0))+I1592</f>
        <v>3700</v>
      </c>
      <c r="L1592" s="14">
        <f>VLOOKUP(K1592,Наценка!$A$1:$B$8,2,1)</f>
        <v>1.4</v>
      </c>
      <c r="M1592" s="56">
        <f>INDEX($M:$M,MATCH($H1592,$C:$C,0))+I1592*$M$2</f>
        <v>6270</v>
      </c>
      <c r="N1592" s="57">
        <f t="shared" si="226"/>
        <v>6290</v>
      </c>
      <c r="O1592" s="72">
        <f>VLOOKUP($B1592,'Выгр Торг'!$B:$P,O$1,0)</f>
        <v>3700</v>
      </c>
      <c r="P1592" s="72">
        <f>VLOOKUP($B1592,'Выгр Торг'!$B:$P,P$1,0)</f>
        <v>6490</v>
      </c>
      <c r="Q1592" s="42">
        <f t="shared" si="220"/>
        <v>0</v>
      </c>
      <c r="R1592" s="42">
        <f t="shared" si="221"/>
        <v>200</v>
      </c>
      <c r="S1592" s="85">
        <f t="shared" si="225"/>
        <v>6290</v>
      </c>
      <c r="T1592" s="60">
        <f>IFERROR(VLOOKUP($B1592,'Из ГУГЛа'!$B:$G,4,0)*U1592+V1592,VLOOKUP($B1592,'Из ГУГЛа'!$B:$G,4,0))</f>
        <v>6190</v>
      </c>
      <c r="U1592" s="15">
        <v>1</v>
      </c>
      <c r="V1592" s="76">
        <f>INDEX($AA:$AA,MATCH($H1592,$C:$C,0))</f>
        <v>600</v>
      </c>
      <c r="W1592" s="74">
        <f t="shared" si="222"/>
        <v>0.7</v>
      </c>
      <c r="X1592" s="74">
        <f t="shared" si="223"/>
        <v>-1.6155088852988692E-2</v>
      </c>
      <c r="Y1592" s="74">
        <f t="shared" si="224"/>
        <v>0.67297297297297298</v>
      </c>
      <c r="Z1592" s="76">
        <f>INDEX($Z:$Z,MATCH($H1592,$C:$C,0))+V1592</f>
        <v>6190</v>
      </c>
      <c r="AB1592" s="43" t="str">
        <f>INDEX($AB:$AB,MATCH($H1592,$C:$C,0))</f>
        <v>https://motorring.ru/product/6514-bokovye-zerkala-atp-liftbek-begayuschim-povtoritelem-cvet</v>
      </c>
    </row>
    <row r="1593" spans="1:28" ht="75" x14ac:dyDescent="0.25">
      <c r="A1593" s="71" t="str">
        <f>INDEX('Выгр Торг'!$A:$A,MATCH($B1593,'Выгр Торг'!$B:$B,0))</f>
        <v>Боковые зеркала "АТП" электропривод, обогрев, повторитель в стиле "Lexus" для Лада Гранта</v>
      </c>
      <c r="B1593" s="88">
        <v>138314</v>
      </c>
      <c r="C1593" s="72">
        <f>VLOOKUP($B1593,'Выгр Торг'!$B:$P,C$1,0)</f>
        <v>166179</v>
      </c>
      <c r="D1593" s="71" t="str">
        <f>VLOOKUP($B1593,'Выгр Торг'!$B:$P,D$1,0)</f>
        <v>Боковые зеркала "АТП" с бегающим повторителем в стиле "Lexus" для Лада Гранта (В цвет, Апельсин (оранжевый, 111))</v>
      </c>
      <c r="E1593" s="72" t="str">
        <f>VLOOKUP($B1593,'Выгр Торг'!$B:$P,E$1,0)</f>
        <v>Y</v>
      </c>
      <c r="F1593" s="72" t="str">
        <f>VLOOKUP($B1593,'Выгр Торг'!$B:$P,F$1,0)</f>
        <v>1</v>
      </c>
      <c r="G1593" s="36" t="s">
        <v>44</v>
      </c>
      <c r="H1593" s="28">
        <v>166173</v>
      </c>
      <c r="I1593" s="53">
        <f>INDEX($I:$I,MATCH($H1593,$C:$C,0))</f>
        <v>600</v>
      </c>
      <c r="J1593" s="5" t="s">
        <v>3410</v>
      </c>
      <c r="K1593" s="56">
        <f>INDEX($K:$K,MATCH($H1593,$C:$C,0))+I1593</f>
        <v>3700</v>
      </c>
      <c r="L1593" s="14">
        <f>VLOOKUP(K1593,Наценка!$A$1:$B$8,2,1)</f>
        <v>1.4</v>
      </c>
      <c r="M1593" s="56">
        <f>INDEX($M:$M,MATCH($H1593,$C:$C,0))+I1593*$M$2</f>
        <v>6270</v>
      </c>
      <c r="N1593" s="57">
        <f t="shared" si="226"/>
        <v>6290</v>
      </c>
      <c r="O1593" s="72">
        <f>VLOOKUP($B1593,'Выгр Торг'!$B:$P,O$1,0)</f>
        <v>3700</v>
      </c>
      <c r="P1593" s="72">
        <f>VLOOKUP($B1593,'Выгр Торг'!$B:$P,P$1,0)</f>
        <v>6490</v>
      </c>
      <c r="Q1593" s="42">
        <f t="shared" si="220"/>
        <v>0</v>
      </c>
      <c r="R1593" s="42">
        <f t="shared" si="221"/>
        <v>200</v>
      </c>
      <c r="S1593" s="85">
        <f t="shared" si="225"/>
        <v>6290</v>
      </c>
      <c r="T1593" s="60">
        <f>IFERROR(VLOOKUP($B1593,'Из ГУГЛа'!$B:$G,4,0)*U1593+V1593,VLOOKUP($B1593,'Из ГУГЛа'!$B:$G,4,0))</f>
        <v>6190</v>
      </c>
      <c r="U1593" s="15">
        <v>1</v>
      </c>
      <c r="V1593" s="76">
        <f>INDEX($AA:$AA,MATCH($H1593,$C:$C,0))</f>
        <v>600</v>
      </c>
      <c r="W1593" s="74">
        <f t="shared" si="222"/>
        <v>0.7</v>
      </c>
      <c r="X1593" s="74">
        <f t="shared" si="223"/>
        <v>-1.6155088852988692E-2</v>
      </c>
      <c r="Y1593" s="74">
        <f t="shared" si="224"/>
        <v>0.67297297297297298</v>
      </c>
      <c r="Z1593" s="76">
        <f>INDEX($Z:$Z,MATCH($H1593,$C:$C,0))+V1593</f>
        <v>6190</v>
      </c>
      <c r="AB1593" s="43" t="str">
        <f>INDEX($AB:$AB,MATCH($H1593,$C:$C,0))</f>
        <v>https://motorring.ru/product/6514-bokovye-zerkala-atp-liftbek-begayuschim-povtoritelem-cvet</v>
      </c>
    </row>
    <row r="1594" spans="1:28" ht="75" x14ac:dyDescent="0.25">
      <c r="A1594" s="71" t="str">
        <f>INDEX('Выгр Торг'!$A:$A,MATCH($B1594,'Выгр Торг'!$B:$B,0))</f>
        <v>Боковые зеркала "АТП" электропривод, обогрев, повторитель в стиле "Lexus" для Лада Гранта</v>
      </c>
      <c r="B1594" s="88">
        <v>138315</v>
      </c>
      <c r="C1594" s="72">
        <f>VLOOKUP($B1594,'Выгр Торг'!$B:$P,C$1,0)</f>
        <v>166180</v>
      </c>
      <c r="D1594" s="71" t="str">
        <f>VLOOKUP($B1594,'Выгр Торг'!$B:$P,D$1,0)</f>
        <v>Боковые зеркала "АТП" с бегающим повторителем в стиле "Lexus" для Лада Гранта (В цвет, Белое облако (белый, 240))</v>
      </c>
      <c r="E1594" s="72" t="str">
        <f>VLOOKUP($B1594,'Выгр Торг'!$B:$P,E$1,0)</f>
        <v>Y</v>
      </c>
      <c r="F1594" s="72" t="str">
        <f>VLOOKUP($B1594,'Выгр Торг'!$B:$P,F$1,0)</f>
        <v>1</v>
      </c>
      <c r="G1594" s="36" t="s">
        <v>44</v>
      </c>
      <c r="H1594" s="28">
        <v>166173</v>
      </c>
      <c r="I1594" s="53">
        <f>INDEX($I:$I,MATCH($H1594,$C:$C,0))</f>
        <v>600</v>
      </c>
      <c r="J1594" s="5" t="s">
        <v>3410</v>
      </c>
      <c r="K1594" s="56">
        <f>INDEX($K:$K,MATCH($H1594,$C:$C,0))+I1594</f>
        <v>3700</v>
      </c>
      <c r="L1594" s="14">
        <f>VLOOKUP(K1594,Наценка!$A$1:$B$8,2,1)</f>
        <v>1.4</v>
      </c>
      <c r="M1594" s="56">
        <f>INDEX($M:$M,MATCH($H1594,$C:$C,0))+I1594*$M$2</f>
        <v>6270</v>
      </c>
      <c r="N1594" s="57">
        <f t="shared" si="226"/>
        <v>6290</v>
      </c>
      <c r="O1594" s="72">
        <f>VLOOKUP($B1594,'Выгр Торг'!$B:$P,O$1,0)</f>
        <v>3700</v>
      </c>
      <c r="P1594" s="72">
        <f>VLOOKUP($B1594,'Выгр Торг'!$B:$P,P$1,0)</f>
        <v>6490</v>
      </c>
      <c r="Q1594" s="42">
        <f t="shared" si="220"/>
        <v>0</v>
      </c>
      <c r="R1594" s="42">
        <f t="shared" si="221"/>
        <v>200</v>
      </c>
      <c r="S1594" s="85">
        <f t="shared" si="225"/>
        <v>6290</v>
      </c>
      <c r="T1594" s="60">
        <f>IFERROR(VLOOKUP($B1594,'Из ГУГЛа'!$B:$G,4,0)*U1594+V1594,VLOOKUP($B1594,'Из ГУГЛа'!$B:$G,4,0))</f>
        <v>6190</v>
      </c>
      <c r="U1594" s="15">
        <v>1</v>
      </c>
      <c r="V1594" s="76">
        <f>INDEX($AA:$AA,MATCH($H1594,$C:$C,0))</f>
        <v>600</v>
      </c>
      <c r="W1594" s="74">
        <f t="shared" si="222"/>
        <v>0.7</v>
      </c>
      <c r="X1594" s="74">
        <f t="shared" si="223"/>
        <v>-1.6155088852988692E-2</v>
      </c>
      <c r="Y1594" s="74">
        <f t="shared" si="224"/>
        <v>0.67297297297297298</v>
      </c>
      <c r="Z1594" s="76">
        <f>INDEX($Z:$Z,MATCH($H1594,$C:$C,0))+V1594</f>
        <v>6190</v>
      </c>
      <c r="AB1594" s="43" t="str">
        <f>INDEX($AB:$AB,MATCH($H1594,$C:$C,0))</f>
        <v>https://motorring.ru/product/6514-bokovye-zerkala-atp-liftbek-begayuschim-povtoritelem-cvet</v>
      </c>
    </row>
    <row r="1595" spans="1:28" ht="75" x14ac:dyDescent="0.25">
      <c r="A1595" s="71" t="str">
        <f>INDEX('Выгр Торг'!$A:$A,MATCH($B1595,'Выгр Торг'!$B:$B,0))</f>
        <v>Боковые зеркала "АТП" электропривод, обогрев, повторитель в стиле "Lexus" для Лада Гранта</v>
      </c>
      <c r="B1595" s="88">
        <v>138316</v>
      </c>
      <c r="C1595" s="72">
        <f>VLOOKUP($B1595,'Выгр Торг'!$B:$P,C$1,0)</f>
        <v>166181</v>
      </c>
      <c r="D1595" s="71" t="str">
        <f>VLOOKUP($B1595,'Выгр Торг'!$B:$P,D$1,0)</f>
        <v>Боковые зеркала "АТП" с бегающим повторителем в стиле "Lexus" для Лада Гранта (В цвет, Бургундия (красный металлик, 117))</v>
      </c>
      <c r="E1595" s="72" t="str">
        <f>VLOOKUP($B1595,'Выгр Торг'!$B:$P,E$1,0)</f>
        <v>Y</v>
      </c>
      <c r="F1595" s="72" t="str">
        <f>VLOOKUP($B1595,'Выгр Торг'!$B:$P,F$1,0)</f>
        <v>1</v>
      </c>
      <c r="G1595" s="36" t="s">
        <v>44</v>
      </c>
      <c r="H1595" s="28">
        <v>166173</v>
      </c>
      <c r="I1595" s="53">
        <f>INDEX($I:$I,MATCH($H1595,$C:$C,0))</f>
        <v>600</v>
      </c>
      <c r="J1595" s="5" t="s">
        <v>3410</v>
      </c>
      <c r="K1595" s="56">
        <f>INDEX($K:$K,MATCH($H1595,$C:$C,0))+I1595</f>
        <v>3700</v>
      </c>
      <c r="L1595" s="14">
        <f>VLOOKUP(K1595,Наценка!$A$1:$B$8,2,1)</f>
        <v>1.4</v>
      </c>
      <c r="M1595" s="56">
        <f>INDEX($M:$M,MATCH($H1595,$C:$C,0))+I1595*$M$2</f>
        <v>6270</v>
      </c>
      <c r="N1595" s="57">
        <f t="shared" ref="N1595:N1658" si="233">IF(M1595&lt;=1000,(ROUNDUP(M1595,-1)-1),(ROUNDUP(M1595,-2)-10))</f>
        <v>6290</v>
      </c>
      <c r="O1595" s="72">
        <f>VLOOKUP($B1595,'Выгр Торг'!$B:$P,O$1,0)</f>
        <v>3700</v>
      </c>
      <c r="P1595" s="72">
        <f>VLOOKUP($B1595,'Выгр Торг'!$B:$P,P$1,0)</f>
        <v>6490</v>
      </c>
      <c r="Q1595" s="42">
        <f t="shared" si="220"/>
        <v>0</v>
      </c>
      <c r="R1595" s="42">
        <f t="shared" si="221"/>
        <v>200</v>
      </c>
      <c r="S1595" s="85">
        <f t="shared" si="225"/>
        <v>6290</v>
      </c>
      <c r="T1595" s="60">
        <f>IFERROR(VLOOKUP($B1595,'Из ГУГЛа'!$B:$G,4,0)*U1595+V1595,VLOOKUP($B1595,'Из ГУГЛа'!$B:$G,4,0))</f>
        <v>6190</v>
      </c>
      <c r="U1595" s="15">
        <v>1</v>
      </c>
      <c r="V1595" s="76">
        <f>INDEX($AA:$AA,MATCH($H1595,$C:$C,0))</f>
        <v>600</v>
      </c>
      <c r="W1595" s="74">
        <f t="shared" si="222"/>
        <v>0.7</v>
      </c>
      <c r="X1595" s="74">
        <f t="shared" si="223"/>
        <v>-1.6155088852988692E-2</v>
      </c>
      <c r="Y1595" s="74">
        <f t="shared" si="224"/>
        <v>0.67297297297297298</v>
      </c>
      <c r="Z1595" s="76">
        <f>INDEX($Z:$Z,MATCH($H1595,$C:$C,0))+V1595</f>
        <v>6190</v>
      </c>
      <c r="AB1595" s="43" t="str">
        <f>INDEX($AB:$AB,MATCH($H1595,$C:$C,0))</f>
        <v>https://motorring.ru/product/6514-bokovye-zerkala-atp-liftbek-begayuschim-povtoritelem-cvet</v>
      </c>
    </row>
    <row r="1596" spans="1:28" ht="75" x14ac:dyDescent="0.25">
      <c r="A1596" s="71" t="str">
        <f>INDEX('Выгр Торг'!$A:$A,MATCH($B1596,'Выгр Торг'!$B:$B,0))</f>
        <v>Боковые зеркала "АТП" электропривод, обогрев, повторитель в стиле "Lexus" для Лада Гранта</v>
      </c>
      <c r="B1596" s="88">
        <v>138317</v>
      </c>
      <c r="C1596" s="72">
        <f>VLOOKUP($B1596,'Выгр Торг'!$B:$P,C$1,0)</f>
        <v>166182</v>
      </c>
      <c r="D1596" s="71" t="str">
        <f>VLOOKUP($B1596,'Выгр Торг'!$B:$P,D$1,0)</f>
        <v>Боковые зеркала "АТП" с бегающим повторителем в стиле "Lexus" для Лада Гранта (В цвет, Гранта (темно-серый, 682))</v>
      </c>
      <c r="E1596" s="72" t="str">
        <f>VLOOKUP($B1596,'Выгр Торг'!$B:$P,E$1,0)</f>
        <v>Y</v>
      </c>
      <c r="F1596" s="72" t="str">
        <f>VLOOKUP($B1596,'Выгр Торг'!$B:$P,F$1,0)</f>
        <v>1</v>
      </c>
      <c r="G1596" s="36" t="s">
        <v>44</v>
      </c>
      <c r="H1596" s="28">
        <v>166173</v>
      </c>
      <c r="I1596" s="53">
        <f>INDEX($I:$I,MATCH($H1596,$C:$C,0))</f>
        <v>600</v>
      </c>
      <c r="J1596" s="5" t="s">
        <v>3410</v>
      </c>
      <c r="K1596" s="56">
        <f>INDEX($K:$K,MATCH($H1596,$C:$C,0))+I1596</f>
        <v>3700</v>
      </c>
      <c r="L1596" s="14">
        <f>VLOOKUP(K1596,Наценка!$A$1:$B$8,2,1)</f>
        <v>1.4</v>
      </c>
      <c r="M1596" s="56">
        <f>INDEX($M:$M,MATCH($H1596,$C:$C,0))+I1596*$M$2</f>
        <v>6270</v>
      </c>
      <c r="N1596" s="57">
        <f t="shared" si="233"/>
        <v>6290</v>
      </c>
      <c r="O1596" s="72">
        <f>VLOOKUP($B1596,'Выгр Торг'!$B:$P,O$1,0)</f>
        <v>3700</v>
      </c>
      <c r="P1596" s="72">
        <f>VLOOKUP($B1596,'Выгр Торг'!$B:$P,P$1,0)</f>
        <v>6490</v>
      </c>
      <c r="Q1596" s="42">
        <f t="shared" si="220"/>
        <v>0</v>
      </c>
      <c r="R1596" s="42">
        <f t="shared" si="221"/>
        <v>200</v>
      </c>
      <c r="S1596" s="85">
        <f t="shared" si="225"/>
        <v>6290</v>
      </c>
      <c r="T1596" s="60">
        <f>IFERROR(VLOOKUP($B1596,'Из ГУГЛа'!$B:$G,4,0)*U1596+V1596,VLOOKUP($B1596,'Из ГУГЛа'!$B:$G,4,0))</f>
        <v>6190</v>
      </c>
      <c r="U1596" s="15">
        <v>1</v>
      </c>
      <c r="V1596" s="76">
        <f>INDEX($AA:$AA,MATCH($H1596,$C:$C,0))</f>
        <v>600</v>
      </c>
      <c r="W1596" s="74">
        <f t="shared" si="222"/>
        <v>0.7</v>
      </c>
      <c r="X1596" s="74">
        <f t="shared" si="223"/>
        <v>-1.6155088852988692E-2</v>
      </c>
      <c r="Y1596" s="74">
        <f t="shared" si="224"/>
        <v>0.67297297297297298</v>
      </c>
      <c r="Z1596" s="76">
        <f>INDEX($Z:$Z,MATCH($H1596,$C:$C,0))+V1596</f>
        <v>6190</v>
      </c>
      <c r="AB1596" s="43" t="str">
        <f>INDEX($AB:$AB,MATCH($H1596,$C:$C,0))</f>
        <v>https://motorring.ru/product/6514-bokovye-zerkala-atp-liftbek-begayuschim-povtoritelem-cvet</v>
      </c>
    </row>
    <row r="1597" spans="1:28" ht="75" x14ac:dyDescent="0.25">
      <c r="A1597" s="71" t="str">
        <f>INDEX('Выгр Торг'!$A:$A,MATCH($B1597,'Выгр Торг'!$B:$B,0))</f>
        <v>Боковые зеркала "АТП" электропривод, обогрев, повторитель в стиле "Lexus" для Лада Гранта</v>
      </c>
      <c r="B1597" s="88">
        <v>138318</v>
      </c>
      <c r="C1597" s="72">
        <f>VLOOKUP($B1597,'Выгр Торг'!$B:$P,C$1,0)</f>
        <v>166183</v>
      </c>
      <c r="D1597" s="71" t="str">
        <f>VLOOKUP($B1597,'Выгр Торг'!$B:$P,D$1,0)</f>
        <v>Боковые зеркала "АТП" с бегающим повторителем в стиле "Lexus" для Лада Гранта (В цвет, Колумбийская зелень (светло-зеленый, 322))</v>
      </c>
      <c r="E1597" s="72" t="str">
        <f>VLOOKUP($B1597,'Выгр Торг'!$B:$P,E$1,0)</f>
        <v>Y</v>
      </c>
      <c r="F1597" s="72" t="str">
        <f>VLOOKUP($B1597,'Выгр Торг'!$B:$P,F$1,0)</f>
        <v>1</v>
      </c>
      <c r="G1597" s="36" t="s">
        <v>44</v>
      </c>
      <c r="H1597" s="28">
        <v>166173</v>
      </c>
      <c r="I1597" s="53">
        <f>INDEX($I:$I,MATCH($H1597,$C:$C,0))</f>
        <v>600</v>
      </c>
      <c r="J1597" s="5" t="s">
        <v>3410</v>
      </c>
      <c r="K1597" s="56">
        <f>INDEX($K:$K,MATCH($H1597,$C:$C,0))+I1597</f>
        <v>3700</v>
      </c>
      <c r="L1597" s="14">
        <f>VLOOKUP(K1597,Наценка!$A$1:$B$8,2,1)</f>
        <v>1.4</v>
      </c>
      <c r="M1597" s="56">
        <f>INDEX($M:$M,MATCH($H1597,$C:$C,0))+I1597*$M$2</f>
        <v>6270</v>
      </c>
      <c r="N1597" s="57">
        <f t="shared" si="233"/>
        <v>6290</v>
      </c>
      <c r="O1597" s="72">
        <f>VLOOKUP($B1597,'Выгр Торг'!$B:$P,O$1,0)</f>
        <v>3700</v>
      </c>
      <c r="P1597" s="72">
        <f>VLOOKUP($B1597,'Выгр Торг'!$B:$P,P$1,0)</f>
        <v>6490</v>
      </c>
      <c r="Q1597" s="42">
        <f t="shared" si="220"/>
        <v>0</v>
      </c>
      <c r="R1597" s="42">
        <f t="shared" si="221"/>
        <v>200</v>
      </c>
      <c r="S1597" s="85">
        <f t="shared" si="225"/>
        <v>6290</v>
      </c>
      <c r="T1597" s="60">
        <f>IFERROR(VLOOKUP($B1597,'Из ГУГЛа'!$B:$G,4,0)*U1597+V1597,VLOOKUP($B1597,'Из ГУГЛа'!$B:$G,4,0))</f>
        <v>6190</v>
      </c>
      <c r="U1597" s="15">
        <v>1</v>
      </c>
      <c r="V1597" s="76">
        <f>INDEX($AA:$AA,MATCH($H1597,$C:$C,0))</f>
        <v>600</v>
      </c>
      <c r="W1597" s="74">
        <f t="shared" si="222"/>
        <v>0.7</v>
      </c>
      <c r="X1597" s="74">
        <f t="shared" si="223"/>
        <v>-1.6155088852988692E-2</v>
      </c>
      <c r="Y1597" s="74">
        <f t="shared" si="224"/>
        <v>0.67297297297297298</v>
      </c>
      <c r="Z1597" s="76">
        <f>INDEX($Z:$Z,MATCH($H1597,$C:$C,0))+V1597</f>
        <v>6190</v>
      </c>
      <c r="AB1597" s="43" t="str">
        <f>INDEX($AB:$AB,MATCH($H1597,$C:$C,0))</f>
        <v>https://motorring.ru/product/6514-bokovye-zerkala-atp-liftbek-begayuschim-povtoritelem-cvet</v>
      </c>
    </row>
    <row r="1598" spans="1:28" ht="75" x14ac:dyDescent="0.25">
      <c r="A1598" s="71" t="str">
        <f>INDEX('Выгр Торг'!$A:$A,MATCH($B1598,'Выгр Торг'!$B:$B,0))</f>
        <v>Боковые зеркала "АТП" электропривод, обогрев, повторитель в стиле "Lexus" для Лада Гранта</v>
      </c>
      <c r="B1598" s="88">
        <v>138319</v>
      </c>
      <c r="C1598" s="72">
        <f>VLOOKUP($B1598,'Выгр Торг'!$B:$P,C$1,0)</f>
        <v>166184</v>
      </c>
      <c r="D1598" s="71" t="str">
        <f>VLOOKUP($B1598,'Выгр Торг'!$B:$P,D$1,0)</f>
        <v>Боковые зеркала "АТП" с бегающим повторителем в стиле "Lexus" для Лада Гранта (В цвет, Космос (черный, 665))</v>
      </c>
      <c r="E1598" s="72" t="str">
        <f>VLOOKUP($B1598,'Выгр Торг'!$B:$P,E$1,0)</f>
        <v>Y</v>
      </c>
      <c r="F1598" s="72" t="str">
        <f>VLOOKUP($B1598,'Выгр Торг'!$B:$P,F$1,0)</f>
        <v>1</v>
      </c>
      <c r="G1598" s="36" t="s">
        <v>44</v>
      </c>
      <c r="H1598" s="28">
        <v>166173</v>
      </c>
      <c r="I1598" s="53">
        <f>INDEX($I:$I,MATCH($H1598,$C:$C,0))</f>
        <v>600</v>
      </c>
      <c r="J1598" s="5" t="s">
        <v>3410</v>
      </c>
      <c r="K1598" s="56">
        <f>INDEX($K:$K,MATCH($H1598,$C:$C,0))+I1598</f>
        <v>3700</v>
      </c>
      <c r="L1598" s="14">
        <f>VLOOKUP(K1598,Наценка!$A$1:$B$8,2,1)</f>
        <v>1.4</v>
      </c>
      <c r="M1598" s="56">
        <f>INDEX($M:$M,MATCH($H1598,$C:$C,0))+I1598*$M$2</f>
        <v>6270</v>
      </c>
      <c r="N1598" s="57">
        <f t="shared" si="233"/>
        <v>6290</v>
      </c>
      <c r="O1598" s="72">
        <f>VLOOKUP($B1598,'Выгр Торг'!$B:$P,O$1,0)</f>
        <v>3700</v>
      </c>
      <c r="P1598" s="72">
        <f>VLOOKUP($B1598,'Выгр Торг'!$B:$P,P$1,0)</f>
        <v>6490</v>
      </c>
      <c r="Q1598" s="42">
        <f t="shared" si="220"/>
        <v>0</v>
      </c>
      <c r="R1598" s="42">
        <f t="shared" si="221"/>
        <v>200</v>
      </c>
      <c r="S1598" s="85">
        <f t="shared" si="225"/>
        <v>6290</v>
      </c>
      <c r="T1598" s="60">
        <f>IFERROR(VLOOKUP($B1598,'Из ГУГЛа'!$B:$G,4,0)*U1598+V1598,VLOOKUP($B1598,'Из ГУГЛа'!$B:$G,4,0))</f>
        <v>6190</v>
      </c>
      <c r="U1598" s="15">
        <v>1</v>
      </c>
      <c r="V1598" s="76">
        <f>INDEX($AA:$AA,MATCH($H1598,$C:$C,0))</f>
        <v>600</v>
      </c>
      <c r="W1598" s="74">
        <f t="shared" si="222"/>
        <v>0.7</v>
      </c>
      <c r="X1598" s="74">
        <f t="shared" si="223"/>
        <v>-1.6155088852988692E-2</v>
      </c>
      <c r="Y1598" s="74">
        <f t="shared" si="224"/>
        <v>0.67297297297297298</v>
      </c>
      <c r="Z1598" s="76">
        <f>INDEX($Z:$Z,MATCH($H1598,$C:$C,0))+V1598</f>
        <v>6190</v>
      </c>
      <c r="AB1598" s="43" t="str">
        <f>INDEX($AB:$AB,MATCH($H1598,$C:$C,0))</f>
        <v>https://motorring.ru/product/6514-bokovye-zerkala-atp-liftbek-begayuschim-povtoritelem-cvet</v>
      </c>
    </row>
    <row r="1599" spans="1:28" ht="75" x14ac:dyDescent="0.25">
      <c r="A1599" s="71" t="str">
        <f>INDEX('Выгр Торг'!$A:$A,MATCH($B1599,'Выгр Торг'!$B:$B,0))</f>
        <v>Боковые зеркала "АТП" электропривод, обогрев, повторитель в стиле "Lexus" для Лада Гранта</v>
      </c>
      <c r="B1599" s="88">
        <v>138320</v>
      </c>
      <c r="C1599" s="72">
        <f>VLOOKUP($B1599,'Выгр Торг'!$B:$P,C$1,0)</f>
        <v>166185</v>
      </c>
      <c r="D1599" s="71" t="str">
        <f>VLOOKUP($B1599,'Выгр Торг'!$B:$P,D$1,0)</f>
        <v>Боковые зеркала "АТП" с бегающим повторителем в стиле "Lexus" для Лада Гранта (В цвет, Красный перец (красно-коричневый, 106))</v>
      </c>
      <c r="E1599" s="72" t="str">
        <f>VLOOKUP($B1599,'Выгр Торг'!$B:$P,E$1,0)</f>
        <v>Y</v>
      </c>
      <c r="F1599" s="72" t="str">
        <f>VLOOKUP($B1599,'Выгр Торг'!$B:$P,F$1,0)</f>
        <v>1</v>
      </c>
      <c r="G1599" s="36" t="s">
        <v>44</v>
      </c>
      <c r="H1599" s="28">
        <v>166173</v>
      </c>
      <c r="I1599" s="53">
        <f>INDEX($I:$I,MATCH($H1599,$C:$C,0))</f>
        <v>600</v>
      </c>
      <c r="J1599" s="5" t="s">
        <v>3410</v>
      </c>
      <c r="K1599" s="56">
        <f>INDEX($K:$K,MATCH($H1599,$C:$C,0))+I1599</f>
        <v>3700</v>
      </c>
      <c r="L1599" s="14">
        <f>VLOOKUP(K1599,Наценка!$A$1:$B$8,2,1)</f>
        <v>1.4</v>
      </c>
      <c r="M1599" s="56">
        <f>INDEX($M:$M,MATCH($H1599,$C:$C,0))+I1599*$M$2</f>
        <v>6270</v>
      </c>
      <c r="N1599" s="57">
        <f t="shared" si="233"/>
        <v>6290</v>
      </c>
      <c r="O1599" s="72">
        <f>VLOOKUP($B1599,'Выгр Торг'!$B:$P,O$1,0)</f>
        <v>3700</v>
      </c>
      <c r="P1599" s="72">
        <f>VLOOKUP($B1599,'Выгр Торг'!$B:$P,P$1,0)</f>
        <v>6490</v>
      </c>
      <c r="Q1599" s="42">
        <f t="shared" si="220"/>
        <v>0</v>
      </c>
      <c r="R1599" s="42">
        <f t="shared" si="221"/>
        <v>200</v>
      </c>
      <c r="S1599" s="85">
        <f t="shared" si="225"/>
        <v>6290</v>
      </c>
      <c r="T1599" s="60">
        <f>IFERROR(VLOOKUP($B1599,'Из ГУГЛа'!$B:$G,4,0)*U1599+V1599,VLOOKUP($B1599,'Из ГУГЛа'!$B:$G,4,0))</f>
        <v>6190</v>
      </c>
      <c r="U1599" s="15">
        <v>1</v>
      </c>
      <c r="V1599" s="76">
        <f>INDEX($AA:$AA,MATCH($H1599,$C:$C,0))</f>
        <v>600</v>
      </c>
      <c r="W1599" s="74">
        <f t="shared" si="222"/>
        <v>0.7</v>
      </c>
      <c r="X1599" s="74">
        <f t="shared" si="223"/>
        <v>-1.6155088852988692E-2</v>
      </c>
      <c r="Y1599" s="74">
        <f t="shared" si="224"/>
        <v>0.67297297297297298</v>
      </c>
      <c r="Z1599" s="76">
        <f>INDEX($Z:$Z,MATCH($H1599,$C:$C,0))+V1599</f>
        <v>6190</v>
      </c>
      <c r="AB1599" s="43" t="str">
        <f>INDEX($AB:$AB,MATCH($H1599,$C:$C,0))</f>
        <v>https://motorring.ru/product/6514-bokovye-zerkala-atp-liftbek-begayuschim-povtoritelem-cvet</v>
      </c>
    </row>
    <row r="1600" spans="1:28" ht="75" x14ac:dyDescent="0.25">
      <c r="A1600" s="71" t="str">
        <f>INDEX('Выгр Торг'!$A:$A,MATCH($B1600,'Выгр Торг'!$B:$B,0))</f>
        <v>Боковые зеркала "АТП" электропривод, обогрев, повторитель в стиле "Lexus" для Лада Гранта</v>
      </c>
      <c r="B1600" s="88">
        <v>138321</v>
      </c>
      <c r="C1600" s="72">
        <f>VLOOKUP($B1600,'Выгр Торг'!$B:$P,C$1,0)</f>
        <v>166186</v>
      </c>
      <c r="D1600" s="71" t="str">
        <f>VLOOKUP($B1600,'Выгр Торг'!$B:$P,D$1,0)</f>
        <v>Боковые зеркала "АТП" с бегающим повторителем в стиле "Lexus" для Лада Гранта (В цвет, Ладога (серо-голубой, 411))</v>
      </c>
      <c r="E1600" s="72" t="str">
        <f>VLOOKUP($B1600,'Выгр Торг'!$B:$P,E$1,0)</f>
        <v>Y</v>
      </c>
      <c r="F1600" s="72" t="str">
        <f>VLOOKUP($B1600,'Выгр Торг'!$B:$P,F$1,0)</f>
        <v>1</v>
      </c>
      <c r="G1600" s="36" t="s">
        <v>44</v>
      </c>
      <c r="H1600" s="28">
        <v>166173</v>
      </c>
      <c r="I1600" s="53">
        <f>INDEX($I:$I,MATCH($H1600,$C:$C,0))</f>
        <v>600</v>
      </c>
      <c r="J1600" s="5" t="s">
        <v>3410</v>
      </c>
      <c r="K1600" s="56">
        <f>INDEX($K:$K,MATCH($H1600,$C:$C,0))+I1600</f>
        <v>3700</v>
      </c>
      <c r="L1600" s="14">
        <f>VLOOKUP(K1600,Наценка!$A$1:$B$8,2,1)</f>
        <v>1.4</v>
      </c>
      <c r="M1600" s="56">
        <f>INDEX($M:$M,MATCH($H1600,$C:$C,0))+I1600*$M$2</f>
        <v>6270</v>
      </c>
      <c r="N1600" s="57">
        <f t="shared" si="233"/>
        <v>6290</v>
      </c>
      <c r="O1600" s="72">
        <f>VLOOKUP($B1600,'Выгр Торг'!$B:$P,O$1,0)</f>
        <v>3700</v>
      </c>
      <c r="P1600" s="72">
        <f>VLOOKUP($B1600,'Выгр Торг'!$B:$P,P$1,0)</f>
        <v>6490</v>
      </c>
      <c r="Q1600" s="42">
        <f t="shared" si="220"/>
        <v>0</v>
      </c>
      <c r="R1600" s="42">
        <f t="shared" si="221"/>
        <v>200</v>
      </c>
      <c r="S1600" s="85">
        <f t="shared" si="225"/>
        <v>6290</v>
      </c>
      <c r="T1600" s="60">
        <f>IFERROR(VLOOKUP($B1600,'Из ГУГЛа'!$B:$G,4,0)*U1600+V1600,VLOOKUP($B1600,'Из ГУГЛа'!$B:$G,4,0))</f>
        <v>6190</v>
      </c>
      <c r="U1600" s="15">
        <v>1</v>
      </c>
      <c r="V1600" s="76">
        <f>INDEX($AA:$AA,MATCH($H1600,$C:$C,0))</f>
        <v>600</v>
      </c>
      <c r="W1600" s="74">
        <f t="shared" si="222"/>
        <v>0.7</v>
      </c>
      <c r="X1600" s="74">
        <f t="shared" si="223"/>
        <v>-1.6155088852988692E-2</v>
      </c>
      <c r="Y1600" s="74">
        <f t="shared" si="224"/>
        <v>0.67297297297297298</v>
      </c>
      <c r="Z1600" s="76">
        <f>INDEX($Z:$Z,MATCH($H1600,$C:$C,0))+V1600</f>
        <v>6190</v>
      </c>
      <c r="AB1600" s="43" t="str">
        <f>INDEX($AB:$AB,MATCH($H1600,$C:$C,0))</f>
        <v>https://motorring.ru/product/6514-bokovye-zerkala-atp-liftbek-begayuschim-povtoritelem-cvet</v>
      </c>
    </row>
    <row r="1601" spans="1:28" ht="75" x14ac:dyDescent="0.25">
      <c r="A1601" s="71" t="str">
        <f>INDEX('Выгр Торг'!$A:$A,MATCH($B1601,'Выгр Торг'!$B:$B,0))</f>
        <v>Боковые зеркала "АТП" электропривод, обогрев, повторитель в стиле "Lexus" для Лада Гранта</v>
      </c>
      <c r="B1601" s="88">
        <v>138322</v>
      </c>
      <c r="C1601" s="72">
        <f>VLOOKUP($B1601,'Выгр Торг'!$B:$P,C$1,0)</f>
        <v>166187</v>
      </c>
      <c r="D1601" s="71" t="str">
        <f>VLOOKUP($B1601,'Выгр Торг'!$B:$P,D$1,0)</f>
        <v>Боковые зеркала "АТП" с бегающим повторителем в стиле "Lexus" для Лада Гранта (В цвет, Ледниковый (белый, 221))</v>
      </c>
      <c r="E1601" s="72" t="str">
        <f>VLOOKUP($B1601,'Выгр Торг'!$B:$P,E$1,0)</f>
        <v>Y</v>
      </c>
      <c r="F1601" s="72" t="str">
        <f>VLOOKUP($B1601,'Выгр Торг'!$B:$P,F$1,0)</f>
        <v>1</v>
      </c>
      <c r="G1601" s="36" t="s">
        <v>44</v>
      </c>
      <c r="H1601" s="28">
        <v>166173</v>
      </c>
      <c r="I1601" s="53">
        <f>INDEX($I:$I,MATCH($H1601,$C:$C,0))</f>
        <v>600</v>
      </c>
      <c r="J1601" s="5" t="s">
        <v>3410</v>
      </c>
      <c r="K1601" s="56">
        <f>INDEX($K:$K,MATCH($H1601,$C:$C,0))+I1601</f>
        <v>3700</v>
      </c>
      <c r="L1601" s="14">
        <f>VLOOKUP(K1601,Наценка!$A$1:$B$8,2,1)</f>
        <v>1.4</v>
      </c>
      <c r="M1601" s="56">
        <f>INDEX($M:$M,MATCH($H1601,$C:$C,0))+I1601*$M$2</f>
        <v>6270</v>
      </c>
      <c r="N1601" s="57">
        <f t="shared" si="233"/>
        <v>6290</v>
      </c>
      <c r="O1601" s="72">
        <f>VLOOKUP($B1601,'Выгр Торг'!$B:$P,O$1,0)</f>
        <v>3700</v>
      </c>
      <c r="P1601" s="72">
        <f>VLOOKUP($B1601,'Выгр Торг'!$B:$P,P$1,0)</f>
        <v>6490</v>
      </c>
      <c r="Q1601" s="42">
        <f t="shared" si="220"/>
        <v>0</v>
      </c>
      <c r="R1601" s="42">
        <f t="shared" si="221"/>
        <v>200</v>
      </c>
      <c r="S1601" s="85">
        <f t="shared" si="225"/>
        <v>6290</v>
      </c>
      <c r="T1601" s="60">
        <f>IFERROR(VLOOKUP($B1601,'Из ГУГЛа'!$B:$G,4,0)*U1601+V1601,VLOOKUP($B1601,'Из ГУГЛа'!$B:$G,4,0))</f>
        <v>6190</v>
      </c>
      <c r="U1601" s="15">
        <v>1</v>
      </c>
      <c r="V1601" s="76">
        <f>INDEX($AA:$AA,MATCH($H1601,$C:$C,0))</f>
        <v>600</v>
      </c>
      <c r="W1601" s="74">
        <f t="shared" si="222"/>
        <v>0.7</v>
      </c>
      <c r="X1601" s="74">
        <f t="shared" si="223"/>
        <v>-1.6155088852988692E-2</v>
      </c>
      <c r="Y1601" s="74">
        <f t="shared" si="224"/>
        <v>0.67297297297297298</v>
      </c>
      <c r="Z1601" s="76">
        <f>INDEX($Z:$Z,MATCH($H1601,$C:$C,0))+V1601</f>
        <v>6190</v>
      </c>
      <c r="AB1601" s="43" t="str">
        <f>INDEX($AB:$AB,MATCH($H1601,$C:$C,0))</f>
        <v>https://motorring.ru/product/6514-bokovye-zerkala-atp-liftbek-begayuschim-povtoritelem-cvet</v>
      </c>
    </row>
    <row r="1602" spans="1:28" ht="75" x14ac:dyDescent="0.25">
      <c r="A1602" s="71" t="str">
        <f>INDEX('Выгр Торг'!$A:$A,MATCH($B1602,'Выгр Торг'!$B:$B,0))</f>
        <v>Боковые зеркала "АТП" электропривод, обогрев, повторитель в стиле "Lexus" для Лада Гранта</v>
      </c>
      <c r="B1602" s="88">
        <v>138323</v>
      </c>
      <c r="C1602" s="72">
        <f>VLOOKUP($B1602,'Выгр Торг'!$B:$P,C$1,0)</f>
        <v>166188</v>
      </c>
      <c r="D1602" s="71" t="str">
        <f>VLOOKUP($B1602,'Выгр Торг'!$B:$P,D$1,0)</f>
        <v>Боковые зеркала "АТП" с бегающим повторителем в стиле "Lexus" для Лада Гранта (В цвет, Ледяной (голубой, 413))</v>
      </c>
      <c r="E1602" s="72" t="str">
        <f>VLOOKUP($B1602,'Выгр Торг'!$B:$P,E$1,0)</f>
        <v>Y</v>
      </c>
      <c r="F1602" s="72" t="str">
        <f>VLOOKUP($B1602,'Выгр Торг'!$B:$P,F$1,0)</f>
        <v>1</v>
      </c>
      <c r="G1602" s="36" t="s">
        <v>44</v>
      </c>
      <c r="H1602" s="28">
        <v>166173</v>
      </c>
      <c r="I1602" s="53">
        <f>INDEX($I:$I,MATCH($H1602,$C:$C,0))</f>
        <v>600</v>
      </c>
      <c r="J1602" s="5" t="s">
        <v>3410</v>
      </c>
      <c r="K1602" s="56">
        <f>INDEX($K:$K,MATCH($H1602,$C:$C,0))+I1602</f>
        <v>3700</v>
      </c>
      <c r="L1602" s="14">
        <f>VLOOKUP(K1602,Наценка!$A$1:$B$8,2,1)</f>
        <v>1.4</v>
      </c>
      <c r="M1602" s="56">
        <f>INDEX($M:$M,MATCH($H1602,$C:$C,0))+I1602*$M$2</f>
        <v>6270</v>
      </c>
      <c r="N1602" s="57">
        <f t="shared" si="233"/>
        <v>6290</v>
      </c>
      <c r="O1602" s="72">
        <f>VLOOKUP($B1602,'Выгр Торг'!$B:$P,O$1,0)</f>
        <v>3700</v>
      </c>
      <c r="P1602" s="72">
        <f>VLOOKUP($B1602,'Выгр Торг'!$B:$P,P$1,0)</f>
        <v>6490</v>
      </c>
      <c r="Q1602" s="42">
        <f t="shared" ref="Q1602:Q1665" si="234">O1602-K1602</f>
        <v>0</v>
      </c>
      <c r="R1602" s="42">
        <f t="shared" ref="R1602:R1665" si="235">P1602-N1602</f>
        <v>200</v>
      </c>
      <c r="S1602" s="85">
        <f t="shared" si="225"/>
        <v>6290</v>
      </c>
      <c r="T1602" s="60">
        <f>IFERROR(VLOOKUP($B1602,'Из ГУГЛа'!$B:$G,4,0)*U1602+V1602,VLOOKUP($B1602,'Из ГУГЛа'!$B:$G,4,0))</f>
        <v>6190</v>
      </c>
      <c r="U1602" s="15">
        <v>1</v>
      </c>
      <c r="V1602" s="76">
        <f>INDEX($AA:$AA,MATCH($H1602,$C:$C,0))</f>
        <v>600</v>
      </c>
      <c r="W1602" s="74">
        <f t="shared" ref="W1602:W1665" si="236">IFERROR(S1602/K1602-1,"")</f>
        <v>0.7</v>
      </c>
      <c r="X1602" s="74">
        <f t="shared" ref="X1602:X1665" si="237">IFERROR((Z1602-S1602)/Z1602,"")</f>
        <v>-1.6155088852988692E-2</v>
      </c>
      <c r="Y1602" s="74">
        <f t="shared" ref="Y1602:Y1665" si="238">IFERROR(IF(Z1602="","",Z1602/K1602-1),"")</f>
        <v>0.67297297297297298</v>
      </c>
      <c r="Z1602" s="76">
        <f>INDEX($Z:$Z,MATCH($H1602,$C:$C,0))+V1602</f>
        <v>6190</v>
      </c>
      <c r="AB1602" s="43" t="str">
        <f>INDEX($AB:$AB,MATCH($H1602,$C:$C,0))</f>
        <v>https://motorring.ru/product/6514-bokovye-zerkala-atp-liftbek-begayuschim-povtoritelem-cvet</v>
      </c>
    </row>
    <row r="1603" spans="1:28" ht="75" x14ac:dyDescent="0.25">
      <c r="A1603" s="71" t="str">
        <f>INDEX('Выгр Торг'!$A:$A,MATCH($B1603,'Выгр Торг'!$B:$B,0))</f>
        <v>Боковые зеркала "АТП" электропривод, обогрев, повторитель в стиле "Lexus" для Лада Гранта</v>
      </c>
      <c r="B1603" s="88">
        <v>138324</v>
      </c>
      <c r="C1603" s="72">
        <f>VLOOKUP($B1603,'Выгр Торг'!$B:$P,C$1,0)</f>
        <v>166189</v>
      </c>
      <c r="D1603" s="71" t="str">
        <f>VLOOKUP($B1603,'Выгр Торг'!$B:$P,D$1,0)</f>
        <v>Боковые зеркала "АТП" с бегающим повторителем в стиле "Lexus" для Лада Гранта (В цвет, Магма (оранжевый, 119))</v>
      </c>
      <c r="E1603" s="72" t="str">
        <f>VLOOKUP($B1603,'Выгр Торг'!$B:$P,E$1,0)</f>
        <v>Y</v>
      </c>
      <c r="F1603" s="72" t="str">
        <f>VLOOKUP($B1603,'Выгр Торг'!$B:$P,F$1,0)</f>
        <v>1</v>
      </c>
      <c r="G1603" s="36" t="s">
        <v>44</v>
      </c>
      <c r="H1603" s="28">
        <v>166173</v>
      </c>
      <c r="I1603" s="53">
        <f>INDEX($I:$I,MATCH($H1603,$C:$C,0))</f>
        <v>600</v>
      </c>
      <c r="J1603" s="5" t="s">
        <v>3410</v>
      </c>
      <c r="K1603" s="56">
        <f>INDEX($K:$K,MATCH($H1603,$C:$C,0))+I1603</f>
        <v>3700</v>
      </c>
      <c r="L1603" s="14">
        <f>VLOOKUP(K1603,Наценка!$A$1:$B$8,2,1)</f>
        <v>1.4</v>
      </c>
      <c r="M1603" s="56">
        <f>INDEX($M:$M,MATCH($H1603,$C:$C,0))+I1603*$M$2</f>
        <v>6270</v>
      </c>
      <c r="N1603" s="57">
        <f t="shared" si="233"/>
        <v>6290</v>
      </c>
      <c r="O1603" s="72">
        <f>VLOOKUP($B1603,'Выгр Торг'!$B:$P,O$1,0)</f>
        <v>3700</v>
      </c>
      <c r="P1603" s="72">
        <f>VLOOKUP($B1603,'Выгр Торг'!$B:$P,P$1,0)</f>
        <v>6490</v>
      </c>
      <c r="Q1603" s="42">
        <f t="shared" si="234"/>
        <v>0</v>
      </c>
      <c r="R1603" s="42">
        <f t="shared" si="235"/>
        <v>200</v>
      </c>
      <c r="S1603" s="85">
        <f t="shared" si="225"/>
        <v>6290</v>
      </c>
      <c r="T1603" s="60">
        <f>IFERROR(VLOOKUP($B1603,'Из ГУГЛа'!$B:$G,4,0)*U1603+V1603,VLOOKUP($B1603,'Из ГУГЛа'!$B:$G,4,0))</f>
        <v>6190</v>
      </c>
      <c r="U1603" s="15">
        <v>1</v>
      </c>
      <c r="V1603" s="76">
        <f>INDEX($AA:$AA,MATCH($H1603,$C:$C,0))</f>
        <v>600</v>
      </c>
      <c r="W1603" s="74">
        <f t="shared" si="236"/>
        <v>0.7</v>
      </c>
      <c r="X1603" s="74">
        <f t="shared" si="237"/>
        <v>-1.6155088852988692E-2</v>
      </c>
      <c r="Y1603" s="74">
        <f t="shared" si="238"/>
        <v>0.67297297297297298</v>
      </c>
      <c r="Z1603" s="76">
        <f>INDEX($Z:$Z,MATCH($H1603,$C:$C,0))+V1603</f>
        <v>6190</v>
      </c>
      <c r="AB1603" s="43" t="str">
        <f>INDEX($AB:$AB,MATCH($H1603,$C:$C,0))</f>
        <v>https://motorring.ru/product/6514-bokovye-zerkala-atp-liftbek-begayuschim-povtoritelem-cvet</v>
      </c>
    </row>
    <row r="1604" spans="1:28" ht="75" x14ac:dyDescent="0.25">
      <c r="A1604" s="71" t="str">
        <f>INDEX('Выгр Торг'!$A:$A,MATCH($B1604,'Выгр Торг'!$B:$B,0))</f>
        <v>Боковые зеркала "АТП" электропривод, обогрев, повторитель в стиле "Lexus" для Лада Гранта</v>
      </c>
      <c r="B1604" s="88">
        <v>138325</v>
      </c>
      <c r="C1604" s="72">
        <f>VLOOKUP($B1604,'Выгр Торг'!$B:$P,C$1,0)</f>
        <v>166190</v>
      </c>
      <c r="D1604" s="71" t="str">
        <f>VLOOKUP($B1604,'Выгр Торг'!$B:$P,D$1,0)</f>
        <v>Боковые зеркала "АТП" с бегающим повторителем в стиле "Lexus" для Лада Гранта (В цвет, Одиссей (Серо-синий, 497))</v>
      </c>
      <c r="E1604" s="72" t="str">
        <f>VLOOKUP($B1604,'Выгр Торг'!$B:$P,E$1,0)</f>
        <v>Y</v>
      </c>
      <c r="F1604" s="72" t="str">
        <f>VLOOKUP($B1604,'Выгр Торг'!$B:$P,F$1,0)</f>
        <v>1</v>
      </c>
      <c r="G1604" s="36" t="s">
        <v>44</v>
      </c>
      <c r="H1604" s="28">
        <v>166173</v>
      </c>
      <c r="I1604" s="53">
        <f>INDEX($I:$I,MATCH($H1604,$C:$C,0))</f>
        <v>600</v>
      </c>
      <c r="J1604" s="5" t="s">
        <v>3410</v>
      </c>
      <c r="K1604" s="56">
        <f>INDEX($K:$K,MATCH($H1604,$C:$C,0))+I1604</f>
        <v>3700</v>
      </c>
      <c r="L1604" s="14">
        <f>VLOOKUP(K1604,Наценка!$A$1:$B$8,2,1)</f>
        <v>1.4</v>
      </c>
      <c r="M1604" s="56">
        <f>INDEX($M:$M,MATCH($H1604,$C:$C,0))+I1604*$M$2</f>
        <v>6270</v>
      </c>
      <c r="N1604" s="57">
        <f t="shared" si="233"/>
        <v>6290</v>
      </c>
      <c r="O1604" s="72">
        <f>VLOOKUP($B1604,'Выгр Торг'!$B:$P,O$1,0)</f>
        <v>3700</v>
      </c>
      <c r="P1604" s="72">
        <f>VLOOKUP($B1604,'Выгр Торг'!$B:$P,P$1,0)</f>
        <v>6490</v>
      </c>
      <c r="Q1604" s="42">
        <f t="shared" si="234"/>
        <v>0</v>
      </c>
      <c r="R1604" s="42">
        <f t="shared" si="235"/>
        <v>200</v>
      </c>
      <c r="S1604" s="85">
        <f t="shared" ref="S1604:S1667" si="239">IFERROR(ROUND(N1604*(1-$S$2),),"")</f>
        <v>6290</v>
      </c>
      <c r="T1604" s="60">
        <f>IFERROR(VLOOKUP($B1604,'Из ГУГЛа'!$B:$G,4,0)*U1604+V1604,VLOOKUP($B1604,'Из ГУГЛа'!$B:$G,4,0))</f>
        <v>6190</v>
      </c>
      <c r="U1604" s="15">
        <v>1</v>
      </c>
      <c r="V1604" s="76">
        <f>INDEX($AA:$AA,MATCH($H1604,$C:$C,0))</f>
        <v>600</v>
      </c>
      <c r="W1604" s="74">
        <f t="shared" si="236"/>
        <v>0.7</v>
      </c>
      <c r="X1604" s="74">
        <f t="shared" si="237"/>
        <v>-1.6155088852988692E-2</v>
      </c>
      <c r="Y1604" s="74">
        <f t="shared" si="238"/>
        <v>0.67297297297297298</v>
      </c>
      <c r="Z1604" s="76">
        <f>INDEX($Z:$Z,MATCH($H1604,$C:$C,0))+V1604</f>
        <v>6190</v>
      </c>
      <c r="AB1604" s="43" t="str">
        <f>INDEX($AB:$AB,MATCH($H1604,$C:$C,0))</f>
        <v>https://motorring.ru/product/6514-bokovye-zerkala-atp-liftbek-begayuschim-povtoritelem-cvet</v>
      </c>
    </row>
    <row r="1605" spans="1:28" ht="75" x14ac:dyDescent="0.25">
      <c r="A1605" s="71" t="str">
        <f>INDEX('Выгр Торг'!$A:$A,MATCH($B1605,'Выгр Торг'!$B:$B,0))</f>
        <v>Боковые зеркала "АТП" электропривод, обогрев, повторитель в стиле "Lexus" для Лада Гранта</v>
      </c>
      <c r="B1605" s="88">
        <v>138326</v>
      </c>
      <c r="C1605" s="72">
        <f>VLOOKUP($B1605,'Выгр Торг'!$B:$P,C$1,0)</f>
        <v>166191</v>
      </c>
      <c r="D1605" s="71" t="str">
        <f>VLOOKUP($B1605,'Выгр Торг'!$B:$P,D$1,0)</f>
        <v>Боковые зеркала "АТП" с бегающим повторителем в стиле "Lexus" для Лада Гранта (В цвет, Пантера (черная база, 672))</v>
      </c>
      <c r="E1605" s="72" t="str">
        <f>VLOOKUP($B1605,'Выгр Торг'!$B:$P,E$1,0)</f>
        <v>Y</v>
      </c>
      <c r="F1605" s="72" t="str">
        <f>VLOOKUP($B1605,'Выгр Торг'!$B:$P,F$1,0)</f>
        <v>1</v>
      </c>
      <c r="G1605" s="36" t="s">
        <v>44</v>
      </c>
      <c r="H1605" s="28">
        <v>166173</v>
      </c>
      <c r="I1605" s="53">
        <f>INDEX($I:$I,MATCH($H1605,$C:$C,0))</f>
        <v>600</v>
      </c>
      <c r="J1605" s="5" t="s">
        <v>3410</v>
      </c>
      <c r="K1605" s="56">
        <f>INDEX($K:$K,MATCH($H1605,$C:$C,0))+I1605</f>
        <v>3700</v>
      </c>
      <c r="L1605" s="14">
        <f>VLOOKUP(K1605,Наценка!$A$1:$B$8,2,1)</f>
        <v>1.4</v>
      </c>
      <c r="M1605" s="56">
        <f>INDEX($M:$M,MATCH($H1605,$C:$C,0))+I1605*$M$2</f>
        <v>6270</v>
      </c>
      <c r="N1605" s="57">
        <f t="shared" si="233"/>
        <v>6290</v>
      </c>
      <c r="O1605" s="72">
        <f>VLOOKUP($B1605,'Выгр Торг'!$B:$P,O$1,0)</f>
        <v>3700</v>
      </c>
      <c r="P1605" s="72">
        <f>VLOOKUP($B1605,'Выгр Торг'!$B:$P,P$1,0)</f>
        <v>6490</v>
      </c>
      <c r="Q1605" s="42">
        <f t="shared" si="234"/>
        <v>0</v>
      </c>
      <c r="R1605" s="42">
        <f t="shared" si="235"/>
        <v>200</v>
      </c>
      <c r="S1605" s="85">
        <f t="shared" si="239"/>
        <v>6290</v>
      </c>
      <c r="T1605" s="60">
        <f>IFERROR(VLOOKUP($B1605,'Из ГУГЛа'!$B:$G,4,0)*U1605+V1605,VLOOKUP($B1605,'Из ГУГЛа'!$B:$G,4,0))</f>
        <v>6190</v>
      </c>
      <c r="U1605" s="15">
        <v>1</v>
      </c>
      <c r="V1605" s="76">
        <f>INDEX($AA:$AA,MATCH($H1605,$C:$C,0))</f>
        <v>600</v>
      </c>
      <c r="W1605" s="74">
        <f t="shared" si="236"/>
        <v>0.7</v>
      </c>
      <c r="X1605" s="74">
        <f t="shared" si="237"/>
        <v>-1.6155088852988692E-2</v>
      </c>
      <c r="Y1605" s="74">
        <f t="shared" si="238"/>
        <v>0.67297297297297298</v>
      </c>
      <c r="Z1605" s="76">
        <f>INDEX($Z:$Z,MATCH($H1605,$C:$C,0))+V1605</f>
        <v>6190</v>
      </c>
      <c r="AB1605" s="43" t="str">
        <f>INDEX($AB:$AB,MATCH($H1605,$C:$C,0))</f>
        <v>https://motorring.ru/product/6514-bokovye-zerkala-atp-liftbek-begayuschim-povtoritelem-cvet</v>
      </c>
    </row>
    <row r="1606" spans="1:28" ht="75" x14ac:dyDescent="0.25">
      <c r="A1606" s="71" t="str">
        <f>INDEX('Выгр Торг'!$A:$A,MATCH($B1606,'Выгр Торг'!$B:$B,0))</f>
        <v>Боковые зеркала "АТП" электропривод, обогрев, повторитель в стиле "Lexus" для Лада Гранта</v>
      </c>
      <c r="B1606" s="88">
        <v>138327</v>
      </c>
      <c r="C1606" s="72">
        <f>VLOOKUP($B1606,'Выгр Торг'!$B:$P,C$1,0)</f>
        <v>166192</v>
      </c>
      <c r="D1606" s="71" t="str">
        <f>VLOOKUP($B1606,'Выгр Торг'!$B:$P,D$1,0)</f>
        <v>Боковые зеркала "АТП" с бегающим повторителем в стиле "Lexus" для Лада Гранта (В цвет, Пламя (темно-красный, 193))</v>
      </c>
      <c r="E1606" s="72" t="str">
        <f>VLOOKUP($B1606,'Выгр Торг'!$B:$P,E$1,0)</f>
        <v>Y</v>
      </c>
      <c r="F1606" s="72" t="str">
        <f>VLOOKUP($B1606,'Выгр Торг'!$B:$P,F$1,0)</f>
        <v>1</v>
      </c>
      <c r="G1606" s="36" t="s">
        <v>44</v>
      </c>
      <c r="H1606" s="28">
        <v>166173</v>
      </c>
      <c r="I1606" s="53">
        <f>INDEX($I:$I,MATCH($H1606,$C:$C,0))</f>
        <v>600</v>
      </c>
      <c r="J1606" s="5" t="s">
        <v>3410</v>
      </c>
      <c r="K1606" s="56">
        <f>INDEX($K:$K,MATCH($H1606,$C:$C,0))+I1606</f>
        <v>3700</v>
      </c>
      <c r="L1606" s="14">
        <f>VLOOKUP(K1606,Наценка!$A$1:$B$8,2,1)</f>
        <v>1.4</v>
      </c>
      <c r="M1606" s="56">
        <f>INDEX($M:$M,MATCH($H1606,$C:$C,0))+I1606*$M$2</f>
        <v>6270</v>
      </c>
      <c r="N1606" s="57">
        <f t="shared" si="233"/>
        <v>6290</v>
      </c>
      <c r="O1606" s="72">
        <f>VLOOKUP($B1606,'Выгр Торг'!$B:$P,O$1,0)</f>
        <v>3700</v>
      </c>
      <c r="P1606" s="72">
        <f>VLOOKUP($B1606,'Выгр Торг'!$B:$P,P$1,0)</f>
        <v>6490</v>
      </c>
      <c r="Q1606" s="42">
        <f t="shared" si="234"/>
        <v>0</v>
      </c>
      <c r="R1606" s="42">
        <f t="shared" si="235"/>
        <v>200</v>
      </c>
      <c r="S1606" s="85">
        <f t="shared" si="239"/>
        <v>6290</v>
      </c>
      <c r="T1606" s="60">
        <f>IFERROR(VLOOKUP($B1606,'Из ГУГЛа'!$B:$G,4,0)*U1606+V1606,VLOOKUP($B1606,'Из ГУГЛа'!$B:$G,4,0))</f>
        <v>6190</v>
      </c>
      <c r="U1606" s="15">
        <v>1</v>
      </c>
      <c r="V1606" s="76">
        <f>INDEX($AA:$AA,MATCH($H1606,$C:$C,0))</f>
        <v>600</v>
      </c>
      <c r="W1606" s="74">
        <f t="shared" si="236"/>
        <v>0.7</v>
      </c>
      <c r="X1606" s="74">
        <f t="shared" si="237"/>
        <v>-1.6155088852988692E-2</v>
      </c>
      <c r="Y1606" s="74">
        <f t="shared" si="238"/>
        <v>0.67297297297297298</v>
      </c>
      <c r="Z1606" s="76">
        <f>INDEX($Z:$Z,MATCH($H1606,$C:$C,0))+V1606</f>
        <v>6190</v>
      </c>
      <c r="AB1606" s="43" t="str">
        <f>INDEX($AB:$AB,MATCH($H1606,$C:$C,0))</f>
        <v>https://motorring.ru/product/6514-bokovye-zerkala-atp-liftbek-begayuschim-povtoritelem-cvet</v>
      </c>
    </row>
    <row r="1607" spans="1:28" ht="75" x14ac:dyDescent="0.25">
      <c r="A1607" s="71" t="str">
        <f>INDEX('Выгр Торг'!$A:$A,MATCH($B1607,'Выгр Торг'!$B:$B,0))</f>
        <v>Боковые зеркала "АТП" электропривод, обогрев, повторитель в стиле "Lexus" для Лада Гранта</v>
      </c>
      <c r="B1607" s="88">
        <v>138328</v>
      </c>
      <c r="C1607" s="72">
        <f>VLOOKUP($B1607,'Выгр Торг'!$B:$P,C$1,0)</f>
        <v>166193</v>
      </c>
      <c r="D1607" s="71" t="str">
        <f>VLOOKUP($B1607,'Выгр Торг'!$B:$P,D$1,0)</f>
        <v>Боковые зеркала "АТП" с бегающим повторителем в стиле "Lexus" для Лада Гранта (В цвет, Платина (серебристо-бежевый, 691))</v>
      </c>
      <c r="E1607" s="72" t="str">
        <f>VLOOKUP($B1607,'Выгр Торг'!$B:$P,E$1,0)</f>
        <v>Y</v>
      </c>
      <c r="F1607" s="72" t="str">
        <f>VLOOKUP($B1607,'Выгр Торг'!$B:$P,F$1,0)</f>
        <v>1</v>
      </c>
      <c r="G1607" s="36" t="s">
        <v>44</v>
      </c>
      <c r="H1607" s="28">
        <v>166173</v>
      </c>
      <c r="I1607" s="53">
        <f>INDEX($I:$I,MATCH($H1607,$C:$C,0))</f>
        <v>600</v>
      </c>
      <c r="J1607" s="5" t="s">
        <v>3410</v>
      </c>
      <c r="K1607" s="56">
        <f>INDEX($K:$K,MATCH($H1607,$C:$C,0))+I1607</f>
        <v>3700</v>
      </c>
      <c r="L1607" s="14">
        <f>VLOOKUP(K1607,Наценка!$A$1:$B$8,2,1)</f>
        <v>1.4</v>
      </c>
      <c r="M1607" s="56">
        <f>INDEX($M:$M,MATCH($H1607,$C:$C,0))+I1607*$M$2</f>
        <v>6270</v>
      </c>
      <c r="N1607" s="57">
        <f t="shared" si="233"/>
        <v>6290</v>
      </c>
      <c r="O1607" s="72">
        <f>VLOOKUP($B1607,'Выгр Торг'!$B:$P,O$1,0)</f>
        <v>3700</v>
      </c>
      <c r="P1607" s="72">
        <f>VLOOKUP($B1607,'Выгр Торг'!$B:$P,P$1,0)</f>
        <v>6490</v>
      </c>
      <c r="Q1607" s="42">
        <f t="shared" si="234"/>
        <v>0</v>
      </c>
      <c r="R1607" s="42">
        <f t="shared" si="235"/>
        <v>200</v>
      </c>
      <c r="S1607" s="85">
        <f t="shared" si="239"/>
        <v>6290</v>
      </c>
      <c r="T1607" s="60">
        <f>IFERROR(VLOOKUP($B1607,'Из ГУГЛа'!$B:$G,4,0)*U1607+V1607,VLOOKUP($B1607,'Из ГУГЛа'!$B:$G,4,0))</f>
        <v>6190</v>
      </c>
      <c r="U1607" s="15">
        <v>1</v>
      </c>
      <c r="V1607" s="76">
        <f>INDEX($AA:$AA,MATCH($H1607,$C:$C,0))</f>
        <v>600</v>
      </c>
      <c r="W1607" s="74">
        <f t="shared" si="236"/>
        <v>0.7</v>
      </c>
      <c r="X1607" s="74">
        <f t="shared" si="237"/>
        <v>-1.6155088852988692E-2</v>
      </c>
      <c r="Y1607" s="74">
        <f t="shared" si="238"/>
        <v>0.67297297297297298</v>
      </c>
      <c r="Z1607" s="76">
        <f>INDEX($Z:$Z,MATCH($H1607,$C:$C,0))+V1607</f>
        <v>6190</v>
      </c>
      <c r="AB1607" s="43" t="str">
        <f>INDEX($AB:$AB,MATCH($H1607,$C:$C,0))</f>
        <v>https://motorring.ru/product/6514-bokovye-zerkala-atp-liftbek-begayuschim-povtoritelem-cvet</v>
      </c>
    </row>
    <row r="1608" spans="1:28" ht="75" x14ac:dyDescent="0.25">
      <c r="A1608" s="71" t="str">
        <f>INDEX('Выгр Торг'!$A:$A,MATCH($B1608,'Выгр Торг'!$B:$B,0))</f>
        <v>Боковые зеркала "АТП" электропривод, обогрев, повторитель в стиле "Lexus" для Лада Гранта</v>
      </c>
      <c r="B1608" s="88">
        <v>138329</v>
      </c>
      <c r="C1608" s="72">
        <f>VLOOKUP($B1608,'Выгр Торг'!$B:$P,C$1,0)</f>
        <v>166194</v>
      </c>
      <c r="D1608" s="71" t="str">
        <f>VLOOKUP($B1608,'Выгр Торг'!$B:$P,D$1,0)</f>
        <v>Боковые зеркала "АТП" с бегающим повторителем в стиле "Lexus" для Лада Гранта (В цвет, Рислинг (серебристо-бледно-серый, 610))</v>
      </c>
      <c r="E1608" s="72" t="str">
        <f>VLOOKUP($B1608,'Выгр Торг'!$B:$P,E$1,0)</f>
        <v>Y</v>
      </c>
      <c r="F1608" s="72" t="str">
        <f>VLOOKUP($B1608,'Выгр Торг'!$B:$P,F$1,0)</f>
        <v>1</v>
      </c>
      <c r="G1608" s="36" t="s">
        <v>44</v>
      </c>
      <c r="H1608" s="28">
        <v>166173</v>
      </c>
      <c r="I1608" s="53">
        <f>INDEX($I:$I,MATCH($H1608,$C:$C,0))</f>
        <v>600</v>
      </c>
      <c r="J1608" s="5" t="s">
        <v>3410</v>
      </c>
      <c r="K1608" s="56">
        <f>INDEX($K:$K,MATCH($H1608,$C:$C,0))+I1608</f>
        <v>3700</v>
      </c>
      <c r="L1608" s="14">
        <f>VLOOKUP(K1608,Наценка!$A$1:$B$8,2,1)</f>
        <v>1.4</v>
      </c>
      <c r="M1608" s="56">
        <f>INDEX($M:$M,MATCH($H1608,$C:$C,0))+I1608*$M$2</f>
        <v>6270</v>
      </c>
      <c r="N1608" s="57">
        <f t="shared" si="233"/>
        <v>6290</v>
      </c>
      <c r="O1608" s="72">
        <f>VLOOKUP($B1608,'Выгр Торг'!$B:$P,O$1,0)</f>
        <v>3700</v>
      </c>
      <c r="P1608" s="72">
        <f>VLOOKUP($B1608,'Выгр Торг'!$B:$P,P$1,0)</f>
        <v>6490</v>
      </c>
      <c r="Q1608" s="42">
        <f t="shared" si="234"/>
        <v>0</v>
      </c>
      <c r="R1608" s="42">
        <f t="shared" si="235"/>
        <v>200</v>
      </c>
      <c r="S1608" s="85">
        <f t="shared" si="239"/>
        <v>6290</v>
      </c>
      <c r="T1608" s="60">
        <f>IFERROR(VLOOKUP($B1608,'Из ГУГЛа'!$B:$G,4,0)*U1608+V1608,VLOOKUP($B1608,'Из ГУГЛа'!$B:$G,4,0))</f>
        <v>6190</v>
      </c>
      <c r="U1608" s="15">
        <v>1</v>
      </c>
      <c r="V1608" s="76">
        <f>INDEX($AA:$AA,MATCH($H1608,$C:$C,0))</f>
        <v>600</v>
      </c>
      <c r="W1608" s="74">
        <f t="shared" si="236"/>
        <v>0.7</v>
      </c>
      <c r="X1608" s="74">
        <f t="shared" si="237"/>
        <v>-1.6155088852988692E-2</v>
      </c>
      <c r="Y1608" s="74">
        <f t="shared" si="238"/>
        <v>0.67297297297297298</v>
      </c>
      <c r="Z1608" s="76">
        <f>INDEX($Z:$Z,MATCH($H1608,$C:$C,0))+V1608</f>
        <v>6190</v>
      </c>
      <c r="AB1608" s="43" t="str">
        <f>INDEX($AB:$AB,MATCH($H1608,$C:$C,0))</f>
        <v>https://motorring.ru/product/6514-bokovye-zerkala-atp-liftbek-begayuschim-povtoritelem-cvet</v>
      </c>
    </row>
    <row r="1609" spans="1:28" ht="75" x14ac:dyDescent="0.25">
      <c r="A1609" s="71" t="str">
        <f>INDEX('Выгр Торг'!$A:$A,MATCH($B1609,'Выгр Торг'!$B:$B,0))</f>
        <v>Боковые зеркала "АТП" электропривод, обогрев, повторитель в стиле "Lexus" для Лада Гранта</v>
      </c>
      <c r="B1609" s="88">
        <v>138330</v>
      </c>
      <c r="C1609" s="72">
        <f>VLOOKUP($B1609,'Выгр Торг'!$B:$P,C$1,0)</f>
        <v>166195</v>
      </c>
      <c r="D1609" s="71" t="str">
        <f>VLOOKUP($B1609,'Выгр Торг'!$B:$P,D$1,0)</f>
        <v>Боковые зеркала "АТП" с бегающим повторителем в стиле "Lexus" для Лада Гранта (В цвет, Совиньон (серебристо-серый, 650))</v>
      </c>
      <c r="E1609" s="72" t="str">
        <f>VLOOKUP($B1609,'Выгр Торг'!$B:$P,E$1,0)</f>
        <v>Y</v>
      </c>
      <c r="F1609" s="72" t="str">
        <f>VLOOKUP($B1609,'Выгр Торг'!$B:$P,F$1,0)</f>
        <v>1</v>
      </c>
      <c r="G1609" s="36" t="s">
        <v>44</v>
      </c>
      <c r="H1609" s="28">
        <v>166173</v>
      </c>
      <c r="I1609" s="53">
        <f>INDEX($I:$I,MATCH($H1609,$C:$C,0))</f>
        <v>600</v>
      </c>
      <c r="J1609" s="5" t="s">
        <v>3410</v>
      </c>
      <c r="K1609" s="56">
        <f>INDEX($K:$K,MATCH($H1609,$C:$C,0))+I1609</f>
        <v>3700</v>
      </c>
      <c r="L1609" s="14">
        <f>VLOOKUP(K1609,Наценка!$A$1:$B$8,2,1)</f>
        <v>1.4</v>
      </c>
      <c r="M1609" s="56">
        <f>INDEX($M:$M,MATCH($H1609,$C:$C,0))+I1609*$M$2</f>
        <v>6270</v>
      </c>
      <c r="N1609" s="57">
        <f t="shared" si="233"/>
        <v>6290</v>
      </c>
      <c r="O1609" s="72">
        <f>VLOOKUP($B1609,'Выгр Торг'!$B:$P,O$1,0)</f>
        <v>3700</v>
      </c>
      <c r="P1609" s="72">
        <f>VLOOKUP($B1609,'Выгр Торг'!$B:$P,P$1,0)</f>
        <v>6490</v>
      </c>
      <c r="Q1609" s="42">
        <f t="shared" si="234"/>
        <v>0</v>
      </c>
      <c r="R1609" s="42">
        <f t="shared" si="235"/>
        <v>200</v>
      </c>
      <c r="S1609" s="85">
        <f t="shared" si="239"/>
        <v>6290</v>
      </c>
      <c r="T1609" s="60">
        <f>IFERROR(VLOOKUP($B1609,'Из ГУГЛа'!$B:$G,4,0)*U1609+V1609,VLOOKUP($B1609,'Из ГУГЛа'!$B:$G,4,0))</f>
        <v>6190</v>
      </c>
      <c r="U1609" s="15">
        <v>1</v>
      </c>
      <c r="V1609" s="76">
        <f>INDEX($AA:$AA,MATCH($H1609,$C:$C,0))</f>
        <v>600</v>
      </c>
      <c r="W1609" s="74">
        <f t="shared" si="236"/>
        <v>0.7</v>
      </c>
      <c r="X1609" s="74">
        <f t="shared" si="237"/>
        <v>-1.6155088852988692E-2</v>
      </c>
      <c r="Y1609" s="74">
        <f t="shared" si="238"/>
        <v>0.67297297297297298</v>
      </c>
      <c r="Z1609" s="76">
        <f>INDEX($Z:$Z,MATCH($H1609,$C:$C,0))+V1609</f>
        <v>6190</v>
      </c>
      <c r="AB1609" s="43" t="str">
        <f>INDEX($AB:$AB,MATCH($H1609,$C:$C,0))</f>
        <v>https://motorring.ru/product/6514-bokovye-zerkala-atp-liftbek-begayuschim-povtoritelem-cvet</v>
      </c>
    </row>
    <row r="1610" spans="1:28" ht="75" x14ac:dyDescent="0.25">
      <c r="A1610" s="71" t="str">
        <f>INDEX('Выгр Торг'!$A:$A,MATCH($B1610,'Выгр Торг'!$B:$B,0))</f>
        <v>Боковые зеркала "АТП" электропривод, обогрев, повторитель в стиле "Lexus" для Лада Гранта</v>
      </c>
      <c r="B1610" s="88">
        <v>138331</v>
      </c>
      <c r="C1610" s="72">
        <f>VLOOKUP($B1610,'Выгр Торг'!$B:$P,C$1,0)</f>
        <v>166175</v>
      </c>
      <c r="D1610" s="71" t="str">
        <f>VLOOKUP($B1610,'Выгр Торг'!$B:$P,D$1,0)</f>
        <v>Боковые зеркала "АТП" с бегающим повторителем в стиле "Lexus" для Лада Гранта (В цвет, Уточнить у менеджера)</v>
      </c>
      <c r="E1610" s="72" t="str">
        <f>VLOOKUP($B1610,'Выгр Торг'!$B:$P,E$1,0)</f>
        <v>Y</v>
      </c>
      <c r="F1610" s="72" t="str">
        <f>VLOOKUP($B1610,'Выгр Торг'!$B:$P,F$1,0)</f>
        <v>1</v>
      </c>
      <c r="G1610" s="36" t="s">
        <v>44</v>
      </c>
      <c r="H1610" s="28">
        <v>166173</v>
      </c>
      <c r="I1610" s="53">
        <f>INDEX($I:$I,MATCH($H1610,$C:$C,0))</f>
        <v>600</v>
      </c>
      <c r="J1610" s="5" t="s">
        <v>3410</v>
      </c>
      <c r="K1610" s="56">
        <f>INDEX($K:$K,MATCH($H1610,$C:$C,0))+I1610</f>
        <v>3700</v>
      </c>
      <c r="L1610" s="14">
        <f>VLOOKUP(K1610,Наценка!$A$1:$B$8,2,1)</f>
        <v>1.4</v>
      </c>
      <c r="M1610" s="56">
        <f>INDEX($M:$M,MATCH($H1610,$C:$C,0))+I1610*$M$2</f>
        <v>6270</v>
      </c>
      <c r="N1610" s="57">
        <f t="shared" si="233"/>
        <v>6290</v>
      </c>
      <c r="O1610" s="72">
        <f>VLOOKUP($B1610,'Выгр Торг'!$B:$P,O$1,0)</f>
        <v>3700</v>
      </c>
      <c r="P1610" s="72">
        <f>VLOOKUP($B1610,'Выгр Торг'!$B:$P,P$1,0)</f>
        <v>6490</v>
      </c>
      <c r="Q1610" s="42">
        <f t="shared" si="234"/>
        <v>0</v>
      </c>
      <c r="R1610" s="42">
        <f t="shared" si="235"/>
        <v>200</v>
      </c>
      <c r="S1610" s="85">
        <f t="shared" si="239"/>
        <v>6290</v>
      </c>
      <c r="T1610" s="60">
        <f>IFERROR(VLOOKUP($B1610,'Из ГУГЛа'!$B:$G,4,0)*U1610+V1610,VLOOKUP($B1610,'Из ГУГЛа'!$B:$G,4,0))</f>
        <v>6190</v>
      </c>
      <c r="U1610" s="15">
        <v>1</v>
      </c>
      <c r="V1610" s="76">
        <f>INDEX($AA:$AA,MATCH($H1610,$C:$C,0))</f>
        <v>600</v>
      </c>
      <c r="W1610" s="74">
        <f t="shared" si="236"/>
        <v>0.7</v>
      </c>
      <c r="X1610" s="74">
        <f t="shared" si="237"/>
        <v>-1.6155088852988692E-2</v>
      </c>
      <c r="Y1610" s="74">
        <f t="shared" si="238"/>
        <v>0.67297297297297298</v>
      </c>
      <c r="Z1610" s="76">
        <f>INDEX($Z:$Z,MATCH($H1610,$C:$C,0))+V1610</f>
        <v>6190</v>
      </c>
      <c r="AB1610" s="43" t="str">
        <f>INDEX($AB:$AB,MATCH($H1610,$C:$C,0))</f>
        <v>https://motorring.ru/product/6514-bokovye-zerkala-atp-liftbek-begayuschim-povtoritelem-cvet</v>
      </c>
    </row>
    <row r="1611" spans="1:28" ht="75" x14ac:dyDescent="0.25">
      <c r="A1611" s="71" t="str">
        <f>INDEX('Выгр Торг'!$A:$A,MATCH($B1611,'Выгр Торг'!$B:$B,0))</f>
        <v>Боковые зеркала "АТП" электропривод, обогрев, повторитель в стиле "Lexus" для Лада Гранта</v>
      </c>
      <c r="B1611" s="88">
        <v>138332</v>
      </c>
      <c r="C1611" s="72">
        <f>VLOOKUP($B1611,'Выгр Торг'!$B:$P,C$1,0)</f>
        <v>166196</v>
      </c>
      <c r="D1611" s="71" t="str">
        <f>VLOOKUP($B1611,'Выгр Торг'!$B:$P,D$1,0)</f>
        <v>Боковые зеркала "АТП" с бегающим повторителем в стиле "Lexus" для Лада Гранта (В цвет, Черная жемчужина (черный, 676))</v>
      </c>
      <c r="E1611" s="72" t="str">
        <f>VLOOKUP($B1611,'Выгр Торг'!$B:$P,E$1,0)</f>
        <v>Y</v>
      </c>
      <c r="F1611" s="72" t="str">
        <f>VLOOKUP($B1611,'Выгр Торг'!$B:$P,F$1,0)</f>
        <v>1</v>
      </c>
      <c r="G1611" s="36" t="s">
        <v>44</v>
      </c>
      <c r="H1611" s="28">
        <v>166173</v>
      </c>
      <c r="I1611" s="53">
        <f>INDEX($I:$I,MATCH($H1611,$C:$C,0))</f>
        <v>600</v>
      </c>
      <c r="J1611" s="5" t="s">
        <v>3410</v>
      </c>
      <c r="K1611" s="56">
        <f>INDEX($K:$K,MATCH($H1611,$C:$C,0))+I1611</f>
        <v>3700</v>
      </c>
      <c r="L1611" s="14">
        <f>VLOOKUP(K1611,Наценка!$A$1:$B$8,2,1)</f>
        <v>1.4</v>
      </c>
      <c r="M1611" s="56">
        <f>INDEX($M:$M,MATCH($H1611,$C:$C,0))+I1611*$M$2</f>
        <v>6270</v>
      </c>
      <c r="N1611" s="57">
        <f t="shared" si="233"/>
        <v>6290</v>
      </c>
      <c r="O1611" s="72">
        <f>VLOOKUP($B1611,'Выгр Торг'!$B:$P,O$1,0)</f>
        <v>3700</v>
      </c>
      <c r="P1611" s="72">
        <f>VLOOKUP($B1611,'Выгр Торг'!$B:$P,P$1,0)</f>
        <v>6490</v>
      </c>
      <c r="Q1611" s="42">
        <f t="shared" si="234"/>
        <v>0</v>
      </c>
      <c r="R1611" s="42">
        <f t="shared" si="235"/>
        <v>200</v>
      </c>
      <c r="S1611" s="85">
        <f t="shared" si="239"/>
        <v>6290</v>
      </c>
      <c r="T1611" s="60">
        <f>IFERROR(VLOOKUP($B1611,'Из ГУГЛа'!$B:$G,4,0)*U1611+V1611,VLOOKUP($B1611,'Из ГУГЛа'!$B:$G,4,0))</f>
        <v>6190</v>
      </c>
      <c r="U1611" s="15">
        <v>1</v>
      </c>
      <c r="V1611" s="76">
        <f>INDEX($AA:$AA,MATCH($H1611,$C:$C,0))</f>
        <v>600</v>
      </c>
      <c r="W1611" s="74">
        <f t="shared" si="236"/>
        <v>0.7</v>
      </c>
      <c r="X1611" s="74">
        <f t="shared" si="237"/>
        <v>-1.6155088852988692E-2</v>
      </c>
      <c r="Y1611" s="74">
        <f t="shared" si="238"/>
        <v>0.67297297297297298</v>
      </c>
      <c r="Z1611" s="76">
        <f>INDEX($Z:$Z,MATCH($H1611,$C:$C,0))+V1611</f>
        <v>6190</v>
      </c>
      <c r="AB1611" s="43" t="str">
        <f>INDEX($AB:$AB,MATCH($H1611,$C:$C,0))</f>
        <v>https://motorring.ru/product/6514-bokovye-zerkala-atp-liftbek-begayuschim-povtoritelem-cvet</v>
      </c>
    </row>
    <row r="1612" spans="1:28" ht="75" x14ac:dyDescent="0.25">
      <c r="A1612" s="71" t="str">
        <f>INDEX('Выгр Торг'!$A:$A,MATCH($B1612,'Выгр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2" s="88">
        <v>138334</v>
      </c>
      <c r="C1612" s="72">
        <f>VLOOKUP($B1612,'Выгр Торг'!$B:$P,C$1,0)</f>
        <v>104464</v>
      </c>
      <c r="D1612" s="71" t="str">
        <f>VLOOKUP($B1612,'Выгр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(Без покраски)</v>
      </c>
      <c r="E1612" s="72" t="str">
        <f>VLOOKUP($B1612,'Выгр Торг'!$B:$P,E$1,0)</f>
        <v>Y</v>
      </c>
      <c r="F1612" s="72" t="str">
        <f>VLOOKUP($B1612,'Выгр Торг'!$B:$P,F$1,0)</f>
        <v>1</v>
      </c>
      <c r="G1612" s="36" t="s">
        <v>396</v>
      </c>
      <c r="H1612" s="28">
        <v>104464</v>
      </c>
      <c r="I1612" s="52">
        <v>600</v>
      </c>
      <c r="J1612" s="5" t="s">
        <v>3410</v>
      </c>
      <c r="K1612" s="73">
        <f>O1612</f>
        <v>2200</v>
      </c>
      <c r="L1612" s="14">
        <f>VLOOKUP(K1612,Наценка!$A$1:$B$8,2,1)</f>
        <v>1.4</v>
      </c>
      <c r="M1612" s="92">
        <f>Z1612-100</f>
        <v>3490</v>
      </c>
      <c r="N1612" s="57">
        <f t="shared" si="233"/>
        <v>3490</v>
      </c>
      <c r="O1612" s="72">
        <f>VLOOKUP($B1612,'Выгр Торг'!$B:$P,O$1,0)</f>
        <v>2200</v>
      </c>
      <c r="P1612" s="72">
        <f>VLOOKUP($B1612,'Выгр Торг'!$B:$P,P$1,0)</f>
        <v>3590</v>
      </c>
      <c r="Q1612" s="42">
        <f t="shared" si="234"/>
        <v>0</v>
      </c>
      <c r="R1612" s="42">
        <f t="shared" si="235"/>
        <v>100</v>
      </c>
      <c r="S1612" s="85">
        <f t="shared" si="239"/>
        <v>3490</v>
      </c>
      <c r="T1612" s="60">
        <f>IFERROR(VLOOKUP($B1612,'Из ГУГЛа'!$B:$G,4,0)*U1612+V1612,VLOOKUP($B1612,'Из ГУГЛа'!$B:$G,4,0))</f>
        <v>3590</v>
      </c>
      <c r="U1612" s="15">
        <v>1</v>
      </c>
      <c r="V1612" s="59"/>
      <c r="W1612" s="74">
        <f t="shared" si="236"/>
        <v>0.58636363636363642</v>
      </c>
      <c r="X1612" s="74">
        <f t="shared" si="237"/>
        <v>2.7855153203342618E-2</v>
      </c>
      <c r="Y1612" s="74">
        <f t="shared" si="238"/>
        <v>0.63181818181818183</v>
      </c>
      <c r="Z1612" s="75">
        <v>3590</v>
      </c>
      <c r="AA1612" s="4">
        <v>600</v>
      </c>
      <c r="AB1612" s="20" t="s">
        <v>2603</v>
      </c>
    </row>
    <row r="1613" spans="1:28" ht="75" x14ac:dyDescent="0.25">
      <c r="A1613" s="71" t="str">
        <f>INDEX('Выгр Торг'!$A:$A,MATCH($B1613,'Выгр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3" s="88">
        <v>138335</v>
      </c>
      <c r="C1613" s="72">
        <f>VLOOKUP($B1613,'Выгр Торг'!$B:$P,C$1,0)</f>
        <v>104467</v>
      </c>
      <c r="D1613" s="71" t="str">
        <f>VLOOKUP($B1613,'Выгр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Агава (зеленый металлик, 303))</v>
      </c>
      <c r="E1613" s="72" t="str">
        <f>VLOOKUP($B1613,'Выгр Торг'!$B:$P,E$1,0)</f>
        <v>Y</v>
      </c>
      <c r="F1613" s="72" t="str">
        <f>VLOOKUP($B1613,'Выгр Торг'!$B:$P,F$1,0)</f>
        <v>1</v>
      </c>
      <c r="G1613" s="36" t="s">
        <v>396</v>
      </c>
      <c r="H1613" s="28">
        <v>104464</v>
      </c>
      <c r="I1613" s="53">
        <f>INDEX($I:$I,MATCH($H1613,$C:$C,0))</f>
        <v>600</v>
      </c>
      <c r="J1613" s="5" t="s">
        <v>3410</v>
      </c>
      <c r="K1613" s="56">
        <f>INDEX($K:$K,MATCH($H1613,$C:$C,0))+I1613</f>
        <v>2800</v>
      </c>
      <c r="L1613" s="14">
        <f>VLOOKUP(K1613,Наценка!$A$1:$B$8,2,1)</f>
        <v>1.4</v>
      </c>
      <c r="M1613" s="56">
        <f>INDEX($M:$M,MATCH($H1613,$C:$C,0))+I1613*$M$2</f>
        <v>4270</v>
      </c>
      <c r="N1613" s="57">
        <f t="shared" si="233"/>
        <v>4290</v>
      </c>
      <c r="O1613" s="72">
        <f>VLOOKUP($B1613,'Выгр Торг'!$B:$P,O$1,0)</f>
        <v>2800</v>
      </c>
      <c r="P1613" s="72">
        <f>VLOOKUP($B1613,'Выгр Торг'!$B:$P,P$1,0)</f>
        <v>4390</v>
      </c>
      <c r="Q1613" s="42">
        <f t="shared" si="234"/>
        <v>0</v>
      </c>
      <c r="R1613" s="42">
        <f t="shared" si="235"/>
        <v>100</v>
      </c>
      <c r="S1613" s="85">
        <f t="shared" si="239"/>
        <v>4290</v>
      </c>
      <c r="T1613" s="60">
        <f>IFERROR(VLOOKUP($B1613,'Из ГУГЛа'!$B:$G,4,0)*U1613+V1613,VLOOKUP($B1613,'Из ГУГЛа'!$B:$G,4,0))</f>
        <v>4190</v>
      </c>
      <c r="U1613" s="15">
        <v>1</v>
      </c>
      <c r="V1613" s="76">
        <f>INDEX($AA:$AA,MATCH($H1613,$C:$C,0))</f>
        <v>600</v>
      </c>
      <c r="W1613" s="74">
        <f t="shared" si="236"/>
        <v>0.53214285714285725</v>
      </c>
      <c r="X1613" s="74">
        <f t="shared" si="237"/>
        <v>-2.386634844868735E-2</v>
      </c>
      <c r="Y1613" s="74">
        <f t="shared" si="238"/>
        <v>0.49642857142857144</v>
      </c>
      <c r="Z1613" s="76">
        <f>INDEX($Z:$Z,MATCH($H1613,$C:$C,0))+V1613</f>
        <v>4190</v>
      </c>
      <c r="AB1613" s="43" t="str">
        <f>INDEX($AB:$AB,MATCH($H1613,$C:$C,0))</f>
        <v>https://motorring.ru/product/6153-bokovye-zerkala-priory-antiblikom-povtoritelyami-obogrevom</v>
      </c>
    </row>
    <row r="1614" spans="1:28" ht="75" x14ac:dyDescent="0.25">
      <c r="A1614" s="71" t="str">
        <f>INDEX('Выгр Торг'!$A:$A,MATCH($B1614,'Выгр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4" s="88">
        <v>138336</v>
      </c>
      <c r="C1614" s="72">
        <f>VLOOKUP($B1614,'Выгр Торг'!$B:$P,C$1,0)</f>
        <v>104468</v>
      </c>
      <c r="D1614" s="71" t="str">
        <f>VLOOKUP($B1614,'Выгр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Аллигатор (темно-зеленый, 309))</v>
      </c>
      <c r="E1614" s="72" t="str">
        <f>VLOOKUP($B1614,'Выгр Торг'!$B:$P,E$1,0)</f>
        <v>Y</v>
      </c>
      <c r="F1614" s="72" t="str">
        <f>VLOOKUP($B1614,'Выгр Торг'!$B:$P,F$1,0)</f>
        <v>1</v>
      </c>
      <c r="G1614" s="36" t="s">
        <v>396</v>
      </c>
      <c r="H1614" s="28">
        <v>104464</v>
      </c>
      <c r="I1614" s="53">
        <f>INDEX($I:$I,MATCH($H1614,$C:$C,0))</f>
        <v>600</v>
      </c>
      <c r="J1614" s="5" t="s">
        <v>3410</v>
      </c>
      <c r="K1614" s="56">
        <f>INDEX($K:$K,MATCH($H1614,$C:$C,0))+I1614</f>
        <v>2800</v>
      </c>
      <c r="L1614" s="14">
        <f>VLOOKUP(K1614,Наценка!$A$1:$B$8,2,1)</f>
        <v>1.4</v>
      </c>
      <c r="M1614" s="56">
        <f>INDEX($M:$M,MATCH($H1614,$C:$C,0))+I1614*$M$2</f>
        <v>4270</v>
      </c>
      <c r="N1614" s="57">
        <f t="shared" si="233"/>
        <v>4290</v>
      </c>
      <c r="O1614" s="72">
        <f>VLOOKUP($B1614,'Выгр Торг'!$B:$P,O$1,0)</f>
        <v>2800</v>
      </c>
      <c r="P1614" s="72">
        <f>VLOOKUP($B1614,'Выгр Торг'!$B:$P,P$1,0)</f>
        <v>4390</v>
      </c>
      <c r="Q1614" s="42">
        <f t="shared" si="234"/>
        <v>0</v>
      </c>
      <c r="R1614" s="42">
        <f t="shared" si="235"/>
        <v>100</v>
      </c>
      <c r="S1614" s="85">
        <f t="shared" si="239"/>
        <v>4290</v>
      </c>
      <c r="T1614" s="60">
        <f>IFERROR(VLOOKUP($B1614,'Из ГУГЛа'!$B:$G,4,0)*U1614+V1614,VLOOKUP($B1614,'Из ГУГЛа'!$B:$G,4,0))</f>
        <v>4190</v>
      </c>
      <c r="U1614" s="15">
        <v>1</v>
      </c>
      <c r="V1614" s="76">
        <f>INDEX($AA:$AA,MATCH($H1614,$C:$C,0))</f>
        <v>600</v>
      </c>
      <c r="W1614" s="74">
        <f t="shared" si="236"/>
        <v>0.53214285714285725</v>
      </c>
      <c r="X1614" s="74">
        <f t="shared" si="237"/>
        <v>-2.386634844868735E-2</v>
      </c>
      <c r="Y1614" s="74">
        <f t="shared" si="238"/>
        <v>0.49642857142857144</v>
      </c>
      <c r="Z1614" s="76">
        <f>INDEX($Z:$Z,MATCH($H1614,$C:$C,0))+V1614</f>
        <v>4190</v>
      </c>
      <c r="AB1614" s="43" t="str">
        <f>INDEX($AB:$AB,MATCH($H1614,$C:$C,0))</f>
        <v>https://motorring.ru/product/6153-bokovye-zerkala-priory-antiblikom-povtoritelyami-obogrevom</v>
      </c>
    </row>
    <row r="1615" spans="1:28" ht="75" x14ac:dyDescent="0.25">
      <c r="A1615" s="71" t="str">
        <f>INDEX('Выгр Торг'!$A:$A,MATCH($B1615,'Выгр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5" s="88">
        <v>138337</v>
      </c>
      <c r="C1615" s="72">
        <f>VLOOKUP($B1615,'Выгр Торг'!$B:$P,C$1,0)</f>
        <v>104469</v>
      </c>
      <c r="D1615" s="71" t="str">
        <f>VLOOKUP($B1615,'Выгр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Алмазное серебро (серебристый, 611))</v>
      </c>
      <c r="E1615" s="72" t="str">
        <f>VLOOKUP($B1615,'Выгр Торг'!$B:$P,E$1,0)</f>
        <v>Y</v>
      </c>
      <c r="F1615" s="72" t="str">
        <f>VLOOKUP($B1615,'Выгр Торг'!$B:$P,F$1,0)</f>
        <v>1</v>
      </c>
      <c r="G1615" s="36" t="s">
        <v>396</v>
      </c>
      <c r="H1615" s="28">
        <v>104464</v>
      </c>
      <c r="I1615" s="53">
        <f>INDEX($I:$I,MATCH($H1615,$C:$C,0))</f>
        <v>600</v>
      </c>
      <c r="J1615" s="5" t="s">
        <v>3410</v>
      </c>
      <c r="K1615" s="56">
        <f>INDEX($K:$K,MATCH($H1615,$C:$C,0))+I1615</f>
        <v>2800</v>
      </c>
      <c r="L1615" s="14">
        <f>VLOOKUP(K1615,Наценка!$A$1:$B$8,2,1)</f>
        <v>1.4</v>
      </c>
      <c r="M1615" s="56">
        <f>INDEX($M:$M,MATCH($H1615,$C:$C,0))+I1615*$M$2</f>
        <v>4270</v>
      </c>
      <c r="N1615" s="57">
        <f t="shared" si="233"/>
        <v>4290</v>
      </c>
      <c r="O1615" s="72">
        <f>VLOOKUP($B1615,'Выгр Торг'!$B:$P,O$1,0)</f>
        <v>2800</v>
      </c>
      <c r="P1615" s="72">
        <f>VLOOKUP($B1615,'Выгр Торг'!$B:$P,P$1,0)</f>
        <v>4390</v>
      </c>
      <c r="Q1615" s="42">
        <f t="shared" si="234"/>
        <v>0</v>
      </c>
      <c r="R1615" s="42">
        <f t="shared" si="235"/>
        <v>100</v>
      </c>
      <c r="S1615" s="85">
        <f t="shared" si="239"/>
        <v>4290</v>
      </c>
      <c r="T1615" s="60">
        <f>IFERROR(VLOOKUP($B1615,'Из ГУГЛа'!$B:$G,4,0)*U1615+V1615,VLOOKUP($B1615,'Из ГУГЛа'!$B:$G,4,0))</f>
        <v>4190</v>
      </c>
      <c r="U1615" s="15">
        <v>1</v>
      </c>
      <c r="V1615" s="76">
        <f>INDEX($AA:$AA,MATCH($H1615,$C:$C,0))</f>
        <v>600</v>
      </c>
      <c r="W1615" s="74">
        <f t="shared" si="236"/>
        <v>0.53214285714285725</v>
      </c>
      <c r="X1615" s="74">
        <f t="shared" si="237"/>
        <v>-2.386634844868735E-2</v>
      </c>
      <c r="Y1615" s="74">
        <f t="shared" si="238"/>
        <v>0.49642857142857144</v>
      </c>
      <c r="Z1615" s="76">
        <f>INDEX($Z:$Z,MATCH($H1615,$C:$C,0))+V1615</f>
        <v>4190</v>
      </c>
      <c r="AB1615" s="43" t="str">
        <f>INDEX($AB:$AB,MATCH($H1615,$C:$C,0))</f>
        <v>https://motorring.ru/product/6153-bokovye-zerkala-priory-antiblikom-povtoritelyami-obogrevom</v>
      </c>
    </row>
    <row r="1616" spans="1:28" ht="75" x14ac:dyDescent="0.25">
      <c r="A1616" s="71" t="str">
        <f>INDEX('Выгр Торг'!$A:$A,MATCH($B1616,'Выгр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6" s="88">
        <v>138338</v>
      </c>
      <c r="C1616" s="72">
        <f>VLOOKUP($B1616,'Выгр Торг'!$B:$P,C$1,0)</f>
        <v>104470</v>
      </c>
      <c r="D1616" s="71" t="str">
        <f>VLOOKUP($B1616,'Выгр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Альпийский (белый, 205))</v>
      </c>
      <c r="E1616" s="72" t="str">
        <f>VLOOKUP($B1616,'Выгр Торг'!$B:$P,E$1,0)</f>
        <v>Y</v>
      </c>
      <c r="F1616" s="72" t="str">
        <f>VLOOKUP($B1616,'Выгр Торг'!$B:$P,F$1,0)</f>
        <v>1</v>
      </c>
      <c r="G1616" s="36" t="s">
        <v>396</v>
      </c>
      <c r="H1616" s="28">
        <v>104464</v>
      </c>
      <c r="I1616" s="53">
        <f>INDEX($I:$I,MATCH($H1616,$C:$C,0))</f>
        <v>600</v>
      </c>
      <c r="J1616" s="5" t="s">
        <v>3410</v>
      </c>
      <c r="K1616" s="56">
        <f>INDEX($K:$K,MATCH($H1616,$C:$C,0))+I1616</f>
        <v>2800</v>
      </c>
      <c r="L1616" s="14">
        <f>VLOOKUP(K1616,Наценка!$A$1:$B$8,2,1)</f>
        <v>1.4</v>
      </c>
      <c r="M1616" s="56">
        <f>INDEX($M:$M,MATCH($H1616,$C:$C,0))+I1616*$M$2</f>
        <v>4270</v>
      </c>
      <c r="N1616" s="57">
        <f t="shared" si="233"/>
        <v>4290</v>
      </c>
      <c r="O1616" s="72">
        <f>VLOOKUP($B1616,'Выгр Торг'!$B:$P,O$1,0)</f>
        <v>2800</v>
      </c>
      <c r="P1616" s="72">
        <f>VLOOKUP($B1616,'Выгр Торг'!$B:$P,P$1,0)</f>
        <v>4390</v>
      </c>
      <c r="Q1616" s="42">
        <f t="shared" si="234"/>
        <v>0</v>
      </c>
      <c r="R1616" s="42">
        <f t="shared" si="235"/>
        <v>100</v>
      </c>
      <c r="S1616" s="85">
        <f t="shared" si="239"/>
        <v>4290</v>
      </c>
      <c r="T1616" s="60">
        <f>IFERROR(VLOOKUP($B1616,'Из ГУГЛа'!$B:$G,4,0)*U1616+V1616,VLOOKUP($B1616,'Из ГУГЛа'!$B:$G,4,0))</f>
        <v>4190</v>
      </c>
      <c r="U1616" s="15">
        <v>1</v>
      </c>
      <c r="V1616" s="76">
        <f>INDEX($AA:$AA,MATCH($H1616,$C:$C,0))</f>
        <v>600</v>
      </c>
      <c r="W1616" s="74">
        <f t="shared" si="236"/>
        <v>0.53214285714285725</v>
      </c>
      <c r="X1616" s="74">
        <f t="shared" si="237"/>
        <v>-2.386634844868735E-2</v>
      </c>
      <c r="Y1616" s="74">
        <f t="shared" si="238"/>
        <v>0.49642857142857144</v>
      </c>
      <c r="Z1616" s="76">
        <f>INDEX($Z:$Z,MATCH($H1616,$C:$C,0))+V1616</f>
        <v>4190</v>
      </c>
      <c r="AB1616" s="43" t="str">
        <f>INDEX($AB:$AB,MATCH($H1616,$C:$C,0))</f>
        <v>https://motorring.ru/product/6153-bokovye-zerkala-priory-antiblikom-povtoritelyami-obogrevom</v>
      </c>
    </row>
    <row r="1617" spans="1:28" ht="75" x14ac:dyDescent="0.25">
      <c r="A1617" s="71" t="str">
        <f>INDEX('Выгр Торг'!$A:$A,MATCH($B1617,'Выгр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7" s="88">
        <v>138339</v>
      </c>
      <c r="C1617" s="72">
        <f>VLOOKUP($B1617,'Выгр Торг'!$B:$P,C$1,0)</f>
        <v>104471</v>
      </c>
      <c r="D1617" s="71" t="str">
        <f>VLOOKUP($B1617,'Выгр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Апельсин (оранжевый, 111))</v>
      </c>
      <c r="E1617" s="72" t="str">
        <f>VLOOKUP($B1617,'Выгр Торг'!$B:$P,E$1,0)</f>
        <v>Y</v>
      </c>
      <c r="F1617" s="72" t="str">
        <f>VLOOKUP($B1617,'Выгр Торг'!$B:$P,F$1,0)</f>
        <v>1</v>
      </c>
      <c r="G1617" s="36" t="s">
        <v>396</v>
      </c>
      <c r="H1617" s="28">
        <v>104464</v>
      </c>
      <c r="I1617" s="53">
        <f>INDEX($I:$I,MATCH($H1617,$C:$C,0))</f>
        <v>600</v>
      </c>
      <c r="J1617" s="5" t="s">
        <v>3410</v>
      </c>
      <c r="K1617" s="56">
        <f>INDEX($K:$K,MATCH($H1617,$C:$C,0))+I1617</f>
        <v>2800</v>
      </c>
      <c r="L1617" s="14">
        <f>VLOOKUP(K1617,Наценка!$A$1:$B$8,2,1)</f>
        <v>1.4</v>
      </c>
      <c r="M1617" s="56">
        <f>INDEX($M:$M,MATCH($H1617,$C:$C,0))+I1617*$M$2</f>
        <v>4270</v>
      </c>
      <c r="N1617" s="57">
        <f t="shared" si="233"/>
        <v>4290</v>
      </c>
      <c r="O1617" s="72">
        <f>VLOOKUP($B1617,'Выгр Торг'!$B:$P,O$1,0)</f>
        <v>2800</v>
      </c>
      <c r="P1617" s="72">
        <f>VLOOKUP($B1617,'Выгр Торг'!$B:$P,P$1,0)</f>
        <v>4390</v>
      </c>
      <c r="Q1617" s="42">
        <f t="shared" si="234"/>
        <v>0</v>
      </c>
      <c r="R1617" s="42">
        <f t="shared" si="235"/>
        <v>100</v>
      </c>
      <c r="S1617" s="85">
        <f t="shared" si="239"/>
        <v>4290</v>
      </c>
      <c r="T1617" s="60">
        <f>IFERROR(VLOOKUP($B1617,'Из ГУГЛа'!$B:$G,4,0)*U1617+V1617,VLOOKUP($B1617,'Из ГУГЛа'!$B:$G,4,0))</f>
        <v>4190</v>
      </c>
      <c r="U1617" s="15">
        <v>1</v>
      </c>
      <c r="V1617" s="76">
        <f>INDEX($AA:$AA,MATCH($H1617,$C:$C,0))</f>
        <v>600</v>
      </c>
      <c r="W1617" s="74">
        <f t="shared" si="236"/>
        <v>0.53214285714285725</v>
      </c>
      <c r="X1617" s="74">
        <f t="shared" si="237"/>
        <v>-2.386634844868735E-2</v>
      </c>
      <c r="Y1617" s="74">
        <f t="shared" si="238"/>
        <v>0.49642857142857144</v>
      </c>
      <c r="Z1617" s="76">
        <f>INDEX($Z:$Z,MATCH($H1617,$C:$C,0))+V1617</f>
        <v>4190</v>
      </c>
      <c r="AB1617" s="43" t="str">
        <f>INDEX($AB:$AB,MATCH($H1617,$C:$C,0))</f>
        <v>https://motorring.ru/product/6153-bokovye-zerkala-priory-antiblikom-povtoritelyami-obogrevom</v>
      </c>
    </row>
    <row r="1618" spans="1:28" ht="75" x14ac:dyDescent="0.25">
      <c r="A1618" s="71" t="str">
        <f>INDEX('Выгр Торг'!$A:$A,MATCH($B1618,'Выгр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8" s="88">
        <v>138340</v>
      </c>
      <c r="C1618" s="72">
        <f>VLOOKUP($B1618,'Выгр Торг'!$B:$P,C$1,0)</f>
        <v>104472</v>
      </c>
      <c r="D1618" s="71" t="str">
        <f>VLOOKUP($B1618,'Выгр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Белое облако (белый, 240))</v>
      </c>
      <c r="E1618" s="72" t="str">
        <f>VLOOKUP($B1618,'Выгр Торг'!$B:$P,E$1,0)</f>
        <v>Y</v>
      </c>
      <c r="F1618" s="72" t="str">
        <f>VLOOKUP($B1618,'Выгр Торг'!$B:$P,F$1,0)</f>
        <v>1</v>
      </c>
      <c r="G1618" s="36" t="s">
        <v>396</v>
      </c>
      <c r="H1618" s="28">
        <v>104464</v>
      </c>
      <c r="I1618" s="53">
        <f>INDEX($I:$I,MATCH($H1618,$C:$C,0))</f>
        <v>600</v>
      </c>
      <c r="J1618" s="5" t="s">
        <v>3410</v>
      </c>
      <c r="K1618" s="56">
        <f>INDEX($K:$K,MATCH($H1618,$C:$C,0))+I1618</f>
        <v>2800</v>
      </c>
      <c r="L1618" s="14">
        <f>VLOOKUP(K1618,Наценка!$A$1:$B$8,2,1)</f>
        <v>1.4</v>
      </c>
      <c r="M1618" s="56">
        <f>INDEX($M:$M,MATCH($H1618,$C:$C,0))+I1618*$M$2</f>
        <v>4270</v>
      </c>
      <c r="N1618" s="57">
        <f t="shared" si="233"/>
        <v>4290</v>
      </c>
      <c r="O1618" s="72">
        <f>VLOOKUP($B1618,'Выгр Торг'!$B:$P,O$1,0)</f>
        <v>2800</v>
      </c>
      <c r="P1618" s="72">
        <f>VLOOKUP($B1618,'Выгр Торг'!$B:$P,P$1,0)</f>
        <v>4390</v>
      </c>
      <c r="Q1618" s="42">
        <f t="shared" si="234"/>
        <v>0</v>
      </c>
      <c r="R1618" s="42">
        <f t="shared" si="235"/>
        <v>100</v>
      </c>
      <c r="S1618" s="85">
        <f t="shared" si="239"/>
        <v>4290</v>
      </c>
      <c r="T1618" s="60">
        <f>IFERROR(VLOOKUP($B1618,'Из ГУГЛа'!$B:$G,4,0)*U1618+V1618,VLOOKUP($B1618,'Из ГУГЛа'!$B:$G,4,0))</f>
        <v>4190</v>
      </c>
      <c r="U1618" s="15">
        <v>1</v>
      </c>
      <c r="V1618" s="76">
        <f>INDEX($AA:$AA,MATCH($H1618,$C:$C,0))</f>
        <v>600</v>
      </c>
      <c r="W1618" s="74">
        <f t="shared" si="236"/>
        <v>0.53214285714285725</v>
      </c>
      <c r="X1618" s="74">
        <f t="shared" si="237"/>
        <v>-2.386634844868735E-2</v>
      </c>
      <c r="Y1618" s="74">
        <f t="shared" si="238"/>
        <v>0.49642857142857144</v>
      </c>
      <c r="Z1618" s="76">
        <f>INDEX($Z:$Z,MATCH($H1618,$C:$C,0))+V1618</f>
        <v>4190</v>
      </c>
      <c r="AB1618" s="43" t="str">
        <f>INDEX($AB:$AB,MATCH($H1618,$C:$C,0))</f>
        <v>https://motorring.ru/product/6153-bokovye-zerkala-priory-antiblikom-povtoritelyami-obogrevom</v>
      </c>
    </row>
    <row r="1619" spans="1:28" ht="75" x14ac:dyDescent="0.25">
      <c r="A1619" s="71" t="str">
        <f>INDEX('Выгр Торг'!$A:$A,MATCH($B1619,'Выгр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19" s="88">
        <v>138341</v>
      </c>
      <c r="C1619" s="72">
        <f>VLOOKUP($B1619,'Выгр Торг'!$B:$P,C$1,0)</f>
        <v>104473</v>
      </c>
      <c r="D1619" s="71" t="str">
        <f>VLOOKUP($B1619,'Выгр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Борнео (темный серебристо-серый, 633))</v>
      </c>
      <c r="E1619" s="72" t="str">
        <f>VLOOKUP($B1619,'Выгр Торг'!$B:$P,E$1,0)</f>
        <v>Y</v>
      </c>
      <c r="F1619" s="72" t="str">
        <f>VLOOKUP($B1619,'Выгр Торг'!$B:$P,F$1,0)</f>
        <v>1</v>
      </c>
      <c r="G1619" s="36" t="s">
        <v>396</v>
      </c>
      <c r="H1619" s="28">
        <v>104464</v>
      </c>
      <c r="I1619" s="53">
        <f>INDEX($I:$I,MATCH($H1619,$C:$C,0))</f>
        <v>600</v>
      </c>
      <c r="J1619" s="5" t="s">
        <v>3410</v>
      </c>
      <c r="K1619" s="56">
        <f>INDEX($K:$K,MATCH($H1619,$C:$C,0))+I1619</f>
        <v>2800</v>
      </c>
      <c r="L1619" s="14">
        <f>VLOOKUP(K1619,Наценка!$A$1:$B$8,2,1)</f>
        <v>1.4</v>
      </c>
      <c r="M1619" s="56">
        <f>INDEX($M:$M,MATCH($H1619,$C:$C,0))+I1619*$M$2</f>
        <v>4270</v>
      </c>
      <c r="N1619" s="57">
        <f t="shared" si="233"/>
        <v>4290</v>
      </c>
      <c r="O1619" s="72">
        <f>VLOOKUP($B1619,'Выгр Торг'!$B:$P,O$1,0)</f>
        <v>2800</v>
      </c>
      <c r="P1619" s="72">
        <f>VLOOKUP($B1619,'Выгр Торг'!$B:$P,P$1,0)</f>
        <v>4390</v>
      </c>
      <c r="Q1619" s="42">
        <f t="shared" si="234"/>
        <v>0</v>
      </c>
      <c r="R1619" s="42">
        <f t="shared" si="235"/>
        <v>100</v>
      </c>
      <c r="S1619" s="85">
        <f t="shared" si="239"/>
        <v>4290</v>
      </c>
      <c r="T1619" s="60">
        <f>IFERROR(VLOOKUP($B1619,'Из ГУГЛа'!$B:$G,4,0)*U1619+V1619,VLOOKUP($B1619,'Из ГУГЛа'!$B:$G,4,0))</f>
        <v>4190</v>
      </c>
      <c r="U1619" s="15">
        <v>1</v>
      </c>
      <c r="V1619" s="76">
        <f>INDEX($AA:$AA,MATCH($H1619,$C:$C,0))</f>
        <v>600</v>
      </c>
      <c r="W1619" s="74">
        <f t="shared" si="236"/>
        <v>0.53214285714285725</v>
      </c>
      <c r="X1619" s="74">
        <f t="shared" si="237"/>
        <v>-2.386634844868735E-2</v>
      </c>
      <c r="Y1619" s="74">
        <f t="shared" si="238"/>
        <v>0.49642857142857144</v>
      </c>
      <c r="Z1619" s="76">
        <f>INDEX($Z:$Z,MATCH($H1619,$C:$C,0))+V1619</f>
        <v>4190</v>
      </c>
      <c r="AB1619" s="43" t="str">
        <f>INDEX($AB:$AB,MATCH($H1619,$C:$C,0))</f>
        <v>https://motorring.ru/product/6153-bokovye-zerkala-priory-antiblikom-povtoritelyami-obogrevom</v>
      </c>
    </row>
    <row r="1620" spans="1:28" ht="75" x14ac:dyDescent="0.25">
      <c r="A1620" s="71" t="str">
        <f>INDEX('Выгр Торг'!$A:$A,MATCH($B1620,'Выгр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0" s="88">
        <v>138342</v>
      </c>
      <c r="C1620" s="72">
        <f>VLOOKUP($B1620,'Выгр Торг'!$B:$P,C$1,0)</f>
        <v>104474</v>
      </c>
      <c r="D1620" s="71" t="str">
        <f>VLOOKUP($B1620,'Выгр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Бургундия (красный металлик, 117))</v>
      </c>
      <c r="E1620" s="72" t="str">
        <f>VLOOKUP($B1620,'Выгр Торг'!$B:$P,E$1,0)</f>
        <v>Y</v>
      </c>
      <c r="F1620" s="72" t="str">
        <f>VLOOKUP($B1620,'Выгр Торг'!$B:$P,F$1,0)</f>
        <v>1</v>
      </c>
      <c r="G1620" s="36" t="s">
        <v>396</v>
      </c>
      <c r="H1620" s="28">
        <v>104464</v>
      </c>
      <c r="I1620" s="53">
        <f>INDEX($I:$I,MATCH($H1620,$C:$C,0))</f>
        <v>600</v>
      </c>
      <c r="J1620" s="5" t="s">
        <v>3410</v>
      </c>
      <c r="K1620" s="56">
        <f>INDEX($K:$K,MATCH($H1620,$C:$C,0))+I1620</f>
        <v>2800</v>
      </c>
      <c r="L1620" s="14">
        <f>VLOOKUP(K1620,Наценка!$A$1:$B$8,2,1)</f>
        <v>1.4</v>
      </c>
      <c r="M1620" s="56">
        <f>INDEX($M:$M,MATCH($H1620,$C:$C,0))+I1620*$M$2</f>
        <v>4270</v>
      </c>
      <c r="N1620" s="57">
        <f t="shared" si="233"/>
        <v>4290</v>
      </c>
      <c r="O1620" s="72">
        <f>VLOOKUP($B1620,'Выгр Торг'!$B:$P,O$1,0)</f>
        <v>2800</v>
      </c>
      <c r="P1620" s="72">
        <f>VLOOKUP($B1620,'Выгр Торг'!$B:$P,P$1,0)</f>
        <v>4390</v>
      </c>
      <c r="Q1620" s="42">
        <f t="shared" si="234"/>
        <v>0</v>
      </c>
      <c r="R1620" s="42">
        <f t="shared" si="235"/>
        <v>100</v>
      </c>
      <c r="S1620" s="85">
        <f t="shared" si="239"/>
        <v>4290</v>
      </c>
      <c r="T1620" s="60">
        <f>IFERROR(VLOOKUP($B1620,'Из ГУГЛа'!$B:$G,4,0)*U1620+V1620,VLOOKUP($B1620,'Из ГУГЛа'!$B:$G,4,0))</f>
        <v>4190</v>
      </c>
      <c r="U1620" s="15">
        <v>1</v>
      </c>
      <c r="V1620" s="76">
        <f>INDEX($AA:$AA,MATCH($H1620,$C:$C,0))</f>
        <v>600</v>
      </c>
      <c r="W1620" s="74">
        <f t="shared" si="236"/>
        <v>0.53214285714285725</v>
      </c>
      <c r="X1620" s="74">
        <f t="shared" si="237"/>
        <v>-2.386634844868735E-2</v>
      </c>
      <c r="Y1620" s="74">
        <f t="shared" si="238"/>
        <v>0.49642857142857144</v>
      </c>
      <c r="Z1620" s="76">
        <f>INDEX($Z:$Z,MATCH($H1620,$C:$C,0))+V1620</f>
        <v>4190</v>
      </c>
      <c r="AB1620" s="43" t="str">
        <f>INDEX($AB:$AB,MATCH($H1620,$C:$C,0))</f>
        <v>https://motorring.ru/product/6153-bokovye-zerkala-priory-antiblikom-povtoritelyami-obogrevom</v>
      </c>
    </row>
    <row r="1621" spans="1:28" ht="75" x14ac:dyDescent="0.25">
      <c r="A1621" s="71" t="str">
        <f>INDEX('Выгр Торг'!$A:$A,MATCH($B1621,'Выгр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1" s="88">
        <v>138343</v>
      </c>
      <c r="C1621" s="72">
        <f>VLOOKUP($B1621,'Выгр Торг'!$B:$P,C$1,0)</f>
        <v>104475</v>
      </c>
      <c r="D1621" s="71" t="str">
        <f>VLOOKUP($B1621,'Выгр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Вишня (темно-красный, 127))</v>
      </c>
      <c r="E1621" s="72" t="str">
        <f>VLOOKUP($B1621,'Выгр Торг'!$B:$P,E$1,0)</f>
        <v>Y</v>
      </c>
      <c r="F1621" s="72" t="str">
        <f>VLOOKUP($B1621,'Выгр Торг'!$B:$P,F$1,0)</f>
        <v>1</v>
      </c>
      <c r="G1621" s="36" t="s">
        <v>396</v>
      </c>
      <c r="H1621" s="28">
        <v>104464</v>
      </c>
      <c r="I1621" s="53">
        <f>INDEX($I:$I,MATCH($H1621,$C:$C,0))</f>
        <v>600</v>
      </c>
      <c r="J1621" s="5" t="s">
        <v>3410</v>
      </c>
      <c r="K1621" s="56">
        <f>INDEX($K:$K,MATCH($H1621,$C:$C,0))+I1621</f>
        <v>2800</v>
      </c>
      <c r="L1621" s="14">
        <f>VLOOKUP(K1621,Наценка!$A$1:$B$8,2,1)</f>
        <v>1.4</v>
      </c>
      <c r="M1621" s="56">
        <f>INDEX($M:$M,MATCH($H1621,$C:$C,0))+I1621*$M$2</f>
        <v>4270</v>
      </c>
      <c r="N1621" s="57">
        <f t="shared" si="233"/>
        <v>4290</v>
      </c>
      <c r="O1621" s="72">
        <f>VLOOKUP($B1621,'Выгр Торг'!$B:$P,O$1,0)</f>
        <v>2800</v>
      </c>
      <c r="P1621" s="72">
        <f>VLOOKUP($B1621,'Выгр Торг'!$B:$P,P$1,0)</f>
        <v>4390</v>
      </c>
      <c r="Q1621" s="42">
        <f t="shared" si="234"/>
        <v>0</v>
      </c>
      <c r="R1621" s="42">
        <f t="shared" si="235"/>
        <v>100</v>
      </c>
      <c r="S1621" s="85">
        <f t="shared" si="239"/>
        <v>4290</v>
      </c>
      <c r="T1621" s="60">
        <f>IFERROR(VLOOKUP($B1621,'Из ГУГЛа'!$B:$G,4,0)*U1621+V1621,VLOOKUP($B1621,'Из ГУГЛа'!$B:$G,4,0))</f>
        <v>4190</v>
      </c>
      <c r="U1621" s="15">
        <v>1</v>
      </c>
      <c r="V1621" s="76">
        <f>INDEX($AA:$AA,MATCH($H1621,$C:$C,0))</f>
        <v>600</v>
      </c>
      <c r="W1621" s="74">
        <f t="shared" si="236"/>
        <v>0.53214285714285725</v>
      </c>
      <c r="X1621" s="74">
        <f t="shared" si="237"/>
        <v>-2.386634844868735E-2</v>
      </c>
      <c r="Y1621" s="74">
        <f t="shared" si="238"/>
        <v>0.49642857142857144</v>
      </c>
      <c r="Z1621" s="76">
        <f>INDEX($Z:$Z,MATCH($H1621,$C:$C,0))+V1621</f>
        <v>4190</v>
      </c>
      <c r="AB1621" s="43" t="str">
        <f>INDEX($AB:$AB,MATCH($H1621,$C:$C,0))</f>
        <v>https://motorring.ru/product/6153-bokovye-zerkala-priory-antiblikom-povtoritelyami-obogrevom</v>
      </c>
    </row>
    <row r="1622" spans="1:28" ht="75" x14ac:dyDescent="0.25">
      <c r="A1622" s="71" t="str">
        <f>INDEX('Выгр Торг'!$A:$A,MATCH($B1622,'Выгр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2" s="88">
        <v>138344</v>
      </c>
      <c r="C1622" s="72">
        <f>VLOOKUP($B1622,'Выгр Торг'!$B:$P,C$1,0)</f>
        <v>104476</v>
      </c>
      <c r="D1622" s="71" t="str">
        <f>VLOOKUP($B1622,'Выгр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Голубая планета (сине-голубой, 418))</v>
      </c>
      <c r="E1622" s="72" t="str">
        <f>VLOOKUP($B1622,'Выгр Торг'!$B:$P,E$1,0)</f>
        <v>Y</v>
      </c>
      <c r="F1622" s="72" t="str">
        <f>VLOOKUP($B1622,'Выгр Торг'!$B:$P,F$1,0)</f>
        <v>1</v>
      </c>
      <c r="G1622" s="36" t="s">
        <v>396</v>
      </c>
      <c r="H1622" s="28">
        <v>104464</v>
      </c>
      <c r="I1622" s="53">
        <f>INDEX($I:$I,MATCH($H1622,$C:$C,0))</f>
        <v>600</v>
      </c>
      <c r="J1622" s="5" t="s">
        <v>3410</v>
      </c>
      <c r="K1622" s="56">
        <f>INDEX($K:$K,MATCH($H1622,$C:$C,0))+I1622</f>
        <v>2800</v>
      </c>
      <c r="L1622" s="14">
        <f>VLOOKUP(K1622,Наценка!$A$1:$B$8,2,1)</f>
        <v>1.4</v>
      </c>
      <c r="M1622" s="56">
        <f>INDEX($M:$M,MATCH($H1622,$C:$C,0))+I1622*$M$2</f>
        <v>4270</v>
      </c>
      <c r="N1622" s="57">
        <f t="shared" si="233"/>
        <v>4290</v>
      </c>
      <c r="O1622" s="72">
        <f>VLOOKUP($B1622,'Выгр Торг'!$B:$P,O$1,0)</f>
        <v>2800</v>
      </c>
      <c r="P1622" s="72">
        <f>VLOOKUP($B1622,'Выгр Торг'!$B:$P,P$1,0)</f>
        <v>4390</v>
      </c>
      <c r="Q1622" s="42">
        <f t="shared" si="234"/>
        <v>0</v>
      </c>
      <c r="R1622" s="42">
        <f t="shared" si="235"/>
        <v>100</v>
      </c>
      <c r="S1622" s="85">
        <f t="shared" si="239"/>
        <v>4290</v>
      </c>
      <c r="T1622" s="60">
        <f>IFERROR(VLOOKUP($B1622,'Из ГУГЛа'!$B:$G,4,0)*U1622+V1622,VLOOKUP($B1622,'Из ГУГЛа'!$B:$G,4,0))</f>
        <v>4190</v>
      </c>
      <c r="U1622" s="15">
        <v>1</v>
      </c>
      <c r="V1622" s="76">
        <f>INDEX($AA:$AA,MATCH($H1622,$C:$C,0))</f>
        <v>600</v>
      </c>
      <c r="W1622" s="74">
        <f t="shared" si="236"/>
        <v>0.53214285714285725</v>
      </c>
      <c r="X1622" s="74">
        <f t="shared" si="237"/>
        <v>-2.386634844868735E-2</v>
      </c>
      <c r="Y1622" s="74">
        <f t="shared" si="238"/>
        <v>0.49642857142857144</v>
      </c>
      <c r="Z1622" s="76">
        <f>INDEX($Z:$Z,MATCH($H1622,$C:$C,0))+V1622</f>
        <v>4190</v>
      </c>
      <c r="AB1622" s="43" t="str">
        <f>INDEX($AB:$AB,MATCH($H1622,$C:$C,0))</f>
        <v>https://motorring.ru/product/6153-bokovye-zerkala-priory-antiblikom-povtoritelyami-obogrevom</v>
      </c>
    </row>
    <row r="1623" spans="1:28" ht="75" x14ac:dyDescent="0.25">
      <c r="A1623" s="71" t="str">
        <f>INDEX('Выгр Торг'!$A:$A,MATCH($B1623,'Выгр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3" s="88">
        <v>138345</v>
      </c>
      <c r="C1623" s="72">
        <f>VLOOKUP($B1623,'Выгр Торг'!$B:$P,C$1,0)</f>
        <v>104477</v>
      </c>
      <c r="D1623" s="71" t="str">
        <f>VLOOKUP($B1623,'Выгр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Гранта (темно-серый, 682))</v>
      </c>
      <c r="E1623" s="72" t="str">
        <f>VLOOKUP($B1623,'Выгр Торг'!$B:$P,E$1,0)</f>
        <v>Y</v>
      </c>
      <c r="F1623" s="72" t="str">
        <f>VLOOKUP($B1623,'Выгр Торг'!$B:$P,F$1,0)</f>
        <v>1</v>
      </c>
      <c r="G1623" s="36" t="s">
        <v>396</v>
      </c>
      <c r="H1623" s="28">
        <v>104464</v>
      </c>
      <c r="I1623" s="53">
        <f>INDEX($I:$I,MATCH($H1623,$C:$C,0))</f>
        <v>600</v>
      </c>
      <c r="J1623" s="5" t="s">
        <v>3410</v>
      </c>
      <c r="K1623" s="56">
        <f>INDEX($K:$K,MATCH($H1623,$C:$C,0))+I1623</f>
        <v>2800</v>
      </c>
      <c r="L1623" s="14">
        <f>VLOOKUP(K1623,Наценка!$A$1:$B$8,2,1)</f>
        <v>1.4</v>
      </c>
      <c r="M1623" s="56">
        <f>INDEX($M:$M,MATCH($H1623,$C:$C,0))+I1623*$M$2</f>
        <v>4270</v>
      </c>
      <c r="N1623" s="57">
        <f t="shared" si="233"/>
        <v>4290</v>
      </c>
      <c r="O1623" s="72">
        <f>VLOOKUP($B1623,'Выгр Торг'!$B:$P,O$1,0)</f>
        <v>2800</v>
      </c>
      <c r="P1623" s="72">
        <f>VLOOKUP($B1623,'Выгр Торг'!$B:$P,P$1,0)</f>
        <v>4390</v>
      </c>
      <c r="Q1623" s="42">
        <f t="shared" si="234"/>
        <v>0</v>
      </c>
      <c r="R1623" s="42">
        <f t="shared" si="235"/>
        <v>100</v>
      </c>
      <c r="S1623" s="85">
        <f t="shared" si="239"/>
        <v>4290</v>
      </c>
      <c r="T1623" s="60">
        <f>IFERROR(VLOOKUP($B1623,'Из ГУГЛа'!$B:$G,4,0)*U1623+V1623,VLOOKUP($B1623,'Из ГУГЛа'!$B:$G,4,0))</f>
        <v>4190</v>
      </c>
      <c r="U1623" s="15">
        <v>1</v>
      </c>
      <c r="V1623" s="76">
        <f>INDEX($AA:$AA,MATCH($H1623,$C:$C,0))</f>
        <v>600</v>
      </c>
      <c r="W1623" s="74">
        <f t="shared" si="236"/>
        <v>0.53214285714285725</v>
      </c>
      <c r="X1623" s="74">
        <f t="shared" si="237"/>
        <v>-2.386634844868735E-2</v>
      </c>
      <c r="Y1623" s="74">
        <f t="shared" si="238"/>
        <v>0.49642857142857144</v>
      </c>
      <c r="Z1623" s="76">
        <f>INDEX($Z:$Z,MATCH($H1623,$C:$C,0))+V1623</f>
        <v>4190</v>
      </c>
      <c r="AB1623" s="43" t="str">
        <f>INDEX($AB:$AB,MATCH($H1623,$C:$C,0))</f>
        <v>https://motorring.ru/product/6153-bokovye-zerkala-priory-antiblikom-povtoritelyami-obogrevom</v>
      </c>
    </row>
    <row r="1624" spans="1:28" ht="75" x14ac:dyDescent="0.25">
      <c r="A1624" s="71" t="str">
        <f>INDEX('Выгр Торг'!$A:$A,MATCH($B1624,'Выгр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4" s="88">
        <v>138346</v>
      </c>
      <c r="C1624" s="72">
        <f>VLOOKUP($B1624,'Выгр Торг'!$B:$P,C$1,0)</f>
        <v>104478</v>
      </c>
      <c r="D1624" s="71" t="str">
        <f>VLOOKUP($B1624,'Выгр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Джем (желто-коричневый, 285))</v>
      </c>
      <c r="E1624" s="72" t="str">
        <f>VLOOKUP($B1624,'Выгр Торг'!$B:$P,E$1,0)</f>
        <v>Y</v>
      </c>
      <c r="F1624" s="72" t="str">
        <f>VLOOKUP($B1624,'Выгр Торг'!$B:$P,F$1,0)</f>
        <v>1</v>
      </c>
      <c r="G1624" s="36" t="s">
        <v>396</v>
      </c>
      <c r="H1624" s="28">
        <v>104464</v>
      </c>
      <c r="I1624" s="53">
        <f>INDEX($I:$I,MATCH($H1624,$C:$C,0))</f>
        <v>600</v>
      </c>
      <c r="J1624" s="5" t="s">
        <v>3410</v>
      </c>
      <c r="K1624" s="56">
        <f>INDEX($K:$K,MATCH($H1624,$C:$C,0))+I1624</f>
        <v>2800</v>
      </c>
      <c r="L1624" s="14">
        <f>VLOOKUP(K1624,Наценка!$A$1:$B$8,2,1)</f>
        <v>1.4</v>
      </c>
      <c r="M1624" s="56">
        <f>INDEX($M:$M,MATCH($H1624,$C:$C,0))+I1624*$M$2</f>
        <v>4270</v>
      </c>
      <c r="N1624" s="57">
        <f t="shared" si="233"/>
        <v>4290</v>
      </c>
      <c r="O1624" s="72">
        <f>VLOOKUP($B1624,'Выгр Торг'!$B:$P,O$1,0)</f>
        <v>2800</v>
      </c>
      <c r="P1624" s="72">
        <f>VLOOKUP($B1624,'Выгр Торг'!$B:$P,P$1,0)</f>
        <v>4390</v>
      </c>
      <c r="Q1624" s="42">
        <f t="shared" si="234"/>
        <v>0</v>
      </c>
      <c r="R1624" s="42">
        <f t="shared" si="235"/>
        <v>100</v>
      </c>
      <c r="S1624" s="85">
        <f t="shared" si="239"/>
        <v>4290</v>
      </c>
      <c r="T1624" s="60">
        <f>IFERROR(VLOOKUP($B1624,'Из ГУГЛа'!$B:$G,4,0)*U1624+V1624,VLOOKUP($B1624,'Из ГУГЛа'!$B:$G,4,0))</f>
        <v>4190</v>
      </c>
      <c r="U1624" s="15">
        <v>1</v>
      </c>
      <c r="V1624" s="76">
        <f>INDEX($AA:$AA,MATCH($H1624,$C:$C,0))</f>
        <v>600</v>
      </c>
      <c r="W1624" s="74">
        <f t="shared" si="236"/>
        <v>0.53214285714285725</v>
      </c>
      <c r="X1624" s="74">
        <f t="shared" si="237"/>
        <v>-2.386634844868735E-2</v>
      </c>
      <c r="Y1624" s="74">
        <f t="shared" si="238"/>
        <v>0.49642857142857144</v>
      </c>
      <c r="Z1624" s="76">
        <f>INDEX($Z:$Z,MATCH($H1624,$C:$C,0))+V1624</f>
        <v>4190</v>
      </c>
      <c r="AB1624" s="43" t="str">
        <f>INDEX($AB:$AB,MATCH($H1624,$C:$C,0))</f>
        <v>https://motorring.ru/product/6153-bokovye-zerkala-priory-antiblikom-povtoritelyami-obogrevom</v>
      </c>
    </row>
    <row r="1625" spans="1:28" ht="75" x14ac:dyDescent="0.25">
      <c r="A1625" s="71" t="str">
        <f>INDEX('Выгр Торг'!$A:$A,MATCH($B1625,'Выгр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5" s="88">
        <v>138347</v>
      </c>
      <c r="C1625" s="72">
        <f>VLOOKUP($B1625,'Выгр Торг'!$B:$P,C$1,0)</f>
        <v>104479</v>
      </c>
      <c r="D1625" s="71" t="str">
        <f>VLOOKUP($B1625,'Выгр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Дыня (серебристо-желтый, 502))</v>
      </c>
      <c r="E1625" s="72" t="str">
        <f>VLOOKUP($B1625,'Выгр Торг'!$B:$P,E$1,0)</f>
        <v>Y</v>
      </c>
      <c r="F1625" s="72" t="str">
        <f>VLOOKUP($B1625,'Выгр Торг'!$B:$P,F$1,0)</f>
        <v>1</v>
      </c>
      <c r="G1625" s="36" t="s">
        <v>396</v>
      </c>
      <c r="H1625" s="28">
        <v>104464</v>
      </c>
      <c r="I1625" s="53">
        <f>INDEX($I:$I,MATCH($H1625,$C:$C,0))</f>
        <v>600</v>
      </c>
      <c r="J1625" s="5" t="s">
        <v>3410</v>
      </c>
      <c r="K1625" s="56">
        <f>INDEX($K:$K,MATCH($H1625,$C:$C,0))+I1625</f>
        <v>2800</v>
      </c>
      <c r="L1625" s="14">
        <f>VLOOKUP(K1625,Наценка!$A$1:$B$8,2,1)</f>
        <v>1.4</v>
      </c>
      <c r="M1625" s="56">
        <f>INDEX($M:$M,MATCH($H1625,$C:$C,0))+I1625*$M$2</f>
        <v>4270</v>
      </c>
      <c r="N1625" s="57">
        <f t="shared" si="233"/>
        <v>4290</v>
      </c>
      <c r="O1625" s="72">
        <f>VLOOKUP($B1625,'Выгр Торг'!$B:$P,O$1,0)</f>
        <v>2800</v>
      </c>
      <c r="P1625" s="72">
        <f>VLOOKUP($B1625,'Выгр Торг'!$B:$P,P$1,0)</f>
        <v>4390</v>
      </c>
      <c r="Q1625" s="42">
        <f t="shared" si="234"/>
        <v>0</v>
      </c>
      <c r="R1625" s="42">
        <f t="shared" si="235"/>
        <v>100</v>
      </c>
      <c r="S1625" s="85">
        <f t="shared" si="239"/>
        <v>4290</v>
      </c>
      <c r="T1625" s="60">
        <f>IFERROR(VLOOKUP($B1625,'Из ГУГЛа'!$B:$G,4,0)*U1625+V1625,VLOOKUP($B1625,'Из ГУГЛа'!$B:$G,4,0))</f>
        <v>4190</v>
      </c>
      <c r="U1625" s="15">
        <v>1</v>
      </c>
      <c r="V1625" s="76">
        <f>INDEX($AA:$AA,MATCH($H1625,$C:$C,0))</f>
        <v>600</v>
      </c>
      <c r="W1625" s="74">
        <f t="shared" si="236"/>
        <v>0.53214285714285725</v>
      </c>
      <c r="X1625" s="74">
        <f t="shared" si="237"/>
        <v>-2.386634844868735E-2</v>
      </c>
      <c r="Y1625" s="74">
        <f t="shared" si="238"/>
        <v>0.49642857142857144</v>
      </c>
      <c r="Z1625" s="76">
        <f>INDEX($Z:$Z,MATCH($H1625,$C:$C,0))+V1625</f>
        <v>4190</v>
      </c>
      <c r="AB1625" s="43" t="str">
        <f>INDEX($AB:$AB,MATCH($H1625,$C:$C,0))</f>
        <v>https://motorring.ru/product/6153-bokovye-zerkala-priory-antiblikom-povtoritelyami-obogrevom</v>
      </c>
    </row>
    <row r="1626" spans="1:28" ht="75" x14ac:dyDescent="0.25">
      <c r="A1626" s="71" t="str">
        <f>INDEX('Выгр Торг'!$A:$A,MATCH($B1626,'Выгр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6" s="88">
        <v>138348</v>
      </c>
      <c r="C1626" s="72">
        <f>VLOOKUP($B1626,'Выгр Торг'!$B:$P,C$1,0)</f>
        <v>104480</v>
      </c>
      <c r="D1626" s="71" t="str">
        <f>VLOOKUP($B1626,'Выгр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Изабелла (темно-филетовый, 515))</v>
      </c>
      <c r="E1626" s="72" t="str">
        <f>VLOOKUP($B1626,'Выгр Торг'!$B:$P,E$1,0)</f>
        <v>Y</v>
      </c>
      <c r="F1626" s="72" t="str">
        <f>VLOOKUP($B1626,'Выгр Торг'!$B:$P,F$1,0)</f>
        <v>1</v>
      </c>
      <c r="G1626" s="36" t="s">
        <v>396</v>
      </c>
      <c r="H1626" s="28">
        <v>104464</v>
      </c>
      <c r="I1626" s="53">
        <f>INDEX($I:$I,MATCH($H1626,$C:$C,0))</f>
        <v>600</v>
      </c>
      <c r="J1626" s="5" t="s">
        <v>3410</v>
      </c>
      <c r="K1626" s="56">
        <f>INDEX($K:$K,MATCH($H1626,$C:$C,0))+I1626</f>
        <v>2800</v>
      </c>
      <c r="L1626" s="14">
        <f>VLOOKUP(K1626,Наценка!$A$1:$B$8,2,1)</f>
        <v>1.4</v>
      </c>
      <c r="M1626" s="56">
        <f>INDEX($M:$M,MATCH($H1626,$C:$C,0))+I1626*$M$2</f>
        <v>4270</v>
      </c>
      <c r="N1626" s="57">
        <f t="shared" si="233"/>
        <v>4290</v>
      </c>
      <c r="O1626" s="72">
        <f>VLOOKUP($B1626,'Выгр Торг'!$B:$P,O$1,0)</f>
        <v>2800</v>
      </c>
      <c r="P1626" s="72">
        <f>VLOOKUP($B1626,'Выгр Торг'!$B:$P,P$1,0)</f>
        <v>4390</v>
      </c>
      <c r="Q1626" s="42">
        <f t="shared" si="234"/>
        <v>0</v>
      </c>
      <c r="R1626" s="42">
        <f t="shared" si="235"/>
        <v>100</v>
      </c>
      <c r="S1626" s="85">
        <f t="shared" si="239"/>
        <v>4290</v>
      </c>
      <c r="T1626" s="60">
        <f>IFERROR(VLOOKUP($B1626,'Из ГУГЛа'!$B:$G,4,0)*U1626+V1626,VLOOKUP($B1626,'Из ГУГЛа'!$B:$G,4,0))</f>
        <v>4190</v>
      </c>
      <c r="U1626" s="15">
        <v>1</v>
      </c>
      <c r="V1626" s="76">
        <f>INDEX($AA:$AA,MATCH($H1626,$C:$C,0))</f>
        <v>600</v>
      </c>
      <c r="W1626" s="74">
        <f t="shared" si="236"/>
        <v>0.53214285714285725</v>
      </c>
      <c r="X1626" s="74">
        <f t="shared" si="237"/>
        <v>-2.386634844868735E-2</v>
      </c>
      <c r="Y1626" s="74">
        <f t="shared" si="238"/>
        <v>0.49642857142857144</v>
      </c>
      <c r="Z1626" s="76">
        <f>INDEX($Z:$Z,MATCH($H1626,$C:$C,0))+V1626</f>
        <v>4190</v>
      </c>
      <c r="AB1626" s="43" t="str">
        <f>INDEX($AB:$AB,MATCH($H1626,$C:$C,0))</f>
        <v>https://motorring.ru/product/6153-bokovye-zerkala-priory-antiblikom-povtoritelyami-obogrevom</v>
      </c>
    </row>
    <row r="1627" spans="1:28" ht="75" x14ac:dyDescent="0.25">
      <c r="A1627" s="71" t="str">
        <f>INDEX('Выгр Торг'!$A:$A,MATCH($B1627,'Выгр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7" s="88">
        <v>138349</v>
      </c>
      <c r="C1627" s="72">
        <f>VLOOKUP($B1627,'Выгр Торг'!$B:$P,C$1,0)</f>
        <v>104481</v>
      </c>
      <c r="D1627" s="71" t="str">
        <f>VLOOKUP($B1627,'Выгр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Калина (ярко-красный, 104))</v>
      </c>
      <c r="E1627" s="72" t="str">
        <f>VLOOKUP($B1627,'Выгр Торг'!$B:$P,E$1,0)</f>
        <v>Y</v>
      </c>
      <c r="F1627" s="72" t="str">
        <f>VLOOKUP($B1627,'Выгр Торг'!$B:$P,F$1,0)</f>
        <v>1</v>
      </c>
      <c r="G1627" s="36" t="s">
        <v>396</v>
      </c>
      <c r="H1627" s="28">
        <v>104464</v>
      </c>
      <c r="I1627" s="53">
        <f>INDEX($I:$I,MATCH($H1627,$C:$C,0))</f>
        <v>600</v>
      </c>
      <c r="J1627" s="5" t="s">
        <v>3410</v>
      </c>
      <c r="K1627" s="56">
        <f>INDEX($K:$K,MATCH($H1627,$C:$C,0))+I1627</f>
        <v>2800</v>
      </c>
      <c r="L1627" s="14">
        <f>VLOOKUP(K1627,Наценка!$A$1:$B$8,2,1)</f>
        <v>1.4</v>
      </c>
      <c r="M1627" s="56">
        <f>INDEX($M:$M,MATCH($H1627,$C:$C,0))+I1627*$M$2</f>
        <v>4270</v>
      </c>
      <c r="N1627" s="57">
        <f t="shared" si="233"/>
        <v>4290</v>
      </c>
      <c r="O1627" s="72">
        <f>VLOOKUP($B1627,'Выгр Торг'!$B:$P,O$1,0)</f>
        <v>2800</v>
      </c>
      <c r="P1627" s="72">
        <f>VLOOKUP($B1627,'Выгр Торг'!$B:$P,P$1,0)</f>
        <v>4390</v>
      </c>
      <c r="Q1627" s="42">
        <f t="shared" si="234"/>
        <v>0</v>
      </c>
      <c r="R1627" s="42">
        <f t="shared" si="235"/>
        <v>100</v>
      </c>
      <c r="S1627" s="85">
        <f t="shared" si="239"/>
        <v>4290</v>
      </c>
      <c r="T1627" s="60">
        <f>IFERROR(VLOOKUP($B1627,'Из ГУГЛа'!$B:$G,4,0)*U1627+V1627,VLOOKUP($B1627,'Из ГУГЛа'!$B:$G,4,0))</f>
        <v>4190</v>
      </c>
      <c r="U1627" s="15">
        <v>1</v>
      </c>
      <c r="V1627" s="76">
        <f>INDEX($AA:$AA,MATCH($H1627,$C:$C,0))</f>
        <v>600</v>
      </c>
      <c r="W1627" s="74">
        <f t="shared" si="236"/>
        <v>0.53214285714285725</v>
      </c>
      <c r="X1627" s="74">
        <f t="shared" si="237"/>
        <v>-2.386634844868735E-2</v>
      </c>
      <c r="Y1627" s="74">
        <f t="shared" si="238"/>
        <v>0.49642857142857144</v>
      </c>
      <c r="Z1627" s="76">
        <f>INDEX($Z:$Z,MATCH($H1627,$C:$C,0))+V1627</f>
        <v>4190</v>
      </c>
      <c r="AB1627" s="43" t="str">
        <f>INDEX($AB:$AB,MATCH($H1627,$C:$C,0))</f>
        <v>https://motorring.ru/product/6153-bokovye-zerkala-priory-antiblikom-povtoritelyami-obogrevom</v>
      </c>
    </row>
    <row r="1628" spans="1:28" ht="90" x14ac:dyDescent="0.25">
      <c r="A1628" s="71" t="str">
        <f>INDEX('Выгр Торг'!$A:$A,MATCH($B1628,'Выгр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8" s="88">
        <v>138350</v>
      </c>
      <c r="C1628" s="72">
        <f>VLOOKUP($B1628,'Выгр Торг'!$B:$P,C$1,0)</f>
        <v>104482</v>
      </c>
      <c r="D1628" s="71" t="str">
        <f>VLOOKUP($B1628,'Выгр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Калифорнийский мак (золотисто-красный, 190))</v>
      </c>
      <c r="E1628" s="72" t="str">
        <f>VLOOKUP($B1628,'Выгр Торг'!$B:$P,E$1,0)</f>
        <v>Y</v>
      </c>
      <c r="F1628" s="72" t="str">
        <f>VLOOKUP($B1628,'Выгр Торг'!$B:$P,F$1,0)</f>
        <v>1</v>
      </c>
      <c r="G1628" s="36" t="s">
        <v>396</v>
      </c>
      <c r="H1628" s="28">
        <v>104464</v>
      </c>
      <c r="I1628" s="53">
        <f>INDEX($I:$I,MATCH($H1628,$C:$C,0))</f>
        <v>600</v>
      </c>
      <c r="J1628" s="5" t="s">
        <v>3410</v>
      </c>
      <c r="K1628" s="56">
        <f>INDEX($K:$K,MATCH($H1628,$C:$C,0))+I1628</f>
        <v>2800</v>
      </c>
      <c r="L1628" s="14">
        <f>VLOOKUP(K1628,Наценка!$A$1:$B$8,2,1)</f>
        <v>1.4</v>
      </c>
      <c r="M1628" s="56">
        <f>INDEX($M:$M,MATCH($H1628,$C:$C,0))+I1628*$M$2</f>
        <v>4270</v>
      </c>
      <c r="N1628" s="57">
        <f t="shared" si="233"/>
        <v>4290</v>
      </c>
      <c r="O1628" s="72">
        <f>VLOOKUP($B1628,'Выгр Торг'!$B:$P,O$1,0)</f>
        <v>2800</v>
      </c>
      <c r="P1628" s="72">
        <f>VLOOKUP($B1628,'Выгр Торг'!$B:$P,P$1,0)</f>
        <v>4390</v>
      </c>
      <c r="Q1628" s="42">
        <f t="shared" si="234"/>
        <v>0</v>
      </c>
      <c r="R1628" s="42">
        <f t="shared" si="235"/>
        <v>100</v>
      </c>
      <c r="S1628" s="85">
        <f t="shared" si="239"/>
        <v>4290</v>
      </c>
      <c r="T1628" s="60">
        <f>IFERROR(VLOOKUP($B1628,'Из ГУГЛа'!$B:$G,4,0)*U1628+V1628,VLOOKUP($B1628,'Из ГУГЛа'!$B:$G,4,0))</f>
        <v>4190</v>
      </c>
      <c r="U1628" s="15">
        <v>1</v>
      </c>
      <c r="V1628" s="76">
        <f>INDEX($AA:$AA,MATCH($H1628,$C:$C,0))</f>
        <v>600</v>
      </c>
      <c r="W1628" s="74">
        <f t="shared" si="236"/>
        <v>0.53214285714285725</v>
      </c>
      <c r="X1628" s="74">
        <f t="shared" si="237"/>
        <v>-2.386634844868735E-2</v>
      </c>
      <c r="Y1628" s="74">
        <f t="shared" si="238"/>
        <v>0.49642857142857144</v>
      </c>
      <c r="Z1628" s="76">
        <f>INDEX($Z:$Z,MATCH($H1628,$C:$C,0))+V1628</f>
        <v>4190</v>
      </c>
      <c r="AB1628" s="43" t="str">
        <f>INDEX($AB:$AB,MATCH($H1628,$C:$C,0))</f>
        <v>https://motorring.ru/product/6153-bokovye-zerkala-priory-antiblikom-povtoritelyami-obogrevom</v>
      </c>
    </row>
    <row r="1629" spans="1:28" ht="75" x14ac:dyDescent="0.25">
      <c r="A1629" s="71" t="str">
        <f>INDEX('Выгр Торг'!$A:$A,MATCH($B1629,'Выгр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29" s="88">
        <v>138351</v>
      </c>
      <c r="C1629" s="72">
        <f>VLOOKUP($B1629,'Выгр Торг'!$B:$P,C$1,0)</f>
        <v>104483</v>
      </c>
      <c r="D1629" s="71" t="str">
        <f>VLOOKUP($B1629,'Выгр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Кварц (серый, 630))</v>
      </c>
      <c r="E1629" s="72" t="str">
        <f>VLOOKUP($B1629,'Выгр Торг'!$B:$P,E$1,0)</f>
        <v>Y</v>
      </c>
      <c r="F1629" s="72" t="str">
        <f>VLOOKUP($B1629,'Выгр Торг'!$B:$P,F$1,0)</f>
        <v>1</v>
      </c>
      <c r="G1629" s="36" t="s">
        <v>396</v>
      </c>
      <c r="H1629" s="28">
        <v>104464</v>
      </c>
      <c r="I1629" s="53">
        <f>INDEX($I:$I,MATCH($H1629,$C:$C,0))</f>
        <v>600</v>
      </c>
      <c r="J1629" s="5" t="s">
        <v>3410</v>
      </c>
      <c r="K1629" s="56">
        <f>INDEX($K:$K,MATCH($H1629,$C:$C,0))+I1629</f>
        <v>2800</v>
      </c>
      <c r="L1629" s="14">
        <f>VLOOKUP(K1629,Наценка!$A$1:$B$8,2,1)</f>
        <v>1.4</v>
      </c>
      <c r="M1629" s="56">
        <f>INDEX($M:$M,MATCH($H1629,$C:$C,0))+I1629*$M$2</f>
        <v>4270</v>
      </c>
      <c r="N1629" s="57">
        <f t="shared" si="233"/>
        <v>4290</v>
      </c>
      <c r="O1629" s="72">
        <f>VLOOKUP($B1629,'Выгр Торг'!$B:$P,O$1,0)</f>
        <v>2800</v>
      </c>
      <c r="P1629" s="72">
        <f>VLOOKUP($B1629,'Выгр Торг'!$B:$P,P$1,0)</f>
        <v>4390</v>
      </c>
      <c r="Q1629" s="42">
        <f t="shared" si="234"/>
        <v>0</v>
      </c>
      <c r="R1629" s="42">
        <f t="shared" si="235"/>
        <v>100</v>
      </c>
      <c r="S1629" s="85">
        <f t="shared" si="239"/>
        <v>4290</v>
      </c>
      <c r="T1629" s="60">
        <f>IFERROR(VLOOKUP($B1629,'Из ГУГЛа'!$B:$G,4,0)*U1629+V1629,VLOOKUP($B1629,'Из ГУГЛа'!$B:$G,4,0))</f>
        <v>4190</v>
      </c>
      <c r="U1629" s="15">
        <v>1</v>
      </c>
      <c r="V1629" s="76">
        <f>INDEX($AA:$AA,MATCH($H1629,$C:$C,0))</f>
        <v>600</v>
      </c>
      <c r="W1629" s="74">
        <f t="shared" si="236"/>
        <v>0.53214285714285725</v>
      </c>
      <c r="X1629" s="74">
        <f t="shared" si="237"/>
        <v>-2.386634844868735E-2</v>
      </c>
      <c r="Y1629" s="74">
        <f t="shared" si="238"/>
        <v>0.49642857142857144</v>
      </c>
      <c r="Z1629" s="76">
        <f>INDEX($Z:$Z,MATCH($H1629,$C:$C,0))+V1629</f>
        <v>4190</v>
      </c>
      <c r="AB1629" s="43" t="str">
        <f>INDEX($AB:$AB,MATCH($H1629,$C:$C,0))</f>
        <v>https://motorring.ru/product/6153-bokovye-zerkala-priory-antiblikom-povtoritelyami-obogrevom</v>
      </c>
    </row>
    <row r="1630" spans="1:28" ht="90" x14ac:dyDescent="0.25">
      <c r="A1630" s="71" t="str">
        <f>INDEX('Выгр Торг'!$A:$A,MATCH($B1630,'Выгр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0" s="88">
        <v>138352</v>
      </c>
      <c r="C1630" s="72">
        <f>VLOOKUP($B1630,'Выгр Торг'!$B:$P,C$1,0)</f>
        <v>104484</v>
      </c>
      <c r="D1630" s="71" t="str">
        <f>VLOOKUP($B1630,'Выгр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Колумбийская зелень (светло-зеленый, 322))</v>
      </c>
      <c r="E1630" s="72" t="str">
        <f>VLOOKUP($B1630,'Выгр Торг'!$B:$P,E$1,0)</f>
        <v>Y</v>
      </c>
      <c r="F1630" s="72" t="str">
        <f>VLOOKUP($B1630,'Выгр Торг'!$B:$P,F$1,0)</f>
        <v>1</v>
      </c>
      <c r="G1630" s="36" t="s">
        <v>396</v>
      </c>
      <c r="H1630" s="28">
        <v>104464</v>
      </c>
      <c r="I1630" s="53">
        <f>INDEX($I:$I,MATCH($H1630,$C:$C,0))</f>
        <v>600</v>
      </c>
      <c r="J1630" s="5" t="s">
        <v>3410</v>
      </c>
      <c r="K1630" s="56">
        <f>INDEX($K:$K,MATCH($H1630,$C:$C,0))+I1630</f>
        <v>2800</v>
      </c>
      <c r="L1630" s="14">
        <f>VLOOKUP(K1630,Наценка!$A$1:$B$8,2,1)</f>
        <v>1.4</v>
      </c>
      <c r="M1630" s="56">
        <f>INDEX($M:$M,MATCH($H1630,$C:$C,0))+I1630*$M$2</f>
        <v>4270</v>
      </c>
      <c r="N1630" s="57">
        <f t="shared" si="233"/>
        <v>4290</v>
      </c>
      <c r="O1630" s="72">
        <f>VLOOKUP($B1630,'Выгр Торг'!$B:$P,O$1,0)</f>
        <v>2800</v>
      </c>
      <c r="P1630" s="72">
        <f>VLOOKUP($B1630,'Выгр Торг'!$B:$P,P$1,0)</f>
        <v>4390</v>
      </c>
      <c r="Q1630" s="42">
        <f t="shared" si="234"/>
        <v>0</v>
      </c>
      <c r="R1630" s="42">
        <f t="shared" si="235"/>
        <v>100</v>
      </c>
      <c r="S1630" s="85">
        <f t="shared" si="239"/>
        <v>4290</v>
      </c>
      <c r="T1630" s="60">
        <f>IFERROR(VLOOKUP($B1630,'Из ГУГЛа'!$B:$G,4,0)*U1630+V1630,VLOOKUP($B1630,'Из ГУГЛа'!$B:$G,4,0))</f>
        <v>4190</v>
      </c>
      <c r="U1630" s="15">
        <v>1</v>
      </c>
      <c r="V1630" s="76">
        <f>INDEX($AA:$AA,MATCH($H1630,$C:$C,0))</f>
        <v>600</v>
      </c>
      <c r="W1630" s="74">
        <f t="shared" si="236"/>
        <v>0.53214285714285725</v>
      </c>
      <c r="X1630" s="74">
        <f t="shared" si="237"/>
        <v>-2.386634844868735E-2</v>
      </c>
      <c r="Y1630" s="74">
        <f t="shared" si="238"/>
        <v>0.49642857142857144</v>
      </c>
      <c r="Z1630" s="76">
        <f>INDEX($Z:$Z,MATCH($H1630,$C:$C,0))+V1630</f>
        <v>4190</v>
      </c>
      <c r="AB1630" s="43" t="str">
        <f>INDEX($AB:$AB,MATCH($H1630,$C:$C,0))</f>
        <v>https://motorring.ru/product/6153-bokovye-zerkala-priory-antiblikom-povtoritelyami-obogrevom</v>
      </c>
    </row>
    <row r="1631" spans="1:28" ht="75" x14ac:dyDescent="0.25">
      <c r="A1631" s="71" t="str">
        <f>INDEX('Выгр Торг'!$A:$A,MATCH($B1631,'Выгр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1" s="88">
        <v>138353</v>
      </c>
      <c r="C1631" s="72">
        <f>VLOOKUP($B1631,'Выгр Торг'!$B:$P,C$1,0)</f>
        <v>104485</v>
      </c>
      <c r="D1631" s="71" t="str">
        <f>VLOOKUP($B1631,'Выгр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Кориандр (золотисто-коричневый, 790))</v>
      </c>
      <c r="E1631" s="72" t="str">
        <f>VLOOKUP($B1631,'Выгр Торг'!$B:$P,E$1,0)</f>
        <v>Y</v>
      </c>
      <c r="F1631" s="72" t="str">
        <f>VLOOKUP($B1631,'Выгр Торг'!$B:$P,F$1,0)</f>
        <v>1</v>
      </c>
      <c r="G1631" s="36" t="s">
        <v>396</v>
      </c>
      <c r="H1631" s="28">
        <v>104464</v>
      </c>
      <c r="I1631" s="53">
        <f>INDEX($I:$I,MATCH($H1631,$C:$C,0))</f>
        <v>600</v>
      </c>
      <c r="J1631" s="5" t="s">
        <v>3410</v>
      </c>
      <c r="K1631" s="56">
        <f>INDEX($K:$K,MATCH($H1631,$C:$C,0))+I1631</f>
        <v>2800</v>
      </c>
      <c r="L1631" s="14">
        <f>VLOOKUP(K1631,Наценка!$A$1:$B$8,2,1)</f>
        <v>1.4</v>
      </c>
      <c r="M1631" s="56">
        <f>INDEX($M:$M,MATCH($H1631,$C:$C,0))+I1631*$M$2</f>
        <v>4270</v>
      </c>
      <c r="N1631" s="57">
        <f t="shared" si="233"/>
        <v>4290</v>
      </c>
      <c r="O1631" s="72">
        <f>VLOOKUP($B1631,'Выгр Торг'!$B:$P,O$1,0)</f>
        <v>2800</v>
      </c>
      <c r="P1631" s="72">
        <f>VLOOKUP($B1631,'Выгр Торг'!$B:$P,P$1,0)</f>
        <v>4390</v>
      </c>
      <c r="Q1631" s="42">
        <f t="shared" si="234"/>
        <v>0</v>
      </c>
      <c r="R1631" s="42">
        <f t="shared" si="235"/>
        <v>100</v>
      </c>
      <c r="S1631" s="85">
        <f t="shared" si="239"/>
        <v>4290</v>
      </c>
      <c r="T1631" s="60">
        <f>IFERROR(VLOOKUP($B1631,'Из ГУГЛа'!$B:$G,4,0)*U1631+V1631,VLOOKUP($B1631,'Из ГУГЛа'!$B:$G,4,0))</f>
        <v>4190</v>
      </c>
      <c r="U1631" s="15">
        <v>1</v>
      </c>
      <c r="V1631" s="76">
        <f>INDEX($AA:$AA,MATCH($H1631,$C:$C,0))</f>
        <v>600</v>
      </c>
      <c r="W1631" s="74">
        <f t="shared" si="236"/>
        <v>0.53214285714285725</v>
      </c>
      <c r="X1631" s="74">
        <f t="shared" si="237"/>
        <v>-2.386634844868735E-2</v>
      </c>
      <c r="Y1631" s="74">
        <f t="shared" si="238"/>
        <v>0.49642857142857144</v>
      </c>
      <c r="Z1631" s="76">
        <f>INDEX($Z:$Z,MATCH($H1631,$C:$C,0))+V1631</f>
        <v>4190</v>
      </c>
      <c r="AB1631" s="43" t="str">
        <f>INDEX($AB:$AB,MATCH($H1631,$C:$C,0))</f>
        <v>https://motorring.ru/product/6153-bokovye-zerkala-priory-antiblikom-povtoritelyami-obogrevom</v>
      </c>
    </row>
    <row r="1632" spans="1:28" ht="75" x14ac:dyDescent="0.25">
      <c r="A1632" s="71" t="str">
        <f>INDEX('Выгр Торг'!$A:$A,MATCH($B1632,'Выгр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2" s="88">
        <v>138354</v>
      </c>
      <c r="C1632" s="72">
        <f>VLOOKUP($B1632,'Выгр Торг'!$B:$P,C$1,0)</f>
        <v>104486</v>
      </c>
      <c r="D1632" s="71" t="str">
        <f>VLOOKUP($B1632,'Выгр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Космос (черный, 665))</v>
      </c>
      <c r="E1632" s="72" t="str">
        <f>VLOOKUP($B1632,'Выгр Торг'!$B:$P,E$1,0)</f>
        <v>Y</v>
      </c>
      <c r="F1632" s="72" t="str">
        <f>VLOOKUP($B1632,'Выгр Торг'!$B:$P,F$1,0)</f>
        <v>1</v>
      </c>
      <c r="G1632" s="36" t="s">
        <v>396</v>
      </c>
      <c r="H1632" s="28">
        <v>104464</v>
      </c>
      <c r="I1632" s="53">
        <f>INDEX($I:$I,MATCH($H1632,$C:$C,0))</f>
        <v>600</v>
      </c>
      <c r="J1632" s="5" t="s">
        <v>3410</v>
      </c>
      <c r="K1632" s="56">
        <f>INDEX($K:$K,MATCH($H1632,$C:$C,0))+I1632</f>
        <v>2800</v>
      </c>
      <c r="L1632" s="14">
        <f>VLOOKUP(K1632,Наценка!$A$1:$B$8,2,1)</f>
        <v>1.4</v>
      </c>
      <c r="M1632" s="56">
        <f>INDEX($M:$M,MATCH($H1632,$C:$C,0))+I1632*$M$2</f>
        <v>4270</v>
      </c>
      <c r="N1632" s="57">
        <f t="shared" si="233"/>
        <v>4290</v>
      </c>
      <c r="O1632" s="72">
        <f>VLOOKUP($B1632,'Выгр Торг'!$B:$P,O$1,0)</f>
        <v>2800</v>
      </c>
      <c r="P1632" s="72">
        <f>VLOOKUP($B1632,'Выгр Торг'!$B:$P,P$1,0)</f>
        <v>4390</v>
      </c>
      <c r="Q1632" s="42">
        <f t="shared" si="234"/>
        <v>0</v>
      </c>
      <c r="R1632" s="42">
        <f t="shared" si="235"/>
        <v>100</v>
      </c>
      <c r="S1632" s="85">
        <f t="shared" si="239"/>
        <v>4290</v>
      </c>
      <c r="T1632" s="60">
        <f>IFERROR(VLOOKUP($B1632,'Из ГУГЛа'!$B:$G,4,0)*U1632+V1632,VLOOKUP($B1632,'Из ГУГЛа'!$B:$G,4,0))</f>
        <v>4190</v>
      </c>
      <c r="U1632" s="15">
        <v>1</v>
      </c>
      <c r="V1632" s="76">
        <f>INDEX($AA:$AA,MATCH($H1632,$C:$C,0))</f>
        <v>600</v>
      </c>
      <c r="W1632" s="74">
        <f t="shared" si="236"/>
        <v>0.53214285714285725</v>
      </c>
      <c r="X1632" s="74">
        <f t="shared" si="237"/>
        <v>-2.386634844868735E-2</v>
      </c>
      <c r="Y1632" s="74">
        <f t="shared" si="238"/>
        <v>0.49642857142857144</v>
      </c>
      <c r="Z1632" s="76">
        <f>INDEX($Z:$Z,MATCH($H1632,$C:$C,0))+V1632</f>
        <v>4190</v>
      </c>
      <c r="AB1632" s="43" t="str">
        <f>INDEX($AB:$AB,MATCH($H1632,$C:$C,0))</f>
        <v>https://motorring.ru/product/6153-bokovye-zerkala-priory-antiblikom-povtoritelyami-obogrevom</v>
      </c>
    </row>
    <row r="1633" spans="1:28" ht="75" x14ac:dyDescent="0.25">
      <c r="A1633" s="71" t="str">
        <f>INDEX('Выгр Торг'!$A:$A,MATCH($B1633,'Выгр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3" s="88">
        <v>138355</v>
      </c>
      <c r="C1633" s="72">
        <f>VLOOKUP($B1633,'Выгр Торг'!$B:$P,C$1,0)</f>
        <v>104487</v>
      </c>
      <c r="D1633" s="71" t="str">
        <f>VLOOKUP($B1633,'Выгр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Красный перец (красно-коричневый, 106))</v>
      </c>
      <c r="E1633" s="72" t="str">
        <f>VLOOKUP($B1633,'Выгр Торг'!$B:$P,E$1,0)</f>
        <v>Y</v>
      </c>
      <c r="F1633" s="72" t="str">
        <f>VLOOKUP($B1633,'Выгр Торг'!$B:$P,F$1,0)</f>
        <v>1</v>
      </c>
      <c r="G1633" s="36" t="s">
        <v>396</v>
      </c>
      <c r="H1633" s="28">
        <v>104464</v>
      </c>
      <c r="I1633" s="53">
        <f>INDEX($I:$I,MATCH($H1633,$C:$C,0))</f>
        <v>600</v>
      </c>
      <c r="J1633" s="5" t="s">
        <v>3410</v>
      </c>
      <c r="K1633" s="56">
        <f>INDEX($K:$K,MATCH($H1633,$C:$C,0))+I1633</f>
        <v>2800</v>
      </c>
      <c r="L1633" s="14">
        <f>VLOOKUP(K1633,Наценка!$A$1:$B$8,2,1)</f>
        <v>1.4</v>
      </c>
      <c r="M1633" s="56">
        <f>INDEX($M:$M,MATCH($H1633,$C:$C,0))+I1633*$M$2</f>
        <v>4270</v>
      </c>
      <c r="N1633" s="57">
        <f t="shared" si="233"/>
        <v>4290</v>
      </c>
      <c r="O1633" s="72">
        <f>VLOOKUP($B1633,'Выгр Торг'!$B:$P,O$1,0)</f>
        <v>2800</v>
      </c>
      <c r="P1633" s="72">
        <f>VLOOKUP($B1633,'Выгр Торг'!$B:$P,P$1,0)</f>
        <v>4390</v>
      </c>
      <c r="Q1633" s="42">
        <f t="shared" si="234"/>
        <v>0</v>
      </c>
      <c r="R1633" s="42">
        <f t="shared" si="235"/>
        <v>100</v>
      </c>
      <c r="S1633" s="85">
        <f t="shared" si="239"/>
        <v>4290</v>
      </c>
      <c r="T1633" s="60">
        <f>IFERROR(VLOOKUP($B1633,'Из ГУГЛа'!$B:$G,4,0)*U1633+V1633,VLOOKUP($B1633,'Из ГУГЛа'!$B:$G,4,0))</f>
        <v>4190</v>
      </c>
      <c r="U1633" s="15">
        <v>1</v>
      </c>
      <c r="V1633" s="76">
        <f>INDEX($AA:$AA,MATCH($H1633,$C:$C,0))</f>
        <v>600</v>
      </c>
      <c r="W1633" s="74">
        <f t="shared" si="236"/>
        <v>0.53214285714285725</v>
      </c>
      <c r="X1633" s="74">
        <f t="shared" si="237"/>
        <v>-2.386634844868735E-2</v>
      </c>
      <c r="Y1633" s="74">
        <f t="shared" si="238"/>
        <v>0.49642857142857144</v>
      </c>
      <c r="Z1633" s="76">
        <f>INDEX($Z:$Z,MATCH($H1633,$C:$C,0))+V1633</f>
        <v>4190</v>
      </c>
      <c r="AB1633" s="43" t="str">
        <f>INDEX($AB:$AB,MATCH($H1633,$C:$C,0))</f>
        <v>https://motorring.ru/product/6153-bokovye-zerkala-priory-antiblikom-povtoritelyami-obogrevom</v>
      </c>
    </row>
    <row r="1634" spans="1:28" ht="75" x14ac:dyDescent="0.25">
      <c r="A1634" s="71" t="str">
        <f>INDEX('Выгр Торг'!$A:$A,MATCH($B1634,'Выгр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4" s="88">
        <v>138356</v>
      </c>
      <c r="C1634" s="72">
        <f>VLOOKUP($B1634,'Выгр Торг'!$B:$P,C$1,0)</f>
        <v>104488</v>
      </c>
      <c r="D1634" s="71" t="str">
        <f>VLOOKUP($B1634,'Выгр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Ладога (серо-голубой, 411))</v>
      </c>
      <c r="E1634" s="72" t="str">
        <f>VLOOKUP($B1634,'Выгр Торг'!$B:$P,E$1,0)</f>
        <v>Y</v>
      </c>
      <c r="F1634" s="72" t="str">
        <f>VLOOKUP($B1634,'Выгр Торг'!$B:$P,F$1,0)</f>
        <v>1</v>
      </c>
      <c r="G1634" s="36" t="s">
        <v>396</v>
      </c>
      <c r="H1634" s="28">
        <v>104464</v>
      </c>
      <c r="I1634" s="53">
        <f>INDEX($I:$I,MATCH($H1634,$C:$C,0))</f>
        <v>600</v>
      </c>
      <c r="J1634" s="5" t="s">
        <v>3410</v>
      </c>
      <c r="K1634" s="56">
        <f>INDEX($K:$K,MATCH($H1634,$C:$C,0))+I1634</f>
        <v>2800</v>
      </c>
      <c r="L1634" s="14">
        <f>VLOOKUP(K1634,Наценка!$A$1:$B$8,2,1)</f>
        <v>1.4</v>
      </c>
      <c r="M1634" s="56">
        <f>INDEX($M:$M,MATCH($H1634,$C:$C,0))+I1634*$M$2</f>
        <v>4270</v>
      </c>
      <c r="N1634" s="57">
        <f t="shared" si="233"/>
        <v>4290</v>
      </c>
      <c r="O1634" s="72">
        <f>VLOOKUP($B1634,'Выгр Торг'!$B:$P,O$1,0)</f>
        <v>2800</v>
      </c>
      <c r="P1634" s="72">
        <f>VLOOKUP($B1634,'Выгр Торг'!$B:$P,P$1,0)</f>
        <v>4390</v>
      </c>
      <c r="Q1634" s="42">
        <f t="shared" si="234"/>
        <v>0</v>
      </c>
      <c r="R1634" s="42">
        <f t="shared" si="235"/>
        <v>100</v>
      </c>
      <c r="S1634" s="85">
        <f t="shared" si="239"/>
        <v>4290</v>
      </c>
      <c r="T1634" s="60">
        <f>IFERROR(VLOOKUP($B1634,'Из ГУГЛа'!$B:$G,4,0)*U1634+V1634,VLOOKUP($B1634,'Из ГУГЛа'!$B:$G,4,0))</f>
        <v>4190</v>
      </c>
      <c r="U1634" s="15">
        <v>1</v>
      </c>
      <c r="V1634" s="76">
        <f>INDEX($AA:$AA,MATCH($H1634,$C:$C,0))</f>
        <v>600</v>
      </c>
      <c r="W1634" s="74">
        <f t="shared" si="236"/>
        <v>0.53214285714285725</v>
      </c>
      <c r="X1634" s="74">
        <f t="shared" si="237"/>
        <v>-2.386634844868735E-2</v>
      </c>
      <c r="Y1634" s="74">
        <f t="shared" si="238"/>
        <v>0.49642857142857144</v>
      </c>
      <c r="Z1634" s="76">
        <f>INDEX($Z:$Z,MATCH($H1634,$C:$C,0))+V1634</f>
        <v>4190</v>
      </c>
      <c r="AB1634" s="43" t="str">
        <f>INDEX($AB:$AB,MATCH($H1634,$C:$C,0))</f>
        <v>https://motorring.ru/product/6153-bokovye-zerkala-priory-antiblikom-povtoritelyami-obogrevom</v>
      </c>
    </row>
    <row r="1635" spans="1:28" ht="75" x14ac:dyDescent="0.25">
      <c r="A1635" s="71" t="str">
        <f>INDEX('Выгр Торг'!$A:$A,MATCH($B1635,'Выгр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5" s="88">
        <v>138357</v>
      </c>
      <c r="C1635" s="72">
        <f>VLOOKUP($B1635,'Выгр Торг'!$B:$P,C$1,0)</f>
        <v>104489</v>
      </c>
      <c r="D1635" s="71" t="str">
        <f>VLOOKUP($B1635,'Выгр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Ледниковый (белый, 221))</v>
      </c>
      <c r="E1635" s="72" t="str">
        <f>VLOOKUP($B1635,'Выгр Торг'!$B:$P,E$1,0)</f>
        <v>Y</v>
      </c>
      <c r="F1635" s="72" t="str">
        <f>VLOOKUP($B1635,'Выгр Торг'!$B:$P,F$1,0)</f>
        <v>1</v>
      </c>
      <c r="G1635" s="36" t="s">
        <v>396</v>
      </c>
      <c r="H1635" s="28">
        <v>104464</v>
      </c>
      <c r="I1635" s="53">
        <f>INDEX($I:$I,MATCH($H1635,$C:$C,0))</f>
        <v>600</v>
      </c>
      <c r="J1635" s="5" t="s">
        <v>3410</v>
      </c>
      <c r="K1635" s="56">
        <f>INDEX($K:$K,MATCH($H1635,$C:$C,0))+I1635</f>
        <v>2800</v>
      </c>
      <c r="L1635" s="14">
        <f>VLOOKUP(K1635,Наценка!$A$1:$B$8,2,1)</f>
        <v>1.4</v>
      </c>
      <c r="M1635" s="56">
        <f>INDEX($M:$M,MATCH($H1635,$C:$C,0))+I1635*$M$2</f>
        <v>4270</v>
      </c>
      <c r="N1635" s="57">
        <f t="shared" si="233"/>
        <v>4290</v>
      </c>
      <c r="O1635" s="72">
        <f>VLOOKUP($B1635,'Выгр Торг'!$B:$P,O$1,0)</f>
        <v>2800</v>
      </c>
      <c r="P1635" s="72">
        <f>VLOOKUP($B1635,'Выгр Торг'!$B:$P,P$1,0)</f>
        <v>4390</v>
      </c>
      <c r="Q1635" s="42">
        <f t="shared" si="234"/>
        <v>0</v>
      </c>
      <c r="R1635" s="42">
        <f t="shared" si="235"/>
        <v>100</v>
      </c>
      <c r="S1635" s="85">
        <f t="shared" si="239"/>
        <v>4290</v>
      </c>
      <c r="T1635" s="60">
        <f>IFERROR(VLOOKUP($B1635,'Из ГУГЛа'!$B:$G,4,0)*U1635+V1635,VLOOKUP($B1635,'Из ГУГЛа'!$B:$G,4,0))</f>
        <v>4190</v>
      </c>
      <c r="U1635" s="15">
        <v>1</v>
      </c>
      <c r="V1635" s="76">
        <f>INDEX($AA:$AA,MATCH($H1635,$C:$C,0))</f>
        <v>600</v>
      </c>
      <c r="W1635" s="74">
        <f t="shared" si="236"/>
        <v>0.53214285714285725</v>
      </c>
      <c r="X1635" s="74">
        <f t="shared" si="237"/>
        <v>-2.386634844868735E-2</v>
      </c>
      <c r="Y1635" s="74">
        <f t="shared" si="238"/>
        <v>0.49642857142857144</v>
      </c>
      <c r="Z1635" s="76">
        <f>INDEX($Z:$Z,MATCH($H1635,$C:$C,0))+V1635</f>
        <v>4190</v>
      </c>
      <c r="AB1635" s="43" t="str">
        <f>INDEX($AB:$AB,MATCH($H1635,$C:$C,0))</f>
        <v>https://motorring.ru/product/6153-bokovye-zerkala-priory-antiblikom-povtoritelyami-obogrevom</v>
      </c>
    </row>
    <row r="1636" spans="1:28" ht="75" x14ac:dyDescent="0.25">
      <c r="A1636" s="71" t="str">
        <f>INDEX('Выгр Торг'!$A:$A,MATCH($B1636,'Выгр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6" s="88">
        <v>243498</v>
      </c>
      <c r="C1636" s="72">
        <f>VLOOKUP($B1636,'Выгр Торг'!$B:$P,C$1,0)</f>
        <v>171519</v>
      </c>
      <c r="D1636" s="71" t="str">
        <f>VLOOKUP($B1636,'Выгр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Ледяной (голубой, 413))</v>
      </c>
      <c r="E1636" s="72" t="str">
        <f>VLOOKUP($B1636,'Выгр Торг'!$B:$P,E$1,0)</f>
        <v>Y</v>
      </c>
      <c r="F1636" s="72" t="str">
        <f>VLOOKUP($B1636,'Выгр Торг'!$B:$P,F$1,0)</f>
        <v>1</v>
      </c>
      <c r="G1636" s="36" t="s">
        <v>396</v>
      </c>
      <c r="H1636" s="28">
        <v>104464</v>
      </c>
      <c r="I1636" s="53">
        <f>INDEX($I:$I,MATCH($H1636,$C:$C,0))</f>
        <v>600</v>
      </c>
      <c r="J1636" s="5" t="s">
        <v>3410</v>
      </c>
      <c r="K1636" s="56">
        <f>INDEX($K:$K,MATCH($H1636,$C:$C,0))+I1636</f>
        <v>2800</v>
      </c>
      <c r="L1636" s="14">
        <f>VLOOKUP(K1636,Наценка!$A$1:$B$8,2,1)</f>
        <v>1.4</v>
      </c>
      <c r="M1636" s="56">
        <f>INDEX($M:$M,MATCH($H1636,$C:$C,0))+I1636*$M$2</f>
        <v>4270</v>
      </c>
      <c r="N1636" s="57">
        <f t="shared" si="233"/>
        <v>4290</v>
      </c>
      <c r="O1636" s="72">
        <f>VLOOKUP($B1636,'Выгр Торг'!$B:$P,O$1,0)</f>
        <v>2800</v>
      </c>
      <c r="P1636" s="72">
        <f>VLOOKUP($B1636,'Выгр Торг'!$B:$P,P$1,0)</f>
        <v>4390</v>
      </c>
      <c r="Q1636" s="42">
        <f t="shared" si="234"/>
        <v>0</v>
      </c>
      <c r="R1636" s="42">
        <f t="shared" si="235"/>
        <v>100</v>
      </c>
      <c r="S1636" s="85">
        <f t="shared" si="239"/>
        <v>4290</v>
      </c>
      <c r="T1636" s="60">
        <f>IFERROR(VLOOKUP($B1636,'Из ГУГЛа'!$B:$G,4,0)*U1636+V1636,VLOOKUP($B1636,'Из ГУГЛа'!$B:$G,4,0))</f>
        <v>4190</v>
      </c>
      <c r="U1636" s="15">
        <v>1</v>
      </c>
      <c r="V1636" s="76">
        <f>INDEX($AA:$AA,MATCH($H1636,$C:$C,0))</f>
        <v>600</v>
      </c>
      <c r="W1636" s="74">
        <f t="shared" si="236"/>
        <v>0.53214285714285725</v>
      </c>
      <c r="X1636" s="74">
        <f t="shared" si="237"/>
        <v>-2.386634844868735E-2</v>
      </c>
      <c r="Y1636" s="74">
        <f t="shared" si="238"/>
        <v>0.49642857142857144</v>
      </c>
      <c r="Z1636" s="76">
        <f>INDEX($Z:$Z,MATCH($H1636,$C:$C,0))+V1636</f>
        <v>4190</v>
      </c>
      <c r="AB1636" s="43" t="str">
        <f>INDEX($AB:$AB,MATCH($H1636,$C:$C,0))</f>
        <v>https://motorring.ru/product/6153-bokovye-zerkala-priory-antiblikom-povtoritelyami-obogrevom</v>
      </c>
    </row>
    <row r="1637" spans="1:28" ht="75" x14ac:dyDescent="0.25">
      <c r="A1637" s="71" t="str">
        <f>INDEX('Выгр Торг'!$A:$A,MATCH($B1637,'Выгр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7" s="88">
        <v>138358</v>
      </c>
      <c r="C1637" s="72">
        <f>VLOOKUP($B1637,'Выгр Торг'!$B:$P,C$1,0)</f>
        <v>104490</v>
      </c>
      <c r="D1637" s="71" t="str">
        <f>VLOOKUP($B1637,'Выгр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Магма (оранжевый, 119))</v>
      </c>
      <c r="E1637" s="72" t="str">
        <f>VLOOKUP($B1637,'Выгр Торг'!$B:$P,E$1,0)</f>
        <v>Y</v>
      </c>
      <c r="F1637" s="72" t="str">
        <f>VLOOKUP($B1637,'Выгр Торг'!$B:$P,F$1,0)</f>
        <v>1</v>
      </c>
      <c r="G1637" s="36" t="s">
        <v>396</v>
      </c>
      <c r="H1637" s="28">
        <v>104464</v>
      </c>
      <c r="I1637" s="53">
        <f>INDEX($I:$I,MATCH($H1637,$C:$C,0))</f>
        <v>600</v>
      </c>
      <c r="J1637" s="5" t="s">
        <v>3410</v>
      </c>
      <c r="K1637" s="56">
        <f>INDEX($K:$K,MATCH($H1637,$C:$C,0))+I1637</f>
        <v>2800</v>
      </c>
      <c r="L1637" s="14">
        <f>VLOOKUP(K1637,Наценка!$A$1:$B$8,2,1)</f>
        <v>1.4</v>
      </c>
      <c r="M1637" s="56">
        <f>INDEX($M:$M,MATCH($H1637,$C:$C,0))+I1637*$M$2</f>
        <v>4270</v>
      </c>
      <c r="N1637" s="57">
        <f t="shared" si="233"/>
        <v>4290</v>
      </c>
      <c r="O1637" s="72">
        <f>VLOOKUP($B1637,'Выгр Торг'!$B:$P,O$1,0)</f>
        <v>2800</v>
      </c>
      <c r="P1637" s="72">
        <f>VLOOKUP($B1637,'Выгр Торг'!$B:$P,P$1,0)</f>
        <v>4390</v>
      </c>
      <c r="Q1637" s="42">
        <f t="shared" si="234"/>
        <v>0</v>
      </c>
      <c r="R1637" s="42">
        <f t="shared" si="235"/>
        <v>100</v>
      </c>
      <c r="S1637" s="85">
        <f t="shared" si="239"/>
        <v>4290</v>
      </c>
      <c r="T1637" s="60">
        <f>IFERROR(VLOOKUP($B1637,'Из ГУГЛа'!$B:$G,4,0)*U1637+V1637,VLOOKUP($B1637,'Из ГУГЛа'!$B:$G,4,0))</f>
        <v>4190</v>
      </c>
      <c r="U1637" s="15">
        <v>1</v>
      </c>
      <c r="V1637" s="76">
        <f>INDEX($AA:$AA,MATCH($H1637,$C:$C,0))</f>
        <v>600</v>
      </c>
      <c r="W1637" s="74">
        <f t="shared" si="236"/>
        <v>0.53214285714285725</v>
      </c>
      <c r="X1637" s="74">
        <f t="shared" si="237"/>
        <v>-2.386634844868735E-2</v>
      </c>
      <c r="Y1637" s="74">
        <f t="shared" si="238"/>
        <v>0.49642857142857144</v>
      </c>
      <c r="Z1637" s="76">
        <f>INDEX($Z:$Z,MATCH($H1637,$C:$C,0))+V1637</f>
        <v>4190</v>
      </c>
      <c r="AB1637" s="43" t="str">
        <f>INDEX($AB:$AB,MATCH($H1637,$C:$C,0))</f>
        <v>https://motorring.ru/product/6153-bokovye-zerkala-priory-antiblikom-povtoritelyami-obogrevom</v>
      </c>
    </row>
    <row r="1638" spans="1:28" ht="75" x14ac:dyDescent="0.25">
      <c r="A1638" s="71" t="str">
        <f>INDEX('Выгр Торг'!$A:$A,MATCH($B1638,'Выгр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8" s="88">
        <v>138359</v>
      </c>
      <c r="C1638" s="72">
        <f>VLOOKUP($B1638,'Выгр Торг'!$B:$P,C$1,0)</f>
        <v>104491</v>
      </c>
      <c r="D1638" s="71" t="str">
        <f>VLOOKUP($B1638,'Выгр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Мускат (серебристо-серо-золотистый, 620))</v>
      </c>
      <c r="E1638" s="72" t="str">
        <f>VLOOKUP($B1638,'Выгр Торг'!$B:$P,E$1,0)</f>
        <v>Y</v>
      </c>
      <c r="F1638" s="72" t="str">
        <f>VLOOKUP($B1638,'Выгр Торг'!$B:$P,F$1,0)</f>
        <v>1</v>
      </c>
      <c r="G1638" s="36" t="s">
        <v>396</v>
      </c>
      <c r="H1638" s="28">
        <v>104464</v>
      </c>
      <c r="I1638" s="53">
        <f>INDEX($I:$I,MATCH($H1638,$C:$C,0))</f>
        <v>600</v>
      </c>
      <c r="J1638" s="5" t="s">
        <v>3410</v>
      </c>
      <c r="K1638" s="56">
        <f>INDEX($K:$K,MATCH($H1638,$C:$C,0))+I1638</f>
        <v>2800</v>
      </c>
      <c r="L1638" s="14">
        <f>VLOOKUP(K1638,Наценка!$A$1:$B$8,2,1)</f>
        <v>1.4</v>
      </c>
      <c r="M1638" s="56">
        <f>INDEX($M:$M,MATCH($H1638,$C:$C,0))+I1638*$M$2</f>
        <v>4270</v>
      </c>
      <c r="N1638" s="57">
        <f t="shared" si="233"/>
        <v>4290</v>
      </c>
      <c r="O1638" s="72">
        <f>VLOOKUP($B1638,'Выгр Торг'!$B:$P,O$1,0)</f>
        <v>2800</v>
      </c>
      <c r="P1638" s="72">
        <f>VLOOKUP($B1638,'Выгр Торг'!$B:$P,P$1,0)</f>
        <v>4390</v>
      </c>
      <c r="Q1638" s="42">
        <f t="shared" si="234"/>
        <v>0</v>
      </c>
      <c r="R1638" s="42">
        <f t="shared" si="235"/>
        <v>100</v>
      </c>
      <c r="S1638" s="85">
        <f t="shared" si="239"/>
        <v>4290</v>
      </c>
      <c r="T1638" s="60">
        <f>IFERROR(VLOOKUP($B1638,'Из ГУГЛа'!$B:$G,4,0)*U1638+V1638,VLOOKUP($B1638,'Из ГУГЛа'!$B:$G,4,0))</f>
        <v>4190</v>
      </c>
      <c r="U1638" s="15">
        <v>1</v>
      </c>
      <c r="V1638" s="76">
        <f>INDEX($AA:$AA,MATCH($H1638,$C:$C,0))</f>
        <v>600</v>
      </c>
      <c r="W1638" s="74">
        <f t="shared" si="236"/>
        <v>0.53214285714285725</v>
      </c>
      <c r="X1638" s="74">
        <f t="shared" si="237"/>
        <v>-2.386634844868735E-2</v>
      </c>
      <c r="Y1638" s="74">
        <f t="shared" si="238"/>
        <v>0.49642857142857144</v>
      </c>
      <c r="Z1638" s="76">
        <f>INDEX($Z:$Z,MATCH($H1638,$C:$C,0))+V1638</f>
        <v>4190</v>
      </c>
      <c r="AB1638" s="43" t="str">
        <f>INDEX($AB:$AB,MATCH($H1638,$C:$C,0))</f>
        <v>https://motorring.ru/product/6153-bokovye-zerkala-priory-antiblikom-povtoritelyami-obogrevom</v>
      </c>
    </row>
    <row r="1639" spans="1:28" ht="75" x14ac:dyDescent="0.25">
      <c r="A1639" s="71" t="str">
        <f>INDEX('Выгр Торг'!$A:$A,MATCH($B1639,'Выгр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39" s="88">
        <v>138360</v>
      </c>
      <c r="C1639" s="72">
        <f>VLOOKUP($B1639,'Выгр Торг'!$B:$P,C$1,0)</f>
        <v>104492</v>
      </c>
      <c r="D1639" s="71" t="str">
        <f>VLOOKUP($B1639,'Выгр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Одиссей (Серо-синий, 497))</v>
      </c>
      <c r="E1639" s="72" t="str">
        <f>VLOOKUP($B1639,'Выгр Торг'!$B:$P,E$1,0)</f>
        <v>Y</v>
      </c>
      <c r="F1639" s="72" t="str">
        <f>VLOOKUP($B1639,'Выгр Торг'!$B:$P,F$1,0)</f>
        <v>1</v>
      </c>
      <c r="G1639" s="36" t="s">
        <v>396</v>
      </c>
      <c r="H1639" s="28">
        <v>104464</v>
      </c>
      <c r="I1639" s="53">
        <f>INDEX($I:$I,MATCH($H1639,$C:$C,0))</f>
        <v>600</v>
      </c>
      <c r="J1639" s="5" t="s">
        <v>3410</v>
      </c>
      <c r="K1639" s="56">
        <f>INDEX($K:$K,MATCH($H1639,$C:$C,0))+I1639</f>
        <v>2800</v>
      </c>
      <c r="L1639" s="14">
        <f>VLOOKUP(K1639,Наценка!$A$1:$B$8,2,1)</f>
        <v>1.4</v>
      </c>
      <c r="M1639" s="56">
        <f>INDEX($M:$M,MATCH($H1639,$C:$C,0))+I1639*$M$2</f>
        <v>4270</v>
      </c>
      <c r="N1639" s="57">
        <f t="shared" si="233"/>
        <v>4290</v>
      </c>
      <c r="O1639" s="72">
        <f>VLOOKUP($B1639,'Выгр Торг'!$B:$P,O$1,0)</f>
        <v>2800</v>
      </c>
      <c r="P1639" s="72">
        <f>VLOOKUP($B1639,'Выгр Торг'!$B:$P,P$1,0)</f>
        <v>4390</v>
      </c>
      <c r="Q1639" s="42">
        <f t="shared" si="234"/>
        <v>0</v>
      </c>
      <c r="R1639" s="42">
        <f t="shared" si="235"/>
        <v>100</v>
      </c>
      <c r="S1639" s="85">
        <f t="shared" si="239"/>
        <v>4290</v>
      </c>
      <c r="T1639" s="60">
        <f>IFERROR(VLOOKUP($B1639,'Из ГУГЛа'!$B:$G,4,0)*U1639+V1639,VLOOKUP($B1639,'Из ГУГЛа'!$B:$G,4,0))</f>
        <v>4190</v>
      </c>
      <c r="U1639" s="15">
        <v>1</v>
      </c>
      <c r="V1639" s="76">
        <f>INDEX($AA:$AA,MATCH($H1639,$C:$C,0))</f>
        <v>600</v>
      </c>
      <c r="W1639" s="74">
        <f t="shared" si="236"/>
        <v>0.53214285714285725</v>
      </c>
      <c r="X1639" s="74">
        <f t="shared" si="237"/>
        <v>-2.386634844868735E-2</v>
      </c>
      <c r="Y1639" s="74">
        <f t="shared" si="238"/>
        <v>0.49642857142857144</v>
      </c>
      <c r="Z1639" s="76">
        <f>INDEX($Z:$Z,MATCH($H1639,$C:$C,0))+V1639</f>
        <v>4190</v>
      </c>
      <c r="AB1639" s="43" t="str">
        <f>INDEX($AB:$AB,MATCH($H1639,$C:$C,0))</f>
        <v>https://motorring.ru/product/6153-bokovye-zerkala-priory-antiblikom-povtoritelyami-obogrevom</v>
      </c>
    </row>
    <row r="1640" spans="1:28" ht="75" x14ac:dyDescent="0.25">
      <c r="A1640" s="71" t="str">
        <f>INDEX('Выгр Торг'!$A:$A,MATCH($B1640,'Выгр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0" s="88">
        <v>138361</v>
      </c>
      <c r="C1640" s="72">
        <f>VLOOKUP($B1640,'Выгр Торг'!$B:$P,C$1,0)</f>
        <v>104493</v>
      </c>
      <c r="D1640" s="71" t="str">
        <f>VLOOKUP($B1640,'Выгр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Пантера (черная база, 672))</v>
      </c>
      <c r="E1640" s="72" t="str">
        <f>VLOOKUP($B1640,'Выгр Торг'!$B:$P,E$1,0)</f>
        <v>Y</v>
      </c>
      <c r="F1640" s="72" t="str">
        <f>VLOOKUP($B1640,'Выгр Торг'!$B:$P,F$1,0)</f>
        <v>1</v>
      </c>
      <c r="G1640" s="36" t="s">
        <v>396</v>
      </c>
      <c r="H1640" s="28">
        <v>104464</v>
      </c>
      <c r="I1640" s="53">
        <f>INDEX($I:$I,MATCH($H1640,$C:$C,0))</f>
        <v>600</v>
      </c>
      <c r="J1640" s="5" t="s">
        <v>3410</v>
      </c>
      <c r="K1640" s="56">
        <f>INDEX($K:$K,MATCH($H1640,$C:$C,0))+I1640</f>
        <v>2800</v>
      </c>
      <c r="L1640" s="14">
        <f>VLOOKUP(K1640,Наценка!$A$1:$B$8,2,1)</f>
        <v>1.4</v>
      </c>
      <c r="M1640" s="56">
        <f>INDEX($M:$M,MATCH($H1640,$C:$C,0))+I1640*$M$2</f>
        <v>4270</v>
      </c>
      <c r="N1640" s="57">
        <f t="shared" si="233"/>
        <v>4290</v>
      </c>
      <c r="O1640" s="72">
        <f>VLOOKUP($B1640,'Выгр Торг'!$B:$P,O$1,0)</f>
        <v>2800</v>
      </c>
      <c r="P1640" s="72">
        <f>VLOOKUP($B1640,'Выгр Торг'!$B:$P,P$1,0)</f>
        <v>4390</v>
      </c>
      <c r="Q1640" s="42">
        <f t="shared" si="234"/>
        <v>0</v>
      </c>
      <c r="R1640" s="42">
        <f t="shared" si="235"/>
        <v>100</v>
      </c>
      <c r="S1640" s="85">
        <f t="shared" si="239"/>
        <v>4290</v>
      </c>
      <c r="T1640" s="60">
        <f>IFERROR(VLOOKUP($B1640,'Из ГУГЛа'!$B:$G,4,0)*U1640+V1640,VLOOKUP($B1640,'Из ГУГЛа'!$B:$G,4,0))</f>
        <v>4190</v>
      </c>
      <c r="U1640" s="15">
        <v>1</v>
      </c>
      <c r="V1640" s="76">
        <f>INDEX($AA:$AA,MATCH($H1640,$C:$C,0))</f>
        <v>600</v>
      </c>
      <c r="W1640" s="74">
        <f t="shared" si="236"/>
        <v>0.53214285714285725</v>
      </c>
      <c r="X1640" s="74">
        <f t="shared" si="237"/>
        <v>-2.386634844868735E-2</v>
      </c>
      <c r="Y1640" s="74">
        <f t="shared" si="238"/>
        <v>0.49642857142857144</v>
      </c>
      <c r="Z1640" s="76">
        <f>INDEX($Z:$Z,MATCH($H1640,$C:$C,0))+V1640</f>
        <v>4190</v>
      </c>
      <c r="AB1640" s="43" t="str">
        <f>INDEX($AB:$AB,MATCH($H1640,$C:$C,0))</f>
        <v>https://motorring.ru/product/6153-bokovye-zerkala-priory-antiblikom-povtoritelyami-obogrevom</v>
      </c>
    </row>
    <row r="1641" spans="1:28" ht="75" x14ac:dyDescent="0.25">
      <c r="A1641" s="71" t="str">
        <f>INDEX('Выгр Торг'!$A:$A,MATCH($B1641,'Выгр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1" s="88">
        <v>138362</v>
      </c>
      <c r="C1641" s="72">
        <f>VLOOKUP($B1641,'Выгр Торг'!$B:$P,C$1,0)</f>
        <v>104494</v>
      </c>
      <c r="D1641" s="71" t="str">
        <f>VLOOKUP($B1641,'Выгр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Персей (темно-синий, 429))</v>
      </c>
      <c r="E1641" s="72" t="str">
        <f>VLOOKUP($B1641,'Выгр Торг'!$B:$P,E$1,0)</f>
        <v>Y</v>
      </c>
      <c r="F1641" s="72" t="str">
        <f>VLOOKUP($B1641,'Выгр Торг'!$B:$P,F$1,0)</f>
        <v>1</v>
      </c>
      <c r="G1641" s="36" t="s">
        <v>396</v>
      </c>
      <c r="H1641" s="28">
        <v>104464</v>
      </c>
      <c r="I1641" s="53">
        <f>INDEX($I:$I,MATCH($H1641,$C:$C,0))</f>
        <v>600</v>
      </c>
      <c r="J1641" s="5" t="s">
        <v>3410</v>
      </c>
      <c r="K1641" s="56">
        <f>INDEX($K:$K,MATCH($H1641,$C:$C,0))+I1641</f>
        <v>2800</v>
      </c>
      <c r="L1641" s="14">
        <f>VLOOKUP(K1641,Наценка!$A$1:$B$8,2,1)</f>
        <v>1.4</v>
      </c>
      <c r="M1641" s="56">
        <f>INDEX($M:$M,MATCH($H1641,$C:$C,0))+I1641*$M$2</f>
        <v>4270</v>
      </c>
      <c r="N1641" s="57">
        <f t="shared" si="233"/>
        <v>4290</v>
      </c>
      <c r="O1641" s="72">
        <f>VLOOKUP($B1641,'Выгр Торг'!$B:$P,O$1,0)</f>
        <v>2800</v>
      </c>
      <c r="P1641" s="72">
        <f>VLOOKUP($B1641,'Выгр Торг'!$B:$P,P$1,0)</f>
        <v>4390</v>
      </c>
      <c r="Q1641" s="42">
        <f t="shared" si="234"/>
        <v>0</v>
      </c>
      <c r="R1641" s="42">
        <f t="shared" si="235"/>
        <v>100</v>
      </c>
      <c r="S1641" s="85">
        <f t="shared" si="239"/>
        <v>4290</v>
      </c>
      <c r="T1641" s="60">
        <f>IFERROR(VLOOKUP($B1641,'Из ГУГЛа'!$B:$G,4,0)*U1641+V1641,VLOOKUP($B1641,'Из ГУГЛа'!$B:$G,4,0))</f>
        <v>4190</v>
      </c>
      <c r="U1641" s="15">
        <v>1</v>
      </c>
      <c r="V1641" s="76">
        <f>INDEX($AA:$AA,MATCH($H1641,$C:$C,0))</f>
        <v>600</v>
      </c>
      <c r="W1641" s="74">
        <f t="shared" si="236"/>
        <v>0.53214285714285725</v>
      </c>
      <c r="X1641" s="74">
        <f t="shared" si="237"/>
        <v>-2.386634844868735E-2</v>
      </c>
      <c r="Y1641" s="74">
        <f t="shared" si="238"/>
        <v>0.49642857142857144</v>
      </c>
      <c r="Z1641" s="76">
        <f>INDEX($Z:$Z,MATCH($H1641,$C:$C,0))+V1641</f>
        <v>4190</v>
      </c>
      <c r="AB1641" s="43" t="str">
        <f>INDEX($AB:$AB,MATCH($H1641,$C:$C,0))</f>
        <v>https://motorring.ru/product/6153-bokovye-zerkala-priory-antiblikom-povtoritelyami-obogrevom</v>
      </c>
    </row>
    <row r="1642" spans="1:28" ht="75" x14ac:dyDescent="0.25">
      <c r="A1642" s="71" t="str">
        <f>INDEX('Выгр Торг'!$A:$A,MATCH($B1642,'Выгр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2" s="88">
        <v>138363</v>
      </c>
      <c r="C1642" s="72">
        <f>VLOOKUP($B1642,'Выгр Торг'!$B:$P,C$1,0)</f>
        <v>104495</v>
      </c>
      <c r="D1642" s="71" t="str">
        <f>VLOOKUP($B1642,'Выгр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Пламя (темно-красный, 193))</v>
      </c>
      <c r="E1642" s="72" t="str">
        <f>VLOOKUP($B1642,'Выгр Торг'!$B:$P,E$1,0)</f>
        <v>Y</v>
      </c>
      <c r="F1642" s="72" t="str">
        <f>VLOOKUP($B1642,'Выгр Торг'!$B:$P,F$1,0)</f>
        <v>1</v>
      </c>
      <c r="G1642" s="36" t="s">
        <v>396</v>
      </c>
      <c r="H1642" s="28">
        <v>104464</v>
      </c>
      <c r="I1642" s="53">
        <f>INDEX($I:$I,MATCH($H1642,$C:$C,0))</f>
        <v>600</v>
      </c>
      <c r="J1642" s="5" t="s">
        <v>3410</v>
      </c>
      <c r="K1642" s="56">
        <f>INDEX($K:$K,MATCH($H1642,$C:$C,0))+I1642</f>
        <v>2800</v>
      </c>
      <c r="L1642" s="14">
        <f>VLOOKUP(K1642,Наценка!$A$1:$B$8,2,1)</f>
        <v>1.4</v>
      </c>
      <c r="M1642" s="56">
        <f>INDEX($M:$M,MATCH($H1642,$C:$C,0))+I1642*$M$2</f>
        <v>4270</v>
      </c>
      <c r="N1642" s="57">
        <f t="shared" si="233"/>
        <v>4290</v>
      </c>
      <c r="O1642" s="72">
        <f>VLOOKUP($B1642,'Выгр Торг'!$B:$P,O$1,0)</f>
        <v>2800</v>
      </c>
      <c r="P1642" s="72">
        <f>VLOOKUP($B1642,'Выгр Торг'!$B:$P,P$1,0)</f>
        <v>4390</v>
      </c>
      <c r="Q1642" s="42">
        <f t="shared" si="234"/>
        <v>0</v>
      </c>
      <c r="R1642" s="42">
        <f t="shared" si="235"/>
        <v>100</v>
      </c>
      <c r="S1642" s="85">
        <f t="shared" si="239"/>
        <v>4290</v>
      </c>
      <c r="T1642" s="60">
        <f>IFERROR(VLOOKUP($B1642,'Из ГУГЛа'!$B:$G,4,0)*U1642+V1642,VLOOKUP($B1642,'Из ГУГЛа'!$B:$G,4,0))</f>
        <v>4190</v>
      </c>
      <c r="U1642" s="15">
        <v>1</v>
      </c>
      <c r="V1642" s="76">
        <f>INDEX($AA:$AA,MATCH($H1642,$C:$C,0))</f>
        <v>600</v>
      </c>
      <c r="W1642" s="74">
        <f t="shared" si="236"/>
        <v>0.53214285714285725</v>
      </c>
      <c r="X1642" s="74">
        <f t="shared" si="237"/>
        <v>-2.386634844868735E-2</v>
      </c>
      <c r="Y1642" s="74">
        <f t="shared" si="238"/>
        <v>0.49642857142857144</v>
      </c>
      <c r="Z1642" s="76">
        <f>INDEX($Z:$Z,MATCH($H1642,$C:$C,0))+V1642</f>
        <v>4190</v>
      </c>
      <c r="AB1642" s="43" t="str">
        <f>INDEX($AB:$AB,MATCH($H1642,$C:$C,0))</f>
        <v>https://motorring.ru/product/6153-bokovye-zerkala-priory-antiblikom-povtoritelyami-obogrevom</v>
      </c>
    </row>
    <row r="1643" spans="1:28" ht="75" x14ac:dyDescent="0.25">
      <c r="A1643" s="71" t="str">
        <f>INDEX('Выгр Торг'!$A:$A,MATCH($B1643,'Выгр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3" s="88">
        <v>138364</v>
      </c>
      <c r="C1643" s="72">
        <f>VLOOKUP($B1643,'Выгр Торг'!$B:$P,C$1,0)</f>
        <v>104496</v>
      </c>
      <c r="D1643" s="71" t="str">
        <f>VLOOKUP($B1643,'Выгр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Платина (серебристо-бежевый, 691))</v>
      </c>
      <c r="E1643" s="72" t="str">
        <f>VLOOKUP($B1643,'Выгр Торг'!$B:$P,E$1,0)</f>
        <v>Y</v>
      </c>
      <c r="F1643" s="72" t="str">
        <f>VLOOKUP($B1643,'Выгр Торг'!$B:$P,F$1,0)</f>
        <v>1</v>
      </c>
      <c r="G1643" s="36" t="s">
        <v>396</v>
      </c>
      <c r="H1643" s="28">
        <v>104464</v>
      </c>
      <c r="I1643" s="53">
        <f>INDEX($I:$I,MATCH($H1643,$C:$C,0))</f>
        <v>600</v>
      </c>
      <c r="J1643" s="5" t="s">
        <v>3410</v>
      </c>
      <c r="K1643" s="56">
        <f>INDEX($K:$K,MATCH($H1643,$C:$C,0))+I1643</f>
        <v>2800</v>
      </c>
      <c r="L1643" s="14">
        <f>VLOOKUP(K1643,Наценка!$A$1:$B$8,2,1)</f>
        <v>1.4</v>
      </c>
      <c r="M1643" s="56">
        <f>INDEX($M:$M,MATCH($H1643,$C:$C,0))+I1643*$M$2</f>
        <v>4270</v>
      </c>
      <c r="N1643" s="57">
        <f t="shared" si="233"/>
        <v>4290</v>
      </c>
      <c r="O1643" s="72">
        <f>VLOOKUP($B1643,'Выгр Торг'!$B:$P,O$1,0)</f>
        <v>2800</v>
      </c>
      <c r="P1643" s="72">
        <f>VLOOKUP($B1643,'Выгр Торг'!$B:$P,P$1,0)</f>
        <v>4390</v>
      </c>
      <c r="Q1643" s="42">
        <f t="shared" si="234"/>
        <v>0</v>
      </c>
      <c r="R1643" s="42">
        <f t="shared" si="235"/>
        <v>100</v>
      </c>
      <c r="S1643" s="85">
        <f t="shared" si="239"/>
        <v>4290</v>
      </c>
      <c r="T1643" s="60">
        <f>IFERROR(VLOOKUP($B1643,'Из ГУГЛа'!$B:$G,4,0)*U1643+V1643,VLOOKUP($B1643,'Из ГУГЛа'!$B:$G,4,0))</f>
        <v>4190</v>
      </c>
      <c r="U1643" s="15">
        <v>1</v>
      </c>
      <c r="V1643" s="76">
        <f>INDEX($AA:$AA,MATCH($H1643,$C:$C,0))</f>
        <v>600</v>
      </c>
      <c r="W1643" s="74">
        <f t="shared" si="236"/>
        <v>0.53214285714285725</v>
      </c>
      <c r="X1643" s="74">
        <f t="shared" si="237"/>
        <v>-2.386634844868735E-2</v>
      </c>
      <c r="Y1643" s="74">
        <f t="shared" si="238"/>
        <v>0.49642857142857144</v>
      </c>
      <c r="Z1643" s="76">
        <f>INDEX($Z:$Z,MATCH($H1643,$C:$C,0))+V1643</f>
        <v>4190</v>
      </c>
      <c r="AB1643" s="43" t="str">
        <f>INDEX($AB:$AB,MATCH($H1643,$C:$C,0))</f>
        <v>https://motorring.ru/product/6153-bokovye-zerkala-priory-antiblikom-povtoritelyami-obogrevom</v>
      </c>
    </row>
    <row r="1644" spans="1:28" ht="90" x14ac:dyDescent="0.25">
      <c r="A1644" s="71" t="str">
        <f>INDEX('Выгр Торг'!$A:$A,MATCH($B1644,'Выгр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4" s="88">
        <v>138365</v>
      </c>
      <c r="C1644" s="72">
        <f>VLOOKUP($B1644,'Выгр Торг'!$B:$P,C$1,0)</f>
        <v>104497</v>
      </c>
      <c r="D1644" s="71" t="str">
        <f>VLOOKUP($B1644,'Выгр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Портвейн (темно-вишневый металлик, 192))</v>
      </c>
      <c r="E1644" s="72" t="str">
        <f>VLOOKUP($B1644,'Выгр Торг'!$B:$P,E$1,0)</f>
        <v>Y</v>
      </c>
      <c r="F1644" s="72" t="str">
        <f>VLOOKUP($B1644,'Выгр Торг'!$B:$P,F$1,0)</f>
        <v>1</v>
      </c>
      <c r="G1644" s="36" t="s">
        <v>396</v>
      </c>
      <c r="H1644" s="28">
        <v>104464</v>
      </c>
      <c r="I1644" s="53">
        <f>INDEX($I:$I,MATCH($H1644,$C:$C,0))</f>
        <v>600</v>
      </c>
      <c r="J1644" s="5" t="s">
        <v>3410</v>
      </c>
      <c r="K1644" s="56">
        <f>INDEX($K:$K,MATCH($H1644,$C:$C,0))+I1644</f>
        <v>2800</v>
      </c>
      <c r="L1644" s="14">
        <f>VLOOKUP(K1644,Наценка!$A$1:$B$8,2,1)</f>
        <v>1.4</v>
      </c>
      <c r="M1644" s="56">
        <f>INDEX($M:$M,MATCH($H1644,$C:$C,0))+I1644*$M$2</f>
        <v>4270</v>
      </c>
      <c r="N1644" s="57">
        <f t="shared" si="233"/>
        <v>4290</v>
      </c>
      <c r="O1644" s="72">
        <f>VLOOKUP($B1644,'Выгр Торг'!$B:$P,O$1,0)</f>
        <v>2800</v>
      </c>
      <c r="P1644" s="72">
        <f>VLOOKUP($B1644,'Выгр Торг'!$B:$P,P$1,0)</f>
        <v>4390</v>
      </c>
      <c r="Q1644" s="42">
        <f t="shared" si="234"/>
        <v>0</v>
      </c>
      <c r="R1644" s="42">
        <f t="shared" si="235"/>
        <v>100</v>
      </c>
      <c r="S1644" s="85">
        <f t="shared" si="239"/>
        <v>4290</v>
      </c>
      <c r="T1644" s="60">
        <f>IFERROR(VLOOKUP($B1644,'Из ГУГЛа'!$B:$G,4,0)*U1644+V1644,VLOOKUP($B1644,'Из ГУГЛа'!$B:$G,4,0))</f>
        <v>4190</v>
      </c>
      <c r="U1644" s="15">
        <v>1</v>
      </c>
      <c r="V1644" s="76">
        <f>INDEX($AA:$AA,MATCH($H1644,$C:$C,0))</f>
        <v>600</v>
      </c>
      <c r="W1644" s="74">
        <f t="shared" si="236"/>
        <v>0.53214285714285725</v>
      </c>
      <c r="X1644" s="74">
        <f t="shared" si="237"/>
        <v>-2.386634844868735E-2</v>
      </c>
      <c r="Y1644" s="74">
        <f t="shared" si="238"/>
        <v>0.49642857142857144</v>
      </c>
      <c r="Z1644" s="76">
        <f>INDEX($Z:$Z,MATCH($H1644,$C:$C,0))+V1644</f>
        <v>4190</v>
      </c>
      <c r="AB1644" s="43" t="str">
        <f>INDEX($AB:$AB,MATCH($H1644,$C:$C,0))</f>
        <v>https://motorring.ru/product/6153-bokovye-zerkala-priory-antiblikom-povtoritelyami-obogrevom</v>
      </c>
    </row>
    <row r="1645" spans="1:28" ht="75" x14ac:dyDescent="0.25">
      <c r="A1645" s="71" t="str">
        <f>INDEX('Выгр Торг'!$A:$A,MATCH($B1645,'Выгр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5" s="88">
        <v>138366</v>
      </c>
      <c r="C1645" s="72">
        <f>VLOOKUP($B1645,'Выгр Торг'!$B:$P,C$1,0)</f>
        <v>104498</v>
      </c>
      <c r="D1645" s="71" t="str">
        <f>VLOOKUP($B1645,'Выгр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Премьер (канареечный желтый, 222))</v>
      </c>
      <c r="E1645" s="72" t="str">
        <f>VLOOKUP($B1645,'Выгр Торг'!$B:$P,E$1,0)</f>
        <v>Y</v>
      </c>
      <c r="F1645" s="72" t="str">
        <f>VLOOKUP($B1645,'Выгр Торг'!$B:$P,F$1,0)</f>
        <v>1</v>
      </c>
      <c r="G1645" s="36" t="s">
        <v>396</v>
      </c>
      <c r="H1645" s="28">
        <v>104464</v>
      </c>
      <c r="I1645" s="53">
        <f>INDEX($I:$I,MATCH($H1645,$C:$C,0))</f>
        <v>600</v>
      </c>
      <c r="J1645" s="5" t="s">
        <v>3410</v>
      </c>
      <c r="K1645" s="56">
        <f>INDEX($K:$K,MATCH($H1645,$C:$C,0))+I1645</f>
        <v>2800</v>
      </c>
      <c r="L1645" s="14">
        <f>VLOOKUP(K1645,Наценка!$A$1:$B$8,2,1)</f>
        <v>1.4</v>
      </c>
      <c r="M1645" s="56">
        <f>INDEX($M:$M,MATCH($H1645,$C:$C,0))+I1645*$M$2</f>
        <v>4270</v>
      </c>
      <c r="N1645" s="57">
        <f t="shared" si="233"/>
        <v>4290</v>
      </c>
      <c r="O1645" s="72">
        <f>VLOOKUP($B1645,'Выгр Торг'!$B:$P,O$1,0)</f>
        <v>2800</v>
      </c>
      <c r="P1645" s="72">
        <f>VLOOKUP($B1645,'Выгр Торг'!$B:$P,P$1,0)</f>
        <v>4390</v>
      </c>
      <c r="Q1645" s="42">
        <f t="shared" si="234"/>
        <v>0</v>
      </c>
      <c r="R1645" s="42">
        <f t="shared" si="235"/>
        <v>100</v>
      </c>
      <c r="S1645" s="85">
        <f t="shared" si="239"/>
        <v>4290</v>
      </c>
      <c r="T1645" s="60">
        <f>IFERROR(VLOOKUP($B1645,'Из ГУГЛа'!$B:$G,4,0)*U1645+V1645,VLOOKUP($B1645,'Из ГУГЛа'!$B:$G,4,0))</f>
        <v>4190</v>
      </c>
      <c r="U1645" s="15">
        <v>1</v>
      </c>
      <c r="V1645" s="76">
        <f>INDEX($AA:$AA,MATCH($H1645,$C:$C,0))</f>
        <v>600</v>
      </c>
      <c r="W1645" s="74">
        <f t="shared" si="236"/>
        <v>0.53214285714285725</v>
      </c>
      <c r="X1645" s="74">
        <f t="shared" si="237"/>
        <v>-2.386634844868735E-2</v>
      </c>
      <c r="Y1645" s="74">
        <f t="shared" si="238"/>
        <v>0.49642857142857144</v>
      </c>
      <c r="Z1645" s="76">
        <f>INDEX($Z:$Z,MATCH($H1645,$C:$C,0))+V1645</f>
        <v>4190</v>
      </c>
      <c r="AB1645" s="43" t="str">
        <f>INDEX($AB:$AB,MATCH($H1645,$C:$C,0))</f>
        <v>https://motorring.ru/product/6153-bokovye-zerkala-priory-antiblikom-povtoritelyami-obogrevom</v>
      </c>
    </row>
    <row r="1646" spans="1:28" ht="75" x14ac:dyDescent="0.25">
      <c r="A1646" s="71" t="str">
        <f>INDEX('Выгр Торг'!$A:$A,MATCH($B1646,'Выгр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6" s="88">
        <v>138367</v>
      </c>
      <c r="C1646" s="72">
        <f>VLOOKUP($B1646,'Выгр Торг'!$B:$P,C$1,0)</f>
        <v>104499</v>
      </c>
      <c r="D1646" s="71" t="str">
        <f>VLOOKUP($B1646,'Выгр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Рислинг (серебристо-бледно-серый, 610))</v>
      </c>
      <c r="E1646" s="72" t="str">
        <f>VLOOKUP($B1646,'Выгр Торг'!$B:$P,E$1,0)</f>
        <v>Y</v>
      </c>
      <c r="F1646" s="72" t="str">
        <f>VLOOKUP($B1646,'Выгр Торг'!$B:$P,F$1,0)</f>
        <v>1</v>
      </c>
      <c r="G1646" s="36" t="s">
        <v>396</v>
      </c>
      <c r="H1646" s="28">
        <v>104464</v>
      </c>
      <c r="I1646" s="53">
        <f>INDEX($I:$I,MATCH($H1646,$C:$C,0))</f>
        <v>600</v>
      </c>
      <c r="J1646" s="5" t="s">
        <v>3410</v>
      </c>
      <c r="K1646" s="56">
        <f>INDEX($K:$K,MATCH($H1646,$C:$C,0))+I1646</f>
        <v>2800</v>
      </c>
      <c r="L1646" s="14">
        <f>VLOOKUP(K1646,Наценка!$A$1:$B$8,2,1)</f>
        <v>1.4</v>
      </c>
      <c r="M1646" s="56">
        <f>INDEX($M:$M,MATCH($H1646,$C:$C,0))+I1646*$M$2</f>
        <v>4270</v>
      </c>
      <c r="N1646" s="57">
        <f t="shared" si="233"/>
        <v>4290</v>
      </c>
      <c r="O1646" s="72">
        <f>VLOOKUP($B1646,'Выгр Торг'!$B:$P,O$1,0)</f>
        <v>2800</v>
      </c>
      <c r="P1646" s="72">
        <f>VLOOKUP($B1646,'Выгр Торг'!$B:$P,P$1,0)</f>
        <v>4390</v>
      </c>
      <c r="Q1646" s="42">
        <f t="shared" si="234"/>
        <v>0</v>
      </c>
      <c r="R1646" s="42">
        <f t="shared" si="235"/>
        <v>100</v>
      </c>
      <c r="S1646" s="85">
        <f t="shared" si="239"/>
        <v>4290</v>
      </c>
      <c r="T1646" s="60">
        <f>IFERROR(VLOOKUP($B1646,'Из ГУГЛа'!$B:$G,4,0)*U1646+V1646,VLOOKUP($B1646,'Из ГУГЛа'!$B:$G,4,0))</f>
        <v>4190</v>
      </c>
      <c r="U1646" s="15">
        <v>1</v>
      </c>
      <c r="V1646" s="76">
        <f>INDEX($AA:$AA,MATCH($H1646,$C:$C,0))</f>
        <v>600</v>
      </c>
      <c r="W1646" s="74">
        <f t="shared" si="236"/>
        <v>0.53214285714285725</v>
      </c>
      <c r="X1646" s="74">
        <f t="shared" si="237"/>
        <v>-2.386634844868735E-2</v>
      </c>
      <c r="Y1646" s="74">
        <f t="shared" si="238"/>
        <v>0.49642857142857144</v>
      </c>
      <c r="Z1646" s="76">
        <f>INDEX($Z:$Z,MATCH($H1646,$C:$C,0))+V1646</f>
        <v>4190</v>
      </c>
      <c r="AB1646" s="43" t="str">
        <f>INDEX($AB:$AB,MATCH($H1646,$C:$C,0))</f>
        <v>https://motorring.ru/product/6153-bokovye-zerkala-priory-antiblikom-povtoritelyami-obogrevom</v>
      </c>
    </row>
    <row r="1647" spans="1:28" ht="75" x14ac:dyDescent="0.25">
      <c r="A1647" s="71" t="str">
        <f>INDEX('Выгр Торг'!$A:$A,MATCH($B1647,'Выгр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7" s="88">
        <v>138368</v>
      </c>
      <c r="C1647" s="72">
        <f>VLOOKUP($B1647,'Выгр Торг'!$B:$P,C$1,0)</f>
        <v>104500</v>
      </c>
      <c r="D1647" s="71" t="str">
        <f>VLOOKUP($B1647,'Выгр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Слива (серебристо-ярко-синий, 478))</v>
      </c>
      <c r="E1647" s="72" t="str">
        <f>VLOOKUP($B1647,'Выгр Торг'!$B:$P,E$1,0)</f>
        <v>Y</v>
      </c>
      <c r="F1647" s="72" t="str">
        <f>VLOOKUP($B1647,'Выгр Торг'!$B:$P,F$1,0)</f>
        <v>1ск1</v>
      </c>
      <c r="G1647" s="36" t="s">
        <v>396</v>
      </c>
      <c r="H1647" s="28">
        <v>104464</v>
      </c>
      <c r="I1647" s="53">
        <f>INDEX($I:$I,MATCH($H1647,$C:$C,0))</f>
        <v>600</v>
      </c>
      <c r="J1647" s="5" t="s">
        <v>3410</v>
      </c>
      <c r="K1647" s="56">
        <f>INDEX($K:$K,MATCH($H1647,$C:$C,0))+I1647</f>
        <v>2800</v>
      </c>
      <c r="L1647" s="14">
        <f>VLOOKUP(K1647,Наценка!$A$1:$B$8,2,1)</f>
        <v>1.4</v>
      </c>
      <c r="M1647" s="56">
        <f>INDEX($M:$M,MATCH($H1647,$C:$C,0))+I1647*$M$2</f>
        <v>4270</v>
      </c>
      <c r="N1647" s="57">
        <f t="shared" si="233"/>
        <v>4290</v>
      </c>
      <c r="O1647" s="72">
        <f>VLOOKUP($B1647,'Выгр Торг'!$B:$P,O$1,0)</f>
        <v>2800</v>
      </c>
      <c r="P1647" s="72">
        <f>VLOOKUP($B1647,'Выгр Торг'!$B:$P,P$1,0)</f>
        <v>4390</v>
      </c>
      <c r="Q1647" s="42">
        <f t="shared" si="234"/>
        <v>0</v>
      </c>
      <c r="R1647" s="42">
        <f t="shared" si="235"/>
        <v>100</v>
      </c>
      <c r="S1647" s="85">
        <f t="shared" si="239"/>
        <v>4290</v>
      </c>
      <c r="T1647" s="60">
        <f>IFERROR(VLOOKUP($B1647,'Из ГУГЛа'!$B:$G,4,0)*U1647+V1647,VLOOKUP($B1647,'Из ГУГЛа'!$B:$G,4,0))</f>
        <v>4190</v>
      </c>
      <c r="U1647" s="15">
        <v>1</v>
      </c>
      <c r="V1647" s="76">
        <f>INDEX($AA:$AA,MATCH($H1647,$C:$C,0))</f>
        <v>600</v>
      </c>
      <c r="W1647" s="74">
        <f t="shared" si="236"/>
        <v>0.53214285714285725</v>
      </c>
      <c r="X1647" s="74">
        <f t="shared" si="237"/>
        <v>-2.386634844868735E-2</v>
      </c>
      <c r="Y1647" s="74">
        <f t="shared" si="238"/>
        <v>0.49642857142857144</v>
      </c>
      <c r="Z1647" s="76">
        <f>INDEX($Z:$Z,MATCH($H1647,$C:$C,0))+V1647</f>
        <v>4190</v>
      </c>
      <c r="AB1647" s="43" t="str">
        <f>INDEX($AB:$AB,MATCH($H1647,$C:$C,0))</f>
        <v>https://motorring.ru/product/6153-bokovye-zerkala-priory-antiblikom-povtoritelyami-obogrevom</v>
      </c>
    </row>
    <row r="1648" spans="1:28" ht="75" x14ac:dyDescent="0.25">
      <c r="A1648" s="71" t="str">
        <f>INDEX('Выгр Торг'!$A:$A,MATCH($B1648,'Выгр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8" s="88">
        <v>138369</v>
      </c>
      <c r="C1648" s="72">
        <f>VLOOKUP($B1648,'Выгр Торг'!$B:$P,C$1,0)</f>
        <v>104501</v>
      </c>
      <c r="D1648" s="71" t="str">
        <f>VLOOKUP($B1648,'Выгр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Снежная королева (серебристый, 690))</v>
      </c>
      <c r="E1648" s="72" t="str">
        <f>VLOOKUP($B1648,'Выгр Торг'!$B:$P,E$1,0)</f>
        <v>Y</v>
      </c>
      <c r="F1648" s="72" t="str">
        <f>VLOOKUP($B1648,'Выгр Торг'!$B:$P,F$1,0)</f>
        <v>1</v>
      </c>
      <c r="G1648" s="36" t="s">
        <v>396</v>
      </c>
      <c r="H1648" s="28">
        <v>104464</v>
      </c>
      <c r="I1648" s="53">
        <f>INDEX($I:$I,MATCH($H1648,$C:$C,0))</f>
        <v>600</v>
      </c>
      <c r="J1648" s="5" t="s">
        <v>3410</v>
      </c>
      <c r="K1648" s="56">
        <f>INDEX($K:$K,MATCH($H1648,$C:$C,0))+I1648</f>
        <v>2800</v>
      </c>
      <c r="L1648" s="14">
        <f>VLOOKUP(K1648,Наценка!$A$1:$B$8,2,1)</f>
        <v>1.4</v>
      </c>
      <c r="M1648" s="56">
        <f>INDEX($M:$M,MATCH($H1648,$C:$C,0))+I1648*$M$2</f>
        <v>4270</v>
      </c>
      <c r="N1648" s="57">
        <f t="shared" si="233"/>
        <v>4290</v>
      </c>
      <c r="O1648" s="72">
        <f>VLOOKUP($B1648,'Выгр Торг'!$B:$P,O$1,0)</f>
        <v>2800</v>
      </c>
      <c r="P1648" s="72">
        <f>VLOOKUP($B1648,'Выгр Торг'!$B:$P,P$1,0)</f>
        <v>4390</v>
      </c>
      <c r="Q1648" s="42">
        <f t="shared" si="234"/>
        <v>0</v>
      </c>
      <c r="R1648" s="42">
        <f t="shared" si="235"/>
        <v>100</v>
      </c>
      <c r="S1648" s="85">
        <f t="shared" si="239"/>
        <v>4290</v>
      </c>
      <c r="T1648" s="60">
        <f>IFERROR(VLOOKUP($B1648,'Из ГУГЛа'!$B:$G,4,0)*U1648+V1648,VLOOKUP($B1648,'Из ГУГЛа'!$B:$G,4,0))</f>
        <v>4190</v>
      </c>
      <c r="U1648" s="15">
        <v>1</v>
      </c>
      <c r="V1648" s="76">
        <f>INDEX($AA:$AA,MATCH($H1648,$C:$C,0))</f>
        <v>600</v>
      </c>
      <c r="W1648" s="74">
        <f t="shared" si="236"/>
        <v>0.53214285714285725</v>
      </c>
      <c r="X1648" s="74">
        <f t="shared" si="237"/>
        <v>-2.386634844868735E-2</v>
      </c>
      <c r="Y1648" s="74">
        <f t="shared" si="238"/>
        <v>0.49642857142857144</v>
      </c>
      <c r="Z1648" s="76">
        <f>INDEX($Z:$Z,MATCH($H1648,$C:$C,0))+V1648</f>
        <v>4190</v>
      </c>
      <c r="AB1648" s="43" t="str">
        <f>INDEX($AB:$AB,MATCH($H1648,$C:$C,0))</f>
        <v>https://motorring.ru/product/6153-bokovye-zerkala-priory-antiblikom-povtoritelyami-obogrevom</v>
      </c>
    </row>
    <row r="1649" spans="1:28" ht="75" x14ac:dyDescent="0.25">
      <c r="A1649" s="71" t="str">
        <f>INDEX('Выгр Торг'!$A:$A,MATCH($B1649,'Выгр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49" s="88">
        <v>138370</v>
      </c>
      <c r="C1649" s="72">
        <f>VLOOKUP($B1649,'Выгр Торг'!$B:$P,C$1,0)</f>
        <v>104502</v>
      </c>
      <c r="D1649" s="71" t="str">
        <f>VLOOKUP($B1649,'Выгр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Совиньон (серебристо-серый, 650))</v>
      </c>
      <c r="E1649" s="72" t="str">
        <f>VLOOKUP($B1649,'Выгр Торг'!$B:$P,E$1,0)</f>
        <v>Y</v>
      </c>
      <c r="F1649" s="72" t="str">
        <f>VLOOKUP($B1649,'Выгр Торг'!$B:$P,F$1,0)</f>
        <v>1</v>
      </c>
      <c r="G1649" s="36" t="s">
        <v>396</v>
      </c>
      <c r="H1649" s="28">
        <v>104464</v>
      </c>
      <c r="I1649" s="53">
        <f>INDEX($I:$I,MATCH($H1649,$C:$C,0))</f>
        <v>600</v>
      </c>
      <c r="J1649" s="5" t="s">
        <v>3410</v>
      </c>
      <c r="K1649" s="56">
        <f>INDEX($K:$K,MATCH($H1649,$C:$C,0))+I1649</f>
        <v>2800</v>
      </c>
      <c r="L1649" s="14">
        <f>VLOOKUP(K1649,Наценка!$A$1:$B$8,2,1)</f>
        <v>1.4</v>
      </c>
      <c r="M1649" s="56">
        <f>INDEX($M:$M,MATCH($H1649,$C:$C,0))+I1649*$M$2</f>
        <v>4270</v>
      </c>
      <c r="N1649" s="57">
        <f t="shared" si="233"/>
        <v>4290</v>
      </c>
      <c r="O1649" s="72">
        <f>VLOOKUP($B1649,'Выгр Торг'!$B:$P,O$1,0)</f>
        <v>2800</v>
      </c>
      <c r="P1649" s="72">
        <f>VLOOKUP($B1649,'Выгр Торг'!$B:$P,P$1,0)</f>
        <v>4390</v>
      </c>
      <c r="Q1649" s="42">
        <f t="shared" si="234"/>
        <v>0</v>
      </c>
      <c r="R1649" s="42">
        <f t="shared" si="235"/>
        <v>100</v>
      </c>
      <c r="S1649" s="85">
        <f t="shared" si="239"/>
        <v>4290</v>
      </c>
      <c r="T1649" s="60">
        <f>IFERROR(VLOOKUP($B1649,'Из ГУГЛа'!$B:$G,4,0)*U1649+V1649,VLOOKUP($B1649,'Из ГУГЛа'!$B:$G,4,0))</f>
        <v>4190</v>
      </c>
      <c r="U1649" s="15">
        <v>1</v>
      </c>
      <c r="V1649" s="76">
        <f>INDEX($AA:$AA,MATCH($H1649,$C:$C,0))</f>
        <v>600</v>
      </c>
      <c r="W1649" s="74">
        <f t="shared" si="236"/>
        <v>0.53214285714285725</v>
      </c>
      <c r="X1649" s="74">
        <f t="shared" si="237"/>
        <v>-2.386634844868735E-2</v>
      </c>
      <c r="Y1649" s="74">
        <f t="shared" si="238"/>
        <v>0.49642857142857144</v>
      </c>
      <c r="Z1649" s="76">
        <f>INDEX($Z:$Z,MATCH($H1649,$C:$C,0))+V1649</f>
        <v>4190</v>
      </c>
      <c r="AB1649" s="43" t="str">
        <f>INDEX($AB:$AB,MATCH($H1649,$C:$C,0))</f>
        <v>https://motorring.ru/product/6153-bokovye-zerkala-priory-antiblikom-povtoritelyami-obogrevom</v>
      </c>
    </row>
    <row r="1650" spans="1:28" ht="75" x14ac:dyDescent="0.25">
      <c r="A1650" s="71" t="str">
        <f>INDEX('Выгр Торг'!$A:$A,MATCH($B1650,'Выгр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50" s="88">
        <v>138371</v>
      </c>
      <c r="C1650" s="72">
        <f>VLOOKUP($B1650,'Выгр Торг'!$B:$P,C$1,0)</f>
        <v>104466</v>
      </c>
      <c r="D1650" s="71" t="str">
        <f>VLOOKUP($B1650,'Выгр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Уточнить у менеджера)</v>
      </c>
      <c r="E1650" s="72" t="str">
        <f>VLOOKUP($B1650,'Выгр Торг'!$B:$P,E$1,0)</f>
        <v>Y</v>
      </c>
      <c r="F1650" s="72" t="str">
        <f>VLOOKUP($B1650,'Выгр Торг'!$B:$P,F$1,0)</f>
        <v>1</v>
      </c>
      <c r="G1650" s="36" t="s">
        <v>396</v>
      </c>
      <c r="H1650" s="28">
        <v>104464</v>
      </c>
      <c r="I1650" s="53">
        <f>INDEX($I:$I,MATCH($H1650,$C:$C,0))</f>
        <v>600</v>
      </c>
      <c r="J1650" s="5" t="s">
        <v>3410</v>
      </c>
      <c r="K1650" s="56">
        <f>INDEX($K:$K,MATCH($H1650,$C:$C,0))+I1650</f>
        <v>2800</v>
      </c>
      <c r="L1650" s="14">
        <f>VLOOKUP(K1650,Наценка!$A$1:$B$8,2,1)</f>
        <v>1.4</v>
      </c>
      <c r="M1650" s="56">
        <f>INDEX($M:$M,MATCH($H1650,$C:$C,0))+I1650*$M$2</f>
        <v>4270</v>
      </c>
      <c r="N1650" s="57">
        <f t="shared" si="233"/>
        <v>4290</v>
      </c>
      <c r="O1650" s="72">
        <f>VLOOKUP($B1650,'Выгр Торг'!$B:$P,O$1,0)</f>
        <v>2800</v>
      </c>
      <c r="P1650" s="72">
        <f>VLOOKUP($B1650,'Выгр Торг'!$B:$P,P$1,0)</f>
        <v>4390</v>
      </c>
      <c r="Q1650" s="42">
        <f t="shared" si="234"/>
        <v>0</v>
      </c>
      <c r="R1650" s="42">
        <f t="shared" si="235"/>
        <v>100</v>
      </c>
      <c r="S1650" s="85">
        <f t="shared" si="239"/>
        <v>4290</v>
      </c>
      <c r="T1650" s="60">
        <f>IFERROR(VLOOKUP($B1650,'Из ГУГЛа'!$B:$G,4,0)*U1650+V1650,VLOOKUP($B1650,'Из ГУГЛа'!$B:$G,4,0))</f>
        <v>4190</v>
      </c>
      <c r="U1650" s="15">
        <v>1</v>
      </c>
      <c r="V1650" s="76">
        <f>INDEX($AA:$AA,MATCH($H1650,$C:$C,0))</f>
        <v>600</v>
      </c>
      <c r="W1650" s="74">
        <f t="shared" si="236"/>
        <v>0.53214285714285725</v>
      </c>
      <c r="X1650" s="74">
        <f t="shared" si="237"/>
        <v>-2.386634844868735E-2</v>
      </c>
      <c r="Y1650" s="74">
        <f t="shared" si="238"/>
        <v>0.49642857142857144</v>
      </c>
      <c r="Z1650" s="76">
        <f>INDEX($Z:$Z,MATCH($H1650,$C:$C,0))+V1650</f>
        <v>4190</v>
      </c>
      <c r="AB1650" s="43" t="str">
        <f>INDEX($AB:$AB,MATCH($H1650,$C:$C,0))</f>
        <v>https://motorring.ru/product/6153-bokovye-zerkala-priory-antiblikom-povtoritelyami-obogrevom</v>
      </c>
    </row>
    <row r="1651" spans="1:28" ht="75" x14ac:dyDescent="0.25">
      <c r="A1651" s="71" t="str">
        <f>INDEX('Выгр Торг'!$A:$A,MATCH($B1651,'Выгр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51" s="88">
        <v>138372</v>
      </c>
      <c r="C1651" s="72">
        <f>VLOOKUP($B1651,'Выгр Торг'!$B:$P,C$1,0)</f>
        <v>104503</v>
      </c>
      <c r="D1651" s="71" t="str">
        <f>VLOOKUP($B1651,'Выгр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Черная жемчужина (черный, 676))</v>
      </c>
      <c r="E1651" s="72" t="str">
        <f>VLOOKUP($B1651,'Выгр Торг'!$B:$P,E$1,0)</f>
        <v>Y</v>
      </c>
      <c r="F1651" s="72" t="str">
        <f>VLOOKUP($B1651,'Выгр Торг'!$B:$P,F$1,0)</f>
        <v>1</v>
      </c>
      <c r="G1651" s="36" t="s">
        <v>396</v>
      </c>
      <c r="H1651" s="28">
        <v>104464</v>
      </c>
      <c r="I1651" s="53">
        <f>INDEX($I:$I,MATCH($H1651,$C:$C,0))</f>
        <v>600</v>
      </c>
      <c r="J1651" s="5" t="s">
        <v>3410</v>
      </c>
      <c r="K1651" s="56">
        <f>INDEX($K:$K,MATCH($H1651,$C:$C,0))+I1651</f>
        <v>2800</v>
      </c>
      <c r="L1651" s="14">
        <f>VLOOKUP(K1651,Наценка!$A$1:$B$8,2,1)</f>
        <v>1.4</v>
      </c>
      <c r="M1651" s="56">
        <f>INDEX($M:$M,MATCH($H1651,$C:$C,0))+I1651*$M$2</f>
        <v>4270</v>
      </c>
      <c r="N1651" s="57">
        <f t="shared" si="233"/>
        <v>4290</v>
      </c>
      <c r="O1651" s="72">
        <f>VLOOKUP($B1651,'Выгр Торг'!$B:$P,O$1,0)</f>
        <v>2800</v>
      </c>
      <c r="P1651" s="72">
        <f>VLOOKUP($B1651,'Выгр Торг'!$B:$P,P$1,0)</f>
        <v>4390</v>
      </c>
      <c r="Q1651" s="42">
        <f t="shared" si="234"/>
        <v>0</v>
      </c>
      <c r="R1651" s="42">
        <f t="shared" si="235"/>
        <v>100</v>
      </c>
      <c r="S1651" s="85">
        <f t="shared" si="239"/>
        <v>4290</v>
      </c>
      <c r="T1651" s="60">
        <f>IFERROR(VLOOKUP($B1651,'Из ГУГЛа'!$B:$G,4,0)*U1651+V1651,VLOOKUP($B1651,'Из ГУГЛа'!$B:$G,4,0))</f>
        <v>4190</v>
      </c>
      <c r="U1651" s="15">
        <v>1</v>
      </c>
      <c r="V1651" s="76">
        <f>INDEX($AA:$AA,MATCH($H1651,$C:$C,0))</f>
        <v>600</v>
      </c>
      <c r="W1651" s="74">
        <f t="shared" si="236"/>
        <v>0.53214285714285725</v>
      </c>
      <c r="X1651" s="74">
        <f t="shared" si="237"/>
        <v>-2.386634844868735E-2</v>
      </c>
      <c r="Y1651" s="74">
        <f t="shared" si="238"/>
        <v>0.49642857142857144</v>
      </c>
      <c r="Z1651" s="76">
        <f>INDEX($Z:$Z,MATCH($H1651,$C:$C,0))+V1651</f>
        <v>4190</v>
      </c>
      <c r="AB1651" s="43" t="str">
        <f>INDEX($AB:$AB,MATCH($H1651,$C:$C,0))</f>
        <v>https://motorring.ru/product/6153-bokovye-zerkala-priory-antiblikom-povtoritelyami-obogrevom</v>
      </c>
    </row>
    <row r="1652" spans="1:28" ht="75" x14ac:dyDescent="0.25">
      <c r="A1652" s="71" t="str">
        <f>INDEX('Выгр Торг'!$A:$A,MATCH($B1652,'Выгр Торг'!$B:$B,0))</f>
        <v>Боковые зеркала "АТП" с повторителями, электроприводом и обогревом "стиль приора" для Лада (Калина, Калина 2, Гранта), Датсун (mi-DO, on-DO)</v>
      </c>
      <c r="B1652" s="88">
        <v>138373</v>
      </c>
      <c r="C1652" s="72">
        <f>VLOOKUP($B1652,'Выгр Торг'!$B:$P,C$1,0)</f>
        <v>104504</v>
      </c>
      <c r="D1652" s="71" t="str">
        <f>VLOOKUP($B1652,'Выгр Торг'!$B:$P,D$1,0)</f>
        <v>Боковые зеркала "АТП" с повторителями, электроприводом и обогревом "стиль приора" для Лада (Калина, Калина 2, Гранта), Датсун (mi-DO, on-DO) (В цвет, Черника (темно-синий, 482))</v>
      </c>
      <c r="E1652" s="72" t="str">
        <f>VLOOKUP($B1652,'Выгр Торг'!$B:$P,E$1,0)</f>
        <v>Y</v>
      </c>
      <c r="F1652" s="72" t="str">
        <f>VLOOKUP($B1652,'Выгр Торг'!$B:$P,F$1,0)</f>
        <v>1</v>
      </c>
      <c r="G1652" s="36" t="s">
        <v>396</v>
      </c>
      <c r="H1652" s="28">
        <v>104464</v>
      </c>
      <c r="I1652" s="53">
        <f>INDEX($I:$I,MATCH($H1652,$C:$C,0))</f>
        <v>600</v>
      </c>
      <c r="J1652" s="5" t="s">
        <v>3410</v>
      </c>
      <c r="K1652" s="56">
        <f>INDEX($K:$K,MATCH($H1652,$C:$C,0))+I1652</f>
        <v>2800</v>
      </c>
      <c r="L1652" s="14">
        <f>VLOOKUP(K1652,Наценка!$A$1:$B$8,2,1)</f>
        <v>1.4</v>
      </c>
      <c r="M1652" s="56">
        <f>INDEX($M:$M,MATCH($H1652,$C:$C,0))+I1652*$M$2</f>
        <v>4270</v>
      </c>
      <c r="N1652" s="57">
        <f t="shared" si="233"/>
        <v>4290</v>
      </c>
      <c r="O1652" s="72">
        <f>VLOOKUP($B1652,'Выгр Торг'!$B:$P,O$1,0)</f>
        <v>2800</v>
      </c>
      <c r="P1652" s="72">
        <f>VLOOKUP($B1652,'Выгр Торг'!$B:$P,P$1,0)</f>
        <v>4390</v>
      </c>
      <c r="Q1652" s="42">
        <f t="shared" si="234"/>
        <v>0</v>
      </c>
      <c r="R1652" s="42">
        <f t="shared" si="235"/>
        <v>100</v>
      </c>
      <c r="S1652" s="85">
        <f t="shared" si="239"/>
        <v>4290</v>
      </c>
      <c r="T1652" s="60">
        <f>IFERROR(VLOOKUP($B1652,'Из ГУГЛа'!$B:$G,4,0)*U1652+V1652,VLOOKUP($B1652,'Из ГУГЛа'!$B:$G,4,0))</f>
        <v>4190</v>
      </c>
      <c r="U1652" s="15">
        <v>1</v>
      </c>
      <c r="V1652" s="76">
        <f>INDEX($AA:$AA,MATCH($H1652,$C:$C,0))</f>
        <v>600</v>
      </c>
      <c r="W1652" s="74">
        <f t="shared" si="236"/>
        <v>0.53214285714285725</v>
      </c>
      <c r="X1652" s="74">
        <f t="shared" si="237"/>
        <v>-2.386634844868735E-2</v>
      </c>
      <c r="Y1652" s="74">
        <f t="shared" si="238"/>
        <v>0.49642857142857144</v>
      </c>
      <c r="Z1652" s="76">
        <f>INDEX($Z:$Z,MATCH($H1652,$C:$C,0))+V1652</f>
        <v>4190</v>
      </c>
      <c r="AB1652" s="43" t="str">
        <f>INDEX($AB:$AB,MATCH($H1652,$C:$C,0))</f>
        <v>https://motorring.ru/product/6153-bokovye-zerkala-priory-antiblikom-povtoritelyami-obogrevom</v>
      </c>
    </row>
    <row r="1653" spans="1:28" ht="75" x14ac:dyDescent="0.25">
      <c r="A1653" s="71" t="str">
        <f>INDEX('Выгр Торг'!$A:$A,MATCH($B1653,'Выгр Торг'!$B:$B,0))</f>
        <v>Боковые зеркала "АТП" с электроприводом, обогревом для Лада (Калина, Калина 2, Гранта), Датсун (mi-DO, on-DO)</v>
      </c>
      <c r="B1653" s="88">
        <v>138375</v>
      </c>
      <c r="C1653" s="72">
        <f>VLOOKUP($B1653,'Выгр Торг'!$B:$P,C$1,0)</f>
        <v>143450</v>
      </c>
      <c r="D1653" s="71" t="str">
        <f>VLOOKUP($B1653,'Выгр Торг'!$B:$P,D$1,0)</f>
        <v>Боковые зеркала "АТП" с электроприводом, обогревом для Лада (Калина, Калина 2, Гранта), Датсун (mi-DO, on-DO) (Без покраски)</v>
      </c>
      <c r="E1653" s="72" t="str">
        <f>VLOOKUP($B1653,'Выгр Торг'!$B:$P,E$1,0)</f>
        <v>Y</v>
      </c>
      <c r="F1653" s="72" t="str">
        <f>VLOOKUP($B1653,'Выгр Торг'!$B:$P,F$1,0)</f>
        <v>1</v>
      </c>
      <c r="G1653" s="36" t="s">
        <v>365</v>
      </c>
      <c r="H1653" s="28">
        <v>143450</v>
      </c>
      <c r="I1653" s="52">
        <v>600</v>
      </c>
      <c r="J1653" s="5" t="s">
        <v>3410</v>
      </c>
      <c r="K1653" s="73">
        <f>O1653</f>
        <v>2100</v>
      </c>
      <c r="L1653" s="14">
        <f>VLOOKUP(K1653,Наценка!$A$1:$B$8,2,1)</f>
        <v>1.4</v>
      </c>
      <c r="M1653" s="92">
        <f>Z1653-100</f>
        <v>3890</v>
      </c>
      <c r="N1653" s="57">
        <f t="shared" si="233"/>
        <v>3890</v>
      </c>
      <c r="O1653" s="72">
        <f>VLOOKUP($B1653,'Выгр Торг'!$B:$P,O$1,0)</f>
        <v>2100</v>
      </c>
      <c r="P1653" s="72">
        <f>VLOOKUP($B1653,'Выгр Торг'!$B:$P,P$1,0)</f>
        <v>3990</v>
      </c>
      <c r="Q1653" s="42">
        <f t="shared" si="234"/>
        <v>0</v>
      </c>
      <c r="R1653" s="42">
        <f t="shared" si="235"/>
        <v>100</v>
      </c>
      <c r="S1653" s="85">
        <f t="shared" si="239"/>
        <v>3890</v>
      </c>
      <c r="T1653" s="60">
        <f>IFERROR(VLOOKUP($B1653,'Из ГУГЛа'!$B:$G,4,0)*U1653+V1653,VLOOKUP($B1653,'Из ГУГЛа'!$B:$G,4,0))</f>
        <v>3990</v>
      </c>
      <c r="U1653" s="15">
        <v>1</v>
      </c>
      <c r="V1653" s="59"/>
      <c r="W1653" s="74">
        <f t="shared" si="236"/>
        <v>0.85238095238095246</v>
      </c>
      <c r="X1653" s="74">
        <f t="shared" si="237"/>
        <v>2.5062656641604009E-2</v>
      </c>
      <c r="Y1653" s="74">
        <f t="shared" si="238"/>
        <v>0.89999999999999991</v>
      </c>
      <c r="Z1653" s="75">
        <v>3990</v>
      </c>
      <c r="AA1653" s="4">
        <v>600</v>
      </c>
      <c r="AB1653" s="20" t="s">
        <v>2604</v>
      </c>
    </row>
    <row r="1654" spans="1:28" ht="75" x14ac:dyDescent="0.25">
      <c r="A1654" s="71" t="str">
        <f>INDEX('Выгр Торг'!$A:$A,MATCH($B1654,'Выгр Торг'!$B:$B,0))</f>
        <v>Боковые зеркала "АТП" с электроприводом, обогревом для Лада (Калина, Калина 2, Гранта), Датсун (mi-DO, on-DO)</v>
      </c>
      <c r="B1654" s="88">
        <v>138376</v>
      </c>
      <c r="C1654" s="72">
        <f>VLOOKUP($B1654,'Выгр Торг'!$B:$P,C$1,0)</f>
        <v>143454</v>
      </c>
      <c r="D1654" s="71" t="str">
        <f>VLOOKUP($B1654,'Выгр Торг'!$B:$P,D$1,0)</f>
        <v>Боковые зеркала "АТП" с электроприводом, обогревом для Лада (Калина, Калина 2, Гранта), Датсун (mi-DO, on-DO) (В цвет, Аллигатор (темно-зеленый, 309))</v>
      </c>
      <c r="E1654" s="72" t="str">
        <f>VLOOKUP($B1654,'Выгр Торг'!$B:$P,E$1,0)</f>
        <v>Y</v>
      </c>
      <c r="F1654" s="72" t="str">
        <f>VLOOKUP($B1654,'Выгр Торг'!$B:$P,F$1,0)</f>
        <v>1</v>
      </c>
      <c r="G1654" s="36" t="s">
        <v>365</v>
      </c>
      <c r="H1654" s="28">
        <v>143450</v>
      </c>
      <c r="I1654" s="53">
        <f>INDEX($I:$I,MATCH($H1654,$C:$C,0))</f>
        <v>600</v>
      </c>
      <c r="J1654" s="5" t="s">
        <v>3410</v>
      </c>
      <c r="K1654" s="56">
        <f>INDEX($K:$K,MATCH($H1654,$C:$C,0))+I1654</f>
        <v>2700</v>
      </c>
      <c r="L1654" s="14">
        <f>VLOOKUP(K1654,Наценка!$A$1:$B$8,2,1)</f>
        <v>1.4</v>
      </c>
      <c r="M1654" s="56">
        <f>INDEX($M:$M,MATCH($H1654,$C:$C,0))+I1654*$M$2</f>
        <v>4670</v>
      </c>
      <c r="N1654" s="57">
        <f t="shared" si="233"/>
        <v>4690</v>
      </c>
      <c r="O1654" s="72">
        <f>VLOOKUP($B1654,'Выгр Торг'!$B:$P,O$1,0)</f>
        <v>2700</v>
      </c>
      <c r="P1654" s="72">
        <f>VLOOKUP($B1654,'Выгр Торг'!$B:$P,P$1,0)</f>
        <v>4790</v>
      </c>
      <c r="Q1654" s="42">
        <f t="shared" si="234"/>
        <v>0</v>
      </c>
      <c r="R1654" s="42">
        <f t="shared" si="235"/>
        <v>100</v>
      </c>
      <c r="S1654" s="85">
        <f t="shared" si="239"/>
        <v>4690</v>
      </c>
      <c r="T1654" s="60">
        <f>IFERROR(VLOOKUP($B1654,'Из ГУГЛа'!$B:$G,4,0)*U1654+V1654,VLOOKUP($B1654,'Из ГУГЛа'!$B:$G,4,0))</f>
        <v>4590</v>
      </c>
      <c r="U1654" s="15">
        <v>1</v>
      </c>
      <c r="V1654" s="76">
        <f>INDEX($AA:$AA,MATCH($H1654,$C:$C,0))</f>
        <v>600</v>
      </c>
      <c r="W1654" s="74">
        <f t="shared" si="236"/>
        <v>0.73703703703703694</v>
      </c>
      <c r="X1654" s="74">
        <f t="shared" si="237"/>
        <v>-2.178649237472767E-2</v>
      </c>
      <c r="Y1654" s="74">
        <f t="shared" si="238"/>
        <v>0.7</v>
      </c>
      <c r="Z1654" s="76">
        <f>INDEX($Z:$Z,MATCH($H1654,$C:$C,0))+V1654</f>
        <v>4590</v>
      </c>
      <c r="AB1654" s="43" t="str">
        <f>INDEX($AB:$AB,MATCH($H1654,$C:$C,0))</f>
        <v>https://motorring.ru/product/6154-bokovye-zerkala-antiblikom-elektroprivodom-obogrevom-atp</v>
      </c>
    </row>
    <row r="1655" spans="1:28" ht="75" x14ac:dyDescent="0.25">
      <c r="A1655" s="71" t="str">
        <f>INDEX('Выгр Торг'!$A:$A,MATCH($B1655,'Выгр Торг'!$B:$B,0))</f>
        <v>Боковые зеркала "АТП" с электроприводом, обогревом для Лада (Калина, Калина 2, Гранта), Датсун (mi-DO, on-DO)</v>
      </c>
      <c r="B1655" s="88">
        <v>138377</v>
      </c>
      <c r="C1655" s="72">
        <f>VLOOKUP($B1655,'Выгр Торг'!$B:$P,C$1,0)</f>
        <v>143455</v>
      </c>
      <c r="D1655" s="71" t="str">
        <f>VLOOKUP($B1655,'Выгр Торг'!$B:$P,D$1,0)</f>
        <v>Боковые зеркала "АТП" с электроприводом, обогревом для Лада (Калина, Калина 2, Гранта), Датсун (mi-DO, on-DO) (В цвет, Апельсин (оранжевый, 111))</v>
      </c>
      <c r="E1655" s="72" t="str">
        <f>VLOOKUP($B1655,'Выгр Торг'!$B:$P,E$1,0)</f>
        <v>Y</v>
      </c>
      <c r="F1655" s="72" t="str">
        <f>VLOOKUP($B1655,'Выгр Торг'!$B:$P,F$1,0)</f>
        <v>1</v>
      </c>
      <c r="G1655" s="36" t="s">
        <v>365</v>
      </c>
      <c r="H1655" s="28">
        <v>143450</v>
      </c>
      <c r="I1655" s="53">
        <f>INDEX($I:$I,MATCH($H1655,$C:$C,0))</f>
        <v>600</v>
      </c>
      <c r="J1655" s="5" t="s">
        <v>3410</v>
      </c>
      <c r="K1655" s="56">
        <f>INDEX($K:$K,MATCH($H1655,$C:$C,0))+I1655</f>
        <v>2700</v>
      </c>
      <c r="L1655" s="14">
        <f>VLOOKUP(K1655,Наценка!$A$1:$B$8,2,1)</f>
        <v>1.4</v>
      </c>
      <c r="M1655" s="56">
        <f>INDEX($M:$M,MATCH($H1655,$C:$C,0))+I1655*$M$2</f>
        <v>4670</v>
      </c>
      <c r="N1655" s="57">
        <f t="shared" si="233"/>
        <v>4690</v>
      </c>
      <c r="O1655" s="72">
        <f>VLOOKUP($B1655,'Выгр Торг'!$B:$P,O$1,0)</f>
        <v>2700</v>
      </c>
      <c r="P1655" s="72">
        <f>VLOOKUP($B1655,'Выгр Торг'!$B:$P,P$1,0)</f>
        <v>4790</v>
      </c>
      <c r="Q1655" s="42">
        <f t="shared" si="234"/>
        <v>0</v>
      </c>
      <c r="R1655" s="42">
        <f t="shared" si="235"/>
        <v>100</v>
      </c>
      <c r="S1655" s="85">
        <f t="shared" si="239"/>
        <v>4690</v>
      </c>
      <c r="T1655" s="60">
        <f>IFERROR(VLOOKUP($B1655,'Из ГУГЛа'!$B:$G,4,0)*U1655+V1655,VLOOKUP($B1655,'Из ГУГЛа'!$B:$G,4,0))</f>
        <v>4590</v>
      </c>
      <c r="U1655" s="15">
        <v>1</v>
      </c>
      <c r="V1655" s="76">
        <f>INDEX($AA:$AA,MATCH($H1655,$C:$C,0))</f>
        <v>600</v>
      </c>
      <c r="W1655" s="74">
        <f t="shared" si="236"/>
        <v>0.73703703703703694</v>
      </c>
      <c r="X1655" s="74">
        <f t="shared" si="237"/>
        <v>-2.178649237472767E-2</v>
      </c>
      <c r="Y1655" s="74">
        <f t="shared" si="238"/>
        <v>0.7</v>
      </c>
      <c r="Z1655" s="76">
        <f>INDEX($Z:$Z,MATCH($H1655,$C:$C,0))+V1655</f>
        <v>4590</v>
      </c>
      <c r="AB1655" s="43" t="str">
        <f>INDEX($AB:$AB,MATCH($H1655,$C:$C,0))</f>
        <v>https://motorring.ru/product/6154-bokovye-zerkala-antiblikom-elektroprivodom-obogrevom-atp</v>
      </c>
    </row>
    <row r="1656" spans="1:28" ht="75" x14ac:dyDescent="0.25">
      <c r="A1656" s="71" t="str">
        <f>INDEX('Выгр Торг'!$A:$A,MATCH($B1656,'Выгр Торг'!$B:$B,0))</f>
        <v>Боковые зеркала "АТП" с электроприводом, обогревом для Лада (Калина, Калина 2, Гранта), Датсун (mi-DO, on-DO)</v>
      </c>
      <c r="B1656" s="88">
        <v>138378</v>
      </c>
      <c r="C1656" s="72">
        <f>VLOOKUP($B1656,'Выгр Торг'!$B:$P,C$1,0)</f>
        <v>143456</v>
      </c>
      <c r="D1656" s="71" t="str">
        <f>VLOOKUP($B1656,'Выгр Торг'!$B:$P,D$1,0)</f>
        <v>Боковые зеркала "АТП" с электроприводом, обогревом для Лада (Калина, Калина 2, Гранта), Датсун (mi-DO, on-DO) (В цвет, Белое облако (белый, 240))</v>
      </c>
      <c r="E1656" s="72" t="str">
        <f>VLOOKUP($B1656,'Выгр Торг'!$B:$P,E$1,0)</f>
        <v>Y</v>
      </c>
      <c r="F1656" s="72" t="str">
        <f>VLOOKUP($B1656,'Выгр Торг'!$B:$P,F$1,0)</f>
        <v>1</v>
      </c>
      <c r="G1656" s="36" t="s">
        <v>365</v>
      </c>
      <c r="H1656" s="28">
        <v>143450</v>
      </c>
      <c r="I1656" s="53">
        <f>INDEX($I:$I,MATCH($H1656,$C:$C,0))</f>
        <v>600</v>
      </c>
      <c r="J1656" s="5" t="s">
        <v>3410</v>
      </c>
      <c r="K1656" s="56">
        <f>INDEX($K:$K,MATCH($H1656,$C:$C,0))+I1656</f>
        <v>2700</v>
      </c>
      <c r="L1656" s="14">
        <f>VLOOKUP(K1656,Наценка!$A$1:$B$8,2,1)</f>
        <v>1.4</v>
      </c>
      <c r="M1656" s="56">
        <f>INDEX($M:$M,MATCH($H1656,$C:$C,0))+I1656*$M$2</f>
        <v>4670</v>
      </c>
      <c r="N1656" s="57">
        <f t="shared" si="233"/>
        <v>4690</v>
      </c>
      <c r="O1656" s="72">
        <f>VLOOKUP($B1656,'Выгр Торг'!$B:$P,O$1,0)</f>
        <v>2700</v>
      </c>
      <c r="P1656" s="72">
        <f>VLOOKUP($B1656,'Выгр Торг'!$B:$P,P$1,0)</f>
        <v>4790</v>
      </c>
      <c r="Q1656" s="42">
        <f t="shared" si="234"/>
        <v>0</v>
      </c>
      <c r="R1656" s="42">
        <f t="shared" si="235"/>
        <v>100</v>
      </c>
      <c r="S1656" s="85">
        <f t="shared" si="239"/>
        <v>4690</v>
      </c>
      <c r="T1656" s="60">
        <f>IFERROR(VLOOKUP($B1656,'Из ГУГЛа'!$B:$G,4,0)*U1656+V1656,VLOOKUP($B1656,'Из ГУГЛа'!$B:$G,4,0))</f>
        <v>4590</v>
      </c>
      <c r="U1656" s="15">
        <v>1</v>
      </c>
      <c r="V1656" s="76">
        <f>INDEX($AA:$AA,MATCH($H1656,$C:$C,0))</f>
        <v>600</v>
      </c>
      <c r="W1656" s="74">
        <f t="shared" si="236"/>
        <v>0.73703703703703694</v>
      </c>
      <c r="X1656" s="74">
        <f t="shared" si="237"/>
        <v>-2.178649237472767E-2</v>
      </c>
      <c r="Y1656" s="74">
        <f t="shared" si="238"/>
        <v>0.7</v>
      </c>
      <c r="Z1656" s="76">
        <f>INDEX($Z:$Z,MATCH($H1656,$C:$C,0))+V1656</f>
        <v>4590</v>
      </c>
      <c r="AB1656" s="43" t="str">
        <f>INDEX($AB:$AB,MATCH($H1656,$C:$C,0))</f>
        <v>https://motorring.ru/product/6154-bokovye-zerkala-antiblikom-elektroprivodom-obogrevom-atp</v>
      </c>
    </row>
    <row r="1657" spans="1:28" ht="75" x14ac:dyDescent="0.25">
      <c r="A1657" s="71" t="str">
        <f>INDEX('Выгр Торг'!$A:$A,MATCH($B1657,'Выгр Торг'!$B:$B,0))</f>
        <v>Боковые зеркала "АТП" с электроприводом, обогревом для Лада (Калина, Калина 2, Гранта), Датсун (mi-DO, on-DO)</v>
      </c>
      <c r="B1657" s="88">
        <v>138379</v>
      </c>
      <c r="C1657" s="72">
        <f>VLOOKUP($B1657,'Выгр Торг'!$B:$P,C$1,0)</f>
        <v>143457</v>
      </c>
      <c r="D1657" s="71" t="str">
        <f>VLOOKUP($B1657,'Выгр Торг'!$B:$P,D$1,0)</f>
        <v>Боковые зеркала "АТП" с электроприводом, обогревом для Лада (Калина, Калина 2, Гранта), Датсун (mi-DO, on-DO) (В цвет, Борнео (темный серебристо-серый, 633))</v>
      </c>
      <c r="E1657" s="72" t="str">
        <f>VLOOKUP($B1657,'Выгр Торг'!$B:$P,E$1,0)</f>
        <v>Y</v>
      </c>
      <c r="F1657" s="72" t="str">
        <f>VLOOKUP($B1657,'Выгр Торг'!$B:$P,F$1,0)</f>
        <v>1</v>
      </c>
      <c r="G1657" s="36" t="s">
        <v>365</v>
      </c>
      <c r="H1657" s="28">
        <v>143450</v>
      </c>
      <c r="I1657" s="53">
        <f>INDEX($I:$I,MATCH($H1657,$C:$C,0))</f>
        <v>600</v>
      </c>
      <c r="J1657" s="5" t="s">
        <v>3410</v>
      </c>
      <c r="K1657" s="56">
        <f>INDEX($K:$K,MATCH($H1657,$C:$C,0))+I1657</f>
        <v>2700</v>
      </c>
      <c r="L1657" s="14">
        <f>VLOOKUP(K1657,Наценка!$A$1:$B$8,2,1)</f>
        <v>1.4</v>
      </c>
      <c r="M1657" s="56">
        <f>INDEX($M:$M,MATCH($H1657,$C:$C,0))+I1657*$M$2</f>
        <v>4670</v>
      </c>
      <c r="N1657" s="57">
        <f t="shared" si="233"/>
        <v>4690</v>
      </c>
      <c r="O1657" s="72">
        <f>VLOOKUP($B1657,'Выгр Торг'!$B:$P,O$1,0)</f>
        <v>2700</v>
      </c>
      <c r="P1657" s="72">
        <f>VLOOKUP($B1657,'Выгр Торг'!$B:$P,P$1,0)</f>
        <v>4790</v>
      </c>
      <c r="Q1657" s="42">
        <f t="shared" si="234"/>
        <v>0</v>
      </c>
      <c r="R1657" s="42">
        <f t="shared" si="235"/>
        <v>100</v>
      </c>
      <c r="S1657" s="85">
        <f t="shared" si="239"/>
        <v>4690</v>
      </c>
      <c r="T1657" s="60">
        <f>IFERROR(VLOOKUP($B1657,'Из ГУГЛа'!$B:$G,4,0)*U1657+V1657,VLOOKUP($B1657,'Из ГУГЛа'!$B:$G,4,0))</f>
        <v>4590</v>
      </c>
      <c r="U1657" s="15">
        <v>1</v>
      </c>
      <c r="V1657" s="76">
        <f>INDEX($AA:$AA,MATCH($H1657,$C:$C,0))</f>
        <v>600</v>
      </c>
      <c r="W1657" s="74">
        <f t="shared" si="236"/>
        <v>0.73703703703703694</v>
      </c>
      <c r="X1657" s="74">
        <f t="shared" si="237"/>
        <v>-2.178649237472767E-2</v>
      </c>
      <c r="Y1657" s="74">
        <f t="shared" si="238"/>
        <v>0.7</v>
      </c>
      <c r="Z1657" s="76">
        <f>INDEX($Z:$Z,MATCH($H1657,$C:$C,0))+V1657</f>
        <v>4590</v>
      </c>
      <c r="AB1657" s="43" t="str">
        <f>INDEX($AB:$AB,MATCH($H1657,$C:$C,0))</f>
        <v>https://motorring.ru/product/6154-bokovye-zerkala-antiblikom-elektroprivodom-obogrevom-atp</v>
      </c>
    </row>
    <row r="1658" spans="1:28" ht="75" x14ac:dyDescent="0.25">
      <c r="A1658" s="71" t="str">
        <f>INDEX('Выгр Торг'!$A:$A,MATCH($B1658,'Выгр Торг'!$B:$B,0))</f>
        <v>Боковые зеркала "АТП" с электроприводом, обогревом для Лада (Калина, Калина 2, Гранта), Датсун (mi-DO, on-DO)</v>
      </c>
      <c r="B1658" s="88">
        <v>138380</v>
      </c>
      <c r="C1658" s="72">
        <f>VLOOKUP($B1658,'Выгр Торг'!$B:$P,C$1,0)</f>
        <v>143458</v>
      </c>
      <c r="D1658" s="71" t="str">
        <f>VLOOKUP($B1658,'Выгр Торг'!$B:$P,D$1,0)</f>
        <v>Боковые зеркала "АТП" с электроприводом, обогревом для Лада (Калина, Калина 2, Гранта), Датсун (mi-DO, on-DO) (В цвет, Вишня (темно-красный, 127))</v>
      </c>
      <c r="E1658" s="72" t="str">
        <f>VLOOKUP($B1658,'Выгр Торг'!$B:$P,E$1,0)</f>
        <v>Y</v>
      </c>
      <c r="F1658" s="72" t="str">
        <f>VLOOKUP($B1658,'Выгр Торг'!$B:$P,F$1,0)</f>
        <v>1</v>
      </c>
      <c r="G1658" s="36" t="s">
        <v>365</v>
      </c>
      <c r="H1658" s="28">
        <v>143450</v>
      </c>
      <c r="I1658" s="53">
        <f>INDEX($I:$I,MATCH($H1658,$C:$C,0))</f>
        <v>600</v>
      </c>
      <c r="J1658" s="5" t="s">
        <v>3410</v>
      </c>
      <c r="K1658" s="56">
        <f>INDEX($K:$K,MATCH($H1658,$C:$C,0))+I1658</f>
        <v>2700</v>
      </c>
      <c r="L1658" s="14">
        <f>VLOOKUP(K1658,Наценка!$A$1:$B$8,2,1)</f>
        <v>1.4</v>
      </c>
      <c r="M1658" s="56">
        <f>INDEX($M:$M,MATCH($H1658,$C:$C,0))+I1658*$M$2</f>
        <v>4670</v>
      </c>
      <c r="N1658" s="57">
        <f t="shared" si="233"/>
        <v>4690</v>
      </c>
      <c r="O1658" s="72">
        <f>VLOOKUP($B1658,'Выгр Торг'!$B:$P,O$1,0)</f>
        <v>2700</v>
      </c>
      <c r="P1658" s="72">
        <f>VLOOKUP($B1658,'Выгр Торг'!$B:$P,P$1,0)</f>
        <v>4790</v>
      </c>
      <c r="Q1658" s="42">
        <f t="shared" si="234"/>
        <v>0</v>
      </c>
      <c r="R1658" s="42">
        <f t="shared" si="235"/>
        <v>100</v>
      </c>
      <c r="S1658" s="85">
        <f t="shared" si="239"/>
        <v>4690</v>
      </c>
      <c r="T1658" s="60">
        <f>IFERROR(VLOOKUP($B1658,'Из ГУГЛа'!$B:$G,4,0)*U1658+V1658,VLOOKUP($B1658,'Из ГУГЛа'!$B:$G,4,0))</f>
        <v>4590</v>
      </c>
      <c r="U1658" s="15">
        <v>1</v>
      </c>
      <c r="V1658" s="76">
        <f>INDEX($AA:$AA,MATCH($H1658,$C:$C,0))</f>
        <v>600</v>
      </c>
      <c r="W1658" s="74">
        <f t="shared" si="236"/>
        <v>0.73703703703703694</v>
      </c>
      <c r="X1658" s="74">
        <f t="shared" si="237"/>
        <v>-2.178649237472767E-2</v>
      </c>
      <c r="Y1658" s="74">
        <f t="shared" si="238"/>
        <v>0.7</v>
      </c>
      <c r="Z1658" s="76">
        <f>INDEX($Z:$Z,MATCH($H1658,$C:$C,0))+V1658</f>
        <v>4590</v>
      </c>
      <c r="AB1658" s="43" t="str">
        <f>INDEX($AB:$AB,MATCH($H1658,$C:$C,0))</f>
        <v>https://motorring.ru/product/6154-bokovye-zerkala-antiblikom-elektroprivodom-obogrevom-atp</v>
      </c>
    </row>
    <row r="1659" spans="1:28" ht="75" x14ac:dyDescent="0.25">
      <c r="A1659" s="71" t="str">
        <f>INDEX('Выгр Торг'!$A:$A,MATCH($B1659,'Выгр Торг'!$B:$B,0))</f>
        <v>Боковые зеркала "АТП" с электроприводом, обогревом для Лада (Калина, Калина 2, Гранта), Датсун (mi-DO, on-DO)</v>
      </c>
      <c r="B1659" s="88">
        <v>138381</v>
      </c>
      <c r="C1659" s="72">
        <f>VLOOKUP($B1659,'Выгр Торг'!$B:$P,C$1,0)</f>
        <v>143459</v>
      </c>
      <c r="D1659" s="71" t="str">
        <f>VLOOKUP($B1659,'Выгр Торг'!$B:$P,D$1,0)</f>
        <v>Боковые зеркала "АТП" с электроприводом, обогревом для Лада (Калина, Калина 2, Гранта), Датсун (mi-DO, on-DO) (В цвет, Голубая планета (сине-голубой, 418))</v>
      </c>
      <c r="E1659" s="72" t="str">
        <f>VLOOKUP($B1659,'Выгр Торг'!$B:$P,E$1,0)</f>
        <v>Y</v>
      </c>
      <c r="F1659" s="72" t="str">
        <f>VLOOKUP($B1659,'Выгр Торг'!$B:$P,F$1,0)</f>
        <v>1</v>
      </c>
      <c r="G1659" s="36" t="s">
        <v>365</v>
      </c>
      <c r="H1659" s="28">
        <v>143450</v>
      </c>
      <c r="I1659" s="53">
        <f>INDEX($I:$I,MATCH($H1659,$C:$C,0))</f>
        <v>600</v>
      </c>
      <c r="J1659" s="5" t="s">
        <v>3410</v>
      </c>
      <c r="K1659" s="56">
        <f>INDEX($K:$K,MATCH($H1659,$C:$C,0))+I1659</f>
        <v>2700</v>
      </c>
      <c r="L1659" s="14">
        <f>VLOOKUP(K1659,Наценка!$A$1:$B$8,2,1)</f>
        <v>1.4</v>
      </c>
      <c r="M1659" s="56">
        <f>INDEX($M:$M,MATCH($H1659,$C:$C,0))+I1659*$M$2</f>
        <v>4670</v>
      </c>
      <c r="N1659" s="57">
        <f t="shared" ref="N1659:N1683" si="240">IF(M1659&lt;=1000,(ROUNDUP(M1659,-1)-1),(ROUNDUP(M1659,-2)-10))</f>
        <v>4690</v>
      </c>
      <c r="O1659" s="72">
        <f>VLOOKUP($B1659,'Выгр Торг'!$B:$P,O$1,0)</f>
        <v>2700</v>
      </c>
      <c r="P1659" s="72">
        <f>VLOOKUP($B1659,'Выгр Торг'!$B:$P,P$1,0)</f>
        <v>4790</v>
      </c>
      <c r="Q1659" s="42">
        <f t="shared" si="234"/>
        <v>0</v>
      </c>
      <c r="R1659" s="42">
        <f t="shared" si="235"/>
        <v>100</v>
      </c>
      <c r="S1659" s="85">
        <f t="shared" si="239"/>
        <v>4690</v>
      </c>
      <c r="T1659" s="60">
        <f>IFERROR(VLOOKUP($B1659,'Из ГУГЛа'!$B:$G,4,0)*U1659+V1659,VLOOKUP($B1659,'Из ГУГЛа'!$B:$G,4,0))</f>
        <v>4590</v>
      </c>
      <c r="U1659" s="15">
        <v>1</v>
      </c>
      <c r="V1659" s="76">
        <f>INDEX($AA:$AA,MATCH($H1659,$C:$C,0))</f>
        <v>600</v>
      </c>
      <c r="W1659" s="74">
        <f t="shared" si="236"/>
        <v>0.73703703703703694</v>
      </c>
      <c r="X1659" s="74">
        <f t="shared" si="237"/>
        <v>-2.178649237472767E-2</v>
      </c>
      <c r="Y1659" s="74">
        <f t="shared" si="238"/>
        <v>0.7</v>
      </c>
      <c r="Z1659" s="76">
        <f>INDEX($Z:$Z,MATCH($H1659,$C:$C,0))+V1659</f>
        <v>4590</v>
      </c>
      <c r="AB1659" s="43" t="str">
        <f>INDEX($AB:$AB,MATCH($H1659,$C:$C,0))</f>
        <v>https://motorring.ru/product/6154-bokovye-zerkala-antiblikom-elektroprivodom-obogrevom-atp</v>
      </c>
    </row>
    <row r="1660" spans="1:28" ht="75" x14ac:dyDescent="0.25">
      <c r="A1660" s="71" t="str">
        <f>INDEX('Выгр Торг'!$A:$A,MATCH($B1660,'Выгр Торг'!$B:$B,0))</f>
        <v>Боковые зеркала "АТП" с электроприводом, обогревом для Лада (Калина, Калина 2, Гранта), Датсун (mi-DO, on-DO)</v>
      </c>
      <c r="B1660" s="88">
        <v>138382</v>
      </c>
      <c r="C1660" s="72">
        <f>VLOOKUP($B1660,'Выгр Торг'!$B:$P,C$1,0)</f>
        <v>143460</v>
      </c>
      <c r="D1660" s="71" t="str">
        <f>VLOOKUP($B1660,'Выгр Торг'!$B:$P,D$1,0)</f>
        <v>Боковые зеркала "АТП" с электроприводом, обогревом для Лада (Калина, Калина 2, Гранта), Датсун (mi-DO, on-DO) (В цвет, Джем (желто-коричневый, 285))</v>
      </c>
      <c r="E1660" s="72" t="str">
        <f>VLOOKUP($B1660,'Выгр Торг'!$B:$P,E$1,0)</f>
        <v>Y</v>
      </c>
      <c r="F1660" s="72" t="str">
        <f>VLOOKUP($B1660,'Выгр Торг'!$B:$P,F$1,0)</f>
        <v>1</v>
      </c>
      <c r="G1660" s="36" t="s">
        <v>365</v>
      </c>
      <c r="H1660" s="28">
        <v>143450</v>
      </c>
      <c r="I1660" s="53">
        <f>INDEX($I:$I,MATCH($H1660,$C:$C,0))</f>
        <v>600</v>
      </c>
      <c r="J1660" s="5" t="s">
        <v>3410</v>
      </c>
      <c r="K1660" s="56">
        <f>INDEX($K:$K,MATCH($H1660,$C:$C,0))+I1660</f>
        <v>2700</v>
      </c>
      <c r="L1660" s="14">
        <f>VLOOKUP(K1660,Наценка!$A$1:$B$8,2,1)</f>
        <v>1.4</v>
      </c>
      <c r="M1660" s="56">
        <f>INDEX($M:$M,MATCH($H1660,$C:$C,0))+I1660*$M$2</f>
        <v>4670</v>
      </c>
      <c r="N1660" s="57">
        <f t="shared" si="240"/>
        <v>4690</v>
      </c>
      <c r="O1660" s="72">
        <f>VLOOKUP($B1660,'Выгр Торг'!$B:$P,O$1,0)</f>
        <v>2700</v>
      </c>
      <c r="P1660" s="72">
        <f>VLOOKUP($B1660,'Выгр Торг'!$B:$P,P$1,0)</f>
        <v>4790</v>
      </c>
      <c r="Q1660" s="42">
        <f t="shared" si="234"/>
        <v>0</v>
      </c>
      <c r="R1660" s="42">
        <f t="shared" si="235"/>
        <v>100</v>
      </c>
      <c r="S1660" s="85">
        <f t="shared" si="239"/>
        <v>4690</v>
      </c>
      <c r="T1660" s="60">
        <f>IFERROR(VLOOKUP($B1660,'Из ГУГЛа'!$B:$G,4,0)*U1660+V1660,VLOOKUP($B1660,'Из ГУГЛа'!$B:$G,4,0))</f>
        <v>4590</v>
      </c>
      <c r="U1660" s="15">
        <v>1</v>
      </c>
      <c r="V1660" s="76">
        <f>INDEX($AA:$AA,MATCH($H1660,$C:$C,0))</f>
        <v>600</v>
      </c>
      <c r="W1660" s="74">
        <f t="shared" si="236"/>
        <v>0.73703703703703694</v>
      </c>
      <c r="X1660" s="74">
        <f t="shared" si="237"/>
        <v>-2.178649237472767E-2</v>
      </c>
      <c r="Y1660" s="74">
        <f t="shared" si="238"/>
        <v>0.7</v>
      </c>
      <c r="Z1660" s="76">
        <f>INDEX($Z:$Z,MATCH($H1660,$C:$C,0))+V1660</f>
        <v>4590</v>
      </c>
      <c r="AB1660" s="43" t="str">
        <f>INDEX($AB:$AB,MATCH($H1660,$C:$C,0))</f>
        <v>https://motorring.ru/product/6154-bokovye-zerkala-antiblikom-elektroprivodom-obogrevom-atp</v>
      </c>
    </row>
    <row r="1661" spans="1:28" ht="75" x14ac:dyDescent="0.25">
      <c r="A1661" s="71" t="str">
        <f>INDEX('Выгр Торг'!$A:$A,MATCH($B1661,'Выгр Торг'!$B:$B,0))</f>
        <v>Боковые зеркала "АТП" с электроприводом, обогревом для Лада (Калина, Калина 2, Гранта), Датсун (mi-DO, on-DO)</v>
      </c>
      <c r="B1661" s="88">
        <v>138383</v>
      </c>
      <c r="C1661" s="72">
        <f>VLOOKUP($B1661,'Выгр Торг'!$B:$P,C$1,0)</f>
        <v>143461</v>
      </c>
      <c r="D1661" s="71" t="str">
        <f>VLOOKUP($B1661,'Выгр Торг'!$B:$P,D$1,0)</f>
        <v>Боковые зеркала "АТП" с электроприводом, обогревом для Лада (Калина, Калина 2, Гранта), Датсун (mi-DO, on-DO) (В цвет, Дыня (серебристо-желтый, 502))</v>
      </c>
      <c r="E1661" s="72" t="str">
        <f>VLOOKUP($B1661,'Выгр Торг'!$B:$P,E$1,0)</f>
        <v>Y</v>
      </c>
      <c r="F1661" s="72" t="str">
        <f>VLOOKUP($B1661,'Выгр Торг'!$B:$P,F$1,0)</f>
        <v>1</v>
      </c>
      <c r="G1661" s="36" t="s">
        <v>365</v>
      </c>
      <c r="H1661" s="28">
        <v>143450</v>
      </c>
      <c r="I1661" s="53">
        <f>INDEX($I:$I,MATCH($H1661,$C:$C,0))</f>
        <v>600</v>
      </c>
      <c r="J1661" s="5" t="s">
        <v>3410</v>
      </c>
      <c r="K1661" s="56">
        <f>INDEX($K:$K,MATCH($H1661,$C:$C,0))+I1661</f>
        <v>2700</v>
      </c>
      <c r="L1661" s="14">
        <f>VLOOKUP(K1661,Наценка!$A$1:$B$8,2,1)</f>
        <v>1.4</v>
      </c>
      <c r="M1661" s="56">
        <f>INDEX($M:$M,MATCH($H1661,$C:$C,0))+I1661*$M$2</f>
        <v>4670</v>
      </c>
      <c r="N1661" s="57">
        <f t="shared" si="240"/>
        <v>4690</v>
      </c>
      <c r="O1661" s="72">
        <f>VLOOKUP($B1661,'Выгр Торг'!$B:$P,O$1,0)</f>
        <v>2700</v>
      </c>
      <c r="P1661" s="72">
        <f>VLOOKUP($B1661,'Выгр Торг'!$B:$P,P$1,0)</f>
        <v>4790</v>
      </c>
      <c r="Q1661" s="42">
        <f t="shared" si="234"/>
        <v>0</v>
      </c>
      <c r="R1661" s="42">
        <f t="shared" si="235"/>
        <v>100</v>
      </c>
      <c r="S1661" s="85">
        <f t="shared" si="239"/>
        <v>4690</v>
      </c>
      <c r="T1661" s="60">
        <f>IFERROR(VLOOKUP($B1661,'Из ГУГЛа'!$B:$G,4,0)*U1661+V1661,VLOOKUP($B1661,'Из ГУГЛа'!$B:$G,4,0))</f>
        <v>4590</v>
      </c>
      <c r="U1661" s="15">
        <v>1</v>
      </c>
      <c r="V1661" s="76">
        <f>INDEX($AA:$AA,MATCH($H1661,$C:$C,0))</f>
        <v>600</v>
      </c>
      <c r="W1661" s="74">
        <f t="shared" si="236"/>
        <v>0.73703703703703694</v>
      </c>
      <c r="X1661" s="74">
        <f t="shared" si="237"/>
        <v>-2.178649237472767E-2</v>
      </c>
      <c r="Y1661" s="74">
        <f t="shared" si="238"/>
        <v>0.7</v>
      </c>
      <c r="Z1661" s="76">
        <f>INDEX($Z:$Z,MATCH($H1661,$C:$C,0))+V1661</f>
        <v>4590</v>
      </c>
      <c r="AB1661" s="43" t="str">
        <f>INDEX($AB:$AB,MATCH($H1661,$C:$C,0))</f>
        <v>https://motorring.ru/product/6154-bokovye-zerkala-antiblikom-elektroprivodom-obogrevom-atp</v>
      </c>
    </row>
    <row r="1662" spans="1:28" ht="75" x14ac:dyDescent="0.25">
      <c r="A1662" s="71" t="str">
        <f>INDEX('Выгр Торг'!$A:$A,MATCH($B1662,'Выгр Торг'!$B:$B,0))</f>
        <v>Боковые зеркала "АТП" с электроприводом, обогревом для Лада (Калина, Калина 2, Гранта), Датсун (mi-DO, on-DO)</v>
      </c>
      <c r="B1662" s="88">
        <v>138384</v>
      </c>
      <c r="C1662" s="72">
        <f>VLOOKUP($B1662,'Выгр Торг'!$B:$P,C$1,0)</f>
        <v>143462</v>
      </c>
      <c r="D1662" s="71" t="str">
        <f>VLOOKUP($B1662,'Выгр Торг'!$B:$P,D$1,0)</f>
        <v>Боковые зеркала "АТП" с электроприводом, обогревом для Лада (Калина, Калина 2, Гранта), Датсун (mi-DO, on-DO) (В цвет, Изабелла (темно-филетовый, 515))</v>
      </c>
      <c r="E1662" s="72" t="str">
        <f>VLOOKUP($B1662,'Выгр Торг'!$B:$P,E$1,0)</f>
        <v>Y</v>
      </c>
      <c r="F1662" s="72" t="str">
        <f>VLOOKUP($B1662,'Выгр Торг'!$B:$P,F$1,0)</f>
        <v>1</v>
      </c>
      <c r="G1662" s="36" t="s">
        <v>365</v>
      </c>
      <c r="H1662" s="28">
        <v>143450</v>
      </c>
      <c r="I1662" s="53">
        <f>INDEX($I:$I,MATCH($H1662,$C:$C,0))</f>
        <v>600</v>
      </c>
      <c r="J1662" s="5" t="s">
        <v>3410</v>
      </c>
      <c r="K1662" s="56">
        <f>INDEX($K:$K,MATCH($H1662,$C:$C,0))+I1662</f>
        <v>2700</v>
      </c>
      <c r="L1662" s="14">
        <f>VLOOKUP(K1662,Наценка!$A$1:$B$8,2,1)</f>
        <v>1.4</v>
      </c>
      <c r="M1662" s="56">
        <f>INDEX($M:$M,MATCH($H1662,$C:$C,0))+I1662*$M$2</f>
        <v>4670</v>
      </c>
      <c r="N1662" s="57">
        <f t="shared" si="240"/>
        <v>4690</v>
      </c>
      <c r="O1662" s="72">
        <f>VLOOKUP($B1662,'Выгр Торг'!$B:$P,O$1,0)</f>
        <v>2700</v>
      </c>
      <c r="P1662" s="72">
        <f>VLOOKUP($B1662,'Выгр Торг'!$B:$P,P$1,0)</f>
        <v>4790</v>
      </c>
      <c r="Q1662" s="42">
        <f t="shared" si="234"/>
        <v>0</v>
      </c>
      <c r="R1662" s="42">
        <f t="shared" si="235"/>
        <v>100</v>
      </c>
      <c r="S1662" s="85">
        <f t="shared" si="239"/>
        <v>4690</v>
      </c>
      <c r="T1662" s="60">
        <f>IFERROR(VLOOKUP($B1662,'Из ГУГЛа'!$B:$G,4,0)*U1662+V1662,VLOOKUP($B1662,'Из ГУГЛа'!$B:$G,4,0))</f>
        <v>4590</v>
      </c>
      <c r="U1662" s="15">
        <v>1</v>
      </c>
      <c r="V1662" s="76">
        <f>INDEX($AA:$AA,MATCH($H1662,$C:$C,0))</f>
        <v>600</v>
      </c>
      <c r="W1662" s="74">
        <f t="shared" si="236"/>
        <v>0.73703703703703694</v>
      </c>
      <c r="X1662" s="74">
        <f t="shared" si="237"/>
        <v>-2.178649237472767E-2</v>
      </c>
      <c r="Y1662" s="74">
        <f t="shared" si="238"/>
        <v>0.7</v>
      </c>
      <c r="Z1662" s="76">
        <f>INDEX($Z:$Z,MATCH($H1662,$C:$C,0))+V1662</f>
        <v>4590</v>
      </c>
      <c r="AB1662" s="43" t="str">
        <f>INDEX($AB:$AB,MATCH($H1662,$C:$C,0))</f>
        <v>https://motorring.ru/product/6154-bokovye-zerkala-antiblikom-elektroprivodom-obogrevom-atp</v>
      </c>
    </row>
    <row r="1663" spans="1:28" ht="75" x14ac:dyDescent="0.25">
      <c r="A1663" s="71" t="str">
        <f>INDEX('Выгр Торг'!$A:$A,MATCH($B1663,'Выгр Торг'!$B:$B,0))</f>
        <v>Боковые зеркала "АТП" с электроприводом, обогревом для Лада (Калина, Калина 2, Гранта), Датсун (mi-DO, on-DO)</v>
      </c>
      <c r="B1663" s="88">
        <v>138385</v>
      </c>
      <c r="C1663" s="72">
        <f>VLOOKUP($B1663,'Выгр Торг'!$B:$P,C$1,0)</f>
        <v>143463</v>
      </c>
      <c r="D1663" s="71" t="str">
        <f>VLOOKUP($B1663,'Выгр Торг'!$B:$P,D$1,0)</f>
        <v>Боковые зеркала "АТП" с электроприводом, обогревом для Лада (Калина, Калина 2, Гранта), Датсун (mi-DO, on-DO) (В цвет, Калина (ярко-красный, 104))</v>
      </c>
      <c r="E1663" s="72" t="str">
        <f>VLOOKUP($B1663,'Выгр Торг'!$B:$P,E$1,0)</f>
        <v>Y</v>
      </c>
      <c r="F1663" s="72" t="str">
        <f>VLOOKUP($B1663,'Выгр Торг'!$B:$P,F$1,0)</f>
        <v>1</v>
      </c>
      <c r="G1663" s="36" t="s">
        <v>365</v>
      </c>
      <c r="H1663" s="28">
        <v>143450</v>
      </c>
      <c r="I1663" s="53">
        <f>INDEX($I:$I,MATCH($H1663,$C:$C,0))</f>
        <v>600</v>
      </c>
      <c r="J1663" s="5" t="s">
        <v>3410</v>
      </c>
      <c r="K1663" s="56">
        <f>INDEX($K:$K,MATCH($H1663,$C:$C,0))+I1663</f>
        <v>2700</v>
      </c>
      <c r="L1663" s="14">
        <f>VLOOKUP(K1663,Наценка!$A$1:$B$8,2,1)</f>
        <v>1.4</v>
      </c>
      <c r="M1663" s="56">
        <f>INDEX($M:$M,MATCH($H1663,$C:$C,0))+I1663*$M$2</f>
        <v>4670</v>
      </c>
      <c r="N1663" s="57">
        <f t="shared" si="240"/>
        <v>4690</v>
      </c>
      <c r="O1663" s="72">
        <f>VLOOKUP($B1663,'Выгр Торг'!$B:$P,O$1,0)</f>
        <v>2700</v>
      </c>
      <c r="P1663" s="72">
        <f>VLOOKUP($B1663,'Выгр Торг'!$B:$P,P$1,0)</f>
        <v>4790</v>
      </c>
      <c r="Q1663" s="42">
        <f t="shared" si="234"/>
        <v>0</v>
      </c>
      <c r="R1663" s="42">
        <f t="shared" si="235"/>
        <v>100</v>
      </c>
      <c r="S1663" s="85">
        <f t="shared" si="239"/>
        <v>4690</v>
      </c>
      <c r="T1663" s="60">
        <f>IFERROR(VLOOKUP($B1663,'Из ГУГЛа'!$B:$G,4,0)*U1663+V1663,VLOOKUP($B1663,'Из ГУГЛа'!$B:$G,4,0))</f>
        <v>4590</v>
      </c>
      <c r="U1663" s="15">
        <v>1</v>
      </c>
      <c r="V1663" s="76">
        <f>INDEX($AA:$AA,MATCH($H1663,$C:$C,0))</f>
        <v>600</v>
      </c>
      <c r="W1663" s="74">
        <f t="shared" si="236"/>
        <v>0.73703703703703694</v>
      </c>
      <c r="X1663" s="74">
        <f t="shared" si="237"/>
        <v>-2.178649237472767E-2</v>
      </c>
      <c r="Y1663" s="74">
        <f t="shared" si="238"/>
        <v>0.7</v>
      </c>
      <c r="Z1663" s="76">
        <f>INDEX($Z:$Z,MATCH($H1663,$C:$C,0))+V1663</f>
        <v>4590</v>
      </c>
      <c r="AB1663" s="43" t="str">
        <f>INDEX($AB:$AB,MATCH($H1663,$C:$C,0))</f>
        <v>https://motorring.ru/product/6154-bokovye-zerkala-antiblikom-elektroprivodom-obogrevom-atp</v>
      </c>
    </row>
    <row r="1664" spans="1:28" ht="75" x14ac:dyDescent="0.25">
      <c r="A1664" s="71" t="str">
        <f>INDEX('Выгр Торг'!$A:$A,MATCH($B1664,'Выгр Торг'!$B:$B,0))</f>
        <v>Боковые зеркала "АТП" с электроприводом, обогревом для Лада (Калина, Калина 2, Гранта), Датсун (mi-DO, on-DO)</v>
      </c>
      <c r="B1664" s="88">
        <v>138386</v>
      </c>
      <c r="C1664" s="72">
        <f>VLOOKUP($B1664,'Выгр Торг'!$B:$P,C$1,0)</f>
        <v>143464</v>
      </c>
      <c r="D1664" s="71" t="str">
        <f>VLOOKUP($B1664,'Выгр Торг'!$B:$P,D$1,0)</f>
        <v>Боковые зеркала "АТП" с электроприводом, обогревом для Лада (Калина, Калина 2, Гранта), Датсун (mi-DO, on-DO) (В цвет, Калифорнийский мак (золотисто-красный, 190))</v>
      </c>
      <c r="E1664" s="72" t="str">
        <f>VLOOKUP($B1664,'Выгр Торг'!$B:$P,E$1,0)</f>
        <v>Y</v>
      </c>
      <c r="F1664" s="72" t="str">
        <f>VLOOKUP($B1664,'Выгр Торг'!$B:$P,F$1,0)</f>
        <v>1</v>
      </c>
      <c r="G1664" s="36" t="s">
        <v>365</v>
      </c>
      <c r="H1664" s="28">
        <v>143450</v>
      </c>
      <c r="I1664" s="53">
        <f>INDEX($I:$I,MATCH($H1664,$C:$C,0))</f>
        <v>600</v>
      </c>
      <c r="J1664" s="5" t="s">
        <v>3410</v>
      </c>
      <c r="K1664" s="56">
        <f>INDEX($K:$K,MATCH($H1664,$C:$C,0))+I1664</f>
        <v>2700</v>
      </c>
      <c r="L1664" s="14">
        <f>VLOOKUP(K1664,Наценка!$A$1:$B$8,2,1)</f>
        <v>1.4</v>
      </c>
      <c r="M1664" s="56">
        <f>INDEX($M:$M,MATCH($H1664,$C:$C,0))+I1664*$M$2</f>
        <v>4670</v>
      </c>
      <c r="N1664" s="57">
        <f t="shared" si="240"/>
        <v>4690</v>
      </c>
      <c r="O1664" s="72">
        <f>VLOOKUP($B1664,'Выгр Торг'!$B:$P,O$1,0)</f>
        <v>2700</v>
      </c>
      <c r="P1664" s="72">
        <f>VLOOKUP($B1664,'Выгр Торг'!$B:$P,P$1,0)</f>
        <v>4790</v>
      </c>
      <c r="Q1664" s="42">
        <f t="shared" si="234"/>
        <v>0</v>
      </c>
      <c r="R1664" s="42">
        <f t="shared" si="235"/>
        <v>100</v>
      </c>
      <c r="S1664" s="85">
        <f t="shared" si="239"/>
        <v>4690</v>
      </c>
      <c r="T1664" s="60">
        <f>IFERROR(VLOOKUP($B1664,'Из ГУГЛа'!$B:$G,4,0)*U1664+V1664,VLOOKUP($B1664,'Из ГУГЛа'!$B:$G,4,0))</f>
        <v>4590</v>
      </c>
      <c r="U1664" s="15">
        <v>1</v>
      </c>
      <c r="V1664" s="76">
        <f>INDEX($AA:$AA,MATCH($H1664,$C:$C,0))</f>
        <v>600</v>
      </c>
      <c r="W1664" s="74">
        <f t="shared" si="236"/>
        <v>0.73703703703703694</v>
      </c>
      <c r="X1664" s="74">
        <f t="shared" si="237"/>
        <v>-2.178649237472767E-2</v>
      </c>
      <c r="Y1664" s="74">
        <f t="shared" si="238"/>
        <v>0.7</v>
      </c>
      <c r="Z1664" s="76">
        <f>INDEX($Z:$Z,MATCH($H1664,$C:$C,0))+V1664</f>
        <v>4590</v>
      </c>
      <c r="AB1664" s="43" t="str">
        <f>INDEX($AB:$AB,MATCH($H1664,$C:$C,0))</f>
        <v>https://motorring.ru/product/6154-bokovye-zerkala-antiblikom-elektroprivodom-obogrevom-atp</v>
      </c>
    </row>
    <row r="1665" spans="1:28" ht="75" x14ac:dyDescent="0.25">
      <c r="A1665" s="71" t="str">
        <f>INDEX('Выгр Торг'!$A:$A,MATCH($B1665,'Выгр Торг'!$B:$B,0))</f>
        <v>Боковые зеркала "АТП" с электроприводом, обогревом для Лада (Калина, Калина 2, Гранта), Датсун (mi-DO, on-DO)</v>
      </c>
      <c r="B1665" s="88">
        <v>138387</v>
      </c>
      <c r="C1665" s="72">
        <f>VLOOKUP($B1665,'Выгр Торг'!$B:$P,C$1,0)</f>
        <v>143465</v>
      </c>
      <c r="D1665" s="71" t="str">
        <f>VLOOKUP($B1665,'Выгр Торг'!$B:$P,D$1,0)</f>
        <v>Боковые зеркала "АТП" с электроприводом, обогревом для Лада (Калина, Калина 2, Гранта), Датсун (mi-DO, on-DO) (В цвет, Кварц (серый, 630))</v>
      </c>
      <c r="E1665" s="72" t="str">
        <f>VLOOKUP($B1665,'Выгр Торг'!$B:$P,E$1,0)</f>
        <v>Y</v>
      </c>
      <c r="F1665" s="72" t="str">
        <f>VLOOKUP($B1665,'Выгр Торг'!$B:$P,F$1,0)</f>
        <v>1</v>
      </c>
      <c r="G1665" s="36" t="s">
        <v>365</v>
      </c>
      <c r="H1665" s="28">
        <v>143450</v>
      </c>
      <c r="I1665" s="53">
        <f>INDEX($I:$I,MATCH($H1665,$C:$C,0))</f>
        <v>600</v>
      </c>
      <c r="J1665" s="5" t="s">
        <v>3410</v>
      </c>
      <c r="K1665" s="56">
        <f>INDEX($K:$K,MATCH($H1665,$C:$C,0))+I1665</f>
        <v>2700</v>
      </c>
      <c r="L1665" s="14">
        <f>VLOOKUP(K1665,Наценка!$A$1:$B$8,2,1)</f>
        <v>1.4</v>
      </c>
      <c r="M1665" s="56">
        <f>INDEX($M:$M,MATCH($H1665,$C:$C,0))+I1665*$M$2</f>
        <v>4670</v>
      </c>
      <c r="N1665" s="57">
        <f t="shared" si="240"/>
        <v>4690</v>
      </c>
      <c r="O1665" s="72">
        <f>VLOOKUP($B1665,'Выгр Торг'!$B:$P,O$1,0)</f>
        <v>2700</v>
      </c>
      <c r="P1665" s="72">
        <f>VLOOKUP($B1665,'Выгр Торг'!$B:$P,P$1,0)</f>
        <v>4790</v>
      </c>
      <c r="Q1665" s="42">
        <f t="shared" si="234"/>
        <v>0</v>
      </c>
      <c r="R1665" s="42">
        <f t="shared" si="235"/>
        <v>100</v>
      </c>
      <c r="S1665" s="85">
        <f t="shared" si="239"/>
        <v>4690</v>
      </c>
      <c r="T1665" s="60">
        <f>IFERROR(VLOOKUP($B1665,'Из ГУГЛа'!$B:$G,4,0)*U1665+V1665,VLOOKUP($B1665,'Из ГУГЛа'!$B:$G,4,0))</f>
        <v>4590</v>
      </c>
      <c r="U1665" s="15">
        <v>1</v>
      </c>
      <c r="V1665" s="76">
        <f>INDEX($AA:$AA,MATCH($H1665,$C:$C,0))</f>
        <v>600</v>
      </c>
      <c r="W1665" s="74">
        <f t="shared" si="236"/>
        <v>0.73703703703703694</v>
      </c>
      <c r="X1665" s="74">
        <f t="shared" si="237"/>
        <v>-2.178649237472767E-2</v>
      </c>
      <c r="Y1665" s="74">
        <f t="shared" si="238"/>
        <v>0.7</v>
      </c>
      <c r="Z1665" s="76">
        <f>INDEX($Z:$Z,MATCH($H1665,$C:$C,0))+V1665</f>
        <v>4590</v>
      </c>
      <c r="AB1665" s="43" t="str">
        <f>INDEX($AB:$AB,MATCH($H1665,$C:$C,0))</f>
        <v>https://motorring.ru/product/6154-bokovye-zerkala-antiblikom-elektroprivodom-obogrevom-atp</v>
      </c>
    </row>
    <row r="1666" spans="1:28" ht="75" x14ac:dyDescent="0.25">
      <c r="A1666" s="71" t="str">
        <f>INDEX('Выгр Торг'!$A:$A,MATCH($B1666,'Выгр Торг'!$B:$B,0))</f>
        <v>Боковые зеркала "АТП" с электроприводом, обогревом для Лада (Калина, Калина 2, Гранта), Датсун (mi-DO, on-DO)</v>
      </c>
      <c r="B1666" s="88">
        <v>138388</v>
      </c>
      <c r="C1666" s="72">
        <f>VLOOKUP($B1666,'Выгр Торг'!$B:$P,C$1,0)</f>
        <v>143466</v>
      </c>
      <c r="D1666" s="71" t="str">
        <f>VLOOKUP($B1666,'Выгр Торг'!$B:$P,D$1,0)</f>
        <v>Боковые зеркала "АТП" с электроприводом, обогревом для Лада (Калина, Калина 2, Гранта), Датсун (mi-DO, on-DO) (В цвет, Колумбийская зелень (светло-зеленый, 322))</v>
      </c>
      <c r="E1666" s="72" t="str">
        <f>VLOOKUP($B1666,'Выгр Торг'!$B:$P,E$1,0)</f>
        <v>Y</v>
      </c>
      <c r="F1666" s="72" t="str">
        <f>VLOOKUP($B1666,'Выгр Торг'!$B:$P,F$1,0)</f>
        <v>1</v>
      </c>
      <c r="G1666" s="36" t="s">
        <v>365</v>
      </c>
      <c r="H1666" s="28">
        <v>143450</v>
      </c>
      <c r="I1666" s="53">
        <f>INDEX($I:$I,MATCH($H1666,$C:$C,0))</f>
        <v>600</v>
      </c>
      <c r="J1666" s="5" t="s">
        <v>3410</v>
      </c>
      <c r="K1666" s="56">
        <f>INDEX($K:$K,MATCH($H1666,$C:$C,0))+I1666</f>
        <v>2700</v>
      </c>
      <c r="L1666" s="14">
        <f>VLOOKUP(K1666,Наценка!$A$1:$B$8,2,1)</f>
        <v>1.4</v>
      </c>
      <c r="M1666" s="56">
        <f>INDEX($M:$M,MATCH($H1666,$C:$C,0))+I1666*$M$2</f>
        <v>4670</v>
      </c>
      <c r="N1666" s="57">
        <f t="shared" si="240"/>
        <v>4690</v>
      </c>
      <c r="O1666" s="72">
        <f>VLOOKUP($B1666,'Выгр Торг'!$B:$P,O$1,0)</f>
        <v>2700</v>
      </c>
      <c r="P1666" s="72">
        <f>VLOOKUP($B1666,'Выгр Торг'!$B:$P,P$1,0)</f>
        <v>4790</v>
      </c>
      <c r="Q1666" s="42">
        <f t="shared" ref="Q1666:Q1732" si="241">O1666-K1666</f>
        <v>0</v>
      </c>
      <c r="R1666" s="42">
        <f t="shared" ref="R1666:R1732" si="242">P1666-N1666</f>
        <v>100</v>
      </c>
      <c r="S1666" s="85">
        <f t="shared" si="239"/>
        <v>4690</v>
      </c>
      <c r="T1666" s="60">
        <f>IFERROR(VLOOKUP($B1666,'Из ГУГЛа'!$B:$G,4,0)*U1666+V1666,VLOOKUP($B1666,'Из ГУГЛа'!$B:$G,4,0))</f>
        <v>4590</v>
      </c>
      <c r="U1666" s="15">
        <v>1</v>
      </c>
      <c r="V1666" s="76">
        <f>INDEX($AA:$AA,MATCH($H1666,$C:$C,0))</f>
        <v>600</v>
      </c>
      <c r="W1666" s="74">
        <f t="shared" ref="W1666:W1732" si="243">IFERROR(S1666/K1666-1,"")</f>
        <v>0.73703703703703694</v>
      </c>
      <c r="X1666" s="74">
        <f t="shared" ref="X1666:X1732" si="244">IFERROR((Z1666-S1666)/Z1666,"")</f>
        <v>-2.178649237472767E-2</v>
      </c>
      <c r="Y1666" s="74">
        <f t="shared" ref="Y1666:Y1732" si="245">IFERROR(IF(Z1666="","",Z1666/K1666-1),"")</f>
        <v>0.7</v>
      </c>
      <c r="Z1666" s="76">
        <f>INDEX($Z:$Z,MATCH($H1666,$C:$C,0))+V1666</f>
        <v>4590</v>
      </c>
      <c r="AB1666" s="43" t="str">
        <f>INDEX($AB:$AB,MATCH($H1666,$C:$C,0))</f>
        <v>https://motorring.ru/product/6154-bokovye-zerkala-antiblikom-elektroprivodom-obogrevom-atp</v>
      </c>
    </row>
    <row r="1667" spans="1:28" ht="75" x14ac:dyDescent="0.25">
      <c r="A1667" s="71" t="str">
        <f>INDEX('Выгр Торг'!$A:$A,MATCH($B1667,'Выгр Торг'!$B:$B,0))</f>
        <v>Боковые зеркала "АТП" с электроприводом, обогревом для Лада (Калина, Калина 2, Гранта), Датсун (mi-DO, on-DO)</v>
      </c>
      <c r="B1667" s="88">
        <v>138389</v>
      </c>
      <c r="C1667" s="72">
        <f>VLOOKUP($B1667,'Выгр Торг'!$B:$P,C$1,0)</f>
        <v>143467</v>
      </c>
      <c r="D1667" s="71" t="str">
        <f>VLOOKUP($B1667,'Выгр Торг'!$B:$P,D$1,0)</f>
        <v>Боковые зеркала "АТП" с электроприводом, обогревом для Лада (Калина, Калина 2, Гранта), Датсун (mi-DO, on-DO) (В цвет, Кориандр (золотисто-коричневый, 790))</v>
      </c>
      <c r="E1667" s="72" t="str">
        <f>VLOOKUP($B1667,'Выгр Торг'!$B:$P,E$1,0)</f>
        <v>Y</v>
      </c>
      <c r="F1667" s="72" t="str">
        <f>VLOOKUP($B1667,'Выгр Торг'!$B:$P,F$1,0)</f>
        <v>1</v>
      </c>
      <c r="G1667" s="36" t="s">
        <v>365</v>
      </c>
      <c r="H1667" s="28">
        <v>143450</v>
      </c>
      <c r="I1667" s="53">
        <f>INDEX($I:$I,MATCH($H1667,$C:$C,0))</f>
        <v>600</v>
      </c>
      <c r="J1667" s="5" t="s">
        <v>3410</v>
      </c>
      <c r="K1667" s="56">
        <f>INDEX($K:$K,MATCH($H1667,$C:$C,0))+I1667</f>
        <v>2700</v>
      </c>
      <c r="L1667" s="14">
        <f>VLOOKUP(K1667,Наценка!$A$1:$B$8,2,1)</f>
        <v>1.4</v>
      </c>
      <c r="M1667" s="56">
        <f>INDEX($M:$M,MATCH($H1667,$C:$C,0))+I1667*$M$2</f>
        <v>4670</v>
      </c>
      <c r="N1667" s="57">
        <f t="shared" si="240"/>
        <v>4690</v>
      </c>
      <c r="O1667" s="72">
        <f>VLOOKUP($B1667,'Выгр Торг'!$B:$P,O$1,0)</f>
        <v>2700</v>
      </c>
      <c r="P1667" s="72">
        <f>VLOOKUP($B1667,'Выгр Торг'!$B:$P,P$1,0)</f>
        <v>4790</v>
      </c>
      <c r="Q1667" s="42">
        <f t="shared" si="241"/>
        <v>0</v>
      </c>
      <c r="R1667" s="42">
        <f t="shared" si="242"/>
        <v>100</v>
      </c>
      <c r="S1667" s="85">
        <f t="shared" si="239"/>
        <v>4690</v>
      </c>
      <c r="T1667" s="60">
        <f>IFERROR(VLOOKUP($B1667,'Из ГУГЛа'!$B:$G,4,0)*U1667+V1667,VLOOKUP($B1667,'Из ГУГЛа'!$B:$G,4,0))</f>
        <v>4590</v>
      </c>
      <c r="U1667" s="15">
        <v>1</v>
      </c>
      <c r="V1667" s="76">
        <f>INDEX($AA:$AA,MATCH($H1667,$C:$C,0))</f>
        <v>600</v>
      </c>
      <c r="W1667" s="74">
        <f t="shared" si="243"/>
        <v>0.73703703703703694</v>
      </c>
      <c r="X1667" s="74">
        <f t="shared" si="244"/>
        <v>-2.178649237472767E-2</v>
      </c>
      <c r="Y1667" s="74">
        <f t="shared" si="245"/>
        <v>0.7</v>
      </c>
      <c r="Z1667" s="76">
        <f>INDEX($Z:$Z,MATCH($H1667,$C:$C,0))+V1667</f>
        <v>4590</v>
      </c>
      <c r="AB1667" s="43" t="str">
        <f>INDEX($AB:$AB,MATCH($H1667,$C:$C,0))</f>
        <v>https://motorring.ru/product/6154-bokovye-zerkala-antiblikom-elektroprivodom-obogrevom-atp</v>
      </c>
    </row>
    <row r="1668" spans="1:28" ht="75" x14ac:dyDescent="0.25">
      <c r="A1668" s="71" t="str">
        <f>INDEX('Выгр Торг'!$A:$A,MATCH($B1668,'Выгр Торг'!$B:$B,0))</f>
        <v>Боковые зеркала "АТП" с электроприводом, обогревом для Лада (Калина, Калина 2, Гранта), Датсун (mi-DO, on-DO)</v>
      </c>
      <c r="B1668" s="88">
        <v>138390</v>
      </c>
      <c r="C1668" s="72">
        <f>VLOOKUP($B1668,'Выгр Торг'!$B:$P,C$1,0)</f>
        <v>143468</v>
      </c>
      <c r="D1668" s="71" t="str">
        <f>VLOOKUP($B1668,'Выгр Торг'!$B:$P,D$1,0)</f>
        <v>Боковые зеркала "АТП" с электроприводом, обогревом для Лада (Калина, Калина 2, Гранта), Датсун (mi-DO, on-DO) (В цвет, Космос (черный, 665))</v>
      </c>
      <c r="E1668" s="72" t="str">
        <f>VLOOKUP($B1668,'Выгр Торг'!$B:$P,E$1,0)</f>
        <v>Y</v>
      </c>
      <c r="F1668" s="72" t="str">
        <f>VLOOKUP($B1668,'Выгр Торг'!$B:$P,F$1,0)</f>
        <v>1</v>
      </c>
      <c r="G1668" s="36" t="s">
        <v>365</v>
      </c>
      <c r="H1668" s="28">
        <v>143450</v>
      </c>
      <c r="I1668" s="53">
        <f>INDEX($I:$I,MATCH($H1668,$C:$C,0))</f>
        <v>600</v>
      </c>
      <c r="J1668" s="5" t="s">
        <v>3410</v>
      </c>
      <c r="K1668" s="56">
        <f>INDEX($K:$K,MATCH($H1668,$C:$C,0))+I1668</f>
        <v>2700</v>
      </c>
      <c r="L1668" s="14">
        <f>VLOOKUP(K1668,Наценка!$A$1:$B$8,2,1)</f>
        <v>1.4</v>
      </c>
      <c r="M1668" s="56">
        <f>INDEX($M:$M,MATCH($H1668,$C:$C,0))+I1668*$M$2</f>
        <v>4670</v>
      </c>
      <c r="N1668" s="57">
        <f t="shared" si="240"/>
        <v>4690</v>
      </c>
      <c r="O1668" s="72">
        <f>VLOOKUP($B1668,'Выгр Торг'!$B:$P,O$1,0)</f>
        <v>2700</v>
      </c>
      <c r="P1668" s="72">
        <f>VLOOKUP($B1668,'Выгр Торг'!$B:$P,P$1,0)</f>
        <v>4790</v>
      </c>
      <c r="Q1668" s="42">
        <f t="shared" si="241"/>
        <v>0</v>
      </c>
      <c r="R1668" s="42">
        <f t="shared" si="242"/>
        <v>100</v>
      </c>
      <c r="S1668" s="85">
        <f t="shared" ref="S1668:S1733" si="246">IFERROR(ROUND(N1668*(1-$S$2),),"")</f>
        <v>4690</v>
      </c>
      <c r="T1668" s="60">
        <f>IFERROR(VLOOKUP($B1668,'Из ГУГЛа'!$B:$G,4,0)*U1668+V1668,VLOOKUP($B1668,'Из ГУГЛа'!$B:$G,4,0))</f>
        <v>4590</v>
      </c>
      <c r="U1668" s="15">
        <v>1</v>
      </c>
      <c r="V1668" s="76">
        <f>INDEX($AA:$AA,MATCH($H1668,$C:$C,0))</f>
        <v>600</v>
      </c>
      <c r="W1668" s="74">
        <f t="shared" si="243"/>
        <v>0.73703703703703694</v>
      </c>
      <c r="X1668" s="74">
        <f t="shared" si="244"/>
        <v>-2.178649237472767E-2</v>
      </c>
      <c r="Y1668" s="74">
        <f t="shared" si="245"/>
        <v>0.7</v>
      </c>
      <c r="Z1668" s="76">
        <f>INDEX($Z:$Z,MATCH($H1668,$C:$C,0))+V1668</f>
        <v>4590</v>
      </c>
      <c r="AB1668" s="43" t="str">
        <f>INDEX($AB:$AB,MATCH($H1668,$C:$C,0))</f>
        <v>https://motorring.ru/product/6154-bokovye-zerkala-antiblikom-elektroprivodom-obogrevom-atp</v>
      </c>
    </row>
    <row r="1669" spans="1:28" ht="75" x14ac:dyDescent="0.25">
      <c r="A1669" s="71" t="str">
        <f>INDEX('Выгр Торг'!$A:$A,MATCH($B1669,'Выгр Торг'!$B:$B,0))</f>
        <v>Боковые зеркала "АТП" с электроприводом, обогревом для Лада (Калина, Калина 2, Гранта), Датсун (mi-DO, on-DO)</v>
      </c>
      <c r="B1669" s="88">
        <v>257933</v>
      </c>
      <c r="C1669" s="72">
        <f>VLOOKUP($B1669,'Выгр Торг'!$B:$P,C$1,0)</f>
        <v>171523</v>
      </c>
      <c r="D1669" s="71" t="str">
        <f>VLOOKUP($B1669,'Выгр Торг'!$B:$P,D$1,0)</f>
        <v>Боковые зеркала "АТП" с электроприводом, обогревом для Лада (Калина, Калина 2, Гранта), Датсун (mi-DO, on-DO) (В цвет, Ледяной (голубой, 413))</v>
      </c>
      <c r="E1669" s="72" t="str">
        <f>VLOOKUP($B1669,'Выгр Торг'!$B:$P,E$1,0)</f>
        <v>Y</v>
      </c>
      <c r="F1669" s="72" t="str">
        <f>VLOOKUP($B1669,'Выгр Торг'!$B:$P,F$1,0)</f>
        <v>1</v>
      </c>
      <c r="G1669" s="36" t="s">
        <v>365</v>
      </c>
      <c r="H1669" s="28">
        <v>143450</v>
      </c>
      <c r="I1669" s="53">
        <f>INDEX($I:$I,MATCH($H1669,$C:$C,0))</f>
        <v>600</v>
      </c>
      <c r="J1669" s="5" t="s">
        <v>3410</v>
      </c>
      <c r="K1669" s="56">
        <f>INDEX($K:$K,MATCH($H1669,$C:$C,0))+I1669</f>
        <v>2700</v>
      </c>
      <c r="L1669" s="14">
        <f>VLOOKUP(K1669,Наценка!$A$1:$B$8,2,1)</f>
        <v>1.4</v>
      </c>
      <c r="M1669" s="56">
        <f>INDEX($M:$M,MATCH($H1669,$C:$C,0))+I1669*$M$2</f>
        <v>4670</v>
      </c>
      <c r="N1669" s="57">
        <f t="shared" si="240"/>
        <v>4690</v>
      </c>
      <c r="O1669" s="72">
        <f>VLOOKUP($B1669,'Выгр Торг'!$B:$P,O$1,0)</f>
        <v>2700</v>
      </c>
      <c r="P1669" s="72">
        <f>VLOOKUP($B1669,'Выгр Торг'!$B:$P,P$1,0)</f>
        <v>4790</v>
      </c>
      <c r="Q1669" s="42">
        <f t="shared" si="241"/>
        <v>0</v>
      </c>
      <c r="R1669" s="42">
        <f t="shared" si="242"/>
        <v>100</v>
      </c>
      <c r="S1669" s="85">
        <f t="shared" si="246"/>
        <v>4690</v>
      </c>
      <c r="T1669" s="60">
        <f>IFERROR(VLOOKUP($B1669,'Из ГУГЛа'!$B:$G,4,0)*U1669+V1669,VLOOKUP($B1669,'Из ГУГЛа'!$B:$G,4,0))</f>
        <v>4590</v>
      </c>
      <c r="U1669" s="15">
        <v>1</v>
      </c>
      <c r="V1669" s="76">
        <f>INDEX($AA:$AA,MATCH($H1669,$C:$C,0))</f>
        <v>600</v>
      </c>
      <c r="W1669" s="74">
        <f t="shared" si="243"/>
        <v>0.73703703703703694</v>
      </c>
      <c r="X1669" s="74">
        <f t="shared" si="244"/>
        <v>-2.178649237472767E-2</v>
      </c>
      <c r="Y1669" s="74">
        <f t="shared" si="245"/>
        <v>0.7</v>
      </c>
      <c r="Z1669" s="76">
        <f>INDEX($Z:$Z,MATCH($H1669,$C:$C,0))+V1669</f>
        <v>4590</v>
      </c>
      <c r="AB1669" s="43" t="str">
        <f>INDEX($AB:$AB,MATCH($H1669,$C:$C,0))</f>
        <v>https://motorring.ru/product/6154-bokovye-zerkala-antiblikom-elektroprivodom-obogrevom-atp</v>
      </c>
    </row>
    <row r="1670" spans="1:28" ht="75" x14ac:dyDescent="0.25">
      <c r="A1670" s="71" t="str">
        <f>INDEX('Выгр Торг'!$A:$A,MATCH($B1670,'Выгр Торг'!$B:$B,0))</f>
        <v>Боковые зеркала "АТП" с электроприводом, обогревом для Лада (Калина, Калина 2, Гранта), Датсун (mi-DO, on-DO)</v>
      </c>
      <c r="B1670" s="88">
        <v>138391</v>
      </c>
      <c r="C1670" s="72">
        <f>VLOOKUP($B1670,'Выгр Торг'!$B:$P,C$1,0)</f>
        <v>143469</v>
      </c>
      <c r="D1670" s="71" t="str">
        <f>VLOOKUP($B1670,'Выгр Торг'!$B:$P,D$1,0)</f>
        <v>Боковые зеркала "АТП" с электроприводом, обогревом для Лада (Калина, Калина 2, Гранта), Датсун (mi-DO, on-DO) (В цвет, Магма (оранжевый, 119))</v>
      </c>
      <c r="E1670" s="72" t="str">
        <f>VLOOKUP($B1670,'Выгр Торг'!$B:$P,E$1,0)</f>
        <v>Y</v>
      </c>
      <c r="F1670" s="72" t="str">
        <f>VLOOKUP($B1670,'Выгр Торг'!$B:$P,F$1,0)</f>
        <v>1</v>
      </c>
      <c r="G1670" s="36" t="s">
        <v>365</v>
      </c>
      <c r="H1670" s="28">
        <v>143450</v>
      </c>
      <c r="I1670" s="53">
        <f>INDEX($I:$I,MATCH($H1670,$C:$C,0))</f>
        <v>600</v>
      </c>
      <c r="J1670" s="5" t="s">
        <v>3410</v>
      </c>
      <c r="K1670" s="56">
        <f>INDEX($K:$K,MATCH($H1670,$C:$C,0))+I1670</f>
        <v>2700</v>
      </c>
      <c r="L1670" s="14">
        <f>VLOOKUP(K1670,Наценка!$A$1:$B$8,2,1)</f>
        <v>1.4</v>
      </c>
      <c r="M1670" s="56">
        <f>INDEX($M:$M,MATCH($H1670,$C:$C,0))+I1670*$M$2</f>
        <v>4670</v>
      </c>
      <c r="N1670" s="57">
        <f t="shared" si="240"/>
        <v>4690</v>
      </c>
      <c r="O1670" s="72">
        <f>VLOOKUP($B1670,'Выгр Торг'!$B:$P,O$1,0)</f>
        <v>2700</v>
      </c>
      <c r="P1670" s="72">
        <f>VLOOKUP($B1670,'Выгр Торг'!$B:$P,P$1,0)</f>
        <v>4790</v>
      </c>
      <c r="Q1670" s="42">
        <f t="shared" si="241"/>
        <v>0</v>
      </c>
      <c r="R1670" s="42">
        <f t="shared" si="242"/>
        <v>100</v>
      </c>
      <c r="S1670" s="85">
        <f t="shared" si="246"/>
        <v>4690</v>
      </c>
      <c r="T1670" s="60">
        <f>IFERROR(VLOOKUP($B1670,'Из ГУГЛа'!$B:$G,4,0)*U1670+V1670,VLOOKUP($B1670,'Из ГУГЛа'!$B:$G,4,0))</f>
        <v>4590</v>
      </c>
      <c r="U1670" s="15">
        <v>1</v>
      </c>
      <c r="V1670" s="76">
        <f>INDEX($AA:$AA,MATCH($H1670,$C:$C,0))</f>
        <v>600</v>
      </c>
      <c r="W1670" s="74">
        <f t="shared" si="243"/>
        <v>0.73703703703703694</v>
      </c>
      <c r="X1670" s="74">
        <f t="shared" si="244"/>
        <v>-2.178649237472767E-2</v>
      </c>
      <c r="Y1670" s="74">
        <f t="shared" si="245"/>
        <v>0.7</v>
      </c>
      <c r="Z1670" s="76">
        <f>INDEX($Z:$Z,MATCH($H1670,$C:$C,0))+V1670</f>
        <v>4590</v>
      </c>
      <c r="AB1670" s="43" t="str">
        <f>INDEX($AB:$AB,MATCH($H1670,$C:$C,0))</f>
        <v>https://motorring.ru/product/6154-bokovye-zerkala-antiblikom-elektroprivodom-obogrevom-atp</v>
      </c>
    </row>
    <row r="1671" spans="1:28" ht="75" x14ac:dyDescent="0.25">
      <c r="A1671" s="71" t="str">
        <f>INDEX('Выгр Торг'!$A:$A,MATCH($B1671,'Выгр Торг'!$B:$B,0))</f>
        <v>Боковые зеркала "АТП" с электроприводом, обогревом для Лада (Калина, Калина 2, Гранта), Датсун (mi-DO, on-DO)</v>
      </c>
      <c r="B1671" s="88">
        <v>138392</v>
      </c>
      <c r="C1671" s="72">
        <f>VLOOKUP($B1671,'Выгр Торг'!$B:$P,C$1,0)</f>
        <v>143470</v>
      </c>
      <c r="D1671" s="71" t="str">
        <f>VLOOKUP($B1671,'Выгр Торг'!$B:$P,D$1,0)</f>
        <v>Боковые зеркала "АТП" с электроприводом, обогревом для Лада (Калина, Калина 2, Гранта), Датсун (mi-DO, on-DO) (В цвет, Мускат (серебристо-серо-золотистый, 620))</v>
      </c>
      <c r="E1671" s="72" t="str">
        <f>VLOOKUP($B1671,'Выгр Торг'!$B:$P,E$1,0)</f>
        <v>Y</v>
      </c>
      <c r="F1671" s="72" t="str">
        <f>VLOOKUP($B1671,'Выгр Торг'!$B:$P,F$1,0)</f>
        <v>1</v>
      </c>
      <c r="G1671" s="36" t="s">
        <v>365</v>
      </c>
      <c r="H1671" s="28">
        <v>143450</v>
      </c>
      <c r="I1671" s="53">
        <f>INDEX($I:$I,MATCH($H1671,$C:$C,0))</f>
        <v>600</v>
      </c>
      <c r="J1671" s="5" t="s">
        <v>3410</v>
      </c>
      <c r="K1671" s="56">
        <f>INDEX($K:$K,MATCH($H1671,$C:$C,0))+I1671</f>
        <v>2700</v>
      </c>
      <c r="L1671" s="14">
        <f>VLOOKUP(K1671,Наценка!$A$1:$B$8,2,1)</f>
        <v>1.4</v>
      </c>
      <c r="M1671" s="56">
        <f>INDEX($M:$M,MATCH($H1671,$C:$C,0))+I1671*$M$2</f>
        <v>4670</v>
      </c>
      <c r="N1671" s="57">
        <f t="shared" si="240"/>
        <v>4690</v>
      </c>
      <c r="O1671" s="72">
        <f>VLOOKUP($B1671,'Выгр Торг'!$B:$P,O$1,0)</f>
        <v>2700</v>
      </c>
      <c r="P1671" s="72">
        <f>VLOOKUP($B1671,'Выгр Торг'!$B:$P,P$1,0)</f>
        <v>4790</v>
      </c>
      <c r="Q1671" s="42">
        <f t="shared" si="241"/>
        <v>0</v>
      </c>
      <c r="R1671" s="42">
        <f t="shared" si="242"/>
        <v>100</v>
      </c>
      <c r="S1671" s="85">
        <f t="shared" si="246"/>
        <v>4690</v>
      </c>
      <c r="T1671" s="60">
        <f>IFERROR(VLOOKUP($B1671,'Из ГУГЛа'!$B:$G,4,0)*U1671+V1671,VLOOKUP($B1671,'Из ГУГЛа'!$B:$G,4,0))</f>
        <v>4590</v>
      </c>
      <c r="U1671" s="15">
        <v>1</v>
      </c>
      <c r="V1671" s="76">
        <f>INDEX($AA:$AA,MATCH($H1671,$C:$C,0))</f>
        <v>600</v>
      </c>
      <c r="W1671" s="74">
        <f t="shared" si="243"/>
        <v>0.73703703703703694</v>
      </c>
      <c r="X1671" s="74">
        <f t="shared" si="244"/>
        <v>-2.178649237472767E-2</v>
      </c>
      <c r="Y1671" s="74">
        <f t="shared" si="245"/>
        <v>0.7</v>
      </c>
      <c r="Z1671" s="76">
        <f>INDEX($Z:$Z,MATCH($H1671,$C:$C,0))+V1671</f>
        <v>4590</v>
      </c>
      <c r="AB1671" s="43" t="str">
        <f>INDEX($AB:$AB,MATCH($H1671,$C:$C,0))</f>
        <v>https://motorring.ru/product/6154-bokovye-zerkala-antiblikom-elektroprivodom-obogrevom-atp</v>
      </c>
    </row>
    <row r="1672" spans="1:28" ht="75" x14ac:dyDescent="0.25">
      <c r="A1672" s="71" t="str">
        <f>INDEX('Выгр Торг'!$A:$A,MATCH($B1672,'Выгр Торг'!$B:$B,0))</f>
        <v>Боковые зеркала "АТП" с электроприводом, обогревом для Лада (Калина, Калина 2, Гранта), Датсун (mi-DO, on-DO)</v>
      </c>
      <c r="B1672" s="88">
        <v>138393</v>
      </c>
      <c r="C1672" s="72">
        <f>VLOOKUP($B1672,'Выгр Торг'!$B:$P,C$1,0)</f>
        <v>143471</v>
      </c>
      <c r="D1672" s="71" t="str">
        <f>VLOOKUP($B1672,'Выгр Торг'!$B:$P,D$1,0)</f>
        <v>Боковые зеркала "АТП" с электроприводом, обогревом для Лада (Калина, Калина 2, Гранта), Датсун (mi-DO, on-DO) (В цвет, Одиссей (Серо-синий, 497))</v>
      </c>
      <c r="E1672" s="72" t="str">
        <f>VLOOKUP($B1672,'Выгр Торг'!$B:$P,E$1,0)</f>
        <v>Y</v>
      </c>
      <c r="F1672" s="72" t="str">
        <f>VLOOKUP($B1672,'Выгр Торг'!$B:$P,F$1,0)</f>
        <v>1</v>
      </c>
      <c r="G1672" s="36" t="s">
        <v>365</v>
      </c>
      <c r="H1672" s="28">
        <v>143450</v>
      </c>
      <c r="I1672" s="53">
        <f>INDEX($I:$I,MATCH($H1672,$C:$C,0))</f>
        <v>600</v>
      </c>
      <c r="J1672" s="5" t="s">
        <v>3410</v>
      </c>
      <c r="K1672" s="56">
        <f>INDEX($K:$K,MATCH($H1672,$C:$C,0))+I1672</f>
        <v>2700</v>
      </c>
      <c r="L1672" s="14">
        <f>VLOOKUP(K1672,Наценка!$A$1:$B$8,2,1)</f>
        <v>1.4</v>
      </c>
      <c r="M1672" s="56">
        <f>INDEX($M:$M,MATCH($H1672,$C:$C,0))+I1672*$M$2</f>
        <v>4670</v>
      </c>
      <c r="N1672" s="57">
        <f t="shared" si="240"/>
        <v>4690</v>
      </c>
      <c r="O1672" s="72">
        <f>VLOOKUP($B1672,'Выгр Торг'!$B:$P,O$1,0)</f>
        <v>2700</v>
      </c>
      <c r="P1672" s="72">
        <f>VLOOKUP($B1672,'Выгр Торг'!$B:$P,P$1,0)</f>
        <v>4790</v>
      </c>
      <c r="Q1672" s="42">
        <f t="shared" si="241"/>
        <v>0</v>
      </c>
      <c r="R1672" s="42">
        <f t="shared" si="242"/>
        <v>100</v>
      </c>
      <c r="S1672" s="85">
        <f t="shared" si="246"/>
        <v>4690</v>
      </c>
      <c r="T1672" s="60">
        <f>IFERROR(VLOOKUP($B1672,'Из ГУГЛа'!$B:$G,4,0)*U1672+V1672,VLOOKUP($B1672,'Из ГУГЛа'!$B:$G,4,0))</f>
        <v>4590</v>
      </c>
      <c r="U1672" s="15">
        <v>1</v>
      </c>
      <c r="V1672" s="76">
        <f>INDEX($AA:$AA,MATCH($H1672,$C:$C,0))</f>
        <v>600</v>
      </c>
      <c r="W1672" s="74">
        <f t="shared" si="243"/>
        <v>0.73703703703703694</v>
      </c>
      <c r="X1672" s="74">
        <f t="shared" si="244"/>
        <v>-2.178649237472767E-2</v>
      </c>
      <c r="Y1672" s="74">
        <f t="shared" si="245"/>
        <v>0.7</v>
      </c>
      <c r="Z1672" s="76">
        <f>INDEX($Z:$Z,MATCH($H1672,$C:$C,0))+V1672</f>
        <v>4590</v>
      </c>
      <c r="AB1672" s="43" t="str">
        <f>INDEX($AB:$AB,MATCH($H1672,$C:$C,0))</f>
        <v>https://motorring.ru/product/6154-bokovye-zerkala-antiblikom-elektroprivodom-obogrevom-atp</v>
      </c>
    </row>
    <row r="1673" spans="1:28" ht="75" x14ac:dyDescent="0.25">
      <c r="A1673" s="71" t="str">
        <f>INDEX('Выгр Торг'!$A:$A,MATCH($B1673,'Выгр Торг'!$B:$B,0))</f>
        <v>Боковые зеркала "АТП" с электроприводом, обогревом для Лада (Калина, Калина 2, Гранта), Датсун (mi-DO, on-DO)</v>
      </c>
      <c r="B1673" s="88">
        <v>138394</v>
      </c>
      <c r="C1673" s="72">
        <f>VLOOKUP($B1673,'Выгр Торг'!$B:$P,C$1,0)</f>
        <v>143472</v>
      </c>
      <c r="D1673" s="71" t="str">
        <f>VLOOKUP($B1673,'Выгр Торг'!$B:$P,D$1,0)</f>
        <v>Боковые зеркала "АТП" с электроприводом, обогревом для Лада (Калина, Калина 2, Гранта), Датсун (mi-DO, on-DO) (В цвет, Пантера (черная база, 672))</v>
      </c>
      <c r="E1673" s="72" t="str">
        <f>VLOOKUP($B1673,'Выгр Торг'!$B:$P,E$1,0)</f>
        <v>Y</v>
      </c>
      <c r="F1673" s="72" t="str">
        <f>VLOOKUP($B1673,'Выгр Торг'!$B:$P,F$1,0)</f>
        <v>1</v>
      </c>
      <c r="G1673" s="36" t="s">
        <v>365</v>
      </c>
      <c r="H1673" s="28">
        <v>143450</v>
      </c>
      <c r="I1673" s="53">
        <f>INDEX($I:$I,MATCH($H1673,$C:$C,0))</f>
        <v>600</v>
      </c>
      <c r="J1673" s="5" t="s">
        <v>3410</v>
      </c>
      <c r="K1673" s="56">
        <f>INDEX($K:$K,MATCH($H1673,$C:$C,0))+I1673</f>
        <v>2700</v>
      </c>
      <c r="L1673" s="14">
        <f>VLOOKUP(K1673,Наценка!$A$1:$B$8,2,1)</f>
        <v>1.4</v>
      </c>
      <c r="M1673" s="56">
        <f>INDEX($M:$M,MATCH($H1673,$C:$C,0))+I1673*$M$2</f>
        <v>4670</v>
      </c>
      <c r="N1673" s="57">
        <f t="shared" si="240"/>
        <v>4690</v>
      </c>
      <c r="O1673" s="72">
        <f>VLOOKUP($B1673,'Выгр Торг'!$B:$P,O$1,0)</f>
        <v>2700</v>
      </c>
      <c r="P1673" s="72">
        <f>VLOOKUP($B1673,'Выгр Торг'!$B:$P,P$1,0)</f>
        <v>4790</v>
      </c>
      <c r="Q1673" s="42">
        <f t="shared" si="241"/>
        <v>0</v>
      </c>
      <c r="R1673" s="42">
        <f t="shared" si="242"/>
        <v>100</v>
      </c>
      <c r="S1673" s="85">
        <f t="shared" si="246"/>
        <v>4690</v>
      </c>
      <c r="T1673" s="60">
        <f>IFERROR(VLOOKUP($B1673,'Из ГУГЛа'!$B:$G,4,0)*U1673+V1673,VLOOKUP($B1673,'Из ГУГЛа'!$B:$G,4,0))</f>
        <v>4590</v>
      </c>
      <c r="U1673" s="15">
        <v>1</v>
      </c>
      <c r="V1673" s="76">
        <f>INDEX($AA:$AA,MATCH($H1673,$C:$C,0))</f>
        <v>600</v>
      </c>
      <c r="W1673" s="74">
        <f t="shared" si="243"/>
        <v>0.73703703703703694</v>
      </c>
      <c r="X1673" s="74">
        <f t="shared" si="244"/>
        <v>-2.178649237472767E-2</v>
      </c>
      <c r="Y1673" s="74">
        <f t="shared" si="245"/>
        <v>0.7</v>
      </c>
      <c r="Z1673" s="76">
        <f>INDEX($Z:$Z,MATCH($H1673,$C:$C,0))+V1673</f>
        <v>4590</v>
      </c>
      <c r="AB1673" s="43" t="str">
        <f>INDEX($AB:$AB,MATCH($H1673,$C:$C,0))</f>
        <v>https://motorring.ru/product/6154-bokovye-zerkala-antiblikom-elektroprivodom-obogrevom-atp</v>
      </c>
    </row>
    <row r="1674" spans="1:28" ht="75" x14ac:dyDescent="0.25">
      <c r="A1674" s="71" t="str">
        <f>INDEX('Выгр Торг'!$A:$A,MATCH($B1674,'Выгр Торг'!$B:$B,0))</f>
        <v>Боковые зеркала "АТП" с электроприводом, обогревом для Лада (Калина, Калина 2, Гранта), Датсун (mi-DO, on-DO)</v>
      </c>
      <c r="B1674" s="88">
        <v>138395</v>
      </c>
      <c r="C1674" s="72">
        <f>VLOOKUP($B1674,'Выгр Торг'!$B:$P,C$1,0)</f>
        <v>143473</v>
      </c>
      <c r="D1674" s="71" t="str">
        <f>VLOOKUP($B1674,'Выгр Торг'!$B:$P,D$1,0)</f>
        <v>Боковые зеркала "АТП" с электроприводом, обогревом для Лада (Калина, Калина 2, Гранта), Датсун (mi-DO, on-DO) (В цвет, Персей (темно-синий, 429))</v>
      </c>
      <c r="E1674" s="72" t="str">
        <f>VLOOKUP($B1674,'Выгр Торг'!$B:$P,E$1,0)</f>
        <v>Y</v>
      </c>
      <c r="F1674" s="72" t="str">
        <f>VLOOKUP($B1674,'Выгр Торг'!$B:$P,F$1,0)</f>
        <v>1</v>
      </c>
      <c r="G1674" s="36" t="s">
        <v>365</v>
      </c>
      <c r="H1674" s="28">
        <v>143450</v>
      </c>
      <c r="I1674" s="53">
        <f>INDEX($I:$I,MATCH($H1674,$C:$C,0))</f>
        <v>600</v>
      </c>
      <c r="J1674" s="5" t="s">
        <v>3410</v>
      </c>
      <c r="K1674" s="56">
        <f>INDEX($K:$K,MATCH($H1674,$C:$C,0))+I1674</f>
        <v>2700</v>
      </c>
      <c r="L1674" s="14">
        <f>VLOOKUP(K1674,Наценка!$A$1:$B$8,2,1)</f>
        <v>1.4</v>
      </c>
      <c r="M1674" s="56">
        <f>INDEX($M:$M,MATCH($H1674,$C:$C,0))+I1674*$M$2</f>
        <v>4670</v>
      </c>
      <c r="N1674" s="57">
        <f t="shared" si="240"/>
        <v>4690</v>
      </c>
      <c r="O1674" s="72">
        <f>VLOOKUP($B1674,'Выгр Торг'!$B:$P,O$1,0)</f>
        <v>2700</v>
      </c>
      <c r="P1674" s="72">
        <f>VLOOKUP($B1674,'Выгр Торг'!$B:$P,P$1,0)</f>
        <v>4790</v>
      </c>
      <c r="Q1674" s="42">
        <f t="shared" si="241"/>
        <v>0</v>
      </c>
      <c r="R1674" s="42">
        <f t="shared" si="242"/>
        <v>100</v>
      </c>
      <c r="S1674" s="85">
        <f t="shared" si="246"/>
        <v>4690</v>
      </c>
      <c r="T1674" s="60">
        <f>IFERROR(VLOOKUP($B1674,'Из ГУГЛа'!$B:$G,4,0)*U1674+V1674,VLOOKUP($B1674,'Из ГУГЛа'!$B:$G,4,0))</f>
        <v>4590</v>
      </c>
      <c r="U1674" s="15">
        <v>1</v>
      </c>
      <c r="V1674" s="76">
        <f>INDEX($AA:$AA,MATCH($H1674,$C:$C,0))</f>
        <v>600</v>
      </c>
      <c r="W1674" s="74">
        <f t="shared" si="243"/>
        <v>0.73703703703703694</v>
      </c>
      <c r="X1674" s="74">
        <f t="shared" si="244"/>
        <v>-2.178649237472767E-2</v>
      </c>
      <c r="Y1674" s="74">
        <f t="shared" si="245"/>
        <v>0.7</v>
      </c>
      <c r="Z1674" s="76">
        <f>INDEX($Z:$Z,MATCH($H1674,$C:$C,0))+V1674</f>
        <v>4590</v>
      </c>
      <c r="AB1674" s="43" t="str">
        <f>INDEX($AB:$AB,MATCH($H1674,$C:$C,0))</f>
        <v>https://motorring.ru/product/6154-bokovye-zerkala-antiblikom-elektroprivodom-obogrevom-atp</v>
      </c>
    </row>
    <row r="1675" spans="1:28" ht="75" x14ac:dyDescent="0.25">
      <c r="A1675" s="71" t="str">
        <f>INDEX('Выгр Торг'!$A:$A,MATCH($B1675,'Выгр Торг'!$B:$B,0))</f>
        <v>Боковые зеркала "АТП" с электроприводом, обогревом для Лада (Калина, Калина 2, Гранта), Датсун (mi-DO, on-DO)</v>
      </c>
      <c r="B1675" s="88">
        <v>138396</v>
      </c>
      <c r="C1675" s="72">
        <f>VLOOKUP($B1675,'Выгр Торг'!$B:$P,C$1,0)</f>
        <v>143474</v>
      </c>
      <c r="D1675" s="71" t="str">
        <f>VLOOKUP($B1675,'Выгр Торг'!$B:$P,D$1,0)</f>
        <v>Боковые зеркала "АТП" с электроприводом, обогревом для Лада (Калина, Калина 2, Гранта), Датсун (mi-DO, on-DO) (В цвет, Платина (серебристо-бежевый, 691))</v>
      </c>
      <c r="E1675" s="72" t="str">
        <f>VLOOKUP($B1675,'Выгр Торг'!$B:$P,E$1,0)</f>
        <v>Y</v>
      </c>
      <c r="F1675" s="72" t="str">
        <f>VLOOKUP($B1675,'Выгр Торг'!$B:$P,F$1,0)</f>
        <v>1</v>
      </c>
      <c r="G1675" s="36" t="s">
        <v>365</v>
      </c>
      <c r="H1675" s="28">
        <v>143450</v>
      </c>
      <c r="I1675" s="53">
        <f>INDEX($I:$I,MATCH($H1675,$C:$C,0))</f>
        <v>600</v>
      </c>
      <c r="J1675" s="5" t="s">
        <v>3410</v>
      </c>
      <c r="K1675" s="56">
        <f>INDEX($K:$K,MATCH($H1675,$C:$C,0))+I1675</f>
        <v>2700</v>
      </c>
      <c r="L1675" s="14">
        <f>VLOOKUP(K1675,Наценка!$A$1:$B$8,2,1)</f>
        <v>1.4</v>
      </c>
      <c r="M1675" s="56">
        <f>INDEX($M:$M,MATCH($H1675,$C:$C,0))+I1675*$M$2</f>
        <v>4670</v>
      </c>
      <c r="N1675" s="57">
        <f t="shared" si="240"/>
        <v>4690</v>
      </c>
      <c r="O1675" s="72">
        <f>VLOOKUP($B1675,'Выгр Торг'!$B:$P,O$1,0)</f>
        <v>2700</v>
      </c>
      <c r="P1675" s="72">
        <f>VLOOKUP($B1675,'Выгр Торг'!$B:$P,P$1,0)</f>
        <v>4790</v>
      </c>
      <c r="Q1675" s="42">
        <f t="shared" si="241"/>
        <v>0</v>
      </c>
      <c r="R1675" s="42">
        <f t="shared" si="242"/>
        <v>100</v>
      </c>
      <c r="S1675" s="85">
        <f t="shared" si="246"/>
        <v>4690</v>
      </c>
      <c r="T1675" s="60">
        <f>IFERROR(VLOOKUP($B1675,'Из ГУГЛа'!$B:$G,4,0)*U1675+V1675,VLOOKUP($B1675,'Из ГУГЛа'!$B:$G,4,0))</f>
        <v>4590</v>
      </c>
      <c r="U1675" s="15">
        <v>1</v>
      </c>
      <c r="V1675" s="76">
        <f>INDEX($AA:$AA,MATCH($H1675,$C:$C,0))</f>
        <v>600</v>
      </c>
      <c r="W1675" s="74">
        <f t="shared" si="243"/>
        <v>0.73703703703703694</v>
      </c>
      <c r="X1675" s="74">
        <f t="shared" si="244"/>
        <v>-2.178649237472767E-2</v>
      </c>
      <c r="Y1675" s="74">
        <f t="shared" si="245"/>
        <v>0.7</v>
      </c>
      <c r="Z1675" s="76">
        <f>INDEX($Z:$Z,MATCH($H1675,$C:$C,0))+V1675</f>
        <v>4590</v>
      </c>
      <c r="AB1675" s="43" t="str">
        <f>INDEX($AB:$AB,MATCH($H1675,$C:$C,0))</f>
        <v>https://motorring.ru/product/6154-bokovye-zerkala-antiblikom-elektroprivodom-obogrevom-atp</v>
      </c>
    </row>
    <row r="1676" spans="1:28" ht="75" x14ac:dyDescent="0.25">
      <c r="A1676" s="71" t="str">
        <f>INDEX('Выгр Торг'!$A:$A,MATCH($B1676,'Выгр Торг'!$B:$B,0))</f>
        <v>Боковые зеркала "АТП" с электроприводом, обогревом для Лада (Калина, Калина 2, Гранта), Датсун (mi-DO, on-DO)</v>
      </c>
      <c r="B1676" s="88">
        <v>138397</v>
      </c>
      <c r="C1676" s="72">
        <f>VLOOKUP($B1676,'Выгр Торг'!$B:$P,C$1,0)</f>
        <v>143475</v>
      </c>
      <c r="D1676" s="71" t="str">
        <f>VLOOKUP($B1676,'Выгр Торг'!$B:$P,D$1,0)</f>
        <v>Боковые зеркала "АТП" с электроприводом, обогревом для Лада (Калина, Калина 2, Гранта), Датсун (mi-DO, on-DO) (В цвет, Портвейн (темно-вишневый металлик, 192))</v>
      </c>
      <c r="E1676" s="72" t="str">
        <f>VLOOKUP($B1676,'Выгр Торг'!$B:$P,E$1,0)</f>
        <v>Y</v>
      </c>
      <c r="F1676" s="72" t="str">
        <f>VLOOKUP($B1676,'Выгр Торг'!$B:$P,F$1,0)</f>
        <v>1</v>
      </c>
      <c r="G1676" s="36" t="s">
        <v>365</v>
      </c>
      <c r="H1676" s="28">
        <v>143450</v>
      </c>
      <c r="I1676" s="53">
        <f>INDEX($I:$I,MATCH($H1676,$C:$C,0))</f>
        <v>600</v>
      </c>
      <c r="J1676" s="5" t="s">
        <v>3410</v>
      </c>
      <c r="K1676" s="56">
        <f>INDEX($K:$K,MATCH($H1676,$C:$C,0))+I1676</f>
        <v>2700</v>
      </c>
      <c r="L1676" s="14">
        <f>VLOOKUP(K1676,Наценка!$A$1:$B$8,2,1)</f>
        <v>1.4</v>
      </c>
      <c r="M1676" s="56">
        <f>INDEX($M:$M,MATCH($H1676,$C:$C,0))+I1676*$M$2</f>
        <v>4670</v>
      </c>
      <c r="N1676" s="57">
        <f t="shared" si="240"/>
        <v>4690</v>
      </c>
      <c r="O1676" s="72">
        <f>VLOOKUP($B1676,'Выгр Торг'!$B:$P,O$1,0)</f>
        <v>2700</v>
      </c>
      <c r="P1676" s="72">
        <f>VLOOKUP($B1676,'Выгр Торг'!$B:$P,P$1,0)</f>
        <v>4790</v>
      </c>
      <c r="Q1676" s="42">
        <f t="shared" si="241"/>
        <v>0</v>
      </c>
      <c r="R1676" s="42">
        <f t="shared" si="242"/>
        <v>100</v>
      </c>
      <c r="S1676" s="85">
        <f t="shared" si="246"/>
        <v>4690</v>
      </c>
      <c r="T1676" s="60">
        <f>IFERROR(VLOOKUP($B1676,'Из ГУГЛа'!$B:$G,4,0)*U1676+V1676,VLOOKUP($B1676,'Из ГУГЛа'!$B:$G,4,0))</f>
        <v>4590</v>
      </c>
      <c r="U1676" s="15">
        <v>1</v>
      </c>
      <c r="V1676" s="76">
        <f>INDEX($AA:$AA,MATCH($H1676,$C:$C,0))</f>
        <v>600</v>
      </c>
      <c r="W1676" s="74">
        <f t="shared" si="243"/>
        <v>0.73703703703703694</v>
      </c>
      <c r="X1676" s="74">
        <f t="shared" si="244"/>
        <v>-2.178649237472767E-2</v>
      </c>
      <c r="Y1676" s="74">
        <f t="shared" si="245"/>
        <v>0.7</v>
      </c>
      <c r="Z1676" s="76">
        <f>INDEX($Z:$Z,MATCH($H1676,$C:$C,0))+V1676</f>
        <v>4590</v>
      </c>
      <c r="AB1676" s="43" t="str">
        <f>INDEX($AB:$AB,MATCH($H1676,$C:$C,0))</f>
        <v>https://motorring.ru/product/6154-bokovye-zerkala-antiblikom-elektroprivodom-obogrevom-atp</v>
      </c>
    </row>
    <row r="1677" spans="1:28" ht="75" x14ac:dyDescent="0.25">
      <c r="A1677" s="71" t="str">
        <f>INDEX('Выгр Торг'!$A:$A,MATCH($B1677,'Выгр Торг'!$B:$B,0))</f>
        <v>Боковые зеркала "АТП" с электроприводом, обогревом для Лада (Калина, Калина 2, Гранта), Датсун (mi-DO, on-DO)</v>
      </c>
      <c r="B1677" s="88">
        <v>138398</v>
      </c>
      <c r="C1677" s="72">
        <f>VLOOKUP($B1677,'Выгр Торг'!$B:$P,C$1,0)</f>
        <v>143476</v>
      </c>
      <c r="D1677" s="71" t="str">
        <f>VLOOKUP($B1677,'Выгр Торг'!$B:$P,D$1,0)</f>
        <v>Боковые зеркала "АТП" с электроприводом, обогревом для Лада (Калина, Калина 2, Гранта), Датсун (mi-DO, on-DO) (В цвет, Премьер (канареечный желтый, 222))</v>
      </c>
      <c r="E1677" s="72" t="str">
        <f>VLOOKUP($B1677,'Выгр Торг'!$B:$P,E$1,0)</f>
        <v>Y</v>
      </c>
      <c r="F1677" s="72" t="str">
        <f>VLOOKUP($B1677,'Выгр Торг'!$B:$P,F$1,0)</f>
        <v>1</v>
      </c>
      <c r="G1677" s="36" t="s">
        <v>365</v>
      </c>
      <c r="H1677" s="28">
        <v>143450</v>
      </c>
      <c r="I1677" s="53">
        <f>INDEX($I:$I,MATCH($H1677,$C:$C,0))</f>
        <v>600</v>
      </c>
      <c r="J1677" s="5" t="s">
        <v>3410</v>
      </c>
      <c r="K1677" s="56">
        <f>INDEX($K:$K,MATCH($H1677,$C:$C,0))+I1677</f>
        <v>2700</v>
      </c>
      <c r="L1677" s="14">
        <f>VLOOKUP(K1677,Наценка!$A$1:$B$8,2,1)</f>
        <v>1.4</v>
      </c>
      <c r="M1677" s="56">
        <f>INDEX($M:$M,MATCH($H1677,$C:$C,0))+I1677*$M$2</f>
        <v>4670</v>
      </c>
      <c r="N1677" s="57">
        <f t="shared" si="240"/>
        <v>4690</v>
      </c>
      <c r="O1677" s="72">
        <f>VLOOKUP($B1677,'Выгр Торг'!$B:$P,O$1,0)</f>
        <v>2700</v>
      </c>
      <c r="P1677" s="72">
        <f>VLOOKUP($B1677,'Выгр Торг'!$B:$P,P$1,0)</f>
        <v>4790</v>
      </c>
      <c r="Q1677" s="42">
        <f t="shared" si="241"/>
        <v>0</v>
      </c>
      <c r="R1677" s="42">
        <f t="shared" si="242"/>
        <v>100</v>
      </c>
      <c r="S1677" s="85">
        <f t="shared" si="246"/>
        <v>4690</v>
      </c>
      <c r="T1677" s="60">
        <f>IFERROR(VLOOKUP($B1677,'Из ГУГЛа'!$B:$G,4,0)*U1677+V1677,VLOOKUP($B1677,'Из ГУГЛа'!$B:$G,4,0))</f>
        <v>4590</v>
      </c>
      <c r="U1677" s="15">
        <v>1</v>
      </c>
      <c r="V1677" s="76">
        <f>INDEX($AA:$AA,MATCH($H1677,$C:$C,0))</f>
        <v>600</v>
      </c>
      <c r="W1677" s="74">
        <f t="shared" si="243"/>
        <v>0.73703703703703694</v>
      </c>
      <c r="X1677" s="74">
        <f t="shared" si="244"/>
        <v>-2.178649237472767E-2</v>
      </c>
      <c r="Y1677" s="74">
        <f t="shared" si="245"/>
        <v>0.7</v>
      </c>
      <c r="Z1677" s="76">
        <f>INDEX($Z:$Z,MATCH($H1677,$C:$C,0))+V1677</f>
        <v>4590</v>
      </c>
      <c r="AB1677" s="43" t="str">
        <f>INDEX($AB:$AB,MATCH($H1677,$C:$C,0))</f>
        <v>https://motorring.ru/product/6154-bokovye-zerkala-antiblikom-elektroprivodom-obogrevom-atp</v>
      </c>
    </row>
    <row r="1678" spans="1:28" ht="75" x14ac:dyDescent="0.25">
      <c r="A1678" s="71" t="str">
        <f>INDEX('Выгр Торг'!$A:$A,MATCH($B1678,'Выгр Торг'!$B:$B,0))</f>
        <v>Боковые зеркала "АТП" с электроприводом, обогревом для Лада (Калина, Калина 2, Гранта), Датсун (mi-DO, on-DO)</v>
      </c>
      <c r="B1678" s="88">
        <v>138399</v>
      </c>
      <c r="C1678" s="72">
        <f>VLOOKUP($B1678,'Выгр Торг'!$B:$P,C$1,0)</f>
        <v>143477</v>
      </c>
      <c r="D1678" s="71" t="str">
        <f>VLOOKUP($B1678,'Выгр Торг'!$B:$P,D$1,0)</f>
        <v>Боковые зеркала "АТП" с электроприводом, обогревом для Лада (Калина, Калина 2, Гранта), Датсун (mi-DO, on-DO) (В цвет, Рислинг (серебристо-бледно-серый, 610))</v>
      </c>
      <c r="E1678" s="72" t="str">
        <f>VLOOKUP($B1678,'Выгр Торг'!$B:$P,E$1,0)</f>
        <v>Y</v>
      </c>
      <c r="F1678" s="72" t="str">
        <f>VLOOKUP($B1678,'Выгр Торг'!$B:$P,F$1,0)</f>
        <v>1</v>
      </c>
      <c r="G1678" s="36" t="s">
        <v>365</v>
      </c>
      <c r="H1678" s="28">
        <v>143450</v>
      </c>
      <c r="I1678" s="53">
        <f>INDEX($I:$I,MATCH($H1678,$C:$C,0))</f>
        <v>600</v>
      </c>
      <c r="J1678" s="5" t="s">
        <v>3410</v>
      </c>
      <c r="K1678" s="56">
        <f>INDEX($K:$K,MATCH($H1678,$C:$C,0))+I1678</f>
        <v>2700</v>
      </c>
      <c r="L1678" s="14">
        <f>VLOOKUP(K1678,Наценка!$A$1:$B$8,2,1)</f>
        <v>1.4</v>
      </c>
      <c r="M1678" s="56">
        <f>INDEX($M:$M,MATCH($H1678,$C:$C,0))+I1678*$M$2</f>
        <v>4670</v>
      </c>
      <c r="N1678" s="57">
        <f t="shared" si="240"/>
        <v>4690</v>
      </c>
      <c r="O1678" s="72">
        <f>VLOOKUP($B1678,'Выгр Торг'!$B:$P,O$1,0)</f>
        <v>2700</v>
      </c>
      <c r="P1678" s="72">
        <f>VLOOKUP($B1678,'Выгр Торг'!$B:$P,P$1,0)</f>
        <v>4790</v>
      </c>
      <c r="Q1678" s="42">
        <f t="shared" si="241"/>
        <v>0</v>
      </c>
      <c r="R1678" s="42">
        <f t="shared" si="242"/>
        <v>100</v>
      </c>
      <c r="S1678" s="85">
        <f t="shared" si="246"/>
        <v>4690</v>
      </c>
      <c r="T1678" s="60">
        <f>IFERROR(VLOOKUP($B1678,'Из ГУГЛа'!$B:$G,4,0)*U1678+V1678,VLOOKUP($B1678,'Из ГУГЛа'!$B:$G,4,0))</f>
        <v>4590</v>
      </c>
      <c r="U1678" s="15">
        <v>1</v>
      </c>
      <c r="V1678" s="76">
        <f>INDEX($AA:$AA,MATCH($H1678,$C:$C,0))</f>
        <v>600</v>
      </c>
      <c r="W1678" s="74">
        <f t="shared" si="243"/>
        <v>0.73703703703703694</v>
      </c>
      <c r="X1678" s="74">
        <f t="shared" si="244"/>
        <v>-2.178649237472767E-2</v>
      </c>
      <c r="Y1678" s="74">
        <f t="shared" si="245"/>
        <v>0.7</v>
      </c>
      <c r="Z1678" s="76">
        <f>INDEX($Z:$Z,MATCH($H1678,$C:$C,0))+V1678</f>
        <v>4590</v>
      </c>
      <c r="AB1678" s="43" t="str">
        <f>INDEX($AB:$AB,MATCH($H1678,$C:$C,0))</f>
        <v>https://motorring.ru/product/6154-bokovye-zerkala-antiblikom-elektroprivodom-obogrevom-atp</v>
      </c>
    </row>
    <row r="1679" spans="1:28" ht="75" x14ac:dyDescent="0.25">
      <c r="A1679" s="71" t="str">
        <f>INDEX('Выгр Торг'!$A:$A,MATCH($B1679,'Выгр Торг'!$B:$B,0))</f>
        <v>Боковые зеркала "АТП" с электроприводом, обогревом для Лада (Калина, Калина 2, Гранта), Датсун (mi-DO, on-DO)</v>
      </c>
      <c r="B1679" s="88">
        <v>138400</v>
      </c>
      <c r="C1679" s="72">
        <f>VLOOKUP($B1679,'Выгр Торг'!$B:$P,C$1,0)</f>
        <v>143478</v>
      </c>
      <c r="D1679" s="71" t="str">
        <f>VLOOKUP($B1679,'Выгр Торг'!$B:$P,D$1,0)</f>
        <v>Боковые зеркала "АТП" с электроприводом, обогревом для Лада (Калина, Калина 2, Гранта), Датсун (mi-DO, on-DO) (В цвет, Слива (серебристо-ярко-синий, 478))</v>
      </c>
      <c r="E1679" s="72" t="str">
        <f>VLOOKUP($B1679,'Выгр Торг'!$B:$P,E$1,0)</f>
        <v>Y</v>
      </c>
      <c r="F1679" s="72" t="str">
        <f>VLOOKUP($B1679,'Выгр Торг'!$B:$P,F$1,0)</f>
        <v>1</v>
      </c>
      <c r="G1679" s="36" t="s">
        <v>365</v>
      </c>
      <c r="H1679" s="28">
        <v>143450</v>
      </c>
      <c r="I1679" s="53">
        <f>INDEX($I:$I,MATCH($H1679,$C:$C,0))</f>
        <v>600</v>
      </c>
      <c r="J1679" s="5" t="s">
        <v>3410</v>
      </c>
      <c r="K1679" s="56">
        <f>INDEX($K:$K,MATCH($H1679,$C:$C,0))+I1679</f>
        <v>2700</v>
      </c>
      <c r="L1679" s="14">
        <f>VLOOKUP(K1679,Наценка!$A$1:$B$8,2,1)</f>
        <v>1.4</v>
      </c>
      <c r="M1679" s="56">
        <f>INDEX($M:$M,MATCH($H1679,$C:$C,0))+I1679*$M$2</f>
        <v>4670</v>
      </c>
      <c r="N1679" s="57">
        <f t="shared" si="240"/>
        <v>4690</v>
      </c>
      <c r="O1679" s="72">
        <f>VLOOKUP($B1679,'Выгр Торг'!$B:$P,O$1,0)</f>
        <v>2700</v>
      </c>
      <c r="P1679" s="72">
        <f>VLOOKUP($B1679,'Выгр Торг'!$B:$P,P$1,0)</f>
        <v>4790</v>
      </c>
      <c r="Q1679" s="42">
        <f t="shared" si="241"/>
        <v>0</v>
      </c>
      <c r="R1679" s="42">
        <f t="shared" si="242"/>
        <v>100</v>
      </c>
      <c r="S1679" s="85">
        <f t="shared" si="246"/>
        <v>4690</v>
      </c>
      <c r="T1679" s="60">
        <f>IFERROR(VLOOKUP($B1679,'Из ГУГЛа'!$B:$G,4,0)*U1679+V1679,VLOOKUP($B1679,'Из ГУГЛа'!$B:$G,4,0))</f>
        <v>4590</v>
      </c>
      <c r="U1679" s="15">
        <v>1</v>
      </c>
      <c r="V1679" s="76">
        <f>INDEX($AA:$AA,MATCH($H1679,$C:$C,0))</f>
        <v>600</v>
      </c>
      <c r="W1679" s="74">
        <f t="shared" si="243"/>
        <v>0.73703703703703694</v>
      </c>
      <c r="X1679" s="74">
        <f t="shared" si="244"/>
        <v>-2.178649237472767E-2</v>
      </c>
      <c r="Y1679" s="74">
        <f t="shared" si="245"/>
        <v>0.7</v>
      </c>
      <c r="Z1679" s="76">
        <f>INDEX($Z:$Z,MATCH($H1679,$C:$C,0))+V1679</f>
        <v>4590</v>
      </c>
      <c r="AB1679" s="43" t="str">
        <f>INDEX($AB:$AB,MATCH($H1679,$C:$C,0))</f>
        <v>https://motorring.ru/product/6154-bokovye-zerkala-antiblikom-elektroprivodom-obogrevom-atp</v>
      </c>
    </row>
    <row r="1680" spans="1:28" ht="75" x14ac:dyDescent="0.25">
      <c r="A1680" s="71" t="str">
        <f>INDEX('Выгр Торг'!$A:$A,MATCH($B1680,'Выгр Торг'!$B:$B,0))</f>
        <v>Боковые зеркала "АТП" с электроприводом, обогревом для Лада (Калина, Калина 2, Гранта), Датсун (mi-DO, on-DO)</v>
      </c>
      <c r="B1680" s="88">
        <v>138401</v>
      </c>
      <c r="C1680" s="72">
        <f>VLOOKUP($B1680,'Выгр Торг'!$B:$P,C$1,0)</f>
        <v>143479</v>
      </c>
      <c r="D1680" s="71" t="str">
        <f>VLOOKUP($B1680,'Выгр Торг'!$B:$P,D$1,0)</f>
        <v>Боковые зеркала "АТП" с электроприводом, обогревом для Лада (Калина, Калина 2, Гранта), Датсун (mi-DO, on-DO) (В цвет, Снежная королева (серебристый, 690))</v>
      </c>
      <c r="E1680" s="72" t="str">
        <f>VLOOKUP($B1680,'Выгр Торг'!$B:$P,E$1,0)</f>
        <v>Y</v>
      </c>
      <c r="F1680" s="72" t="str">
        <f>VLOOKUP($B1680,'Выгр Торг'!$B:$P,F$1,0)</f>
        <v>1</v>
      </c>
      <c r="G1680" s="36" t="s">
        <v>365</v>
      </c>
      <c r="H1680" s="28">
        <v>143450</v>
      </c>
      <c r="I1680" s="53">
        <f>INDEX($I:$I,MATCH($H1680,$C:$C,0))</f>
        <v>600</v>
      </c>
      <c r="J1680" s="5" t="s">
        <v>3410</v>
      </c>
      <c r="K1680" s="56">
        <f>INDEX($K:$K,MATCH($H1680,$C:$C,0))+I1680</f>
        <v>2700</v>
      </c>
      <c r="L1680" s="14">
        <f>VLOOKUP(K1680,Наценка!$A$1:$B$8,2,1)</f>
        <v>1.4</v>
      </c>
      <c r="M1680" s="56">
        <f>INDEX($M:$M,MATCH($H1680,$C:$C,0))+I1680*$M$2</f>
        <v>4670</v>
      </c>
      <c r="N1680" s="57">
        <f t="shared" si="240"/>
        <v>4690</v>
      </c>
      <c r="O1680" s="72">
        <f>VLOOKUP($B1680,'Выгр Торг'!$B:$P,O$1,0)</f>
        <v>2700</v>
      </c>
      <c r="P1680" s="72">
        <f>VLOOKUP($B1680,'Выгр Торг'!$B:$P,P$1,0)</f>
        <v>4790</v>
      </c>
      <c r="Q1680" s="42">
        <f t="shared" si="241"/>
        <v>0</v>
      </c>
      <c r="R1680" s="42">
        <f t="shared" si="242"/>
        <v>100</v>
      </c>
      <c r="S1680" s="85">
        <f t="shared" si="246"/>
        <v>4690</v>
      </c>
      <c r="T1680" s="60">
        <f>IFERROR(VLOOKUP($B1680,'Из ГУГЛа'!$B:$G,4,0)*U1680+V1680,VLOOKUP($B1680,'Из ГУГЛа'!$B:$G,4,0))</f>
        <v>4590</v>
      </c>
      <c r="U1680" s="15">
        <v>1</v>
      </c>
      <c r="V1680" s="76">
        <f>INDEX($AA:$AA,MATCH($H1680,$C:$C,0))</f>
        <v>600</v>
      </c>
      <c r="W1680" s="74">
        <f t="shared" si="243"/>
        <v>0.73703703703703694</v>
      </c>
      <c r="X1680" s="74">
        <f t="shared" si="244"/>
        <v>-2.178649237472767E-2</v>
      </c>
      <c r="Y1680" s="74">
        <f t="shared" si="245"/>
        <v>0.7</v>
      </c>
      <c r="Z1680" s="76">
        <f>INDEX($Z:$Z,MATCH($H1680,$C:$C,0))+V1680</f>
        <v>4590</v>
      </c>
      <c r="AB1680" s="43" t="str">
        <f>INDEX($AB:$AB,MATCH($H1680,$C:$C,0))</f>
        <v>https://motorring.ru/product/6154-bokovye-zerkala-antiblikom-elektroprivodom-obogrevom-atp</v>
      </c>
    </row>
    <row r="1681" spans="1:28" ht="75" x14ac:dyDescent="0.25">
      <c r="A1681" s="71" t="str">
        <f>INDEX('Выгр Торг'!$A:$A,MATCH($B1681,'Выгр Торг'!$B:$B,0))</f>
        <v>Боковые зеркала "АТП" с электроприводом, обогревом для Лада (Калина, Калина 2, Гранта), Датсун (mi-DO, on-DO)</v>
      </c>
      <c r="B1681" s="88">
        <v>138402</v>
      </c>
      <c r="C1681" s="72">
        <f>VLOOKUP($B1681,'Выгр Торг'!$B:$P,C$1,0)</f>
        <v>143480</v>
      </c>
      <c r="D1681" s="71" t="str">
        <f>VLOOKUP($B1681,'Выгр Торг'!$B:$P,D$1,0)</f>
        <v>Боковые зеркала "АТП" с электроприводом, обогревом для Лада (Калина, Калина 2, Гранта), Датсун (mi-DO, on-DO) (В цвет, Совиньон (серебристо-серый, 650))</v>
      </c>
      <c r="E1681" s="72" t="str">
        <f>VLOOKUP($B1681,'Выгр Торг'!$B:$P,E$1,0)</f>
        <v>Y</v>
      </c>
      <c r="F1681" s="72" t="str">
        <f>VLOOKUP($B1681,'Выгр Торг'!$B:$P,F$1,0)</f>
        <v>1</v>
      </c>
      <c r="G1681" s="36" t="s">
        <v>365</v>
      </c>
      <c r="H1681" s="28">
        <v>143450</v>
      </c>
      <c r="I1681" s="53">
        <f>INDEX($I:$I,MATCH($H1681,$C:$C,0))</f>
        <v>600</v>
      </c>
      <c r="J1681" s="5" t="s">
        <v>3410</v>
      </c>
      <c r="K1681" s="56">
        <f>INDEX($K:$K,MATCH($H1681,$C:$C,0))+I1681</f>
        <v>2700</v>
      </c>
      <c r="L1681" s="14">
        <f>VLOOKUP(K1681,Наценка!$A$1:$B$8,2,1)</f>
        <v>1.4</v>
      </c>
      <c r="M1681" s="56">
        <f>INDEX($M:$M,MATCH($H1681,$C:$C,0))+I1681*$M$2</f>
        <v>4670</v>
      </c>
      <c r="N1681" s="57">
        <f t="shared" si="240"/>
        <v>4690</v>
      </c>
      <c r="O1681" s="72">
        <f>VLOOKUP($B1681,'Выгр Торг'!$B:$P,O$1,0)</f>
        <v>2700</v>
      </c>
      <c r="P1681" s="72">
        <f>VLOOKUP($B1681,'Выгр Торг'!$B:$P,P$1,0)</f>
        <v>4790</v>
      </c>
      <c r="Q1681" s="42">
        <f t="shared" si="241"/>
        <v>0</v>
      </c>
      <c r="R1681" s="42">
        <f t="shared" si="242"/>
        <v>100</v>
      </c>
      <c r="S1681" s="85">
        <f t="shared" si="246"/>
        <v>4690</v>
      </c>
      <c r="T1681" s="60">
        <f>IFERROR(VLOOKUP($B1681,'Из ГУГЛа'!$B:$G,4,0)*U1681+V1681,VLOOKUP($B1681,'Из ГУГЛа'!$B:$G,4,0))</f>
        <v>4590</v>
      </c>
      <c r="U1681" s="15">
        <v>1</v>
      </c>
      <c r="V1681" s="76">
        <f>INDEX($AA:$AA,MATCH($H1681,$C:$C,0))</f>
        <v>600</v>
      </c>
      <c r="W1681" s="74">
        <f t="shared" si="243"/>
        <v>0.73703703703703694</v>
      </c>
      <c r="X1681" s="74">
        <f t="shared" si="244"/>
        <v>-2.178649237472767E-2</v>
      </c>
      <c r="Y1681" s="74">
        <f t="shared" si="245"/>
        <v>0.7</v>
      </c>
      <c r="Z1681" s="76">
        <f>INDEX($Z:$Z,MATCH($H1681,$C:$C,0))+V1681</f>
        <v>4590</v>
      </c>
      <c r="AB1681" s="43" t="str">
        <f>INDEX($AB:$AB,MATCH($H1681,$C:$C,0))</f>
        <v>https://motorring.ru/product/6154-bokovye-zerkala-antiblikom-elektroprivodom-obogrevom-atp</v>
      </c>
    </row>
    <row r="1682" spans="1:28" ht="75" x14ac:dyDescent="0.25">
      <c r="A1682" s="71" t="str">
        <f>INDEX('Выгр Торг'!$A:$A,MATCH($B1682,'Выгр Торг'!$B:$B,0))</f>
        <v>Боковые зеркала "АТП" с электроприводом, обогревом для Лада (Калина, Калина 2, Гранта), Датсун (mi-DO, on-DO)</v>
      </c>
      <c r="B1682" s="88">
        <v>138403</v>
      </c>
      <c r="C1682" s="72">
        <f>VLOOKUP($B1682,'Выгр Торг'!$B:$P,C$1,0)</f>
        <v>143453</v>
      </c>
      <c r="D1682" s="71" t="str">
        <f>VLOOKUP($B1682,'Выгр Торг'!$B:$P,D$1,0)</f>
        <v>Боковые зеркала "АТП" с электроприводом, обогревом для Лада (Калина, Калина 2, Гранта), Датсун (mi-DO, on-DO) (В цвет, Уточнить у менеджера)</v>
      </c>
      <c r="E1682" s="72" t="str">
        <f>VLOOKUP($B1682,'Выгр Торг'!$B:$P,E$1,0)</f>
        <v>Y</v>
      </c>
      <c r="F1682" s="72" t="str">
        <f>VLOOKUP($B1682,'Выгр Торг'!$B:$P,F$1,0)</f>
        <v>1</v>
      </c>
      <c r="G1682" s="36" t="s">
        <v>365</v>
      </c>
      <c r="H1682" s="28">
        <v>143450</v>
      </c>
      <c r="I1682" s="53">
        <f>INDEX($I:$I,MATCH($H1682,$C:$C,0))</f>
        <v>600</v>
      </c>
      <c r="J1682" s="5" t="s">
        <v>3410</v>
      </c>
      <c r="K1682" s="56">
        <f>INDEX($K:$K,MATCH($H1682,$C:$C,0))+I1682</f>
        <v>2700</v>
      </c>
      <c r="L1682" s="14">
        <f>VLOOKUP(K1682,Наценка!$A$1:$B$8,2,1)</f>
        <v>1.4</v>
      </c>
      <c r="M1682" s="56">
        <f>INDEX($M:$M,MATCH($H1682,$C:$C,0))+I1682*$M$2</f>
        <v>4670</v>
      </c>
      <c r="N1682" s="57">
        <f t="shared" si="240"/>
        <v>4690</v>
      </c>
      <c r="O1682" s="72">
        <f>VLOOKUP($B1682,'Выгр Торг'!$B:$P,O$1,0)</f>
        <v>2700</v>
      </c>
      <c r="P1682" s="72">
        <f>VLOOKUP($B1682,'Выгр Торг'!$B:$P,P$1,0)</f>
        <v>4790</v>
      </c>
      <c r="Q1682" s="42">
        <f t="shared" si="241"/>
        <v>0</v>
      </c>
      <c r="R1682" s="42">
        <f t="shared" si="242"/>
        <v>100</v>
      </c>
      <c r="S1682" s="85">
        <f t="shared" si="246"/>
        <v>4690</v>
      </c>
      <c r="T1682" s="60">
        <f>IFERROR(VLOOKUP($B1682,'Из ГУГЛа'!$B:$G,4,0)*U1682+V1682,VLOOKUP($B1682,'Из ГУГЛа'!$B:$G,4,0))</f>
        <v>4590</v>
      </c>
      <c r="U1682" s="15">
        <v>1</v>
      </c>
      <c r="V1682" s="76">
        <f>INDEX($AA:$AA,MATCH($H1682,$C:$C,0))</f>
        <v>600</v>
      </c>
      <c r="W1682" s="74">
        <f t="shared" si="243"/>
        <v>0.73703703703703694</v>
      </c>
      <c r="X1682" s="74">
        <f t="shared" si="244"/>
        <v>-2.178649237472767E-2</v>
      </c>
      <c r="Y1682" s="74">
        <f t="shared" si="245"/>
        <v>0.7</v>
      </c>
      <c r="Z1682" s="76">
        <f>INDEX($Z:$Z,MATCH($H1682,$C:$C,0))+V1682</f>
        <v>4590</v>
      </c>
      <c r="AB1682" s="43" t="str">
        <f>INDEX($AB:$AB,MATCH($H1682,$C:$C,0))</f>
        <v>https://motorring.ru/product/6154-bokovye-zerkala-antiblikom-elektroprivodom-obogrevom-atp</v>
      </c>
    </row>
    <row r="1683" spans="1:28" ht="75" x14ac:dyDescent="0.25">
      <c r="A1683" s="71" t="str">
        <f>INDEX('Выгр Торг'!$A:$A,MATCH($B1683,'Выгр Торг'!$B:$B,0))</f>
        <v>Боковые зеркала "АТП" с электроприводом, обогревом для Лада (Калина, Калина 2, Гранта), Датсун (mi-DO, on-DO)</v>
      </c>
      <c r="B1683" s="88">
        <v>138404</v>
      </c>
      <c r="C1683" s="72">
        <f>VLOOKUP($B1683,'Выгр Торг'!$B:$P,C$1,0)</f>
        <v>143481</v>
      </c>
      <c r="D1683" s="71" t="str">
        <f>VLOOKUP($B1683,'Выгр Торг'!$B:$P,D$1,0)</f>
        <v>Боковые зеркала "АТП" с электроприводом, обогревом для Лада (Калина, Калина 2, Гранта), Датсун (mi-DO, on-DO) (В цвет, Черника (темно-синий, 482))</v>
      </c>
      <c r="E1683" s="72" t="str">
        <f>VLOOKUP($B1683,'Выгр Торг'!$B:$P,E$1,0)</f>
        <v>Y</v>
      </c>
      <c r="F1683" s="72" t="str">
        <f>VLOOKUP($B1683,'Выгр Торг'!$B:$P,F$1,0)</f>
        <v>1</v>
      </c>
      <c r="G1683" s="36" t="s">
        <v>365</v>
      </c>
      <c r="H1683" s="28">
        <v>143450</v>
      </c>
      <c r="I1683" s="53">
        <f>INDEX($I:$I,MATCH($H1683,$C:$C,0))</f>
        <v>600</v>
      </c>
      <c r="J1683" s="5" t="s">
        <v>3410</v>
      </c>
      <c r="K1683" s="56">
        <f>INDEX($K:$K,MATCH($H1683,$C:$C,0))+I1683</f>
        <v>2700</v>
      </c>
      <c r="L1683" s="14">
        <f>VLOOKUP(K1683,Наценка!$A$1:$B$8,2,1)</f>
        <v>1.4</v>
      </c>
      <c r="M1683" s="56">
        <f>INDEX($M:$M,MATCH($H1683,$C:$C,0))+I1683*$M$2</f>
        <v>4670</v>
      </c>
      <c r="N1683" s="57">
        <f t="shared" si="240"/>
        <v>4690</v>
      </c>
      <c r="O1683" s="72">
        <f>VLOOKUP($B1683,'Выгр Торг'!$B:$P,O$1,0)</f>
        <v>2700</v>
      </c>
      <c r="P1683" s="72">
        <f>VLOOKUP($B1683,'Выгр Торг'!$B:$P,P$1,0)</f>
        <v>4790</v>
      </c>
      <c r="Q1683" s="42">
        <f t="shared" si="241"/>
        <v>0</v>
      </c>
      <c r="R1683" s="42">
        <f t="shared" si="242"/>
        <v>100</v>
      </c>
      <c r="S1683" s="85">
        <f t="shared" si="246"/>
        <v>4690</v>
      </c>
      <c r="T1683" s="60">
        <f>IFERROR(VLOOKUP($B1683,'Из ГУГЛа'!$B:$G,4,0)*U1683+V1683,VLOOKUP($B1683,'Из ГУГЛа'!$B:$G,4,0))</f>
        <v>4590</v>
      </c>
      <c r="U1683" s="15">
        <v>1</v>
      </c>
      <c r="V1683" s="76">
        <f>INDEX($AA:$AA,MATCH($H1683,$C:$C,0))</f>
        <v>600</v>
      </c>
      <c r="W1683" s="74">
        <f t="shared" si="243"/>
        <v>0.73703703703703694</v>
      </c>
      <c r="X1683" s="74">
        <f t="shared" si="244"/>
        <v>-2.178649237472767E-2</v>
      </c>
      <c r="Y1683" s="74">
        <f t="shared" si="245"/>
        <v>0.7</v>
      </c>
      <c r="Z1683" s="76">
        <f>INDEX($Z:$Z,MATCH($H1683,$C:$C,0))+V1683</f>
        <v>4590</v>
      </c>
      <c r="AB1683" s="43" t="str">
        <f>INDEX($AB:$AB,MATCH($H1683,$C:$C,0))</f>
        <v>https://motorring.ru/product/6154-bokovye-zerkala-antiblikom-elektroprivodom-obogrevom-atp</v>
      </c>
    </row>
    <row r="1684" spans="1:28" ht="60" x14ac:dyDescent="0.25">
      <c r="A1684" s="71" t="str">
        <f>INDEX('Выгр Торг'!$A:$A,MATCH($B1684,'Выгр Торг'!$B:$B,0))</f>
        <v>Накладки (вставки) 2190 на зеркала в цвет кузова для Лада (Калина, Калина 2, Гранта), Датсун (mi-DO, on-DO)</v>
      </c>
      <c r="B1684" s="88">
        <v>394391</v>
      </c>
      <c r="C1684" s="72">
        <f>VLOOKUP($B1684,'Выгр Торг'!$B:$P,C$1,0)</f>
        <v>394391</v>
      </c>
      <c r="D1684" s="71" t="str">
        <f>VLOOKUP($B1684,'Выгр Торг'!$B:$P,D$1,0)</f>
        <v>Накладки (вставки) 2190 на зеркала для Лада (Калина, Калина 2, Гранта), Датсун (mi-DO, on-DO) (Без покраски)</v>
      </c>
      <c r="E1684" s="72" t="str">
        <f>VLOOKUP($B1684,'Выгр Торг'!$B:$P,E$1,0)</f>
        <v>Y</v>
      </c>
      <c r="F1684" s="72" t="str">
        <f>VLOOKUP($B1684,'Выгр Торг'!$B:$P,F$1,0)</f>
        <v>1</v>
      </c>
      <c r="G1684" s="36"/>
      <c r="H1684" s="28">
        <v>394391</v>
      </c>
      <c r="I1684" s="52">
        <v>350</v>
      </c>
      <c r="J1684" s="5" t="s">
        <v>3410</v>
      </c>
      <c r="K1684" s="73">
        <f t="shared" ref="K1684" si="247">O1684</f>
        <v>300</v>
      </c>
      <c r="L1684" s="14">
        <f>VLOOKUP(K1684,Наценка!$A$1:$B$8,2,1)</f>
        <v>2</v>
      </c>
      <c r="M1684" s="109">
        <f t="shared" ref="M1684" si="248">K1684*L1684</f>
        <v>600</v>
      </c>
      <c r="N1684" s="57">
        <f t="shared" ref="N1684:N1685" si="249">IF(M1684&lt;=1000,(ROUNDUP(M1684,-1)-1),(ROUNDUP(M1684,-2)-10))</f>
        <v>599</v>
      </c>
      <c r="O1684" s="72">
        <f>VLOOKUP($B1684,'Выгр Торг'!$B:$P,O$1,0)</f>
        <v>300</v>
      </c>
      <c r="P1684" s="72">
        <f>VLOOKUP($B1684,'Выгр Торг'!$B:$P,P$1,0)</f>
        <v>599</v>
      </c>
      <c r="Q1684" s="42">
        <f t="shared" ref="Q1684" si="250">O1684-K1684</f>
        <v>0</v>
      </c>
      <c r="R1684" s="42">
        <f t="shared" ref="R1684" si="251">P1684-N1684</f>
        <v>0</v>
      </c>
      <c r="S1684" s="85">
        <f t="shared" ref="S1684" si="252">IFERROR(ROUND(N1684*(1-$S$2),),"")</f>
        <v>599</v>
      </c>
      <c r="T1684" s="60" t="e">
        <f>IFERROR(VLOOKUP($B1684,'Из ГУГЛа'!$B:$G,4,0)*U1684+V1684,VLOOKUP($B1684,'Из ГУГЛа'!$B:$G,4,0))</f>
        <v>#N/A</v>
      </c>
      <c r="U1684" s="15">
        <v>1</v>
      </c>
      <c r="V1684" s="59"/>
      <c r="W1684" s="74">
        <f t="shared" ref="W1684" si="253">IFERROR(S1684/K1684-1,"")</f>
        <v>0.99666666666666659</v>
      </c>
      <c r="X1684" s="74" t="str">
        <f t="shared" ref="X1684" si="254">IFERROR((Z1684-S1684)/Z1684,"")</f>
        <v/>
      </c>
      <c r="Y1684" s="74" t="str">
        <f t="shared" ref="Y1684" si="255">IFERROR(IF(Z1684="","",Z1684/K1684-1),"")</f>
        <v/>
      </c>
      <c r="Z1684" s="78" t="s">
        <v>2580</v>
      </c>
    </row>
    <row r="1685" spans="1:28" ht="60" x14ac:dyDescent="0.25">
      <c r="A1685" s="71" t="str">
        <f>INDEX('Выгр Торг'!$A:$A,MATCH($B1685,'Выгр Торг'!$B:$B,0))</f>
        <v>Накладки (вставки) 2190 на зеркала в цвет кузова для Лада (Калина, Калина 2, Гранта), Датсун (mi-DO, on-DO)</v>
      </c>
      <c r="B1685" s="88">
        <v>167594</v>
      </c>
      <c r="C1685" s="72">
        <f>VLOOKUP($B1685,'Выгр Торг'!$B:$P,C$1,0)</f>
        <v>104594</v>
      </c>
      <c r="D1685" s="71" t="str">
        <f>VLOOKUP($B1685,'Выгр Торг'!$B:$P,D$1,0)</f>
        <v>Накладки (вставки) 2190 на зеркала в цвет кузова для Лада (Калина, Калина 2, Гранта), Датсун (mi-DO, on-DO) (Агава (зеленый металлик, 303))</v>
      </c>
      <c r="E1685" s="72" t="str">
        <f>VLOOKUP($B1685,'Выгр Торг'!$B:$P,E$1,0)</f>
        <v>Y</v>
      </c>
      <c r="F1685" s="72" t="str">
        <f>VLOOKUP($B1685,'Выгр Торг'!$B:$P,F$1,0)</f>
        <v>1</v>
      </c>
      <c r="G1685" s="36"/>
      <c r="H1685" s="28">
        <v>394391</v>
      </c>
      <c r="I1685" s="53">
        <f>INDEX($I:$I,MATCH($H1685,$C:$C,0))</f>
        <v>350</v>
      </c>
      <c r="J1685" s="5" t="s">
        <v>3410</v>
      </c>
      <c r="K1685" s="56">
        <f>INDEX($K:$K,MATCH($H1685,$C:$C,0))+I1685</f>
        <v>650</v>
      </c>
      <c r="L1685" s="14">
        <f>VLOOKUP(K1685,Наценка!$A$1:$B$8,2,1)</f>
        <v>1.75</v>
      </c>
      <c r="M1685" s="56">
        <f>INDEX($M:$M,MATCH($H1685,$C:$C,0))+I1685*$M$2</f>
        <v>1055</v>
      </c>
      <c r="N1685" s="57">
        <f t="shared" si="249"/>
        <v>1090</v>
      </c>
      <c r="O1685" s="72">
        <f>VLOOKUP($B1685,'Выгр Торг'!$B:$P,O$1,0)</f>
        <v>650</v>
      </c>
      <c r="P1685" s="72">
        <f>VLOOKUP($B1685,'Выгр Торг'!$B:$P,P$1,0)</f>
        <v>1290</v>
      </c>
      <c r="Q1685" s="42">
        <f t="shared" si="241"/>
        <v>0</v>
      </c>
      <c r="R1685" s="42">
        <f t="shared" si="242"/>
        <v>200</v>
      </c>
      <c r="S1685" s="85">
        <f t="shared" si="246"/>
        <v>1090</v>
      </c>
      <c r="T1685" s="60" t="str">
        <f>IFERROR(VLOOKUP($B1685,'Из ГУГЛа'!$B:$G,4,0)*U1685+V1685,VLOOKUP($B1685,'Из ГУГЛа'!$B:$G,4,0))</f>
        <v/>
      </c>
      <c r="U1685" s="15">
        <v>1</v>
      </c>
      <c r="V1685" s="59"/>
      <c r="W1685" s="74">
        <f t="shared" si="243"/>
        <v>0.67692307692307696</v>
      </c>
      <c r="X1685" s="74" t="str">
        <f t="shared" si="244"/>
        <v/>
      </c>
      <c r="Y1685" s="74" t="str">
        <f t="shared" si="245"/>
        <v/>
      </c>
      <c r="Z1685" s="78" t="s">
        <v>2580</v>
      </c>
    </row>
    <row r="1686" spans="1:28" ht="60" x14ac:dyDescent="0.25">
      <c r="A1686" s="71" t="str">
        <f>INDEX('Выгр Торг'!$A:$A,MATCH($B1686,'Выгр Торг'!$B:$B,0))</f>
        <v>Накладки (вставки) 2190 на зеркала в цвет кузова для Лада (Калина, Калина 2, Гранта), Датсун (mi-DO, on-DO)</v>
      </c>
      <c r="B1686" s="88">
        <v>167595</v>
      </c>
      <c r="C1686" s="72">
        <f>VLOOKUP($B1686,'Выгр Торг'!$B:$P,C$1,0)</f>
        <v>104595</v>
      </c>
      <c r="D1686" s="71" t="str">
        <f>VLOOKUP($B1686,'Выгр Торг'!$B:$P,D$1,0)</f>
        <v>Накладки (вставки) 2190 на зеркала в цвет кузова для Лада (Калина, Калина 2, Гранта), Датсун (mi-DO, on-DO) (Аллигатор (темно-зеленый, 309))</v>
      </c>
      <c r="E1686" s="72" t="str">
        <f>VLOOKUP($B1686,'Выгр Торг'!$B:$P,E$1,0)</f>
        <v>Y</v>
      </c>
      <c r="F1686" s="72" t="str">
        <f>VLOOKUP($B1686,'Выгр Торг'!$B:$P,F$1,0)</f>
        <v>1</v>
      </c>
      <c r="G1686" s="36"/>
      <c r="H1686" s="28">
        <v>394391</v>
      </c>
      <c r="I1686" s="53">
        <f>INDEX($I:$I,MATCH($H1686,$C:$C,0))</f>
        <v>350</v>
      </c>
      <c r="J1686" s="5" t="s">
        <v>3410</v>
      </c>
      <c r="K1686" s="56">
        <f>INDEX($K:$K,MATCH($H1686,$C:$C,0))+I1686</f>
        <v>650</v>
      </c>
      <c r="L1686" s="14">
        <f>VLOOKUP(K1686,Наценка!$A$1:$B$8,2,1)</f>
        <v>1.75</v>
      </c>
      <c r="M1686" s="56">
        <f>INDEX($M:$M,MATCH($H1686,$C:$C,0))+I1686*$M$2</f>
        <v>1055</v>
      </c>
      <c r="N1686" s="57">
        <f t="shared" ref="N1686:N1726" si="256">IF(M1686&lt;=1000,(ROUNDUP(M1686,-1)-1),(ROUNDUP(M1686,-2)-10))</f>
        <v>1090</v>
      </c>
      <c r="O1686" s="72">
        <f>VLOOKUP($B1686,'Выгр Торг'!$B:$P,O$1,0)</f>
        <v>650</v>
      </c>
      <c r="P1686" s="72">
        <f>VLOOKUP($B1686,'Выгр Торг'!$B:$P,P$1,0)</f>
        <v>1290</v>
      </c>
      <c r="Q1686" s="42">
        <f t="shared" si="241"/>
        <v>0</v>
      </c>
      <c r="R1686" s="42">
        <f t="shared" si="242"/>
        <v>200</v>
      </c>
      <c r="S1686" s="85">
        <f t="shared" si="246"/>
        <v>1090</v>
      </c>
      <c r="T1686" s="60" t="str">
        <f>IFERROR(VLOOKUP($B1686,'Из ГУГЛа'!$B:$G,4,0)*U1686+V1686,VLOOKUP($B1686,'Из ГУГЛа'!$B:$G,4,0))</f>
        <v/>
      </c>
      <c r="U1686" s="15">
        <v>1</v>
      </c>
      <c r="V1686" s="59"/>
      <c r="W1686" s="74">
        <f t="shared" si="243"/>
        <v>0.67692307692307696</v>
      </c>
      <c r="X1686" s="74" t="str">
        <f t="shared" si="244"/>
        <v/>
      </c>
      <c r="Y1686" s="74" t="str">
        <f t="shared" si="245"/>
        <v/>
      </c>
      <c r="Z1686" s="78" t="s">
        <v>2580</v>
      </c>
    </row>
    <row r="1687" spans="1:28" ht="60" x14ac:dyDescent="0.25">
      <c r="A1687" s="71" t="str">
        <f>INDEX('Выгр Торг'!$A:$A,MATCH($B1687,'Выгр Торг'!$B:$B,0))</f>
        <v>Накладки (вставки) 2190 на зеркала в цвет кузова для Лада (Калина, Калина 2, Гранта), Датсун (mi-DO, on-DO)</v>
      </c>
      <c r="B1687" s="88">
        <v>167596</v>
      </c>
      <c r="C1687" s="72">
        <f>VLOOKUP($B1687,'Выгр Торг'!$B:$P,C$1,0)</f>
        <v>104596</v>
      </c>
      <c r="D1687" s="71" t="str">
        <f>VLOOKUP($B1687,'Выгр Торг'!$B:$P,D$1,0)</f>
        <v>Накладки (вставки) 2190 на зеркала в цвет кузова для Лада (Калина, Калина 2, Гранта), Датсун (mi-DO, on-DO) (Алмазное серебро (серебристый, 611))</v>
      </c>
      <c r="E1687" s="72" t="str">
        <f>VLOOKUP($B1687,'Выгр Торг'!$B:$P,E$1,0)</f>
        <v>Y</v>
      </c>
      <c r="F1687" s="72" t="str">
        <f>VLOOKUP($B1687,'Выгр Торг'!$B:$P,F$1,0)</f>
        <v>1</v>
      </c>
      <c r="G1687" s="36"/>
      <c r="H1687" s="28">
        <v>394391</v>
      </c>
      <c r="I1687" s="53">
        <f>INDEX($I:$I,MATCH($H1687,$C:$C,0))</f>
        <v>350</v>
      </c>
      <c r="J1687" s="5" t="s">
        <v>3410</v>
      </c>
      <c r="K1687" s="56">
        <f>INDEX($K:$K,MATCH($H1687,$C:$C,0))+I1687</f>
        <v>650</v>
      </c>
      <c r="L1687" s="14">
        <f>VLOOKUP(K1687,Наценка!$A$1:$B$8,2,1)</f>
        <v>1.75</v>
      </c>
      <c r="M1687" s="56">
        <f>INDEX($M:$M,MATCH($H1687,$C:$C,0))+I1687*$M$2</f>
        <v>1055</v>
      </c>
      <c r="N1687" s="57">
        <f t="shared" si="256"/>
        <v>1090</v>
      </c>
      <c r="O1687" s="72">
        <f>VLOOKUP($B1687,'Выгр Торг'!$B:$P,O$1,0)</f>
        <v>650</v>
      </c>
      <c r="P1687" s="72">
        <f>VLOOKUP($B1687,'Выгр Торг'!$B:$P,P$1,0)</f>
        <v>1290</v>
      </c>
      <c r="Q1687" s="42">
        <f t="shared" si="241"/>
        <v>0</v>
      </c>
      <c r="R1687" s="42">
        <f t="shared" si="242"/>
        <v>200</v>
      </c>
      <c r="S1687" s="85">
        <f t="shared" si="246"/>
        <v>1090</v>
      </c>
      <c r="T1687" s="60" t="str">
        <f>IFERROR(VLOOKUP($B1687,'Из ГУГЛа'!$B:$G,4,0)*U1687+V1687,VLOOKUP($B1687,'Из ГУГЛа'!$B:$G,4,0))</f>
        <v/>
      </c>
      <c r="U1687" s="15">
        <v>1</v>
      </c>
      <c r="V1687" s="59"/>
      <c r="W1687" s="74">
        <f t="shared" si="243"/>
        <v>0.67692307692307696</v>
      </c>
      <c r="X1687" s="74" t="str">
        <f t="shared" si="244"/>
        <v/>
      </c>
      <c r="Y1687" s="74" t="str">
        <f t="shared" si="245"/>
        <v/>
      </c>
      <c r="Z1687" s="78" t="s">
        <v>2580</v>
      </c>
    </row>
    <row r="1688" spans="1:28" ht="60" x14ac:dyDescent="0.25">
      <c r="A1688" s="71" t="str">
        <f>INDEX('Выгр Торг'!$A:$A,MATCH($B1688,'Выгр Торг'!$B:$B,0))</f>
        <v>Накладки (вставки) 2190 на зеркала в цвет кузова для Лада (Калина, Калина 2, Гранта), Датсун (mi-DO, on-DO)</v>
      </c>
      <c r="B1688" s="88">
        <v>167597</v>
      </c>
      <c r="C1688" s="72">
        <f>VLOOKUP($B1688,'Выгр Торг'!$B:$P,C$1,0)</f>
        <v>104597</v>
      </c>
      <c r="D1688" s="71" t="str">
        <f>VLOOKUP($B1688,'Выгр Торг'!$B:$P,D$1,0)</f>
        <v>Накладки (вставки) 2190 на зеркала в цвет кузова для Лада (Калина, Калина 2, Гранта), Датсун (mi-DO, on-DO) (Альпийский (белый, 205))</v>
      </c>
      <c r="E1688" s="72" t="str">
        <f>VLOOKUP($B1688,'Выгр Торг'!$B:$P,E$1,0)</f>
        <v>Y</v>
      </c>
      <c r="F1688" s="72" t="str">
        <f>VLOOKUP($B1688,'Выгр Торг'!$B:$P,F$1,0)</f>
        <v>1</v>
      </c>
      <c r="G1688" s="36"/>
      <c r="H1688" s="28">
        <v>394391</v>
      </c>
      <c r="I1688" s="53">
        <f>INDEX($I:$I,MATCH($H1688,$C:$C,0))</f>
        <v>350</v>
      </c>
      <c r="J1688" s="5" t="s">
        <v>3410</v>
      </c>
      <c r="K1688" s="56">
        <f>INDEX($K:$K,MATCH($H1688,$C:$C,0))+I1688</f>
        <v>650</v>
      </c>
      <c r="L1688" s="14">
        <f>VLOOKUP(K1688,Наценка!$A$1:$B$8,2,1)</f>
        <v>1.75</v>
      </c>
      <c r="M1688" s="56">
        <f>INDEX($M:$M,MATCH($H1688,$C:$C,0))+I1688*$M$2</f>
        <v>1055</v>
      </c>
      <c r="N1688" s="57">
        <f t="shared" si="256"/>
        <v>1090</v>
      </c>
      <c r="O1688" s="72">
        <f>VLOOKUP($B1688,'Выгр Торг'!$B:$P,O$1,0)</f>
        <v>650</v>
      </c>
      <c r="P1688" s="72">
        <f>VLOOKUP($B1688,'Выгр Торг'!$B:$P,P$1,0)</f>
        <v>1290</v>
      </c>
      <c r="Q1688" s="42">
        <f t="shared" si="241"/>
        <v>0</v>
      </c>
      <c r="R1688" s="42">
        <f t="shared" si="242"/>
        <v>200</v>
      </c>
      <c r="S1688" s="85">
        <f t="shared" si="246"/>
        <v>1090</v>
      </c>
      <c r="T1688" s="60" t="str">
        <f>IFERROR(VLOOKUP($B1688,'Из ГУГЛа'!$B:$G,4,0)*U1688+V1688,VLOOKUP($B1688,'Из ГУГЛа'!$B:$G,4,0))</f>
        <v/>
      </c>
      <c r="U1688" s="15">
        <v>1</v>
      </c>
      <c r="V1688" s="59"/>
      <c r="W1688" s="74">
        <f t="shared" si="243"/>
        <v>0.67692307692307696</v>
      </c>
      <c r="X1688" s="74" t="str">
        <f t="shared" si="244"/>
        <v/>
      </c>
      <c r="Y1688" s="74" t="str">
        <f t="shared" si="245"/>
        <v/>
      </c>
      <c r="Z1688" s="78" t="s">
        <v>2580</v>
      </c>
    </row>
    <row r="1689" spans="1:28" ht="60" x14ac:dyDescent="0.25">
      <c r="A1689" s="71" t="str">
        <f>INDEX('Выгр Торг'!$A:$A,MATCH($B1689,'Выгр Торг'!$B:$B,0))</f>
        <v>Накладки (вставки) 2190 на зеркала в цвет кузова для Лада (Калина, Калина 2, Гранта), Датсун (mi-DO, on-DO)</v>
      </c>
      <c r="B1689" s="88">
        <v>167598</v>
      </c>
      <c r="C1689" s="72">
        <f>VLOOKUP($B1689,'Выгр Торг'!$B:$P,C$1,0)</f>
        <v>104598</v>
      </c>
      <c r="D1689" s="71" t="str">
        <f>VLOOKUP($B1689,'Выгр Торг'!$B:$P,D$1,0)</f>
        <v>Накладки (вставки) 2190 на зеркала в цвет кузова для Лада (Калина, Калина 2, Гранта), Датсун (mi-DO, on-DO) (Апельсин (оранжевый, 111))</v>
      </c>
      <c r="E1689" s="72" t="str">
        <f>VLOOKUP($B1689,'Выгр Торг'!$B:$P,E$1,0)</f>
        <v>Y</v>
      </c>
      <c r="F1689" s="72" t="str">
        <f>VLOOKUP($B1689,'Выгр Торг'!$B:$P,F$1,0)</f>
        <v>1</v>
      </c>
      <c r="G1689" s="36"/>
      <c r="H1689" s="28">
        <v>394391</v>
      </c>
      <c r="I1689" s="53">
        <f>INDEX($I:$I,MATCH($H1689,$C:$C,0))</f>
        <v>350</v>
      </c>
      <c r="J1689" s="5" t="s">
        <v>3410</v>
      </c>
      <c r="K1689" s="56">
        <f>INDEX($K:$K,MATCH($H1689,$C:$C,0))+I1689</f>
        <v>650</v>
      </c>
      <c r="L1689" s="14">
        <f>VLOOKUP(K1689,Наценка!$A$1:$B$8,2,1)</f>
        <v>1.75</v>
      </c>
      <c r="M1689" s="56">
        <f>INDEX($M:$M,MATCH($H1689,$C:$C,0))+I1689*$M$2</f>
        <v>1055</v>
      </c>
      <c r="N1689" s="57">
        <f t="shared" si="256"/>
        <v>1090</v>
      </c>
      <c r="O1689" s="72">
        <f>VLOOKUP($B1689,'Выгр Торг'!$B:$P,O$1,0)</f>
        <v>650</v>
      </c>
      <c r="P1689" s="72">
        <f>VLOOKUP($B1689,'Выгр Торг'!$B:$P,P$1,0)</f>
        <v>1290</v>
      </c>
      <c r="Q1689" s="42">
        <f t="shared" si="241"/>
        <v>0</v>
      </c>
      <c r="R1689" s="42">
        <f t="shared" si="242"/>
        <v>200</v>
      </c>
      <c r="S1689" s="85">
        <f t="shared" si="246"/>
        <v>1090</v>
      </c>
      <c r="T1689" s="60" t="str">
        <f>IFERROR(VLOOKUP($B1689,'Из ГУГЛа'!$B:$G,4,0)*U1689+V1689,VLOOKUP($B1689,'Из ГУГЛа'!$B:$G,4,0))</f>
        <v/>
      </c>
      <c r="U1689" s="15">
        <v>1</v>
      </c>
      <c r="V1689" s="59"/>
      <c r="W1689" s="74">
        <f t="shared" si="243"/>
        <v>0.67692307692307696</v>
      </c>
      <c r="X1689" s="74" t="str">
        <f t="shared" si="244"/>
        <v/>
      </c>
      <c r="Y1689" s="74" t="str">
        <f t="shared" si="245"/>
        <v/>
      </c>
      <c r="Z1689" s="78" t="s">
        <v>2580</v>
      </c>
    </row>
    <row r="1690" spans="1:28" ht="60" x14ac:dyDescent="0.25">
      <c r="A1690" s="71" t="str">
        <f>INDEX('Выгр Торг'!$A:$A,MATCH($B1690,'Выгр Торг'!$B:$B,0))</f>
        <v>Накладки (вставки) 2190 на зеркала в цвет кузова для Лада (Калина, Калина 2, Гранта), Датсун (mi-DO, on-DO)</v>
      </c>
      <c r="B1690" s="88">
        <v>167599</v>
      </c>
      <c r="C1690" s="72">
        <f>VLOOKUP($B1690,'Выгр Торг'!$B:$P,C$1,0)</f>
        <v>104599</v>
      </c>
      <c r="D1690" s="71" t="str">
        <f>VLOOKUP($B1690,'Выгр Торг'!$B:$P,D$1,0)</f>
        <v>Накладки (вставки) 2190 на зеркала в цвет кузова для Лада (Калина, Калина 2, Гранта), Датсун (mi-DO, on-DO) (Белое облако (белый, 240))</v>
      </c>
      <c r="E1690" s="72" t="str">
        <f>VLOOKUP($B1690,'Выгр Торг'!$B:$P,E$1,0)</f>
        <v>Y</v>
      </c>
      <c r="F1690" s="72" t="str">
        <f>VLOOKUP($B1690,'Выгр Торг'!$B:$P,F$1,0)</f>
        <v>1</v>
      </c>
      <c r="G1690" s="36"/>
      <c r="H1690" s="28">
        <v>394391</v>
      </c>
      <c r="I1690" s="53">
        <f>INDEX($I:$I,MATCH($H1690,$C:$C,0))</f>
        <v>350</v>
      </c>
      <c r="J1690" s="5" t="s">
        <v>3410</v>
      </c>
      <c r="K1690" s="56">
        <f>INDEX($K:$K,MATCH($H1690,$C:$C,0))+I1690</f>
        <v>650</v>
      </c>
      <c r="L1690" s="14">
        <f>VLOOKUP(K1690,Наценка!$A$1:$B$8,2,1)</f>
        <v>1.75</v>
      </c>
      <c r="M1690" s="56">
        <f>INDEX($M:$M,MATCH($H1690,$C:$C,0))+I1690*$M$2</f>
        <v>1055</v>
      </c>
      <c r="N1690" s="57">
        <f t="shared" si="256"/>
        <v>1090</v>
      </c>
      <c r="O1690" s="72">
        <f>VLOOKUP($B1690,'Выгр Торг'!$B:$P,O$1,0)</f>
        <v>650</v>
      </c>
      <c r="P1690" s="72">
        <f>VLOOKUP($B1690,'Выгр Торг'!$B:$P,P$1,0)</f>
        <v>1290</v>
      </c>
      <c r="Q1690" s="42">
        <f t="shared" si="241"/>
        <v>0</v>
      </c>
      <c r="R1690" s="42">
        <f t="shared" si="242"/>
        <v>200</v>
      </c>
      <c r="S1690" s="85">
        <f t="shared" si="246"/>
        <v>1090</v>
      </c>
      <c r="T1690" s="60" t="str">
        <f>IFERROR(VLOOKUP($B1690,'Из ГУГЛа'!$B:$G,4,0)*U1690+V1690,VLOOKUP($B1690,'Из ГУГЛа'!$B:$G,4,0))</f>
        <v/>
      </c>
      <c r="U1690" s="15">
        <v>1</v>
      </c>
      <c r="V1690" s="59"/>
      <c r="W1690" s="74">
        <f t="shared" si="243"/>
        <v>0.67692307692307696</v>
      </c>
      <c r="X1690" s="74" t="str">
        <f t="shared" si="244"/>
        <v/>
      </c>
      <c r="Y1690" s="74" t="str">
        <f t="shared" si="245"/>
        <v/>
      </c>
      <c r="Z1690" s="78" t="s">
        <v>2580</v>
      </c>
    </row>
    <row r="1691" spans="1:28" ht="60" x14ac:dyDescent="0.25">
      <c r="A1691" s="71" t="str">
        <f>INDEX('Выгр Торг'!$A:$A,MATCH($B1691,'Выгр Торг'!$B:$B,0))</f>
        <v>Накладки (вставки) 2190 на зеркала в цвет кузова для Лада (Калина, Калина 2, Гранта), Датсун (mi-DO, on-DO)</v>
      </c>
      <c r="B1691" s="88">
        <v>167600</v>
      </c>
      <c r="C1691" s="72">
        <f>VLOOKUP($B1691,'Выгр Торг'!$B:$P,C$1,0)</f>
        <v>104600</v>
      </c>
      <c r="D1691" s="71" t="str">
        <f>VLOOKUP($B1691,'Выгр Торг'!$B:$P,D$1,0)</f>
        <v>Накладки (вставки) 2190 на зеркала в цвет кузова для Лада (Калина, Калина 2, Гранта), Датсун (mi-DO, on-DO) (Борнео (темный серебристо-серый, 633))</v>
      </c>
      <c r="E1691" s="72" t="str">
        <f>VLOOKUP($B1691,'Выгр Торг'!$B:$P,E$1,0)</f>
        <v>Y</v>
      </c>
      <c r="F1691" s="72" t="str">
        <f>VLOOKUP($B1691,'Выгр Торг'!$B:$P,F$1,0)</f>
        <v>1</v>
      </c>
      <c r="G1691" s="36"/>
      <c r="H1691" s="28">
        <v>394391</v>
      </c>
      <c r="I1691" s="53">
        <f>INDEX($I:$I,MATCH($H1691,$C:$C,0))</f>
        <v>350</v>
      </c>
      <c r="J1691" s="5" t="s">
        <v>3410</v>
      </c>
      <c r="K1691" s="56">
        <f>INDEX($K:$K,MATCH($H1691,$C:$C,0))+I1691</f>
        <v>650</v>
      </c>
      <c r="L1691" s="14">
        <f>VLOOKUP(K1691,Наценка!$A$1:$B$8,2,1)</f>
        <v>1.75</v>
      </c>
      <c r="M1691" s="56">
        <f>INDEX($M:$M,MATCH($H1691,$C:$C,0))+I1691*$M$2</f>
        <v>1055</v>
      </c>
      <c r="N1691" s="57">
        <f t="shared" si="256"/>
        <v>1090</v>
      </c>
      <c r="O1691" s="72">
        <f>VLOOKUP($B1691,'Выгр Торг'!$B:$P,O$1,0)</f>
        <v>650</v>
      </c>
      <c r="P1691" s="72">
        <f>VLOOKUP($B1691,'Выгр Торг'!$B:$P,P$1,0)</f>
        <v>1290</v>
      </c>
      <c r="Q1691" s="42">
        <f t="shared" si="241"/>
        <v>0</v>
      </c>
      <c r="R1691" s="42">
        <f t="shared" si="242"/>
        <v>200</v>
      </c>
      <c r="S1691" s="85">
        <f t="shared" si="246"/>
        <v>1090</v>
      </c>
      <c r="T1691" s="60" t="str">
        <f>IFERROR(VLOOKUP($B1691,'Из ГУГЛа'!$B:$G,4,0)*U1691+V1691,VLOOKUP($B1691,'Из ГУГЛа'!$B:$G,4,0))</f>
        <v/>
      </c>
      <c r="U1691" s="15">
        <v>1</v>
      </c>
      <c r="V1691" s="59"/>
      <c r="W1691" s="74">
        <f t="shared" si="243"/>
        <v>0.67692307692307696</v>
      </c>
      <c r="X1691" s="74" t="str">
        <f t="shared" si="244"/>
        <v/>
      </c>
      <c r="Y1691" s="74" t="str">
        <f t="shared" si="245"/>
        <v/>
      </c>
      <c r="Z1691" s="78" t="s">
        <v>2580</v>
      </c>
    </row>
    <row r="1692" spans="1:28" ht="60" x14ac:dyDescent="0.25">
      <c r="A1692" s="71" t="str">
        <f>INDEX('Выгр Торг'!$A:$A,MATCH($B1692,'Выгр Торг'!$B:$B,0))</f>
        <v>Накладки (вставки) 2190 на зеркала в цвет кузова для Лада (Калина, Калина 2, Гранта), Датсун (mi-DO, on-DO)</v>
      </c>
      <c r="B1692" s="88">
        <v>167601</v>
      </c>
      <c r="C1692" s="72">
        <f>VLOOKUP($B1692,'Выгр Торг'!$B:$P,C$1,0)</f>
        <v>104601</v>
      </c>
      <c r="D1692" s="71" t="str">
        <f>VLOOKUP($B1692,'Выгр Торг'!$B:$P,D$1,0)</f>
        <v>Накладки (вставки) 2190 на зеркала в цвет кузова для Лада (Калина, Калина 2, Гранта), Датсун (mi-DO, on-DO) (Бургундия (красный металлик, 117))</v>
      </c>
      <c r="E1692" s="72" t="str">
        <f>VLOOKUP($B1692,'Выгр Торг'!$B:$P,E$1,0)</f>
        <v>Y</v>
      </c>
      <c r="F1692" s="72" t="str">
        <f>VLOOKUP($B1692,'Выгр Торг'!$B:$P,F$1,0)</f>
        <v>1</v>
      </c>
      <c r="G1692" s="36"/>
      <c r="H1692" s="28">
        <v>394391</v>
      </c>
      <c r="I1692" s="53">
        <f>INDEX($I:$I,MATCH($H1692,$C:$C,0))</f>
        <v>350</v>
      </c>
      <c r="J1692" s="5" t="s">
        <v>3410</v>
      </c>
      <c r="K1692" s="56">
        <f>INDEX($K:$K,MATCH($H1692,$C:$C,0))+I1692</f>
        <v>650</v>
      </c>
      <c r="L1692" s="14">
        <f>VLOOKUP(K1692,Наценка!$A$1:$B$8,2,1)</f>
        <v>1.75</v>
      </c>
      <c r="M1692" s="56">
        <f>INDEX($M:$M,MATCH($H1692,$C:$C,0))+I1692*$M$2</f>
        <v>1055</v>
      </c>
      <c r="N1692" s="57">
        <f t="shared" si="256"/>
        <v>1090</v>
      </c>
      <c r="O1692" s="72">
        <f>VLOOKUP($B1692,'Выгр Торг'!$B:$P,O$1,0)</f>
        <v>650</v>
      </c>
      <c r="P1692" s="72">
        <f>VLOOKUP($B1692,'Выгр Торг'!$B:$P,P$1,0)</f>
        <v>1290</v>
      </c>
      <c r="Q1692" s="42">
        <f t="shared" si="241"/>
        <v>0</v>
      </c>
      <c r="R1692" s="42">
        <f t="shared" si="242"/>
        <v>200</v>
      </c>
      <c r="S1692" s="85">
        <f t="shared" si="246"/>
        <v>1090</v>
      </c>
      <c r="T1692" s="60" t="str">
        <f>IFERROR(VLOOKUP($B1692,'Из ГУГЛа'!$B:$G,4,0)*U1692+V1692,VLOOKUP($B1692,'Из ГУГЛа'!$B:$G,4,0))</f>
        <v/>
      </c>
      <c r="U1692" s="15">
        <v>1</v>
      </c>
      <c r="V1692" s="59"/>
      <c r="W1692" s="74">
        <f t="shared" si="243"/>
        <v>0.67692307692307696</v>
      </c>
      <c r="X1692" s="74" t="str">
        <f t="shared" si="244"/>
        <v/>
      </c>
      <c r="Y1692" s="74" t="str">
        <f t="shared" si="245"/>
        <v/>
      </c>
      <c r="Z1692" s="78" t="s">
        <v>2580</v>
      </c>
    </row>
    <row r="1693" spans="1:28" ht="60" x14ac:dyDescent="0.25">
      <c r="A1693" s="71" t="str">
        <f>INDEX('Выгр Торг'!$A:$A,MATCH($B1693,'Выгр Торг'!$B:$B,0))</f>
        <v>Накладки (вставки) 2190 на зеркала в цвет кузова для Лада (Калина, Калина 2, Гранта), Датсун (mi-DO, on-DO)</v>
      </c>
      <c r="B1693" s="88">
        <v>167602</v>
      </c>
      <c r="C1693" s="72">
        <f>VLOOKUP($B1693,'Выгр Торг'!$B:$P,C$1,0)</f>
        <v>104602</v>
      </c>
      <c r="D1693" s="71" t="str">
        <f>VLOOKUP($B1693,'Выгр Торг'!$B:$P,D$1,0)</f>
        <v>Накладки (вставки) 2190 на зеркала в цвет кузова для Лада (Калина, Калина 2, Гранта), Датсун (mi-DO, on-DO) (Вишня (темно-красный, 127))</v>
      </c>
      <c r="E1693" s="72" t="str">
        <f>VLOOKUP($B1693,'Выгр Торг'!$B:$P,E$1,0)</f>
        <v>Y</v>
      </c>
      <c r="F1693" s="72" t="str">
        <f>VLOOKUP($B1693,'Выгр Торг'!$B:$P,F$1,0)</f>
        <v>1</v>
      </c>
      <c r="G1693" s="36"/>
      <c r="H1693" s="28">
        <v>394391</v>
      </c>
      <c r="I1693" s="53">
        <f>INDEX($I:$I,MATCH($H1693,$C:$C,0))</f>
        <v>350</v>
      </c>
      <c r="J1693" s="5" t="s">
        <v>3410</v>
      </c>
      <c r="K1693" s="56">
        <f>INDEX($K:$K,MATCH($H1693,$C:$C,0))+I1693</f>
        <v>650</v>
      </c>
      <c r="L1693" s="14">
        <f>VLOOKUP(K1693,Наценка!$A$1:$B$8,2,1)</f>
        <v>1.75</v>
      </c>
      <c r="M1693" s="56">
        <f>INDEX($M:$M,MATCH($H1693,$C:$C,0))+I1693*$M$2</f>
        <v>1055</v>
      </c>
      <c r="N1693" s="57">
        <f t="shared" si="256"/>
        <v>1090</v>
      </c>
      <c r="O1693" s="72">
        <f>VLOOKUP($B1693,'Выгр Торг'!$B:$P,O$1,0)</f>
        <v>650</v>
      </c>
      <c r="P1693" s="72">
        <f>VLOOKUP($B1693,'Выгр Торг'!$B:$P,P$1,0)</f>
        <v>1290</v>
      </c>
      <c r="Q1693" s="42">
        <f t="shared" si="241"/>
        <v>0</v>
      </c>
      <c r="R1693" s="42">
        <f t="shared" si="242"/>
        <v>200</v>
      </c>
      <c r="S1693" s="85">
        <f t="shared" si="246"/>
        <v>1090</v>
      </c>
      <c r="T1693" s="60" t="str">
        <f>IFERROR(VLOOKUP($B1693,'Из ГУГЛа'!$B:$G,4,0)*U1693+V1693,VLOOKUP($B1693,'Из ГУГЛа'!$B:$G,4,0))</f>
        <v/>
      </c>
      <c r="U1693" s="15">
        <v>1</v>
      </c>
      <c r="V1693" s="59"/>
      <c r="W1693" s="74">
        <f t="shared" si="243"/>
        <v>0.67692307692307696</v>
      </c>
      <c r="X1693" s="74" t="str">
        <f t="shared" si="244"/>
        <v/>
      </c>
      <c r="Y1693" s="74" t="str">
        <f t="shared" si="245"/>
        <v/>
      </c>
      <c r="Z1693" s="78" t="s">
        <v>2580</v>
      </c>
    </row>
    <row r="1694" spans="1:28" ht="60" x14ac:dyDescent="0.25">
      <c r="A1694" s="71" t="str">
        <f>INDEX('Выгр Торг'!$A:$A,MATCH($B1694,'Выгр Торг'!$B:$B,0))</f>
        <v>Накладки (вставки) 2190 на зеркала в цвет кузова для Лада (Калина, Калина 2, Гранта), Датсун (mi-DO, on-DO)</v>
      </c>
      <c r="B1694" s="88">
        <v>167603</v>
      </c>
      <c r="C1694" s="72">
        <f>VLOOKUP($B1694,'Выгр Торг'!$B:$P,C$1,0)</f>
        <v>104603</v>
      </c>
      <c r="D1694" s="71" t="str">
        <f>VLOOKUP($B1694,'Выгр Торг'!$B:$P,D$1,0)</f>
        <v>Накладки (вставки) 2190 на зеркала в цвет кузова для Лада (Калина, Калина 2, Гранта), Датсун (mi-DO, on-DO) (Голубая планета (сине-голубой, 418))</v>
      </c>
      <c r="E1694" s="72" t="str">
        <f>VLOOKUP($B1694,'Выгр Торг'!$B:$P,E$1,0)</f>
        <v>Y</v>
      </c>
      <c r="F1694" s="72" t="str">
        <f>VLOOKUP($B1694,'Выгр Торг'!$B:$P,F$1,0)</f>
        <v>1</v>
      </c>
      <c r="G1694" s="36"/>
      <c r="H1694" s="28">
        <v>394391</v>
      </c>
      <c r="I1694" s="53">
        <f>INDEX($I:$I,MATCH($H1694,$C:$C,0))</f>
        <v>350</v>
      </c>
      <c r="J1694" s="5" t="s">
        <v>3410</v>
      </c>
      <c r="K1694" s="56">
        <f>INDEX($K:$K,MATCH($H1694,$C:$C,0))+I1694</f>
        <v>650</v>
      </c>
      <c r="L1694" s="14">
        <f>VLOOKUP(K1694,Наценка!$A$1:$B$8,2,1)</f>
        <v>1.75</v>
      </c>
      <c r="M1694" s="56">
        <f>INDEX($M:$M,MATCH($H1694,$C:$C,0))+I1694*$M$2</f>
        <v>1055</v>
      </c>
      <c r="N1694" s="57">
        <f t="shared" si="256"/>
        <v>1090</v>
      </c>
      <c r="O1694" s="72">
        <f>VLOOKUP($B1694,'Выгр Торг'!$B:$P,O$1,0)</f>
        <v>650</v>
      </c>
      <c r="P1694" s="72">
        <f>VLOOKUP($B1694,'Выгр Торг'!$B:$P,P$1,0)</f>
        <v>1290</v>
      </c>
      <c r="Q1694" s="42">
        <f t="shared" si="241"/>
        <v>0</v>
      </c>
      <c r="R1694" s="42">
        <f t="shared" si="242"/>
        <v>200</v>
      </c>
      <c r="S1694" s="85">
        <f t="shared" si="246"/>
        <v>1090</v>
      </c>
      <c r="T1694" s="60" t="str">
        <f>IFERROR(VLOOKUP($B1694,'Из ГУГЛа'!$B:$G,4,0)*U1694+V1694,VLOOKUP($B1694,'Из ГУГЛа'!$B:$G,4,0))</f>
        <v/>
      </c>
      <c r="U1694" s="15">
        <v>1</v>
      </c>
      <c r="V1694" s="59"/>
      <c r="W1694" s="74">
        <f t="shared" si="243"/>
        <v>0.67692307692307696</v>
      </c>
      <c r="X1694" s="74" t="str">
        <f t="shared" si="244"/>
        <v/>
      </c>
      <c r="Y1694" s="74" t="str">
        <f t="shared" si="245"/>
        <v/>
      </c>
      <c r="Z1694" s="78" t="s">
        <v>2580</v>
      </c>
    </row>
    <row r="1695" spans="1:28" ht="60" x14ac:dyDescent="0.25">
      <c r="A1695" s="71" t="str">
        <f>INDEX('Выгр Торг'!$A:$A,MATCH($B1695,'Выгр Торг'!$B:$B,0))</f>
        <v>Накладки (вставки) 2190 на зеркала в цвет кузова для Лада (Калина, Калина 2, Гранта), Датсун (mi-DO, on-DO)</v>
      </c>
      <c r="B1695" s="88">
        <v>167604</v>
      </c>
      <c r="C1695" s="72">
        <f>VLOOKUP($B1695,'Выгр Торг'!$B:$P,C$1,0)</f>
        <v>104604</v>
      </c>
      <c r="D1695" s="71" t="str">
        <f>VLOOKUP($B1695,'Выгр Торг'!$B:$P,D$1,0)</f>
        <v>Накладки (вставки) 2190 на зеркала в цвет кузова для Лада (Калина, Калина 2, Гранта), Датсун (mi-DO, on-DO) (Гранта (темно-серый, 682))</v>
      </c>
      <c r="E1695" s="72" t="str">
        <f>VLOOKUP($B1695,'Выгр Торг'!$B:$P,E$1,0)</f>
        <v>Y</v>
      </c>
      <c r="F1695" s="72" t="str">
        <f>VLOOKUP($B1695,'Выгр Торг'!$B:$P,F$1,0)</f>
        <v>1</v>
      </c>
      <c r="G1695" s="36"/>
      <c r="H1695" s="28">
        <v>394391</v>
      </c>
      <c r="I1695" s="53">
        <f>INDEX($I:$I,MATCH($H1695,$C:$C,0))</f>
        <v>350</v>
      </c>
      <c r="J1695" s="5" t="s">
        <v>3410</v>
      </c>
      <c r="K1695" s="56">
        <f>INDEX($K:$K,MATCH($H1695,$C:$C,0))+I1695</f>
        <v>650</v>
      </c>
      <c r="L1695" s="14">
        <f>VLOOKUP(K1695,Наценка!$A$1:$B$8,2,1)</f>
        <v>1.75</v>
      </c>
      <c r="M1695" s="56">
        <f>INDEX($M:$M,MATCH($H1695,$C:$C,0))+I1695*$M$2</f>
        <v>1055</v>
      </c>
      <c r="N1695" s="57">
        <f t="shared" si="256"/>
        <v>1090</v>
      </c>
      <c r="O1695" s="72">
        <f>VLOOKUP($B1695,'Выгр Торг'!$B:$P,O$1,0)</f>
        <v>650</v>
      </c>
      <c r="P1695" s="72">
        <f>VLOOKUP($B1695,'Выгр Торг'!$B:$P,P$1,0)</f>
        <v>1290</v>
      </c>
      <c r="Q1695" s="42">
        <f t="shared" si="241"/>
        <v>0</v>
      </c>
      <c r="R1695" s="42">
        <f t="shared" si="242"/>
        <v>200</v>
      </c>
      <c r="S1695" s="85">
        <f t="shared" si="246"/>
        <v>1090</v>
      </c>
      <c r="T1695" s="60" t="str">
        <f>IFERROR(VLOOKUP($B1695,'Из ГУГЛа'!$B:$G,4,0)*U1695+V1695,VLOOKUP($B1695,'Из ГУГЛа'!$B:$G,4,0))</f>
        <v/>
      </c>
      <c r="U1695" s="15">
        <v>1</v>
      </c>
      <c r="V1695" s="59"/>
      <c r="W1695" s="74">
        <f t="shared" si="243"/>
        <v>0.67692307692307696</v>
      </c>
      <c r="X1695" s="74" t="str">
        <f t="shared" si="244"/>
        <v/>
      </c>
      <c r="Y1695" s="74" t="str">
        <f t="shared" si="245"/>
        <v/>
      </c>
      <c r="Z1695" s="78" t="s">
        <v>2580</v>
      </c>
    </row>
    <row r="1696" spans="1:28" ht="60" x14ac:dyDescent="0.25">
      <c r="A1696" s="71" t="str">
        <f>INDEX('Выгр Торг'!$A:$A,MATCH($B1696,'Выгр Торг'!$B:$B,0))</f>
        <v>Накладки (вставки) 2190 на зеркала в цвет кузова для Лада (Калина, Калина 2, Гранта), Датсун (mi-DO, on-DO)</v>
      </c>
      <c r="B1696" s="88">
        <v>167605</v>
      </c>
      <c r="C1696" s="72">
        <f>VLOOKUP($B1696,'Выгр Торг'!$B:$P,C$1,0)</f>
        <v>104605</v>
      </c>
      <c r="D1696" s="71" t="str">
        <f>VLOOKUP($B1696,'Выгр Торг'!$B:$P,D$1,0)</f>
        <v>Накладки (вставки) 2190 на зеркала в цвет кузова для Лада (Калина, Калина 2, Гранта), Датсун (mi-DO, on-DO) (Джем (желто-коричневый, 285))</v>
      </c>
      <c r="E1696" s="72" t="str">
        <f>VLOOKUP($B1696,'Выгр Торг'!$B:$P,E$1,0)</f>
        <v>Y</v>
      </c>
      <c r="F1696" s="72" t="str">
        <f>VLOOKUP($B1696,'Выгр Торг'!$B:$P,F$1,0)</f>
        <v>1</v>
      </c>
      <c r="G1696" s="36"/>
      <c r="H1696" s="28">
        <v>394391</v>
      </c>
      <c r="I1696" s="53">
        <f>INDEX($I:$I,MATCH($H1696,$C:$C,0))</f>
        <v>350</v>
      </c>
      <c r="J1696" s="5" t="s">
        <v>3410</v>
      </c>
      <c r="K1696" s="56">
        <f>INDEX($K:$K,MATCH($H1696,$C:$C,0))+I1696</f>
        <v>650</v>
      </c>
      <c r="L1696" s="14">
        <f>VLOOKUP(K1696,Наценка!$A$1:$B$8,2,1)</f>
        <v>1.75</v>
      </c>
      <c r="M1696" s="56">
        <f>INDEX($M:$M,MATCH($H1696,$C:$C,0))+I1696*$M$2</f>
        <v>1055</v>
      </c>
      <c r="N1696" s="57">
        <f t="shared" si="256"/>
        <v>1090</v>
      </c>
      <c r="O1696" s="72">
        <f>VLOOKUP($B1696,'Выгр Торг'!$B:$P,O$1,0)</f>
        <v>650</v>
      </c>
      <c r="P1696" s="72">
        <f>VLOOKUP($B1696,'Выгр Торг'!$B:$P,P$1,0)</f>
        <v>1290</v>
      </c>
      <c r="Q1696" s="42">
        <f t="shared" si="241"/>
        <v>0</v>
      </c>
      <c r="R1696" s="42">
        <f t="shared" si="242"/>
        <v>200</v>
      </c>
      <c r="S1696" s="85">
        <f t="shared" si="246"/>
        <v>1090</v>
      </c>
      <c r="T1696" s="60" t="str">
        <f>IFERROR(VLOOKUP($B1696,'Из ГУГЛа'!$B:$G,4,0)*U1696+V1696,VLOOKUP($B1696,'Из ГУГЛа'!$B:$G,4,0))</f>
        <v/>
      </c>
      <c r="U1696" s="15">
        <v>1</v>
      </c>
      <c r="V1696" s="59"/>
      <c r="W1696" s="74">
        <f t="shared" si="243"/>
        <v>0.67692307692307696</v>
      </c>
      <c r="X1696" s="74" t="str">
        <f t="shared" si="244"/>
        <v/>
      </c>
      <c r="Y1696" s="74" t="str">
        <f t="shared" si="245"/>
        <v/>
      </c>
      <c r="Z1696" s="78" t="s">
        <v>2580</v>
      </c>
    </row>
    <row r="1697" spans="1:26" ht="60" x14ac:dyDescent="0.25">
      <c r="A1697" s="71" t="str">
        <f>INDEX('Выгр Торг'!$A:$A,MATCH($B1697,'Выгр Торг'!$B:$B,0))</f>
        <v>Накладки (вставки) 2190 на зеркала в цвет кузова для Лада (Калина, Калина 2, Гранта), Датсун (mi-DO, on-DO)</v>
      </c>
      <c r="B1697" s="88">
        <v>167606</v>
      </c>
      <c r="C1697" s="72">
        <f>VLOOKUP($B1697,'Выгр Торг'!$B:$P,C$1,0)</f>
        <v>104606</v>
      </c>
      <c r="D1697" s="71" t="str">
        <f>VLOOKUP($B1697,'Выгр Торг'!$B:$P,D$1,0)</f>
        <v>Накладки (вставки) 2190 на зеркала в цвет кузова для Лада (Калина, Калина 2, Гранта), Датсун (mi-DO, on-DO) (Дыня (серебристо-желтый, 502))</v>
      </c>
      <c r="E1697" s="72" t="str">
        <f>VLOOKUP($B1697,'Выгр Торг'!$B:$P,E$1,0)</f>
        <v>Y</v>
      </c>
      <c r="F1697" s="72" t="str">
        <f>VLOOKUP($B1697,'Выгр Торг'!$B:$P,F$1,0)</f>
        <v>1</v>
      </c>
      <c r="G1697" s="36"/>
      <c r="H1697" s="28">
        <v>394391</v>
      </c>
      <c r="I1697" s="53">
        <f>INDEX($I:$I,MATCH($H1697,$C:$C,0))</f>
        <v>350</v>
      </c>
      <c r="J1697" s="5" t="s">
        <v>3410</v>
      </c>
      <c r="K1697" s="56">
        <f>INDEX($K:$K,MATCH($H1697,$C:$C,0))+I1697</f>
        <v>650</v>
      </c>
      <c r="L1697" s="14">
        <f>VLOOKUP(K1697,Наценка!$A$1:$B$8,2,1)</f>
        <v>1.75</v>
      </c>
      <c r="M1697" s="56">
        <f>INDEX($M:$M,MATCH($H1697,$C:$C,0))+I1697*$M$2</f>
        <v>1055</v>
      </c>
      <c r="N1697" s="57">
        <f t="shared" si="256"/>
        <v>1090</v>
      </c>
      <c r="O1697" s="72">
        <f>VLOOKUP($B1697,'Выгр Торг'!$B:$P,O$1,0)</f>
        <v>650</v>
      </c>
      <c r="P1697" s="72">
        <f>VLOOKUP($B1697,'Выгр Торг'!$B:$P,P$1,0)</f>
        <v>1290</v>
      </c>
      <c r="Q1697" s="42">
        <f t="shared" si="241"/>
        <v>0</v>
      </c>
      <c r="R1697" s="42">
        <f t="shared" si="242"/>
        <v>200</v>
      </c>
      <c r="S1697" s="85">
        <f t="shared" si="246"/>
        <v>1090</v>
      </c>
      <c r="T1697" s="60" t="str">
        <f>IFERROR(VLOOKUP($B1697,'Из ГУГЛа'!$B:$G,4,0)*U1697+V1697,VLOOKUP($B1697,'Из ГУГЛа'!$B:$G,4,0))</f>
        <v/>
      </c>
      <c r="U1697" s="15">
        <v>1</v>
      </c>
      <c r="V1697" s="59"/>
      <c r="W1697" s="74">
        <f t="shared" si="243"/>
        <v>0.67692307692307696</v>
      </c>
      <c r="X1697" s="74" t="str">
        <f t="shared" si="244"/>
        <v/>
      </c>
      <c r="Y1697" s="74" t="str">
        <f t="shared" si="245"/>
        <v/>
      </c>
      <c r="Z1697" s="78" t="s">
        <v>2580</v>
      </c>
    </row>
    <row r="1698" spans="1:26" ht="60" x14ac:dyDescent="0.25">
      <c r="A1698" s="71" t="str">
        <f>INDEX('Выгр Торг'!$A:$A,MATCH($B1698,'Выгр Торг'!$B:$B,0))</f>
        <v>Накладки (вставки) 2190 на зеркала в цвет кузова для Лада (Калина, Калина 2, Гранта), Датсун (mi-DO, on-DO)</v>
      </c>
      <c r="B1698" s="88">
        <v>167607</v>
      </c>
      <c r="C1698" s="72">
        <f>VLOOKUP($B1698,'Выгр Торг'!$B:$P,C$1,0)</f>
        <v>104607</v>
      </c>
      <c r="D1698" s="71" t="str">
        <f>VLOOKUP($B1698,'Выгр Торг'!$B:$P,D$1,0)</f>
        <v>Накладки (вставки) 2190 на зеркала в цвет кузова для Лада (Калина, Калина 2, Гранта), Датсун (mi-DO, on-DO) (Изабелла (темно-филетовый, 515))</v>
      </c>
      <c r="E1698" s="72" t="str">
        <f>VLOOKUP($B1698,'Выгр Торг'!$B:$P,E$1,0)</f>
        <v>Y</v>
      </c>
      <c r="F1698" s="72" t="str">
        <f>VLOOKUP($B1698,'Выгр Торг'!$B:$P,F$1,0)</f>
        <v>1</v>
      </c>
      <c r="G1698" s="36"/>
      <c r="H1698" s="28">
        <v>394391</v>
      </c>
      <c r="I1698" s="53">
        <f>INDEX($I:$I,MATCH($H1698,$C:$C,0))</f>
        <v>350</v>
      </c>
      <c r="J1698" s="5" t="s">
        <v>3410</v>
      </c>
      <c r="K1698" s="56">
        <f>INDEX($K:$K,MATCH($H1698,$C:$C,0))+I1698</f>
        <v>650</v>
      </c>
      <c r="L1698" s="14">
        <f>VLOOKUP(K1698,Наценка!$A$1:$B$8,2,1)</f>
        <v>1.75</v>
      </c>
      <c r="M1698" s="56">
        <f>INDEX($M:$M,MATCH($H1698,$C:$C,0))+I1698*$M$2</f>
        <v>1055</v>
      </c>
      <c r="N1698" s="57">
        <f t="shared" si="256"/>
        <v>1090</v>
      </c>
      <c r="O1698" s="72">
        <f>VLOOKUP($B1698,'Выгр Торг'!$B:$P,O$1,0)</f>
        <v>650</v>
      </c>
      <c r="P1698" s="72">
        <f>VLOOKUP($B1698,'Выгр Торг'!$B:$P,P$1,0)</f>
        <v>1290</v>
      </c>
      <c r="Q1698" s="42">
        <f t="shared" si="241"/>
        <v>0</v>
      </c>
      <c r="R1698" s="42">
        <f t="shared" si="242"/>
        <v>200</v>
      </c>
      <c r="S1698" s="85">
        <f t="shared" si="246"/>
        <v>1090</v>
      </c>
      <c r="T1698" s="60" t="str">
        <f>IFERROR(VLOOKUP($B1698,'Из ГУГЛа'!$B:$G,4,0)*U1698+V1698,VLOOKUP($B1698,'Из ГУГЛа'!$B:$G,4,0))</f>
        <v/>
      </c>
      <c r="U1698" s="15">
        <v>1</v>
      </c>
      <c r="V1698" s="59"/>
      <c r="W1698" s="74">
        <f t="shared" si="243"/>
        <v>0.67692307692307696</v>
      </c>
      <c r="X1698" s="74" t="str">
        <f t="shared" si="244"/>
        <v/>
      </c>
      <c r="Y1698" s="74" t="str">
        <f t="shared" si="245"/>
        <v/>
      </c>
      <c r="Z1698" s="78" t="s">
        <v>2580</v>
      </c>
    </row>
    <row r="1699" spans="1:26" ht="60" x14ac:dyDescent="0.25">
      <c r="A1699" s="71" t="str">
        <f>INDEX('Выгр Торг'!$A:$A,MATCH($B1699,'Выгр Торг'!$B:$B,0))</f>
        <v>Накладки (вставки) 2190 на зеркала в цвет кузова для Лада (Калина, Калина 2, Гранта), Датсун (mi-DO, on-DO)</v>
      </c>
      <c r="B1699" s="88">
        <v>167608</v>
      </c>
      <c r="C1699" s="72">
        <f>VLOOKUP($B1699,'Выгр Торг'!$B:$P,C$1,0)</f>
        <v>104608</v>
      </c>
      <c r="D1699" s="71" t="str">
        <f>VLOOKUP($B1699,'Выгр Торг'!$B:$P,D$1,0)</f>
        <v>Накладки (вставки) 2190 на зеркала в цвет кузова для Лада (Калина, Калина 2, Гранта), Датсун (mi-DO, on-DO) (Калина (ярко-красный, 104))</v>
      </c>
      <c r="E1699" s="72" t="str">
        <f>VLOOKUP($B1699,'Выгр Торг'!$B:$P,E$1,0)</f>
        <v>Y</v>
      </c>
      <c r="F1699" s="72" t="str">
        <f>VLOOKUP($B1699,'Выгр Торг'!$B:$P,F$1,0)</f>
        <v>1</v>
      </c>
      <c r="G1699" s="36"/>
      <c r="H1699" s="28">
        <v>394391</v>
      </c>
      <c r="I1699" s="53">
        <f>INDEX($I:$I,MATCH($H1699,$C:$C,0))</f>
        <v>350</v>
      </c>
      <c r="J1699" s="5" t="s">
        <v>3410</v>
      </c>
      <c r="K1699" s="56">
        <f>INDEX($K:$K,MATCH($H1699,$C:$C,0))+I1699</f>
        <v>650</v>
      </c>
      <c r="L1699" s="14">
        <f>VLOOKUP(K1699,Наценка!$A$1:$B$8,2,1)</f>
        <v>1.75</v>
      </c>
      <c r="M1699" s="56">
        <f>INDEX($M:$M,MATCH($H1699,$C:$C,0))+I1699*$M$2</f>
        <v>1055</v>
      </c>
      <c r="N1699" s="57">
        <f t="shared" si="256"/>
        <v>1090</v>
      </c>
      <c r="O1699" s="72">
        <f>VLOOKUP($B1699,'Выгр Торг'!$B:$P,O$1,0)</f>
        <v>650</v>
      </c>
      <c r="P1699" s="72">
        <f>VLOOKUP($B1699,'Выгр Торг'!$B:$P,P$1,0)</f>
        <v>1290</v>
      </c>
      <c r="Q1699" s="42">
        <f t="shared" si="241"/>
        <v>0</v>
      </c>
      <c r="R1699" s="42">
        <f t="shared" si="242"/>
        <v>200</v>
      </c>
      <c r="S1699" s="85">
        <f t="shared" si="246"/>
        <v>1090</v>
      </c>
      <c r="T1699" s="60" t="str">
        <f>IFERROR(VLOOKUP($B1699,'Из ГУГЛа'!$B:$G,4,0)*U1699+V1699,VLOOKUP($B1699,'Из ГУГЛа'!$B:$G,4,0))</f>
        <v/>
      </c>
      <c r="U1699" s="15">
        <v>1</v>
      </c>
      <c r="V1699" s="59"/>
      <c r="W1699" s="74">
        <f t="shared" si="243"/>
        <v>0.67692307692307696</v>
      </c>
      <c r="X1699" s="74" t="str">
        <f t="shared" si="244"/>
        <v/>
      </c>
      <c r="Y1699" s="74" t="str">
        <f t="shared" si="245"/>
        <v/>
      </c>
      <c r="Z1699" s="78" t="s">
        <v>2580</v>
      </c>
    </row>
    <row r="1700" spans="1:26" ht="60" x14ac:dyDescent="0.25">
      <c r="A1700" s="71" t="str">
        <f>INDEX('Выгр Торг'!$A:$A,MATCH($B1700,'Выгр Торг'!$B:$B,0))</f>
        <v>Накладки (вставки) 2190 на зеркала в цвет кузова для Лада (Калина, Калина 2, Гранта), Датсун (mi-DO, on-DO)</v>
      </c>
      <c r="B1700" s="88">
        <v>167609</v>
      </c>
      <c r="C1700" s="72">
        <f>VLOOKUP($B1700,'Выгр Торг'!$B:$P,C$1,0)</f>
        <v>104609</v>
      </c>
      <c r="D1700" s="71" t="str">
        <f>VLOOKUP($B1700,'Выгр Торг'!$B:$P,D$1,0)</f>
        <v>Накладки (вставки) 2190 на зеркала в цвет кузова для Лада (Калина, Калина 2, Гранта), Датсун (mi-DO, on-DO) (Калифорнийский мак (золотисто-красный, 190))</v>
      </c>
      <c r="E1700" s="72" t="str">
        <f>VLOOKUP($B1700,'Выгр Торг'!$B:$P,E$1,0)</f>
        <v>Y</v>
      </c>
      <c r="F1700" s="72" t="str">
        <f>VLOOKUP($B1700,'Выгр Торг'!$B:$P,F$1,0)</f>
        <v>1</v>
      </c>
      <c r="G1700" s="36"/>
      <c r="H1700" s="28">
        <v>394391</v>
      </c>
      <c r="I1700" s="53">
        <f>INDEX($I:$I,MATCH($H1700,$C:$C,0))</f>
        <v>350</v>
      </c>
      <c r="J1700" s="5" t="s">
        <v>3410</v>
      </c>
      <c r="K1700" s="56">
        <f>INDEX($K:$K,MATCH($H1700,$C:$C,0))+I1700</f>
        <v>650</v>
      </c>
      <c r="L1700" s="14">
        <f>VLOOKUP(K1700,Наценка!$A$1:$B$8,2,1)</f>
        <v>1.75</v>
      </c>
      <c r="M1700" s="56">
        <f>INDEX($M:$M,MATCH($H1700,$C:$C,0))+I1700*$M$2</f>
        <v>1055</v>
      </c>
      <c r="N1700" s="57">
        <f t="shared" si="256"/>
        <v>1090</v>
      </c>
      <c r="O1700" s="72">
        <f>VLOOKUP($B1700,'Выгр Торг'!$B:$P,O$1,0)</f>
        <v>650</v>
      </c>
      <c r="P1700" s="72">
        <f>VLOOKUP($B1700,'Выгр Торг'!$B:$P,P$1,0)</f>
        <v>1290</v>
      </c>
      <c r="Q1700" s="42">
        <f t="shared" si="241"/>
        <v>0</v>
      </c>
      <c r="R1700" s="42">
        <f t="shared" si="242"/>
        <v>200</v>
      </c>
      <c r="S1700" s="85">
        <f t="shared" si="246"/>
        <v>1090</v>
      </c>
      <c r="T1700" s="60" t="str">
        <f>IFERROR(VLOOKUP($B1700,'Из ГУГЛа'!$B:$G,4,0)*U1700+V1700,VLOOKUP($B1700,'Из ГУГЛа'!$B:$G,4,0))</f>
        <v/>
      </c>
      <c r="U1700" s="15">
        <v>1</v>
      </c>
      <c r="V1700" s="59"/>
      <c r="W1700" s="74">
        <f t="shared" si="243"/>
        <v>0.67692307692307696</v>
      </c>
      <c r="X1700" s="74" t="str">
        <f t="shared" si="244"/>
        <v/>
      </c>
      <c r="Y1700" s="74" t="str">
        <f t="shared" si="245"/>
        <v/>
      </c>
      <c r="Z1700" s="78" t="s">
        <v>2580</v>
      </c>
    </row>
    <row r="1701" spans="1:26" ht="60" x14ac:dyDescent="0.25">
      <c r="A1701" s="71" t="str">
        <f>INDEX('Выгр Торг'!$A:$A,MATCH($B1701,'Выгр Торг'!$B:$B,0))</f>
        <v>Накладки (вставки) 2190 на зеркала в цвет кузова для Лада (Калина, Калина 2, Гранта), Датсун (mi-DO, on-DO)</v>
      </c>
      <c r="B1701" s="88">
        <v>167610</v>
      </c>
      <c r="C1701" s="72">
        <f>VLOOKUP($B1701,'Выгр Торг'!$B:$P,C$1,0)</f>
        <v>104610</v>
      </c>
      <c r="D1701" s="71" t="str">
        <f>VLOOKUP($B1701,'Выгр Торг'!$B:$P,D$1,0)</f>
        <v>Накладки (вставки) 2190 на зеркала в цвет кузова для Лада (Калина, Калина 2, Гранта), Датсун (mi-DO, on-DO) (Кварц (серый, 630))</v>
      </c>
      <c r="E1701" s="72" t="str">
        <f>VLOOKUP($B1701,'Выгр Торг'!$B:$P,E$1,0)</f>
        <v>Y</v>
      </c>
      <c r="F1701" s="72" t="str">
        <f>VLOOKUP($B1701,'Выгр Торг'!$B:$P,F$1,0)</f>
        <v>1</v>
      </c>
      <c r="G1701" s="36"/>
      <c r="H1701" s="28">
        <v>394391</v>
      </c>
      <c r="I1701" s="53">
        <f>INDEX($I:$I,MATCH($H1701,$C:$C,0))</f>
        <v>350</v>
      </c>
      <c r="J1701" s="5" t="s">
        <v>3410</v>
      </c>
      <c r="K1701" s="56">
        <f>INDEX($K:$K,MATCH($H1701,$C:$C,0))+I1701</f>
        <v>650</v>
      </c>
      <c r="L1701" s="14">
        <f>VLOOKUP(K1701,Наценка!$A$1:$B$8,2,1)</f>
        <v>1.75</v>
      </c>
      <c r="M1701" s="56">
        <f>INDEX($M:$M,MATCH($H1701,$C:$C,0))+I1701*$M$2</f>
        <v>1055</v>
      </c>
      <c r="N1701" s="57">
        <f t="shared" si="256"/>
        <v>1090</v>
      </c>
      <c r="O1701" s="72">
        <f>VLOOKUP($B1701,'Выгр Торг'!$B:$P,O$1,0)</f>
        <v>650</v>
      </c>
      <c r="P1701" s="72">
        <f>VLOOKUP($B1701,'Выгр Торг'!$B:$P,P$1,0)</f>
        <v>1290</v>
      </c>
      <c r="Q1701" s="42">
        <f t="shared" si="241"/>
        <v>0</v>
      </c>
      <c r="R1701" s="42">
        <f t="shared" si="242"/>
        <v>200</v>
      </c>
      <c r="S1701" s="85">
        <f t="shared" si="246"/>
        <v>1090</v>
      </c>
      <c r="T1701" s="60" t="str">
        <f>IFERROR(VLOOKUP($B1701,'Из ГУГЛа'!$B:$G,4,0)*U1701+V1701,VLOOKUP($B1701,'Из ГУГЛа'!$B:$G,4,0))</f>
        <v/>
      </c>
      <c r="U1701" s="15">
        <v>1</v>
      </c>
      <c r="V1701" s="59"/>
      <c r="W1701" s="74">
        <f t="shared" si="243"/>
        <v>0.67692307692307696</v>
      </c>
      <c r="X1701" s="74" t="str">
        <f t="shared" si="244"/>
        <v/>
      </c>
      <c r="Y1701" s="74" t="str">
        <f t="shared" si="245"/>
        <v/>
      </c>
      <c r="Z1701" s="78" t="s">
        <v>2580</v>
      </c>
    </row>
    <row r="1702" spans="1:26" ht="60" x14ac:dyDescent="0.25">
      <c r="A1702" s="71" t="str">
        <f>INDEX('Выгр Торг'!$A:$A,MATCH($B1702,'Выгр Торг'!$B:$B,0))</f>
        <v>Накладки (вставки) 2190 на зеркала в цвет кузова для Лада (Калина, Калина 2, Гранта), Датсун (mi-DO, on-DO)</v>
      </c>
      <c r="B1702" s="88">
        <v>167611</v>
      </c>
      <c r="C1702" s="72">
        <f>VLOOKUP($B1702,'Выгр Торг'!$B:$P,C$1,0)</f>
        <v>104611</v>
      </c>
      <c r="D1702" s="71" t="str">
        <f>VLOOKUP($B1702,'Выгр Торг'!$B:$P,D$1,0)</f>
        <v>Накладки (вставки) 2190 на зеркала в цвет кузова для Лада (Калина, Калина 2, Гранта), Датсун (mi-DO, on-DO) (Колумбийская зелень (светло-зеленый, 322))</v>
      </c>
      <c r="E1702" s="72" t="str">
        <f>VLOOKUP($B1702,'Выгр Торг'!$B:$P,E$1,0)</f>
        <v>Y</v>
      </c>
      <c r="F1702" s="72" t="str">
        <f>VLOOKUP($B1702,'Выгр Торг'!$B:$P,F$1,0)</f>
        <v>1</v>
      </c>
      <c r="G1702" s="36"/>
      <c r="H1702" s="28">
        <v>394391</v>
      </c>
      <c r="I1702" s="53">
        <f>INDEX($I:$I,MATCH($H1702,$C:$C,0))</f>
        <v>350</v>
      </c>
      <c r="J1702" s="5" t="s">
        <v>3410</v>
      </c>
      <c r="K1702" s="56">
        <f>INDEX($K:$K,MATCH($H1702,$C:$C,0))+I1702</f>
        <v>650</v>
      </c>
      <c r="L1702" s="14">
        <f>VLOOKUP(K1702,Наценка!$A$1:$B$8,2,1)</f>
        <v>1.75</v>
      </c>
      <c r="M1702" s="56">
        <f>INDEX($M:$M,MATCH($H1702,$C:$C,0))+I1702*$M$2</f>
        <v>1055</v>
      </c>
      <c r="N1702" s="57">
        <f t="shared" si="256"/>
        <v>1090</v>
      </c>
      <c r="O1702" s="72">
        <f>VLOOKUP($B1702,'Выгр Торг'!$B:$P,O$1,0)</f>
        <v>650</v>
      </c>
      <c r="P1702" s="72">
        <f>VLOOKUP($B1702,'Выгр Торг'!$B:$P,P$1,0)</f>
        <v>1290</v>
      </c>
      <c r="Q1702" s="42">
        <f t="shared" si="241"/>
        <v>0</v>
      </c>
      <c r="R1702" s="42">
        <f t="shared" si="242"/>
        <v>200</v>
      </c>
      <c r="S1702" s="85">
        <f t="shared" si="246"/>
        <v>1090</v>
      </c>
      <c r="T1702" s="60" t="str">
        <f>IFERROR(VLOOKUP($B1702,'Из ГУГЛа'!$B:$G,4,0)*U1702+V1702,VLOOKUP($B1702,'Из ГУГЛа'!$B:$G,4,0))</f>
        <v/>
      </c>
      <c r="U1702" s="15">
        <v>1</v>
      </c>
      <c r="V1702" s="59"/>
      <c r="W1702" s="74">
        <f t="shared" si="243"/>
        <v>0.67692307692307696</v>
      </c>
      <c r="X1702" s="74" t="str">
        <f t="shared" si="244"/>
        <v/>
      </c>
      <c r="Y1702" s="74" t="str">
        <f t="shared" si="245"/>
        <v/>
      </c>
      <c r="Z1702" s="78" t="s">
        <v>2580</v>
      </c>
    </row>
    <row r="1703" spans="1:26" ht="60" x14ac:dyDescent="0.25">
      <c r="A1703" s="71" t="str">
        <f>INDEX('Выгр Торг'!$A:$A,MATCH($B1703,'Выгр Торг'!$B:$B,0))</f>
        <v>Накладки (вставки) 2190 на зеркала в цвет кузова для Лада (Калина, Калина 2, Гранта), Датсун (mi-DO, on-DO)</v>
      </c>
      <c r="B1703" s="88">
        <v>167612</v>
      </c>
      <c r="C1703" s="72">
        <f>VLOOKUP($B1703,'Выгр Торг'!$B:$P,C$1,0)</f>
        <v>104612</v>
      </c>
      <c r="D1703" s="71" t="str">
        <f>VLOOKUP($B1703,'Выгр Торг'!$B:$P,D$1,0)</f>
        <v>Накладки (вставки) 2190 на зеркала в цвет кузова для Лада (Калина, Калина 2, Гранта), Датсун (mi-DO, on-DO) (Кориандр (золотисто-коричневый, 790))</v>
      </c>
      <c r="E1703" s="72" t="str">
        <f>VLOOKUP($B1703,'Выгр Торг'!$B:$P,E$1,0)</f>
        <v>Y</v>
      </c>
      <c r="F1703" s="72" t="str">
        <f>VLOOKUP($B1703,'Выгр Торг'!$B:$P,F$1,0)</f>
        <v>1</v>
      </c>
      <c r="G1703" s="36"/>
      <c r="H1703" s="28">
        <v>394391</v>
      </c>
      <c r="I1703" s="53">
        <f>INDEX($I:$I,MATCH($H1703,$C:$C,0))</f>
        <v>350</v>
      </c>
      <c r="J1703" s="5" t="s">
        <v>3410</v>
      </c>
      <c r="K1703" s="56">
        <f>INDEX($K:$K,MATCH($H1703,$C:$C,0))+I1703</f>
        <v>650</v>
      </c>
      <c r="L1703" s="14">
        <f>VLOOKUP(K1703,Наценка!$A$1:$B$8,2,1)</f>
        <v>1.75</v>
      </c>
      <c r="M1703" s="56">
        <f>INDEX($M:$M,MATCH($H1703,$C:$C,0))+I1703*$M$2</f>
        <v>1055</v>
      </c>
      <c r="N1703" s="57">
        <f t="shared" si="256"/>
        <v>1090</v>
      </c>
      <c r="O1703" s="72">
        <f>VLOOKUP($B1703,'Выгр Торг'!$B:$P,O$1,0)</f>
        <v>650</v>
      </c>
      <c r="P1703" s="72">
        <f>VLOOKUP($B1703,'Выгр Торг'!$B:$P,P$1,0)</f>
        <v>1290</v>
      </c>
      <c r="Q1703" s="42">
        <f t="shared" si="241"/>
        <v>0</v>
      </c>
      <c r="R1703" s="42">
        <f t="shared" si="242"/>
        <v>200</v>
      </c>
      <c r="S1703" s="85">
        <f t="shared" si="246"/>
        <v>1090</v>
      </c>
      <c r="T1703" s="60" t="str">
        <f>IFERROR(VLOOKUP($B1703,'Из ГУГЛа'!$B:$G,4,0)*U1703+V1703,VLOOKUP($B1703,'Из ГУГЛа'!$B:$G,4,0))</f>
        <v/>
      </c>
      <c r="U1703" s="15">
        <v>1</v>
      </c>
      <c r="V1703" s="59"/>
      <c r="W1703" s="74">
        <f t="shared" si="243"/>
        <v>0.67692307692307696</v>
      </c>
      <c r="X1703" s="74" t="str">
        <f t="shared" si="244"/>
        <v/>
      </c>
      <c r="Y1703" s="74" t="str">
        <f t="shared" si="245"/>
        <v/>
      </c>
      <c r="Z1703" s="78" t="s">
        <v>2580</v>
      </c>
    </row>
    <row r="1704" spans="1:26" ht="60" x14ac:dyDescent="0.25">
      <c r="A1704" s="71" t="str">
        <f>INDEX('Выгр Торг'!$A:$A,MATCH($B1704,'Выгр Торг'!$B:$B,0))</f>
        <v>Накладки (вставки) 2190 на зеркала в цвет кузова для Лада (Калина, Калина 2, Гранта), Датсун (mi-DO, on-DO)</v>
      </c>
      <c r="B1704" s="88">
        <v>167613</v>
      </c>
      <c r="C1704" s="72">
        <f>VLOOKUP($B1704,'Выгр Торг'!$B:$P,C$1,0)</f>
        <v>104613</v>
      </c>
      <c r="D1704" s="71" t="str">
        <f>VLOOKUP($B1704,'Выгр Торг'!$B:$P,D$1,0)</f>
        <v>Накладки (вставки) 2190 на зеркала в цвет кузова для Лада (Калина, Калина 2, Гранта), Датсун (mi-DO, on-DO) (Космос (черный, 665))</v>
      </c>
      <c r="E1704" s="72" t="str">
        <f>VLOOKUP($B1704,'Выгр Торг'!$B:$P,E$1,0)</f>
        <v>Y</v>
      </c>
      <c r="F1704" s="72" t="str">
        <f>VLOOKUP($B1704,'Выгр Торг'!$B:$P,F$1,0)</f>
        <v>1</v>
      </c>
      <c r="G1704" s="36"/>
      <c r="H1704" s="28">
        <v>394391</v>
      </c>
      <c r="I1704" s="53">
        <f>INDEX($I:$I,MATCH($H1704,$C:$C,0))</f>
        <v>350</v>
      </c>
      <c r="J1704" s="5" t="s">
        <v>3410</v>
      </c>
      <c r="K1704" s="56">
        <f>INDEX($K:$K,MATCH($H1704,$C:$C,0))+I1704</f>
        <v>650</v>
      </c>
      <c r="L1704" s="14">
        <f>VLOOKUP(K1704,Наценка!$A$1:$B$8,2,1)</f>
        <v>1.75</v>
      </c>
      <c r="M1704" s="56">
        <f>INDEX($M:$M,MATCH($H1704,$C:$C,0))+I1704*$M$2</f>
        <v>1055</v>
      </c>
      <c r="N1704" s="57">
        <f t="shared" si="256"/>
        <v>1090</v>
      </c>
      <c r="O1704" s="72">
        <f>VLOOKUP($B1704,'Выгр Торг'!$B:$P,O$1,0)</f>
        <v>650</v>
      </c>
      <c r="P1704" s="72">
        <f>VLOOKUP($B1704,'Выгр Торг'!$B:$P,P$1,0)</f>
        <v>1290</v>
      </c>
      <c r="Q1704" s="42">
        <f t="shared" si="241"/>
        <v>0</v>
      </c>
      <c r="R1704" s="42">
        <f t="shared" si="242"/>
        <v>200</v>
      </c>
      <c r="S1704" s="85">
        <f t="shared" si="246"/>
        <v>1090</v>
      </c>
      <c r="T1704" s="60" t="str">
        <f>IFERROR(VLOOKUP($B1704,'Из ГУГЛа'!$B:$G,4,0)*U1704+V1704,VLOOKUP($B1704,'Из ГУГЛа'!$B:$G,4,0))</f>
        <v/>
      </c>
      <c r="U1704" s="15">
        <v>1</v>
      </c>
      <c r="V1704" s="59"/>
      <c r="W1704" s="74">
        <f t="shared" si="243"/>
        <v>0.67692307692307696</v>
      </c>
      <c r="X1704" s="74" t="str">
        <f t="shared" si="244"/>
        <v/>
      </c>
      <c r="Y1704" s="74" t="str">
        <f t="shared" si="245"/>
        <v/>
      </c>
      <c r="Z1704" s="78" t="s">
        <v>2580</v>
      </c>
    </row>
    <row r="1705" spans="1:26" ht="60" x14ac:dyDescent="0.25">
      <c r="A1705" s="71" t="str">
        <f>INDEX('Выгр Торг'!$A:$A,MATCH($B1705,'Выгр Торг'!$B:$B,0))</f>
        <v>Накладки (вставки) 2190 на зеркала в цвет кузова для Лада (Калина, Калина 2, Гранта), Датсун (mi-DO, on-DO)</v>
      </c>
      <c r="B1705" s="88">
        <v>167614</v>
      </c>
      <c r="C1705" s="72">
        <f>VLOOKUP($B1705,'Выгр Торг'!$B:$P,C$1,0)</f>
        <v>104614</v>
      </c>
      <c r="D1705" s="71" t="str">
        <f>VLOOKUP($B1705,'Выгр Торг'!$B:$P,D$1,0)</f>
        <v>Накладки (вставки) 2190 на зеркала в цвет кузова для Лада (Калина, Калина 2, Гранта), Датсун (mi-DO, on-DO) (Красный перец (красно-коричневый, 106))</v>
      </c>
      <c r="E1705" s="72" t="str">
        <f>VLOOKUP($B1705,'Выгр Торг'!$B:$P,E$1,0)</f>
        <v>Y</v>
      </c>
      <c r="F1705" s="72" t="str">
        <f>VLOOKUP($B1705,'Выгр Торг'!$B:$P,F$1,0)</f>
        <v>1</v>
      </c>
      <c r="G1705" s="36"/>
      <c r="H1705" s="28">
        <v>394391</v>
      </c>
      <c r="I1705" s="53">
        <f>INDEX($I:$I,MATCH($H1705,$C:$C,0))</f>
        <v>350</v>
      </c>
      <c r="J1705" s="5" t="s">
        <v>3410</v>
      </c>
      <c r="K1705" s="56">
        <f>INDEX($K:$K,MATCH($H1705,$C:$C,0))+I1705</f>
        <v>650</v>
      </c>
      <c r="L1705" s="14">
        <f>VLOOKUP(K1705,Наценка!$A$1:$B$8,2,1)</f>
        <v>1.75</v>
      </c>
      <c r="M1705" s="56">
        <f>INDEX($M:$M,MATCH($H1705,$C:$C,0))+I1705*$M$2</f>
        <v>1055</v>
      </c>
      <c r="N1705" s="57">
        <f t="shared" si="256"/>
        <v>1090</v>
      </c>
      <c r="O1705" s="72">
        <f>VLOOKUP($B1705,'Выгр Торг'!$B:$P,O$1,0)</f>
        <v>650</v>
      </c>
      <c r="P1705" s="72">
        <f>VLOOKUP($B1705,'Выгр Торг'!$B:$P,P$1,0)</f>
        <v>1290</v>
      </c>
      <c r="Q1705" s="42">
        <f t="shared" si="241"/>
        <v>0</v>
      </c>
      <c r="R1705" s="42">
        <f t="shared" si="242"/>
        <v>200</v>
      </c>
      <c r="S1705" s="85">
        <f t="shared" si="246"/>
        <v>1090</v>
      </c>
      <c r="T1705" s="60" t="str">
        <f>IFERROR(VLOOKUP($B1705,'Из ГУГЛа'!$B:$G,4,0)*U1705+V1705,VLOOKUP($B1705,'Из ГУГЛа'!$B:$G,4,0))</f>
        <v/>
      </c>
      <c r="U1705" s="15">
        <v>1</v>
      </c>
      <c r="V1705" s="59"/>
      <c r="W1705" s="74">
        <f t="shared" si="243"/>
        <v>0.67692307692307696</v>
      </c>
      <c r="X1705" s="74" t="str">
        <f t="shared" si="244"/>
        <v/>
      </c>
      <c r="Y1705" s="74" t="str">
        <f t="shared" si="245"/>
        <v/>
      </c>
      <c r="Z1705" s="78" t="s">
        <v>2580</v>
      </c>
    </row>
    <row r="1706" spans="1:26" ht="60" x14ac:dyDescent="0.25">
      <c r="A1706" s="71" t="str">
        <f>INDEX('Выгр Торг'!$A:$A,MATCH($B1706,'Выгр Торг'!$B:$B,0))</f>
        <v>Накладки (вставки) 2190 на зеркала в цвет кузова для Лада (Калина, Калина 2, Гранта), Датсун (mi-DO, on-DO)</v>
      </c>
      <c r="B1706" s="88">
        <v>167615</v>
      </c>
      <c r="C1706" s="72">
        <f>VLOOKUP($B1706,'Выгр Торг'!$B:$P,C$1,0)</f>
        <v>104615</v>
      </c>
      <c r="D1706" s="71" t="str">
        <f>VLOOKUP($B1706,'Выгр Торг'!$B:$P,D$1,0)</f>
        <v>Накладки (вставки) 2190 на зеркала в цвет кузова для Лада (Калина, Калина 2, Гранта), Датсун (mi-DO, on-DO) (Ладога (серо-голубой, 411))</v>
      </c>
      <c r="E1706" s="72" t="str">
        <f>VLOOKUP($B1706,'Выгр Торг'!$B:$P,E$1,0)</f>
        <v>Y</v>
      </c>
      <c r="F1706" s="72" t="str">
        <f>VLOOKUP($B1706,'Выгр Торг'!$B:$P,F$1,0)</f>
        <v>1</v>
      </c>
      <c r="G1706" s="36"/>
      <c r="H1706" s="28">
        <v>394391</v>
      </c>
      <c r="I1706" s="53">
        <f>INDEX($I:$I,MATCH($H1706,$C:$C,0))</f>
        <v>350</v>
      </c>
      <c r="J1706" s="5" t="s">
        <v>3410</v>
      </c>
      <c r="K1706" s="56">
        <f>INDEX($K:$K,MATCH($H1706,$C:$C,0))+I1706</f>
        <v>650</v>
      </c>
      <c r="L1706" s="14">
        <f>VLOOKUP(K1706,Наценка!$A$1:$B$8,2,1)</f>
        <v>1.75</v>
      </c>
      <c r="M1706" s="56">
        <f>INDEX($M:$M,MATCH($H1706,$C:$C,0))+I1706*$M$2</f>
        <v>1055</v>
      </c>
      <c r="N1706" s="57">
        <f t="shared" si="256"/>
        <v>1090</v>
      </c>
      <c r="O1706" s="72">
        <f>VLOOKUP($B1706,'Выгр Торг'!$B:$P,O$1,0)</f>
        <v>650</v>
      </c>
      <c r="P1706" s="72">
        <f>VLOOKUP($B1706,'Выгр Торг'!$B:$P,P$1,0)</f>
        <v>1290</v>
      </c>
      <c r="Q1706" s="42">
        <f t="shared" si="241"/>
        <v>0</v>
      </c>
      <c r="R1706" s="42">
        <f t="shared" si="242"/>
        <v>200</v>
      </c>
      <c r="S1706" s="85">
        <f t="shared" si="246"/>
        <v>1090</v>
      </c>
      <c r="T1706" s="60" t="str">
        <f>IFERROR(VLOOKUP($B1706,'Из ГУГЛа'!$B:$G,4,0)*U1706+V1706,VLOOKUP($B1706,'Из ГУГЛа'!$B:$G,4,0))</f>
        <v/>
      </c>
      <c r="U1706" s="15">
        <v>1</v>
      </c>
      <c r="V1706" s="59"/>
      <c r="W1706" s="74">
        <f t="shared" si="243"/>
        <v>0.67692307692307696</v>
      </c>
      <c r="X1706" s="74" t="str">
        <f t="shared" si="244"/>
        <v/>
      </c>
      <c r="Y1706" s="74" t="str">
        <f t="shared" si="245"/>
        <v/>
      </c>
      <c r="Z1706" s="78" t="s">
        <v>2580</v>
      </c>
    </row>
    <row r="1707" spans="1:26" ht="60" x14ac:dyDescent="0.25">
      <c r="A1707" s="71" t="str">
        <f>INDEX('Выгр Торг'!$A:$A,MATCH($B1707,'Выгр Торг'!$B:$B,0))</f>
        <v>Накладки (вставки) 2190 на зеркала в цвет кузова для Лада (Калина, Калина 2, Гранта), Датсун (mi-DO, on-DO)</v>
      </c>
      <c r="B1707" s="88">
        <v>167616</v>
      </c>
      <c r="C1707" s="72">
        <f>VLOOKUP($B1707,'Выгр Торг'!$B:$P,C$1,0)</f>
        <v>104616</v>
      </c>
      <c r="D1707" s="71" t="str">
        <f>VLOOKUP($B1707,'Выгр Торг'!$B:$P,D$1,0)</f>
        <v>Накладки (вставки) 2190 на зеркала в цвет кузова для Лада (Калина, Калина 2, Гранта), Датсун (mi-DO, on-DO) (Ледниковый (белый, 221))</v>
      </c>
      <c r="E1707" s="72" t="str">
        <f>VLOOKUP($B1707,'Выгр Торг'!$B:$P,E$1,0)</f>
        <v>Y</v>
      </c>
      <c r="F1707" s="72" t="str">
        <f>VLOOKUP($B1707,'Выгр Торг'!$B:$P,F$1,0)</f>
        <v>1</v>
      </c>
      <c r="G1707" s="36"/>
      <c r="H1707" s="28">
        <v>394391</v>
      </c>
      <c r="I1707" s="53">
        <f>INDEX($I:$I,MATCH($H1707,$C:$C,0))</f>
        <v>350</v>
      </c>
      <c r="J1707" s="5" t="s">
        <v>3410</v>
      </c>
      <c r="K1707" s="56">
        <f>INDEX($K:$K,MATCH($H1707,$C:$C,0))+I1707</f>
        <v>650</v>
      </c>
      <c r="L1707" s="14">
        <f>VLOOKUP(K1707,Наценка!$A$1:$B$8,2,1)</f>
        <v>1.75</v>
      </c>
      <c r="M1707" s="56">
        <f>INDEX($M:$M,MATCH($H1707,$C:$C,0))+I1707*$M$2</f>
        <v>1055</v>
      </c>
      <c r="N1707" s="57">
        <f t="shared" si="256"/>
        <v>1090</v>
      </c>
      <c r="O1707" s="72">
        <f>VLOOKUP($B1707,'Выгр Торг'!$B:$P,O$1,0)</f>
        <v>650</v>
      </c>
      <c r="P1707" s="72">
        <f>VLOOKUP($B1707,'Выгр Торг'!$B:$P,P$1,0)</f>
        <v>1290</v>
      </c>
      <c r="Q1707" s="42">
        <f t="shared" si="241"/>
        <v>0</v>
      </c>
      <c r="R1707" s="42">
        <f t="shared" si="242"/>
        <v>200</v>
      </c>
      <c r="S1707" s="85">
        <f t="shared" si="246"/>
        <v>1090</v>
      </c>
      <c r="T1707" s="60" t="str">
        <f>IFERROR(VLOOKUP($B1707,'Из ГУГЛа'!$B:$G,4,0)*U1707+V1707,VLOOKUP($B1707,'Из ГУГЛа'!$B:$G,4,0))</f>
        <v/>
      </c>
      <c r="U1707" s="15">
        <v>1</v>
      </c>
      <c r="V1707" s="59"/>
      <c r="W1707" s="74">
        <f t="shared" si="243"/>
        <v>0.67692307692307696</v>
      </c>
      <c r="X1707" s="74" t="str">
        <f t="shared" si="244"/>
        <v/>
      </c>
      <c r="Y1707" s="74" t="str">
        <f t="shared" si="245"/>
        <v/>
      </c>
      <c r="Z1707" s="78" t="s">
        <v>2580</v>
      </c>
    </row>
    <row r="1708" spans="1:26" ht="60" x14ac:dyDescent="0.25">
      <c r="A1708" s="71" t="str">
        <f>INDEX('Выгр Торг'!$A:$A,MATCH($B1708,'Выгр Торг'!$B:$B,0))</f>
        <v>Накладки (вставки) 2190 на зеркала в цвет кузова для Лада (Калина, Калина 2, Гранта), Датсун (mi-DO, on-DO)</v>
      </c>
      <c r="B1708" s="88">
        <v>248543</v>
      </c>
      <c r="C1708" s="72">
        <f>VLOOKUP($B1708,'Выгр Торг'!$B:$P,C$1,0)</f>
        <v>173656</v>
      </c>
      <c r="D1708" s="71" t="str">
        <f>VLOOKUP($B1708,'Выгр Торг'!$B:$P,D$1,0)</f>
        <v>Накладки (вставки) 2190 на зеркала в цвет кузова для Лада (Калина, Калина 2, Гранта), Датсун (mi-DO, on-DO) (Ледяной (голубой, 413))</v>
      </c>
      <c r="E1708" s="72" t="str">
        <f>VLOOKUP($B1708,'Выгр Торг'!$B:$P,E$1,0)</f>
        <v>Y</v>
      </c>
      <c r="F1708" s="72" t="str">
        <f>VLOOKUP($B1708,'Выгр Торг'!$B:$P,F$1,0)</f>
        <v>1</v>
      </c>
      <c r="G1708" s="36"/>
      <c r="H1708" s="28">
        <v>394391</v>
      </c>
      <c r="I1708" s="53">
        <f>INDEX($I:$I,MATCH($H1708,$C:$C,0))</f>
        <v>350</v>
      </c>
      <c r="J1708" s="5" t="s">
        <v>3410</v>
      </c>
      <c r="K1708" s="56">
        <f>INDEX($K:$K,MATCH($H1708,$C:$C,0))+I1708</f>
        <v>650</v>
      </c>
      <c r="L1708" s="14">
        <f>VLOOKUP(K1708,Наценка!$A$1:$B$8,2,1)</f>
        <v>1.75</v>
      </c>
      <c r="M1708" s="56">
        <f>INDEX($M:$M,MATCH($H1708,$C:$C,0))+I1708*$M$2</f>
        <v>1055</v>
      </c>
      <c r="N1708" s="57">
        <f t="shared" si="256"/>
        <v>1090</v>
      </c>
      <c r="O1708" s="72">
        <f>VLOOKUP($B1708,'Выгр Торг'!$B:$P,O$1,0)</f>
        <v>650</v>
      </c>
      <c r="P1708" s="72">
        <f>VLOOKUP($B1708,'Выгр Торг'!$B:$P,P$1,0)</f>
        <v>1290</v>
      </c>
      <c r="Q1708" s="42">
        <f t="shared" si="241"/>
        <v>0</v>
      </c>
      <c r="R1708" s="42">
        <f t="shared" si="242"/>
        <v>200</v>
      </c>
      <c r="S1708" s="85">
        <f t="shared" si="246"/>
        <v>1090</v>
      </c>
      <c r="T1708" s="60" t="str">
        <f>IFERROR(VLOOKUP($B1708,'Из ГУГЛа'!$B:$G,4,0)*U1708+V1708,VLOOKUP($B1708,'Из ГУГЛа'!$B:$G,4,0))</f>
        <v/>
      </c>
      <c r="U1708" s="15">
        <v>1</v>
      </c>
      <c r="V1708" s="59"/>
      <c r="W1708" s="74">
        <f t="shared" si="243"/>
        <v>0.67692307692307696</v>
      </c>
      <c r="X1708" s="74" t="str">
        <f t="shared" si="244"/>
        <v/>
      </c>
      <c r="Y1708" s="74" t="str">
        <f t="shared" si="245"/>
        <v/>
      </c>
      <c r="Z1708" s="78" t="s">
        <v>2580</v>
      </c>
    </row>
    <row r="1709" spans="1:26" ht="60" x14ac:dyDescent="0.25">
      <c r="A1709" s="71" t="str">
        <f>INDEX('Выгр Торг'!$A:$A,MATCH($B1709,'Выгр Торг'!$B:$B,0))</f>
        <v>Накладки (вставки) 2190 на зеркала в цвет кузова для Лада (Калина, Калина 2, Гранта), Датсун (mi-DO, on-DO)</v>
      </c>
      <c r="B1709" s="88">
        <v>167617</v>
      </c>
      <c r="C1709" s="72">
        <f>VLOOKUP($B1709,'Выгр Торг'!$B:$P,C$1,0)</f>
        <v>104617</v>
      </c>
      <c r="D1709" s="71" t="str">
        <f>VLOOKUP($B1709,'Выгр Торг'!$B:$P,D$1,0)</f>
        <v>Накладки (вставки) 2190 на зеркала в цвет кузова для Лада (Калина, Калина 2, Гранта), Датсун (mi-DO, on-DO) (Магма (оранжевый, 119))</v>
      </c>
      <c r="E1709" s="72" t="str">
        <f>VLOOKUP($B1709,'Выгр Торг'!$B:$P,E$1,0)</f>
        <v>Y</v>
      </c>
      <c r="F1709" s="72" t="str">
        <f>VLOOKUP($B1709,'Выгр Торг'!$B:$P,F$1,0)</f>
        <v>1</v>
      </c>
      <c r="G1709" s="36"/>
      <c r="H1709" s="28">
        <v>394391</v>
      </c>
      <c r="I1709" s="53">
        <f>INDEX($I:$I,MATCH($H1709,$C:$C,0))</f>
        <v>350</v>
      </c>
      <c r="J1709" s="5" t="s">
        <v>3410</v>
      </c>
      <c r="K1709" s="56">
        <f>INDEX($K:$K,MATCH($H1709,$C:$C,0))+I1709</f>
        <v>650</v>
      </c>
      <c r="L1709" s="14">
        <f>VLOOKUP(K1709,Наценка!$A$1:$B$8,2,1)</f>
        <v>1.75</v>
      </c>
      <c r="M1709" s="56">
        <f>INDEX($M:$M,MATCH($H1709,$C:$C,0))+I1709*$M$2</f>
        <v>1055</v>
      </c>
      <c r="N1709" s="57">
        <f t="shared" si="256"/>
        <v>1090</v>
      </c>
      <c r="O1709" s="72">
        <f>VLOOKUP($B1709,'Выгр Торг'!$B:$P,O$1,0)</f>
        <v>650</v>
      </c>
      <c r="P1709" s="72">
        <f>VLOOKUP($B1709,'Выгр Торг'!$B:$P,P$1,0)</f>
        <v>1290</v>
      </c>
      <c r="Q1709" s="42">
        <f t="shared" si="241"/>
        <v>0</v>
      </c>
      <c r="R1709" s="42">
        <f t="shared" si="242"/>
        <v>200</v>
      </c>
      <c r="S1709" s="85">
        <f t="shared" si="246"/>
        <v>1090</v>
      </c>
      <c r="T1709" s="60" t="str">
        <f>IFERROR(VLOOKUP($B1709,'Из ГУГЛа'!$B:$G,4,0)*U1709+V1709,VLOOKUP($B1709,'Из ГУГЛа'!$B:$G,4,0))</f>
        <v/>
      </c>
      <c r="U1709" s="15">
        <v>1</v>
      </c>
      <c r="V1709" s="59"/>
      <c r="W1709" s="74">
        <f t="shared" si="243"/>
        <v>0.67692307692307696</v>
      </c>
      <c r="X1709" s="74" t="str">
        <f t="shared" si="244"/>
        <v/>
      </c>
      <c r="Y1709" s="74" t="str">
        <f t="shared" si="245"/>
        <v/>
      </c>
      <c r="Z1709" s="78" t="s">
        <v>2580</v>
      </c>
    </row>
    <row r="1710" spans="1:26" ht="60" x14ac:dyDescent="0.25">
      <c r="A1710" s="71" t="str">
        <f>INDEX('Выгр Торг'!$A:$A,MATCH($B1710,'Выгр Торг'!$B:$B,0))</f>
        <v>Накладки (вставки) 2190 на зеркала в цвет кузова для Лада (Калина, Калина 2, Гранта), Датсун (mi-DO, on-DO)</v>
      </c>
      <c r="B1710" s="88">
        <v>167618</v>
      </c>
      <c r="C1710" s="72">
        <f>VLOOKUP($B1710,'Выгр Торг'!$B:$P,C$1,0)</f>
        <v>104618</v>
      </c>
      <c r="D1710" s="71" t="str">
        <f>VLOOKUP($B1710,'Выгр Торг'!$B:$P,D$1,0)</f>
        <v>Накладки (вставки) 2190 на зеркала в цвет кузова для Лада (Калина, Калина 2, Гранта), Датсун (mi-DO, on-DO) (Мускат (серебристо-серо-золотистый, 620))</v>
      </c>
      <c r="E1710" s="72" t="str">
        <f>VLOOKUP($B1710,'Выгр Торг'!$B:$P,E$1,0)</f>
        <v>Y</v>
      </c>
      <c r="F1710" s="72" t="str">
        <f>VLOOKUP($B1710,'Выгр Торг'!$B:$P,F$1,0)</f>
        <v>1</v>
      </c>
      <c r="G1710" s="36"/>
      <c r="H1710" s="28">
        <v>394391</v>
      </c>
      <c r="I1710" s="53">
        <f>INDEX($I:$I,MATCH($H1710,$C:$C,0))</f>
        <v>350</v>
      </c>
      <c r="J1710" s="5" t="s">
        <v>3410</v>
      </c>
      <c r="K1710" s="56">
        <f>INDEX($K:$K,MATCH($H1710,$C:$C,0))+I1710</f>
        <v>650</v>
      </c>
      <c r="L1710" s="14">
        <f>VLOOKUP(K1710,Наценка!$A$1:$B$8,2,1)</f>
        <v>1.75</v>
      </c>
      <c r="M1710" s="56">
        <f>INDEX($M:$M,MATCH($H1710,$C:$C,0))+I1710*$M$2</f>
        <v>1055</v>
      </c>
      <c r="N1710" s="57">
        <f t="shared" si="256"/>
        <v>1090</v>
      </c>
      <c r="O1710" s="72">
        <f>VLOOKUP($B1710,'Выгр Торг'!$B:$P,O$1,0)</f>
        <v>650</v>
      </c>
      <c r="P1710" s="72">
        <f>VLOOKUP($B1710,'Выгр Торг'!$B:$P,P$1,0)</f>
        <v>1290</v>
      </c>
      <c r="Q1710" s="42">
        <f t="shared" si="241"/>
        <v>0</v>
      </c>
      <c r="R1710" s="42">
        <f t="shared" si="242"/>
        <v>200</v>
      </c>
      <c r="S1710" s="85">
        <f t="shared" si="246"/>
        <v>1090</v>
      </c>
      <c r="T1710" s="60" t="str">
        <f>IFERROR(VLOOKUP($B1710,'Из ГУГЛа'!$B:$G,4,0)*U1710+V1710,VLOOKUP($B1710,'Из ГУГЛа'!$B:$G,4,0))</f>
        <v/>
      </c>
      <c r="U1710" s="15">
        <v>1</v>
      </c>
      <c r="V1710" s="59"/>
      <c r="W1710" s="74">
        <f t="shared" si="243"/>
        <v>0.67692307692307696</v>
      </c>
      <c r="X1710" s="74" t="str">
        <f t="shared" si="244"/>
        <v/>
      </c>
      <c r="Y1710" s="74" t="str">
        <f t="shared" si="245"/>
        <v/>
      </c>
      <c r="Z1710" s="78" t="s">
        <v>2580</v>
      </c>
    </row>
    <row r="1711" spans="1:26" ht="60" x14ac:dyDescent="0.25">
      <c r="A1711" s="71" t="str">
        <f>INDEX('Выгр Торг'!$A:$A,MATCH($B1711,'Выгр Торг'!$B:$B,0))</f>
        <v>Накладки (вставки) 2190 на зеркала в цвет кузова для Лада (Калина, Калина 2, Гранта), Датсун (mi-DO, on-DO)</v>
      </c>
      <c r="B1711" s="88">
        <v>167619</v>
      </c>
      <c r="C1711" s="72">
        <f>VLOOKUP($B1711,'Выгр Торг'!$B:$P,C$1,0)</f>
        <v>104619</v>
      </c>
      <c r="D1711" s="71" t="str">
        <f>VLOOKUP($B1711,'Выгр Торг'!$B:$P,D$1,0)</f>
        <v>Накладки (вставки) 2190 на зеркала в цвет кузова для Лада (Калина, Калина 2, Гранта), Датсун (mi-DO, on-DO) (Одиссей (Серо-синий, 497))</v>
      </c>
      <c r="E1711" s="72" t="str">
        <f>VLOOKUP($B1711,'Выгр Торг'!$B:$P,E$1,0)</f>
        <v>Y</v>
      </c>
      <c r="F1711" s="72" t="str">
        <f>VLOOKUP($B1711,'Выгр Торг'!$B:$P,F$1,0)</f>
        <v>1</v>
      </c>
      <c r="G1711" s="36"/>
      <c r="H1711" s="28">
        <v>394391</v>
      </c>
      <c r="I1711" s="53">
        <f>INDEX($I:$I,MATCH($H1711,$C:$C,0))</f>
        <v>350</v>
      </c>
      <c r="J1711" s="5" t="s">
        <v>3410</v>
      </c>
      <c r="K1711" s="56">
        <f>INDEX($K:$K,MATCH($H1711,$C:$C,0))+I1711</f>
        <v>650</v>
      </c>
      <c r="L1711" s="14">
        <f>VLOOKUP(K1711,Наценка!$A$1:$B$8,2,1)</f>
        <v>1.75</v>
      </c>
      <c r="M1711" s="56">
        <f>INDEX($M:$M,MATCH($H1711,$C:$C,0))+I1711*$M$2</f>
        <v>1055</v>
      </c>
      <c r="N1711" s="57">
        <f t="shared" si="256"/>
        <v>1090</v>
      </c>
      <c r="O1711" s="72">
        <f>VLOOKUP($B1711,'Выгр Торг'!$B:$P,O$1,0)</f>
        <v>650</v>
      </c>
      <c r="P1711" s="72">
        <f>VLOOKUP($B1711,'Выгр Торг'!$B:$P,P$1,0)</f>
        <v>1290</v>
      </c>
      <c r="Q1711" s="42">
        <f t="shared" si="241"/>
        <v>0</v>
      </c>
      <c r="R1711" s="42">
        <f t="shared" si="242"/>
        <v>200</v>
      </c>
      <c r="S1711" s="85">
        <f t="shared" si="246"/>
        <v>1090</v>
      </c>
      <c r="T1711" s="60" t="str">
        <f>IFERROR(VLOOKUP($B1711,'Из ГУГЛа'!$B:$G,4,0)*U1711+V1711,VLOOKUP($B1711,'Из ГУГЛа'!$B:$G,4,0))</f>
        <v/>
      </c>
      <c r="U1711" s="15">
        <v>1</v>
      </c>
      <c r="V1711" s="59"/>
      <c r="W1711" s="74">
        <f t="shared" si="243"/>
        <v>0.67692307692307696</v>
      </c>
      <c r="X1711" s="74" t="str">
        <f t="shared" si="244"/>
        <v/>
      </c>
      <c r="Y1711" s="74" t="str">
        <f t="shared" si="245"/>
        <v/>
      </c>
      <c r="Z1711" s="78" t="s">
        <v>2580</v>
      </c>
    </row>
    <row r="1712" spans="1:26" ht="60" x14ac:dyDescent="0.25">
      <c r="A1712" s="71" t="str">
        <f>INDEX('Выгр Торг'!$A:$A,MATCH($B1712,'Выгр Торг'!$B:$B,0))</f>
        <v>Накладки (вставки) 2190 на зеркала в цвет кузова для Лада (Калина, Калина 2, Гранта), Датсун (mi-DO, on-DO)</v>
      </c>
      <c r="B1712" s="88">
        <v>167620</v>
      </c>
      <c r="C1712" s="72">
        <f>VLOOKUP($B1712,'Выгр Торг'!$B:$P,C$1,0)</f>
        <v>104620</v>
      </c>
      <c r="D1712" s="71" t="str">
        <f>VLOOKUP($B1712,'Выгр Торг'!$B:$P,D$1,0)</f>
        <v>Накладки (вставки) 2190 на зеркала в цвет кузова для Лада (Калина, Калина 2, Гранта), Датсун (mi-DO, on-DO) (Пантера (черная база, 672))</v>
      </c>
      <c r="E1712" s="72" t="str">
        <f>VLOOKUP($B1712,'Выгр Торг'!$B:$P,E$1,0)</f>
        <v>Y</v>
      </c>
      <c r="F1712" s="72" t="str">
        <f>VLOOKUP($B1712,'Выгр Торг'!$B:$P,F$1,0)</f>
        <v>1</v>
      </c>
      <c r="G1712" s="36"/>
      <c r="H1712" s="28">
        <v>394391</v>
      </c>
      <c r="I1712" s="53">
        <f>INDEX($I:$I,MATCH($H1712,$C:$C,0))</f>
        <v>350</v>
      </c>
      <c r="J1712" s="5" t="s">
        <v>3410</v>
      </c>
      <c r="K1712" s="56">
        <f>INDEX($K:$K,MATCH($H1712,$C:$C,0))+I1712</f>
        <v>650</v>
      </c>
      <c r="L1712" s="14">
        <f>VLOOKUP(K1712,Наценка!$A$1:$B$8,2,1)</f>
        <v>1.75</v>
      </c>
      <c r="M1712" s="56">
        <f>INDEX($M:$M,MATCH($H1712,$C:$C,0))+I1712*$M$2</f>
        <v>1055</v>
      </c>
      <c r="N1712" s="57">
        <f t="shared" si="256"/>
        <v>1090</v>
      </c>
      <c r="O1712" s="72">
        <f>VLOOKUP($B1712,'Выгр Торг'!$B:$P,O$1,0)</f>
        <v>650</v>
      </c>
      <c r="P1712" s="72">
        <f>VLOOKUP($B1712,'Выгр Торг'!$B:$P,P$1,0)</f>
        <v>1290</v>
      </c>
      <c r="Q1712" s="42">
        <f t="shared" si="241"/>
        <v>0</v>
      </c>
      <c r="R1712" s="42">
        <f t="shared" si="242"/>
        <v>200</v>
      </c>
      <c r="S1712" s="85">
        <f t="shared" si="246"/>
        <v>1090</v>
      </c>
      <c r="T1712" s="60" t="str">
        <f>IFERROR(VLOOKUP($B1712,'Из ГУГЛа'!$B:$G,4,0)*U1712+V1712,VLOOKUP($B1712,'Из ГУГЛа'!$B:$G,4,0))</f>
        <v/>
      </c>
      <c r="U1712" s="15">
        <v>1</v>
      </c>
      <c r="V1712" s="59"/>
      <c r="W1712" s="74">
        <f t="shared" si="243"/>
        <v>0.67692307692307696</v>
      </c>
      <c r="X1712" s="74" t="str">
        <f t="shared" si="244"/>
        <v/>
      </c>
      <c r="Y1712" s="74" t="str">
        <f t="shared" si="245"/>
        <v/>
      </c>
      <c r="Z1712" s="78" t="s">
        <v>2580</v>
      </c>
    </row>
    <row r="1713" spans="1:28" ht="60" x14ac:dyDescent="0.25">
      <c r="A1713" s="71" t="str">
        <f>INDEX('Выгр Торг'!$A:$A,MATCH($B1713,'Выгр Торг'!$B:$B,0))</f>
        <v>Накладки (вставки) 2190 на зеркала в цвет кузова для Лада (Калина, Калина 2, Гранта), Датсун (mi-DO, on-DO)</v>
      </c>
      <c r="B1713" s="88">
        <v>167621</v>
      </c>
      <c r="C1713" s="72">
        <f>VLOOKUP($B1713,'Выгр Торг'!$B:$P,C$1,0)</f>
        <v>104621</v>
      </c>
      <c r="D1713" s="71" t="str">
        <f>VLOOKUP($B1713,'Выгр Торг'!$B:$P,D$1,0)</f>
        <v>Накладки (вставки) 2190 на зеркала в цвет кузова для Лада (Калина, Калина 2, Гранта), Датсун (mi-DO, on-DO) (Персей (темно-синий, 429))</v>
      </c>
      <c r="E1713" s="72" t="str">
        <f>VLOOKUP($B1713,'Выгр Торг'!$B:$P,E$1,0)</f>
        <v>Y</v>
      </c>
      <c r="F1713" s="72" t="str">
        <f>VLOOKUP($B1713,'Выгр Торг'!$B:$P,F$1,0)</f>
        <v>1</v>
      </c>
      <c r="G1713" s="36"/>
      <c r="H1713" s="28">
        <v>394391</v>
      </c>
      <c r="I1713" s="53">
        <f>INDEX($I:$I,MATCH($H1713,$C:$C,0))</f>
        <v>350</v>
      </c>
      <c r="J1713" s="5" t="s">
        <v>3410</v>
      </c>
      <c r="K1713" s="56">
        <f>INDEX($K:$K,MATCH($H1713,$C:$C,0))+I1713</f>
        <v>650</v>
      </c>
      <c r="L1713" s="14">
        <f>VLOOKUP(K1713,Наценка!$A$1:$B$8,2,1)</f>
        <v>1.75</v>
      </c>
      <c r="M1713" s="56">
        <f>INDEX($M:$M,MATCH($H1713,$C:$C,0))+I1713*$M$2</f>
        <v>1055</v>
      </c>
      <c r="N1713" s="57">
        <f t="shared" si="256"/>
        <v>1090</v>
      </c>
      <c r="O1713" s="72">
        <f>VLOOKUP($B1713,'Выгр Торг'!$B:$P,O$1,0)</f>
        <v>650</v>
      </c>
      <c r="P1713" s="72">
        <f>VLOOKUP($B1713,'Выгр Торг'!$B:$P,P$1,0)</f>
        <v>1290</v>
      </c>
      <c r="Q1713" s="42">
        <f t="shared" si="241"/>
        <v>0</v>
      </c>
      <c r="R1713" s="42">
        <f t="shared" si="242"/>
        <v>200</v>
      </c>
      <c r="S1713" s="85">
        <f t="shared" si="246"/>
        <v>1090</v>
      </c>
      <c r="T1713" s="60" t="str">
        <f>IFERROR(VLOOKUP($B1713,'Из ГУГЛа'!$B:$G,4,0)*U1713+V1713,VLOOKUP($B1713,'Из ГУГЛа'!$B:$G,4,0))</f>
        <v/>
      </c>
      <c r="U1713" s="15">
        <v>1</v>
      </c>
      <c r="V1713" s="59"/>
      <c r="W1713" s="74">
        <f t="shared" si="243"/>
        <v>0.67692307692307696</v>
      </c>
      <c r="X1713" s="74" t="str">
        <f t="shared" si="244"/>
        <v/>
      </c>
      <c r="Y1713" s="74" t="str">
        <f t="shared" si="245"/>
        <v/>
      </c>
      <c r="Z1713" s="78" t="s">
        <v>2580</v>
      </c>
    </row>
    <row r="1714" spans="1:28" ht="60" x14ac:dyDescent="0.25">
      <c r="A1714" s="71" t="str">
        <f>INDEX('Выгр Торг'!$A:$A,MATCH($B1714,'Выгр Торг'!$B:$B,0))</f>
        <v>Накладки (вставки) 2190 на зеркала в цвет кузова для Лада (Калина, Калина 2, Гранта), Датсун (mi-DO, on-DO)</v>
      </c>
      <c r="B1714" s="88">
        <v>167622</v>
      </c>
      <c r="C1714" s="72">
        <f>VLOOKUP($B1714,'Выгр Торг'!$B:$P,C$1,0)</f>
        <v>104622</v>
      </c>
      <c r="D1714" s="71" t="str">
        <f>VLOOKUP($B1714,'Выгр Торг'!$B:$P,D$1,0)</f>
        <v>Накладки (вставки) 2190 на зеркала в цвет кузова для Лада (Калина, Калина 2, Гранта), Датсун (mi-DO, on-DO) (Пламя (темно-красный, 193))</v>
      </c>
      <c r="E1714" s="72" t="str">
        <f>VLOOKUP($B1714,'Выгр Торг'!$B:$P,E$1,0)</f>
        <v>Y</v>
      </c>
      <c r="F1714" s="72" t="str">
        <f>VLOOKUP($B1714,'Выгр Торг'!$B:$P,F$1,0)</f>
        <v>1</v>
      </c>
      <c r="G1714" s="36"/>
      <c r="H1714" s="28">
        <v>394391</v>
      </c>
      <c r="I1714" s="53">
        <f>INDEX($I:$I,MATCH($H1714,$C:$C,0))</f>
        <v>350</v>
      </c>
      <c r="J1714" s="5" t="s">
        <v>3410</v>
      </c>
      <c r="K1714" s="56">
        <f>INDEX($K:$K,MATCH($H1714,$C:$C,0))+I1714</f>
        <v>650</v>
      </c>
      <c r="L1714" s="14">
        <f>VLOOKUP(K1714,Наценка!$A$1:$B$8,2,1)</f>
        <v>1.75</v>
      </c>
      <c r="M1714" s="56">
        <f>INDEX($M:$M,MATCH($H1714,$C:$C,0))+I1714*$M$2</f>
        <v>1055</v>
      </c>
      <c r="N1714" s="57">
        <f t="shared" si="256"/>
        <v>1090</v>
      </c>
      <c r="O1714" s="72">
        <f>VLOOKUP($B1714,'Выгр Торг'!$B:$P,O$1,0)</f>
        <v>650</v>
      </c>
      <c r="P1714" s="72">
        <f>VLOOKUP($B1714,'Выгр Торг'!$B:$P,P$1,0)</f>
        <v>1290</v>
      </c>
      <c r="Q1714" s="42">
        <f t="shared" si="241"/>
        <v>0</v>
      </c>
      <c r="R1714" s="42">
        <f t="shared" si="242"/>
        <v>200</v>
      </c>
      <c r="S1714" s="85">
        <f t="shared" si="246"/>
        <v>1090</v>
      </c>
      <c r="T1714" s="60" t="str">
        <f>IFERROR(VLOOKUP($B1714,'Из ГУГЛа'!$B:$G,4,0)*U1714+V1714,VLOOKUP($B1714,'Из ГУГЛа'!$B:$G,4,0))</f>
        <v/>
      </c>
      <c r="U1714" s="15">
        <v>1</v>
      </c>
      <c r="V1714" s="59"/>
      <c r="W1714" s="74">
        <f t="shared" si="243"/>
        <v>0.67692307692307696</v>
      </c>
      <c r="X1714" s="74" t="str">
        <f t="shared" si="244"/>
        <v/>
      </c>
      <c r="Y1714" s="74" t="str">
        <f t="shared" si="245"/>
        <v/>
      </c>
      <c r="Z1714" s="78" t="s">
        <v>2580</v>
      </c>
    </row>
    <row r="1715" spans="1:28" ht="60" x14ac:dyDescent="0.25">
      <c r="A1715" s="71" t="str">
        <f>INDEX('Выгр Торг'!$A:$A,MATCH($B1715,'Выгр Торг'!$B:$B,0))</f>
        <v>Накладки (вставки) 2190 на зеркала в цвет кузова для Лада (Калина, Калина 2, Гранта), Датсун (mi-DO, on-DO)</v>
      </c>
      <c r="B1715" s="88">
        <v>167623</v>
      </c>
      <c r="C1715" s="72">
        <f>VLOOKUP($B1715,'Выгр Торг'!$B:$P,C$1,0)</f>
        <v>104623</v>
      </c>
      <c r="D1715" s="71" t="str">
        <f>VLOOKUP($B1715,'Выгр Торг'!$B:$P,D$1,0)</f>
        <v>Накладки (вставки) 2190 на зеркала в цвет кузова для Лада (Калина, Калина 2, Гранта), Датсун (mi-DO, on-DO) (Платина (серебристо-бежевый, 691))</v>
      </c>
      <c r="E1715" s="72" t="str">
        <f>VLOOKUP($B1715,'Выгр Торг'!$B:$P,E$1,0)</f>
        <v>Y</v>
      </c>
      <c r="F1715" s="72" t="str">
        <f>VLOOKUP($B1715,'Выгр Торг'!$B:$P,F$1,0)</f>
        <v>1</v>
      </c>
      <c r="G1715" s="36"/>
      <c r="H1715" s="28">
        <v>394391</v>
      </c>
      <c r="I1715" s="53">
        <f>INDEX($I:$I,MATCH($H1715,$C:$C,0))</f>
        <v>350</v>
      </c>
      <c r="J1715" s="5" t="s">
        <v>3410</v>
      </c>
      <c r="K1715" s="56">
        <f>INDEX($K:$K,MATCH($H1715,$C:$C,0))+I1715</f>
        <v>650</v>
      </c>
      <c r="L1715" s="14">
        <f>VLOOKUP(K1715,Наценка!$A$1:$B$8,2,1)</f>
        <v>1.75</v>
      </c>
      <c r="M1715" s="56">
        <f>INDEX($M:$M,MATCH($H1715,$C:$C,0))+I1715*$M$2</f>
        <v>1055</v>
      </c>
      <c r="N1715" s="57">
        <f t="shared" si="256"/>
        <v>1090</v>
      </c>
      <c r="O1715" s="72">
        <f>VLOOKUP($B1715,'Выгр Торг'!$B:$P,O$1,0)</f>
        <v>650</v>
      </c>
      <c r="P1715" s="72">
        <f>VLOOKUP($B1715,'Выгр Торг'!$B:$P,P$1,0)</f>
        <v>1290</v>
      </c>
      <c r="Q1715" s="42">
        <f t="shared" si="241"/>
        <v>0</v>
      </c>
      <c r="R1715" s="42">
        <f t="shared" si="242"/>
        <v>200</v>
      </c>
      <c r="S1715" s="85">
        <f t="shared" si="246"/>
        <v>1090</v>
      </c>
      <c r="T1715" s="60" t="str">
        <f>IFERROR(VLOOKUP($B1715,'Из ГУГЛа'!$B:$G,4,0)*U1715+V1715,VLOOKUP($B1715,'Из ГУГЛа'!$B:$G,4,0))</f>
        <v/>
      </c>
      <c r="U1715" s="15">
        <v>1</v>
      </c>
      <c r="V1715" s="59"/>
      <c r="W1715" s="74">
        <f t="shared" si="243"/>
        <v>0.67692307692307696</v>
      </c>
      <c r="X1715" s="74" t="str">
        <f t="shared" si="244"/>
        <v/>
      </c>
      <c r="Y1715" s="74" t="str">
        <f t="shared" si="245"/>
        <v/>
      </c>
      <c r="Z1715" s="78" t="s">
        <v>2580</v>
      </c>
    </row>
    <row r="1716" spans="1:28" ht="60" x14ac:dyDescent="0.25">
      <c r="A1716" s="71" t="str">
        <f>INDEX('Выгр Торг'!$A:$A,MATCH($B1716,'Выгр Торг'!$B:$B,0))</f>
        <v>Накладки (вставки) 2190 на зеркала в цвет кузова для Лада (Калина, Калина 2, Гранта), Датсун (mi-DO, on-DO)</v>
      </c>
      <c r="B1716" s="88">
        <v>167624</v>
      </c>
      <c r="C1716" s="72">
        <f>VLOOKUP($B1716,'Выгр Торг'!$B:$P,C$1,0)</f>
        <v>104624</v>
      </c>
      <c r="D1716" s="71" t="str">
        <f>VLOOKUP($B1716,'Выгр Торг'!$B:$P,D$1,0)</f>
        <v>Накладки (вставки) 2190 на зеркала в цвет кузова для Лада (Калина, Калина 2, Гранта), Датсун (mi-DO, on-DO) (Портвейн (темно-вишневый металлик, 192))</v>
      </c>
      <c r="E1716" s="72" t="str">
        <f>VLOOKUP($B1716,'Выгр Торг'!$B:$P,E$1,0)</f>
        <v>Y</v>
      </c>
      <c r="F1716" s="72" t="str">
        <f>VLOOKUP($B1716,'Выгр Торг'!$B:$P,F$1,0)</f>
        <v>1</v>
      </c>
      <c r="G1716" s="36"/>
      <c r="H1716" s="28">
        <v>394391</v>
      </c>
      <c r="I1716" s="53">
        <f>INDEX($I:$I,MATCH($H1716,$C:$C,0))</f>
        <v>350</v>
      </c>
      <c r="J1716" s="5" t="s">
        <v>3410</v>
      </c>
      <c r="K1716" s="56">
        <f>INDEX($K:$K,MATCH($H1716,$C:$C,0))+I1716</f>
        <v>650</v>
      </c>
      <c r="L1716" s="14">
        <f>VLOOKUP(K1716,Наценка!$A$1:$B$8,2,1)</f>
        <v>1.75</v>
      </c>
      <c r="M1716" s="56">
        <f>INDEX($M:$M,MATCH($H1716,$C:$C,0))+I1716*$M$2</f>
        <v>1055</v>
      </c>
      <c r="N1716" s="57">
        <f t="shared" si="256"/>
        <v>1090</v>
      </c>
      <c r="O1716" s="72">
        <f>VLOOKUP($B1716,'Выгр Торг'!$B:$P,O$1,0)</f>
        <v>650</v>
      </c>
      <c r="P1716" s="72">
        <f>VLOOKUP($B1716,'Выгр Торг'!$B:$P,P$1,0)</f>
        <v>1290</v>
      </c>
      <c r="Q1716" s="42">
        <f t="shared" si="241"/>
        <v>0</v>
      </c>
      <c r="R1716" s="42">
        <f t="shared" si="242"/>
        <v>200</v>
      </c>
      <c r="S1716" s="85">
        <f t="shared" si="246"/>
        <v>1090</v>
      </c>
      <c r="T1716" s="60" t="str">
        <f>IFERROR(VLOOKUP($B1716,'Из ГУГЛа'!$B:$G,4,0)*U1716+V1716,VLOOKUP($B1716,'Из ГУГЛа'!$B:$G,4,0))</f>
        <v/>
      </c>
      <c r="U1716" s="15">
        <v>1</v>
      </c>
      <c r="V1716" s="59"/>
      <c r="W1716" s="74">
        <f t="shared" si="243"/>
        <v>0.67692307692307696</v>
      </c>
      <c r="X1716" s="74" t="str">
        <f t="shared" si="244"/>
        <v/>
      </c>
      <c r="Y1716" s="74" t="str">
        <f t="shared" si="245"/>
        <v/>
      </c>
      <c r="Z1716" s="78" t="s">
        <v>2580</v>
      </c>
    </row>
    <row r="1717" spans="1:28" ht="60" x14ac:dyDescent="0.25">
      <c r="A1717" s="71" t="str">
        <f>INDEX('Выгр Торг'!$A:$A,MATCH($B1717,'Выгр Торг'!$B:$B,0))</f>
        <v>Накладки (вставки) 2190 на зеркала в цвет кузова для Лада (Калина, Калина 2, Гранта), Датсун (mi-DO, on-DO)</v>
      </c>
      <c r="B1717" s="88">
        <v>167625</v>
      </c>
      <c r="C1717" s="72">
        <f>VLOOKUP($B1717,'Выгр Торг'!$B:$P,C$1,0)</f>
        <v>104625</v>
      </c>
      <c r="D1717" s="71" t="str">
        <f>VLOOKUP($B1717,'Выгр Торг'!$B:$P,D$1,0)</f>
        <v>Накладки (вставки) 2190 на зеркала в цвет кузова для Лада (Калина, Калина 2, Гранта), Датсун (mi-DO, on-DO) (Премьер (канареечный желтый, 222))</v>
      </c>
      <c r="E1717" s="72" t="str">
        <f>VLOOKUP($B1717,'Выгр Торг'!$B:$P,E$1,0)</f>
        <v>Y</v>
      </c>
      <c r="F1717" s="72" t="str">
        <f>VLOOKUP($B1717,'Выгр Торг'!$B:$P,F$1,0)</f>
        <v>1</v>
      </c>
      <c r="G1717" s="36"/>
      <c r="H1717" s="28">
        <v>394391</v>
      </c>
      <c r="I1717" s="53">
        <f>INDEX($I:$I,MATCH($H1717,$C:$C,0))</f>
        <v>350</v>
      </c>
      <c r="J1717" s="5" t="s">
        <v>3410</v>
      </c>
      <c r="K1717" s="56">
        <f>INDEX($K:$K,MATCH($H1717,$C:$C,0))+I1717</f>
        <v>650</v>
      </c>
      <c r="L1717" s="14">
        <f>VLOOKUP(K1717,Наценка!$A$1:$B$8,2,1)</f>
        <v>1.75</v>
      </c>
      <c r="M1717" s="56">
        <f>INDEX($M:$M,MATCH($H1717,$C:$C,0))+I1717*$M$2</f>
        <v>1055</v>
      </c>
      <c r="N1717" s="57">
        <f t="shared" si="256"/>
        <v>1090</v>
      </c>
      <c r="O1717" s="72">
        <f>VLOOKUP($B1717,'Выгр Торг'!$B:$P,O$1,0)</f>
        <v>650</v>
      </c>
      <c r="P1717" s="72">
        <f>VLOOKUP($B1717,'Выгр Торг'!$B:$P,P$1,0)</f>
        <v>1290</v>
      </c>
      <c r="Q1717" s="42">
        <f t="shared" si="241"/>
        <v>0</v>
      </c>
      <c r="R1717" s="42">
        <f t="shared" si="242"/>
        <v>200</v>
      </c>
      <c r="S1717" s="85">
        <f t="shared" si="246"/>
        <v>1090</v>
      </c>
      <c r="T1717" s="60" t="str">
        <f>IFERROR(VLOOKUP($B1717,'Из ГУГЛа'!$B:$G,4,0)*U1717+V1717,VLOOKUP($B1717,'Из ГУГЛа'!$B:$G,4,0))</f>
        <v/>
      </c>
      <c r="U1717" s="15">
        <v>1</v>
      </c>
      <c r="V1717" s="59"/>
      <c r="W1717" s="74">
        <f t="shared" si="243"/>
        <v>0.67692307692307696</v>
      </c>
      <c r="X1717" s="74" t="str">
        <f t="shared" si="244"/>
        <v/>
      </c>
      <c r="Y1717" s="74" t="str">
        <f t="shared" si="245"/>
        <v/>
      </c>
      <c r="Z1717" s="78" t="s">
        <v>2580</v>
      </c>
    </row>
    <row r="1718" spans="1:28" ht="60" x14ac:dyDescent="0.25">
      <c r="A1718" s="71" t="str">
        <f>INDEX('Выгр Торг'!$A:$A,MATCH($B1718,'Выгр Торг'!$B:$B,0))</f>
        <v>Накладки (вставки) 2190 на зеркала в цвет кузова для Лада (Калина, Калина 2, Гранта), Датсун (mi-DO, on-DO)</v>
      </c>
      <c r="B1718" s="88">
        <v>167626</v>
      </c>
      <c r="C1718" s="72">
        <f>VLOOKUP($B1718,'Выгр Торг'!$B:$P,C$1,0)</f>
        <v>104626</v>
      </c>
      <c r="D1718" s="71" t="str">
        <f>VLOOKUP($B1718,'Выгр Торг'!$B:$P,D$1,0)</f>
        <v>Накладки (вставки) 2190 на зеркала в цвет кузова для Лада (Калина, Калина 2, Гранта), Датсун (mi-DO, on-DO) (Рислинг (серебристо-бледно-серый, 610))</v>
      </c>
      <c r="E1718" s="72" t="str">
        <f>VLOOKUP($B1718,'Выгр Торг'!$B:$P,E$1,0)</f>
        <v>Y</v>
      </c>
      <c r="F1718" s="72" t="str">
        <f>VLOOKUP($B1718,'Выгр Торг'!$B:$P,F$1,0)</f>
        <v>1</v>
      </c>
      <c r="G1718" s="36"/>
      <c r="H1718" s="28">
        <v>394391</v>
      </c>
      <c r="I1718" s="53">
        <f>INDEX($I:$I,MATCH($H1718,$C:$C,0))</f>
        <v>350</v>
      </c>
      <c r="J1718" s="5" t="s">
        <v>3410</v>
      </c>
      <c r="K1718" s="56">
        <f>INDEX($K:$K,MATCH($H1718,$C:$C,0))+I1718</f>
        <v>650</v>
      </c>
      <c r="L1718" s="14">
        <f>VLOOKUP(K1718,Наценка!$A$1:$B$8,2,1)</f>
        <v>1.75</v>
      </c>
      <c r="M1718" s="56">
        <f>INDEX($M:$M,MATCH($H1718,$C:$C,0))+I1718*$M$2</f>
        <v>1055</v>
      </c>
      <c r="N1718" s="57">
        <f t="shared" si="256"/>
        <v>1090</v>
      </c>
      <c r="O1718" s="72">
        <f>VLOOKUP($B1718,'Выгр Торг'!$B:$P,O$1,0)</f>
        <v>650</v>
      </c>
      <c r="P1718" s="72">
        <f>VLOOKUP($B1718,'Выгр Торг'!$B:$P,P$1,0)</f>
        <v>1290</v>
      </c>
      <c r="Q1718" s="42">
        <f t="shared" si="241"/>
        <v>0</v>
      </c>
      <c r="R1718" s="42">
        <f t="shared" si="242"/>
        <v>200</v>
      </c>
      <c r="S1718" s="85">
        <f t="shared" si="246"/>
        <v>1090</v>
      </c>
      <c r="T1718" s="60" t="str">
        <f>IFERROR(VLOOKUP($B1718,'Из ГУГЛа'!$B:$G,4,0)*U1718+V1718,VLOOKUP($B1718,'Из ГУГЛа'!$B:$G,4,0))</f>
        <v/>
      </c>
      <c r="U1718" s="15">
        <v>1</v>
      </c>
      <c r="V1718" s="59"/>
      <c r="W1718" s="74">
        <f t="shared" si="243"/>
        <v>0.67692307692307696</v>
      </c>
      <c r="X1718" s="74" t="str">
        <f t="shared" si="244"/>
        <v/>
      </c>
      <c r="Y1718" s="74" t="str">
        <f t="shared" si="245"/>
        <v/>
      </c>
      <c r="Z1718" s="78" t="s">
        <v>2580</v>
      </c>
    </row>
    <row r="1719" spans="1:28" ht="60" x14ac:dyDescent="0.25">
      <c r="A1719" s="71" t="str">
        <f>INDEX('Выгр Торг'!$A:$A,MATCH($B1719,'Выгр Торг'!$B:$B,0))</f>
        <v>Накладки (вставки) 2190 на зеркала в цвет кузова для Лада (Калина, Калина 2, Гранта), Датсун (mi-DO, on-DO)</v>
      </c>
      <c r="B1719" s="88">
        <v>167627</v>
      </c>
      <c r="C1719" s="72">
        <f>VLOOKUP($B1719,'Выгр Торг'!$B:$P,C$1,0)</f>
        <v>104627</v>
      </c>
      <c r="D1719" s="71" t="str">
        <f>VLOOKUP($B1719,'Выгр Торг'!$B:$P,D$1,0)</f>
        <v>Накладки (вставки) 2190 на зеркала в цвет кузова для Лада (Калина, Калина 2, Гранта), Датсун (mi-DO, on-DO) (Слива (серебристо-ярко-синий, 478))</v>
      </c>
      <c r="E1719" s="72" t="str">
        <f>VLOOKUP($B1719,'Выгр Торг'!$B:$P,E$1,0)</f>
        <v>Y</v>
      </c>
      <c r="F1719" s="72" t="str">
        <f>VLOOKUP($B1719,'Выгр Торг'!$B:$P,F$1,0)</f>
        <v>1</v>
      </c>
      <c r="G1719" s="36"/>
      <c r="H1719" s="28">
        <v>394391</v>
      </c>
      <c r="I1719" s="53">
        <f>INDEX($I:$I,MATCH($H1719,$C:$C,0))</f>
        <v>350</v>
      </c>
      <c r="J1719" s="5" t="s">
        <v>3410</v>
      </c>
      <c r="K1719" s="56">
        <f>INDEX($K:$K,MATCH($H1719,$C:$C,0))+I1719</f>
        <v>650</v>
      </c>
      <c r="L1719" s="14">
        <f>VLOOKUP(K1719,Наценка!$A$1:$B$8,2,1)</f>
        <v>1.75</v>
      </c>
      <c r="M1719" s="56">
        <f>INDEX($M:$M,MATCH($H1719,$C:$C,0))+I1719*$M$2</f>
        <v>1055</v>
      </c>
      <c r="N1719" s="57">
        <f t="shared" si="256"/>
        <v>1090</v>
      </c>
      <c r="O1719" s="72">
        <f>VLOOKUP($B1719,'Выгр Торг'!$B:$P,O$1,0)</f>
        <v>650</v>
      </c>
      <c r="P1719" s="72">
        <f>VLOOKUP($B1719,'Выгр Торг'!$B:$P,P$1,0)</f>
        <v>1290</v>
      </c>
      <c r="Q1719" s="42">
        <f t="shared" si="241"/>
        <v>0</v>
      </c>
      <c r="R1719" s="42">
        <f t="shared" si="242"/>
        <v>200</v>
      </c>
      <c r="S1719" s="85">
        <f t="shared" si="246"/>
        <v>1090</v>
      </c>
      <c r="T1719" s="60" t="str">
        <f>IFERROR(VLOOKUP($B1719,'Из ГУГЛа'!$B:$G,4,0)*U1719+V1719,VLOOKUP($B1719,'Из ГУГЛа'!$B:$G,4,0))</f>
        <v/>
      </c>
      <c r="U1719" s="15">
        <v>1</v>
      </c>
      <c r="V1719" s="59"/>
      <c r="W1719" s="74">
        <f t="shared" si="243"/>
        <v>0.67692307692307696</v>
      </c>
      <c r="X1719" s="74" t="str">
        <f t="shared" si="244"/>
        <v/>
      </c>
      <c r="Y1719" s="74" t="str">
        <f t="shared" si="245"/>
        <v/>
      </c>
      <c r="Z1719" s="78" t="s">
        <v>2580</v>
      </c>
    </row>
    <row r="1720" spans="1:28" ht="60" x14ac:dyDescent="0.25">
      <c r="A1720" s="71" t="str">
        <f>INDEX('Выгр Торг'!$A:$A,MATCH($B1720,'Выгр Торг'!$B:$B,0))</f>
        <v>Накладки (вставки) 2190 на зеркала в цвет кузова для Лада (Калина, Калина 2, Гранта), Датсун (mi-DO, on-DO)</v>
      </c>
      <c r="B1720" s="88">
        <v>167628</v>
      </c>
      <c r="C1720" s="72">
        <f>VLOOKUP($B1720,'Выгр Торг'!$B:$P,C$1,0)</f>
        <v>104628</v>
      </c>
      <c r="D1720" s="71" t="str">
        <f>VLOOKUP($B1720,'Выгр Торг'!$B:$P,D$1,0)</f>
        <v>Накладки (вставки) 2190 на зеркала в цвет кузова для Лада (Калина, Калина 2, Гранта), Датсун (mi-DO, on-DO) (Снежная королева (серебристый, 690))</v>
      </c>
      <c r="E1720" s="72" t="str">
        <f>VLOOKUP($B1720,'Выгр Торг'!$B:$P,E$1,0)</f>
        <v>Y</v>
      </c>
      <c r="F1720" s="72" t="str">
        <f>VLOOKUP($B1720,'Выгр Торг'!$B:$P,F$1,0)</f>
        <v>1</v>
      </c>
      <c r="G1720" s="36"/>
      <c r="H1720" s="28">
        <v>394391</v>
      </c>
      <c r="I1720" s="53">
        <f>INDEX($I:$I,MATCH($H1720,$C:$C,0))</f>
        <v>350</v>
      </c>
      <c r="J1720" s="5" t="s">
        <v>3410</v>
      </c>
      <c r="K1720" s="56">
        <f>INDEX($K:$K,MATCH($H1720,$C:$C,0))+I1720</f>
        <v>650</v>
      </c>
      <c r="L1720" s="14">
        <f>VLOOKUP(K1720,Наценка!$A$1:$B$8,2,1)</f>
        <v>1.75</v>
      </c>
      <c r="M1720" s="56">
        <f>INDEX($M:$M,MATCH($H1720,$C:$C,0))+I1720*$M$2</f>
        <v>1055</v>
      </c>
      <c r="N1720" s="57">
        <f t="shared" si="256"/>
        <v>1090</v>
      </c>
      <c r="O1720" s="72">
        <f>VLOOKUP($B1720,'Выгр Торг'!$B:$P,O$1,0)</f>
        <v>650</v>
      </c>
      <c r="P1720" s="72">
        <f>VLOOKUP($B1720,'Выгр Торг'!$B:$P,P$1,0)</f>
        <v>1290</v>
      </c>
      <c r="Q1720" s="42">
        <f t="shared" si="241"/>
        <v>0</v>
      </c>
      <c r="R1720" s="42">
        <f t="shared" si="242"/>
        <v>200</v>
      </c>
      <c r="S1720" s="85">
        <f t="shared" si="246"/>
        <v>1090</v>
      </c>
      <c r="T1720" s="60" t="str">
        <f>IFERROR(VLOOKUP($B1720,'Из ГУГЛа'!$B:$G,4,0)*U1720+V1720,VLOOKUP($B1720,'Из ГУГЛа'!$B:$G,4,0))</f>
        <v/>
      </c>
      <c r="U1720" s="15">
        <v>1</v>
      </c>
      <c r="V1720" s="59"/>
      <c r="W1720" s="74">
        <f t="shared" si="243"/>
        <v>0.67692307692307696</v>
      </c>
      <c r="X1720" s="74" t="str">
        <f t="shared" si="244"/>
        <v/>
      </c>
      <c r="Y1720" s="74" t="str">
        <f t="shared" si="245"/>
        <v/>
      </c>
      <c r="Z1720" s="78" t="s">
        <v>2580</v>
      </c>
    </row>
    <row r="1721" spans="1:28" ht="60" x14ac:dyDescent="0.25">
      <c r="A1721" s="71" t="str">
        <f>INDEX('Выгр Торг'!$A:$A,MATCH($B1721,'Выгр Торг'!$B:$B,0))</f>
        <v>Накладки (вставки) 2190 на зеркала в цвет кузова для Лада (Калина, Калина 2, Гранта), Датсун (mi-DO, on-DO)</v>
      </c>
      <c r="B1721" s="88">
        <v>167629</v>
      </c>
      <c r="C1721" s="72">
        <f>VLOOKUP($B1721,'Выгр Торг'!$B:$P,C$1,0)</f>
        <v>104629</v>
      </c>
      <c r="D1721" s="71" t="str">
        <f>VLOOKUP($B1721,'Выгр Торг'!$B:$P,D$1,0)</f>
        <v>Накладки (вставки) 2190 на зеркала в цвет кузова для Лада (Калина, Калина 2, Гранта), Датсун (mi-DO, on-DO) (Совиньон (серебристо-серый, 650))</v>
      </c>
      <c r="E1721" s="72" t="str">
        <f>VLOOKUP($B1721,'Выгр Торг'!$B:$P,E$1,0)</f>
        <v>Y</v>
      </c>
      <c r="F1721" s="72" t="str">
        <f>VLOOKUP($B1721,'Выгр Торг'!$B:$P,F$1,0)</f>
        <v>1</v>
      </c>
      <c r="G1721" s="36"/>
      <c r="H1721" s="28">
        <v>394391</v>
      </c>
      <c r="I1721" s="53">
        <f>INDEX($I:$I,MATCH($H1721,$C:$C,0))</f>
        <v>350</v>
      </c>
      <c r="J1721" s="5" t="s">
        <v>3410</v>
      </c>
      <c r="K1721" s="56">
        <f>INDEX($K:$K,MATCH($H1721,$C:$C,0))+I1721</f>
        <v>650</v>
      </c>
      <c r="L1721" s="14">
        <f>VLOOKUP(K1721,Наценка!$A$1:$B$8,2,1)</f>
        <v>1.75</v>
      </c>
      <c r="M1721" s="56">
        <f>INDEX($M:$M,MATCH($H1721,$C:$C,0))+I1721*$M$2</f>
        <v>1055</v>
      </c>
      <c r="N1721" s="57">
        <f t="shared" si="256"/>
        <v>1090</v>
      </c>
      <c r="O1721" s="72">
        <f>VLOOKUP($B1721,'Выгр Торг'!$B:$P,O$1,0)</f>
        <v>650</v>
      </c>
      <c r="P1721" s="72">
        <f>VLOOKUP($B1721,'Выгр Торг'!$B:$P,P$1,0)</f>
        <v>1290</v>
      </c>
      <c r="Q1721" s="42">
        <f t="shared" si="241"/>
        <v>0</v>
      </c>
      <c r="R1721" s="42">
        <f t="shared" si="242"/>
        <v>200</v>
      </c>
      <c r="S1721" s="85">
        <f t="shared" si="246"/>
        <v>1090</v>
      </c>
      <c r="T1721" s="60" t="str">
        <f>IFERROR(VLOOKUP($B1721,'Из ГУГЛа'!$B:$G,4,0)*U1721+V1721,VLOOKUP($B1721,'Из ГУГЛа'!$B:$G,4,0))</f>
        <v/>
      </c>
      <c r="U1721" s="15">
        <v>1</v>
      </c>
      <c r="V1721" s="59"/>
      <c r="W1721" s="74">
        <f t="shared" si="243"/>
        <v>0.67692307692307696</v>
      </c>
      <c r="X1721" s="74" t="str">
        <f t="shared" si="244"/>
        <v/>
      </c>
      <c r="Y1721" s="74" t="str">
        <f t="shared" si="245"/>
        <v/>
      </c>
      <c r="Z1721" s="78" t="s">
        <v>2580</v>
      </c>
    </row>
    <row r="1722" spans="1:28" ht="60" x14ac:dyDescent="0.25">
      <c r="A1722" s="71" t="str">
        <f>INDEX('Выгр Торг'!$A:$A,MATCH($B1722,'Выгр Торг'!$B:$B,0))</f>
        <v>Накладки (вставки) 2190 на зеркала в цвет кузова для Лада (Калина, Калина 2, Гранта), Датсун (mi-DO, on-DO)</v>
      </c>
      <c r="B1722" s="88">
        <v>167630</v>
      </c>
      <c r="C1722" s="72">
        <f>VLOOKUP($B1722,'Выгр Торг'!$B:$P,C$1,0)</f>
        <v>104593</v>
      </c>
      <c r="D1722" s="71" t="str">
        <f>VLOOKUP($B1722,'Выгр Торг'!$B:$P,D$1,0)</f>
        <v>Накладки (вставки) 2190 на зеркала в цвет кузова для Лада (Калина, Калина 2, Гранта), Датсун (mi-DO, on-DO) (Уточнить у менеджера)</v>
      </c>
      <c r="E1722" s="72" t="str">
        <f>VLOOKUP($B1722,'Выгр Торг'!$B:$P,E$1,0)</f>
        <v>Y</v>
      </c>
      <c r="F1722" s="72" t="str">
        <f>VLOOKUP($B1722,'Выгр Торг'!$B:$P,F$1,0)</f>
        <v>1</v>
      </c>
      <c r="G1722" s="36"/>
      <c r="H1722" s="28">
        <v>394391</v>
      </c>
      <c r="I1722" s="53">
        <f>INDEX($I:$I,MATCH($H1722,$C:$C,0))</f>
        <v>350</v>
      </c>
      <c r="J1722" s="5" t="s">
        <v>3410</v>
      </c>
      <c r="K1722" s="56">
        <f>INDEX($K:$K,MATCH($H1722,$C:$C,0))+I1722</f>
        <v>650</v>
      </c>
      <c r="L1722" s="14">
        <f>VLOOKUP(K1722,Наценка!$A$1:$B$8,2,1)</f>
        <v>1.75</v>
      </c>
      <c r="M1722" s="56">
        <f>INDEX($M:$M,MATCH($H1722,$C:$C,0))+I1722*$M$2</f>
        <v>1055</v>
      </c>
      <c r="N1722" s="57">
        <f t="shared" si="256"/>
        <v>1090</v>
      </c>
      <c r="O1722" s="72">
        <f>VLOOKUP($B1722,'Выгр Торг'!$B:$P,O$1,0)</f>
        <v>650</v>
      </c>
      <c r="P1722" s="72">
        <f>VLOOKUP($B1722,'Выгр Торг'!$B:$P,P$1,0)</f>
        <v>1290</v>
      </c>
      <c r="Q1722" s="42">
        <f t="shared" si="241"/>
        <v>0</v>
      </c>
      <c r="R1722" s="42">
        <f t="shared" si="242"/>
        <v>200</v>
      </c>
      <c r="S1722" s="85">
        <f t="shared" si="246"/>
        <v>1090</v>
      </c>
      <c r="T1722" s="60" t="str">
        <f>IFERROR(VLOOKUP($B1722,'Из ГУГЛа'!$B:$G,4,0)*U1722+V1722,VLOOKUP($B1722,'Из ГУГЛа'!$B:$G,4,0))</f>
        <v/>
      </c>
      <c r="U1722" s="15">
        <v>1</v>
      </c>
      <c r="V1722" s="59"/>
      <c r="W1722" s="74">
        <f t="shared" si="243"/>
        <v>0.67692307692307696</v>
      </c>
      <c r="X1722" s="74" t="str">
        <f t="shared" si="244"/>
        <v/>
      </c>
      <c r="Y1722" s="74" t="str">
        <f t="shared" si="245"/>
        <v/>
      </c>
      <c r="Z1722" s="78" t="s">
        <v>2580</v>
      </c>
    </row>
    <row r="1723" spans="1:28" ht="60" x14ac:dyDescent="0.25">
      <c r="A1723" s="71" t="str">
        <f>INDEX('Выгр Торг'!$A:$A,MATCH($B1723,'Выгр Торг'!$B:$B,0))</f>
        <v>Накладки (вставки) 2190 на зеркала в цвет кузова для Лада (Калина, Калина 2, Гранта), Датсун (mi-DO, on-DO)</v>
      </c>
      <c r="B1723" s="88">
        <v>167631</v>
      </c>
      <c r="C1723" s="72">
        <f>VLOOKUP($B1723,'Выгр Торг'!$B:$P,C$1,0)</f>
        <v>104630</v>
      </c>
      <c r="D1723" s="71" t="str">
        <f>VLOOKUP($B1723,'Выгр Торг'!$B:$P,D$1,0)</f>
        <v>Накладки (вставки) 2190 на зеркала в цвет кузова для Лада (Калина, Калина 2, Гранта), Датсун (mi-DO, on-DO) (Черная жемчужина (черный, 676))</v>
      </c>
      <c r="E1723" s="72" t="str">
        <f>VLOOKUP($B1723,'Выгр Торг'!$B:$P,E$1,0)</f>
        <v>Y</v>
      </c>
      <c r="F1723" s="72" t="str">
        <f>VLOOKUP($B1723,'Выгр Торг'!$B:$P,F$1,0)</f>
        <v>1</v>
      </c>
      <c r="G1723" s="36"/>
      <c r="H1723" s="28">
        <v>394391</v>
      </c>
      <c r="I1723" s="53">
        <f>INDEX($I:$I,MATCH($H1723,$C:$C,0))</f>
        <v>350</v>
      </c>
      <c r="J1723" s="5" t="s">
        <v>3410</v>
      </c>
      <c r="K1723" s="56">
        <f>INDEX($K:$K,MATCH($H1723,$C:$C,0))+I1723</f>
        <v>650</v>
      </c>
      <c r="L1723" s="14">
        <f>VLOOKUP(K1723,Наценка!$A$1:$B$8,2,1)</f>
        <v>1.75</v>
      </c>
      <c r="M1723" s="56">
        <f>INDEX($M:$M,MATCH($H1723,$C:$C,0))+I1723*$M$2</f>
        <v>1055</v>
      </c>
      <c r="N1723" s="57">
        <f t="shared" si="256"/>
        <v>1090</v>
      </c>
      <c r="O1723" s="72">
        <f>VLOOKUP($B1723,'Выгр Торг'!$B:$P,O$1,0)</f>
        <v>650</v>
      </c>
      <c r="P1723" s="72">
        <f>VLOOKUP($B1723,'Выгр Торг'!$B:$P,P$1,0)</f>
        <v>1290</v>
      </c>
      <c r="Q1723" s="42">
        <f t="shared" si="241"/>
        <v>0</v>
      </c>
      <c r="R1723" s="42">
        <f t="shared" si="242"/>
        <v>200</v>
      </c>
      <c r="S1723" s="85">
        <f t="shared" si="246"/>
        <v>1090</v>
      </c>
      <c r="T1723" s="60" t="str">
        <f>IFERROR(VLOOKUP($B1723,'Из ГУГЛа'!$B:$G,4,0)*U1723+V1723,VLOOKUP($B1723,'Из ГУГЛа'!$B:$G,4,0))</f>
        <v/>
      </c>
      <c r="U1723" s="15">
        <v>1</v>
      </c>
      <c r="V1723" s="59"/>
      <c r="W1723" s="74">
        <f t="shared" si="243"/>
        <v>0.67692307692307696</v>
      </c>
      <c r="X1723" s="74" t="str">
        <f t="shared" si="244"/>
        <v/>
      </c>
      <c r="Y1723" s="74" t="str">
        <f t="shared" si="245"/>
        <v/>
      </c>
      <c r="Z1723" s="78" t="s">
        <v>2580</v>
      </c>
    </row>
    <row r="1724" spans="1:28" ht="60" x14ac:dyDescent="0.25">
      <c r="A1724" s="71" t="str">
        <f>INDEX('Выгр Торг'!$A:$A,MATCH($B1724,'Выгр Торг'!$B:$B,0))</f>
        <v>Накладки (вставки) 2190 на зеркала в цвет кузова для Лада (Калина, Калина 2, Гранта), Датсун (mi-DO, on-DO)</v>
      </c>
      <c r="B1724" s="88">
        <v>167632</v>
      </c>
      <c r="C1724" s="72">
        <f>VLOOKUP($B1724,'Выгр Торг'!$B:$P,C$1,0)</f>
        <v>104631</v>
      </c>
      <c r="D1724" s="71" t="str">
        <f>VLOOKUP($B1724,'Выгр Торг'!$B:$P,D$1,0)</f>
        <v>Накладки (вставки) 2190 на зеркала в цвет кузова для Лада (Калина, Калина 2, Гранта), Датсун (mi-DO, on-DO) (Черника (темно-синий, 482))</v>
      </c>
      <c r="E1724" s="72" t="str">
        <f>VLOOKUP($B1724,'Выгр Торг'!$B:$P,E$1,0)</f>
        <v>Y</v>
      </c>
      <c r="F1724" s="72" t="str">
        <f>VLOOKUP($B1724,'Выгр Торг'!$B:$P,F$1,0)</f>
        <v>1</v>
      </c>
      <c r="G1724" s="36"/>
      <c r="H1724" s="28">
        <v>394391</v>
      </c>
      <c r="I1724" s="53">
        <f>INDEX($I:$I,MATCH($H1724,$C:$C,0))</f>
        <v>350</v>
      </c>
      <c r="J1724" s="5" t="s">
        <v>3410</v>
      </c>
      <c r="K1724" s="56">
        <f>INDEX($K:$K,MATCH($H1724,$C:$C,0))+I1724</f>
        <v>650</v>
      </c>
      <c r="L1724" s="14">
        <f>VLOOKUP(K1724,Наценка!$A$1:$B$8,2,1)</f>
        <v>1.75</v>
      </c>
      <c r="M1724" s="56">
        <f>INDEX($M:$M,MATCH($H1724,$C:$C,0))+I1724*$M$2</f>
        <v>1055</v>
      </c>
      <c r="N1724" s="57">
        <f t="shared" si="256"/>
        <v>1090</v>
      </c>
      <c r="O1724" s="72">
        <f>VLOOKUP($B1724,'Выгр Торг'!$B:$P,O$1,0)</f>
        <v>650</v>
      </c>
      <c r="P1724" s="72">
        <f>VLOOKUP($B1724,'Выгр Торг'!$B:$P,P$1,0)</f>
        <v>1290</v>
      </c>
      <c r="Q1724" s="42">
        <f t="shared" si="241"/>
        <v>0</v>
      </c>
      <c r="R1724" s="42">
        <f t="shared" si="242"/>
        <v>200</v>
      </c>
      <c r="S1724" s="85">
        <f t="shared" si="246"/>
        <v>1090</v>
      </c>
      <c r="T1724" s="60" t="str">
        <f>IFERROR(VLOOKUP($B1724,'Из ГУГЛа'!$B:$G,4,0)*U1724+V1724,VLOOKUP($B1724,'Из ГУГЛа'!$B:$G,4,0))</f>
        <v/>
      </c>
      <c r="U1724" s="15">
        <v>1</v>
      </c>
      <c r="V1724" s="59"/>
      <c r="W1724" s="74">
        <f t="shared" si="243"/>
        <v>0.67692307692307696</v>
      </c>
      <c r="X1724" s="74" t="str">
        <f t="shared" si="244"/>
        <v/>
      </c>
      <c r="Y1724" s="74" t="str">
        <f t="shared" si="245"/>
        <v/>
      </c>
      <c r="Z1724" s="78" t="s">
        <v>2580</v>
      </c>
    </row>
    <row r="1725" spans="1:28" ht="45" x14ac:dyDescent="0.25">
      <c r="A1725" s="71" t="e">
        <f>INDEX('Выгр Торг'!$A:$A,MATCH($B1725,'Выгр Торг'!$B:$B,0))</f>
        <v>#N/A</v>
      </c>
      <c r="B1725" s="88"/>
      <c r="C1725" s="72" t="e">
        <f>VLOOKUP($B1725,'Выгр Торг'!$B:$P,C$1,0)</f>
        <v>#N/A</v>
      </c>
      <c r="D1725" s="71" t="e">
        <f>VLOOKUP($B1725,'Выгр Торг'!$B:$P,D$1,0)</f>
        <v>#N/A</v>
      </c>
      <c r="E1725" s="72" t="e">
        <f>VLOOKUP($B1725,'Выгр Торг'!$B:$P,E$1,0)</f>
        <v>#N/A</v>
      </c>
      <c r="F1725" s="72" t="e">
        <f>VLOOKUP($B1725,'Выгр Торг'!$B:$P,F$1,0)</f>
        <v>#N/A</v>
      </c>
      <c r="G1725" s="36"/>
      <c r="H1725" s="33" t="s">
        <v>2495</v>
      </c>
      <c r="I1725" s="52">
        <v>350</v>
      </c>
      <c r="J1725" s="5" t="s">
        <v>3410</v>
      </c>
      <c r="K1725" s="73" t="e">
        <f t="shared" ref="K1725" si="257">O1725</f>
        <v>#N/A</v>
      </c>
      <c r="L1725" s="14" t="e">
        <f>VLOOKUP(K1725,Наценка!$A$1:$B$8,2,1)</f>
        <v>#N/A</v>
      </c>
      <c r="M1725" s="109" t="e">
        <f t="shared" ref="M1725" si="258">K1725*L1725</f>
        <v>#N/A</v>
      </c>
      <c r="N1725" s="57" t="e">
        <f t="shared" si="256"/>
        <v>#N/A</v>
      </c>
      <c r="O1725" s="72" t="e">
        <f>VLOOKUP($B1725,'Выгр Торг'!$B:$P,O$1,0)</f>
        <v>#N/A</v>
      </c>
      <c r="P1725" s="72" t="e">
        <f>VLOOKUP($B1725,'Выгр Торг'!$B:$P,P$1,0)</f>
        <v>#N/A</v>
      </c>
      <c r="Q1725" s="42" t="e">
        <f t="shared" si="241"/>
        <v>#N/A</v>
      </c>
      <c r="R1725" s="42" t="e">
        <f t="shared" si="242"/>
        <v>#N/A</v>
      </c>
      <c r="S1725" s="85" t="str">
        <f t="shared" si="246"/>
        <v/>
      </c>
      <c r="T1725" s="60" t="e">
        <f>IFERROR(VLOOKUP($B1725,'Из ГУГЛа'!$B:$G,4,0)*U1725+V1725,VLOOKUP($B1725,'Из ГУГЛа'!$B:$G,4,0))</f>
        <v>#N/A</v>
      </c>
      <c r="U1725" s="15">
        <v>1</v>
      </c>
      <c r="V1725" s="59"/>
      <c r="W1725" s="74" t="str">
        <f t="shared" si="243"/>
        <v/>
      </c>
      <c r="X1725" s="74" t="str">
        <f t="shared" si="244"/>
        <v/>
      </c>
      <c r="Y1725" s="74" t="str">
        <f t="shared" si="245"/>
        <v/>
      </c>
      <c r="Z1725" s="79">
        <v>749</v>
      </c>
      <c r="AA1725" s="4">
        <v>600</v>
      </c>
      <c r="AB1725" s="20" t="s">
        <v>3418</v>
      </c>
    </row>
    <row r="1726" spans="1:28" ht="45" x14ac:dyDescent="0.25">
      <c r="A1726" s="71" t="str">
        <f>INDEX('Выгр Торг'!$A:$A,MATCH($B1726,'Выгр Торг'!$B:$B,0))</f>
        <v>Накладки (вставки) на боковые зеркала Урбан окрашенные для Лада Нива 4х4 Урбан</v>
      </c>
      <c r="B1726" s="88">
        <v>167634</v>
      </c>
      <c r="C1726" s="72">
        <f>VLOOKUP($B1726,'Выгр Торг'!$B:$P,C$1,0)</f>
        <v>89004</v>
      </c>
      <c r="D1726" s="71" t="str">
        <f>VLOOKUP($B1726,'Выгр Торг'!$B:$P,D$1,0)</f>
        <v>Накладки (вставки) на боковые зеркала Урбан окрашенные для Лада Нива 4х4 Урбан (Балтика (темно-сине-зеленый, 420))</v>
      </c>
      <c r="E1726" s="72" t="str">
        <f>VLOOKUP($B1726,'Выгр Торг'!$B:$P,E$1,0)</f>
        <v>Y</v>
      </c>
      <c r="F1726" s="72" t="str">
        <f>VLOOKUP($B1726,'Выгр Торг'!$B:$P,F$1,0)</f>
        <v>1</v>
      </c>
      <c r="G1726" s="36"/>
      <c r="H1726" s="33" t="s">
        <v>2495</v>
      </c>
      <c r="I1726" s="53" t="e">
        <f>INDEX($I:$I,MATCH($H1726,$C:$C,0))</f>
        <v>#N/A</v>
      </c>
      <c r="J1726" s="5" t="s">
        <v>3410</v>
      </c>
      <c r="K1726" s="56" t="e">
        <f>INDEX($K:$K,MATCH($H1726,$C:$C,0))+I1726</f>
        <v>#N/A</v>
      </c>
      <c r="L1726" s="14" t="e">
        <f>VLOOKUP(K1726,Наценка!$A$1:$B$8,2,1)</f>
        <v>#N/A</v>
      </c>
      <c r="M1726" s="56" t="e">
        <f>INDEX($M:$M,MATCH($H1726,$C:$C,0))+I1726*$M$2</f>
        <v>#N/A</v>
      </c>
      <c r="N1726" s="57" t="e">
        <f t="shared" si="256"/>
        <v>#N/A</v>
      </c>
      <c r="O1726" s="72">
        <f>VLOOKUP($B1726,'Выгр Торг'!$B:$P,O$1,0)</f>
        <v>650</v>
      </c>
      <c r="P1726" s="72">
        <f>VLOOKUP($B1726,'Выгр Торг'!$B:$P,P$1,0)</f>
        <v>1390</v>
      </c>
      <c r="Q1726" s="42" t="e">
        <f t="shared" ref="Q1726" si="259">O1726-K1726</f>
        <v>#N/A</v>
      </c>
      <c r="R1726" s="42" t="e">
        <f t="shared" ref="R1726" si="260">P1726-N1726</f>
        <v>#N/A</v>
      </c>
      <c r="S1726" s="85" t="str">
        <f t="shared" ref="S1726" si="261">IFERROR(ROUND(N1726*(1-$S$2),),"")</f>
        <v/>
      </c>
      <c r="T1726" s="60">
        <f>IFERROR(VLOOKUP($B1726,'Из ГУГЛа'!$B:$G,4,0)*U1726+V1726,VLOOKUP($B1726,'Из ГУГЛа'!$B:$G,4,0))</f>
        <v>669</v>
      </c>
      <c r="U1726" s="15">
        <v>1</v>
      </c>
      <c r="V1726" s="76" t="e">
        <f>INDEX($AA:$AA,MATCH($H1726,$C:$C,0))</f>
        <v>#N/A</v>
      </c>
      <c r="W1726" s="74" t="str">
        <f t="shared" ref="W1726" si="262">IFERROR(S1726/K1726-1,"")</f>
        <v/>
      </c>
      <c r="X1726" s="74" t="str">
        <f t="shared" ref="X1726" si="263">IFERROR((Z1726-S1726)/Z1726,"")</f>
        <v/>
      </c>
      <c r="Y1726" s="74" t="str">
        <f t="shared" ref="Y1726" si="264">IFERROR(IF(Z1726="","",Z1726/K1726-1),"")</f>
        <v/>
      </c>
      <c r="Z1726" s="76" t="e">
        <f>INDEX($Z:$Z,MATCH($H1726,$C:$C,0))+V1726</f>
        <v>#N/A</v>
      </c>
      <c r="AB1726" s="43" t="e">
        <f>INDEX($AB:$AB,MATCH($H1726,$C:$C,0))</f>
        <v>#N/A</v>
      </c>
    </row>
    <row r="1727" spans="1:28" ht="45" x14ac:dyDescent="0.25">
      <c r="A1727" s="71" t="str">
        <f>INDEX('Выгр Торг'!$A:$A,MATCH($B1727,'Выгр Торг'!$B:$B,0))</f>
        <v>Накладки (вставки) на боковые зеркала Урбан окрашенные для Лада Нива 4х4 Урбан</v>
      </c>
      <c r="B1727" s="88">
        <v>167635</v>
      </c>
      <c r="C1727" s="72">
        <f>VLOOKUP($B1727,'Выгр Торг'!$B:$P,C$1,0)</f>
        <v>89005</v>
      </c>
      <c r="D1727" s="71" t="str">
        <f>VLOOKUP($B1727,'Выгр Торг'!$B:$P,D$1,0)</f>
        <v>Накладки (вставки) на боковые зеркала Урбан окрашенные для Лада Нива 4х4 Урбан (Барокко (малиновый, 172))</v>
      </c>
      <c r="E1727" s="72" t="str">
        <f>VLOOKUP($B1727,'Выгр Торг'!$B:$P,E$1,0)</f>
        <v>Y</v>
      </c>
      <c r="F1727" s="72" t="str">
        <f>VLOOKUP($B1727,'Выгр Торг'!$B:$P,F$1,0)</f>
        <v>1</v>
      </c>
      <c r="G1727" s="36"/>
      <c r="H1727" s="33" t="s">
        <v>2495</v>
      </c>
      <c r="I1727" s="53" t="e">
        <f t="shared" ref="I1727:I1741" si="265">INDEX($I:$I,MATCH($H1727,$C:$C,0))</f>
        <v>#N/A</v>
      </c>
      <c r="J1727" s="5" t="s">
        <v>3410</v>
      </c>
      <c r="K1727" s="56" t="e">
        <f t="shared" ref="K1727:K1741" si="266">INDEX($K:$K,MATCH($H1727,$C:$C,0))+I1727</f>
        <v>#N/A</v>
      </c>
      <c r="L1727" s="14" t="e">
        <f>VLOOKUP(K1727,Наценка!$A$1:$B$8,2,1)</f>
        <v>#N/A</v>
      </c>
      <c r="M1727" s="56" t="e">
        <f t="shared" ref="M1727:M1741" si="267">INDEX($M:$M,MATCH($H1727,$C:$C,0))+I1727*$M$2</f>
        <v>#N/A</v>
      </c>
      <c r="N1727" s="57" t="e">
        <f t="shared" ref="N1727:N1741" si="268">IF(M1727&lt;=1000,(ROUNDUP(M1727,-1)-1),(ROUNDUP(M1727,-2)-10))</f>
        <v>#N/A</v>
      </c>
      <c r="O1727" s="72">
        <f>VLOOKUP($B1727,'Выгр Торг'!$B:$P,O$1,0)</f>
        <v>650</v>
      </c>
      <c r="P1727" s="72">
        <f>VLOOKUP($B1727,'Выгр Торг'!$B:$P,P$1,0)</f>
        <v>1390</v>
      </c>
      <c r="Q1727" s="42" t="e">
        <f t="shared" si="241"/>
        <v>#N/A</v>
      </c>
      <c r="R1727" s="42" t="e">
        <f t="shared" si="242"/>
        <v>#N/A</v>
      </c>
      <c r="S1727" s="85" t="str">
        <f t="shared" si="246"/>
        <v/>
      </c>
      <c r="T1727" s="60">
        <f>IFERROR(VLOOKUP($B1727,'Из ГУГЛа'!$B:$G,4,0)*U1727+V1727,VLOOKUP($B1727,'Из ГУГЛа'!$B:$G,4,0))</f>
        <v>669</v>
      </c>
      <c r="U1727" s="15">
        <v>1</v>
      </c>
      <c r="V1727" s="76" t="e">
        <f t="shared" ref="V1727:V1741" si="269">INDEX($AA:$AA,MATCH($H1727,$C:$C,0))</f>
        <v>#N/A</v>
      </c>
      <c r="W1727" s="74" t="str">
        <f t="shared" si="243"/>
        <v/>
      </c>
      <c r="X1727" s="74" t="str">
        <f t="shared" si="244"/>
        <v/>
      </c>
      <c r="Y1727" s="74" t="str">
        <f t="shared" si="245"/>
        <v/>
      </c>
      <c r="Z1727" s="76" t="e">
        <f t="shared" ref="Z1727:Z1741" si="270">INDEX($Z:$Z,MATCH($H1727,$C:$C,0))+V1727</f>
        <v>#N/A</v>
      </c>
      <c r="AB1727" s="43" t="e">
        <f t="shared" ref="AB1727:AB1741" si="271">INDEX($AB:$AB,MATCH($H1727,$C:$C,0))</f>
        <v>#N/A</v>
      </c>
    </row>
    <row r="1728" spans="1:28" ht="45" x14ac:dyDescent="0.25">
      <c r="A1728" s="71" t="str">
        <f>INDEX('Выгр Торг'!$A:$A,MATCH($B1728,'Выгр Торг'!$B:$B,0))</f>
        <v>Накладки (вставки) на боковые зеркала Урбан окрашенные для Лада Нива 4х4 Урбан</v>
      </c>
      <c r="B1728" s="88">
        <v>365912</v>
      </c>
      <c r="C1728" s="72">
        <f>VLOOKUP($B1728,'Выгр Торг'!$B:$P,C$1,0)</f>
        <v>365912</v>
      </c>
      <c r="D1728" s="71" t="str">
        <f>VLOOKUP($B1728,'Выгр Торг'!$B:$P,D$1,0)</f>
        <v>Накладки (вставки) на боковые зеркала Урбан окрашенные для Лада Нива 4х4 Урбан (В цвет 221)</v>
      </c>
      <c r="E1728" s="72" t="str">
        <f>VLOOKUP($B1728,'Выгр Торг'!$B:$P,E$1,0)</f>
        <v>Y</v>
      </c>
      <c r="F1728" s="72" t="str">
        <f>VLOOKUP($B1728,'Выгр Торг'!$B:$P,F$1,0)</f>
        <v>1</v>
      </c>
      <c r="G1728" s="36"/>
      <c r="H1728" s="33" t="s">
        <v>2495</v>
      </c>
      <c r="I1728" s="53" t="e">
        <f t="shared" si="265"/>
        <v>#N/A</v>
      </c>
      <c r="J1728" s="5" t="s">
        <v>3410</v>
      </c>
      <c r="K1728" s="56" t="e">
        <f t="shared" si="266"/>
        <v>#N/A</v>
      </c>
      <c r="L1728" s="14" t="e">
        <f>VLOOKUP(K1728,Наценка!$A$1:$B$8,2,1)</f>
        <v>#N/A</v>
      </c>
      <c r="M1728" s="56" t="e">
        <f t="shared" si="267"/>
        <v>#N/A</v>
      </c>
      <c r="N1728" s="57" t="e">
        <f t="shared" si="268"/>
        <v>#N/A</v>
      </c>
      <c r="O1728" s="72">
        <f>VLOOKUP($B1728,'Выгр Торг'!$B:$P,O$1,0)</f>
        <v>650</v>
      </c>
      <c r="P1728" s="72">
        <f>VLOOKUP($B1728,'Выгр Торг'!$B:$P,P$1,0)</f>
        <v>1390</v>
      </c>
      <c r="Q1728" s="42" t="e">
        <f t="shared" ref="Q1728" si="272">O1728-K1728</f>
        <v>#N/A</v>
      </c>
      <c r="R1728" s="42" t="e">
        <f t="shared" ref="R1728" si="273">P1728-N1728</f>
        <v>#N/A</v>
      </c>
      <c r="S1728" s="85" t="str">
        <f t="shared" si="246"/>
        <v/>
      </c>
      <c r="T1728" s="60" t="e">
        <f>IFERROR(VLOOKUP($B1728,'Из ГУГЛа'!$B:$G,4,0)*U1728+V1728,VLOOKUP($B1728,'Из ГУГЛа'!$B:$G,4,0))</f>
        <v>#N/A</v>
      </c>
      <c r="U1728" s="15">
        <v>1</v>
      </c>
      <c r="V1728" s="76" t="e">
        <f t="shared" si="269"/>
        <v>#N/A</v>
      </c>
      <c r="W1728" s="74" t="str">
        <f t="shared" ref="W1728" si="274">IFERROR(S1728/K1728-1,"")</f>
        <v/>
      </c>
      <c r="X1728" s="74" t="str">
        <f t="shared" ref="X1728" si="275">IFERROR((Z1728-S1728)/Z1728,"")</f>
        <v/>
      </c>
      <c r="Y1728" s="74" t="str">
        <f t="shared" ref="Y1728" si="276">IFERROR(IF(Z1728="","",Z1728/K1728-1),"")</f>
        <v/>
      </c>
      <c r="Z1728" s="76" t="e">
        <f t="shared" si="270"/>
        <v>#N/A</v>
      </c>
      <c r="AB1728" s="43" t="e">
        <f t="shared" si="271"/>
        <v>#N/A</v>
      </c>
    </row>
    <row r="1729" spans="1:28" ht="45" x14ac:dyDescent="0.25">
      <c r="A1729" s="71" t="str">
        <f>INDEX('Выгр Торг'!$A:$A,MATCH($B1729,'Выгр Торг'!$B:$B,0))</f>
        <v>Накладки (вставки) на боковые зеркала Урбан окрашенные для Лада Нива 4х4 Урбан</v>
      </c>
      <c r="B1729" s="88">
        <v>248544</v>
      </c>
      <c r="C1729" s="72">
        <f>VLOOKUP($B1729,'Выгр Торг'!$B:$P,C$1,0)</f>
        <v>175679</v>
      </c>
      <c r="D1729" s="71" t="str">
        <f>VLOOKUP($B1729,'Выгр Торг'!$B:$P,D$1,0)</f>
        <v>Накладки (вставки) на боковые зеркала Урбан окрашенные для Лада Нива 4х4 Урбан (Белое облако (белый, 240))</v>
      </c>
      <c r="E1729" s="72" t="str">
        <f>VLOOKUP($B1729,'Выгр Торг'!$B:$P,E$1,0)</f>
        <v>Y</v>
      </c>
      <c r="F1729" s="72" t="str">
        <f>VLOOKUP($B1729,'Выгр Торг'!$B:$P,F$1,0)</f>
        <v>1</v>
      </c>
      <c r="G1729" s="36"/>
      <c r="H1729" s="33" t="s">
        <v>2495</v>
      </c>
      <c r="I1729" s="53" t="e">
        <f t="shared" si="265"/>
        <v>#N/A</v>
      </c>
      <c r="J1729" s="5" t="s">
        <v>3410</v>
      </c>
      <c r="K1729" s="56" t="e">
        <f t="shared" si="266"/>
        <v>#N/A</v>
      </c>
      <c r="L1729" s="14" t="e">
        <f>VLOOKUP(K1729,Наценка!$A$1:$B$8,2,1)</f>
        <v>#N/A</v>
      </c>
      <c r="M1729" s="56" t="e">
        <f t="shared" si="267"/>
        <v>#N/A</v>
      </c>
      <c r="N1729" s="57" t="e">
        <f t="shared" si="268"/>
        <v>#N/A</v>
      </c>
      <c r="O1729" s="72">
        <f>VLOOKUP($B1729,'Выгр Торг'!$B:$P,O$1,0)</f>
        <v>650</v>
      </c>
      <c r="P1729" s="72">
        <f>VLOOKUP($B1729,'Выгр Торг'!$B:$P,P$1,0)</f>
        <v>1390</v>
      </c>
      <c r="Q1729" s="42" t="e">
        <f t="shared" si="241"/>
        <v>#N/A</v>
      </c>
      <c r="R1729" s="42" t="e">
        <f t="shared" si="242"/>
        <v>#N/A</v>
      </c>
      <c r="S1729" s="85" t="str">
        <f t="shared" si="246"/>
        <v/>
      </c>
      <c r="T1729" s="60">
        <f>IFERROR(VLOOKUP($B1729,'Из ГУГЛа'!$B:$G,4,0)*U1729+V1729,VLOOKUP($B1729,'Из ГУГЛа'!$B:$G,4,0))</f>
        <v>669</v>
      </c>
      <c r="U1729" s="15">
        <v>1</v>
      </c>
      <c r="V1729" s="76" t="e">
        <f t="shared" si="269"/>
        <v>#N/A</v>
      </c>
      <c r="W1729" s="74" t="str">
        <f t="shared" si="243"/>
        <v/>
      </c>
      <c r="X1729" s="74" t="str">
        <f t="shared" si="244"/>
        <v/>
      </c>
      <c r="Y1729" s="74" t="str">
        <f t="shared" si="245"/>
        <v/>
      </c>
      <c r="Z1729" s="76" t="e">
        <f t="shared" si="270"/>
        <v>#N/A</v>
      </c>
      <c r="AB1729" s="43" t="e">
        <f t="shared" si="271"/>
        <v>#N/A</v>
      </c>
    </row>
    <row r="1730" spans="1:28" ht="60" x14ac:dyDescent="0.25">
      <c r="A1730" s="71" t="str">
        <f>INDEX('Выгр Торг'!$A:$A,MATCH($B1730,'Выгр Торг'!$B:$B,0))</f>
        <v>Накладки (вставки) на боковые зеркала Урбан окрашенные для Лада Нива 4х4 Урбан</v>
      </c>
      <c r="B1730" s="88">
        <v>167636</v>
      </c>
      <c r="C1730" s="72">
        <f>VLOOKUP($B1730,'Выгр Торг'!$B:$P,C$1,0)</f>
        <v>89006</v>
      </c>
      <c r="D1730" s="71" t="str">
        <f>VLOOKUP($B1730,'Выгр Торг'!$B:$P,D$1,0)</f>
        <v>Накладки (вставки) на боковые зеркала Урбан окрашенные для Лада Нива 4х4 Урбан (Бенефис (глубокий темно-фиолетовый, 135))</v>
      </c>
      <c r="E1730" s="72" t="str">
        <f>VLOOKUP($B1730,'Выгр Торг'!$B:$P,E$1,0)</f>
        <v>Y</v>
      </c>
      <c r="F1730" s="72" t="str">
        <f>VLOOKUP($B1730,'Выгр Торг'!$B:$P,F$1,0)</f>
        <v>1</v>
      </c>
      <c r="G1730" s="36"/>
      <c r="H1730" s="33" t="s">
        <v>2495</v>
      </c>
      <c r="I1730" s="53" t="e">
        <f t="shared" si="265"/>
        <v>#N/A</v>
      </c>
      <c r="J1730" s="5" t="s">
        <v>3410</v>
      </c>
      <c r="K1730" s="56" t="e">
        <f t="shared" si="266"/>
        <v>#N/A</v>
      </c>
      <c r="L1730" s="14" t="e">
        <f>VLOOKUP(K1730,Наценка!$A$1:$B$8,2,1)</f>
        <v>#N/A</v>
      </c>
      <c r="M1730" s="56" t="e">
        <f t="shared" si="267"/>
        <v>#N/A</v>
      </c>
      <c r="N1730" s="57" t="e">
        <f t="shared" si="268"/>
        <v>#N/A</v>
      </c>
      <c r="O1730" s="72">
        <f>VLOOKUP($B1730,'Выгр Торг'!$B:$P,O$1,0)</f>
        <v>650</v>
      </c>
      <c r="P1730" s="72">
        <f>VLOOKUP($B1730,'Выгр Торг'!$B:$P,P$1,0)</f>
        <v>1390</v>
      </c>
      <c r="Q1730" s="42" t="e">
        <f t="shared" si="241"/>
        <v>#N/A</v>
      </c>
      <c r="R1730" s="42" t="e">
        <f t="shared" si="242"/>
        <v>#N/A</v>
      </c>
      <c r="S1730" s="85" t="str">
        <f t="shared" si="246"/>
        <v/>
      </c>
      <c r="T1730" s="60">
        <f>IFERROR(VLOOKUP($B1730,'Из ГУГЛа'!$B:$G,4,0)*U1730+V1730,VLOOKUP($B1730,'Из ГУГЛа'!$B:$G,4,0))</f>
        <v>669</v>
      </c>
      <c r="U1730" s="15">
        <v>1</v>
      </c>
      <c r="V1730" s="76" t="e">
        <f t="shared" si="269"/>
        <v>#N/A</v>
      </c>
      <c r="W1730" s="74" t="str">
        <f t="shared" si="243"/>
        <v/>
      </c>
      <c r="X1730" s="74" t="str">
        <f t="shared" si="244"/>
        <v/>
      </c>
      <c r="Y1730" s="74" t="str">
        <f t="shared" si="245"/>
        <v/>
      </c>
      <c r="Z1730" s="76" t="e">
        <f t="shared" si="270"/>
        <v>#N/A</v>
      </c>
      <c r="AB1730" s="43" t="e">
        <f t="shared" si="271"/>
        <v>#N/A</v>
      </c>
    </row>
    <row r="1731" spans="1:28" ht="60" x14ac:dyDescent="0.25">
      <c r="A1731" s="71" t="str">
        <f>INDEX('Выгр Торг'!$A:$A,MATCH($B1731,'Выгр Торг'!$B:$B,0))</f>
        <v>Накладки (вставки) на боковые зеркала Урбан окрашенные для Лада Нива 4х4 Урбан</v>
      </c>
      <c r="B1731" s="88">
        <v>167637</v>
      </c>
      <c r="C1731" s="72">
        <f>VLOOKUP($B1731,'Выгр Торг'!$B:$P,C$1,0)</f>
        <v>89007</v>
      </c>
      <c r="D1731" s="71" t="str">
        <f>VLOOKUP($B1731,'Выгр Торг'!$B:$P,D$1,0)</f>
        <v>Накладки (вставки) на боковые зеркала Урбан окрашенные для Лада Нива 4х4 Урбан (Борнео (темный серебристо-серый, 633))</v>
      </c>
      <c r="E1731" s="72" t="str">
        <f>VLOOKUP($B1731,'Выгр Торг'!$B:$P,E$1,0)</f>
        <v>Y</v>
      </c>
      <c r="F1731" s="72" t="str">
        <f>VLOOKUP($B1731,'Выгр Торг'!$B:$P,F$1,0)</f>
        <v>1</v>
      </c>
      <c r="G1731" s="36"/>
      <c r="H1731" s="33" t="s">
        <v>2495</v>
      </c>
      <c r="I1731" s="53" t="e">
        <f t="shared" si="265"/>
        <v>#N/A</v>
      </c>
      <c r="J1731" s="5" t="s">
        <v>3410</v>
      </c>
      <c r="K1731" s="56" t="e">
        <f t="shared" si="266"/>
        <v>#N/A</v>
      </c>
      <c r="L1731" s="14" t="e">
        <f>VLOOKUP(K1731,Наценка!$A$1:$B$8,2,1)</f>
        <v>#N/A</v>
      </c>
      <c r="M1731" s="56" t="e">
        <f t="shared" si="267"/>
        <v>#N/A</v>
      </c>
      <c r="N1731" s="57" t="e">
        <f t="shared" si="268"/>
        <v>#N/A</v>
      </c>
      <c r="O1731" s="72">
        <f>VLOOKUP($B1731,'Выгр Торг'!$B:$P,O$1,0)</f>
        <v>650</v>
      </c>
      <c r="P1731" s="72">
        <f>VLOOKUP($B1731,'Выгр Торг'!$B:$P,P$1,0)</f>
        <v>1390</v>
      </c>
      <c r="Q1731" s="42" t="e">
        <f t="shared" si="241"/>
        <v>#N/A</v>
      </c>
      <c r="R1731" s="42" t="e">
        <f t="shared" si="242"/>
        <v>#N/A</v>
      </c>
      <c r="S1731" s="85" t="str">
        <f t="shared" si="246"/>
        <v/>
      </c>
      <c r="T1731" s="60">
        <f>IFERROR(VLOOKUP($B1731,'Из ГУГЛа'!$B:$G,4,0)*U1731+V1731,VLOOKUP($B1731,'Из ГУГЛа'!$B:$G,4,0))</f>
        <v>669</v>
      </c>
      <c r="U1731" s="15">
        <v>1</v>
      </c>
      <c r="V1731" s="76" t="e">
        <f t="shared" si="269"/>
        <v>#N/A</v>
      </c>
      <c r="W1731" s="74" t="str">
        <f t="shared" si="243"/>
        <v/>
      </c>
      <c r="X1731" s="74" t="str">
        <f t="shared" si="244"/>
        <v/>
      </c>
      <c r="Y1731" s="74" t="str">
        <f t="shared" si="245"/>
        <v/>
      </c>
      <c r="Z1731" s="76" t="e">
        <f t="shared" si="270"/>
        <v>#N/A</v>
      </c>
      <c r="AB1731" s="43" t="e">
        <f t="shared" si="271"/>
        <v>#N/A</v>
      </c>
    </row>
    <row r="1732" spans="1:28" ht="45" x14ac:dyDescent="0.25">
      <c r="A1732" s="71" t="str">
        <f>INDEX('Выгр Торг'!$A:$A,MATCH($B1732,'Выгр Торг'!$B:$B,0))</f>
        <v>Накладки (вставки) на боковые зеркала Урбан окрашенные для Лада Нива 4х4 Урбан</v>
      </c>
      <c r="B1732" s="88">
        <v>167638</v>
      </c>
      <c r="C1732" s="72">
        <f>VLOOKUP($B1732,'Выгр Торг'!$B:$P,C$1,0)</f>
        <v>89008</v>
      </c>
      <c r="D1732" s="71" t="str">
        <f>VLOOKUP($B1732,'Выгр Торг'!$B:$P,D$1,0)</f>
        <v>Накладки (вставки) на боковые зеркала Урбан окрашенные для Лада Нива 4х4 Урбан (Гравилат (оливковый, 306))</v>
      </c>
      <c r="E1732" s="72" t="str">
        <f>VLOOKUP($B1732,'Выгр Торг'!$B:$P,E$1,0)</f>
        <v>Y</v>
      </c>
      <c r="F1732" s="72" t="str">
        <f>VLOOKUP($B1732,'Выгр Торг'!$B:$P,F$1,0)</f>
        <v>1</v>
      </c>
      <c r="G1732" s="36"/>
      <c r="H1732" s="33" t="s">
        <v>2495</v>
      </c>
      <c r="I1732" s="53" t="e">
        <f t="shared" si="265"/>
        <v>#N/A</v>
      </c>
      <c r="J1732" s="5" t="s">
        <v>3410</v>
      </c>
      <c r="K1732" s="56" t="e">
        <f t="shared" si="266"/>
        <v>#N/A</v>
      </c>
      <c r="L1732" s="14" t="e">
        <f>VLOOKUP(K1732,Наценка!$A$1:$B$8,2,1)</f>
        <v>#N/A</v>
      </c>
      <c r="M1732" s="56" t="e">
        <f t="shared" si="267"/>
        <v>#N/A</v>
      </c>
      <c r="N1732" s="57" t="e">
        <f t="shared" si="268"/>
        <v>#N/A</v>
      </c>
      <c r="O1732" s="72">
        <f>VLOOKUP($B1732,'Выгр Торг'!$B:$P,O$1,0)</f>
        <v>650</v>
      </c>
      <c r="P1732" s="72">
        <f>VLOOKUP($B1732,'Выгр Торг'!$B:$P,P$1,0)</f>
        <v>1390</v>
      </c>
      <c r="Q1732" s="42" t="e">
        <f t="shared" si="241"/>
        <v>#N/A</v>
      </c>
      <c r="R1732" s="42" t="e">
        <f t="shared" si="242"/>
        <v>#N/A</v>
      </c>
      <c r="S1732" s="85" t="str">
        <f t="shared" si="246"/>
        <v/>
      </c>
      <c r="T1732" s="60">
        <f>IFERROR(VLOOKUP($B1732,'Из ГУГЛа'!$B:$G,4,0)*U1732+V1732,VLOOKUP($B1732,'Из ГУГЛа'!$B:$G,4,0))</f>
        <v>669</v>
      </c>
      <c r="U1732" s="15">
        <v>1</v>
      </c>
      <c r="V1732" s="76" t="e">
        <f t="shared" si="269"/>
        <v>#N/A</v>
      </c>
      <c r="W1732" s="74" t="str">
        <f t="shared" si="243"/>
        <v/>
      </c>
      <c r="X1732" s="74" t="str">
        <f t="shared" si="244"/>
        <v/>
      </c>
      <c r="Y1732" s="74" t="str">
        <f t="shared" si="245"/>
        <v/>
      </c>
      <c r="Z1732" s="76" t="e">
        <f t="shared" si="270"/>
        <v>#N/A</v>
      </c>
      <c r="AB1732" s="43" t="e">
        <f t="shared" si="271"/>
        <v>#N/A</v>
      </c>
    </row>
    <row r="1733" spans="1:28" ht="45" x14ac:dyDescent="0.25">
      <c r="A1733" s="71" t="str">
        <f>INDEX('Выгр Торг'!$A:$A,MATCH($B1733,'Выгр Торг'!$B:$B,0))</f>
        <v>Накладки (вставки) на боковые зеркала Урбан окрашенные для Лада Нива 4х4 Урбан</v>
      </c>
      <c r="B1733" s="88">
        <v>167639</v>
      </c>
      <c r="C1733" s="72">
        <f>VLOOKUP($B1733,'Выгр Торг'!$B:$P,C$1,0)</f>
        <v>89009</v>
      </c>
      <c r="D1733" s="71" t="str">
        <f>VLOOKUP($B1733,'Выгр Торг'!$B:$P,D$1,0)</f>
        <v>Накладки (вставки) на боковые зеркала Урбан окрашенные для Лада Нива 4х4 Урбан (Карма (темно-фиолетовый, 114))</v>
      </c>
      <c r="E1733" s="72" t="str">
        <f>VLOOKUP($B1733,'Выгр Торг'!$B:$P,E$1,0)</f>
        <v>Y</v>
      </c>
      <c r="F1733" s="72" t="str">
        <f>VLOOKUP($B1733,'Выгр Торг'!$B:$P,F$1,0)</f>
        <v>1</v>
      </c>
      <c r="G1733" s="36"/>
      <c r="H1733" s="33" t="s">
        <v>2495</v>
      </c>
      <c r="I1733" s="53" t="e">
        <f t="shared" si="265"/>
        <v>#N/A</v>
      </c>
      <c r="J1733" s="5" t="s">
        <v>3410</v>
      </c>
      <c r="K1733" s="56" t="e">
        <f t="shared" si="266"/>
        <v>#N/A</v>
      </c>
      <c r="L1733" s="14" t="e">
        <f>VLOOKUP(K1733,Наценка!$A$1:$B$8,2,1)</f>
        <v>#N/A</v>
      </c>
      <c r="M1733" s="56" t="e">
        <f t="shared" si="267"/>
        <v>#N/A</v>
      </c>
      <c r="N1733" s="57" t="e">
        <f t="shared" si="268"/>
        <v>#N/A</v>
      </c>
      <c r="O1733" s="72">
        <f>VLOOKUP($B1733,'Выгр Торг'!$B:$P,O$1,0)</f>
        <v>650</v>
      </c>
      <c r="P1733" s="72">
        <f>VLOOKUP($B1733,'Выгр Торг'!$B:$P,P$1,0)</f>
        <v>1390</v>
      </c>
      <c r="Q1733" s="42" t="e">
        <f t="shared" ref="Q1733:Q1818" si="277">O1733-K1733</f>
        <v>#N/A</v>
      </c>
      <c r="R1733" s="42" t="e">
        <f t="shared" ref="R1733:R1818" si="278">P1733-N1733</f>
        <v>#N/A</v>
      </c>
      <c r="S1733" s="85" t="str">
        <f t="shared" si="246"/>
        <v/>
      </c>
      <c r="T1733" s="60">
        <f>IFERROR(VLOOKUP($B1733,'Из ГУГЛа'!$B:$G,4,0)*U1733+V1733,VLOOKUP($B1733,'Из ГУГЛа'!$B:$G,4,0))</f>
        <v>669</v>
      </c>
      <c r="U1733" s="15">
        <v>1</v>
      </c>
      <c r="V1733" s="76" t="e">
        <f t="shared" si="269"/>
        <v>#N/A</v>
      </c>
      <c r="W1733" s="74" t="str">
        <f t="shared" ref="W1733:W1818" si="279">IFERROR(S1733/K1733-1,"")</f>
        <v/>
      </c>
      <c r="X1733" s="74" t="str">
        <f t="shared" ref="X1733:X1818" si="280">IFERROR((Z1733-S1733)/Z1733,"")</f>
        <v/>
      </c>
      <c r="Y1733" s="74" t="str">
        <f t="shared" ref="Y1733:Y1818" si="281">IFERROR(IF(Z1733="","",Z1733/K1733-1),"")</f>
        <v/>
      </c>
      <c r="Z1733" s="76" t="e">
        <f t="shared" si="270"/>
        <v>#N/A</v>
      </c>
      <c r="AB1733" s="43" t="e">
        <f t="shared" si="271"/>
        <v>#N/A</v>
      </c>
    </row>
    <row r="1734" spans="1:28" ht="45" x14ac:dyDescent="0.25">
      <c r="A1734" s="71" t="str">
        <f>INDEX('Выгр Торг'!$A:$A,MATCH($B1734,'Выгр Торг'!$B:$B,0))</f>
        <v>Накладки (вставки) на боковые зеркала Урбан окрашенные для Лада Нива 4х4 Урбан</v>
      </c>
      <c r="B1734" s="88">
        <v>167640</v>
      </c>
      <c r="C1734" s="72">
        <f>VLOOKUP($B1734,'Выгр Торг'!$B:$P,C$1,0)</f>
        <v>89010</v>
      </c>
      <c r="D1734" s="71" t="str">
        <f>VLOOKUP($B1734,'Выгр Торг'!$B:$P,D$1,0)</f>
        <v>Накладки (вставки) на боковые зеркала Урбан окрашенные для Лада Нива 4х4 Урбан (Мурена (сине-зеленый, 377))</v>
      </c>
      <c r="E1734" s="72" t="str">
        <f>VLOOKUP($B1734,'Выгр Торг'!$B:$P,E$1,0)</f>
        <v>Y</v>
      </c>
      <c r="F1734" s="72" t="str">
        <f>VLOOKUP($B1734,'Выгр Торг'!$B:$P,F$1,0)</f>
        <v>1</v>
      </c>
      <c r="G1734" s="36"/>
      <c r="H1734" s="33" t="s">
        <v>2495</v>
      </c>
      <c r="I1734" s="53" t="e">
        <f t="shared" si="265"/>
        <v>#N/A</v>
      </c>
      <c r="J1734" s="5" t="s">
        <v>3410</v>
      </c>
      <c r="K1734" s="56" t="e">
        <f t="shared" si="266"/>
        <v>#N/A</v>
      </c>
      <c r="L1734" s="14" t="e">
        <f>VLOOKUP(K1734,Наценка!$A$1:$B$8,2,1)</f>
        <v>#N/A</v>
      </c>
      <c r="M1734" s="56" t="e">
        <f t="shared" si="267"/>
        <v>#N/A</v>
      </c>
      <c r="N1734" s="57" t="e">
        <f t="shared" si="268"/>
        <v>#N/A</v>
      </c>
      <c r="O1734" s="72">
        <f>VLOOKUP($B1734,'Выгр Торг'!$B:$P,O$1,0)</f>
        <v>650</v>
      </c>
      <c r="P1734" s="72">
        <f>VLOOKUP($B1734,'Выгр Торг'!$B:$P,P$1,0)</f>
        <v>1390</v>
      </c>
      <c r="Q1734" s="42" t="e">
        <f t="shared" si="277"/>
        <v>#N/A</v>
      </c>
      <c r="R1734" s="42" t="e">
        <f t="shared" si="278"/>
        <v>#N/A</v>
      </c>
      <c r="S1734" s="85" t="str">
        <f t="shared" ref="S1734:S1797" si="282">IFERROR(ROUND(N1734*(1-$S$2),),"")</f>
        <v/>
      </c>
      <c r="T1734" s="60">
        <f>IFERROR(VLOOKUP($B1734,'Из ГУГЛа'!$B:$G,4,0)*U1734+V1734,VLOOKUP($B1734,'Из ГУГЛа'!$B:$G,4,0))</f>
        <v>669</v>
      </c>
      <c r="U1734" s="15">
        <v>1</v>
      </c>
      <c r="V1734" s="76" t="e">
        <f t="shared" si="269"/>
        <v>#N/A</v>
      </c>
      <c r="W1734" s="74" t="str">
        <f t="shared" si="279"/>
        <v/>
      </c>
      <c r="X1734" s="74" t="str">
        <f t="shared" si="280"/>
        <v/>
      </c>
      <c r="Y1734" s="74" t="str">
        <f t="shared" si="281"/>
        <v/>
      </c>
      <c r="Z1734" s="76" t="e">
        <f t="shared" si="270"/>
        <v>#N/A</v>
      </c>
      <c r="AB1734" s="43" t="e">
        <f t="shared" si="271"/>
        <v>#N/A</v>
      </c>
    </row>
    <row r="1735" spans="1:28" ht="45" x14ac:dyDescent="0.25">
      <c r="A1735" s="71" t="str">
        <f>INDEX('Выгр Торг'!$A:$A,MATCH($B1735,'Выгр Торг'!$B:$B,0))</f>
        <v>Накладки (вставки) на боковые зеркала Урбан окрашенные для Лада Нива 4х4 Урбан</v>
      </c>
      <c r="B1735" s="88">
        <v>167641</v>
      </c>
      <c r="C1735" s="72">
        <f>VLOOKUP($B1735,'Выгр Торг'!$B:$P,C$1,0)</f>
        <v>89011</v>
      </c>
      <c r="D1735" s="71" t="str">
        <f>VLOOKUP($B1735,'Выгр Торг'!$B:$P,D$1,0)</f>
        <v>Накладки (вставки) на боковые зеркала Урбан окрашенные для Лада Нива 4х4 Урбан (Несси (темно-зеленый, 368))</v>
      </c>
      <c r="E1735" s="72" t="str">
        <f>VLOOKUP($B1735,'Выгр Торг'!$B:$P,E$1,0)</f>
        <v>Y</v>
      </c>
      <c r="F1735" s="72" t="str">
        <f>VLOOKUP($B1735,'Выгр Торг'!$B:$P,F$1,0)</f>
        <v>1</v>
      </c>
      <c r="G1735" s="36"/>
      <c r="H1735" s="33" t="s">
        <v>2495</v>
      </c>
      <c r="I1735" s="53" t="e">
        <f t="shared" si="265"/>
        <v>#N/A</v>
      </c>
      <c r="J1735" s="5" t="s">
        <v>3410</v>
      </c>
      <c r="K1735" s="56" t="e">
        <f t="shared" si="266"/>
        <v>#N/A</v>
      </c>
      <c r="L1735" s="14" t="e">
        <f>VLOOKUP(K1735,Наценка!$A$1:$B$8,2,1)</f>
        <v>#N/A</v>
      </c>
      <c r="M1735" s="56" t="e">
        <f t="shared" si="267"/>
        <v>#N/A</v>
      </c>
      <c r="N1735" s="57" t="e">
        <f t="shared" si="268"/>
        <v>#N/A</v>
      </c>
      <c r="O1735" s="72">
        <f>VLOOKUP($B1735,'Выгр Торг'!$B:$P,O$1,0)</f>
        <v>650</v>
      </c>
      <c r="P1735" s="72">
        <f>VLOOKUP($B1735,'Выгр Торг'!$B:$P,P$1,0)</f>
        <v>1390</v>
      </c>
      <c r="Q1735" s="42" t="e">
        <f t="shared" si="277"/>
        <v>#N/A</v>
      </c>
      <c r="R1735" s="42" t="e">
        <f t="shared" si="278"/>
        <v>#N/A</v>
      </c>
      <c r="S1735" s="85" t="str">
        <f t="shared" si="282"/>
        <v/>
      </c>
      <c r="T1735" s="60">
        <f>IFERROR(VLOOKUP($B1735,'Из ГУГЛа'!$B:$G,4,0)*U1735+V1735,VLOOKUP($B1735,'Из ГУГЛа'!$B:$G,4,0))</f>
        <v>669</v>
      </c>
      <c r="U1735" s="15">
        <v>1</v>
      </c>
      <c r="V1735" s="76" t="e">
        <f t="shared" si="269"/>
        <v>#N/A</v>
      </c>
      <c r="W1735" s="74" t="str">
        <f t="shared" si="279"/>
        <v/>
      </c>
      <c r="X1735" s="74" t="str">
        <f t="shared" si="280"/>
        <v/>
      </c>
      <c r="Y1735" s="74" t="str">
        <f t="shared" si="281"/>
        <v/>
      </c>
      <c r="Z1735" s="76" t="e">
        <f t="shared" si="270"/>
        <v>#N/A</v>
      </c>
      <c r="AB1735" s="43" t="e">
        <f t="shared" si="271"/>
        <v>#N/A</v>
      </c>
    </row>
    <row r="1736" spans="1:28" ht="45" x14ac:dyDescent="0.25">
      <c r="A1736" s="71" t="str">
        <f>INDEX('Выгр Торг'!$A:$A,MATCH($B1736,'Выгр Торг'!$B:$B,0))</f>
        <v>Накладки (вставки) на боковые зеркала Урбан окрашенные для Лада Нива 4х4 Урбан</v>
      </c>
      <c r="B1736" s="88">
        <v>167642</v>
      </c>
      <c r="C1736" s="72">
        <f>VLOOKUP($B1736,'Выгр Торг'!$B:$P,C$1,0)</f>
        <v>89012</v>
      </c>
      <c r="D1736" s="71" t="str">
        <f>VLOOKUP($B1736,'Выгр Торг'!$B:$P,D$1,0)</f>
        <v>Накладки (вставки) на боковые зеркала Урбан окрашенные для Лада Нива 4х4 Урбан (Океан (темно-синий, 449))</v>
      </c>
      <c r="E1736" s="72" t="str">
        <f>VLOOKUP($B1736,'Выгр Торг'!$B:$P,E$1,0)</f>
        <v>Y</v>
      </c>
      <c r="F1736" s="72" t="str">
        <f>VLOOKUP($B1736,'Выгр Торг'!$B:$P,F$1,0)</f>
        <v>1</v>
      </c>
      <c r="G1736" s="36"/>
      <c r="H1736" s="33" t="s">
        <v>2495</v>
      </c>
      <c r="I1736" s="53" t="e">
        <f t="shared" si="265"/>
        <v>#N/A</v>
      </c>
      <c r="J1736" s="5" t="s">
        <v>3410</v>
      </c>
      <c r="K1736" s="56" t="e">
        <f t="shared" si="266"/>
        <v>#N/A</v>
      </c>
      <c r="L1736" s="14" t="e">
        <f>VLOOKUP(K1736,Наценка!$A$1:$B$8,2,1)</f>
        <v>#N/A</v>
      </c>
      <c r="M1736" s="56" t="e">
        <f t="shared" si="267"/>
        <v>#N/A</v>
      </c>
      <c r="N1736" s="57" t="e">
        <f t="shared" si="268"/>
        <v>#N/A</v>
      </c>
      <c r="O1736" s="72">
        <f>VLOOKUP($B1736,'Выгр Торг'!$B:$P,O$1,0)</f>
        <v>650</v>
      </c>
      <c r="P1736" s="72">
        <f>VLOOKUP($B1736,'Выгр Торг'!$B:$P,P$1,0)</f>
        <v>1390</v>
      </c>
      <c r="Q1736" s="42" t="e">
        <f t="shared" si="277"/>
        <v>#N/A</v>
      </c>
      <c r="R1736" s="42" t="e">
        <f t="shared" si="278"/>
        <v>#N/A</v>
      </c>
      <c r="S1736" s="85" t="str">
        <f t="shared" si="282"/>
        <v/>
      </c>
      <c r="T1736" s="60">
        <f>IFERROR(VLOOKUP($B1736,'Из ГУГЛа'!$B:$G,4,0)*U1736+V1736,VLOOKUP($B1736,'Из ГУГЛа'!$B:$G,4,0))</f>
        <v>669</v>
      </c>
      <c r="U1736" s="15">
        <v>1</v>
      </c>
      <c r="V1736" s="76" t="e">
        <f t="shared" si="269"/>
        <v>#N/A</v>
      </c>
      <c r="W1736" s="74" t="str">
        <f t="shared" si="279"/>
        <v/>
      </c>
      <c r="X1736" s="74" t="str">
        <f t="shared" si="280"/>
        <v/>
      </c>
      <c r="Y1736" s="74" t="str">
        <f t="shared" si="281"/>
        <v/>
      </c>
      <c r="Z1736" s="76" t="e">
        <f t="shared" si="270"/>
        <v>#N/A</v>
      </c>
      <c r="AB1736" s="43" t="e">
        <f t="shared" si="271"/>
        <v>#N/A</v>
      </c>
    </row>
    <row r="1737" spans="1:28" ht="45" x14ac:dyDescent="0.25">
      <c r="A1737" s="71" t="str">
        <f>INDEX('Выгр Торг'!$A:$A,MATCH($B1737,'Выгр Торг'!$B:$B,0))</f>
        <v>Накладки (вставки) на боковые зеркала Урбан окрашенные для Лада Нива 4х4 Урбан</v>
      </c>
      <c r="B1737" s="88">
        <v>167643</v>
      </c>
      <c r="C1737" s="72">
        <f>VLOOKUP($B1737,'Выгр Торг'!$B:$P,C$1,0)</f>
        <v>89013</v>
      </c>
      <c r="D1737" s="71" t="str">
        <f>VLOOKUP($B1737,'Выгр Торг'!$B:$P,D$1,0)</f>
        <v>Накладки (вставки) на боковые зеркала Урбан окрашенные для Лада Нива 4х4 Урбан (Пантера (черная база, 672))</v>
      </c>
      <c r="E1737" s="72" t="str">
        <f>VLOOKUP($B1737,'Выгр Торг'!$B:$P,E$1,0)</f>
        <v>Y</v>
      </c>
      <c r="F1737" s="72" t="str">
        <f>VLOOKUP($B1737,'Выгр Торг'!$B:$P,F$1,0)</f>
        <v>1</v>
      </c>
      <c r="G1737" s="36"/>
      <c r="H1737" s="33" t="s">
        <v>2495</v>
      </c>
      <c r="I1737" s="53" t="e">
        <f t="shared" si="265"/>
        <v>#N/A</v>
      </c>
      <c r="J1737" s="5" t="s">
        <v>3410</v>
      </c>
      <c r="K1737" s="56" t="e">
        <f t="shared" si="266"/>
        <v>#N/A</v>
      </c>
      <c r="L1737" s="14" t="e">
        <f>VLOOKUP(K1737,Наценка!$A$1:$B$8,2,1)</f>
        <v>#N/A</v>
      </c>
      <c r="M1737" s="56" t="e">
        <f t="shared" si="267"/>
        <v>#N/A</v>
      </c>
      <c r="N1737" s="57" t="e">
        <f t="shared" si="268"/>
        <v>#N/A</v>
      </c>
      <c r="O1737" s="72">
        <f>VLOOKUP($B1737,'Выгр Торг'!$B:$P,O$1,0)</f>
        <v>650</v>
      </c>
      <c r="P1737" s="72">
        <f>VLOOKUP($B1737,'Выгр Торг'!$B:$P,P$1,0)</f>
        <v>1390</v>
      </c>
      <c r="Q1737" s="42" t="e">
        <f t="shared" si="277"/>
        <v>#N/A</v>
      </c>
      <c r="R1737" s="42" t="e">
        <f t="shared" si="278"/>
        <v>#N/A</v>
      </c>
      <c r="S1737" s="85" t="str">
        <f t="shared" si="282"/>
        <v/>
      </c>
      <c r="T1737" s="60">
        <f>IFERROR(VLOOKUP($B1737,'Из ГУГЛа'!$B:$G,4,0)*U1737+V1737,VLOOKUP($B1737,'Из ГУГЛа'!$B:$G,4,0))</f>
        <v>669</v>
      </c>
      <c r="U1737" s="15">
        <v>1</v>
      </c>
      <c r="V1737" s="76" t="e">
        <f t="shared" si="269"/>
        <v>#N/A</v>
      </c>
      <c r="W1737" s="74" t="str">
        <f t="shared" si="279"/>
        <v/>
      </c>
      <c r="X1737" s="74" t="str">
        <f t="shared" si="280"/>
        <v/>
      </c>
      <c r="Y1737" s="74" t="str">
        <f t="shared" si="281"/>
        <v/>
      </c>
      <c r="Z1737" s="76" t="e">
        <f t="shared" si="270"/>
        <v>#N/A</v>
      </c>
      <c r="AB1737" s="43" t="e">
        <f t="shared" si="271"/>
        <v>#N/A</v>
      </c>
    </row>
    <row r="1738" spans="1:28" ht="45" x14ac:dyDescent="0.25">
      <c r="A1738" s="71" t="str">
        <f>INDEX('Выгр Торг'!$A:$A,MATCH($B1738,'Выгр Торг'!$B:$B,0))</f>
        <v>Накладки (вставки) на боковые зеркала Урбан окрашенные для Лада Нива 4х4 Урбан</v>
      </c>
      <c r="B1738" s="88">
        <v>167644</v>
      </c>
      <c r="C1738" s="72">
        <f>VLOOKUP($B1738,'Выгр Торг'!$B:$P,C$1,0)</f>
        <v>89014</v>
      </c>
      <c r="D1738" s="71" t="str">
        <f>VLOOKUP($B1738,'Выгр Торг'!$B:$P,D$1,0)</f>
        <v>Накладки (вставки) на боковые зеркала Урбан окрашенные для Лада Нива 4х4 Урбан (Сити (золотисто-коричневый, 231))</v>
      </c>
      <c r="E1738" s="72" t="str">
        <f>VLOOKUP($B1738,'Выгр Торг'!$B:$P,E$1,0)</f>
        <v>Y</v>
      </c>
      <c r="F1738" s="72" t="str">
        <f>VLOOKUP($B1738,'Выгр Торг'!$B:$P,F$1,0)</f>
        <v>1</v>
      </c>
      <c r="G1738" s="36"/>
      <c r="H1738" s="33" t="s">
        <v>2495</v>
      </c>
      <c r="I1738" s="53" t="e">
        <f t="shared" si="265"/>
        <v>#N/A</v>
      </c>
      <c r="J1738" s="5" t="s">
        <v>3410</v>
      </c>
      <c r="K1738" s="56" t="e">
        <f t="shared" si="266"/>
        <v>#N/A</v>
      </c>
      <c r="L1738" s="14" t="e">
        <f>VLOOKUP(K1738,Наценка!$A$1:$B$8,2,1)</f>
        <v>#N/A</v>
      </c>
      <c r="M1738" s="56" t="e">
        <f t="shared" si="267"/>
        <v>#N/A</v>
      </c>
      <c r="N1738" s="57" t="e">
        <f t="shared" si="268"/>
        <v>#N/A</v>
      </c>
      <c r="O1738" s="72">
        <f>VLOOKUP($B1738,'Выгр Торг'!$B:$P,O$1,0)</f>
        <v>650</v>
      </c>
      <c r="P1738" s="72">
        <f>VLOOKUP($B1738,'Выгр Торг'!$B:$P,P$1,0)</f>
        <v>1390</v>
      </c>
      <c r="Q1738" s="42" t="e">
        <f t="shared" si="277"/>
        <v>#N/A</v>
      </c>
      <c r="R1738" s="42" t="e">
        <f t="shared" si="278"/>
        <v>#N/A</v>
      </c>
      <c r="S1738" s="85" t="str">
        <f t="shared" si="282"/>
        <v/>
      </c>
      <c r="T1738" s="60">
        <f>IFERROR(VLOOKUP($B1738,'Из ГУГЛа'!$B:$G,4,0)*U1738+V1738,VLOOKUP($B1738,'Из ГУГЛа'!$B:$G,4,0))</f>
        <v>669</v>
      </c>
      <c r="U1738" s="15">
        <v>1</v>
      </c>
      <c r="V1738" s="76" t="e">
        <f t="shared" si="269"/>
        <v>#N/A</v>
      </c>
      <c r="W1738" s="74" t="str">
        <f t="shared" si="279"/>
        <v/>
      </c>
      <c r="X1738" s="74" t="str">
        <f t="shared" si="280"/>
        <v/>
      </c>
      <c r="Y1738" s="74" t="str">
        <f t="shared" si="281"/>
        <v/>
      </c>
      <c r="Z1738" s="76" t="e">
        <f t="shared" si="270"/>
        <v>#N/A</v>
      </c>
      <c r="AB1738" s="43" t="e">
        <f t="shared" si="271"/>
        <v>#N/A</v>
      </c>
    </row>
    <row r="1739" spans="1:28" ht="45" x14ac:dyDescent="0.25">
      <c r="A1739" s="71" t="str">
        <f>INDEX('Выгр Торг'!$A:$A,MATCH($B1739,'Выгр Торг'!$B:$B,0))</f>
        <v>Накладки (вставки) на боковые зеркала Урбан окрашенные для Лада Нива 4х4 Урбан</v>
      </c>
      <c r="B1739" s="88">
        <v>167645</v>
      </c>
      <c r="C1739" s="72">
        <f>VLOOKUP($B1739,'Выгр Торг'!$B:$P,C$1,0)</f>
        <v>89015</v>
      </c>
      <c r="D1739" s="71" t="str">
        <f>VLOOKUP($B1739,'Выгр Торг'!$B:$P,D$1,0)</f>
        <v>Накладки (вставки) на боковые зеркала Урбан окрашенные для Лада Нива 4х4 Урбан (Терра (коричневый, 507))</v>
      </c>
      <c r="E1739" s="72" t="str">
        <f>VLOOKUP($B1739,'Выгр Торг'!$B:$P,E$1,0)</f>
        <v>Y</v>
      </c>
      <c r="F1739" s="72" t="str">
        <f>VLOOKUP($B1739,'Выгр Торг'!$B:$P,F$1,0)</f>
        <v>1</v>
      </c>
      <c r="G1739" s="36"/>
      <c r="H1739" s="33" t="s">
        <v>2495</v>
      </c>
      <c r="I1739" s="53" t="e">
        <f t="shared" si="265"/>
        <v>#N/A</v>
      </c>
      <c r="J1739" s="5" t="s">
        <v>3410</v>
      </c>
      <c r="K1739" s="56" t="e">
        <f t="shared" si="266"/>
        <v>#N/A</v>
      </c>
      <c r="L1739" s="14" t="e">
        <f>VLOOKUP(K1739,Наценка!$A$1:$B$8,2,1)</f>
        <v>#N/A</v>
      </c>
      <c r="M1739" s="56" t="e">
        <f t="shared" si="267"/>
        <v>#N/A</v>
      </c>
      <c r="N1739" s="57" t="e">
        <f t="shared" si="268"/>
        <v>#N/A</v>
      </c>
      <c r="O1739" s="72">
        <f>VLOOKUP($B1739,'Выгр Торг'!$B:$P,O$1,0)</f>
        <v>650</v>
      </c>
      <c r="P1739" s="72">
        <f>VLOOKUP($B1739,'Выгр Торг'!$B:$P,P$1,0)</f>
        <v>1390</v>
      </c>
      <c r="Q1739" s="42" t="e">
        <f t="shared" si="277"/>
        <v>#N/A</v>
      </c>
      <c r="R1739" s="42" t="e">
        <f t="shared" si="278"/>
        <v>#N/A</v>
      </c>
      <c r="S1739" s="85" t="str">
        <f t="shared" si="282"/>
        <v/>
      </c>
      <c r="T1739" s="60">
        <f>IFERROR(VLOOKUP($B1739,'Из ГУГЛа'!$B:$G,4,0)*U1739+V1739,VLOOKUP($B1739,'Из ГУГЛа'!$B:$G,4,0))</f>
        <v>669</v>
      </c>
      <c r="U1739" s="15">
        <v>1</v>
      </c>
      <c r="V1739" s="76" t="e">
        <f t="shared" si="269"/>
        <v>#N/A</v>
      </c>
      <c r="W1739" s="74" t="str">
        <f t="shared" si="279"/>
        <v/>
      </c>
      <c r="X1739" s="74" t="str">
        <f t="shared" si="280"/>
        <v/>
      </c>
      <c r="Y1739" s="74" t="str">
        <f t="shared" si="281"/>
        <v/>
      </c>
      <c r="Z1739" s="76" t="e">
        <f t="shared" si="270"/>
        <v>#N/A</v>
      </c>
      <c r="AB1739" s="43" t="e">
        <f t="shared" si="271"/>
        <v>#N/A</v>
      </c>
    </row>
    <row r="1740" spans="1:28" ht="45" x14ac:dyDescent="0.25">
      <c r="A1740" s="71" t="str">
        <f>INDEX('Выгр Торг'!$A:$A,MATCH($B1740,'Выгр Торг'!$B:$B,0))</f>
        <v>Накладки (вставки) на боковые зеркала Урбан окрашенные для Лада Нива 4х4 Урбан</v>
      </c>
      <c r="B1740" s="88">
        <v>167646</v>
      </c>
      <c r="C1740" s="72">
        <f>VLOOKUP($B1740,'Выгр Торг'!$B:$P,C$1,0)</f>
        <v>89003</v>
      </c>
      <c r="D1740" s="71" t="str">
        <f>VLOOKUP($B1740,'Выгр Торг'!$B:$P,D$1,0)</f>
        <v>Накладки (вставки) на боковые зеркала Урбан окрашенные для Лада Нива 4х4 Урбан (Уточнить у менеджера)</v>
      </c>
      <c r="E1740" s="72" t="str">
        <f>VLOOKUP($B1740,'Выгр Торг'!$B:$P,E$1,0)</f>
        <v>Y</v>
      </c>
      <c r="F1740" s="72" t="str">
        <f>VLOOKUP($B1740,'Выгр Торг'!$B:$P,F$1,0)</f>
        <v>1</v>
      </c>
      <c r="G1740" s="36"/>
      <c r="H1740" s="33" t="s">
        <v>2495</v>
      </c>
      <c r="I1740" s="53" t="e">
        <f t="shared" si="265"/>
        <v>#N/A</v>
      </c>
      <c r="J1740" s="5" t="s">
        <v>3410</v>
      </c>
      <c r="K1740" s="56" t="e">
        <f t="shared" si="266"/>
        <v>#N/A</v>
      </c>
      <c r="L1740" s="14" t="e">
        <f>VLOOKUP(K1740,Наценка!$A$1:$B$8,2,1)</f>
        <v>#N/A</v>
      </c>
      <c r="M1740" s="56" t="e">
        <f t="shared" si="267"/>
        <v>#N/A</v>
      </c>
      <c r="N1740" s="57" t="e">
        <f t="shared" si="268"/>
        <v>#N/A</v>
      </c>
      <c r="O1740" s="72">
        <f>VLOOKUP($B1740,'Выгр Торг'!$B:$P,O$1,0)</f>
        <v>650</v>
      </c>
      <c r="P1740" s="72">
        <f>VLOOKUP($B1740,'Выгр Торг'!$B:$P,P$1,0)</f>
        <v>1390</v>
      </c>
      <c r="Q1740" s="42" t="e">
        <f t="shared" si="277"/>
        <v>#N/A</v>
      </c>
      <c r="R1740" s="42" t="e">
        <f t="shared" si="278"/>
        <v>#N/A</v>
      </c>
      <c r="S1740" s="85" t="str">
        <f t="shared" si="282"/>
        <v/>
      </c>
      <c r="T1740" s="60">
        <f>IFERROR(VLOOKUP($B1740,'Из ГУГЛа'!$B:$G,4,0)*U1740+V1740,VLOOKUP($B1740,'Из ГУГЛа'!$B:$G,4,0))</f>
        <v>669</v>
      </c>
      <c r="U1740" s="15">
        <v>1</v>
      </c>
      <c r="V1740" s="76" t="e">
        <f t="shared" si="269"/>
        <v>#N/A</v>
      </c>
      <c r="W1740" s="74" t="str">
        <f t="shared" si="279"/>
        <v/>
      </c>
      <c r="X1740" s="74" t="str">
        <f t="shared" si="280"/>
        <v/>
      </c>
      <c r="Y1740" s="74" t="str">
        <f t="shared" si="281"/>
        <v/>
      </c>
      <c r="Z1740" s="76" t="e">
        <f t="shared" si="270"/>
        <v>#N/A</v>
      </c>
      <c r="AB1740" s="43" t="e">
        <f t="shared" si="271"/>
        <v>#N/A</v>
      </c>
    </row>
    <row r="1741" spans="1:28" ht="44.25" customHeight="1" x14ac:dyDescent="0.25">
      <c r="A1741" s="71" t="str">
        <f>INDEX('Выгр Торг'!$A:$A,MATCH($B1741,'Выгр Торг'!$B:$B,0))</f>
        <v>Накладки (вставки) на боковые зеркала Урбан окрашенные для Лада Нива 4х4 Урбан</v>
      </c>
      <c r="B1741" s="88">
        <v>167647</v>
      </c>
      <c r="C1741" s="72">
        <f>VLOOKUP($B1741,'Выгр Торг'!$B:$P,C$1,0)</f>
        <v>89016</v>
      </c>
      <c r="D1741" s="71" t="str">
        <f>VLOOKUP($B1741,'Выгр Торг'!$B:$P,D$1,0)</f>
        <v>Накладки (вставки) на боковые зеркала Урбан окрашенные для Лада Нива 4х4 Урбан (Яшма (темно-вишневый, 140))</v>
      </c>
      <c r="E1741" s="72" t="str">
        <f>VLOOKUP($B1741,'Выгр Торг'!$B:$P,E$1,0)</f>
        <v>Y</v>
      </c>
      <c r="F1741" s="72" t="str">
        <f>VLOOKUP($B1741,'Выгр Торг'!$B:$P,F$1,0)</f>
        <v>1</v>
      </c>
      <c r="G1741" s="36"/>
      <c r="H1741" s="33" t="s">
        <v>2495</v>
      </c>
      <c r="I1741" s="53" t="e">
        <f t="shared" si="265"/>
        <v>#N/A</v>
      </c>
      <c r="J1741" s="5" t="s">
        <v>3410</v>
      </c>
      <c r="K1741" s="56" t="e">
        <f t="shared" si="266"/>
        <v>#N/A</v>
      </c>
      <c r="L1741" s="14" t="e">
        <f>VLOOKUP(K1741,Наценка!$A$1:$B$8,2,1)</f>
        <v>#N/A</v>
      </c>
      <c r="M1741" s="56" t="e">
        <f t="shared" si="267"/>
        <v>#N/A</v>
      </c>
      <c r="N1741" s="57" t="e">
        <f t="shared" si="268"/>
        <v>#N/A</v>
      </c>
      <c r="O1741" s="72">
        <f>VLOOKUP($B1741,'Выгр Торг'!$B:$P,O$1,0)</f>
        <v>650</v>
      </c>
      <c r="P1741" s="72">
        <f>VLOOKUP($B1741,'Выгр Торг'!$B:$P,P$1,0)</f>
        <v>1390</v>
      </c>
      <c r="Q1741" s="42" t="e">
        <f t="shared" si="277"/>
        <v>#N/A</v>
      </c>
      <c r="R1741" s="42" t="e">
        <f t="shared" si="278"/>
        <v>#N/A</v>
      </c>
      <c r="S1741" s="85" t="str">
        <f t="shared" si="282"/>
        <v/>
      </c>
      <c r="T1741" s="60">
        <f>IFERROR(VLOOKUP($B1741,'Из ГУГЛа'!$B:$G,4,0)*U1741+V1741,VLOOKUP($B1741,'Из ГУГЛа'!$B:$G,4,0))</f>
        <v>669</v>
      </c>
      <c r="U1741" s="15">
        <v>1</v>
      </c>
      <c r="V1741" s="76" t="e">
        <f t="shared" si="269"/>
        <v>#N/A</v>
      </c>
      <c r="W1741" s="74" t="str">
        <f t="shared" si="279"/>
        <v/>
      </c>
      <c r="X1741" s="74" t="str">
        <f t="shared" si="280"/>
        <v/>
      </c>
      <c r="Y1741" s="74" t="str">
        <f t="shared" si="281"/>
        <v/>
      </c>
      <c r="Z1741" s="76" t="e">
        <f t="shared" si="270"/>
        <v>#N/A</v>
      </c>
      <c r="AB1741" s="43" t="e">
        <f t="shared" si="271"/>
        <v>#N/A</v>
      </c>
    </row>
    <row r="1742" spans="1:28" ht="75" x14ac:dyDescent="0.25">
      <c r="A1742" s="71" t="str">
        <f>INDEX('Выгр Торг'!$A:$A,MATCH($B1742,'Выгр Торг'!$B:$B,0))</f>
        <v>Накладки (облицовка) зеркал SE нового образца (без повторителя) для Лада Приора 2</v>
      </c>
      <c r="B1742" s="88">
        <v>167713</v>
      </c>
      <c r="C1742" s="72">
        <f>VLOOKUP($B1742,'Выгр Торг'!$B:$P,C$1,0)</f>
        <v>104632</v>
      </c>
      <c r="D1742" s="71" t="str">
        <f>VLOOKUP($B1742,'Выгр Торг'!$B:$P,D$1,0)</f>
        <v>Накладки (облицовка) зеркал SE нового образца (без повторителя) для Лада Приора 2 (Без покраски)</v>
      </c>
      <c r="E1742" s="72" t="str">
        <f>VLOOKUP($B1742,'Выгр Торг'!$B:$P,E$1,0)</f>
        <v>Y</v>
      </c>
      <c r="F1742" s="72" t="str">
        <f>VLOOKUP($B1742,'Выгр Торг'!$B:$P,F$1,0)</f>
        <v>1ск2</v>
      </c>
      <c r="G1742" s="36" t="s">
        <v>2496</v>
      </c>
      <c r="H1742" s="28">
        <v>104632</v>
      </c>
      <c r="I1742" s="52">
        <v>600</v>
      </c>
      <c r="J1742" s="5" t="s">
        <v>3410</v>
      </c>
      <c r="K1742" s="73">
        <f t="shared" ref="K1725:K1742" si="283">O1742</f>
        <v>300</v>
      </c>
      <c r="L1742" s="14">
        <f>VLOOKUP(K1742,Наценка!$A$1:$B$8,2,1)</f>
        <v>2</v>
      </c>
      <c r="M1742" s="83">
        <f t="shared" ref="M1742" si="284">K1742*L1742</f>
        <v>600</v>
      </c>
      <c r="N1742" s="57">
        <f t="shared" ref="N1725:N1812" si="285">IF(M1742&lt;=1000,(ROUNDUP(M1742,-1)-1),(ROUNDUP(M1742,-2)-10))</f>
        <v>599</v>
      </c>
      <c r="O1742" s="72">
        <f>VLOOKUP($B1742,'Выгр Торг'!$B:$P,O$1,0)</f>
        <v>300</v>
      </c>
      <c r="P1742" s="72">
        <f>VLOOKUP($B1742,'Выгр Торг'!$B:$P,P$1,0)</f>
        <v>619</v>
      </c>
      <c r="Q1742" s="42">
        <f t="shared" si="277"/>
        <v>0</v>
      </c>
      <c r="R1742" s="42">
        <f t="shared" si="278"/>
        <v>20</v>
      </c>
      <c r="S1742" s="85">
        <f t="shared" si="282"/>
        <v>599</v>
      </c>
      <c r="T1742" s="60" t="str">
        <f>IFERROR(VLOOKUP($B1742,'Из ГУГЛа'!$B:$G,4,0)*U1742+V1742,VLOOKUP($B1742,'Из ГУГЛа'!$B:$G,4,0))</f>
        <v/>
      </c>
      <c r="U1742" s="15">
        <v>1</v>
      </c>
      <c r="V1742" s="59"/>
      <c r="W1742" s="74">
        <f t="shared" si="279"/>
        <v>0.99666666666666659</v>
      </c>
      <c r="X1742" s="74" t="str">
        <f t="shared" si="280"/>
        <v/>
      </c>
      <c r="Y1742" s="74" t="str">
        <f t="shared" si="281"/>
        <v/>
      </c>
      <c r="Z1742" s="78" t="s">
        <v>2580</v>
      </c>
    </row>
    <row r="1743" spans="1:28" ht="75" x14ac:dyDescent="0.25">
      <c r="A1743" s="71" t="str">
        <f>INDEX('Выгр Торг'!$A:$A,MATCH($B1743,'Выгр Торг'!$B:$B,0))</f>
        <v>Накладки (облицовка) зеркал SE нового образца (без повторителя) для Лада Приора 2</v>
      </c>
      <c r="B1743" s="88">
        <v>167714</v>
      </c>
      <c r="C1743" s="72">
        <f>VLOOKUP($B1743,'Выгр Торг'!$B:$P,C$1,0)</f>
        <v>104635</v>
      </c>
      <c r="D1743" s="71" t="str">
        <f>VLOOKUP($B1743,'Выгр Торг'!$B:$P,D$1,0)</f>
        <v>Накладки (облицовка) зеркал SE нового образца (без повторителя) для Лада Приора 2 (В цвет, Альтаир (серебристый светло-серый, 660))</v>
      </c>
      <c r="E1743" s="72" t="str">
        <f>VLOOKUP($B1743,'Выгр Торг'!$B:$P,E$1,0)</f>
        <v>Y</v>
      </c>
      <c r="F1743" s="72" t="str">
        <f>VLOOKUP($B1743,'Выгр Торг'!$B:$P,F$1,0)</f>
        <v>1</v>
      </c>
      <c r="G1743" s="36" t="s">
        <v>2496</v>
      </c>
      <c r="H1743" s="28">
        <v>104632</v>
      </c>
      <c r="I1743" s="53">
        <f>INDEX($I:$I,MATCH($H1743,$C:$C,0))</f>
        <v>600</v>
      </c>
      <c r="J1743" s="5" t="s">
        <v>3410</v>
      </c>
      <c r="K1743" s="56">
        <f>INDEX($K:$K,MATCH($H1743,$C:$C,0))+I1743</f>
        <v>900</v>
      </c>
      <c r="L1743" s="14">
        <f>VLOOKUP(K1743,Наценка!$A$1:$B$8,2,1)</f>
        <v>1.75</v>
      </c>
      <c r="M1743" s="56">
        <f>INDEX($M:$M,MATCH($H1743,$C:$C,0))+I1743*$M$2</f>
        <v>1380</v>
      </c>
      <c r="N1743" s="57">
        <f t="shared" si="285"/>
        <v>1390</v>
      </c>
      <c r="O1743" s="72">
        <f>VLOOKUP($B1743,'Выгр Торг'!$B:$P,O$1,0)</f>
        <v>900</v>
      </c>
      <c r="P1743" s="72">
        <f>VLOOKUP($B1743,'Выгр Торг'!$B:$P,P$1,0)</f>
        <v>1490</v>
      </c>
      <c r="Q1743" s="42">
        <f t="shared" si="277"/>
        <v>0</v>
      </c>
      <c r="R1743" s="42">
        <f t="shared" si="278"/>
        <v>100</v>
      </c>
      <c r="S1743" s="85">
        <f t="shared" si="282"/>
        <v>1390</v>
      </c>
      <c r="T1743" s="60" t="str">
        <f>IFERROR(VLOOKUP($B1743,'Из ГУГЛа'!$B:$G,4,0)*U1743+V1743,VLOOKUP($B1743,'Из ГУГЛа'!$B:$G,4,0))</f>
        <v/>
      </c>
      <c r="U1743" s="15">
        <v>1</v>
      </c>
      <c r="V1743" s="59"/>
      <c r="W1743" s="74">
        <f t="shared" si="279"/>
        <v>0.54444444444444451</v>
      </c>
      <c r="X1743" s="74" t="str">
        <f t="shared" si="280"/>
        <v/>
      </c>
      <c r="Y1743" s="74" t="str">
        <f t="shared" si="281"/>
        <v/>
      </c>
      <c r="Z1743" s="78" t="s">
        <v>2580</v>
      </c>
    </row>
    <row r="1744" spans="1:28" ht="75" x14ac:dyDescent="0.25">
      <c r="A1744" s="71" t="str">
        <f>INDEX('Выгр Торг'!$A:$A,MATCH($B1744,'Выгр Торг'!$B:$B,0))</f>
        <v>Накладки (облицовка) зеркал SE нового образца (без повторителя) для Лада Приора 2</v>
      </c>
      <c r="B1744" s="88">
        <v>167715</v>
      </c>
      <c r="C1744" s="72">
        <f>VLOOKUP($B1744,'Выгр Торг'!$B:$P,C$1,0)</f>
        <v>104636</v>
      </c>
      <c r="D1744" s="71" t="str">
        <f>VLOOKUP($B1744,'Выгр Торг'!$B:$P,D$1,0)</f>
        <v>Накладки (облицовка) зеркал SE нового образца (без повторителя) для Лада Приора 2 (В цвет, Белое облако (белый, 240))</v>
      </c>
      <c r="E1744" s="72" t="str">
        <f>VLOOKUP($B1744,'Выгр Торг'!$B:$P,E$1,0)</f>
        <v>Y</v>
      </c>
      <c r="F1744" s="72" t="str">
        <f>VLOOKUP($B1744,'Выгр Торг'!$B:$P,F$1,0)</f>
        <v>1</v>
      </c>
      <c r="G1744" s="36" t="s">
        <v>2496</v>
      </c>
      <c r="H1744" s="28">
        <v>104632</v>
      </c>
      <c r="I1744" s="53">
        <f>INDEX($I:$I,MATCH($H1744,$C:$C,0))</f>
        <v>600</v>
      </c>
      <c r="J1744" s="5" t="s">
        <v>3410</v>
      </c>
      <c r="K1744" s="56">
        <f>INDEX($K:$K,MATCH($H1744,$C:$C,0))+I1744</f>
        <v>900</v>
      </c>
      <c r="L1744" s="14">
        <f>VLOOKUP(K1744,Наценка!$A$1:$B$8,2,1)</f>
        <v>1.75</v>
      </c>
      <c r="M1744" s="56">
        <f>INDEX($M:$M,MATCH($H1744,$C:$C,0))+I1744*$M$2</f>
        <v>1380</v>
      </c>
      <c r="N1744" s="57">
        <f t="shared" si="285"/>
        <v>1390</v>
      </c>
      <c r="O1744" s="72">
        <f>VLOOKUP($B1744,'Выгр Торг'!$B:$P,O$1,0)</f>
        <v>900</v>
      </c>
      <c r="P1744" s="72">
        <f>VLOOKUP($B1744,'Выгр Торг'!$B:$P,P$1,0)</f>
        <v>1490</v>
      </c>
      <c r="Q1744" s="42">
        <f t="shared" si="277"/>
        <v>0</v>
      </c>
      <c r="R1744" s="42">
        <f t="shared" si="278"/>
        <v>100</v>
      </c>
      <c r="S1744" s="85">
        <f t="shared" si="282"/>
        <v>1390</v>
      </c>
      <c r="T1744" s="60" t="str">
        <f>IFERROR(VLOOKUP($B1744,'Из ГУГЛа'!$B:$G,4,0)*U1744+V1744,VLOOKUP($B1744,'Из ГУГЛа'!$B:$G,4,0))</f>
        <v/>
      </c>
      <c r="U1744" s="15">
        <v>1</v>
      </c>
      <c r="V1744" s="59"/>
      <c r="W1744" s="74">
        <f t="shared" si="279"/>
        <v>0.54444444444444451</v>
      </c>
      <c r="X1744" s="74" t="str">
        <f t="shared" si="280"/>
        <v/>
      </c>
      <c r="Y1744" s="74" t="str">
        <f t="shared" si="281"/>
        <v/>
      </c>
      <c r="Z1744" s="78" t="s">
        <v>2580</v>
      </c>
    </row>
    <row r="1745" spans="1:26" ht="75" x14ac:dyDescent="0.25">
      <c r="A1745" s="71" t="str">
        <f>INDEX('Выгр Торг'!$A:$A,MATCH($B1745,'Выгр Торг'!$B:$B,0))</f>
        <v>Накладки (облицовка) зеркал SE нового образца (без повторителя) для Лада Приора 2</v>
      </c>
      <c r="B1745" s="88">
        <v>167716</v>
      </c>
      <c r="C1745" s="72">
        <f>VLOOKUP($B1745,'Выгр Торг'!$B:$P,C$1,0)</f>
        <v>104637</v>
      </c>
      <c r="D1745" s="71" t="str">
        <f>VLOOKUP($B1745,'Выгр Торг'!$B:$P,D$1,0)</f>
        <v>Накладки (облицовка) зеркал SE нового образца (без повторителя) для Лада Приора 2 (В цвет, Борнео (темный серебристо-серый, 633))</v>
      </c>
      <c r="E1745" s="72" t="str">
        <f>VLOOKUP($B1745,'Выгр Торг'!$B:$P,E$1,0)</f>
        <v>Y</v>
      </c>
      <c r="F1745" s="72" t="str">
        <f>VLOOKUP($B1745,'Выгр Торг'!$B:$P,F$1,0)</f>
        <v>1</v>
      </c>
      <c r="G1745" s="36" t="s">
        <v>2496</v>
      </c>
      <c r="H1745" s="28">
        <v>104632</v>
      </c>
      <c r="I1745" s="53">
        <f>INDEX($I:$I,MATCH($H1745,$C:$C,0))</f>
        <v>600</v>
      </c>
      <c r="J1745" s="5" t="s">
        <v>3410</v>
      </c>
      <c r="K1745" s="56">
        <f>INDEX($K:$K,MATCH($H1745,$C:$C,0))+I1745</f>
        <v>900</v>
      </c>
      <c r="L1745" s="14">
        <f>VLOOKUP(K1745,Наценка!$A$1:$B$8,2,1)</f>
        <v>1.75</v>
      </c>
      <c r="M1745" s="56">
        <f>INDEX($M:$M,MATCH($H1745,$C:$C,0))+I1745*$M$2</f>
        <v>1380</v>
      </c>
      <c r="N1745" s="57">
        <f t="shared" si="285"/>
        <v>1390</v>
      </c>
      <c r="O1745" s="72">
        <f>VLOOKUP($B1745,'Выгр Торг'!$B:$P,O$1,0)</f>
        <v>900</v>
      </c>
      <c r="P1745" s="72">
        <f>VLOOKUP($B1745,'Выгр Торг'!$B:$P,P$1,0)</f>
        <v>1490</v>
      </c>
      <c r="Q1745" s="42">
        <f t="shared" si="277"/>
        <v>0</v>
      </c>
      <c r="R1745" s="42">
        <f t="shared" si="278"/>
        <v>100</v>
      </c>
      <c r="S1745" s="85">
        <f t="shared" si="282"/>
        <v>1390</v>
      </c>
      <c r="T1745" s="60" t="str">
        <f>IFERROR(VLOOKUP($B1745,'Из ГУГЛа'!$B:$G,4,0)*U1745+V1745,VLOOKUP($B1745,'Из ГУГЛа'!$B:$G,4,0))</f>
        <v/>
      </c>
      <c r="U1745" s="15">
        <v>1</v>
      </c>
      <c r="V1745" s="59"/>
      <c r="W1745" s="74">
        <f t="shared" si="279"/>
        <v>0.54444444444444451</v>
      </c>
      <c r="X1745" s="74" t="str">
        <f t="shared" si="280"/>
        <v/>
      </c>
      <c r="Y1745" s="74" t="str">
        <f t="shared" si="281"/>
        <v/>
      </c>
      <c r="Z1745" s="78" t="s">
        <v>2580</v>
      </c>
    </row>
    <row r="1746" spans="1:26" ht="75" x14ac:dyDescent="0.25">
      <c r="A1746" s="71" t="str">
        <f>INDEX('Выгр Торг'!$A:$A,MATCH($B1746,'Выгр Торг'!$B:$B,0))</f>
        <v>Накладки (облицовка) зеркал SE нового образца (без повторителя) для Лада Приора 2</v>
      </c>
      <c r="B1746" s="88">
        <v>167717</v>
      </c>
      <c r="C1746" s="72">
        <f>VLOOKUP($B1746,'Выгр Торг'!$B:$P,C$1,0)</f>
        <v>104638</v>
      </c>
      <c r="D1746" s="71" t="str">
        <f>VLOOKUP($B1746,'Выгр Торг'!$B:$P,D$1,0)</f>
        <v>Накладки (облицовка) зеркал SE нового образца (без повторителя) для Лада Приора 2 (В цвет, Викинг (темно-серый, 655))</v>
      </c>
      <c r="E1746" s="72" t="str">
        <f>VLOOKUP($B1746,'Выгр Торг'!$B:$P,E$1,0)</f>
        <v>Y</v>
      </c>
      <c r="F1746" s="72" t="str">
        <f>VLOOKUP($B1746,'Выгр Торг'!$B:$P,F$1,0)</f>
        <v>1</v>
      </c>
      <c r="G1746" s="36" t="s">
        <v>2496</v>
      </c>
      <c r="H1746" s="28">
        <v>104632</v>
      </c>
      <c r="I1746" s="53">
        <f>INDEX($I:$I,MATCH($H1746,$C:$C,0))</f>
        <v>600</v>
      </c>
      <c r="J1746" s="5" t="s">
        <v>3410</v>
      </c>
      <c r="K1746" s="56">
        <f>INDEX($K:$K,MATCH($H1746,$C:$C,0))+I1746</f>
        <v>900</v>
      </c>
      <c r="L1746" s="14">
        <f>VLOOKUP(K1746,Наценка!$A$1:$B$8,2,1)</f>
        <v>1.75</v>
      </c>
      <c r="M1746" s="56">
        <f>INDEX($M:$M,MATCH($H1746,$C:$C,0))+I1746*$M$2</f>
        <v>1380</v>
      </c>
      <c r="N1746" s="57">
        <f t="shared" si="285"/>
        <v>1390</v>
      </c>
      <c r="O1746" s="72">
        <f>VLOOKUP($B1746,'Выгр Торг'!$B:$P,O$1,0)</f>
        <v>900</v>
      </c>
      <c r="P1746" s="72">
        <f>VLOOKUP($B1746,'Выгр Торг'!$B:$P,P$1,0)</f>
        <v>1490</v>
      </c>
      <c r="Q1746" s="42">
        <f t="shared" si="277"/>
        <v>0</v>
      </c>
      <c r="R1746" s="42">
        <f t="shared" si="278"/>
        <v>100</v>
      </c>
      <c r="S1746" s="85">
        <f t="shared" si="282"/>
        <v>1390</v>
      </c>
      <c r="T1746" s="60" t="str">
        <f>IFERROR(VLOOKUP($B1746,'Из ГУГЛа'!$B:$G,4,0)*U1746+V1746,VLOOKUP($B1746,'Из ГУГЛа'!$B:$G,4,0))</f>
        <v/>
      </c>
      <c r="U1746" s="15">
        <v>1</v>
      </c>
      <c r="V1746" s="59"/>
      <c r="W1746" s="74">
        <f t="shared" si="279"/>
        <v>0.54444444444444451</v>
      </c>
      <c r="X1746" s="74" t="str">
        <f t="shared" si="280"/>
        <v/>
      </c>
      <c r="Y1746" s="74" t="str">
        <f t="shared" si="281"/>
        <v/>
      </c>
      <c r="Z1746" s="78" t="s">
        <v>2580</v>
      </c>
    </row>
    <row r="1747" spans="1:26" ht="75" x14ac:dyDescent="0.25">
      <c r="A1747" s="71" t="str">
        <f>INDEX('Выгр Торг'!$A:$A,MATCH($B1747,'Выгр Торг'!$B:$B,0))</f>
        <v>Накладки (облицовка) зеркал SE нового образца (без повторителя) для Лада Приора 2</v>
      </c>
      <c r="B1747" s="88">
        <v>167718</v>
      </c>
      <c r="C1747" s="72">
        <f>VLOOKUP($B1747,'Выгр Торг'!$B:$P,C$1,0)</f>
        <v>104639</v>
      </c>
      <c r="D1747" s="71" t="str">
        <f>VLOOKUP($B1747,'Выгр Торг'!$B:$P,D$1,0)</f>
        <v>Накладки (облицовка) зеркал SE нового образца (без повторителя) для Лада Приора 2 (В цвет, Голубая планета (сине-голубой, 418))</v>
      </c>
      <c r="E1747" s="72" t="str">
        <f>VLOOKUP($B1747,'Выгр Торг'!$B:$P,E$1,0)</f>
        <v>Y</v>
      </c>
      <c r="F1747" s="72" t="str">
        <f>VLOOKUP($B1747,'Выгр Торг'!$B:$P,F$1,0)</f>
        <v>1</v>
      </c>
      <c r="G1747" s="36" t="s">
        <v>2496</v>
      </c>
      <c r="H1747" s="28">
        <v>104632</v>
      </c>
      <c r="I1747" s="53">
        <f>INDEX($I:$I,MATCH($H1747,$C:$C,0))</f>
        <v>600</v>
      </c>
      <c r="J1747" s="5" t="s">
        <v>3410</v>
      </c>
      <c r="K1747" s="56">
        <f>INDEX($K:$K,MATCH($H1747,$C:$C,0))+I1747</f>
        <v>900</v>
      </c>
      <c r="L1747" s="14">
        <f>VLOOKUP(K1747,Наценка!$A$1:$B$8,2,1)</f>
        <v>1.75</v>
      </c>
      <c r="M1747" s="56">
        <f>INDEX($M:$M,MATCH($H1747,$C:$C,0))+I1747*$M$2</f>
        <v>1380</v>
      </c>
      <c r="N1747" s="57">
        <f t="shared" si="285"/>
        <v>1390</v>
      </c>
      <c r="O1747" s="72">
        <f>VLOOKUP($B1747,'Выгр Торг'!$B:$P,O$1,0)</f>
        <v>900</v>
      </c>
      <c r="P1747" s="72">
        <f>VLOOKUP($B1747,'Выгр Торг'!$B:$P,P$1,0)</f>
        <v>1490</v>
      </c>
      <c r="Q1747" s="42">
        <f t="shared" si="277"/>
        <v>0</v>
      </c>
      <c r="R1747" s="42">
        <f t="shared" si="278"/>
        <v>100</v>
      </c>
      <c r="S1747" s="85">
        <f t="shared" si="282"/>
        <v>1390</v>
      </c>
      <c r="T1747" s="60" t="str">
        <f>IFERROR(VLOOKUP($B1747,'Из ГУГЛа'!$B:$G,4,0)*U1747+V1747,VLOOKUP($B1747,'Из ГУГЛа'!$B:$G,4,0))</f>
        <v/>
      </c>
      <c r="U1747" s="15">
        <v>1</v>
      </c>
      <c r="V1747" s="59"/>
      <c r="W1747" s="74">
        <f t="shared" si="279"/>
        <v>0.54444444444444451</v>
      </c>
      <c r="X1747" s="74" t="str">
        <f t="shared" si="280"/>
        <v/>
      </c>
      <c r="Y1747" s="74" t="str">
        <f t="shared" si="281"/>
        <v/>
      </c>
      <c r="Z1747" s="78" t="s">
        <v>2580</v>
      </c>
    </row>
    <row r="1748" spans="1:26" ht="75" x14ac:dyDescent="0.25">
      <c r="A1748" s="71" t="str">
        <f>INDEX('Выгр Торг'!$A:$A,MATCH($B1748,'Выгр Торг'!$B:$B,0))</f>
        <v>Накладки (облицовка) зеркал SE нового образца (без повторителя) для Лада Приора 2</v>
      </c>
      <c r="B1748" s="88">
        <v>167719</v>
      </c>
      <c r="C1748" s="72">
        <f>VLOOKUP($B1748,'Выгр Торг'!$B:$P,C$1,0)</f>
        <v>104640</v>
      </c>
      <c r="D1748" s="71" t="str">
        <f>VLOOKUP($B1748,'Выгр Торг'!$B:$P,D$1,0)</f>
        <v>Накладки (облицовка) зеркал SE нового образца (без повторителя) для Лада Приора 2 (В цвет, Жимолость (серый стальной, 627))</v>
      </c>
      <c r="E1748" s="72" t="str">
        <f>VLOOKUP($B1748,'Выгр Торг'!$B:$P,E$1,0)</f>
        <v>Y</v>
      </c>
      <c r="F1748" s="72" t="str">
        <f>VLOOKUP($B1748,'Выгр Торг'!$B:$P,F$1,0)</f>
        <v>1</v>
      </c>
      <c r="G1748" s="36" t="s">
        <v>2496</v>
      </c>
      <c r="H1748" s="28">
        <v>104632</v>
      </c>
      <c r="I1748" s="53">
        <f>INDEX($I:$I,MATCH($H1748,$C:$C,0))</f>
        <v>600</v>
      </c>
      <c r="J1748" s="5" t="s">
        <v>3410</v>
      </c>
      <c r="K1748" s="56">
        <f>INDEX($K:$K,MATCH($H1748,$C:$C,0))+I1748</f>
        <v>900</v>
      </c>
      <c r="L1748" s="14">
        <f>VLOOKUP(K1748,Наценка!$A$1:$B$8,2,1)</f>
        <v>1.75</v>
      </c>
      <c r="M1748" s="56">
        <f>INDEX($M:$M,MATCH($H1748,$C:$C,0))+I1748*$M$2</f>
        <v>1380</v>
      </c>
      <c r="N1748" s="57">
        <f t="shared" si="285"/>
        <v>1390</v>
      </c>
      <c r="O1748" s="72">
        <f>VLOOKUP($B1748,'Выгр Торг'!$B:$P,O$1,0)</f>
        <v>900</v>
      </c>
      <c r="P1748" s="72">
        <f>VLOOKUP($B1748,'Выгр Торг'!$B:$P,P$1,0)</f>
        <v>1490</v>
      </c>
      <c r="Q1748" s="42">
        <f t="shared" si="277"/>
        <v>0</v>
      </c>
      <c r="R1748" s="42">
        <f t="shared" si="278"/>
        <v>100</v>
      </c>
      <c r="S1748" s="85">
        <f t="shared" si="282"/>
        <v>1390</v>
      </c>
      <c r="T1748" s="60" t="str">
        <f>IFERROR(VLOOKUP($B1748,'Из ГУГЛа'!$B:$G,4,0)*U1748+V1748,VLOOKUP($B1748,'Из ГУГЛа'!$B:$G,4,0))</f>
        <v/>
      </c>
      <c r="U1748" s="15">
        <v>1</v>
      </c>
      <c r="V1748" s="59"/>
      <c r="W1748" s="74">
        <f t="shared" si="279"/>
        <v>0.54444444444444451</v>
      </c>
      <c r="X1748" s="74" t="str">
        <f t="shared" si="280"/>
        <v/>
      </c>
      <c r="Y1748" s="74" t="str">
        <f t="shared" si="281"/>
        <v/>
      </c>
      <c r="Z1748" s="78" t="s">
        <v>2580</v>
      </c>
    </row>
    <row r="1749" spans="1:26" ht="75" x14ac:dyDescent="0.25">
      <c r="A1749" s="71" t="str">
        <f>INDEX('Выгр Торг'!$A:$A,MATCH($B1749,'Выгр Торг'!$B:$B,0))</f>
        <v>Накладки (облицовка) зеркал SE нового образца (без повторителя) для Лада Приора 2</v>
      </c>
      <c r="B1749" s="88">
        <v>167720</v>
      </c>
      <c r="C1749" s="72">
        <f>VLOOKUP($B1749,'Выгр Торг'!$B:$P,C$1,0)</f>
        <v>104641</v>
      </c>
      <c r="D1749" s="71" t="str">
        <f>VLOOKUP($B1749,'Выгр Торг'!$B:$P,D$1,0)</f>
        <v>Накладки (облицовка) зеркал SE нового образца (без повторителя) для Лада Приора 2 (В цвет, Калифорнийский мак (золотисто-красный, 190))</v>
      </c>
      <c r="E1749" s="72" t="str">
        <f>VLOOKUP($B1749,'Выгр Торг'!$B:$P,E$1,0)</f>
        <v>Y</v>
      </c>
      <c r="F1749" s="72" t="str">
        <f>VLOOKUP($B1749,'Выгр Торг'!$B:$P,F$1,0)</f>
        <v>1</v>
      </c>
      <c r="G1749" s="36" t="s">
        <v>2496</v>
      </c>
      <c r="H1749" s="28">
        <v>104632</v>
      </c>
      <c r="I1749" s="53">
        <f>INDEX($I:$I,MATCH($H1749,$C:$C,0))</f>
        <v>600</v>
      </c>
      <c r="J1749" s="5" t="s">
        <v>3410</v>
      </c>
      <c r="K1749" s="56">
        <f>INDEX($K:$K,MATCH($H1749,$C:$C,0))+I1749</f>
        <v>900</v>
      </c>
      <c r="L1749" s="14">
        <f>VLOOKUP(K1749,Наценка!$A$1:$B$8,2,1)</f>
        <v>1.75</v>
      </c>
      <c r="M1749" s="56">
        <f>INDEX($M:$M,MATCH($H1749,$C:$C,0))+I1749*$M$2</f>
        <v>1380</v>
      </c>
      <c r="N1749" s="57">
        <f t="shared" si="285"/>
        <v>1390</v>
      </c>
      <c r="O1749" s="72">
        <f>VLOOKUP($B1749,'Выгр Торг'!$B:$P,O$1,0)</f>
        <v>900</v>
      </c>
      <c r="P1749" s="72">
        <f>VLOOKUP($B1749,'Выгр Торг'!$B:$P,P$1,0)</f>
        <v>1490</v>
      </c>
      <c r="Q1749" s="42">
        <f t="shared" si="277"/>
        <v>0</v>
      </c>
      <c r="R1749" s="42">
        <f t="shared" si="278"/>
        <v>100</v>
      </c>
      <c r="S1749" s="85">
        <f t="shared" si="282"/>
        <v>1390</v>
      </c>
      <c r="T1749" s="60" t="str">
        <f>IFERROR(VLOOKUP($B1749,'Из ГУГЛа'!$B:$G,4,0)*U1749+V1749,VLOOKUP($B1749,'Из ГУГЛа'!$B:$G,4,0))</f>
        <v/>
      </c>
      <c r="U1749" s="15">
        <v>1</v>
      </c>
      <c r="V1749" s="59"/>
      <c r="W1749" s="74">
        <f t="shared" si="279"/>
        <v>0.54444444444444451</v>
      </c>
      <c r="X1749" s="74" t="str">
        <f t="shared" si="280"/>
        <v/>
      </c>
      <c r="Y1749" s="74" t="str">
        <f t="shared" si="281"/>
        <v/>
      </c>
      <c r="Z1749" s="78" t="s">
        <v>2580</v>
      </c>
    </row>
    <row r="1750" spans="1:26" ht="75" x14ac:dyDescent="0.25">
      <c r="A1750" s="71" t="str">
        <f>INDEX('Выгр Торг'!$A:$A,MATCH($B1750,'Выгр Торг'!$B:$B,0))</f>
        <v>Накладки (облицовка) зеркал SE нового образца (без повторителя) для Лада Приора 2</v>
      </c>
      <c r="B1750" s="88">
        <v>167721</v>
      </c>
      <c r="C1750" s="72">
        <f>VLOOKUP($B1750,'Выгр Торг'!$B:$P,C$1,0)</f>
        <v>104642</v>
      </c>
      <c r="D1750" s="71" t="str">
        <f>VLOOKUP($B1750,'Выгр Торг'!$B:$P,D$1,0)</f>
        <v>Накладки (облицовка) зеркал SE нового образца (без повторителя) для Лада Приора 2 (В цвет, Кварц (серый, 630))</v>
      </c>
      <c r="E1750" s="72" t="str">
        <f>VLOOKUP($B1750,'Выгр Торг'!$B:$P,E$1,0)</f>
        <v>Y</v>
      </c>
      <c r="F1750" s="72" t="str">
        <f>VLOOKUP($B1750,'Выгр Торг'!$B:$P,F$1,0)</f>
        <v>1</v>
      </c>
      <c r="G1750" s="36" t="s">
        <v>2496</v>
      </c>
      <c r="H1750" s="28">
        <v>104632</v>
      </c>
      <c r="I1750" s="53">
        <f>INDEX($I:$I,MATCH($H1750,$C:$C,0))</f>
        <v>600</v>
      </c>
      <c r="J1750" s="5" t="s">
        <v>3410</v>
      </c>
      <c r="K1750" s="56">
        <f>INDEX($K:$K,MATCH($H1750,$C:$C,0))+I1750</f>
        <v>900</v>
      </c>
      <c r="L1750" s="14">
        <f>VLOOKUP(K1750,Наценка!$A$1:$B$8,2,1)</f>
        <v>1.75</v>
      </c>
      <c r="M1750" s="56">
        <f>INDEX($M:$M,MATCH($H1750,$C:$C,0))+I1750*$M$2</f>
        <v>1380</v>
      </c>
      <c r="N1750" s="57">
        <f t="shared" si="285"/>
        <v>1390</v>
      </c>
      <c r="O1750" s="72">
        <f>VLOOKUP($B1750,'Выгр Торг'!$B:$P,O$1,0)</f>
        <v>900</v>
      </c>
      <c r="P1750" s="72">
        <f>VLOOKUP($B1750,'Выгр Торг'!$B:$P,P$1,0)</f>
        <v>1490</v>
      </c>
      <c r="Q1750" s="42">
        <f t="shared" si="277"/>
        <v>0</v>
      </c>
      <c r="R1750" s="42">
        <f t="shared" si="278"/>
        <v>100</v>
      </c>
      <c r="S1750" s="85">
        <f t="shared" si="282"/>
        <v>1390</v>
      </c>
      <c r="T1750" s="60" t="str">
        <f>IFERROR(VLOOKUP($B1750,'Из ГУГЛа'!$B:$G,4,0)*U1750+V1750,VLOOKUP($B1750,'Из ГУГЛа'!$B:$G,4,0))</f>
        <v/>
      </c>
      <c r="U1750" s="15">
        <v>1</v>
      </c>
      <c r="V1750" s="59"/>
      <c r="W1750" s="74">
        <f t="shared" si="279"/>
        <v>0.54444444444444451</v>
      </c>
      <c r="X1750" s="74" t="str">
        <f t="shared" si="280"/>
        <v/>
      </c>
      <c r="Y1750" s="74" t="str">
        <f t="shared" si="281"/>
        <v/>
      </c>
      <c r="Z1750" s="78" t="s">
        <v>2580</v>
      </c>
    </row>
    <row r="1751" spans="1:26" ht="75" x14ac:dyDescent="0.25">
      <c r="A1751" s="71" t="str">
        <f>INDEX('Выгр Торг'!$A:$A,MATCH($B1751,'Выгр Торг'!$B:$B,0))</f>
        <v>Накладки (облицовка) зеркал SE нового образца (без повторителя) для Лада Приора 2</v>
      </c>
      <c r="B1751" s="88">
        <v>167722</v>
      </c>
      <c r="C1751" s="72">
        <f>VLOOKUP($B1751,'Выгр Торг'!$B:$P,C$1,0)</f>
        <v>104643</v>
      </c>
      <c r="D1751" s="71" t="str">
        <f>VLOOKUP($B1751,'Выгр Торг'!$B:$P,D$1,0)</f>
        <v>Накладки (облицовка) зеркал SE нового образца (без повторителя) для Лада Приора 2 (В цвет, Кориандр (золотисто-коричневый, 790))</v>
      </c>
      <c r="E1751" s="72" t="str">
        <f>VLOOKUP($B1751,'Выгр Торг'!$B:$P,E$1,0)</f>
        <v>Y</v>
      </c>
      <c r="F1751" s="72" t="str">
        <f>VLOOKUP($B1751,'Выгр Торг'!$B:$P,F$1,0)</f>
        <v>1</v>
      </c>
      <c r="G1751" s="36" t="s">
        <v>2496</v>
      </c>
      <c r="H1751" s="28">
        <v>104632</v>
      </c>
      <c r="I1751" s="53">
        <f>INDEX($I:$I,MATCH($H1751,$C:$C,0))</f>
        <v>600</v>
      </c>
      <c r="J1751" s="5" t="s">
        <v>3410</v>
      </c>
      <c r="K1751" s="56">
        <f>INDEX($K:$K,MATCH($H1751,$C:$C,0))+I1751</f>
        <v>900</v>
      </c>
      <c r="L1751" s="14">
        <f>VLOOKUP(K1751,Наценка!$A$1:$B$8,2,1)</f>
        <v>1.75</v>
      </c>
      <c r="M1751" s="56">
        <f>INDEX($M:$M,MATCH($H1751,$C:$C,0))+I1751*$M$2</f>
        <v>1380</v>
      </c>
      <c r="N1751" s="57">
        <f t="shared" si="285"/>
        <v>1390</v>
      </c>
      <c r="O1751" s="72">
        <f>VLOOKUP($B1751,'Выгр Торг'!$B:$P,O$1,0)</f>
        <v>900</v>
      </c>
      <c r="P1751" s="72">
        <f>VLOOKUP($B1751,'Выгр Торг'!$B:$P,P$1,0)</f>
        <v>1490</v>
      </c>
      <c r="Q1751" s="42">
        <f t="shared" si="277"/>
        <v>0</v>
      </c>
      <c r="R1751" s="42">
        <f t="shared" si="278"/>
        <v>100</v>
      </c>
      <c r="S1751" s="85">
        <f t="shared" si="282"/>
        <v>1390</v>
      </c>
      <c r="T1751" s="60" t="str">
        <f>IFERROR(VLOOKUP($B1751,'Из ГУГЛа'!$B:$G,4,0)*U1751+V1751,VLOOKUP($B1751,'Из ГУГЛа'!$B:$G,4,0))</f>
        <v/>
      </c>
      <c r="U1751" s="15">
        <v>1</v>
      </c>
      <c r="V1751" s="59"/>
      <c r="W1751" s="74">
        <f t="shared" si="279"/>
        <v>0.54444444444444451</v>
      </c>
      <c r="X1751" s="74" t="str">
        <f t="shared" si="280"/>
        <v/>
      </c>
      <c r="Y1751" s="74" t="str">
        <f t="shared" si="281"/>
        <v/>
      </c>
      <c r="Z1751" s="78" t="s">
        <v>2580</v>
      </c>
    </row>
    <row r="1752" spans="1:26" ht="75" x14ac:dyDescent="0.25">
      <c r="A1752" s="71" t="str">
        <f>INDEX('Выгр Торг'!$A:$A,MATCH($B1752,'Выгр Торг'!$B:$B,0))</f>
        <v>Накладки (облицовка) зеркал SE нового образца (без повторителя) для Лада Приора 2</v>
      </c>
      <c r="B1752" s="88">
        <v>167723</v>
      </c>
      <c r="C1752" s="72">
        <f>VLOOKUP($B1752,'Выгр Торг'!$B:$P,C$1,0)</f>
        <v>104644</v>
      </c>
      <c r="D1752" s="71" t="str">
        <f>VLOOKUP($B1752,'Выгр Торг'!$B:$P,D$1,0)</f>
        <v>Накладки (облицовка) зеркал SE нового образца (без повторителя) для Лада Приора 2 (В цвет, Космос (черный, 665))</v>
      </c>
      <c r="E1752" s="72" t="str">
        <f>VLOOKUP($B1752,'Выгр Торг'!$B:$P,E$1,0)</f>
        <v>Y</v>
      </c>
      <c r="F1752" s="72" t="str">
        <f>VLOOKUP($B1752,'Выгр Торг'!$B:$P,F$1,0)</f>
        <v>1</v>
      </c>
      <c r="G1752" s="36" t="s">
        <v>2496</v>
      </c>
      <c r="H1752" s="28">
        <v>104632</v>
      </c>
      <c r="I1752" s="53">
        <f>INDEX($I:$I,MATCH($H1752,$C:$C,0))</f>
        <v>600</v>
      </c>
      <c r="J1752" s="5" t="s">
        <v>3410</v>
      </c>
      <c r="K1752" s="56">
        <f>INDEX($K:$K,MATCH($H1752,$C:$C,0))+I1752</f>
        <v>900</v>
      </c>
      <c r="L1752" s="14">
        <f>VLOOKUP(K1752,Наценка!$A$1:$B$8,2,1)</f>
        <v>1.75</v>
      </c>
      <c r="M1752" s="56">
        <f>INDEX($M:$M,MATCH($H1752,$C:$C,0))+I1752*$M$2</f>
        <v>1380</v>
      </c>
      <c r="N1752" s="57">
        <f t="shared" si="285"/>
        <v>1390</v>
      </c>
      <c r="O1752" s="72">
        <f>VLOOKUP($B1752,'Выгр Торг'!$B:$P,O$1,0)</f>
        <v>900</v>
      </c>
      <c r="P1752" s="72">
        <f>VLOOKUP($B1752,'Выгр Торг'!$B:$P,P$1,0)</f>
        <v>1490</v>
      </c>
      <c r="Q1752" s="42">
        <f t="shared" si="277"/>
        <v>0</v>
      </c>
      <c r="R1752" s="42">
        <f t="shared" si="278"/>
        <v>100</v>
      </c>
      <c r="S1752" s="85">
        <f t="shared" si="282"/>
        <v>1390</v>
      </c>
      <c r="T1752" s="60" t="str">
        <f>IFERROR(VLOOKUP($B1752,'Из ГУГЛа'!$B:$G,4,0)*U1752+V1752,VLOOKUP($B1752,'Из ГУГЛа'!$B:$G,4,0))</f>
        <v/>
      </c>
      <c r="U1752" s="15">
        <v>1</v>
      </c>
      <c r="V1752" s="59"/>
      <c r="W1752" s="74">
        <f t="shared" si="279"/>
        <v>0.54444444444444451</v>
      </c>
      <c r="X1752" s="74" t="str">
        <f t="shared" si="280"/>
        <v/>
      </c>
      <c r="Y1752" s="74" t="str">
        <f t="shared" si="281"/>
        <v/>
      </c>
      <c r="Z1752" s="78" t="s">
        <v>2580</v>
      </c>
    </row>
    <row r="1753" spans="1:26" ht="75" x14ac:dyDescent="0.25">
      <c r="A1753" s="71" t="str">
        <f>INDEX('Выгр Торг'!$A:$A,MATCH($B1753,'Выгр Торг'!$B:$B,0))</f>
        <v>Накладки (облицовка) зеркал SE нового образца (без повторителя) для Лада Приора 2</v>
      </c>
      <c r="B1753" s="88">
        <v>167724</v>
      </c>
      <c r="C1753" s="72">
        <f>VLOOKUP($B1753,'Выгр Торг'!$B:$P,C$1,0)</f>
        <v>104645</v>
      </c>
      <c r="D1753" s="71" t="str">
        <f>VLOOKUP($B1753,'Выгр Торг'!$B:$P,D$1,0)</f>
        <v>Накладки (облицовка) зеркал SE нового образца (без повторителя) для Лада Приора 2 (В цвет, Кубок (ярко красный, 171))</v>
      </c>
      <c r="E1753" s="72" t="str">
        <f>VLOOKUP($B1753,'Выгр Торг'!$B:$P,E$1,0)</f>
        <v>Y</v>
      </c>
      <c r="F1753" s="72" t="str">
        <f>VLOOKUP($B1753,'Выгр Торг'!$B:$P,F$1,0)</f>
        <v>1</v>
      </c>
      <c r="G1753" s="36" t="s">
        <v>2496</v>
      </c>
      <c r="H1753" s="28">
        <v>104632</v>
      </c>
      <c r="I1753" s="53">
        <f>INDEX($I:$I,MATCH($H1753,$C:$C,0))</f>
        <v>600</v>
      </c>
      <c r="J1753" s="5" t="s">
        <v>3410</v>
      </c>
      <c r="K1753" s="56">
        <f>INDEX($K:$K,MATCH($H1753,$C:$C,0))+I1753</f>
        <v>900</v>
      </c>
      <c r="L1753" s="14">
        <f>VLOOKUP(K1753,Наценка!$A$1:$B$8,2,1)</f>
        <v>1.75</v>
      </c>
      <c r="M1753" s="56">
        <f>INDEX($M:$M,MATCH($H1753,$C:$C,0))+I1753*$M$2</f>
        <v>1380</v>
      </c>
      <c r="N1753" s="57">
        <f t="shared" si="285"/>
        <v>1390</v>
      </c>
      <c r="O1753" s="72">
        <f>VLOOKUP($B1753,'Выгр Торг'!$B:$P,O$1,0)</f>
        <v>900</v>
      </c>
      <c r="P1753" s="72">
        <f>VLOOKUP($B1753,'Выгр Торг'!$B:$P,P$1,0)</f>
        <v>1490</v>
      </c>
      <c r="Q1753" s="42">
        <f t="shared" si="277"/>
        <v>0</v>
      </c>
      <c r="R1753" s="42">
        <f t="shared" si="278"/>
        <v>100</v>
      </c>
      <c r="S1753" s="85">
        <f t="shared" si="282"/>
        <v>1390</v>
      </c>
      <c r="T1753" s="60" t="str">
        <f>IFERROR(VLOOKUP($B1753,'Из ГУГЛа'!$B:$G,4,0)*U1753+V1753,VLOOKUP($B1753,'Из ГУГЛа'!$B:$G,4,0))</f>
        <v/>
      </c>
      <c r="U1753" s="15">
        <v>1</v>
      </c>
      <c r="V1753" s="59"/>
      <c r="W1753" s="74">
        <f t="shared" si="279"/>
        <v>0.54444444444444451</v>
      </c>
      <c r="X1753" s="74" t="str">
        <f t="shared" si="280"/>
        <v/>
      </c>
      <c r="Y1753" s="74" t="str">
        <f t="shared" si="281"/>
        <v/>
      </c>
      <c r="Z1753" s="78" t="s">
        <v>2580</v>
      </c>
    </row>
    <row r="1754" spans="1:26" ht="75" x14ac:dyDescent="0.25">
      <c r="A1754" s="71" t="str">
        <f>INDEX('Выгр Торг'!$A:$A,MATCH($B1754,'Выгр Торг'!$B:$B,0))</f>
        <v>Накладки (облицовка) зеркал SE нового образца (без повторителя) для Лада Приора 2</v>
      </c>
      <c r="B1754" s="88">
        <v>248545</v>
      </c>
      <c r="C1754" s="72">
        <f>VLOOKUP($B1754,'Выгр Торг'!$B:$P,C$1,0)</f>
        <v>178474</v>
      </c>
      <c r="D1754" s="71" t="str">
        <f>VLOOKUP($B1754,'Выгр Торг'!$B:$P,D$1,0)</f>
        <v>Накладки (облицовка) зеркал SE нового образца (без повторителя) для Лада Приора 2 (В цвет, Ледяной (голубой, 413))</v>
      </c>
      <c r="E1754" s="72" t="str">
        <f>VLOOKUP($B1754,'Выгр Торг'!$B:$P,E$1,0)</f>
        <v>Y</v>
      </c>
      <c r="F1754" s="72" t="str">
        <f>VLOOKUP($B1754,'Выгр Торг'!$B:$P,F$1,0)</f>
        <v>1</v>
      </c>
      <c r="G1754" s="36" t="s">
        <v>2496</v>
      </c>
      <c r="H1754" s="28">
        <v>104632</v>
      </c>
      <c r="I1754" s="53">
        <f>INDEX($I:$I,MATCH($H1754,$C:$C,0))</f>
        <v>600</v>
      </c>
      <c r="J1754" s="5" t="s">
        <v>3410</v>
      </c>
      <c r="K1754" s="56">
        <f>INDEX($K:$K,MATCH($H1754,$C:$C,0))+I1754</f>
        <v>900</v>
      </c>
      <c r="L1754" s="14">
        <f>VLOOKUP(K1754,Наценка!$A$1:$B$8,2,1)</f>
        <v>1.75</v>
      </c>
      <c r="M1754" s="56">
        <f>INDEX($M:$M,MATCH($H1754,$C:$C,0))+I1754*$M$2</f>
        <v>1380</v>
      </c>
      <c r="N1754" s="57">
        <f t="shared" si="285"/>
        <v>1390</v>
      </c>
      <c r="O1754" s="72">
        <f>VLOOKUP($B1754,'Выгр Торг'!$B:$P,O$1,0)</f>
        <v>900</v>
      </c>
      <c r="P1754" s="72">
        <f>VLOOKUP($B1754,'Выгр Торг'!$B:$P,P$1,0)</f>
        <v>1490</v>
      </c>
      <c r="Q1754" s="42">
        <f t="shared" si="277"/>
        <v>0</v>
      </c>
      <c r="R1754" s="42">
        <f t="shared" si="278"/>
        <v>100</v>
      </c>
      <c r="S1754" s="85">
        <f t="shared" si="282"/>
        <v>1390</v>
      </c>
      <c r="T1754" s="60" t="str">
        <f>IFERROR(VLOOKUP($B1754,'Из ГУГЛа'!$B:$G,4,0)*U1754+V1754,VLOOKUP($B1754,'Из ГУГЛа'!$B:$G,4,0))</f>
        <v/>
      </c>
      <c r="U1754" s="15">
        <v>1</v>
      </c>
      <c r="V1754" s="59"/>
      <c r="W1754" s="74">
        <f t="shared" si="279"/>
        <v>0.54444444444444451</v>
      </c>
      <c r="X1754" s="74" t="str">
        <f t="shared" si="280"/>
        <v/>
      </c>
      <c r="Y1754" s="74" t="str">
        <f t="shared" si="281"/>
        <v/>
      </c>
      <c r="Z1754" s="78" t="s">
        <v>2580</v>
      </c>
    </row>
    <row r="1755" spans="1:26" ht="75" x14ac:dyDescent="0.25">
      <c r="A1755" s="71" t="str">
        <f>INDEX('Выгр Торг'!$A:$A,MATCH($B1755,'Выгр Торг'!$B:$B,0))</f>
        <v>Накладки (облицовка) зеркал SE нового образца (без повторителя) для Лада Приора 2</v>
      </c>
      <c r="B1755" s="88">
        <v>167725</v>
      </c>
      <c r="C1755" s="72">
        <f>VLOOKUP($B1755,'Выгр Торг'!$B:$P,C$1,0)</f>
        <v>104646</v>
      </c>
      <c r="D1755" s="71" t="str">
        <f>VLOOKUP($B1755,'Выгр Торг'!$B:$P,D$1,0)</f>
        <v>Накладки (облицовка) зеркал SE нового образца (без повторителя) для Лада Приора 2 (В цвет, Млечный путь (серебристо-серо-графитовый, 606))</v>
      </c>
      <c r="E1755" s="72" t="str">
        <f>VLOOKUP($B1755,'Выгр Торг'!$B:$P,E$1,0)</f>
        <v>Y</v>
      </c>
      <c r="F1755" s="72" t="str">
        <f>VLOOKUP($B1755,'Выгр Торг'!$B:$P,F$1,0)</f>
        <v>1</v>
      </c>
      <c r="G1755" s="36" t="s">
        <v>2496</v>
      </c>
      <c r="H1755" s="28">
        <v>104632</v>
      </c>
      <c r="I1755" s="53">
        <f>INDEX($I:$I,MATCH($H1755,$C:$C,0))</f>
        <v>600</v>
      </c>
      <c r="J1755" s="5" t="s">
        <v>3410</v>
      </c>
      <c r="K1755" s="56">
        <f>INDEX($K:$K,MATCH($H1755,$C:$C,0))+I1755</f>
        <v>900</v>
      </c>
      <c r="L1755" s="14">
        <f>VLOOKUP(K1755,Наценка!$A$1:$B$8,2,1)</f>
        <v>1.75</v>
      </c>
      <c r="M1755" s="56">
        <f>INDEX($M:$M,MATCH($H1755,$C:$C,0))+I1755*$M$2</f>
        <v>1380</v>
      </c>
      <c r="N1755" s="57">
        <f t="shared" si="285"/>
        <v>1390</v>
      </c>
      <c r="O1755" s="72">
        <f>VLOOKUP($B1755,'Выгр Торг'!$B:$P,O$1,0)</f>
        <v>900</v>
      </c>
      <c r="P1755" s="72">
        <f>VLOOKUP($B1755,'Выгр Торг'!$B:$P,P$1,0)</f>
        <v>1490</v>
      </c>
      <c r="Q1755" s="42">
        <f t="shared" si="277"/>
        <v>0</v>
      </c>
      <c r="R1755" s="42">
        <f t="shared" si="278"/>
        <v>100</v>
      </c>
      <c r="S1755" s="85">
        <f t="shared" si="282"/>
        <v>1390</v>
      </c>
      <c r="T1755" s="60" t="str">
        <f>IFERROR(VLOOKUP($B1755,'Из ГУГЛа'!$B:$G,4,0)*U1755+V1755,VLOOKUP($B1755,'Из ГУГЛа'!$B:$G,4,0))</f>
        <v/>
      </c>
      <c r="U1755" s="15">
        <v>1</v>
      </c>
      <c r="V1755" s="59"/>
      <c r="W1755" s="74">
        <f t="shared" si="279"/>
        <v>0.54444444444444451</v>
      </c>
      <c r="X1755" s="74" t="str">
        <f t="shared" si="280"/>
        <v/>
      </c>
      <c r="Y1755" s="74" t="str">
        <f t="shared" si="281"/>
        <v/>
      </c>
      <c r="Z1755" s="78" t="s">
        <v>2580</v>
      </c>
    </row>
    <row r="1756" spans="1:26" ht="75" x14ac:dyDescent="0.25">
      <c r="A1756" s="71" t="str">
        <f>INDEX('Выгр Торг'!$A:$A,MATCH($B1756,'Выгр Торг'!$B:$B,0))</f>
        <v>Накладки (облицовка) зеркал SE нового образца (без повторителя) для Лада Приора 2</v>
      </c>
      <c r="B1756" s="88">
        <v>167726</v>
      </c>
      <c r="C1756" s="72">
        <f>VLOOKUP($B1756,'Выгр Торг'!$B:$P,C$1,0)</f>
        <v>104647</v>
      </c>
      <c r="D1756" s="71" t="str">
        <f>VLOOKUP($B1756,'Выгр Торг'!$B:$P,D$1,0)</f>
        <v>Накладки (облицовка) зеркал SE нового образца (без повторителя) для Лада Приора 2 (В цвет, Мускари (темно синий, 426))</v>
      </c>
      <c r="E1756" s="72" t="str">
        <f>VLOOKUP($B1756,'Выгр Торг'!$B:$P,E$1,0)</f>
        <v>Y</v>
      </c>
      <c r="F1756" s="72" t="str">
        <f>VLOOKUP($B1756,'Выгр Торг'!$B:$P,F$1,0)</f>
        <v>1</v>
      </c>
      <c r="G1756" s="36" t="s">
        <v>2496</v>
      </c>
      <c r="H1756" s="28">
        <v>104632</v>
      </c>
      <c r="I1756" s="53">
        <f>INDEX($I:$I,MATCH($H1756,$C:$C,0))</f>
        <v>600</v>
      </c>
      <c r="J1756" s="5" t="s">
        <v>3410</v>
      </c>
      <c r="K1756" s="56">
        <f>INDEX($K:$K,MATCH($H1756,$C:$C,0))+I1756</f>
        <v>900</v>
      </c>
      <c r="L1756" s="14">
        <f>VLOOKUP(K1756,Наценка!$A$1:$B$8,2,1)</f>
        <v>1.75</v>
      </c>
      <c r="M1756" s="56">
        <f>INDEX($M:$M,MATCH($H1756,$C:$C,0))+I1756*$M$2</f>
        <v>1380</v>
      </c>
      <c r="N1756" s="57">
        <f t="shared" si="285"/>
        <v>1390</v>
      </c>
      <c r="O1756" s="72">
        <f>VLOOKUP($B1756,'Выгр Торг'!$B:$P,O$1,0)</f>
        <v>900</v>
      </c>
      <c r="P1756" s="72">
        <f>VLOOKUP($B1756,'Выгр Торг'!$B:$P,P$1,0)</f>
        <v>1490</v>
      </c>
      <c r="Q1756" s="42">
        <f t="shared" si="277"/>
        <v>0</v>
      </c>
      <c r="R1756" s="42">
        <f t="shared" si="278"/>
        <v>100</v>
      </c>
      <c r="S1756" s="85">
        <f t="shared" si="282"/>
        <v>1390</v>
      </c>
      <c r="T1756" s="60" t="str">
        <f>IFERROR(VLOOKUP($B1756,'Из ГУГЛа'!$B:$G,4,0)*U1756+V1756,VLOOKUP($B1756,'Из ГУГЛа'!$B:$G,4,0))</f>
        <v/>
      </c>
      <c r="U1756" s="15">
        <v>1</v>
      </c>
      <c r="V1756" s="59"/>
      <c r="W1756" s="74">
        <f t="shared" si="279"/>
        <v>0.54444444444444451</v>
      </c>
      <c r="X1756" s="74" t="str">
        <f t="shared" si="280"/>
        <v/>
      </c>
      <c r="Y1756" s="74" t="str">
        <f t="shared" si="281"/>
        <v/>
      </c>
      <c r="Z1756" s="78" t="s">
        <v>2580</v>
      </c>
    </row>
    <row r="1757" spans="1:26" ht="75" x14ac:dyDescent="0.25">
      <c r="A1757" s="71" t="str">
        <f>INDEX('Выгр Торг'!$A:$A,MATCH($B1757,'Выгр Торг'!$B:$B,0))</f>
        <v>Накладки (облицовка) зеркал SE нового образца (без повторителя) для Лада Приора 2</v>
      </c>
      <c r="B1757" s="88">
        <v>167727</v>
      </c>
      <c r="C1757" s="72">
        <f>VLOOKUP($B1757,'Выгр Торг'!$B:$P,C$1,0)</f>
        <v>104648</v>
      </c>
      <c r="D1757" s="71" t="str">
        <f>VLOOKUP($B1757,'Выгр Торг'!$B:$P,D$1,0)</f>
        <v>Накладки (облицовка) зеркал SE нового образца (без повторителя) для Лада Приора 2 (В цвет, Ницца (темный сине-зеленый, 328))</v>
      </c>
      <c r="E1757" s="72" t="str">
        <f>VLOOKUP($B1757,'Выгр Торг'!$B:$P,E$1,0)</f>
        <v>Y</v>
      </c>
      <c r="F1757" s="72" t="str">
        <f>VLOOKUP($B1757,'Выгр Торг'!$B:$P,F$1,0)</f>
        <v>1</v>
      </c>
      <c r="G1757" s="36" t="s">
        <v>2496</v>
      </c>
      <c r="H1757" s="28">
        <v>104632</v>
      </c>
      <c r="I1757" s="53">
        <f>INDEX($I:$I,MATCH($H1757,$C:$C,0))</f>
        <v>600</v>
      </c>
      <c r="J1757" s="5" t="s">
        <v>3410</v>
      </c>
      <c r="K1757" s="56">
        <f>INDEX($K:$K,MATCH($H1757,$C:$C,0))+I1757</f>
        <v>900</v>
      </c>
      <c r="L1757" s="14">
        <f>VLOOKUP(K1757,Наценка!$A$1:$B$8,2,1)</f>
        <v>1.75</v>
      </c>
      <c r="M1757" s="56">
        <f>INDEX($M:$M,MATCH($H1757,$C:$C,0))+I1757*$M$2</f>
        <v>1380</v>
      </c>
      <c r="N1757" s="57">
        <f t="shared" si="285"/>
        <v>1390</v>
      </c>
      <c r="O1757" s="72">
        <f>VLOOKUP($B1757,'Выгр Торг'!$B:$P,O$1,0)</f>
        <v>900</v>
      </c>
      <c r="P1757" s="72">
        <f>VLOOKUP($B1757,'Выгр Торг'!$B:$P,P$1,0)</f>
        <v>1490</v>
      </c>
      <c r="Q1757" s="42">
        <f t="shared" si="277"/>
        <v>0</v>
      </c>
      <c r="R1757" s="42">
        <f t="shared" si="278"/>
        <v>100</v>
      </c>
      <c r="S1757" s="85">
        <f t="shared" si="282"/>
        <v>1390</v>
      </c>
      <c r="T1757" s="60" t="str">
        <f>IFERROR(VLOOKUP($B1757,'Из ГУГЛа'!$B:$G,4,0)*U1757+V1757,VLOOKUP($B1757,'Из ГУГЛа'!$B:$G,4,0))</f>
        <v/>
      </c>
      <c r="U1757" s="15">
        <v>1</v>
      </c>
      <c r="V1757" s="59"/>
      <c r="W1757" s="74">
        <f t="shared" si="279"/>
        <v>0.54444444444444451</v>
      </c>
      <c r="X1757" s="74" t="str">
        <f t="shared" si="280"/>
        <v/>
      </c>
      <c r="Y1757" s="74" t="str">
        <f t="shared" si="281"/>
        <v/>
      </c>
      <c r="Z1757" s="78" t="s">
        <v>2580</v>
      </c>
    </row>
    <row r="1758" spans="1:26" ht="75" x14ac:dyDescent="0.25">
      <c r="A1758" s="71" t="str">
        <f>INDEX('Выгр Торг'!$A:$A,MATCH($B1758,'Выгр Торг'!$B:$B,0))</f>
        <v>Накладки (облицовка) зеркал SE нового образца (без повторителя) для Лада Приора 2</v>
      </c>
      <c r="B1758" s="88">
        <v>167728</v>
      </c>
      <c r="C1758" s="72">
        <f>VLOOKUP($B1758,'Выгр Торг'!$B:$P,C$1,0)</f>
        <v>104649</v>
      </c>
      <c r="D1758" s="71" t="str">
        <f>VLOOKUP($B1758,'Выгр Торг'!$B:$P,D$1,0)</f>
        <v>Накладки (облицовка) зеркал SE нового образца (без повторителя) для Лада Приора 2 (В цвет, Пантера (черная база, 672))</v>
      </c>
      <c r="E1758" s="72" t="str">
        <f>VLOOKUP($B1758,'Выгр Торг'!$B:$P,E$1,0)</f>
        <v>Y</v>
      </c>
      <c r="F1758" s="72" t="str">
        <f>VLOOKUP($B1758,'Выгр Торг'!$B:$P,F$1,0)</f>
        <v>1</v>
      </c>
      <c r="G1758" s="36" t="s">
        <v>2496</v>
      </c>
      <c r="H1758" s="28">
        <v>104632</v>
      </c>
      <c r="I1758" s="53">
        <f>INDEX($I:$I,MATCH($H1758,$C:$C,0))</f>
        <v>600</v>
      </c>
      <c r="J1758" s="5" t="s">
        <v>3410</v>
      </c>
      <c r="K1758" s="56">
        <f>INDEX($K:$K,MATCH($H1758,$C:$C,0))+I1758</f>
        <v>900</v>
      </c>
      <c r="L1758" s="14">
        <f>VLOOKUP(K1758,Наценка!$A$1:$B$8,2,1)</f>
        <v>1.75</v>
      </c>
      <c r="M1758" s="56">
        <f>INDEX($M:$M,MATCH($H1758,$C:$C,0))+I1758*$M$2</f>
        <v>1380</v>
      </c>
      <c r="N1758" s="57">
        <f t="shared" si="285"/>
        <v>1390</v>
      </c>
      <c r="O1758" s="72">
        <f>VLOOKUP($B1758,'Выгр Торг'!$B:$P,O$1,0)</f>
        <v>900</v>
      </c>
      <c r="P1758" s="72">
        <f>VLOOKUP($B1758,'Выгр Торг'!$B:$P,P$1,0)</f>
        <v>1490</v>
      </c>
      <c r="Q1758" s="42">
        <f t="shared" si="277"/>
        <v>0</v>
      </c>
      <c r="R1758" s="42">
        <f t="shared" si="278"/>
        <v>100</v>
      </c>
      <c r="S1758" s="85">
        <f t="shared" si="282"/>
        <v>1390</v>
      </c>
      <c r="T1758" s="60" t="str">
        <f>IFERROR(VLOOKUP($B1758,'Из ГУГЛа'!$B:$G,4,0)*U1758+V1758,VLOOKUP($B1758,'Из ГУГЛа'!$B:$G,4,0))</f>
        <v/>
      </c>
      <c r="U1758" s="15">
        <v>1</v>
      </c>
      <c r="V1758" s="59"/>
      <c r="W1758" s="74">
        <f t="shared" si="279"/>
        <v>0.54444444444444451</v>
      </c>
      <c r="X1758" s="74" t="str">
        <f t="shared" si="280"/>
        <v/>
      </c>
      <c r="Y1758" s="74" t="str">
        <f t="shared" si="281"/>
        <v/>
      </c>
      <c r="Z1758" s="78" t="s">
        <v>2580</v>
      </c>
    </row>
    <row r="1759" spans="1:26" ht="75" x14ac:dyDescent="0.25">
      <c r="A1759" s="71" t="str">
        <f>INDEX('Выгр Торг'!$A:$A,MATCH($B1759,'Выгр Торг'!$B:$B,0))</f>
        <v>Накладки (облицовка) зеркал SE нового образца (без повторителя) для Лада Приора 2</v>
      </c>
      <c r="B1759" s="88">
        <v>167729</v>
      </c>
      <c r="C1759" s="72">
        <f>VLOOKUP($B1759,'Выгр Торг'!$B:$P,C$1,0)</f>
        <v>104650</v>
      </c>
      <c r="D1759" s="71" t="str">
        <f>VLOOKUP($B1759,'Выгр Торг'!$B:$P,D$1,0)</f>
        <v>Накладки (облицовка) зеркал SE нового образца (без повторителя) для Лада Приора 2 (В цвет, Персей (темно-синий, 429))</v>
      </c>
      <c r="E1759" s="72" t="str">
        <f>VLOOKUP($B1759,'Выгр Торг'!$B:$P,E$1,0)</f>
        <v>Y</v>
      </c>
      <c r="F1759" s="72" t="str">
        <f>VLOOKUP($B1759,'Выгр Торг'!$B:$P,F$1,0)</f>
        <v>1</v>
      </c>
      <c r="G1759" s="36" t="s">
        <v>2496</v>
      </c>
      <c r="H1759" s="28">
        <v>104632</v>
      </c>
      <c r="I1759" s="53">
        <f>INDEX($I:$I,MATCH($H1759,$C:$C,0))</f>
        <v>600</v>
      </c>
      <c r="J1759" s="5" t="s">
        <v>3410</v>
      </c>
      <c r="K1759" s="56">
        <f>INDEX($K:$K,MATCH($H1759,$C:$C,0))+I1759</f>
        <v>900</v>
      </c>
      <c r="L1759" s="14">
        <f>VLOOKUP(K1759,Наценка!$A$1:$B$8,2,1)</f>
        <v>1.75</v>
      </c>
      <c r="M1759" s="56">
        <f>INDEX($M:$M,MATCH($H1759,$C:$C,0))+I1759*$M$2</f>
        <v>1380</v>
      </c>
      <c r="N1759" s="57">
        <f t="shared" si="285"/>
        <v>1390</v>
      </c>
      <c r="O1759" s="72">
        <f>VLOOKUP($B1759,'Выгр Торг'!$B:$P,O$1,0)</f>
        <v>900</v>
      </c>
      <c r="P1759" s="72">
        <f>VLOOKUP($B1759,'Выгр Торг'!$B:$P,P$1,0)</f>
        <v>1490</v>
      </c>
      <c r="Q1759" s="42">
        <f t="shared" si="277"/>
        <v>0</v>
      </c>
      <c r="R1759" s="42">
        <f t="shared" si="278"/>
        <v>100</v>
      </c>
      <c r="S1759" s="85">
        <f t="shared" si="282"/>
        <v>1390</v>
      </c>
      <c r="T1759" s="60" t="str">
        <f>IFERROR(VLOOKUP($B1759,'Из ГУГЛа'!$B:$G,4,0)*U1759+V1759,VLOOKUP($B1759,'Из ГУГЛа'!$B:$G,4,0))</f>
        <v/>
      </c>
      <c r="U1759" s="15">
        <v>1</v>
      </c>
      <c r="V1759" s="59"/>
      <c r="W1759" s="74">
        <f t="shared" si="279"/>
        <v>0.54444444444444451</v>
      </c>
      <c r="X1759" s="74" t="str">
        <f t="shared" si="280"/>
        <v/>
      </c>
      <c r="Y1759" s="74" t="str">
        <f t="shared" si="281"/>
        <v/>
      </c>
      <c r="Z1759" s="78" t="s">
        <v>2580</v>
      </c>
    </row>
    <row r="1760" spans="1:26" ht="75" x14ac:dyDescent="0.25">
      <c r="A1760" s="71" t="str">
        <f>INDEX('Выгр Торг'!$A:$A,MATCH($B1760,'Выгр Торг'!$B:$B,0))</f>
        <v>Накладки (облицовка) зеркал SE нового образца (без повторителя) для Лада Приора 2</v>
      </c>
      <c r="B1760" s="88">
        <v>167730</v>
      </c>
      <c r="C1760" s="72">
        <f>VLOOKUP($B1760,'Выгр Торг'!$B:$P,C$1,0)</f>
        <v>104651</v>
      </c>
      <c r="D1760" s="71" t="str">
        <f>VLOOKUP($B1760,'Выгр Торг'!$B:$P,D$1,0)</f>
        <v>Накладки (облицовка) зеркал SE нового образца (без повторителя) для Лада Приора 2 (В цвет, Пламя (темно-красный, 193))</v>
      </c>
      <c r="E1760" s="72" t="str">
        <f>VLOOKUP($B1760,'Выгр Торг'!$B:$P,E$1,0)</f>
        <v>Y</v>
      </c>
      <c r="F1760" s="72" t="str">
        <f>VLOOKUP($B1760,'Выгр Торг'!$B:$P,F$1,0)</f>
        <v>1</v>
      </c>
      <c r="G1760" s="36" t="s">
        <v>2496</v>
      </c>
      <c r="H1760" s="28">
        <v>104632</v>
      </c>
      <c r="I1760" s="53">
        <f>INDEX($I:$I,MATCH($H1760,$C:$C,0))</f>
        <v>600</v>
      </c>
      <c r="J1760" s="5" t="s">
        <v>3410</v>
      </c>
      <c r="K1760" s="56">
        <f>INDEX($K:$K,MATCH($H1760,$C:$C,0))+I1760</f>
        <v>900</v>
      </c>
      <c r="L1760" s="14">
        <f>VLOOKUP(K1760,Наценка!$A$1:$B$8,2,1)</f>
        <v>1.75</v>
      </c>
      <c r="M1760" s="56">
        <f>INDEX($M:$M,MATCH($H1760,$C:$C,0))+I1760*$M$2</f>
        <v>1380</v>
      </c>
      <c r="N1760" s="57">
        <f t="shared" si="285"/>
        <v>1390</v>
      </c>
      <c r="O1760" s="72">
        <f>VLOOKUP($B1760,'Выгр Торг'!$B:$P,O$1,0)</f>
        <v>900</v>
      </c>
      <c r="P1760" s="72">
        <f>VLOOKUP($B1760,'Выгр Торг'!$B:$P,P$1,0)</f>
        <v>1490</v>
      </c>
      <c r="Q1760" s="42">
        <f t="shared" si="277"/>
        <v>0</v>
      </c>
      <c r="R1760" s="42">
        <f t="shared" si="278"/>
        <v>100</v>
      </c>
      <c r="S1760" s="85">
        <f t="shared" si="282"/>
        <v>1390</v>
      </c>
      <c r="T1760" s="60" t="str">
        <f>IFERROR(VLOOKUP($B1760,'Из ГУГЛа'!$B:$G,4,0)*U1760+V1760,VLOOKUP($B1760,'Из ГУГЛа'!$B:$G,4,0))</f>
        <v/>
      </c>
      <c r="U1760" s="15">
        <v>1</v>
      </c>
      <c r="V1760" s="59"/>
      <c r="W1760" s="74">
        <f t="shared" si="279"/>
        <v>0.54444444444444451</v>
      </c>
      <c r="X1760" s="74" t="str">
        <f t="shared" si="280"/>
        <v/>
      </c>
      <c r="Y1760" s="74" t="str">
        <f t="shared" si="281"/>
        <v/>
      </c>
      <c r="Z1760" s="78" t="s">
        <v>2580</v>
      </c>
    </row>
    <row r="1761" spans="1:26" ht="75" x14ac:dyDescent="0.25">
      <c r="A1761" s="71" t="str">
        <f>INDEX('Выгр Торг'!$A:$A,MATCH($B1761,'Выгр Торг'!$B:$B,0))</f>
        <v>Накладки (облицовка) зеркал SE нового образца (без повторителя) для Лада Приора 2</v>
      </c>
      <c r="B1761" s="88">
        <v>167731</v>
      </c>
      <c r="C1761" s="72">
        <f>VLOOKUP($B1761,'Выгр Торг'!$B:$P,C$1,0)</f>
        <v>104652</v>
      </c>
      <c r="D1761" s="71" t="str">
        <f>VLOOKUP($B1761,'Выгр Торг'!$B:$P,D$1,0)</f>
        <v>Накладки (облицовка) зеркал SE нового образца (без повторителя) для Лада Приора 2 (В цвет, Полюс мира (серо-коричневый, 615))</v>
      </c>
      <c r="E1761" s="72" t="str">
        <f>VLOOKUP($B1761,'Выгр Торг'!$B:$P,E$1,0)</f>
        <v>Y</v>
      </c>
      <c r="F1761" s="72" t="str">
        <f>VLOOKUP($B1761,'Выгр Торг'!$B:$P,F$1,0)</f>
        <v>1</v>
      </c>
      <c r="G1761" s="36" t="s">
        <v>2496</v>
      </c>
      <c r="H1761" s="28">
        <v>104632</v>
      </c>
      <c r="I1761" s="53">
        <f>INDEX($I:$I,MATCH($H1761,$C:$C,0))</f>
        <v>600</v>
      </c>
      <c r="J1761" s="5" t="s">
        <v>3410</v>
      </c>
      <c r="K1761" s="56">
        <f>INDEX($K:$K,MATCH($H1761,$C:$C,0))+I1761</f>
        <v>900</v>
      </c>
      <c r="L1761" s="14">
        <f>VLOOKUP(K1761,Наценка!$A$1:$B$8,2,1)</f>
        <v>1.75</v>
      </c>
      <c r="M1761" s="56">
        <f>INDEX($M:$M,MATCH($H1761,$C:$C,0))+I1761*$M$2</f>
        <v>1380</v>
      </c>
      <c r="N1761" s="57">
        <f t="shared" si="285"/>
        <v>1390</v>
      </c>
      <c r="O1761" s="72">
        <f>VLOOKUP($B1761,'Выгр Торг'!$B:$P,O$1,0)</f>
        <v>900</v>
      </c>
      <c r="P1761" s="72">
        <f>VLOOKUP($B1761,'Выгр Торг'!$B:$P,P$1,0)</f>
        <v>1490</v>
      </c>
      <c r="Q1761" s="42">
        <f t="shared" si="277"/>
        <v>0</v>
      </c>
      <c r="R1761" s="42">
        <f t="shared" si="278"/>
        <v>100</v>
      </c>
      <c r="S1761" s="85">
        <f t="shared" si="282"/>
        <v>1390</v>
      </c>
      <c r="T1761" s="60" t="str">
        <f>IFERROR(VLOOKUP($B1761,'Из ГУГЛа'!$B:$G,4,0)*U1761+V1761,VLOOKUP($B1761,'Из ГУГЛа'!$B:$G,4,0))</f>
        <v/>
      </c>
      <c r="U1761" s="15">
        <v>1</v>
      </c>
      <c r="V1761" s="59"/>
      <c r="W1761" s="74">
        <f t="shared" si="279"/>
        <v>0.54444444444444451</v>
      </c>
      <c r="X1761" s="74" t="str">
        <f t="shared" si="280"/>
        <v/>
      </c>
      <c r="Y1761" s="74" t="str">
        <f t="shared" si="281"/>
        <v/>
      </c>
      <c r="Z1761" s="78" t="s">
        <v>2580</v>
      </c>
    </row>
    <row r="1762" spans="1:26" ht="75" x14ac:dyDescent="0.25">
      <c r="A1762" s="71" t="str">
        <f>INDEX('Выгр Торг'!$A:$A,MATCH($B1762,'Выгр Торг'!$B:$B,0))</f>
        <v>Накладки (облицовка) зеркал SE нового образца (без повторителя) для Лада Приора 2</v>
      </c>
      <c r="B1762" s="88">
        <v>167732</v>
      </c>
      <c r="C1762" s="72">
        <f>VLOOKUP($B1762,'Выгр Торг'!$B:$P,C$1,0)</f>
        <v>104653</v>
      </c>
      <c r="D1762" s="71" t="str">
        <f>VLOOKUP($B1762,'Выгр Торг'!$B:$P,D$1,0)</f>
        <v>Накладки (облицовка) зеркал SE нового образца (без повторителя) для Лада Приора 2 (В цвет, Портвейн (темно-вишневый металлик, 192))</v>
      </c>
      <c r="E1762" s="72" t="str">
        <f>VLOOKUP($B1762,'Выгр Торг'!$B:$P,E$1,0)</f>
        <v>Y</v>
      </c>
      <c r="F1762" s="72" t="str">
        <f>VLOOKUP($B1762,'Выгр Торг'!$B:$P,F$1,0)</f>
        <v>1</v>
      </c>
      <c r="G1762" s="36" t="s">
        <v>2496</v>
      </c>
      <c r="H1762" s="28">
        <v>104632</v>
      </c>
      <c r="I1762" s="53">
        <f>INDEX($I:$I,MATCH($H1762,$C:$C,0))</f>
        <v>600</v>
      </c>
      <c r="J1762" s="5" t="s">
        <v>3410</v>
      </c>
      <c r="K1762" s="56">
        <f>INDEX($K:$K,MATCH($H1762,$C:$C,0))+I1762</f>
        <v>900</v>
      </c>
      <c r="L1762" s="14">
        <f>VLOOKUP(K1762,Наценка!$A$1:$B$8,2,1)</f>
        <v>1.75</v>
      </c>
      <c r="M1762" s="56">
        <f>INDEX($M:$M,MATCH($H1762,$C:$C,0))+I1762*$M$2</f>
        <v>1380</v>
      </c>
      <c r="N1762" s="57">
        <f t="shared" si="285"/>
        <v>1390</v>
      </c>
      <c r="O1762" s="72">
        <f>VLOOKUP($B1762,'Выгр Торг'!$B:$P,O$1,0)</f>
        <v>900</v>
      </c>
      <c r="P1762" s="72">
        <f>VLOOKUP($B1762,'Выгр Торг'!$B:$P,P$1,0)</f>
        <v>1490</v>
      </c>
      <c r="Q1762" s="42">
        <f t="shared" si="277"/>
        <v>0</v>
      </c>
      <c r="R1762" s="42">
        <f t="shared" si="278"/>
        <v>100</v>
      </c>
      <c r="S1762" s="85">
        <f t="shared" si="282"/>
        <v>1390</v>
      </c>
      <c r="T1762" s="60" t="str">
        <f>IFERROR(VLOOKUP($B1762,'Из ГУГЛа'!$B:$G,4,0)*U1762+V1762,VLOOKUP($B1762,'Из ГУГЛа'!$B:$G,4,0))</f>
        <v/>
      </c>
      <c r="U1762" s="15">
        <v>1</v>
      </c>
      <c r="V1762" s="59"/>
      <c r="W1762" s="74">
        <f t="shared" si="279"/>
        <v>0.54444444444444451</v>
      </c>
      <c r="X1762" s="74" t="str">
        <f t="shared" si="280"/>
        <v/>
      </c>
      <c r="Y1762" s="74" t="str">
        <f t="shared" si="281"/>
        <v/>
      </c>
      <c r="Z1762" s="78" t="s">
        <v>2580</v>
      </c>
    </row>
    <row r="1763" spans="1:26" ht="75" x14ac:dyDescent="0.25">
      <c r="A1763" s="71" t="str">
        <f>INDEX('Выгр Торг'!$A:$A,MATCH($B1763,'Выгр Торг'!$B:$B,0))</f>
        <v>Накладки (облицовка) зеркал SE нового образца (без повторителя) для Лада Приора 2</v>
      </c>
      <c r="B1763" s="88">
        <v>167733</v>
      </c>
      <c r="C1763" s="72">
        <f>VLOOKUP($B1763,'Выгр Торг'!$B:$P,C$1,0)</f>
        <v>104654</v>
      </c>
      <c r="D1763" s="71" t="str">
        <f>VLOOKUP($B1763,'Выгр Торг'!$B:$P,D$1,0)</f>
        <v>Накладки (облицовка) зеркал SE нового образца (без повторителя) для Лада Приора 2 (В цвет, Робин гуд (черный с изумрудно-зеленым отливом, 391))</v>
      </c>
      <c r="E1763" s="72" t="str">
        <f>VLOOKUP($B1763,'Выгр Торг'!$B:$P,E$1,0)</f>
        <v>Y</v>
      </c>
      <c r="F1763" s="72" t="str">
        <f>VLOOKUP($B1763,'Выгр Торг'!$B:$P,F$1,0)</f>
        <v>1</v>
      </c>
      <c r="G1763" s="36" t="s">
        <v>2496</v>
      </c>
      <c r="H1763" s="28">
        <v>104632</v>
      </c>
      <c r="I1763" s="53">
        <f>INDEX($I:$I,MATCH($H1763,$C:$C,0))</f>
        <v>600</v>
      </c>
      <c r="J1763" s="5" t="s">
        <v>3410</v>
      </c>
      <c r="K1763" s="56">
        <f>INDEX($K:$K,MATCH($H1763,$C:$C,0))+I1763</f>
        <v>900</v>
      </c>
      <c r="L1763" s="14">
        <f>VLOOKUP(K1763,Наценка!$A$1:$B$8,2,1)</f>
        <v>1.75</v>
      </c>
      <c r="M1763" s="56">
        <f>INDEX($M:$M,MATCH($H1763,$C:$C,0))+I1763*$M$2</f>
        <v>1380</v>
      </c>
      <c r="N1763" s="57">
        <f t="shared" si="285"/>
        <v>1390</v>
      </c>
      <c r="O1763" s="72">
        <f>VLOOKUP($B1763,'Выгр Торг'!$B:$P,O$1,0)</f>
        <v>900</v>
      </c>
      <c r="P1763" s="72">
        <f>VLOOKUP($B1763,'Выгр Торг'!$B:$P,P$1,0)</f>
        <v>1490</v>
      </c>
      <c r="Q1763" s="42">
        <f t="shared" si="277"/>
        <v>0</v>
      </c>
      <c r="R1763" s="42">
        <f t="shared" si="278"/>
        <v>100</v>
      </c>
      <c r="S1763" s="85">
        <f t="shared" si="282"/>
        <v>1390</v>
      </c>
      <c r="T1763" s="60" t="str">
        <f>IFERROR(VLOOKUP($B1763,'Из ГУГЛа'!$B:$G,4,0)*U1763+V1763,VLOOKUP($B1763,'Из ГУГЛа'!$B:$G,4,0))</f>
        <v/>
      </c>
      <c r="U1763" s="15">
        <v>1</v>
      </c>
      <c r="V1763" s="59"/>
      <c r="W1763" s="74">
        <f t="shared" si="279"/>
        <v>0.54444444444444451</v>
      </c>
      <c r="X1763" s="74" t="str">
        <f t="shared" si="280"/>
        <v/>
      </c>
      <c r="Y1763" s="74" t="str">
        <f t="shared" si="281"/>
        <v/>
      </c>
      <c r="Z1763" s="78" t="s">
        <v>2580</v>
      </c>
    </row>
    <row r="1764" spans="1:26" ht="75" x14ac:dyDescent="0.25">
      <c r="A1764" s="71" t="str">
        <f>INDEX('Выгр Торг'!$A:$A,MATCH($B1764,'Выгр Торг'!$B:$B,0))</f>
        <v>Накладки (облицовка) зеркал SE нового образца (без повторителя) для Лада Приора 2</v>
      </c>
      <c r="B1764" s="88">
        <v>167734</v>
      </c>
      <c r="C1764" s="72">
        <f>VLOOKUP($B1764,'Выгр Торг'!$B:$P,C$1,0)</f>
        <v>104655</v>
      </c>
      <c r="D1764" s="71" t="str">
        <f>VLOOKUP($B1764,'Выгр Торг'!$B:$P,D$1,0)</f>
        <v>Накладки (облицовка) зеркал SE нового образца (без повторителя) для Лада Приора 2 (В цвет, Снежная королева (серебристый, 690))</v>
      </c>
      <c r="E1764" s="72" t="str">
        <f>VLOOKUP($B1764,'Выгр Торг'!$B:$P,E$1,0)</f>
        <v>Y</v>
      </c>
      <c r="F1764" s="72" t="str">
        <f>VLOOKUP($B1764,'Выгр Торг'!$B:$P,F$1,0)</f>
        <v>1ск2</v>
      </c>
      <c r="G1764" s="36" t="s">
        <v>2496</v>
      </c>
      <c r="H1764" s="28">
        <v>104632</v>
      </c>
      <c r="I1764" s="53">
        <f>INDEX($I:$I,MATCH($H1764,$C:$C,0))</f>
        <v>600</v>
      </c>
      <c r="J1764" s="5" t="s">
        <v>3410</v>
      </c>
      <c r="K1764" s="56">
        <f>INDEX($K:$K,MATCH($H1764,$C:$C,0))+I1764</f>
        <v>900</v>
      </c>
      <c r="L1764" s="14">
        <f>VLOOKUP(K1764,Наценка!$A$1:$B$8,2,1)</f>
        <v>1.75</v>
      </c>
      <c r="M1764" s="56">
        <f>INDEX($M:$M,MATCH($H1764,$C:$C,0))+I1764*$M$2</f>
        <v>1380</v>
      </c>
      <c r="N1764" s="57">
        <f t="shared" si="285"/>
        <v>1390</v>
      </c>
      <c r="O1764" s="72">
        <f>VLOOKUP($B1764,'Выгр Торг'!$B:$P,O$1,0)</f>
        <v>900</v>
      </c>
      <c r="P1764" s="72">
        <f>VLOOKUP($B1764,'Выгр Торг'!$B:$P,P$1,0)</f>
        <v>1490</v>
      </c>
      <c r="Q1764" s="42">
        <f t="shared" si="277"/>
        <v>0</v>
      </c>
      <c r="R1764" s="42">
        <f t="shared" si="278"/>
        <v>100</v>
      </c>
      <c r="S1764" s="85">
        <f t="shared" si="282"/>
        <v>1390</v>
      </c>
      <c r="T1764" s="60" t="str">
        <f>IFERROR(VLOOKUP($B1764,'Из ГУГЛа'!$B:$G,4,0)*U1764+V1764,VLOOKUP($B1764,'Из ГУГЛа'!$B:$G,4,0))</f>
        <v/>
      </c>
      <c r="U1764" s="15">
        <v>1</v>
      </c>
      <c r="V1764" s="59"/>
      <c r="W1764" s="74">
        <f t="shared" si="279"/>
        <v>0.54444444444444451</v>
      </c>
      <c r="X1764" s="74" t="str">
        <f t="shared" si="280"/>
        <v/>
      </c>
      <c r="Y1764" s="74" t="str">
        <f t="shared" si="281"/>
        <v/>
      </c>
      <c r="Z1764" s="78" t="s">
        <v>2580</v>
      </c>
    </row>
    <row r="1765" spans="1:26" ht="75" x14ac:dyDescent="0.25">
      <c r="A1765" s="71" t="str">
        <f>INDEX('Выгр Торг'!$A:$A,MATCH($B1765,'Выгр Торг'!$B:$B,0))</f>
        <v>Накладки (облицовка) зеркал SE нового образца (без повторителя) для Лада Приора 2</v>
      </c>
      <c r="B1765" s="88">
        <v>167735</v>
      </c>
      <c r="C1765" s="72">
        <f>VLOOKUP($B1765,'Выгр Торг'!$B:$P,C$1,0)</f>
        <v>104656</v>
      </c>
      <c r="D1765" s="71" t="str">
        <f>VLOOKUP($B1765,'Выгр Торг'!$B:$P,D$1,0)</f>
        <v>Накладки (облицовка) зеркал SE нового образца (без повторителя) для Лада Приора 2 (В цвет, Сочи (серебристо-серо-зеленоватый, 360))</v>
      </c>
      <c r="E1765" s="72" t="str">
        <f>VLOOKUP($B1765,'Выгр Торг'!$B:$P,E$1,0)</f>
        <v>Y</v>
      </c>
      <c r="F1765" s="72" t="str">
        <f>VLOOKUP($B1765,'Выгр Торг'!$B:$P,F$1,0)</f>
        <v>1</v>
      </c>
      <c r="G1765" s="36" t="s">
        <v>2496</v>
      </c>
      <c r="H1765" s="28">
        <v>104632</v>
      </c>
      <c r="I1765" s="53">
        <f>INDEX($I:$I,MATCH($H1765,$C:$C,0))</f>
        <v>600</v>
      </c>
      <c r="J1765" s="5" t="s">
        <v>3410</v>
      </c>
      <c r="K1765" s="56">
        <f>INDEX($K:$K,MATCH($H1765,$C:$C,0))+I1765</f>
        <v>900</v>
      </c>
      <c r="L1765" s="14">
        <f>VLOOKUP(K1765,Наценка!$A$1:$B$8,2,1)</f>
        <v>1.75</v>
      </c>
      <c r="M1765" s="56">
        <f>INDEX($M:$M,MATCH($H1765,$C:$C,0))+I1765*$M$2</f>
        <v>1380</v>
      </c>
      <c r="N1765" s="57">
        <f t="shared" si="285"/>
        <v>1390</v>
      </c>
      <c r="O1765" s="72">
        <f>VLOOKUP($B1765,'Выгр Торг'!$B:$P,O$1,0)</f>
        <v>900</v>
      </c>
      <c r="P1765" s="72">
        <f>VLOOKUP($B1765,'Выгр Торг'!$B:$P,P$1,0)</f>
        <v>1490</v>
      </c>
      <c r="Q1765" s="42">
        <f t="shared" si="277"/>
        <v>0</v>
      </c>
      <c r="R1765" s="42">
        <f t="shared" si="278"/>
        <v>100</v>
      </c>
      <c r="S1765" s="85">
        <f t="shared" si="282"/>
        <v>1390</v>
      </c>
      <c r="T1765" s="60" t="str">
        <f>IFERROR(VLOOKUP($B1765,'Из ГУГЛа'!$B:$G,4,0)*U1765+V1765,VLOOKUP($B1765,'Из ГУГЛа'!$B:$G,4,0))</f>
        <v/>
      </c>
      <c r="U1765" s="15">
        <v>1</v>
      </c>
      <c r="V1765" s="59"/>
      <c r="W1765" s="74">
        <f t="shared" si="279"/>
        <v>0.54444444444444451</v>
      </c>
      <c r="X1765" s="74" t="str">
        <f t="shared" si="280"/>
        <v/>
      </c>
      <c r="Y1765" s="74" t="str">
        <f t="shared" si="281"/>
        <v/>
      </c>
      <c r="Z1765" s="78" t="s">
        <v>2580</v>
      </c>
    </row>
    <row r="1766" spans="1:26" ht="75" x14ac:dyDescent="0.25">
      <c r="A1766" s="71" t="str">
        <f>INDEX('Выгр Торг'!$A:$A,MATCH($B1766,'Выгр Торг'!$B:$B,0))</f>
        <v>Накладки (облицовка) зеркал SE нового образца (без повторителя) для Лада Приора 2</v>
      </c>
      <c r="B1766" s="88">
        <v>167736</v>
      </c>
      <c r="C1766" s="72">
        <f>VLOOKUP($B1766,'Выгр Торг'!$B:$P,C$1,0)</f>
        <v>104657</v>
      </c>
      <c r="D1766" s="71" t="str">
        <f>VLOOKUP($B1766,'Выгр Торг'!$B:$P,D$1,0)</f>
        <v>Накладки (облицовка) зеркал SE нового образца (без повторителя) для Лада Приора 2 (В цвет, Терра (коричневый, 507))</v>
      </c>
      <c r="E1766" s="72" t="str">
        <f>VLOOKUP($B1766,'Выгр Торг'!$B:$P,E$1,0)</f>
        <v>Y</v>
      </c>
      <c r="F1766" s="72" t="str">
        <f>VLOOKUP($B1766,'Выгр Торг'!$B:$P,F$1,0)</f>
        <v>1</v>
      </c>
      <c r="G1766" s="36" t="s">
        <v>2496</v>
      </c>
      <c r="H1766" s="28">
        <v>104632</v>
      </c>
      <c r="I1766" s="53">
        <f>INDEX($I:$I,MATCH($H1766,$C:$C,0))</f>
        <v>600</v>
      </c>
      <c r="J1766" s="5" t="s">
        <v>3410</v>
      </c>
      <c r="K1766" s="56">
        <f>INDEX($K:$K,MATCH($H1766,$C:$C,0))+I1766</f>
        <v>900</v>
      </c>
      <c r="L1766" s="14">
        <f>VLOOKUP(K1766,Наценка!$A$1:$B$8,2,1)</f>
        <v>1.75</v>
      </c>
      <c r="M1766" s="56">
        <f>INDEX($M:$M,MATCH($H1766,$C:$C,0))+I1766*$M$2</f>
        <v>1380</v>
      </c>
      <c r="N1766" s="57">
        <f t="shared" si="285"/>
        <v>1390</v>
      </c>
      <c r="O1766" s="72">
        <f>VLOOKUP($B1766,'Выгр Торг'!$B:$P,O$1,0)</f>
        <v>900</v>
      </c>
      <c r="P1766" s="72">
        <f>VLOOKUP($B1766,'Выгр Торг'!$B:$P,P$1,0)</f>
        <v>1490</v>
      </c>
      <c r="Q1766" s="42">
        <f t="shared" si="277"/>
        <v>0</v>
      </c>
      <c r="R1766" s="42">
        <f t="shared" si="278"/>
        <v>100</v>
      </c>
      <c r="S1766" s="85">
        <f t="shared" si="282"/>
        <v>1390</v>
      </c>
      <c r="T1766" s="60" t="str">
        <f>IFERROR(VLOOKUP($B1766,'Из ГУГЛа'!$B:$G,4,0)*U1766+V1766,VLOOKUP($B1766,'Из ГУГЛа'!$B:$G,4,0))</f>
        <v/>
      </c>
      <c r="U1766" s="15">
        <v>1</v>
      </c>
      <c r="V1766" s="59"/>
      <c r="W1766" s="74">
        <f t="shared" si="279"/>
        <v>0.54444444444444451</v>
      </c>
      <c r="X1766" s="74" t="str">
        <f t="shared" si="280"/>
        <v/>
      </c>
      <c r="Y1766" s="74" t="str">
        <f t="shared" si="281"/>
        <v/>
      </c>
      <c r="Z1766" s="78" t="s">
        <v>2580</v>
      </c>
    </row>
    <row r="1767" spans="1:26" ht="75" x14ac:dyDescent="0.25">
      <c r="A1767" s="71" t="str">
        <f>INDEX('Выгр Торг'!$A:$A,MATCH($B1767,'Выгр Торг'!$B:$B,0))</f>
        <v>Накладки (облицовка) зеркал SE нового образца (без повторителя) для Лада Приора 2</v>
      </c>
      <c r="B1767" s="88">
        <v>167737</v>
      </c>
      <c r="C1767" s="72">
        <f>VLOOKUP($B1767,'Выгр Торг'!$B:$P,C$1,0)</f>
        <v>104634</v>
      </c>
      <c r="D1767" s="71" t="str">
        <f>VLOOKUP($B1767,'Выгр Торг'!$B:$P,D$1,0)</f>
        <v>Накладки (облицовка) зеркал SE нового образца (без повторителя) для Лада Приора 2 (В цвет, Уточнить у менеджера)</v>
      </c>
      <c r="E1767" s="72" t="str">
        <f>VLOOKUP($B1767,'Выгр Торг'!$B:$P,E$1,0)</f>
        <v>Y</v>
      </c>
      <c r="F1767" s="72" t="str">
        <f>VLOOKUP($B1767,'Выгр Торг'!$B:$P,F$1,0)</f>
        <v>1</v>
      </c>
      <c r="G1767" s="36" t="s">
        <v>2496</v>
      </c>
      <c r="H1767" s="28">
        <v>104632</v>
      </c>
      <c r="I1767" s="53">
        <f>INDEX($I:$I,MATCH($H1767,$C:$C,0))</f>
        <v>600</v>
      </c>
      <c r="J1767" s="5" t="s">
        <v>3410</v>
      </c>
      <c r="K1767" s="56">
        <f>INDEX($K:$K,MATCH($H1767,$C:$C,0))+I1767</f>
        <v>900</v>
      </c>
      <c r="L1767" s="14">
        <f>VLOOKUP(K1767,Наценка!$A$1:$B$8,2,1)</f>
        <v>1.75</v>
      </c>
      <c r="M1767" s="56">
        <f>INDEX($M:$M,MATCH($H1767,$C:$C,0))+I1767*$M$2</f>
        <v>1380</v>
      </c>
      <c r="N1767" s="57">
        <f t="shared" si="285"/>
        <v>1390</v>
      </c>
      <c r="O1767" s="72">
        <f>VLOOKUP($B1767,'Выгр Торг'!$B:$P,O$1,0)</f>
        <v>900</v>
      </c>
      <c r="P1767" s="72">
        <f>VLOOKUP($B1767,'Выгр Торг'!$B:$P,P$1,0)</f>
        <v>1490</v>
      </c>
      <c r="Q1767" s="42">
        <f t="shared" si="277"/>
        <v>0</v>
      </c>
      <c r="R1767" s="42">
        <f t="shared" si="278"/>
        <v>100</v>
      </c>
      <c r="S1767" s="85">
        <f t="shared" si="282"/>
        <v>1390</v>
      </c>
      <c r="T1767" s="60" t="str">
        <f>IFERROR(VLOOKUP($B1767,'Из ГУГЛа'!$B:$G,4,0)*U1767+V1767,VLOOKUP($B1767,'Из ГУГЛа'!$B:$G,4,0))</f>
        <v/>
      </c>
      <c r="U1767" s="15">
        <v>1</v>
      </c>
      <c r="V1767" s="59"/>
      <c r="W1767" s="74">
        <f t="shared" si="279"/>
        <v>0.54444444444444451</v>
      </c>
      <c r="X1767" s="74" t="str">
        <f t="shared" si="280"/>
        <v/>
      </c>
      <c r="Y1767" s="74" t="str">
        <f t="shared" si="281"/>
        <v/>
      </c>
      <c r="Z1767" s="78" t="s">
        <v>2580</v>
      </c>
    </row>
    <row r="1768" spans="1:26" ht="75" x14ac:dyDescent="0.25">
      <c r="A1768" s="71" t="str">
        <f>INDEX('Выгр Торг'!$A:$A,MATCH($B1768,'Выгр Торг'!$B:$B,0))</f>
        <v>Накладки (облицовка) зеркал SE нового образца (без повторителя) для Лада Приора 2</v>
      </c>
      <c r="B1768" s="88">
        <v>167738</v>
      </c>
      <c r="C1768" s="72">
        <f>VLOOKUP($B1768,'Выгр Торг'!$B:$P,C$1,0)</f>
        <v>104658</v>
      </c>
      <c r="D1768" s="71" t="str">
        <f>VLOOKUP($B1768,'Выгр Торг'!$B:$P,D$1,0)</f>
        <v>Накладки (облицовка) зеркал SE нового образца (без повторителя) для Лада Приора 2 (В цвет, Цунами (темно-зеленый, 363))</v>
      </c>
      <c r="E1768" s="72" t="str">
        <f>VLOOKUP($B1768,'Выгр Торг'!$B:$P,E$1,0)</f>
        <v>Y</v>
      </c>
      <c r="F1768" s="72" t="str">
        <f>VLOOKUP($B1768,'Выгр Торг'!$B:$P,F$1,0)</f>
        <v>1</v>
      </c>
      <c r="G1768" s="36" t="s">
        <v>2496</v>
      </c>
      <c r="H1768" s="28">
        <v>104632</v>
      </c>
      <c r="I1768" s="53">
        <f>INDEX($I:$I,MATCH($H1768,$C:$C,0))</f>
        <v>600</v>
      </c>
      <c r="J1768" s="5" t="s">
        <v>3410</v>
      </c>
      <c r="K1768" s="56">
        <f>INDEX($K:$K,MATCH($H1768,$C:$C,0))+I1768</f>
        <v>900</v>
      </c>
      <c r="L1768" s="14">
        <f>VLOOKUP(K1768,Наценка!$A$1:$B$8,2,1)</f>
        <v>1.75</v>
      </c>
      <c r="M1768" s="56">
        <f>INDEX($M:$M,MATCH($H1768,$C:$C,0))+I1768*$M$2</f>
        <v>1380</v>
      </c>
      <c r="N1768" s="57">
        <f t="shared" si="285"/>
        <v>1390</v>
      </c>
      <c r="O1768" s="72">
        <f>VLOOKUP($B1768,'Выгр Торг'!$B:$P,O$1,0)</f>
        <v>900</v>
      </c>
      <c r="P1768" s="72">
        <f>VLOOKUP($B1768,'Выгр Торг'!$B:$P,P$1,0)</f>
        <v>1490</v>
      </c>
      <c r="Q1768" s="42">
        <f t="shared" si="277"/>
        <v>0</v>
      </c>
      <c r="R1768" s="42">
        <f t="shared" si="278"/>
        <v>100</v>
      </c>
      <c r="S1768" s="85">
        <f t="shared" si="282"/>
        <v>1390</v>
      </c>
      <c r="T1768" s="60" t="str">
        <f>IFERROR(VLOOKUP($B1768,'Из ГУГЛа'!$B:$G,4,0)*U1768+V1768,VLOOKUP($B1768,'Из ГУГЛа'!$B:$G,4,0))</f>
        <v/>
      </c>
      <c r="U1768" s="15">
        <v>1</v>
      </c>
      <c r="V1768" s="59"/>
      <c r="W1768" s="74">
        <f t="shared" si="279"/>
        <v>0.54444444444444451</v>
      </c>
      <c r="X1768" s="74" t="str">
        <f t="shared" si="280"/>
        <v/>
      </c>
      <c r="Y1768" s="74" t="str">
        <f t="shared" si="281"/>
        <v/>
      </c>
      <c r="Z1768" s="78" t="s">
        <v>2580</v>
      </c>
    </row>
    <row r="1769" spans="1:26" ht="75" x14ac:dyDescent="0.25">
      <c r="A1769" s="71" t="str">
        <f>INDEX('Выгр Торг'!$A:$A,MATCH($B1769,'Выгр Торг'!$B:$B,0))</f>
        <v>Накладки (облицовка) зеркал SE нового образца (под повторитель) для Лада Приора 2</v>
      </c>
      <c r="B1769" s="88">
        <v>167740</v>
      </c>
      <c r="C1769" s="72">
        <f>VLOOKUP($B1769,'Выгр Торг'!$B:$P,C$1,0)</f>
        <v>161856</v>
      </c>
      <c r="D1769" s="71" t="str">
        <f>VLOOKUP($B1769,'Выгр Торг'!$B:$P,D$1,0)</f>
        <v>Накладки (облицовка) зеркал SE нового образца (под повторитель) для Лада Приора 2 (Без покраски)</v>
      </c>
      <c r="E1769" s="72" t="str">
        <f>VLOOKUP($B1769,'Выгр Торг'!$B:$P,E$1,0)</f>
        <v>Y</v>
      </c>
      <c r="F1769" s="72" t="str">
        <f>VLOOKUP($B1769,'Выгр Торг'!$B:$P,F$1,0)</f>
        <v>1ск2</v>
      </c>
      <c r="G1769" s="36" t="s">
        <v>2497</v>
      </c>
      <c r="H1769" s="28">
        <v>161856</v>
      </c>
      <c r="I1769" s="52">
        <v>600</v>
      </c>
      <c r="J1769" s="5" t="s">
        <v>3410</v>
      </c>
      <c r="K1769" s="73">
        <f>O1769</f>
        <v>400</v>
      </c>
      <c r="L1769" s="14">
        <f>VLOOKUP(K1769,Наценка!$A$1:$B$8,2,1)</f>
        <v>2</v>
      </c>
      <c r="M1769" s="83">
        <f>K1769*L1769</f>
        <v>800</v>
      </c>
      <c r="N1769" s="57">
        <f t="shared" si="285"/>
        <v>799</v>
      </c>
      <c r="O1769" s="72">
        <f>VLOOKUP($B1769,'Выгр Торг'!$B:$P,O$1,0)</f>
        <v>400</v>
      </c>
      <c r="P1769" s="72">
        <f>VLOOKUP($B1769,'Выгр Торг'!$B:$P,P$1,0)</f>
        <v>819</v>
      </c>
      <c r="Q1769" s="42">
        <f t="shared" si="277"/>
        <v>0</v>
      </c>
      <c r="R1769" s="42">
        <f t="shared" si="278"/>
        <v>20</v>
      </c>
      <c r="S1769" s="85">
        <f t="shared" si="282"/>
        <v>799</v>
      </c>
      <c r="T1769" s="60" t="str">
        <f>IFERROR(VLOOKUP($B1769,'Из ГУГЛа'!$B:$G,4,0)*U1769+V1769,VLOOKUP($B1769,'Из ГУГЛа'!$B:$G,4,0))</f>
        <v/>
      </c>
      <c r="U1769" s="15">
        <v>1</v>
      </c>
      <c r="V1769" s="59"/>
      <c r="W1769" s="74">
        <f t="shared" si="279"/>
        <v>0.99750000000000005</v>
      </c>
      <c r="X1769" s="74" t="str">
        <f t="shared" si="280"/>
        <v/>
      </c>
      <c r="Y1769" s="74" t="str">
        <f t="shared" si="281"/>
        <v/>
      </c>
      <c r="Z1769" s="78" t="s">
        <v>2580</v>
      </c>
    </row>
    <row r="1770" spans="1:26" ht="75" x14ac:dyDescent="0.25">
      <c r="A1770" s="71" t="str">
        <f>INDEX('Выгр Торг'!$A:$A,MATCH($B1770,'Выгр Торг'!$B:$B,0))</f>
        <v>Накладки (облицовка) зеркал SE нового образца (под повторитель) для Лада Приора 2</v>
      </c>
      <c r="B1770" s="88">
        <v>267748</v>
      </c>
      <c r="C1770" s="72">
        <f>VLOOKUP($B1770,'Выгр Торг'!$B:$P,C$1,0)</f>
        <v>216729</v>
      </c>
      <c r="D1770" s="71" t="str">
        <f>VLOOKUP($B1770,'Выгр Торг'!$B:$P,D$1,0)</f>
        <v>Накладки (облицовка) зеркал SE нового образца (под повторитель) для Лада Приора 2 (В цвет 104)</v>
      </c>
      <c r="E1770" s="72" t="str">
        <f>VLOOKUP($B1770,'Выгр Торг'!$B:$P,E$1,0)</f>
        <v>Y</v>
      </c>
      <c r="F1770" s="72" t="str">
        <f>VLOOKUP($B1770,'Выгр Торг'!$B:$P,F$1,0)</f>
        <v>1</v>
      </c>
      <c r="G1770" s="36" t="s">
        <v>2497</v>
      </c>
      <c r="H1770" s="28">
        <v>161856</v>
      </c>
      <c r="I1770" s="53">
        <f>INDEX($I:$I,MATCH($H1770,$C:$C,0))</f>
        <v>600</v>
      </c>
      <c r="J1770" s="5" t="s">
        <v>3410</v>
      </c>
      <c r="K1770" s="56">
        <f>INDEX($K:$K,MATCH($H1770,$C:$C,0))+I1770</f>
        <v>1000</v>
      </c>
      <c r="L1770" s="14">
        <f>VLOOKUP(K1770,Наценка!$A$1:$B$8,2,1)</f>
        <v>1.45</v>
      </c>
      <c r="M1770" s="56">
        <f>INDEX($M:$M,MATCH($H1770,$C:$C,0))+I1770*$M$2</f>
        <v>1580</v>
      </c>
      <c r="N1770" s="57">
        <f t="shared" ref="N1770" si="286">IF(M1770&lt;=1000,(ROUNDUP(M1770,-1)-1),(ROUNDUP(M1770,-2)-10))</f>
        <v>1590</v>
      </c>
      <c r="O1770" s="72">
        <f>VLOOKUP($B1770,'Выгр Торг'!$B:$P,O$1,0)</f>
        <v>1000</v>
      </c>
      <c r="P1770" s="72">
        <f>VLOOKUP($B1770,'Выгр Торг'!$B:$P,P$1,0)</f>
        <v>1690</v>
      </c>
      <c r="Q1770" s="42">
        <f t="shared" si="277"/>
        <v>0</v>
      </c>
      <c r="R1770" s="42">
        <f t="shared" si="278"/>
        <v>100</v>
      </c>
      <c r="S1770" s="85">
        <f t="shared" si="282"/>
        <v>1590</v>
      </c>
      <c r="T1770" s="60" t="str">
        <f>IFERROR(VLOOKUP($B1770,'Из ГУГЛа'!$B:$G,4,0)*U1770+V1770,VLOOKUP($B1770,'Из ГУГЛа'!$B:$G,4,0))</f>
        <v/>
      </c>
      <c r="U1770" s="15">
        <v>1</v>
      </c>
      <c r="V1770" s="59"/>
      <c r="W1770" s="74">
        <f t="shared" si="279"/>
        <v>0.59000000000000008</v>
      </c>
      <c r="X1770" s="74" t="str">
        <f t="shared" si="280"/>
        <v/>
      </c>
      <c r="Y1770" s="74" t="str">
        <f t="shared" si="281"/>
        <v/>
      </c>
      <c r="Z1770" s="78" t="s">
        <v>2580</v>
      </c>
    </row>
    <row r="1771" spans="1:26" ht="75" x14ac:dyDescent="0.25">
      <c r="A1771" s="71" t="str">
        <f>INDEX('Выгр Торг'!$A:$A,MATCH($B1771,'Выгр Торг'!$B:$B,0))</f>
        <v>Накладки (облицовка) зеркал SE нового образца (под повторитель) для Лада Приора 2</v>
      </c>
      <c r="B1771" s="88">
        <v>267747</v>
      </c>
      <c r="C1771" s="72">
        <f>VLOOKUP($B1771,'Выгр Торг'!$B:$P,C$1,0)</f>
        <v>222047</v>
      </c>
      <c r="D1771" s="71" t="str">
        <f>VLOOKUP($B1771,'Выгр Торг'!$B:$P,D$1,0)</f>
        <v>Накладки (облицовка) зеркал SE нового образца (под повторитель) для Лада Приора 2 (В цвет 100)</v>
      </c>
      <c r="E1771" s="72" t="str">
        <f>VLOOKUP($B1771,'Выгр Торг'!$B:$P,E$1,0)</f>
        <v>Y</v>
      </c>
      <c r="F1771" s="72" t="str">
        <f>VLOOKUP($B1771,'Выгр Торг'!$B:$P,F$1,0)</f>
        <v>1</v>
      </c>
      <c r="G1771" s="36" t="s">
        <v>2497</v>
      </c>
      <c r="H1771" s="28">
        <v>161856</v>
      </c>
      <c r="I1771" s="53">
        <f>INDEX($I:$I,MATCH($H1771,$C:$C,0))</f>
        <v>600</v>
      </c>
      <c r="J1771" s="5" t="s">
        <v>3410</v>
      </c>
      <c r="K1771" s="56">
        <f>INDEX($K:$K,MATCH($H1771,$C:$C,0))+I1771</f>
        <v>1000</v>
      </c>
      <c r="L1771" s="14">
        <f>VLOOKUP(K1771,Наценка!$A$1:$B$8,2,1)</f>
        <v>1.45</v>
      </c>
      <c r="M1771" s="56">
        <f>INDEX($M:$M,MATCH($H1771,$C:$C,0))+I1771*$M$2</f>
        <v>1580</v>
      </c>
      <c r="N1771" s="57">
        <f t="shared" ref="N1771:N1792" si="287">IF(M1771&lt;=1000,(ROUNDUP(M1771,-1)-1),(ROUNDUP(M1771,-2)-10))</f>
        <v>1590</v>
      </c>
      <c r="O1771" s="72">
        <f>VLOOKUP($B1771,'Выгр Торг'!$B:$P,O$1,0)</f>
        <v>1000</v>
      </c>
      <c r="P1771" s="72">
        <f>VLOOKUP($B1771,'Выгр Торг'!$B:$P,P$1,0)</f>
        <v>1690</v>
      </c>
      <c r="Q1771" s="42">
        <f t="shared" ref="Q1771:Q1792" si="288">O1771-K1771</f>
        <v>0</v>
      </c>
      <c r="R1771" s="42">
        <f t="shared" ref="R1771:R1792" si="289">P1771-N1771</f>
        <v>100</v>
      </c>
      <c r="S1771" s="85">
        <f t="shared" si="282"/>
        <v>1590</v>
      </c>
      <c r="T1771" s="60" t="str">
        <f>IFERROR(VLOOKUP($B1771,'Из ГУГЛа'!$B:$G,4,0)*U1771+V1771,VLOOKUP($B1771,'Из ГУГЛа'!$B:$G,4,0))</f>
        <v/>
      </c>
      <c r="U1771" s="15">
        <v>1</v>
      </c>
      <c r="V1771" s="59"/>
      <c r="W1771" s="74">
        <f t="shared" ref="W1771:W1792" si="290">IFERROR(S1771/K1771-1,"")</f>
        <v>0.59000000000000008</v>
      </c>
      <c r="X1771" s="74" t="str">
        <f t="shared" ref="X1771:X1792" si="291">IFERROR((Z1771-S1771)/Z1771,"")</f>
        <v/>
      </c>
      <c r="Y1771" s="74" t="str">
        <f t="shared" ref="Y1771:Y1792" si="292">IFERROR(IF(Z1771="","",Z1771/K1771-1),"")</f>
        <v/>
      </c>
      <c r="Z1771" s="78" t="s">
        <v>2580</v>
      </c>
    </row>
    <row r="1772" spans="1:26" ht="75" x14ac:dyDescent="0.25">
      <c r="A1772" s="71" t="str">
        <f>INDEX('Выгр Торг'!$A:$A,MATCH($B1772,'Выгр Торг'!$B:$B,0))</f>
        <v>Накладки (облицовка) зеркал SE нового образца (под повторитель) для Лада Приора 2</v>
      </c>
      <c r="B1772" s="88">
        <v>274275</v>
      </c>
      <c r="C1772" s="72">
        <f>VLOOKUP($B1772,'Выгр Торг'!$B:$P,C$1,0)</f>
        <v>223703</v>
      </c>
      <c r="D1772" s="71" t="str">
        <f>VLOOKUP($B1772,'Выгр Торг'!$B:$P,D$1,0)</f>
        <v>Накладки (облицовка) зеркал SE нового образца (под повторитель) для Лада Приора 2 (В цвет 105)</v>
      </c>
      <c r="E1772" s="72" t="str">
        <f>VLOOKUP($B1772,'Выгр Торг'!$B:$P,E$1,0)</f>
        <v>Y</v>
      </c>
      <c r="F1772" s="72" t="str">
        <f>VLOOKUP($B1772,'Выгр Торг'!$B:$P,F$1,0)</f>
        <v>1</v>
      </c>
      <c r="G1772" s="36" t="s">
        <v>2497</v>
      </c>
      <c r="H1772" s="28">
        <v>161856</v>
      </c>
      <c r="I1772" s="53">
        <f>INDEX($I:$I,MATCH($H1772,$C:$C,0))</f>
        <v>600</v>
      </c>
      <c r="J1772" s="5" t="s">
        <v>3410</v>
      </c>
      <c r="K1772" s="56">
        <f>INDEX($K:$K,MATCH($H1772,$C:$C,0))+I1772</f>
        <v>1000</v>
      </c>
      <c r="L1772" s="14">
        <f>VLOOKUP(K1772,Наценка!$A$1:$B$8,2,1)</f>
        <v>1.45</v>
      </c>
      <c r="M1772" s="56">
        <f>INDEX($M:$M,MATCH($H1772,$C:$C,0))+I1772*$M$2</f>
        <v>1580</v>
      </c>
      <c r="N1772" s="57">
        <f t="shared" si="287"/>
        <v>1590</v>
      </c>
      <c r="O1772" s="72">
        <f>VLOOKUP($B1772,'Выгр Торг'!$B:$P,O$1,0)</f>
        <v>1000</v>
      </c>
      <c r="P1772" s="72">
        <f>VLOOKUP($B1772,'Выгр Торг'!$B:$P,P$1,0)</f>
        <v>1690</v>
      </c>
      <c r="Q1772" s="42">
        <f t="shared" si="288"/>
        <v>0</v>
      </c>
      <c r="R1772" s="42">
        <f t="shared" si="289"/>
        <v>100</v>
      </c>
      <c r="S1772" s="85">
        <f t="shared" si="282"/>
        <v>1590</v>
      </c>
      <c r="T1772" s="60" t="str">
        <f>IFERROR(VLOOKUP($B1772,'Из ГУГЛа'!$B:$G,4,0)*U1772+V1772,VLOOKUP($B1772,'Из ГУГЛа'!$B:$G,4,0))</f>
        <v/>
      </c>
      <c r="U1772" s="15">
        <v>1</v>
      </c>
      <c r="V1772" s="59"/>
      <c r="W1772" s="74">
        <f t="shared" si="290"/>
        <v>0.59000000000000008</v>
      </c>
      <c r="X1772" s="74" t="str">
        <f t="shared" si="291"/>
        <v/>
      </c>
      <c r="Y1772" s="74" t="str">
        <f t="shared" si="292"/>
        <v/>
      </c>
      <c r="Z1772" s="78" t="s">
        <v>2580</v>
      </c>
    </row>
    <row r="1773" spans="1:26" ht="75" x14ac:dyDescent="0.25">
      <c r="A1773" s="71" t="str">
        <f>INDEX('Выгр Торг'!$A:$A,MATCH($B1773,'Выгр Торг'!$B:$B,0))</f>
        <v>Накладки (облицовка) зеркал SE нового образца (под повторитель) для Лада Приора 2</v>
      </c>
      <c r="B1773" s="88">
        <v>267749</v>
      </c>
      <c r="C1773" s="72">
        <f>VLOOKUP($B1773,'Выгр Торг'!$B:$P,C$1,0)</f>
        <v>222032</v>
      </c>
      <c r="D1773" s="71" t="str">
        <f>VLOOKUP($B1773,'Выгр Торг'!$B:$P,D$1,0)</f>
        <v>Накладки (облицовка) зеркал SE нового образца (под повторитель) для Лада Приора 2 (В цвет 125)</v>
      </c>
      <c r="E1773" s="72" t="str">
        <f>VLOOKUP($B1773,'Выгр Торг'!$B:$P,E$1,0)</f>
        <v>Y</v>
      </c>
      <c r="F1773" s="72" t="str">
        <f>VLOOKUP($B1773,'Выгр Торг'!$B:$P,F$1,0)</f>
        <v>1</v>
      </c>
      <c r="G1773" s="36" t="s">
        <v>2497</v>
      </c>
      <c r="H1773" s="28">
        <v>161856</v>
      </c>
      <c r="I1773" s="53">
        <f>INDEX($I:$I,MATCH($H1773,$C:$C,0))</f>
        <v>600</v>
      </c>
      <c r="J1773" s="5" t="s">
        <v>3410</v>
      </c>
      <c r="K1773" s="56">
        <f>INDEX($K:$K,MATCH($H1773,$C:$C,0))+I1773</f>
        <v>1000</v>
      </c>
      <c r="L1773" s="14">
        <f>VLOOKUP(K1773,Наценка!$A$1:$B$8,2,1)</f>
        <v>1.45</v>
      </c>
      <c r="M1773" s="56">
        <f>INDEX($M:$M,MATCH($H1773,$C:$C,0))+I1773*$M$2</f>
        <v>1580</v>
      </c>
      <c r="N1773" s="57">
        <f t="shared" si="287"/>
        <v>1590</v>
      </c>
      <c r="O1773" s="72">
        <f>VLOOKUP($B1773,'Выгр Торг'!$B:$P,O$1,0)</f>
        <v>1000</v>
      </c>
      <c r="P1773" s="72">
        <f>VLOOKUP($B1773,'Выгр Торг'!$B:$P,P$1,0)</f>
        <v>1690</v>
      </c>
      <c r="Q1773" s="42">
        <f t="shared" si="288"/>
        <v>0</v>
      </c>
      <c r="R1773" s="42">
        <f t="shared" si="289"/>
        <v>100</v>
      </c>
      <c r="S1773" s="85">
        <f t="shared" si="282"/>
        <v>1590</v>
      </c>
      <c r="T1773" s="60" t="str">
        <f>IFERROR(VLOOKUP($B1773,'Из ГУГЛа'!$B:$G,4,0)*U1773+V1773,VLOOKUP($B1773,'Из ГУГЛа'!$B:$G,4,0))</f>
        <v/>
      </c>
      <c r="U1773" s="15">
        <v>1</v>
      </c>
      <c r="V1773" s="59"/>
      <c r="W1773" s="74">
        <f t="shared" si="290"/>
        <v>0.59000000000000008</v>
      </c>
      <c r="X1773" s="74" t="str">
        <f t="shared" si="291"/>
        <v/>
      </c>
      <c r="Y1773" s="74" t="str">
        <f t="shared" si="292"/>
        <v/>
      </c>
      <c r="Z1773" s="78" t="s">
        <v>2580</v>
      </c>
    </row>
    <row r="1774" spans="1:26" ht="75" x14ac:dyDescent="0.25">
      <c r="A1774" s="71" t="str">
        <f>INDEX('Выгр Торг'!$A:$A,MATCH($B1774,'Выгр Торг'!$B:$B,0))</f>
        <v>Накладки (облицовка) зеркал SE нового образца (под повторитель) для Лада Приора 2</v>
      </c>
      <c r="B1774" s="88">
        <v>267750</v>
      </c>
      <c r="C1774" s="72">
        <f>VLOOKUP($B1774,'Выгр Торг'!$B:$P,C$1,0)</f>
        <v>222036</v>
      </c>
      <c r="D1774" s="71" t="str">
        <f>VLOOKUP($B1774,'Выгр Торг'!$B:$P,D$1,0)</f>
        <v>Накладки (облицовка) зеркал SE нового образца (под повторитель) для Лада Приора 2 (В цвет 133)</v>
      </c>
      <c r="E1774" s="72" t="str">
        <f>VLOOKUP($B1774,'Выгр Торг'!$B:$P,E$1,0)</f>
        <v>Y</v>
      </c>
      <c r="F1774" s="72" t="str">
        <f>VLOOKUP($B1774,'Выгр Торг'!$B:$P,F$1,0)</f>
        <v>1</v>
      </c>
      <c r="G1774" s="36" t="s">
        <v>2497</v>
      </c>
      <c r="H1774" s="28">
        <v>161856</v>
      </c>
      <c r="I1774" s="53">
        <f>INDEX($I:$I,MATCH($H1774,$C:$C,0))</f>
        <v>600</v>
      </c>
      <c r="J1774" s="5" t="s">
        <v>3410</v>
      </c>
      <c r="K1774" s="56">
        <f>INDEX($K:$K,MATCH($H1774,$C:$C,0))+I1774</f>
        <v>1000</v>
      </c>
      <c r="L1774" s="14">
        <f>VLOOKUP(K1774,Наценка!$A$1:$B$8,2,1)</f>
        <v>1.45</v>
      </c>
      <c r="M1774" s="56">
        <f>INDEX($M:$M,MATCH($H1774,$C:$C,0))+I1774*$M$2</f>
        <v>1580</v>
      </c>
      <c r="N1774" s="57">
        <f t="shared" si="287"/>
        <v>1590</v>
      </c>
      <c r="O1774" s="72">
        <f>VLOOKUP($B1774,'Выгр Торг'!$B:$P,O$1,0)</f>
        <v>1000</v>
      </c>
      <c r="P1774" s="72">
        <f>VLOOKUP($B1774,'Выгр Торг'!$B:$P,P$1,0)</f>
        <v>1690</v>
      </c>
      <c r="Q1774" s="42">
        <f t="shared" si="288"/>
        <v>0</v>
      </c>
      <c r="R1774" s="42">
        <f t="shared" si="289"/>
        <v>100</v>
      </c>
      <c r="S1774" s="85">
        <f t="shared" si="282"/>
        <v>1590</v>
      </c>
      <c r="T1774" s="60" t="str">
        <f>IFERROR(VLOOKUP($B1774,'Из ГУГЛа'!$B:$G,4,0)*U1774+V1774,VLOOKUP($B1774,'Из ГУГЛа'!$B:$G,4,0))</f>
        <v/>
      </c>
      <c r="U1774" s="15">
        <v>1</v>
      </c>
      <c r="V1774" s="59"/>
      <c r="W1774" s="74">
        <f t="shared" si="290"/>
        <v>0.59000000000000008</v>
      </c>
      <c r="X1774" s="74" t="str">
        <f t="shared" si="291"/>
        <v/>
      </c>
      <c r="Y1774" s="74" t="str">
        <f t="shared" si="292"/>
        <v/>
      </c>
      <c r="Z1774" s="78" t="s">
        <v>2580</v>
      </c>
    </row>
    <row r="1775" spans="1:26" ht="75" x14ac:dyDescent="0.25">
      <c r="A1775" s="71" t="str">
        <f>INDEX('Выгр Торг'!$A:$A,MATCH($B1775,'Выгр Торг'!$B:$B,0))</f>
        <v>Накладки (облицовка) зеркал SE нового образца (под повторитель) для Лада Приора 2</v>
      </c>
      <c r="B1775" s="88">
        <v>267755</v>
      </c>
      <c r="C1775" s="72">
        <f>VLOOKUP($B1775,'Выгр Торг'!$B:$P,C$1,0)</f>
        <v>222046</v>
      </c>
      <c r="D1775" s="71" t="str">
        <f>VLOOKUP($B1775,'Выгр Торг'!$B:$P,D$1,0)</f>
        <v>Накладки (облицовка) зеркал SE нового образца (под повторитель) для Лада Приора 2 (В цвет 206)</v>
      </c>
      <c r="E1775" s="72" t="str">
        <f>VLOOKUP($B1775,'Выгр Торг'!$B:$P,E$1,0)</f>
        <v>Y</v>
      </c>
      <c r="F1775" s="72" t="str">
        <f>VLOOKUP($B1775,'Выгр Торг'!$B:$P,F$1,0)</f>
        <v>1</v>
      </c>
      <c r="G1775" s="36" t="s">
        <v>2497</v>
      </c>
      <c r="H1775" s="28">
        <v>161856</v>
      </c>
      <c r="I1775" s="53">
        <f>INDEX($I:$I,MATCH($H1775,$C:$C,0))</f>
        <v>600</v>
      </c>
      <c r="J1775" s="5" t="s">
        <v>3410</v>
      </c>
      <c r="K1775" s="56">
        <f>INDEX($K:$K,MATCH($H1775,$C:$C,0))+I1775</f>
        <v>1000</v>
      </c>
      <c r="L1775" s="14">
        <f>VLOOKUP(K1775,Наценка!$A$1:$B$8,2,1)</f>
        <v>1.45</v>
      </c>
      <c r="M1775" s="56">
        <f>INDEX($M:$M,MATCH($H1775,$C:$C,0))+I1775*$M$2</f>
        <v>1580</v>
      </c>
      <c r="N1775" s="57">
        <f t="shared" si="287"/>
        <v>1590</v>
      </c>
      <c r="O1775" s="72">
        <f>VLOOKUP($B1775,'Выгр Торг'!$B:$P,O$1,0)</f>
        <v>1000</v>
      </c>
      <c r="P1775" s="72">
        <f>VLOOKUP($B1775,'Выгр Торг'!$B:$P,P$1,0)</f>
        <v>1690</v>
      </c>
      <c r="Q1775" s="42">
        <f t="shared" si="288"/>
        <v>0</v>
      </c>
      <c r="R1775" s="42">
        <f t="shared" si="289"/>
        <v>100</v>
      </c>
      <c r="S1775" s="85">
        <f t="shared" si="282"/>
        <v>1590</v>
      </c>
      <c r="T1775" s="60" t="str">
        <f>IFERROR(VLOOKUP($B1775,'Из ГУГЛа'!$B:$G,4,0)*U1775+V1775,VLOOKUP($B1775,'Из ГУГЛа'!$B:$G,4,0))</f>
        <v/>
      </c>
      <c r="U1775" s="15">
        <v>1</v>
      </c>
      <c r="V1775" s="59"/>
      <c r="W1775" s="74">
        <f t="shared" si="290"/>
        <v>0.59000000000000008</v>
      </c>
      <c r="X1775" s="74" t="str">
        <f t="shared" si="291"/>
        <v/>
      </c>
      <c r="Y1775" s="74" t="str">
        <f t="shared" si="292"/>
        <v/>
      </c>
      <c r="Z1775" s="78" t="s">
        <v>2580</v>
      </c>
    </row>
    <row r="1776" spans="1:26" ht="75" x14ac:dyDescent="0.25">
      <c r="A1776" s="71" t="str">
        <f>INDEX('Выгр Торг'!$A:$A,MATCH($B1776,'Выгр Торг'!$B:$B,0))</f>
        <v>Накладки (облицовка) зеркал SE нового образца (под повторитель) для Лада Приора 2</v>
      </c>
      <c r="B1776" s="88">
        <v>267756</v>
      </c>
      <c r="C1776" s="72">
        <f>VLOOKUP($B1776,'Выгр Торг'!$B:$P,C$1,0)</f>
        <v>222037</v>
      </c>
      <c r="D1776" s="71" t="str">
        <f>VLOOKUP($B1776,'Выгр Торг'!$B:$P,D$1,0)</f>
        <v>Накладки (облицовка) зеркал SE нового образца (под повторитель) для Лада Приора 2 (В цвет 217)</v>
      </c>
      <c r="E1776" s="72" t="str">
        <f>VLOOKUP($B1776,'Выгр Торг'!$B:$P,E$1,0)</f>
        <v>Y</v>
      </c>
      <c r="F1776" s="72" t="str">
        <f>VLOOKUP($B1776,'Выгр Торг'!$B:$P,F$1,0)</f>
        <v>1</v>
      </c>
      <c r="G1776" s="36" t="s">
        <v>2497</v>
      </c>
      <c r="H1776" s="28">
        <v>161856</v>
      </c>
      <c r="I1776" s="53">
        <f>INDEX($I:$I,MATCH($H1776,$C:$C,0))</f>
        <v>600</v>
      </c>
      <c r="J1776" s="5" t="s">
        <v>3410</v>
      </c>
      <c r="K1776" s="56">
        <f>INDEX($K:$K,MATCH($H1776,$C:$C,0))+I1776</f>
        <v>1000</v>
      </c>
      <c r="L1776" s="14">
        <f>VLOOKUP(K1776,Наценка!$A$1:$B$8,2,1)</f>
        <v>1.45</v>
      </c>
      <c r="M1776" s="56">
        <f>INDEX($M:$M,MATCH($H1776,$C:$C,0))+I1776*$M$2</f>
        <v>1580</v>
      </c>
      <c r="N1776" s="57">
        <f t="shared" si="287"/>
        <v>1590</v>
      </c>
      <c r="O1776" s="72">
        <f>VLOOKUP($B1776,'Выгр Торг'!$B:$P,O$1,0)</f>
        <v>1000</v>
      </c>
      <c r="P1776" s="72">
        <f>VLOOKUP($B1776,'Выгр Торг'!$B:$P,P$1,0)</f>
        <v>1690</v>
      </c>
      <c r="Q1776" s="42">
        <f t="shared" si="288"/>
        <v>0</v>
      </c>
      <c r="R1776" s="42">
        <f t="shared" si="289"/>
        <v>100</v>
      </c>
      <c r="S1776" s="85">
        <f t="shared" si="282"/>
        <v>1590</v>
      </c>
      <c r="T1776" s="60" t="str">
        <f>IFERROR(VLOOKUP($B1776,'Из ГУГЛа'!$B:$G,4,0)*U1776+V1776,VLOOKUP($B1776,'Из ГУГЛа'!$B:$G,4,0))</f>
        <v/>
      </c>
      <c r="U1776" s="15">
        <v>1</v>
      </c>
      <c r="V1776" s="59"/>
      <c r="W1776" s="74">
        <f t="shared" si="290"/>
        <v>0.59000000000000008</v>
      </c>
      <c r="X1776" s="74" t="str">
        <f t="shared" si="291"/>
        <v/>
      </c>
      <c r="Y1776" s="74" t="str">
        <f t="shared" si="292"/>
        <v/>
      </c>
      <c r="Z1776" s="78" t="s">
        <v>2580</v>
      </c>
    </row>
    <row r="1777" spans="1:26" ht="75" x14ac:dyDescent="0.25">
      <c r="A1777" s="71" t="str">
        <f>INDEX('Выгр Торг'!$A:$A,MATCH($B1777,'Выгр Торг'!$B:$B,0))</f>
        <v>Накладки (облицовка) зеркал SE нового образца (под повторитель) для Лада Приора 2</v>
      </c>
      <c r="B1777" s="88">
        <v>274276</v>
      </c>
      <c r="C1777" s="72">
        <f>VLOOKUP($B1777,'Выгр Торг'!$B:$P,C$1,0)</f>
        <v>223702</v>
      </c>
      <c r="D1777" s="71" t="str">
        <f>VLOOKUP($B1777,'Выгр Торг'!$B:$P,D$1,0)</f>
        <v>Накладки (облицовка) зеркал SE нового образца (под повторитель) для Лада Приора 2 (В цвет 270)</v>
      </c>
      <c r="E1777" s="72" t="str">
        <f>VLOOKUP($B1777,'Выгр Торг'!$B:$P,E$1,0)</f>
        <v>Y</v>
      </c>
      <c r="F1777" s="72" t="str">
        <f>VLOOKUP($B1777,'Выгр Торг'!$B:$P,F$1,0)</f>
        <v>1ск2</v>
      </c>
      <c r="G1777" s="36" t="s">
        <v>2497</v>
      </c>
      <c r="H1777" s="28">
        <v>161856</v>
      </c>
      <c r="I1777" s="53">
        <f>INDEX($I:$I,MATCH($H1777,$C:$C,0))</f>
        <v>600</v>
      </c>
      <c r="J1777" s="5" t="s">
        <v>3410</v>
      </c>
      <c r="K1777" s="56">
        <f>INDEX($K:$K,MATCH($H1777,$C:$C,0))+I1777</f>
        <v>1000</v>
      </c>
      <c r="L1777" s="14">
        <f>VLOOKUP(K1777,Наценка!$A$1:$B$8,2,1)</f>
        <v>1.45</v>
      </c>
      <c r="M1777" s="56">
        <f>INDEX($M:$M,MATCH($H1777,$C:$C,0))+I1777*$M$2</f>
        <v>1580</v>
      </c>
      <c r="N1777" s="57">
        <f t="shared" si="287"/>
        <v>1590</v>
      </c>
      <c r="O1777" s="72">
        <f>VLOOKUP($B1777,'Выгр Торг'!$B:$P,O$1,0)</f>
        <v>1000</v>
      </c>
      <c r="P1777" s="72">
        <f>VLOOKUP($B1777,'Выгр Торг'!$B:$P,P$1,0)</f>
        <v>1690</v>
      </c>
      <c r="Q1777" s="42">
        <f t="shared" si="288"/>
        <v>0</v>
      </c>
      <c r="R1777" s="42">
        <f t="shared" si="289"/>
        <v>100</v>
      </c>
      <c r="S1777" s="85">
        <f t="shared" si="282"/>
        <v>1590</v>
      </c>
      <c r="T1777" s="60" t="str">
        <f>IFERROR(VLOOKUP($B1777,'Из ГУГЛа'!$B:$G,4,0)*U1777+V1777,VLOOKUP($B1777,'Из ГУГЛа'!$B:$G,4,0))</f>
        <v/>
      </c>
      <c r="U1777" s="15">
        <v>1</v>
      </c>
      <c r="V1777" s="59"/>
      <c r="W1777" s="74">
        <f t="shared" si="290"/>
        <v>0.59000000000000008</v>
      </c>
      <c r="X1777" s="74" t="str">
        <f t="shared" si="291"/>
        <v/>
      </c>
      <c r="Y1777" s="74" t="str">
        <f t="shared" si="292"/>
        <v/>
      </c>
      <c r="Z1777" s="78" t="s">
        <v>2580</v>
      </c>
    </row>
    <row r="1778" spans="1:26" ht="75" x14ac:dyDescent="0.25">
      <c r="A1778" s="71" t="str">
        <f>INDEX('Выгр Торг'!$A:$A,MATCH($B1778,'Выгр Торг'!$B:$B,0))</f>
        <v>Накладки (облицовка) зеркал SE нового образца (под повторитель) для Лада Приора 2</v>
      </c>
      <c r="B1778" s="88">
        <v>267758</v>
      </c>
      <c r="C1778" s="72">
        <f>VLOOKUP($B1778,'Выгр Торг'!$B:$P,C$1,0)</f>
        <v>222043</v>
      </c>
      <c r="D1778" s="71" t="str">
        <f>VLOOKUP($B1778,'Выгр Торг'!$B:$P,D$1,0)</f>
        <v>Накладки (облицовка) зеркал SE нового образца (под повторитель) для Лада Приора 2 (В цвет 276)</v>
      </c>
      <c r="E1778" s="72" t="str">
        <f>VLOOKUP($B1778,'Выгр Торг'!$B:$P,E$1,0)</f>
        <v>Y</v>
      </c>
      <c r="F1778" s="72" t="str">
        <f>VLOOKUP($B1778,'Выгр Торг'!$B:$P,F$1,0)</f>
        <v>1</v>
      </c>
      <c r="G1778" s="36" t="s">
        <v>2497</v>
      </c>
      <c r="H1778" s="28">
        <v>161856</v>
      </c>
      <c r="I1778" s="53">
        <f>INDEX($I:$I,MATCH($H1778,$C:$C,0))</f>
        <v>600</v>
      </c>
      <c r="J1778" s="5" t="s">
        <v>3410</v>
      </c>
      <c r="K1778" s="56">
        <f>INDEX($K:$K,MATCH($H1778,$C:$C,0))+I1778</f>
        <v>1000</v>
      </c>
      <c r="L1778" s="14">
        <f>VLOOKUP(K1778,Наценка!$A$1:$B$8,2,1)</f>
        <v>1.45</v>
      </c>
      <c r="M1778" s="56">
        <f>INDEX($M:$M,MATCH($H1778,$C:$C,0))+I1778*$M$2</f>
        <v>1580</v>
      </c>
      <c r="N1778" s="57">
        <f t="shared" si="287"/>
        <v>1590</v>
      </c>
      <c r="O1778" s="72">
        <f>VLOOKUP($B1778,'Выгр Торг'!$B:$P,O$1,0)</f>
        <v>1000</v>
      </c>
      <c r="P1778" s="72">
        <f>VLOOKUP($B1778,'Выгр Торг'!$B:$P,P$1,0)</f>
        <v>1690</v>
      </c>
      <c r="Q1778" s="42">
        <f t="shared" si="288"/>
        <v>0</v>
      </c>
      <c r="R1778" s="42">
        <f t="shared" si="289"/>
        <v>100</v>
      </c>
      <c r="S1778" s="85">
        <f t="shared" si="282"/>
        <v>1590</v>
      </c>
      <c r="T1778" s="60" t="str">
        <f>IFERROR(VLOOKUP($B1778,'Из ГУГЛа'!$B:$G,4,0)*U1778+V1778,VLOOKUP($B1778,'Из ГУГЛа'!$B:$G,4,0))</f>
        <v/>
      </c>
      <c r="U1778" s="15">
        <v>1</v>
      </c>
      <c r="V1778" s="59"/>
      <c r="W1778" s="74">
        <f t="shared" si="290"/>
        <v>0.59000000000000008</v>
      </c>
      <c r="X1778" s="74" t="str">
        <f t="shared" si="291"/>
        <v/>
      </c>
      <c r="Y1778" s="74" t="str">
        <f t="shared" si="292"/>
        <v/>
      </c>
      <c r="Z1778" s="78" t="s">
        <v>2580</v>
      </c>
    </row>
    <row r="1779" spans="1:26" ht="75" x14ac:dyDescent="0.25">
      <c r="A1779" s="71" t="str">
        <f>INDEX('Выгр Торг'!$A:$A,MATCH($B1779,'Выгр Торг'!$B:$B,0))</f>
        <v>Накладки (облицовка) зеркал SE нового образца (под повторитель) для Лада Приора 2</v>
      </c>
      <c r="B1779" s="88">
        <v>267759</v>
      </c>
      <c r="C1779" s="72">
        <f>VLOOKUP($B1779,'Выгр Торг'!$B:$P,C$1,0)</f>
        <v>222038</v>
      </c>
      <c r="D1779" s="71" t="str">
        <f>VLOOKUP($B1779,'Выгр Торг'!$B:$P,D$1,0)</f>
        <v>Накладки (облицовка) зеркал SE нового образца (под повторитель) для Лада Приора 2 (В цвет 280)</v>
      </c>
      <c r="E1779" s="72" t="str">
        <f>VLOOKUP($B1779,'Выгр Торг'!$B:$P,E$1,0)</f>
        <v>Y</v>
      </c>
      <c r="F1779" s="72" t="str">
        <f>VLOOKUP($B1779,'Выгр Торг'!$B:$P,F$1,0)</f>
        <v>1</v>
      </c>
      <c r="G1779" s="36" t="s">
        <v>2497</v>
      </c>
      <c r="H1779" s="28">
        <v>161856</v>
      </c>
      <c r="I1779" s="53">
        <f>INDEX($I:$I,MATCH($H1779,$C:$C,0))</f>
        <v>600</v>
      </c>
      <c r="J1779" s="5" t="s">
        <v>3410</v>
      </c>
      <c r="K1779" s="56">
        <f>INDEX($K:$K,MATCH($H1779,$C:$C,0))+I1779</f>
        <v>1000</v>
      </c>
      <c r="L1779" s="14">
        <f>VLOOKUP(K1779,Наценка!$A$1:$B$8,2,1)</f>
        <v>1.45</v>
      </c>
      <c r="M1779" s="56">
        <f>INDEX($M:$M,MATCH($H1779,$C:$C,0))+I1779*$M$2</f>
        <v>1580</v>
      </c>
      <c r="N1779" s="57">
        <f t="shared" si="287"/>
        <v>1590</v>
      </c>
      <c r="O1779" s="72">
        <f>VLOOKUP($B1779,'Выгр Торг'!$B:$P,O$1,0)</f>
        <v>1000</v>
      </c>
      <c r="P1779" s="72">
        <f>VLOOKUP($B1779,'Выгр Торг'!$B:$P,P$1,0)</f>
        <v>1690</v>
      </c>
      <c r="Q1779" s="42">
        <f t="shared" si="288"/>
        <v>0</v>
      </c>
      <c r="R1779" s="42">
        <f t="shared" si="289"/>
        <v>100</v>
      </c>
      <c r="S1779" s="85">
        <f t="shared" si="282"/>
        <v>1590</v>
      </c>
      <c r="T1779" s="60" t="str">
        <f>IFERROR(VLOOKUP($B1779,'Из ГУГЛа'!$B:$G,4,0)*U1779+V1779,VLOOKUP($B1779,'Из ГУГЛа'!$B:$G,4,0))</f>
        <v/>
      </c>
      <c r="U1779" s="15">
        <v>1</v>
      </c>
      <c r="V1779" s="59"/>
      <c r="W1779" s="74">
        <f t="shared" si="290"/>
        <v>0.59000000000000008</v>
      </c>
      <c r="X1779" s="74" t="str">
        <f t="shared" si="291"/>
        <v/>
      </c>
      <c r="Y1779" s="74" t="str">
        <f t="shared" si="292"/>
        <v/>
      </c>
      <c r="Z1779" s="78" t="s">
        <v>2580</v>
      </c>
    </row>
    <row r="1780" spans="1:26" ht="75" x14ac:dyDescent="0.25">
      <c r="A1780" s="71" t="str">
        <f>INDEX('Выгр Торг'!$A:$A,MATCH($B1780,'Выгр Торг'!$B:$B,0))</f>
        <v>Накладки (облицовка) зеркал SE нового образца (под повторитель) для Лада Приора 2</v>
      </c>
      <c r="B1780" s="88">
        <v>267760</v>
      </c>
      <c r="C1780" s="72">
        <f>VLOOKUP($B1780,'Выгр Торг'!$B:$P,C$1,0)</f>
        <v>222035</v>
      </c>
      <c r="D1780" s="71" t="str">
        <f>VLOOKUP($B1780,'Выгр Торг'!$B:$P,D$1,0)</f>
        <v>Накладки (облицовка) зеркал SE нового образца (под повторитель) для Лада Приора 2 (В цвет 281)</v>
      </c>
      <c r="E1780" s="72" t="str">
        <f>VLOOKUP($B1780,'Выгр Торг'!$B:$P,E$1,0)</f>
        <v>Y</v>
      </c>
      <c r="F1780" s="72" t="str">
        <f>VLOOKUP($B1780,'Выгр Торг'!$B:$P,F$1,0)</f>
        <v>1ск2</v>
      </c>
      <c r="G1780" s="36" t="s">
        <v>2497</v>
      </c>
      <c r="H1780" s="28">
        <v>161856</v>
      </c>
      <c r="I1780" s="53">
        <f>INDEX($I:$I,MATCH($H1780,$C:$C,0))</f>
        <v>600</v>
      </c>
      <c r="J1780" s="5" t="s">
        <v>3410</v>
      </c>
      <c r="K1780" s="56">
        <f>INDEX($K:$K,MATCH($H1780,$C:$C,0))+I1780</f>
        <v>1000</v>
      </c>
      <c r="L1780" s="14">
        <f>VLOOKUP(K1780,Наценка!$A$1:$B$8,2,1)</f>
        <v>1.45</v>
      </c>
      <c r="M1780" s="56">
        <f>INDEX($M:$M,MATCH($H1780,$C:$C,0))+I1780*$M$2</f>
        <v>1580</v>
      </c>
      <c r="N1780" s="57">
        <f t="shared" si="287"/>
        <v>1590</v>
      </c>
      <c r="O1780" s="72">
        <f>VLOOKUP($B1780,'Выгр Торг'!$B:$P,O$1,0)</f>
        <v>1000</v>
      </c>
      <c r="P1780" s="72">
        <f>VLOOKUP($B1780,'Выгр Торг'!$B:$P,P$1,0)</f>
        <v>1690</v>
      </c>
      <c r="Q1780" s="42">
        <f t="shared" si="288"/>
        <v>0</v>
      </c>
      <c r="R1780" s="42">
        <f t="shared" si="289"/>
        <v>100</v>
      </c>
      <c r="S1780" s="85">
        <f t="shared" si="282"/>
        <v>1590</v>
      </c>
      <c r="T1780" s="60" t="str">
        <f>IFERROR(VLOOKUP($B1780,'Из ГУГЛа'!$B:$G,4,0)*U1780+V1780,VLOOKUP($B1780,'Из ГУГЛа'!$B:$G,4,0))</f>
        <v/>
      </c>
      <c r="U1780" s="15">
        <v>1</v>
      </c>
      <c r="V1780" s="59"/>
      <c r="W1780" s="74">
        <f t="shared" si="290"/>
        <v>0.59000000000000008</v>
      </c>
      <c r="X1780" s="74" t="str">
        <f t="shared" si="291"/>
        <v/>
      </c>
      <c r="Y1780" s="74" t="str">
        <f t="shared" si="292"/>
        <v/>
      </c>
      <c r="Z1780" s="78" t="s">
        <v>2580</v>
      </c>
    </row>
    <row r="1781" spans="1:26" ht="75" x14ac:dyDescent="0.25">
      <c r="A1781" s="71" t="str">
        <f>INDEX('Выгр Торг'!$A:$A,MATCH($B1781,'Выгр Торг'!$B:$B,0))</f>
        <v>Накладки (облицовка) зеркал SE нового образца (под повторитель) для Лада Приора 2</v>
      </c>
      <c r="B1781" s="88">
        <v>267762</v>
      </c>
      <c r="C1781" s="72">
        <f>VLOOKUP($B1781,'Выгр Торг'!$B:$P,C$1,0)</f>
        <v>222034</v>
      </c>
      <c r="D1781" s="71" t="str">
        <f>VLOOKUP($B1781,'Выгр Торг'!$B:$P,D$1,0)</f>
        <v>Накладки (облицовка) зеркал SE нового образца (под повторитель) для Лада Приора 2 (В цвет 347)</v>
      </c>
      <c r="E1781" s="72" t="str">
        <f>VLOOKUP($B1781,'Выгр Торг'!$B:$P,E$1,0)</f>
        <v>Y</v>
      </c>
      <c r="F1781" s="72" t="str">
        <f>VLOOKUP($B1781,'Выгр Торг'!$B:$P,F$1,0)</f>
        <v>1ск2</v>
      </c>
      <c r="G1781" s="36" t="s">
        <v>2497</v>
      </c>
      <c r="H1781" s="28">
        <v>161856</v>
      </c>
      <c r="I1781" s="53">
        <f>INDEX($I:$I,MATCH($H1781,$C:$C,0))</f>
        <v>600</v>
      </c>
      <c r="J1781" s="5" t="s">
        <v>3410</v>
      </c>
      <c r="K1781" s="56">
        <f>INDEX($K:$K,MATCH($H1781,$C:$C,0))+I1781</f>
        <v>1000</v>
      </c>
      <c r="L1781" s="14">
        <f>VLOOKUP(K1781,Наценка!$A$1:$B$8,2,1)</f>
        <v>1.45</v>
      </c>
      <c r="M1781" s="56">
        <f>INDEX($M:$M,MATCH($H1781,$C:$C,0))+I1781*$M$2</f>
        <v>1580</v>
      </c>
      <c r="N1781" s="57">
        <f t="shared" si="287"/>
        <v>1590</v>
      </c>
      <c r="O1781" s="72">
        <f>VLOOKUP($B1781,'Выгр Торг'!$B:$P,O$1,0)</f>
        <v>1000</v>
      </c>
      <c r="P1781" s="72">
        <f>VLOOKUP($B1781,'Выгр Торг'!$B:$P,P$1,0)</f>
        <v>1690</v>
      </c>
      <c r="Q1781" s="42">
        <f t="shared" si="288"/>
        <v>0</v>
      </c>
      <c r="R1781" s="42">
        <f t="shared" si="289"/>
        <v>100</v>
      </c>
      <c r="S1781" s="85">
        <f t="shared" si="282"/>
        <v>1590</v>
      </c>
      <c r="T1781" s="60" t="str">
        <f>IFERROR(VLOOKUP($B1781,'Из ГУГЛа'!$B:$G,4,0)*U1781+V1781,VLOOKUP($B1781,'Из ГУГЛа'!$B:$G,4,0))</f>
        <v/>
      </c>
      <c r="U1781" s="15">
        <v>1</v>
      </c>
      <c r="V1781" s="59"/>
      <c r="W1781" s="74">
        <f t="shared" si="290"/>
        <v>0.59000000000000008</v>
      </c>
      <c r="X1781" s="74" t="str">
        <f t="shared" si="291"/>
        <v/>
      </c>
      <c r="Y1781" s="74" t="str">
        <f t="shared" si="292"/>
        <v/>
      </c>
      <c r="Z1781" s="78" t="s">
        <v>2580</v>
      </c>
    </row>
    <row r="1782" spans="1:26" ht="75" x14ac:dyDescent="0.25">
      <c r="A1782" s="71" t="str">
        <f>INDEX('Выгр Торг'!$A:$A,MATCH($B1782,'Выгр Торг'!$B:$B,0))</f>
        <v>Накладки (облицовка) зеркал SE нового образца (под повторитель) для Лада Приора 2</v>
      </c>
      <c r="B1782" s="88">
        <v>267765</v>
      </c>
      <c r="C1782" s="72">
        <f>VLOOKUP($B1782,'Выгр Торг'!$B:$P,C$1,0)</f>
        <v>222031</v>
      </c>
      <c r="D1782" s="71" t="str">
        <f>VLOOKUP($B1782,'Выгр Торг'!$B:$P,D$1,0)</f>
        <v>Накладки (облицовка) зеркал SE нового образца (под повторитель) для Лада Приора 2 (В цвет 371)</v>
      </c>
      <c r="E1782" s="72" t="str">
        <f>VLOOKUP($B1782,'Выгр Торг'!$B:$P,E$1,0)</f>
        <v>Y</v>
      </c>
      <c r="F1782" s="72" t="str">
        <f>VLOOKUP($B1782,'Выгр Торг'!$B:$P,F$1,0)</f>
        <v>1</v>
      </c>
      <c r="G1782" s="36" t="s">
        <v>2497</v>
      </c>
      <c r="H1782" s="28">
        <v>161856</v>
      </c>
      <c r="I1782" s="53">
        <f>INDEX($I:$I,MATCH($H1782,$C:$C,0))</f>
        <v>600</v>
      </c>
      <c r="J1782" s="5" t="s">
        <v>3410</v>
      </c>
      <c r="K1782" s="56">
        <f>INDEX($K:$K,MATCH($H1782,$C:$C,0))+I1782</f>
        <v>1000</v>
      </c>
      <c r="L1782" s="14">
        <f>VLOOKUP(K1782,Наценка!$A$1:$B$8,2,1)</f>
        <v>1.45</v>
      </c>
      <c r="M1782" s="56">
        <f>INDEX($M:$M,MATCH($H1782,$C:$C,0))+I1782*$M$2</f>
        <v>1580</v>
      </c>
      <c r="N1782" s="57">
        <f t="shared" si="287"/>
        <v>1590</v>
      </c>
      <c r="O1782" s="72">
        <f>VLOOKUP($B1782,'Выгр Торг'!$B:$P,O$1,0)</f>
        <v>1000</v>
      </c>
      <c r="P1782" s="72">
        <f>VLOOKUP($B1782,'Выгр Торг'!$B:$P,P$1,0)</f>
        <v>1690</v>
      </c>
      <c r="Q1782" s="42">
        <f t="shared" si="288"/>
        <v>0</v>
      </c>
      <c r="R1782" s="42">
        <f t="shared" si="289"/>
        <v>100</v>
      </c>
      <c r="S1782" s="85">
        <f t="shared" si="282"/>
        <v>1590</v>
      </c>
      <c r="T1782" s="60" t="str">
        <f>IFERROR(VLOOKUP($B1782,'Из ГУГЛа'!$B:$G,4,0)*U1782+V1782,VLOOKUP($B1782,'Из ГУГЛа'!$B:$G,4,0))</f>
        <v/>
      </c>
      <c r="U1782" s="15">
        <v>1</v>
      </c>
      <c r="V1782" s="59"/>
      <c r="W1782" s="74">
        <f t="shared" si="290"/>
        <v>0.59000000000000008</v>
      </c>
      <c r="X1782" s="74" t="str">
        <f t="shared" si="291"/>
        <v/>
      </c>
      <c r="Y1782" s="74" t="str">
        <f t="shared" si="292"/>
        <v/>
      </c>
      <c r="Z1782" s="78" t="s">
        <v>2580</v>
      </c>
    </row>
    <row r="1783" spans="1:26" ht="75" x14ac:dyDescent="0.25">
      <c r="A1783" s="71" t="str">
        <f>INDEX('Выгр Торг'!$A:$A,MATCH($B1783,'Выгр Торг'!$B:$B,0))</f>
        <v>Накладки (облицовка) зеркал SE нового образца (под повторитель) для Лада Приора 2</v>
      </c>
      <c r="B1783" s="88">
        <v>317386</v>
      </c>
      <c r="C1783" s="72">
        <f>VLOOKUP($B1783,'Выгр Торг'!$B:$P,C$1,0)</f>
        <v>317386</v>
      </c>
      <c r="D1783" s="71" t="str">
        <f>VLOOKUP($B1783,'Выгр Торг'!$B:$P,D$1,0)</f>
        <v>Накладки (облицовка) зеркал SE нового образца (под повторитель) для Лада Приора 2 (В цвет 377)</v>
      </c>
      <c r="E1783" s="72" t="str">
        <f>VLOOKUP($B1783,'Выгр Торг'!$B:$P,E$1,0)</f>
        <v>Y</v>
      </c>
      <c r="F1783" s="72" t="str">
        <f>VLOOKUP($B1783,'Выгр Торг'!$B:$P,F$1,0)</f>
        <v>1ск2</v>
      </c>
      <c r="G1783" s="36" t="s">
        <v>2497</v>
      </c>
      <c r="H1783" s="28">
        <v>161856</v>
      </c>
      <c r="I1783" s="53">
        <f>INDEX($I:$I,MATCH($H1783,$C:$C,0))</f>
        <v>600</v>
      </c>
      <c r="J1783" s="5" t="s">
        <v>3410</v>
      </c>
      <c r="K1783" s="56">
        <f>INDEX($K:$K,MATCH($H1783,$C:$C,0))+I1783</f>
        <v>1000</v>
      </c>
      <c r="L1783" s="14">
        <f>VLOOKUP(K1783,Наценка!$A$1:$B$8,2,1)</f>
        <v>1.45</v>
      </c>
      <c r="M1783" s="56">
        <f>INDEX($M:$M,MATCH($H1783,$C:$C,0))+I1783*$M$2</f>
        <v>1580</v>
      </c>
      <c r="N1783" s="57">
        <f t="shared" si="287"/>
        <v>1590</v>
      </c>
      <c r="O1783" s="72">
        <f>VLOOKUP($B1783,'Выгр Торг'!$B:$P,O$1,0)</f>
        <v>1000</v>
      </c>
      <c r="P1783" s="72">
        <f>VLOOKUP($B1783,'Выгр Торг'!$B:$P,P$1,0)</f>
        <v>1690</v>
      </c>
      <c r="Q1783" s="42">
        <f t="shared" si="288"/>
        <v>0</v>
      </c>
      <c r="R1783" s="42">
        <f t="shared" si="289"/>
        <v>100</v>
      </c>
      <c r="S1783" s="85">
        <f t="shared" si="282"/>
        <v>1590</v>
      </c>
      <c r="T1783" s="60" t="str">
        <f>IFERROR(VLOOKUP($B1783,'Из ГУГЛа'!$B:$G,4,0)*U1783+V1783,VLOOKUP($B1783,'Из ГУГЛа'!$B:$G,4,0))</f>
        <v/>
      </c>
      <c r="U1783" s="15">
        <v>1</v>
      </c>
      <c r="V1783" s="59"/>
      <c r="W1783" s="74">
        <f t="shared" si="290"/>
        <v>0.59000000000000008</v>
      </c>
      <c r="X1783" s="74" t="str">
        <f t="shared" si="291"/>
        <v/>
      </c>
      <c r="Y1783" s="74" t="str">
        <f t="shared" si="292"/>
        <v/>
      </c>
      <c r="Z1783" s="78" t="s">
        <v>2580</v>
      </c>
    </row>
    <row r="1784" spans="1:26" ht="75" x14ac:dyDescent="0.25">
      <c r="A1784" s="71" t="str">
        <f>INDEX('Выгр Торг'!$A:$A,MATCH($B1784,'Выгр Торг'!$B:$B,0))</f>
        <v>Накладки (облицовка) зеркал SE нового образца (под повторитель) для Лада Приора 2</v>
      </c>
      <c r="B1784" s="88">
        <v>267766</v>
      </c>
      <c r="C1784" s="72">
        <f>VLOOKUP($B1784,'Выгр Торг'!$B:$P,C$1,0)</f>
        <v>222040</v>
      </c>
      <c r="D1784" s="71" t="str">
        <f>VLOOKUP($B1784,'Выгр Торг'!$B:$P,D$1,0)</f>
        <v>Накладки (облицовка) зеркал SE нового образца (под повторитель) для Лада Приора 2 (В цвет 383)</v>
      </c>
      <c r="E1784" s="72" t="str">
        <f>VLOOKUP($B1784,'Выгр Торг'!$B:$P,E$1,0)</f>
        <v>Y</v>
      </c>
      <c r="F1784" s="72" t="str">
        <f>VLOOKUP($B1784,'Выгр Торг'!$B:$P,F$1,0)</f>
        <v>1</v>
      </c>
      <c r="G1784" s="36" t="s">
        <v>2497</v>
      </c>
      <c r="H1784" s="28">
        <v>161856</v>
      </c>
      <c r="I1784" s="53">
        <f>INDEX($I:$I,MATCH($H1784,$C:$C,0))</f>
        <v>600</v>
      </c>
      <c r="J1784" s="5" t="s">
        <v>3410</v>
      </c>
      <c r="K1784" s="56">
        <f>INDEX($K:$K,MATCH($H1784,$C:$C,0))+I1784</f>
        <v>1000</v>
      </c>
      <c r="L1784" s="14">
        <f>VLOOKUP(K1784,Наценка!$A$1:$B$8,2,1)</f>
        <v>1.45</v>
      </c>
      <c r="M1784" s="56">
        <f>INDEX($M:$M,MATCH($H1784,$C:$C,0))+I1784*$M$2</f>
        <v>1580</v>
      </c>
      <c r="N1784" s="57">
        <f t="shared" si="287"/>
        <v>1590</v>
      </c>
      <c r="O1784" s="72">
        <f>VLOOKUP($B1784,'Выгр Торг'!$B:$P,O$1,0)</f>
        <v>1000</v>
      </c>
      <c r="P1784" s="72">
        <f>VLOOKUP($B1784,'Выгр Торг'!$B:$P,P$1,0)</f>
        <v>1690</v>
      </c>
      <c r="Q1784" s="42">
        <f t="shared" si="288"/>
        <v>0</v>
      </c>
      <c r="R1784" s="42">
        <f t="shared" si="289"/>
        <v>100</v>
      </c>
      <c r="S1784" s="85">
        <f t="shared" si="282"/>
        <v>1590</v>
      </c>
      <c r="T1784" s="60" t="str">
        <f>IFERROR(VLOOKUP($B1784,'Из ГУГЛа'!$B:$G,4,0)*U1784+V1784,VLOOKUP($B1784,'Из ГУГЛа'!$B:$G,4,0))</f>
        <v/>
      </c>
      <c r="U1784" s="15">
        <v>1</v>
      </c>
      <c r="V1784" s="59"/>
      <c r="W1784" s="74">
        <f t="shared" si="290"/>
        <v>0.59000000000000008</v>
      </c>
      <c r="X1784" s="74" t="str">
        <f t="shared" si="291"/>
        <v/>
      </c>
      <c r="Y1784" s="74" t="str">
        <f t="shared" si="292"/>
        <v/>
      </c>
      <c r="Z1784" s="78" t="s">
        <v>2580</v>
      </c>
    </row>
    <row r="1785" spans="1:26" ht="75" x14ac:dyDescent="0.25">
      <c r="A1785" s="71" t="str">
        <f>INDEX('Выгр Торг'!$A:$A,MATCH($B1785,'Выгр Торг'!$B:$B,0))</f>
        <v>Накладки (облицовка) зеркал SE нового образца (под повторитель) для Лада Приора 2</v>
      </c>
      <c r="B1785" s="88">
        <v>267768</v>
      </c>
      <c r="C1785" s="72">
        <f>VLOOKUP($B1785,'Выгр Торг'!$B:$P,C$1,0)</f>
        <v>222042</v>
      </c>
      <c r="D1785" s="71" t="str">
        <f>VLOOKUP($B1785,'Выгр Торг'!$B:$P,D$1,0)</f>
        <v>Накладки (облицовка) зеркал SE нового образца (под повторитель) для Лада Приора 2 (В цвет 387)</v>
      </c>
      <c r="E1785" s="72" t="str">
        <f>VLOOKUP($B1785,'Выгр Торг'!$B:$P,E$1,0)</f>
        <v>Y</v>
      </c>
      <c r="F1785" s="72" t="str">
        <f>VLOOKUP($B1785,'Выгр Торг'!$B:$P,F$1,0)</f>
        <v>1</v>
      </c>
      <c r="G1785" s="36" t="s">
        <v>2497</v>
      </c>
      <c r="H1785" s="28">
        <v>161856</v>
      </c>
      <c r="I1785" s="53">
        <f>INDEX($I:$I,MATCH($H1785,$C:$C,0))</f>
        <v>600</v>
      </c>
      <c r="J1785" s="5" t="s">
        <v>3410</v>
      </c>
      <c r="K1785" s="56">
        <f>INDEX($K:$K,MATCH($H1785,$C:$C,0))+I1785</f>
        <v>1000</v>
      </c>
      <c r="L1785" s="14">
        <f>VLOOKUP(K1785,Наценка!$A$1:$B$8,2,1)</f>
        <v>1.45</v>
      </c>
      <c r="M1785" s="56">
        <f>INDEX($M:$M,MATCH($H1785,$C:$C,0))+I1785*$M$2</f>
        <v>1580</v>
      </c>
      <c r="N1785" s="57">
        <f t="shared" si="287"/>
        <v>1590</v>
      </c>
      <c r="O1785" s="72">
        <f>VLOOKUP($B1785,'Выгр Торг'!$B:$P,O$1,0)</f>
        <v>1000</v>
      </c>
      <c r="P1785" s="72">
        <f>VLOOKUP($B1785,'Выгр Торг'!$B:$P,P$1,0)</f>
        <v>1690</v>
      </c>
      <c r="Q1785" s="42">
        <f t="shared" si="288"/>
        <v>0</v>
      </c>
      <c r="R1785" s="42">
        <f t="shared" si="289"/>
        <v>100</v>
      </c>
      <c r="S1785" s="85">
        <f t="shared" si="282"/>
        <v>1590</v>
      </c>
      <c r="T1785" s="60" t="str">
        <f>IFERROR(VLOOKUP($B1785,'Из ГУГЛа'!$B:$G,4,0)*U1785+V1785,VLOOKUP($B1785,'Из ГУГЛа'!$B:$G,4,0))</f>
        <v/>
      </c>
      <c r="U1785" s="15">
        <v>1</v>
      </c>
      <c r="V1785" s="59"/>
      <c r="W1785" s="74">
        <f t="shared" si="290"/>
        <v>0.59000000000000008</v>
      </c>
      <c r="X1785" s="74" t="str">
        <f t="shared" si="291"/>
        <v/>
      </c>
      <c r="Y1785" s="74" t="str">
        <f t="shared" si="292"/>
        <v/>
      </c>
      <c r="Z1785" s="78" t="s">
        <v>2580</v>
      </c>
    </row>
    <row r="1786" spans="1:26" ht="75" x14ac:dyDescent="0.25">
      <c r="A1786" s="71" t="str">
        <f>INDEX('Выгр Торг'!$A:$A,MATCH($B1786,'Выгр Торг'!$B:$B,0))</f>
        <v>Накладки (облицовка) зеркал SE нового образца (под повторитель) для Лада Приора 2</v>
      </c>
      <c r="B1786" s="88">
        <v>267770</v>
      </c>
      <c r="C1786" s="72">
        <f>VLOOKUP($B1786,'Выгр Торг'!$B:$P,C$1,0)</f>
        <v>222045</v>
      </c>
      <c r="D1786" s="71" t="str">
        <f>VLOOKUP($B1786,'Выгр Торг'!$B:$P,D$1,0)</f>
        <v>Накладки (облицовка) зеркал SE нового образца (под повторитель) для Лада Приора 2 (В цвет 412)</v>
      </c>
      <c r="E1786" s="72" t="str">
        <f>VLOOKUP($B1786,'Выгр Торг'!$B:$P,E$1,0)</f>
        <v>Y</v>
      </c>
      <c r="F1786" s="72" t="str">
        <f>VLOOKUP($B1786,'Выгр Торг'!$B:$P,F$1,0)</f>
        <v>1</v>
      </c>
      <c r="G1786" s="36" t="s">
        <v>2497</v>
      </c>
      <c r="H1786" s="28">
        <v>161856</v>
      </c>
      <c r="I1786" s="53">
        <f>INDEX($I:$I,MATCH($H1786,$C:$C,0))</f>
        <v>600</v>
      </c>
      <c r="J1786" s="5" t="s">
        <v>3410</v>
      </c>
      <c r="K1786" s="56">
        <f>INDEX($K:$K,MATCH($H1786,$C:$C,0))+I1786</f>
        <v>1000</v>
      </c>
      <c r="L1786" s="14">
        <f>VLOOKUP(K1786,Наценка!$A$1:$B$8,2,1)</f>
        <v>1.45</v>
      </c>
      <c r="M1786" s="56">
        <f>INDEX($M:$M,MATCH($H1786,$C:$C,0))+I1786*$M$2</f>
        <v>1580</v>
      </c>
      <c r="N1786" s="57">
        <f t="shared" si="287"/>
        <v>1590</v>
      </c>
      <c r="O1786" s="72">
        <f>VLOOKUP($B1786,'Выгр Торг'!$B:$P,O$1,0)</f>
        <v>1000</v>
      </c>
      <c r="P1786" s="72">
        <f>VLOOKUP($B1786,'Выгр Торг'!$B:$P,P$1,0)</f>
        <v>1690</v>
      </c>
      <c r="Q1786" s="42">
        <f t="shared" si="288"/>
        <v>0</v>
      </c>
      <c r="R1786" s="42">
        <f t="shared" si="289"/>
        <v>100</v>
      </c>
      <c r="S1786" s="85">
        <f t="shared" si="282"/>
        <v>1590</v>
      </c>
      <c r="T1786" s="60" t="str">
        <f>IFERROR(VLOOKUP($B1786,'Из ГУГЛа'!$B:$G,4,0)*U1786+V1786,VLOOKUP($B1786,'Из ГУГЛа'!$B:$G,4,0))</f>
        <v/>
      </c>
      <c r="U1786" s="15">
        <v>1</v>
      </c>
      <c r="V1786" s="59"/>
      <c r="W1786" s="74">
        <f t="shared" si="290"/>
        <v>0.59000000000000008</v>
      </c>
      <c r="X1786" s="74" t="str">
        <f t="shared" si="291"/>
        <v/>
      </c>
      <c r="Y1786" s="74" t="str">
        <f t="shared" si="292"/>
        <v/>
      </c>
      <c r="Z1786" s="78" t="s">
        <v>2580</v>
      </c>
    </row>
    <row r="1787" spans="1:26" ht="75" x14ac:dyDescent="0.25">
      <c r="A1787" s="71" t="str">
        <f>INDEX('Выгр Торг'!$A:$A,MATCH($B1787,'Выгр Торг'!$B:$B,0))</f>
        <v>Накладки (облицовка) зеркал SE нового образца (под повторитель) для Лада Приора 2</v>
      </c>
      <c r="B1787" s="88">
        <v>267772</v>
      </c>
      <c r="C1787" s="72">
        <f>VLOOKUP($B1787,'Выгр Торг'!$B:$P,C$1,0)</f>
        <v>222048</v>
      </c>
      <c r="D1787" s="71" t="str">
        <f>VLOOKUP($B1787,'Выгр Торг'!$B:$P,D$1,0)</f>
        <v>Накладки (облицовка) зеркал SE нового образца (под повторитель) для Лада Приора 2 (В цвет 416)</v>
      </c>
      <c r="E1787" s="72" t="str">
        <f>VLOOKUP($B1787,'Выгр Торг'!$B:$P,E$1,0)</f>
        <v>Y</v>
      </c>
      <c r="F1787" s="72" t="str">
        <f>VLOOKUP($B1787,'Выгр Торг'!$B:$P,F$1,0)</f>
        <v>1</v>
      </c>
      <c r="G1787" s="36" t="s">
        <v>2497</v>
      </c>
      <c r="H1787" s="28">
        <v>161856</v>
      </c>
      <c r="I1787" s="53">
        <f>INDEX($I:$I,MATCH($H1787,$C:$C,0))</f>
        <v>600</v>
      </c>
      <c r="J1787" s="5" t="s">
        <v>3410</v>
      </c>
      <c r="K1787" s="56">
        <f>INDEX($K:$K,MATCH($H1787,$C:$C,0))+I1787</f>
        <v>1000</v>
      </c>
      <c r="L1787" s="14">
        <f>VLOOKUP(K1787,Наценка!$A$1:$B$8,2,1)</f>
        <v>1.45</v>
      </c>
      <c r="M1787" s="56">
        <f>INDEX($M:$M,MATCH($H1787,$C:$C,0))+I1787*$M$2</f>
        <v>1580</v>
      </c>
      <c r="N1787" s="57">
        <f t="shared" si="287"/>
        <v>1590</v>
      </c>
      <c r="O1787" s="72">
        <f>VLOOKUP($B1787,'Выгр Торг'!$B:$P,O$1,0)</f>
        <v>1000</v>
      </c>
      <c r="P1787" s="72">
        <f>VLOOKUP($B1787,'Выгр Торг'!$B:$P,P$1,0)</f>
        <v>1690</v>
      </c>
      <c r="Q1787" s="42">
        <f t="shared" si="288"/>
        <v>0</v>
      </c>
      <c r="R1787" s="42">
        <f t="shared" si="289"/>
        <v>100</v>
      </c>
      <c r="S1787" s="85">
        <f t="shared" si="282"/>
        <v>1590</v>
      </c>
      <c r="T1787" s="60" t="str">
        <f>IFERROR(VLOOKUP($B1787,'Из ГУГЛа'!$B:$G,4,0)*U1787+V1787,VLOOKUP($B1787,'Из ГУГЛа'!$B:$G,4,0))</f>
        <v/>
      </c>
      <c r="U1787" s="15">
        <v>1</v>
      </c>
      <c r="V1787" s="59"/>
      <c r="W1787" s="74">
        <f t="shared" si="290"/>
        <v>0.59000000000000008</v>
      </c>
      <c r="X1787" s="74" t="str">
        <f t="shared" si="291"/>
        <v/>
      </c>
      <c r="Y1787" s="74" t="str">
        <f t="shared" si="292"/>
        <v/>
      </c>
      <c r="Z1787" s="78" t="s">
        <v>2580</v>
      </c>
    </row>
    <row r="1788" spans="1:26" ht="75" x14ac:dyDescent="0.25">
      <c r="A1788" s="71" t="str">
        <f>INDEX('Выгр Торг'!$A:$A,MATCH($B1788,'Выгр Торг'!$B:$B,0))</f>
        <v>Накладки (облицовка) зеркал SE нового образца (под повторитель) для Лада Приора 2</v>
      </c>
      <c r="B1788" s="88">
        <v>267774</v>
      </c>
      <c r="C1788" s="72">
        <f>VLOOKUP($B1788,'Выгр Торг'!$B:$P,C$1,0)</f>
        <v>222041</v>
      </c>
      <c r="D1788" s="71" t="str">
        <f>VLOOKUP($B1788,'Выгр Торг'!$B:$P,D$1,0)</f>
        <v>Накладки (облицовка) зеркал SE нового образца (под повторитель) для Лада Приора 2 (В цвет 419)</v>
      </c>
      <c r="E1788" s="72" t="str">
        <f>VLOOKUP($B1788,'Выгр Торг'!$B:$P,E$1,0)</f>
        <v>Y</v>
      </c>
      <c r="F1788" s="72" t="str">
        <f>VLOOKUP($B1788,'Выгр Торг'!$B:$P,F$1,0)</f>
        <v>1</v>
      </c>
      <c r="G1788" s="36" t="s">
        <v>2497</v>
      </c>
      <c r="H1788" s="28">
        <v>161856</v>
      </c>
      <c r="I1788" s="53">
        <f>INDEX($I:$I,MATCH($H1788,$C:$C,0))</f>
        <v>600</v>
      </c>
      <c r="J1788" s="5" t="s">
        <v>3410</v>
      </c>
      <c r="K1788" s="56">
        <f>INDEX($K:$K,MATCH($H1788,$C:$C,0))+I1788</f>
        <v>1000</v>
      </c>
      <c r="L1788" s="14">
        <f>VLOOKUP(K1788,Наценка!$A$1:$B$8,2,1)</f>
        <v>1.45</v>
      </c>
      <c r="M1788" s="56">
        <f>INDEX($M:$M,MATCH($H1788,$C:$C,0))+I1788*$M$2</f>
        <v>1580</v>
      </c>
      <c r="N1788" s="57">
        <f t="shared" si="287"/>
        <v>1590</v>
      </c>
      <c r="O1788" s="72">
        <f>VLOOKUP($B1788,'Выгр Торг'!$B:$P,O$1,0)</f>
        <v>1000</v>
      </c>
      <c r="P1788" s="72">
        <f>VLOOKUP($B1788,'Выгр Торг'!$B:$P,P$1,0)</f>
        <v>1690</v>
      </c>
      <c r="Q1788" s="42">
        <f t="shared" si="288"/>
        <v>0</v>
      </c>
      <c r="R1788" s="42">
        <f t="shared" si="289"/>
        <v>100</v>
      </c>
      <c r="S1788" s="85">
        <f t="shared" si="282"/>
        <v>1590</v>
      </c>
      <c r="T1788" s="60" t="str">
        <f>IFERROR(VLOOKUP($B1788,'Из ГУГЛа'!$B:$G,4,0)*U1788+V1788,VLOOKUP($B1788,'Из ГУГЛа'!$B:$G,4,0))</f>
        <v/>
      </c>
      <c r="U1788" s="15">
        <v>1</v>
      </c>
      <c r="V1788" s="59"/>
      <c r="W1788" s="74">
        <f t="shared" si="290"/>
        <v>0.59000000000000008</v>
      </c>
      <c r="X1788" s="74" t="str">
        <f t="shared" si="291"/>
        <v/>
      </c>
      <c r="Y1788" s="74" t="str">
        <f t="shared" si="292"/>
        <v/>
      </c>
      <c r="Z1788" s="78" t="s">
        <v>2580</v>
      </c>
    </row>
    <row r="1789" spans="1:26" ht="75" x14ac:dyDescent="0.25">
      <c r="A1789" s="71" t="str">
        <f>INDEX('Выгр Торг'!$A:$A,MATCH($B1789,'Выгр Торг'!$B:$B,0))</f>
        <v>Накладки (облицовка) зеркал SE нового образца (под повторитель) для Лада Приора 2</v>
      </c>
      <c r="B1789" s="88">
        <v>267775</v>
      </c>
      <c r="C1789" s="72">
        <f>VLOOKUP($B1789,'Выгр Торг'!$B:$P,C$1,0)</f>
        <v>222033</v>
      </c>
      <c r="D1789" s="71" t="str">
        <f>VLOOKUP($B1789,'Выгр Торг'!$B:$P,D$1,0)</f>
        <v>Накладки (облицовка) зеркал SE нового образца (под повторитель) для Лада Приора 2 (В цвет 421)</v>
      </c>
      <c r="E1789" s="72" t="str">
        <f>VLOOKUP($B1789,'Выгр Торг'!$B:$P,E$1,0)</f>
        <v>Y</v>
      </c>
      <c r="F1789" s="72" t="str">
        <f>VLOOKUP($B1789,'Выгр Торг'!$B:$P,F$1,0)</f>
        <v>1</v>
      </c>
      <c r="G1789" s="36" t="s">
        <v>2497</v>
      </c>
      <c r="H1789" s="28">
        <v>161856</v>
      </c>
      <c r="I1789" s="53">
        <f>INDEX($I:$I,MATCH($H1789,$C:$C,0))</f>
        <v>600</v>
      </c>
      <c r="J1789" s="5" t="s">
        <v>3410</v>
      </c>
      <c r="K1789" s="56">
        <f>INDEX($K:$K,MATCH($H1789,$C:$C,0))+I1789</f>
        <v>1000</v>
      </c>
      <c r="L1789" s="14">
        <f>VLOOKUP(K1789,Наценка!$A$1:$B$8,2,1)</f>
        <v>1.45</v>
      </c>
      <c r="M1789" s="56">
        <f>INDEX($M:$M,MATCH($H1789,$C:$C,0))+I1789*$M$2</f>
        <v>1580</v>
      </c>
      <c r="N1789" s="57">
        <f t="shared" si="287"/>
        <v>1590</v>
      </c>
      <c r="O1789" s="72">
        <f>VLOOKUP($B1789,'Выгр Торг'!$B:$P,O$1,0)</f>
        <v>1000</v>
      </c>
      <c r="P1789" s="72">
        <f>VLOOKUP($B1789,'Выгр Торг'!$B:$P,P$1,0)</f>
        <v>1690</v>
      </c>
      <c r="Q1789" s="42">
        <f t="shared" si="288"/>
        <v>0</v>
      </c>
      <c r="R1789" s="42">
        <f t="shared" si="289"/>
        <v>100</v>
      </c>
      <c r="S1789" s="85">
        <f t="shared" si="282"/>
        <v>1590</v>
      </c>
      <c r="T1789" s="60" t="str">
        <f>IFERROR(VLOOKUP($B1789,'Из ГУГЛа'!$B:$G,4,0)*U1789+V1789,VLOOKUP($B1789,'Из ГУГЛа'!$B:$G,4,0))</f>
        <v/>
      </c>
      <c r="U1789" s="15">
        <v>1</v>
      </c>
      <c r="V1789" s="59"/>
      <c r="W1789" s="74">
        <f t="shared" si="290"/>
        <v>0.59000000000000008</v>
      </c>
      <c r="X1789" s="74" t="str">
        <f t="shared" si="291"/>
        <v/>
      </c>
      <c r="Y1789" s="74" t="str">
        <f t="shared" si="292"/>
        <v/>
      </c>
      <c r="Z1789" s="78" t="s">
        <v>2580</v>
      </c>
    </row>
    <row r="1790" spans="1:26" ht="75" x14ac:dyDescent="0.25">
      <c r="A1790" s="71" t="str">
        <f>INDEX('Выгр Торг'!$A:$A,MATCH($B1790,'Выгр Торг'!$B:$B,0))</f>
        <v>Накладки (облицовка) зеркал SE нового образца (под повторитель) для Лада Приора 2</v>
      </c>
      <c r="B1790" s="88">
        <v>267778</v>
      </c>
      <c r="C1790" s="72">
        <f>VLOOKUP($B1790,'Выгр Торг'!$B:$P,C$1,0)</f>
        <v>222044</v>
      </c>
      <c r="D1790" s="71" t="str">
        <f>VLOOKUP($B1790,'Выгр Торг'!$B:$P,D$1,0)</f>
        <v>Накладки (облицовка) зеркал SE нового образца (под повторитель) для Лада Приора 2 (В цвет 448)</v>
      </c>
      <c r="E1790" s="72" t="str">
        <f>VLOOKUP($B1790,'Выгр Торг'!$B:$P,E$1,0)</f>
        <v>Y</v>
      </c>
      <c r="F1790" s="72" t="str">
        <f>VLOOKUP($B1790,'Выгр Торг'!$B:$P,F$1,0)</f>
        <v>1ск2</v>
      </c>
      <c r="G1790" s="36" t="s">
        <v>2497</v>
      </c>
      <c r="H1790" s="28">
        <v>161856</v>
      </c>
      <c r="I1790" s="53">
        <f>INDEX($I:$I,MATCH($H1790,$C:$C,0))</f>
        <v>600</v>
      </c>
      <c r="J1790" s="5" t="s">
        <v>3410</v>
      </c>
      <c r="K1790" s="56">
        <f>INDEX($K:$K,MATCH($H1790,$C:$C,0))+I1790</f>
        <v>1000</v>
      </c>
      <c r="L1790" s="14">
        <f>VLOOKUP(K1790,Наценка!$A$1:$B$8,2,1)</f>
        <v>1.45</v>
      </c>
      <c r="M1790" s="56">
        <f>INDEX($M:$M,MATCH($H1790,$C:$C,0))+I1790*$M$2</f>
        <v>1580</v>
      </c>
      <c r="N1790" s="57">
        <f t="shared" si="287"/>
        <v>1590</v>
      </c>
      <c r="O1790" s="72">
        <f>VLOOKUP($B1790,'Выгр Торг'!$B:$P,O$1,0)</f>
        <v>1000</v>
      </c>
      <c r="P1790" s="72">
        <f>VLOOKUP($B1790,'Выгр Торг'!$B:$P,P$1,0)</f>
        <v>1690</v>
      </c>
      <c r="Q1790" s="42">
        <f t="shared" si="288"/>
        <v>0</v>
      </c>
      <c r="R1790" s="42">
        <f t="shared" si="289"/>
        <v>100</v>
      </c>
      <c r="S1790" s="85">
        <f t="shared" si="282"/>
        <v>1590</v>
      </c>
      <c r="T1790" s="60" t="str">
        <f>IFERROR(VLOOKUP($B1790,'Из ГУГЛа'!$B:$G,4,0)*U1790+V1790,VLOOKUP($B1790,'Из ГУГЛа'!$B:$G,4,0))</f>
        <v/>
      </c>
      <c r="U1790" s="15">
        <v>1</v>
      </c>
      <c r="V1790" s="59"/>
      <c r="W1790" s="74">
        <f t="shared" si="290"/>
        <v>0.59000000000000008</v>
      </c>
      <c r="X1790" s="74" t="str">
        <f t="shared" si="291"/>
        <v/>
      </c>
      <c r="Y1790" s="74" t="str">
        <f t="shared" si="292"/>
        <v/>
      </c>
      <c r="Z1790" s="78" t="s">
        <v>2580</v>
      </c>
    </row>
    <row r="1791" spans="1:26" ht="75" x14ac:dyDescent="0.25">
      <c r="A1791" s="71" t="str">
        <f>INDEX('Выгр Торг'!$A:$A,MATCH($B1791,'Выгр Торг'!$B:$B,0))</f>
        <v>Накладки (облицовка) зеркал SE нового образца (под повторитель) для Лада Приора 2</v>
      </c>
      <c r="B1791" s="88">
        <v>267779</v>
      </c>
      <c r="C1791" s="72">
        <f>VLOOKUP($B1791,'Выгр Торг'!$B:$P,C$1,0)</f>
        <v>222030</v>
      </c>
      <c r="D1791" s="71" t="str">
        <f>VLOOKUP($B1791,'Выгр Торг'!$B:$P,D$1,0)</f>
        <v>Накладки (облицовка) зеркал SE нового образца (под повторитель) для Лада Приора 2 (В цвет 460)</v>
      </c>
      <c r="E1791" s="72" t="str">
        <f>VLOOKUP($B1791,'Выгр Торг'!$B:$P,E$1,0)</f>
        <v>Y</v>
      </c>
      <c r="F1791" s="72" t="str">
        <f>VLOOKUP($B1791,'Выгр Торг'!$B:$P,F$1,0)</f>
        <v>1</v>
      </c>
      <c r="G1791" s="36" t="s">
        <v>2497</v>
      </c>
      <c r="H1791" s="28">
        <v>161856</v>
      </c>
      <c r="I1791" s="53">
        <f>INDEX($I:$I,MATCH($H1791,$C:$C,0))</f>
        <v>600</v>
      </c>
      <c r="J1791" s="5" t="s">
        <v>3410</v>
      </c>
      <c r="K1791" s="56">
        <f>INDEX($K:$K,MATCH($H1791,$C:$C,0))+I1791</f>
        <v>1000</v>
      </c>
      <c r="L1791" s="14">
        <f>VLOOKUP(K1791,Наценка!$A$1:$B$8,2,1)</f>
        <v>1.45</v>
      </c>
      <c r="M1791" s="56">
        <f>INDEX($M:$M,MATCH($H1791,$C:$C,0))+I1791*$M$2</f>
        <v>1580</v>
      </c>
      <c r="N1791" s="57">
        <f t="shared" si="287"/>
        <v>1590</v>
      </c>
      <c r="O1791" s="72">
        <f>VLOOKUP($B1791,'Выгр Торг'!$B:$P,O$1,0)</f>
        <v>1000</v>
      </c>
      <c r="P1791" s="72">
        <f>VLOOKUP($B1791,'Выгр Торг'!$B:$P,P$1,0)</f>
        <v>1690</v>
      </c>
      <c r="Q1791" s="42">
        <f t="shared" si="288"/>
        <v>0</v>
      </c>
      <c r="R1791" s="42">
        <f t="shared" si="289"/>
        <v>100</v>
      </c>
      <c r="S1791" s="85">
        <f t="shared" si="282"/>
        <v>1590</v>
      </c>
      <c r="T1791" s="60" t="str">
        <f>IFERROR(VLOOKUP($B1791,'Из ГУГЛа'!$B:$G,4,0)*U1791+V1791,VLOOKUP($B1791,'Из ГУГЛа'!$B:$G,4,0))</f>
        <v/>
      </c>
      <c r="U1791" s="15">
        <v>1</v>
      </c>
      <c r="V1791" s="59"/>
      <c r="W1791" s="74">
        <f t="shared" si="290"/>
        <v>0.59000000000000008</v>
      </c>
      <c r="X1791" s="74" t="str">
        <f t="shared" si="291"/>
        <v/>
      </c>
      <c r="Y1791" s="74" t="str">
        <f t="shared" si="292"/>
        <v/>
      </c>
      <c r="Z1791" s="78" t="s">
        <v>2580</v>
      </c>
    </row>
    <row r="1792" spans="1:26" ht="75" x14ac:dyDescent="0.25">
      <c r="A1792" s="71" t="str">
        <f>INDEX('Выгр Торг'!$A:$A,MATCH($B1792,'Выгр Торг'!$B:$B,0))</f>
        <v>Накладки (облицовка) зеркал SE нового образца (под повторитель) для Лада Приора 2</v>
      </c>
      <c r="B1792" s="88">
        <v>267784</v>
      </c>
      <c r="C1792" s="72">
        <f>VLOOKUP($B1792,'Выгр Торг'!$B:$P,C$1,0)</f>
        <v>222039</v>
      </c>
      <c r="D1792" s="71" t="str">
        <f>VLOOKUP($B1792,'Выгр Торг'!$B:$P,D$1,0)</f>
        <v>Накладки (облицовка) зеркал SE нового образца (под повторитель) для Лада Приора 2 (В цвет 628)</v>
      </c>
      <c r="E1792" s="72" t="str">
        <f>VLOOKUP($B1792,'Выгр Торг'!$B:$P,E$1,0)</f>
        <v>Y</v>
      </c>
      <c r="F1792" s="72" t="str">
        <f>VLOOKUP($B1792,'Выгр Торг'!$B:$P,F$1,0)</f>
        <v>1</v>
      </c>
      <c r="G1792" s="36" t="s">
        <v>2497</v>
      </c>
      <c r="H1792" s="28">
        <v>161856</v>
      </c>
      <c r="I1792" s="53">
        <f>INDEX($I:$I,MATCH($H1792,$C:$C,0))</f>
        <v>600</v>
      </c>
      <c r="J1792" s="5" t="s">
        <v>3410</v>
      </c>
      <c r="K1792" s="56">
        <f>INDEX($K:$K,MATCH($H1792,$C:$C,0))+I1792</f>
        <v>1000</v>
      </c>
      <c r="L1792" s="14">
        <f>VLOOKUP(K1792,Наценка!$A$1:$B$8,2,1)</f>
        <v>1.45</v>
      </c>
      <c r="M1792" s="56">
        <f>INDEX($M:$M,MATCH($H1792,$C:$C,0))+I1792*$M$2</f>
        <v>1580</v>
      </c>
      <c r="N1792" s="57">
        <f t="shared" si="287"/>
        <v>1590</v>
      </c>
      <c r="O1792" s="72">
        <f>VLOOKUP($B1792,'Выгр Торг'!$B:$P,O$1,0)</f>
        <v>1000</v>
      </c>
      <c r="P1792" s="72">
        <f>VLOOKUP($B1792,'Выгр Торг'!$B:$P,P$1,0)</f>
        <v>1690</v>
      </c>
      <c r="Q1792" s="42">
        <f t="shared" si="288"/>
        <v>0</v>
      </c>
      <c r="R1792" s="42">
        <f t="shared" si="289"/>
        <v>100</v>
      </c>
      <c r="S1792" s="85">
        <f t="shared" si="282"/>
        <v>1590</v>
      </c>
      <c r="T1792" s="60" t="str">
        <f>IFERROR(VLOOKUP($B1792,'Из ГУГЛа'!$B:$G,4,0)*U1792+V1792,VLOOKUP($B1792,'Из ГУГЛа'!$B:$G,4,0))</f>
        <v/>
      </c>
      <c r="U1792" s="15">
        <v>1</v>
      </c>
      <c r="V1792" s="59"/>
      <c r="W1792" s="74">
        <f t="shared" si="290"/>
        <v>0.59000000000000008</v>
      </c>
      <c r="X1792" s="74" t="str">
        <f t="shared" si="291"/>
        <v/>
      </c>
      <c r="Y1792" s="74" t="str">
        <f t="shared" si="292"/>
        <v/>
      </c>
      <c r="Z1792" s="78" t="s">
        <v>2580</v>
      </c>
    </row>
    <row r="1793" spans="1:26" ht="75" x14ac:dyDescent="0.25">
      <c r="A1793" s="71" t="str">
        <f>INDEX('Выгр Торг'!$A:$A,MATCH($B1793,'Выгр Торг'!$B:$B,0))</f>
        <v>Накладки (облицовка) зеркал SE нового образца (под повторитель) для Лада Приора 2</v>
      </c>
      <c r="B1793" s="88">
        <v>267788</v>
      </c>
      <c r="C1793" s="72">
        <f>VLOOKUP($B1793,'Выгр Торг'!$B:$P,C$1,0)</f>
        <v>161860</v>
      </c>
      <c r="D1793" s="71" t="str">
        <f>VLOOKUP($B1793,'Выгр Торг'!$B:$P,D$1,0)</f>
        <v>Накладки (облицовка) зеркал SE нового образца (под повторитель) для Лада Приора 2 (В цвет 660)</v>
      </c>
      <c r="E1793" s="72" t="str">
        <f>VLOOKUP($B1793,'Выгр Торг'!$B:$P,E$1,0)</f>
        <v>Y</v>
      </c>
      <c r="F1793" s="72" t="str">
        <f>VLOOKUP($B1793,'Выгр Торг'!$B:$P,F$1,0)</f>
        <v>1</v>
      </c>
      <c r="G1793" s="36" t="s">
        <v>2497</v>
      </c>
      <c r="H1793" s="28">
        <v>161856</v>
      </c>
      <c r="I1793" s="53">
        <f>INDEX($I:$I,MATCH($H1793,$C:$C,0))</f>
        <v>600</v>
      </c>
      <c r="J1793" s="5" t="s">
        <v>3410</v>
      </c>
      <c r="K1793" s="56">
        <f>INDEX($K:$K,MATCH($H1793,$C:$C,0))+I1793</f>
        <v>1000</v>
      </c>
      <c r="L1793" s="14">
        <f>VLOOKUP(K1793,Наценка!$A$1:$B$8,2,1)</f>
        <v>1.45</v>
      </c>
      <c r="M1793" s="56">
        <f>INDEX($M:$M,MATCH($H1793,$C:$C,0))+I1793*$M$2</f>
        <v>1580</v>
      </c>
      <c r="N1793" s="57">
        <f t="shared" si="285"/>
        <v>1590</v>
      </c>
      <c r="O1793" s="72">
        <f>VLOOKUP($B1793,'Выгр Торг'!$B:$P,O$1,0)</f>
        <v>1000</v>
      </c>
      <c r="P1793" s="72">
        <f>VLOOKUP($B1793,'Выгр Торг'!$B:$P,P$1,0)</f>
        <v>1690</v>
      </c>
      <c r="Q1793" s="42">
        <f t="shared" si="277"/>
        <v>0</v>
      </c>
      <c r="R1793" s="42">
        <f t="shared" si="278"/>
        <v>100</v>
      </c>
      <c r="S1793" s="85">
        <f t="shared" si="282"/>
        <v>1590</v>
      </c>
      <c r="T1793" s="60" t="str">
        <f>IFERROR(VLOOKUP($B1793,'Из ГУГЛа'!$B:$G,4,0)*U1793+V1793,VLOOKUP($B1793,'Из ГУГЛа'!$B:$G,4,0))</f>
        <v/>
      </c>
      <c r="U1793" s="15">
        <v>1</v>
      </c>
      <c r="V1793" s="59"/>
      <c r="W1793" s="74">
        <f t="shared" si="279"/>
        <v>0.59000000000000008</v>
      </c>
      <c r="X1793" s="74" t="str">
        <f t="shared" si="280"/>
        <v/>
      </c>
      <c r="Y1793" s="74" t="str">
        <f t="shared" si="281"/>
        <v/>
      </c>
      <c r="Z1793" s="78" t="s">
        <v>2580</v>
      </c>
    </row>
    <row r="1794" spans="1:26" ht="75" x14ac:dyDescent="0.25">
      <c r="A1794" s="71" t="str">
        <f>INDEX('Выгр Торг'!$A:$A,MATCH($B1794,'Выгр Торг'!$B:$B,0))</f>
        <v>Накладки (облицовка) зеркал SE нового образца (под повторитель) для Лада Приора 2</v>
      </c>
      <c r="B1794" s="88">
        <v>267757</v>
      </c>
      <c r="C1794" s="72">
        <f>VLOOKUP($B1794,'Выгр Торг'!$B:$P,C$1,0)</f>
        <v>161861</v>
      </c>
      <c r="D1794" s="71" t="str">
        <f>VLOOKUP($B1794,'Выгр Торг'!$B:$P,D$1,0)</f>
        <v>Накладки (облицовка) зеркал SE нового образца (под повторитель) для Лада Приора 2 (В цвет 240)</v>
      </c>
      <c r="E1794" s="72" t="str">
        <f>VLOOKUP($B1794,'Выгр Торг'!$B:$P,E$1,0)</f>
        <v>Y</v>
      </c>
      <c r="F1794" s="72" t="str">
        <f>VLOOKUP($B1794,'Выгр Торг'!$B:$P,F$1,0)</f>
        <v>1ск2</v>
      </c>
      <c r="G1794" s="36" t="s">
        <v>2497</v>
      </c>
      <c r="H1794" s="28">
        <v>161856</v>
      </c>
      <c r="I1794" s="53">
        <f>INDEX($I:$I,MATCH($H1794,$C:$C,0))</f>
        <v>600</v>
      </c>
      <c r="J1794" s="5" t="s">
        <v>3410</v>
      </c>
      <c r="K1794" s="56">
        <f>INDEX($K:$K,MATCH($H1794,$C:$C,0))+I1794</f>
        <v>1000</v>
      </c>
      <c r="L1794" s="14">
        <f>VLOOKUP(K1794,Наценка!$A$1:$B$8,2,1)</f>
        <v>1.45</v>
      </c>
      <c r="M1794" s="56">
        <f>INDEX($M:$M,MATCH($H1794,$C:$C,0))+I1794*$M$2</f>
        <v>1580</v>
      </c>
      <c r="N1794" s="57">
        <f t="shared" si="285"/>
        <v>1590</v>
      </c>
      <c r="O1794" s="72">
        <f>VLOOKUP($B1794,'Выгр Торг'!$B:$P,O$1,0)</f>
        <v>1000</v>
      </c>
      <c r="P1794" s="72">
        <f>VLOOKUP($B1794,'Выгр Торг'!$B:$P,P$1,0)</f>
        <v>1690</v>
      </c>
      <c r="Q1794" s="42">
        <f t="shared" si="277"/>
        <v>0</v>
      </c>
      <c r="R1794" s="42">
        <f t="shared" si="278"/>
        <v>100</v>
      </c>
      <c r="S1794" s="85">
        <f t="shared" si="282"/>
        <v>1590</v>
      </c>
      <c r="T1794" s="60" t="str">
        <f>IFERROR(VLOOKUP($B1794,'Из ГУГЛа'!$B:$G,4,0)*U1794+V1794,VLOOKUP($B1794,'Из ГУГЛа'!$B:$G,4,0))</f>
        <v/>
      </c>
      <c r="U1794" s="15">
        <v>1</v>
      </c>
      <c r="V1794" s="59"/>
      <c r="W1794" s="74">
        <f t="shared" si="279"/>
        <v>0.59000000000000008</v>
      </c>
      <c r="X1794" s="74" t="str">
        <f t="shared" si="280"/>
        <v/>
      </c>
      <c r="Y1794" s="74" t="str">
        <f t="shared" si="281"/>
        <v/>
      </c>
      <c r="Z1794" s="78" t="s">
        <v>2580</v>
      </c>
    </row>
    <row r="1795" spans="1:26" ht="75" x14ac:dyDescent="0.25">
      <c r="A1795" s="71" t="str">
        <f>INDEX('Выгр Торг'!$A:$A,MATCH($B1795,'Выгр Торг'!$B:$B,0))</f>
        <v>Накладки (облицовка) зеркал SE нового образца (под повторитель) для Лада Приора 2</v>
      </c>
      <c r="B1795" s="88">
        <v>267786</v>
      </c>
      <c r="C1795" s="72">
        <f>VLOOKUP($B1795,'Выгр Торг'!$B:$P,C$1,0)</f>
        <v>161862</v>
      </c>
      <c r="D1795" s="71" t="str">
        <f>VLOOKUP($B1795,'Выгр Торг'!$B:$P,D$1,0)</f>
        <v>Накладки (облицовка) зеркал SE нового образца (под повторитель) для Лада Приора 2 (В цвет 633)</v>
      </c>
      <c r="E1795" s="72" t="str">
        <f>VLOOKUP($B1795,'Выгр Торг'!$B:$P,E$1,0)</f>
        <v>Y</v>
      </c>
      <c r="F1795" s="72" t="str">
        <f>VLOOKUP($B1795,'Выгр Торг'!$B:$P,F$1,0)</f>
        <v>1</v>
      </c>
      <c r="G1795" s="36" t="s">
        <v>2497</v>
      </c>
      <c r="H1795" s="28">
        <v>161856</v>
      </c>
      <c r="I1795" s="53">
        <f>INDEX($I:$I,MATCH($H1795,$C:$C,0))</f>
        <v>600</v>
      </c>
      <c r="J1795" s="5" t="s">
        <v>3410</v>
      </c>
      <c r="K1795" s="56">
        <f>INDEX($K:$K,MATCH($H1795,$C:$C,0))+I1795</f>
        <v>1000</v>
      </c>
      <c r="L1795" s="14">
        <f>VLOOKUP(K1795,Наценка!$A$1:$B$8,2,1)</f>
        <v>1.45</v>
      </c>
      <c r="M1795" s="56">
        <f>INDEX($M:$M,MATCH($H1795,$C:$C,0))+I1795*$M$2</f>
        <v>1580</v>
      </c>
      <c r="N1795" s="57">
        <f t="shared" si="285"/>
        <v>1590</v>
      </c>
      <c r="O1795" s="72">
        <f>VLOOKUP($B1795,'Выгр Торг'!$B:$P,O$1,0)</f>
        <v>1000</v>
      </c>
      <c r="P1795" s="72">
        <f>VLOOKUP($B1795,'Выгр Торг'!$B:$P,P$1,0)</f>
        <v>1690</v>
      </c>
      <c r="Q1795" s="42">
        <f t="shared" si="277"/>
        <v>0</v>
      </c>
      <c r="R1795" s="42">
        <f t="shared" si="278"/>
        <v>100</v>
      </c>
      <c r="S1795" s="85">
        <f t="shared" si="282"/>
        <v>1590</v>
      </c>
      <c r="T1795" s="60" t="str">
        <f>IFERROR(VLOOKUP($B1795,'Из ГУГЛа'!$B:$G,4,0)*U1795+V1795,VLOOKUP($B1795,'Из ГУГЛа'!$B:$G,4,0))</f>
        <v/>
      </c>
      <c r="U1795" s="15">
        <v>1</v>
      </c>
      <c r="V1795" s="59"/>
      <c r="W1795" s="74">
        <f t="shared" si="279"/>
        <v>0.59000000000000008</v>
      </c>
      <c r="X1795" s="74" t="str">
        <f t="shared" si="280"/>
        <v/>
      </c>
      <c r="Y1795" s="74" t="str">
        <f t="shared" si="281"/>
        <v/>
      </c>
      <c r="Z1795" s="78" t="s">
        <v>2580</v>
      </c>
    </row>
    <row r="1796" spans="1:26" ht="75" x14ac:dyDescent="0.25">
      <c r="A1796" s="71" t="str">
        <f>INDEX('Выгр Торг'!$A:$A,MATCH($B1796,'Выгр Торг'!$B:$B,0))</f>
        <v>Накладки (облицовка) зеркал SE нового образца (под повторитель) для Лада Приора 2</v>
      </c>
      <c r="B1796" s="88">
        <v>267787</v>
      </c>
      <c r="C1796" s="72">
        <f>VLOOKUP($B1796,'Выгр Торг'!$B:$P,C$1,0)</f>
        <v>161863</v>
      </c>
      <c r="D1796" s="71" t="str">
        <f>VLOOKUP($B1796,'Выгр Торг'!$B:$P,D$1,0)</f>
        <v>Накладки (облицовка) зеркал SE нового образца (под повторитель) для Лада Приора 2 (В цвет 655)</v>
      </c>
      <c r="E1796" s="72" t="str">
        <f>VLOOKUP($B1796,'Выгр Торг'!$B:$P,E$1,0)</f>
        <v>Y</v>
      </c>
      <c r="F1796" s="72" t="str">
        <f>VLOOKUP($B1796,'Выгр Торг'!$B:$P,F$1,0)</f>
        <v>1</v>
      </c>
      <c r="G1796" s="36" t="s">
        <v>2497</v>
      </c>
      <c r="H1796" s="28">
        <v>161856</v>
      </c>
      <c r="I1796" s="53">
        <f>INDEX($I:$I,MATCH($H1796,$C:$C,0))</f>
        <v>600</v>
      </c>
      <c r="J1796" s="5" t="s">
        <v>3410</v>
      </c>
      <c r="K1796" s="56">
        <f>INDEX($K:$K,MATCH($H1796,$C:$C,0))+I1796</f>
        <v>1000</v>
      </c>
      <c r="L1796" s="14">
        <f>VLOOKUP(K1796,Наценка!$A$1:$B$8,2,1)</f>
        <v>1.45</v>
      </c>
      <c r="M1796" s="56">
        <f>INDEX($M:$M,MATCH($H1796,$C:$C,0))+I1796*$M$2</f>
        <v>1580</v>
      </c>
      <c r="N1796" s="57">
        <f t="shared" si="285"/>
        <v>1590</v>
      </c>
      <c r="O1796" s="72">
        <f>VLOOKUP($B1796,'Выгр Торг'!$B:$P,O$1,0)</f>
        <v>1000</v>
      </c>
      <c r="P1796" s="72">
        <f>VLOOKUP($B1796,'Выгр Торг'!$B:$P,P$1,0)</f>
        <v>1690</v>
      </c>
      <c r="Q1796" s="42">
        <f t="shared" si="277"/>
        <v>0</v>
      </c>
      <c r="R1796" s="42">
        <f t="shared" si="278"/>
        <v>100</v>
      </c>
      <c r="S1796" s="85">
        <f t="shared" si="282"/>
        <v>1590</v>
      </c>
      <c r="T1796" s="60" t="str">
        <f>IFERROR(VLOOKUP($B1796,'Из ГУГЛа'!$B:$G,4,0)*U1796+V1796,VLOOKUP($B1796,'Из ГУГЛа'!$B:$G,4,0))</f>
        <v/>
      </c>
      <c r="U1796" s="15">
        <v>1</v>
      </c>
      <c r="V1796" s="59"/>
      <c r="W1796" s="74">
        <f t="shared" si="279"/>
        <v>0.59000000000000008</v>
      </c>
      <c r="X1796" s="74" t="str">
        <f t="shared" si="280"/>
        <v/>
      </c>
      <c r="Y1796" s="74" t="str">
        <f t="shared" si="281"/>
        <v/>
      </c>
      <c r="Z1796" s="78" t="s">
        <v>2580</v>
      </c>
    </row>
    <row r="1797" spans="1:26" ht="75" x14ac:dyDescent="0.25">
      <c r="A1797" s="71" t="str">
        <f>INDEX('Выгр Торг'!$A:$A,MATCH($B1797,'Выгр Торг'!$B:$B,0))</f>
        <v>Накладки (облицовка) зеркал SE нового образца (под повторитель) для Лада Приора 2</v>
      </c>
      <c r="B1797" s="88">
        <v>267773</v>
      </c>
      <c r="C1797" s="72">
        <f>VLOOKUP($B1797,'Выгр Торг'!$B:$P,C$1,0)</f>
        <v>161864</v>
      </c>
      <c r="D1797" s="71" t="str">
        <f>VLOOKUP($B1797,'Выгр Торг'!$B:$P,D$1,0)</f>
        <v>Накладки (облицовка) зеркал SE нового образца (под повторитель) для Лада Приора 2 (В цвет 418)</v>
      </c>
      <c r="E1797" s="72" t="str">
        <f>VLOOKUP($B1797,'Выгр Торг'!$B:$P,E$1,0)</f>
        <v>Y</v>
      </c>
      <c r="F1797" s="72" t="str">
        <f>VLOOKUP($B1797,'Выгр Торг'!$B:$P,F$1,0)</f>
        <v>1</v>
      </c>
      <c r="G1797" s="36" t="s">
        <v>2497</v>
      </c>
      <c r="H1797" s="28">
        <v>161856</v>
      </c>
      <c r="I1797" s="53">
        <f>INDEX($I:$I,MATCH($H1797,$C:$C,0))</f>
        <v>600</v>
      </c>
      <c r="J1797" s="5" t="s">
        <v>3410</v>
      </c>
      <c r="K1797" s="56">
        <f>INDEX($K:$K,MATCH($H1797,$C:$C,0))+I1797</f>
        <v>1000</v>
      </c>
      <c r="L1797" s="14">
        <f>VLOOKUP(K1797,Наценка!$A$1:$B$8,2,1)</f>
        <v>1.45</v>
      </c>
      <c r="M1797" s="56">
        <f>INDEX($M:$M,MATCH($H1797,$C:$C,0))+I1797*$M$2</f>
        <v>1580</v>
      </c>
      <c r="N1797" s="57">
        <f t="shared" si="285"/>
        <v>1590</v>
      </c>
      <c r="O1797" s="72">
        <f>VLOOKUP($B1797,'Выгр Торг'!$B:$P,O$1,0)</f>
        <v>1000</v>
      </c>
      <c r="P1797" s="72">
        <f>VLOOKUP($B1797,'Выгр Торг'!$B:$P,P$1,0)</f>
        <v>1690</v>
      </c>
      <c r="Q1797" s="42">
        <f t="shared" si="277"/>
        <v>0</v>
      </c>
      <c r="R1797" s="42">
        <f t="shared" si="278"/>
        <v>100</v>
      </c>
      <c r="S1797" s="85">
        <f t="shared" si="282"/>
        <v>1590</v>
      </c>
      <c r="T1797" s="60" t="str">
        <f>IFERROR(VLOOKUP($B1797,'Из ГУГЛа'!$B:$G,4,0)*U1797+V1797,VLOOKUP($B1797,'Из ГУГЛа'!$B:$G,4,0))</f>
        <v/>
      </c>
      <c r="U1797" s="15">
        <v>1</v>
      </c>
      <c r="V1797" s="59"/>
      <c r="W1797" s="74">
        <f t="shared" si="279"/>
        <v>0.59000000000000008</v>
      </c>
      <c r="X1797" s="74" t="str">
        <f t="shared" si="280"/>
        <v/>
      </c>
      <c r="Y1797" s="74" t="str">
        <f t="shared" si="281"/>
        <v/>
      </c>
      <c r="Z1797" s="78" t="s">
        <v>2580</v>
      </c>
    </row>
    <row r="1798" spans="1:26" ht="75" x14ac:dyDescent="0.25">
      <c r="A1798" s="71" t="str">
        <f>INDEX('Выгр Торг'!$A:$A,MATCH($B1798,'Выгр Торг'!$B:$B,0))</f>
        <v>Накладки (облицовка) зеркал SE нового образца (под повторитель) для Лада Приора 2</v>
      </c>
      <c r="B1798" s="88">
        <v>267783</v>
      </c>
      <c r="C1798" s="72">
        <f>VLOOKUP($B1798,'Выгр Торг'!$B:$P,C$1,0)</f>
        <v>161865</v>
      </c>
      <c r="D1798" s="71" t="str">
        <f>VLOOKUP($B1798,'Выгр Торг'!$B:$P,D$1,0)</f>
        <v>Накладки (облицовка) зеркал SE нового образца (под повторитель) для Лада Приора 2 (В цвет 627)</v>
      </c>
      <c r="E1798" s="72" t="str">
        <f>VLOOKUP($B1798,'Выгр Торг'!$B:$P,E$1,0)</f>
        <v>Y</v>
      </c>
      <c r="F1798" s="72" t="str">
        <f>VLOOKUP($B1798,'Выгр Торг'!$B:$P,F$1,0)</f>
        <v>1</v>
      </c>
      <c r="G1798" s="36" t="s">
        <v>2497</v>
      </c>
      <c r="H1798" s="28">
        <v>161856</v>
      </c>
      <c r="I1798" s="53">
        <f>INDEX($I:$I,MATCH($H1798,$C:$C,0))</f>
        <v>600</v>
      </c>
      <c r="J1798" s="5" t="s">
        <v>3410</v>
      </c>
      <c r="K1798" s="56">
        <f>INDEX($K:$K,MATCH($H1798,$C:$C,0))+I1798</f>
        <v>1000</v>
      </c>
      <c r="L1798" s="14">
        <f>VLOOKUP(K1798,Наценка!$A$1:$B$8,2,1)</f>
        <v>1.45</v>
      </c>
      <c r="M1798" s="56">
        <f>INDEX($M:$M,MATCH($H1798,$C:$C,0))+I1798*$M$2</f>
        <v>1580</v>
      </c>
      <c r="N1798" s="57">
        <f t="shared" si="285"/>
        <v>1590</v>
      </c>
      <c r="O1798" s="72">
        <f>VLOOKUP($B1798,'Выгр Торг'!$B:$P,O$1,0)</f>
        <v>1000</v>
      </c>
      <c r="P1798" s="72">
        <f>VLOOKUP($B1798,'Выгр Торг'!$B:$P,P$1,0)</f>
        <v>1690</v>
      </c>
      <c r="Q1798" s="42">
        <f t="shared" si="277"/>
        <v>0</v>
      </c>
      <c r="R1798" s="42">
        <f t="shared" si="278"/>
        <v>100</v>
      </c>
      <c r="S1798" s="85">
        <f t="shared" ref="S1798:S1861" si="293">IFERROR(ROUND(N1798*(1-$S$2),),"")</f>
        <v>1590</v>
      </c>
      <c r="T1798" s="60" t="str">
        <f>IFERROR(VLOOKUP($B1798,'Из ГУГЛа'!$B:$G,4,0)*U1798+V1798,VLOOKUP($B1798,'Из ГУГЛа'!$B:$G,4,0))</f>
        <v/>
      </c>
      <c r="U1798" s="15">
        <v>1</v>
      </c>
      <c r="V1798" s="59"/>
      <c r="W1798" s="74">
        <f t="shared" si="279"/>
        <v>0.59000000000000008</v>
      </c>
      <c r="X1798" s="74" t="str">
        <f t="shared" si="280"/>
        <v/>
      </c>
      <c r="Y1798" s="74" t="str">
        <f t="shared" si="281"/>
        <v/>
      </c>
      <c r="Z1798" s="78" t="s">
        <v>2580</v>
      </c>
    </row>
    <row r="1799" spans="1:26" ht="75" x14ac:dyDescent="0.25">
      <c r="A1799" s="71" t="str">
        <f>INDEX('Выгр Торг'!$A:$A,MATCH($B1799,'Выгр Торг'!$B:$B,0))</f>
        <v>Накладки (облицовка) зеркал SE нового образца (под повторитель) для Лада Приора 2</v>
      </c>
      <c r="B1799" s="88">
        <v>267752</v>
      </c>
      <c r="C1799" s="72">
        <f>VLOOKUP($B1799,'Выгр Торг'!$B:$P,C$1,0)</f>
        <v>161866</v>
      </c>
      <c r="D1799" s="71" t="str">
        <f>VLOOKUP($B1799,'Выгр Торг'!$B:$P,D$1,0)</f>
        <v>Накладки (облицовка) зеркал SE нового образца (под повторитель) для Лада Приора 2 (В цвет 190)</v>
      </c>
      <c r="E1799" s="72" t="str">
        <f>VLOOKUP($B1799,'Выгр Торг'!$B:$P,E$1,0)</f>
        <v>Y</v>
      </c>
      <c r="F1799" s="72" t="str">
        <f>VLOOKUP($B1799,'Выгр Торг'!$B:$P,F$1,0)</f>
        <v>1</v>
      </c>
      <c r="G1799" s="36" t="s">
        <v>2497</v>
      </c>
      <c r="H1799" s="28">
        <v>161856</v>
      </c>
      <c r="I1799" s="53">
        <f>INDEX($I:$I,MATCH($H1799,$C:$C,0))</f>
        <v>600</v>
      </c>
      <c r="J1799" s="5" t="s">
        <v>3410</v>
      </c>
      <c r="K1799" s="56">
        <f>INDEX($K:$K,MATCH($H1799,$C:$C,0))+I1799</f>
        <v>1000</v>
      </c>
      <c r="L1799" s="14">
        <f>VLOOKUP(K1799,Наценка!$A$1:$B$8,2,1)</f>
        <v>1.45</v>
      </c>
      <c r="M1799" s="56">
        <f>INDEX($M:$M,MATCH($H1799,$C:$C,0))+I1799*$M$2</f>
        <v>1580</v>
      </c>
      <c r="N1799" s="57">
        <f t="shared" si="285"/>
        <v>1590</v>
      </c>
      <c r="O1799" s="72">
        <f>VLOOKUP($B1799,'Выгр Торг'!$B:$P,O$1,0)</f>
        <v>1000</v>
      </c>
      <c r="P1799" s="72">
        <f>VLOOKUP($B1799,'Выгр Торг'!$B:$P,P$1,0)</f>
        <v>1690</v>
      </c>
      <c r="Q1799" s="42">
        <f t="shared" si="277"/>
        <v>0</v>
      </c>
      <c r="R1799" s="42">
        <f t="shared" si="278"/>
        <v>100</v>
      </c>
      <c r="S1799" s="85">
        <f t="shared" si="293"/>
        <v>1590</v>
      </c>
      <c r="T1799" s="60" t="str">
        <f>IFERROR(VLOOKUP($B1799,'Из ГУГЛа'!$B:$G,4,0)*U1799+V1799,VLOOKUP($B1799,'Из ГУГЛа'!$B:$G,4,0))</f>
        <v/>
      </c>
      <c r="U1799" s="15">
        <v>1</v>
      </c>
      <c r="V1799" s="59"/>
      <c r="W1799" s="74">
        <f t="shared" si="279"/>
        <v>0.59000000000000008</v>
      </c>
      <c r="X1799" s="74" t="str">
        <f t="shared" si="280"/>
        <v/>
      </c>
      <c r="Y1799" s="74" t="str">
        <f t="shared" si="281"/>
        <v/>
      </c>
      <c r="Z1799" s="78" t="s">
        <v>2580</v>
      </c>
    </row>
    <row r="1800" spans="1:26" ht="75" x14ac:dyDescent="0.25">
      <c r="A1800" s="71" t="str">
        <f>INDEX('Выгр Торг'!$A:$A,MATCH($B1800,'Выгр Торг'!$B:$B,0))</f>
        <v>Накладки (облицовка) зеркал SE нового образца (под повторитель) для Лада Приора 2</v>
      </c>
      <c r="B1800" s="88">
        <v>267785</v>
      </c>
      <c r="C1800" s="72">
        <f>VLOOKUP($B1800,'Выгр Торг'!$B:$P,C$1,0)</f>
        <v>161867</v>
      </c>
      <c r="D1800" s="71" t="str">
        <f>VLOOKUP($B1800,'Выгр Торг'!$B:$P,D$1,0)</f>
        <v>Накладки (облицовка) зеркал SE нового образца (под повторитель) для Лада Приора 2 (В цвет 630)</v>
      </c>
      <c r="E1800" s="72" t="str">
        <f>VLOOKUP($B1800,'Выгр Торг'!$B:$P,E$1,0)</f>
        <v>Y</v>
      </c>
      <c r="F1800" s="72" t="str">
        <f>VLOOKUP($B1800,'Выгр Торг'!$B:$P,F$1,0)</f>
        <v>1</v>
      </c>
      <c r="G1800" s="36" t="s">
        <v>2497</v>
      </c>
      <c r="H1800" s="28">
        <v>161856</v>
      </c>
      <c r="I1800" s="53">
        <f>INDEX($I:$I,MATCH($H1800,$C:$C,0))</f>
        <v>600</v>
      </c>
      <c r="J1800" s="5" t="s">
        <v>3410</v>
      </c>
      <c r="K1800" s="56">
        <f>INDEX($K:$K,MATCH($H1800,$C:$C,0))+I1800</f>
        <v>1000</v>
      </c>
      <c r="L1800" s="14">
        <f>VLOOKUP(K1800,Наценка!$A$1:$B$8,2,1)</f>
        <v>1.45</v>
      </c>
      <c r="M1800" s="56">
        <f>INDEX($M:$M,MATCH($H1800,$C:$C,0))+I1800*$M$2</f>
        <v>1580</v>
      </c>
      <c r="N1800" s="57">
        <f t="shared" si="285"/>
        <v>1590</v>
      </c>
      <c r="O1800" s="72">
        <f>VLOOKUP($B1800,'Выгр Торг'!$B:$P,O$1,0)</f>
        <v>1000</v>
      </c>
      <c r="P1800" s="72">
        <f>VLOOKUP($B1800,'Выгр Торг'!$B:$P,P$1,0)</f>
        <v>1690</v>
      </c>
      <c r="Q1800" s="42">
        <f t="shared" si="277"/>
        <v>0</v>
      </c>
      <c r="R1800" s="42">
        <f t="shared" si="278"/>
        <v>100</v>
      </c>
      <c r="S1800" s="85">
        <f t="shared" si="293"/>
        <v>1590</v>
      </c>
      <c r="T1800" s="60" t="str">
        <f>IFERROR(VLOOKUP($B1800,'Из ГУГЛа'!$B:$G,4,0)*U1800+V1800,VLOOKUP($B1800,'Из ГУГЛа'!$B:$G,4,0))</f>
        <v/>
      </c>
      <c r="U1800" s="15">
        <v>1</v>
      </c>
      <c r="V1800" s="59"/>
      <c r="W1800" s="74">
        <f t="shared" si="279"/>
        <v>0.59000000000000008</v>
      </c>
      <c r="X1800" s="74" t="str">
        <f t="shared" si="280"/>
        <v/>
      </c>
      <c r="Y1800" s="74" t="str">
        <f t="shared" si="281"/>
        <v/>
      </c>
      <c r="Z1800" s="78" t="s">
        <v>2580</v>
      </c>
    </row>
    <row r="1801" spans="1:26" ht="75" x14ac:dyDescent="0.25">
      <c r="A1801" s="71" t="str">
        <f>INDEX('Выгр Торг'!$A:$A,MATCH($B1801,'Выгр Торг'!$B:$B,0))</f>
        <v>Накладки (облицовка) зеркал SE нового образца (под повторитель) для Лада Приора 2</v>
      </c>
      <c r="B1801" s="88">
        <v>267792</v>
      </c>
      <c r="C1801" s="72">
        <f>VLOOKUP($B1801,'Выгр Торг'!$B:$P,C$1,0)</f>
        <v>161868</v>
      </c>
      <c r="D1801" s="71" t="str">
        <f>VLOOKUP($B1801,'Выгр Торг'!$B:$P,D$1,0)</f>
        <v>Накладки (облицовка) зеркал SE нового образца (под повторитель) для Лада Приора 2 (В цвет 790)</v>
      </c>
      <c r="E1801" s="72" t="str">
        <f>VLOOKUP($B1801,'Выгр Торг'!$B:$P,E$1,0)</f>
        <v>Y</v>
      </c>
      <c r="F1801" s="72" t="str">
        <f>VLOOKUP($B1801,'Выгр Торг'!$B:$P,F$1,0)</f>
        <v>1</v>
      </c>
      <c r="G1801" s="36" t="s">
        <v>2497</v>
      </c>
      <c r="H1801" s="28">
        <v>161856</v>
      </c>
      <c r="I1801" s="53">
        <f>INDEX($I:$I,MATCH($H1801,$C:$C,0))</f>
        <v>600</v>
      </c>
      <c r="J1801" s="5" t="s">
        <v>3410</v>
      </c>
      <c r="K1801" s="56">
        <f>INDEX($K:$K,MATCH($H1801,$C:$C,0))+I1801</f>
        <v>1000</v>
      </c>
      <c r="L1801" s="14">
        <f>VLOOKUP(K1801,Наценка!$A$1:$B$8,2,1)</f>
        <v>1.45</v>
      </c>
      <c r="M1801" s="56">
        <f>INDEX($M:$M,MATCH($H1801,$C:$C,0))+I1801*$M$2</f>
        <v>1580</v>
      </c>
      <c r="N1801" s="57">
        <f t="shared" si="285"/>
        <v>1590</v>
      </c>
      <c r="O1801" s="72">
        <f>VLOOKUP($B1801,'Выгр Торг'!$B:$P,O$1,0)</f>
        <v>1000</v>
      </c>
      <c r="P1801" s="72">
        <f>VLOOKUP($B1801,'Выгр Торг'!$B:$P,P$1,0)</f>
        <v>1690</v>
      </c>
      <c r="Q1801" s="42">
        <f t="shared" si="277"/>
        <v>0</v>
      </c>
      <c r="R1801" s="42">
        <f t="shared" si="278"/>
        <v>100</v>
      </c>
      <c r="S1801" s="85">
        <f t="shared" si="293"/>
        <v>1590</v>
      </c>
      <c r="T1801" s="60" t="str">
        <f>IFERROR(VLOOKUP($B1801,'Из ГУГЛа'!$B:$G,4,0)*U1801+V1801,VLOOKUP($B1801,'Из ГУГЛа'!$B:$G,4,0))</f>
        <v/>
      </c>
      <c r="U1801" s="15">
        <v>1</v>
      </c>
      <c r="V1801" s="59"/>
      <c r="W1801" s="74">
        <f t="shared" si="279"/>
        <v>0.59000000000000008</v>
      </c>
      <c r="X1801" s="74" t="str">
        <f t="shared" si="280"/>
        <v/>
      </c>
      <c r="Y1801" s="74" t="str">
        <f t="shared" si="281"/>
        <v/>
      </c>
      <c r="Z1801" s="78" t="s">
        <v>2580</v>
      </c>
    </row>
    <row r="1802" spans="1:26" ht="75" x14ac:dyDescent="0.25">
      <c r="A1802" s="71" t="str">
        <f>INDEX('Выгр Торг'!$A:$A,MATCH($B1802,'Выгр Торг'!$B:$B,0))</f>
        <v>Накладки (облицовка) зеркал SE нового образца (под повторитель) для Лада Приора 2</v>
      </c>
      <c r="B1802" s="88">
        <v>267789</v>
      </c>
      <c r="C1802" s="72">
        <f>VLOOKUP($B1802,'Выгр Торг'!$B:$P,C$1,0)</f>
        <v>161869</v>
      </c>
      <c r="D1802" s="71" t="str">
        <f>VLOOKUP($B1802,'Выгр Торг'!$B:$P,D$1,0)</f>
        <v>Накладки (облицовка) зеркал SE нового образца (под повторитель) для Лада Приора 2 (В цвет 665)</v>
      </c>
      <c r="E1802" s="72" t="str">
        <f>VLOOKUP($B1802,'Выгр Торг'!$B:$P,E$1,0)</f>
        <v>Y</v>
      </c>
      <c r="F1802" s="72" t="str">
        <f>VLOOKUP($B1802,'Выгр Торг'!$B:$P,F$1,0)</f>
        <v>1ск2</v>
      </c>
      <c r="G1802" s="36" t="s">
        <v>2497</v>
      </c>
      <c r="H1802" s="28">
        <v>161856</v>
      </c>
      <c r="I1802" s="53">
        <f>INDEX($I:$I,MATCH($H1802,$C:$C,0))</f>
        <v>600</v>
      </c>
      <c r="J1802" s="5" t="s">
        <v>3410</v>
      </c>
      <c r="K1802" s="56">
        <f>INDEX($K:$K,MATCH($H1802,$C:$C,0))+I1802</f>
        <v>1000</v>
      </c>
      <c r="L1802" s="14">
        <f>VLOOKUP(K1802,Наценка!$A$1:$B$8,2,1)</f>
        <v>1.45</v>
      </c>
      <c r="M1802" s="56">
        <f>INDEX($M:$M,MATCH($H1802,$C:$C,0))+I1802*$M$2</f>
        <v>1580</v>
      </c>
      <c r="N1802" s="57">
        <f t="shared" si="285"/>
        <v>1590</v>
      </c>
      <c r="O1802" s="72">
        <f>VLOOKUP($B1802,'Выгр Торг'!$B:$P,O$1,0)</f>
        <v>1000</v>
      </c>
      <c r="P1802" s="72">
        <f>VLOOKUP($B1802,'Выгр Торг'!$B:$P,P$1,0)</f>
        <v>1690</v>
      </c>
      <c r="Q1802" s="42">
        <f t="shared" si="277"/>
        <v>0</v>
      </c>
      <c r="R1802" s="42">
        <f t="shared" si="278"/>
        <v>100</v>
      </c>
      <c r="S1802" s="85">
        <f t="shared" si="293"/>
        <v>1590</v>
      </c>
      <c r="T1802" s="60" t="str">
        <f>IFERROR(VLOOKUP($B1802,'Из ГУГЛа'!$B:$G,4,0)*U1802+V1802,VLOOKUP($B1802,'Из ГУГЛа'!$B:$G,4,0))</f>
        <v/>
      </c>
      <c r="U1802" s="15">
        <v>1</v>
      </c>
      <c r="V1802" s="59"/>
      <c r="W1802" s="74">
        <f t="shared" si="279"/>
        <v>0.59000000000000008</v>
      </c>
      <c r="X1802" s="74" t="str">
        <f t="shared" si="280"/>
        <v/>
      </c>
      <c r="Y1802" s="74" t="str">
        <f t="shared" si="281"/>
        <v/>
      </c>
      <c r="Z1802" s="78" t="s">
        <v>2580</v>
      </c>
    </row>
    <row r="1803" spans="1:26" ht="75" x14ac:dyDescent="0.25">
      <c r="A1803" s="71" t="str">
        <f>INDEX('Выгр Торг'!$A:$A,MATCH($B1803,'Выгр Торг'!$B:$B,0))</f>
        <v>Накладки (облицовка) зеркал SE нового образца (под повторитель) для Лада Приора 2</v>
      </c>
      <c r="B1803" s="88">
        <v>267751</v>
      </c>
      <c r="C1803" s="72">
        <f>VLOOKUP($B1803,'Выгр Торг'!$B:$P,C$1,0)</f>
        <v>161870</v>
      </c>
      <c r="D1803" s="71" t="str">
        <f>VLOOKUP($B1803,'Выгр Торг'!$B:$P,D$1,0)</f>
        <v>Накладки (облицовка) зеркал SE нового образца (под повторитель) для Лада Приора 2 (В цвет 171)</v>
      </c>
      <c r="E1803" s="72" t="str">
        <f>VLOOKUP($B1803,'Выгр Торг'!$B:$P,E$1,0)</f>
        <v>Y</v>
      </c>
      <c r="F1803" s="72" t="str">
        <f>VLOOKUP($B1803,'Выгр Торг'!$B:$P,F$1,0)</f>
        <v>1</v>
      </c>
      <c r="G1803" s="36" t="s">
        <v>2497</v>
      </c>
      <c r="H1803" s="28">
        <v>161856</v>
      </c>
      <c r="I1803" s="53">
        <f>INDEX($I:$I,MATCH($H1803,$C:$C,0))</f>
        <v>600</v>
      </c>
      <c r="J1803" s="5" t="s">
        <v>3410</v>
      </c>
      <c r="K1803" s="56">
        <f>INDEX($K:$K,MATCH($H1803,$C:$C,0))+I1803</f>
        <v>1000</v>
      </c>
      <c r="L1803" s="14">
        <f>VLOOKUP(K1803,Наценка!$A$1:$B$8,2,1)</f>
        <v>1.45</v>
      </c>
      <c r="M1803" s="56">
        <f>INDEX($M:$M,MATCH($H1803,$C:$C,0))+I1803*$M$2</f>
        <v>1580</v>
      </c>
      <c r="N1803" s="57">
        <f t="shared" si="285"/>
        <v>1590</v>
      </c>
      <c r="O1803" s="72">
        <f>VLOOKUP($B1803,'Выгр Торг'!$B:$P,O$1,0)</f>
        <v>1000</v>
      </c>
      <c r="P1803" s="72">
        <f>VLOOKUP($B1803,'Выгр Торг'!$B:$P,P$1,0)</f>
        <v>1690</v>
      </c>
      <c r="Q1803" s="42">
        <f t="shared" si="277"/>
        <v>0</v>
      </c>
      <c r="R1803" s="42">
        <f t="shared" si="278"/>
        <v>100</v>
      </c>
      <c r="S1803" s="85">
        <f t="shared" si="293"/>
        <v>1590</v>
      </c>
      <c r="T1803" s="60" t="str">
        <f>IFERROR(VLOOKUP($B1803,'Из ГУГЛа'!$B:$G,4,0)*U1803+V1803,VLOOKUP($B1803,'Из ГУГЛа'!$B:$G,4,0))</f>
        <v/>
      </c>
      <c r="U1803" s="15">
        <v>1</v>
      </c>
      <c r="V1803" s="59"/>
      <c r="W1803" s="74">
        <f t="shared" si="279"/>
        <v>0.59000000000000008</v>
      </c>
      <c r="X1803" s="74" t="str">
        <f t="shared" si="280"/>
        <v/>
      </c>
      <c r="Y1803" s="74" t="str">
        <f t="shared" si="281"/>
        <v/>
      </c>
      <c r="Z1803" s="78" t="s">
        <v>2580</v>
      </c>
    </row>
    <row r="1804" spans="1:26" ht="75" x14ac:dyDescent="0.25">
      <c r="A1804" s="71" t="str">
        <f>INDEX('Выгр Торг'!$A:$A,MATCH($B1804,'Выгр Торг'!$B:$B,0))</f>
        <v>Накладки (облицовка) зеркал SE нового образца (под повторитель) для Лада Приора 2</v>
      </c>
      <c r="B1804" s="88">
        <v>267771</v>
      </c>
      <c r="C1804" s="72">
        <f>VLOOKUP($B1804,'Выгр Торг'!$B:$P,C$1,0)</f>
        <v>178473</v>
      </c>
      <c r="D1804" s="71" t="str">
        <f>VLOOKUP($B1804,'Выгр Торг'!$B:$P,D$1,0)</f>
        <v>Накладки (облицовка) зеркал SE нового образца (под повторитель) для Лада Приора 2 (В цвет 413)</v>
      </c>
      <c r="E1804" s="72" t="str">
        <f>VLOOKUP($B1804,'Выгр Торг'!$B:$P,E$1,0)</f>
        <v>Y</v>
      </c>
      <c r="F1804" s="72" t="str">
        <f>VLOOKUP($B1804,'Выгр Торг'!$B:$P,F$1,0)</f>
        <v>1</v>
      </c>
      <c r="G1804" s="36" t="s">
        <v>2497</v>
      </c>
      <c r="H1804" s="28">
        <v>161856</v>
      </c>
      <c r="I1804" s="53">
        <f>INDEX($I:$I,MATCH($H1804,$C:$C,0))</f>
        <v>600</v>
      </c>
      <c r="J1804" s="5" t="s">
        <v>3410</v>
      </c>
      <c r="K1804" s="56">
        <f>INDEX($K:$K,MATCH($H1804,$C:$C,0))+I1804</f>
        <v>1000</v>
      </c>
      <c r="L1804" s="14">
        <f>VLOOKUP(K1804,Наценка!$A$1:$B$8,2,1)</f>
        <v>1.45</v>
      </c>
      <c r="M1804" s="56">
        <f>INDEX($M:$M,MATCH($H1804,$C:$C,0))+I1804*$M$2</f>
        <v>1580</v>
      </c>
      <c r="N1804" s="57">
        <f t="shared" si="285"/>
        <v>1590</v>
      </c>
      <c r="O1804" s="72">
        <f>VLOOKUP($B1804,'Выгр Торг'!$B:$P,O$1,0)</f>
        <v>1000</v>
      </c>
      <c r="P1804" s="72">
        <f>VLOOKUP($B1804,'Выгр Торг'!$B:$P,P$1,0)</f>
        <v>1690</v>
      </c>
      <c r="Q1804" s="42">
        <f t="shared" si="277"/>
        <v>0</v>
      </c>
      <c r="R1804" s="42">
        <f t="shared" si="278"/>
        <v>100</v>
      </c>
      <c r="S1804" s="85">
        <f t="shared" si="293"/>
        <v>1590</v>
      </c>
      <c r="T1804" s="60" t="str">
        <f>IFERROR(VLOOKUP($B1804,'Из ГУГЛа'!$B:$G,4,0)*U1804+V1804,VLOOKUP($B1804,'Из ГУГЛа'!$B:$G,4,0))</f>
        <v/>
      </c>
      <c r="U1804" s="15">
        <v>1</v>
      </c>
      <c r="V1804" s="59"/>
      <c r="W1804" s="74">
        <f t="shared" si="279"/>
        <v>0.59000000000000008</v>
      </c>
      <c r="X1804" s="74" t="str">
        <f t="shared" si="280"/>
        <v/>
      </c>
      <c r="Y1804" s="74" t="str">
        <f t="shared" si="281"/>
        <v/>
      </c>
      <c r="Z1804" s="78" t="s">
        <v>2580</v>
      </c>
    </row>
    <row r="1805" spans="1:26" ht="75" x14ac:dyDescent="0.25">
      <c r="A1805" s="71" t="str">
        <f>INDEX('Выгр Торг'!$A:$A,MATCH($B1805,'Выгр Торг'!$B:$B,0))</f>
        <v>Накладки (облицовка) зеркал SE нового образца (под повторитель) для Лада Приора 2</v>
      </c>
      <c r="B1805" s="88">
        <v>267781</v>
      </c>
      <c r="C1805" s="72">
        <f>VLOOKUP($B1805,'Выгр Торг'!$B:$P,C$1,0)</f>
        <v>161871</v>
      </c>
      <c r="D1805" s="71" t="str">
        <f>VLOOKUP($B1805,'Выгр Торг'!$B:$P,D$1,0)</f>
        <v>Накладки (облицовка) зеркал SE нового образца (под повторитель) для Лада Приора 2 (В цвет 606)</v>
      </c>
      <c r="E1805" s="72" t="str">
        <f>VLOOKUP($B1805,'Выгр Торг'!$B:$P,E$1,0)</f>
        <v>Y</v>
      </c>
      <c r="F1805" s="72" t="str">
        <f>VLOOKUP($B1805,'Выгр Торг'!$B:$P,F$1,0)</f>
        <v>1</v>
      </c>
      <c r="G1805" s="36" t="s">
        <v>2497</v>
      </c>
      <c r="H1805" s="28">
        <v>161856</v>
      </c>
      <c r="I1805" s="53">
        <f>INDEX($I:$I,MATCH($H1805,$C:$C,0))</f>
        <v>600</v>
      </c>
      <c r="J1805" s="5" t="s">
        <v>3410</v>
      </c>
      <c r="K1805" s="56">
        <f>INDEX($K:$K,MATCH($H1805,$C:$C,0))+I1805</f>
        <v>1000</v>
      </c>
      <c r="L1805" s="14">
        <f>VLOOKUP(K1805,Наценка!$A$1:$B$8,2,1)</f>
        <v>1.45</v>
      </c>
      <c r="M1805" s="56">
        <f>INDEX($M:$M,MATCH($H1805,$C:$C,0))+I1805*$M$2</f>
        <v>1580</v>
      </c>
      <c r="N1805" s="57">
        <f t="shared" si="285"/>
        <v>1590</v>
      </c>
      <c r="O1805" s="72">
        <f>VLOOKUP($B1805,'Выгр Торг'!$B:$P,O$1,0)</f>
        <v>1000</v>
      </c>
      <c r="P1805" s="72">
        <f>VLOOKUP($B1805,'Выгр Торг'!$B:$P,P$1,0)</f>
        <v>1690</v>
      </c>
      <c r="Q1805" s="42">
        <f t="shared" si="277"/>
        <v>0</v>
      </c>
      <c r="R1805" s="42">
        <f t="shared" si="278"/>
        <v>100</v>
      </c>
      <c r="S1805" s="85">
        <f t="shared" si="293"/>
        <v>1590</v>
      </c>
      <c r="T1805" s="60" t="str">
        <f>IFERROR(VLOOKUP($B1805,'Из ГУГЛа'!$B:$G,4,0)*U1805+V1805,VLOOKUP($B1805,'Из ГУГЛа'!$B:$G,4,0))</f>
        <v/>
      </c>
      <c r="U1805" s="15">
        <v>1</v>
      </c>
      <c r="V1805" s="59"/>
      <c r="W1805" s="74">
        <f t="shared" si="279"/>
        <v>0.59000000000000008</v>
      </c>
      <c r="X1805" s="74" t="str">
        <f t="shared" si="280"/>
        <v/>
      </c>
      <c r="Y1805" s="74" t="str">
        <f t="shared" si="281"/>
        <v/>
      </c>
      <c r="Z1805" s="78" t="s">
        <v>2580</v>
      </c>
    </row>
    <row r="1806" spans="1:26" ht="75" x14ac:dyDescent="0.25">
      <c r="A1806" s="71" t="str">
        <f>INDEX('Выгр Торг'!$A:$A,MATCH($B1806,'Выгр Торг'!$B:$B,0))</f>
        <v>Накладки (облицовка) зеркал SE нового образца (под повторитель) для Лада Приора 2</v>
      </c>
      <c r="B1806" s="88">
        <v>267776</v>
      </c>
      <c r="C1806" s="72">
        <f>VLOOKUP($B1806,'Выгр Торг'!$B:$P,C$1,0)</f>
        <v>161872</v>
      </c>
      <c r="D1806" s="71" t="str">
        <f>VLOOKUP($B1806,'Выгр Торг'!$B:$P,D$1,0)</f>
        <v>Накладки (облицовка) зеркал SE нового образца (под повторитель) для Лада Приора 2 (В цвет 426)</v>
      </c>
      <c r="E1806" s="72" t="str">
        <f>VLOOKUP($B1806,'Выгр Торг'!$B:$P,E$1,0)</f>
        <v>Y</v>
      </c>
      <c r="F1806" s="72" t="str">
        <f>VLOOKUP($B1806,'Выгр Торг'!$B:$P,F$1,0)</f>
        <v>1</v>
      </c>
      <c r="G1806" s="36" t="s">
        <v>2497</v>
      </c>
      <c r="H1806" s="28">
        <v>161856</v>
      </c>
      <c r="I1806" s="53">
        <f>INDEX($I:$I,MATCH($H1806,$C:$C,0))</f>
        <v>600</v>
      </c>
      <c r="J1806" s="5" t="s">
        <v>3410</v>
      </c>
      <c r="K1806" s="56">
        <f>INDEX($K:$K,MATCH($H1806,$C:$C,0))+I1806</f>
        <v>1000</v>
      </c>
      <c r="L1806" s="14">
        <f>VLOOKUP(K1806,Наценка!$A$1:$B$8,2,1)</f>
        <v>1.45</v>
      </c>
      <c r="M1806" s="56">
        <f>INDEX($M:$M,MATCH($H1806,$C:$C,0))+I1806*$M$2</f>
        <v>1580</v>
      </c>
      <c r="N1806" s="57">
        <f t="shared" si="285"/>
        <v>1590</v>
      </c>
      <c r="O1806" s="72">
        <f>VLOOKUP($B1806,'Выгр Торг'!$B:$P,O$1,0)</f>
        <v>1000</v>
      </c>
      <c r="P1806" s="72">
        <f>VLOOKUP($B1806,'Выгр Торг'!$B:$P,P$1,0)</f>
        <v>1690</v>
      </c>
      <c r="Q1806" s="42">
        <f t="shared" si="277"/>
        <v>0</v>
      </c>
      <c r="R1806" s="42">
        <f t="shared" si="278"/>
        <v>100</v>
      </c>
      <c r="S1806" s="85">
        <f t="shared" si="293"/>
        <v>1590</v>
      </c>
      <c r="T1806" s="60" t="str">
        <f>IFERROR(VLOOKUP($B1806,'Из ГУГЛа'!$B:$G,4,0)*U1806+V1806,VLOOKUP($B1806,'Из ГУГЛа'!$B:$G,4,0))</f>
        <v/>
      </c>
      <c r="U1806" s="15">
        <v>1</v>
      </c>
      <c r="V1806" s="59"/>
      <c r="W1806" s="74">
        <f t="shared" si="279"/>
        <v>0.59000000000000008</v>
      </c>
      <c r="X1806" s="74" t="str">
        <f t="shared" si="280"/>
        <v/>
      </c>
      <c r="Y1806" s="74" t="str">
        <f t="shared" si="281"/>
        <v/>
      </c>
      <c r="Z1806" s="78" t="s">
        <v>2580</v>
      </c>
    </row>
    <row r="1807" spans="1:26" ht="75" x14ac:dyDescent="0.25">
      <c r="A1807" s="71" t="str">
        <f>INDEX('Выгр Торг'!$A:$A,MATCH($B1807,'Выгр Торг'!$B:$B,0))</f>
        <v>Накладки (облицовка) зеркал SE нового образца (под повторитель) для Лада Приора 2</v>
      </c>
      <c r="B1807" s="88">
        <v>267761</v>
      </c>
      <c r="C1807" s="72">
        <f>VLOOKUP($B1807,'Выгр Торг'!$B:$P,C$1,0)</f>
        <v>161873</v>
      </c>
      <c r="D1807" s="71" t="str">
        <f>VLOOKUP($B1807,'Выгр Торг'!$B:$P,D$1,0)</f>
        <v>Накладки (облицовка) зеркал SE нового образца (под повторитель) для Лада Приора 2 (В цвет 328)</v>
      </c>
      <c r="E1807" s="72" t="str">
        <f>VLOOKUP($B1807,'Выгр Торг'!$B:$P,E$1,0)</f>
        <v>Y</v>
      </c>
      <c r="F1807" s="72" t="str">
        <f>VLOOKUP($B1807,'Выгр Торг'!$B:$P,F$1,0)</f>
        <v>1</v>
      </c>
      <c r="G1807" s="36" t="s">
        <v>2497</v>
      </c>
      <c r="H1807" s="28">
        <v>161856</v>
      </c>
      <c r="I1807" s="53">
        <f>INDEX($I:$I,MATCH($H1807,$C:$C,0))</f>
        <v>600</v>
      </c>
      <c r="J1807" s="5" t="s">
        <v>3410</v>
      </c>
      <c r="K1807" s="56">
        <f>INDEX($K:$K,MATCH($H1807,$C:$C,0))+I1807</f>
        <v>1000</v>
      </c>
      <c r="L1807" s="14">
        <f>VLOOKUP(K1807,Наценка!$A$1:$B$8,2,1)</f>
        <v>1.45</v>
      </c>
      <c r="M1807" s="56">
        <f>INDEX($M:$M,MATCH($H1807,$C:$C,0))+I1807*$M$2</f>
        <v>1580</v>
      </c>
      <c r="N1807" s="57">
        <f t="shared" si="285"/>
        <v>1590</v>
      </c>
      <c r="O1807" s="72">
        <f>VLOOKUP($B1807,'Выгр Торг'!$B:$P,O$1,0)</f>
        <v>1000</v>
      </c>
      <c r="P1807" s="72">
        <f>VLOOKUP($B1807,'Выгр Торг'!$B:$P,P$1,0)</f>
        <v>1690</v>
      </c>
      <c r="Q1807" s="42">
        <f t="shared" si="277"/>
        <v>0</v>
      </c>
      <c r="R1807" s="42">
        <f t="shared" si="278"/>
        <v>100</v>
      </c>
      <c r="S1807" s="85">
        <f t="shared" si="293"/>
        <v>1590</v>
      </c>
      <c r="T1807" s="60" t="str">
        <f>IFERROR(VLOOKUP($B1807,'Из ГУГЛа'!$B:$G,4,0)*U1807+V1807,VLOOKUP($B1807,'Из ГУГЛа'!$B:$G,4,0))</f>
        <v/>
      </c>
      <c r="U1807" s="15">
        <v>1</v>
      </c>
      <c r="V1807" s="59"/>
      <c r="W1807" s="74">
        <f t="shared" si="279"/>
        <v>0.59000000000000008</v>
      </c>
      <c r="X1807" s="74" t="str">
        <f t="shared" si="280"/>
        <v/>
      </c>
      <c r="Y1807" s="74" t="str">
        <f t="shared" si="281"/>
        <v/>
      </c>
      <c r="Z1807" s="78" t="s">
        <v>2580</v>
      </c>
    </row>
    <row r="1808" spans="1:26" ht="75" x14ac:dyDescent="0.25">
      <c r="A1808" s="71" t="str">
        <f>INDEX('Выгр Торг'!$A:$A,MATCH($B1808,'Выгр Торг'!$B:$B,0))</f>
        <v>Накладки (облицовка) зеркал SE нового образца (под повторитель) для Лада Приора 2</v>
      </c>
      <c r="B1808" s="88">
        <v>267790</v>
      </c>
      <c r="C1808" s="72">
        <f>VLOOKUP($B1808,'Выгр Торг'!$B:$P,C$1,0)</f>
        <v>161874</v>
      </c>
      <c r="D1808" s="71" t="str">
        <f>VLOOKUP($B1808,'Выгр Торг'!$B:$P,D$1,0)</f>
        <v>Накладки (облицовка) зеркал SE нового образца (под повторитель) для Лада Приора 2 (В цвет 672)</v>
      </c>
      <c r="E1808" s="72" t="str">
        <f>VLOOKUP($B1808,'Выгр Торг'!$B:$P,E$1,0)</f>
        <v>Y</v>
      </c>
      <c r="F1808" s="72" t="str">
        <f>VLOOKUP($B1808,'Выгр Торг'!$B:$P,F$1,0)</f>
        <v>1ск2</v>
      </c>
      <c r="G1808" s="36" t="s">
        <v>2497</v>
      </c>
      <c r="H1808" s="28">
        <v>161856</v>
      </c>
      <c r="I1808" s="53">
        <f>INDEX($I:$I,MATCH($H1808,$C:$C,0))</f>
        <v>600</v>
      </c>
      <c r="J1808" s="5" t="s">
        <v>3410</v>
      </c>
      <c r="K1808" s="56">
        <f>INDEX($K:$K,MATCH($H1808,$C:$C,0))+I1808</f>
        <v>1000</v>
      </c>
      <c r="L1808" s="14">
        <f>VLOOKUP(K1808,Наценка!$A$1:$B$8,2,1)</f>
        <v>1.45</v>
      </c>
      <c r="M1808" s="56">
        <f>INDEX($M:$M,MATCH($H1808,$C:$C,0))+I1808*$M$2</f>
        <v>1580</v>
      </c>
      <c r="N1808" s="57">
        <f t="shared" si="285"/>
        <v>1590</v>
      </c>
      <c r="O1808" s="72">
        <f>VLOOKUP($B1808,'Выгр Торг'!$B:$P,O$1,0)</f>
        <v>1000</v>
      </c>
      <c r="P1808" s="72">
        <f>VLOOKUP($B1808,'Выгр Торг'!$B:$P,P$1,0)</f>
        <v>1690</v>
      </c>
      <c r="Q1808" s="42">
        <f t="shared" si="277"/>
        <v>0</v>
      </c>
      <c r="R1808" s="42">
        <f t="shared" si="278"/>
        <v>100</v>
      </c>
      <c r="S1808" s="85">
        <f t="shared" si="293"/>
        <v>1590</v>
      </c>
      <c r="T1808" s="60" t="str">
        <f>IFERROR(VLOOKUP($B1808,'Из ГУГЛа'!$B:$G,4,0)*U1808+V1808,VLOOKUP($B1808,'Из ГУГЛа'!$B:$G,4,0))</f>
        <v/>
      </c>
      <c r="U1808" s="15">
        <v>1</v>
      </c>
      <c r="V1808" s="59"/>
      <c r="W1808" s="74">
        <f t="shared" si="279"/>
        <v>0.59000000000000008</v>
      </c>
      <c r="X1808" s="74" t="str">
        <f t="shared" si="280"/>
        <v/>
      </c>
      <c r="Y1808" s="74" t="str">
        <f t="shared" si="281"/>
        <v/>
      </c>
      <c r="Z1808" s="78" t="s">
        <v>2580</v>
      </c>
    </row>
    <row r="1809" spans="1:28" ht="75" x14ac:dyDescent="0.25">
      <c r="A1809" s="71" t="str">
        <f>INDEX('Выгр Торг'!$A:$A,MATCH($B1809,'Выгр Торг'!$B:$B,0))</f>
        <v>Накладки (облицовка) зеркал SE нового образца (под повторитель) для Лада Приора 2</v>
      </c>
      <c r="B1809" s="88">
        <v>267777</v>
      </c>
      <c r="C1809" s="72">
        <f>VLOOKUP($B1809,'Выгр Торг'!$B:$P,C$1,0)</f>
        <v>161875</v>
      </c>
      <c r="D1809" s="71" t="str">
        <f>VLOOKUP($B1809,'Выгр Торг'!$B:$P,D$1,0)</f>
        <v>Накладки (облицовка) зеркал SE нового образца (под повторитель) для Лада Приора 2 (В цвет 429)</v>
      </c>
      <c r="E1809" s="72" t="str">
        <f>VLOOKUP($B1809,'Выгр Торг'!$B:$P,E$1,0)</f>
        <v>Y</v>
      </c>
      <c r="F1809" s="72" t="str">
        <f>VLOOKUP($B1809,'Выгр Торг'!$B:$P,F$1,0)</f>
        <v>1</v>
      </c>
      <c r="G1809" s="36" t="s">
        <v>2497</v>
      </c>
      <c r="H1809" s="28">
        <v>161856</v>
      </c>
      <c r="I1809" s="53">
        <f>INDEX($I:$I,MATCH($H1809,$C:$C,0))</f>
        <v>600</v>
      </c>
      <c r="J1809" s="5" t="s">
        <v>3410</v>
      </c>
      <c r="K1809" s="56">
        <f>INDEX($K:$K,MATCH($H1809,$C:$C,0))+I1809</f>
        <v>1000</v>
      </c>
      <c r="L1809" s="14">
        <f>VLOOKUP(K1809,Наценка!$A$1:$B$8,2,1)</f>
        <v>1.45</v>
      </c>
      <c r="M1809" s="56">
        <f>INDEX($M:$M,MATCH($H1809,$C:$C,0))+I1809*$M$2</f>
        <v>1580</v>
      </c>
      <c r="N1809" s="57">
        <f t="shared" si="285"/>
        <v>1590</v>
      </c>
      <c r="O1809" s="72">
        <f>VLOOKUP($B1809,'Выгр Торг'!$B:$P,O$1,0)</f>
        <v>1000</v>
      </c>
      <c r="P1809" s="72">
        <f>VLOOKUP($B1809,'Выгр Торг'!$B:$P,P$1,0)</f>
        <v>1690</v>
      </c>
      <c r="Q1809" s="42">
        <f t="shared" si="277"/>
        <v>0</v>
      </c>
      <c r="R1809" s="42">
        <f t="shared" si="278"/>
        <v>100</v>
      </c>
      <c r="S1809" s="85">
        <f t="shared" si="293"/>
        <v>1590</v>
      </c>
      <c r="T1809" s="60" t="str">
        <f>IFERROR(VLOOKUP($B1809,'Из ГУГЛа'!$B:$G,4,0)*U1809+V1809,VLOOKUP($B1809,'Из ГУГЛа'!$B:$G,4,0))</f>
        <v/>
      </c>
      <c r="U1809" s="15">
        <v>1</v>
      </c>
      <c r="V1809" s="59"/>
      <c r="W1809" s="74">
        <f t="shared" si="279"/>
        <v>0.59000000000000008</v>
      </c>
      <c r="X1809" s="74" t="str">
        <f t="shared" si="280"/>
        <v/>
      </c>
      <c r="Y1809" s="74" t="str">
        <f t="shared" si="281"/>
        <v/>
      </c>
      <c r="Z1809" s="78" t="s">
        <v>2580</v>
      </c>
    </row>
    <row r="1810" spans="1:28" ht="75" x14ac:dyDescent="0.25">
      <c r="A1810" s="71" t="str">
        <f>INDEX('Выгр Торг'!$A:$A,MATCH($B1810,'Выгр Торг'!$B:$B,0))</f>
        <v>Накладки (облицовка) зеркал SE нового образца (под повторитель) для Лада Приора 2</v>
      </c>
      <c r="B1810" s="88">
        <v>267754</v>
      </c>
      <c r="C1810" s="72">
        <f>VLOOKUP($B1810,'Выгр Торг'!$B:$P,C$1,0)</f>
        <v>161876</v>
      </c>
      <c r="D1810" s="71" t="str">
        <f>VLOOKUP($B1810,'Выгр Торг'!$B:$P,D$1,0)</f>
        <v>Накладки (облицовка) зеркал SE нового образца (под повторитель) для Лада Приора 2 (В цвет 193)</v>
      </c>
      <c r="E1810" s="72" t="str">
        <f>VLOOKUP($B1810,'Выгр Торг'!$B:$P,E$1,0)</f>
        <v>Y</v>
      </c>
      <c r="F1810" s="72" t="str">
        <f>VLOOKUP($B1810,'Выгр Торг'!$B:$P,F$1,0)</f>
        <v>1</v>
      </c>
      <c r="G1810" s="36" t="s">
        <v>2497</v>
      </c>
      <c r="H1810" s="28">
        <v>161856</v>
      </c>
      <c r="I1810" s="53">
        <f>INDEX($I:$I,MATCH($H1810,$C:$C,0))</f>
        <v>600</v>
      </c>
      <c r="J1810" s="5" t="s">
        <v>3410</v>
      </c>
      <c r="K1810" s="56">
        <f>INDEX($K:$K,MATCH($H1810,$C:$C,0))+I1810</f>
        <v>1000</v>
      </c>
      <c r="L1810" s="14">
        <f>VLOOKUP(K1810,Наценка!$A$1:$B$8,2,1)</f>
        <v>1.45</v>
      </c>
      <c r="M1810" s="56">
        <f>INDEX($M:$M,MATCH($H1810,$C:$C,0))+I1810*$M$2</f>
        <v>1580</v>
      </c>
      <c r="N1810" s="57">
        <f t="shared" si="285"/>
        <v>1590</v>
      </c>
      <c r="O1810" s="72">
        <f>VLOOKUP($B1810,'Выгр Торг'!$B:$P,O$1,0)</f>
        <v>1000</v>
      </c>
      <c r="P1810" s="72">
        <f>VLOOKUP($B1810,'Выгр Торг'!$B:$P,P$1,0)</f>
        <v>1690</v>
      </c>
      <c r="Q1810" s="42">
        <f t="shared" si="277"/>
        <v>0</v>
      </c>
      <c r="R1810" s="42">
        <f t="shared" si="278"/>
        <v>100</v>
      </c>
      <c r="S1810" s="85">
        <f t="shared" si="293"/>
        <v>1590</v>
      </c>
      <c r="T1810" s="60" t="str">
        <f>IFERROR(VLOOKUP($B1810,'Из ГУГЛа'!$B:$G,4,0)*U1810+V1810,VLOOKUP($B1810,'Из ГУГЛа'!$B:$G,4,0))</f>
        <v/>
      </c>
      <c r="U1810" s="15">
        <v>1</v>
      </c>
      <c r="V1810" s="59"/>
      <c r="W1810" s="74">
        <f t="shared" si="279"/>
        <v>0.59000000000000008</v>
      </c>
      <c r="X1810" s="74" t="str">
        <f t="shared" si="280"/>
        <v/>
      </c>
      <c r="Y1810" s="74" t="str">
        <f t="shared" si="281"/>
        <v/>
      </c>
      <c r="Z1810" s="78" t="s">
        <v>2580</v>
      </c>
    </row>
    <row r="1811" spans="1:28" ht="75" x14ac:dyDescent="0.25">
      <c r="A1811" s="71" t="str">
        <f>INDEX('Выгр Торг'!$A:$A,MATCH($B1811,'Выгр Торг'!$B:$B,0))</f>
        <v>Накладки (облицовка) зеркал SE нового образца (под повторитель) для Лада Приора 2</v>
      </c>
      <c r="B1811" s="88">
        <v>267782</v>
      </c>
      <c r="C1811" s="72">
        <f>VLOOKUP($B1811,'Выгр Торг'!$B:$P,C$1,0)</f>
        <v>161877</v>
      </c>
      <c r="D1811" s="71" t="str">
        <f>VLOOKUP($B1811,'Выгр Торг'!$B:$P,D$1,0)</f>
        <v>Накладки (облицовка) зеркал SE нового образца (под повторитель) для Лада Приора 2 (В цвет 615)</v>
      </c>
      <c r="E1811" s="72" t="str">
        <f>VLOOKUP($B1811,'Выгр Торг'!$B:$P,E$1,0)</f>
        <v>Y</v>
      </c>
      <c r="F1811" s="72" t="str">
        <f>VLOOKUP($B1811,'Выгр Торг'!$B:$P,F$1,0)</f>
        <v>1</v>
      </c>
      <c r="G1811" s="36" t="s">
        <v>2497</v>
      </c>
      <c r="H1811" s="28">
        <v>161856</v>
      </c>
      <c r="I1811" s="53">
        <f>INDEX($I:$I,MATCH($H1811,$C:$C,0))</f>
        <v>600</v>
      </c>
      <c r="J1811" s="5" t="s">
        <v>3410</v>
      </c>
      <c r="K1811" s="56">
        <f>INDEX($K:$K,MATCH($H1811,$C:$C,0))+I1811</f>
        <v>1000</v>
      </c>
      <c r="L1811" s="14">
        <f>VLOOKUP(K1811,Наценка!$A$1:$B$8,2,1)</f>
        <v>1.45</v>
      </c>
      <c r="M1811" s="56">
        <f>INDEX($M:$M,MATCH($H1811,$C:$C,0))+I1811*$M$2</f>
        <v>1580</v>
      </c>
      <c r="N1811" s="57">
        <f t="shared" si="285"/>
        <v>1590</v>
      </c>
      <c r="O1811" s="72">
        <f>VLOOKUP($B1811,'Выгр Торг'!$B:$P,O$1,0)</f>
        <v>1000</v>
      </c>
      <c r="P1811" s="72">
        <f>VLOOKUP($B1811,'Выгр Торг'!$B:$P,P$1,0)</f>
        <v>1690</v>
      </c>
      <c r="Q1811" s="42">
        <f t="shared" si="277"/>
        <v>0</v>
      </c>
      <c r="R1811" s="42">
        <f t="shared" si="278"/>
        <v>100</v>
      </c>
      <c r="S1811" s="85">
        <f t="shared" si="293"/>
        <v>1590</v>
      </c>
      <c r="T1811" s="60" t="str">
        <f>IFERROR(VLOOKUP($B1811,'Из ГУГЛа'!$B:$G,4,0)*U1811+V1811,VLOOKUP($B1811,'Из ГУГЛа'!$B:$G,4,0))</f>
        <v/>
      </c>
      <c r="U1811" s="15">
        <v>1</v>
      </c>
      <c r="V1811" s="59"/>
      <c r="W1811" s="74">
        <f t="shared" si="279"/>
        <v>0.59000000000000008</v>
      </c>
      <c r="X1811" s="74" t="str">
        <f t="shared" si="280"/>
        <v/>
      </c>
      <c r="Y1811" s="74" t="str">
        <f t="shared" si="281"/>
        <v/>
      </c>
      <c r="Z1811" s="78" t="s">
        <v>2580</v>
      </c>
    </row>
    <row r="1812" spans="1:28" ht="75" x14ac:dyDescent="0.25">
      <c r="A1812" s="71" t="str">
        <f>INDEX('Выгр Торг'!$A:$A,MATCH($B1812,'Выгр Торг'!$B:$B,0))</f>
        <v>Накладки (облицовка) зеркал SE нового образца (под повторитель) для Лада Приора 2</v>
      </c>
      <c r="B1812" s="88">
        <v>267753</v>
      </c>
      <c r="C1812" s="72">
        <f>VLOOKUP($B1812,'Выгр Торг'!$B:$P,C$1,0)</f>
        <v>161878</v>
      </c>
      <c r="D1812" s="71" t="str">
        <f>VLOOKUP($B1812,'Выгр Торг'!$B:$P,D$1,0)</f>
        <v>Накладки (облицовка) зеркал SE нового образца (под повторитель) для Лада Приора 2 (В цвет 192)</v>
      </c>
      <c r="E1812" s="72" t="str">
        <f>VLOOKUP($B1812,'Выгр Торг'!$B:$P,E$1,0)</f>
        <v>Y</v>
      </c>
      <c r="F1812" s="72" t="str">
        <f>VLOOKUP($B1812,'Выгр Торг'!$B:$P,F$1,0)</f>
        <v>1ск2</v>
      </c>
      <c r="G1812" s="36" t="s">
        <v>2497</v>
      </c>
      <c r="H1812" s="28">
        <v>161856</v>
      </c>
      <c r="I1812" s="53">
        <f>INDEX($I:$I,MATCH($H1812,$C:$C,0))</f>
        <v>600</v>
      </c>
      <c r="J1812" s="5" t="s">
        <v>3410</v>
      </c>
      <c r="K1812" s="56">
        <f>INDEX($K:$K,MATCH($H1812,$C:$C,0))+I1812</f>
        <v>1000</v>
      </c>
      <c r="L1812" s="14">
        <f>VLOOKUP(K1812,Наценка!$A$1:$B$8,2,1)</f>
        <v>1.45</v>
      </c>
      <c r="M1812" s="56">
        <f>INDEX($M:$M,MATCH($H1812,$C:$C,0))+I1812*$M$2</f>
        <v>1580</v>
      </c>
      <c r="N1812" s="57">
        <f t="shared" si="285"/>
        <v>1590</v>
      </c>
      <c r="O1812" s="72">
        <f>VLOOKUP($B1812,'Выгр Торг'!$B:$P,O$1,0)</f>
        <v>1000</v>
      </c>
      <c r="P1812" s="72">
        <f>VLOOKUP($B1812,'Выгр Торг'!$B:$P,P$1,0)</f>
        <v>1690</v>
      </c>
      <c r="Q1812" s="42">
        <f t="shared" si="277"/>
        <v>0</v>
      </c>
      <c r="R1812" s="42">
        <f t="shared" si="278"/>
        <v>100</v>
      </c>
      <c r="S1812" s="85">
        <f t="shared" si="293"/>
        <v>1590</v>
      </c>
      <c r="T1812" s="60" t="str">
        <f>IFERROR(VLOOKUP($B1812,'Из ГУГЛа'!$B:$G,4,0)*U1812+V1812,VLOOKUP($B1812,'Из ГУГЛа'!$B:$G,4,0))</f>
        <v/>
      </c>
      <c r="U1812" s="15">
        <v>1</v>
      </c>
      <c r="V1812" s="59"/>
      <c r="W1812" s="74">
        <f t="shared" si="279"/>
        <v>0.59000000000000008</v>
      </c>
      <c r="X1812" s="74" t="str">
        <f t="shared" si="280"/>
        <v/>
      </c>
      <c r="Y1812" s="74" t="str">
        <f t="shared" si="281"/>
        <v/>
      </c>
      <c r="Z1812" s="78" t="s">
        <v>2580</v>
      </c>
    </row>
    <row r="1813" spans="1:28" ht="75" x14ac:dyDescent="0.25">
      <c r="A1813" s="71" t="str">
        <f>INDEX('Выгр Торг'!$A:$A,MATCH($B1813,'Выгр Торг'!$B:$B,0))</f>
        <v>Накладки (облицовка) зеркал SE нового образца (под повторитель) для Лада Приора 2</v>
      </c>
      <c r="B1813" s="88">
        <v>267769</v>
      </c>
      <c r="C1813" s="72">
        <f>VLOOKUP($B1813,'Выгр Торг'!$B:$P,C$1,0)</f>
        <v>161879</v>
      </c>
      <c r="D1813" s="71" t="str">
        <f>VLOOKUP($B1813,'Выгр Торг'!$B:$P,D$1,0)</f>
        <v>Накладки (облицовка) зеркал SE нового образца (под повторитель) для Лада Приора 2 (В цвет 391)</v>
      </c>
      <c r="E1813" s="72" t="str">
        <f>VLOOKUP($B1813,'Выгр Торг'!$B:$P,E$1,0)</f>
        <v>Y</v>
      </c>
      <c r="F1813" s="72" t="str">
        <f>VLOOKUP($B1813,'Выгр Торг'!$B:$P,F$1,0)</f>
        <v>1</v>
      </c>
      <c r="G1813" s="36" t="s">
        <v>2497</v>
      </c>
      <c r="H1813" s="28">
        <v>161856</v>
      </c>
      <c r="I1813" s="53">
        <f>INDEX($I:$I,MATCH($H1813,$C:$C,0))</f>
        <v>600</v>
      </c>
      <c r="J1813" s="5" t="s">
        <v>3410</v>
      </c>
      <c r="K1813" s="56">
        <f>INDEX($K:$K,MATCH($H1813,$C:$C,0))+I1813</f>
        <v>1000</v>
      </c>
      <c r="L1813" s="14">
        <f>VLOOKUP(K1813,Наценка!$A$1:$B$8,2,1)</f>
        <v>1.45</v>
      </c>
      <c r="M1813" s="56">
        <f>INDEX($M:$M,MATCH($H1813,$C:$C,0))+I1813*$M$2</f>
        <v>1580</v>
      </c>
      <c r="N1813" s="57">
        <f t="shared" ref="N1813:N1877" si="294">IF(M1813&lt;=1000,(ROUNDUP(M1813,-1)-1),(ROUNDUP(M1813,-2)-10))</f>
        <v>1590</v>
      </c>
      <c r="O1813" s="72">
        <f>VLOOKUP($B1813,'Выгр Торг'!$B:$P,O$1,0)</f>
        <v>1000</v>
      </c>
      <c r="P1813" s="72">
        <f>VLOOKUP($B1813,'Выгр Торг'!$B:$P,P$1,0)</f>
        <v>1690</v>
      </c>
      <c r="Q1813" s="42">
        <f t="shared" si="277"/>
        <v>0</v>
      </c>
      <c r="R1813" s="42">
        <f t="shared" si="278"/>
        <v>100</v>
      </c>
      <c r="S1813" s="85">
        <f t="shared" si="293"/>
        <v>1590</v>
      </c>
      <c r="T1813" s="60" t="str">
        <f>IFERROR(VLOOKUP($B1813,'Из ГУГЛа'!$B:$G,4,0)*U1813+V1813,VLOOKUP($B1813,'Из ГУГЛа'!$B:$G,4,0))</f>
        <v/>
      </c>
      <c r="U1813" s="15">
        <v>1</v>
      </c>
      <c r="V1813" s="59"/>
      <c r="W1813" s="74">
        <f t="shared" si="279"/>
        <v>0.59000000000000008</v>
      </c>
      <c r="X1813" s="74" t="str">
        <f t="shared" si="280"/>
        <v/>
      </c>
      <c r="Y1813" s="74" t="str">
        <f t="shared" si="281"/>
        <v/>
      </c>
      <c r="Z1813" s="78" t="s">
        <v>2580</v>
      </c>
    </row>
    <row r="1814" spans="1:28" ht="75" x14ac:dyDescent="0.25">
      <c r="A1814" s="71" t="str">
        <f>INDEX('Выгр Торг'!$A:$A,MATCH($B1814,'Выгр Торг'!$B:$B,0))</f>
        <v>Накладки (облицовка) зеркал SE нового образца (под повторитель) для Лада Приора 2</v>
      </c>
      <c r="B1814" s="88">
        <v>267791</v>
      </c>
      <c r="C1814" s="72">
        <f>VLOOKUP($B1814,'Выгр Торг'!$B:$P,C$1,0)</f>
        <v>161880</v>
      </c>
      <c r="D1814" s="71" t="str">
        <f>VLOOKUP($B1814,'Выгр Торг'!$B:$P,D$1,0)</f>
        <v>Накладки (облицовка) зеркал SE нового образца (под повторитель) для Лада Приора 2 (В цвет 690)</v>
      </c>
      <c r="E1814" s="72" t="str">
        <f>VLOOKUP($B1814,'Выгр Торг'!$B:$P,E$1,0)</f>
        <v>Y</v>
      </c>
      <c r="F1814" s="72" t="str">
        <f>VLOOKUP($B1814,'Выгр Торг'!$B:$P,F$1,0)</f>
        <v>1</v>
      </c>
      <c r="G1814" s="36" t="s">
        <v>2497</v>
      </c>
      <c r="H1814" s="28">
        <v>161856</v>
      </c>
      <c r="I1814" s="53">
        <f>INDEX($I:$I,MATCH($H1814,$C:$C,0))</f>
        <v>600</v>
      </c>
      <c r="J1814" s="5" t="s">
        <v>3410</v>
      </c>
      <c r="K1814" s="56">
        <f>INDEX($K:$K,MATCH($H1814,$C:$C,0))+I1814</f>
        <v>1000</v>
      </c>
      <c r="L1814" s="14">
        <f>VLOOKUP(K1814,Наценка!$A$1:$B$8,2,1)</f>
        <v>1.45</v>
      </c>
      <c r="M1814" s="56">
        <f>INDEX($M:$M,MATCH($H1814,$C:$C,0))+I1814*$M$2</f>
        <v>1580</v>
      </c>
      <c r="N1814" s="57">
        <f t="shared" si="294"/>
        <v>1590</v>
      </c>
      <c r="O1814" s="72">
        <f>VLOOKUP($B1814,'Выгр Торг'!$B:$P,O$1,0)</f>
        <v>1000</v>
      </c>
      <c r="P1814" s="72">
        <f>VLOOKUP($B1814,'Выгр Торг'!$B:$P,P$1,0)</f>
        <v>1690</v>
      </c>
      <c r="Q1814" s="42">
        <f t="shared" si="277"/>
        <v>0</v>
      </c>
      <c r="R1814" s="42">
        <f t="shared" si="278"/>
        <v>100</v>
      </c>
      <c r="S1814" s="85">
        <f t="shared" si="293"/>
        <v>1590</v>
      </c>
      <c r="T1814" s="60" t="str">
        <f>IFERROR(VLOOKUP($B1814,'Из ГУГЛа'!$B:$G,4,0)*U1814+V1814,VLOOKUP($B1814,'Из ГУГЛа'!$B:$G,4,0))</f>
        <v/>
      </c>
      <c r="U1814" s="15">
        <v>1</v>
      </c>
      <c r="V1814" s="59"/>
      <c r="W1814" s="74">
        <f t="shared" si="279"/>
        <v>0.59000000000000008</v>
      </c>
      <c r="X1814" s="74" t="str">
        <f t="shared" si="280"/>
        <v/>
      </c>
      <c r="Y1814" s="74" t="str">
        <f t="shared" si="281"/>
        <v/>
      </c>
      <c r="Z1814" s="78" t="s">
        <v>2580</v>
      </c>
    </row>
    <row r="1815" spans="1:28" ht="75" x14ac:dyDescent="0.25">
      <c r="A1815" s="71" t="str">
        <f>INDEX('Выгр Торг'!$A:$A,MATCH($B1815,'Выгр Торг'!$B:$B,0))</f>
        <v>Накладки (облицовка) зеркал SE нового образца (под повторитель) для Лада Приора 2</v>
      </c>
      <c r="B1815" s="88">
        <v>267763</v>
      </c>
      <c r="C1815" s="72">
        <f>VLOOKUP($B1815,'Выгр Торг'!$B:$P,C$1,0)</f>
        <v>161881</v>
      </c>
      <c r="D1815" s="71" t="str">
        <f>VLOOKUP($B1815,'Выгр Торг'!$B:$P,D$1,0)</f>
        <v>Накладки (облицовка) зеркал SE нового образца (под повторитель) для Лада Приора 2 (В цвет 360)</v>
      </c>
      <c r="E1815" s="72" t="str">
        <f>VLOOKUP($B1815,'Выгр Торг'!$B:$P,E$1,0)</f>
        <v>Y</v>
      </c>
      <c r="F1815" s="72" t="str">
        <f>VLOOKUP($B1815,'Выгр Торг'!$B:$P,F$1,0)</f>
        <v>1ск2</v>
      </c>
      <c r="G1815" s="36" t="s">
        <v>2497</v>
      </c>
      <c r="H1815" s="28">
        <v>161856</v>
      </c>
      <c r="I1815" s="53">
        <f>INDEX($I:$I,MATCH($H1815,$C:$C,0))</f>
        <v>600</v>
      </c>
      <c r="J1815" s="5" t="s">
        <v>3410</v>
      </c>
      <c r="K1815" s="56">
        <f>INDEX($K:$K,MATCH($H1815,$C:$C,0))+I1815</f>
        <v>1000</v>
      </c>
      <c r="L1815" s="14">
        <f>VLOOKUP(K1815,Наценка!$A$1:$B$8,2,1)</f>
        <v>1.45</v>
      </c>
      <c r="M1815" s="56">
        <f>INDEX($M:$M,MATCH($H1815,$C:$C,0))+I1815*$M$2</f>
        <v>1580</v>
      </c>
      <c r="N1815" s="57">
        <f t="shared" si="294"/>
        <v>1590</v>
      </c>
      <c r="O1815" s="72">
        <f>VLOOKUP($B1815,'Выгр Торг'!$B:$P,O$1,0)</f>
        <v>1000</v>
      </c>
      <c r="P1815" s="72">
        <f>VLOOKUP($B1815,'Выгр Торг'!$B:$P,P$1,0)</f>
        <v>1690</v>
      </c>
      <c r="Q1815" s="42">
        <f t="shared" si="277"/>
        <v>0</v>
      </c>
      <c r="R1815" s="42">
        <f t="shared" si="278"/>
        <v>100</v>
      </c>
      <c r="S1815" s="85">
        <f t="shared" si="293"/>
        <v>1590</v>
      </c>
      <c r="T1815" s="60" t="str">
        <f>IFERROR(VLOOKUP($B1815,'Из ГУГЛа'!$B:$G,4,0)*U1815+V1815,VLOOKUP($B1815,'Из ГУГЛа'!$B:$G,4,0))</f>
        <v/>
      </c>
      <c r="U1815" s="15">
        <v>1</v>
      </c>
      <c r="V1815" s="59"/>
      <c r="W1815" s="74">
        <f t="shared" si="279"/>
        <v>0.59000000000000008</v>
      </c>
      <c r="X1815" s="74" t="str">
        <f t="shared" si="280"/>
        <v/>
      </c>
      <c r="Y1815" s="74" t="str">
        <f t="shared" si="281"/>
        <v/>
      </c>
      <c r="Z1815" s="78" t="s">
        <v>2580</v>
      </c>
    </row>
    <row r="1816" spans="1:28" ht="75" x14ac:dyDescent="0.25">
      <c r="A1816" s="71" t="str">
        <f>INDEX('Выгр Торг'!$A:$A,MATCH($B1816,'Выгр Торг'!$B:$B,0))</f>
        <v>Накладки (облицовка) зеркал SE нового образца (под повторитель) для Лада Приора 2</v>
      </c>
      <c r="B1816" s="88">
        <v>267780</v>
      </c>
      <c r="C1816" s="72">
        <f>VLOOKUP($B1816,'Выгр Торг'!$B:$P,C$1,0)</f>
        <v>161882</v>
      </c>
      <c r="D1816" s="71" t="str">
        <f>VLOOKUP($B1816,'Выгр Торг'!$B:$P,D$1,0)</f>
        <v>Накладки (облицовка) зеркал SE нового образца (под повторитель) для Лада Приора 2 (В цвет 507)</v>
      </c>
      <c r="E1816" s="72" t="str">
        <f>VLOOKUP($B1816,'Выгр Торг'!$B:$P,E$1,0)</f>
        <v>Y</v>
      </c>
      <c r="F1816" s="72" t="str">
        <f>VLOOKUP($B1816,'Выгр Торг'!$B:$P,F$1,0)</f>
        <v>1</v>
      </c>
      <c r="G1816" s="36" t="s">
        <v>2497</v>
      </c>
      <c r="H1816" s="28">
        <v>161856</v>
      </c>
      <c r="I1816" s="53">
        <f>INDEX($I:$I,MATCH($H1816,$C:$C,0))</f>
        <v>600</v>
      </c>
      <c r="J1816" s="5" t="s">
        <v>3410</v>
      </c>
      <c r="K1816" s="56">
        <f>INDEX($K:$K,MATCH($H1816,$C:$C,0))+I1816</f>
        <v>1000</v>
      </c>
      <c r="L1816" s="14">
        <f>VLOOKUP(K1816,Наценка!$A$1:$B$8,2,1)</f>
        <v>1.45</v>
      </c>
      <c r="M1816" s="56">
        <f>INDEX($M:$M,MATCH($H1816,$C:$C,0))+I1816*$M$2</f>
        <v>1580</v>
      </c>
      <c r="N1816" s="57">
        <f t="shared" si="294"/>
        <v>1590</v>
      </c>
      <c r="O1816" s="72">
        <f>VLOOKUP($B1816,'Выгр Торг'!$B:$P,O$1,0)</f>
        <v>1000</v>
      </c>
      <c r="P1816" s="72">
        <f>VLOOKUP($B1816,'Выгр Торг'!$B:$P,P$1,0)</f>
        <v>1690</v>
      </c>
      <c r="Q1816" s="42">
        <f t="shared" si="277"/>
        <v>0</v>
      </c>
      <c r="R1816" s="42">
        <f t="shared" si="278"/>
        <v>100</v>
      </c>
      <c r="S1816" s="85">
        <f t="shared" si="293"/>
        <v>1590</v>
      </c>
      <c r="T1816" s="60" t="str">
        <f>IFERROR(VLOOKUP($B1816,'Из ГУГЛа'!$B:$G,4,0)*U1816+V1816,VLOOKUP($B1816,'Из ГУГЛа'!$B:$G,4,0))</f>
        <v/>
      </c>
      <c r="U1816" s="15">
        <v>1</v>
      </c>
      <c r="V1816" s="59"/>
      <c r="W1816" s="74">
        <f t="shared" si="279"/>
        <v>0.59000000000000008</v>
      </c>
      <c r="X1816" s="74" t="str">
        <f t="shared" si="280"/>
        <v/>
      </c>
      <c r="Y1816" s="74" t="str">
        <f t="shared" si="281"/>
        <v/>
      </c>
      <c r="Z1816" s="78" t="s">
        <v>2580</v>
      </c>
    </row>
    <row r="1817" spans="1:28" ht="75" x14ac:dyDescent="0.25">
      <c r="A1817" s="71" t="str">
        <f>INDEX('Выгр Торг'!$A:$A,MATCH($B1817,'Выгр Торг'!$B:$B,0))</f>
        <v>Накладки (облицовка) зеркал SE нового образца (под повторитель) для Лада Приора 2</v>
      </c>
      <c r="B1817" s="88">
        <v>267793</v>
      </c>
      <c r="C1817" s="72">
        <f>VLOOKUP($B1817,'Выгр Торг'!$B:$P,C$1,0)</f>
        <v>161859</v>
      </c>
      <c r="D1817" s="71" t="str">
        <f>VLOOKUP($B1817,'Выгр Торг'!$B:$P,D$1,0)</f>
        <v>Накладки (облицовка) зеркал SE нового образца (под повторитель) для Лада Приора 2 (В цвет Уточнить у менеджера)</v>
      </c>
      <c r="E1817" s="72" t="str">
        <f>VLOOKUP($B1817,'Выгр Торг'!$B:$P,E$1,0)</f>
        <v>Y</v>
      </c>
      <c r="F1817" s="72" t="str">
        <f>VLOOKUP($B1817,'Выгр Торг'!$B:$P,F$1,0)</f>
        <v>1</v>
      </c>
      <c r="G1817" s="36" t="s">
        <v>2497</v>
      </c>
      <c r="H1817" s="28">
        <v>161856</v>
      </c>
      <c r="I1817" s="53">
        <f>INDEX($I:$I,MATCH($H1817,$C:$C,0))</f>
        <v>600</v>
      </c>
      <c r="J1817" s="5" t="s">
        <v>3410</v>
      </c>
      <c r="K1817" s="56">
        <f>INDEX($K:$K,MATCH($H1817,$C:$C,0))+I1817</f>
        <v>1000</v>
      </c>
      <c r="L1817" s="14">
        <f>VLOOKUP(K1817,Наценка!$A$1:$B$8,2,1)</f>
        <v>1.45</v>
      </c>
      <c r="M1817" s="56">
        <f>INDEX($M:$M,MATCH($H1817,$C:$C,0))+I1817*$M$2</f>
        <v>1580</v>
      </c>
      <c r="N1817" s="57">
        <f t="shared" si="294"/>
        <v>1590</v>
      </c>
      <c r="O1817" s="72">
        <f>VLOOKUP($B1817,'Выгр Торг'!$B:$P,O$1,0)</f>
        <v>1000</v>
      </c>
      <c r="P1817" s="72">
        <f>VLOOKUP($B1817,'Выгр Торг'!$B:$P,P$1,0)</f>
        <v>1690</v>
      </c>
      <c r="Q1817" s="42">
        <f t="shared" si="277"/>
        <v>0</v>
      </c>
      <c r="R1817" s="42">
        <f t="shared" si="278"/>
        <v>100</v>
      </c>
      <c r="S1817" s="85">
        <f t="shared" si="293"/>
        <v>1590</v>
      </c>
      <c r="T1817" s="60" t="str">
        <f>IFERROR(VLOOKUP($B1817,'Из ГУГЛа'!$B:$G,4,0)*U1817+V1817,VLOOKUP($B1817,'Из ГУГЛа'!$B:$G,4,0))</f>
        <v/>
      </c>
      <c r="U1817" s="15">
        <v>1</v>
      </c>
      <c r="V1817" s="59"/>
      <c r="W1817" s="74">
        <f t="shared" si="279"/>
        <v>0.59000000000000008</v>
      </c>
      <c r="X1817" s="74" t="str">
        <f t="shared" si="280"/>
        <v/>
      </c>
      <c r="Y1817" s="74" t="str">
        <f t="shared" si="281"/>
        <v/>
      </c>
      <c r="Z1817" s="78" t="s">
        <v>2580</v>
      </c>
    </row>
    <row r="1818" spans="1:28" ht="75" x14ac:dyDescent="0.25">
      <c r="A1818" s="71" t="str">
        <f>INDEX('Выгр Торг'!$A:$A,MATCH($B1818,'Выгр Торг'!$B:$B,0))</f>
        <v>Накладки (облицовка) зеркал SE нового образца (под повторитель) для Лада Приора 2</v>
      </c>
      <c r="B1818" s="88">
        <v>267764</v>
      </c>
      <c r="C1818" s="72">
        <f>VLOOKUP($B1818,'Выгр Торг'!$B:$P,C$1,0)</f>
        <v>161883</v>
      </c>
      <c r="D1818" s="71" t="str">
        <f>VLOOKUP($B1818,'Выгр Торг'!$B:$P,D$1,0)</f>
        <v>Накладки (облицовка) зеркал SE нового образца (под повторитель) для Лада Приора 2 (В цвет 363)</v>
      </c>
      <c r="E1818" s="72" t="str">
        <f>VLOOKUP($B1818,'Выгр Торг'!$B:$P,E$1,0)</f>
        <v>Y</v>
      </c>
      <c r="F1818" s="72" t="str">
        <f>VLOOKUP($B1818,'Выгр Торг'!$B:$P,F$1,0)</f>
        <v>1</v>
      </c>
      <c r="G1818" s="36" t="s">
        <v>2497</v>
      </c>
      <c r="H1818" s="28">
        <v>161856</v>
      </c>
      <c r="I1818" s="53">
        <f>INDEX($I:$I,MATCH($H1818,$C:$C,0))</f>
        <v>600</v>
      </c>
      <c r="J1818" s="5" t="s">
        <v>3410</v>
      </c>
      <c r="K1818" s="56">
        <f>INDEX($K:$K,MATCH($H1818,$C:$C,0))+I1818</f>
        <v>1000</v>
      </c>
      <c r="L1818" s="14">
        <f>VLOOKUP(K1818,Наценка!$A$1:$B$8,2,1)</f>
        <v>1.45</v>
      </c>
      <c r="M1818" s="56">
        <f>INDEX($M:$M,MATCH($H1818,$C:$C,0))+I1818*$M$2</f>
        <v>1580</v>
      </c>
      <c r="N1818" s="57">
        <f t="shared" si="294"/>
        <v>1590</v>
      </c>
      <c r="O1818" s="72">
        <f>VLOOKUP($B1818,'Выгр Торг'!$B:$P,O$1,0)</f>
        <v>1000</v>
      </c>
      <c r="P1818" s="72">
        <f>VLOOKUP($B1818,'Выгр Торг'!$B:$P,P$1,0)</f>
        <v>1690</v>
      </c>
      <c r="Q1818" s="42">
        <f t="shared" si="277"/>
        <v>0</v>
      </c>
      <c r="R1818" s="42">
        <f t="shared" si="278"/>
        <v>100</v>
      </c>
      <c r="S1818" s="85">
        <f t="shared" si="293"/>
        <v>1590</v>
      </c>
      <c r="T1818" s="60" t="str">
        <f>IFERROR(VLOOKUP($B1818,'Из ГУГЛа'!$B:$G,4,0)*U1818+V1818,VLOOKUP($B1818,'Из ГУГЛа'!$B:$G,4,0))</f>
        <v/>
      </c>
      <c r="U1818" s="15">
        <v>1</v>
      </c>
      <c r="V1818" s="59"/>
      <c r="W1818" s="74">
        <f t="shared" si="279"/>
        <v>0.59000000000000008</v>
      </c>
      <c r="X1818" s="74" t="str">
        <f t="shared" si="280"/>
        <v/>
      </c>
      <c r="Y1818" s="74" t="str">
        <f t="shared" si="281"/>
        <v/>
      </c>
      <c r="Z1818" s="78" t="s">
        <v>2580</v>
      </c>
    </row>
    <row r="1819" spans="1:28" ht="75" x14ac:dyDescent="0.25">
      <c r="A1819" s="71" t="str">
        <f>INDEX('Выгр Торг'!$A:$A,MATCH($B1819,'Выгр Торг'!$B:$B,0))</f>
        <v>Накладки (облицовка) зеркал SE нового образца (под повторитель) для Лада Приора 2</v>
      </c>
      <c r="B1819" s="88">
        <v>267767</v>
      </c>
      <c r="C1819" s="72">
        <f>VLOOKUP($B1819,'Выгр Торг'!$B:$P,C$1,0)</f>
        <v>196386</v>
      </c>
      <c r="D1819" s="71" t="str">
        <f>VLOOKUP($B1819,'Выгр Торг'!$B:$P,D$1,0)</f>
        <v>Накладки (облицовка) зеркал SE нового образца (под повторитель) для Лада Приора 2 (В цвет 385)</v>
      </c>
      <c r="E1819" s="72" t="str">
        <f>VLOOKUP($B1819,'Выгр Торг'!$B:$P,E$1,0)</f>
        <v>Y</v>
      </c>
      <c r="F1819" s="72" t="str">
        <f>VLOOKUP($B1819,'Выгр Торг'!$B:$P,F$1,0)</f>
        <v>1</v>
      </c>
      <c r="G1819" s="36" t="s">
        <v>2497</v>
      </c>
      <c r="H1819" s="28">
        <v>161856</v>
      </c>
      <c r="I1819" s="53">
        <f>INDEX($I:$I,MATCH($H1819,$C:$C,0))</f>
        <v>600</v>
      </c>
      <c r="J1819" s="5" t="s">
        <v>3410</v>
      </c>
      <c r="K1819" s="56">
        <f>INDEX($K:$K,MATCH($H1819,$C:$C,0))+I1819</f>
        <v>1000</v>
      </c>
      <c r="L1819" s="14">
        <f>VLOOKUP(K1819,Наценка!$A$1:$B$8,2,1)</f>
        <v>1.45</v>
      </c>
      <c r="M1819" s="56">
        <f>INDEX($M:$M,MATCH($H1819,$C:$C,0))+I1819*$M$2</f>
        <v>1580</v>
      </c>
      <c r="N1819" s="57">
        <f t="shared" si="294"/>
        <v>1590</v>
      </c>
      <c r="O1819" s="72">
        <f>VLOOKUP($B1819,'Выгр Торг'!$B:$P,O$1,0)</f>
        <v>1000</v>
      </c>
      <c r="P1819" s="72">
        <f>VLOOKUP($B1819,'Выгр Торг'!$B:$P,P$1,0)</f>
        <v>1690</v>
      </c>
      <c r="Q1819" s="42">
        <f t="shared" ref="Q1819:Q1882" si="295">O1819-K1819</f>
        <v>0</v>
      </c>
      <c r="R1819" s="42">
        <f t="shared" ref="R1819:R1882" si="296">P1819-N1819</f>
        <v>100</v>
      </c>
      <c r="S1819" s="85">
        <f t="shared" si="293"/>
        <v>1590</v>
      </c>
      <c r="T1819" s="60" t="str">
        <f>IFERROR(VLOOKUP($B1819,'Из ГУГЛа'!$B:$G,4,0)*U1819+V1819,VLOOKUP($B1819,'Из ГУГЛа'!$B:$G,4,0))</f>
        <v/>
      </c>
      <c r="U1819" s="15">
        <v>1</v>
      </c>
      <c r="V1819" s="59"/>
      <c r="W1819" s="74">
        <f t="shared" ref="W1819:W1882" si="297">IFERROR(S1819/K1819-1,"")</f>
        <v>0.59000000000000008</v>
      </c>
      <c r="X1819" s="74" t="str">
        <f t="shared" ref="X1819:X1882" si="298">IFERROR((Z1819-S1819)/Z1819,"")</f>
        <v/>
      </c>
      <c r="Y1819" s="74" t="str">
        <f t="shared" ref="Y1819:Y1882" si="299">IFERROR(IF(Z1819="","",Z1819/K1819-1),"")</f>
        <v/>
      </c>
      <c r="Z1819" s="78" t="s">
        <v>2580</v>
      </c>
    </row>
    <row r="1820" spans="1:28" ht="30" x14ac:dyDescent="0.25">
      <c r="A1820" s="71" t="str">
        <f>INDEX('Выгр Торг'!$A:$A,MATCH($B1820,'Выгр Торг'!$B:$B,0))</f>
        <v>Накладки зеркал старого образца для Лада Приора</v>
      </c>
      <c r="B1820" s="88">
        <v>168292</v>
      </c>
      <c r="C1820" s="72">
        <f>VLOOKUP($B1820,'Выгр Торг'!$B:$P,C$1,0)</f>
        <v>162085</v>
      </c>
      <c r="D1820" s="71" t="str">
        <f>VLOOKUP($B1820,'Выгр Торг'!$B:$P,D$1,0)</f>
        <v>Накладки зеркал старого образца для Лада Приора (Без покраски)</v>
      </c>
      <c r="E1820" s="72" t="str">
        <f>VLOOKUP($B1820,'Выгр Торг'!$B:$P,E$1,0)</f>
        <v>Y</v>
      </c>
      <c r="F1820" s="72" t="str">
        <f>VLOOKUP($B1820,'Выгр Торг'!$B:$P,F$1,0)</f>
        <v>1</v>
      </c>
      <c r="G1820" s="36"/>
      <c r="H1820" s="28">
        <v>162085</v>
      </c>
      <c r="I1820" s="52">
        <v>600</v>
      </c>
      <c r="J1820" s="5" t="s">
        <v>3410</v>
      </c>
      <c r="K1820" s="73">
        <f>O1820</f>
        <v>400</v>
      </c>
      <c r="L1820" s="14">
        <f>VLOOKUP(K1820,Наценка!$A$1:$B$8,2,1)</f>
        <v>2</v>
      </c>
      <c r="M1820" s="91">
        <f>Z1820-30</f>
        <v>799</v>
      </c>
      <c r="N1820" s="57">
        <f t="shared" si="294"/>
        <v>799</v>
      </c>
      <c r="O1820" s="72">
        <f>VLOOKUP($B1820,'Выгр Торг'!$B:$P,O$1,0)</f>
        <v>400</v>
      </c>
      <c r="P1820" s="72">
        <f>VLOOKUP($B1820,'Выгр Торг'!$B:$P,P$1,0)</f>
        <v>819</v>
      </c>
      <c r="Q1820" s="42">
        <f t="shared" si="295"/>
        <v>0</v>
      </c>
      <c r="R1820" s="42">
        <f t="shared" si="296"/>
        <v>20</v>
      </c>
      <c r="S1820" s="85">
        <f t="shared" si="293"/>
        <v>799</v>
      </c>
      <c r="T1820" s="60">
        <f>IFERROR(VLOOKUP($B1820,'Из ГУГЛа'!$B:$G,4,0)*U1820+V1820,VLOOKUP($B1820,'Из ГУГЛа'!$B:$G,4,0))</f>
        <v>829</v>
      </c>
      <c r="U1820" s="15">
        <v>1</v>
      </c>
      <c r="V1820" s="59"/>
      <c r="W1820" s="74">
        <f t="shared" si="297"/>
        <v>0.99750000000000005</v>
      </c>
      <c r="X1820" s="74">
        <f t="shared" si="298"/>
        <v>3.6188178528347409E-2</v>
      </c>
      <c r="Y1820" s="74">
        <f t="shared" si="299"/>
        <v>1.0724999999999998</v>
      </c>
      <c r="Z1820" s="75">
        <v>829</v>
      </c>
      <c r="AA1820" s="4">
        <v>300</v>
      </c>
      <c r="AB1820" s="20" t="s">
        <v>2606</v>
      </c>
    </row>
    <row r="1821" spans="1:28" ht="45" x14ac:dyDescent="0.25">
      <c r="A1821" s="71" t="str">
        <f>INDEX('Выгр Торг'!$A:$A,MATCH($B1821,'Выгр Торг'!$B:$B,0))</f>
        <v>Накладки зеркал старого образца для Лада Приора</v>
      </c>
      <c r="B1821" s="88">
        <v>168293</v>
      </c>
      <c r="C1821" s="72">
        <f>VLOOKUP($B1821,'Выгр Торг'!$B:$P,C$1,0)</f>
        <v>162088</v>
      </c>
      <c r="D1821" s="71" t="str">
        <f>VLOOKUP($B1821,'Выгр Торг'!$B:$P,D$1,0)</f>
        <v>Накладки зеркал старого образца для Лада Приора (В цвет, Альтаир (серебристый светло-серый, 660))</v>
      </c>
      <c r="E1821" s="72" t="str">
        <f>VLOOKUP($B1821,'Выгр Торг'!$B:$P,E$1,0)</f>
        <v>Y</v>
      </c>
      <c r="F1821" s="72" t="str">
        <f>VLOOKUP($B1821,'Выгр Торг'!$B:$P,F$1,0)</f>
        <v>1</v>
      </c>
      <c r="G1821" s="36"/>
      <c r="H1821" s="28">
        <v>162085</v>
      </c>
      <c r="I1821" s="53">
        <f>INDEX($I:$I,MATCH($H1821,$C:$C,0))</f>
        <v>600</v>
      </c>
      <c r="J1821" s="5" t="s">
        <v>3410</v>
      </c>
      <c r="K1821" s="56">
        <f>INDEX($K:$K,MATCH($H1821,$C:$C,0))+I1821</f>
        <v>1000</v>
      </c>
      <c r="L1821" s="14">
        <f>VLOOKUP(K1821,Наценка!$A$1:$B$8,2,1)</f>
        <v>1.45</v>
      </c>
      <c r="M1821" s="56">
        <f>INDEX($M:$M,MATCH($H1821,$C:$C,0))+I1821*$M$2</f>
        <v>1579</v>
      </c>
      <c r="N1821" s="57">
        <f t="shared" si="294"/>
        <v>1590</v>
      </c>
      <c r="O1821" s="72">
        <f>VLOOKUP($B1821,'Выгр Торг'!$B:$P,O$1,0)</f>
        <v>1000</v>
      </c>
      <c r="P1821" s="72">
        <f>VLOOKUP($B1821,'Выгр Торг'!$B:$P,P$1,0)</f>
        <v>1690</v>
      </c>
      <c r="Q1821" s="42">
        <f t="shared" si="295"/>
        <v>0</v>
      </c>
      <c r="R1821" s="42">
        <f t="shared" si="296"/>
        <v>100</v>
      </c>
      <c r="S1821" s="85">
        <f t="shared" si="293"/>
        <v>1590</v>
      </c>
      <c r="T1821" s="60">
        <f>IFERROR(VLOOKUP($B1821,'Из ГУГЛа'!$B:$G,4,0)*U1821+V1821,VLOOKUP($B1821,'Из ГУГЛа'!$B:$G,4,0))</f>
        <v>1129</v>
      </c>
      <c r="U1821" s="15">
        <v>1</v>
      </c>
      <c r="V1821" s="76">
        <f>INDEX($AA:$AA,MATCH($H1821,$C:$C,0))</f>
        <v>300</v>
      </c>
      <c r="W1821" s="74">
        <f t="shared" si="297"/>
        <v>0.59000000000000008</v>
      </c>
      <c r="X1821" s="74">
        <f t="shared" si="298"/>
        <v>-0.40832595217006201</v>
      </c>
      <c r="Y1821" s="74">
        <f t="shared" si="299"/>
        <v>0.129</v>
      </c>
      <c r="Z1821" s="76">
        <f>INDEX($Z:$Z,MATCH($H1821,$C:$C,0))+V1821</f>
        <v>1129</v>
      </c>
      <c r="AB1821" s="43" t="str">
        <f>INDEX($AB:$AB,MATCH($H1821,$C:$C,0))</f>
        <v>https://motorring.ru/product/15259-oblicovki-nakladki-zerkal-starogo-obrazca-lada-priora</v>
      </c>
    </row>
    <row r="1822" spans="1:28" ht="30" x14ac:dyDescent="0.25">
      <c r="A1822" s="71" t="str">
        <f>INDEX('Выгр Торг'!$A:$A,MATCH($B1822,'Выгр Торг'!$B:$B,0))</f>
        <v>Накладки зеркал старого образца для Лада Приора</v>
      </c>
      <c r="B1822" s="88">
        <v>168294</v>
      </c>
      <c r="C1822" s="72">
        <f>VLOOKUP($B1822,'Выгр Торг'!$B:$P,C$1,0)</f>
        <v>162089</v>
      </c>
      <c r="D1822" s="71" t="str">
        <f>VLOOKUP($B1822,'Выгр Торг'!$B:$P,D$1,0)</f>
        <v>Накладки зеркал старого образца для Лада Приора (В цвет, Белое облако (белый, 240))</v>
      </c>
      <c r="E1822" s="72" t="str">
        <f>VLOOKUP($B1822,'Выгр Торг'!$B:$P,E$1,0)</f>
        <v>Y</v>
      </c>
      <c r="F1822" s="72" t="str">
        <f>VLOOKUP($B1822,'Выгр Торг'!$B:$P,F$1,0)</f>
        <v>1</v>
      </c>
      <c r="G1822" s="36"/>
      <c r="H1822" s="28">
        <v>162085</v>
      </c>
      <c r="I1822" s="53">
        <f>INDEX($I:$I,MATCH($H1822,$C:$C,0))</f>
        <v>600</v>
      </c>
      <c r="J1822" s="5" t="s">
        <v>3410</v>
      </c>
      <c r="K1822" s="56">
        <f>INDEX($K:$K,MATCH($H1822,$C:$C,0))+I1822</f>
        <v>1000</v>
      </c>
      <c r="L1822" s="14">
        <f>VLOOKUP(K1822,Наценка!$A$1:$B$8,2,1)</f>
        <v>1.45</v>
      </c>
      <c r="M1822" s="56">
        <f>INDEX($M:$M,MATCH($H1822,$C:$C,0))+I1822*$M$2</f>
        <v>1579</v>
      </c>
      <c r="N1822" s="57">
        <f t="shared" si="294"/>
        <v>1590</v>
      </c>
      <c r="O1822" s="72">
        <f>VLOOKUP($B1822,'Выгр Торг'!$B:$P,O$1,0)</f>
        <v>1000</v>
      </c>
      <c r="P1822" s="72">
        <f>VLOOKUP($B1822,'Выгр Торг'!$B:$P,P$1,0)</f>
        <v>1690</v>
      </c>
      <c r="Q1822" s="42">
        <f t="shared" si="295"/>
        <v>0</v>
      </c>
      <c r="R1822" s="42">
        <f t="shared" si="296"/>
        <v>100</v>
      </c>
      <c r="S1822" s="85">
        <f t="shared" si="293"/>
        <v>1590</v>
      </c>
      <c r="T1822" s="60">
        <f>IFERROR(VLOOKUP($B1822,'Из ГУГЛа'!$B:$G,4,0)*U1822+V1822,VLOOKUP($B1822,'Из ГУГЛа'!$B:$G,4,0))</f>
        <v>1129</v>
      </c>
      <c r="U1822" s="15">
        <v>1</v>
      </c>
      <c r="V1822" s="76">
        <f>INDEX($AA:$AA,MATCH($H1822,$C:$C,0))</f>
        <v>300</v>
      </c>
      <c r="W1822" s="74">
        <f t="shared" si="297"/>
        <v>0.59000000000000008</v>
      </c>
      <c r="X1822" s="74">
        <f t="shared" si="298"/>
        <v>-0.40832595217006201</v>
      </c>
      <c r="Y1822" s="74">
        <f t="shared" si="299"/>
        <v>0.129</v>
      </c>
      <c r="Z1822" s="76">
        <f>INDEX($Z:$Z,MATCH($H1822,$C:$C,0))+V1822</f>
        <v>1129</v>
      </c>
      <c r="AB1822" s="43" t="str">
        <f>INDEX($AB:$AB,MATCH($H1822,$C:$C,0))</f>
        <v>https://motorring.ru/product/15259-oblicovki-nakladki-zerkal-starogo-obrazca-lada-priora</v>
      </c>
    </row>
    <row r="1823" spans="1:28" ht="45" x14ac:dyDescent="0.25">
      <c r="A1823" s="71" t="str">
        <f>INDEX('Выгр Торг'!$A:$A,MATCH($B1823,'Выгр Торг'!$B:$B,0))</f>
        <v>Накладки зеркал старого образца для Лада Приора</v>
      </c>
      <c r="B1823" s="88">
        <v>168295</v>
      </c>
      <c r="C1823" s="72">
        <f>VLOOKUP($B1823,'Выгр Торг'!$B:$P,C$1,0)</f>
        <v>162090</v>
      </c>
      <c r="D1823" s="71" t="str">
        <f>VLOOKUP($B1823,'Выгр Торг'!$B:$P,D$1,0)</f>
        <v>Накладки зеркал старого образца для Лада Приора (В цвет, Борнео (темный серебристо-серый, 633))</v>
      </c>
      <c r="E1823" s="72" t="str">
        <f>VLOOKUP($B1823,'Выгр Торг'!$B:$P,E$1,0)</f>
        <v>Y</v>
      </c>
      <c r="F1823" s="72" t="str">
        <f>VLOOKUP($B1823,'Выгр Торг'!$B:$P,F$1,0)</f>
        <v>1</v>
      </c>
      <c r="G1823" s="36"/>
      <c r="H1823" s="28">
        <v>162085</v>
      </c>
      <c r="I1823" s="53">
        <f>INDEX($I:$I,MATCH($H1823,$C:$C,0))</f>
        <v>600</v>
      </c>
      <c r="J1823" s="5" t="s">
        <v>3410</v>
      </c>
      <c r="K1823" s="56">
        <f>INDEX($K:$K,MATCH($H1823,$C:$C,0))+I1823</f>
        <v>1000</v>
      </c>
      <c r="L1823" s="14">
        <f>VLOOKUP(K1823,Наценка!$A$1:$B$8,2,1)</f>
        <v>1.45</v>
      </c>
      <c r="M1823" s="56">
        <f>INDEX($M:$M,MATCH($H1823,$C:$C,0))+I1823*$M$2</f>
        <v>1579</v>
      </c>
      <c r="N1823" s="57">
        <f t="shared" si="294"/>
        <v>1590</v>
      </c>
      <c r="O1823" s="72">
        <f>VLOOKUP($B1823,'Выгр Торг'!$B:$P,O$1,0)</f>
        <v>1000</v>
      </c>
      <c r="P1823" s="72">
        <f>VLOOKUP($B1823,'Выгр Торг'!$B:$P,P$1,0)</f>
        <v>1690</v>
      </c>
      <c r="Q1823" s="42">
        <f t="shared" si="295"/>
        <v>0</v>
      </c>
      <c r="R1823" s="42">
        <f t="shared" si="296"/>
        <v>100</v>
      </c>
      <c r="S1823" s="85">
        <f t="shared" si="293"/>
        <v>1590</v>
      </c>
      <c r="T1823" s="60">
        <f>IFERROR(VLOOKUP($B1823,'Из ГУГЛа'!$B:$G,4,0)*U1823+V1823,VLOOKUP($B1823,'Из ГУГЛа'!$B:$G,4,0))</f>
        <v>1129</v>
      </c>
      <c r="U1823" s="15">
        <v>1</v>
      </c>
      <c r="V1823" s="76">
        <f>INDEX($AA:$AA,MATCH($H1823,$C:$C,0))</f>
        <v>300</v>
      </c>
      <c r="W1823" s="74">
        <f t="shared" si="297"/>
        <v>0.59000000000000008</v>
      </c>
      <c r="X1823" s="74">
        <f t="shared" si="298"/>
        <v>-0.40832595217006201</v>
      </c>
      <c r="Y1823" s="74">
        <f t="shared" si="299"/>
        <v>0.129</v>
      </c>
      <c r="Z1823" s="76">
        <f>INDEX($Z:$Z,MATCH($H1823,$C:$C,0))+V1823</f>
        <v>1129</v>
      </c>
      <c r="AB1823" s="43" t="str">
        <f>INDEX($AB:$AB,MATCH($H1823,$C:$C,0))</f>
        <v>https://motorring.ru/product/15259-oblicovki-nakladki-zerkal-starogo-obrazca-lada-priora</v>
      </c>
    </row>
    <row r="1824" spans="1:28" ht="30" x14ac:dyDescent="0.25">
      <c r="A1824" s="71" t="str">
        <f>INDEX('Выгр Торг'!$A:$A,MATCH($B1824,'Выгр Торг'!$B:$B,0))</f>
        <v>Накладки зеркал старого образца для Лада Приора</v>
      </c>
      <c r="B1824" s="88">
        <v>168296</v>
      </c>
      <c r="C1824" s="72">
        <f>VLOOKUP($B1824,'Выгр Торг'!$B:$P,C$1,0)</f>
        <v>162091</v>
      </c>
      <c r="D1824" s="71" t="str">
        <f>VLOOKUP($B1824,'Выгр Торг'!$B:$P,D$1,0)</f>
        <v>Накладки зеркал старого образца для Лада Приора (В цвет, Викинг (темно-серый, 655))</v>
      </c>
      <c r="E1824" s="72" t="str">
        <f>VLOOKUP($B1824,'Выгр Торг'!$B:$P,E$1,0)</f>
        <v>Y</v>
      </c>
      <c r="F1824" s="72" t="str">
        <f>VLOOKUP($B1824,'Выгр Торг'!$B:$P,F$1,0)</f>
        <v>1</v>
      </c>
      <c r="G1824" s="36"/>
      <c r="H1824" s="28">
        <v>162085</v>
      </c>
      <c r="I1824" s="53">
        <f>INDEX($I:$I,MATCH($H1824,$C:$C,0))</f>
        <v>600</v>
      </c>
      <c r="J1824" s="5" t="s">
        <v>3410</v>
      </c>
      <c r="K1824" s="56">
        <f>INDEX($K:$K,MATCH($H1824,$C:$C,0))+I1824</f>
        <v>1000</v>
      </c>
      <c r="L1824" s="14">
        <f>VLOOKUP(K1824,Наценка!$A$1:$B$8,2,1)</f>
        <v>1.45</v>
      </c>
      <c r="M1824" s="56">
        <f>INDEX($M:$M,MATCH($H1824,$C:$C,0))+I1824*$M$2</f>
        <v>1579</v>
      </c>
      <c r="N1824" s="57">
        <f t="shared" si="294"/>
        <v>1590</v>
      </c>
      <c r="O1824" s="72">
        <f>VLOOKUP($B1824,'Выгр Торг'!$B:$P,O$1,0)</f>
        <v>1000</v>
      </c>
      <c r="P1824" s="72">
        <f>VLOOKUP($B1824,'Выгр Торг'!$B:$P,P$1,0)</f>
        <v>1690</v>
      </c>
      <c r="Q1824" s="42">
        <f t="shared" si="295"/>
        <v>0</v>
      </c>
      <c r="R1824" s="42">
        <f t="shared" si="296"/>
        <v>100</v>
      </c>
      <c r="S1824" s="85">
        <f t="shared" si="293"/>
        <v>1590</v>
      </c>
      <c r="T1824" s="60">
        <f>IFERROR(VLOOKUP($B1824,'Из ГУГЛа'!$B:$G,4,0)*U1824+V1824,VLOOKUP($B1824,'Из ГУГЛа'!$B:$G,4,0))</f>
        <v>1129</v>
      </c>
      <c r="U1824" s="15">
        <v>1</v>
      </c>
      <c r="V1824" s="76">
        <f>INDEX($AA:$AA,MATCH($H1824,$C:$C,0))</f>
        <v>300</v>
      </c>
      <c r="W1824" s="74">
        <f t="shared" si="297"/>
        <v>0.59000000000000008</v>
      </c>
      <c r="X1824" s="74">
        <f t="shared" si="298"/>
        <v>-0.40832595217006201</v>
      </c>
      <c r="Y1824" s="74">
        <f t="shared" si="299"/>
        <v>0.129</v>
      </c>
      <c r="Z1824" s="76">
        <f>INDEX($Z:$Z,MATCH($H1824,$C:$C,0))+V1824</f>
        <v>1129</v>
      </c>
      <c r="AB1824" s="43" t="str">
        <f>INDEX($AB:$AB,MATCH($H1824,$C:$C,0))</f>
        <v>https://motorring.ru/product/15259-oblicovki-nakladki-zerkal-starogo-obrazca-lada-priora</v>
      </c>
    </row>
    <row r="1825" spans="1:28" ht="45" x14ac:dyDescent="0.25">
      <c r="A1825" s="71" t="str">
        <f>INDEX('Выгр Торг'!$A:$A,MATCH($B1825,'Выгр Торг'!$B:$B,0))</f>
        <v>Накладки зеркал старого образца для Лада Приора</v>
      </c>
      <c r="B1825" s="88">
        <v>168297</v>
      </c>
      <c r="C1825" s="72">
        <f>VLOOKUP($B1825,'Выгр Торг'!$B:$P,C$1,0)</f>
        <v>162092</v>
      </c>
      <c r="D1825" s="71" t="str">
        <f>VLOOKUP($B1825,'Выгр Торг'!$B:$P,D$1,0)</f>
        <v>Накладки зеркал старого образца для Лада Приора (В цвет, Голубая планета (сине-голубой, 418))</v>
      </c>
      <c r="E1825" s="72" t="str">
        <f>VLOOKUP($B1825,'Выгр Торг'!$B:$P,E$1,0)</f>
        <v>Y</v>
      </c>
      <c r="F1825" s="72" t="str">
        <f>VLOOKUP($B1825,'Выгр Торг'!$B:$P,F$1,0)</f>
        <v>1</v>
      </c>
      <c r="G1825" s="36"/>
      <c r="H1825" s="28">
        <v>162085</v>
      </c>
      <c r="I1825" s="53">
        <f>INDEX($I:$I,MATCH($H1825,$C:$C,0))</f>
        <v>600</v>
      </c>
      <c r="J1825" s="5" t="s">
        <v>3410</v>
      </c>
      <c r="K1825" s="56">
        <f>INDEX($K:$K,MATCH($H1825,$C:$C,0))+I1825</f>
        <v>1000</v>
      </c>
      <c r="L1825" s="14">
        <f>VLOOKUP(K1825,Наценка!$A$1:$B$8,2,1)</f>
        <v>1.45</v>
      </c>
      <c r="M1825" s="56">
        <f>INDEX($M:$M,MATCH($H1825,$C:$C,0))+I1825*$M$2</f>
        <v>1579</v>
      </c>
      <c r="N1825" s="57">
        <f t="shared" si="294"/>
        <v>1590</v>
      </c>
      <c r="O1825" s="72">
        <f>VLOOKUP($B1825,'Выгр Торг'!$B:$P,O$1,0)</f>
        <v>1000</v>
      </c>
      <c r="P1825" s="72">
        <f>VLOOKUP($B1825,'Выгр Торг'!$B:$P,P$1,0)</f>
        <v>1690</v>
      </c>
      <c r="Q1825" s="42">
        <f t="shared" si="295"/>
        <v>0</v>
      </c>
      <c r="R1825" s="42">
        <f t="shared" si="296"/>
        <v>100</v>
      </c>
      <c r="S1825" s="85">
        <f t="shared" si="293"/>
        <v>1590</v>
      </c>
      <c r="T1825" s="60">
        <f>IFERROR(VLOOKUP($B1825,'Из ГУГЛа'!$B:$G,4,0)*U1825+V1825,VLOOKUP($B1825,'Из ГУГЛа'!$B:$G,4,0))</f>
        <v>1129</v>
      </c>
      <c r="U1825" s="15">
        <v>1</v>
      </c>
      <c r="V1825" s="76">
        <f>INDEX($AA:$AA,MATCH($H1825,$C:$C,0))</f>
        <v>300</v>
      </c>
      <c r="W1825" s="74">
        <f t="shared" si="297"/>
        <v>0.59000000000000008</v>
      </c>
      <c r="X1825" s="74">
        <f t="shared" si="298"/>
        <v>-0.40832595217006201</v>
      </c>
      <c r="Y1825" s="74">
        <f t="shared" si="299"/>
        <v>0.129</v>
      </c>
      <c r="Z1825" s="76">
        <f>INDEX($Z:$Z,MATCH($H1825,$C:$C,0))+V1825</f>
        <v>1129</v>
      </c>
      <c r="AB1825" s="43" t="str">
        <f>INDEX($AB:$AB,MATCH($H1825,$C:$C,0))</f>
        <v>https://motorring.ru/product/15259-oblicovki-nakladki-zerkal-starogo-obrazca-lada-priora</v>
      </c>
    </row>
    <row r="1826" spans="1:28" ht="45" x14ac:dyDescent="0.25">
      <c r="A1826" s="71" t="str">
        <f>INDEX('Выгр Торг'!$A:$A,MATCH($B1826,'Выгр Торг'!$B:$B,0))</f>
        <v>Накладки зеркал старого образца для Лада Приора</v>
      </c>
      <c r="B1826" s="88">
        <v>168298</v>
      </c>
      <c r="C1826" s="72">
        <f>VLOOKUP($B1826,'Выгр Торг'!$B:$P,C$1,0)</f>
        <v>162093</v>
      </c>
      <c r="D1826" s="71" t="str">
        <f>VLOOKUP($B1826,'Выгр Торг'!$B:$P,D$1,0)</f>
        <v>Накладки зеркал старого образца для Лада Приора (В цвет, Жимолость (серый стальной, 627))</v>
      </c>
      <c r="E1826" s="72" t="str">
        <f>VLOOKUP($B1826,'Выгр Торг'!$B:$P,E$1,0)</f>
        <v>Y</v>
      </c>
      <c r="F1826" s="72" t="str">
        <f>VLOOKUP($B1826,'Выгр Торг'!$B:$P,F$1,0)</f>
        <v>1</v>
      </c>
      <c r="G1826" s="36"/>
      <c r="H1826" s="28">
        <v>162085</v>
      </c>
      <c r="I1826" s="53">
        <f>INDEX($I:$I,MATCH($H1826,$C:$C,0))</f>
        <v>600</v>
      </c>
      <c r="J1826" s="5" t="s">
        <v>3410</v>
      </c>
      <c r="K1826" s="56">
        <f>INDEX($K:$K,MATCH($H1826,$C:$C,0))+I1826</f>
        <v>1000</v>
      </c>
      <c r="L1826" s="14">
        <f>VLOOKUP(K1826,Наценка!$A$1:$B$8,2,1)</f>
        <v>1.45</v>
      </c>
      <c r="M1826" s="56">
        <f>INDEX($M:$M,MATCH($H1826,$C:$C,0))+I1826*$M$2</f>
        <v>1579</v>
      </c>
      <c r="N1826" s="57">
        <f t="shared" si="294"/>
        <v>1590</v>
      </c>
      <c r="O1826" s="72">
        <f>VLOOKUP($B1826,'Выгр Торг'!$B:$P,O$1,0)</f>
        <v>1000</v>
      </c>
      <c r="P1826" s="72">
        <f>VLOOKUP($B1826,'Выгр Торг'!$B:$P,P$1,0)</f>
        <v>1690</v>
      </c>
      <c r="Q1826" s="42">
        <f t="shared" si="295"/>
        <v>0</v>
      </c>
      <c r="R1826" s="42">
        <f t="shared" si="296"/>
        <v>100</v>
      </c>
      <c r="S1826" s="85">
        <f t="shared" si="293"/>
        <v>1590</v>
      </c>
      <c r="T1826" s="60">
        <f>IFERROR(VLOOKUP($B1826,'Из ГУГЛа'!$B:$G,4,0)*U1826+V1826,VLOOKUP($B1826,'Из ГУГЛа'!$B:$G,4,0))</f>
        <v>1129</v>
      </c>
      <c r="U1826" s="15">
        <v>1</v>
      </c>
      <c r="V1826" s="76">
        <f>INDEX($AA:$AA,MATCH($H1826,$C:$C,0))</f>
        <v>300</v>
      </c>
      <c r="W1826" s="74">
        <f t="shared" si="297"/>
        <v>0.59000000000000008</v>
      </c>
      <c r="X1826" s="74">
        <f t="shared" si="298"/>
        <v>-0.40832595217006201</v>
      </c>
      <c r="Y1826" s="74">
        <f t="shared" si="299"/>
        <v>0.129</v>
      </c>
      <c r="Z1826" s="76">
        <f>INDEX($Z:$Z,MATCH($H1826,$C:$C,0))+V1826</f>
        <v>1129</v>
      </c>
      <c r="AB1826" s="43" t="str">
        <f>INDEX($AB:$AB,MATCH($H1826,$C:$C,0))</f>
        <v>https://motorring.ru/product/15259-oblicovki-nakladki-zerkal-starogo-obrazca-lada-priora</v>
      </c>
    </row>
    <row r="1827" spans="1:28" ht="45" x14ac:dyDescent="0.25">
      <c r="A1827" s="71" t="str">
        <f>INDEX('Выгр Торг'!$A:$A,MATCH($B1827,'Выгр Торг'!$B:$B,0))</f>
        <v>Накладки зеркал старого образца для Лада Приора</v>
      </c>
      <c r="B1827" s="88">
        <v>168299</v>
      </c>
      <c r="C1827" s="72">
        <f>VLOOKUP($B1827,'Выгр Торг'!$B:$P,C$1,0)</f>
        <v>162094</v>
      </c>
      <c r="D1827" s="71" t="str">
        <f>VLOOKUP($B1827,'Выгр Торг'!$B:$P,D$1,0)</f>
        <v>Накладки зеркал старого образца для Лада Приора (В цвет, Калифорнийский мак (золотисто-красный, 190))</v>
      </c>
      <c r="E1827" s="72" t="str">
        <f>VLOOKUP($B1827,'Выгр Торг'!$B:$P,E$1,0)</f>
        <v>Y</v>
      </c>
      <c r="F1827" s="72" t="str">
        <f>VLOOKUP($B1827,'Выгр Торг'!$B:$P,F$1,0)</f>
        <v>1</v>
      </c>
      <c r="G1827" s="36"/>
      <c r="H1827" s="28">
        <v>162085</v>
      </c>
      <c r="I1827" s="53">
        <f>INDEX($I:$I,MATCH($H1827,$C:$C,0))</f>
        <v>600</v>
      </c>
      <c r="J1827" s="5" t="s">
        <v>3410</v>
      </c>
      <c r="K1827" s="56">
        <f>INDEX($K:$K,MATCH($H1827,$C:$C,0))+I1827</f>
        <v>1000</v>
      </c>
      <c r="L1827" s="14">
        <f>VLOOKUP(K1827,Наценка!$A$1:$B$8,2,1)</f>
        <v>1.45</v>
      </c>
      <c r="M1827" s="56">
        <f>INDEX($M:$M,MATCH($H1827,$C:$C,0))+I1827*$M$2</f>
        <v>1579</v>
      </c>
      <c r="N1827" s="57">
        <f t="shared" si="294"/>
        <v>1590</v>
      </c>
      <c r="O1827" s="72">
        <f>VLOOKUP($B1827,'Выгр Торг'!$B:$P,O$1,0)</f>
        <v>1000</v>
      </c>
      <c r="P1827" s="72">
        <f>VLOOKUP($B1827,'Выгр Торг'!$B:$P,P$1,0)</f>
        <v>1690</v>
      </c>
      <c r="Q1827" s="42">
        <f t="shared" si="295"/>
        <v>0</v>
      </c>
      <c r="R1827" s="42">
        <f t="shared" si="296"/>
        <v>100</v>
      </c>
      <c r="S1827" s="85">
        <f t="shared" si="293"/>
        <v>1590</v>
      </c>
      <c r="T1827" s="60">
        <f>IFERROR(VLOOKUP($B1827,'Из ГУГЛа'!$B:$G,4,0)*U1827+V1827,VLOOKUP($B1827,'Из ГУГЛа'!$B:$G,4,0))</f>
        <v>1129</v>
      </c>
      <c r="U1827" s="15">
        <v>1</v>
      </c>
      <c r="V1827" s="76">
        <f>INDEX($AA:$AA,MATCH($H1827,$C:$C,0))</f>
        <v>300</v>
      </c>
      <c r="W1827" s="74">
        <f t="shared" si="297"/>
        <v>0.59000000000000008</v>
      </c>
      <c r="X1827" s="74">
        <f t="shared" si="298"/>
        <v>-0.40832595217006201</v>
      </c>
      <c r="Y1827" s="74">
        <f t="shared" si="299"/>
        <v>0.129</v>
      </c>
      <c r="Z1827" s="76">
        <f>INDEX($Z:$Z,MATCH($H1827,$C:$C,0))+V1827</f>
        <v>1129</v>
      </c>
      <c r="AB1827" s="43" t="str">
        <f>INDEX($AB:$AB,MATCH($H1827,$C:$C,0))</f>
        <v>https://motorring.ru/product/15259-oblicovki-nakladki-zerkal-starogo-obrazca-lada-priora</v>
      </c>
    </row>
    <row r="1828" spans="1:28" ht="30" x14ac:dyDescent="0.25">
      <c r="A1828" s="71" t="str">
        <f>INDEX('Выгр Торг'!$A:$A,MATCH($B1828,'Выгр Торг'!$B:$B,0))</f>
        <v>Накладки зеркал старого образца для Лада Приора</v>
      </c>
      <c r="B1828" s="88">
        <v>168300</v>
      </c>
      <c r="C1828" s="72">
        <f>VLOOKUP($B1828,'Выгр Торг'!$B:$P,C$1,0)</f>
        <v>162095</v>
      </c>
      <c r="D1828" s="71" t="str">
        <f>VLOOKUP($B1828,'Выгр Торг'!$B:$P,D$1,0)</f>
        <v>Накладки зеркал старого образца для Лада Приора (В цвет, Кварц (серый, 630))</v>
      </c>
      <c r="E1828" s="72" t="str">
        <f>VLOOKUP($B1828,'Выгр Торг'!$B:$P,E$1,0)</f>
        <v>Y</v>
      </c>
      <c r="F1828" s="72" t="str">
        <f>VLOOKUP($B1828,'Выгр Торг'!$B:$P,F$1,0)</f>
        <v>1</v>
      </c>
      <c r="G1828" s="36"/>
      <c r="H1828" s="28">
        <v>162085</v>
      </c>
      <c r="I1828" s="53">
        <f>INDEX($I:$I,MATCH($H1828,$C:$C,0))</f>
        <v>600</v>
      </c>
      <c r="J1828" s="5" t="s">
        <v>3410</v>
      </c>
      <c r="K1828" s="56">
        <f>INDEX($K:$K,MATCH($H1828,$C:$C,0))+I1828</f>
        <v>1000</v>
      </c>
      <c r="L1828" s="14">
        <f>VLOOKUP(K1828,Наценка!$A$1:$B$8,2,1)</f>
        <v>1.45</v>
      </c>
      <c r="M1828" s="56">
        <f>INDEX($M:$M,MATCH($H1828,$C:$C,0))+I1828*$M$2</f>
        <v>1579</v>
      </c>
      <c r="N1828" s="57">
        <f t="shared" si="294"/>
        <v>1590</v>
      </c>
      <c r="O1828" s="72">
        <f>VLOOKUP($B1828,'Выгр Торг'!$B:$P,O$1,0)</f>
        <v>1000</v>
      </c>
      <c r="P1828" s="72">
        <f>VLOOKUP($B1828,'Выгр Торг'!$B:$P,P$1,0)</f>
        <v>1690</v>
      </c>
      <c r="Q1828" s="42">
        <f t="shared" si="295"/>
        <v>0</v>
      </c>
      <c r="R1828" s="42">
        <f t="shared" si="296"/>
        <v>100</v>
      </c>
      <c r="S1828" s="85">
        <f t="shared" si="293"/>
        <v>1590</v>
      </c>
      <c r="T1828" s="60">
        <f>IFERROR(VLOOKUP($B1828,'Из ГУГЛа'!$B:$G,4,0)*U1828+V1828,VLOOKUP($B1828,'Из ГУГЛа'!$B:$G,4,0))</f>
        <v>1129</v>
      </c>
      <c r="U1828" s="15">
        <v>1</v>
      </c>
      <c r="V1828" s="76">
        <f>INDEX($AA:$AA,MATCH($H1828,$C:$C,0))</f>
        <v>300</v>
      </c>
      <c r="W1828" s="74">
        <f t="shared" si="297"/>
        <v>0.59000000000000008</v>
      </c>
      <c r="X1828" s="74">
        <f t="shared" si="298"/>
        <v>-0.40832595217006201</v>
      </c>
      <c r="Y1828" s="74">
        <f t="shared" si="299"/>
        <v>0.129</v>
      </c>
      <c r="Z1828" s="76">
        <f>INDEX($Z:$Z,MATCH($H1828,$C:$C,0))+V1828</f>
        <v>1129</v>
      </c>
      <c r="AB1828" s="43" t="str">
        <f>INDEX($AB:$AB,MATCH($H1828,$C:$C,0))</f>
        <v>https://motorring.ru/product/15259-oblicovki-nakladki-zerkal-starogo-obrazca-lada-priora</v>
      </c>
    </row>
    <row r="1829" spans="1:28" ht="45" x14ac:dyDescent="0.25">
      <c r="A1829" s="71" t="str">
        <f>INDEX('Выгр Торг'!$A:$A,MATCH($B1829,'Выгр Торг'!$B:$B,0))</f>
        <v>Накладки зеркал старого образца для Лада Приора</v>
      </c>
      <c r="B1829" s="88">
        <v>168301</v>
      </c>
      <c r="C1829" s="72">
        <f>VLOOKUP($B1829,'Выгр Торг'!$B:$P,C$1,0)</f>
        <v>162096</v>
      </c>
      <c r="D1829" s="71" t="str">
        <f>VLOOKUP($B1829,'Выгр Торг'!$B:$P,D$1,0)</f>
        <v>Накладки зеркал старого образца для Лада Приора (В цвет, Кориандр (золотисто-коричневый, 790))</v>
      </c>
      <c r="E1829" s="72" t="str">
        <f>VLOOKUP($B1829,'Выгр Торг'!$B:$P,E$1,0)</f>
        <v>Y</v>
      </c>
      <c r="F1829" s="72" t="str">
        <f>VLOOKUP($B1829,'Выгр Торг'!$B:$P,F$1,0)</f>
        <v>1</v>
      </c>
      <c r="G1829" s="36"/>
      <c r="H1829" s="28">
        <v>162085</v>
      </c>
      <c r="I1829" s="53">
        <f>INDEX($I:$I,MATCH($H1829,$C:$C,0))</f>
        <v>600</v>
      </c>
      <c r="J1829" s="5" t="s">
        <v>3410</v>
      </c>
      <c r="K1829" s="56">
        <f>INDEX($K:$K,MATCH($H1829,$C:$C,0))+I1829</f>
        <v>1000</v>
      </c>
      <c r="L1829" s="14">
        <f>VLOOKUP(K1829,Наценка!$A$1:$B$8,2,1)</f>
        <v>1.45</v>
      </c>
      <c r="M1829" s="56">
        <f>INDEX($M:$M,MATCH($H1829,$C:$C,0))+I1829*$M$2</f>
        <v>1579</v>
      </c>
      <c r="N1829" s="57">
        <f t="shared" si="294"/>
        <v>1590</v>
      </c>
      <c r="O1829" s="72">
        <f>VLOOKUP($B1829,'Выгр Торг'!$B:$P,O$1,0)</f>
        <v>1000</v>
      </c>
      <c r="P1829" s="72">
        <f>VLOOKUP($B1829,'Выгр Торг'!$B:$P,P$1,0)</f>
        <v>1690</v>
      </c>
      <c r="Q1829" s="42">
        <f t="shared" si="295"/>
        <v>0</v>
      </c>
      <c r="R1829" s="42">
        <f t="shared" si="296"/>
        <v>100</v>
      </c>
      <c r="S1829" s="85">
        <f t="shared" si="293"/>
        <v>1590</v>
      </c>
      <c r="T1829" s="60">
        <f>IFERROR(VLOOKUP($B1829,'Из ГУГЛа'!$B:$G,4,0)*U1829+V1829,VLOOKUP($B1829,'Из ГУГЛа'!$B:$G,4,0))</f>
        <v>1129</v>
      </c>
      <c r="U1829" s="15">
        <v>1</v>
      </c>
      <c r="V1829" s="76">
        <f>INDEX($AA:$AA,MATCH($H1829,$C:$C,0))</f>
        <v>300</v>
      </c>
      <c r="W1829" s="74">
        <f t="shared" si="297"/>
        <v>0.59000000000000008</v>
      </c>
      <c r="X1829" s="74">
        <f t="shared" si="298"/>
        <v>-0.40832595217006201</v>
      </c>
      <c r="Y1829" s="74">
        <f t="shared" si="299"/>
        <v>0.129</v>
      </c>
      <c r="Z1829" s="76">
        <f>INDEX($Z:$Z,MATCH($H1829,$C:$C,0))+V1829</f>
        <v>1129</v>
      </c>
      <c r="AB1829" s="43" t="str">
        <f>INDEX($AB:$AB,MATCH($H1829,$C:$C,0))</f>
        <v>https://motorring.ru/product/15259-oblicovki-nakladki-zerkal-starogo-obrazca-lada-priora</v>
      </c>
    </row>
    <row r="1830" spans="1:28" ht="30" x14ac:dyDescent="0.25">
      <c r="A1830" s="71" t="str">
        <f>INDEX('Выгр Торг'!$A:$A,MATCH($B1830,'Выгр Торг'!$B:$B,0))</f>
        <v>Накладки зеркал старого образца для Лада Приора</v>
      </c>
      <c r="B1830" s="88">
        <v>168302</v>
      </c>
      <c r="C1830" s="72">
        <f>VLOOKUP($B1830,'Выгр Торг'!$B:$P,C$1,0)</f>
        <v>162097</v>
      </c>
      <c r="D1830" s="71" t="str">
        <f>VLOOKUP($B1830,'Выгр Торг'!$B:$P,D$1,0)</f>
        <v>Накладки зеркал старого образца для Лада Приора (В цвет, Космос (черный, 665))</v>
      </c>
      <c r="E1830" s="72" t="str">
        <f>VLOOKUP($B1830,'Выгр Торг'!$B:$P,E$1,0)</f>
        <v>Y</v>
      </c>
      <c r="F1830" s="72" t="str">
        <f>VLOOKUP($B1830,'Выгр Торг'!$B:$P,F$1,0)</f>
        <v>1</v>
      </c>
      <c r="G1830" s="36"/>
      <c r="H1830" s="28">
        <v>162085</v>
      </c>
      <c r="I1830" s="53">
        <f>INDEX($I:$I,MATCH($H1830,$C:$C,0))</f>
        <v>600</v>
      </c>
      <c r="J1830" s="5" t="s">
        <v>3410</v>
      </c>
      <c r="K1830" s="56">
        <f>INDEX($K:$K,MATCH($H1830,$C:$C,0))+I1830</f>
        <v>1000</v>
      </c>
      <c r="L1830" s="14">
        <f>VLOOKUP(K1830,Наценка!$A$1:$B$8,2,1)</f>
        <v>1.45</v>
      </c>
      <c r="M1830" s="56">
        <f>INDEX($M:$M,MATCH($H1830,$C:$C,0))+I1830*$M$2</f>
        <v>1579</v>
      </c>
      <c r="N1830" s="57">
        <f t="shared" si="294"/>
        <v>1590</v>
      </c>
      <c r="O1830" s="72">
        <f>VLOOKUP($B1830,'Выгр Торг'!$B:$P,O$1,0)</f>
        <v>1000</v>
      </c>
      <c r="P1830" s="72">
        <f>VLOOKUP($B1830,'Выгр Торг'!$B:$P,P$1,0)</f>
        <v>1690</v>
      </c>
      <c r="Q1830" s="42">
        <f t="shared" si="295"/>
        <v>0</v>
      </c>
      <c r="R1830" s="42">
        <f t="shared" si="296"/>
        <v>100</v>
      </c>
      <c r="S1830" s="85">
        <f t="shared" si="293"/>
        <v>1590</v>
      </c>
      <c r="T1830" s="60">
        <f>IFERROR(VLOOKUP($B1830,'Из ГУГЛа'!$B:$G,4,0)*U1830+V1830,VLOOKUP($B1830,'Из ГУГЛа'!$B:$G,4,0))</f>
        <v>1129</v>
      </c>
      <c r="U1830" s="15">
        <v>1</v>
      </c>
      <c r="V1830" s="76">
        <f>INDEX($AA:$AA,MATCH($H1830,$C:$C,0))</f>
        <v>300</v>
      </c>
      <c r="W1830" s="74">
        <f t="shared" si="297"/>
        <v>0.59000000000000008</v>
      </c>
      <c r="X1830" s="74">
        <f t="shared" si="298"/>
        <v>-0.40832595217006201</v>
      </c>
      <c r="Y1830" s="74">
        <f t="shared" si="299"/>
        <v>0.129</v>
      </c>
      <c r="Z1830" s="76">
        <f>INDEX($Z:$Z,MATCH($H1830,$C:$C,0))+V1830</f>
        <v>1129</v>
      </c>
      <c r="AB1830" s="43" t="str">
        <f>INDEX($AB:$AB,MATCH($H1830,$C:$C,0))</f>
        <v>https://motorring.ru/product/15259-oblicovki-nakladki-zerkal-starogo-obrazca-lada-priora</v>
      </c>
    </row>
    <row r="1831" spans="1:28" ht="30" x14ac:dyDescent="0.25">
      <c r="A1831" s="71" t="str">
        <f>INDEX('Выгр Торг'!$A:$A,MATCH($B1831,'Выгр Торг'!$B:$B,0))</f>
        <v>Накладки зеркал старого образца для Лада Приора</v>
      </c>
      <c r="B1831" s="88">
        <v>168303</v>
      </c>
      <c r="C1831" s="72">
        <f>VLOOKUP($B1831,'Выгр Торг'!$B:$P,C$1,0)</f>
        <v>162098</v>
      </c>
      <c r="D1831" s="71" t="str">
        <f>VLOOKUP($B1831,'Выгр Торг'!$B:$P,D$1,0)</f>
        <v>Накладки зеркал старого образца для Лада Приора (В цвет, Кубок (ярко красный, 171))</v>
      </c>
      <c r="E1831" s="72" t="str">
        <f>VLOOKUP($B1831,'Выгр Торг'!$B:$P,E$1,0)</f>
        <v>Y</v>
      </c>
      <c r="F1831" s="72" t="str">
        <f>VLOOKUP($B1831,'Выгр Торг'!$B:$P,F$1,0)</f>
        <v>1</v>
      </c>
      <c r="G1831" s="36"/>
      <c r="H1831" s="28">
        <v>162085</v>
      </c>
      <c r="I1831" s="53">
        <f>INDEX($I:$I,MATCH($H1831,$C:$C,0))</f>
        <v>600</v>
      </c>
      <c r="J1831" s="5" t="s">
        <v>3410</v>
      </c>
      <c r="K1831" s="56">
        <f>INDEX($K:$K,MATCH($H1831,$C:$C,0))+I1831</f>
        <v>1000</v>
      </c>
      <c r="L1831" s="14">
        <f>VLOOKUP(K1831,Наценка!$A$1:$B$8,2,1)</f>
        <v>1.45</v>
      </c>
      <c r="M1831" s="56">
        <f>INDEX($M:$M,MATCH($H1831,$C:$C,0))+I1831*$M$2</f>
        <v>1579</v>
      </c>
      <c r="N1831" s="57">
        <f t="shared" si="294"/>
        <v>1590</v>
      </c>
      <c r="O1831" s="72">
        <f>VLOOKUP($B1831,'Выгр Торг'!$B:$P,O$1,0)</f>
        <v>1000</v>
      </c>
      <c r="P1831" s="72">
        <f>VLOOKUP($B1831,'Выгр Торг'!$B:$P,P$1,0)</f>
        <v>1690</v>
      </c>
      <c r="Q1831" s="42">
        <f t="shared" si="295"/>
        <v>0</v>
      </c>
      <c r="R1831" s="42">
        <f t="shared" si="296"/>
        <v>100</v>
      </c>
      <c r="S1831" s="85">
        <f t="shared" si="293"/>
        <v>1590</v>
      </c>
      <c r="T1831" s="60">
        <f>IFERROR(VLOOKUP($B1831,'Из ГУГЛа'!$B:$G,4,0)*U1831+V1831,VLOOKUP($B1831,'Из ГУГЛа'!$B:$G,4,0))</f>
        <v>1129</v>
      </c>
      <c r="U1831" s="15">
        <v>1</v>
      </c>
      <c r="V1831" s="76">
        <f>INDEX($AA:$AA,MATCH($H1831,$C:$C,0))</f>
        <v>300</v>
      </c>
      <c r="W1831" s="74">
        <f t="shared" si="297"/>
        <v>0.59000000000000008</v>
      </c>
      <c r="X1831" s="74">
        <f t="shared" si="298"/>
        <v>-0.40832595217006201</v>
      </c>
      <c r="Y1831" s="74">
        <f t="shared" si="299"/>
        <v>0.129</v>
      </c>
      <c r="Z1831" s="76">
        <f>INDEX($Z:$Z,MATCH($H1831,$C:$C,0))+V1831</f>
        <v>1129</v>
      </c>
      <c r="AB1831" s="43" t="str">
        <f>INDEX($AB:$AB,MATCH($H1831,$C:$C,0))</f>
        <v>https://motorring.ru/product/15259-oblicovki-nakladki-zerkal-starogo-obrazca-lada-priora</v>
      </c>
    </row>
    <row r="1832" spans="1:28" ht="30" x14ac:dyDescent="0.25">
      <c r="A1832" s="71" t="str">
        <f>INDEX('Выгр Торг'!$A:$A,MATCH($B1832,'Выгр Торг'!$B:$B,0))</f>
        <v>Накладки зеркал старого образца для Лада Приора</v>
      </c>
      <c r="B1832" s="88">
        <v>259038</v>
      </c>
      <c r="C1832" s="72">
        <f>VLOOKUP($B1832,'Выгр Торг'!$B:$P,C$1,0)</f>
        <v>178483</v>
      </c>
      <c r="D1832" s="71" t="str">
        <f>VLOOKUP($B1832,'Выгр Торг'!$B:$P,D$1,0)</f>
        <v>Накладки зеркал старого образца для Лада Приора (В цвет, Ледяной (голубой, 413))</v>
      </c>
      <c r="E1832" s="72" t="str">
        <f>VLOOKUP($B1832,'Выгр Торг'!$B:$P,E$1,0)</f>
        <v>Y</v>
      </c>
      <c r="F1832" s="72" t="str">
        <f>VLOOKUP($B1832,'Выгр Торг'!$B:$P,F$1,0)</f>
        <v>1</v>
      </c>
      <c r="G1832" s="36"/>
      <c r="H1832" s="28">
        <v>162085</v>
      </c>
      <c r="I1832" s="53">
        <f>INDEX($I:$I,MATCH($H1832,$C:$C,0))</f>
        <v>600</v>
      </c>
      <c r="J1832" s="5" t="s">
        <v>3410</v>
      </c>
      <c r="K1832" s="56">
        <f>INDEX($K:$K,MATCH($H1832,$C:$C,0))+I1832</f>
        <v>1000</v>
      </c>
      <c r="L1832" s="14">
        <f>VLOOKUP(K1832,Наценка!$A$1:$B$8,2,1)</f>
        <v>1.45</v>
      </c>
      <c r="M1832" s="56">
        <f>INDEX($M:$M,MATCH($H1832,$C:$C,0))+I1832*$M$2</f>
        <v>1579</v>
      </c>
      <c r="N1832" s="57">
        <f t="shared" si="294"/>
        <v>1590</v>
      </c>
      <c r="O1832" s="72">
        <f>VLOOKUP($B1832,'Выгр Торг'!$B:$P,O$1,0)</f>
        <v>1000</v>
      </c>
      <c r="P1832" s="72">
        <f>VLOOKUP($B1832,'Выгр Торг'!$B:$P,P$1,0)</f>
        <v>1690</v>
      </c>
      <c r="Q1832" s="42">
        <f t="shared" si="295"/>
        <v>0</v>
      </c>
      <c r="R1832" s="42">
        <f t="shared" si="296"/>
        <v>100</v>
      </c>
      <c r="S1832" s="85">
        <f t="shared" si="293"/>
        <v>1590</v>
      </c>
      <c r="T1832" s="60">
        <f>IFERROR(VLOOKUP($B1832,'Из ГУГЛа'!$B:$G,4,0)*U1832+V1832,VLOOKUP($B1832,'Из ГУГЛа'!$B:$G,4,0))</f>
        <v>1129</v>
      </c>
      <c r="U1832" s="15">
        <v>1</v>
      </c>
      <c r="V1832" s="76">
        <f>INDEX($AA:$AA,MATCH($H1832,$C:$C,0))</f>
        <v>300</v>
      </c>
      <c r="W1832" s="74">
        <f t="shared" si="297"/>
        <v>0.59000000000000008</v>
      </c>
      <c r="X1832" s="74">
        <f t="shared" si="298"/>
        <v>-0.40832595217006201</v>
      </c>
      <c r="Y1832" s="74">
        <f t="shared" si="299"/>
        <v>0.129</v>
      </c>
      <c r="Z1832" s="76">
        <f>INDEX($Z:$Z,MATCH($H1832,$C:$C,0))+V1832</f>
        <v>1129</v>
      </c>
      <c r="AB1832" s="43" t="str">
        <f>INDEX($AB:$AB,MATCH($H1832,$C:$C,0))</f>
        <v>https://motorring.ru/product/15259-oblicovki-nakladki-zerkal-starogo-obrazca-lada-priora</v>
      </c>
    </row>
    <row r="1833" spans="1:28" ht="45" x14ac:dyDescent="0.25">
      <c r="A1833" s="71" t="str">
        <f>INDEX('Выгр Торг'!$A:$A,MATCH($B1833,'Выгр Торг'!$B:$B,0))</f>
        <v>Накладки зеркал старого образца для Лада Приора</v>
      </c>
      <c r="B1833" s="88">
        <v>168304</v>
      </c>
      <c r="C1833" s="72">
        <f>VLOOKUP($B1833,'Выгр Торг'!$B:$P,C$1,0)</f>
        <v>162099</v>
      </c>
      <c r="D1833" s="71" t="str">
        <f>VLOOKUP($B1833,'Выгр Торг'!$B:$P,D$1,0)</f>
        <v>Накладки зеркал старого образца для Лада Приора (В цвет, Млечный путь (серебристо-серо-графитовый, 606))</v>
      </c>
      <c r="E1833" s="72" t="str">
        <f>VLOOKUP($B1833,'Выгр Торг'!$B:$P,E$1,0)</f>
        <v>Y</v>
      </c>
      <c r="F1833" s="72" t="str">
        <f>VLOOKUP($B1833,'Выгр Торг'!$B:$P,F$1,0)</f>
        <v>1</v>
      </c>
      <c r="G1833" s="36"/>
      <c r="H1833" s="28">
        <v>162085</v>
      </c>
      <c r="I1833" s="53">
        <f>INDEX($I:$I,MATCH($H1833,$C:$C,0))</f>
        <v>600</v>
      </c>
      <c r="J1833" s="5" t="s">
        <v>3410</v>
      </c>
      <c r="K1833" s="56">
        <f>INDEX($K:$K,MATCH($H1833,$C:$C,0))+I1833</f>
        <v>1000</v>
      </c>
      <c r="L1833" s="14">
        <f>VLOOKUP(K1833,Наценка!$A$1:$B$8,2,1)</f>
        <v>1.45</v>
      </c>
      <c r="M1833" s="56">
        <f>INDEX($M:$M,MATCH($H1833,$C:$C,0))+I1833*$M$2</f>
        <v>1579</v>
      </c>
      <c r="N1833" s="57">
        <f t="shared" si="294"/>
        <v>1590</v>
      </c>
      <c r="O1833" s="72">
        <f>VLOOKUP($B1833,'Выгр Торг'!$B:$P,O$1,0)</f>
        <v>1000</v>
      </c>
      <c r="P1833" s="72">
        <f>VLOOKUP($B1833,'Выгр Торг'!$B:$P,P$1,0)</f>
        <v>1690</v>
      </c>
      <c r="Q1833" s="42">
        <f t="shared" si="295"/>
        <v>0</v>
      </c>
      <c r="R1833" s="42">
        <f t="shared" si="296"/>
        <v>100</v>
      </c>
      <c r="S1833" s="85">
        <f t="shared" si="293"/>
        <v>1590</v>
      </c>
      <c r="T1833" s="60">
        <f>IFERROR(VLOOKUP($B1833,'Из ГУГЛа'!$B:$G,4,0)*U1833+V1833,VLOOKUP($B1833,'Из ГУГЛа'!$B:$G,4,0))</f>
        <v>1129</v>
      </c>
      <c r="U1833" s="15">
        <v>1</v>
      </c>
      <c r="V1833" s="76">
        <f>INDEX($AA:$AA,MATCH($H1833,$C:$C,0))</f>
        <v>300</v>
      </c>
      <c r="W1833" s="74">
        <f t="shared" si="297"/>
        <v>0.59000000000000008</v>
      </c>
      <c r="X1833" s="74">
        <f t="shared" si="298"/>
        <v>-0.40832595217006201</v>
      </c>
      <c r="Y1833" s="74">
        <f t="shared" si="299"/>
        <v>0.129</v>
      </c>
      <c r="Z1833" s="76">
        <f>INDEX($Z:$Z,MATCH($H1833,$C:$C,0))+V1833</f>
        <v>1129</v>
      </c>
      <c r="AB1833" s="43" t="str">
        <f>INDEX($AB:$AB,MATCH($H1833,$C:$C,0))</f>
        <v>https://motorring.ru/product/15259-oblicovki-nakladki-zerkal-starogo-obrazca-lada-priora</v>
      </c>
    </row>
    <row r="1834" spans="1:28" ht="45" x14ac:dyDescent="0.25">
      <c r="A1834" s="71" t="str">
        <f>INDEX('Выгр Торг'!$A:$A,MATCH($B1834,'Выгр Торг'!$B:$B,0))</f>
        <v>Накладки зеркал старого образца для Лада Приора</v>
      </c>
      <c r="B1834" s="88">
        <v>168305</v>
      </c>
      <c r="C1834" s="72">
        <f>VLOOKUP($B1834,'Выгр Торг'!$B:$P,C$1,0)</f>
        <v>162100</v>
      </c>
      <c r="D1834" s="71" t="str">
        <f>VLOOKUP($B1834,'Выгр Торг'!$B:$P,D$1,0)</f>
        <v>Накладки зеркал старого образца для Лада Приора (В цвет, Мускари (темно синий, 426))</v>
      </c>
      <c r="E1834" s="72" t="str">
        <f>VLOOKUP($B1834,'Выгр Торг'!$B:$P,E$1,0)</f>
        <v>Y</v>
      </c>
      <c r="F1834" s="72" t="str">
        <f>VLOOKUP($B1834,'Выгр Торг'!$B:$P,F$1,0)</f>
        <v>1</v>
      </c>
      <c r="G1834" s="36"/>
      <c r="H1834" s="28">
        <v>162085</v>
      </c>
      <c r="I1834" s="53">
        <f>INDEX($I:$I,MATCH($H1834,$C:$C,0))</f>
        <v>600</v>
      </c>
      <c r="J1834" s="5" t="s">
        <v>3410</v>
      </c>
      <c r="K1834" s="56">
        <f>INDEX($K:$K,MATCH($H1834,$C:$C,0))+I1834</f>
        <v>1000</v>
      </c>
      <c r="L1834" s="14">
        <f>VLOOKUP(K1834,Наценка!$A$1:$B$8,2,1)</f>
        <v>1.45</v>
      </c>
      <c r="M1834" s="56">
        <f>INDEX($M:$M,MATCH($H1834,$C:$C,0))+I1834*$M$2</f>
        <v>1579</v>
      </c>
      <c r="N1834" s="57">
        <f t="shared" si="294"/>
        <v>1590</v>
      </c>
      <c r="O1834" s="72">
        <f>VLOOKUP($B1834,'Выгр Торг'!$B:$P,O$1,0)</f>
        <v>1000</v>
      </c>
      <c r="P1834" s="72">
        <f>VLOOKUP($B1834,'Выгр Торг'!$B:$P,P$1,0)</f>
        <v>1690</v>
      </c>
      <c r="Q1834" s="42">
        <f t="shared" si="295"/>
        <v>0</v>
      </c>
      <c r="R1834" s="42">
        <f t="shared" si="296"/>
        <v>100</v>
      </c>
      <c r="S1834" s="85">
        <f t="shared" si="293"/>
        <v>1590</v>
      </c>
      <c r="T1834" s="60">
        <f>IFERROR(VLOOKUP($B1834,'Из ГУГЛа'!$B:$G,4,0)*U1834+V1834,VLOOKUP($B1834,'Из ГУГЛа'!$B:$G,4,0))</f>
        <v>1129</v>
      </c>
      <c r="U1834" s="15">
        <v>1</v>
      </c>
      <c r="V1834" s="76">
        <f>INDEX($AA:$AA,MATCH($H1834,$C:$C,0))</f>
        <v>300</v>
      </c>
      <c r="W1834" s="74">
        <f t="shared" si="297"/>
        <v>0.59000000000000008</v>
      </c>
      <c r="X1834" s="74">
        <f t="shared" si="298"/>
        <v>-0.40832595217006201</v>
      </c>
      <c r="Y1834" s="74">
        <f t="shared" si="299"/>
        <v>0.129</v>
      </c>
      <c r="Z1834" s="76">
        <f>INDEX($Z:$Z,MATCH($H1834,$C:$C,0))+V1834</f>
        <v>1129</v>
      </c>
      <c r="AB1834" s="43" t="str">
        <f>INDEX($AB:$AB,MATCH($H1834,$C:$C,0))</f>
        <v>https://motorring.ru/product/15259-oblicovki-nakladki-zerkal-starogo-obrazca-lada-priora</v>
      </c>
    </row>
    <row r="1835" spans="1:28" ht="45" x14ac:dyDescent="0.25">
      <c r="A1835" s="71" t="str">
        <f>INDEX('Выгр Торг'!$A:$A,MATCH($B1835,'Выгр Торг'!$B:$B,0))</f>
        <v>Накладки зеркал старого образца для Лада Приора</v>
      </c>
      <c r="B1835" s="88">
        <v>168306</v>
      </c>
      <c r="C1835" s="72">
        <f>VLOOKUP($B1835,'Выгр Торг'!$B:$P,C$1,0)</f>
        <v>162101</v>
      </c>
      <c r="D1835" s="71" t="str">
        <f>VLOOKUP($B1835,'Выгр Торг'!$B:$P,D$1,0)</f>
        <v>Накладки зеркал старого образца для Лада Приора (В цвет, Ницца (темный сине-зеленый, 328))</v>
      </c>
      <c r="E1835" s="72" t="str">
        <f>VLOOKUP($B1835,'Выгр Торг'!$B:$P,E$1,0)</f>
        <v>Y</v>
      </c>
      <c r="F1835" s="72" t="str">
        <f>VLOOKUP($B1835,'Выгр Торг'!$B:$P,F$1,0)</f>
        <v>1</v>
      </c>
      <c r="G1835" s="36"/>
      <c r="H1835" s="28">
        <v>162085</v>
      </c>
      <c r="I1835" s="53">
        <f>INDEX($I:$I,MATCH($H1835,$C:$C,0))</f>
        <v>600</v>
      </c>
      <c r="J1835" s="5" t="s">
        <v>3410</v>
      </c>
      <c r="K1835" s="56">
        <f>INDEX($K:$K,MATCH($H1835,$C:$C,0))+I1835</f>
        <v>1000</v>
      </c>
      <c r="L1835" s="14">
        <f>VLOOKUP(K1835,Наценка!$A$1:$B$8,2,1)</f>
        <v>1.45</v>
      </c>
      <c r="M1835" s="56">
        <f>INDEX($M:$M,MATCH($H1835,$C:$C,0))+I1835*$M$2</f>
        <v>1579</v>
      </c>
      <c r="N1835" s="57">
        <f t="shared" si="294"/>
        <v>1590</v>
      </c>
      <c r="O1835" s="72">
        <f>VLOOKUP($B1835,'Выгр Торг'!$B:$P,O$1,0)</f>
        <v>1000</v>
      </c>
      <c r="P1835" s="72">
        <f>VLOOKUP($B1835,'Выгр Торг'!$B:$P,P$1,0)</f>
        <v>1690</v>
      </c>
      <c r="Q1835" s="42">
        <f t="shared" si="295"/>
        <v>0</v>
      </c>
      <c r="R1835" s="42">
        <f t="shared" si="296"/>
        <v>100</v>
      </c>
      <c r="S1835" s="85">
        <f t="shared" si="293"/>
        <v>1590</v>
      </c>
      <c r="T1835" s="60">
        <f>IFERROR(VLOOKUP($B1835,'Из ГУГЛа'!$B:$G,4,0)*U1835+V1835,VLOOKUP($B1835,'Из ГУГЛа'!$B:$G,4,0))</f>
        <v>1129</v>
      </c>
      <c r="U1835" s="15">
        <v>1</v>
      </c>
      <c r="V1835" s="76">
        <f>INDEX($AA:$AA,MATCH($H1835,$C:$C,0))</f>
        <v>300</v>
      </c>
      <c r="W1835" s="74">
        <f t="shared" si="297"/>
        <v>0.59000000000000008</v>
      </c>
      <c r="X1835" s="74">
        <f t="shared" si="298"/>
        <v>-0.40832595217006201</v>
      </c>
      <c r="Y1835" s="74">
        <f t="shared" si="299"/>
        <v>0.129</v>
      </c>
      <c r="Z1835" s="76">
        <f>INDEX($Z:$Z,MATCH($H1835,$C:$C,0))+V1835</f>
        <v>1129</v>
      </c>
      <c r="AB1835" s="43" t="str">
        <f>INDEX($AB:$AB,MATCH($H1835,$C:$C,0))</f>
        <v>https://motorring.ru/product/15259-oblicovki-nakladki-zerkal-starogo-obrazca-lada-priora</v>
      </c>
    </row>
    <row r="1836" spans="1:28" ht="30" x14ac:dyDescent="0.25">
      <c r="A1836" s="71" t="str">
        <f>INDEX('Выгр Торг'!$A:$A,MATCH($B1836,'Выгр Торг'!$B:$B,0))</f>
        <v>Накладки зеркал старого образца для Лада Приора</v>
      </c>
      <c r="B1836" s="88">
        <v>168307</v>
      </c>
      <c r="C1836" s="72">
        <f>VLOOKUP($B1836,'Выгр Торг'!$B:$P,C$1,0)</f>
        <v>162102</v>
      </c>
      <c r="D1836" s="71" t="str">
        <f>VLOOKUP($B1836,'Выгр Торг'!$B:$P,D$1,0)</f>
        <v>Накладки зеркал старого образца для Лада Приора (В цвет, Пантера (черная база, 672))</v>
      </c>
      <c r="E1836" s="72" t="str">
        <f>VLOOKUP($B1836,'Выгр Торг'!$B:$P,E$1,0)</f>
        <v>Y</v>
      </c>
      <c r="F1836" s="72" t="str">
        <f>VLOOKUP($B1836,'Выгр Торг'!$B:$P,F$1,0)</f>
        <v>1</v>
      </c>
      <c r="G1836" s="36"/>
      <c r="H1836" s="28">
        <v>162085</v>
      </c>
      <c r="I1836" s="53">
        <f>INDEX($I:$I,MATCH($H1836,$C:$C,0))</f>
        <v>600</v>
      </c>
      <c r="J1836" s="5" t="s">
        <v>3410</v>
      </c>
      <c r="K1836" s="56">
        <f>INDEX($K:$K,MATCH($H1836,$C:$C,0))+I1836</f>
        <v>1000</v>
      </c>
      <c r="L1836" s="14">
        <f>VLOOKUP(K1836,Наценка!$A$1:$B$8,2,1)</f>
        <v>1.45</v>
      </c>
      <c r="M1836" s="56">
        <f>INDEX($M:$M,MATCH($H1836,$C:$C,0))+I1836*$M$2</f>
        <v>1579</v>
      </c>
      <c r="N1836" s="57">
        <f t="shared" si="294"/>
        <v>1590</v>
      </c>
      <c r="O1836" s="72">
        <f>VLOOKUP($B1836,'Выгр Торг'!$B:$P,O$1,0)</f>
        <v>1000</v>
      </c>
      <c r="P1836" s="72">
        <f>VLOOKUP($B1836,'Выгр Торг'!$B:$P,P$1,0)</f>
        <v>1690</v>
      </c>
      <c r="Q1836" s="42">
        <f t="shared" si="295"/>
        <v>0</v>
      </c>
      <c r="R1836" s="42">
        <f t="shared" si="296"/>
        <v>100</v>
      </c>
      <c r="S1836" s="85">
        <f t="shared" si="293"/>
        <v>1590</v>
      </c>
      <c r="T1836" s="60">
        <f>IFERROR(VLOOKUP($B1836,'Из ГУГЛа'!$B:$G,4,0)*U1836+V1836,VLOOKUP($B1836,'Из ГУГЛа'!$B:$G,4,0))</f>
        <v>1129</v>
      </c>
      <c r="U1836" s="15">
        <v>1</v>
      </c>
      <c r="V1836" s="76">
        <f>INDEX($AA:$AA,MATCH($H1836,$C:$C,0))</f>
        <v>300</v>
      </c>
      <c r="W1836" s="74">
        <f t="shared" si="297"/>
        <v>0.59000000000000008</v>
      </c>
      <c r="X1836" s="74">
        <f t="shared" si="298"/>
        <v>-0.40832595217006201</v>
      </c>
      <c r="Y1836" s="74">
        <f t="shared" si="299"/>
        <v>0.129</v>
      </c>
      <c r="Z1836" s="76">
        <f>INDEX($Z:$Z,MATCH($H1836,$C:$C,0))+V1836</f>
        <v>1129</v>
      </c>
      <c r="AB1836" s="43" t="str">
        <f>INDEX($AB:$AB,MATCH($H1836,$C:$C,0))</f>
        <v>https://motorring.ru/product/15259-oblicovki-nakladki-zerkal-starogo-obrazca-lada-priora</v>
      </c>
    </row>
    <row r="1837" spans="1:28" ht="30" x14ac:dyDescent="0.25">
      <c r="A1837" s="71" t="str">
        <f>INDEX('Выгр Торг'!$A:$A,MATCH($B1837,'Выгр Торг'!$B:$B,0))</f>
        <v>Накладки зеркал старого образца для Лада Приора</v>
      </c>
      <c r="B1837" s="88">
        <v>168308</v>
      </c>
      <c r="C1837" s="72">
        <f>VLOOKUP($B1837,'Выгр Торг'!$B:$P,C$1,0)</f>
        <v>162103</v>
      </c>
      <c r="D1837" s="71" t="str">
        <f>VLOOKUP($B1837,'Выгр Торг'!$B:$P,D$1,0)</f>
        <v>Накладки зеркал старого образца для Лада Приора (В цвет, Персей (темно-синий, 429))</v>
      </c>
      <c r="E1837" s="72" t="str">
        <f>VLOOKUP($B1837,'Выгр Торг'!$B:$P,E$1,0)</f>
        <v>Y</v>
      </c>
      <c r="F1837" s="72" t="str">
        <f>VLOOKUP($B1837,'Выгр Торг'!$B:$P,F$1,0)</f>
        <v>1</v>
      </c>
      <c r="G1837" s="36"/>
      <c r="H1837" s="28">
        <v>162085</v>
      </c>
      <c r="I1837" s="53">
        <f>INDEX($I:$I,MATCH($H1837,$C:$C,0))</f>
        <v>600</v>
      </c>
      <c r="J1837" s="5" t="s">
        <v>3410</v>
      </c>
      <c r="K1837" s="56">
        <f>INDEX($K:$K,MATCH($H1837,$C:$C,0))+I1837</f>
        <v>1000</v>
      </c>
      <c r="L1837" s="14">
        <f>VLOOKUP(K1837,Наценка!$A$1:$B$8,2,1)</f>
        <v>1.45</v>
      </c>
      <c r="M1837" s="56">
        <f>INDEX($M:$M,MATCH($H1837,$C:$C,0))+I1837*$M$2</f>
        <v>1579</v>
      </c>
      <c r="N1837" s="57">
        <f t="shared" si="294"/>
        <v>1590</v>
      </c>
      <c r="O1837" s="72">
        <f>VLOOKUP($B1837,'Выгр Торг'!$B:$P,O$1,0)</f>
        <v>1000</v>
      </c>
      <c r="P1837" s="72">
        <f>VLOOKUP($B1837,'Выгр Торг'!$B:$P,P$1,0)</f>
        <v>1690</v>
      </c>
      <c r="Q1837" s="42">
        <f t="shared" si="295"/>
        <v>0</v>
      </c>
      <c r="R1837" s="42">
        <f t="shared" si="296"/>
        <v>100</v>
      </c>
      <c r="S1837" s="85">
        <f t="shared" si="293"/>
        <v>1590</v>
      </c>
      <c r="T1837" s="60">
        <f>IFERROR(VLOOKUP($B1837,'Из ГУГЛа'!$B:$G,4,0)*U1837+V1837,VLOOKUP($B1837,'Из ГУГЛа'!$B:$G,4,0))</f>
        <v>1129</v>
      </c>
      <c r="U1837" s="15">
        <v>1</v>
      </c>
      <c r="V1837" s="76">
        <f>INDEX($AA:$AA,MATCH($H1837,$C:$C,0))</f>
        <v>300</v>
      </c>
      <c r="W1837" s="74">
        <f t="shared" si="297"/>
        <v>0.59000000000000008</v>
      </c>
      <c r="X1837" s="74">
        <f t="shared" si="298"/>
        <v>-0.40832595217006201</v>
      </c>
      <c r="Y1837" s="74">
        <f t="shared" si="299"/>
        <v>0.129</v>
      </c>
      <c r="Z1837" s="76">
        <f>INDEX($Z:$Z,MATCH($H1837,$C:$C,0))+V1837</f>
        <v>1129</v>
      </c>
      <c r="AB1837" s="43" t="str">
        <f>INDEX($AB:$AB,MATCH($H1837,$C:$C,0))</f>
        <v>https://motorring.ru/product/15259-oblicovki-nakladki-zerkal-starogo-obrazca-lada-priora</v>
      </c>
    </row>
    <row r="1838" spans="1:28" ht="45" x14ac:dyDescent="0.25">
      <c r="A1838" s="71" t="str">
        <f>INDEX('Выгр Торг'!$A:$A,MATCH($B1838,'Выгр Торг'!$B:$B,0))</f>
        <v>Накладки зеркал старого образца для Лада Приора</v>
      </c>
      <c r="B1838" s="88">
        <v>168309</v>
      </c>
      <c r="C1838" s="72">
        <f>VLOOKUP($B1838,'Выгр Торг'!$B:$P,C$1,0)</f>
        <v>162104</v>
      </c>
      <c r="D1838" s="71" t="str">
        <f>VLOOKUP($B1838,'Выгр Торг'!$B:$P,D$1,0)</f>
        <v>Накладки зеркал старого образца для Лада Приора (В цвет, Пламя (темно-красный, 193))</v>
      </c>
      <c r="E1838" s="72" t="str">
        <f>VLOOKUP($B1838,'Выгр Торг'!$B:$P,E$1,0)</f>
        <v>Y</v>
      </c>
      <c r="F1838" s="72" t="str">
        <f>VLOOKUP($B1838,'Выгр Торг'!$B:$P,F$1,0)</f>
        <v>1</v>
      </c>
      <c r="G1838" s="36"/>
      <c r="H1838" s="28">
        <v>162085</v>
      </c>
      <c r="I1838" s="53">
        <f>INDEX($I:$I,MATCH($H1838,$C:$C,0))</f>
        <v>600</v>
      </c>
      <c r="J1838" s="5" t="s">
        <v>3410</v>
      </c>
      <c r="K1838" s="56">
        <f>INDEX($K:$K,MATCH($H1838,$C:$C,0))+I1838</f>
        <v>1000</v>
      </c>
      <c r="L1838" s="14">
        <f>VLOOKUP(K1838,Наценка!$A$1:$B$8,2,1)</f>
        <v>1.45</v>
      </c>
      <c r="M1838" s="56">
        <f>INDEX($M:$M,MATCH($H1838,$C:$C,0))+I1838*$M$2</f>
        <v>1579</v>
      </c>
      <c r="N1838" s="57">
        <f t="shared" si="294"/>
        <v>1590</v>
      </c>
      <c r="O1838" s="72">
        <f>VLOOKUP($B1838,'Выгр Торг'!$B:$P,O$1,0)</f>
        <v>1000</v>
      </c>
      <c r="P1838" s="72">
        <f>VLOOKUP($B1838,'Выгр Торг'!$B:$P,P$1,0)</f>
        <v>1690</v>
      </c>
      <c r="Q1838" s="42">
        <f t="shared" si="295"/>
        <v>0</v>
      </c>
      <c r="R1838" s="42">
        <f t="shared" si="296"/>
        <v>100</v>
      </c>
      <c r="S1838" s="85">
        <f t="shared" si="293"/>
        <v>1590</v>
      </c>
      <c r="T1838" s="60">
        <f>IFERROR(VLOOKUP($B1838,'Из ГУГЛа'!$B:$G,4,0)*U1838+V1838,VLOOKUP($B1838,'Из ГУГЛа'!$B:$G,4,0))</f>
        <v>1129</v>
      </c>
      <c r="U1838" s="15">
        <v>1</v>
      </c>
      <c r="V1838" s="76">
        <f>INDEX($AA:$AA,MATCH($H1838,$C:$C,0))</f>
        <v>300</v>
      </c>
      <c r="W1838" s="74">
        <f t="shared" si="297"/>
        <v>0.59000000000000008</v>
      </c>
      <c r="X1838" s="74">
        <f t="shared" si="298"/>
        <v>-0.40832595217006201</v>
      </c>
      <c r="Y1838" s="74">
        <f t="shared" si="299"/>
        <v>0.129</v>
      </c>
      <c r="Z1838" s="76">
        <f>INDEX($Z:$Z,MATCH($H1838,$C:$C,0))+V1838</f>
        <v>1129</v>
      </c>
      <c r="AB1838" s="43" t="str">
        <f>INDEX($AB:$AB,MATCH($H1838,$C:$C,0))</f>
        <v>https://motorring.ru/product/15259-oblicovki-nakladki-zerkal-starogo-obrazca-lada-priora</v>
      </c>
    </row>
    <row r="1839" spans="1:28" ht="45" x14ac:dyDescent="0.25">
      <c r="A1839" s="71" t="str">
        <f>INDEX('Выгр Торг'!$A:$A,MATCH($B1839,'Выгр Торг'!$B:$B,0))</f>
        <v>Накладки зеркал старого образца для Лада Приора</v>
      </c>
      <c r="B1839" s="88">
        <v>168310</v>
      </c>
      <c r="C1839" s="72">
        <f>VLOOKUP($B1839,'Выгр Торг'!$B:$P,C$1,0)</f>
        <v>162105</v>
      </c>
      <c r="D1839" s="71" t="str">
        <f>VLOOKUP($B1839,'Выгр Торг'!$B:$P,D$1,0)</f>
        <v>Накладки зеркал старого образца для Лада Приора (В цвет, Полюс мира (серо-коричневый, 615))</v>
      </c>
      <c r="E1839" s="72" t="str">
        <f>VLOOKUP($B1839,'Выгр Торг'!$B:$P,E$1,0)</f>
        <v>Y</v>
      </c>
      <c r="F1839" s="72" t="str">
        <f>VLOOKUP($B1839,'Выгр Торг'!$B:$P,F$1,0)</f>
        <v>1</v>
      </c>
      <c r="G1839" s="36"/>
      <c r="H1839" s="28">
        <v>162085</v>
      </c>
      <c r="I1839" s="53">
        <f>INDEX($I:$I,MATCH($H1839,$C:$C,0))</f>
        <v>600</v>
      </c>
      <c r="J1839" s="5" t="s">
        <v>3410</v>
      </c>
      <c r="K1839" s="56">
        <f>INDEX($K:$K,MATCH($H1839,$C:$C,0))+I1839</f>
        <v>1000</v>
      </c>
      <c r="L1839" s="14">
        <f>VLOOKUP(K1839,Наценка!$A$1:$B$8,2,1)</f>
        <v>1.45</v>
      </c>
      <c r="M1839" s="56">
        <f>INDEX($M:$M,MATCH($H1839,$C:$C,0))+I1839*$M$2</f>
        <v>1579</v>
      </c>
      <c r="N1839" s="57">
        <f t="shared" si="294"/>
        <v>1590</v>
      </c>
      <c r="O1839" s="72">
        <f>VLOOKUP($B1839,'Выгр Торг'!$B:$P,O$1,0)</f>
        <v>1000</v>
      </c>
      <c r="P1839" s="72">
        <f>VLOOKUP($B1839,'Выгр Торг'!$B:$P,P$1,0)</f>
        <v>1690</v>
      </c>
      <c r="Q1839" s="42">
        <f t="shared" si="295"/>
        <v>0</v>
      </c>
      <c r="R1839" s="42">
        <f t="shared" si="296"/>
        <v>100</v>
      </c>
      <c r="S1839" s="85">
        <f t="shared" si="293"/>
        <v>1590</v>
      </c>
      <c r="T1839" s="60">
        <f>IFERROR(VLOOKUP($B1839,'Из ГУГЛа'!$B:$G,4,0)*U1839+V1839,VLOOKUP($B1839,'Из ГУГЛа'!$B:$G,4,0))</f>
        <v>1129</v>
      </c>
      <c r="U1839" s="15">
        <v>1</v>
      </c>
      <c r="V1839" s="76">
        <f>INDEX($AA:$AA,MATCH($H1839,$C:$C,0))</f>
        <v>300</v>
      </c>
      <c r="W1839" s="74">
        <f t="shared" si="297"/>
        <v>0.59000000000000008</v>
      </c>
      <c r="X1839" s="74">
        <f t="shared" si="298"/>
        <v>-0.40832595217006201</v>
      </c>
      <c r="Y1839" s="74">
        <f t="shared" si="299"/>
        <v>0.129</v>
      </c>
      <c r="Z1839" s="76">
        <f>INDEX($Z:$Z,MATCH($H1839,$C:$C,0))+V1839</f>
        <v>1129</v>
      </c>
      <c r="AB1839" s="43" t="str">
        <f>INDEX($AB:$AB,MATCH($H1839,$C:$C,0))</f>
        <v>https://motorring.ru/product/15259-oblicovki-nakladki-zerkal-starogo-obrazca-lada-priora</v>
      </c>
    </row>
    <row r="1840" spans="1:28" ht="45" x14ac:dyDescent="0.25">
      <c r="A1840" s="71" t="str">
        <f>INDEX('Выгр Торг'!$A:$A,MATCH($B1840,'Выгр Торг'!$B:$B,0))</f>
        <v>Накладки зеркал старого образца для Лада Приора</v>
      </c>
      <c r="B1840" s="88">
        <v>168311</v>
      </c>
      <c r="C1840" s="72">
        <f>VLOOKUP($B1840,'Выгр Торг'!$B:$P,C$1,0)</f>
        <v>162106</v>
      </c>
      <c r="D1840" s="71" t="str">
        <f>VLOOKUP($B1840,'Выгр Торг'!$B:$P,D$1,0)</f>
        <v>Накладки зеркал старого образца для Лада Приора (В цвет, Портвейн (темно-вишневый металлик, 192))</v>
      </c>
      <c r="E1840" s="72" t="str">
        <f>VLOOKUP($B1840,'Выгр Торг'!$B:$P,E$1,0)</f>
        <v>Y</v>
      </c>
      <c r="F1840" s="72" t="str">
        <f>VLOOKUP($B1840,'Выгр Торг'!$B:$P,F$1,0)</f>
        <v>1</v>
      </c>
      <c r="G1840" s="36"/>
      <c r="H1840" s="28">
        <v>162085</v>
      </c>
      <c r="I1840" s="53">
        <f>INDEX($I:$I,MATCH($H1840,$C:$C,0))</f>
        <v>600</v>
      </c>
      <c r="J1840" s="5" t="s">
        <v>3410</v>
      </c>
      <c r="K1840" s="56">
        <f>INDEX($K:$K,MATCH($H1840,$C:$C,0))+I1840</f>
        <v>1000</v>
      </c>
      <c r="L1840" s="14">
        <f>VLOOKUP(K1840,Наценка!$A$1:$B$8,2,1)</f>
        <v>1.45</v>
      </c>
      <c r="M1840" s="56">
        <f>INDEX($M:$M,MATCH($H1840,$C:$C,0))+I1840*$M$2</f>
        <v>1579</v>
      </c>
      <c r="N1840" s="57">
        <f t="shared" si="294"/>
        <v>1590</v>
      </c>
      <c r="O1840" s="72">
        <f>VLOOKUP($B1840,'Выгр Торг'!$B:$P,O$1,0)</f>
        <v>1000</v>
      </c>
      <c r="P1840" s="72">
        <f>VLOOKUP($B1840,'Выгр Торг'!$B:$P,P$1,0)</f>
        <v>1690</v>
      </c>
      <c r="Q1840" s="42">
        <f t="shared" si="295"/>
        <v>0</v>
      </c>
      <c r="R1840" s="42">
        <f t="shared" si="296"/>
        <v>100</v>
      </c>
      <c r="S1840" s="85">
        <f t="shared" si="293"/>
        <v>1590</v>
      </c>
      <c r="T1840" s="60">
        <f>IFERROR(VLOOKUP($B1840,'Из ГУГЛа'!$B:$G,4,0)*U1840+V1840,VLOOKUP($B1840,'Из ГУГЛа'!$B:$G,4,0))</f>
        <v>1129</v>
      </c>
      <c r="U1840" s="15">
        <v>1</v>
      </c>
      <c r="V1840" s="76">
        <f>INDEX($AA:$AA,MATCH($H1840,$C:$C,0))</f>
        <v>300</v>
      </c>
      <c r="W1840" s="74">
        <f t="shared" si="297"/>
        <v>0.59000000000000008</v>
      </c>
      <c r="X1840" s="74">
        <f t="shared" si="298"/>
        <v>-0.40832595217006201</v>
      </c>
      <c r="Y1840" s="74">
        <f t="shared" si="299"/>
        <v>0.129</v>
      </c>
      <c r="Z1840" s="76">
        <f>INDEX($Z:$Z,MATCH($H1840,$C:$C,0))+V1840</f>
        <v>1129</v>
      </c>
      <c r="AB1840" s="43" t="str">
        <f>INDEX($AB:$AB,MATCH($H1840,$C:$C,0))</f>
        <v>https://motorring.ru/product/15259-oblicovki-nakladki-zerkal-starogo-obrazca-lada-priora</v>
      </c>
    </row>
    <row r="1841" spans="1:28" ht="45" x14ac:dyDescent="0.25">
      <c r="A1841" s="71" t="str">
        <f>INDEX('Выгр Торг'!$A:$A,MATCH($B1841,'Выгр Торг'!$B:$B,0))</f>
        <v>Накладки зеркал старого образца для Лада Приора</v>
      </c>
      <c r="B1841" s="88">
        <v>168312</v>
      </c>
      <c r="C1841" s="72">
        <f>VLOOKUP($B1841,'Выгр Торг'!$B:$P,C$1,0)</f>
        <v>162107</v>
      </c>
      <c r="D1841" s="71" t="str">
        <f>VLOOKUP($B1841,'Выгр Торг'!$B:$P,D$1,0)</f>
        <v>Накладки зеркал старого образца для Лада Приора (В цвет, Робин гуд (черный с изумрудно-зеленым отливом, 391))</v>
      </c>
      <c r="E1841" s="72" t="str">
        <f>VLOOKUP($B1841,'Выгр Торг'!$B:$P,E$1,0)</f>
        <v>Y</v>
      </c>
      <c r="F1841" s="72" t="str">
        <f>VLOOKUP($B1841,'Выгр Торг'!$B:$P,F$1,0)</f>
        <v>1</v>
      </c>
      <c r="G1841" s="36"/>
      <c r="H1841" s="28">
        <v>162085</v>
      </c>
      <c r="I1841" s="53">
        <f>INDEX($I:$I,MATCH($H1841,$C:$C,0))</f>
        <v>600</v>
      </c>
      <c r="J1841" s="5" t="s">
        <v>3410</v>
      </c>
      <c r="K1841" s="56">
        <f>INDEX($K:$K,MATCH($H1841,$C:$C,0))+I1841</f>
        <v>1000</v>
      </c>
      <c r="L1841" s="14">
        <f>VLOOKUP(K1841,Наценка!$A$1:$B$8,2,1)</f>
        <v>1.45</v>
      </c>
      <c r="M1841" s="56">
        <f>INDEX($M:$M,MATCH($H1841,$C:$C,0))+I1841*$M$2</f>
        <v>1579</v>
      </c>
      <c r="N1841" s="57">
        <f t="shared" si="294"/>
        <v>1590</v>
      </c>
      <c r="O1841" s="72">
        <f>VLOOKUP($B1841,'Выгр Торг'!$B:$P,O$1,0)</f>
        <v>1000</v>
      </c>
      <c r="P1841" s="72">
        <f>VLOOKUP($B1841,'Выгр Торг'!$B:$P,P$1,0)</f>
        <v>1690</v>
      </c>
      <c r="Q1841" s="42">
        <f t="shared" si="295"/>
        <v>0</v>
      </c>
      <c r="R1841" s="42">
        <f t="shared" si="296"/>
        <v>100</v>
      </c>
      <c r="S1841" s="85">
        <f t="shared" si="293"/>
        <v>1590</v>
      </c>
      <c r="T1841" s="60">
        <f>IFERROR(VLOOKUP($B1841,'Из ГУГЛа'!$B:$G,4,0)*U1841+V1841,VLOOKUP($B1841,'Из ГУГЛа'!$B:$G,4,0))</f>
        <v>1129</v>
      </c>
      <c r="U1841" s="15">
        <v>1</v>
      </c>
      <c r="V1841" s="76">
        <f>INDEX($AA:$AA,MATCH($H1841,$C:$C,0))</f>
        <v>300</v>
      </c>
      <c r="W1841" s="74">
        <f t="shared" si="297"/>
        <v>0.59000000000000008</v>
      </c>
      <c r="X1841" s="74">
        <f t="shared" si="298"/>
        <v>-0.40832595217006201</v>
      </c>
      <c r="Y1841" s="74">
        <f t="shared" si="299"/>
        <v>0.129</v>
      </c>
      <c r="Z1841" s="76">
        <f>INDEX($Z:$Z,MATCH($H1841,$C:$C,0))+V1841</f>
        <v>1129</v>
      </c>
      <c r="AB1841" s="43" t="str">
        <f>INDEX($AB:$AB,MATCH($H1841,$C:$C,0))</f>
        <v>https://motorring.ru/product/15259-oblicovki-nakladki-zerkal-starogo-obrazca-lada-priora</v>
      </c>
    </row>
    <row r="1842" spans="1:28" ht="45" x14ac:dyDescent="0.25">
      <c r="A1842" s="71" t="str">
        <f>INDEX('Выгр Торг'!$A:$A,MATCH($B1842,'Выгр Торг'!$B:$B,0))</f>
        <v>Накладки зеркал старого образца для Лада Приора</v>
      </c>
      <c r="B1842" s="88">
        <v>168313</v>
      </c>
      <c r="C1842" s="72">
        <f>VLOOKUP($B1842,'Выгр Торг'!$B:$P,C$1,0)</f>
        <v>162108</v>
      </c>
      <c r="D1842" s="71" t="str">
        <f>VLOOKUP($B1842,'Выгр Торг'!$B:$P,D$1,0)</f>
        <v>Накладки зеркал старого образца для Лада Приора (В цвет, Снежная королева (серебристый, 690))</v>
      </c>
      <c r="E1842" s="72" t="str">
        <f>VLOOKUP($B1842,'Выгр Торг'!$B:$P,E$1,0)</f>
        <v>Y</v>
      </c>
      <c r="F1842" s="72" t="str">
        <f>VLOOKUP($B1842,'Выгр Торг'!$B:$P,F$1,0)</f>
        <v>1</v>
      </c>
      <c r="G1842" s="36"/>
      <c r="H1842" s="28">
        <v>162085</v>
      </c>
      <c r="I1842" s="53">
        <f>INDEX($I:$I,MATCH($H1842,$C:$C,0))</f>
        <v>600</v>
      </c>
      <c r="J1842" s="5" t="s">
        <v>3410</v>
      </c>
      <c r="K1842" s="56">
        <f>INDEX($K:$K,MATCH($H1842,$C:$C,0))+I1842</f>
        <v>1000</v>
      </c>
      <c r="L1842" s="14">
        <f>VLOOKUP(K1842,Наценка!$A$1:$B$8,2,1)</f>
        <v>1.45</v>
      </c>
      <c r="M1842" s="56">
        <f>INDEX($M:$M,MATCH($H1842,$C:$C,0))+I1842*$M$2</f>
        <v>1579</v>
      </c>
      <c r="N1842" s="57">
        <f t="shared" si="294"/>
        <v>1590</v>
      </c>
      <c r="O1842" s="72">
        <f>VLOOKUP($B1842,'Выгр Торг'!$B:$P,O$1,0)</f>
        <v>1000</v>
      </c>
      <c r="P1842" s="72">
        <f>VLOOKUP($B1842,'Выгр Торг'!$B:$P,P$1,0)</f>
        <v>1690</v>
      </c>
      <c r="Q1842" s="42">
        <f t="shared" si="295"/>
        <v>0</v>
      </c>
      <c r="R1842" s="42">
        <f t="shared" si="296"/>
        <v>100</v>
      </c>
      <c r="S1842" s="85">
        <f t="shared" si="293"/>
        <v>1590</v>
      </c>
      <c r="T1842" s="60">
        <f>IFERROR(VLOOKUP($B1842,'Из ГУГЛа'!$B:$G,4,0)*U1842+V1842,VLOOKUP($B1842,'Из ГУГЛа'!$B:$G,4,0))</f>
        <v>1129</v>
      </c>
      <c r="U1842" s="15">
        <v>1</v>
      </c>
      <c r="V1842" s="76">
        <f>INDEX($AA:$AA,MATCH($H1842,$C:$C,0))</f>
        <v>300</v>
      </c>
      <c r="W1842" s="74">
        <f t="shared" si="297"/>
        <v>0.59000000000000008</v>
      </c>
      <c r="X1842" s="74">
        <f t="shared" si="298"/>
        <v>-0.40832595217006201</v>
      </c>
      <c r="Y1842" s="74">
        <f t="shared" si="299"/>
        <v>0.129</v>
      </c>
      <c r="Z1842" s="76">
        <f>INDEX($Z:$Z,MATCH($H1842,$C:$C,0))+V1842</f>
        <v>1129</v>
      </c>
      <c r="AB1842" s="43" t="str">
        <f>INDEX($AB:$AB,MATCH($H1842,$C:$C,0))</f>
        <v>https://motorring.ru/product/15259-oblicovki-nakladki-zerkal-starogo-obrazca-lada-priora</v>
      </c>
    </row>
    <row r="1843" spans="1:28" ht="45" x14ac:dyDescent="0.25">
      <c r="A1843" s="71" t="str">
        <f>INDEX('Выгр Торг'!$A:$A,MATCH($B1843,'Выгр Торг'!$B:$B,0))</f>
        <v>Накладки зеркал старого образца для Лада Приора</v>
      </c>
      <c r="B1843" s="88">
        <v>168314</v>
      </c>
      <c r="C1843" s="72">
        <f>VLOOKUP($B1843,'Выгр Торг'!$B:$P,C$1,0)</f>
        <v>162109</v>
      </c>
      <c r="D1843" s="71" t="str">
        <f>VLOOKUP($B1843,'Выгр Торг'!$B:$P,D$1,0)</f>
        <v>Накладки зеркал старого образца для Лада Приора (В цвет, Сочи (серебристо-серо-зеленоватый, 360))</v>
      </c>
      <c r="E1843" s="72" t="str">
        <f>VLOOKUP($B1843,'Выгр Торг'!$B:$P,E$1,0)</f>
        <v>Y</v>
      </c>
      <c r="F1843" s="72" t="str">
        <f>VLOOKUP($B1843,'Выгр Торг'!$B:$P,F$1,0)</f>
        <v>1</v>
      </c>
      <c r="G1843" s="36"/>
      <c r="H1843" s="28">
        <v>162085</v>
      </c>
      <c r="I1843" s="53">
        <f>INDEX($I:$I,MATCH($H1843,$C:$C,0))</f>
        <v>600</v>
      </c>
      <c r="J1843" s="5" t="s">
        <v>3410</v>
      </c>
      <c r="K1843" s="56">
        <f>INDEX($K:$K,MATCH($H1843,$C:$C,0))+I1843</f>
        <v>1000</v>
      </c>
      <c r="L1843" s="14">
        <f>VLOOKUP(K1843,Наценка!$A$1:$B$8,2,1)</f>
        <v>1.45</v>
      </c>
      <c r="M1843" s="56">
        <f>INDEX($M:$M,MATCH($H1843,$C:$C,0))+I1843*$M$2</f>
        <v>1579</v>
      </c>
      <c r="N1843" s="57">
        <f t="shared" si="294"/>
        <v>1590</v>
      </c>
      <c r="O1843" s="72">
        <f>VLOOKUP($B1843,'Выгр Торг'!$B:$P,O$1,0)</f>
        <v>1000</v>
      </c>
      <c r="P1843" s="72">
        <f>VLOOKUP($B1843,'Выгр Торг'!$B:$P,P$1,0)</f>
        <v>1690</v>
      </c>
      <c r="Q1843" s="42">
        <f t="shared" si="295"/>
        <v>0</v>
      </c>
      <c r="R1843" s="42">
        <f t="shared" si="296"/>
        <v>100</v>
      </c>
      <c r="S1843" s="85">
        <f t="shared" si="293"/>
        <v>1590</v>
      </c>
      <c r="T1843" s="60">
        <f>IFERROR(VLOOKUP($B1843,'Из ГУГЛа'!$B:$G,4,0)*U1843+V1843,VLOOKUP($B1843,'Из ГУГЛа'!$B:$G,4,0))</f>
        <v>1129</v>
      </c>
      <c r="U1843" s="15">
        <v>1</v>
      </c>
      <c r="V1843" s="76">
        <f>INDEX($AA:$AA,MATCH($H1843,$C:$C,0))</f>
        <v>300</v>
      </c>
      <c r="W1843" s="74">
        <f t="shared" si="297"/>
        <v>0.59000000000000008</v>
      </c>
      <c r="X1843" s="74">
        <f t="shared" si="298"/>
        <v>-0.40832595217006201</v>
      </c>
      <c r="Y1843" s="74">
        <f t="shared" si="299"/>
        <v>0.129</v>
      </c>
      <c r="Z1843" s="76">
        <f>INDEX($Z:$Z,MATCH($H1843,$C:$C,0))+V1843</f>
        <v>1129</v>
      </c>
      <c r="AB1843" s="43" t="str">
        <f>INDEX($AB:$AB,MATCH($H1843,$C:$C,0))</f>
        <v>https://motorring.ru/product/15259-oblicovki-nakladki-zerkal-starogo-obrazca-lada-priora</v>
      </c>
    </row>
    <row r="1844" spans="1:28" ht="30" x14ac:dyDescent="0.25">
      <c r="A1844" s="71" t="str">
        <f>INDEX('Выгр Торг'!$A:$A,MATCH($B1844,'Выгр Торг'!$B:$B,0))</f>
        <v>Накладки зеркал старого образца для Лада Приора</v>
      </c>
      <c r="B1844" s="88">
        <v>168315</v>
      </c>
      <c r="C1844" s="72">
        <f>VLOOKUP($B1844,'Выгр Торг'!$B:$P,C$1,0)</f>
        <v>162110</v>
      </c>
      <c r="D1844" s="71" t="str">
        <f>VLOOKUP($B1844,'Выгр Торг'!$B:$P,D$1,0)</f>
        <v>Накладки зеркал старого образца для Лада Приора (В цвет, Терра (коричневый, 507))</v>
      </c>
      <c r="E1844" s="72" t="str">
        <f>VLOOKUP($B1844,'Выгр Торг'!$B:$P,E$1,0)</f>
        <v>Y</v>
      </c>
      <c r="F1844" s="72" t="str">
        <f>VLOOKUP($B1844,'Выгр Торг'!$B:$P,F$1,0)</f>
        <v>1</v>
      </c>
      <c r="G1844" s="36"/>
      <c r="H1844" s="28">
        <v>162085</v>
      </c>
      <c r="I1844" s="53">
        <f>INDEX($I:$I,MATCH($H1844,$C:$C,0))</f>
        <v>600</v>
      </c>
      <c r="J1844" s="5" t="s">
        <v>3410</v>
      </c>
      <c r="K1844" s="56">
        <f>INDEX($K:$K,MATCH($H1844,$C:$C,0))+I1844</f>
        <v>1000</v>
      </c>
      <c r="L1844" s="14">
        <f>VLOOKUP(K1844,Наценка!$A$1:$B$8,2,1)</f>
        <v>1.45</v>
      </c>
      <c r="M1844" s="56">
        <f>INDEX($M:$M,MATCH($H1844,$C:$C,0))+I1844*$M$2</f>
        <v>1579</v>
      </c>
      <c r="N1844" s="57">
        <f t="shared" si="294"/>
        <v>1590</v>
      </c>
      <c r="O1844" s="72">
        <f>VLOOKUP($B1844,'Выгр Торг'!$B:$P,O$1,0)</f>
        <v>1000</v>
      </c>
      <c r="P1844" s="72">
        <f>VLOOKUP($B1844,'Выгр Торг'!$B:$P,P$1,0)</f>
        <v>1690</v>
      </c>
      <c r="Q1844" s="42">
        <f t="shared" si="295"/>
        <v>0</v>
      </c>
      <c r="R1844" s="42">
        <f t="shared" si="296"/>
        <v>100</v>
      </c>
      <c r="S1844" s="85">
        <f t="shared" si="293"/>
        <v>1590</v>
      </c>
      <c r="T1844" s="60">
        <f>IFERROR(VLOOKUP($B1844,'Из ГУГЛа'!$B:$G,4,0)*U1844+V1844,VLOOKUP($B1844,'Из ГУГЛа'!$B:$G,4,0))</f>
        <v>1129</v>
      </c>
      <c r="U1844" s="15">
        <v>1</v>
      </c>
      <c r="V1844" s="76">
        <f>INDEX($AA:$AA,MATCH($H1844,$C:$C,0))</f>
        <v>300</v>
      </c>
      <c r="W1844" s="74">
        <f t="shared" si="297"/>
        <v>0.59000000000000008</v>
      </c>
      <c r="X1844" s="74">
        <f t="shared" si="298"/>
        <v>-0.40832595217006201</v>
      </c>
      <c r="Y1844" s="74">
        <f t="shared" si="299"/>
        <v>0.129</v>
      </c>
      <c r="Z1844" s="76">
        <f>INDEX($Z:$Z,MATCH($H1844,$C:$C,0))+V1844</f>
        <v>1129</v>
      </c>
      <c r="AB1844" s="43" t="str">
        <f>INDEX($AB:$AB,MATCH($H1844,$C:$C,0))</f>
        <v>https://motorring.ru/product/15259-oblicovki-nakladki-zerkal-starogo-obrazca-lada-priora</v>
      </c>
    </row>
    <row r="1845" spans="1:28" ht="30" x14ac:dyDescent="0.25">
      <c r="A1845" s="71" t="str">
        <f>INDEX('Выгр Торг'!$A:$A,MATCH($B1845,'Выгр Торг'!$B:$B,0))</f>
        <v>Накладки зеркал старого образца для Лада Приора</v>
      </c>
      <c r="B1845" s="88">
        <v>168316</v>
      </c>
      <c r="C1845" s="72">
        <f>VLOOKUP($B1845,'Выгр Торг'!$B:$P,C$1,0)</f>
        <v>162087</v>
      </c>
      <c r="D1845" s="71" t="str">
        <f>VLOOKUP($B1845,'Выгр Торг'!$B:$P,D$1,0)</f>
        <v>Накладки зеркал старого образца для Лада Приора (В цвет, Уточнить у менеджера)</v>
      </c>
      <c r="E1845" s="72" t="str">
        <f>VLOOKUP($B1845,'Выгр Торг'!$B:$P,E$1,0)</f>
        <v>Y</v>
      </c>
      <c r="F1845" s="72" t="str">
        <f>VLOOKUP($B1845,'Выгр Торг'!$B:$P,F$1,0)</f>
        <v>1</v>
      </c>
      <c r="G1845" s="36"/>
      <c r="H1845" s="28">
        <v>162085</v>
      </c>
      <c r="I1845" s="53">
        <f>INDEX($I:$I,MATCH($H1845,$C:$C,0))</f>
        <v>600</v>
      </c>
      <c r="J1845" s="5" t="s">
        <v>3410</v>
      </c>
      <c r="K1845" s="56">
        <f>INDEX($K:$K,MATCH($H1845,$C:$C,0))+I1845</f>
        <v>1000</v>
      </c>
      <c r="L1845" s="14">
        <f>VLOOKUP(K1845,Наценка!$A$1:$B$8,2,1)</f>
        <v>1.45</v>
      </c>
      <c r="M1845" s="56">
        <f>INDEX($M:$M,MATCH($H1845,$C:$C,0))+I1845*$M$2</f>
        <v>1579</v>
      </c>
      <c r="N1845" s="57">
        <f t="shared" si="294"/>
        <v>1590</v>
      </c>
      <c r="O1845" s="72">
        <f>VLOOKUP($B1845,'Выгр Торг'!$B:$P,O$1,0)</f>
        <v>1000</v>
      </c>
      <c r="P1845" s="72">
        <f>VLOOKUP($B1845,'Выгр Торг'!$B:$P,P$1,0)</f>
        <v>1690</v>
      </c>
      <c r="Q1845" s="42">
        <f t="shared" si="295"/>
        <v>0</v>
      </c>
      <c r="R1845" s="42">
        <f t="shared" si="296"/>
        <v>100</v>
      </c>
      <c r="S1845" s="85">
        <f t="shared" si="293"/>
        <v>1590</v>
      </c>
      <c r="T1845" s="60">
        <f>IFERROR(VLOOKUP($B1845,'Из ГУГЛа'!$B:$G,4,0)*U1845+V1845,VLOOKUP($B1845,'Из ГУГЛа'!$B:$G,4,0))</f>
        <v>1129</v>
      </c>
      <c r="U1845" s="15">
        <v>1</v>
      </c>
      <c r="V1845" s="76">
        <f>INDEX($AA:$AA,MATCH($H1845,$C:$C,0))</f>
        <v>300</v>
      </c>
      <c r="W1845" s="74">
        <f t="shared" si="297"/>
        <v>0.59000000000000008</v>
      </c>
      <c r="X1845" s="74">
        <f t="shared" si="298"/>
        <v>-0.40832595217006201</v>
      </c>
      <c r="Y1845" s="74">
        <f t="shared" si="299"/>
        <v>0.129</v>
      </c>
      <c r="Z1845" s="76">
        <f>INDEX($Z:$Z,MATCH($H1845,$C:$C,0))+V1845</f>
        <v>1129</v>
      </c>
      <c r="AB1845" s="43" t="str">
        <f>INDEX($AB:$AB,MATCH($H1845,$C:$C,0))</f>
        <v>https://motorring.ru/product/15259-oblicovki-nakladki-zerkal-starogo-obrazca-lada-priora</v>
      </c>
    </row>
    <row r="1846" spans="1:28" ht="45" x14ac:dyDescent="0.25">
      <c r="A1846" s="71" t="str">
        <f>INDEX('Выгр Торг'!$A:$A,MATCH($B1846,'Выгр Торг'!$B:$B,0))</f>
        <v>Накладки зеркал старого образца для Лада Приора</v>
      </c>
      <c r="B1846" s="88">
        <v>168317</v>
      </c>
      <c r="C1846" s="72">
        <f>VLOOKUP($B1846,'Выгр Торг'!$B:$P,C$1,0)</f>
        <v>162111</v>
      </c>
      <c r="D1846" s="71" t="str">
        <f>VLOOKUP($B1846,'Выгр Торг'!$B:$P,D$1,0)</f>
        <v>Накладки зеркал старого образца для Лада Приора (В цвет, Цунами (темно-зеленый, 363))</v>
      </c>
      <c r="E1846" s="72" t="str">
        <f>VLOOKUP($B1846,'Выгр Торг'!$B:$P,E$1,0)</f>
        <v>Y</v>
      </c>
      <c r="F1846" s="72" t="str">
        <f>VLOOKUP($B1846,'Выгр Торг'!$B:$P,F$1,0)</f>
        <v>1</v>
      </c>
      <c r="G1846" s="36"/>
      <c r="H1846" s="28">
        <v>162085</v>
      </c>
      <c r="I1846" s="53">
        <f>INDEX($I:$I,MATCH($H1846,$C:$C,0))</f>
        <v>600</v>
      </c>
      <c r="J1846" s="5" t="s">
        <v>3410</v>
      </c>
      <c r="K1846" s="56">
        <f>INDEX($K:$K,MATCH($H1846,$C:$C,0))+I1846</f>
        <v>1000</v>
      </c>
      <c r="L1846" s="14">
        <f>VLOOKUP(K1846,Наценка!$A$1:$B$8,2,1)</f>
        <v>1.45</v>
      </c>
      <c r="M1846" s="56">
        <f>INDEX($M:$M,MATCH($H1846,$C:$C,0))+I1846*$M$2</f>
        <v>1579</v>
      </c>
      <c r="N1846" s="57">
        <f t="shared" si="294"/>
        <v>1590</v>
      </c>
      <c r="O1846" s="72">
        <f>VLOOKUP($B1846,'Выгр Торг'!$B:$P,O$1,0)</f>
        <v>1000</v>
      </c>
      <c r="P1846" s="72">
        <f>VLOOKUP($B1846,'Выгр Торг'!$B:$P,P$1,0)</f>
        <v>1690</v>
      </c>
      <c r="Q1846" s="42">
        <f t="shared" si="295"/>
        <v>0</v>
      </c>
      <c r="R1846" s="42">
        <f t="shared" si="296"/>
        <v>100</v>
      </c>
      <c r="S1846" s="85">
        <f t="shared" si="293"/>
        <v>1590</v>
      </c>
      <c r="T1846" s="60">
        <f>IFERROR(VLOOKUP($B1846,'Из ГУГЛа'!$B:$G,4,0)*U1846+V1846,VLOOKUP($B1846,'Из ГУГЛа'!$B:$G,4,0))</f>
        <v>1129</v>
      </c>
      <c r="U1846" s="15">
        <v>1</v>
      </c>
      <c r="V1846" s="76">
        <f>INDEX($AA:$AA,MATCH($H1846,$C:$C,0))</f>
        <v>300</v>
      </c>
      <c r="W1846" s="74">
        <f t="shared" si="297"/>
        <v>0.59000000000000008</v>
      </c>
      <c r="X1846" s="74">
        <f t="shared" si="298"/>
        <v>-0.40832595217006201</v>
      </c>
      <c r="Y1846" s="74">
        <f t="shared" si="299"/>
        <v>0.129</v>
      </c>
      <c r="Z1846" s="76">
        <f>INDEX($Z:$Z,MATCH($H1846,$C:$C,0))+V1846</f>
        <v>1129</v>
      </c>
      <c r="AB1846" s="43" t="str">
        <f>INDEX($AB:$AB,MATCH($H1846,$C:$C,0))</f>
        <v>https://motorring.ru/product/15259-oblicovki-nakladki-zerkal-starogo-obrazca-lada-priora</v>
      </c>
    </row>
    <row r="1847" spans="1:28" ht="75" x14ac:dyDescent="0.25">
      <c r="A1847" s="71" t="str">
        <f>INDEX('Выгр Торг'!$A:$A,MATCH($B1847,'Выгр Торг'!$B:$B,0))</f>
        <v>Накладки на зеркала "Лифтбек" (без повторителей) в цвет кузова для Лада Калина 2, Гранта, Гранта FL</v>
      </c>
      <c r="B1847" s="88">
        <v>259097</v>
      </c>
      <c r="C1847" s="72">
        <f>VLOOKUP($B1847,'Выгр Торг'!$B:$P,C$1,0)</f>
        <v>205526</v>
      </c>
      <c r="D1847" s="71" t="str">
        <f>VLOOKUP($B1847,'Выгр Торг'!$B:$P,D$1,0)</f>
        <v>Накладки на зеркала "Лифтбек" (без повторителей) в цвет кузова для Лада Калина 2, Гранта, Гранта FL (Без покраски)</v>
      </c>
      <c r="E1847" s="72" t="str">
        <f>VLOOKUP($B1847,'Выгр Торг'!$B:$P,E$1,0)</f>
        <v>Y</v>
      </c>
      <c r="F1847" s="72" t="str">
        <f>VLOOKUP($B1847,'Выгр Торг'!$B:$P,F$1,0)</f>
        <v>1</v>
      </c>
      <c r="G1847" s="36" t="s">
        <v>2498</v>
      </c>
      <c r="H1847" s="29">
        <v>205526</v>
      </c>
      <c r="I1847" s="52">
        <v>600</v>
      </c>
      <c r="J1847" s="5" t="s">
        <v>3410</v>
      </c>
      <c r="K1847" s="73">
        <f>O1847</f>
        <v>300</v>
      </c>
      <c r="L1847" s="14">
        <f>VLOOKUP(K1847,Наценка!$A$1:$B$8,2,1)</f>
        <v>2</v>
      </c>
      <c r="M1847" s="83">
        <f>K1847*L1847</f>
        <v>600</v>
      </c>
      <c r="N1847" s="57">
        <f t="shared" si="294"/>
        <v>599</v>
      </c>
      <c r="O1847" s="72">
        <f>VLOOKUP($B1847,'Выгр Торг'!$B:$P,O$1,0)</f>
        <v>300</v>
      </c>
      <c r="P1847" s="72">
        <f>VLOOKUP($B1847,'Выгр Торг'!$B:$P,P$1,0)</f>
        <v>619</v>
      </c>
      <c r="Q1847" s="42">
        <f t="shared" si="295"/>
        <v>0</v>
      </c>
      <c r="R1847" s="42">
        <f t="shared" si="296"/>
        <v>20</v>
      </c>
      <c r="S1847" s="85">
        <f t="shared" si="293"/>
        <v>599</v>
      </c>
      <c r="T1847" s="60" t="str">
        <f>IFERROR(VLOOKUP($B1847,'Из ГУГЛа'!$B:$G,4,0)*U1847+V1847,VLOOKUP($B1847,'Из ГУГЛа'!$B:$G,4,0))</f>
        <v/>
      </c>
      <c r="U1847" s="15">
        <v>1</v>
      </c>
      <c r="V1847" s="59"/>
      <c r="W1847" s="74">
        <f t="shared" si="297"/>
        <v>0.99666666666666659</v>
      </c>
      <c r="X1847" s="74" t="str">
        <f t="shared" si="298"/>
        <v/>
      </c>
      <c r="Y1847" s="74" t="str">
        <f t="shared" si="299"/>
        <v/>
      </c>
      <c r="Z1847" s="78" t="s">
        <v>2580</v>
      </c>
    </row>
    <row r="1848" spans="1:28" ht="75" x14ac:dyDescent="0.25">
      <c r="A1848" s="71" t="str">
        <f>INDEX('Выгр Торг'!$A:$A,MATCH($B1848,'Выгр Торг'!$B:$B,0))</f>
        <v>Накладки на зеркала "Лифтбек" (без повторителей) в цвет кузова для Лада Калина 2, Гранта, Гранта FL</v>
      </c>
      <c r="B1848" s="88">
        <v>168896</v>
      </c>
      <c r="C1848" s="72">
        <f>VLOOKUP($B1848,'Выгр Торг'!$B:$P,C$1,0)</f>
        <v>145372</v>
      </c>
      <c r="D1848" s="71" t="str">
        <f>VLOOKUP($B1848,'Выгр Торг'!$B:$P,D$1,0)</f>
        <v>Накладки на зеркала "Лифтбек" (без повторителей) в цвет кузова для Лада Калина 2, Гранта, Гранта FL (В цвет, Агава (зеленый металлик, 303))</v>
      </c>
      <c r="E1848" s="72" t="str">
        <f>VLOOKUP($B1848,'Выгр Торг'!$B:$P,E$1,0)</f>
        <v>Y</v>
      </c>
      <c r="F1848" s="72" t="str">
        <f>VLOOKUP($B1848,'Выгр Торг'!$B:$P,F$1,0)</f>
        <v>1</v>
      </c>
      <c r="G1848" s="36" t="s">
        <v>2498</v>
      </c>
      <c r="H1848" s="29">
        <v>205526</v>
      </c>
      <c r="I1848" s="53">
        <f>INDEX($I:$I,MATCH($H1848,$C:$C,0))</f>
        <v>600</v>
      </c>
      <c r="J1848" s="5" t="s">
        <v>3410</v>
      </c>
      <c r="K1848" s="56">
        <f>INDEX($K:$K,MATCH($H1848,$C:$C,0))+I1848</f>
        <v>900</v>
      </c>
      <c r="L1848" s="14">
        <f>VLOOKUP(K1848,Наценка!$A$1:$B$8,2,1)</f>
        <v>1.75</v>
      </c>
      <c r="M1848" s="56">
        <f>INDEX($M:$M,MATCH($H1848,$C:$C,0))+I1848*$M$2</f>
        <v>1380</v>
      </c>
      <c r="N1848" s="57">
        <f t="shared" si="294"/>
        <v>1390</v>
      </c>
      <c r="O1848" s="72">
        <f>VLOOKUP($B1848,'Выгр Торг'!$B:$P,O$1,0)</f>
        <v>900</v>
      </c>
      <c r="P1848" s="72">
        <f>VLOOKUP($B1848,'Выгр Торг'!$B:$P,P$1,0)</f>
        <v>1490</v>
      </c>
      <c r="Q1848" s="42">
        <f t="shared" si="295"/>
        <v>0</v>
      </c>
      <c r="R1848" s="42">
        <f t="shared" si="296"/>
        <v>100</v>
      </c>
      <c r="S1848" s="85">
        <f t="shared" si="293"/>
        <v>1390</v>
      </c>
      <c r="T1848" s="60" t="str">
        <f>IFERROR(VLOOKUP($B1848,'Из ГУГЛа'!$B:$G,4,0)*U1848+V1848,VLOOKUP($B1848,'Из ГУГЛа'!$B:$G,4,0))</f>
        <v/>
      </c>
      <c r="U1848" s="15">
        <v>1</v>
      </c>
      <c r="V1848" s="59"/>
      <c r="W1848" s="74">
        <f t="shared" si="297"/>
        <v>0.54444444444444451</v>
      </c>
      <c r="X1848" s="74" t="str">
        <f t="shared" si="298"/>
        <v/>
      </c>
      <c r="Y1848" s="74" t="str">
        <f t="shared" si="299"/>
        <v/>
      </c>
      <c r="Z1848" s="78" t="s">
        <v>2580</v>
      </c>
    </row>
    <row r="1849" spans="1:28" ht="75" x14ac:dyDescent="0.25">
      <c r="A1849" s="71" t="str">
        <f>INDEX('Выгр Торг'!$A:$A,MATCH($B1849,'Выгр Торг'!$B:$B,0))</f>
        <v>Накладки на зеркала "Лифтбек" (без повторителей) в цвет кузова для Лада Калина 2, Гранта, Гранта FL</v>
      </c>
      <c r="B1849" s="88">
        <v>168897</v>
      </c>
      <c r="C1849" s="72">
        <f>VLOOKUP($B1849,'Выгр Торг'!$B:$P,C$1,0)</f>
        <v>145373</v>
      </c>
      <c r="D1849" s="71" t="str">
        <f>VLOOKUP($B1849,'Выгр Торг'!$B:$P,D$1,0)</f>
        <v>Накладки на зеркала "Лифтбек" (без повторителей) в цвет кузова для Лада Калина 2, Гранта, Гранта FL (В цвет, Аллигатор (темно-зеленый, 309))</v>
      </c>
      <c r="E1849" s="72" t="str">
        <f>VLOOKUP($B1849,'Выгр Торг'!$B:$P,E$1,0)</f>
        <v>Y</v>
      </c>
      <c r="F1849" s="72" t="str">
        <f>VLOOKUP($B1849,'Выгр Торг'!$B:$P,F$1,0)</f>
        <v>1</v>
      </c>
      <c r="G1849" s="36" t="s">
        <v>2498</v>
      </c>
      <c r="H1849" s="29">
        <v>205526</v>
      </c>
      <c r="I1849" s="53">
        <f>INDEX($I:$I,MATCH($H1849,$C:$C,0))</f>
        <v>600</v>
      </c>
      <c r="J1849" s="5" t="s">
        <v>3410</v>
      </c>
      <c r="K1849" s="56">
        <f>INDEX($K:$K,MATCH($H1849,$C:$C,0))+I1849</f>
        <v>900</v>
      </c>
      <c r="L1849" s="14">
        <f>VLOOKUP(K1849,Наценка!$A$1:$B$8,2,1)</f>
        <v>1.75</v>
      </c>
      <c r="M1849" s="56">
        <f>INDEX($M:$M,MATCH($H1849,$C:$C,0))+I1849*$M$2</f>
        <v>1380</v>
      </c>
      <c r="N1849" s="57">
        <f t="shared" si="294"/>
        <v>1390</v>
      </c>
      <c r="O1849" s="72">
        <f>VLOOKUP($B1849,'Выгр Торг'!$B:$P,O$1,0)</f>
        <v>900</v>
      </c>
      <c r="P1849" s="72">
        <f>VLOOKUP($B1849,'Выгр Торг'!$B:$P,P$1,0)</f>
        <v>1490</v>
      </c>
      <c r="Q1849" s="42">
        <f t="shared" si="295"/>
        <v>0</v>
      </c>
      <c r="R1849" s="42">
        <f t="shared" si="296"/>
        <v>100</v>
      </c>
      <c r="S1849" s="85">
        <f t="shared" si="293"/>
        <v>1390</v>
      </c>
      <c r="T1849" s="60" t="str">
        <f>IFERROR(VLOOKUP($B1849,'Из ГУГЛа'!$B:$G,4,0)*U1849+V1849,VLOOKUP($B1849,'Из ГУГЛа'!$B:$G,4,0))</f>
        <v/>
      </c>
      <c r="U1849" s="15">
        <v>1</v>
      </c>
      <c r="V1849" s="59"/>
      <c r="W1849" s="74">
        <f t="shared" si="297"/>
        <v>0.54444444444444451</v>
      </c>
      <c r="X1849" s="74" t="str">
        <f t="shared" si="298"/>
        <v/>
      </c>
      <c r="Y1849" s="74" t="str">
        <f t="shared" si="299"/>
        <v/>
      </c>
      <c r="Z1849" s="78" t="s">
        <v>2580</v>
      </c>
    </row>
    <row r="1850" spans="1:28" ht="75" x14ac:dyDescent="0.25">
      <c r="A1850" s="71" t="str">
        <f>INDEX('Выгр Торг'!$A:$A,MATCH($B1850,'Выгр Торг'!$B:$B,0))</f>
        <v>Накладки на зеркала "Лифтбек" (без повторителей) в цвет кузова для Лада Калина 2, Гранта, Гранта FL</v>
      </c>
      <c r="B1850" s="88">
        <v>168898</v>
      </c>
      <c r="C1850" s="72">
        <f>VLOOKUP($B1850,'Выгр Торг'!$B:$P,C$1,0)</f>
        <v>145374</v>
      </c>
      <c r="D1850" s="71" t="str">
        <f>VLOOKUP($B1850,'Выгр Торг'!$B:$P,D$1,0)</f>
        <v>Накладки на зеркала "Лифтбек" (без повторителей) в цвет кузова для Лада Калина 2, Гранта, Гранта FL (В цвет, Алмазное серебро (серебристый, 611))</v>
      </c>
      <c r="E1850" s="72" t="str">
        <f>VLOOKUP($B1850,'Выгр Торг'!$B:$P,E$1,0)</f>
        <v>Y</v>
      </c>
      <c r="F1850" s="72" t="str">
        <f>VLOOKUP($B1850,'Выгр Торг'!$B:$P,F$1,0)</f>
        <v>1</v>
      </c>
      <c r="G1850" s="36" t="s">
        <v>2498</v>
      </c>
      <c r="H1850" s="29">
        <v>205526</v>
      </c>
      <c r="I1850" s="53">
        <f>INDEX($I:$I,MATCH($H1850,$C:$C,0))</f>
        <v>600</v>
      </c>
      <c r="J1850" s="5" t="s">
        <v>3410</v>
      </c>
      <c r="K1850" s="56">
        <f>INDEX($K:$K,MATCH($H1850,$C:$C,0))+I1850</f>
        <v>900</v>
      </c>
      <c r="L1850" s="14">
        <f>VLOOKUP(K1850,Наценка!$A$1:$B$8,2,1)</f>
        <v>1.75</v>
      </c>
      <c r="M1850" s="56">
        <f>INDEX($M:$M,MATCH($H1850,$C:$C,0))+I1850*$M$2</f>
        <v>1380</v>
      </c>
      <c r="N1850" s="57">
        <f t="shared" si="294"/>
        <v>1390</v>
      </c>
      <c r="O1850" s="72">
        <f>VLOOKUP($B1850,'Выгр Торг'!$B:$P,O$1,0)</f>
        <v>900</v>
      </c>
      <c r="P1850" s="72">
        <f>VLOOKUP($B1850,'Выгр Торг'!$B:$P,P$1,0)</f>
        <v>1490</v>
      </c>
      <c r="Q1850" s="42">
        <f t="shared" si="295"/>
        <v>0</v>
      </c>
      <c r="R1850" s="42">
        <f t="shared" si="296"/>
        <v>100</v>
      </c>
      <c r="S1850" s="85">
        <f t="shared" si="293"/>
        <v>1390</v>
      </c>
      <c r="T1850" s="60" t="str">
        <f>IFERROR(VLOOKUP($B1850,'Из ГУГЛа'!$B:$G,4,0)*U1850+V1850,VLOOKUP($B1850,'Из ГУГЛа'!$B:$G,4,0))</f>
        <v/>
      </c>
      <c r="U1850" s="15">
        <v>1</v>
      </c>
      <c r="V1850" s="59"/>
      <c r="W1850" s="74">
        <f t="shared" si="297"/>
        <v>0.54444444444444451</v>
      </c>
      <c r="X1850" s="74" t="str">
        <f t="shared" si="298"/>
        <v/>
      </c>
      <c r="Y1850" s="74" t="str">
        <f t="shared" si="299"/>
        <v/>
      </c>
      <c r="Z1850" s="78" t="s">
        <v>2580</v>
      </c>
    </row>
    <row r="1851" spans="1:28" ht="75" x14ac:dyDescent="0.25">
      <c r="A1851" s="71" t="str">
        <f>INDEX('Выгр Торг'!$A:$A,MATCH($B1851,'Выгр Торг'!$B:$B,0))</f>
        <v>Накладки на зеркала "Лифтбек" (без повторителей) в цвет кузова для Лада Калина 2, Гранта, Гранта FL</v>
      </c>
      <c r="B1851" s="88">
        <v>168899</v>
      </c>
      <c r="C1851" s="72">
        <f>VLOOKUP($B1851,'Выгр Торг'!$B:$P,C$1,0)</f>
        <v>145375</v>
      </c>
      <c r="D1851" s="71" t="str">
        <f>VLOOKUP($B1851,'Выгр Торг'!$B:$P,D$1,0)</f>
        <v>Накладки на зеркала "Лифтбек" (без повторителей) в цвет кузова для Лада Калина 2, Гранта, Гранта FL (В цвет, Альпийский (белый, 205))</v>
      </c>
      <c r="E1851" s="72" t="str">
        <f>VLOOKUP($B1851,'Выгр Торг'!$B:$P,E$1,0)</f>
        <v>Y</v>
      </c>
      <c r="F1851" s="72" t="str">
        <f>VLOOKUP($B1851,'Выгр Торг'!$B:$P,F$1,0)</f>
        <v>1</v>
      </c>
      <c r="G1851" s="36" t="s">
        <v>2498</v>
      </c>
      <c r="H1851" s="29">
        <v>205526</v>
      </c>
      <c r="I1851" s="53">
        <f>INDEX($I:$I,MATCH($H1851,$C:$C,0))</f>
        <v>600</v>
      </c>
      <c r="J1851" s="5" t="s">
        <v>3410</v>
      </c>
      <c r="K1851" s="56">
        <f>INDEX($K:$K,MATCH($H1851,$C:$C,0))+I1851</f>
        <v>900</v>
      </c>
      <c r="L1851" s="14">
        <f>VLOOKUP(K1851,Наценка!$A$1:$B$8,2,1)</f>
        <v>1.75</v>
      </c>
      <c r="M1851" s="56">
        <f>INDEX($M:$M,MATCH($H1851,$C:$C,0))+I1851*$M$2</f>
        <v>1380</v>
      </c>
      <c r="N1851" s="57">
        <f t="shared" si="294"/>
        <v>1390</v>
      </c>
      <c r="O1851" s="72">
        <f>VLOOKUP($B1851,'Выгр Торг'!$B:$P,O$1,0)</f>
        <v>900</v>
      </c>
      <c r="P1851" s="72">
        <f>VLOOKUP($B1851,'Выгр Торг'!$B:$P,P$1,0)</f>
        <v>1490</v>
      </c>
      <c r="Q1851" s="42">
        <f t="shared" si="295"/>
        <v>0</v>
      </c>
      <c r="R1851" s="42">
        <f t="shared" si="296"/>
        <v>100</v>
      </c>
      <c r="S1851" s="85">
        <f t="shared" si="293"/>
        <v>1390</v>
      </c>
      <c r="T1851" s="60" t="str">
        <f>IFERROR(VLOOKUP($B1851,'Из ГУГЛа'!$B:$G,4,0)*U1851+V1851,VLOOKUP($B1851,'Из ГУГЛа'!$B:$G,4,0))</f>
        <v/>
      </c>
      <c r="U1851" s="15">
        <v>1</v>
      </c>
      <c r="V1851" s="59"/>
      <c r="W1851" s="74">
        <f t="shared" si="297"/>
        <v>0.54444444444444451</v>
      </c>
      <c r="X1851" s="74" t="str">
        <f t="shared" si="298"/>
        <v/>
      </c>
      <c r="Y1851" s="74" t="str">
        <f t="shared" si="299"/>
        <v/>
      </c>
      <c r="Z1851" s="78" t="s">
        <v>2580</v>
      </c>
    </row>
    <row r="1852" spans="1:28" ht="75" x14ac:dyDescent="0.25">
      <c r="A1852" s="71" t="str">
        <f>INDEX('Выгр Торг'!$A:$A,MATCH($B1852,'Выгр Торг'!$B:$B,0))</f>
        <v>Накладки на зеркала "Лифтбек" (без повторителей) в цвет кузова для Лада Калина 2, Гранта, Гранта FL</v>
      </c>
      <c r="B1852" s="88">
        <v>168900</v>
      </c>
      <c r="C1852" s="72">
        <f>VLOOKUP($B1852,'Выгр Торг'!$B:$P,C$1,0)</f>
        <v>145376</v>
      </c>
      <c r="D1852" s="71" t="str">
        <f>VLOOKUP($B1852,'Выгр Торг'!$B:$P,D$1,0)</f>
        <v>Накладки на зеркала "Лифтбек" (без повторителей) в цвет кузова для Лада Калина 2, Гранта, Гранта FL (В цвет, Апельсин (оранжевый, 111))</v>
      </c>
      <c r="E1852" s="72" t="str">
        <f>VLOOKUP($B1852,'Выгр Торг'!$B:$P,E$1,0)</f>
        <v>Y</v>
      </c>
      <c r="F1852" s="72" t="str">
        <f>VLOOKUP($B1852,'Выгр Торг'!$B:$P,F$1,0)</f>
        <v>1</v>
      </c>
      <c r="G1852" s="36" t="s">
        <v>2498</v>
      </c>
      <c r="H1852" s="29">
        <v>205526</v>
      </c>
      <c r="I1852" s="53">
        <f>INDEX($I:$I,MATCH($H1852,$C:$C,0))</f>
        <v>600</v>
      </c>
      <c r="J1852" s="5" t="s">
        <v>3410</v>
      </c>
      <c r="K1852" s="56">
        <f>INDEX($K:$K,MATCH($H1852,$C:$C,0))+I1852</f>
        <v>900</v>
      </c>
      <c r="L1852" s="14">
        <f>VLOOKUP(K1852,Наценка!$A$1:$B$8,2,1)</f>
        <v>1.75</v>
      </c>
      <c r="M1852" s="56">
        <f>INDEX($M:$M,MATCH($H1852,$C:$C,0))+I1852*$M$2</f>
        <v>1380</v>
      </c>
      <c r="N1852" s="57">
        <f t="shared" si="294"/>
        <v>1390</v>
      </c>
      <c r="O1852" s="72">
        <f>VLOOKUP($B1852,'Выгр Торг'!$B:$P,O$1,0)</f>
        <v>900</v>
      </c>
      <c r="P1852" s="72">
        <f>VLOOKUP($B1852,'Выгр Торг'!$B:$P,P$1,0)</f>
        <v>1490</v>
      </c>
      <c r="Q1852" s="42">
        <f t="shared" si="295"/>
        <v>0</v>
      </c>
      <c r="R1852" s="42">
        <f t="shared" si="296"/>
        <v>100</v>
      </c>
      <c r="S1852" s="85">
        <f t="shared" si="293"/>
        <v>1390</v>
      </c>
      <c r="T1852" s="60" t="str">
        <f>IFERROR(VLOOKUP($B1852,'Из ГУГЛа'!$B:$G,4,0)*U1852+V1852,VLOOKUP($B1852,'Из ГУГЛа'!$B:$G,4,0))</f>
        <v/>
      </c>
      <c r="U1852" s="15">
        <v>1</v>
      </c>
      <c r="V1852" s="59"/>
      <c r="W1852" s="74">
        <f t="shared" si="297"/>
        <v>0.54444444444444451</v>
      </c>
      <c r="X1852" s="74" t="str">
        <f t="shared" si="298"/>
        <v/>
      </c>
      <c r="Y1852" s="74" t="str">
        <f t="shared" si="299"/>
        <v/>
      </c>
      <c r="Z1852" s="78" t="s">
        <v>2580</v>
      </c>
    </row>
    <row r="1853" spans="1:28" ht="75" x14ac:dyDescent="0.25">
      <c r="A1853" s="71" t="str">
        <f>INDEX('Выгр Торг'!$A:$A,MATCH($B1853,'Выгр Торг'!$B:$B,0))</f>
        <v>Накладки на зеркала "Лифтбек" (без повторителей) в цвет кузова для Лада Калина 2, Гранта, Гранта FL</v>
      </c>
      <c r="B1853" s="88">
        <v>168901</v>
      </c>
      <c r="C1853" s="72">
        <f>VLOOKUP($B1853,'Выгр Торг'!$B:$P,C$1,0)</f>
        <v>145377</v>
      </c>
      <c r="D1853" s="71" t="str">
        <f>VLOOKUP($B1853,'Выгр Торг'!$B:$P,D$1,0)</f>
        <v>Накладки на зеркала "Лифтбек" (без повторителей) в цвет кузова для Лада Калина 2, Гранта, Гранта FL (В цвет, Белое облако (белый, 240))</v>
      </c>
      <c r="E1853" s="72" t="str">
        <f>VLOOKUP($B1853,'Выгр Торг'!$B:$P,E$1,0)</f>
        <v>Y</v>
      </c>
      <c r="F1853" s="72" t="str">
        <f>VLOOKUP($B1853,'Выгр Торг'!$B:$P,F$1,0)</f>
        <v>1</v>
      </c>
      <c r="G1853" s="36" t="s">
        <v>2498</v>
      </c>
      <c r="H1853" s="29">
        <v>205526</v>
      </c>
      <c r="I1853" s="53">
        <f>INDEX($I:$I,MATCH($H1853,$C:$C,0))</f>
        <v>600</v>
      </c>
      <c r="J1853" s="5" t="s">
        <v>3410</v>
      </c>
      <c r="K1853" s="56">
        <f>INDEX($K:$K,MATCH($H1853,$C:$C,0))+I1853</f>
        <v>900</v>
      </c>
      <c r="L1853" s="14">
        <f>VLOOKUP(K1853,Наценка!$A$1:$B$8,2,1)</f>
        <v>1.75</v>
      </c>
      <c r="M1853" s="56">
        <f>INDEX($M:$M,MATCH($H1853,$C:$C,0))+I1853*$M$2</f>
        <v>1380</v>
      </c>
      <c r="N1853" s="57">
        <f t="shared" si="294"/>
        <v>1390</v>
      </c>
      <c r="O1853" s="72">
        <f>VLOOKUP($B1853,'Выгр Торг'!$B:$P,O$1,0)</f>
        <v>900</v>
      </c>
      <c r="P1853" s="72">
        <f>VLOOKUP($B1853,'Выгр Торг'!$B:$P,P$1,0)</f>
        <v>1490</v>
      </c>
      <c r="Q1853" s="42">
        <f t="shared" si="295"/>
        <v>0</v>
      </c>
      <c r="R1853" s="42">
        <f t="shared" si="296"/>
        <v>100</v>
      </c>
      <c r="S1853" s="85">
        <f t="shared" si="293"/>
        <v>1390</v>
      </c>
      <c r="T1853" s="60" t="str">
        <f>IFERROR(VLOOKUP($B1853,'Из ГУГЛа'!$B:$G,4,0)*U1853+V1853,VLOOKUP($B1853,'Из ГУГЛа'!$B:$G,4,0))</f>
        <v/>
      </c>
      <c r="U1853" s="15">
        <v>1</v>
      </c>
      <c r="V1853" s="59"/>
      <c r="W1853" s="74">
        <f t="shared" si="297"/>
        <v>0.54444444444444451</v>
      </c>
      <c r="X1853" s="74" t="str">
        <f t="shared" si="298"/>
        <v/>
      </c>
      <c r="Y1853" s="74" t="str">
        <f t="shared" si="299"/>
        <v/>
      </c>
      <c r="Z1853" s="78" t="s">
        <v>2580</v>
      </c>
    </row>
    <row r="1854" spans="1:28" ht="75" x14ac:dyDescent="0.25">
      <c r="A1854" s="71" t="str">
        <f>INDEX('Выгр Торг'!$A:$A,MATCH($B1854,'Выгр Торг'!$B:$B,0))</f>
        <v>Накладки на зеркала "Лифтбек" (без повторителей) в цвет кузова для Лада Калина 2, Гранта, Гранта FL</v>
      </c>
      <c r="B1854" s="88">
        <v>168902</v>
      </c>
      <c r="C1854" s="72">
        <f>VLOOKUP($B1854,'Выгр Торг'!$B:$P,C$1,0)</f>
        <v>145378</v>
      </c>
      <c r="D1854" s="71" t="str">
        <f>VLOOKUP($B1854,'Выгр Торг'!$B:$P,D$1,0)</f>
        <v>Накладки на зеркала "Лифтбек" (без повторителей) в цвет кузова для Лада Калина 2, Гранта, Гранта FL (В цвет, Борнео (темный серебристо-серый, 633))</v>
      </c>
      <c r="E1854" s="72" t="str">
        <f>VLOOKUP($B1854,'Выгр Торг'!$B:$P,E$1,0)</f>
        <v>Y</v>
      </c>
      <c r="F1854" s="72" t="str">
        <f>VLOOKUP($B1854,'Выгр Торг'!$B:$P,F$1,0)</f>
        <v>1</v>
      </c>
      <c r="G1854" s="36" t="s">
        <v>2498</v>
      </c>
      <c r="H1854" s="29">
        <v>205526</v>
      </c>
      <c r="I1854" s="53">
        <f>INDEX($I:$I,MATCH($H1854,$C:$C,0))</f>
        <v>600</v>
      </c>
      <c r="J1854" s="5" t="s">
        <v>3410</v>
      </c>
      <c r="K1854" s="56">
        <f>INDEX($K:$K,MATCH($H1854,$C:$C,0))+I1854</f>
        <v>900</v>
      </c>
      <c r="L1854" s="14">
        <f>VLOOKUP(K1854,Наценка!$A$1:$B$8,2,1)</f>
        <v>1.75</v>
      </c>
      <c r="M1854" s="56">
        <f>INDEX($M:$M,MATCH($H1854,$C:$C,0))+I1854*$M$2</f>
        <v>1380</v>
      </c>
      <c r="N1854" s="57">
        <f t="shared" si="294"/>
        <v>1390</v>
      </c>
      <c r="O1854" s="72">
        <f>VLOOKUP($B1854,'Выгр Торг'!$B:$P,O$1,0)</f>
        <v>900</v>
      </c>
      <c r="P1854" s="72">
        <f>VLOOKUP($B1854,'Выгр Торг'!$B:$P,P$1,0)</f>
        <v>1490</v>
      </c>
      <c r="Q1854" s="42">
        <f t="shared" si="295"/>
        <v>0</v>
      </c>
      <c r="R1854" s="42">
        <f t="shared" si="296"/>
        <v>100</v>
      </c>
      <c r="S1854" s="85">
        <f t="shared" si="293"/>
        <v>1390</v>
      </c>
      <c r="T1854" s="60" t="str">
        <f>IFERROR(VLOOKUP($B1854,'Из ГУГЛа'!$B:$G,4,0)*U1854+V1854,VLOOKUP($B1854,'Из ГУГЛа'!$B:$G,4,0))</f>
        <v/>
      </c>
      <c r="U1854" s="15">
        <v>1</v>
      </c>
      <c r="V1854" s="59"/>
      <c r="W1854" s="74">
        <f t="shared" si="297"/>
        <v>0.54444444444444451</v>
      </c>
      <c r="X1854" s="74" t="str">
        <f t="shared" si="298"/>
        <v/>
      </c>
      <c r="Y1854" s="74" t="str">
        <f t="shared" si="299"/>
        <v/>
      </c>
      <c r="Z1854" s="78" t="s">
        <v>2580</v>
      </c>
    </row>
    <row r="1855" spans="1:28" ht="75" x14ac:dyDescent="0.25">
      <c r="A1855" s="71" t="str">
        <f>INDEX('Выгр Торг'!$A:$A,MATCH($B1855,'Выгр Торг'!$B:$B,0))</f>
        <v>Накладки на зеркала "Лифтбек" (без повторителей) в цвет кузова для Лада Калина 2, Гранта, Гранта FL</v>
      </c>
      <c r="B1855" s="88">
        <v>168903</v>
      </c>
      <c r="C1855" s="72">
        <f>VLOOKUP($B1855,'Выгр Торг'!$B:$P,C$1,0)</f>
        <v>145379</v>
      </c>
      <c r="D1855" s="71" t="str">
        <f>VLOOKUP($B1855,'Выгр Торг'!$B:$P,D$1,0)</f>
        <v>Накладки на зеркала "Лифтбек" (без повторителей) в цвет кузова для Лада Калина 2, Гранта, Гранта FL (В цвет, Бургундия (красный металлик, 117))</v>
      </c>
      <c r="E1855" s="72" t="str">
        <f>VLOOKUP($B1855,'Выгр Торг'!$B:$P,E$1,0)</f>
        <v>Y</v>
      </c>
      <c r="F1855" s="72" t="str">
        <f>VLOOKUP($B1855,'Выгр Торг'!$B:$P,F$1,0)</f>
        <v>1</v>
      </c>
      <c r="G1855" s="36" t="s">
        <v>2498</v>
      </c>
      <c r="H1855" s="29">
        <v>205526</v>
      </c>
      <c r="I1855" s="53">
        <f>INDEX($I:$I,MATCH($H1855,$C:$C,0))</f>
        <v>600</v>
      </c>
      <c r="J1855" s="5" t="s">
        <v>3410</v>
      </c>
      <c r="K1855" s="56">
        <f>INDEX($K:$K,MATCH($H1855,$C:$C,0))+I1855</f>
        <v>900</v>
      </c>
      <c r="L1855" s="14">
        <f>VLOOKUP(K1855,Наценка!$A$1:$B$8,2,1)</f>
        <v>1.75</v>
      </c>
      <c r="M1855" s="56">
        <f>INDEX($M:$M,MATCH($H1855,$C:$C,0))+I1855*$M$2</f>
        <v>1380</v>
      </c>
      <c r="N1855" s="57">
        <f t="shared" si="294"/>
        <v>1390</v>
      </c>
      <c r="O1855" s="72">
        <f>VLOOKUP($B1855,'Выгр Торг'!$B:$P,O$1,0)</f>
        <v>900</v>
      </c>
      <c r="P1855" s="72">
        <f>VLOOKUP($B1855,'Выгр Торг'!$B:$P,P$1,0)</f>
        <v>1490</v>
      </c>
      <c r="Q1855" s="42">
        <f t="shared" si="295"/>
        <v>0</v>
      </c>
      <c r="R1855" s="42">
        <f t="shared" si="296"/>
        <v>100</v>
      </c>
      <c r="S1855" s="85">
        <f t="shared" si="293"/>
        <v>1390</v>
      </c>
      <c r="T1855" s="60" t="str">
        <f>IFERROR(VLOOKUP($B1855,'Из ГУГЛа'!$B:$G,4,0)*U1855+V1855,VLOOKUP($B1855,'Из ГУГЛа'!$B:$G,4,0))</f>
        <v/>
      </c>
      <c r="U1855" s="15">
        <v>1</v>
      </c>
      <c r="V1855" s="59"/>
      <c r="W1855" s="74">
        <f t="shared" si="297"/>
        <v>0.54444444444444451</v>
      </c>
      <c r="X1855" s="74" t="str">
        <f t="shared" si="298"/>
        <v/>
      </c>
      <c r="Y1855" s="74" t="str">
        <f t="shared" si="299"/>
        <v/>
      </c>
      <c r="Z1855" s="78" t="s">
        <v>2580</v>
      </c>
    </row>
    <row r="1856" spans="1:28" ht="75" x14ac:dyDescent="0.25">
      <c r="A1856" s="71" t="str">
        <f>INDEX('Выгр Торг'!$A:$A,MATCH($B1856,'Выгр Торг'!$B:$B,0))</f>
        <v>Накладки на зеркала "Лифтбек" (без повторителей) в цвет кузова для Лада Калина 2, Гранта, Гранта FL</v>
      </c>
      <c r="B1856" s="88">
        <v>168904</v>
      </c>
      <c r="C1856" s="72">
        <f>VLOOKUP($B1856,'Выгр Торг'!$B:$P,C$1,0)</f>
        <v>145380</v>
      </c>
      <c r="D1856" s="71" t="str">
        <f>VLOOKUP($B1856,'Выгр Торг'!$B:$P,D$1,0)</f>
        <v>Накладки на зеркала "Лифтбек" (без повторителей) в цвет кузова для Лада Калина 2, Гранта, Гранта FL (В цвет, Вишня (темно-красный, 127))</v>
      </c>
      <c r="E1856" s="72" t="str">
        <f>VLOOKUP($B1856,'Выгр Торг'!$B:$P,E$1,0)</f>
        <v>Y</v>
      </c>
      <c r="F1856" s="72" t="str">
        <f>VLOOKUP($B1856,'Выгр Торг'!$B:$P,F$1,0)</f>
        <v>1</v>
      </c>
      <c r="G1856" s="36" t="s">
        <v>2498</v>
      </c>
      <c r="H1856" s="29">
        <v>205526</v>
      </c>
      <c r="I1856" s="53">
        <f>INDEX($I:$I,MATCH($H1856,$C:$C,0))</f>
        <v>600</v>
      </c>
      <c r="J1856" s="5" t="s">
        <v>3410</v>
      </c>
      <c r="K1856" s="56">
        <f>INDEX($K:$K,MATCH($H1856,$C:$C,0))+I1856</f>
        <v>900</v>
      </c>
      <c r="L1856" s="14">
        <f>VLOOKUP(K1856,Наценка!$A$1:$B$8,2,1)</f>
        <v>1.75</v>
      </c>
      <c r="M1856" s="56">
        <f>INDEX($M:$M,MATCH($H1856,$C:$C,0))+I1856*$M$2</f>
        <v>1380</v>
      </c>
      <c r="N1856" s="57">
        <f t="shared" si="294"/>
        <v>1390</v>
      </c>
      <c r="O1856" s="72">
        <f>VLOOKUP($B1856,'Выгр Торг'!$B:$P,O$1,0)</f>
        <v>900</v>
      </c>
      <c r="P1856" s="72">
        <f>VLOOKUP($B1856,'Выгр Торг'!$B:$P,P$1,0)</f>
        <v>1490</v>
      </c>
      <c r="Q1856" s="42">
        <f t="shared" si="295"/>
        <v>0</v>
      </c>
      <c r="R1856" s="42">
        <f t="shared" si="296"/>
        <v>100</v>
      </c>
      <c r="S1856" s="85">
        <f t="shared" si="293"/>
        <v>1390</v>
      </c>
      <c r="T1856" s="60" t="str">
        <f>IFERROR(VLOOKUP($B1856,'Из ГУГЛа'!$B:$G,4,0)*U1856+V1856,VLOOKUP($B1856,'Из ГУГЛа'!$B:$G,4,0))</f>
        <v/>
      </c>
      <c r="U1856" s="15">
        <v>1</v>
      </c>
      <c r="V1856" s="59"/>
      <c r="W1856" s="74">
        <f t="shared" si="297"/>
        <v>0.54444444444444451</v>
      </c>
      <c r="X1856" s="74" t="str">
        <f t="shared" si="298"/>
        <v/>
      </c>
      <c r="Y1856" s="74" t="str">
        <f t="shared" si="299"/>
        <v/>
      </c>
      <c r="Z1856" s="78" t="s">
        <v>2580</v>
      </c>
    </row>
    <row r="1857" spans="1:26" ht="75" x14ac:dyDescent="0.25">
      <c r="A1857" s="71" t="str">
        <f>INDEX('Выгр Торг'!$A:$A,MATCH($B1857,'Выгр Торг'!$B:$B,0))</f>
        <v>Накладки на зеркала "Лифтбек" (без повторителей) в цвет кузова для Лада Калина 2, Гранта, Гранта FL</v>
      </c>
      <c r="B1857" s="88">
        <v>168905</v>
      </c>
      <c r="C1857" s="72">
        <f>VLOOKUP($B1857,'Выгр Торг'!$B:$P,C$1,0)</f>
        <v>145381</v>
      </c>
      <c r="D1857" s="71" t="str">
        <f>VLOOKUP($B1857,'Выгр Торг'!$B:$P,D$1,0)</f>
        <v>Накладки на зеркала "Лифтбек" (без повторителей) в цвет кузова для Лада Калина 2, Гранта, Гранта FL (В цвет, Голубая планета (сине-голубой, 418))</v>
      </c>
      <c r="E1857" s="72" t="str">
        <f>VLOOKUP($B1857,'Выгр Торг'!$B:$P,E$1,0)</f>
        <v>Y</v>
      </c>
      <c r="F1857" s="72" t="str">
        <f>VLOOKUP($B1857,'Выгр Торг'!$B:$P,F$1,0)</f>
        <v>1</v>
      </c>
      <c r="G1857" s="36" t="s">
        <v>2498</v>
      </c>
      <c r="H1857" s="29">
        <v>205526</v>
      </c>
      <c r="I1857" s="53">
        <f>INDEX($I:$I,MATCH($H1857,$C:$C,0))</f>
        <v>600</v>
      </c>
      <c r="J1857" s="5" t="s">
        <v>3410</v>
      </c>
      <c r="K1857" s="56">
        <f>INDEX($K:$K,MATCH($H1857,$C:$C,0))+I1857</f>
        <v>900</v>
      </c>
      <c r="L1857" s="14">
        <f>VLOOKUP(K1857,Наценка!$A$1:$B$8,2,1)</f>
        <v>1.75</v>
      </c>
      <c r="M1857" s="56">
        <f>INDEX($M:$M,MATCH($H1857,$C:$C,0))+I1857*$M$2</f>
        <v>1380</v>
      </c>
      <c r="N1857" s="57">
        <f t="shared" si="294"/>
        <v>1390</v>
      </c>
      <c r="O1857" s="72">
        <f>VLOOKUP($B1857,'Выгр Торг'!$B:$P,O$1,0)</f>
        <v>900</v>
      </c>
      <c r="P1857" s="72">
        <f>VLOOKUP($B1857,'Выгр Торг'!$B:$P,P$1,0)</f>
        <v>1490</v>
      </c>
      <c r="Q1857" s="42">
        <f t="shared" si="295"/>
        <v>0</v>
      </c>
      <c r="R1857" s="42">
        <f t="shared" si="296"/>
        <v>100</v>
      </c>
      <c r="S1857" s="85">
        <f t="shared" si="293"/>
        <v>1390</v>
      </c>
      <c r="T1857" s="60" t="str">
        <f>IFERROR(VLOOKUP($B1857,'Из ГУГЛа'!$B:$G,4,0)*U1857+V1857,VLOOKUP($B1857,'Из ГУГЛа'!$B:$G,4,0))</f>
        <v/>
      </c>
      <c r="U1857" s="15">
        <v>1</v>
      </c>
      <c r="V1857" s="59"/>
      <c r="W1857" s="74">
        <f t="shared" si="297"/>
        <v>0.54444444444444451</v>
      </c>
      <c r="X1857" s="74" t="str">
        <f t="shared" si="298"/>
        <v/>
      </c>
      <c r="Y1857" s="74" t="str">
        <f t="shared" si="299"/>
        <v/>
      </c>
      <c r="Z1857" s="78" t="s">
        <v>2580</v>
      </c>
    </row>
    <row r="1858" spans="1:26" ht="75" x14ac:dyDescent="0.25">
      <c r="A1858" s="71" t="str">
        <f>INDEX('Выгр Торг'!$A:$A,MATCH($B1858,'Выгр Торг'!$B:$B,0))</f>
        <v>Накладки на зеркала "Лифтбек" (без повторителей) в цвет кузова для Лада Калина 2, Гранта, Гранта FL</v>
      </c>
      <c r="B1858" s="88">
        <v>168906</v>
      </c>
      <c r="C1858" s="72">
        <f>VLOOKUP($B1858,'Выгр Торг'!$B:$P,C$1,0)</f>
        <v>145382</v>
      </c>
      <c r="D1858" s="71" t="str">
        <f>VLOOKUP($B1858,'Выгр Торг'!$B:$P,D$1,0)</f>
        <v>Накладки на зеркала "Лифтбек" (без повторителей) в цвет кузова для Лада Калина 2, Гранта, Гранта FL (В цвет, Гранта (темно-серый, 682))</v>
      </c>
      <c r="E1858" s="72" t="str">
        <f>VLOOKUP($B1858,'Выгр Торг'!$B:$P,E$1,0)</f>
        <v>Y</v>
      </c>
      <c r="F1858" s="72" t="str">
        <f>VLOOKUP($B1858,'Выгр Торг'!$B:$P,F$1,0)</f>
        <v>1</v>
      </c>
      <c r="G1858" s="36" t="s">
        <v>2498</v>
      </c>
      <c r="H1858" s="29">
        <v>205526</v>
      </c>
      <c r="I1858" s="53">
        <f>INDEX($I:$I,MATCH($H1858,$C:$C,0))</f>
        <v>600</v>
      </c>
      <c r="J1858" s="5" t="s">
        <v>3410</v>
      </c>
      <c r="K1858" s="56">
        <f>INDEX($K:$K,MATCH($H1858,$C:$C,0))+I1858</f>
        <v>900</v>
      </c>
      <c r="L1858" s="14">
        <f>VLOOKUP(K1858,Наценка!$A$1:$B$8,2,1)</f>
        <v>1.75</v>
      </c>
      <c r="M1858" s="56">
        <f>INDEX($M:$M,MATCH($H1858,$C:$C,0))+I1858*$M$2</f>
        <v>1380</v>
      </c>
      <c r="N1858" s="57">
        <f t="shared" si="294"/>
        <v>1390</v>
      </c>
      <c r="O1858" s="72">
        <f>VLOOKUP($B1858,'Выгр Торг'!$B:$P,O$1,0)</f>
        <v>900</v>
      </c>
      <c r="P1858" s="72">
        <f>VLOOKUP($B1858,'Выгр Торг'!$B:$P,P$1,0)</f>
        <v>1490</v>
      </c>
      <c r="Q1858" s="42">
        <f t="shared" si="295"/>
        <v>0</v>
      </c>
      <c r="R1858" s="42">
        <f t="shared" si="296"/>
        <v>100</v>
      </c>
      <c r="S1858" s="85">
        <f t="shared" si="293"/>
        <v>1390</v>
      </c>
      <c r="T1858" s="60" t="str">
        <f>IFERROR(VLOOKUP($B1858,'Из ГУГЛа'!$B:$G,4,0)*U1858+V1858,VLOOKUP($B1858,'Из ГУГЛа'!$B:$G,4,0))</f>
        <v/>
      </c>
      <c r="U1858" s="15">
        <v>1</v>
      </c>
      <c r="V1858" s="59"/>
      <c r="W1858" s="74">
        <f t="shared" si="297"/>
        <v>0.54444444444444451</v>
      </c>
      <c r="X1858" s="74" t="str">
        <f t="shared" si="298"/>
        <v/>
      </c>
      <c r="Y1858" s="74" t="str">
        <f t="shared" si="299"/>
        <v/>
      </c>
      <c r="Z1858" s="78" t="s">
        <v>2580</v>
      </c>
    </row>
    <row r="1859" spans="1:26" ht="75" x14ac:dyDescent="0.25">
      <c r="A1859" s="71" t="str">
        <f>INDEX('Выгр Торг'!$A:$A,MATCH($B1859,'Выгр Торг'!$B:$B,0))</f>
        <v>Накладки на зеркала "Лифтбек" (без повторителей) в цвет кузова для Лада Калина 2, Гранта, Гранта FL</v>
      </c>
      <c r="B1859" s="88">
        <v>168907</v>
      </c>
      <c r="C1859" s="72">
        <f>VLOOKUP($B1859,'Выгр Торг'!$B:$P,C$1,0)</f>
        <v>145383</v>
      </c>
      <c r="D1859" s="71" t="str">
        <f>VLOOKUP($B1859,'Выгр Торг'!$B:$P,D$1,0)</f>
        <v>Накладки на зеркала "Лифтбек" (без повторителей) в цвет кузова для Лада Калина 2, Гранта, Гранта FL (В цвет, Джем (желто-коричневый, 285))</v>
      </c>
      <c r="E1859" s="72" t="str">
        <f>VLOOKUP($B1859,'Выгр Торг'!$B:$P,E$1,0)</f>
        <v>Y</v>
      </c>
      <c r="F1859" s="72" t="str">
        <f>VLOOKUP($B1859,'Выгр Торг'!$B:$P,F$1,0)</f>
        <v>1</v>
      </c>
      <c r="G1859" s="36" t="s">
        <v>2498</v>
      </c>
      <c r="H1859" s="29">
        <v>205526</v>
      </c>
      <c r="I1859" s="53">
        <f>INDEX($I:$I,MATCH($H1859,$C:$C,0))</f>
        <v>600</v>
      </c>
      <c r="J1859" s="5" t="s">
        <v>3410</v>
      </c>
      <c r="K1859" s="56">
        <f>INDEX($K:$K,MATCH($H1859,$C:$C,0))+I1859</f>
        <v>900</v>
      </c>
      <c r="L1859" s="14">
        <f>VLOOKUP(K1859,Наценка!$A$1:$B$8,2,1)</f>
        <v>1.75</v>
      </c>
      <c r="M1859" s="56">
        <f>INDEX($M:$M,MATCH($H1859,$C:$C,0))+I1859*$M$2</f>
        <v>1380</v>
      </c>
      <c r="N1859" s="57">
        <f t="shared" si="294"/>
        <v>1390</v>
      </c>
      <c r="O1859" s="72">
        <f>VLOOKUP($B1859,'Выгр Торг'!$B:$P,O$1,0)</f>
        <v>900</v>
      </c>
      <c r="P1859" s="72">
        <f>VLOOKUP($B1859,'Выгр Торг'!$B:$P,P$1,0)</f>
        <v>1490</v>
      </c>
      <c r="Q1859" s="42">
        <f t="shared" si="295"/>
        <v>0</v>
      </c>
      <c r="R1859" s="42">
        <f t="shared" si="296"/>
        <v>100</v>
      </c>
      <c r="S1859" s="85">
        <f t="shared" si="293"/>
        <v>1390</v>
      </c>
      <c r="T1859" s="60" t="str">
        <f>IFERROR(VLOOKUP($B1859,'Из ГУГЛа'!$B:$G,4,0)*U1859+V1859,VLOOKUP($B1859,'Из ГУГЛа'!$B:$G,4,0))</f>
        <v/>
      </c>
      <c r="U1859" s="15">
        <v>1</v>
      </c>
      <c r="V1859" s="59"/>
      <c r="W1859" s="74">
        <f t="shared" si="297"/>
        <v>0.54444444444444451</v>
      </c>
      <c r="X1859" s="74" t="str">
        <f t="shared" si="298"/>
        <v/>
      </c>
      <c r="Y1859" s="74" t="str">
        <f t="shared" si="299"/>
        <v/>
      </c>
      <c r="Z1859" s="78" t="s">
        <v>2580</v>
      </c>
    </row>
    <row r="1860" spans="1:26" ht="75" x14ac:dyDescent="0.25">
      <c r="A1860" s="71" t="str">
        <f>INDEX('Выгр Торг'!$A:$A,MATCH($B1860,'Выгр Торг'!$B:$B,0))</f>
        <v>Накладки на зеркала "Лифтбек" (без повторителей) в цвет кузова для Лада Калина 2, Гранта, Гранта FL</v>
      </c>
      <c r="B1860" s="88">
        <v>168908</v>
      </c>
      <c r="C1860" s="72">
        <f>VLOOKUP($B1860,'Выгр Торг'!$B:$P,C$1,0)</f>
        <v>145384</v>
      </c>
      <c r="D1860" s="71" t="str">
        <f>VLOOKUP($B1860,'Выгр Торг'!$B:$P,D$1,0)</f>
        <v>Накладки на зеркала "Лифтбек" (без повторителей) в цвет кузова для Лада Калина 2, Гранта, Гранта FL (В цвет, Дыня (серебристо-желтый, 502))</v>
      </c>
      <c r="E1860" s="72" t="str">
        <f>VLOOKUP($B1860,'Выгр Торг'!$B:$P,E$1,0)</f>
        <v>Y</v>
      </c>
      <c r="F1860" s="72" t="str">
        <f>VLOOKUP($B1860,'Выгр Торг'!$B:$P,F$1,0)</f>
        <v>1</v>
      </c>
      <c r="G1860" s="36" t="s">
        <v>2498</v>
      </c>
      <c r="H1860" s="29">
        <v>205526</v>
      </c>
      <c r="I1860" s="53">
        <f>INDEX($I:$I,MATCH($H1860,$C:$C,0))</f>
        <v>600</v>
      </c>
      <c r="J1860" s="5" t="s">
        <v>3410</v>
      </c>
      <c r="K1860" s="56">
        <f>INDEX($K:$K,MATCH($H1860,$C:$C,0))+I1860</f>
        <v>900</v>
      </c>
      <c r="L1860" s="14">
        <f>VLOOKUP(K1860,Наценка!$A$1:$B$8,2,1)</f>
        <v>1.75</v>
      </c>
      <c r="M1860" s="56">
        <f>INDEX($M:$M,MATCH($H1860,$C:$C,0))+I1860*$M$2</f>
        <v>1380</v>
      </c>
      <c r="N1860" s="57">
        <f t="shared" si="294"/>
        <v>1390</v>
      </c>
      <c r="O1860" s="72">
        <f>VLOOKUP($B1860,'Выгр Торг'!$B:$P,O$1,0)</f>
        <v>900</v>
      </c>
      <c r="P1860" s="72">
        <f>VLOOKUP($B1860,'Выгр Торг'!$B:$P,P$1,0)</f>
        <v>1490</v>
      </c>
      <c r="Q1860" s="42">
        <f t="shared" si="295"/>
        <v>0</v>
      </c>
      <c r="R1860" s="42">
        <f t="shared" si="296"/>
        <v>100</v>
      </c>
      <c r="S1860" s="85">
        <f t="shared" si="293"/>
        <v>1390</v>
      </c>
      <c r="T1860" s="60" t="str">
        <f>IFERROR(VLOOKUP($B1860,'Из ГУГЛа'!$B:$G,4,0)*U1860+V1860,VLOOKUP($B1860,'Из ГУГЛа'!$B:$G,4,0))</f>
        <v/>
      </c>
      <c r="U1860" s="15">
        <v>1</v>
      </c>
      <c r="V1860" s="59"/>
      <c r="W1860" s="74">
        <f t="shared" si="297"/>
        <v>0.54444444444444451</v>
      </c>
      <c r="X1860" s="74" t="str">
        <f t="shared" si="298"/>
        <v/>
      </c>
      <c r="Y1860" s="74" t="str">
        <f t="shared" si="299"/>
        <v/>
      </c>
      <c r="Z1860" s="78" t="s">
        <v>2580</v>
      </c>
    </row>
    <row r="1861" spans="1:26" ht="75" x14ac:dyDescent="0.25">
      <c r="A1861" s="71" t="str">
        <f>INDEX('Выгр Торг'!$A:$A,MATCH($B1861,'Выгр Торг'!$B:$B,0))</f>
        <v>Накладки на зеркала "Лифтбек" (без повторителей) в цвет кузова для Лада Калина 2, Гранта, Гранта FL</v>
      </c>
      <c r="B1861" s="88">
        <v>168909</v>
      </c>
      <c r="C1861" s="72">
        <f>VLOOKUP($B1861,'Выгр Торг'!$B:$P,C$1,0)</f>
        <v>145385</v>
      </c>
      <c r="D1861" s="71" t="str">
        <f>VLOOKUP($B1861,'Выгр Торг'!$B:$P,D$1,0)</f>
        <v>Накладки на зеркала "Лифтбек" (без повторителей) в цвет кузова для Лада Калина 2, Гранта, Гранта FL (В цвет, Изабелла (темно-филетовый, 515))</v>
      </c>
      <c r="E1861" s="72" t="str">
        <f>VLOOKUP($B1861,'Выгр Торг'!$B:$P,E$1,0)</f>
        <v>Y</v>
      </c>
      <c r="F1861" s="72" t="str">
        <f>VLOOKUP($B1861,'Выгр Торг'!$B:$P,F$1,0)</f>
        <v>1</v>
      </c>
      <c r="G1861" s="36" t="s">
        <v>2498</v>
      </c>
      <c r="H1861" s="29">
        <v>205526</v>
      </c>
      <c r="I1861" s="53">
        <f>INDEX($I:$I,MATCH($H1861,$C:$C,0))</f>
        <v>600</v>
      </c>
      <c r="J1861" s="5" t="s">
        <v>3410</v>
      </c>
      <c r="K1861" s="56">
        <f>INDEX($K:$K,MATCH($H1861,$C:$C,0))+I1861</f>
        <v>900</v>
      </c>
      <c r="L1861" s="14">
        <f>VLOOKUP(K1861,Наценка!$A$1:$B$8,2,1)</f>
        <v>1.75</v>
      </c>
      <c r="M1861" s="56">
        <f>INDEX($M:$M,MATCH($H1861,$C:$C,0))+I1861*$M$2</f>
        <v>1380</v>
      </c>
      <c r="N1861" s="57">
        <f t="shared" si="294"/>
        <v>1390</v>
      </c>
      <c r="O1861" s="72">
        <f>VLOOKUP($B1861,'Выгр Торг'!$B:$P,O$1,0)</f>
        <v>900</v>
      </c>
      <c r="P1861" s="72">
        <f>VLOOKUP($B1861,'Выгр Торг'!$B:$P,P$1,0)</f>
        <v>1490</v>
      </c>
      <c r="Q1861" s="42">
        <f t="shared" si="295"/>
        <v>0</v>
      </c>
      <c r="R1861" s="42">
        <f t="shared" si="296"/>
        <v>100</v>
      </c>
      <c r="S1861" s="85">
        <f t="shared" si="293"/>
        <v>1390</v>
      </c>
      <c r="T1861" s="60" t="str">
        <f>IFERROR(VLOOKUP($B1861,'Из ГУГЛа'!$B:$G,4,0)*U1861+V1861,VLOOKUP($B1861,'Из ГУГЛа'!$B:$G,4,0))</f>
        <v/>
      </c>
      <c r="U1861" s="15">
        <v>1</v>
      </c>
      <c r="V1861" s="59"/>
      <c r="W1861" s="74">
        <f t="shared" si="297"/>
        <v>0.54444444444444451</v>
      </c>
      <c r="X1861" s="74" t="str">
        <f t="shared" si="298"/>
        <v/>
      </c>
      <c r="Y1861" s="74" t="str">
        <f t="shared" si="299"/>
        <v/>
      </c>
      <c r="Z1861" s="78" t="s">
        <v>2580</v>
      </c>
    </row>
    <row r="1862" spans="1:26" ht="75" x14ac:dyDescent="0.25">
      <c r="A1862" s="71" t="str">
        <f>INDEX('Выгр Торг'!$A:$A,MATCH($B1862,'Выгр Торг'!$B:$B,0))</f>
        <v>Накладки на зеркала "Лифтбек" (без повторителей) в цвет кузова для Лада Калина 2, Гранта, Гранта FL</v>
      </c>
      <c r="B1862" s="88">
        <v>168910</v>
      </c>
      <c r="C1862" s="72">
        <f>VLOOKUP($B1862,'Выгр Торг'!$B:$P,C$1,0)</f>
        <v>145386</v>
      </c>
      <c r="D1862" s="71" t="str">
        <f>VLOOKUP($B1862,'Выгр Торг'!$B:$P,D$1,0)</f>
        <v>Накладки на зеркала "Лифтбек" (без повторителей) в цвет кузова для Лада Калина 2, Гранта, Гранта FL (В цвет, Калина (ярко-красный, 104))</v>
      </c>
      <c r="E1862" s="72" t="str">
        <f>VLOOKUP($B1862,'Выгр Торг'!$B:$P,E$1,0)</f>
        <v>Y</v>
      </c>
      <c r="F1862" s="72" t="str">
        <f>VLOOKUP($B1862,'Выгр Торг'!$B:$P,F$1,0)</f>
        <v>1</v>
      </c>
      <c r="G1862" s="36" t="s">
        <v>2498</v>
      </c>
      <c r="H1862" s="29">
        <v>205526</v>
      </c>
      <c r="I1862" s="53">
        <f>INDEX($I:$I,MATCH($H1862,$C:$C,0))</f>
        <v>600</v>
      </c>
      <c r="J1862" s="5" t="s">
        <v>3410</v>
      </c>
      <c r="K1862" s="56">
        <f>INDEX($K:$K,MATCH($H1862,$C:$C,0))+I1862</f>
        <v>900</v>
      </c>
      <c r="L1862" s="14">
        <f>VLOOKUP(K1862,Наценка!$A$1:$B$8,2,1)</f>
        <v>1.75</v>
      </c>
      <c r="M1862" s="56">
        <f>INDEX($M:$M,MATCH($H1862,$C:$C,0))+I1862*$M$2</f>
        <v>1380</v>
      </c>
      <c r="N1862" s="57">
        <f t="shared" si="294"/>
        <v>1390</v>
      </c>
      <c r="O1862" s="72">
        <f>VLOOKUP($B1862,'Выгр Торг'!$B:$P,O$1,0)</f>
        <v>900</v>
      </c>
      <c r="P1862" s="72">
        <f>VLOOKUP($B1862,'Выгр Торг'!$B:$P,P$1,0)</f>
        <v>1490</v>
      </c>
      <c r="Q1862" s="42">
        <f t="shared" si="295"/>
        <v>0</v>
      </c>
      <c r="R1862" s="42">
        <f t="shared" si="296"/>
        <v>100</v>
      </c>
      <c r="S1862" s="85">
        <f t="shared" ref="S1862:S1925" si="300">IFERROR(ROUND(N1862*(1-$S$2),),"")</f>
        <v>1390</v>
      </c>
      <c r="T1862" s="60" t="str">
        <f>IFERROR(VLOOKUP($B1862,'Из ГУГЛа'!$B:$G,4,0)*U1862+V1862,VLOOKUP($B1862,'Из ГУГЛа'!$B:$G,4,0))</f>
        <v/>
      </c>
      <c r="U1862" s="15">
        <v>1</v>
      </c>
      <c r="V1862" s="59"/>
      <c r="W1862" s="74">
        <f t="shared" si="297"/>
        <v>0.54444444444444451</v>
      </c>
      <c r="X1862" s="74" t="str">
        <f t="shared" si="298"/>
        <v/>
      </c>
      <c r="Y1862" s="74" t="str">
        <f t="shared" si="299"/>
        <v/>
      </c>
      <c r="Z1862" s="78" t="s">
        <v>2580</v>
      </c>
    </row>
    <row r="1863" spans="1:26" ht="75" x14ac:dyDescent="0.25">
      <c r="A1863" s="71" t="str">
        <f>INDEX('Выгр Торг'!$A:$A,MATCH($B1863,'Выгр Торг'!$B:$B,0))</f>
        <v>Накладки на зеркала "Лифтбек" (без повторителей) в цвет кузова для Лада Калина 2, Гранта, Гранта FL</v>
      </c>
      <c r="B1863" s="88">
        <v>168911</v>
      </c>
      <c r="C1863" s="72">
        <f>VLOOKUP($B1863,'Выгр Торг'!$B:$P,C$1,0)</f>
        <v>145387</v>
      </c>
      <c r="D1863" s="71" t="str">
        <f>VLOOKUP($B1863,'Выгр Торг'!$B:$P,D$1,0)</f>
        <v>Накладки на зеркала "Лифтбек" (без повторителей) в цвет кузова для Лада Калина 2, Гранта, Гранта FL (В цвет, Калифорнийский мак (золотисто-красный, 190))</v>
      </c>
      <c r="E1863" s="72" t="str">
        <f>VLOOKUP($B1863,'Выгр Торг'!$B:$P,E$1,0)</f>
        <v>Y</v>
      </c>
      <c r="F1863" s="72" t="str">
        <f>VLOOKUP($B1863,'Выгр Торг'!$B:$P,F$1,0)</f>
        <v>1</v>
      </c>
      <c r="G1863" s="36" t="s">
        <v>2498</v>
      </c>
      <c r="H1863" s="29">
        <v>205526</v>
      </c>
      <c r="I1863" s="53">
        <f>INDEX($I:$I,MATCH($H1863,$C:$C,0))</f>
        <v>600</v>
      </c>
      <c r="J1863" s="5" t="s">
        <v>3410</v>
      </c>
      <c r="K1863" s="56">
        <f>INDEX($K:$K,MATCH($H1863,$C:$C,0))+I1863</f>
        <v>900</v>
      </c>
      <c r="L1863" s="14">
        <f>VLOOKUP(K1863,Наценка!$A$1:$B$8,2,1)</f>
        <v>1.75</v>
      </c>
      <c r="M1863" s="56">
        <f>INDEX($M:$M,MATCH($H1863,$C:$C,0))+I1863*$M$2</f>
        <v>1380</v>
      </c>
      <c r="N1863" s="57">
        <f t="shared" si="294"/>
        <v>1390</v>
      </c>
      <c r="O1863" s="72">
        <f>VLOOKUP($B1863,'Выгр Торг'!$B:$P,O$1,0)</f>
        <v>900</v>
      </c>
      <c r="P1863" s="72">
        <f>VLOOKUP($B1863,'Выгр Торг'!$B:$P,P$1,0)</f>
        <v>1490</v>
      </c>
      <c r="Q1863" s="42">
        <f t="shared" si="295"/>
        <v>0</v>
      </c>
      <c r="R1863" s="42">
        <f t="shared" si="296"/>
        <v>100</v>
      </c>
      <c r="S1863" s="85">
        <f t="shared" si="300"/>
        <v>1390</v>
      </c>
      <c r="T1863" s="60" t="str">
        <f>IFERROR(VLOOKUP($B1863,'Из ГУГЛа'!$B:$G,4,0)*U1863+V1863,VLOOKUP($B1863,'Из ГУГЛа'!$B:$G,4,0))</f>
        <v/>
      </c>
      <c r="U1863" s="15">
        <v>1</v>
      </c>
      <c r="V1863" s="59"/>
      <c r="W1863" s="74">
        <f t="shared" si="297"/>
        <v>0.54444444444444451</v>
      </c>
      <c r="X1863" s="74" t="str">
        <f t="shared" si="298"/>
        <v/>
      </c>
      <c r="Y1863" s="74" t="str">
        <f t="shared" si="299"/>
        <v/>
      </c>
      <c r="Z1863" s="78" t="s">
        <v>2580</v>
      </c>
    </row>
    <row r="1864" spans="1:26" ht="75" x14ac:dyDescent="0.25">
      <c r="A1864" s="71" t="str">
        <f>INDEX('Выгр Торг'!$A:$A,MATCH($B1864,'Выгр Торг'!$B:$B,0))</f>
        <v>Накладки на зеркала "Лифтбек" (без повторителей) в цвет кузова для Лада Калина 2, Гранта, Гранта FL</v>
      </c>
      <c r="B1864" s="88">
        <v>168912</v>
      </c>
      <c r="C1864" s="72">
        <f>VLOOKUP($B1864,'Выгр Торг'!$B:$P,C$1,0)</f>
        <v>145388</v>
      </c>
      <c r="D1864" s="71" t="str">
        <f>VLOOKUP($B1864,'Выгр Торг'!$B:$P,D$1,0)</f>
        <v>Накладки на зеркала "Лифтбек" (без повторителей) в цвет кузова для Лада Калина 2, Гранта, Гранта FL (В цвет, Кварц (серый, 630))</v>
      </c>
      <c r="E1864" s="72" t="str">
        <f>VLOOKUP($B1864,'Выгр Торг'!$B:$P,E$1,0)</f>
        <v>Y</v>
      </c>
      <c r="F1864" s="72" t="str">
        <f>VLOOKUP($B1864,'Выгр Торг'!$B:$P,F$1,0)</f>
        <v>1</v>
      </c>
      <c r="G1864" s="36" t="s">
        <v>2498</v>
      </c>
      <c r="H1864" s="29">
        <v>205526</v>
      </c>
      <c r="I1864" s="53">
        <f>INDEX($I:$I,MATCH($H1864,$C:$C,0))</f>
        <v>600</v>
      </c>
      <c r="J1864" s="5" t="s">
        <v>3410</v>
      </c>
      <c r="K1864" s="56">
        <f>INDEX($K:$K,MATCH($H1864,$C:$C,0))+I1864</f>
        <v>900</v>
      </c>
      <c r="L1864" s="14">
        <f>VLOOKUP(K1864,Наценка!$A$1:$B$8,2,1)</f>
        <v>1.75</v>
      </c>
      <c r="M1864" s="56">
        <f>INDEX($M:$M,MATCH($H1864,$C:$C,0))+I1864*$M$2</f>
        <v>1380</v>
      </c>
      <c r="N1864" s="57">
        <f t="shared" si="294"/>
        <v>1390</v>
      </c>
      <c r="O1864" s="72">
        <f>VLOOKUP($B1864,'Выгр Торг'!$B:$P,O$1,0)</f>
        <v>900</v>
      </c>
      <c r="P1864" s="72">
        <f>VLOOKUP($B1864,'Выгр Торг'!$B:$P,P$1,0)</f>
        <v>1490</v>
      </c>
      <c r="Q1864" s="42">
        <f t="shared" si="295"/>
        <v>0</v>
      </c>
      <c r="R1864" s="42">
        <f t="shared" si="296"/>
        <v>100</v>
      </c>
      <c r="S1864" s="85">
        <f t="shared" si="300"/>
        <v>1390</v>
      </c>
      <c r="T1864" s="60" t="str">
        <f>IFERROR(VLOOKUP($B1864,'Из ГУГЛа'!$B:$G,4,0)*U1864+V1864,VLOOKUP($B1864,'Из ГУГЛа'!$B:$G,4,0))</f>
        <v/>
      </c>
      <c r="U1864" s="15">
        <v>1</v>
      </c>
      <c r="V1864" s="59"/>
      <c r="W1864" s="74">
        <f t="shared" si="297"/>
        <v>0.54444444444444451</v>
      </c>
      <c r="X1864" s="74" t="str">
        <f t="shared" si="298"/>
        <v/>
      </c>
      <c r="Y1864" s="74" t="str">
        <f t="shared" si="299"/>
        <v/>
      </c>
      <c r="Z1864" s="78" t="s">
        <v>2580</v>
      </c>
    </row>
    <row r="1865" spans="1:26" ht="75" x14ac:dyDescent="0.25">
      <c r="A1865" s="71" t="str">
        <f>INDEX('Выгр Торг'!$A:$A,MATCH($B1865,'Выгр Торг'!$B:$B,0))</f>
        <v>Накладки на зеркала "Лифтбек" (без повторителей) в цвет кузова для Лада Калина 2, Гранта, Гранта FL</v>
      </c>
      <c r="B1865" s="88">
        <v>168913</v>
      </c>
      <c r="C1865" s="72">
        <f>VLOOKUP($B1865,'Выгр Торг'!$B:$P,C$1,0)</f>
        <v>145389</v>
      </c>
      <c r="D1865" s="71" t="str">
        <f>VLOOKUP($B1865,'Выгр Торг'!$B:$P,D$1,0)</f>
        <v>Накладки на зеркала "Лифтбек" (без повторителей) в цвет кузова для Лада Калина 2, Гранта, Гранта FL (В цвет, Колумбийская зелень (светло-зеленый, 322))</v>
      </c>
      <c r="E1865" s="72" t="str">
        <f>VLOOKUP($B1865,'Выгр Торг'!$B:$P,E$1,0)</f>
        <v>Y</v>
      </c>
      <c r="F1865" s="72" t="str">
        <f>VLOOKUP($B1865,'Выгр Торг'!$B:$P,F$1,0)</f>
        <v>1</v>
      </c>
      <c r="G1865" s="36" t="s">
        <v>2498</v>
      </c>
      <c r="H1865" s="29">
        <v>205526</v>
      </c>
      <c r="I1865" s="53">
        <f>INDEX($I:$I,MATCH($H1865,$C:$C,0))</f>
        <v>600</v>
      </c>
      <c r="J1865" s="5" t="s">
        <v>3410</v>
      </c>
      <c r="K1865" s="56">
        <f>INDEX($K:$K,MATCH($H1865,$C:$C,0))+I1865</f>
        <v>900</v>
      </c>
      <c r="L1865" s="14">
        <f>VLOOKUP(K1865,Наценка!$A$1:$B$8,2,1)</f>
        <v>1.75</v>
      </c>
      <c r="M1865" s="56">
        <f>INDEX($M:$M,MATCH($H1865,$C:$C,0))+I1865*$M$2</f>
        <v>1380</v>
      </c>
      <c r="N1865" s="57">
        <f t="shared" si="294"/>
        <v>1390</v>
      </c>
      <c r="O1865" s="72">
        <f>VLOOKUP($B1865,'Выгр Торг'!$B:$P,O$1,0)</f>
        <v>900</v>
      </c>
      <c r="P1865" s="72">
        <f>VLOOKUP($B1865,'Выгр Торг'!$B:$P,P$1,0)</f>
        <v>1490</v>
      </c>
      <c r="Q1865" s="42">
        <f t="shared" si="295"/>
        <v>0</v>
      </c>
      <c r="R1865" s="42">
        <f t="shared" si="296"/>
        <v>100</v>
      </c>
      <c r="S1865" s="85">
        <f t="shared" si="300"/>
        <v>1390</v>
      </c>
      <c r="T1865" s="60" t="str">
        <f>IFERROR(VLOOKUP($B1865,'Из ГУГЛа'!$B:$G,4,0)*U1865+V1865,VLOOKUP($B1865,'Из ГУГЛа'!$B:$G,4,0))</f>
        <v/>
      </c>
      <c r="U1865" s="15">
        <v>1</v>
      </c>
      <c r="V1865" s="59"/>
      <c r="W1865" s="74">
        <f t="shared" si="297"/>
        <v>0.54444444444444451</v>
      </c>
      <c r="X1865" s="74" t="str">
        <f t="shared" si="298"/>
        <v/>
      </c>
      <c r="Y1865" s="74" t="str">
        <f t="shared" si="299"/>
        <v/>
      </c>
      <c r="Z1865" s="78" t="s">
        <v>2580</v>
      </c>
    </row>
    <row r="1866" spans="1:26" ht="75" x14ac:dyDescent="0.25">
      <c r="A1866" s="71" t="str">
        <f>INDEX('Выгр Торг'!$A:$A,MATCH($B1866,'Выгр Торг'!$B:$B,0))</f>
        <v>Накладки на зеркала "Лифтбек" (без повторителей) в цвет кузова для Лада Калина 2, Гранта, Гранта FL</v>
      </c>
      <c r="B1866" s="88">
        <v>168914</v>
      </c>
      <c r="C1866" s="72">
        <f>VLOOKUP($B1866,'Выгр Торг'!$B:$P,C$1,0)</f>
        <v>145390</v>
      </c>
      <c r="D1866" s="71" t="str">
        <f>VLOOKUP($B1866,'Выгр Торг'!$B:$P,D$1,0)</f>
        <v>Накладки на зеркала "Лифтбек" (без повторителей) в цвет кузова для Лада Калина 2, Гранта, Гранта FL (В цвет, Кориандр (золотисто-коричневый, 790))</v>
      </c>
      <c r="E1866" s="72" t="str">
        <f>VLOOKUP($B1866,'Выгр Торг'!$B:$P,E$1,0)</f>
        <v>Y</v>
      </c>
      <c r="F1866" s="72" t="str">
        <f>VLOOKUP($B1866,'Выгр Торг'!$B:$P,F$1,0)</f>
        <v>1</v>
      </c>
      <c r="G1866" s="36" t="s">
        <v>2498</v>
      </c>
      <c r="H1866" s="29">
        <v>205526</v>
      </c>
      <c r="I1866" s="53">
        <f>INDEX($I:$I,MATCH($H1866,$C:$C,0))</f>
        <v>600</v>
      </c>
      <c r="J1866" s="5" t="s">
        <v>3410</v>
      </c>
      <c r="K1866" s="56">
        <f>INDEX($K:$K,MATCH($H1866,$C:$C,0))+I1866</f>
        <v>900</v>
      </c>
      <c r="L1866" s="14">
        <f>VLOOKUP(K1866,Наценка!$A$1:$B$8,2,1)</f>
        <v>1.75</v>
      </c>
      <c r="M1866" s="56">
        <f>INDEX($M:$M,MATCH($H1866,$C:$C,0))+I1866*$M$2</f>
        <v>1380</v>
      </c>
      <c r="N1866" s="57">
        <f t="shared" si="294"/>
        <v>1390</v>
      </c>
      <c r="O1866" s="72">
        <f>VLOOKUP($B1866,'Выгр Торг'!$B:$P,O$1,0)</f>
        <v>900</v>
      </c>
      <c r="P1866" s="72">
        <f>VLOOKUP($B1866,'Выгр Торг'!$B:$P,P$1,0)</f>
        <v>1490</v>
      </c>
      <c r="Q1866" s="42">
        <f t="shared" si="295"/>
        <v>0</v>
      </c>
      <c r="R1866" s="42">
        <f t="shared" si="296"/>
        <v>100</v>
      </c>
      <c r="S1866" s="85">
        <f t="shared" si="300"/>
        <v>1390</v>
      </c>
      <c r="T1866" s="60" t="str">
        <f>IFERROR(VLOOKUP($B1866,'Из ГУГЛа'!$B:$G,4,0)*U1866+V1866,VLOOKUP($B1866,'Из ГУГЛа'!$B:$G,4,0))</f>
        <v/>
      </c>
      <c r="U1866" s="15">
        <v>1</v>
      </c>
      <c r="V1866" s="59"/>
      <c r="W1866" s="74">
        <f t="shared" si="297"/>
        <v>0.54444444444444451</v>
      </c>
      <c r="X1866" s="74" t="str">
        <f t="shared" si="298"/>
        <v/>
      </c>
      <c r="Y1866" s="74" t="str">
        <f t="shared" si="299"/>
        <v/>
      </c>
      <c r="Z1866" s="78" t="s">
        <v>2580</v>
      </c>
    </row>
    <row r="1867" spans="1:26" ht="75" x14ac:dyDescent="0.25">
      <c r="A1867" s="71" t="str">
        <f>INDEX('Выгр Торг'!$A:$A,MATCH($B1867,'Выгр Торг'!$B:$B,0))</f>
        <v>Накладки на зеркала "Лифтбек" (без повторителей) в цвет кузова для Лада Калина 2, Гранта, Гранта FL</v>
      </c>
      <c r="B1867" s="88">
        <v>168915</v>
      </c>
      <c r="C1867" s="72">
        <f>VLOOKUP($B1867,'Выгр Торг'!$B:$P,C$1,0)</f>
        <v>145391</v>
      </c>
      <c r="D1867" s="71" t="str">
        <f>VLOOKUP($B1867,'Выгр Торг'!$B:$P,D$1,0)</f>
        <v>Накладки на зеркала "Лифтбек" (без повторителей) в цвет кузова для Лада Калина 2, Гранта, Гранта FL (В цвет, Космос (черный, 665))</v>
      </c>
      <c r="E1867" s="72" t="str">
        <f>VLOOKUP($B1867,'Выгр Торг'!$B:$P,E$1,0)</f>
        <v>Y</v>
      </c>
      <c r="F1867" s="72" t="str">
        <f>VLOOKUP($B1867,'Выгр Торг'!$B:$P,F$1,0)</f>
        <v>1</v>
      </c>
      <c r="G1867" s="36" t="s">
        <v>2498</v>
      </c>
      <c r="H1867" s="29">
        <v>205526</v>
      </c>
      <c r="I1867" s="53">
        <f>INDEX($I:$I,MATCH($H1867,$C:$C,0))</f>
        <v>600</v>
      </c>
      <c r="J1867" s="5" t="s">
        <v>3410</v>
      </c>
      <c r="K1867" s="56">
        <f>INDEX($K:$K,MATCH($H1867,$C:$C,0))+I1867</f>
        <v>900</v>
      </c>
      <c r="L1867" s="14">
        <f>VLOOKUP(K1867,Наценка!$A$1:$B$8,2,1)</f>
        <v>1.75</v>
      </c>
      <c r="M1867" s="56">
        <f>INDEX($M:$M,MATCH($H1867,$C:$C,0))+I1867*$M$2</f>
        <v>1380</v>
      </c>
      <c r="N1867" s="57">
        <f t="shared" si="294"/>
        <v>1390</v>
      </c>
      <c r="O1867" s="72">
        <f>VLOOKUP($B1867,'Выгр Торг'!$B:$P,O$1,0)</f>
        <v>900</v>
      </c>
      <c r="P1867" s="72">
        <f>VLOOKUP($B1867,'Выгр Торг'!$B:$P,P$1,0)</f>
        <v>1490</v>
      </c>
      <c r="Q1867" s="42">
        <f t="shared" si="295"/>
        <v>0</v>
      </c>
      <c r="R1867" s="42">
        <f t="shared" si="296"/>
        <v>100</v>
      </c>
      <c r="S1867" s="85">
        <f t="shared" si="300"/>
        <v>1390</v>
      </c>
      <c r="T1867" s="60" t="str">
        <f>IFERROR(VLOOKUP($B1867,'Из ГУГЛа'!$B:$G,4,0)*U1867+V1867,VLOOKUP($B1867,'Из ГУГЛа'!$B:$G,4,0))</f>
        <v/>
      </c>
      <c r="U1867" s="15">
        <v>1</v>
      </c>
      <c r="V1867" s="59"/>
      <c r="W1867" s="74">
        <f t="shared" si="297"/>
        <v>0.54444444444444451</v>
      </c>
      <c r="X1867" s="74" t="str">
        <f t="shared" si="298"/>
        <v/>
      </c>
      <c r="Y1867" s="74" t="str">
        <f t="shared" si="299"/>
        <v/>
      </c>
      <c r="Z1867" s="78" t="s">
        <v>2580</v>
      </c>
    </row>
    <row r="1868" spans="1:26" ht="75" x14ac:dyDescent="0.25">
      <c r="A1868" s="71" t="str">
        <f>INDEX('Выгр Торг'!$A:$A,MATCH($B1868,'Выгр Торг'!$B:$B,0))</f>
        <v>Накладки на зеркала "Лифтбек" (без повторителей) в цвет кузова для Лада Калина 2, Гранта, Гранта FL</v>
      </c>
      <c r="B1868" s="88">
        <v>168916</v>
      </c>
      <c r="C1868" s="72">
        <f>VLOOKUP($B1868,'Выгр Торг'!$B:$P,C$1,0)</f>
        <v>145392</v>
      </c>
      <c r="D1868" s="71" t="str">
        <f>VLOOKUP($B1868,'Выгр Торг'!$B:$P,D$1,0)</f>
        <v>Накладки на зеркала "Лифтбек" (без повторителей) в цвет кузова для Лада Калина 2, Гранта, Гранта FL (В цвет, Красный перец (красно-коричневый, 106))</v>
      </c>
      <c r="E1868" s="72" t="str">
        <f>VLOOKUP($B1868,'Выгр Торг'!$B:$P,E$1,0)</f>
        <v>Y</v>
      </c>
      <c r="F1868" s="72" t="str">
        <f>VLOOKUP($B1868,'Выгр Торг'!$B:$P,F$1,0)</f>
        <v>1</v>
      </c>
      <c r="G1868" s="36" t="s">
        <v>2498</v>
      </c>
      <c r="H1868" s="29">
        <v>205526</v>
      </c>
      <c r="I1868" s="53">
        <f>INDEX($I:$I,MATCH($H1868,$C:$C,0))</f>
        <v>600</v>
      </c>
      <c r="J1868" s="5" t="s">
        <v>3410</v>
      </c>
      <c r="K1868" s="56">
        <f>INDEX($K:$K,MATCH($H1868,$C:$C,0))+I1868</f>
        <v>900</v>
      </c>
      <c r="L1868" s="14">
        <f>VLOOKUP(K1868,Наценка!$A$1:$B$8,2,1)</f>
        <v>1.75</v>
      </c>
      <c r="M1868" s="56">
        <f>INDEX($M:$M,MATCH($H1868,$C:$C,0))+I1868*$M$2</f>
        <v>1380</v>
      </c>
      <c r="N1868" s="57">
        <f t="shared" si="294"/>
        <v>1390</v>
      </c>
      <c r="O1868" s="72">
        <f>VLOOKUP($B1868,'Выгр Торг'!$B:$P,O$1,0)</f>
        <v>900</v>
      </c>
      <c r="P1868" s="72">
        <f>VLOOKUP($B1868,'Выгр Торг'!$B:$P,P$1,0)</f>
        <v>1490</v>
      </c>
      <c r="Q1868" s="42">
        <f t="shared" si="295"/>
        <v>0</v>
      </c>
      <c r="R1868" s="42">
        <f t="shared" si="296"/>
        <v>100</v>
      </c>
      <c r="S1868" s="85">
        <f t="shared" si="300"/>
        <v>1390</v>
      </c>
      <c r="T1868" s="60" t="str">
        <f>IFERROR(VLOOKUP($B1868,'Из ГУГЛа'!$B:$G,4,0)*U1868+V1868,VLOOKUP($B1868,'Из ГУГЛа'!$B:$G,4,0))</f>
        <v/>
      </c>
      <c r="U1868" s="15">
        <v>1</v>
      </c>
      <c r="V1868" s="59"/>
      <c r="W1868" s="74">
        <f t="shared" si="297"/>
        <v>0.54444444444444451</v>
      </c>
      <c r="X1868" s="74" t="str">
        <f t="shared" si="298"/>
        <v/>
      </c>
      <c r="Y1868" s="74" t="str">
        <f t="shared" si="299"/>
        <v/>
      </c>
      <c r="Z1868" s="78" t="s">
        <v>2580</v>
      </c>
    </row>
    <row r="1869" spans="1:26" ht="75" x14ac:dyDescent="0.25">
      <c r="A1869" s="71" t="str">
        <f>INDEX('Выгр Торг'!$A:$A,MATCH($B1869,'Выгр Торг'!$B:$B,0))</f>
        <v>Накладки на зеркала "Лифтбек" (без повторителей) в цвет кузова для Лада Калина 2, Гранта, Гранта FL</v>
      </c>
      <c r="B1869" s="88">
        <v>168917</v>
      </c>
      <c r="C1869" s="72">
        <f>VLOOKUP($B1869,'Выгр Торг'!$B:$P,C$1,0)</f>
        <v>145393</v>
      </c>
      <c r="D1869" s="71" t="str">
        <f>VLOOKUP($B1869,'Выгр Торг'!$B:$P,D$1,0)</f>
        <v>Накладки на зеркала "Лифтбек" (без повторителей) в цвет кузова для Лада Калина 2, Гранта, Гранта FL (В цвет, Ладога (серо-голубой, 411))</v>
      </c>
      <c r="E1869" s="72" t="str">
        <f>VLOOKUP($B1869,'Выгр Торг'!$B:$P,E$1,0)</f>
        <v>Y</v>
      </c>
      <c r="F1869" s="72" t="str">
        <f>VLOOKUP($B1869,'Выгр Торг'!$B:$P,F$1,0)</f>
        <v>1</v>
      </c>
      <c r="G1869" s="36" t="s">
        <v>2498</v>
      </c>
      <c r="H1869" s="29">
        <v>205526</v>
      </c>
      <c r="I1869" s="53">
        <f>INDEX($I:$I,MATCH($H1869,$C:$C,0))</f>
        <v>600</v>
      </c>
      <c r="J1869" s="5" t="s">
        <v>3410</v>
      </c>
      <c r="K1869" s="56">
        <f>INDEX($K:$K,MATCH($H1869,$C:$C,0))+I1869</f>
        <v>900</v>
      </c>
      <c r="L1869" s="14">
        <f>VLOOKUP(K1869,Наценка!$A$1:$B$8,2,1)</f>
        <v>1.75</v>
      </c>
      <c r="M1869" s="56">
        <f>INDEX($M:$M,MATCH($H1869,$C:$C,0))+I1869*$M$2</f>
        <v>1380</v>
      </c>
      <c r="N1869" s="57">
        <f t="shared" si="294"/>
        <v>1390</v>
      </c>
      <c r="O1869" s="72">
        <f>VLOOKUP($B1869,'Выгр Торг'!$B:$P,O$1,0)</f>
        <v>900</v>
      </c>
      <c r="P1869" s="72">
        <f>VLOOKUP($B1869,'Выгр Торг'!$B:$P,P$1,0)</f>
        <v>1490</v>
      </c>
      <c r="Q1869" s="42">
        <f t="shared" si="295"/>
        <v>0</v>
      </c>
      <c r="R1869" s="42">
        <f t="shared" si="296"/>
        <v>100</v>
      </c>
      <c r="S1869" s="85">
        <f t="shared" si="300"/>
        <v>1390</v>
      </c>
      <c r="T1869" s="60" t="str">
        <f>IFERROR(VLOOKUP($B1869,'Из ГУГЛа'!$B:$G,4,0)*U1869+V1869,VLOOKUP($B1869,'Из ГУГЛа'!$B:$G,4,0))</f>
        <v/>
      </c>
      <c r="U1869" s="15">
        <v>1</v>
      </c>
      <c r="V1869" s="59"/>
      <c r="W1869" s="74">
        <f t="shared" si="297"/>
        <v>0.54444444444444451</v>
      </c>
      <c r="X1869" s="74" t="str">
        <f t="shared" si="298"/>
        <v/>
      </c>
      <c r="Y1869" s="74" t="str">
        <f t="shared" si="299"/>
        <v/>
      </c>
      <c r="Z1869" s="78" t="s">
        <v>2580</v>
      </c>
    </row>
    <row r="1870" spans="1:26" ht="75" x14ac:dyDescent="0.25">
      <c r="A1870" s="71" t="str">
        <f>INDEX('Выгр Торг'!$A:$A,MATCH($B1870,'Выгр Торг'!$B:$B,0))</f>
        <v>Накладки на зеркала "Лифтбек" (без повторителей) в цвет кузова для Лада Калина 2, Гранта, Гранта FL</v>
      </c>
      <c r="B1870" s="88">
        <v>168918</v>
      </c>
      <c r="C1870" s="72">
        <f>VLOOKUP($B1870,'Выгр Торг'!$B:$P,C$1,0)</f>
        <v>145394</v>
      </c>
      <c r="D1870" s="71" t="str">
        <f>VLOOKUP($B1870,'Выгр Торг'!$B:$P,D$1,0)</f>
        <v>Накладки на зеркала "Лифтбек" (без повторителей) в цвет кузова для Лада Калина 2, Гранта, Гранта FL (В цвет, Ледниковый (белый, 221))</v>
      </c>
      <c r="E1870" s="72" t="str">
        <f>VLOOKUP($B1870,'Выгр Торг'!$B:$P,E$1,0)</f>
        <v>Y</v>
      </c>
      <c r="F1870" s="72" t="str">
        <f>VLOOKUP($B1870,'Выгр Торг'!$B:$P,F$1,0)</f>
        <v>1</v>
      </c>
      <c r="G1870" s="36" t="s">
        <v>2498</v>
      </c>
      <c r="H1870" s="29">
        <v>205526</v>
      </c>
      <c r="I1870" s="53">
        <f>INDEX($I:$I,MATCH($H1870,$C:$C,0))</f>
        <v>600</v>
      </c>
      <c r="J1870" s="5" t="s">
        <v>3410</v>
      </c>
      <c r="K1870" s="56">
        <f>INDEX($K:$K,MATCH($H1870,$C:$C,0))+I1870</f>
        <v>900</v>
      </c>
      <c r="L1870" s="14">
        <f>VLOOKUP(K1870,Наценка!$A$1:$B$8,2,1)</f>
        <v>1.75</v>
      </c>
      <c r="M1870" s="56">
        <f>INDEX($M:$M,MATCH($H1870,$C:$C,0))+I1870*$M$2</f>
        <v>1380</v>
      </c>
      <c r="N1870" s="57">
        <f t="shared" si="294"/>
        <v>1390</v>
      </c>
      <c r="O1870" s="72">
        <f>VLOOKUP($B1870,'Выгр Торг'!$B:$P,O$1,0)</f>
        <v>900</v>
      </c>
      <c r="P1870" s="72">
        <f>VLOOKUP($B1870,'Выгр Торг'!$B:$P,P$1,0)</f>
        <v>1490</v>
      </c>
      <c r="Q1870" s="42">
        <f t="shared" si="295"/>
        <v>0</v>
      </c>
      <c r="R1870" s="42">
        <f t="shared" si="296"/>
        <v>100</v>
      </c>
      <c r="S1870" s="85">
        <f t="shared" si="300"/>
        <v>1390</v>
      </c>
      <c r="T1870" s="60" t="str">
        <f>IFERROR(VLOOKUP($B1870,'Из ГУГЛа'!$B:$G,4,0)*U1870+V1870,VLOOKUP($B1870,'Из ГУГЛа'!$B:$G,4,0))</f>
        <v/>
      </c>
      <c r="U1870" s="15">
        <v>1</v>
      </c>
      <c r="V1870" s="59"/>
      <c r="W1870" s="74">
        <f t="shared" si="297"/>
        <v>0.54444444444444451</v>
      </c>
      <c r="X1870" s="74" t="str">
        <f t="shared" si="298"/>
        <v/>
      </c>
      <c r="Y1870" s="74" t="str">
        <f t="shared" si="299"/>
        <v/>
      </c>
      <c r="Z1870" s="78" t="s">
        <v>2580</v>
      </c>
    </row>
    <row r="1871" spans="1:26" ht="75" x14ac:dyDescent="0.25">
      <c r="A1871" s="71" t="str">
        <f>INDEX('Выгр Торг'!$A:$A,MATCH($B1871,'Выгр Торг'!$B:$B,0))</f>
        <v>Накладки на зеркала "Лифтбек" (без повторителей) в цвет кузова для Лада Калина 2, Гранта, Гранта FL</v>
      </c>
      <c r="B1871" s="88">
        <v>259098</v>
      </c>
      <c r="C1871" s="72">
        <f>VLOOKUP($B1871,'Выгр Торг'!$B:$P,C$1,0)</f>
        <v>173651</v>
      </c>
      <c r="D1871" s="71" t="str">
        <f>VLOOKUP($B1871,'Выгр Торг'!$B:$P,D$1,0)</f>
        <v>Накладки на зеркала "Лифтбек" (без повторителей) в цвет кузова для Лада Калина 2, Гранта, Гранта FL (В цвет, Ледяной (голубой, 413))</v>
      </c>
      <c r="E1871" s="72" t="str">
        <f>VLOOKUP($B1871,'Выгр Торг'!$B:$P,E$1,0)</f>
        <v>Y</v>
      </c>
      <c r="F1871" s="72" t="str">
        <f>VLOOKUP($B1871,'Выгр Торг'!$B:$P,F$1,0)</f>
        <v>1</v>
      </c>
      <c r="G1871" s="36" t="s">
        <v>2498</v>
      </c>
      <c r="H1871" s="29">
        <v>205526</v>
      </c>
      <c r="I1871" s="53">
        <f>INDEX($I:$I,MATCH($H1871,$C:$C,0))</f>
        <v>600</v>
      </c>
      <c r="J1871" s="5" t="s">
        <v>3410</v>
      </c>
      <c r="K1871" s="56">
        <f>INDEX($K:$K,MATCH($H1871,$C:$C,0))+I1871</f>
        <v>900</v>
      </c>
      <c r="L1871" s="14">
        <f>VLOOKUP(K1871,Наценка!$A$1:$B$8,2,1)</f>
        <v>1.75</v>
      </c>
      <c r="M1871" s="56">
        <f>INDEX($M:$M,MATCH($H1871,$C:$C,0))+I1871*$M$2</f>
        <v>1380</v>
      </c>
      <c r="N1871" s="57">
        <f t="shared" si="294"/>
        <v>1390</v>
      </c>
      <c r="O1871" s="72">
        <f>VLOOKUP($B1871,'Выгр Торг'!$B:$P,O$1,0)</f>
        <v>900</v>
      </c>
      <c r="P1871" s="72">
        <f>VLOOKUP($B1871,'Выгр Торг'!$B:$P,P$1,0)</f>
        <v>1490</v>
      </c>
      <c r="Q1871" s="42">
        <f t="shared" si="295"/>
        <v>0</v>
      </c>
      <c r="R1871" s="42">
        <f t="shared" si="296"/>
        <v>100</v>
      </c>
      <c r="S1871" s="85">
        <f t="shared" si="300"/>
        <v>1390</v>
      </c>
      <c r="T1871" s="60" t="str">
        <f>IFERROR(VLOOKUP($B1871,'Из ГУГЛа'!$B:$G,4,0)*U1871+V1871,VLOOKUP($B1871,'Из ГУГЛа'!$B:$G,4,0))</f>
        <v/>
      </c>
      <c r="U1871" s="15">
        <v>1</v>
      </c>
      <c r="V1871" s="59"/>
      <c r="W1871" s="74">
        <f t="shared" si="297"/>
        <v>0.54444444444444451</v>
      </c>
      <c r="X1871" s="74" t="str">
        <f t="shared" si="298"/>
        <v/>
      </c>
      <c r="Y1871" s="74" t="str">
        <f t="shared" si="299"/>
        <v/>
      </c>
      <c r="Z1871" s="78" t="s">
        <v>2580</v>
      </c>
    </row>
    <row r="1872" spans="1:26" ht="75" x14ac:dyDescent="0.25">
      <c r="A1872" s="71" t="str">
        <f>INDEX('Выгр Торг'!$A:$A,MATCH($B1872,'Выгр Торг'!$B:$B,0))</f>
        <v>Накладки на зеркала "Лифтбек" (без повторителей) в цвет кузова для Лада Калина 2, Гранта, Гранта FL</v>
      </c>
      <c r="B1872" s="88">
        <v>168919</v>
      </c>
      <c r="C1872" s="72">
        <f>VLOOKUP($B1872,'Выгр Торг'!$B:$P,C$1,0)</f>
        <v>145395</v>
      </c>
      <c r="D1872" s="71" t="str">
        <f>VLOOKUP($B1872,'Выгр Торг'!$B:$P,D$1,0)</f>
        <v>Накладки на зеркала "Лифтбек" (без повторителей) в цвет кузова для Лада Калина 2, Гранта, Гранта FL (В цвет, Магма (оранжевый, 119))</v>
      </c>
      <c r="E1872" s="72" t="str">
        <f>VLOOKUP($B1872,'Выгр Торг'!$B:$P,E$1,0)</f>
        <v>Y</v>
      </c>
      <c r="F1872" s="72" t="str">
        <f>VLOOKUP($B1872,'Выгр Торг'!$B:$P,F$1,0)</f>
        <v>1</v>
      </c>
      <c r="G1872" s="36" t="s">
        <v>2498</v>
      </c>
      <c r="H1872" s="29">
        <v>205526</v>
      </c>
      <c r="I1872" s="53">
        <f>INDEX($I:$I,MATCH($H1872,$C:$C,0))</f>
        <v>600</v>
      </c>
      <c r="J1872" s="5" t="s">
        <v>3410</v>
      </c>
      <c r="K1872" s="56">
        <f>INDEX($K:$K,MATCH($H1872,$C:$C,0))+I1872</f>
        <v>900</v>
      </c>
      <c r="L1872" s="14">
        <f>VLOOKUP(K1872,Наценка!$A$1:$B$8,2,1)</f>
        <v>1.75</v>
      </c>
      <c r="M1872" s="56">
        <f>INDEX($M:$M,MATCH($H1872,$C:$C,0))+I1872*$M$2</f>
        <v>1380</v>
      </c>
      <c r="N1872" s="57">
        <f t="shared" si="294"/>
        <v>1390</v>
      </c>
      <c r="O1872" s="72">
        <f>VLOOKUP($B1872,'Выгр Торг'!$B:$P,O$1,0)</f>
        <v>900</v>
      </c>
      <c r="P1872" s="72">
        <f>VLOOKUP($B1872,'Выгр Торг'!$B:$P,P$1,0)</f>
        <v>1490</v>
      </c>
      <c r="Q1872" s="42">
        <f t="shared" si="295"/>
        <v>0</v>
      </c>
      <c r="R1872" s="42">
        <f t="shared" si="296"/>
        <v>100</v>
      </c>
      <c r="S1872" s="85">
        <f t="shared" si="300"/>
        <v>1390</v>
      </c>
      <c r="T1872" s="60" t="str">
        <f>IFERROR(VLOOKUP($B1872,'Из ГУГЛа'!$B:$G,4,0)*U1872+V1872,VLOOKUP($B1872,'Из ГУГЛа'!$B:$G,4,0))</f>
        <v/>
      </c>
      <c r="U1872" s="15">
        <v>1</v>
      </c>
      <c r="V1872" s="59"/>
      <c r="W1872" s="74">
        <f t="shared" si="297"/>
        <v>0.54444444444444451</v>
      </c>
      <c r="X1872" s="74" t="str">
        <f t="shared" si="298"/>
        <v/>
      </c>
      <c r="Y1872" s="74" t="str">
        <f t="shared" si="299"/>
        <v/>
      </c>
      <c r="Z1872" s="78" t="s">
        <v>2580</v>
      </c>
    </row>
    <row r="1873" spans="1:26" ht="75" x14ac:dyDescent="0.25">
      <c r="A1873" s="71" t="str">
        <f>INDEX('Выгр Торг'!$A:$A,MATCH($B1873,'Выгр Торг'!$B:$B,0))</f>
        <v>Накладки на зеркала "Лифтбек" (без повторителей) в цвет кузова для Лада Калина 2, Гранта, Гранта FL</v>
      </c>
      <c r="B1873" s="88">
        <v>168920</v>
      </c>
      <c r="C1873" s="72">
        <f>VLOOKUP($B1873,'Выгр Торг'!$B:$P,C$1,0)</f>
        <v>145396</v>
      </c>
      <c r="D1873" s="71" t="str">
        <f>VLOOKUP($B1873,'Выгр Торг'!$B:$P,D$1,0)</f>
        <v>Накладки на зеркала "Лифтбек" (без повторителей) в цвет кузова для Лада Калина 2, Гранта, Гранта FL (В цвет, Мускат (серебристо-серо-золотистый, 620))</v>
      </c>
      <c r="E1873" s="72" t="str">
        <f>VLOOKUP($B1873,'Выгр Торг'!$B:$P,E$1,0)</f>
        <v>Y</v>
      </c>
      <c r="F1873" s="72" t="str">
        <f>VLOOKUP($B1873,'Выгр Торг'!$B:$P,F$1,0)</f>
        <v>1</v>
      </c>
      <c r="G1873" s="36" t="s">
        <v>2498</v>
      </c>
      <c r="H1873" s="29">
        <v>205526</v>
      </c>
      <c r="I1873" s="53">
        <f>INDEX($I:$I,MATCH($H1873,$C:$C,0))</f>
        <v>600</v>
      </c>
      <c r="J1873" s="5" t="s">
        <v>3410</v>
      </c>
      <c r="K1873" s="56">
        <f>INDEX($K:$K,MATCH($H1873,$C:$C,0))+I1873</f>
        <v>900</v>
      </c>
      <c r="L1873" s="14">
        <f>VLOOKUP(K1873,Наценка!$A$1:$B$8,2,1)</f>
        <v>1.75</v>
      </c>
      <c r="M1873" s="56">
        <f>INDEX($M:$M,MATCH($H1873,$C:$C,0))+I1873*$M$2</f>
        <v>1380</v>
      </c>
      <c r="N1873" s="57">
        <f t="shared" si="294"/>
        <v>1390</v>
      </c>
      <c r="O1873" s="72">
        <f>VLOOKUP($B1873,'Выгр Торг'!$B:$P,O$1,0)</f>
        <v>900</v>
      </c>
      <c r="P1873" s="72">
        <f>VLOOKUP($B1873,'Выгр Торг'!$B:$P,P$1,0)</f>
        <v>1490</v>
      </c>
      <c r="Q1873" s="42">
        <f t="shared" si="295"/>
        <v>0</v>
      </c>
      <c r="R1873" s="42">
        <f t="shared" si="296"/>
        <v>100</v>
      </c>
      <c r="S1873" s="85">
        <f t="shared" si="300"/>
        <v>1390</v>
      </c>
      <c r="T1873" s="60" t="str">
        <f>IFERROR(VLOOKUP($B1873,'Из ГУГЛа'!$B:$G,4,0)*U1873+V1873,VLOOKUP($B1873,'Из ГУГЛа'!$B:$G,4,0))</f>
        <v/>
      </c>
      <c r="U1873" s="15">
        <v>1</v>
      </c>
      <c r="V1873" s="59"/>
      <c r="W1873" s="74">
        <f t="shared" si="297"/>
        <v>0.54444444444444451</v>
      </c>
      <c r="X1873" s="74" t="str">
        <f t="shared" si="298"/>
        <v/>
      </c>
      <c r="Y1873" s="74" t="str">
        <f t="shared" si="299"/>
        <v/>
      </c>
      <c r="Z1873" s="78" t="s">
        <v>2580</v>
      </c>
    </row>
    <row r="1874" spans="1:26" ht="75" x14ac:dyDescent="0.25">
      <c r="A1874" s="71" t="str">
        <f>INDEX('Выгр Торг'!$A:$A,MATCH($B1874,'Выгр Торг'!$B:$B,0))</f>
        <v>Накладки на зеркала "Лифтбек" (без повторителей) в цвет кузова для Лада Калина 2, Гранта, Гранта FL</v>
      </c>
      <c r="B1874" s="88">
        <v>168921</v>
      </c>
      <c r="C1874" s="72">
        <f>VLOOKUP($B1874,'Выгр Торг'!$B:$P,C$1,0)</f>
        <v>145397</v>
      </c>
      <c r="D1874" s="71" t="str">
        <f>VLOOKUP($B1874,'Выгр Торг'!$B:$P,D$1,0)</f>
        <v>Накладки на зеркала "Лифтбек" (без повторителей) в цвет кузова для Лада Калина 2, Гранта, Гранта FL (В цвет, Одиссей (Серо-синий, 497))</v>
      </c>
      <c r="E1874" s="72" t="str">
        <f>VLOOKUP($B1874,'Выгр Торг'!$B:$P,E$1,0)</f>
        <v>Y</v>
      </c>
      <c r="F1874" s="72" t="str">
        <f>VLOOKUP($B1874,'Выгр Торг'!$B:$P,F$1,0)</f>
        <v>1</v>
      </c>
      <c r="G1874" s="36" t="s">
        <v>2498</v>
      </c>
      <c r="H1874" s="29">
        <v>205526</v>
      </c>
      <c r="I1874" s="53">
        <f>INDEX($I:$I,MATCH($H1874,$C:$C,0))</f>
        <v>600</v>
      </c>
      <c r="J1874" s="5" t="s">
        <v>3410</v>
      </c>
      <c r="K1874" s="56">
        <f>INDEX($K:$K,MATCH($H1874,$C:$C,0))+I1874</f>
        <v>900</v>
      </c>
      <c r="L1874" s="14">
        <f>VLOOKUP(K1874,Наценка!$A$1:$B$8,2,1)</f>
        <v>1.75</v>
      </c>
      <c r="M1874" s="56">
        <f>INDEX($M:$M,MATCH($H1874,$C:$C,0))+I1874*$M$2</f>
        <v>1380</v>
      </c>
      <c r="N1874" s="57">
        <f t="shared" si="294"/>
        <v>1390</v>
      </c>
      <c r="O1874" s="72">
        <f>VLOOKUP($B1874,'Выгр Торг'!$B:$P,O$1,0)</f>
        <v>900</v>
      </c>
      <c r="P1874" s="72">
        <f>VLOOKUP($B1874,'Выгр Торг'!$B:$P,P$1,0)</f>
        <v>1490</v>
      </c>
      <c r="Q1874" s="42">
        <f t="shared" si="295"/>
        <v>0</v>
      </c>
      <c r="R1874" s="42">
        <f t="shared" si="296"/>
        <v>100</v>
      </c>
      <c r="S1874" s="85">
        <f t="shared" si="300"/>
        <v>1390</v>
      </c>
      <c r="T1874" s="60" t="str">
        <f>IFERROR(VLOOKUP($B1874,'Из ГУГЛа'!$B:$G,4,0)*U1874+V1874,VLOOKUP($B1874,'Из ГУГЛа'!$B:$G,4,0))</f>
        <v/>
      </c>
      <c r="U1874" s="15">
        <v>1</v>
      </c>
      <c r="V1874" s="59"/>
      <c r="W1874" s="74">
        <f t="shared" si="297"/>
        <v>0.54444444444444451</v>
      </c>
      <c r="X1874" s="74" t="str">
        <f t="shared" si="298"/>
        <v/>
      </c>
      <c r="Y1874" s="74" t="str">
        <f t="shared" si="299"/>
        <v/>
      </c>
      <c r="Z1874" s="78" t="s">
        <v>2580</v>
      </c>
    </row>
    <row r="1875" spans="1:26" ht="75" x14ac:dyDescent="0.25">
      <c r="A1875" s="71" t="str">
        <f>INDEX('Выгр Торг'!$A:$A,MATCH($B1875,'Выгр Торг'!$B:$B,0))</f>
        <v>Накладки на зеркала "Лифтбек" (без повторителей) в цвет кузова для Лада Калина 2, Гранта, Гранта FL</v>
      </c>
      <c r="B1875" s="88">
        <v>168922</v>
      </c>
      <c r="C1875" s="72">
        <f>VLOOKUP($B1875,'Выгр Торг'!$B:$P,C$1,0)</f>
        <v>145398</v>
      </c>
      <c r="D1875" s="71" t="str">
        <f>VLOOKUP($B1875,'Выгр Торг'!$B:$P,D$1,0)</f>
        <v>Накладки на зеркала "Лифтбек" (без повторителей) в цвет кузова для Лада Калина 2, Гранта, Гранта FL (В цвет, Пантера (черная база, 672))</v>
      </c>
      <c r="E1875" s="72" t="str">
        <f>VLOOKUP($B1875,'Выгр Торг'!$B:$P,E$1,0)</f>
        <v>Y</v>
      </c>
      <c r="F1875" s="72" t="str">
        <f>VLOOKUP($B1875,'Выгр Торг'!$B:$P,F$1,0)</f>
        <v>1</v>
      </c>
      <c r="G1875" s="36" t="s">
        <v>2498</v>
      </c>
      <c r="H1875" s="29">
        <v>205526</v>
      </c>
      <c r="I1875" s="53">
        <f>INDEX($I:$I,MATCH($H1875,$C:$C,0))</f>
        <v>600</v>
      </c>
      <c r="J1875" s="5" t="s">
        <v>3410</v>
      </c>
      <c r="K1875" s="56">
        <f>INDEX($K:$K,MATCH($H1875,$C:$C,0))+I1875</f>
        <v>900</v>
      </c>
      <c r="L1875" s="14">
        <f>VLOOKUP(K1875,Наценка!$A$1:$B$8,2,1)</f>
        <v>1.75</v>
      </c>
      <c r="M1875" s="56">
        <f>INDEX($M:$M,MATCH($H1875,$C:$C,0))+I1875*$M$2</f>
        <v>1380</v>
      </c>
      <c r="N1875" s="57">
        <f t="shared" si="294"/>
        <v>1390</v>
      </c>
      <c r="O1875" s="72">
        <f>VLOOKUP($B1875,'Выгр Торг'!$B:$P,O$1,0)</f>
        <v>900</v>
      </c>
      <c r="P1875" s="72">
        <f>VLOOKUP($B1875,'Выгр Торг'!$B:$P,P$1,0)</f>
        <v>1490</v>
      </c>
      <c r="Q1875" s="42">
        <f t="shared" si="295"/>
        <v>0</v>
      </c>
      <c r="R1875" s="42">
        <f t="shared" si="296"/>
        <v>100</v>
      </c>
      <c r="S1875" s="85">
        <f t="shared" si="300"/>
        <v>1390</v>
      </c>
      <c r="T1875" s="60" t="str">
        <f>IFERROR(VLOOKUP($B1875,'Из ГУГЛа'!$B:$G,4,0)*U1875+V1875,VLOOKUP($B1875,'Из ГУГЛа'!$B:$G,4,0))</f>
        <v/>
      </c>
      <c r="U1875" s="15">
        <v>1</v>
      </c>
      <c r="V1875" s="59"/>
      <c r="W1875" s="74">
        <f t="shared" si="297"/>
        <v>0.54444444444444451</v>
      </c>
      <c r="X1875" s="74" t="str">
        <f t="shared" si="298"/>
        <v/>
      </c>
      <c r="Y1875" s="74" t="str">
        <f t="shared" si="299"/>
        <v/>
      </c>
      <c r="Z1875" s="78" t="s">
        <v>2580</v>
      </c>
    </row>
    <row r="1876" spans="1:26" ht="75" x14ac:dyDescent="0.25">
      <c r="A1876" s="71" t="str">
        <f>INDEX('Выгр Торг'!$A:$A,MATCH($B1876,'Выгр Торг'!$B:$B,0))</f>
        <v>Накладки на зеркала "Лифтбек" (без повторителей) в цвет кузова для Лада Калина 2, Гранта, Гранта FL</v>
      </c>
      <c r="B1876" s="88">
        <v>168923</v>
      </c>
      <c r="C1876" s="72">
        <f>VLOOKUP($B1876,'Выгр Торг'!$B:$P,C$1,0)</f>
        <v>145399</v>
      </c>
      <c r="D1876" s="71" t="str">
        <f>VLOOKUP($B1876,'Выгр Торг'!$B:$P,D$1,0)</f>
        <v>Накладки на зеркала "Лифтбек" (без повторителей) в цвет кузова для Лада Калина 2, Гранта, Гранта FL (В цвет, Персей (темно-синий, 429))</v>
      </c>
      <c r="E1876" s="72" t="str">
        <f>VLOOKUP($B1876,'Выгр Торг'!$B:$P,E$1,0)</f>
        <v>Y</v>
      </c>
      <c r="F1876" s="72" t="str">
        <f>VLOOKUP($B1876,'Выгр Торг'!$B:$P,F$1,0)</f>
        <v>1</v>
      </c>
      <c r="G1876" s="36" t="s">
        <v>2498</v>
      </c>
      <c r="H1876" s="29">
        <v>205526</v>
      </c>
      <c r="I1876" s="53">
        <f>INDEX($I:$I,MATCH($H1876,$C:$C,0))</f>
        <v>600</v>
      </c>
      <c r="J1876" s="5" t="s">
        <v>3410</v>
      </c>
      <c r="K1876" s="56">
        <f>INDEX($K:$K,MATCH($H1876,$C:$C,0))+I1876</f>
        <v>900</v>
      </c>
      <c r="L1876" s="14">
        <f>VLOOKUP(K1876,Наценка!$A$1:$B$8,2,1)</f>
        <v>1.75</v>
      </c>
      <c r="M1876" s="56">
        <f>INDEX($M:$M,MATCH($H1876,$C:$C,0))+I1876*$M$2</f>
        <v>1380</v>
      </c>
      <c r="N1876" s="57">
        <f t="shared" si="294"/>
        <v>1390</v>
      </c>
      <c r="O1876" s="72">
        <f>VLOOKUP($B1876,'Выгр Торг'!$B:$P,O$1,0)</f>
        <v>900</v>
      </c>
      <c r="P1876" s="72">
        <f>VLOOKUP($B1876,'Выгр Торг'!$B:$P,P$1,0)</f>
        <v>1490</v>
      </c>
      <c r="Q1876" s="42">
        <f t="shared" si="295"/>
        <v>0</v>
      </c>
      <c r="R1876" s="42">
        <f t="shared" si="296"/>
        <v>100</v>
      </c>
      <c r="S1876" s="85">
        <f t="shared" si="300"/>
        <v>1390</v>
      </c>
      <c r="T1876" s="60" t="str">
        <f>IFERROR(VLOOKUP($B1876,'Из ГУГЛа'!$B:$G,4,0)*U1876+V1876,VLOOKUP($B1876,'Из ГУГЛа'!$B:$G,4,0))</f>
        <v/>
      </c>
      <c r="U1876" s="15">
        <v>1</v>
      </c>
      <c r="V1876" s="59"/>
      <c r="W1876" s="74">
        <f t="shared" si="297"/>
        <v>0.54444444444444451</v>
      </c>
      <c r="X1876" s="74" t="str">
        <f t="shared" si="298"/>
        <v/>
      </c>
      <c r="Y1876" s="74" t="str">
        <f t="shared" si="299"/>
        <v/>
      </c>
      <c r="Z1876" s="78" t="s">
        <v>2580</v>
      </c>
    </row>
    <row r="1877" spans="1:26" ht="75" x14ac:dyDescent="0.25">
      <c r="A1877" s="71" t="str">
        <f>INDEX('Выгр Торг'!$A:$A,MATCH($B1877,'Выгр Торг'!$B:$B,0))</f>
        <v>Накладки на зеркала "Лифтбек" (без повторителей) в цвет кузова для Лада Калина 2, Гранта, Гранта FL</v>
      </c>
      <c r="B1877" s="88">
        <v>168924</v>
      </c>
      <c r="C1877" s="72">
        <f>VLOOKUP($B1877,'Выгр Торг'!$B:$P,C$1,0)</f>
        <v>145400</v>
      </c>
      <c r="D1877" s="71" t="str">
        <f>VLOOKUP($B1877,'Выгр Торг'!$B:$P,D$1,0)</f>
        <v>Накладки на зеркала "Лифтбек" (без повторителей) в цвет кузова для Лада Калина 2, Гранта, Гранта FL (В цвет, Пламя (темно-красный, 193))</v>
      </c>
      <c r="E1877" s="72" t="str">
        <f>VLOOKUP($B1877,'Выгр Торг'!$B:$P,E$1,0)</f>
        <v>Y</v>
      </c>
      <c r="F1877" s="72" t="str">
        <f>VLOOKUP($B1877,'Выгр Торг'!$B:$P,F$1,0)</f>
        <v>1</v>
      </c>
      <c r="G1877" s="36" t="s">
        <v>2498</v>
      </c>
      <c r="H1877" s="29">
        <v>205526</v>
      </c>
      <c r="I1877" s="53">
        <f>INDEX($I:$I,MATCH($H1877,$C:$C,0))</f>
        <v>600</v>
      </c>
      <c r="J1877" s="5" t="s">
        <v>3410</v>
      </c>
      <c r="K1877" s="56">
        <f>INDEX($K:$K,MATCH($H1877,$C:$C,0))+I1877</f>
        <v>900</v>
      </c>
      <c r="L1877" s="14">
        <f>VLOOKUP(K1877,Наценка!$A$1:$B$8,2,1)</f>
        <v>1.75</v>
      </c>
      <c r="M1877" s="56">
        <f>INDEX($M:$M,MATCH($H1877,$C:$C,0))+I1877*$M$2</f>
        <v>1380</v>
      </c>
      <c r="N1877" s="57">
        <f t="shared" si="294"/>
        <v>1390</v>
      </c>
      <c r="O1877" s="72">
        <f>VLOOKUP($B1877,'Выгр Торг'!$B:$P,O$1,0)</f>
        <v>900</v>
      </c>
      <c r="P1877" s="72">
        <f>VLOOKUP($B1877,'Выгр Торг'!$B:$P,P$1,0)</f>
        <v>1490</v>
      </c>
      <c r="Q1877" s="42">
        <f t="shared" si="295"/>
        <v>0</v>
      </c>
      <c r="R1877" s="42">
        <f t="shared" si="296"/>
        <v>100</v>
      </c>
      <c r="S1877" s="85">
        <f t="shared" si="300"/>
        <v>1390</v>
      </c>
      <c r="T1877" s="60" t="str">
        <f>IFERROR(VLOOKUP($B1877,'Из ГУГЛа'!$B:$G,4,0)*U1877+V1877,VLOOKUP($B1877,'Из ГУГЛа'!$B:$G,4,0))</f>
        <v/>
      </c>
      <c r="U1877" s="15">
        <v>1</v>
      </c>
      <c r="V1877" s="59"/>
      <c r="W1877" s="74">
        <f t="shared" si="297"/>
        <v>0.54444444444444451</v>
      </c>
      <c r="X1877" s="74" t="str">
        <f t="shared" si="298"/>
        <v/>
      </c>
      <c r="Y1877" s="74" t="str">
        <f t="shared" si="299"/>
        <v/>
      </c>
      <c r="Z1877" s="78" t="s">
        <v>2580</v>
      </c>
    </row>
    <row r="1878" spans="1:26" ht="75" x14ac:dyDescent="0.25">
      <c r="A1878" s="71" t="str">
        <f>INDEX('Выгр Торг'!$A:$A,MATCH($B1878,'Выгр Торг'!$B:$B,0))</f>
        <v>Накладки на зеркала "Лифтбек" (без повторителей) в цвет кузова для Лада Калина 2, Гранта, Гранта FL</v>
      </c>
      <c r="B1878" s="88">
        <v>168925</v>
      </c>
      <c r="C1878" s="72">
        <f>VLOOKUP($B1878,'Выгр Торг'!$B:$P,C$1,0)</f>
        <v>145401</v>
      </c>
      <c r="D1878" s="71" t="str">
        <f>VLOOKUP($B1878,'Выгр Торг'!$B:$P,D$1,0)</f>
        <v>Накладки на зеркала "Лифтбек" (без повторителей) в цвет кузова для Лада Калина 2, Гранта, Гранта FL (В цвет, Платина (серебристо-бежевый, 691))</v>
      </c>
      <c r="E1878" s="72" t="str">
        <f>VLOOKUP($B1878,'Выгр Торг'!$B:$P,E$1,0)</f>
        <v>Y</v>
      </c>
      <c r="F1878" s="72" t="str">
        <f>VLOOKUP($B1878,'Выгр Торг'!$B:$P,F$1,0)</f>
        <v>1</v>
      </c>
      <c r="G1878" s="36" t="s">
        <v>2498</v>
      </c>
      <c r="H1878" s="29">
        <v>205526</v>
      </c>
      <c r="I1878" s="53">
        <f>INDEX($I:$I,MATCH($H1878,$C:$C,0))</f>
        <v>600</v>
      </c>
      <c r="J1878" s="5" t="s">
        <v>3410</v>
      </c>
      <c r="K1878" s="56">
        <f>INDEX($K:$K,MATCH($H1878,$C:$C,0))+I1878</f>
        <v>900</v>
      </c>
      <c r="L1878" s="14">
        <f>VLOOKUP(K1878,Наценка!$A$1:$B$8,2,1)</f>
        <v>1.75</v>
      </c>
      <c r="M1878" s="56">
        <f>INDEX($M:$M,MATCH($H1878,$C:$C,0))+I1878*$M$2</f>
        <v>1380</v>
      </c>
      <c r="N1878" s="57">
        <f t="shared" ref="N1878:N1941" si="301">IF(M1878&lt;=1000,(ROUNDUP(M1878,-1)-1),(ROUNDUP(M1878,-2)-10))</f>
        <v>1390</v>
      </c>
      <c r="O1878" s="72">
        <f>VLOOKUP($B1878,'Выгр Торг'!$B:$P,O$1,0)</f>
        <v>900</v>
      </c>
      <c r="P1878" s="72">
        <f>VLOOKUP($B1878,'Выгр Торг'!$B:$P,P$1,0)</f>
        <v>1490</v>
      </c>
      <c r="Q1878" s="42">
        <f t="shared" si="295"/>
        <v>0</v>
      </c>
      <c r="R1878" s="42">
        <f t="shared" si="296"/>
        <v>100</v>
      </c>
      <c r="S1878" s="85">
        <f t="shared" si="300"/>
        <v>1390</v>
      </c>
      <c r="T1878" s="60" t="str">
        <f>IFERROR(VLOOKUP($B1878,'Из ГУГЛа'!$B:$G,4,0)*U1878+V1878,VLOOKUP($B1878,'Из ГУГЛа'!$B:$G,4,0))</f>
        <v/>
      </c>
      <c r="U1878" s="15">
        <v>1</v>
      </c>
      <c r="V1878" s="59"/>
      <c r="W1878" s="74">
        <f t="shared" si="297"/>
        <v>0.54444444444444451</v>
      </c>
      <c r="X1878" s="74" t="str">
        <f t="shared" si="298"/>
        <v/>
      </c>
      <c r="Y1878" s="74" t="str">
        <f t="shared" si="299"/>
        <v/>
      </c>
      <c r="Z1878" s="78" t="s">
        <v>2580</v>
      </c>
    </row>
    <row r="1879" spans="1:26" ht="75" x14ac:dyDescent="0.25">
      <c r="A1879" s="71" t="str">
        <f>INDEX('Выгр Торг'!$A:$A,MATCH($B1879,'Выгр Торг'!$B:$B,0))</f>
        <v>Накладки на зеркала "Лифтбек" (без повторителей) в цвет кузова для Лада Калина 2, Гранта, Гранта FL</v>
      </c>
      <c r="B1879" s="88">
        <v>168926</v>
      </c>
      <c r="C1879" s="72">
        <f>VLOOKUP($B1879,'Выгр Торг'!$B:$P,C$1,0)</f>
        <v>145402</v>
      </c>
      <c r="D1879" s="71" t="str">
        <f>VLOOKUP($B1879,'Выгр Торг'!$B:$P,D$1,0)</f>
        <v>Накладки на зеркала "Лифтбек" (без повторителей) в цвет кузова для Лада Калина 2, Гранта, Гранта FL (В цвет, Портвейн (темно-вишневый металлик, 192))</v>
      </c>
      <c r="E1879" s="72" t="str">
        <f>VLOOKUP($B1879,'Выгр Торг'!$B:$P,E$1,0)</f>
        <v>Y</v>
      </c>
      <c r="F1879" s="72" t="str">
        <f>VLOOKUP($B1879,'Выгр Торг'!$B:$P,F$1,0)</f>
        <v>1</v>
      </c>
      <c r="G1879" s="36" t="s">
        <v>2498</v>
      </c>
      <c r="H1879" s="29">
        <v>205526</v>
      </c>
      <c r="I1879" s="53">
        <f>INDEX($I:$I,MATCH($H1879,$C:$C,0))</f>
        <v>600</v>
      </c>
      <c r="J1879" s="5" t="s">
        <v>3410</v>
      </c>
      <c r="K1879" s="56">
        <f>INDEX($K:$K,MATCH($H1879,$C:$C,0))+I1879</f>
        <v>900</v>
      </c>
      <c r="L1879" s="14">
        <f>VLOOKUP(K1879,Наценка!$A$1:$B$8,2,1)</f>
        <v>1.75</v>
      </c>
      <c r="M1879" s="56">
        <f>INDEX($M:$M,MATCH($H1879,$C:$C,0))+I1879*$M$2</f>
        <v>1380</v>
      </c>
      <c r="N1879" s="57">
        <f t="shared" si="301"/>
        <v>1390</v>
      </c>
      <c r="O1879" s="72">
        <f>VLOOKUP($B1879,'Выгр Торг'!$B:$P,O$1,0)</f>
        <v>900</v>
      </c>
      <c r="P1879" s="72">
        <f>VLOOKUP($B1879,'Выгр Торг'!$B:$P,P$1,0)</f>
        <v>1490</v>
      </c>
      <c r="Q1879" s="42">
        <f t="shared" si="295"/>
        <v>0</v>
      </c>
      <c r="R1879" s="42">
        <f t="shared" si="296"/>
        <v>100</v>
      </c>
      <c r="S1879" s="85">
        <f t="shared" si="300"/>
        <v>1390</v>
      </c>
      <c r="T1879" s="60" t="str">
        <f>IFERROR(VLOOKUP($B1879,'Из ГУГЛа'!$B:$G,4,0)*U1879+V1879,VLOOKUP($B1879,'Из ГУГЛа'!$B:$G,4,0))</f>
        <v/>
      </c>
      <c r="U1879" s="15">
        <v>1</v>
      </c>
      <c r="V1879" s="59"/>
      <c r="W1879" s="74">
        <f t="shared" si="297"/>
        <v>0.54444444444444451</v>
      </c>
      <c r="X1879" s="74" t="str">
        <f t="shared" si="298"/>
        <v/>
      </c>
      <c r="Y1879" s="74" t="str">
        <f t="shared" si="299"/>
        <v/>
      </c>
      <c r="Z1879" s="78" t="s">
        <v>2580</v>
      </c>
    </row>
    <row r="1880" spans="1:26" ht="75" x14ac:dyDescent="0.25">
      <c r="A1880" s="71" t="str">
        <f>INDEX('Выгр Торг'!$A:$A,MATCH($B1880,'Выгр Торг'!$B:$B,0))</f>
        <v>Накладки на зеркала "Лифтбек" (без повторителей) в цвет кузова для Лада Калина 2, Гранта, Гранта FL</v>
      </c>
      <c r="B1880" s="88">
        <v>168927</v>
      </c>
      <c r="C1880" s="72">
        <f>VLOOKUP($B1880,'Выгр Торг'!$B:$P,C$1,0)</f>
        <v>145403</v>
      </c>
      <c r="D1880" s="71" t="str">
        <f>VLOOKUP($B1880,'Выгр Торг'!$B:$P,D$1,0)</f>
        <v>Накладки на зеркала "Лифтбек" (без повторителей) в цвет кузова для Лада Калина 2, Гранта, Гранта FL (В цвет, Премьер (канареечный желтый, 222))</v>
      </c>
      <c r="E1880" s="72" t="str">
        <f>VLOOKUP($B1880,'Выгр Торг'!$B:$P,E$1,0)</f>
        <v>Y</v>
      </c>
      <c r="F1880" s="72" t="str">
        <f>VLOOKUP($B1880,'Выгр Торг'!$B:$P,F$1,0)</f>
        <v>1</v>
      </c>
      <c r="G1880" s="36" t="s">
        <v>2498</v>
      </c>
      <c r="H1880" s="29">
        <v>205526</v>
      </c>
      <c r="I1880" s="53">
        <f>INDEX($I:$I,MATCH($H1880,$C:$C,0))</f>
        <v>600</v>
      </c>
      <c r="J1880" s="5" t="s">
        <v>3410</v>
      </c>
      <c r="K1880" s="56">
        <f>INDEX($K:$K,MATCH($H1880,$C:$C,0))+I1880</f>
        <v>900</v>
      </c>
      <c r="L1880" s="14">
        <f>VLOOKUP(K1880,Наценка!$A$1:$B$8,2,1)</f>
        <v>1.75</v>
      </c>
      <c r="M1880" s="56">
        <f>INDEX($M:$M,MATCH($H1880,$C:$C,0))+I1880*$M$2</f>
        <v>1380</v>
      </c>
      <c r="N1880" s="57">
        <f t="shared" si="301"/>
        <v>1390</v>
      </c>
      <c r="O1880" s="72">
        <f>VLOOKUP($B1880,'Выгр Торг'!$B:$P,O$1,0)</f>
        <v>900</v>
      </c>
      <c r="P1880" s="72">
        <f>VLOOKUP($B1880,'Выгр Торг'!$B:$P,P$1,0)</f>
        <v>1490</v>
      </c>
      <c r="Q1880" s="42">
        <f t="shared" si="295"/>
        <v>0</v>
      </c>
      <c r="R1880" s="42">
        <f t="shared" si="296"/>
        <v>100</v>
      </c>
      <c r="S1880" s="85">
        <f t="shared" si="300"/>
        <v>1390</v>
      </c>
      <c r="T1880" s="60" t="str">
        <f>IFERROR(VLOOKUP($B1880,'Из ГУГЛа'!$B:$G,4,0)*U1880+V1880,VLOOKUP($B1880,'Из ГУГЛа'!$B:$G,4,0))</f>
        <v/>
      </c>
      <c r="U1880" s="15">
        <v>1</v>
      </c>
      <c r="V1880" s="59"/>
      <c r="W1880" s="74">
        <f t="shared" si="297"/>
        <v>0.54444444444444451</v>
      </c>
      <c r="X1880" s="74" t="str">
        <f t="shared" si="298"/>
        <v/>
      </c>
      <c r="Y1880" s="74" t="str">
        <f t="shared" si="299"/>
        <v/>
      </c>
      <c r="Z1880" s="78" t="s">
        <v>2580</v>
      </c>
    </row>
    <row r="1881" spans="1:26" ht="75" x14ac:dyDescent="0.25">
      <c r="A1881" s="71" t="str">
        <f>INDEX('Выгр Торг'!$A:$A,MATCH($B1881,'Выгр Торг'!$B:$B,0))</f>
        <v>Накладки на зеркала "Лифтбек" (без повторителей) в цвет кузова для Лада Калина 2, Гранта, Гранта FL</v>
      </c>
      <c r="B1881" s="88">
        <v>168928</v>
      </c>
      <c r="C1881" s="72">
        <f>VLOOKUP($B1881,'Выгр Торг'!$B:$P,C$1,0)</f>
        <v>145404</v>
      </c>
      <c r="D1881" s="71" t="str">
        <f>VLOOKUP($B1881,'Выгр Торг'!$B:$P,D$1,0)</f>
        <v>Накладки на зеркала "Лифтбек" (без повторителей) в цвет кузова для Лада Калина 2, Гранта, Гранта FL (В цвет, Рислинг (серебристо-бледно-серый, 610))</v>
      </c>
      <c r="E1881" s="72" t="str">
        <f>VLOOKUP($B1881,'Выгр Торг'!$B:$P,E$1,0)</f>
        <v>Y</v>
      </c>
      <c r="F1881" s="72" t="str">
        <f>VLOOKUP($B1881,'Выгр Торг'!$B:$P,F$1,0)</f>
        <v>1</v>
      </c>
      <c r="G1881" s="36" t="s">
        <v>2498</v>
      </c>
      <c r="H1881" s="29">
        <v>205526</v>
      </c>
      <c r="I1881" s="53">
        <f>INDEX($I:$I,MATCH($H1881,$C:$C,0))</f>
        <v>600</v>
      </c>
      <c r="J1881" s="5" t="s">
        <v>3410</v>
      </c>
      <c r="K1881" s="56">
        <f>INDEX($K:$K,MATCH($H1881,$C:$C,0))+I1881</f>
        <v>900</v>
      </c>
      <c r="L1881" s="14">
        <f>VLOOKUP(K1881,Наценка!$A$1:$B$8,2,1)</f>
        <v>1.75</v>
      </c>
      <c r="M1881" s="56">
        <f>INDEX($M:$M,MATCH($H1881,$C:$C,0))+I1881*$M$2</f>
        <v>1380</v>
      </c>
      <c r="N1881" s="57">
        <f t="shared" si="301"/>
        <v>1390</v>
      </c>
      <c r="O1881" s="72">
        <f>VLOOKUP($B1881,'Выгр Торг'!$B:$P,O$1,0)</f>
        <v>900</v>
      </c>
      <c r="P1881" s="72">
        <f>VLOOKUP($B1881,'Выгр Торг'!$B:$P,P$1,0)</f>
        <v>1490</v>
      </c>
      <c r="Q1881" s="42">
        <f t="shared" si="295"/>
        <v>0</v>
      </c>
      <c r="R1881" s="42">
        <f t="shared" si="296"/>
        <v>100</v>
      </c>
      <c r="S1881" s="85">
        <f t="shared" si="300"/>
        <v>1390</v>
      </c>
      <c r="T1881" s="60" t="str">
        <f>IFERROR(VLOOKUP($B1881,'Из ГУГЛа'!$B:$G,4,0)*U1881+V1881,VLOOKUP($B1881,'Из ГУГЛа'!$B:$G,4,0))</f>
        <v/>
      </c>
      <c r="U1881" s="15">
        <v>1</v>
      </c>
      <c r="V1881" s="59"/>
      <c r="W1881" s="74">
        <f t="shared" si="297"/>
        <v>0.54444444444444451</v>
      </c>
      <c r="X1881" s="74" t="str">
        <f t="shared" si="298"/>
        <v/>
      </c>
      <c r="Y1881" s="74" t="str">
        <f t="shared" si="299"/>
        <v/>
      </c>
      <c r="Z1881" s="78" t="s">
        <v>2580</v>
      </c>
    </row>
    <row r="1882" spans="1:26" ht="75" x14ac:dyDescent="0.25">
      <c r="A1882" s="71" t="str">
        <f>INDEX('Выгр Торг'!$A:$A,MATCH($B1882,'Выгр Торг'!$B:$B,0))</f>
        <v>Накладки на зеркала "Лифтбек" (без повторителей) в цвет кузова для Лада Калина 2, Гранта, Гранта FL</v>
      </c>
      <c r="B1882" s="88">
        <v>168929</v>
      </c>
      <c r="C1882" s="72">
        <f>VLOOKUP($B1882,'Выгр Торг'!$B:$P,C$1,0)</f>
        <v>145405</v>
      </c>
      <c r="D1882" s="71" t="str">
        <f>VLOOKUP($B1882,'Выгр Торг'!$B:$P,D$1,0)</f>
        <v>Накладки на зеркала "Лифтбек" (без повторителей) в цвет кузова для Лада Калина 2, Гранта, Гранта FL (В цвет, Слива (серебристо-ярко-синий, 478))</v>
      </c>
      <c r="E1882" s="72" t="str">
        <f>VLOOKUP($B1882,'Выгр Торг'!$B:$P,E$1,0)</f>
        <v>Y</v>
      </c>
      <c r="F1882" s="72" t="str">
        <f>VLOOKUP($B1882,'Выгр Торг'!$B:$P,F$1,0)</f>
        <v>1</v>
      </c>
      <c r="G1882" s="36" t="s">
        <v>2498</v>
      </c>
      <c r="H1882" s="29">
        <v>205526</v>
      </c>
      <c r="I1882" s="53">
        <f>INDEX($I:$I,MATCH($H1882,$C:$C,0))</f>
        <v>600</v>
      </c>
      <c r="J1882" s="5" t="s">
        <v>3410</v>
      </c>
      <c r="K1882" s="56">
        <f>INDEX($K:$K,MATCH($H1882,$C:$C,0))+I1882</f>
        <v>900</v>
      </c>
      <c r="L1882" s="14">
        <f>VLOOKUP(K1882,Наценка!$A$1:$B$8,2,1)</f>
        <v>1.75</v>
      </c>
      <c r="M1882" s="56">
        <f>INDEX($M:$M,MATCH($H1882,$C:$C,0))+I1882*$M$2</f>
        <v>1380</v>
      </c>
      <c r="N1882" s="57">
        <f t="shared" si="301"/>
        <v>1390</v>
      </c>
      <c r="O1882" s="72">
        <f>VLOOKUP($B1882,'Выгр Торг'!$B:$P,O$1,0)</f>
        <v>900</v>
      </c>
      <c r="P1882" s="72">
        <f>VLOOKUP($B1882,'Выгр Торг'!$B:$P,P$1,0)</f>
        <v>1490</v>
      </c>
      <c r="Q1882" s="42">
        <f t="shared" si="295"/>
        <v>0</v>
      </c>
      <c r="R1882" s="42">
        <f t="shared" si="296"/>
        <v>100</v>
      </c>
      <c r="S1882" s="85">
        <f t="shared" si="300"/>
        <v>1390</v>
      </c>
      <c r="T1882" s="60" t="str">
        <f>IFERROR(VLOOKUP($B1882,'Из ГУГЛа'!$B:$G,4,0)*U1882+V1882,VLOOKUP($B1882,'Из ГУГЛа'!$B:$G,4,0))</f>
        <v/>
      </c>
      <c r="U1882" s="15">
        <v>1</v>
      </c>
      <c r="V1882" s="59"/>
      <c r="W1882" s="74">
        <f t="shared" si="297"/>
        <v>0.54444444444444451</v>
      </c>
      <c r="X1882" s="74" t="str">
        <f t="shared" si="298"/>
        <v/>
      </c>
      <c r="Y1882" s="74" t="str">
        <f t="shared" si="299"/>
        <v/>
      </c>
      <c r="Z1882" s="78" t="s">
        <v>2580</v>
      </c>
    </row>
    <row r="1883" spans="1:26" ht="75" x14ac:dyDescent="0.25">
      <c r="A1883" s="71" t="str">
        <f>INDEX('Выгр Торг'!$A:$A,MATCH($B1883,'Выгр Торг'!$B:$B,0))</f>
        <v>Накладки на зеркала "Лифтбек" (без повторителей) в цвет кузова для Лада Калина 2, Гранта, Гранта FL</v>
      </c>
      <c r="B1883" s="88">
        <v>168930</v>
      </c>
      <c r="C1883" s="72">
        <f>VLOOKUP($B1883,'Выгр Торг'!$B:$P,C$1,0)</f>
        <v>145406</v>
      </c>
      <c r="D1883" s="71" t="str">
        <f>VLOOKUP($B1883,'Выгр Торг'!$B:$P,D$1,0)</f>
        <v>Накладки на зеркала "Лифтбек" (без повторителей) в цвет кузова для Лада Калина 2, Гранта, Гранта FL (В цвет, Снежная королева (серебристый, 690))</v>
      </c>
      <c r="E1883" s="72" t="str">
        <f>VLOOKUP($B1883,'Выгр Торг'!$B:$P,E$1,0)</f>
        <v>Y</v>
      </c>
      <c r="F1883" s="72" t="str">
        <f>VLOOKUP($B1883,'Выгр Торг'!$B:$P,F$1,0)</f>
        <v>1</v>
      </c>
      <c r="G1883" s="36" t="s">
        <v>2498</v>
      </c>
      <c r="H1883" s="29">
        <v>205526</v>
      </c>
      <c r="I1883" s="53">
        <f>INDEX($I:$I,MATCH($H1883,$C:$C,0))</f>
        <v>600</v>
      </c>
      <c r="J1883" s="5" t="s">
        <v>3410</v>
      </c>
      <c r="K1883" s="56">
        <f>INDEX($K:$K,MATCH($H1883,$C:$C,0))+I1883</f>
        <v>900</v>
      </c>
      <c r="L1883" s="14">
        <f>VLOOKUP(K1883,Наценка!$A$1:$B$8,2,1)</f>
        <v>1.75</v>
      </c>
      <c r="M1883" s="56">
        <f>INDEX($M:$M,MATCH($H1883,$C:$C,0))+I1883*$M$2</f>
        <v>1380</v>
      </c>
      <c r="N1883" s="57">
        <f t="shared" si="301"/>
        <v>1390</v>
      </c>
      <c r="O1883" s="72">
        <f>VLOOKUP($B1883,'Выгр Торг'!$B:$P,O$1,0)</f>
        <v>900</v>
      </c>
      <c r="P1883" s="72">
        <f>VLOOKUP($B1883,'Выгр Торг'!$B:$P,P$1,0)</f>
        <v>1490</v>
      </c>
      <c r="Q1883" s="42">
        <f t="shared" ref="Q1883:Q1946" si="302">O1883-K1883</f>
        <v>0</v>
      </c>
      <c r="R1883" s="42">
        <f t="shared" ref="R1883:R1946" si="303">P1883-N1883</f>
        <v>100</v>
      </c>
      <c r="S1883" s="85">
        <f t="shared" si="300"/>
        <v>1390</v>
      </c>
      <c r="T1883" s="60" t="str">
        <f>IFERROR(VLOOKUP($B1883,'Из ГУГЛа'!$B:$G,4,0)*U1883+V1883,VLOOKUP($B1883,'Из ГУГЛа'!$B:$G,4,0))</f>
        <v/>
      </c>
      <c r="U1883" s="15">
        <v>1</v>
      </c>
      <c r="V1883" s="59"/>
      <c r="W1883" s="74">
        <f t="shared" ref="W1883:W1946" si="304">IFERROR(S1883/K1883-1,"")</f>
        <v>0.54444444444444451</v>
      </c>
      <c r="X1883" s="74" t="str">
        <f t="shared" ref="X1883:X1946" si="305">IFERROR((Z1883-S1883)/Z1883,"")</f>
        <v/>
      </c>
      <c r="Y1883" s="74" t="str">
        <f t="shared" ref="Y1883:Y1946" si="306">IFERROR(IF(Z1883="","",Z1883/K1883-1),"")</f>
        <v/>
      </c>
      <c r="Z1883" s="78" t="s">
        <v>2580</v>
      </c>
    </row>
    <row r="1884" spans="1:26" ht="75" x14ac:dyDescent="0.25">
      <c r="A1884" s="71" t="str">
        <f>INDEX('Выгр Торг'!$A:$A,MATCH($B1884,'Выгр Торг'!$B:$B,0))</f>
        <v>Накладки на зеркала "Лифтбек" (без повторителей) в цвет кузова для Лада Калина 2, Гранта, Гранта FL</v>
      </c>
      <c r="B1884" s="88">
        <v>168931</v>
      </c>
      <c r="C1884" s="72">
        <f>VLOOKUP($B1884,'Выгр Торг'!$B:$P,C$1,0)</f>
        <v>145407</v>
      </c>
      <c r="D1884" s="71" t="str">
        <f>VLOOKUP($B1884,'Выгр Торг'!$B:$P,D$1,0)</f>
        <v>Накладки на зеркала "Лифтбек" (без повторителей) в цвет кузова для Лада Калина 2, Гранта, Гранта FL (В цвет, Совиньон (серебристо-серый, 650))</v>
      </c>
      <c r="E1884" s="72" t="str">
        <f>VLOOKUP($B1884,'Выгр Торг'!$B:$P,E$1,0)</f>
        <v>Y</v>
      </c>
      <c r="F1884" s="72" t="str">
        <f>VLOOKUP($B1884,'Выгр Торг'!$B:$P,F$1,0)</f>
        <v>1</v>
      </c>
      <c r="G1884" s="36" t="s">
        <v>2498</v>
      </c>
      <c r="H1884" s="29">
        <v>205526</v>
      </c>
      <c r="I1884" s="53">
        <f>INDEX($I:$I,MATCH($H1884,$C:$C,0))</f>
        <v>600</v>
      </c>
      <c r="J1884" s="5" t="s">
        <v>3410</v>
      </c>
      <c r="K1884" s="56">
        <f>INDEX($K:$K,MATCH($H1884,$C:$C,0))+I1884</f>
        <v>900</v>
      </c>
      <c r="L1884" s="14">
        <f>VLOOKUP(K1884,Наценка!$A$1:$B$8,2,1)</f>
        <v>1.75</v>
      </c>
      <c r="M1884" s="56">
        <f>INDEX($M:$M,MATCH($H1884,$C:$C,0))+I1884*$M$2</f>
        <v>1380</v>
      </c>
      <c r="N1884" s="57">
        <f t="shared" si="301"/>
        <v>1390</v>
      </c>
      <c r="O1884" s="72">
        <f>VLOOKUP($B1884,'Выгр Торг'!$B:$P,O$1,0)</f>
        <v>900</v>
      </c>
      <c r="P1884" s="72">
        <f>VLOOKUP($B1884,'Выгр Торг'!$B:$P,P$1,0)</f>
        <v>1490</v>
      </c>
      <c r="Q1884" s="42">
        <f t="shared" si="302"/>
        <v>0</v>
      </c>
      <c r="R1884" s="42">
        <f t="shared" si="303"/>
        <v>100</v>
      </c>
      <c r="S1884" s="85">
        <f t="shared" si="300"/>
        <v>1390</v>
      </c>
      <c r="T1884" s="60" t="str">
        <f>IFERROR(VLOOKUP($B1884,'Из ГУГЛа'!$B:$G,4,0)*U1884+V1884,VLOOKUP($B1884,'Из ГУГЛа'!$B:$G,4,0))</f>
        <v/>
      </c>
      <c r="U1884" s="15">
        <v>1</v>
      </c>
      <c r="V1884" s="59"/>
      <c r="W1884" s="74">
        <f t="shared" si="304"/>
        <v>0.54444444444444451</v>
      </c>
      <c r="X1884" s="74" t="str">
        <f t="shared" si="305"/>
        <v/>
      </c>
      <c r="Y1884" s="74" t="str">
        <f t="shared" si="306"/>
        <v/>
      </c>
      <c r="Z1884" s="78" t="s">
        <v>2580</v>
      </c>
    </row>
    <row r="1885" spans="1:26" ht="75" x14ac:dyDescent="0.25">
      <c r="A1885" s="71" t="str">
        <f>INDEX('Выгр Торг'!$A:$A,MATCH($B1885,'Выгр Торг'!$B:$B,0))</f>
        <v>Накладки на зеркала "Лифтбек" (без повторителей) в цвет кузова для Лада Калина 2, Гранта, Гранта FL</v>
      </c>
      <c r="B1885" s="88">
        <v>168932</v>
      </c>
      <c r="C1885" s="72">
        <f>VLOOKUP($B1885,'Выгр Торг'!$B:$P,C$1,0)</f>
        <v>145371</v>
      </c>
      <c r="D1885" s="71" t="str">
        <f>VLOOKUP($B1885,'Выгр Торг'!$B:$P,D$1,0)</f>
        <v>Накладки на зеркала "Лифтбек" (без повторителей) в цвет кузова для Лада Калина 2, Гранта, Гранта FL (В цвет, Уточнить у менеджера)</v>
      </c>
      <c r="E1885" s="72" t="str">
        <f>VLOOKUP($B1885,'Выгр Торг'!$B:$P,E$1,0)</f>
        <v>Y</v>
      </c>
      <c r="F1885" s="72" t="str">
        <f>VLOOKUP($B1885,'Выгр Торг'!$B:$P,F$1,0)</f>
        <v>1</v>
      </c>
      <c r="G1885" s="36" t="s">
        <v>2498</v>
      </c>
      <c r="H1885" s="29">
        <v>205526</v>
      </c>
      <c r="I1885" s="53">
        <f>INDEX($I:$I,MATCH($H1885,$C:$C,0))</f>
        <v>600</v>
      </c>
      <c r="J1885" s="5" t="s">
        <v>3410</v>
      </c>
      <c r="K1885" s="56">
        <f>INDEX($K:$K,MATCH($H1885,$C:$C,0))+I1885</f>
        <v>900</v>
      </c>
      <c r="L1885" s="14">
        <f>VLOOKUP(K1885,Наценка!$A$1:$B$8,2,1)</f>
        <v>1.75</v>
      </c>
      <c r="M1885" s="56">
        <f>INDEX($M:$M,MATCH($H1885,$C:$C,0))+I1885*$M$2</f>
        <v>1380</v>
      </c>
      <c r="N1885" s="57">
        <f t="shared" si="301"/>
        <v>1390</v>
      </c>
      <c r="O1885" s="72">
        <f>VLOOKUP($B1885,'Выгр Торг'!$B:$P,O$1,0)</f>
        <v>900</v>
      </c>
      <c r="P1885" s="72">
        <f>VLOOKUP($B1885,'Выгр Торг'!$B:$P,P$1,0)</f>
        <v>1490</v>
      </c>
      <c r="Q1885" s="42">
        <f t="shared" si="302"/>
        <v>0</v>
      </c>
      <c r="R1885" s="42">
        <f t="shared" si="303"/>
        <v>100</v>
      </c>
      <c r="S1885" s="85">
        <f t="shared" si="300"/>
        <v>1390</v>
      </c>
      <c r="T1885" s="60" t="str">
        <f>IFERROR(VLOOKUP($B1885,'Из ГУГЛа'!$B:$G,4,0)*U1885+V1885,VLOOKUP($B1885,'Из ГУГЛа'!$B:$G,4,0))</f>
        <v/>
      </c>
      <c r="U1885" s="15">
        <v>1</v>
      </c>
      <c r="V1885" s="59"/>
      <c r="W1885" s="74">
        <f t="shared" si="304"/>
        <v>0.54444444444444451</v>
      </c>
      <c r="X1885" s="74" t="str">
        <f t="shared" si="305"/>
        <v/>
      </c>
      <c r="Y1885" s="74" t="str">
        <f t="shared" si="306"/>
        <v/>
      </c>
      <c r="Z1885" s="78" t="s">
        <v>2580</v>
      </c>
    </row>
    <row r="1886" spans="1:26" ht="75" x14ac:dyDescent="0.25">
      <c r="A1886" s="71" t="str">
        <f>INDEX('Выгр Торг'!$A:$A,MATCH($B1886,'Выгр Торг'!$B:$B,0))</f>
        <v>Накладки на зеркала "Лифтбек" (без повторителей) в цвет кузова для Лада Калина 2, Гранта, Гранта FL</v>
      </c>
      <c r="B1886" s="88">
        <v>168933</v>
      </c>
      <c r="C1886" s="72">
        <f>VLOOKUP($B1886,'Выгр Торг'!$B:$P,C$1,0)</f>
        <v>145408</v>
      </c>
      <c r="D1886" s="71" t="str">
        <f>VLOOKUP($B1886,'Выгр Торг'!$B:$P,D$1,0)</f>
        <v>Накладки на зеркала "Лифтбек" (без повторителей) в цвет кузова для Лада Калина 2, Гранта, Гранта FL (В цвет, Черная жемчужина (черный, 676))</v>
      </c>
      <c r="E1886" s="72" t="str">
        <f>VLOOKUP($B1886,'Выгр Торг'!$B:$P,E$1,0)</f>
        <v>Y</v>
      </c>
      <c r="F1886" s="72" t="str">
        <f>VLOOKUP($B1886,'Выгр Торг'!$B:$P,F$1,0)</f>
        <v>1</v>
      </c>
      <c r="G1886" s="36" t="s">
        <v>2498</v>
      </c>
      <c r="H1886" s="29">
        <v>205526</v>
      </c>
      <c r="I1886" s="53">
        <f>INDEX($I:$I,MATCH($H1886,$C:$C,0))</f>
        <v>600</v>
      </c>
      <c r="J1886" s="5" t="s">
        <v>3410</v>
      </c>
      <c r="K1886" s="56">
        <f>INDEX($K:$K,MATCH($H1886,$C:$C,0))+I1886</f>
        <v>900</v>
      </c>
      <c r="L1886" s="14">
        <f>VLOOKUP(K1886,Наценка!$A$1:$B$8,2,1)</f>
        <v>1.75</v>
      </c>
      <c r="M1886" s="56">
        <f>INDEX($M:$M,MATCH($H1886,$C:$C,0))+I1886*$M$2</f>
        <v>1380</v>
      </c>
      <c r="N1886" s="57">
        <f t="shared" si="301"/>
        <v>1390</v>
      </c>
      <c r="O1886" s="72">
        <f>VLOOKUP($B1886,'Выгр Торг'!$B:$P,O$1,0)</f>
        <v>900</v>
      </c>
      <c r="P1886" s="72">
        <f>VLOOKUP($B1886,'Выгр Торг'!$B:$P,P$1,0)</f>
        <v>1490</v>
      </c>
      <c r="Q1886" s="42">
        <f t="shared" si="302"/>
        <v>0</v>
      </c>
      <c r="R1886" s="42">
        <f t="shared" si="303"/>
        <v>100</v>
      </c>
      <c r="S1886" s="85">
        <f t="shared" si="300"/>
        <v>1390</v>
      </c>
      <c r="T1886" s="60" t="str">
        <f>IFERROR(VLOOKUP($B1886,'Из ГУГЛа'!$B:$G,4,0)*U1886+V1886,VLOOKUP($B1886,'Из ГУГЛа'!$B:$G,4,0))</f>
        <v/>
      </c>
      <c r="U1886" s="15">
        <v>1</v>
      </c>
      <c r="V1886" s="59"/>
      <c r="W1886" s="74">
        <f t="shared" si="304"/>
        <v>0.54444444444444451</v>
      </c>
      <c r="X1886" s="74" t="str">
        <f t="shared" si="305"/>
        <v/>
      </c>
      <c r="Y1886" s="74" t="str">
        <f t="shared" si="306"/>
        <v/>
      </c>
      <c r="Z1886" s="78" t="s">
        <v>2580</v>
      </c>
    </row>
    <row r="1887" spans="1:26" ht="75" x14ac:dyDescent="0.25">
      <c r="A1887" s="71" t="str">
        <f>INDEX('Выгр Торг'!$A:$A,MATCH($B1887,'Выгр Торг'!$B:$B,0))</f>
        <v>Накладки на зеркала "Лифтбек" (без повторителей) в цвет кузова для Лада Калина 2, Гранта, Гранта FL</v>
      </c>
      <c r="B1887" s="88">
        <v>168934</v>
      </c>
      <c r="C1887" s="72">
        <f>VLOOKUP($B1887,'Выгр Торг'!$B:$P,C$1,0)</f>
        <v>145409</v>
      </c>
      <c r="D1887" s="71" t="str">
        <f>VLOOKUP($B1887,'Выгр Торг'!$B:$P,D$1,0)</f>
        <v>Накладки на зеркала "Лифтбек" (без повторителей) в цвет кузова для Лада Калина 2, Гранта, Гранта FL (В цвет, Черника (темно-синий, 482))</v>
      </c>
      <c r="E1887" s="72" t="str">
        <f>VLOOKUP($B1887,'Выгр Торг'!$B:$P,E$1,0)</f>
        <v>Y</v>
      </c>
      <c r="F1887" s="72" t="str">
        <f>VLOOKUP($B1887,'Выгр Торг'!$B:$P,F$1,0)</f>
        <v>1</v>
      </c>
      <c r="G1887" s="36" t="s">
        <v>2498</v>
      </c>
      <c r="H1887" s="29">
        <v>205526</v>
      </c>
      <c r="I1887" s="53">
        <f>INDEX($I:$I,MATCH($H1887,$C:$C,0))</f>
        <v>600</v>
      </c>
      <c r="J1887" s="5" t="s">
        <v>3410</v>
      </c>
      <c r="K1887" s="56">
        <f>INDEX($K:$K,MATCH($H1887,$C:$C,0))+I1887</f>
        <v>900</v>
      </c>
      <c r="L1887" s="14">
        <f>VLOOKUP(K1887,Наценка!$A$1:$B$8,2,1)</f>
        <v>1.75</v>
      </c>
      <c r="M1887" s="56">
        <f>INDEX($M:$M,MATCH($H1887,$C:$C,0))+I1887*$M$2</f>
        <v>1380</v>
      </c>
      <c r="N1887" s="57">
        <f t="shared" si="301"/>
        <v>1390</v>
      </c>
      <c r="O1887" s="72">
        <f>VLOOKUP($B1887,'Выгр Торг'!$B:$P,O$1,0)</f>
        <v>900</v>
      </c>
      <c r="P1887" s="72">
        <f>VLOOKUP($B1887,'Выгр Торг'!$B:$P,P$1,0)</f>
        <v>1490</v>
      </c>
      <c r="Q1887" s="42">
        <f t="shared" si="302"/>
        <v>0</v>
      </c>
      <c r="R1887" s="42">
        <f t="shared" si="303"/>
        <v>100</v>
      </c>
      <c r="S1887" s="85">
        <f t="shared" si="300"/>
        <v>1390</v>
      </c>
      <c r="T1887" s="60" t="str">
        <f>IFERROR(VLOOKUP($B1887,'Из ГУГЛа'!$B:$G,4,0)*U1887+V1887,VLOOKUP($B1887,'Из ГУГЛа'!$B:$G,4,0))</f>
        <v/>
      </c>
      <c r="U1887" s="15">
        <v>1</v>
      </c>
      <c r="V1887" s="59"/>
      <c r="W1887" s="74">
        <f t="shared" si="304"/>
        <v>0.54444444444444451</v>
      </c>
      <c r="X1887" s="74" t="str">
        <f t="shared" si="305"/>
        <v/>
      </c>
      <c r="Y1887" s="74" t="str">
        <f t="shared" si="306"/>
        <v/>
      </c>
      <c r="Z1887" s="78" t="s">
        <v>2580</v>
      </c>
    </row>
    <row r="1888" spans="1:26" ht="75" x14ac:dyDescent="0.25">
      <c r="A1888" s="71" t="str">
        <f>INDEX('Выгр Торг'!$A:$A,MATCH($B1888,'Выгр Торг'!$B:$B,0))</f>
        <v>Накладки на зеркала "Лифтбек" (под повторители) в цвет кузова для Лада Калина 2, Гранта, Гранта FL</v>
      </c>
      <c r="B1888" s="88">
        <v>248604</v>
      </c>
      <c r="C1888" s="72">
        <f>VLOOKUP($B1888,'Выгр Торг'!$B:$P,C$1,0)</f>
        <v>170670</v>
      </c>
      <c r="D1888" s="71" t="str">
        <f>VLOOKUP($B1888,'Выгр Торг'!$B:$P,D$1,0)</f>
        <v>Накладки на зеркала "Лифтбек" (под повторители) в цвет кузова для Лада Калина 2, Гранта, Гранта FL (Без покраски)</v>
      </c>
      <c r="E1888" s="72" t="str">
        <f>VLOOKUP($B1888,'Выгр Торг'!$B:$P,E$1,0)</f>
        <v>Y</v>
      </c>
      <c r="F1888" s="72" t="str">
        <f>VLOOKUP($B1888,'Выгр Торг'!$B:$P,F$1,0)</f>
        <v>1</v>
      </c>
      <c r="G1888" s="36" t="s">
        <v>2499</v>
      </c>
      <c r="H1888" s="28">
        <v>170670</v>
      </c>
      <c r="I1888" s="52">
        <v>600</v>
      </c>
      <c r="J1888" s="5" t="s">
        <v>3410</v>
      </c>
      <c r="K1888" s="73">
        <f>O1888</f>
        <v>300</v>
      </c>
      <c r="L1888" s="14">
        <f>VLOOKUP(K1888,Наценка!$A$1:$B$8,2,1)</f>
        <v>2</v>
      </c>
      <c r="M1888" s="83">
        <f>K1888*L1888</f>
        <v>600</v>
      </c>
      <c r="N1888" s="57">
        <f t="shared" si="301"/>
        <v>599</v>
      </c>
      <c r="O1888" s="72">
        <f>VLOOKUP($B1888,'Выгр Торг'!$B:$P,O$1,0)</f>
        <v>300</v>
      </c>
      <c r="P1888" s="72">
        <f>VLOOKUP($B1888,'Выгр Торг'!$B:$P,P$1,0)</f>
        <v>619</v>
      </c>
      <c r="Q1888" s="42">
        <f t="shared" si="302"/>
        <v>0</v>
      </c>
      <c r="R1888" s="42">
        <f t="shared" si="303"/>
        <v>20</v>
      </c>
      <c r="S1888" s="85">
        <f t="shared" si="300"/>
        <v>599</v>
      </c>
      <c r="T1888" s="60" t="str">
        <f>IFERROR(VLOOKUP($B1888,'Из ГУГЛа'!$B:$G,4,0)*U1888+V1888,VLOOKUP($B1888,'Из ГУГЛа'!$B:$G,4,0))</f>
        <v/>
      </c>
      <c r="U1888" s="15">
        <v>1</v>
      </c>
      <c r="V1888" s="59"/>
      <c r="W1888" s="74">
        <f t="shared" si="304"/>
        <v>0.99666666666666659</v>
      </c>
      <c r="X1888" s="74" t="str">
        <f t="shared" si="305"/>
        <v/>
      </c>
      <c r="Y1888" s="74" t="str">
        <f t="shared" si="306"/>
        <v/>
      </c>
      <c r="Z1888" s="78" t="s">
        <v>2580</v>
      </c>
    </row>
    <row r="1889" spans="1:26" ht="75" x14ac:dyDescent="0.25">
      <c r="A1889" s="71" t="str">
        <f>INDEX('Выгр Торг'!$A:$A,MATCH($B1889,'Выгр Торг'!$B:$B,0))</f>
        <v>Накладки на зеркала "Лифтбек" (под повторители) в цвет кузова для Лада Калина 2, Гранта, Гранта FL</v>
      </c>
      <c r="B1889" s="88">
        <v>248605</v>
      </c>
      <c r="C1889" s="72">
        <f>VLOOKUP($B1889,'Выгр Торг'!$B:$P,C$1,0)</f>
        <v>98504</v>
      </c>
      <c r="D1889" s="71" t="str">
        <f>VLOOKUP($B1889,'Выгр Торг'!$B:$P,D$1,0)</f>
        <v>Накладки на зеркала "Лифтбек" (под повторители) в цвет кузова для Лада Калина 2, Гранта, Гранта FL (В цвет, Абрикос (серебристо-светло оранжевый, 102))</v>
      </c>
      <c r="E1889" s="72" t="str">
        <f>VLOOKUP($B1889,'Выгр Торг'!$B:$P,E$1,0)</f>
        <v>Y</v>
      </c>
      <c r="F1889" s="72" t="str">
        <f>VLOOKUP($B1889,'Выгр Торг'!$B:$P,F$1,0)</f>
        <v>1</v>
      </c>
      <c r="G1889" s="36" t="s">
        <v>2499</v>
      </c>
      <c r="H1889" s="28">
        <v>170670</v>
      </c>
      <c r="I1889" s="53">
        <f>INDEX($I:$I,MATCH($H1889,$C:$C,0))</f>
        <v>600</v>
      </c>
      <c r="J1889" s="5" t="s">
        <v>3410</v>
      </c>
      <c r="K1889" s="56">
        <f>INDEX($K:$K,MATCH($H1889,$C:$C,0))+I1889</f>
        <v>900</v>
      </c>
      <c r="L1889" s="14">
        <f>VLOOKUP(K1889,Наценка!$A$1:$B$8,2,1)</f>
        <v>1.75</v>
      </c>
      <c r="M1889" s="56">
        <f>INDEX($M:$M,MATCH($H1889,$C:$C,0))+I1889*$M$2</f>
        <v>1380</v>
      </c>
      <c r="N1889" s="57">
        <f t="shared" si="301"/>
        <v>1390</v>
      </c>
      <c r="O1889" s="72">
        <f>VLOOKUP($B1889,'Выгр Торг'!$B:$P,O$1,0)</f>
        <v>900</v>
      </c>
      <c r="P1889" s="72">
        <f>VLOOKUP($B1889,'Выгр Торг'!$B:$P,P$1,0)</f>
        <v>1490</v>
      </c>
      <c r="Q1889" s="42">
        <f t="shared" si="302"/>
        <v>0</v>
      </c>
      <c r="R1889" s="42">
        <f t="shared" si="303"/>
        <v>100</v>
      </c>
      <c r="S1889" s="85">
        <f t="shared" si="300"/>
        <v>1390</v>
      </c>
      <c r="T1889" s="60" t="str">
        <f>IFERROR(VLOOKUP($B1889,'Из ГУГЛа'!$B:$G,4,0)*U1889+V1889,VLOOKUP($B1889,'Из ГУГЛа'!$B:$G,4,0))</f>
        <v/>
      </c>
      <c r="U1889" s="15">
        <v>1</v>
      </c>
      <c r="V1889" s="59"/>
      <c r="W1889" s="74">
        <f t="shared" si="304"/>
        <v>0.54444444444444451</v>
      </c>
      <c r="X1889" s="74" t="str">
        <f t="shared" si="305"/>
        <v/>
      </c>
      <c r="Y1889" s="74" t="str">
        <f t="shared" si="306"/>
        <v/>
      </c>
      <c r="Z1889" s="78" t="s">
        <v>2580</v>
      </c>
    </row>
    <row r="1890" spans="1:26" ht="75" x14ac:dyDescent="0.25">
      <c r="A1890" s="71" t="str">
        <f>INDEX('Выгр Торг'!$A:$A,MATCH($B1890,'Выгр Торг'!$B:$B,0))</f>
        <v>Накладки на зеркала "Лифтбек" (под повторители) в цвет кузова для Лада Калина 2, Гранта, Гранта FL</v>
      </c>
      <c r="B1890" s="88">
        <v>248606</v>
      </c>
      <c r="C1890" s="72">
        <f>VLOOKUP($B1890,'Выгр Торг'!$B:$P,C$1,0)</f>
        <v>98505</v>
      </c>
      <c r="D1890" s="71" t="str">
        <f>VLOOKUP($B1890,'Выгр Торг'!$B:$P,D$1,0)</f>
        <v>Накладки на зеркала "Лифтбек" (под повторители) в цвет кузова для Лада Калина 2, Гранта, Гранта FL (В цвет, Авантюрин (серебристо-черный, 602))</v>
      </c>
      <c r="E1890" s="72" t="str">
        <f>VLOOKUP($B1890,'Выгр Торг'!$B:$P,E$1,0)</f>
        <v>Y</v>
      </c>
      <c r="F1890" s="72" t="str">
        <f>VLOOKUP($B1890,'Выгр Торг'!$B:$P,F$1,0)</f>
        <v>1</v>
      </c>
      <c r="G1890" s="36" t="s">
        <v>2499</v>
      </c>
      <c r="H1890" s="28">
        <v>170670</v>
      </c>
      <c r="I1890" s="53">
        <f>INDEX($I:$I,MATCH($H1890,$C:$C,0))</f>
        <v>600</v>
      </c>
      <c r="J1890" s="5" t="s">
        <v>3410</v>
      </c>
      <c r="K1890" s="56">
        <f>INDEX($K:$K,MATCH($H1890,$C:$C,0))+I1890</f>
        <v>900</v>
      </c>
      <c r="L1890" s="14">
        <f>VLOOKUP(K1890,Наценка!$A$1:$B$8,2,1)</f>
        <v>1.75</v>
      </c>
      <c r="M1890" s="56">
        <f>INDEX($M:$M,MATCH($H1890,$C:$C,0))+I1890*$M$2</f>
        <v>1380</v>
      </c>
      <c r="N1890" s="57">
        <f t="shared" si="301"/>
        <v>1390</v>
      </c>
      <c r="O1890" s="72">
        <f>VLOOKUP($B1890,'Выгр Торг'!$B:$P,O$1,0)</f>
        <v>900</v>
      </c>
      <c r="P1890" s="72">
        <f>VLOOKUP($B1890,'Выгр Торг'!$B:$P,P$1,0)</f>
        <v>1490</v>
      </c>
      <c r="Q1890" s="42">
        <f t="shared" si="302"/>
        <v>0</v>
      </c>
      <c r="R1890" s="42">
        <f t="shared" si="303"/>
        <v>100</v>
      </c>
      <c r="S1890" s="85">
        <f t="shared" si="300"/>
        <v>1390</v>
      </c>
      <c r="T1890" s="60" t="str">
        <f>IFERROR(VLOOKUP($B1890,'Из ГУГЛа'!$B:$G,4,0)*U1890+V1890,VLOOKUP($B1890,'Из ГУГЛа'!$B:$G,4,0))</f>
        <v/>
      </c>
      <c r="U1890" s="15">
        <v>1</v>
      </c>
      <c r="V1890" s="59"/>
      <c r="W1890" s="74">
        <f t="shared" si="304"/>
        <v>0.54444444444444451</v>
      </c>
      <c r="X1890" s="74" t="str">
        <f t="shared" si="305"/>
        <v/>
      </c>
      <c r="Y1890" s="74" t="str">
        <f t="shared" si="306"/>
        <v/>
      </c>
      <c r="Z1890" s="78" t="s">
        <v>2580</v>
      </c>
    </row>
    <row r="1891" spans="1:26" ht="75" x14ac:dyDescent="0.25">
      <c r="A1891" s="71" t="str">
        <f>INDEX('Выгр Торг'!$A:$A,MATCH($B1891,'Выгр Торг'!$B:$B,0))</f>
        <v>Накладки на зеркала "Лифтбек" (под повторители) в цвет кузова для Лада Калина 2, Гранта, Гранта FL</v>
      </c>
      <c r="B1891" s="88">
        <v>248607</v>
      </c>
      <c r="C1891" s="72">
        <f>VLOOKUP($B1891,'Выгр Торг'!$B:$P,C$1,0)</f>
        <v>98506</v>
      </c>
      <c r="D1891" s="71" t="str">
        <f>VLOOKUP($B1891,'Выгр Торг'!$B:$P,D$1,0)</f>
        <v>Накладки на зеркала "Лифтбек" (под повторители) в цвет кузова для Лада Калина 2, Гранта, Гранта FL (В цвет, Агава (зеленый металлик, 303))</v>
      </c>
      <c r="E1891" s="72" t="str">
        <f>VLOOKUP($B1891,'Выгр Торг'!$B:$P,E$1,0)</f>
        <v>Y</v>
      </c>
      <c r="F1891" s="72" t="str">
        <f>VLOOKUP($B1891,'Выгр Торг'!$B:$P,F$1,0)</f>
        <v>1</v>
      </c>
      <c r="G1891" s="36" t="s">
        <v>2499</v>
      </c>
      <c r="H1891" s="28">
        <v>170670</v>
      </c>
      <c r="I1891" s="53">
        <f>INDEX($I:$I,MATCH($H1891,$C:$C,0))</f>
        <v>600</v>
      </c>
      <c r="J1891" s="5" t="s">
        <v>3410</v>
      </c>
      <c r="K1891" s="56">
        <f>INDEX($K:$K,MATCH($H1891,$C:$C,0))+I1891</f>
        <v>900</v>
      </c>
      <c r="L1891" s="14">
        <f>VLOOKUP(K1891,Наценка!$A$1:$B$8,2,1)</f>
        <v>1.75</v>
      </c>
      <c r="M1891" s="56">
        <f>INDEX($M:$M,MATCH($H1891,$C:$C,0))+I1891*$M$2</f>
        <v>1380</v>
      </c>
      <c r="N1891" s="57">
        <f t="shared" si="301"/>
        <v>1390</v>
      </c>
      <c r="O1891" s="72">
        <f>VLOOKUP($B1891,'Выгр Торг'!$B:$P,O$1,0)</f>
        <v>900</v>
      </c>
      <c r="P1891" s="72">
        <f>VLOOKUP($B1891,'Выгр Торг'!$B:$P,P$1,0)</f>
        <v>1490</v>
      </c>
      <c r="Q1891" s="42">
        <f t="shared" si="302"/>
        <v>0</v>
      </c>
      <c r="R1891" s="42">
        <f t="shared" si="303"/>
        <v>100</v>
      </c>
      <c r="S1891" s="85">
        <f t="shared" si="300"/>
        <v>1390</v>
      </c>
      <c r="T1891" s="60" t="str">
        <f>IFERROR(VLOOKUP($B1891,'Из ГУГЛа'!$B:$G,4,0)*U1891+V1891,VLOOKUP($B1891,'Из ГУГЛа'!$B:$G,4,0))</f>
        <v/>
      </c>
      <c r="U1891" s="15">
        <v>1</v>
      </c>
      <c r="V1891" s="59"/>
      <c r="W1891" s="74">
        <f t="shared" si="304"/>
        <v>0.54444444444444451</v>
      </c>
      <c r="X1891" s="74" t="str">
        <f t="shared" si="305"/>
        <v/>
      </c>
      <c r="Y1891" s="74" t="str">
        <f t="shared" si="306"/>
        <v/>
      </c>
      <c r="Z1891" s="78" t="s">
        <v>2580</v>
      </c>
    </row>
    <row r="1892" spans="1:26" ht="75" x14ac:dyDescent="0.25">
      <c r="A1892" s="71" t="str">
        <f>INDEX('Выгр Торг'!$A:$A,MATCH($B1892,'Выгр Торг'!$B:$B,0))</f>
        <v>Накладки на зеркала "Лифтбек" (под повторители) в цвет кузова для Лада Калина 2, Гранта, Гранта FL</v>
      </c>
      <c r="B1892" s="88">
        <v>248608</v>
      </c>
      <c r="C1892" s="72">
        <f>VLOOKUP($B1892,'Выгр Торг'!$B:$P,C$1,0)</f>
        <v>98507</v>
      </c>
      <c r="D1892" s="71" t="str">
        <f>VLOOKUP($B1892,'Выгр Торг'!$B:$P,D$1,0)</f>
        <v>Накладки на зеркала "Лифтбек" (под повторители) в цвет кузова для Лада Калина 2, Гранта, Гранта FL (В цвет, Адриатика (голубой, 425))</v>
      </c>
      <c r="E1892" s="72" t="str">
        <f>VLOOKUP($B1892,'Выгр Торг'!$B:$P,E$1,0)</f>
        <v>Y</v>
      </c>
      <c r="F1892" s="72" t="str">
        <f>VLOOKUP($B1892,'Выгр Торг'!$B:$P,F$1,0)</f>
        <v>1</v>
      </c>
      <c r="G1892" s="36" t="s">
        <v>2499</v>
      </c>
      <c r="H1892" s="28">
        <v>170670</v>
      </c>
      <c r="I1892" s="53">
        <f>INDEX($I:$I,MATCH($H1892,$C:$C,0))</f>
        <v>600</v>
      </c>
      <c r="J1892" s="5" t="s">
        <v>3410</v>
      </c>
      <c r="K1892" s="56">
        <f>INDEX($K:$K,MATCH($H1892,$C:$C,0))+I1892</f>
        <v>900</v>
      </c>
      <c r="L1892" s="14">
        <f>VLOOKUP(K1892,Наценка!$A$1:$B$8,2,1)</f>
        <v>1.75</v>
      </c>
      <c r="M1892" s="56">
        <f>INDEX($M:$M,MATCH($H1892,$C:$C,0))+I1892*$M$2</f>
        <v>1380</v>
      </c>
      <c r="N1892" s="57">
        <f t="shared" si="301"/>
        <v>1390</v>
      </c>
      <c r="O1892" s="72">
        <f>VLOOKUP($B1892,'Выгр Торг'!$B:$P,O$1,0)</f>
        <v>900</v>
      </c>
      <c r="P1892" s="72">
        <f>VLOOKUP($B1892,'Выгр Торг'!$B:$P,P$1,0)</f>
        <v>1490</v>
      </c>
      <c r="Q1892" s="42">
        <f t="shared" si="302"/>
        <v>0</v>
      </c>
      <c r="R1892" s="42">
        <f t="shared" si="303"/>
        <v>100</v>
      </c>
      <c r="S1892" s="85">
        <f t="shared" si="300"/>
        <v>1390</v>
      </c>
      <c r="T1892" s="60" t="str">
        <f>IFERROR(VLOOKUP($B1892,'Из ГУГЛа'!$B:$G,4,0)*U1892+V1892,VLOOKUP($B1892,'Из ГУГЛа'!$B:$G,4,0))</f>
        <v/>
      </c>
      <c r="U1892" s="15">
        <v>1</v>
      </c>
      <c r="V1892" s="59"/>
      <c r="W1892" s="74">
        <f t="shared" si="304"/>
        <v>0.54444444444444451</v>
      </c>
      <c r="X1892" s="74" t="str">
        <f t="shared" si="305"/>
        <v/>
      </c>
      <c r="Y1892" s="74" t="str">
        <f t="shared" si="306"/>
        <v/>
      </c>
      <c r="Z1892" s="78" t="s">
        <v>2580</v>
      </c>
    </row>
    <row r="1893" spans="1:26" ht="75" x14ac:dyDescent="0.25">
      <c r="A1893" s="71" t="str">
        <f>INDEX('Выгр Торг'!$A:$A,MATCH($B1893,'Выгр Торг'!$B:$B,0))</f>
        <v>Накладки на зеркала "Лифтбек" (под повторители) в цвет кузова для Лада Калина 2, Гранта, Гранта FL</v>
      </c>
      <c r="B1893" s="88">
        <v>248609</v>
      </c>
      <c r="C1893" s="72">
        <f>VLOOKUP($B1893,'Выгр Торг'!$B:$P,C$1,0)</f>
        <v>98508</v>
      </c>
      <c r="D1893" s="71" t="str">
        <f>VLOOKUP($B1893,'Выгр Торг'!$B:$P,D$1,0)</f>
        <v>Накладки на зеркала "Лифтбек" (под повторители) в цвет кузова для Лада Калина 2, Гранта, Гранта FL (В цвет, Акапулько (ярко-желтый, 243))</v>
      </c>
      <c r="E1893" s="72" t="str">
        <f>VLOOKUP($B1893,'Выгр Торг'!$B:$P,E$1,0)</f>
        <v>Y</v>
      </c>
      <c r="F1893" s="72" t="str">
        <f>VLOOKUP($B1893,'Выгр Торг'!$B:$P,F$1,0)</f>
        <v>1</v>
      </c>
      <c r="G1893" s="36" t="s">
        <v>2499</v>
      </c>
      <c r="H1893" s="28">
        <v>170670</v>
      </c>
      <c r="I1893" s="53">
        <f>INDEX($I:$I,MATCH($H1893,$C:$C,0))</f>
        <v>600</v>
      </c>
      <c r="J1893" s="5" t="s">
        <v>3410</v>
      </c>
      <c r="K1893" s="56">
        <f>INDEX($K:$K,MATCH($H1893,$C:$C,0))+I1893</f>
        <v>900</v>
      </c>
      <c r="L1893" s="14">
        <f>VLOOKUP(K1893,Наценка!$A$1:$B$8,2,1)</f>
        <v>1.75</v>
      </c>
      <c r="M1893" s="56">
        <f>INDEX($M:$M,MATCH($H1893,$C:$C,0))+I1893*$M$2</f>
        <v>1380</v>
      </c>
      <c r="N1893" s="57">
        <f t="shared" si="301"/>
        <v>1390</v>
      </c>
      <c r="O1893" s="72">
        <f>VLOOKUP($B1893,'Выгр Торг'!$B:$P,O$1,0)</f>
        <v>900</v>
      </c>
      <c r="P1893" s="72">
        <f>VLOOKUP($B1893,'Выгр Торг'!$B:$P,P$1,0)</f>
        <v>1490</v>
      </c>
      <c r="Q1893" s="42">
        <f t="shared" si="302"/>
        <v>0</v>
      </c>
      <c r="R1893" s="42">
        <f t="shared" si="303"/>
        <v>100</v>
      </c>
      <c r="S1893" s="85">
        <f t="shared" si="300"/>
        <v>1390</v>
      </c>
      <c r="T1893" s="60" t="str">
        <f>IFERROR(VLOOKUP($B1893,'Из ГУГЛа'!$B:$G,4,0)*U1893+V1893,VLOOKUP($B1893,'Из ГУГЛа'!$B:$G,4,0))</f>
        <v/>
      </c>
      <c r="U1893" s="15">
        <v>1</v>
      </c>
      <c r="V1893" s="59"/>
      <c r="W1893" s="74">
        <f t="shared" si="304"/>
        <v>0.54444444444444451</v>
      </c>
      <c r="X1893" s="74" t="str">
        <f t="shared" si="305"/>
        <v/>
      </c>
      <c r="Y1893" s="74" t="str">
        <f t="shared" si="306"/>
        <v/>
      </c>
      <c r="Z1893" s="78" t="s">
        <v>2580</v>
      </c>
    </row>
    <row r="1894" spans="1:26" ht="75" x14ac:dyDescent="0.25">
      <c r="A1894" s="71" t="str">
        <f>INDEX('Выгр Торг'!$A:$A,MATCH($B1894,'Выгр Торг'!$B:$B,0))</f>
        <v>Накладки на зеркала "Лифтбек" (под повторители) в цвет кузова для Лада Калина 2, Гранта, Гранта FL</v>
      </c>
      <c r="B1894" s="88">
        <v>248610</v>
      </c>
      <c r="C1894" s="72">
        <f>VLOOKUP($B1894,'Выгр Торг'!$B:$P,C$1,0)</f>
        <v>98509</v>
      </c>
      <c r="D1894" s="71" t="str">
        <f>VLOOKUP($B1894,'Выгр Торг'!$B:$P,D$1,0)</f>
        <v>Накладки на зеркала "Лифтбек" (под повторители) в цвет кузова для Лада Калина 2, Гранта, Гранта FL (В цвет, Аквамарин (серебристо-сине-зеленый, 460))</v>
      </c>
      <c r="E1894" s="72" t="str">
        <f>VLOOKUP($B1894,'Выгр Торг'!$B:$P,E$1,0)</f>
        <v>Y</v>
      </c>
      <c r="F1894" s="72" t="str">
        <f>VLOOKUP($B1894,'Выгр Торг'!$B:$P,F$1,0)</f>
        <v>1</v>
      </c>
      <c r="G1894" s="36" t="s">
        <v>2499</v>
      </c>
      <c r="H1894" s="28">
        <v>170670</v>
      </c>
      <c r="I1894" s="53">
        <f>INDEX($I:$I,MATCH($H1894,$C:$C,0))</f>
        <v>600</v>
      </c>
      <c r="J1894" s="5" t="s">
        <v>3410</v>
      </c>
      <c r="K1894" s="56">
        <f>INDEX($K:$K,MATCH($H1894,$C:$C,0))+I1894</f>
        <v>900</v>
      </c>
      <c r="L1894" s="14">
        <f>VLOOKUP(K1894,Наценка!$A$1:$B$8,2,1)</f>
        <v>1.75</v>
      </c>
      <c r="M1894" s="56">
        <f>INDEX($M:$M,MATCH($H1894,$C:$C,0))+I1894*$M$2</f>
        <v>1380</v>
      </c>
      <c r="N1894" s="57">
        <f t="shared" si="301"/>
        <v>1390</v>
      </c>
      <c r="O1894" s="72">
        <f>VLOOKUP($B1894,'Выгр Торг'!$B:$P,O$1,0)</f>
        <v>900</v>
      </c>
      <c r="P1894" s="72">
        <f>VLOOKUP($B1894,'Выгр Торг'!$B:$P,P$1,0)</f>
        <v>1490</v>
      </c>
      <c r="Q1894" s="42">
        <f t="shared" si="302"/>
        <v>0</v>
      </c>
      <c r="R1894" s="42">
        <f t="shared" si="303"/>
        <v>100</v>
      </c>
      <c r="S1894" s="85">
        <f t="shared" si="300"/>
        <v>1390</v>
      </c>
      <c r="T1894" s="60" t="str">
        <f>IFERROR(VLOOKUP($B1894,'Из ГУГЛа'!$B:$G,4,0)*U1894+V1894,VLOOKUP($B1894,'Из ГУГЛа'!$B:$G,4,0))</f>
        <v/>
      </c>
      <c r="U1894" s="15">
        <v>1</v>
      </c>
      <c r="V1894" s="59"/>
      <c r="W1894" s="74">
        <f t="shared" si="304"/>
        <v>0.54444444444444451</v>
      </c>
      <c r="X1894" s="74" t="str">
        <f t="shared" si="305"/>
        <v/>
      </c>
      <c r="Y1894" s="74" t="str">
        <f t="shared" si="306"/>
        <v/>
      </c>
      <c r="Z1894" s="78" t="s">
        <v>2580</v>
      </c>
    </row>
    <row r="1895" spans="1:26" ht="75" x14ac:dyDescent="0.25">
      <c r="A1895" s="71" t="str">
        <f>INDEX('Выгр Торг'!$A:$A,MATCH($B1895,'Выгр Торг'!$B:$B,0))</f>
        <v>Накладки на зеркала "Лифтбек" (под повторители) в цвет кузова для Лада Калина 2, Гранта, Гранта FL</v>
      </c>
      <c r="B1895" s="88">
        <v>248611</v>
      </c>
      <c r="C1895" s="72">
        <f>VLOOKUP($B1895,'Выгр Торг'!$B:$P,C$1,0)</f>
        <v>98510</v>
      </c>
      <c r="D1895" s="71" t="str">
        <f>VLOOKUP($B1895,'Выгр Торг'!$B:$P,D$1,0)</f>
        <v>Накладки на зеркала "Лифтбек" (под повторители) в цвет кузова для Лада Калина 2, Гранта, Гранта FL (В цвет, Аккорд (серебристо-коричневый, 503))</v>
      </c>
      <c r="E1895" s="72" t="str">
        <f>VLOOKUP($B1895,'Выгр Торг'!$B:$P,E$1,0)</f>
        <v>Y</v>
      </c>
      <c r="F1895" s="72" t="str">
        <f>VLOOKUP($B1895,'Выгр Торг'!$B:$P,F$1,0)</f>
        <v>1</v>
      </c>
      <c r="G1895" s="36" t="s">
        <v>2499</v>
      </c>
      <c r="H1895" s="28">
        <v>170670</v>
      </c>
      <c r="I1895" s="53">
        <f>INDEX($I:$I,MATCH($H1895,$C:$C,0))</f>
        <v>600</v>
      </c>
      <c r="J1895" s="5" t="s">
        <v>3410</v>
      </c>
      <c r="K1895" s="56">
        <f>INDEX($K:$K,MATCH($H1895,$C:$C,0))+I1895</f>
        <v>900</v>
      </c>
      <c r="L1895" s="14">
        <f>VLOOKUP(K1895,Наценка!$A$1:$B$8,2,1)</f>
        <v>1.75</v>
      </c>
      <c r="M1895" s="56">
        <f>INDEX($M:$M,MATCH($H1895,$C:$C,0))+I1895*$M$2</f>
        <v>1380</v>
      </c>
      <c r="N1895" s="57">
        <f t="shared" si="301"/>
        <v>1390</v>
      </c>
      <c r="O1895" s="72">
        <f>VLOOKUP($B1895,'Выгр Торг'!$B:$P,O$1,0)</f>
        <v>900</v>
      </c>
      <c r="P1895" s="72">
        <f>VLOOKUP($B1895,'Выгр Торг'!$B:$P,P$1,0)</f>
        <v>1490</v>
      </c>
      <c r="Q1895" s="42">
        <f t="shared" si="302"/>
        <v>0</v>
      </c>
      <c r="R1895" s="42">
        <f t="shared" si="303"/>
        <v>100</v>
      </c>
      <c r="S1895" s="85">
        <f t="shared" si="300"/>
        <v>1390</v>
      </c>
      <c r="T1895" s="60" t="str">
        <f>IFERROR(VLOOKUP($B1895,'Из ГУГЛа'!$B:$G,4,0)*U1895+V1895,VLOOKUP($B1895,'Из ГУГЛа'!$B:$G,4,0))</f>
        <v/>
      </c>
      <c r="U1895" s="15">
        <v>1</v>
      </c>
      <c r="V1895" s="59"/>
      <c r="W1895" s="74">
        <f t="shared" si="304"/>
        <v>0.54444444444444451</v>
      </c>
      <c r="X1895" s="74" t="str">
        <f t="shared" si="305"/>
        <v/>
      </c>
      <c r="Y1895" s="74" t="str">
        <f t="shared" si="306"/>
        <v/>
      </c>
      <c r="Z1895" s="78" t="s">
        <v>2580</v>
      </c>
    </row>
    <row r="1896" spans="1:26" ht="75" x14ac:dyDescent="0.25">
      <c r="A1896" s="71" t="str">
        <f>INDEX('Выгр Торг'!$A:$A,MATCH($B1896,'Выгр Торг'!$B:$B,0))</f>
        <v>Накладки на зеркала "Лифтбек" (под повторители) в цвет кузова для Лада Калина 2, Гранта, Гранта FL</v>
      </c>
      <c r="B1896" s="88">
        <v>248612</v>
      </c>
      <c r="C1896" s="72">
        <f>VLOOKUP($B1896,'Выгр Торг'!$B:$P,C$1,0)</f>
        <v>98511</v>
      </c>
      <c r="D1896" s="71" t="str">
        <f>VLOOKUP($B1896,'Выгр Торг'!$B:$P,D$1,0)</f>
        <v>Накладки на зеркала "Лифтбек" (под повторители) в цвет кузова для Лада Калина 2, Гранта, Гранта FL (В цвет, Аллигатор (темно-зеленый, 309))</v>
      </c>
      <c r="E1896" s="72" t="str">
        <f>VLOOKUP($B1896,'Выгр Торг'!$B:$P,E$1,0)</f>
        <v>Y</v>
      </c>
      <c r="F1896" s="72" t="str">
        <f>VLOOKUP($B1896,'Выгр Торг'!$B:$P,F$1,0)</f>
        <v>1</v>
      </c>
      <c r="G1896" s="36" t="s">
        <v>2499</v>
      </c>
      <c r="H1896" s="28">
        <v>170670</v>
      </c>
      <c r="I1896" s="53">
        <f>INDEX($I:$I,MATCH($H1896,$C:$C,0))</f>
        <v>600</v>
      </c>
      <c r="J1896" s="5" t="s">
        <v>3410</v>
      </c>
      <c r="K1896" s="56">
        <f>INDEX($K:$K,MATCH($H1896,$C:$C,0))+I1896</f>
        <v>900</v>
      </c>
      <c r="L1896" s="14">
        <f>VLOOKUP(K1896,Наценка!$A$1:$B$8,2,1)</f>
        <v>1.75</v>
      </c>
      <c r="M1896" s="56">
        <f>INDEX($M:$M,MATCH($H1896,$C:$C,0))+I1896*$M$2</f>
        <v>1380</v>
      </c>
      <c r="N1896" s="57">
        <f t="shared" si="301"/>
        <v>1390</v>
      </c>
      <c r="O1896" s="72">
        <f>VLOOKUP($B1896,'Выгр Торг'!$B:$P,O$1,0)</f>
        <v>900</v>
      </c>
      <c r="P1896" s="72">
        <f>VLOOKUP($B1896,'Выгр Торг'!$B:$P,P$1,0)</f>
        <v>1490</v>
      </c>
      <c r="Q1896" s="42">
        <f t="shared" si="302"/>
        <v>0</v>
      </c>
      <c r="R1896" s="42">
        <f t="shared" si="303"/>
        <v>100</v>
      </c>
      <c r="S1896" s="85">
        <f t="shared" si="300"/>
        <v>1390</v>
      </c>
      <c r="T1896" s="60" t="str">
        <f>IFERROR(VLOOKUP($B1896,'Из ГУГЛа'!$B:$G,4,0)*U1896+V1896,VLOOKUP($B1896,'Из ГУГЛа'!$B:$G,4,0))</f>
        <v/>
      </c>
      <c r="U1896" s="15">
        <v>1</v>
      </c>
      <c r="V1896" s="59"/>
      <c r="W1896" s="74">
        <f t="shared" si="304"/>
        <v>0.54444444444444451</v>
      </c>
      <c r="X1896" s="74" t="str">
        <f t="shared" si="305"/>
        <v/>
      </c>
      <c r="Y1896" s="74" t="str">
        <f t="shared" si="306"/>
        <v/>
      </c>
      <c r="Z1896" s="78" t="s">
        <v>2580</v>
      </c>
    </row>
    <row r="1897" spans="1:26" ht="75" x14ac:dyDescent="0.25">
      <c r="A1897" s="71" t="str">
        <f>INDEX('Выгр Торг'!$A:$A,MATCH($B1897,'Выгр Торг'!$B:$B,0))</f>
        <v>Накладки на зеркала "Лифтбек" (под повторители) в цвет кузова для Лада Калина 2, Гранта, Гранта FL</v>
      </c>
      <c r="B1897" s="88">
        <v>248613</v>
      </c>
      <c r="C1897" s="72">
        <f>VLOOKUP($B1897,'Выгр Торг'!$B:$P,C$1,0)</f>
        <v>98512</v>
      </c>
      <c r="D1897" s="71" t="str">
        <f>VLOOKUP($B1897,'Выгр Торг'!$B:$P,D$1,0)</f>
        <v>Накладки на зеркала "Лифтбек" (под повторители) в цвет кузова для Лада Калина 2, Гранта, Гранта FL (В цвет, Алмазное серебро (серебристый, 611))</v>
      </c>
      <c r="E1897" s="72" t="str">
        <f>VLOOKUP($B1897,'Выгр Торг'!$B:$P,E$1,0)</f>
        <v>Y</v>
      </c>
      <c r="F1897" s="72" t="str">
        <f>VLOOKUP($B1897,'Выгр Торг'!$B:$P,F$1,0)</f>
        <v>1</v>
      </c>
      <c r="G1897" s="36" t="s">
        <v>2499</v>
      </c>
      <c r="H1897" s="28">
        <v>170670</v>
      </c>
      <c r="I1897" s="53">
        <f>INDEX($I:$I,MATCH($H1897,$C:$C,0))</f>
        <v>600</v>
      </c>
      <c r="J1897" s="5" t="s">
        <v>3410</v>
      </c>
      <c r="K1897" s="56">
        <f>INDEX($K:$K,MATCH($H1897,$C:$C,0))+I1897</f>
        <v>900</v>
      </c>
      <c r="L1897" s="14">
        <f>VLOOKUP(K1897,Наценка!$A$1:$B$8,2,1)</f>
        <v>1.75</v>
      </c>
      <c r="M1897" s="56">
        <f>INDEX($M:$M,MATCH($H1897,$C:$C,0))+I1897*$M$2</f>
        <v>1380</v>
      </c>
      <c r="N1897" s="57">
        <f t="shared" si="301"/>
        <v>1390</v>
      </c>
      <c r="O1897" s="72">
        <f>VLOOKUP($B1897,'Выгр Торг'!$B:$P,O$1,0)</f>
        <v>900</v>
      </c>
      <c r="P1897" s="72">
        <f>VLOOKUP($B1897,'Выгр Торг'!$B:$P,P$1,0)</f>
        <v>1490</v>
      </c>
      <c r="Q1897" s="42">
        <f t="shared" si="302"/>
        <v>0</v>
      </c>
      <c r="R1897" s="42">
        <f t="shared" si="303"/>
        <v>100</v>
      </c>
      <c r="S1897" s="85">
        <f t="shared" si="300"/>
        <v>1390</v>
      </c>
      <c r="T1897" s="60" t="str">
        <f>IFERROR(VLOOKUP($B1897,'Из ГУГЛа'!$B:$G,4,0)*U1897+V1897,VLOOKUP($B1897,'Из ГУГЛа'!$B:$G,4,0))</f>
        <v/>
      </c>
      <c r="U1897" s="15">
        <v>1</v>
      </c>
      <c r="V1897" s="59"/>
      <c r="W1897" s="74">
        <f t="shared" si="304"/>
        <v>0.54444444444444451</v>
      </c>
      <c r="X1897" s="74" t="str">
        <f t="shared" si="305"/>
        <v/>
      </c>
      <c r="Y1897" s="74" t="str">
        <f t="shared" si="306"/>
        <v/>
      </c>
      <c r="Z1897" s="78" t="s">
        <v>2580</v>
      </c>
    </row>
    <row r="1898" spans="1:26" ht="75" x14ac:dyDescent="0.25">
      <c r="A1898" s="71" t="str">
        <f>INDEX('Выгр Торг'!$A:$A,MATCH($B1898,'Выгр Торг'!$B:$B,0))</f>
        <v>Накладки на зеркала "Лифтбек" (под повторители) в цвет кузова для Лада Калина 2, Гранта, Гранта FL</v>
      </c>
      <c r="B1898" s="88">
        <v>248614</v>
      </c>
      <c r="C1898" s="72">
        <f>VLOOKUP($B1898,'Выгр Торг'!$B:$P,C$1,0)</f>
        <v>98513</v>
      </c>
      <c r="D1898" s="71" t="str">
        <f>VLOOKUP($B1898,'Выгр Торг'!$B:$P,D$1,0)</f>
        <v>Накладки на зеркала "Лифтбек" (под повторители) в цвет кузова для Лада Калина 2, Гранта, Гранта FL (В цвет, Альпийский (белый, 205))</v>
      </c>
      <c r="E1898" s="72" t="str">
        <f>VLOOKUP($B1898,'Выгр Торг'!$B:$P,E$1,0)</f>
        <v>Y</v>
      </c>
      <c r="F1898" s="72" t="str">
        <f>VLOOKUP($B1898,'Выгр Торг'!$B:$P,F$1,0)</f>
        <v>1</v>
      </c>
      <c r="G1898" s="36" t="s">
        <v>2499</v>
      </c>
      <c r="H1898" s="28">
        <v>170670</v>
      </c>
      <c r="I1898" s="53">
        <f>INDEX($I:$I,MATCH($H1898,$C:$C,0))</f>
        <v>600</v>
      </c>
      <c r="J1898" s="5" t="s">
        <v>3410</v>
      </c>
      <c r="K1898" s="56">
        <f>INDEX($K:$K,MATCH($H1898,$C:$C,0))+I1898</f>
        <v>900</v>
      </c>
      <c r="L1898" s="14">
        <f>VLOOKUP(K1898,Наценка!$A$1:$B$8,2,1)</f>
        <v>1.75</v>
      </c>
      <c r="M1898" s="56">
        <f>INDEX($M:$M,MATCH($H1898,$C:$C,0))+I1898*$M$2</f>
        <v>1380</v>
      </c>
      <c r="N1898" s="57">
        <f t="shared" si="301"/>
        <v>1390</v>
      </c>
      <c r="O1898" s="72">
        <f>VLOOKUP($B1898,'Выгр Торг'!$B:$P,O$1,0)</f>
        <v>900</v>
      </c>
      <c r="P1898" s="72">
        <f>VLOOKUP($B1898,'Выгр Торг'!$B:$P,P$1,0)</f>
        <v>1490</v>
      </c>
      <c r="Q1898" s="42">
        <f t="shared" si="302"/>
        <v>0</v>
      </c>
      <c r="R1898" s="42">
        <f t="shared" si="303"/>
        <v>100</v>
      </c>
      <c r="S1898" s="85">
        <f t="shared" si="300"/>
        <v>1390</v>
      </c>
      <c r="T1898" s="60" t="str">
        <f>IFERROR(VLOOKUP($B1898,'Из ГУГЛа'!$B:$G,4,0)*U1898+V1898,VLOOKUP($B1898,'Из ГУГЛа'!$B:$G,4,0))</f>
        <v/>
      </c>
      <c r="U1898" s="15">
        <v>1</v>
      </c>
      <c r="V1898" s="59"/>
      <c r="W1898" s="74">
        <f t="shared" si="304"/>
        <v>0.54444444444444451</v>
      </c>
      <c r="X1898" s="74" t="str">
        <f t="shared" si="305"/>
        <v/>
      </c>
      <c r="Y1898" s="74" t="str">
        <f t="shared" si="306"/>
        <v/>
      </c>
      <c r="Z1898" s="78" t="s">
        <v>2580</v>
      </c>
    </row>
    <row r="1899" spans="1:26" ht="75" x14ac:dyDescent="0.25">
      <c r="A1899" s="71" t="str">
        <f>INDEX('Выгр Торг'!$A:$A,MATCH($B1899,'Выгр Торг'!$B:$B,0))</f>
        <v>Накладки на зеркала "Лифтбек" (под повторители) в цвет кузова для Лада Калина 2, Гранта, Гранта FL</v>
      </c>
      <c r="B1899" s="88">
        <v>248615</v>
      </c>
      <c r="C1899" s="72">
        <f>VLOOKUP($B1899,'Выгр Торг'!$B:$P,C$1,0)</f>
        <v>98514</v>
      </c>
      <c r="D1899" s="71" t="str">
        <f>VLOOKUP($B1899,'Выгр Торг'!$B:$P,D$1,0)</f>
        <v>Накладки на зеркала "Лифтбек" (под повторители) в цвет кузова для Лада Калина 2, Гранта, Гранта FL (В цвет, Альтаир (серебристый светло-серый, 660))</v>
      </c>
      <c r="E1899" s="72" t="str">
        <f>VLOOKUP($B1899,'Выгр Торг'!$B:$P,E$1,0)</f>
        <v>Y</v>
      </c>
      <c r="F1899" s="72" t="str">
        <f>VLOOKUP($B1899,'Выгр Торг'!$B:$P,F$1,0)</f>
        <v>1</v>
      </c>
      <c r="G1899" s="36" t="s">
        <v>2499</v>
      </c>
      <c r="H1899" s="28">
        <v>170670</v>
      </c>
      <c r="I1899" s="53">
        <f>INDEX($I:$I,MATCH($H1899,$C:$C,0))</f>
        <v>600</v>
      </c>
      <c r="J1899" s="5" t="s">
        <v>3410</v>
      </c>
      <c r="K1899" s="56">
        <f>INDEX($K:$K,MATCH($H1899,$C:$C,0))+I1899</f>
        <v>900</v>
      </c>
      <c r="L1899" s="14">
        <f>VLOOKUP(K1899,Наценка!$A$1:$B$8,2,1)</f>
        <v>1.75</v>
      </c>
      <c r="M1899" s="56">
        <f>INDEX($M:$M,MATCH($H1899,$C:$C,0))+I1899*$M$2</f>
        <v>1380</v>
      </c>
      <c r="N1899" s="57">
        <f t="shared" si="301"/>
        <v>1390</v>
      </c>
      <c r="O1899" s="72">
        <f>VLOOKUP($B1899,'Выгр Торг'!$B:$P,O$1,0)</f>
        <v>900</v>
      </c>
      <c r="P1899" s="72">
        <f>VLOOKUP($B1899,'Выгр Торг'!$B:$P,P$1,0)</f>
        <v>1490</v>
      </c>
      <c r="Q1899" s="42">
        <f t="shared" si="302"/>
        <v>0</v>
      </c>
      <c r="R1899" s="42">
        <f t="shared" si="303"/>
        <v>100</v>
      </c>
      <c r="S1899" s="85">
        <f t="shared" si="300"/>
        <v>1390</v>
      </c>
      <c r="T1899" s="60" t="str">
        <f>IFERROR(VLOOKUP($B1899,'Из ГУГЛа'!$B:$G,4,0)*U1899+V1899,VLOOKUP($B1899,'Из ГУГЛа'!$B:$G,4,0))</f>
        <v/>
      </c>
      <c r="U1899" s="15">
        <v>1</v>
      </c>
      <c r="V1899" s="59"/>
      <c r="W1899" s="74">
        <f t="shared" si="304"/>
        <v>0.54444444444444451</v>
      </c>
      <c r="X1899" s="74" t="str">
        <f t="shared" si="305"/>
        <v/>
      </c>
      <c r="Y1899" s="74" t="str">
        <f t="shared" si="306"/>
        <v/>
      </c>
      <c r="Z1899" s="78" t="s">
        <v>2580</v>
      </c>
    </row>
    <row r="1900" spans="1:26" ht="75" x14ac:dyDescent="0.25">
      <c r="A1900" s="71" t="str">
        <f>INDEX('Выгр Торг'!$A:$A,MATCH($B1900,'Выгр Торг'!$B:$B,0))</f>
        <v>Накладки на зеркала "Лифтбек" (под повторители) в цвет кузова для Лада Калина 2, Гранта, Гранта FL</v>
      </c>
      <c r="B1900" s="88">
        <v>248616</v>
      </c>
      <c r="C1900" s="72">
        <f>VLOOKUP($B1900,'Выгр Торг'!$B:$P,C$1,0)</f>
        <v>98515</v>
      </c>
      <c r="D1900" s="71" t="str">
        <f>VLOOKUP($B1900,'Выгр Торг'!$B:$P,D$1,0)</f>
        <v>Накладки на зеркала "Лифтбек" (под повторители) в цвет кузова для Лада Калина 2, Гранта, Гранта FL (В цвет, Амазонка (ярко-зеленый, 355))</v>
      </c>
      <c r="E1900" s="72" t="str">
        <f>VLOOKUP($B1900,'Выгр Торг'!$B:$P,E$1,0)</f>
        <v>Y</v>
      </c>
      <c r="F1900" s="72" t="str">
        <f>VLOOKUP($B1900,'Выгр Торг'!$B:$P,F$1,0)</f>
        <v>1</v>
      </c>
      <c r="G1900" s="36" t="s">
        <v>2499</v>
      </c>
      <c r="H1900" s="28">
        <v>170670</v>
      </c>
      <c r="I1900" s="53">
        <f>INDEX($I:$I,MATCH($H1900,$C:$C,0))</f>
        <v>600</v>
      </c>
      <c r="J1900" s="5" t="s">
        <v>3410</v>
      </c>
      <c r="K1900" s="56">
        <f>INDEX($K:$K,MATCH($H1900,$C:$C,0))+I1900</f>
        <v>900</v>
      </c>
      <c r="L1900" s="14">
        <f>VLOOKUP(K1900,Наценка!$A$1:$B$8,2,1)</f>
        <v>1.75</v>
      </c>
      <c r="M1900" s="56">
        <f>INDEX($M:$M,MATCH($H1900,$C:$C,0))+I1900*$M$2</f>
        <v>1380</v>
      </c>
      <c r="N1900" s="57">
        <f t="shared" si="301"/>
        <v>1390</v>
      </c>
      <c r="O1900" s="72">
        <f>VLOOKUP($B1900,'Выгр Торг'!$B:$P,O$1,0)</f>
        <v>900</v>
      </c>
      <c r="P1900" s="72">
        <f>VLOOKUP($B1900,'Выгр Торг'!$B:$P,P$1,0)</f>
        <v>1490</v>
      </c>
      <c r="Q1900" s="42">
        <f t="shared" si="302"/>
        <v>0</v>
      </c>
      <c r="R1900" s="42">
        <f t="shared" si="303"/>
        <v>100</v>
      </c>
      <c r="S1900" s="85">
        <f t="shared" si="300"/>
        <v>1390</v>
      </c>
      <c r="T1900" s="60" t="str">
        <f>IFERROR(VLOOKUP($B1900,'Из ГУГЛа'!$B:$G,4,0)*U1900+V1900,VLOOKUP($B1900,'Из ГУГЛа'!$B:$G,4,0))</f>
        <v/>
      </c>
      <c r="U1900" s="15">
        <v>1</v>
      </c>
      <c r="V1900" s="59"/>
      <c r="W1900" s="74">
        <f t="shared" si="304"/>
        <v>0.54444444444444451</v>
      </c>
      <c r="X1900" s="74" t="str">
        <f t="shared" si="305"/>
        <v/>
      </c>
      <c r="Y1900" s="74" t="str">
        <f t="shared" si="306"/>
        <v/>
      </c>
      <c r="Z1900" s="78" t="s">
        <v>2580</v>
      </c>
    </row>
    <row r="1901" spans="1:26" ht="75" x14ac:dyDescent="0.25">
      <c r="A1901" s="71" t="str">
        <f>INDEX('Выгр Торг'!$A:$A,MATCH($B1901,'Выгр Торг'!$B:$B,0))</f>
        <v>Накладки на зеркала "Лифтбек" (под повторители) в цвет кузова для Лада Калина 2, Гранта, Гранта FL</v>
      </c>
      <c r="B1901" s="88">
        <v>248617</v>
      </c>
      <c r="C1901" s="72">
        <f>VLOOKUP($B1901,'Выгр Торг'!$B:$P,C$1,0)</f>
        <v>98516</v>
      </c>
      <c r="D1901" s="71" t="str">
        <f>VLOOKUP($B1901,'Выгр Торг'!$B:$P,D$1,0)</f>
        <v>Накладки на зеркала "Лифтбек" (под повторители) в цвет кузова для Лада Калина 2, Гранта, Гранта FL (В цвет, Аметист (серебристый фиолетовый, 145))</v>
      </c>
      <c r="E1901" s="72" t="str">
        <f>VLOOKUP($B1901,'Выгр Торг'!$B:$P,E$1,0)</f>
        <v>Y</v>
      </c>
      <c r="F1901" s="72" t="str">
        <f>VLOOKUP($B1901,'Выгр Торг'!$B:$P,F$1,0)</f>
        <v>1</v>
      </c>
      <c r="G1901" s="36" t="s">
        <v>2499</v>
      </c>
      <c r="H1901" s="28">
        <v>170670</v>
      </c>
      <c r="I1901" s="53">
        <f>INDEX($I:$I,MATCH($H1901,$C:$C,0))</f>
        <v>600</v>
      </c>
      <c r="J1901" s="5" t="s">
        <v>3410</v>
      </c>
      <c r="K1901" s="56">
        <f>INDEX($K:$K,MATCH($H1901,$C:$C,0))+I1901</f>
        <v>900</v>
      </c>
      <c r="L1901" s="14">
        <f>VLOOKUP(K1901,Наценка!$A$1:$B$8,2,1)</f>
        <v>1.75</v>
      </c>
      <c r="M1901" s="56">
        <f>INDEX($M:$M,MATCH($H1901,$C:$C,0))+I1901*$M$2</f>
        <v>1380</v>
      </c>
      <c r="N1901" s="57">
        <f t="shared" si="301"/>
        <v>1390</v>
      </c>
      <c r="O1901" s="72">
        <f>VLOOKUP($B1901,'Выгр Торг'!$B:$P,O$1,0)</f>
        <v>900</v>
      </c>
      <c r="P1901" s="72">
        <f>VLOOKUP($B1901,'Выгр Торг'!$B:$P,P$1,0)</f>
        <v>1490</v>
      </c>
      <c r="Q1901" s="42">
        <f t="shared" si="302"/>
        <v>0</v>
      </c>
      <c r="R1901" s="42">
        <f t="shared" si="303"/>
        <v>100</v>
      </c>
      <c r="S1901" s="85">
        <f t="shared" si="300"/>
        <v>1390</v>
      </c>
      <c r="T1901" s="60" t="str">
        <f>IFERROR(VLOOKUP($B1901,'Из ГУГЛа'!$B:$G,4,0)*U1901+V1901,VLOOKUP($B1901,'Из ГУГЛа'!$B:$G,4,0))</f>
        <v/>
      </c>
      <c r="U1901" s="15">
        <v>1</v>
      </c>
      <c r="V1901" s="59"/>
      <c r="W1901" s="74">
        <f t="shared" si="304"/>
        <v>0.54444444444444451</v>
      </c>
      <c r="X1901" s="74" t="str">
        <f t="shared" si="305"/>
        <v/>
      </c>
      <c r="Y1901" s="74" t="str">
        <f t="shared" si="306"/>
        <v/>
      </c>
      <c r="Z1901" s="78" t="s">
        <v>2580</v>
      </c>
    </row>
    <row r="1902" spans="1:26" ht="75" x14ac:dyDescent="0.25">
      <c r="A1902" s="71" t="str">
        <f>INDEX('Выгр Торг'!$A:$A,MATCH($B1902,'Выгр Торг'!$B:$B,0))</f>
        <v>Накладки на зеркала "Лифтбек" (под повторители) в цвет кузова для Лада Калина 2, Гранта, Гранта FL</v>
      </c>
      <c r="B1902" s="88">
        <v>248618</v>
      </c>
      <c r="C1902" s="72">
        <f>VLOOKUP($B1902,'Выгр Торг'!$B:$P,C$1,0)</f>
        <v>98517</v>
      </c>
      <c r="D1902" s="71" t="str">
        <f>VLOOKUP($B1902,'Выгр Торг'!$B:$P,D$1,0)</f>
        <v>Накладки на зеркала "Лифтбек" (под повторители) в цвет кузова для Лада Калина 2, Гранта, Гранта FL (В цвет, Амулет (серебристо-темно-зеленый, 371))</v>
      </c>
      <c r="E1902" s="72" t="str">
        <f>VLOOKUP($B1902,'Выгр Торг'!$B:$P,E$1,0)</f>
        <v>Y</v>
      </c>
      <c r="F1902" s="72" t="str">
        <f>VLOOKUP($B1902,'Выгр Торг'!$B:$P,F$1,0)</f>
        <v>1</v>
      </c>
      <c r="G1902" s="36" t="s">
        <v>2499</v>
      </c>
      <c r="H1902" s="28">
        <v>170670</v>
      </c>
      <c r="I1902" s="53">
        <f>INDEX($I:$I,MATCH($H1902,$C:$C,0))</f>
        <v>600</v>
      </c>
      <c r="J1902" s="5" t="s">
        <v>3410</v>
      </c>
      <c r="K1902" s="56">
        <f>INDEX($K:$K,MATCH($H1902,$C:$C,0))+I1902</f>
        <v>900</v>
      </c>
      <c r="L1902" s="14">
        <f>VLOOKUP(K1902,Наценка!$A$1:$B$8,2,1)</f>
        <v>1.75</v>
      </c>
      <c r="M1902" s="56">
        <f>INDEX($M:$M,MATCH($H1902,$C:$C,0))+I1902*$M$2</f>
        <v>1380</v>
      </c>
      <c r="N1902" s="57">
        <f t="shared" si="301"/>
        <v>1390</v>
      </c>
      <c r="O1902" s="72">
        <f>VLOOKUP($B1902,'Выгр Торг'!$B:$P,O$1,0)</f>
        <v>900</v>
      </c>
      <c r="P1902" s="72">
        <f>VLOOKUP($B1902,'Выгр Торг'!$B:$P,P$1,0)</f>
        <v>1490</v>
      </c>
      <c r="Q1902" s="42">
        <f t="shared" si="302"/>
        <v>0</v>
      </c>
      <c r="R1902" s="42">
        <f t="shared" si="303"/>
        <v>100</v>
      </c>
      <c r="S1902" s="85">
        <f t="shared" si="300"/>
        <v>1390</v>
      </c>
      <c r="T1902" s="60" t="str">
        <f>IFERROR(VLOOKUP($B1902,'Из ГУГЛа'!$B:$G,4,0)*U1902+V1902,VLOOKUP($B1902,'Из ГУГЛа'!$B:$G,4,0))</f>
        <v/>
      </c>
      <c r="U1902" s="15">
        <v>1</v>
      </c>
      <c r="V1902" s="59"/>
      <c r="W1902" s="74">
        <f t="shared" si="304"/>
        <v>0.54444444444444451</v>
      </c>
      <c r="X1902" s="74" t="str">
        <f t="shared" si="305"/>
        <v/>
      </c>
      <c r="Y1902" s="74" t="str">
        <f t="shared" si="306"/>
        <v/>
      </c>
      <c r="Z1902" s="78" t="s">
        <v>2580</v>
      </c>
    </row>
    <row r="1903" spans="1:26" ht="75" x14ac:dyDescent="0.25">
      <c r="A1903" s="71" t="str">
        <f>INDEX('Выгр Торг'!$A:$A,MATCH($B1903,'Выгр Торг'!$B:$B,0))</f>
        <v>Накладки на зеркала "Лифтбек" (под повторители) в цвет кузова для Лада Калина 2, Гранта, Гранта FL</v>
      </c>
      <c r="B1903" s="88">
        <v>248619</v>
      </c>
      <c r="C1903" s="72">
        <f>VLOOKUP($B1903,'Выгр Торг'!$B:$P,C$1,0)</f>
        <v>98518</v>
      </c>
      <c r="D1903" s="71" t="str">
        <f>VLOOKUP($B1903,'Выгр Торг'!$B:$P,D$1,0)</f>
        <v>Накладки на зеркала "Лифтбек" (под повторители) в цвет кузова для Лада Калина 2, Гранта, Гранта FL (В цвет, Антарес (темно-вишневый, 125))</v>
      </c>
      <c r="E1903" s="72" t="str">
        <f>VLOOKUP($B1903,'Выгр Торг'!$B:$P,E$1,0)</f>
        <v>Y</v>
      </c>
      <c r="F1903" s="72" t="str">
        <f>VLOOKUP($B1903,'Выгр Торг'!$B:$P,F$1,0)</f>
        <v>1</v>
      </c>
      <c r="G1903" s="36" t="s">
        <v>2499</v>
      </c>
      <c r="H1903" s="28">
        <v>170670</v>
      </c>
      <c r="I1903" s="53">
        <f>INDEX($I:$I,MATCH($H1903,$C:$C,0))</f>
        <v>600</v>
      </c>
      <c r="J1903" s="5" t="s">
        <v>3410</v>
      </c>
      <c r="K1903" s="56">
        <f>INDEX($K:$K,MATCH($H1903,$C:$C,0))+I1903</f>
        <v>900</v>
      </c>
      <c r="L1903" s="14">
        <f>VLOOKUP(K1903,Наценка!$A$1:$B$8,2,1)</f>
        <v>1.75</v>
      </c>
      <c r="M1903" s="56">
        <f>INDEX($M:$M,MATCH($H1903,$C:$C,0))+I1903*$M$2</f>
        <v>1380</v>
      </c>
      <c r="N1903" s="57">
        <f t="shared" si="301"/>
        <v>1390</v>
      </c>
      <c r="O1903" s="72">
        <f>VLOOKUP($B1903,'Выгр Торг'!$B:$P,O$1,0)</f>
        <v>900</v>
      </c>
      <c r="P1903" s="72">
        <f>VLOOKUP($B1903,'Выгр Торг'!$B:$P,P$1,0)</f>
        <v>1490</v>
      </c>
      <c r="Q1903" s="42">
        <f t="shared" si="302"/>
        <v>0</v>
      </c>
      <c r="R1903" s="42">
        <f t="shared" si="303"/>
        <v>100</v>
      </c>
      <c r="S1903" s="85">
        <f t="shared" si="300"/>
        <v>1390</v>
      </c>
      <c r="T1903" s="60" t="str">
        <f>IFERROR(VLOOKUP($B1903,'Из ГУГЛа'!$B:$G,4,0)*U1903+V1903,VLOOKUP($B1903,'Из ГУГЛа'!$B:$G,4,0))</f>
        <v/>
      </c>
      <c r="U1903" s="15">
        <v>1</v>
      </c>
      <c r="V1903" s="59"/>
      <c r="W1903" s="74">
        <f t="shared" si="304"/>
        <v>0.54444444444444451</v>
      </c>
      <c r="X1903" s="74" t="str">
        <f t="shared" si="305"/>
        <v/>
      </c>
      <c r="Y1903" s="74" t="str">
        <f t="shared" si="306"/>
        <v/>
      </c>
      <c r="Z1903" s="78" t="s">
        <v>2580</v>
      </c>
    </row>
    <row r="1904" spans="1:26" ht="75" x14ac:dyDescent="0.25">
      <c r="A1904" s="71" t="str">
        <f>INDEX('Выгр Торг'!$A:$A,MATCH($B1904,'Выгр Торг'!$B:$B,0))</f>
        <v>Накладки на зеркала "Лифтбек" (под повторители) в цвет кузова для Лада Калина 2, Гранта, Гранта FL</v>
      </c>
      <c r="B1904" s="88">
        <v>248620</v>
      </c>
      <c r="C1904" s="72">
        <f>VLOOKUP($B1904,'Выгр Торг'!$B:$P,C$1,0)</f>
        <v>98519</v>
      </c>
      <c r="D1904" s="71" t="str">
        <f>VLOOKUP($B1904,'Выгр Торг'!$B:$P,D$1,0)</f>
        <v>Накладки на зеркала "Лифтбек" (под повторители) в цвет кузова для Лада Калина 2, Гранта, Гранта FL (В цвет, Антилопа (серебристо-бежевый, 277))</v>
      </c>
      <c r="E1904" s="72" t="str">
        <f>VLOOKUP($B1904,'Выгр Торг'!$B:$P,E$1,0)</f>
        <v>Y</v>
      </c>
      <c r="F1904" s="72" t="str">
        <f>VLOOKUP($B1904,'Выгр Торг'!$B:$P,F$1,0)</f>
        <v>1</v>
      </c>
      <c r="G1904" s="36" t="s">
        <v>2499</v>
      </c>
      <c r="H1904" s="28">
        <v>170670</v>
      </c>
      <c r="I1904" s="53">
        <f>INDEX($I:$I,MATCH($H1904,$C:$C,0))</f>
        <v>600</v>
      </c>
      <c r="J1904" s="5" t="s">
        <v>3410</v>
      </c>
      <c r="K1904" s="56">
        <f>INDEX($K:$K,MATCH($H1904,$C:$C,0))+I1904</f>
        <v>900</v>
      </c>
      <c r="L1904" s="14">
        <f>VLOOKUP(K1904,Наценка!$A$1:$B$8,2,1)</f>
        <v>1.75</v>
      </c>
      <c r="M1904" s="56">
        <f>INDEX($M:$M,MATCH($H1904,$C:$C,0))+I1904*$M$2</f>
        <v>1380</v>
      </c>
      <c r="N1904" s="57">
        <f t="shared" si="301"/>
        <v>1390</v>
      </c>
      <c r="O1904" s="72">
        <f>VLOOKUP($B1904,'Выгр Торг'!$B:$P,O$1,0)</f>
        <v>900</v>
      </c>
      <c r="P1904" s="72">
        <f>VLOOKUP($B1904,'Выгр Торг'!$B:$P,P$1,0)</f>
        <v>1490</v>
      </c>
      <c r="Q1904" s="42">
        <f t="shared" si="302"/>
        <v>0</v>
      </c>
      <c r="R1904" s="42">
        <f t="shared" si="303"/>
        <v>100</v>
      </c>
      <c r="S1904" s="85">
        <f t="shared" si="300"/>
        <v>1390</v>
      </c>
      <c r="T1904" s="60" t="str">
        <f>IFERROR(VLOOKUP($B1904,'Из ГУГЛа'!$B:$G,4,0)*U1904+V1904,VLOOKUP($B1904,'Из ГУГЛа'!$B:$G,4,0))</f>
        <v/>
      </c>
      <c r="U1904" s="15">
        <v>1</v>
      </c>
      <c r="V1904" s="59"/>
      <c r="W1904" s="74">
        <f t="shared" si="304"/>
        <v>0.54444444444444451</v>
      </c>
      <c r="X1904" s="74" t="str">
        <f t="shared" si="305"/>
        <v/>
      </c>
      <c r="Y1904" s="74" t="str">
        <f t="shared" si="306"/>
        <v/>
      </c>
      <c r="Z1904" s="78" t="s">
        <v>2580</v>
      </c>
    </row>
    <row r="1905" spans="1:26" ht="75" x14ac:dyDescent="0.25">
      <c r="A1905" s="71" t="str">
        <f>INDEX('Выгр Торг'!$A:$A,MATCH($B1905,'Выгр Торг'!$B:$B,0))</f>
        <v>Накладки на зеркала "Лифтбек" (под повторители) в цвет кузова для Лада Калина 2, Гранта, Гранта FL</v>
      </c>
      <c r="B1905" s="88">
        <v>248621</v>
      </c>
      <c r="C1905" s="72">
        <f>VLOOKUP($B1905,'Выгр Торг'!$B:$P,C$1,0)</f>
        <v>98520</v>
      </c>
      <c r="D1905" s="71" t="str">
        <f>VLOOKUP($B1905,'Выгр Торг'!$B:$P,D$1,0)</f>
        <v>Накладки на зеркала "Лифтбек" (под повторители) в цвет кузова для Лада Калина 2, Гранта, Гранта FL (В цвет, Апельсин (оранжевый, 111))</v>
      </c>
      <c r="E1905" s="72" t="str">
        <f>VLOOKUP($B1905,'Выгр Торг'!$B:$P,E$1,0)</f>
        <v>Y</v>
      </c>
      <c r="F1905" s="72" t="str">
        <f>VLOOKUP($B1905,'Выгр Торг'!$B:$P,F$1,0)</f>
        <v>1</v>
      </c>
      <c r="G1905" s="36" t="s">
        <v>2499</v>
      </c>
      <c r="H1905" s="28">
        <v>170670</v>
      </c>
      <c r="I1905" s="53">
        <f>INDEX($I:$I,MATCH($H1905,$C:$C,0))</f>
        <v>600</v>
      </c>
      <c r="J1905" s="5" t="s">
        <v>3410</v>
      </c>
      <c r="K1905" s="56">
        <f>INDEX($K:$K,MATCH($H1905,$C:$C,0))+I1905</f>
        <v>900</v>
      </c>
      <c r="L1905" s="14">
        <f>VLOOKUP(K1905,Наценка!$A$1:$B$8,2,1)</f>
        <v>1.75</v>
      </c>
      <c r="M1905" s="56">
        <f>INDEX($M:$M,MATCH($H1905,$C:$C,0))+I1905*$M$2</f>
        <v>1380</v>
      </c>
      <c r="N1905" s="57">
        <f t="shared" si="301"/>
        <v>1390</v>
      </c>
      <c r="O1905" s="72">
        <f>VLOOKUP($B1905,'Выгр Торг'!$B:$P,O$1,0)</f>
        <v>900</v>
      </c>
      <c r="P1905" s="72">
        <f>VLOOKUP($B1905,'Выгр Торг'!$B:$P,P$1,0)</f>
        <v>1490</v>
      </c>
      <c r="Q1905" s="42">
        <f t="shared" si="302"/>
        <v>0</v>
      </c>
      <c r="R1905" s="42">
        <f t="shared" si="303"/>
        <v>100</v>
      </c>
      <c r="S1905" s="85">
        <f t="shared" si="300"/>
        <v>1390</v>
      </c>
      <c r="T1905" s="60" t="str">
        <f>IFERROR(VLOOKUP($B1905,'Из ГУГЛа'!$B:$G,4,0)*U1905+V1905,VLOOKUP($B1905,'Из ГУГЛа'!$B:$G,4,0))</f>
        <v/>
      </c>
      <c r="U1905" s="15">
        <v>1</v>
      </c>
      <c r="V1905" s="59"/>
      <c r="W1905" s="74">
        <f t="shared" si="304"/>
        <v>0.54444444444444451</v>
      </c>
      <c r="X1905" s="74" t="str">
        <f t="shared" si="305"/>
        <v/>
      </c>
      <c r="Y1905" s="74" t="str">
        <f t="shared" si="306"/>
        <v/>
      </c>
      <c r="Z1905" s="78" t="s">
        <v>2580</v>
      </c>
    </row>
    <row r="1906" spans="1:26" ht="75" x14ac:dyDescent="0.25">
      <c r="A1906" s="71" t="str">
        <f>INDEX('Выгр Торг'!$A:$A,MATCH($B1906,'Выгр Торг'!$B:$B,0))</f>
        <v>Накладки на зеркала "Лифтбек" (под повторители) в цвет кузова для Лада Калина 2, Гранта, Гранта FL</v>
      </c>
      <c r="B1906" s="88">
        <v>248622</v>
      </c>
      <c r="C1906" s="72">
        <f>VLOOKUP($B1906,'Выгр Торг'!$B:$P,C$1,0)</f>
        <v>98521</v>
      </c>
      <c r="D1906" s="71" t="str">
        <f>VLOOKUP($B1906,'Выгр Торг'!$B:$P,D$1,0)</f>
        <v>Накладки на зеркала "Лифтбек" (под повторители) в цвет кузова для Лада Калина 2, Гранта, Гранта FL (В цвет, Аспарагус (серебристо-светло-желтый, 305))</v>
      </c>
      <c r="E1906" s="72" t="str">
        <f>VLOOKUP($B1906,'Выгр Торг'!$B:$P,E$1,0)</f>
        <v>Y</v>
      </c>
      <c r="F1906" s="72" t="str">
        <f>VLOOKUP($B1906,'Выгр Торг'!$B:$P,F$1,0)</f>
        <v>1</v>
      </c>
      <c r="G1906" s="36" t="s">
        <v>2499</v>
      </c>
      <c r="H1906" s="28">
        <v>170670</v>
      </c>
      <c r="I1906" s="53">
        <f>INDEX($I:$I,MATCH($H1906,$C:$C,0))</f>
        <v>600</v>
      </c>
      <c r="J1906" s="5" t="s">
        <v>3410</v>
      </c>
      <c r="K1906" s="56">
        <f>INDEX($K:$K,MATCH($H1906,$C:$C,0))+I1906</f>
        <v>900</v>
      </c>
      <c r="L1906" s="14">
        <f>VLOOKUP(K1906,Наценка!$A$1:$B$8,2,1)</f>
        <v>1.75</v>
      </c>
      <c r="M1906" s="56">
        <f>INDEX($M:$M,MATCH($H1906,$C:$C,0))+I1906*$M$2</f>
        <v>1380</v>
      </c>
      <c r="N1906" s="57">
        <f t="shared" si="301"/>
        <v>1390</v>
      </c>
      <c r="O1906" s="72">
        <f>VLOOKUP($B1906,'Выгр Торг'!$B:$P,O$1,0)</f>
        <v>900</v>
      </c>
      <c r="P1906" s="72">
        <f>VLOOKUP($B1906,'Выгр Торг'!$B:$P,P$1,0)</f>
        <v>1490</v>
      </c>
      <c r="Q1906" s="42">
        <f t="shared" si="302"/>
        <v>0</v>
      </c>
      <c r="R1906" s="42">
        <f t="shared" si="303"/>
        <v>100</v>
      </c>
      <c r="S1906" s="85">
        <f t="shared" si="300"/>
        <v>1390</v>
      </c>
      <c r="T1906" s="60" t="str">
        <f>IFERROR(VLOOKUP($B1906,'Из ГУГЛа'!$B:$G,4,0)*U1906+V1906,VLOOKUP($B1906,'Из ГУГЛа'!$B:$G,4,0))</f>
        <v/>
      </c>
      <c r="U1906" s="15">
        <v>1</v>
      </c>
      <c r="V1906" s="59"/>
      <c r="W1906" s="74">
        <f t="shared" si="304"/>
        <v>0.54444444444444451</v>
      </c>
      <c r="X1906" s="74" t="str">
        <f t="shared" si="305"/>
        <v/>
      </c>
      <c r="Y1906" s="74" t="str">
        <f t="shared" si="306"/>
        <v/>
      </c>
      <c r="Z1906" s="78" t="s">
        <v>2580</v>
      </c>
    </row>
    <row r="1907" spans="1:26" ht="75" x14ac:dyDescent="0.25">
      <c r="A1907" s="71" t="str">
        <f>INDEX('Выгр Торг'!$A:$A,MATCH($B1907,'Выгр Торг'!$B:$B,0))</f>
        <v>Накладки на зеркала "Лифтбек" (под повторители) в цвет кузова для Лада Калина 2, Гранта, Гранта FL</v>
      </c>
      <c r="B1907" s="88">
        <v>248623</v>
      </c>
      <c r="C1907" s="72">
        <f>VLOOKUP($B1907,'Выгр Торг'!$B:$P,C$1,0)</f>
        <v>98522</v>
      </c>
      <c r="D1907" s="71" t="str">
        <f>VLOOKUP($B1907,'Выгр Торг'!$B:$P,D$1,0)</f>
        <v>Накладки на зеркала "Лифтбек" (под повторители) в цвет кузова для Лада Калина 2, Гранта, Гранта FL (В цвет, Астероид (темно-сине-зеленый, 490))</v>
      </c>
      <c r="E1907" s="72" t="str">
        <f>VLOOKUP($B1907,'Выгр Торг'!$B:$P,E$1,0)</f>
        <v>Y</v>
      </c>
      <c r="F1907" s="72" t="str">
        <f>VLOOKUP($B1907,'Выгр Торг'!$B:$P,F$1,0)</f>
        <v>1</v>
      </c>
      <c r="G1907" s="36" t="s">
        <v>2499</v>
      </c>
      <c r="H1907" s="28">
        <v>170670</v>
      </c>
      <c r="I1907" s="53">
        <f>INDEX($I:$I,MATCH($H1907,$C:$C,0))</f>
        <v>600</v>
      </c>
      <c r="J1907" s="5" t="s">
        <v>3410</v>
      </c>
      <c r="K1907" s="56">
        <f>INDEX($K:$K,MATCH($H1907,$C:$C,0))+I1907</f>
        <v>900</v>
      </c>
      <c r="L1907" s="14">
        <f>VLOOKUP(K1907,Наценка!$A$1:$B$8,2,1)</f>
        <v>1.75</v>
      </c>
      <c r="M1907" s="56">
        <f>INDEX($M:$M,MATCH($H1907,$C:$C,0))+I1907*$M$2</f>
        <v>1380</v>
      </c>
      <c r="N1907" s="57">
        <f t="shared" si="301"/>
        <v>1390</v>
      </c>
      <c r="O1907" s="72">
        <f>VLOOKUP($B1907,'Выгр Торг'!$B:$P,O$1,0)</f>
        <v>900</v>
      </c>
      <c r="P1907" s="72">
        <f>VLOOKUP($B1907,'Выгр Торг'!$B:$P,P$1,0)</f>
        <v>1490</v>
      </c>
      <c r="Q1907" s="42">
        <f t="shared" si="302"/>
        <v>0</v>
      </c>
      <c r="R1907" s="42">
        <f t="shared" si="303"/>
        <v>100</v>
      </c>
      <c r="S1907" s="85">
        <f t="shared" si="300"/>
        <v>1390</v>
      </c>
      <c r="T1907" s="60" t="str">
        <f>IFERROR(VLOOKUP($B1907,'Из ГУГЛа'!$B:$G,4,0)*U1907+V1907,VLOOKUP($B1907,'Из ГУГЛа'!$B:$G,4,0))</f>
        <v/>
      </c>
      <c r="U1907" s="15">
        <v>1</v>
      </c>
      <c r="V1907" s="59"/>
      <c r="W1907" s="74">
        <f t="shared" si="304"/>
        <v>0.54444444444444451</v>
      </c>
      <c r="X1907" s="74" t="str">
        <f t="shared" si="305"/>
        <v/>
      </c>
      <c r="Y1907" s="74" t="str">
        <f t="shared" si="306"/>
        <v/>
      </c>
      <c r="Z1907" s="78" t="s">
        <v>2580</v>
      </c>
    </row>
    <row r="1908" spans="1:26" ht="75" x14ac:dyDescent="0.25">
      <c r="A1908" s="71" t="str">
        <f>INDEX('Выгр Торг'!$A:$A,MATCH($B1908,'Выгр Торг'!$B:$B,0))</f>
        <v>Накладки на зеркала "Лифтбек" (под повторители) в цвет кузова для Лада Калина 2, Гранта, Гранта FL</v>
      </c>
      <c r="B1908" s="88">
        <v>248624</v>
      </c>
      <c r="C1908" s="72">
        <f>VLOOKUP($B1908,'Выгр Торг'!$B:$P,C$1,0)</f>
        <v>98523</v>
      </c>
      <c r="D1908" s="71" t="str">
        <f>VLOOKUP($B1908,'Выгр Торг'!$B:$P,D$1,0)</f>
        <v>Накладки на зеркала "Лифтбек" (под повторители) в цвет кузова для Лада Калина 2, Гранта, Гранта FL (В цвет, Атлантика (фиолетовый, 440))</v>
      </c>
      <c r="E1908" s="72" t="str">
        <f>VLOOKUP($B1908,'Выгр Торг'!$B:$P,E$1,0)</f>
        <v>Y</v>
      </c>
      <c r="F1908" s="72" t="str">
        <f>VLOOKUP($B1908,'Выгр Торг'!$B:$P,F$1,0)</f>
        <v>1</v>
      </c>
      <c r="G1908" s="36" t="s">
        <v>2499</v>
      </c>
      <c r="H1908" s="28">
        <v>170670</v>
      </c>
      <c r="I1908" s="53">
        <f>INDEX($I:$I,MATCH($H1908,$C:$C,0))</f>
        <v>600</v>
      </c>
      <c r="J1908" s="5" t="s">
        <v>3410</v>
      </c>
      <c r="K1908" s="56">
        <f>INDEX($K:$K,MATCH($H1908,$C:$C,0))+I1908</f>
        <v>900</v>
      </c>
      <c r="L1908" s="14">
        <f>VLOOKUP(K1908,Наценка!$A$1:$B$8,2,1)</f>
        <v>1.75</v>
      </c>
      <c r="M1908" s="56">
        <f>INDEX($M:$M,MATCH($H1908,$C:$C,0))+I1908*$M$2</f>
        <v>1380</v>
      </c>
      <c r="N1908" s="57">
        <f t="shared" si="301"/>
        <v>1390</v>
      </c>
      <c r="O1908" s="72">
        <f>VLOOKUP($B1908,'Выгр Торг'!$B:$P,O$1,0)</f>
        <v>900</v>
      </c>
      <c r="P1908" s="72">
        <f>VLOOKUP($B1908,'Выгр Торг'!$B:$P,P$1,0)</f>
        <v>1490</v>
      </c>
      <c r="Q1908" s="42">
        <f t="shared" si="302"/>
        <v>0</v>
      </c>
      <c r="R1908" s="42">
        <f t="shared" si="303"/>
        <v>100</v>
      </c>
      <c r="S1908" s="85">
        <f t="shared" si="300"/>
        <v>1390</v>
      </c>
      <c r="T1908" s="60" t="str">
        <f>IFERROR(VLOOKUP($B1908,'Из ГУГЛа'!$B:$G,4,0)*U1908+V1908,VLOOKUP($B1908,'Из ГУГЛа'!$B:$G,4,0))</f>
        <v/>
      </c>
      <c r="U1908" s="15">
        <v>1</v>
      </c>
      <c r="V1908" s="59"/>
      <c r="W1908" s="74">
        <f t="shared" si="304"/>
        <v>0.54444444444444451</v>
      </c>
      <c r="X1908" s="74" t="str">
        <f t="shared" si="305"/>
        <v/>
      </c>
      <c r="Y1908" s="74" t="str">
        <f t="shared" si="306"/>
        <v/>
      </c>
      <c r="Z1908" s="78" t="s">
        <v>2580</v>
      </c>
    </row>
    <row r="1909" spans="1:26" ht="75" x14ac:dyDescent="0.25">
      <c r="A1909" s="71" t="str">
        <f>INDEX('Выгр Торг'!$A:$A,MATCH($B1909,'Выгр Торг'!$B:$B,0))</f>
        <v>Накладки на зеркала "Лифтбек" (под повторители) в цвет кузова для Лада Калина 2, Гранта, Гранта FL</v>
      </c>
      <c r="B1909" s="88">
        <v>248625</v>
      </c>
      <c r="C1909" s="72">
        <f>VLOOKUP($B1909,'Выгр Торг'!$B:$P,C$1,0)</f>
        <v>98524</v>
      </c>
      <c r="D1909" s="71" t="str">
        <f>VLOOKUP($B1909,'Выгр Торг'!$B:$P,D$1,0)</f>
        <v>Накладки на зеркала "Лифтбек" (под повторители) в цвет кузова для Лада Калина 2, Гранта, Гранта FL (В цвет, Аурум (оранжевый, 134))</v>
      </c>
      <c r="E1909" s="72" t="str">
        <f>VLOOKUP($B1909,'Выгр Торг'!$B:$P,E$1,0)</f>
        <v>Y</v>
      </c>
      <c r="F1909" s="72" t="str">
        <f>VLOOKUP($B1909,'Выгр Торг'!$B:$P,F$1,0)</f>
        <v>1</v>
      </c>
      <c r="G1909" s="36" t="s">
        <v>2499</v>
      </c>
      <c r="H1909" s="28">
        <v>170670</v>
      </c>
      <c r="I1909" s="53">
        <f>INDEX($I:$I,MATCH($H1909,$C:$C,0))</f>
        <v>600</v>
      </c>
      <c r="J1909" s="5" t="s">
        <v>3410</v>
      </c>
      <c r="K1909" s="56">
        <f>INDEX($K:$K,MATCH($H1909,$C:$C,0))+I1909</f>
        <v>900</v>
      </c>
      <c r="L1909" s="14">
        <f>VLOOKUP(K1909,Наценка!$A$1:$B$8,2,1)</f>
        <v>1.75</v>
      </c>
      <c r="M1909" s="56">
        <f>INDEX($M:$M,MATCH($H1909,$C:$C,0))+I1909*$M$2</f>
        <v>1380</v>
      </c>
      <c r="N1909" s="57">
        <f t="shared" si="301"/>
        <v>1390</v>
      </c>
      <c r="O1909" s="72">
        <f>VLOOKUP($B1909,'Выгр Торг'!$B:$P,O$1,0)</f>
        <v>900</v>
      </c>
      <c r="P1909" s="72">
        <f>VLOOKUP($B1909,'Выгр Торг'!$B:$P,P$1,0)</f>
        <v>1490</v>
      </c>
      <c r="Q1909" s="42">
        <f t="shared" si="302"/>
        <v>0</v>
      </c>
      <c r="R1909" s="42">
        <f t="shared" si="303"/>
        <v>100</v>
      </c>
      <c r="S1909" s="85">
        <f t="shared" si="300"/>
        <v>1390</v>
      </c>
      <c r="T1909" s="60" t="str">
        <f>IFERROR(VLOOKUP($B1909,'Из ГУГЛа'!$B:$G,4,0)*U1909+V1909,VLOOKUP($B1909,'Из ГУГЛа'!$B:$G,4,0))</f>
        <v/>
      </c>
      <c r="U1909" s="15">
        <v>1</v>
      </c>
      <c r="V1909" s="59"/>
      <c r="W1909" s="74">
        <f t="shared" si="304"/>
        <v>0.54444444444444451</v>
      </c>
      <c r="X1909" s="74" t="str">
        <f t="shared" si="305"/>
        <v/>
      </c>
      <c r="Y1909" s="74" t="str">
        <f t="shared" si="306"/>
        <v/>
      </c>
      <c r="Z1909" s="78" t="s">
        <v>2580</v>
      </c>
    </row>
    <row r="1910" spans="1:26" ht="75" x14ac:dyDescent="0.25">
      <c r="A1910" s="71" t="str">
        <f>INDEX('Выгр Торг'!$A:$A,MATCH($B1910,'Выгр Торг'!$B:$B,0))</f>
        <v>Накладки на зеркала "Лифтбек" (под повторители) в цвет кузова для Лада Калина 2, Гранта, Гранта FL</v>
      </c>
      <c r="B1910" s="88">
        <v>248626</v>
      </c>
      <c r="C1910" s="72">
        <f>VLOOKUP($B1910,'Выгр Торг'!$B:$P,C$1,0)</f>
        <v>98525</v>
      </c>
      <c r="D1910" s="71" t="str">
        <f>VLOOKUP($B1910,'Выгр Торг'!$B:$P,D$1,0)</f>
        <v>Накладки на зеркала "Лифтбек" (под повторители) в цвет кузова для Лада Калина 2, Гранта, Гранта FL (В цвет, Афалина (серебристо-зелено-голубой, 421))</v>
      </c>
      <c r="E1910" s="72" t="str">
        <f>VLOOKUP($B1910,'Выгр Торг'!$B:$P,E$1,0)</f>
        <v>Y</v>
      </c>
      <c r="F1910" s="72" t="str">
        <f>VLOOKUP($B1910,'Выгр Торг'!$B:$P,F$1,0)</f>
        <v>1</v>
      </c>
      <c r="G1910" s="36" t="s">
        <v>2499</v>
      </c>
      <c r="H1910" s="28">
        <v>170670</v>
      </c>
      <c r="I1910" s="53">
        <f>INDEX($I:$I,MATCH($H1910,$C:$C,0))</f>
        <v>600</v>
      </c>
      <c r="J1910" s="5" t="s">
        <v>3410</v>
      </c>
      <c r="K1910" s="56">
        <f>INDEX($K:$K,MATCH($H1910,$C:$C,0))+I1910</f>
        <v>900</v>
      </c>
      <c r="L1910" s="14">
        <f>VLOOKUP(K1910,Наценка!$A$1:$B$8,2,1)</f>
        <v>1.75</v>
      </c>
      <c r="M1910" s="56">
        <f>INDEX($M:$M,MATCH($H1910,$C:$C,0))+I1910*$M$2</f>
        <v>1380</v>
      </c>
      <c r="N1910" s="57">
        <f t="shared" si="301"/>
        <v>1390</v>
      </c>
      <c r="O1910" s="72">
        <f>VLOOKUP($B1910,'Выгр Торг'!$B:$P,O$1,0)</f>
        <v>900</v>
      </c>
      <c r="P1910" s="72">
        <f>VLOOKUP($B1910,'Выгр Торг'!$B:$P,P$1,0)</f>
        <v>1490</v>
      </c>
      <c r="Q1910" s="42">
        <f t="shared" si="302"/>
        <v>0</v>
      </c>
      <c r="R1910" s="42">
        <f t="shared" si="303"/>
        <v>100</v>
      </c>
      <c r="S1910" s="85">
        <f t="shared" si="300"/>
        <v>1390</v>
      </c>
      <c r="T1910" s="60" t="str">
        <f>IFERROR(VLOOKUP($B1910,'Из ГУГЛа'!$B:$G,4,0)*U1910+V1910,VLOOKUP($B1910,'Из ГУГЛа'!$B:$G,4,0))</f>
        <v/>
      </c>
      <c r="U1910" s="15">
        <v>1</v>
      </c>
      <c r="V1910" s="59"/>
      <c r="W1910" s="74">
        <f t="shared" si="304"/>
        <v>0.54444444444444451</v>
      </c>
      <c r="X1910" s="74" t="str">
        <f t="shared" si="305"/>
        <v/>
      </c>
      <c r="Y1910" s="74" t="str">
        <f t="shared" si="306"/>
        <v/>
      </c>
      <c r="Z1910" s="78" t="s">
        <v>2580</v>
      </c>
    </row>
    <row r="1911" spans="1:26" ht="75" x14ac:dyDescent="0.25">
      <c r="A1911" s="71" t="str">
        <f>INDEX('Выгр Торг'!$A:$A,MATCH($B1911,'Выгр Торг'!$B:$B,0))</f>
        <v>Накладки на зеркала "Лифтбек" (под повторители) в цвет кузова для Лада Калина 2, Гранта, Гранта FL</v>
      </c>
      <c r="B1911" s="88">
        <v>248627</v>
      </c>
      <c r="C1911" s="72">
        <f>VLOOKUP($B1911,'Выгр Торг'!$B:$P,C$1,0)</f>
        <v>98526</v>
      </c>
      <c r="D1911" s="71" t="str">
        <f>VLOOKUP($B1911,'Выгр Торг'!$B:$P,D$1,0)</f>
        <v>Накладки на зеркала "Лифтбек" (под повторители) в цвет кузова для Лада Калина 2, Гранта, Гранта FL (В цвет, Аэлита (бежевый, 218))</v>
      </c>
      <c r="E1911" s="72" t="str">
        <f>VLOOKUP($B1911,'Выгр Торг'!$B:$P,E$1,0)</f>
        <v>Y</v>
      </c>
      <c r="F1911" s="72" t="str">
        <f>VLOOKUP($B1911,'Выгр Торг'!$B:$P,F$1,0)</f>
        <v>1</v>
      </c>
      <c r="G1911" s="36" t="s">
        <v>2499</v>
      </c>
      <c r="H1911" s="28">
        <v>170670</v>
      </c>
      <c r="I1911" s="53">
        <f>INDEX($I:$I,MATCH($H1911,$C:$C,0))</f>
        <v>600</v>
      </c>
      <c r="J1911" s="5" t="s">
        <v>3410</v>
      </c>
      <c r="K1911" s="56">
        <f>INDEX($K:$K,MATCH($H1911,$C:$C,0))+I1911</f>
        <v>900</v>
      </c>
      <c r="L1911" s="14">
        <f>VLOOKUP(K1911,Наценка!$A$1:$B$8,2,1)</f>
        <v>1.75</v>
      </c>
      <c r="M1911" s="56">
        <f>INDEX($M:$M,MATCH($H1911,$C:$C,0))+I1911*$M$2</f>
        <v>1380</v>
      </c>
      <c r="N1911" s="57">
        <f t="shared" si="301"/>
        <v>1390</v>
      </c>
      <c r="O1911" s="72">
        <f>VLOOKUP($B1911,'Выгр Торг'!$B:$P,O$1,0)</f>
        <v>900</v>
      </c>
      <c r="P1911" s="72">
        <f>VLOOKUP($B1911,'Выгр Торг'!$B:$P,P$1,0)</f>
        <v>1490</v>
      </c>
      <c r="Q1911" s="42">
        <f t="shared" si="302"/>
        <v>0</v>
      </c>
      <c r="R1911" s="42">
        <f t="shared" si="303"/>
        <v>100</v>
      </c>
      <c r="S1911" s="85">
        <f t="shared" si="300"/>
        <v>1390</v>
      </c>
      <c r="T1911" s="60" t="str">
        <f>IFERROR(VLOOKUP($B1911,'Из ГУГЛа'!$B:$G,4,0)*U1911+V1911,VLOOKUP($B1911,'Из ГУГЛа'!$B:$G,4,0))</f>
        <v/>
      </c>
      <c r="U1911" s="15">
        <v>1</v>
      </c>
      <c r="V1911" s="59"/>
      <c r="W1911" s="74">
        <f t="shared" si="304"/>
        <v>0.54444444444444451</v>
      </c>
      <c r="X1911" s="74" t="str">
        <f t="shared" si="305"/>
        <v/>
      </c>
      <c r="Y1911" s="74" t="str">
        <f t="shared" si="306"/>
        <v/>
      </c>
      <c r="Z1911" s="78" t="s">
        <v>2580</v>
      </c>
    </row>
    <row r="1912" spans="1:26" ht="75" x14ac:dyDescent="0.25">
      <c r="A1912" s="71" t="str">
        <f>INDEX('Выгр Торг'!$A:$A,MATCH($B1912,'Выгр Торг'!$B:$B,0))</f>
        <v>Накладки на зеркала "Лифтбек" (под повторители) в цвет кузова для Лада Калина 2, Гранта, Гранта FL</v>
      </c>
      <c r="B1912" s="88">
        <v>248628</v>
      </c>
      <c r="C1912" s="72">
        <f>VLOOKUP($B1912,'Выгр Торг'!$B:$P,C$1,0)</f>
        <v>98527</v>
      </c>
      <c r="D1912" s="71" t="str">
        <f>VLOOKUP($B1912,'Выгр Торг'!$B:$P,D$1,0)</f>
        <v>Накладки на зеркала "Лифтбек" (под повторители) в цвет кузова для Лада Калина 2, Гранта, Гранта FL (В цвет, Базальт (серо-черный, 645))</v>
      </c>
      <c r="E1912" s="72" t="str">
        <f>VLOOKUP($B1912,'Выгр Торг'!$B:$P,E$1,0)</f>
        <v>Y</v>
      </c>
      <c r="F1912" s="72" t="str">
        <f>VLOOKUP($B1912,'Выгр Торг'!$B:$P,F$1,0)</f>
        <v>1</v>
      </c>
      <c r="G1912" s="36" t="s">
        <v>2499</v>
      </c>
      <c r="H1912" s="28">
        <v>170670</v>
      </c>
      <c r="I1912" s="53">
        <f>INDEX($I:$I,MATCH($H1912,$C:$C,0))</f>
        <v>600</v>
      </c>
      <c r="J1912" s="5" t="s">
        <v>3410</v>
      </c>
      <c r="K1912" s="56">
        <f>INDEX($K:$K,MATCH($H1912,$C:$C,0))+I1912</f>
        <v>900</v>
      </c>
      <c r="L1912" s="14">
        <f>VLOOKUP(K1912,Наценка!$A$1:$B$8,2,1)</f>
        <v>1.75</v>
      </c>
      <c r="M1912" s="56">
        <f>INDEX($M:$M,MATCH($H1912,$C:$C,0))+I1912*$M$2</f>
        <v>1380</v>
      </c>
      <c r="N1912" s="57">
        <f t="shared" si="301"/>
        <v>1390</v>
      </c>
      <c r="O1912" s="72">
        <f>VLOOKUP($B1912,'Выгр Торг'!$B:$P,O$1,0)</f>
        <v>900</v>
      </c>
      <c r="P1912" s="72">
        <f>VLOOKUP($B1912,'Выгр Торг'!$B:$P,P$1,0)</f>
        <v>1490</v>
      </c>
      <c r="Q1912" s="42">
        <f t="shared" si="302"/>
        <v>0</v>
      </c>
      <c r="R1912" s="42">
        <f t="shared" si="303"/>
        <v>100</v>
      </c>
      <c r="S1912" s="85">
        <f t="shared" si="300"/>
        <v>1390</v>
      </c>
      <c r="T1912" s="60" t="str">
        <f>IFERROR(VLOOKUP($B1912,'Из ГУГЛа'!$B:$G,4,0)*U1912+V1912,VLOOKUP($B1912,'Из ГУГЛа'!$B:$G,4,0))</f>
        <v/>
      </c>
      <c r="U1912" s="15">
        <v>1</v>
      </c>
      <c r="V1912" s="59"/>
      <c r="W1912" s="74">
        <f t="shared" si="304"/>
        <v>0.54444444444444451</v>
      </c>
      <c r="X1912" s="74" t="str">
        <f t="shared" si="305"/>
        <v/>
      </c>
      <c r="Y1912" s="74" t="str">
        <f t="shared" si="306"/>
        <v/>
      </c>
      <c r="Z1912" s="78" t="s">
        <v>2580</v>
      </c>
    </row>
    <row r="1913" spans="1:26" ht="75" x14ac:dyDescent="0.25">
      <c r="A1913" s="71" t="str">
        <f>INDEX('Выгр Торг'!$A:$A,MATCH($B1913,'Выгр Торг'!$B:$B,0))</f>
        <v>Накладки на зеркала "Лифтбек" (под повторители) в цвет кузова для Лада Калина 2, Гранта, Гранта FL</v>
      </c>
      <c r="B1913" s="88">
        <v>248629</v>
      </c>
      <c r="C1913" s="72">
        <f>VLOOKUP($B1913,'Выгр Торг'!$B:$P,C$1,0)</f>
        <v>98528</v>
      </c>
      <c r="D1913" s="71" t="str">
        <f>VLOOKUP($B1913,'Выгр Торг'!$B:$P,D$1,0)</f>
        <v>Накладки на зеркала "Лифтбек" (под повторители) в цвет кузова для Лада Калина 2, Гранта, Гранта FL (В цвет, Баклажан (темно-фиолетовый, 107))</v>
      </c>
      <c r="E1913" s="72" t="str">
        <f>VLOOKUP($B1913,'Выгр Торг'!$B:$P,E$1,0)</f>
        <v>Y</v>
      </c>
      <c r="F1913" s="72" t="str">
        <f>VLOOKUP($B1913,'Выгр Торг'!$B:$P,F$1,0)</f>
        <v>1</v>
      </c>
      <c r="G1913" s="36" t="s">
        <v>2499</v>
      </c>
      <c r="H1913" s="28">
        <v>170670</v>
      </c>
      <c r="I1913" s="53">
        <f>INDEX($I:$I,MATCH($H1913,$C:$C,0))</f>
        <v>600</v>
      </c>
      <c r="J1913" s="5" t="s">
        <v>3410</v>
      </c>
      <c r="K1913" s="56">
        <f>INDEX($K:$K,MATCH($H1913,$C:$C,0))+I1913</f>
        <v>900</v>
      </c>
      <c r="L1913" s="14">
        <f>VLOOKUP(K1913,Наценка!$A$1:$B$8,2,1)</f>
        <v>1.75</v>
      </c>
      <c r="M1913" s="56">
        <f>INDEX($M:$M,MATCH($H1913,$C:$C,0))+I1913*$M$2</f>
        <v>1380</v>
      </c>
      <c r="N1913" s="57">
        <f t="shared" si="301"/>
        <v>1390</v>
      </c>
      <c r="O1913" s="72">
        <f>VLOOKUP($B1913,'Выгр Торг'!$B:$P,O$1,0)</f>
        <v>900</v>
      </c>
      <c r="P1913" s="72">
        <f>VLOOKUP($B1913,'Выгр Торг'!$B:$P,P$1,0)</f>
        <v>1490</v>
      </c>
      <c r="Q1913" s="42">
        <f t="shared" si="302"/>
        <v>0</v>
      </c>
      <c r="R1913" s="42">
        <f t="shared" si="303"/>
        <v>100</v>
      </c>
      <c r="S1913" s="85">
        <f t="shared" si="300"/>
        <v>1390</v>
      </c>
      <c r="T1913" s="60" t="str">
        <f>IFERROR(VLOOKUP($B1913,'Из ГУГЛа'!$B:$G,4,0)*U1913+V1913,VLOOKUP($B1913,'Из ГУГЛа'!$B:$G,4,0))</f>
        <v/>
      </c>
      <c r="U1913" s="15">
        <v>1</v>
      </c>
      <c r="V1913" s="59"/>
      <c r="W1913" s="74">
        <f t="shared" si="304"/>
        <v>0.54444444444444451</v>
      </c>
      <c r="X1913" s="74" t="str">
        <f t="shared" si="305"/>
        <v/>
      </c>
      <c r="Y1913" s="74" t="str">
        <f t="shared" si="306"/>
        <v/>
      </c>
      <c r="Z1913" s="78" t="s">
        <v>2580</v>
      </c>
    </row>
    <row r="1914" spans="1:26" ht="75" x14ac:dyDescent="0.25">
      <c r="A1914" s="71" t="str">
        <f>INDEX('Выгр Торг'!$A:$A,MATCH($B1914,'Выгр Торг'!$B:$B,0))</f>
        <v>Накладки на зеркала "Лифтбек" (под повторители) в цвет кузова для Лада Калина 2, Гранта, Гранта FL</v>
      </c>
      <c r="B1914" s="88">
        <v>248630</v>
      </c>
      <c r="C1914" s="72">
        <f>VLOOKUP($B1914,'Выгр Торг'!$B:$P,C$1,0)</f>
        <v>98529</v>
      </c>
      <c r="D1914" s="71" t="str">
        <f>VLOOKUP($B1914,'Выгр Торг'!$B:$P,D$1,0)</f>
        <v>Накладки на зеркала "Лифтбек" (под повторители) в цвет кузова для Лада Калина 2, Гранта, Гранта FL (В цвет, Балтика (темно-сине-зеленый, 420))</v>
      </c>
      <c r="E1914" s="72" t="str">
        <f>VLOOKUP($B1914,'Выгр Торг'!$B:$P,E$1,0)</f>
        <v>Y</v>
      </c>
      <c r="F1914" s="72" t="str">
        <f>VLOOKUP($B1914,'Выгр Торг'!$B:$P,F$1,0)</f>
        <v>1</v>
      </c>
      <c r="G1914" s="36" t="s">
        <v>2499</v>
      </c>
      <c r="H1914" s="28">
        <v>170670</v>
      </c>
      <c r="I1914" s="53">
        <f>INDEX($I:$I,MATCH($H1914,$C:$C,0))</f>
        <v>600</v>
      </c>
      <c r="J1914" s="5" t="s">
        <v>3410</v>
      </c>
      <c r="K1914" s="56">
        <f>INDEX($K:$K,MATCH($H1914,$C:$C,0))+I1914</f>
        <v>900</v>
      </c>
      <c r="L1914" s="14">
        <f>VLOOKUP(K1914,Наценка!$A$1:$B$8,2,1)</f>
        <v>1.75</v>
      </c>
      <c r="M1914" s="56">
        <f>INDEX($M:$M,MATCH($H1914,$C:$C,0))+I1914*$M$2</f>
        <v>1380</v>
      </c>
      <c r="N1914" s="57">
        <f t="shared" si="301"/>
        <v>1390</v>
      </c>
      <c r="O1914" s="72">
        <f>VLOOKUP($B1914,'Выгр Торг'!$B:$P,O$1,0)</f>
        <v>900</v>
      </c>
      <c r="P1914" s="72">
        <f>VLOOKUP($B1914,'Выгр Торг'!$B:$P,P$1,0)</f>
        <v>1490</v>
      </c>
      <c r="Q1914" s="42">
        <f t="shared" si="302"/>
        <v>0</v>
      </c>
      <c r="R1914" s="42">
        <f t="shared" si="303"/>
        <v>100</v>
      </c>
      <c r="S1914" s="85">
        <f t="shared" si="300"/>
        <v>1390</v>
      </c>
      <c r="T1914" s="60" t="str">
        <f>IFERROR(VLOOKUP($B1914,'Из ГУГЛа'!$B:$G,4,0)*U1914+V1914,VLOOKUP($B1914,'Из ГУГЛа'!$B:$G,4,0))</f>
        <v/>
      </c>
      <c r="U1914" s="15">
        <v>1</v>
      </c>
      <c r="V1914" s="59"/>
      <c r="W1914" s="74">
        <f t="shared" si="304"/>
        <v>0.54444444444444451</v>
      </c>
      <c r="X1914" s="74" t="str">
        <f t="shared" si="305"/>
        <v/>
      </c>
      <c r="Y1914" s="74" t="str">
        <f t="shared" si="306"/>
        <v/>
      </c>
      <c r="Z1914" s="78" t="s">
        <v>2580</v>
      </c>
    </row>
    <row r="1915" spans="1:26" ht="75" x14ac:dyDescent="0.25">
      <c r="A1915" s="71" t="str">
        <f>INDEX('Выгр Торг'!$A:$A,MATCH($B1915,'Выгр Торг'!$B:$B,0))</f>
        <v>Накладки на зеркала "Лифтбек" (под повторители) в цвет кузова для Лада Калина 2, Гранта, Гранта FL</v>
      </c>
      <c r="B1915" s="88">
        <v>248631</v>
      </c>
      <c r="C1915" s="72">
        <f>VLOOKUP($B1915,'Выгр Торг'!$B:$P,C$1,0)</f>
        <v>98530</v>
      </c>
      <c r="D1915" s="71" t="str">
        <f>VLOOKUP($B1915,'Выгр Торг'!$B:$P,D$1,0)</f>
        <v>Накладки на зеркала "Лифтбек" (под повторители) в цвет кузова для Лада Калина 2, Гранта, Гранта FL (В цвет, Бальзам (зеленый, 353))</v>
      </c>
      <c r="E1915" s="72" t="str">
        <f>VLOOKUP($B1915,'Выгр Торг'!$B:$P,E$1,0)</f>
        <v>Y</v>
      </c>
      <c r="F1915" s="72" t="str">
        <f>VLOOKUP($B1915,'Выгр Торг'!$B:$P,F$1,0)</f>
        <v>1</v>
      </c>
      <c r="G1915" s="36" t="s">
        <v>2499</v>
      </c>
      <c r="H1915" s="28">
        <v>170670</v>
      </c>
      <c r="I1915" s="53">
        <f>INDEX($I:$I,MATCH($H1915,$C:$C,0))</f>
        <v>600</v>
      </c>
      <c r="J1915" s="5" t="s">
        <v>3410</v>
      </c>
      <c r="K1915" s="56">
        <f>INDEX($K:$K,MATCH($H1915,$C:$C,0))+I1915</f>
        <v>900</v>
      </c>
      <c r="L1915" s="14">
        <f>VLOOKUP(K1915,Наценка!$A$1:$B$8,2,1)</f>
        <v>1.75</v>
      </c>
      <c r="M1915" s="56">
        <f>INDEX($M:$M,MATCH($H1915,$C:$C,0))+I1915*$M$2</f>
        <v>1380</v>
      </c>
      <c r="N1915" s="57">
        <f t="shared" si="301"/>
        <v>1390</v>
      </c>
      <c r="O1915" s="72">
        <f>VLOOKUP($B1915,'Выгр Торг'!$B:$P,O$1,0)</f>
        <v>900</v>
      </c>
      <c r="P1915" s="72">
        <f>VLOOKUP($B1915,'Выгр Торг'!$B:$P,P$1,0)</f>
        <v>1490</v>
      </c>
      <c r="Q1915" s="42">
        <f t="shared" si="302"/>
        <v>0</v>
      </c>
      <c r="R1915" s="42">
        <f t="shared" si="303"/>
        <v>100</v>
      </c>
      <c r="S1915" s="85">
        <f t="shared" si="300"/>
        <v>1390</v>
      </c>
      <c r="T1915" s="60" t="str">
        <f>IFERROR(VLOOKUP($B1915,'Из ГУГЛа'!$B:$G,4,0)*U1915+V1915,VLOOKUP($B1915,'Из ГУГЛа'!$B:$G,4,0))</f>
        <v/>
      </c>
      <c r="U1915" s="15">
        <v>1</v>
      </c>
      <c r="V1915" s="59"/>
      <c r="W1915" s="74">
        <f t="shared" si="304"/>
        <v>0.54444444444444451</v>
      </c>
      <c r="X1915" s="74" t="str">
        <f t="shared" si="305"/>
        <v/>
      </c>
      <c r="Y1915" s="74" t="str">
        <f t="shared" si="306"/>
        <v/>
      </c>
      <c r="Z1915" s="78" t="s">
        <v>2580</v>
      </c>
    </row>
    <row r="1916" spans="1:26" ht="75" x14ac:dyDescent="0.25">
      <c r="A1916" s="71" t="str">
        <f>INDEX('Выгр Торг'!$A:$A,MATCH($B1916,'Выгр Торг'!$B:$B,0))</f>
        <v>Накладки на зеркала "Лифтбек" (под повторители) в цвет кузова для Лада Калина 2, Гранта, Гранта FL</v>
      </c>
      <c r="B1916" s="88">
        <v>248632</v>
      </c>
      <c r="C1916" s="72">
        <f>VLOOKUP($B1916,'Выгр Торг'!$B:$P,C$1,0)</f>
        <v>98531</v>
      </c>
      <c r="D1916" s="71" t="str">
        <f>VLOOKUP($B1916,'Выгр Торг'!$B:$P,D$1,0)</f>
        <v>Накладки на зеркала "Лифтбек" (под повторители) в цвет кузова для Лада Калина 2, Гранта, Гранта FL (В цвет, Барокко (малиновый, 172))</v>
      </c>
      <c r="E1916" s="72" t="str">
        <f>VLOOKUP($B1916,'Выгр Торг'!$B:$P,E$1,0)</f>
        <v>Y</v>
      </c>
      <c r="F1916" s="72" t="str">
        <f>VLOOKUP($B1916,'Выгр Торг'!$B:$P,F$1,0)</f>
        <v>1</v>
      </c>
      <c r="G1916" s="36" t="s">
        <v>2499</v>
      </c>
      <c r="H1916" s="28">
        <v>170670</v>
      </c>
      <c r="I1916" s="53">
        <f>INDEX($I:$I,MATCH($H1916,$C:$C,0))</f>
        <v>600</v>
      </c>
      <c r="J1916" s="5" t="s">
        <v>3410</v>
      </c>
      <c r="K1916" s="56">
        <f>INDEX($K:$K,MATCH($H1916,$C:$C,0))+I1916</f>
        <v>900</v>
      </c>
      <c r="L1916" s="14">
        <f>VLOOKUP(K1916,Наценка!$A$1:$B$8,2,1)</f>
        <v>1.75</v>
      </c>
      <c r="M1916" s="56">
        <f>INDEX($M:$M,MATCH($H1916,$C:$C,0))+I1916*$M$2</f>
        <v>1380</v>
      </c>
      <c r="N1916" s="57">
        <f t="shared" si="301"/>
        <v>1390</v>
      </c>
      <c r="O1916" s="72">
        <f>VLOOKUP($B1916,'Выгр Торг'!$B:$P,O$1,0)</f>
        <v>900</v>
      </c>
      <c r="P1916" s="72">
        <f>VLOOKUP($B1916,'Выгр Торг'!$B:$P,P$1,0)</f>
        <v>1490</v>
      </c>
      <c r="Q1916" s="42">
        <f t="shared" si="302"/>
        <v>0</v>
      </c>
      <c r="R1916" s="42">
        <f t="shared" si="303"/>
        <v>100</v>
      </c>
      <c r="S1916" s="85">
        <f t="shared" si="300"/>
        <v>1390</v>
      </c>
      <c r="T1916" s="60" t="str">
        <f>IFERROR(VLOOKUP($B1916,'Из ГУГЛа'!$B:$G,4,0)*U1916+V1916,VLOOKUP($B1916,'Из ГУГЛа'!$B:$G,4,0))</f>
        <v/>
      </c>
      <c r="U1916" s="15">
        <v>1</v>
      </c>
      <c r="V1916" s="59"/>
      <c r="W1916" s="74">
        <f t="shared" si="304"/>
        <v>0.54444444444444451</v>
      </c>
      <c r="X1916" s="74" t="str">
        <f t="shared" si="305"/>
        <v/>
      </c>
      <c r="Y1916" s="74" t="str">
        <f t="shared" si="306"/>
        <v/>
      </c>
      <c r="Z1916" s="78" t="s">
        <v>2580</v>
      </c>
    </row>
    <row r="1917" spans="1:26" ht="75" x14ac:dyDescent="0.25">
      <c r="A1917" s="71" t="str">
        <f>INDEX('Выгр Торг'!$A:$A,MATCH($B1917,'Выгр Торг'!$B:$B,0))</f>
        <v>Накладки на зеркала "Лифтбек" (под повторители) в цвет кузова для Лада Калина 2, Гранта, Гранта FL</v>
      </c>
      <c r="B1917" s="88">
        <v>248633</v>
      </c>
      <c r="C1917" s="72">
        <f>VLOOKUP($B1917,'Выгр Торг'!$B:$P,C$1,0)</f>
        <v>98532</v>
      </c>
      <c r="D1917" s="71" t="str">
        <f>VLOOKUP($B1917,'Выгр Торг'!$B:$P,D$1,0)</f>
        <v>Накладки на зеркала "Лифтбек" (под повторители) в цвет кузова для Лада Калина 2, Гранта, Гранта FL (В цвет, Бежевый (бежевый, 235))</v>
      </c>
      <c r="E1917" s="72" t="str">
        <f>VLOOKUP($B1917,'Выгр Торг'!$B:$P,E$1,0)</f>
        <v>Y</v>
      </c>
      <c r="F1917" s="72" t="str">
        <f>VLOOKUP($B1917,'Выгр Торг'!$B:$P,F$1,0)</f>
        <v>1</v>
      </c>
      <c r="G1917" s="36" t="s">
        <v>2499</v>
      </c>
      <c r="H1917" s="28">
        <v>170670</v>
      </c>
      <c r="I1917" s="53">
        <f>INDEX($I:$I,MATCH($H1917,$C:$C,0))</f>
        <v>600</v>
      </c>
      <c r="J1917" s="5" t="s">
        <v>3410</v>
      </c>
      <c r="K1917" s="56">
        <f>INDEX($K:$K,MATCH($H1917,$C:$C,0))+I1917</f>
        <v>900</v>
      </c>
      <c r="L1917" s="14">
        <f>VLOOKUP(K1917,Наценка!$A$1:$B$8,2,1)</f>
        <v>1.75</v>
      </c>
      <c r="M1917" s="56">
        <f>INDEX($M:$M,MATCH($H1917,$C:$C,0))+I1917*$M$2</f>
        <v>1380</v>
      </c>
      <c r="N1917" s="57">
        <f t="shared" si="301"/>
        <v>1390</v>
      </c>
      <c r="O1917" s="72">
        <f>VLOOKUP($B1917,'Выгр Торг'!$B:$P,O$1,0)</f>
        <v>900</v>
      </c>
      <c r="P1917" s="72">
        <f>VLOOKUP($B1917,'Выгр Торг'!$B:$P,P$1,0)</f>
        <v>1490</v>
      </c>
      <c r="Q1917" s="42">
        <f t="shared" si="302"/>
        <v>0</v>
      </c>
      <c r="R1917" s="42">
        <f t="shared" si="303"/>
        <v>100</v>
      </c>
      <c r="S1917" s="85">
        <f t="shared" si="300"/>
        <v>1390</v>
      </c>
      <c r="T1917" s="60" t="str">
        <f>IFERROR(VLOOKUP($B1917,'Из ГУГЛа'!$B:$G,4,0)*U1917+V1917,VLOOKUP($B1917,'Из ГУГЛа'!$B:$G,4,0))</f>
        <v/>
      </c>
      <c r="U1917" s="15">
        <v>1</v>
      </c>
      <c r="V1917" s="59"/>
      <c r="W1917" s="74">
        <f t="shared" si="304"/>
        <v>0.54444444444444451</v>
      </c>
      <c r="X1917" s="74" t="str">
        <f t="shared" si="305"/>
        <v/>
      </c>
      <c r="Y1917" s="74" t="str">
        <f t="shared" si="306"/>
        <v/>
      </c>
      <c r="Z1917" s="78" t="s">
        <v>2580</v>
      </c>
    </row>
    <row r="1918" spans="1:26" ht="75" x14ac:dyDescent="0.25">
      <c r="A1918" s="71" t="str">
        <f>INDEX('Выгр Торг'!$A:$A,MATCH($B1918,'Выгр Торг'!$B:$B,0))</f>
        <v>Накладки на зеркала "Лифтбек" (под повторители) в цвет кузова для Лада Калина 2, Гранта, Гранта FL</v>
      </c>
      <c r="B1918" s="88">
        <v>248634</v>
      </c>
      <c r="C1918" s="72">
        <f>VLOOKUP($B1918,'Выгр Торг'!$B:$P,C$1,0)</f>
        <v>98533</v>
      </c>
      <c r="D1918" s="71" t="str">
        <f>VLOOKUP($B1918,'Выгр Торг'!$B:$P,D$1,0)</f>
        <v>Накладки на зеркала "Лифтбек" (под повторители) в цвет кузова для Лада Калина 2, Гранта, Гранта FL (В цвет, Белое облако (белый, 240))</v>
      </c>
      <c r="E1918" s="72" t="str">
        <f>VLOOKUP($B1918,'Выгр Торг'!$B:$P,E$1,0)</f>
        <v>Y</v>
      </c>
      <c r="F1918" s="72" t="str">
        <f>VLOOKUP($B1918,'Выгр Торг'!$B:$P,F$1,0)</f>
        <v>1</v>
      </c>
      <c r="G1918" s="36" t="s">
        <v>2499</v>
      </c>
      <c r="H1918" s="28">
        <v>170670</v>
      </c>
      <c r="I1918" s="53">
        <f>INDEX($I:$I,MATCH($H1918,$C:$C,0))</f>
        <v>600</v>
      </c>
      <c r="J1918" s="5" t="s">
        <v>3410</v>
      </c>
      <c r="K1918" s="56">
        <f>INDEX($K:$K,MATCH($H1918,$C:$C,0))+I1918</f>
        <v>900</v>
      </c>
      <c r="L1918" s="14">
        <f>VLOOKUP(K1918,Наценка!$A$1:$B$8,2,1)</f>
        <v>1.75</v>
      </c>
      <c r="M1918" s="56">
        <f>INDEX($M:$M,MATCH($H1918,$C:$C,0))+I1918*$M$2</f>
        <v>1380</v>
      </c>
      <c r="N1918" s="57">
        <f t="shared" si="301"/>
        <v>1390</v>
      </c>
      <c r="O1918" s="72">
        <f>VLOOKUP($B1918,'Выгр Торг'!$B:$P,O$1,0)</f>
        <v>900</v>
      </c>
      <c r="P1918" s="72">
        <f>VLOOKUP($B1918,'Выгр Торг'!$B:$P,P$1,0)</f>
        <v>1490</v>
      </c>
      <c r="Q1918" s="42">
        <f t="shared" si="302"/>
        <v>0</v>
      </c>
      <c r="R1918" s="42">
        <f t="shared" si="303"/>
        <v>100</v>
      </c>
      <c r="S1918" s="85">
        <f t="shared" si="300"/>
        <v>1390</v>
      </c>
      <c r="T1918" s="60" t="str">
        <f>IFERROR(VLOOKUP($B1918,'Из ГУГЛа'!$B:$G,4,0)*U1918+V1918,VLOOKUP($B1918,'Из ГУГЛа'!$B:$G,4,0))</f>
        <v/>
      </c>
      <c r="U1918" s="15">
        <v>1</v>
      </c>
      <c r="V1918" s="59"/>
      <c r="W1918" s="74">
        <f t="shared" si="304"/>
        <v>0.54444444444444451</v>
      </c>
      <c r="X1918" s="74" t="str">
        <f t="shared" si="305"/>
        <v/>
      </c>
      <c r="Y1918" s="74" t="str">
        <f t="shared" si="306"/>
        <v/>
      </c>
      <c r="Z1918" s="78" t="s">
        <v>2580</v>
      </c>
    </row>
    <row r="1919" spans="1:26" ht="75" x14ac:dyDescent="0.25">
      <c r="A1919" s="71" t="str">
        <f>INDEX('Выгр Торг'!$A:$A,MATCH($B1919,'Выгр Торг'!$B:$B,0))</f>
        <v>Накладки на зеркала "Лифтбек" (под повторители) в цвет кузова для Лада Калина 2, Гранта, Гранта FL</v>
      </c>
      <c r="B1919" s="88">
        <v>248635</v>
      </c>
      <c r="C1919" s="72">
        <f>VLOOKUP($B1919,'Выгр Торг'!$B:$P,C$1,0)</f>
        <v>98534</v>
      </c>
      <c r="D1919" s="71" t="str">
        <f>VLOOKUP($B1919,'Выгр Торг'!$B:$P,D$1,0)</f>
        <v>Накладки на зеркала "Лифтбек" (под повторители) в цвет кузова для Лада Калина 2, Гранта, Гранта FL (В цвет, Белый (белый, 201))</v>
      </c>
      <c r="E1919" s="72" t="str">
        <f>VLOOKUP($B1919,'Выгр Торг'!$B:$P,E$1,0)</f>
        <v>Y</v>
      </c>
      <c r="F1919" s="72" t="str">
        <f>VLOOKUP($B1919,'Выгр Торг'!$B:$P,F$1,0)</f>
        <v>1</v>
      </c>
      <c r="G1919" s="36" t="s">
        <v>2499</v>
      </c>
      <c r="H1919" s="28">
        <v>170670</v>
      </c>
      <c r="I1919" s="53">
        <f>INDEX($I:$I,MATCH($H1919,$C:$C,0))</f>
        <v>600</v>
      </c>
      <c r="J1919" s="5" t="s">
        <v>3410</v>
      </c>
      <c r="K1919" s="56">
        <f>INDEX($K:$K,MATCH($H1919,$C:$C,0))+I1919</f>
        <v>900</v>
      </c>
      <c r="L1919" s="14">
        <f>VLOOKUP(K1919,Наценка!$A$1:$B$8,2,1)</f>
        <v>1.75</v>
      </c>
      <c r="M1919" s="56">
        <f>INDEX($M:$M,MATCH($H1919,$C:$C,0))+I1919*$M$2</f>
        <v>1380</v>
      </c>
      <c r="N1919" s="57">
        <f t="shared" si="301"/>
        <v>1390</v>
      </c>
      <c r="O1919" s="72">
        <f>VLOOKUP($B1919,'Выгр Торг'!$B:$P,O$1,0)</f>
        <v>900</v>
      </c>
      <c r="P1919" s="72">
        <f>VLOOKUP($B1919,'Выгр Торг'!$B:$P,P$1,0)</f>
        <v>1490</v>
      </c>
      <c r="Q1919" s="42">
        <f t="shared" si="302"/>
        <v>0</v>
      </c>
      <c r="R1919" s="42">
        <f t="shared" si="303"/>
        <v>100</v>
      </c>
      <c r="S1919" s="85">
        <f t="shared" si="300"/>
        <v>1390</v>
      </c>
      <c r="T1919" s="60" t="str">
        <f>IFERROR(VLOOKUP($B1919,'Из ГУГЛа'!$B:$G,4,0)*U1919+V1919,VLOOKUP($B1919,'Из ГУГЛа'!$B:$G,4,0))</f>
        <v/>
      </c>
      <c r="U1919" s="15">
        <v>1</v>
      </c>
      <c r="V1919" s="59"/>
      <c r="W1919" s="74">
        <f t="shared" si="304"/>
        <v>0.54444444444444451</v>
      </c>
      <c r="X1919" s="74" t="str">
        <f t="shared" si="305"/>
        <v/>
      </c>
      <c r="Y1919" s="74" t="str">
        <f t="shared" si="306"/>
        <v/>
      </c>
      <c r="Z1919" s="78" t="s">
        <v>2580</v>
      </c>
    </row>
    <row r="1920" spans="1:26" ht="75" x14ac:dyDescent="0.25">
      <c r="A1920" s="71" t="str">
        <f>INDEX('Выгр Торг'!$A:$A,MATCH($B1920,'Выгр Торг'!$B:$B,0))</f>
        <v>Накладки на зеркала "Лифтбек" (под повторители) в цвет кузова для Лада Калина 2, Гранта, Гранта FL</v>
      </c>
      <c r="B1920" s="88">
        <v>248636</v>
      </c>
      <c r="C1920" s="72">
        <f>VLOOKUP($B1920,'Выгр Торг'!$B:$P,C$1,0)</f>
        <v>98535</v>
      </c>
      <c r="D1920" s="71" t="str">
        <f>VLOOKUP($B1920,'Выгр Торг'!$B:$P,D$1,0)</f>
        <v>Накладки на зеркала "Лифтбек" (под повторители) в цвет кузова для Лада Калина 2, Гранта, Гранта FL (В цвет, Бенефис (глубокий темно-фиолетовый, 135))</v>
      </c>
      <c r="E1920" s="72" t="str">
        <f>VLOOKUP($B1920,'Выгр Торг'!$B:$P,E$1,0)</f>
        <v>Y</v>
      </c>
      <c r="F1920" s="72" t="str">
        <f>VLOOKUP($B1920,'Выгр Торг'!$B:$P,F$1,0)</f>
        <v>1</v>
      </c>
      <c r="G1920" s="36" t="s">
        <v>2499</v>
      </c>
      <c r="H1920" s="28">
        <v>170670</v>
      </c>
      <c r="I1920" s="53">
        <f>INDEX($I:$I,MATCH($H1920,$C:$C,0))</f>
        <v>600</v>
      </c>
      <c r="J1920" s="5" t="s">
        <v>3410</v>
      </c>
      <c r="K1920" s="56">
        <f>INDEX($K:$K,MATCH($H1920,$C:$C,0))+I1920</f>
        <v>900</v>
      </c>
      <c r="L1920" s="14">
        <f>VLOOKUP(K1920,Наценка!$A$1:$B$8,2,1)</f>
        <v>1.75</v>
      </c>
      <c r="M1920" s="56">
        <f>INDEX($M:$M,MATCH($H1920,$C:$C,0))+I1920*$M$2</f>
        <v>1380</v>
      </c>
      <c r="N1920" s="57">
        <f t="shared" si="301"/>
        <v>1390</v>
      </c>
      <c r="O1920" s="72">
        <f>VLOOKUP($B1920,'Выгр Торг'!$B:$P,O$1,0)</f>
        <v>900</v>
      </c>
      <c r="P1920" s="72">
        <f>VLOOKUP($B1920,'Выгр Торг'!$B:$P,P$1,0)</f>
        <v>1490</v>
      </c>
      <c r="Q1920" s="42">
        <f t="shared" si="302"/>
        <v>0</v>
      </c>
      <c r="R1920" s="42">
        <f t="shared" si="303"/>
        <v>100</v>
      </c>
      <c r="S1920" s="85">
        <f t="shared" si="300"/>
        <v>1390</v>
      </c>
      <c r="T1920" s="60" t="str">
        <f>IFERROR(VLOOKUP($B1920,'Из ГУГЛа'!$B:$G,4,0)*U1920+V1920,VLOOKUP($B1920,'Из ГУГЛа'!$B:$G,4,0))</f>
        <v/>
      </c>
      <c r="U1920" s="15">
        <v>1</v>
      </c>
      <c r="V1920" s="59"/>
      <c r="W1920" s="74">
        <f t="shared" si="304"/>
        <v>0.54444444444444451</v>
      </c>
      <c r="X1920" s="74" t="str">
        <f t="shared" si="305"/>
        <v/>
      </c>
      <c r="Y1920" s="74" t="str">
        <f t="shared" si="306"/>
        <v/>
      </c>
      <c r="Z1920" s="78" t="s">
        <v>2580</v>
      </c>
    </row>
    <row r="1921" spans="1:26" ht="75" x14ac:dyDescent="0.25">
      <c r="A1921" s="71" t="str">
        <f>INDEX('Выгр Торг'!$A:$A,MATCH($B1921,'Выгр Торг'!$B:$B,0))</f>
        <v>Накладки на зеркала "Лифтбек" (под повторители) в цвет кузова для Лада Калина 2, Гранта, Гранта FL</v>
      </c>
      <c r="B1921" s="88">
        <v>248637</v>
      </c>
      <c r="C1921" s="72">
        <f>VLOOKUP($B1921,'Выгр Торг'!$B:$P,C$1,0)</f>
        <v>98536</v>
      </c>
      <c r="D1921" s="71" t="str">
        <f>VLOOKUP($B1921,'Выгр Торг'!$B:$P,D$1,0)</f>
        <v>Накладки на зеркала "Лифтбек" (под повторители) в цвет кузова для Лада Калина 2, Гранта, Гранта FL (В цвет, Бергамот (серебристо-зеленый, 302))</v>
      </c>
      <c r="E1921" s="72" t="str">
        <f>VLOOKUP($B1921,'Выгр Торг'!$B:$P,E$1,0)</f>
        <v>Y</v>
      </c>
      <c r="F1921" s="72" t="str">
        <f>VLOOKUP($B1921,'Выгр Торг'!$B:$P,F$1,0)</f>
        <v>1</v>
      </c>
      <c r="G1921" s="36" t="s">
        <v>2499</v>
      </c>
      <c r="H1921" s="28">
        <v>170670</v>
      </c>
      <c r="I1921" s="53">
        <f>INDEX($I:$I,MATCH($H1921,$C:$C,0))</f>
        <v>600</v>
      </c>
      <c r="J1921" s="5" t="s">
        <v>3410</v>
      </c>
      <c r="K1921" s="56">
        <f>INDEX($K:$K,MATCH($H1921,$C:$C,0))+I1921</f>
        <v>900</v>
      </c>
      <c r="L1921" s="14">
        <f>VLOOKUP(K1921,Наценка!$A$1:$B$8,2,1)</f>
        <v>1.75</v>
      </c>
      <c r="M1921" s="56">
        <f>INDEX($M:$M,MATCH($H1921,$C:$C,0))+I1921*$M$2</f>
        <v>1380</v>
      </c>
      <c r="N1921" s="57">
        <f t="shared" si="301"/>
        <v>1390</v>
      </c>
      <c r="O1921" s="72">
        <f>VLOOKUP($B1921,'Выгр Торг'!$B:$P,O$1,0)</f>
        <v>900</v>
      </c>
      <c r="P1921" s="72">
        <f>VLOOKUP($B1921,'Выгр Торг'!$B:$P,P$1,0)</f>
        <v>1490</v>
      </c>
      <c r="Q1921" s="42">
        <f t="shared" si="302"/>
        <v>0</v>
      </c>
      <c r="R1921" s="42">
        <f t="shared" si="303"/>
        <v>100</v>
      </c>
      <c r="S1921" s="85">
        <f t="shared" si="300"/>
        <v>1390</v>
      </c>
      <c r="T1921" s="60" t="str">
        <f>IFERROR(VLOOKUP($B1921,'Из ГУГЛа'!$B:$G,4,0)*U1921+V1921,VLOOKUP($B1921,'Из ГУГЛа'!$B:$G,4,0))</f>
        <v/>
      </c>
      <c r="U1921" s="15">
        <v>1</v>
      </c>
      <c r="V1921" s="59"/>
      <c r="W1921" s="74">
        <f t="shared" si="304"/>
        <v>0.54444444444444451</v>
      </c>
      <c r="X1921" s="74" t="str">
        <f t="shared" si="305"/>
        <v/>
      </c>
      <c r="Y1921" s="74" t="str">
        <f t="shared" si="306"/>
        <v/>
      </c>
      <c r="Z1921" s="78" t="s">
        <v>2580</v>
      </c>
    </row>
    <row r="1922" spans="1:26" ht="75" x14ac:dyDescent="0.25">
      <c r="A1922" s="71" t="str">
        <f>INDEX('Выгр Торг'!$A:$A,MATCH($B1922,'Выгр Торг'!$B:$B,0))</f>
        <v>Накладки на зеркала "Лифтбек" (под повторители) в цвет кузова для Лада Калина 2, Гранта, Гранта FL</v>
      </c>
      <c r="B1922" s="88">
        <v>248638</v>
      </c>
      <c r="C1922" s="72">
        <f>VLOOKUP($B1922,'Выгр Торг'!$B:$P,C$1,0)</f>
        <v>98537</v>
      </c>
      <c r="D1922" s="71" t="str">
        <f>VLOOKUP($B1922,'Выгр Торг'!$B:$P,D$1,0)</f>
        <v>Накладки на зеркала "Лифтбек" (под повторители) в цвет кузова для Лада Калина 2, Гранта, Гранта FL (В цвет, Борнео (темный серебристо-серый, 633))</v>
      </c>
      <c r="E1922" s="72" t="str">
        <f>VLOOKUP($B1922,'Выгр Торг'!$B:$P,E$1,0)</f>
        <v>Y</v>
      </c>
      <c r="F1922" s="72" t="str">
        <f>VLOOKUP($B1922,'Выгр Торг'!$B:$P,F$1,0)</f>
        <v>1</v>
      </c>
      <c r="G1922" s="36" t="s">
        <v>2499</v>
      </c>
      <c r="H1922" s="28">
        <v>170670</v>
      </c>
      <c r="I1922" s="53">
        <f>INDEX($I:$I,MATCH($H1922,$C:$C,0))</f>
        <v>600</v>
      </c>
      <c r="J1922" s="5" t="s">
        <v>3410</v>
      </c>
      <c r="K1922" s="56">
        <f>INDEX($K:$K,MATCH($H1922,$C:$C,0))+I1922</f>
        <v>900</v>
      </c>
      <c r="L1922" s="14">
        <f>VLOOKUP(K1922,Наценка!$A$1:$B$8,2,1)</f>
        <v>1.75</v>
      </c>
      <c r="M1922" s="56">
        <f>INDEX($M:$M,MATCH($H1922,$C:$C,0))+I1922*$M$2</f>
        <v>1380</v>
      </c>
      <c r="N1922" s="57">
        <f t="shared" si="301"/>
        <v>1390</v>
      </c>
      <c r="O1922" s="72">
        <f>VLOOKUP($B1922,'Выгр Торг'!$B:$P,O$1,0)</f>
        <v>900</v>
      </c>
      <c r="P1922" s="72">
        <f>VLOOKUP($B1922,'Выгр Торг'!$B:$P,P$1,0)</f>
        <v>1490</v>
      </c>
      <c r="Q1922" s="42">
        <f t="shared" si="302"/>
        <v>0</v>
      </c>
      <c r="R1922" s="42">
        <f t="shared" si="303"/>
        <v>100</v>
      </c>
      <c r="S1922" s="85">
        <f t="shared" si="300"/>
        <v>1390</v>
      </c>
      <c r="T1922" s="60" t="str">
        <f>IFERROR(VLOOKUP($B1922,'Из ГУГЛа'!$B:$G,4,0)*U1922+V1922,VLOOKUP($B1922,'Из ГУГЛа'!$B:$G,4,0))</f>
        <v/>
      </c>
      <c r="U1922" s="15">
        <v>1</v>
      </c>
      <c r="V1922" s="59"/>
      <c r="W1922" s="74">
        <f t="shared" si="304"/>
        <v>0.54444444444444451</v>
      </c>
      <c r="X1922" s="74" t="str">
        <f t="shared" si="305"/>
        <v/>
      </c>
      <c r="Y1922" s="74" t="str">
        <f t="shared" si="306"/>
        <v/>
      </c>
      <c r="Z1922" s="78" t="s">
        <v>2580</v>
      </c>
    </row>
    <row r="1923" spans="1:26" ht="75" x14ac:dyDescent="0.25">
      <c r="A1923" s="71" t="str">
        <f>INDEX('Выгр Торг'!$A:$A,MATCH($B1923,'Выгр Торг'!$B:$B,0))</f>
        <v>Накладки на зеркала "Лифтбек" (под повторители) в цвет кузова для Лада Калина 2, Гранта, Гранта FL</v>
      </c>
      <c r="B1923" s="88">
        <v>248639</v>
      </c>
      <c r="C1923" s="72">
        <f>VLOOKUP($B1923,'Выгр Торг'!$B:$P,C$1,0)</f>
        <v>98538</v>
      </c>
      <c r="D1923" s="71" t="str">
        <f>VLOOKUP($B1923,'Выгр Торг'!$B:$P,D$1,0)</f>
        <v>Накладки на зеркала "Лифтбек" (под повторители) в цвет кузова для Лада Калина 2, Гранта, Гранта FL (В цвет, Боровница (серебристо-серо-синий, 451))</v>
      </c>
      <c r="E1923" s="72" t="str">
        <f>VLOOKUP($B1923,'Выгр Торг'!$B:$P,E$1,0)</f>
        <v>Y</v>
      </c>
      <c r="F1923" s="72" t="str">
        <f>VLOOKUP($B1923,'Выгр Торг'!$B:$P,F$1,0)</f>
        <v>1</v>
      </c>
      <c r="G1923" s="36" t="s">
        <v>2499</v>
      </c>
      <c r="H1923" s="28">
        <v>170670</v>
      </c>
      <c r="I1923" s="53">
        <f>INDEX($I:$I,MATCH($H1923,$C:$C,0))</f>
        <v>600</v>
      </c>
      <c r="J1923" s="5" t="s">
        <v>3410</v>
      </c>
      <c r="K1923" s="56">
        <f>INDEX($K:$K,MATCH($H1923,$C:$C,0))+I1923</f>
        <v>900</v>
      </c>
      <c r="L1923" s="14">
        <f>VLOOKUP(K1923,Наценка!$A$1:$B$8,2,1)</f>
        <v>1.75</v>
      </c>
      <c r="M1923" s="56">
        <f>INDEX($M:$M,MATCH($H1923,$C:$C,0))+I1923*$M$2</f>
        <v>1380</v>
      </c>
      <c r="N1923" s="57">
        <f t="shared" si="301"/>
        <v>1390</v>
      </c>
      <c r="O1923" s="72">
        <f>VLOOKUP($B1923,'Выгр Торг'!$B:$P,O$1,0)</f>
        <v>900</v>
      </c>
      <c r="P1923" s="72">
        <f>VLOOKUP($B1923,'Выгр Торг'!$B:$P,P$1,0)</f>
        <v>1490</v>
      </c>
      <c r="Q1923" s="42">
        <f t="shared" si="302"/>
        <v>0</v>
      </c>
      <c r="R1923" s="42">
        <f t="shared" si="303"/>
        <v>100</v>
      </c>
      <c r="S1923" s="85">
        <f t="shared" si="300"/>
        <v>1390</v>
      </c>
      <c r="T1923" s="60" t="str">
        <f>IFERROR(VLOOKUP($B1923,'Из ГУГЛа'!$B:$G,4,0)*U1923+V1923,VLOOKUP($B1923,'Из ГУГЛа'!$B:$G,4,0))</f>
        <v/>
      </c>
      <c r="U1923" s="15">
        <v>1</v>
      </c>
      <c r="V1923" s="59"/>
      <c r="W1923" s="74">
        <f t="shared" si="304"/>
        <v>0.54444444444444451</v>
      </c>
      <c r="X1923" s="74" t="str">
        <f t="shared" si="305"/>
        <v/>
      </c>
      <c r="Y1923" s="74" t="str">
        <f t="shared" si="306"/>
        <v/>
      </c>
      <c r="Z1923" s="78" t="s">
        <v>2580</v>
      </c>
    </row>
    <row r="1924" spans="1:26" ht="75" x14ac:dyDescent="0.25">
      <c r="A1924" s="71" t="str">
        <f>INDEX('Выгр Торг'!$A:$A,MATCH($B1924,'Выгр Торг'!$B:$B,0))</f>
        <v>Накладки на зеркала "Лифтбек" (под повторители) в цвет кузова для Лада Калина 2, Гранта, Гранта FL</v>
      </c>
      <c r="B1924" s="88">
        <v>248640</v>
      </c>
      <c r="C1924" s="72">
        <f>VLOOKUP($B1924,'Выгр Торг'!$B:$P,C$1,0)</f>
        <v>98539</v>
      </c>
      <c r="D1924" s="71" t="str">
        <f>VLOOKUP($B1924,'Выгр Торг'!$B:$P,D$1,0)</f>
        <v>Накладки на зеркала "Лифтбек" (под повторители) в цвет кузова для Лада Калина 2, Гранта, Гранта FL (В цвет, Бриз (зелено-голубой, 480))</v>
      </c>
      <c r="E1924" s="72" t="str">
        <f>VLOOKUP($B1924,'Выгр Торг'!$B:$P,E$1,0)</f>
        <v>Y</v>
      </c>
      <c r="F1924" s="72" t="str">
        <f>VLOOKUP($B1924,'Выгр Торг'!$B:$P,F$1,0)</f>
        <v>1</v>
      </c>
      <c r="G1924" s="36" t="s">
        <v>2499</v>
      </c>
      <c r="H1924" s="28">
        <v>170670</v>
      </c>
      <c r="I1924" s="53">
        <f>INDEX($I:$I,MATCH($H1924,$C:$C,0))</f>
        <v>600</v>
      </c>
      <c r="J1924" s="5" t="s">
        <v>3410</v>
      </c>
      <c r="K1924" s="56">
        <f>INDEX($K:$K,MATCH($H1924,$C:$C,0))+I1924</f>
        <v>900</v>
      </c>
      <c r="L1924" s="14">
        <f>VLOOKUP(K1924,Наценка!$A$1:$B$8,2,1)</f>
        <v>1.75</v>
      </c>
      <c r="M1924" s="56">
        <f>INDEX($M:$M,MATCH($H1924,$C:$C,0))+I1924*$M$2</f>
        <v>1380</v>
      </c>
      <c r="N1924" s="57">
        <f t="shared" si="301"/>
        <v>1390</v>
      </c>
      <c r="O1924" s="72">
        <f>VLOOKUP($B1924,'Выгр Торг'!$B:$P,O$1,0)</f>
        <v>900</v>
      </c>
      <c r="P1924" s="72">
        <f>VLOOKUP($B1924,'Выгр Торг'!$B:$P,P$1,0)</f>
        <v>1490</v>
      </c>
      <c r="Q1924" s="42">
        <f t="shared" si="302"/>
        <v>0</v>
      </c>
      <c r="R1924" s="42">
        <f t="shared" si="303"/>
        <v>100</v>
      </c>
      <c r="S1924" s="85">
        <f t="shared" si="300"/>
        <v>1390</v>
      </c>
      <c r="T1924" s="60" t="str">
        <f>IFERROR(VLOOKUP($B1924,'Из ГУГЛа'!$B:$G,4,0)*U1924+V1924,VLOOKUP($B1924,'Из ГУГЛа'!$B:$G,4,0))</f>
        <v/>
      </c>
      <c r="U1924" s="15">
        <v>1</v>
      </c>
      <c r="V1924" s="59"/>
      <c r="W1924" s="74">
        <f t="shared" si="304"/>
        <v>0.54444444444444451</v>
      </c>
      <c r="X1924" s="74" t="str">
        <f t="shared" si="305"/>
        <v/>
      </c>
      <c r="Y1924" s="74" t="str">
        <f t="shared" si="306"/>
        <v/>
      </c>
      <c r="Z1924" s="78" t="s">
        <v>2580</v>
      </c>
    </row>
    <row r="1925" spans="1:26" ht="75" x14ac:dyDescent="0.25">
      <c r="A1925" s="71" t="str">
        <f>INDEX('Выгр Торг'!$A:$A,MATCH($B1925,'Выгр Торг'!$B:$B,0))</f>
        <v>Накладки на зеркала "Лифтбек" (под повторители) в цвет кузова для Лада Калина 2, Гранта, Гранта FL</v>
      </c>
      <c r="B1925" s="88">
        <v>248641</v>
      </c>
      <c r="C1925" s="72">
        <f>VLOOKUP($B1925,'Выгр Торг'!$B:$P,C$1,0)</f>
        <v>98540</v>
      </c>
      <c r="D1925" s="71" t="str">
        <f>VLOOKUP($B1925,'Выгр Торг'!$B:$P,D$1,0)</f>
        <v>Накладки на зеркала "Лифтбек" (под повторители) в цвет кузова для Лада Калина 2, Гранта, Гранта FL (В цвет, Бронзовый век (бежево-коричневый, 262))</v>
      </c>
      <c r="E1925" s="72" t="str">
        <f>VLOOKUP($B1925,'Выгр Торг'!$B:$P,E$1,0)</f>
        <v>Y</v>
      </c>
      <c r="F1925" s="72" t="str">
        <f>VLOOKUP($B1925,'Выгр Торг'!$B:$P,F$1,0)</f>
        <v>1</v>
      </c>
      <c r="G1925" s="36" t="s">
        <v>2499</v>
      </c>
      <c r="H1925" s="28">
        <v>170670</v>
      </c>
      <c r="I1925" s="53">
        <f>INDEX($I:$I,MATCH($H1925,$C:$C,0))</f>
        <v>600</v>
      </c>
      <c r="J1925" s="5" t="s">
        <v>3410</v>
      </c>
      <c r="K1925" s="56">
        <f>INDEX($K:$K,MATCH($H1925,$C:$C,0))+I1925</f>
        <v>900</v>
      </c>
      <c r="L1925" s="14">
        <f>VLOOKUP(K1925,Наценка!$A$1:$B$8,2,1)</f>
        <v>1.75</v>
      </c>
      <c r="M1925" s="56">
        <f>INDEX($M:$M,MATCH($H1925,$C:$C,0))+I1925*$M$2</f>
        <v>1380</v>
      </c>
      <c r="N1925" s="57">
        <f t="shared" si="301"/>
        <v>1390</v>
      </c>
      <c r="O1925" s="72">
        <f>VLOOKUP($B1925,'Выгр Торг'!$B:$P,O$1,0)</f>
        <v>900</v>
      </c>
      <c r="P1925" s="72">
        <f>VLOOKUP($B1925,'Выгр Торг'!$B:$P,P$1,0)</f>
        <v>1490</v>
      </c>
      <c r="Q1925" s="42">
        <f t="shared" si="302"/>
        <v>0</v>
      </c>
      <c r="R1925" s="42">
        <f t="shared" si="303"/>
        <v>100</v>
      </c>
      <c r="S1925" s="85">
        <f t="shared" si="300"/>
        <v>1390</v>
      </c>
      <c r="T1925" s="60" t="str">
        <f>IFERROR(VLOOKUP($B1925,'Из ГУГЛа'!$B:$G,4,0)*U1925+V1925,VLOOKUP($B1925,'Из ГУГЛа'!$B:$G,4,0))</f>
        <v/>
      </c>
      <c r="U1925" s="15">
        <v>1</v>
      </c>
      <c r="V1925" s="59"/>
      <c r="W1925" s="74">
        <f t="shared" si="304"/>
        <v>0.54444444444444451</v>
      </c>
      <c r="X1925" s="74" t="str">
        <f t="shared" si="305"/>
        <v/>
      </c>
      <c r="Y1925" s="74" t="str">
        <f t="shared" si="306"/>
        <v/>
      </c>
      <c r="Z1925" s="78" t="s">
        <v>2580</v>
      </c>
    </row>
    <row r="1926" spans="1:26" ht="75" x14ac:dyDescent="0.25">
      <c r="A1926" s="71" t="str">
        <f>INDEX('Выгр Торг'!$A:$A,MATCH($B1926,'Выгр Торг'!$B:$B,0))</f>
        <v>Накладки на зеркала "Лифтбек" (под повторители) в цвет кузова для Лада Калина 2, Гранта, Гранта FL</v>
      </c>
      <c r="B1926" s="88">
        <v>248642</v>
      </c>
      <c r="C1926" s="72">
        <f>VLOOKUP($B1926,'Выгр Торг'!$B:$P,C$1,0)</f>
        <v>98541</v>
      </c>
      <c r="D1926" s="71" t="str">
        <f>VLOOKUP($B1926,'Выгр Торг'!$B:$P,D$1,0)</f>
        <v>Накладки на зеркала "Лифтбек" (под повторители) в цвет кузова для Лада Калина 2, Гранта, Гранта FL (В цвет, Брюн (Коричневый, 250))</v>
      </c>
      <c r="E1926" s="72" t="str">
        <f>VLOOKUP($B1926,'Выгр Торг'!$B:$P,E$1,0)</f>
        <v>Y</v>
      </c>
      <c r="F1926" s="72" t="str">
        <f>VLOOKUP($B1926,'Выгр Торг'!$B:$P,F$1,0)</f>
        <v>1</v>
      </c>
      <c r="G1926" s="36" t="s">
        <v>2499</v>
      </c>
      <c r="H1926" s="28">
        <v>170670</v>
      </c>
      <c r="I1926" s="53">
        <f>INDEX($I:$I,MATCH($H1926,$C:$C,0))</f>
        <v>600</v>
      </c>
      <c r="J1926" s="5" t="s">
        <v>3410</v>
      </c>
      <c r="K1926" s="56">
        <f>INDEX($K:$K,MATCH($H1926,$C:$C,0))+I1926</f>
        <v>900</v>
      </c>
      <c r="L1926" s="14">
        <f>VLOOKUP(K1926,Наценка!$A$1:$B$8,2,1)</f>
        <v>1.75</v>
      </c>
      <c r="M1926" s="56">
        <f>INDEX($M:$M,MATCH($H1926,$C:$C,0))+I1926*$M$2</f>
        <v>1380</v>
      </c>
      <c r="N1926" s="57">
        <f t="shared" si="301"/>
        <v>1390</v>
      </c>
      <c r="O1926" s="72">
        <f>VLOOKUP($B1926,'Выгр Торг'!$B:$P,O$1,0)</f>
        <v>900</v>
      </c>
      <c r="P1926" s="72">
        <f>VLOOKUP($B1926,'Выгр Торг'!$B:$P,P$1,0)</f>
        <v>1490</v>
      </c>
      <c r="Q1926" s="42">
        <f t="shared" si="302"/>
        <v>0</v>
      </c>
      <c r="R1926" s="42">
        <f t="shared" si="303"/>
        <v>100</v>
      </c>
      <c r="S1926" s="85">
        <f t="shared" ref="S1926:S1989" si="307">IFERROR(ROUND(N1926*(1-$S$2),),"")</f>
        <v>1390</v>
      </c>
      <c r="T1926" s="60" t="str">
        <f>IFERROR(VLOOKUP($B1926,'Из ГУГЛа'!$B:$G,4,0)*U1926+V1926,VLOOKUP($B1926,'Из ГУГЛа'!$B:$G,4,0))</f>
        <v/>
      </c>
      <c r="U1926" s="15">
        <v>1</v>
      </c>
      <c r="V1926" s="59"/>
      <c r="W1926" s="74">
        <f t="shared" si="304"/>
        <v>0.54444444444444451</v>
      </c>
      <c r="X1926" s="74" t="str">
        <f t="shared" si="305"/>
        <v/>
      </c>
      <c r="Y1926" s="74" t="str">
        <f t="shared" si="306"/>
        <v/>
      </c>
      <c r="Z1926" s="78" t="s">
        <v>2580</v>
      </c>
    </row>
    <row r="1927" spans="1:26" ht="75" x14ac:dyDescent="0.25">
      <c r="A1927" s="71" t="str">
        <f>INDEX('Выгр Торг'!$A:$A,MATCH($B1927,'Выгр Торг'!$B:$B,0))</f>
        <v>Накладки на зеркала "Лифтбек" (под повторители) в цвет кузова для Лада Калина 2, Гранта, Гранта FL</v>
      </c>
      <c r="B1927" s="88">
        <v>248643</v>
      </c>
      <c r="C1927" s="72">
        <f>VLOOKUP($B1927,'Выгр Торг'!$B:$P,C$1,0)</f>
        <v>98542</v>
      </c>
      <c r="D1927" s="71" t="str">
        <f>VLOOKUP($B1927,'Выгр Торг'!$B:$P,D$1,0)</f>
        <v>Накладки на зеркала "Лифтбек" (под повторители) в цвет кузова для Лада Калина 2, Гранта, Гранта FL (В цвет, Булат (темно-серый, 619))</v>
      </c>
      <c r="E1927" s="72" t="str">
        <f>VLOOKUP($B1927,'Выгр Торг'!$B:$P,E$1,0)</f>
        <v>Y</v>
      </c>
      <c r="F1927" s="72" t="str">
        <f>VLOOKUP($B1927,'Выгр Торг'!$B:$P,F$1,0)</f>
        <v>1</v>
      </c>
      <c r="G1927" s="36" t="s">
        <v>2499</v>
      </c>
      <c r="H1927" s="28">
        <v>170670</v>
      </c>
      <c r="I1927" s="53">
        <f>INDEX($I:$I,MATCH($H1927,$C:$C,0))</f>
        <v>600</v>
      </c>
      <c r="J1927" s="5" t="s">
        <v>3410</v>
      </c>
      <c r="K1927" s="56">
        <f>INDEX($K:$K,MATCH($H1927,$C:$C,0))+I1927</f>
        <v>900</v>
      </c>
      <c r="L1927" s="14">
        <f>VLOOKUP(K1927,Наценка!$A$1:$B$8,2,1)</f>
        <v>1.75</v>
      </c>
      <c r="M1927" s="56">
        <f>INDEX($M:$M,MATCH($H1927,$C:$C,0))+I1927*$M$2</f>
        <v>1380</v>
      </c>
      <c r="N1927" s="57">
        <f t="shared" si="301"/>
        <v>1390</v>
      </c>
      <c r="O1927" s="72">
        <f>VLOOKUP($B1927,'Выгр Торг'!$B:$P,O$1,0)</f>
        <v>900</v>
      </c>
      <c r="P1927" s="72">
        <f>VLOOKUP($B1927,'Выгр Торг'!$B:$P,P$1,0)</f>
        <v>1490</v>
      </c>
      <c r="Q1927" s="42">
        <f t="shared" si="302"/>
        <v>0</v>
      </c>
      <c r="R1927" s="42">
        <f t="shared" si="303"/>
        <v>100</v>
      </c>
      <c r="S1927" s="85">
        <f t="shared" si="307"/>
        <v>1390</v>
      </c>
      <c r="T1927" s="60" t="str">
        <f>IFERROR(VLOOKUP($B1927,'Из ГУГЛа'!$B:$G,4,0)*U1927+V1927,VLOOKUP($B1927,'Из ГУГЛа'!$B:$G,4,0))</f>
        <v/>
      </c>
      <c r="U1927" s="15">
        <v>1</v>
      </c>
      <c r="V1927" s="59"/>
      <c r="W1927" s="74">
        <f t="shared" si="304"/>
        <v>0.54444444444444451</v>
      </c>
      <c r="X1927" s="74" t="str">
        <f t="shared" si="305"/>
        <v/>
      </c>
      <c r="Y1927" s="74" t="str">
        <f t="shared" si="306"/>
        <v/>
      </c>
      <c r="Z1927" s="78" t="s">
        <v>2580</v>
      </c>
    </row>
    <row r="1928" spans="1:26" ht="75" x14ac:dyDescent="0.25">
      <c r="A1928" s="71" t="str">
        <f>INDEX('Выгр Торг'!$A:$A,MATCH($B1928,'Выгр Торг'!$B:$B,0))</f>
        <v>Накладки на зеркала "Лифтбек" (под повторители) в цвет кузова для Лада Калина 2, Гранта, Гранта FL</v>
      </c>
      <c r="B1928" s="88">
        <v>248644</v>
      </c>
      <c r="C1928" s="72">
        <f>VLOOKUP($B1928,'Выгр Торг'!$B:$P,C$1,0)</f>
        <v>98543</v>
      </c>
      <c r="D1928" s="71" t="str">
        <f>VLOOKUP($B1928,'Выгр Торг'!$B:$P,D$1,0)</f>
        <v>Накладки на зеркала "Лифтбек" (под повторители) в цвет кузова для Лада Калина 2, Гранта, Гранта FL (В цвет, Бургундия (красный металлик, 117))</v>
      </c>
      <c r="E1928" s="72" t="str">
        <f>VLOOKUP($B1928,'Выгр Торг'!$B:$P,E$1,0)</f>
        <v>Y</v>
      </c>
      <c r="F1928" s="72" t="str">
        <f>VLOOKUP($B1928,'Выгр Торг'!$B:$P,F$1,0)</f>
        <v>1</v>
      </c>
      <c r="G1928" s="36" t="s">
        <v>2499</v>
      </c>
      <c r="H1928" s="28">
        <v>170670</v>
      </c>
      <c r="I1928" s="53">
        <f>INDEX($I:$I,MATCH($H1928,$C:$C,0))</f>
        <v>600</v>
      </c>
      <c r="J1928" s="5" t="s">
        <v>3410</v>
      </c>
      <c r="K1928" s="56">
        <f>INDEX($K:$K,MATCH($H1928,$C:$C,0))+I1928</f>
        <v>900</v>
      </c>
      <c r="L1928" s="14">
        <f>VLOOKUP(K1928,Наценка!$A$1:$B$8,2,1)</f>
        <v>1.75</v>
      </c>
      <c r="M1928" s="56">
        <f>INDEX($M:$M,MATCH($H1928,$C:$C,0))+I1928*$M$2</f>
        <v>1380</v>
      </c>
      <c r="N1928" s="57">
        <f t="shared" si="301"/>
        <v>1390</v>
      </c>
      <c r="O1928" s="72">
        <f>VLOOKUP($B1928,'Выгр Торг'!$B:$P,O$1,0)</f>
        <v>900</v>
      </c>
      <c r="P1928" s="72">
        <f>VLOOKUP($B1928,'Выгр Торг'!$B:$P,P$1,0)</f>
        <v>1490</v>
      </c>
      <c r="Q1928" s="42">
        <f t="shared" si="302"/>
        <v>0</v>
      </c>
      <c r="R1928" s="42">
        <f t="shared" si="303"/>
        <v>100</v>
      </c>
      <c r="S1928" s="85">
        <f t="shared" si="307"/>
        <v>1390</v>
      </c>
      <c r="T1928" s="60" t="str">
        <f>IFERROR(VLOOKUP($B1928,'Из ГУГЛа'!$B:$G,4,0)*U1928+V1928,VLOOKUP($B1928,'Из ГУГЛа'!$B:$G,4,0))</f>
        <v/>
      </c>
      <c r="U1928" s="15">
        <v>1</v>
      </c>
      <c r="V1928" s="59"/>
      <c r="W1928" s="74">
        <f t="shared" si="304"/>
        <v>0.54444444444444451</v>
      </c>
      <c r="X1928" s="74" t="str">
        <f t="shared" si="305"/>
        <v/>
      </c>
      <c r="Y1928" s="74" t="str">
        <f t="shared" si="306"/>
        <v/>
      </c>
      <c r="Z1928" s="78" t="s">
        <v>2580</v>
      </c>
    </row>
    <row r="1929" spans="1:26" ht="75" x14ac:dyDescent="0.25">
      <c r="A1929" s="71" t="str">
        <f>INDEX('Выгр Торг'!$A:$A,MATCH($B1929,'Выгр Торг'!$B:$B,0))</f>
        <v>Накладки на зеркала "Лифтбек" (под повторители) в цвет кузова для Лада Калина 2, Гранта, Гранта FL</v>
      </c>
      <c r="B1929" s="88">
        <v>248645</v>
      </c>
      <c r="C1929" s="72">
        <f>VLOOKUP($B1929,'Выгр Торг'!$B:$P,C$1,0)</f>
        <v>98544</v>
      </c>
      <c r="D1929" s="71" t="str">
        <f>VLOOKUP($B1929,'Выгр Торг'!$B:$P,D$1,0)</f>
        <v>Накладки на зеркала "Лифтбек" (под повторители) в цвет кузова для Лада Калина 2, Гранта, Гранта FL (В цвет, Вавилон (серо-бежевый, 388))</v>
      </c>
      <c r="E1929" s="72" t="str">
        <f>VLOOKUP($B1929,'Выгр Торг'!$B:$P,E$1,0)</f>
        <v>Y</v>
      </c>
      <c r="F1929" s="72" t="str">
        <f>VLOOKUP($B1929,'Выгр Торг'!$B:$P,F$1,0)</f>
        <v>1</v>
      </c>
      <c r="G1929" s="36" t="s">
        <v>2499</v>
      </c>
      <c r="H1929" s="28">
        <v>170670</v>
      </c>
      <c r="I1929" s="53">
        <f>INDEX($I:$I,MATCH($H1929,$C:$C,0))</f>
        <v>600</v>
      </c>
      <c r="J1929" s="5" t="s">
        <v>3410</v>
      </c>
      <c r="K1929" s="56">
        <f>INDEX($K:$K,MATCH($H1929,$C:$C,0))+I1929</f>
        <v>900</v>
      </c>
      <c r="L1929" s="14">
        <f>VLOOKUP(K1929,Наценка!$A$1:$B$8,2,1)</f>
        <v>1.75</v>
      </c>
      <c r="M1929" s="56">
        <f>INDEX($M:$M,MATCH($H1929,$C:$C,0))+I1929*$M$2</f>
        <v>1380</v>
      </c>
      <c r="N1929" s="57">
        <f t="shared" si="301"/>
        <v>1390</v>
      </c>
      <c r="O1929" s="72">
        <f>VLOOKUP($B1929,'Выгр Торг'!$B:$P,O$1,0)</f>
        <v>900</v>
      </c>
      <c r="P1929" s="72">
        <f>VLOOKUP($B1929,'Выгр Торг'!$B:$P,P$1,0)</f>
        <v>1490</v>
      </c>
      <c r="Q1929" s="42">
        <f t="shared" si="302"/>
        <v>0</v>
      </c>
      <c r="R1929" s="42">
        <f t="shared" si="303"/>
        <v>100</v>
      </c>
      <c r="S1929" s="85">
        <f t="shared" si="307"/>
        <v>1390</v>
      </c>
      <c r="T1929" s="60" t="str">
        <f>IFERROR(VLOOKUP($B1929,'Из ГУГЛа'!$B:$G,4,0)*U1929+V1929,VLOOKUP($B1929,'Из ГУГЛа'!$B:$G,4,0))</f>
        <v/>
      </c>
      <c r="U1929" s="15">
        <v>1</v>
      </c>
      <c r="V1929" s="59"/>
      <c r="W1929" s="74">
        <f t="shared" si="304"/>
        <v>0.54444444444444451</v>
      </c>
      <c r="X1929" s="74" t="str">
        <f t="shared" si="305"/>
        <v/>
      </c>
      <c r="Y1929" s="74" t="str">
        <f t="shared" si="306"/>
        <v/>
      </c>
      <c r="Z1929" s="78" t="s">
        <v>2580</v>
      </c>
    </row>
    <row r="1930" spans="1:26" ht="75" x14ac:dyDescent="0.25">
      <c r="A1930" s="71" t="str">
        <f>INDEX('Выгр Торг'!$A:$A,MATCH($B1930,'Выгр Торг'!$B:$B,0))</f>
        <v>Накладки на зеркала "Лифтбек" (под повторители) в цвет кузова для Лада Калина 2, Гранта, Гранта FL</v>
      </c>
      <c r="B1930" s="88">
        <v>248646</v>
      </c>
      <c r="C1930" s="72">
        <f>VLOOKUP($B1930,'Выгр Торг'!$B:$P,C$1,0)</f>
        <v>98545</v>
      </c>
      <c r="D1930" s="71" t="str">
        <f>VLOOKUP($B1930,'Выгр Торг'!$B:$P,D$1,0)</f>
        <v>Накладки на зеркала "Лифтбек" (под повторители) в цвет кузова для Лада Калина 2, Гранта, Гранта FL (В цвет, Валентина (серо-фиолетовый, 464))</v>
      </c>
      <c r="E1930" s="72" t="str">
        <f>VLOOKUP($B1930,'Выгр Торг'!$B:$P,E$1,0)</f>
        <v>Y</v>
      </c>
      <c r="F1930" s="72" t="str">
        <f>VLOOKUP($B1930,'Выгр Торг'!$B:$P,F$1,0)</f>
        <v>1</v>
      </c>
      <c r="G1930" s="36" t="s">
        <v>2499</v>
      </c>
      <c r="H1930" s="28">
        <v>170670</v>
      </c>
      <c r="I1930" s="53">
        <f>INDEX($I:$I,MATCH($H1930,$C:$C,0))</f>
        <v>600</v>
      </c>
      <c r="J1930" s="5" t="s">
        <v>3410</v>
      </c>
      <c r="K1930" s="56">
        <f>INDEX($K:$K,MATCH($H1930,$C:$C,0))+I1930</f>
        <v>900</v>
      </c>
      <c r="L1930" s="14">
        <f>VLOOKUP(K1930,Наценка!$A$1:$B$8,2,1)</f>
        <v>1.75</v>
      </c>
      <c r="M1930" s="56">
        <f>INDEX($M:$M,MATCH($H1930,$C:$C,0))+I1930*$M$2</f>
        <v>1380</v>
      </c>
      <c r="N1930" s="57">
        <f t="shared" si="301"/>
        <v>1390</v>
      </c>
      <c r="O1930" s="72">
        <f>VLOOKUP($B1930,'Выгр Торг'!$B:$P,O$1,0)</f>
        <v>900</v>
      </c>
      <c r="P1930" s="72">
        <f>VLOOKUP($B1930,'Выгр Торг'!$B:$P,P$1,0)</f>
        <v>1490</v>
      </c>
      <c r="Q1930" s="42">
        <f t="shared" si="302"/>
        <v>0</v>
      </c>
      <c r="R1930" s="42">
        <f t="shared" si="303"/>
        <v>100</v>
      </c>
      <c r="S1930" s="85">
        <f t="shared" si="307"/>
        <v>1390</v>
      </c>
      <c r="T1930" s="60" t="str">
        <f>IFERROR(VLOOKUP($B1930,'Из ГУГЛа'!$B:$G,4,0)*U1930+V1930,VLOOKUP($B1930,'Из ГУГЛа'!$B:$G,4,0))</f>
        <v/>
      </c>
      <c r="U1930" s="15">
        <v>1</v>
      </c>
      <c r="V1930" s="59"/>
      <c r="W1930" s="74">
        <f t="shared" si="304"/>
        <v>0.54444444444444451</v>
      </c>
      <c r="X1930" s="74" t="str">
        <f t="shared" si="305"/>
        <v/>
      </c>
      <c r="Y1930" s="74" t="str">
        <f t="shared" si="306"/>
        <v/>
      </c>
      <c r="Z1930" s="78" t="s">
        <v>2580</v>
      </c>
    </row>
    <row r="1931" spans="1:26" ht="75" x14ac:dyDescent="0.25">
      <c r="A1931" s="71" t="str">
        <f>INDEX('Выгр Торг'!$A:$A,MATCH($B1931,'Выгр Торг'!$B:$B,0))</f>
        <v>Накладки на зеркала "Лифтбек" (под повторители) в цвет кузова для Лада Калина 2, Гранта, Гранта FL</v>
      </c>
      <c r="B1931" s="88">
        <v>248647</v>
      </c>
      <c r="C1931" s="72">
        <f>VLOOKUP($B1931,'Выгр Торг'!$B:$P,C$1,0)</f>
        <v>98546</v>
      </c>
      <c r="D1931" s="71" t="str">
        <f>VLOOKUP($B1931,'Выгр Торг'!$B:$P,D$1,0)</f>
        <v>Накладки на зеркала "Лифтбек" (под повторители) в цвет кузова для Лада Калина 2, Гранта, Гранта FL (В цвет, Валюта (серо-зеленый, 310))</v>
      </c>
      <c r="E1931" s="72" t="str">
        <f>VLOOKUP($B1931,'Выгр Торг'!$B:$P,E$1,0)</f>
        <v>Y</v>
      </c>
      <c r="F1931" s="72" t="str">
        <f>VLOOKUP($B1931,'Выгр Торг'!$B:$P,F$1,0)</f>
        <v>1</v>
      </c>
      <c r="G1931" s="36" t="s">
        <v>2499</v>
      </c>
      <c r="H1931" s="28">
        <v>170670</v>
      </c>
      <c r="I1931" s="53">
        <f>INDEX($I:$I,MATCH($H1931,$C:$C,0))</f>
        <v>600</v>
      </c>
      <c r="J1931" s="5" t="s">
        <v>3410</v>
      </c>
      <c r="K1931" s="56">
        <f>INDEX($K:$K,MATCH($H1931,$C:$C,0))+I1931</f>
        <v>900</v>
      </c>
      <c r="L1931" s="14">
        <f>VLOOKUP(K1931,Наценка!$A$1:$B$8,2,1)</f>
        <v>1.75</v>
      </c>
      <c r="M1931" s="56">
        <f>INDEX($M:$M,MATCH($H1931,$C:$C,0))+I1931*$M$2</f>
        <v>1380</v>
      </c>
      <c r="N1931" s="57">
        <f t="shared" si="301"/>
        <v>1390</v>
      </c>
      <c r="O1931" s="72">
        <f>VLOOKUP($B1931,'Выгр Торг'!$B:$P,O$1,0)</f>
        <v>900</v>
      </c>
      <c r="P1931" s="72">
        <f>VLOOKUP($B1931,'Выгр Торг'!$B:$P,P$1,0)</f>
        <v>1490</v>
      </c>
      <c r="Q1931" s="42">
        <f t="shared" si="302"/>
        <v>0</v>
      </c>
      <c r="R1931" s="42">
        <f t="shared" si="303"/>
        <v>100</v>
      </c>
      <c r="S1931" s="85">
        <f t="shared" si="307"/>
        <v>1390</v>
      </c>
      <c r="T1931" s="60" t="str">
        <f>IFERROR(VLOOKUP($B1931,'Из ГУГЛа'!$B:$G,4,0)*U1931+V1931,VLOOKUP($B1931,'Из ГУГЛа'!$B:$G,4,0))</f>
        <v/>
      </c>
      <c r="U1931" s="15">
        <v>1</v>
      </c>
      <c r="V1931" s="59"/>
      <c r="W1931" s="74">
        <f t="shared" si="304"/>
        <v>0.54444444444444451</v>
      </c>
      <c r="X1931" s="74" t="str">
        <f t="shared" si="305"/>
        <v/>
      </c>
      <c r="Y1931" s="74" t="str">
        <f t="shared" si="306"/>
        <v/>
      </c>
      <c r="Z1931" s="78" t="s">
        <v>2580</v>
      </c>
    </row>
    <row r="1932" spans="1:26" ht="75" x14ac:dyDescent="0.25">
      <c r="A1932" s="71" t="str">
        <f>INDEX('Выгр Торг'!$A:$A,MATCH($B1932,'Выгр Торг'!$B:$B,0))</f>
        <v>Накладки на зеркала "Лифтбек" (под повторители) в цвет кузова для Лада Калина 2, Гранта, Гранта FL</v>
      </c>
      <c r="B1932" s="88">
        <v>248648</v>
      </c>
      <c r="C1932" s="72">
        <f>VLOOKUP($B1932,'Выгр Торг'!$B:$P,C$1,0)</f>
        <v>98547</v>
      </c>
      <c r="D1932" s="71" t="str">
        <f>VLOOKUP($B1932,'Выгр Торг'!$B:$P,D$1,0)</f>
        <v>Накладки на зеркала "Лифтбек" (под повторители) в цвет кузова для Лада Калина 2, Гранта, Гранта FL (В цвет, Венера (темно-красный, 191))</v>
      </c>
      <c r="E1932" s="72" t="str">
        <f>VLOOKUP($B1932,'Выгр Торг'!$B:$P,E$1,0)</f>
        <v>Y</v>
      </c>
      <c r="F1932" s="72" t="str">
        <f>VLOOKUP($B1932,'Выгр Торг'!$B:$P,F$1,0)</f>
        <v>1</v>
      </c>
      <c r="G1932" s="36" t="s">
        <v>2499</v>
      </c>
      <c r="H1932" s="28">
        <v>170670</v>
      </c>
      <c r="I1932" s="53">
        <f>INDEX($I:$I,MATCH($H1932,$C:$C,0))</f>
        <v>600</v>
      </c>
      <c r="J1932" s="5" t="s">
        <v>3410</v>
      </c>
      <c r="K1932" s="56">
        <f>INDEX($K:$K,MATCH($H1932,$C:$C,0))+I1932</f>
        <v>900</v>
      </c>
      <c r="L1932" s="14">
        <f>VLOOKUP(K1932,Наценка!$A$1:$B$8,2,1)</f>
        <v>1.75</v>
      </c>
      <c r="M1932" s="56">
        <f>INDEX($M:$M,MATCH($H1932,$C:$C,0))+I1932*$M$2</f>
        <v>1380</v>
      </c>
      <c r="N1932" s="57">
        <f t="shared" si="301"/>
        <v>1390</v>
      </c>
      <c r="O1932" s="72">
        <f>VLOOKUP($B1932,'Выгр Торг'!$B:$P,O$1,0)</f>
        <v>900</v>
      </c>
      <c r="P1932" s="72">
        <f>VLOOKUP($B1932,'Выгр Торг'!$B:$P,P$1,0)</f>
        <v>1490</v>
      </c>
      <c r="Q1932" s="42">
        <f t="shared" si="302"/>
        <v>0</v>
      </c>
      <c r="R1932" s="42">
        <f t="shared" si="303"/>
        <v>100</v>
      </c>
      <c r="S1932" s="85">
        <f t="shared" si="307"/>
        <v>1390</v>
      </c>
      <c r="T1932" s="60" t="str">
        <f>IFERROR(VLOOKUP($B1932,'Из ГУГЛа'!$B:$G,4,0)*U1932+V1932,VLOOKUP($B1932,'Из ГУГЛа'!$B:$G,4,0))</f>
        <v/>
      </c>
      <c r="U1932" s="15">
        <v>1</v>
      </c>
      <c r="V1932" s="59"/>
      <c r="W1932" s="74">
        <f t="shared" si="304"/>
        <v>0.54444444444444451</v>
      </c>
      <c r="X1932" s="74" t="str">
        <f t="shared" si="305"/>
        <v/>
      </c>
      <c r="Y1932" s="74" t="str">
        <f t="shared" si="306"/>
        <v/>
      </c>
      <c r="Z1932" s="78" t="s">
        <v>2580</v>
      </c>
    </row>
    <row r="1933" spans="1:26" ht="75" x14ac:dyDescent="0.25">
      <c r="A1933" s="71" t="str">
        <f>INDEX('Выгр Торг'!$A:$A,MATCH($B1933,'Выгр Торг'!$B:$B,0))</f>
        <v>Накладки на зеркала "Лифтбек" (под повторители) в цвет кузова для Лада Калина 2, Гранта, Гранта FL</v>
      </c>
      <c r="B1933" s="88">
        <v>248649</v>
      </c>
      <c r="C1933" s="72">
        <f>VLOOKUP($B1933,'Выгр Торг'!$B:$P,C$1,0)</f>
        <v>98548</v>
      </c>
      <c r="D1933" s="71" t="str">
        <f>VLOOKUP($B1933,'Выгр Торг'!$B:$P,D$1,0)</f>
        <v>Накладки на зеркала "Лифтбек" (под повторители) в цвет кузова для Лада Калина 2, Гранта, Гранта FL (В цвет, Викинг (темно-серый, 655))</v>
      </c>
      <c r="E1933" s="72" t="str">
        <f>VLOOKUP($B1933,'Выгр Торг'!$B:$P,E$1,0)</f>
        <v>Y</v>
      </c>
      <c r="F1933" s="72" t="str">
        <f>VLOOKUP($B1933,'Выгр Торг'!$B:$P,F$1,0)</f>
        <v>1</v>
      </c>
      <c r="G1933" s="36" t="s">
        <v>2499</v>
      </c>
      <c r="H1933" s="28">
        <v>170670</v>
      </c>
      <c r="I1933" s="53">
        <f>INDEX($I:$I,MATCH($H1933,$C:$C,0))</f>
        <v>600</v>
      </c>
      <c r="J1933" s="5" t="s">
        <v>3410</v>
      </c>
      <c r="K1933" s="56">
        <f>INDEX($K:$K,MATCH($H1933,$C:$C,0))+I1933</f>
        <v>900</v>
      </c>
      <c r="L1933" s="14">
        <f>VLOOKUP(K1933,Наценка!$A$1:$B$8,2,1)</f>
        <v>1.75</v>
      </c>
      <c r="M1933" s="56">
        <f>INDEX($M:$M,MATCH($H1933,$C:$C,0))+I1933*$M$2</f>
        <v>1380</v>
      </c>
      <c r="N1933" s="57">
        <f t="shared" si="301"/>
        <v>1390</v>
      </c>
      <c r="O1933" s="72">
        <f>VLOOKUP($B1933,'Выгр Торг'!$B:$P,O$1,0)</f>
        <v>900</v>
      </c>
      <c r="P1933" s="72">
        <f>VLOOKUP($B1933,'Выгр Торг'!$B:$P,P$1,0)</f>
        <v>1490</v>
      </c>
      <c r="Q1933" s="42">
        <f t="shared" si="302"/>
        <v>0</v>
      </c>
      <c r="R1933" s="42">
        <f t="shared" si="303"/>
        <v>100</v>
      </c>
      <c r="S1933" s="85">
        <f t="shared" si="307"/>
        <v>1390</v>
      </c>
      <c r="T1933" s="60" t="str">
        <f>IFERROR(VLOOKUP($B1933,'Из ГУГЛа'!$B:$G,4,0)*U1933+V1933,VLOOKUP($B1933,'Из ГУГЛа'!$B:$G,4,0))</f>
        <v/>
      </c>
      <c r="U1933" s="15">
        <v>1</v>
      </c>
      <c r="V1933" s="59"/>
      <c r="W1933" s="74">
        <f t="shared" si="304"/>
        <v>0.54444444444444451</v>
      </c>
      <c r="X1933" s="74" t="str">
        <f t="shared" si="305"/>
        <v/>
      </c>
      <c r="Y1933" s="74" t="str">
        <f t="shared" si="306"/>
        <v/>
      </c>
      <c r="Z1933" s="78" t="s">
        <v>2580</v>
      </c>
    </row>
    <row r="1934" spans="1:26" ht="75" x14ac:dyDescent="0.25">
      <c r="A1934" s="71" t="str">
        <f>INDEX('Выгр Торг'!$A:$A,MATCH($B1934,'Выгр Торг'!$B:$B,0))</f>
        <v>Накладки на зеркала "Лифтбек" (под повторители) в цвет кузова для Лада Калина 2, Гранта, Гранта FL</v>
      </c>
      <c r="B1934" s="88">
        <v>248650</v>
      </c>
      <c r="C1934" s="72">
        <f>VLOOKUP($B1934,'Выгр Торг'!$B:$P,C$1,0)</f>
        <v>98549</v>
      </c>
      <c r="D1934" s="71" t="str">
        <f>VLOOKUP($B1934,'Выгр Торг'!$B:$P,D$1,0)</f>
        <v>Накладки на зеркала "Лифтбек" (под повторители) в цвет кузова для Лада Калина 2, Гранта, Гранта FL (В цвет, Виктория (серебристый ярко-красный, 129))</v>
      </c>
      <c r="E1934" s="72" t="str">
        <f>VLOOKUP($B1934,'Выгр Торг'!$B:$P,E$1,0)</f>
        <v>Y</v>
      </c>
      <c r="F1934" s="72" t="str">
        <f>VLOOKUP($B1934,'Выгр Торг'!$B:$P,F$1,0)</f>
        <v>1</v>
      </c>
      <c r="G1934" s="36" t="s">
        <v>2499</v>
      </c>
      <c r="H1934" s="28">
        <v>170670</v>
      </c>
      <c r="I1934" s="53">
        <f>INDEX($I:$I,MATCH($H1934,$C:$C,0))</f>
        <v>600</v>
      </c>
      <c r="J1934" s="5" t="s">
        <v>3410</v>
      </c>
      <c r="K1934" s="56">
        <f>INDEX($K:$K,MATCH($H1934,$C:$C,0))+I1934</f>
        <v>900</v>
      </c>
      <c r="L1934" s="14">
        <f>VLOOKUP(K1934,Наценка!$A$1:$B$8,2,1)</f>
        <v>1.75</v>
      </c>
      <c r="M1934" s="56">
        <f>INDEX($M:$M,MATCH($H1934,$C:$C,0))+I1934*$M$2</f>
        <v>1380</v>
      </c>
      <c r="N1934" s="57">
        <f t="shared" si="301"/>
        <v>1390</v>
      </c>
      <c r="O1934" s="72">
        <f>VLOOKUP($B1934,'Выгр Торг'!$B:$P,O$1,0)</f>
        <v>900</v>
      </c>
      <c r="P1934" s="72">
        <f>VLOOKUP($B1934,'Выгр Торг'!$B:$P,P$1,0)</f>
        <v>1490</v>
      </c>
      <c r="Q1934" s="42">
        <f t="shared" si="302"/>
        <v>0</v>
      </c>
      <c r="R1934" s="42">
        <f t="shared" si="303"/>
        <v>100</v>
      </c>
      <c r="S1934" s="85">
        <f t="shared" si="307"/>
        <v>1390</v>
      </c>
      <c r="T1934" s="60" t="str">
        <f>IFERROR(VLOOKUP($B1934,'Из ГУГЛа'!$B:$G,4,0)*U1934+V1934,VLOOKUP($B1934,'Из ГУГЛа'!$B:$G,4,0))</f>
        <v/>
      </c>
      <c r="U1934" s="15">
        <v>1</v>
      </c>
      <c r="V1934" s="59"/>
      <c r="W1934" s="74">
        <f t="shared" si="304"/>
        <v>0.54444444444444451</v>
      </c>
      <c r="X1934" s="74" t="str">
        <f t="shared" si="305"/>
        <v/>
      </c>
      <c r="Y1934" s="74" t="str">
        <f t="shared" si="306"/>
        <v/>
      </c>
      <c r="Z1934" s="78" t="s">
        <v>2580</v>
      </c>
    </row>
    <row r="1935" spans="1:26" ht="75" x14ac:dyDescent="0.25">
      <c r="A1935" s="71" t="str">
        <f>INDEX('Выгр Торг'!$A:$A,MATCH($B1935,'Выгр Торг'!$B:$B,0))</f>
        <v>Накладки на зеркала "Лифтбек" (под повторители) в цвет кузова для Лада Калина 2, Гранта, Гранта FL</v>
      </c>
      <c r="B1935" s="88">
        <v>248651</v>
      </c>
      <c r="C1935" s="72">
        <f>VLOOKUP($B1935,'Выгр Торг'!$B:$P,C$1,0)</f>
        <v>98550</v>
      </c>
      <c r="D1935" s="71" t="str">
        <f>VLOOKUP($B1935,'Выгр Торг'!$B:$P,D$1,0)</f>
        <v>Накладки на зеркала "Лифтбек" (под повторители) в цвет кузова для Лада Калина 2, Гранта, Гранта FL (В цвет, Вишневый сад (темно-серебристо-красный, 132))</v>
      </c>
      <c r="E1935" s="72" t="str">
        <f>VLOOKUP($B1935,'Выгр Торг'!$B:$P,E$1,0)</f>
        <v>Y</v>
      </c>
      <c r="F1935" s="72" t="str">
        <f>VLOOKUP($B1935,'Выгр Торг'!$B:$P,F$1,0)</f>
        <v>1</v>
      </c>
      <c r="G1935" s="36" t="s">
        <v>2499</v>
      </c>
      <c r="H1935" s="28">
        <v>170670</v>
      </c>
      <c r="I1935" s="53">
        <f>INDEX($I:$I,MATCH($H1935,$C:$C,0))</f>
        <v>600</v>
      </c>
      <c r="J1935" s="5" t="s">
        <v>3410</v>
      </c>
      <c r="K1935" s="56">
        <f>INDEX($K:$K,MATCH($H1935,$C:$C,0))+I1935</f>
        <v>900</v>
      </c>
      <c r="L1935" s="14">
        <f>VLOOKUP(K1935,Наценка!$A$1:$B$8,2,1)</f>
        <v>1.75</v>
      </c>
      <c r="M1935" s="56">
        <f>INDEX($M:$M,MATCH($H1935,$C:$C,0))+I1935*$M$2</f>
        <v>1380</v>
      </c>
      <c r="N1935" s="57">
        <f t="shared" si="301"/>
        <v>1390</v>
      </c>
      <c r="O1935" s="72">
        <f>VLOOKUP($B1935,'Выгр Торг'!$B:$P,O$1,0)</f>
        <v>900</v>
      </c>
      <c r="P1935" s="72">
        <f>VLOOKUP($B1935,'Выгр Торг'!$B:$P,P$1,0)</f>
        <v>1490</v>
      </c>
      <c r="Q1935" s="42">
        <f t="shared" si="302"/>
        <v>0</v>
      </c>
      <c r="R1935" s="42">
        <f t="shared" si="303"/>
        <v>100</v>
      </c>
      <c r="S1935" s="85">
        <f t="shared" si="307"/>
        <v>1390</v>
      </c>
      <c r="T1935" s="60" t="str">
        <f>IFERROR(VLOOKUP($B1935,'Из ГУГЛа'!$B:$G,4,0)*U1935+V1935,VLOOKUP($B1935,'Из ГУГЛа'!$B:$G,4,0))</f>
        <v/>
      </c>
      <c r="U1935" s="15">
        <v>1</v>
      </c>
      <c r="V1935" s="59"/>
      <c r="W1935" s="74">
        <f t="shared" si="304"/>
        <v>0.54444444444444451</v>
      </c>
      <c r="X1935" s="74" t="str">
        <f t="shared" si="305"/>
        <v/>
      </c>
      <c r="Y1935" s="74" t="str">
        <f t="shared" si="306"/>
        <v/>
      </c>
      <c r="Z1935" s="78" t="s">
        <v>2580</v>
      </c>
    </row>
    <row r="1936" spans="1:26" ht="75" x14ac:dyDescent="0.25">
      <c r="A1936" s="71" t="str">
        <f>INDEX('Выгр Торг'!$A:$A,MATCH($B1936,'Выгр Торг'!$B:$B,0))</f>
        <v>Накладки на зеркала "Лифтбек" (под повторители) в цвет кузова для Лада Калина 2, Гранта, Гранта FL</v>
      </c>
      <c r="B1936" s="88">
        <v>248652</v>
      </c>
      <c r="C1936" s="72">
        <f>VLOOKUP($B1936,'Выгр Торг'!$B:$P,C$1,0)</f>
        <v>98551</v>
      </c>
      <c r="D1936" s="71" t="str">
        <f>VLOOKUP($B1936,'Выгр Торг'!$B:$P,D$1,0)</f>
        <v>Накладки на зеркала "Лифтбек" (под повторители) в цвет кузова для Лада Калина 2, Гранта, Гранта FL (В цвет, Вишня (темно-красный, 127))</v>
      </c>
      <c r="E1936" s="72" t="str">
        <f>VLOOKUP($B1936,'Выгр Торг'!$B:$P,E$1,0)</f>
        <v>Y</v>
      </c>
      <c r="F1936" s="72" t="str">
        <f>VLOOKUP($B1936,'Выгр Торг'!$B:$P,F$1,0)</f>
        <v>1</v>
      </c>
      <c r="G1936" s="36" t="s">
        <v>2499</v>
      </c>
      <c r="H1936" s="28">
        <v>170670</v>
      </c>
      <c r="I1936" s="53">
        <f>INDEX($I:$I,MATCH($H1936,$C:$C,0))</f>
        <v>600</v>
      </c>
      <c r="J1936" s="5" t="s">
        <v>3410</v>
      </c>
      <c r="K1936" s="56">
        <f>INDEX($K:$K,MATCH($H1936,$C:$C,0))+I1936</f>
        <v>900</v>
      </c>
      <c r="L1936" s="14">
        <f>VLOOKUP(K1936,Наценка!$A$1:$B$8,2,1)</f>
        <v>1.75</v>
      </c>
      <c r="M1936" s="56">
        <f>INDEX($M:$M,MATCH($H1936,$C:$C,0))+I1936*$M$2</f>
        <v>1380</v>
      </c>
      <c r="N1936" s="57">
        <f t="shared" si="301"/>
        <v>1390</v>
      </c>
      <c r="O1936" s="72">
        <f>VLOOKUP($B1936,'Выгр Торг'!$B:$P,O$1,0)</f>
        <v>900</v>
      </c>
      <c r="P1936" s="72">
        <f>VLOOKUP($B1936,'Выгр Торг'!$B:$P,P$1,0)</f>
        <v>1490</v>
      </c>
      <c r="Q1936" s="42">
        <f t="shared" si="302"/>
        <v>0</v>
      </c>
      <c r="R1936" s="42">
        <f t="shared" si="303"/>
        <v>100</v>
      </c>
      <c r="S1936" s="85">
        <f t="shared" si="307"/>
        <v>1390</v>
      </c>
      <c r="T1936" s="60" t="str">
        <f>IFERROR(VLOOKUP($B1936,'Из ГУГЛа'!$B:$G,4,0)*U1936+V1936,VLOOKUP($B1936,'Из ГУГЛа'!$B:$G,4,0))</f>
        <v/>
      </c>
      <c r="U1936" s="15">
        <v>1</v>
      </c>
      <c r="V1936" s="59"/>
      <c r="W1936" s="74">
        <f t="shared" si="304"/>
        <v>0.54444444444444451</v>
      </c>
      <c r="X1936" s="74" t="str">
        <f t="shared" si="305"/>
        <v/>
      </c>
      <c r="Y1936" s="74" t="str">
        <f t="shared" si="306"/>
        <v/>
      </c>
      <c r="Z1936" s="78" t="s">
        <v>2580</v>
      </c>
    </row>
    <row r="1937" spans="1:26" ht="75" x14ac:dyDescent="0.25">
      <c r="A1937" s="71" t="str">
        <f>INDEX('Выгр Торг'!$A:$A,MATCH($B1937,'Выгр Торг'!$B:$B,0))</f>
        <v>Накладки на зеркала "Лифтбек" (под повторители) в цвет кузова для Лада Калина 2, Гранта, Гранта FL</v>
      </c>
      <c r="B1937" s="88">
        <v>248653</v>
      </c>
      <c r="C1937" s="72">
        <f>VLOOKUP($B1937,'Выгр Торг'!$B:$P,C$1,0)</f>
        <v>98552</v>
      </c>
      <c r="D1937" s="71" t="str">
        <f>VLOOKUP($B1937,'Выгр Торг'!$B:$P,D$1,0)</f>
        <v>Накладки на зеркала "Лифтбек" (под повторители) в цвет кузова для Лада Калина 2, Гранта, Гранта FL (В цвет, Водолей (серо-зеленый, 313))</v>
      </c>
      <c r="E1937" s="72" t="str">
        <f>VLOOKUP($B1937,'Выгр Торг'!$B:$P,E$1,0)</f>
        <v>Y</v>
      </c>
      <c r="F1937" s="72" t="str">
        <f>VLOOKUP($B1937,'Выгр Торг'!$B:$P,F$1,0)</f>
        <v>1</v>
      </c>
      <c r="G1937" s="36" t="s">
        <v>2499</v>
      </c>
      <c r="H1937" s="28">
        <v>170670</v>
      </c>
      <c r="I1937" s="53">
        <f>INDEX($I:$I,MATCH($H1937,$C:$C,0))</f>
        <v>600</v>
      </c>
      <c r="J1937" s="5" t="s">
        <v>3410</v>
      </c>
      <c r="K1937" s="56">
        <f>INDEX($K:$K,MATCH($H1937,$C:$C,0))+I1937</f>
        <v>900</v>
      </c>
      <c r="L1937" s="14">
        <f>VLOOKUP(K1937,Наценка!$A$1:$B$8,2,1)</f>
        <v>1.75</v>
      </c>
      <c r="M1937" s="56">
        <f>INDEX($M:$M,MATCH($H1937,$C:$C,0))+I1937*$M$2</f>
        <v>1380</v>
      </c>
      <c r="N1937" s="57">
        <f t="shared" si="301"/>
        <v>1390</v>
      </c>
      <c r="O1937" s="72">
        <f>VLOOKUP($B1937,'Выгр Торг'!$B:$P,O$1,0)</f>
        <v>900</v>
      </c>
      <c r="P1937" s="72">
        <f>VLOOKUP($B1937,'Выгр Торг'!$B:$P,P$1,0)</f>
        <v>1490</v>
      </c>
      <c r="Q1937" s="42">
        <f t="shared" si="302"/>
        <v>0</v>
      </c>
      <c r="R1937" s="42">
        <f t="shared" si="303"/>
        <v>100</v>
      </c>
      <c r="S1937" s="85">
        <f t="shared" si="307"/>
        <v>1390</v>
      </c>
      <c r="T1937" s="60" t="str">
        <f>IFERROR(VLOOKUP($B1937,'Из ГУГЛа'!$B:$G,4,0)*U1937+V1937,VLOOKUP($B1937,'Из ГУГЛа'!$B:$G,4,0))</f>
        <v/>
      </c>
      <c r="U1937" s="15">
        <v>1</v>
      </c>
      <c r="V1937" s="59"/>
      <c r="W1937" s="74">
        <f t="shared" si="304"/>
        <v>0.54444444444444451</v>
      </c>
      <c r="X1937" s="74" t="str">
        <f t="shared" si="305"/>
        <v/>
      </c>
      <c r="Y1937" s="74" t="str">
        <f t="shared" si="306"/>
        <v/>
      </c>
      <c r="Z1937" s="78" t="s">
        <v>2580</v>
      </c>
    </row>
    <row r="1938" spans="1:26" ht="75" x14ac:dyDescent="0.25">
      <c r="A1938" s="71" t="str">
        <f>INDEX('Выгр Торг'!$A:$A,MATCH($B1938,'Выгр Торг'!$B:$B,0))</f>
        <v>Накладки на зеркала "Лифтбек" (под повторители) в цвет кузова для Лада Калина 2, Гранта, Гранта FL</v>
      </c>
      <c r="B1938" s="88">
        <v>248654</v>
      </c>
      <c r="C1938" s="72">
        <f>VLOOKUP($B1938,'Выгр Торг'!$B:$P,C$1,0)</f>
        <v>98553</v>
      </c>
      <c r="D1938" s="71" t="str">
        <f>VLOOKUP($B1938,'Выгр Торг'!$B:$P,D$1,0)</f>
        <v>Накладки на зеркала "Лифтбек" (под повторители) в цвет кузова для Лада Калина 2, Гранта, Гранта FL (В цвет, Галактика (темно-фиолетовый, 488))</v>
      </c>
      <c r="E1938" s="72" t="str">
        <f>VLOOKUP($B1938,'Выгр Торг'!$B:$P,E$1,0)</f>
        <v>Y</v>
      </c>
      <c r="F1938" s="72" t="str">
        <f>VLOOKUP($B1938,'Выгр Торг'!$B:$P,F$1,0)</f>
        <v>1</v>
      </c>
      <c r="G1938" s="36" t="s">
        <v>2499</v>
      </c>
      <c r="H1938" s="28">
        <v>170670</v>
      </c>
      <c r="I1938" s="53">
        <f>INDEX($I:$I,MATCH($H1938,$C:$C,0))</f>
        <v>600</v>
      </c>
      <c r="J1938" s="5" t="s">
        <v>3410</v>
      </c>
      <c r="K1938" s="56">
        <f>INDEX($K:$K,MATCH($H1938,$C:$C,0))+I1938</f>
        <v>900</v>
      </c>
      <c r="L1938" s="14">
        <f>VLOOKUP(K1938,Наценка!$A$1:$B$8,2,1)</f>
        <v>1.75</v>
      </c>
      <c r="M1938" s="56">
        <f>INDEX($M:$M,MATCH($H1938,$C:$C,0))+I1938*$M$2</f>
        <v>1380</v>
      </c>
      <c r="N1938" s="57">
        <f t="shared" si="301"/>
        <v>1390</v>
      </c>
      <c r="O1938" s="72">
        <f>VLOOKUP($B1938,'Выгр Торг'!$B:$P,O$1,0)</f>
        <v>900</v>
      </c>
      <c r="P1938" s="72">
        <f>VLOOKUP($B1938,'Выгр Торг'!$B:$P,P$1,0)</f>
        <v>1490</v>
      </c>
      <c r="Q1938" s="42">
        <f t="shared" si="302"/>
        <v>0</v>
      </c>
      <c r="R1938" s="42">
        <f t="shared" si="303"/>
        <v>100</v>
      </c>
      <c r="S1938" s="85">
        <f t="shared" si="307"/>
        <v>1390</v>
      </c>
      <c r="T1938" s="60" t="str">
        <f>IFERROR(VLOOKUP($B1938,'Из ГУГЛа'!$B:$G,4,0)*U1938+V1938,VLOOKUP($B1938,'Из ГУГЛа'!$B:$G,4,0))</f>
        <v/>
      </c>
      <c r="U1938" s="15">
        <v>1</v>
      </c>
      <c r="V1938" s="59"/>
      <c r="W1938" s="74">
        <f t="shared" si="304"/>
        <v>0.54444444444444451</v>
      </c>
      <c r="X1938" s="74" t="str">
        <f t="shared" si="305"/>
        <v/>
      </c>
      <c r="Y1938" s="74" t="str">
        <f t="shared" si="306"/>
        <v/>
      </c>
      <c r="Z1938" s="78" t="s">
        <v>2580</v>
      </c>
    </row>
    <row r="1939" spans="1:26" ht="75" x14ac:dyDescent="0.25">
      <c r="A1939" s="71" t="str">
        <f>INDEX('Выгр Торг'!$A:$A,MATCH($B1939,'Выгр Торг'!$B:$B,0))</f>
        <v>Накладки на зеркала "Лифтбек" (под повторители) в цвет кузова для Лада Калина 2, Гранта, Гранта FL</v>
      </c>
      <c r="B1939" s="88">
        <v>248655</v>
      </c>
      <c r="C1939" s="72">
        <f>VLOOKUP($B1939,'Выгр Торг'!$B:$P,C$1,0)</f>
        <v>98554</v>
      </c>
      <c r="D1939" s="71" t="str">
        <f>VLOOKUP($B1939,'Выгр Торг'!$B:$P,D$1,0)</f>
        <v>Накладки на зеркала "Лифтбек" (под повторители) в цвет кузова для Лада Калина 2, Гранта, Гранта FL (В цвет, Гейзер (серо-голубой, 423))</v>
      </c>
      <c r="E1939" s="72" t="str">
        <f>VLOOKUP($B1939,'Выгр Торг'!$B:$P,E$1,0)</f>
        <v>Y</v>
      </c>
      <c r="F1939" s="72" t="str">
        <f>VLOOKUP($B1939,'Выгр Торг'!$B:$P,F$1,0)</f>
        <v>1</v>
      </c>
      <c r="G1939" s="36" t="s">
        <v>2499</v>
      </c>
      <c r="H1939" s="28">
        <v>170670</v>
      </c>
      <c r="I1939" s="53">
        <f>INDEX($I:$I,MATCH($H1939,$C:$C,0))</f>
        <v>600</v>
      </c>
      <c r="J1939" s="5" t="s">
        <v>3410</v>
      </c>
      <c r="K1939" s="56">
        <f>INDEX($K:$K,MATCH($H1939,$C:$C,0))+I1939</f>
        <v>900</v>
      </c>
      <c r="L1939" s="14">
        <f>VLOOKUP(K1939,Наценка!$A$1:$B$8,2,1)</f>
        <v>1.75</v>
      </c>
      <c r="M1939" s="56">
        <f>INDEX($M:$M,MATCH($H1939,$C:$C,0))+I1939*$M$2</f>
        <v>1380</v>
      </c>
      <c r="N1939" s="57">
        <f t="shared" si="301"/>
        <v>1390</v>
      </c>
      <c r="O1939" s="72">
        <f>VLOOKUP($B1939,'Выгр Торг'!$B:$P,O$1,0)</f>
        <v>900</v>
      </c>
      <c r="P1939" s="72">
        <f>VLOOKUP($B1939,'Выгр Торг'!$B:$P,P$1,0)</f>
        <v>1490</v>
      </c>
      <c r="Q1939" s="42">
        <f t="shared" si="302"/>
        <v>0</v>
      </c>
      <c r="R1939" s="42">
        <f t="shared" si="303"/>
        <v>100</v>
      </c>
      <c r="S1939" s="85">
        <f t="shared" si="307"/>
        <v>1390</v>
      </c>
      <c r="T1939" s="60" t="str">
        <f>IFERROR(VLOOKUP($B1939,'Из ГУГЛа'!$B:$G,4,0)*U1939+V1939,VLOOKUP($B1939,'Из ГУГЛа'!$B:$G,4,0))</f>
        <v/>
      </c>
      <c r="U1939" s="15">
        <v>1</v>
      </c>
      <c r="V1939" s="59"/>
      <c r="W1939" s="74">
        <f t="shared" si="304"/>
        <v>0.54444444444444451</v>
      </c>
      <c r="X1939" s="74" t="str">
        <f t="shared" si="305"/>
        <v/>
      </c>
      <c r="Y1939" s="74" t="str">
        <f t="shared" si="306"/>
        <v/>
      </c>
      <c r="Z1939" s="78" t="s">
        <v>2580</v>
      </c>
    </row>
    <row r="1940" spans="1:26" ht="75" x14ac:dyDescent="0.25">
      <c r="A1940" s="71" t="str">
        <f>INDEX('Выгр Торг'!$A:$A,MATCH($B1940,'Выгр Торг'!$B:$B,0))</f>
        <v>Накладки на зеркала "Лифтбек" (под повторители) в цвет кузова для Лада Калина 2, Гранта, Гранта FL</v>
      </c>
      <c r="B1940" s="88">
        <v>248656</v>
      </c>
      <c r="C1940" s="72">
        <f>VLOOKUP($B1940,'Выгр Торг'!$B:$P,C$1,0)</f>
        <v>98555</v>
      </c>
      <c r="D1940" s="71" t="str">
        <f>VLOOKUP($B1940,'Выгр Торг'!$B:$P,D$1,0)</f>
        <v>Накладки на зеркала "Лифтбек" (под повторители) в цвет кузова для Лада Калина 2, Гранта, Гранта FL (В цвет, Голубая планета (сине-голубой, 418))</v>
      </c>
      <c r="E1940" s="72" t="str">
        <f>VLOOKUP($B1940,'Выгр Торг'!$B:$P,E$1,0)</f>
        <v>Y</v>
      </c>
      <c r="F1940" s="72" t="str">
        <f>VLOOKUP($B1940,'Выгр Торг'!$B:$P,F$1,0)</f>
        <v>1</v>
      </c>
      <c r="G1940" s="36" t="s">
        <v>2499</v>
      </c>
      <c r="H1940" s="28">
        <v>170670</v>
      </c>
      <c r="I1940" s="53">
        <f>INDEX($I:$I,MATCH($H1940,$C:$C,0))</f>
        <v>600</v>
      </c>
      <c r="J1940" s="5" t="s">
        <v>3410</v>
      </c>
      <c r="K1940" s="56">
        <f>INDEX($K:$K,MATCH($H1940,$C:$C,0))+I1940</f>
        <v>900</v>
      </c>
      <c r="L1940" s="14">
        <f>VLOOKUP(K1940,Наценка!$A$1:$B$8,2,1)</f>
        <v>1.75</v>
      </c>
      <c r="M1940" s="56">
        <f>INDEX($M:$M,MATCH($H1940,$C:$C,0))+I1940*$M$2</f>
        <v>1380</v>
      </c>
      <c r="N1940" s="57">
        <f t="shared" si="301"/>
        <v>1390</v>
      </c>
      <c r="O1940" s="72">
        <f>VLOOKUP($B1940,'Выгр Торг'!$B:$P,O$1,0)</f>
        <v>900</v>
      </c>
      <c r="P1940" s="72">
        <f>VLOOKUP($B1940,'Выгр Торг'!$B:$P,P$1,0)</f>
        <v>1490</v>
      </c>
      <c r="Q1940" s="42">
        <f t="shared" si="302"/>
        <v>0</v>
      </c>
      <c r="R1940" s="42">
        <f t="shared" si="303"/>
        <v>100</v>
      </c>
      <c r="S1940" s="85">
        <f t="shared" si="307"/>
        <v>1390</v>
      </c>
      <c r="T1940" s="60" t="str">
        <f>IFERROR(VLOOKUP($B1940,'Из ГУГЛа'!$B:$G,4,0)*U1940+V1940,VLOOKUP($B1940,'Из ГУГЛа'!$B:$G,4,0))</f>
        <v/>
      </c>
      <c r="U1940" s="15">
        <v>1</v>
      </c>
      <c r="V1940" s="59"/>
      <c r="W1940" s="74">
        <f t="shared" si="304"/>
        <v>0.54444444444444451</v>
      </c>
      <c r="X1940" s="74" t="str">
        <f t="shared" si="305"/>
        <v/>
      </c>
      <c r="Y1940" s="74" t="str">
        <f t="shared" si="306"/>
        <v/>
      </c>
      <c r="Z1940" s="78" t="s">
        <v>2580</v>
      </c>
    </row>
    <row r="1941" spans="1:26" ht="75" x14ac:dyDescent="0.25">
      <c r="A1941" s="71" t="str">
        <f>INDEX('Выгр Торг'!$A:$A,MATCH($B1941,'Выгр Торг'!$B:$B,0))</f>
        <v>Накладки на зеркала "Лифтбек" (под повторители) в цвет кузова для Лада Калина 2, Гранта, Гранта FL</v>
      </c>
      <c r="B1941" s="88">
        <v>248657</v>
      </c>
      <c r="C1941" s="72">
        <f>VLOOKUP($B1941,'Выгр Торг'!$B:$P,C$1,0)</f>
        <v>98556</v>
      </c>
      <c r="D1941" s="71" t="str">
        <f>VLOOKUP($B1941,'Выгр Торг'!$B:$P,D$1,0)</f>
        <v>Накладки на зеркала "Лифтбек" (под повторители) в цвет кузова для Лада Калина 2, Гранта, Гранта FL (В цвет, Голубой (голубой, 481))</v>
      </c>
      <c r="E1941" s="72" t="str">
        <f>VLOOKUP($B1941,'Выгр Торг'!$B:$P,E$1,0)</f>
        <v>Y</v>
      </c>
      <c r="F1941" s="72" t="str">
        <f>VLOOKUP($B1941,'Выгр Торг'!$B:$P,F$1,0)</f>
        <v>1</v>
      </c>
      <c r="G1941" s="36" t="s">
        <v>2499</v>
      </c>
      <c r="H1941" s="28">
        <v>170670</v>
      </c>
      <c r="I1941" s="53">
        <f>INDEX($I:$I,MATCH($H1941,$C:$C,0))</f>
        <v>600</v>
      </c>
      <c r="J1941" s="5" t="s">
        <v>3410</v>
      </c>
      <c r="K1941" s="56">
        <f>INDEX($K:$K,MATCH($H1941,$C:$C,0))+I1941</f>
        <v>900</v>
      </c>
      <c r="L1941" s="14">
        <f>VLOOKUP(K1941,Наценка!$A$1:$B$8,2,1)</f>
        <v>1.75</v>
      </c>
      <c r="M1941" s="56">
        <f>INDEX($M:$M,MATCH($H1941,$C:$C,0))+I1941*$M$2</f>
        <v>1380</v>
      </c>
      <c r="N1941" s="57">
        <f t="shared" si="301"/>
        <v>1390</v>
      </c>
      <c r="O1941" s="72">
        <f>VLOOKUP($B1941,'Выгр Торг'!$B:$P,O$1,0)</f>
        <v>900</v>
      </c>
      <c r="P1941" s="72">
        <f>VLOOKUP($B1941,'Выгр Торг'!$B:$P,P$1,0)</f>
        <v>1490</v>
      </c>
      <c r="Q1941" s="42">
        <f t="shared" si="302"/>
        <v>0</v>
      </c>
      <c r="R1941" s="42">
        <f t="shared" si="303"/>
        <v>100</v>
      </c>
      <c r="S1941" s="85">
        <f t="shared" si="307"/>
        <v>1390</v>
      </c>
      <c r="T1941" s="60" t="str">
        <f>IFERROR(VLOOKUP($B1941,'Из ГУГЛа'!$B:$G,4,0)*U1941+V1941,VLOOKUP($B1941,'Из ГУГЛа'!$B:$G,4,0))</f>
        <v/>
      </c>
      <c r="U1941" s="15">
        <v>1</v>
      </c>
      <c r="V1941" s="59"/>
      <c r="W1941" s="74">
        <f t="shared" si="304"/>
        <v>0.54444444444444451</v>
      </c>
      <c r="X1941" s="74" t="str">
        <f t="shared" si="305"/>
        <v/>
      </c>
      <c r="Y1941" s="74" t="str">
        <f t="shared" si="306"/>
        <v/>
      </c>
      <c r="Z1941" s="78" t="s">
        <v>2580</v>
      </c>
    </row>
    <row r="1942" spans="1:26" ht="75" x14ac:dyDescent="0.25">
      <c r="A1942" s="71" t="str">
        <f>INDEX('Выгр Торг'!$A:$A,MATCH($B1942,'Выгр Торг'!$B:$B,0))</f>
        <v>Накладки на зеркала "Лифтбек" (под повторители) в цвет кузова для Лада Калина 2, Гранта, Гранта FL</v>
      </c>
      <c r="B1942" s="88">
        <v>248658</v>
      </c>
      <c r="C1942" s="72">
        <f>VLOOKUP($B1942,'Выгр Торг'!$B:$P,C$1,0)</f>
        <v>98557</v>
      </c>
      <c r="D1942" s="71" t="str">
        <f>VLOOKUP($B1942,'Выгр Торг'!$B:$P,D$1,0)</f>
        <v>Накладки на зеркала "Лифтбек" (под повторители) в цвет кузова для Лада Калина 2, Гранта, Гранта FL (В цвет, Гравилат (оливковый, 306))</v>
      </c>
      <c r="E1942" s="72" t="str">
        <f>VLOOKUP($B1942,'Выгр Торг'!$B:$P,E$1,0)</f>
        <v>Y</v>
      </c>
      <c r="F1942" s="72" t="str">
        <f>VLOOKUP($B1942,'Выгр Торг'!$B:$P,F$1,0)</f>
        <v>1</v>
      </c>
      <c r="G1942" s="36" t="s">
        <v>2499</v>
      </c>
      <c r="H1942" s="28">
        <v>170670</v>
      </c>
      <c r="I1942" s="53">
        <f>INDEX($I:$I,MATCH($H1942,$C:$C,0))</f>
        <v>600</v>
      </c>
      <c r="J1942" s="5" t="s">
        <v>3410</v>
      </c>
      <c r="K1942" s="56">
        <f>INDEX($K:$K,MATCH($H1942,$C:$C,0))+I1942</f>
        <v>900</v>
      </c>
      <c r="L1942" s="14">
        <f>VLOOKUP(K1942,Наценка!$A$1:$B$8,2,1)</f>
        <v>1.75</v>
      </c>
      <c r="M1942" s="56">
        <f>INDEX($M:$M,MATCH($H1942,$C:$C,0))+I1942*$M$2</f>
        <v>1380</v>
      </c>
      <c r="N1942" s="57">
        <f t="shared" ref="N1942:N2005" si="308">IF(M1942&lt;=1000,(ROUNDUP(M1942,-1)-1),(ROUNDUP(M1942,-2)-10))</f>
        <v>1390</v>
      </c>
      <c r="O1942" s="72">
        <f>VLOOKUP($B1942,'Выгр Торг'!$B:$P,O$1,0)</f>
        <v>900</v>
      </c>
      <c r="P1942" s="72">
        <f>VLOOKUP($B1942,'Выгр Торг'!$B:$P,P$1,0)</f>
        <v>1490</v>
      </c>
      <c r="Q1942" s="42">
        <f t="shared" si="302"/>
        <v>0</v>
      </c>
      <c r="R1942" s="42">
        <f t="shared" si="303"/>
        <v>100</v>
      </c>
      <c r="S1942" s="85">
        <f t="shared" si="307"/>
        <v>1390</v>
      </c>
      <c r="T1942" s="60" t="str">
        <f>IFERROR(VLOOKUP($B1942,'Из ГУГЛа'!$B:$G,4,0)*U1942+V1942,VLOOKUP($B1942,'Из ГУГЛа'!$B:$G,4,0))</f>
        <v/>
      </c>
      <c r="U1942" s="15">
        <v>1</v>
      </c>
      <c r="V1942" s="59"/>
      <c r="W1942" s="74">
        <f t="shared" si="304"/>
        <v>0.54444444444444451</v>
      </c>
      <c r="X1942" s="74" t="str">
        <f t="shared" si="305"/>
        <v/>
      </c>
      <c r="Y1942" s="74" t="str">
        <f t="shared" si="306"/>
        <v/>
      </c>
      <c r="Z1942" s="78" t="s">
        <v>2580</v>
      </c>
    </row>
    <row r="1943" spans="1:26" ht="75" x14ac:dyDescent="0.25">
      <c r="A1943" s="71" t="str">
        <f>INDEX('Выгр Торг'!$A:$A,MATCH($B1943,'Выгр Торг'!$B:$B,0))</f>
        <v>Накладки на зеркала "Лифтбек" (под повторители) в цвет кузова для Лада Калина 2, Гранта, Гранта FL</v>
      </c>
      <c r="B1943" s="88">
        <v>248659</v>
      </c>
      <c r="C1943" s="72">
        <f>VLOOKUP($B1943,'Выгр Торг'!$B:$P,C$1,0)</f>
        <v>98558</v>
      </c>
      <c r="D1943" s="71" t="str">
        <f>VLOOKUP($B1943,'Выгр Торг'!$B:$P,D$1,0)</f>
        <v>Накладки на зеркала "Лифтбек" (под повторители) в цвет кузова для Лада Калина 2, Гранта, Гранта FL (В цвет, Гранат (темно-бордовый, 180))</v>
      </c>
      <c r="E1943" s="72" t="str">
        <f>VLOOKUP($B1943,'Выгр Торг'!$B:$P,E$1,0)</f>
        <v>Y</v>
      </c>
      <c r="F1943" s="72" t="str">
        <f>VLOOKUP($B1943,'Выгр Торг'!$B:$P,F$1,0)</f>
        <v>1</v>
      </c>
      <c r="G1943" s="36" t="s">
        <v>2499</v>
      </c>
      <c r="H1943" s="28">
        <v>170670</v>
      </c>
      <c r="I1943" s="53">
        <f>INDEX($I:$I,MATCH($H1943,$C:$C,0))</f>
        <v>600</v>
      </c>
      <c r="J1943" s="5" t="s">
        <v>3410</v>
      </c>
      <c r="K1943" s="56">
        <f>INDEX($K:$K,MATCH($H1943,$C:$C,0))+I1943</f>
        <v>900</v>
      </c>
      <c r="L1943" s="14">
        <f>VLOOKUP(K1943,Наценка!$A$1:$B$8,2,1)</f>
        <v>1.75</v>
      </c>
      <c r="M1943" s="56">
        <f>INDEX($M:$M,MATCH($H1943,$C:$C,0))+I1943*$M$2</f>
        <v>1380</v>
      </c>
      <c r="N1943" s="57">
        <f t="shared" si="308"/>
        <v>1390</v>
      </c>
      <c r="O1943" s="72">
        <f>VLOOKUP($B1943,'Выгр Торг'!$B:$P,O$1,0)</f>
        <v>900</v>
      </c>
      <c r="P1943" s="72">
        <f>VLOOKUP($B1943,'Выгр Торг'!$B:$P,P$1,0)</f>
        <v>1490</v>
      </c>
      <c r="Q1943" s="42">
        <f t="shared" si="302"/>
        <v>0</v>
      </c>
      <c r="R1943" s="42">
        <f t="shared" si="303"/>
        <v>100</v>
      </c>
      <c r="S1943" s="85">
        <f t="shared" si="307"/>
        <v>1390</v>
      </c>
      <c r="T1943" s="60" t="str">
        <f>IFERROR(VLOOKUP($B1943,'Из ГУГЛа'!$B:$G,4,0)*U1943+V1943,VLOOKUP($B1943,'Из ГУГЛа'!$B:$G,4,0))</f>
        <v/>
      </c>
      <c r="U1943" s="15">
        <v>1</v>
      </c>
      <c r="V1943" s="59"/>
      <c r="W1943" s="74">
        <f t="shared" si="304"/>
        <v>0.54444444444444451</v>
      </c>
      <c r="X1943" s="74" t="str">
        <f t="shared" si="305"/>
        <v/>
      </c>
      <c r="Y1943" s="74" t="str">
        <f t="shared" si="306"/>
        <v/>
      </c>
      <c r="Z1943" s="78" t="s">
        <v>2580</v>
      </c>
    </row>
    <row r="1944" spans="1:26" ht="75" x14ac:dyDescent="0.25">
      <c r="A1944" s="71" t="str">
        <f>INDEX('Выгр Торг'!$A:$A,MATCH($B1944,'Выгр Торг'!$B:$B,0))</f>
        <v>Накладки на зеркала "Лифтбек" (под повторители) в цвет кузова для Лада Калина 2, Гранта, Гранта FL</v>
      </c>
      <c r="B1944" s="88">
        <v>248660</v>
      </c>
      <c r="C1944" s="72">
        <f>VLOOKUP($B1944,'Выгр Торг'!$B:$P,C$1,0)</f>
        <v>98559</v>
      </c>
      <c r="D1944" s="71" t="str">
        <f>VLOOKUP($B1944,'Выгр Торг'!$B:$P,D$1,0)</f>
        <v>Накладки на зеркала "Лифтбек" (под повторители) в цвет кузова для Лада Калина 2, Гранта, Гранта FL (В цвет, Гранта (темно-серый, 682))</v>
      </c>
      <c r="E1944" s="72" t="str">
        <f>VLOOKUP($B1944,'Выгр Торг'!$B:$P,E$1,0)</f>
        <v>Y</v>
      </c>
      <c r="F1944" s="72" t="str">
        <f>VLOOKUP($B1944,'Выгр Торг'!$B:$P,F$1,0)</f>
        <v>1</v>
      </c>
      <c r="G1944" s="36" t="s">
        <v>2499</v>
      </c>
      <c r="H1944" s="28">
        <v>170670</v>
      </c>
      <c r="I1944" s="53">
        <f>INDEX($I:$I,MATCH($H1944,$C:$C,0))</f>
        <v>600</v>
      </c>
      <c r="J1944" s="5" t="s">
        <v>3410</v>
      </c>
      <c r="K1944" s="56">
        <f>INDEX($K:$K,MATCH($H1944,$C:$C,0))+I1944</f>
        <v>900</v>
      </c>
      <c r="L1944" s="14">
        <f>VLOOKUP(K1944,Наценка!$A$1:$B$8,2,1)</f>
        <v>1.75</v>
      </c>
      <c r="M1944" s="56">
        <f>INDEX($M:$M,MATCH($H1944,$C:$C,0))+I1944*$M$2</f>
        <v>1380</v>
      </c>
      <c r="N1944" s="57">
        <f t="shared" si="308"/>
        <v>1390</v>
      </c>
      <c r="O1944" s="72">
        <f>VLOOKUP($B1944,'Выгр Торг'!$B:$P,O$1,0)</f>
        <v>900</v>
      </c>
      <c r="P1944" s="72">
        <f>VLOOKUP($B1944,'Выгр Торг'!$B:$P,P$1,0)</f>
        <v>1490</v>
      </c>
      <c r="Q1944" s="42">
        <f t="shared" si="302"/>
        <v>0</v>
      </c>
      <c r="R1944" s="42">
        <f t="shared" si="303"/>
        <v>100</v>
      </c>
      <c r="S1944" s="85">
        <f t="shared" si="307"/>
        <v>1390</v>
      </c>
      <c r="T1944" s="60" t="str">
        <f>IFERROR(VLOOKUP($B1944,'Из ГУГЛа'!$B:$G,4,0)*U1944+V1944,VLOOKUP($B1944,'Из ГУГЛа'!$B:$G,4,0))</f>
        <v/>
      </c>
      <c r="U1944" s="15">
        <v>1</v>
      </c>
      <c r="V1944" s="59"/>
      <c r="W1944" s="74">
        <f t="shared" si="304"/>
        <v>0.54444444444444451</v>
      </c>
      <c r="X1944" s="74" t="str">
        <f t="shared" si="305"/>
        <v/>
      </c>
      <c r="Y1944" s="74" t="str">
        <f t="shared" si="306"/>
        <v/>
      </c>
      <c r="Z1944" s="78" t="s">
        <v>2580</v>
      </c>
    </row>
    <row r="1945" spans="1:26" ht="75" x14ac:dyDescent="0.25">
      <c r="A1945" s="71" t="str">
        <f>INDEX('Выгр Торг'!$A:$A,MATCH($B1945,'Выгр Торг'!$B:$B,0))</f>
        <v>Накладки на зеркала "Лифтбек" (под повторители) в цвет кузова для Лада Калина 2, Гранта, Гранта FL</v>
      </c>
      <c r="B1945" s="88">
        <v>248661</v>
      </c>
      <c r="C1945" s="72">
        <f>VLOOKUP($B1945,'Выгр Торг'!$B:$P,C$1,0)</f>
        <v>98560</v>
      </c>
      <c r="D1945" s="71" t="str">
        <f>VLOOKUP($B1945,'Выгр Торг'!$B:$P,D$1,0)</f>
        <v>Накладки на зеркала "Лифтбек" (под повторители) в цвет кузова для Лада Калина 2, Гранта, Гранта FL (В цвет, Дефиле (серебристо-серо-коричневый, 150))</v>
      </c>
      <c r="E1945" s="72" t="str">
        <f>VLOOKUP($B1945,'Выгр Торг'!$B:$P,E$1,0)</f>
        <v>Y</v>
      </c>
      <c r="F1945" s="72" t="str">
        <f>VLOOKUP($B1945,'Выгр Торг'!$B:$P,F$1,0)</f>
        <v>1</v>
      </c>
      <c r="G1945" s="36" t="s">
        <v>2499</v>
      </c>
      <c r="H1945" s="28">
        <v>170670</v>
      </c>
      <c r="I1945" s="53">
        <f>INDEX($I:$I,MATCH($H1945,$C:$C,0))</f>
        <v>600</v>
      </c>
      <c r="J1945" s="5" t="s">
        <v>3410</v>
      </c>
      <c r="K1945" s="56">
        <f>INDEX($K:$K,MATCH($H1945,$C:$C,0))+I1945</f>
        <v>900</v>
      </c>
      <c r="L1945" s="14">
        <f>VLOOKUP(K1945,Наценка!$A$1:$B$8,2,1)</f>
        <v>1.75</v>
      </c>
      <c r="M1945" s="56">
        <f>INDEX($M:$M,MATCH($H1945,$C:$C,0))+I1945*$M$2</f>
        <v>1380</v>
      </c>
      <c r="N1945" s="57">
        <f t="shared" si="308"/>
        <v>1390</v>
      </c>
      <c r="O1945" s="72">
        <f>VLOOKUP($B1945,'Выгр Торг'!$B:$P,O$1,0)</f>
        <v>900</v>
      </c>
      <c r="P1945" s="72">
        <f>VLOOKUP($B1945,'Выгр Торг'!$B:$P,P$1,0)</f>
        <v>1490</v>
      </c>
      <c r="Q1945" s="42">
        <f t="shared" si="302"/>
        <v>0</v>
      </c>
      <c r="R1945" s="42">
        <f t="shared" si="303"/>
        <v>100</v>
      </c>
      <c r="S1945" s="85">
        <f t="shared" si="307"/>
        <v>1390</v>
      </c>
      <c r="T1945" s="60" t="str">
        <f>IFERROR(VLOOKUP($B1945,'Из ГУГЛа'!$B:$G,4,0)*U1945+V1945,VLOOKUP($B1945,'Из ГУГЛа'!$B:$G,4,0))</f>
        <v/>
      </c>
      <c r="U1945" s="15">
        <v>1</v>
      </c>
      <c r="V1945" s="59"/>
      <c r="W1945" s="74">
        <f t="shared" si="304"/>
        <v>0.54444444444444451</v>
      </c>
      <c r="X1945" s="74" t="str">
        <f t="shared" si="305"/>
        <v/>
      </c>
      <c r="Y1945" s="74" t="str">
        <f t="shared" si="306"/>
        <v/>
      </c>
      <c r="Z1945" s="78" t="s">
        <v>2580</v>
      </c>
    </row>
    <row r="1946" spans="1:26" ht="75" x14ac:dyDescent="0.25">
      <c r="A1946" s="71" t="str">
        <f>INDEX('Выгр Торг'!$A:$A,MATCH($B1946,'Выгр Торг'!$B:$B,0))</f>
        <v>Накладки на зеркала "Лифтбек" (под повторители) в цвет кузова для Лада Калина 2, Гранта, Гранта FL</v>
      </c>
      <c r="B1946" s="88">
        <v>248662</v>
      </c>
      <c r="C1946" s="72">
        <f>VLOOKUP($B1946,'Выгр Торг'!$B:$P,C$1,0)</f>
        <v>98561</v>
      </c>
      <c r="D1946" s="71" t="str">
        <f>VLOOKUP($B1946,'Выгр Торг'!$B:$P,D$1,0)</f>
        <v>Накладки на зеркала "Лифтбек" (под повторители) в цвет кузова для Лада Калина 2, Гранта, Гранта FL (В цвет, Джем (желто-коричневый, 285))</v>
      </c>
      <c r="E1946" s="72" t="str">
        <f>VLOOKUP($B1946,'Выгр Торг'!$B:$P,E$1,0)</f>
        <v>Y</v>
      </c>
      <c r="F1946" s="72" t="str">
        <f>VLOOKUP($B1946,'Выгр Торг'!$B:$P,F$1,0)</f>
        <v>1</v>
      </c>
      <c r="G1946" s="36" t="s">
        <v>2499</v>
      </c>
      <c r="H1946" s="28">
        <v>170670</v>
      </c>
      <c r="I1946" s="53">
        <f>INDEX($I:$I,MATCH($H1946,$C:$C,0))</f>
        <v>600</v>
      </c>
      <c r="J1946" s="5" t="s">
        <v>3410</v>
      </c>
      <c r="K1946" s="56">
        <f>INDEX($K:$K,MATCH($H1946,$C:$C,0))+I1946</f>
        <v>900</v>
      </c>
      <c r="L1946" s="14">
        <f>VLOOKUP(K1946,Наценка!$A$1:$B$8,2,1)</f>
        <v>1.75</v>
      </c>
      <c r="M1946" s="56">
        <f>INDEX($M:$M,MATCH($H1946,$C:$C,0))+I1946*$M$2</f>
        <v>1380</v>
      </c>
      <c r="N1946" s="57">
        <f t="shared" si="308"/>
        <v>1390</v>
      </c>
      <c r="O1946" s="72">
        <f>VLOOKUP($B1946,'Выгр Торг'!$B:$P,O$1,0)</f>
        <v>900</v>
      </c>
      <c r="P1946" s="72">
        <f>VLOOKUP($B1946,'Выгр Торг'!$B:$P,P$1,0)</f>
        <v>1490</v>
      </c>
      <c r="Q1946" s="42">
        <f t="shared" si="302"/>
        <v>0</v>
      </c>
      <c r="R1946" s="42">
        <f t="shared" si="303"/>
        <v>100</v>
      </c>
      <c r="S1946" s="85">
        <f t="shared" si="307"/>
        <v>1390</v>
      </c>
      <c r="T1946" s="60" t="str">
        <f>IFERROR(VLOOKUP($B1946,'Из ГУГЛа'!$B:$G,4,0)*U1946+V1946,VLOOKUP($B1946,'Из ГУГЛа'!$B:$G,4,0))</f>
        <v/>
      </c>
      <c r="U1946" s="15">
        <v>1</v>
      </c>
      <c r="V1946" s="59"/>
      <c r="W1946" s="74">
        <f t="shared" si="304"/>
        <v>0.54444444444444451</v>
      </c>
      <c r="X1946" s="74" t="str">
        <f t="shared" si="305"/>
        <v/>
      </c>
      <c r="Y1946" s="74" t="str">
        <f t="shared" si="306"/>
        <v/>
      </c>
      <c r="Z1946" s="78" t="s">
        <v>2580</v>
      </c>
    </row>
    <row r="1947" spans="1:26" ht="75" x14ac:dyDescent="0.25">
      <c r="A1947" s="71" t="str">
        <f>INDEX('Выгр Торг'!$A:$A,MATCH($B1947,'Выгр Торг'!$B:$B,0))</f>
        <v>Накладки на зеркала "Лифтбек" (под повторители) в цвет кузова для Лада Калина 2, Гранта, Гранта FL</v>
      </c>
      <c r="B1947" s="88">
        <v>248663</v>
      </c>
      <c r="C1947" s="72">
        <f>VLOOKUP($B1947,'Выгр Торг'!$B:$P,C$1,0)</f>
        <v>98562</v>
      </c>
      <c r="D1947" s="71" t="str">
        <f>VLOOKUP($B1947,'Выгр Торг'!$B:$P,D$1,0)</f>
        <v>Накладки на зеркала "Лифтбек" (под повторители) в цвет кузова для Лада Калина 2, Гранта, Гранта FL (В цвет, Дипломат (темно-синий, 424))</v>
      </c>
      <c r="E1947" s="72" t="str">
        <f>VLOOKUP($B1947,'Выгр Торг'!$B:$P,E$1,0)</f>
        <v>Y</v>
      </c>
      <c r="F1947" s="72" t="str">
        <f>VLOOKUP($B1947,'Выгр Торг'!$B:$P,F$1,0)</f>
        <v>1</v>
      </c>
      <c r="G1947" s="36" t="s">
        <v>2499</v>
      </c>
      <c r="H1947" s="28">
        <v>170670</v>
      </c>
      <c r="I1947" s="53">
        <f>INDEX($I:$I,MATCH($H1947,$C:$C,0))</f>
        <v>600</v>
      </c>
      <c r="J1947" s="5" t="s">
        <v>3410</v>
      </c>
      <c r="K1947" s="56">
        <f>INDEX($K:$K,MATCH($H1947,$C:$C,0))+I1947</f>
        <v>900</v>
      </c>
      <c r="L1947" s="14">
        <f>VLOOKUP(K1947,Наценка!$A$1:$B$8,2,1)</f>
        <v>1.75</v>
      </c>
      <c r="M1947" s="56">
        <f>INDEX($M:$M,MATCH($H1947,$C:$C,0))+I1947*$M$2</f>
        <v>1380</v>
      </c>
      <c r="N1947" s="57">
        <f t="shared" si="308"/>
        <v>1390</v>
      </c>
      <c r="O1947" s="72">
        <f>VLOOKUP($B1947,'Выгр Торг'!$B:$P,O$1,0)</f>
        <v>900</v>
      </c>
      <c r="P1947" s="72">
        <f>VLOOKUP($B1947,'Выгр Торг'!$B:$P,P$1,0)</f>
        <v>1490</v>
      </c>
      <c r="Q1947" s="42">
        <f t="shared" ref="Q1947:Q2010" si="309">O1947-K1947</f>
        <v>0</v>
      </c>
      <c r="R1947" s="42">
        <f t="shared" ref="R1947:R2010" si="310">P1947-N1947</f>
        <v>100</v>
      </c>
      <c r="S1947" s="85">
        <f t="shared" si="307"/>
        <v>1390</v>
      </c>
      <c r="T1947" s="60" t="str">
        <f>IFERROR(VLOOKUP($B1947,'Из ГУГЛа'!$B:$G,4,0)*U1947+V1947,VLOOKUP($B1947,'Из ГУГЛа'!$B:$G,4,0))</f>
        <v/>
      </c>
      <c r="U1947" s="15">
        <v>1</v>
      </c>
      <c r="V1947" s="59"/>
      <c r="W1947" s="74">
        <f t="shared" ref="W1947:W2010" si="311">IFERROR(S1947/K1947-1,"")</f>
        <v>0.54444444444444451</v>
      </c>
      <c r="X1947" s="74" t="str">
        <f t="shared" ref="X1947:X2010" si="312">IFERROR((Z1947-S1947)/Z1947,"")</f>
        <v/>
      </c>
      <c r="Y1947" s="74" t="str">
        <f t="shared" ref="Y1947:Y2010" si="313">IFERROR(IF(Z1947="","",Z1947/K1947-1),"")</f>
        <v/>
      </c>
      <c r="Z1947" s="78" t="s">
        <v>2580</v>
      </c>
    </row>
    <row r="1948" spans="1:26" ht="75" x14ac:dyDescent="0.25">
      <c r="A1948" s="71" t="str">
        <f>INDEX('Выгр Торг'!$A:$A,MATCH($B1948,'Выгр Торг'!$B:$B,0))</f>
        <v>Накладки на зеркала "Лифтбек" (под повторители) в цвет кузова для Лада Калина 2, Гранта, Гранта FL</v>
      </c>
      <c r="B1948" s="88">
        <v>248664</v>
      </c>
      <c r="C1948" s="72">
        <f>VLOOKUP($B1948,'Выгр Торг'!$B:$P,C$1,0)</f>
        <v>98563</v>
      </c>
      <c r="D1948" s="71" t="str">
        <f>VLOOKUP($B1948,'Выгр Торг'!$B:$P,D$1,0)</f>
        <v>Накладки на зеркала "Лифтбек" (под повторители) в цвет кузова для Лада Калина 2, Гранта, Гранта FL (В цвет, Дыня (серебристо-желтый, 502))</v>
      </c>
      <c r="E1948" s="72" t="str">
        <f>VLOOKUP($B1948,'Выгр Торг'!$B:$P,E$1,0)</f>
        <v>Y</v>
      </c>
      <c r="F1948" s="72" t="str">
        <f>VLOOKUP($B1948,'Выгр Торг'!$B:$P,F$1,0)</f>
        <v>1</v>
      </c>
      <c r="G1948" s="36" t="s">
        <v>2499</v>
      </c>
      <c r="H1948" s="28">
        <v>170670</v>
      </c>
      <c r="I1948" s="53">
        <f>INDEX($I:$I,MATCH($H1948,$C:$C,0))</f>
        <v>600</v>
      </c>
      <c r="J1948" s="5" t="s">
        <v>3410</v>
      </c>
      <c r="K1948" s="56">
        <f>INDEX($K:$K,MATCH($H1948,$C:$C,0))+I1948</f>
        <v>900</v>
      </c>
      <c r="L1948" s="14">
        <f>VLOOKUP(K1948,Наценка!$A$1:$B$8,2,1)</f>
        <v>1.75</v>
      </c>
      <c r="M1948" s="56">
        <f>INDEX($M:$M,MATCH($H1948,$C:$C,0))+I1948*$M$2</f>
        <v>1380</v>
      </c>
      <c r="N1948" s="57">
        <f t="shared" si="308"/>
        <v>1390</v>
      </c>
      <c r="O1948" s="72">
        <f>VLOOKUP($B1948,'Выгр Торг'!$B:$P,O$1,0)</f>
        <v>900</v>
      </c>
      <c r="P1948" s="72">
        <f>VLOOKUP($B1948,'Выгр Торг'!$B:$P,P$1,0)</f>
        <v>1490</v>
      </c>
      <c r="Q1948" s="42">
        <f t="shared" si="309"/>
        <v>0</v>
      </c>
      <c r="R1948" s="42">
        <f t="shared" si="310"/>
        <v>100</v>
      </c>
      <c r="S1948" s="85">
        <f t="shared" si="307"/>
        <v>1390</v>
      </c>
      <c r="T1948" s="60" t="str">
        <f>IFERROR(VLOOKUP($B1948,'Из ГУГЛа'!$B:$G,4,0)*U1948+V1948,VLOOKUP($B1948,'Из ГУГЛа'!$B:$G,4,0))</f>
        <v/>
      </c>
      <c r="U1948" s="15">
        <v>1</v>
      </c>
      <c r="V1948" s="59"/>
      <c r="W1948" s="74">
        <f t="shared" si="311"/>
        <v>0.54444444444444451</v>
      </c>
      <c r="X1948" s="74" t="str">
        <f t="shared" si="312"/>
        <v/>
      </c>
      <c r="Y1948" s="74" t="str">
        <f t="shared" si="313"/>
        <v/>
      </c>
      <c r="Z1948" s="78" t="s">
        <v>2580</v>
      </c>
    </row>
    <row r="1949" spans="1:26" ht="75" x14ac:dyDescent="0.25">
      <c r="A1949" s="71" t="str">
        <f>INDEX('Выгр Торг'!$A:$A,MATCH($B1949,'Выгр Торг'!$B:$B,0))</f>
        <v>Накладки на зеркала "Лифтбек" (под повторители) в цвет кузова для Лада Калина 2, Гранта, Гранта FL</v>
      </c>
      <c r="B1949" s="88">
        <v>248665</v>
      </c>
      <c r="C1949" s="72">
        <f>VLOOKUP($B1949,'Выгр Торг'!$B:$P,C$1,0)</f>
        <v>98564</v>
      </c>
      <c r="D1949" s="71" t="str">
        <f>VLOOKUP($B1949,'Выгр Торг'!$B:$P,D$1,0)</f>
        <v>Накладки на зеркала "Лифтбек" (под повторители) в цвет кузова для Лада Калина 2, Гранта, Гранта FL (В цвет, Дюшес (серебристо-молочно-зеленый, 321))</v>
      </c>
      <c r="E1949" s="72" t="str">
        <f>VLOOKUP($B1949,'Выгр Торг'!$B:$P,E$1,0)</f>
        <v>Y</v>
      </c>
      <c r="F1949" s="72" t="str">
        <f>VLOOKUP($B1949,'Выгр Торг'!$B:$P,F$1,0)</f>
        <v>1</v>
      </c>
      <c r="G1949" s="36" t="s">
        <v>2499</v>
      </c>
      <c r="H1949" s="28">
        <v>170670</v>
      </c>
      <c r="I1949" s="53">
        <f>INDEX($I:$I,MATCH($H1949,$C:$C,0))</f>
        <v>600</v>
      </c>
      <c r="J1949" s="5" t="s">
        <v>3410</v>
      </c>
      <c r="K1949" s="56">
        <f>INDEX($K:$K,MATCH($H1949,$C:$C,0))+I1949</f>
        <v>900</v>
      </c>
      <c r="L1949" s="14">
        <f>VLOOKUP(K1949,Наценка!$A$1:$B$8,2,1)</f>
        <v>1.75</v>
      </c>
      <c r="M1949" s="56">
        <f>INDEX($M:$M,MATCH($H1949,$C:$C,0))+I1949*$M$2</f>
        <v>1380</v>
      </c>
      <c r="N1949" s="57">
        <f t="shared" si="308"/>
        <v>1390</v>
      </c>
      <c r="O1949" s="72">
        <f>VLOOKUP($B1949,'Выгр Торг'!$B:$P,O$1,0)</f>
        <v>900</v>
      </c>
      <c r="P1949" s="72">
        <f>VLOOKUP($B1949,'Выгр Торг'!$B:$P,P$1,0)</f>
        <v>1490</v>
      </c>
      <c r="Q1949" s="42">
        <f t="shared" si="309"/>
        <v>0</v>
      </c>
      <c r="R1949" s="42">
        <f t="shared" si="310"/>
        <v>100</v>
      </c>
      <c r="S1949" s="85">
        <f t="shared" si="307"/>
        <v>1390</v>
      </c>
      <c r="T1949" s="60" t="str">
        <f>IFERROR(VLOOKUP($B1949,'Из ГУГЛа'!$B:$G,4,0)*U1949+V1949,VLOOKUP($B1949,'Из ГУГЛа'!$B:$G,4,0))</f>
        <v/>
      </c>
      <c r="U1949" s="15">
        <v>1</v>
      </c>
      <c r="V1949" s="59"/>
      <c r="W1949" s="74">
        <f t="shared" si="311"/>
        <v>0.54444444444444451</v>
      </c>
      <c r="X1949" s="74" t="str">
        <f t="shared" si="312"/>
        <v/>
      </c>
      <c r="Y1949" s="74" t="str">
        <f t="shared" si="313"/>
        <v/>
      </c>
      <c r="Z1949" s="78" t="s">
        <v>2580</v>
      </c>
    </row>
    <row r="1950" spans="1:26" ht="75" x14ac:dyDescent="0.25">
      <c r="A1950" s="71" t="str">
        <f>INDEX('Выгр Торг'!$A:$A,MATCH($B1950,'Выгр Торг'!$B:$B,0))</f>
        <v>Накладки на зеркала "Лифтбек" (под повторители) в цвет кузова для Лада Калина 2, Гранта, Гранта FL</v>
      </c>
      <c r="B1950" s="88">
        <v>248666</v>
      </c>
      <c r="C1950" s="72">
        <f>VLOOKUP($B1950,'Выгр Торг'!$B:$P,C$1,0)</f>
        <v>98565</v>
      </c>
      <c r="D1950" s="71" t="str">
        <f>VLOOKUP($B1950,'Выгр Торг'!$B:$P,D$1,0)</f>
        <v>Накладки на зеркала "Лифтбек" (под повторители) в цвет кузова для Лада Калина 2, Гранта, Гранта FL (В цвет, Жасмин (бело-желтый, 203))</v>
      </c>
      <c r="E1950" s="72" t="str">
        <f>VLOOKUP($B1950,'Выгр Торг'!$B:$P,E$1,0)</f>
        <v>Y</v>
      </c>
      <c r="F1950" s="72" t="str">
        <f>VLOOKUP($B1950,'Выгр Торг'!$B:$P,F$1,0)</f>
        <v>1</v>
      </c>
      <c r="G1950" s="36" t="s">
        <v>2499</v>
      </c>
      <c r="H1950" s="28">
        <v>170670</v>
      </c>
      <c r="I1950" s="53">
        <f>INDEX($I:$I,MATCH($H1950,$C:$C,0))</f>
        <v>600</v>
      </c>
      <c r="J1950" s="5" t="s">
        <v>3410</v>
      </c>
      <c r="K1950" s="56">
        <f>INDEX($K:$K,MATCH($H1950,$C:$C,0))+I1950</f>
        <v>900</v>
      </c>
      <c r="L1950" s="14">
        <f>VLOOKUP(K1950,Наценка!$A$1:$B$8,2,1)</f>
        <v>1.75</v>
      </c>
      <c r="M1950" s="56">
        <f>INDEX($M:$M,MATCH($H1950,$C:$C,0))+I1950*$M$2</f>
        <v>1380</v>
      </c>
      <c r="N1950" s="57">
        <f t="shared" si="308"/>
        <v>1390</v>
      </c>
      <c r="O1950" s="72">
        <f>VLOOKUP($B1950,'Выгр Торг'!$B:$P,O$1,0)</f>
        <v>900</v>
      </c>
      <c r="P1950" s="72">
        <f>VLOOKUP($B1950,'Выгр Торг'!$B:$P,P$1,0)</f>
        <v>1490</v>
      </c>
      <c r="Q1950" s="42">
        <f t="shared" si="309"/>
        <v>0</v>
      </c>
      <c r="R1950" s="42">
        <f t="shared" si="310"/>
        <v>100</v>
      </c>
      <c r="S1950" s="85">
        <f t="shared" si="307"/>
        <v>1390</v>
      </c>
      <c r="T1950" s="60" t="str">
        <f>IFERROR(VLOOKUP($B1950,'Из ГУГЛа'!$B:$G,4,0)*U1950+V1950,VLOOKUP($B1950,'Из ГУГЛа'!$B:$G,4,0))</f>
        <v/>
      </c>
      <c r="U1950" s="15">
        <v>1</v>
      </c>
      <c r="V1950" s="59"/>
      <c r="W1950" s="74">
        <f t="shared" si="311"/>
        <v>0.54444444444444451</v>
      </c>
      <c r="X1950" s="74" t="str">
        <f t="shared" si="312"/>
        <v/>
      </c>
      <c r="Y1950" s="74" t="str">
        <f t="shared" si="313"/>
        <v/>
      </c>
      <c r="Z1950" s="78" t="s">
        <v>2580</v>
      </c>
    </row>
    <row r="1951" spans="1:26" ht="75" x14ac:dyDescent="0.25">
      <c r="A1951" s="71" t="str">
        <f>INDEX('Выгр Торг'!$A:$A,MATCH($B1951,'Выгр Торг'!$B:$B,0))</f>
        <v>Накладки на зеркала "Лифтбек" (под повторители) в цвет кузова для Лада Калина 2, Гранта, Гранта FL</v>
      </c>
      <c r="B1951" s="88">
        <v>248667</v>
      </c>
      <c r="C1951" s="72">
        <f>VLOOKUP($B1951,'Выгр Торг'!$B:$P,C$1,0)</f>
        <v>98566</v>
      </c>
      <c r="D1951" s="71" t="str">
        <f>VLOOKUP($B1951,'Выгр Торг'!$B:$P,D$1,0)</f>
        <v>Накладки на зеркала "Лифтбек" (под повторители) в цвет кузова для Лада Калина 2, Гранта, Гранта FL (В цвет, Жемчуг (серебристо-бело-молочный, 230))</v>
      </c>
      <c r="E1951" s="72" t="str">
        <f>VLOOKUP($B1951,'Выгр Торг'!$B:$P,E$1,0)</f>
        <v>Y</v>
      </c>
      <c r="F1951" s="72" t="str">
        <f>VLOOKUP($B1951,'Выгр Торг'!$B:$P,F$1,0)</f>
        <v>1</v>
      </c>
      <c r="G1951" s="36" t="s">
        <v>2499</v>
      </c>
      <c r="H1951" s="28">
        <v>170670</v>
      </c>
      <c r="I1951" s="53">
        <f>INDEX($I:$I,MATCH($H1951,$C:$C,0))</f>
        <v>600</v>
      </c>
      <c r="J1951" s="5" t="s">
        <v>3410</v>
      </c>
      <c r="K1951" s="56">
        <f>INDEX($K:$K,MATCH($H1951,$C:$C,0))+I1951</f>
        <v>900</v>
      </c>
      <c r="L1951" s="14">
        <f>VLOOKUP(K1951,Наценка!$A$1:$B$8,2,1)</f>
        <v>1.75</v>
      </c>
      <c r="M1951" s="56">
        <f>INDEX($M:$M,MATCH($H1951,$C:$C,0))+I1951*$M$2</f>
        <v>1380</v>
      </c>
      <c r="N1951" s="57">
        <f t="shared" si="308"/>
        <v>1390</v>
      </c>
      <c r="O1951" s="72">
        <f>VLOOKUP($B1951,'Выгр Торг'!$B:$P,O$1,0)</f>
        <v>900</v>
      </c>
      <c r="P1951" s="72">
        <f>VLOOKUP($B1951,'Выгр Торг'!$B:$P,P$1,0)</f>
        <v>1490</v>
      </c>
      <c r="Q1951" s="42">
        <f t="shared" si="309"/>
        <v>0</v>
      </c>
      <c r="R1951" s="42">
        <f t="shared" si="310"/>
        <v>100</v>
      </c>
      <c r="S1951" s="85">
        <f t="shared" si="307"/>
        <v>1390</v>
      </c>
      <c r="T1951" s="60" t="str">
        <f>IFERROR(VLOOKUP($B1951,'Из ГУГЛа'!$B:$G,4,0)*U1951+V1951,VLOOKUP($B1951,'Из ГУГЛа'!$B:$G,4,0))</f>
        <v/>
      </c>
      <c r="U1951" s="15">
        <v>1</v>
      </c>
      <c r="V1951" s="59"/>
      <c r="W1951" s="74">
        <f t="shared" si="311"/>
        <v>0.54444444444444451</v>
      </c>
      <c r="X1951" s="74" t="str">
        <f t="shared" si="312"/>
        <v/>
      </c>
      <c r="Y1951" s="74" t="str">
        <f t="shared" si="313"/>
        <v/>
      </c>
      <c r="Z1951" s="78" t="s">
        <v>2580</v>
      </c>
    </row>
    <row r="1952" spans="1:26" ht="75" x14ac:dyDescent="0.25">
      <c r="A1952" s="71" t="str">
        <f>INDEX('Выгр Торг'!$A:$A,MATCH($B1952,'Выгр Торг'!$B:$B,0))</f>
        <v>Накладки на зеркала "Лифтбек" (под повторители) в цвет кузова для Лада Калина 2, Гранта, Гранта FL</v>
      </c>
      <c r="B1952" s="88">
        <v>248668</v>
      </c>
      <c r="C1952" s="72">
        <f>VLOOKUP($B1952,'Выгр Торг'!$B:$P,C$1,0)</f>
        <v>98567</v>
      </c>
      <c r="D1952" s="71" t="str">
        <f>VLOOKUP($B1952,'Выгр Торг'!$B:$P,D$1,0)</f>
        <v>Накладки на зеркала "Лифтбек" (под повторители) в цвет кузова для Лада Калина 2, Гранта, Гранта FL (В цвет, Жимолость (серый стальной, 627))</v>
      </c>
      <c r="E1952" s="72" t="str">
        <f>VLOOKUP($B1952,'Выгр Торг'!$B:$P,E$1,0)</f>
        <v>Y</v>
      </c>
      <c r="F1952" s="72" t="str">
        <f>VLOOKUP($B1952,'Выгр Торг'!$B:$P,F$1,0)</f>
        <v>1</v>
      </c>
      <c r="G1952" s="36" t="s">
        <v>2499</v>
      </c>
      <c r="H1952" s="28">
        <v>170670</v>
      </c>
      <c r="I1952" s="53">
        <f>INDEX($I:$I,MATCH($H1952,$C:$C,0))</f>
        <v>600</v>
      </c>
      <c r="J1952" s="5" t="s">
        <v>3410</v>
      </c>
      <c r="K1952" s="56">
        <f>INDEX($K:$K,MATCH($H1952,$C:$C,0))+I1952</f>
        <v>900</v>
      </c>
      <c r="L1952" s="14">
        <f>VLOOKUP(K1952,Наценка!$A$1:$B$8,2,1)</f>
        <v>1.75</v>
      </c>
      <c r="M1952" s="56">
        <f>INDEX($M:$M,MATCH($H1952,$C:$C,0))+I1952*$M$2</f>
        <v>1380</v>
      </c>
      <c r="N1952" s="57">
        <f t="shared" si="308"/>
        <v>1390</v>
      </c>
      <c r="O1952" s="72">
        <f>VLOOKUP($B1952,'Выгр Торг'!$B:$P,O$1,0)</f>
        <v>900</v>
      </c>
      <c r="P1952" s="72">
        <f>VLOOKUP($B1952,'Выгр Торг'!$B:$P,P$1,0)</f>
        <v>1490</v>
      </c>
      <c r="Q1952" s="42">
        <f t="shared" si="309"/>
        <v>0</v>
      </c>
      <c r="R1952" s="42">
        <f t="shared" si="310"/>
        <v>100</v>
      </c>
      <c r="S1952" s="85">
        <f t="shared" si="307"/>
        <v>1390</v>
      </c>
      <c r="T1952" s="60" t="str">
        <f>IFERROR(VLOOKUP($B1952,'Из ГУГЛа'!$B:$G,4,0)*U1952+V1952,VLOOKUP($B1952,'Из ГУГЛа'!$B:$G,4,0))</f>
        <v/>
      </c>
      <c r="U1952" s="15">
        <v>1</v>
      </c>
      <c r="V1952" s="59"/>
      <c r="W1952" s="74">
        <f t="shared" si="311"/>
        <v>0.54444444444444451</v>
      </c>
      <c r="X1952" s="74" t="str">
        <f t="shared" si="312"/>
        <v/>
      </c>
      <c r="Y1952" s="74" t="str">
        <f t="shared" si="313"/>
        <v/>
      </c>
      <c r="Z1952" s="78" t="s">
        <v>2580</v>
      </c>
    </row>
    <row r="1953" spans="1:26" ht="75" x14ac:dyDescent="0.25">
      <c r="A1953" s="71" t="str">
        <f>INDEX('Выгр Торг'!$A:$A,MATCH($B1953,'Выгр Торг'!$B:$B,0))</f>
        <v>Накладки на зеркала "Лифтбек" (под повторители) в цвет кузова для Лада Калина 2, Гранта, Гранта FL</v>
      </c>
      <c r="B1953" s="88">
        <v>248669</v>
      </c>
      <c r="C1953" s="72">
        <f>VLOOKUP($B1953,'Выгр Торг'!$B:$P,C$1,0)</f>
        <v>98568</v>
      </c>
      <c r="D1953" s="71" t="str">
        <f>VLOOKUP($B1953,'Выгр Торг'!$B:$P,D$1,0)</f>
        <v>Накладки на зеркала "Лифтбек" (под повторители) в цвет кузова для Лада Калина 2, Гранта, Гранта FL (В цвет, Звездная пыль (бежево-сиреневый, 257))</v>
      </c>
      <c r="E1953" s="72" t="str">
        <f>VLOOKUP($B1953,'Выгр Торг'!$B:$P,E$1,0)</f>
        <v>Y</v>
      </c>
      <c r="F1953" s="72" t="str">
        <f>VLOOKUP($B1953,'Выгр Торг'!$B:$P,F$1,0)</f>
        <v>1</v>
      </c>
      <c r="G1953" s="36" t="s">
        <v>2499</v>
      </c>
      <c r="H1953" s="28">
        <v>170670</v>
      </c>
      <c r="I1953" s="53">
        <f>INDEX($I:$I,MATCH($H1953,$C:$C,0))</f>
        <v>600</v>
      </c>
      <c r="J1953" s="5" t="s">
        <v>3410</v>
      </c>
      <c r="K1953" s="56">
        <f>INDEX($K:$K,MATCH($H1953,$C:$C,0))+I1953</f>
        <v>900</v>
      </c>
      <c r="L1953" s="14">
        <f>VLOOKUP(K1953,Наценка!$A$1:$B$8,2,1)</f>
        <v>1.75</v>
      </c>
      <c r="M1953" s="56">
        <f>INDEX($M:$M,MATCH($H1953,$C:$C,0))+I1953*$M$2</f>
        <v>1380</v>
      </c>
      <c r="N1953" s="57">
        <f t="shared" si="308"/>
        <v>1390</v>
      </c>
      <c r="O1953" s="72">
        <f>VLOOKUP($B1953,'Выгр Торг'!$B:$P,O$1,0)</f>
        <v>900</v>
      </c>
      <c r="P1953" s="72">
        <f>VLOOKUP($B1953,'Выгр Торг'!$B:$P,P$1,0)</f>
        <v>1490</v>
      </c>
      <c r="Q1953" s="42">
        <f t="shared" si="309"/>
        <v>0</v>
      </c>
      <c r="R1953" s="42">
        <f t="shared" si="310"/>
        <v>100</v>
      </c>
      <c r="S1953" s="85">
        <f t="shared" si="307"/>
        <v>1390</v>
      </c>
      <c r="T1953" s="60" t="str">
        <f>IFERROR(VLOOKUP($B1953,'Из ГУГЛа'!$B:$G,4,0)*U1953+V1953,VLOOKUP($B1953,'Из ГУГЛа'!$B:$G,4,0))</f>
        <v/>
      </c>
      <c r="U1953" s="15">
        <v>1</v>
      </c>
      <c r="V1953" s="59"/>
      <c r="W1953" s="74">
        <f t="shared" si="311"/>
        <v>0.54444444444444451</v>
      </c>
      <c r="X1953" s="74" t="str">
        <f t="shared" si="312"/>
        <v/>
      </c>
      <c r="Y1953" s="74" t="str">
        <f t="shared" si="313"/>
        <v/>
      </c>
      <c r="Z1953" s="78" t="s">
        <v>2580</v>
      </c>
    </row>
    <row r="1954" spans="1:26" ht="75" x14ac:dyDescent="0.25">
      <c r="A1954" s="71" t="str">
        <f>INDEX('Выгр Торг'!$A:$A,MATCH($B1954,'Выгр Торг'!$B:$B,0))</f>
        <v>Накладки на зеркала "Лифтбек" (под повторители) в цвет кузова для Лада Калина 2, Гранта, Гранта FL</v>
      </c>
      <c r="B1954" s="88">
        <v>248670</v>
      </c>
      <c r="C1954" s="72">
        <f>VLOOKUP($B1954,'Выгр Торг'!$B:$P,C$1,0)</f>
        <v>98569</v>
      </c>
      <c r="D1954" s="71" t="str">
        <f>VLOOKUP($B1954,'Выгр Торг'!$B:$P,D$1,0)</f>
        <v>Накладки на зеркала "Лифтбек" (под повторители) в цвет кузова для Лада Калина 2, Гранта, Гранта FL (В цвет, Зеленый (зеленый, 963))</v>
      </c>
      <c r="E1954" s="72" t="str">
        <f>VLOOKUP($B1954,'Выгр Торг'!$B:$P,E$1,0)</f>
        <v>Y</v>
      </c>
      <c r="F1954" s="72" t="str">
        <f>VLOOKUP($B1954,'Выгр Торг'!$B:$P,F$1,0)</f>
        <v>1</v>
      </c>
      <c r="G1954" s="36" t="s">
        <v>2499</v>
      </c>
      <c r="H1954" s="28">
        <v>170670</v>
      </c>
      <c r="I1954" s="53">
        <f>INDEX($I:$I,MATCH($H1954,$C:$C,0))</f>
        <v>600</v>
      </c>
      <c r="J1954" s="5" t="s">
        <v>3410</v>
      </c>
      <c r="K1954" s="56">
        <f>INDEX($K:$K,MATCH($H1954,$C:$C,0))+I1954</f>
        <v>900</v>
      </c>
      <c r="L1954" s="14">
        <f>VLOOKUP(K1954,Наценка!$A$1:$B$8,2,1)</f>
        <v>1.75</v>
      </c>
      <c r="M1954" s="56">
        <f>INDEX($M:$M,MATCH($H1954,$C:$C,0))+I1954*$M$2</f>
        <v>1380</v>
      </c>
      <c r="N1954" s="57">
        <f t="shared" si="308"/>
        <v>1390</v>
      </c>
      <c r="O1954" s="72">
        <f>VLOOKUP($B1954,'Выгр Торг'!$B:$P,O$1,0)</f>
        <v>900</v>
      </c>
      <c r="P1954" s="72">
        <f>VLOOKUP($B1954,'Выгр Торг'!$B:$P,P$1,0)</f>
        <v>1490</v>
      </c>
      <c r="Q1954" s="42">
        <f t="shared" si="309"/>
        <v>0</v>
      </c>
      <c r="R1954" s="42">
        <f t="shared" si="310"/>
        <v>100</v>
      </c>
      <c r="S1954" s="85">
        <f t="shared" si="307"/>
        <v>1390</v>
      </c>
      <c r="T1954" s="60" t="str">
        <f>IFERROR(VLOOKUP($B1954,'Из ГУГЛа'!$B:$G,4,0)*U1954+V1954,VLOOKUP($B1954,'Из ГУГЛа'!$B:$G,4,0))</f>
        <v/>
      </c>
      <c r="U1954" s="15">
        <v>1</v>
      </c>
      <c r="V1954" s="59"/>
      <c r="W1954" s="74">
        <f t="shared" si="311"/>
        <v>0.54444444444444451</v>
      </c>
      <c r="X1954" s="74" t="str">
        <f t="shared" si="312"/>
        <v/>
      </c>
      <c r="Y1954" s="74" t="str">
        <f t="shared" si="313"/>
        <v/>
      </c>
      <c r="Z1954" s="78" t="s">
        <v>2580</v>
      </c>
    </row>
    <row r="1955" spans="1:26" ht="75" x14ac:dyDescent="0.25">
      <c r="A1955" s="71" t="str">
        <f>INDEX('Выгр Торг'!$A:$A,MATCH($B1955,'Выгр Торг'!$B:$B,0))</f>
        <v>Накладки на зеркала "Лифтбек" (под повторители) в цвет кузова для Лада Калина 2, Гранта, Гранта FL</v>
      </c>
      <c r="B1955" s="88">
        <v>248671</v>
      </c>
      <c r="C1955" s="72">
        <f>VLOOKUP($B1955,'Выгр Торг'!$B:$P,C$1,0)</f>
        <v>98570</v>
      </c>
      <c r="D1955" s="71" t="str">
        <f>VLOOKUP($B1955,'Выгр Торг'!$B:$P,D$1,0)</f>
        <v>Накладки на зеркала "Лифтбек" (под повторители) в цвет кузова для Лада Калина 2, Гранта, Гранта FL (В цвет, Зеленый сад (темно-зеленый, 307))</v>
      </c>
      <c r="E1955" s="72" t="str">
        <f>VLOOKUP($B1955,'Выгр Торг'!$B:$P,E$1,0)</f>
        <v>Y</v>
      </c>
      <c r="F1955" s="72" t="str">
        <f>VLOOKUP($B1955,'Выгр Торг'!$B:$P,F$1,0)</f>
        <v>1</v>
      </c>
      <c r="G1955" s="36" t="s">
        <v>2499</v>
      </c>
      <c r="H1955" s="28">
        <v>170670</v>
      </c>
      <c r="I1955" s="53">
        <f>INDEX($I:$I,MATCH($H1955,$C:$C,0))</f>
        <v>600</v>
      </c>
      <c r="J1955" s="5" t="s">
        <v>3410</v>
      </c>
      <c r="K1955" s="56">
        <f>INDEX($K:$K,MATCH($H1955,$C:$C,0))+I1955</f>
        <v>900</v>
      </c>
      <c r="L1955" s="14">
        <f>VLOOKUP(K1955,Наценка!$A$1:$B$8,2,1)</f>
        <v>1.75</v>
      </c>
      <c r="M1955" s="56">
        <f>INDEX($M:$M,MATCH($H1955,$C:$C,0))+I1955*$M$2</f>
        <v>1380</v>
      </c>
      <c r="N1955" s="57">
        <f t="shared" si="308"/>
        <v>1390</v>
      </c>
      <c r="O1955" s="72">
        <f>VLOOKUP($B1955,'Выгр Торг'!$B:$P,O$1,0)</f>
        <v>900</v>
      </c>
      <c r="P1955" s="72">
        <f>VLOOKUP($B1955,'Выгр Торг'!$B:$P,P$1,0)</f>
        <v>1490</v>
      </c>
      <c r="Q1955" s="42">
        <f t="shared" si="309"/>
        <v>0</v>
      </c>
      <c r="R1955" s="42">
        <f t="shared" si="310"/>
        <v>100</v>
      </c>
      <c r="S1955" s="85">
        <f t="shared" si="307"/>
        <v>1390</v>
      </c>
      <c r="T1955" s="60" t="str">
        <f>IFERROR(VLOOKUP($B1955,'Из ГУГЛа'!$B:$G,4,0)*U1955+V1955,VLOOKUP($B1955,'Из ГУГЛа'!$B:$G,4,0))</f>
        <v/>
      </c>
      <c r="U1955" s="15">
        <v>1</v>
      </c>
      <c r="V1955" s="59"/>
      <c r="W1955" s="74">
        <f t="shared" si="311"/>
        <v>0.54444444444444451</v>
      </c>
      <c r="X1955" s="74" t="str">
        <f t="shared" si="312"/>
        <v/>
      </c>
      <c r="Y1955" s="74" t="str">
        <f t="shared" si="313"/>
        <v/>
      </c>
      <c r="Z1955" s="78" t="s">
        <v>2580</v>
      </c>
    </row>
    <row r="1956" spans="1:26" ht="75" x14ac:dyDescent="0.25">
      <c r="A1956" s="71" t="str">
        <f>INDEX('Выгр Торг'!$A:$A,MATCH($B1956,'Выгр Торг'!$B:$B,0))</f>
        <v>Накладки на зеркала "Лифтбек" (под повторители) в цвет кузова для Лада Калина 2, Гранта, Гранта FL</v>
      </c>
      <c r="B1956" s="88">
        <v>248672</v>
      </c>
      <c r="C1956" s="72">
        <f>VLOOKUP($B1956,'Выгр Торг'!$B:$P,C$1,0)</f>
        <v>98571</v>
      </c>
      <c r="D1956" s="71" t="str">
        <f>VLOOKUP($B1956,'Выгр Торг'!$B:$P,D$1,0)</f>
        <v>Накладки на зеркала "Лифтбек" (под повторители) в цвет кузова для Лада Калина 2, Гранта, Гранта FL (В цвет, Зеленый чай (зеленый, 312))</v>
      </c>
      <c r="E1956" s="72" t="str">
        <f>VLOOKUP($B1956,'Выгр Торг'!$B:$P,E$1,0)</f>
        <v>Y</v>
      </c>
      <c r="F1956" s="72" t="str">
        <f>VLOOKUP($B1956,'Выгр Торг'!$B:$P,F$1,0)</f>
        <v>1</v>
      </c>
      <c r="G1956" s="36" t="s">
        <v>2499</v>
      </c>
      <c r="H1956" s="28">
        <v>170670</v>
      </c>
      <c r="I1956" s="53">
        <f>INDEX($I:$I,MATCH($H1956,$C:$C,0))</f>
        <v>600</v>
      </c>
      <c r="J1956" s="5" t="s">
        <v>3410</v>
      </c>
      <c r="K1956" s="56">
        <f>INDEX($K:$K,MATCH($H1956,$C:$C,0))+I1956</f>
        <v>900</v>
      </c>
      <c r="L1956" s="14">
        <f>VLOOKUP(K1956,Наценка!$A$1:$B$8,2,1)</f>
        <v>1.75</v>
      </c>
      <c r="M1956" s="56">
        <f>INDEX($M:$M,MATCH($H1956,$C:$C,0))+I1956*$M$2</f>
        <v>1380</v>
      </c>
      <c r="N1956" s="57">
        <f t="shared" si="308"/>
        <v>1390</v>
      </c>
      <c r="O1956" s="72">
        <f>VLOOKUP($B1956,'Выгр Торг'!$B:$P,O$1,0)</f>
        <v>900</v>
      </c>
      <c r="P1956" s="72">
        <f>VLOOKUP($B1956,'Выгр Торг'!$B:$P,P$1,0)</f>
        <v>1490</v>
      </c>
      <c r="Q1956" s="42">
        <f t="shared" si="309"/>
        <v>0</v>
      </c>
      <c r="R1956" s="42">
        <f t="shared" si="310"/>
        <v>100</v>
      </c>
      <c r="S1956" s="85">
        <f t="shared" si="307"/>
        <v>1390</v>
      </c>
      <c r="T1956" s="60" t="str">
        <f>IFERROR(VLOOKUP($B1956,'Из ГУГЛа'!$B:$G,4,0)*U1956+V1956,VLOOKUP($B1956,'Из ГУГЛа'!$B:$G,4,0))</f>
        <v/>
      </c>
      <c r="U1956" s="15">
        <v>1</v>
      </c>
      <c r="V1956" s="59"/>
      <c r="W1956" s="74">
        <f t="shared" si="311"/>
        <v>0.54444444444444451</v>
      </c>
      <c r="X1956" s="74" t="str">
        <f t="shared" si="312"/>
        <v/>
      </c>
      <c r="Y1956" s="74" t="str">
        <f t="shared" si="313"/>
        <v/>
      </c>
      <c r="Z1956" s="78" t="s">
        <v>2580</v>
      </c>
    </row>
    <row r="1957" spans="1:26" ht="75" x14ac:dyDescent="0.25">
      <c r="A1957" s="71" t="str">
        <f>INDEX('Выгр Торг'!$A:$A,MATCH($B1957,'Выгр Торг'!$B:$B,0))</f>
        <v>Накладки на зеркала "Лифтбек" (под повторители) в цвет кузова для Лада Калина 2, Гранта, Гранта FL</v>
      </c>
      <c r="B1957" s="88">
        <v>248673</v>
      </c>
      <c r="C1957" s="72">
        <f>VLOOKUP($B1957,'Выгр Торг'!$B:$P,C$1,0)</f>
        <v>98572</v>
      </c>
      <c r="D1957" s="71" t="str">
        <f>VLOOKUP($B1957,'Выгр Торг'!$B:$P,D$1,0)</f>
        <v>Накладки на зеркала "Лифтбек" (под повторители) в цвет кузова для Лада Калина 2, Гранта, Гранта FL (В цвет, Золотая нива (золотой, 245))</v>
      </c>
      <c r="E1957" s="72" t="str">
        <f>VLOOKUP($B1957,'Выгр Торг'!$B:$P,E$1,0)</f>
        <v>Y</v>
      </c>
      <c r="F1957" s="72" t="str">
        <f>VLOOKUP($B1957,'Выгр Торг'!$B:$P,F$1,0)</f>
        <v>1</v>
      </c>
      <c r="G1957" s="36" t="s">
        <v>2499</v>
      </c>
      <c r="H1957" s="28">
        <v>170670</v>
      </c>
      <c r="I1957" s="53">
        <f>INDEX($I:$I,MATCH($H1957,$C:$C,0))</f>
        <v>600</v>
      </c>
      <c r="J1957" s="5" t="s">
        <v>3410</v>
      </c>
      <c r="K1957" s="56">
        <f>INDEX($K:$K,MATCH($H1957,$C:$C,0))+I1957</f>
        <v>900</v>
      </c>
      <c r="L1957" s="14">
        <f>VLOOKUP(K1957,Наценка!$A$1:$B$8,2,1)</f>
        <v>1.75</v>
      </c>
      <c r="M1957" s="56">
        <f>INDEX($M:$M,MATCH($H1957,$C:$C,0))+I1957*$M$2</f>
        <v>1380</v>
      </c>
      <c r="N1957" s="57">
        <f t="shared" si="308"/>
        <v>1390</v>
      </c>
      <c r="O1957" s="72">
        <f>VLOOKUP($B1957,'Выгр Торг'!$B:$P,O$1,0)</f>
        <v>900</v>
      </c>
      <c r="P1957" s="72">
        <f>VLOOKUP($B1957,'Выгр Торг'!$B:$P,P$1,0)</f>
        <v>1490</v>
      </c>
      <c r="Q1957" s="42">
        <f t="shared" si="309"/>
        <v>0</v>
      </c>
      <c r="R1957" s="42">
        <f t="shared" si="310"/>
        <v>100</v>
      </c>
      <c r="S1957" s="85">
        <f t="shared" si="307"/>
        <v>1390</v>
      </c>
      <c r="T1957" s="60" t="str">
        <f>IFERROR(VLOOKUP($B1957,'Из ГУГЛа'!$B:$G,4,0)*U1957+V1957,VLOOKUP($B1957,'Из ГУГЛа'!$B:$G,4,0))</f>
        <v/>
      </c>
      <c r="U1957" s="15">
        <v>1</v>
      </c>
      <c r="V1957" s="59"/>
      <c r="W1957" s="74">
        <f t="shared" si="311"/>
        <v>0.54444444444444451</v>
      </c>
      <c r="X1957" s="74" t="str">
        <f t="shared" si="312"/>
        <v/>
      </c>
      <c r="Y1957" s="74" t="str">
        <f t="shared" si="313"/>
        <v/>
      </c>
      <c r="Z1957" s="78" t="s">
        <v>2580</v>
      </c>
    </row>
    <row r="1958" spans="1:26" ht="75" x14ac:dyDescent="0.25">
      <c r="A1958" s="71" t="str">
        <f>INDEX('Выгр Торг'!$A:$A,MATCH($B1958,'Выгр Торг'!$B:$B,0))</f>
        <v>Накладки на зеркала "Лифтбек" (под повторители) в цвет кузова для Лада Калина 2, Гранта, Гранта FL</v>
      </c>
      <c r="B1958" s="88">
        <v>248674</v>
      </c>
      <c r="C1958" s="72">
        <f>VLOOKUP($B1958,'Выгр Торг'!$B:$P,C$1,0)</f>
        <v>98573</v>
      </c>
      <c r="D1958" s="71" t="str">
        <f>VLOOKUP($B1958,'Выгр Торг'!$B:$P,D$1,0)</f>
        <v>Накладки на зеркала "Лифтбек" (под повторители) в цвет кузова для Лада Калина 2, Гранта, Гранта FL (В цвет, Золото инков (золотистый темно-зеленый, 347))</v>
      </c>
      <c r="E1958" s="72" t="str">
        <f>VLOOKUP($B1958,'Выгр Торг'!$B:$P,E$1,0)</f>
        <v>Y</v>
      </c>
      <c r="F1958" s="72" t="str">
        <f>VLOOKUP($B1958,'Выгр Торг'!$B:$P,F$1,0)</f>
        <v>1</v>
      </c>
      <c r="G1958" s="36" t="s">
        <v>2499</v>
      </c>
      <c r="H1958" s="28">
        <v>170670</v>
      </c>
      <c r="I1958" s="53">
        <f>INDEX($I:$I,MATCH($H1958,$C:$C,0))</f>
        <v>600</v>
      </c>
      <c r="J1958" s="5" t="s">
        <v>3410</v>
      </c>
      <c r="K1958" s="56">
        <f>INDEX($K:$K,MATCH($H1958,$C:$C,0))+I1958</f>
        <v>900</v>
      </c>
      <c r="L1958" s="14">
        <f>VLOOKUP(K1958,Наценка!$A$1:$B$8,2,1)</f>
        <v>1.75</v>
      </c>
      <c r="M1958" s="56">
        <f>INDEX($M:$M,MATCH($H1958,$C:$C,0))+I1958*$M$2</f>
        <v>1380</v>
      </c>
      <c r="N1958" s="57">
        <f t="shared" si="308"/>
        <v>1390</v>
      </c>
      <c r="O1958" s="72">
        <f>VLOOKUP($B1958,'Выгр Торг'!$B:$P,O$1,0)</f>
        <v>900</v>
      </c>
      <c r="P1958" s="72">
        <f>VLOOKUP($B1958,'Выгр Торг'!$B:$P,P$1,0)</f>
        <v>1490</v>
      </c>
      <c r="Q1958" s="42">
        <f t="shared" si="309"/>
        <v>0</v>
      </c>
      <c r="R1958" s="42">
        <f t="shared" si="310"/>
        <v>100</v>
      </c>
      <c r="S1958" s="85">
        <f t="shared" si="307"/>
        <v>1390</v>
      </c>
      <c r="T1958" s="60" t="str">
        <f>IFERROR(VLOOKUP($B1958,'Из ГУГЛа'!$B:$G,4,0)*U1958+V1958,VLOOKUP($B1958,'Из ГУГЛа'!$B:$G,4,0))</f>
        <v/>
      </c>
      <c r="U1958" s="15">
        <v>1</v>
      </c>
      <c r="V1958" s="59"/>
      <c r="W1958" s="74">
        <f t="shared" si="311"/>
        <v>0.54444444444444451</v>
      </c>
      <c r="X1958" s="74" t="str">
        <f t="shared" si="312"/>
        <v/>
      </c>
      <c r="Y1958" s="74" t="str">
        <f t="shared" si="313"/>
        <v/>
      </c>
      <c r="Z1958" s="78" t="s">
        <v>2580</v>
      </c>
    </row>
    <row r="1959" spans="1:26" ht="75" x14ac:dyDescent="0.25">
      <c r="A1959" s="71" t="str">
        <f>INDEX('Выгр Торг'!$A:$A,MATCH($B1959,'Выгр Торг'!$B:$B,0))</f>
        <v>Накладки на зеркала "Лифтбек" (под повторители) в цвет кузова для Лада Калина 2, Гранта, Гранта FL</v>
      </c>
      <c r="B1959" s="88">
        <v>248675</v>
      </c>
      <c r="C1959" s="72">
        <f>VLOOKUP($B1959,'Выгр Торг'!$B:$P,C$1,0)</f>
        <v>98574</v>
      </c>
      <c r="D1959" s="71" t="str">
        <f>VLOOKUP($B1959,'Выгр Торг'!$B:$P,D$1,0)</f>
        <v>Накладки на зеркала "Лифтбек" (под повторители) в цвет кузова для Лада Калина 2, Гранта, Гранта FL (В цвет, Золотой лист (золотистый темно-зеленый, 331))</v>
      </c>
      <c r="E1959" s="72" t="str">
        <f>VLOOKUP($B1959,'Выгр Торг'!$B:$P,E$1,0)</f>
        <v>Y</v>
      </c>
      <c r="F1959" s="72" t="str">
        <f>VLOOKUP($B1959,'Выгр Торг'!$B:$P,F$1,0)</f>
        <v>1</v>
      </c>
      <c r="G1959" s="36" t="s">
        <v>2499</v>
      </c>
      <c r="H1959" s="28">
        <v>170670</v>
      </c>
      <c r="I1959" s="53">
        <f>INDEX($I:$I,MATCH($H1959,$C:$C,0))</f>
        <v>600</v>
      </c>
      <c r="J1959" s="5" t="s">
        <v>3410</v>
      </c>
      <c r="K1959" s="56">
        <f>INDEX($K:$K,MATCH($H1959,$C:$C,0))+I1959</f>
        <v>900</v>
      </c>
      <c r="L1959" s="14">
        <f>VLOOKUP(K1959,Наценка!$A$1:$B$8,2,1)</f>
        <v>1.75</v>
      </c>
      <c r="M1959" s="56">
        <f>INDEX($M:$M,MATCH($H1959,$C:$C,0))+I1959*$M$2</f>
        <v>1380</v>
      </c>
      <c r="N1959" s="57">
        <f t="shared" si="308"/>
        <v>1390</v>
      </c>
      <c r="O1959" s="72">
        <f>VLOOKUP($B1959,'Выгр Торг'!$B:$P,O$1,0)</f>
        <v>900</v>
      </c>
      <c r="P1959" s="72">
        <f>VLOOKUP($B1959,'Выгр Торг'!$B:$P,P$1,0)</f>
        <v>1490</v>
      </c>
      <c r="Q1959" s="42">
        <f t="shared" si="309"/>
        <v>0</v>
      </c>
      <c r="R1959" s="42">
        <f t="shared" si="310"/>
        <v>100</v>
      </c>
      <c r="S1959" s="85">
        <f t="shared" si="307"/>
        <v>1390</v>
      </c>
      <c r="T1959" s="60" t="str">
        <f>IFERROR(VLOOKUP($B1959,'Из ГУГЛа'!$B:$G,4,0)*U1959+V1959,VLOOKUP($B1959,'Из ГУГЛа'!$B:$G,4,0))</f>
        <v/>
      </c>
      <c r="U1959" s="15">
        <v>1</v>
      </c>
      <c r="V1959" s="59"/>
      <c r="W1959" s="74">
        <f t="shared" si="311"/>
        <v>0.54444444444444451</v>
      </c>
      <c r="X1959" s="74" t="str">
        <f t="shared" si="312"/>
        <v/>
      </c>
      <c r="Y1959" s="74" t="str">
        <f t="shared" si="313"/>
        <v/>
      </c>
      <c r="Z1959" s="78" t="s">
        <v>2580</v>
      </c>
    </row>
    <row r="1960" spans="1:26" ht="75" x14ac:dyDescent="0.25">
      <c r="A1960" s="71" t="str">
        <f>INDEX('Выгр Торг'!$A:$A,MATCH($B1960,'Выгр Торг'!$B:$B,0))</f>
        <v>Накладки на зеркала "Лифтбек" (под повторители) в цвет кузова для Лада Калина 2, Гранта, Гранта FL</v>
      </c>
      <c r="B1960" s="88">
        <v>248676</v>
      </c>
      <c r="C1960" s="72">
        <f>VLOOKUP($B1960,'Выгр Торг'!$B:$P,C$1,0)</f>
        <v>98575</v>
      </c>
      <c r="D1960" s="71" t="str">
        <f>VLOOKUP($B1960,'Выгр Торг'!$B:$P,D$1,0)</f>
        <v>Накладки на зеркала "Лифтбек" (под повторители) в цвет кузова для Лада Калина 2, Гранта, Гранта FL (В цвет, Игуана (серебристо-ярко-зеленый, 311))</v>
      </c>
      <c r="E1960" s="72" t="str">
        <f>VLOOKUP($B1960,'Выгр Торг'!$B:$P,E$1,0)</f>
        <v>Y</v>
      </c>
      <c r="F1960" s="72" t="str">
        <f>VLOOKUP($B1960,'Выгр Торг'!$B:$P,F$1,0)</f>
        <v>1</v>
      </c>
      <c r="G1960" s="36" t="s">
        <v>2499</v>
      </c>
      <c r="H1960" s="28">
        <v>170670</v>
      </c>
      <c r="I1960" s="53">
        <f>INDEX($I:$I,MATCH($H1960,$C:$C,0))</f>
        <v>600</v>
      </c>
      <c r="J1960" s="5" t="s">
        <v>3410</v>
      </c>
      <c r="K1960" s="56">
        <f>INDEX($K:$K,MATCH($H1960,$C:$C,0))+I1960</f>
        <v>900</v>
      </c>
      <c r="L1960" s="14">
        <f>VLOOKUP(K1960,Наценка!$A$1:$B$8,2,1)</f>
        <v>1.75</v>
      </c>
      <c r="M1960" s="56">
        <f>INDEX($M:$M,MATCH($H1960,$C:$C,0))+I1960*$M$2</f>
        <v>1380</v>
      </c>
      <c r="N1960" s="57">
        <f t="shared" si="308"/>
        <v>1390</v>
      </c>
      <c r="O1960" s="72">
        <f>VLOOKUP($B1960,'Выгр Торг'!$B:$P,O$1,0)</f>
        <v>900</v>
      </c>
      <c r="P1960" s="72">
        <f>VLOOKUP($B1960,'Выгр Торг'!$B:$P,P$1,0)</f>
        <v>1490</v>
      </c>
      <c r="Q1960" s="42">
        <f t="shared" si="309"/>
        <v>0</v>
      </c>
      <c r="R1960" s="42">
        <f t="shared" si="310"/>
        <v>100</v>
      </c>
      <c r="S1960" s="85">
        <f t="shared" si="307"/>
        <v>1390</v>
      </c>
      <c r="T1960" s="60" t="str">
        <f>IFERROR(VLOOKUP($B1960,'Из ГУГЛа'!$B:$G,4,0)*U1960+V1960,VLOOKUP($B1960,'Из ГУГЛа'!$B:$G,4,0))</f>
        <v/>
      </c>
      <c r="U1960" s="15">
        <v>1</v>
      </c>
      <c r="V1960" s="59"/>
      <c r="W1960" s="74">
        <f t="shared" si="311"/>
        <v>0.54444444444444451</v>
      </c>
      <c r="X1960" s="74" t="str">
        <f t="shared" si="312"/>
        <v/>
      </c>
      <c r="Y1960" s="74" t="str">
        <f t="shared" si="313"/>
        <v/>
      </c>
      <c r="Z1960" s="78" t="s">
        <v>2580</v>
      </c>
    </row>
    <row r="1961" spans="1:26" ht="75" x14ac:dyDescent="0.25">
      <c r="A1961" s="71" t="str">
        <f>INDEX('Выгр Торг'!$A:$A,MATCH($B1961,'Выгр Торг'!$B:$B,0))</f>
        <v>Накладки на зеркала "Лифтбек" (под повторители) в цвет кузова для Лада Калина 2, Гранта, Гранта FL</v>
      </c>
      <c r="B1961" s="88">
        <v>248677</v>
      </c>
      <c r="C1961" s="72">
        <f>VLOOKUP($B1961,'Выгр Торг'!$B:$P,C$1,0)</f>
        <v>98576</v>
      </c>
      <c r="D1961" s="71" t="str">
        <f>VLOOKUP($B1961,'Выгр Торг'!$B:$P,D$1,0)</f>
        <v>Накладки на зеркала "Лифтбек" (под повторители) в цвет кузова для Лада Калина 2, Гранта, Гранта FL (В цвет, Изабелла (темно-филетовый, 515))</v>
      </c>
      <c r="E1961" s="72" t="str">
        <f>VLOOKUP($B1961,'Выгр Торг'!$B:$P,E$1,0)</f>
        <v>Y</v>
      </c>
      <c r="F1961" s="72" t="str">
        <f>VLOOKUP($B1961,'Выгр Торг'!$B:$P,F$1,0)</f>
        <v>1</v>
      </c>
      <c r="G1961" s="36" t="s">
        <v>2499</v>
      </c>
      <c r="H1961" s="28">
        <v>170670</v>
      </c>
      <c r="I1961" s="53">
        <f>INDEX($I:$I,MATCH($H1961,$C:$C,0))</f>
        <v>600</v>
      </c>
      <c r="J1961" s="5" t="s">
        <v>3410</v>
      </c>
      <c r="K1961" s="56">
        <f>INDEX($K:$K,MATCH($H1961,$C:$C,0))+I1961</f>
        <v>900</v>
      </c>
      <c r="L1961" s="14">
        <f>VLOOKUP(K1961,Наценка!$A$1:$B$8,2,1)</f>
        <v>1.75</v>
      </c>
      <c r="M1961" s="56">
        <f>INDEX($M:$M,MATCH($H1961,$C:$C,0))+I1961*$M$2</f>
        <v>1380</v>
      </c>
      <c r="N1961" s="57">
        <f t="shared" si="308"/>
        <v>1390</v>
      </c>
      <c r="O1961" s="72">
        <f>VLOOKUP($B1961,'Выгр Торг'!$B:$P,O$1,0)</f>
        <v>900</v>
      </c>
      <c r="P1961" s="72">
        <f>VLOOKUP($B1961,'Выгр Торг'!$B:$P,P$1,0)</f>
        <v>1490</v>
      </c>
      <c r="Q1961" s="42">
        <f t="shared" si="309"/>
        <v>0</v>
      </c>
      <c r="R1961" s="42">
        <f t="shared" si="310"/>
        <v>100</v>
      </c>
      <c r="S1961" s="85">
        <f t="shared" si="307"/>
        <v>1390</v>
      </c>
      <c r="T1961" s="60" t="str">
        <f>IFERROR(VLOOKUP($B1961,'Из ГУГЛа'!$B:$G,4,0)*U1961+V1961,VLOOKUP($B1961,'Из ГУГЛа'!$B:$G,4,0))</f>
        <v/>
      </c>
      <c r="U1961" s="15">
        <v>1</v>
      </c>
      <c r="V1961" s="59"/>
      <c r="W1961" s="74">
        <f t="shared" si="311"/>
        <v>0.54444444444444451</v>
      </c>
      <c r="X1961" s="74" t="str">
        <f t="shared" si="312"/>
        <v/>
      </c>
      <c r="Y1961" s="74" t="str">
        <f t="shared" si="313"/>
        <v/>
      </c>
      <c r="Z1961" s="78" t="s">
        <v>2580</v>
      </c>
    </row>
    <row r="1962" spans="1:26" ht="75" x14ac:dyDescent="0.25">
      <c r="A1962" s="71" t="str">
        <f>INDEX('Выгр Торг'!$A:$A,MATCH($B1962,'Выгр Торг'!$B:$B,0))</f>
        <v>Накладки на зеркала "Лифтбек" (под повторители) в цвет кузова для Лада Калина 2, Гранта, Гранта FL</v>
      </c>
      <c r="B1962" s="88">
        <v>248678</v>
      </c>
      <c r="C1962" s="72">
        <f>VLOOKUP($B1962,'Выгр Торг'!$B:$P,C$1,0)</f>
        <v>98577</v>
      </c>
      <c r="D1962" s="71" t="str">
        <f>VLOOKUP($B1962,'Выгр Торг'!$B:$P,D$1,0)</f>
        <v>Накладки на зеркала "Лифтбек" (под повторители) в цвет кузова для Лада Калина 2, Гранта, Гранта FL (В цвет, Изумруд (серебристо-зеленый, 385))</v>
      </c>
      <c r="E1962" s="72" t="str">
        <f>VLOOKUP($B1962,'Выгр Торг'!$B:$P,E$1,0)</f>
        <v>Y</v>
      </c>
      <c r="F1962" s="72" t="str">
        <f>VLOOKUP($B1962,'Выгр Торг'!$B:$P,F$1,0)</f>
        <v>1</v>
      </c>
      <c r="G1962" s="36" t="s">
        <v>2499</v>
      </c>
      <c r="H1962" s="28">
        <v>170670</v>
      </c>
      <c r="I1962" s="53">
        <f>INDEX($I:$I,MATCH($H1962,$C:$C,0))</f>
        <v>600</v>
      </c>
      <c r="J1962" s="5" t="s">
        <v>3410</v>
      </c>
      <c r="K1962" s="56">
        <f>INDEX($K:$K,MATCH($H1962,$C:$C,0))+I1962</f>
        <v>900</v>
      </c>
      <c r="L1962" s="14">
        <f>VLOOKUP(K1962,Наценка!$A$1:$B$8,2,1)</f>
        <v>1.75</v>
      </c>
      <c r="M1962" s="56">
        <f>INDEX($M:$M,MATCH($H1962,$C:$C,0))+I1962*$M$2</f>
        <v>1380</v>
      </c>
      <c r="N1962" s="57">
        <f t="shared" si="308"/>
        <v>1390</v>
      </c>
      <c r="O1962" s="72">
        <f>VLOOKUP($B1962,'Выгр Торг'!$B:$P,O$1,0)</f>
        <v>900</v>
      </c>
      <c r="P1962" s="72">
        <f>VLOOKUP($B1962,'Выгр Торг'!$B:$P,P$1,0)</f>
        <v>1490</v>
      </c>
      <c r="Q1962" s="42">
        <f t="shared" si="309"/>
        <v>0</v>
      </c>
      <c r="R1962" s="42">
        <f t="shared" si="310"/>
        <v>100</v>
      </c>
      <c r="S1962" s="85">
        <f t="shared" si="307"/>
        <v>1390</v>
      </c>
      <c r="T1962" s="60" t="str">
        <f>IFERROR(VLOOKUP($B1962,'Из ГУГЛа'!$B:$G,4,0)*U1962+V1962,VLOOKUP($B1962,'Из ГУГЛа'!$B:$G,4,0))</f>
        <v/>
      </c>
      <c r="U1962" s="15">
        <v>1</v>
      </c>
      <c r="V1962" s="59"/>
      <c r="W1962" s="74">
        <f t="shared" si="311"/>
        <v>0.54444444444444451</v>
      </c>
      <c r="X1962" s="74" t="str">
        <f t="shared" si="312"/>
        <v/>
      </c>
      <c r="Y1962" s="74" t="str">
        <f t="shared" si="313"/>
        <v/>
      </c>
      <c r="Z1962" s="78" t="s">
        <v>2580</v>
      </c>
    </row>
    <row r="1963" spans="1:26" ht="75" x14ac:dyDescent="0.25">
      <c r="A1963" s="71" t="str">
        <f>INDEX('Выгр Торг'!$A:$A,MATCH($B1963,'Выгр Торг'!$B:$B,0))</f>
        <v>Накладки на зеркала "Лифтбек" (под повторители) в цвет кузова для Лада Калина 2, Гранта, Гранта FL</v>
      </c>
      <c r="B1963" s="88">
        <v>248679</v>
      </c>
      <c r="C1963" s="72">
        <f>VLOOKUP($B1963,'Выгр Торг'!$B:$P,C$1,0)</f>
        <v>98578</v>
      </c>
      <c r="D1963" s="71" t="str">
        <f>VLOOKUP($B1963,'Выгр Торг'!$B:$P,D$1,0)</f>
        <v>Накладки на зеркала "Лифтбек" (под повторители) в цвет кузова для Лада Калина 2, Гранта, Гранта FL (В цвет, Индиго (темно-синий, 441))</v>
      </c>
      <c r="E1963" s="72" t="str">
        <f>VLOOKUP($B1963,'Выгр Торг'!$B:$P,E$1,0)</f>
        <v>Y</v>
      </c>
      <c r="F1963" s="72" t="str">
        <f>VLOOKUP($B1963,'Выгр Торг'!$B:$P,F$1,0)</f>
        <v>1</v>
      </c>
      <c r="G1963" s="36" t="s">
        <v>2499</v>
      </c>
      <c r="H1963" s="28">
        <v>170670</v>
      </c>
      <c r="I1963" s="53">
        <f>INDEX($I:$I,MATCH($H1963,$C:$C,0))</f>
        <v>600</v>
      </c>
      <c r="J1963" s="5" t="s">
        <v>3410</v>
      </c>
      <c r="K1963" s="56">
        <f>INDEX($K:$K,MATCH($H1963,$C:$C,0))+I1963</f>
        <v>900</v>
      </c>
      <c r="L1963" s="14">
        <f>VLOOKUP(K1963,Наценка!$A$1:$B$8,2,1)</f>
        <v>1.75</v>
      </c>
      <c r="M1963" s="56">
        <f>INDEX($M:$M,MATCH($H1963,$C:$C,0))+I1963*$M$2</f>
        <v>1380</v>
      </c>
      <c r="N1963" s="57">
        <f t="shared" si="308"/>
        <v>1390</v>
      </c>
      <c r="O1963" s="72">
        <f>VLOOKUP($B1963,'Выгр Торг'!$B:$P,O$1,0)</f>
        <v>900</v>
      </c>
      <c r="P1963" s="72">
        <f>VLOOKUP($B1963,'Выгр Торг'!$B:$P,P$1,0)</f>
        <v>1490</v>
      </c>
      <c r="Q1963" s="42">
        <f t="shared" si="309"/>
        <v>0</v>
      </c>
      <c r="R1963" s="42">
        <f t="shared" si="310"/>
        <v>100</v>
      </c>
      <c r="S1963" s="85">
        <f t="shared" si="307"/>
        <v>1390</v>
      </c>
      <c r="T1963" s="60" t="str">
        <f>IFERROR(VLOOKUP($B1963,'Из ГУГЛа'!$B:$G,4,0)*U1963+V1963,VLOOKUP($B1963,'Из ГУГЛа'!$B:$G,4,0))</f>
        <v/>
      </c>
      <c r="U1963" s="15">
        <v>1</v>
      </c>
      <c r="V1963" s="59"/>
      <c r="W1963" s="74">
        <f t="shared" si="311"/>
        <v>0.54444444444444451</v>
      </c>
      <c r="X1963" s="74" t="str">
        <f t="shared" si="312"/>
        <v/>
      </c>
      <c r="Y1963" s="74" t="str">
        <f t="shared" si="313"/>
        <v/>
      </c>
      <c r="Z1963" s="78" t="s">
        <v>2580</v>
      </c>
    </row>
    <row r="1964" spans="1:26" ht="75" x14ac:dyDescent="0.25">
      <c r="A1964" s="71" t="str">
        <f>INDEX('Выгр Торг'!$A:$A,MATCH($B1964,'Выгр Торг'!$B:$B,0))</f>
        <v>Накладки на зеркала "Лифтбек" (под повторители) в цвет кузова для Лада Калина 2, Гранта, Гранта FL</v>
      </c>
      <c r="B1964" s="88">
        <v>248680</v>
      </c>
      <c r="C1964" s="72">
        <f>VLOOKUP($B1964,'Выгр Торг'!$B:$P,C$1,0)</f>
        <v>98579</v>
      </c>
      <c r="D1964" s="71" t="str">
        <f>VLOOKUP($B1964,'Выгр Торг'!$B:$P,D$1,0)</f>
        <v>Накладки на зеркала "Лифтбек" (под повторители) в цвет кузова для Лада Калина 2, Гранта, Гранта FL (В цвет, Ирис (фиолетовый, 406))</v>
      </c>
      <c r="E1964" s="72" t="str">
        <f>VLOOKUP($B1964,'Выгр Торг'!$B:$P,E$1,0)</f>
        <v>Y</v>
      </c>
      <c r="F1964" s="72" t="str">
        <f>VLOOKUP($B1964,'Выгр Торг'!$B:$P,F$1,0)</f>
        <v>1</v>
      </c>
      <c r="G1964" s="36" t="s">
        <v>2499</v>
      </c>
      <c r="H1964" s="28">
        <v>170670</v>
      </c>
      <c r="I1964" s="53">
        <f>INDEX($I:$I,MATCH($H1964,$C:$C,0))</f>
        <v>600</v>
      </c>
      <c r="J1964" s="5" t="s">
        <v>3410</v>
      </c>
      <c r="K1964" s="56">
        <f>INDEX($K:$K,MATCH($H1964,$C:$C,0))+I1964</f>
        <v>900</v>
      </c>
      <c r="L1964" s="14">
        <f>VLOOKUP(K1964,Наценка!$A$1:$B$8,2,1)</f>
        <v>1.75</v>
      </c>
      <c r="M1964" s="56">
        <f>INDEX($M:$M,MATCH($H1964,$C:$C,0))+I1964*$M$2</f>
        <v>1380</v>
      </c>
      <c r="N1964" s="57">
        <f t="shared" si="308"/>
        <v>1390</v>
      </c>
      <c r="O1964" s="72">
        <f>VLOOKUP($B1964,'Выгр Торг'!$B:$P,O$1,0)</f>
        <v>900</v>
      </c>
      <c r="P1964" s="72">
        <f>VLOOKUP($B1964,'Выгр Торг'!$B:$P,P$1,0)</f>
        <v>1490</v>
      </c>
      <c r="Q1964" s="42">
        <f t="shared" si="309"/>
        <v>0</v>
      </c>
      <c r="R1964" s="42">
        <f t="shared" si="310"/>
        <v>100</v>
      </c>
      <c r="S1964" s="85">
        <f t="shared" si="307"/>
        <v>1390</v>
      </c>
      <c r="T1964" s="60" t="str">
        <f>IFERROR(VLOOKUP($B1964,'Из ГУГЛа'!$B:$G,4,0)*U1964+V1964,VLOOKUP($B1964,'Из ГУГЛа'!$B:$G,4,0))</f>
        <v/>
      </c>
      <c r="U1964" s="15">
        <v>1</v>
      </c>
      <c r="V1964" s="59"/>
      <c r="W1964" s="74">
        <f t="shared" si="311"/>
        <v>0.54444444444444451</v>
      </c>
      <c r="X1964" s="74" t="str">
        <f t="shared" si="312"/>
        <v/>
      </c>
      <c r="Y1964" s="74" t="str">
        <f t="shared" si="313"/>
        <v/>
      </c>
      <c r="Z1964" s="78" t="s">
        <v>2580</v>
      </c>
    </row>
    <row r="1965" spans="1:26" ht="75" x14ac:dyDescent="0.25">
      <c r="A1965" s="71" t="str">
        <f>INDEX('Выгр Торг'!$A:$A,MATCH($B1965,'Выгр Торг'!$B:$B,0))</f>
        <v>Накладки на зеркала "Лифтбек" (под повторители) в цвет кузова для Лада Калина 2, Гранта, Гранта FL</v>
      </c>
      <c r="B1965" s="88">
        <v>248681</v>
      </c>
      <c r="C1965" s="72">
        <f>VLOOKUP($B1965,'Выгр Торг'!$B:$P,C$1,0)</f>
        <v>98580</v>
      </c>
      <c r="D1965" s="71" t="str">
        <f>VLOOKUP($B1965,'Выгр Торг'!$B:$P,D$1,0)</f>
        <v>Накладки на зеркала "Лифтбек" (под повторители) в цвет кузова для Лада Калина 2, Гранта, Гранта FL (В цвет, Искра (красный, 128))</v>
      </c>
      <c r="E1965" s="72" t="str">
        <f>VLOOKUP($B1965,'Выгр Торг'!$B:$P,E$1,0)</f>
        <v>Y</v>
      </c>
      <c r="F1965" s="72" t="str">
        <f>VLOOKUP($B1965,'Выгр Торг'!$B:$P,F$1,0)</f>
        <v>1</v>
      </c>
      <c r="G1965" s="36" t="s">
        <v>2499</v>
      </c>
      <c r="H1965" s="28">
        <v>170670</v>
      </c>
      <c r="I1965" s="53">
        <f>INDEX($I:$I,MATCH($H1965,$C:$C,0))</f>
        <v>600</v>
      </c>
      <c r="J1965" s="5" t="s">
        <v>3410</v>
      </c>
      <c r="K1965" s="56">
        <f>INDEX($K:$K,MATCH($H1965,$C:$C,0))+I1965</f>
        <v>900</v>
      </c>
      <c r="L1965" s="14">
        <f>VLOOKUP(K1965,Наценка!$A$1:$B$8,2,1)</f>
        <v>1.75</v>
      </c>
      <c r="M1965" s="56">
        <f>INDEX($M:$M,MATCH($H1965,$C:$C,0))+I1965*$M$2</f>
        <v>1380</v>
      </c>
      <c r="N1965" s="57">
        <f t="shared" si="308"/>
        <v>1390</v>
      </c>
      <c r="O1965" s="72">
        <f>VLOOKUP($B1965,'Выгр Торг'!$B:$P,O$1,0)</f>
        <v>900</v>
      </c>
      <c r="P1965" s="72">
        <f>VLOOKUP($B1965,'Выгр Торг'!$B:$P,P$1,0)</f>
        <v>1490</v>
      </c>
      <c r="Q1965" s="42">
        <f t="shared" si="309"/>
        <v>0</v>
      </c>
      <c r="R1965" s="42">
        <f t="shared" si="310"/>
        <v>100</v>
      </c>
      <c r="S1965" s="85">
        <f t="shared" si="307"/>
        <v>1390</v>
      </c>
      <c r="T1965" s="60" t="str">
        <f>IFERROR(VLOOKUP($B1965,'Из ГУГЛа'!$B:$G,4,0)*U1965+V1965,VLOOKUP($B1965,'Из ГУГЛа'!$B:$G,4,0))</f>
        <v/>
      </c>
      <c r="U1965" s="15">
        <v>1</v>
      </c>
      <c r="V1965" s="59"/>
      <c r="W1965" s="74">
        <f t="shared" si="311"/>
        <v>0.54444444444444451</v>
      </c>
      <c r="X1965" s="74" t="str">
        <f t="shared" si="312"/>
        <v/>
      </c>
      <c r="Y1965" s="74" t="str">
        <f t="shared" si="313"/>
        <v/>
      </c>
      <c r="Z1965" s="78" t="s">
        <v>2580</v>
      </c>
    </row>
    <row r="1966" spans="1:26" ht="75" x14ac:dyDescent="0.25">
      <c r="A1966" s="71" t="str">
        <f>INDEX('Выгр Торг'!$A:$A,MATCH($B1966,'Выгр Торг'!$B:$B,0))</f>
        <v>Накладки на зеркала "Лифтбек" (под повторители) в цвет кузова для Лада Калина 2, Гранта, Гранта FL</v>
      </c>
      <c r="B1966" s="88">
        <v>248682</v>
      </c>
      <c r="C1966" s="72">
        <f>VLOOKUP($B1966,'Выгр Торг'!$B:$P,C$1,0)</f>
        <v>98581</v>
      </c>
      <c r="D1966" s="71" t="str">
        <f>VLOOKUP($B1966,'Выгр Торг'!$B:$P,D$1,0)</f>
        <v>Накладки на зеркала "Лифтбек" (под повторители) в цвет кузова для Лада Калина 2, Гранта, Гранта FL (В цвет, Кайман (темно-зеленый, 358))</v>
      </c>
      <c r="E1966" s="72" t="str">
        <f>VLOOKUP($B1966,'Выгр Торг'!$B:$P,E$1,0)</f>
        <v>Y</v>
      </c>
      <c r="F1966" s="72" t="str">
        <f>VLOOKUP($B1966,'Выгр Торг'!$B:$P,F$1,0)</f>
        <v>1</v>
      </c>
      <c r="G1966" s="36" t="s">
        <v>2499</v>
      </c>
      <c r="H1966" s="28">
        <v>170670</v>
      </c>
      <c r="I1966" s="53">
        <f>INDEX($I:$I,MATCH($H1966,$C:$C,0))</f>
        <v>600</v>
      </c>
      <c r="J1966" s="5" t="s">
        <v>3410</v>
      </c>
      <c r="K1966" s="56">
        <f>INDEX($K:$K,MATCH($H1966,$C:$C,0))+I1966</f>
        <v>900</v>
      </c>
      <c r="L1966" s="14">
        <f>VLOOKUP(K1966,Наценка!$A$1:$B$8,2,1)</f>
        <v>1.75</v>
      </c>
      <c r="M1966" s="56">
        <f>INDEX($M:$M,MATCH($H1966,$C:$C,0))+I1966*$M$2</f>
        <v>1380</v>
      </c>
      <c r="N1966" s="57">
        <f t="shared" si="308"/>
        <v>1390</v>
      </c>
      <c r="O1966" s="72">
        <f>VLOOKUP($B1966,'Выгр Торг'!$B:$P,O$1,0)</f>
        <v>900</v>
      </c>
      <c r="P1966" s="72">
        <f>VLOOKUP($B1966,'Выгр Торг'!$B:$P,P$1,0)</f>
        <v>1490</v>
      </c>
      <c r="Q1966" s="42">
        <f t="shared" si="309"/>
        <v>0</v>
      </c>
      <c r="R1966" s="42">
        <f t="shared" si="310"/>
        <v>100</v>
      </c>
      <c r="S1966" s="85">
        <f t="shared" si="307"/>
        <v>1390</v>
      </c>
      <c r="T1966" s="60" t="str">
        <f>IFERROR(VLOOKUP($B1966,'Из ГУГЛа'!$B:$G,4,0)*U1966+V1966,VLOOKUP($B1966,'Из ГУГЛа'!$B:$G,4,0))</f>
        <v/>
      </c>
      <c r="U1966" s="15">
        <v>1</v>
      </c>
      <c r="V1966" s="59"/>
      <c r="W1966" s="74">
        <f t="shared" si="311"/>
        <v>0.54444444444444451</v>
      </c>
      <c r="X1966" s="74" t="str">
        <f t="shared" si="312"/>
        <v/>
      </c>
      <c r="Y1966" s="74" t="str">
        <f t="shared" si="313"/>
        <v/>
      </c>
      <c r="Z1966" s="78" t="s">
        <v>2580</v>
      </c>
    </row>
    <row r="1967" spans="1:26" ht="75" x14ac:dyDescent="0.25">
      <c r="A1967" s="71" t="str">
        <f>INDEX('Выгр Торг'!$A:$A,MATCH($B1967,'Выгр Торг'!$B:$B,0))</f>
        <v>Накладки на зеркала "Лифтбек" (под повторители) в цвет кузова для Лада Калина 2, Гранта, Гранта FL</v>
      </c>
      <c r="B1967" s="88">
        <v>248683</v>
      </c>
      <c r="C1967" s="72">
        <f>VLOOKUP($B1967,'Выгр Торг'!$B:$P,C$1,0)</f>
        <v>98582</v>
      </c>
      <c r="D1967" s="71" t="str">
        <f>VLOOKUP($B1967,'Выгр Торг'!$B:$P,D$1,0)</f>
        <v>Накладки на зеркала "Лифтбек" (под повторители) в цвет кузова для Лада Калина 2, Гранта, Гранта FL (В цвет, Калина (ярко-красный, 104))</v>
      </c>
      <c r="E1967" s="72" t="str">
        <f>VLOOKUP($B1967,'Выгр Торг'!$B:$P,E$1,0)</f>
        <v>Y</v>
      </c>
      <c r="F1967" s="72" t="str">
        <f>VLOOKUP($B1967,'Выгр Торг'!$B:$P,F$1,0)</f>
        <v>1</v>
      </c>
      <c r="G1967" s="36" t="s">
        <v>2499</v>
      </c>
      <c r="H1967" s="28">
        <v>170670</v>
      </c>
      <c r="I1967" s="53">
        <f>INDEX($I:$I,MATCH($H1967,$C:$C,0))</f>
        <v>600</v>
      </c>
      <c r="J1967" s="5" t="s">
        <v>3410</v>
      </c>
      <c r="K1967" s="56">
        <f>INDEX($K:$K,MATCH($H1967,$C:$C,0))+I1967</f>
        <v>900</v>
      </c>
      <c r="L1967" s="14">
        <f>VLOOKUP(K1967,Наценка!$A$1:$B$8,2,1)</f>
        <v>1.75</v>
      </c>
      <c r="M1967" s="56">
        <f>INDEX($M:$M,MATCH($H1967,$C:$C,0))+I1967*$M$2</f>
        <v>1380</v>
      </c>
      <c r="N1967" s="57">
        <f t="shared" si="308"/>
        <v>1390</v>
      </c>
      <c r="O1967" s="72">
        <f>VLOOKUP($B1967,'Выгр Торг'!$B:$P,O$1,0)</f>
        <v>900</v>
      </c>
      <c r="P1967" s="72">
        <f>VLOOKUP($B1967,'Выгр Торг'!$B:$P,P$1,0)</f>
        <v>1490</v>
      </c>
      <c r="Q1967" s="42">
        <f t="shared" si="309"/>
        <v>0</v>
      </c>
      <c r="R1967" s="42">
        <f t="shared" si="310"/>
        <v>100</v>
      </c>
      <c r="S1967" s="85">
        <f t="shared" si="307"/>
        <v>1390</v>
      </c>
      <c r="T1967" s="60" t="str">
        <f>IFERROR(VLOOKUP($B1967,'Из ГУГЛа'!$B:$G,4,0)*U1967+V1967,VLOOKUP($B1967,'Из ГУГЛа'!$B:$G,4,0))</f>
        <v/>
      </c>
      <c r="U1967" s="15">
        <v>1</v>
      </c>
      <c r="V1967" s="59"/>
      <c r="W1967" s="74">
        <f t="shared" si="311"/>
        <v>0.54444444444444451</v>
      </c>
      <c r="X1967" s="74" t="str">
        <f t="shared" si="312"/>
        <v/>
      </c>
      <c r="Y1967" s="74" t="str">
        <f t="shared" si="313"/>
        <v/>
      </c>
      <c r="Z1967" s="78" t="s">
        <v>2580</v>
      </c>
    </row>
    <row r="1968" spans="1:26" ht="75" x14ac:dyDescent="0.25">
      <c r="A1968" s="71" t="str">
        <f>INDEX('Выгр Торг'!$A:$A,MATCH($B1968,'Выгр Торг'!$B:$B,0))</f>
        <v>Накладки на зеркала "Лифтбек" (под повторители) в цвет кузова для Лада Калина 2, Гранта, Гранта FL</v>
      </c>
      <c r="B1968" s="88">
        <v>248684</v>
      </c>
      <c r="C1968" s="72">
        <f>VLOOKUP($B1968,'Выгр Торг'!$B:$P,C$1,0)</f>
        <v>98583</v>
      </c>
      <c r="D1968" s="71" t="str">
        <f>VLOOKUP($B1968,'Выгр Торг'!$B:$P,D$1,0)</f>
        <v>Накладки на зеркала "Лифтбек" (под повторители) в цвет кузова для Лада Калина 2, Гранта, Гранта FL (В цвет, Калифорнийский мак (золотисто-красный, 190))</v>
      </c>
      <c r="E1968" s="72" t="str">
        <f>VLOOKUP($B1968,'Выгр Торг'!$B:$P,E$1,0)</f>
        <v>Y</v>
      </c>
      <c r="F1968" s="72" t="str">
        <f>VLOOKUP($B1968,'Выгр Торг'!$B:$P,F$1,0)</f>
        <v>1</v>
      </c>
      <c r="G1968" s="36" t="s">
        <v>2499</v>
      </c>
      <c r="H1968" s="28">
        <v>170670</v>
      </c>
      <c r="I1968" s="53">
        <f>INDEX($I:$I,MATCH($H1968,$C:$C,0))</f>
        <v>600</v>
      </c>
      <c r="J1968" s="5" t="s">
        <v>3410</v>
      </c>
      <c r="K1968" s="56">
        <f>INDEX($K:$K,MATCH($H1968,$C:$C,0))+I1968</f>
        <v>900</v>
      </c>
      <c r="L1968" s="14">
        <f>VLOOKUP(K1968,Наценка!$A$1:$B$8,2,1)</f>
        <v>1.75</v>
      </c>
      <c r="M1968" s="56">
        <f>INDEX($M:$M,MATCH($H1968,$C:$C,0))+I1968*$M$2</f>
        <v>1380</v>
      </c>
      <c r="N1968" s="57">
        <f t="shared" si="308"/>
        <v>1390</v>
      </c>
      <c r="O1968" s="72">
        <f>VLOOKUP($B1968,'Выгр Торг'!$B:$P,O$1,0)</f>
        <v>900</v>
      </c>
      <c r="P1968" s="72">
        <f>VLOOKUP($B1968,'Выгр Торг'!$B:$P,P$1,0)</f>
        <v>1490</v>
      </c>
      <c r="Q1968" s="42">
        <f t="shared" si="309"/>
        <v>0</v>
      </c>
      <c r="R1968" s="42">
        <f t="shared" si="310"/>
        <v>100</v>
      </c>
      <c r="S1968" s="85">
        <f t="shared" si="307"/>
        <v>1390</v>
      </c>
      <c r="T1968" s="60" t="str">
        <f>IFERROR(VLOOKUP($B1968,'Из ГУГЛа'!$B:$G,4,0)*U1968+V1968,VLOOKUP($B1968,'Из ГУГЛа'!$B:$G,4,0))</f>
        <v/>
      </c>
      <c r="U1968" s="15">
        <v>1</v>
      </c>
      <c r="V1968" s="59"/>
      <c r="W1968" s="74">
        <f t="shared" si="311"/>
        <v>0.54444444444444451</v>
      </c>
      <c r="X1968" s="74" t="str">
        <f t="shared" si="312"/>
        <v/>
      </c>
      <c r="Y1968" s="74" t="str">
        <f t="shared" si="313"/>
        <v/>
      </c>
      <c r="Z1968" s="78" t="s">
        <v>2580</v>
      </c>
    </row>
    <row r="1969" spans="1:26" ht="75" x14ac:dyDescent="0.25">
      <c r="A1969" s="71" t="str">
        <f>INDEX('Выгр Торг'!$A:$A,MATCH($B1969,'Выгр Торг'!$B:$B,0))</f>
        <v>Накладки на зеркала "Лифтбек" (под повторители) в цвет кузова для Лада Калина 2, Гранта, Гранта FL</v>
      </c>
      <c r="B1969" s="88">
        <v>248685</v>
      </c>
      <c r="C1969" s="72">
        <f>VLOOKUP($B1969,'Выгр Торг'!$B:$P,C$1,0)</f>
        <v>98584</v>
      </c>
      <c r="D1969" s="71" t="str">
        <f>VLOOKUP($B1969,'Выгр Торг'!$B:$P,D$1,0)</f>
        <v>Накладки на зеркала "Лифтбек" (под повторители) в цвет кузова для Лада Калина 2, Гранта, Гранта FL (В цвет, Камуфляж джунгли (Комбинированный: зеленый, коричневый, 820))</v>
      </c>
      <c r="E1969" s="72" t="str">
        <f>VLOOKUP($B1969,'Выгр Торг'!$B:$P,E$1,0)</f>
        <v>Y</v>
      </c>
      <c r="F1969" s="72" t="str">
        <f>VLOOKUP($B1969,'Выгр Торг'!$B:$P,F$1,0)</f>
        <v>1</v>
      </c>
      <c r="G1969" s="36" t="s">
        <v>2499</v>
      </c>
      <c r="H1969" s="28">
        <v>170670</v>
      </c>
      <c r="I1969" s="53">
        <f>INDEX($I:$I,MATCH($H1969,$C:$C,0))</f>
        <v>600</v>
      </c>
      <c r="J1969" s="5" t="s">
        <v>3410</v>
      </c>
      <c r="K1969" s="56">
        <f>INDEX($K:$K,MATCH($H1969,$C:$C,0))+I1969</f>
        <v>900</v>
      </c>
      <c r="L1969" s="14">
        <f>VLOOKUP(K1969,Наценка!$A$1:$B$8,2,1)</f>
        <v>1.75</v>
      </c>
      <c r="M1969" s="56">
        <f>INDEX($M:$M,MATCH($H1969,$C:$C,0))+I1969*$M$2</f>
        <v>1380</v>
      </c>
      <c r="N1969" s="57">
        <f t="shared" si="308"/>
        <v>1390</v>
      </c>
      <c r="O1969" s="72">
        <f>VLOOKUP($B1969,'Выгр Торг'!$B:$P,O$1,0)</f>
        <v>900</v>
      </c>
      <c r="P1969" s="72">
        <f>VLOOKUP($B1969,'Выгр Торг'!$B:$P,P$1,0)</f>
        <v>1490</v>
      </c>
      <c r="Q1969" s="42">
        <f t="shared" si="309"/>
        <v>0</v>
      </c>
      <c r="R1969" s="42">
        <f t="shared" si="310"/>
        <v>100</v>
      </c>
      <c r="S1969" s="85">
        <f t="shared" si="307"/>
        <v>1390</v>
      </c>
      <c r="T1969" s="60" t="str">
        <f>IFERROR(VLOOKUP($B1969,'Из ГУГЛа'!$B:$G,4,0)*U1969+V1969,VLOOKUP($B1969,'Из ГУГЛа'!$B:$G,4,0))</f>
        <v/>
      </c>
      <c r="U1969" s="15">
        <v>1</v>
      </c>
      <c r="V1969" s="59"/>
      <c r="W1969" s="74">
        <f t="shared" si="311"/>
        <v>0.54444444444444451</v>
      </c>
      <c r="X1969" s="74" t="str">
        <f t="shared" si="312"/>
        <v/>
      </c>
      <c r="Y1969" s="74" t="str">
        <f t="shared" si="313"/>
        <v/>
      </c>
      <c r="Z1969" s="78" t="s">
        <v>2580</v>
      </c>
    </row>
    <row r="1970" spans="1:26" ht="75" x14ac:dyDescent="0.25">
      <c r="A1970" s="71" t="str">
        <f>INDEX('Выгр Торг'!$A:$A,MATCH($B1970,'Выгр Торг'!$B:$B,0))</f>
        <v>Накладки на зеркала "Лифтбек" (под повторители) в цвет кузова для Лада Калина 2, Гранта, Гранта FL</v>
      </c>
      <c r="B1970" s="88">
        <v>248686</v>
      </c>
      <c r="C1970" s="72">
        <f>VLOOKUP($B1970,'Выгр Торг'!$B:$P,C$1,0)</f>
        <v>98585</v>
      </c>
      <c r="D1970" s="71" t="str">
        <f>VLOOKUP($B1970,'Выгр Торг'!$B:$P,D$1,0)</f>
        <v>Накладки на зеркала "Лифтбек" (под повторители) в цвет кузова для Лада Калина 2, Гранта, Гранта FL (В цвет, Капри (темно-синий, 453))</v>
      </c>
      <c r="E1970" s="72" t="str">
        <f>VLOOKUP($B1970,'Выгр Торг'!$B:$P,E$1,0)</f>
        <v>Y</v>
      </c>
      <c r="F1970" s="72" t="str">
        <f>VLOOKUP($B1970,'Выгр Торг'!$B:$P,F$1,0)</f>
        <v>1</v>
      </c>
      <c r="G1970" s="36" t="s">
        <v>2499</v>
      </c>
      <c r="H1970" s="28">
        <v>170670</v>
      </c>
      <c r="I1970" s="53">
        <f>INDEX($I:$I,MATCH($H1970,$C:$C,0))</f>
        <v>600</v>
      </c>
      <c r="J1970" s="5" t="s">
        <v>3410</v>
      </c>
      <c r="K1970" s="56">
        <f>INDEX($K:$K,MATCH($H1970,$C:$C,0))+I1970</f>
        <v>900</v>
      </c>
      <c r="L1970" s="14">
        <f>VLOOKUP(K1970,Наценка!$A$1:$B$8,2,1)</f>
        <v>1.75</v>
      </c>
      <c r="M1970" s="56">
        <f>INDEX($M:$M,MATCH($H1970,$C:$C,0))+I1970*$M$2</f>
        <v>1380</v>
      </c>
      <c r="N1970" s="57">
        <f t="shared" si="308"/>
        <v>1390</v>
      </c>
      <c r="O1970" s="72">
        <f>VLOOKUP($B1970,'Выгр Торг'!$B:$P,O$1,0)</f>
        <v>900</v>
      </c>
      <c r="P1970" s="72">
        <f>VLOOKUP($B1970,'Выгр Торг'!$B:$P,P$1,0)</f>
        <v>1490</v>
      </c>
      <c r="Q1970" s="42">
        <f t="shared" si="309"/>
        <v>0</v>
      </c>
      <c r="R1970" s="42">
        <f t="shared" si="310"/>
        <v>100</v>
      </c>
      <c r="S1970" s="85">
        <f t="shared" si="307"/>
        <v>1390</v>
      </c>
      <c r="T1970" s="60" t="str">
        <f>IFERROR(VLOOKUP($B1970,'Из ГУГЛа'!$B:$G,4,0)*U1970+V1970,VLOOKUP($B1970,'Из ГУГЛа'!$B:$G,4,0))</f>
        <v/>
      </c>
      <c r="U1970" s="15">
        <v>1</v>
      </c>
      <c r="V1970" s="59"/>
      <c r="W1970" s="74">
        <f t="shared" si="311"/>
        <v>0.54444444444444451</v>
      </c>
      <c r="X1970" s="74" t="str">
        <f t="shared" si="312"/>
        <v/>
      </c>
      <c r="Y1970" s="74" t="str">
        <f t="shared" si="313"/>
        <v/>
      </c>
      <c r="Z1970" s="78" t="s">
        <v>2580</v>
      </c>
    </row>
    <row r="1971" spans="1:26" ht="75" x14ac:dyDescent="0.25">
      <c r="A1971" s="71" t="str">
        <f>INDEX('Выгр Торг'!$A:$A,MATCH($B1971,'Выгр Торг'!$B:$B,0))</f>
        <v>Накладки на зеркала "Лифтбек" (под повторители) в цвет кузова для Лада Калина 2, Гранта, Гранта FL</v>
      </c>
      <c r="B1971" s="88">
        <v>248687</v>
      </c>
      <c r="C1971" s="72">
        <f>VLOOKUP($B1971,'Выгр Торг'!$B:$P,C$1,0)</f>
        <v>98586</v>
      </c>
      <c r="D1971" s="71" t="str">
        <f>VLOOKUP($B1971,'Выгр Торг'!$B:$P,D$1,0)</f>
        <v>Накладки на зеркала "Лифтбек" (под повторители) в цвет кузова для Лада Калина 2, Гранта, Гранта FL (В цвет, Капучино (светлый серо-бежевый, 212))</v>
      </c>
      <c r="E1971" s="72" t="str">
        <f>VLOOKUP($B1971,'Выгр Торг'!$B:$P,E$1,0)</f>
        <v>Y</v>
      </c>
      <c r="F1971" s="72" t="str">
        <f>VLOOKUP($B1971,'Выгр Торг'!$B:$P,F$1,0)</f>
        <v>1</v>
      </c>
      <c r="G1971" s="36" t="s">
        <v>2499</v>
      </c>
      <c r="H1971" s="28">
        <v>170670</v>
      </c>
      <c r="I1971" s="53">
        <f>INDEX($I:$I,MATCH($H1971,$C:$C,0))</f>
        <v>600</v>
      </c>
      <c r="J1971" s="5" t="s">
        <v>3410</v>
      </c>
      <c r="K1971" s="56">
        <f>INDEX($K:$K,MATCH($H1971,$C:$C,0))+I1971</f>
        <v>900</v>
      </c>
      <c r="L1971" s="14">
        <f>VLOOKUP(K1971,Наценка!$A$1:$B$8,2,1)</f>
        <v>1.75</v>
      </c>
      <c r="M1971" s="56">
        <f>INDEX($M:$M,MATCH($H1971,$C:$C,0))+I1971*$M$2</f>
        <v>1380</v>
      </c>
      <c r="N1971" s="57">
        <f t="shared" si="308"/>
        <v>1390</v>
      </c>
      <c r="O1971" s="72">
        <f>VLOOKUP($B1971,'Выгр Торг'!$B:$P,O$1,0)</f>
        <v>900</v>
      </c>
      <c r="P1971" s="72">
        <f>VLOOKUP($B1971,'Выгр Торг'!$B:$P,P$1,0)</f>
        <v>1490</v>
      </c>
      <c r="Q1971" s="42">
        <f t="shared" si="309"/>
        <v>0</v>
      </c>
      <c r="R1971" s="42">
        <f t="shared" si="310"/>
        <v>100</v>
      </c>
      <c r="S1971" s="85">
        <f t="shared" si="307"/>
        <v>1390</v>
      </c>
      <c r="T1971" s="60" t="str">
        <f>IFERROR(VLOOKUP($B1971,'Из ГУГЛа'!$B:$G,4,0)*U1971+V1971,VLOOKUP($B1971,'Из ГУГЛа'!$B:$G,4,0))</f>
        <v/>
      </c>
      <c r="U1971" s="15">
        <v>1</v>
      </c>
      <c r="V1971" s="59"/>
      <c r="W1971" s="74">
        <f t="shared" si="311"/>
        <v>0.54444444444444451</v>
      </c>
      <c r="X1971" s="74" t="str">
        <f t="shared" si="312"/>
        <v/>
      </c>
      <c r="Y1971" s="74" t="str">
        <f t="shared" si="313"/>
        <v/>
      </c>
      <c r="Z1971" s="78" t="s">
        <v>2580</v>
      </c>
    </row>
    <row r="1972" spans="1:26" ht="75" x14ac:dyDescent="0.25">
      <c r="A1972" s="71" t="str">
        <f>INDEX('Выгр Торг'!$A:$A,MATCH($B1972,'Выгр Торг'!$B:$B,0))</f>
        <v>Накладки на зеркала "Лифтбек" (под повторители) в цвет кузова для Лада Калина 2, Гранта, Гранта FL</v>
      </c>
      <c r="B1972" s="88">
        <v>248688</v>
      </c>
      <c r="C1972" s="72">
        <f>VLOOKUP($B1972,'Выгр Торг'!$B:$P,C$1,0)</f>
        <v>98587</v>
      </c>
      <c r="D1972" s="71" t="str">
        <f>VLOOKUP($B1972,'Выгр Торг'!$B:$P,D$1,0)</f>
        <v>Накладки на зеркала "Лифтбек" (под повторители) в цвет кузова для Лада Калина 2, Гранта, Гранта FL (В цвет, Каракумы (серо-бежевый, 238))</v>
      </c>
      <c r="E1972" s="72" t="str">
        <f>VLOOKUP($B1972,'Выгр Торг'!$B:$P,E$1,0)</f>
        <v>Y</v>
      </c>
      <c r="F1972" s="72" t="str">
        <f>VLOOKUP($B1972,'Выгр Торг'!$B:$P,F$1,0)</f>
        <v>1</v>
      </c>
      <c r="G1972" s="36" t="s">
        <v>2499</v>
      </c>
      <c r="H1972" s="28">
        <v>170670</v>
      </c>
      <c r="I1972" s="53">
        <f>INDEX($I:$I,MATCH($H1972,$C:$C,0))</f>
        <v>600</v>
      </c>
      <c r="J1972" s="5" t="s">
        <v>3410</v>
      </c>
      <c r="K1972" s="56">
        <f>INDEX($K:$K,MATCH($H1972,$C:$C,0))+I1972</f>
        <v>900</v>
      </c>
      <c r="L1972" s="14">
        <f>VLOOKUP(K1972,Наценка!$A$1:$B$8,2,1)</f>
        <v>1.75</v>
      </c>
      <c r="M1972" s="56">
        <f>INDEX($M:$M,MATCH($H1972,$C:$C,0))+I1972*$M$2</f>
        <v>1380</v>
      </c>
      <c r="N1972" s="57">
        <f t="shared" si="308"/>
        <v>1390</v>
      </c>
      <c r="O1972" s="72">
        <f>VLOOKUP($B1972,'Выгр Торг'!$B:$P,O$1,0)</f>
        <v>900</v>
      </c>
      <c r="P1972" s="72">
        <f>VLOOKUP($B1972,'Выгр Торг'!$B:$P,P$1,0)</f>
        <v>1490</v>
      </c>
      <c r="Q1972" s="42">
        <f t="shared" si="309"/>
        <v>0</v>
      </c>
      <c r="R1972" s="42">
        <f t="shared" si="310"/>
        <v>100</v>
      </c>
      <c r="S1972" s="85">
        <f t="shared" si="307"/>
        <v>1390</v>
      </c>
      <c r="T1972" s="60" t="str">
        <f>IFERROR(VLOOKUP($B1972,'Из ГУГЛа'!$B:$G,4,0)*U1972+V1972,VLOOKUP($B1972,'Из ГУГЛа'!$B:$G,4,0))</f>
        <v/>
      </c>
      <c r="U1972" s="15">
        <v>1</v>
      </c>
      <c r="V1972" s="59"/>
      <c r="W1972" s="74">
        <f t="shared" si="311"/>
        <v>0.54444444444444451</v>
      </c>
      <c r="X1972" s="74" t="str">
        <f t="shared" si="312"/>
        <v/>
      </c>
      <c r="Y1972" s="74" t="str">
        <f t="shared" si="313"/>
        <v/>
      </c>
      <c r="Z1972" s="78" t="s">
        <v>2580</v>
      </c>
    </row>
    <row r="1973" spans="1:26" ht="75" x14ac:dyDescent="0.25">
      <c r="A1973" s="71" t="str">
        <f>INDEX('Выгр Торг'!$A:$A,MATCH($B1973,'Выгр Торг'!$B:$B,0))</f>
        <v>Накладки на зеркала "Лифтбек" (под повторители) в цвет кузова для Лада Калина 2, Гранта, Гранта FL</v>
      </c>
      <c r="B1973" s="88">
        <v>248689</v>
      </c>
      <c r="C1973" s="72">
        <f>VLOOKUP($B1973,'Выгр Торг'!$B:$P,C$1,0)</f>
        <v>98588</v>
      </c>
      <c r="D1973" s="71" t="str">
        <f>VLOOKUP($B1973,'Выгр Торг'!$B:$P,D$1,0)</f>
        <v>Накладки на зеркала "Лифтбек" (под повторители) в цвет кузова для Лада Калина 2, Гранта, Гранта FL (В цвет, Кардинал (ярко-красный, 101))</v>
      </c>
      <c r="E1973" s="72" t="str">
        <f>VLOOKUP($B1973,'Выгр Торг'!$B:$P,E$1,0)</f>
        <v>Y</v>
      </c>
      <c r="F1973" s="72" t="str">
        <f>VLOOKUP($B1973,'Выгр Торг'!$B:$P,F$1,0)</f>
        <v>1</v>
      </c>
      <c r="G1973" s="36" t="s">
        <v>2499</v>
      </c>
      <c r="H1973" s="28">
        <v>170670</v>
      </c>
      <c r="I1973" s="53">
        <f>INDEX($I:$I,MATCH($H1973,$C:$C,0))</f>
        <v>600</v>
      </c>
      <c r="J1973" s="5" t="s">
        <v>3410</v>
      </c>
      <c r="K1973" s="56">
        <f>INDEX($K:$K,MATCH($H1973,$C:$C,0))+I1973</f>
        <v>900</v>
      </c>
      <c r="L1973" s="14">
        <f>VLOOKUP(K1973,Наценка!$A$1:$B$8,2,1)</f>
        <v>1.75</v>
      </c>
      <c r="M1973" s="56">
        <f>INDEX($M:$M,MATCH($H1973,$C:$C,0))+I1973*$M$2</f>
        <v>1380</v>
      </c>
      <c r="N1973" s="57">
        <f t="shared" si="308"/>
        <v>1390</v>
      </c>
      <c r="O1973" s="72">
        <f>VLOOKUP($B1973,'Выгр Торг'!$B:$P,O$1,0)</f>
        <v>900</v>
      </c>
      <c r="P1973" s="72">
        <f>VLOOKUP($B1973,'Выгр Торг'!$B:$P,P$1,0)</f>
        <v>1490</v>
      </c>
      <c r="Q1973" s="42">
        <f t="shared" si="309"/>
        <v>0</v>
      </c>
      <c r="R1973" s="42">
        <f t="shared" si="310"/>
        <v>100</v>
      </c>
      <c r="S1973" s="85">
        <f t="shared" si="307"/>
        <v>1390</v>
      </c>
      <c r="T1973" s="60" t="str">
        <f>IFERROR(VLOOKUP($B1973,'Из ГУГЛа'!$B:$G,4,0)*U1973+V1973,VLOOKUP($B1973,'Из ГУГЛа'!$B:$G,4,0))</f>
        <v/>
      </c>
      <c r="U1973" s="15">
        <v>1</v>
      </c>
      <c r="V1973" s="59"/>
      <c r="W1973" s="74">
        <f t="shared" si="311"/>
        <v>0.54444444444444451</v>
      </c>
      <c r="X1973" s="74" t="str">
        <f t="shared" si="312"/>
        <v/>
      </c>
      <c r="Y1973" s="74" t="str">
        <f t="shared" si="313"/>
        <v/>
      </c>
      <c r="Z1973" s="78" t="s">
        <v>2580</v>
      </c>
    </row>
    <row r="1974" spans="1:26" ht="75" x14ac:dyDescent="0.25">
      <c r="A1974" s="71" t="str">
        <f>INDEX('Выгр Торг'!$A:$A,MATCH($B1974,'Выгр Торг'!$B:$B,0))</f>
        <v>Накладки на зеркала "Лифтбек" (под повторители) в цвет кузова для Лада Калина 2, Гранта, Гранта FL</v>
      </c>
      <c r="B1974" s="88">
        <v>248690</v>
      </c>
      <c r="C1974" s="72">
        <f>VLOOKUP($B1974,'Выгр Торг'!$B:$P,C$1,0)</f>
        <v>98589</v>
      </c>
      <c r="D1974" s="71" t="str">
        <f>VLOOKUP($B1974,'Выгр Торг'!$B:$P,D$1,0)</f>
        <v>Накладки на зеркала "Лифтбек" (под повторители) в цвет кузова для Лада Калина 2, Гранта, Гранта FL (В цвет, Карма (темно-фиолетовый, 114))</v>
      </c>
      <c r="E1974" s="72" t="str">
        <f>VLOOKUP($B1974,'Выгр Торг'!$B:$P,E$1,0)</f>
        <v>Y</v>
      </c>
      <c r="F1974" s="72" t="str">
        <f>VLOOKUP($B1974,'Выгр Торг'!$B:$P,F$1,0)</f>
        <v>1</v>
      </c>
      <c r="G1974" s="36" t="s">
        <v>2499</v>
      </c>
      <c r="H1974" s="28">
        <v>170670</v>
      </c>
      <c r="I1974" s="53">
        <f>INDEX($I:$I,MATCH($H1974,$C:$C,0))</f>
        <v>600</v>
      </c>
      <c r="J1974" s="5" t="s">
        <v>3410</v>
      </c>
      <c r="K1974" s="56">
        <f>INDEX($K:$K,MATCH($H1974,$C:$C,0))+I1974</f>
        <v>900</v>
      </c>
      <c r="L1974" s="14">
        <f>VLOOKUP(K1974,Наценка!$A$1:$B$8,2,1)</f>
        <v>1.75</v>
      </c>
      <c r="M1974" s="56">
        <f>INDEX($M:$M,MATCH($H1974,$C:$C,0))+I1974*$M$2</f>
        <v>1380</v>
      </c>
      <c r="N1974" s="57">
        <f t="shared" si="308"/>
        <v>1390</v>
      </c>
      <c r="O1974" s="72">
        <f>VLOOKUP($B1974,'Выгр Торг'!$B:$P,O$1,0)</f>
        <v>900</v>
      </c>
      <c r="P1974" s="72">
        <f>VLOOKUP($B1974,'Выгр Торг'!$B:$P,P$1,0)</f>
        <v>1490</v>
      </c>
      <c r="Q1974" s="42">
        <f t="shared" si="309"/>
        <v>0</v>
      </c>
      <c r="R1974" s="42">
        <f t="shared" si="310"/>
        <v>100</v>
      </c>
      <c r="S1974" s="85">
        <f t="shared" si="307"/>
        <v>1390</v>
      </c>
      <c r="T1974" s="60" t="str">
        <f>IFERROR(VLOOKUP($B1974,'Из ГУГЛа'!$B:$G,4,0)*U1974+V1974,VLOOKUP($B1974,'Из ГУГЛа'!$B:$G,4,0))</f>
        <v/>
      </c>
      <c r="U1974" s="15">
        <v>1</v>
      </c>
      <c r="V1974" s="59"/>
      <c r="W1974" s="74">
        <f t="shared" si="311"/>
        <v>0.54444444444444451</v>
      </c>
      <c r="X1974" s="74" t="str">
        <f t="shared" si="312"/>
        <v/>
      </c>
      <c r="Y1974" s="74" t="str">
        <f t="shared" si="313"/>
        <v/>
      </c>
      <c r="Z1974" s="78" t="s">
        <v>2580</v>
      </c>
    </row>
    <row r="1975" spans="1:26" ht="75" x14ac:dyDescent="0.25">
      <c r="A1975" s="71" t="str">
        <f>INDEX('Выгр Торг'!$A:$A,MATCH($B1975,'Выгр Торг'!$B:$B,0))</f>
        <v>Накладки на зеркала "Лифтбек" (под повторители) в цвет кузова для Лада Калина 2, Гранта, Гранта FL</v>
      </c>
      <c r="B1975" s="88">
        <v>248691</v>
      </c>
      <c r="C1975" s="72">
        <f>VLOOKUP($B1975,'Выгр Торг'!$B:$P,C$1,0)</f>
        <v>98590</v>
      </c>
      <c r="D1975" s="71" t="str">
        <f>VLOOKUP($B1975,'Выгр Торг'!$B:$P,D$1,0)</f>
        <v>Накладки на зеркала "Лифтбек" (под повторители) в цвет кузова для Лада Калина 2, Гранта, Гранта FL (В цвет, Кармен (красный, 118))</v>
      </c>
      <c r="E1975" s="72" t="str">
        <f>VLOOKUP($B1975,'Выгр Торг'!$B:$P,E$1,0)</f>
        <v>Y</v>
      </c>
      <c r="F1975" s="72" t="str">
        <f>VLOOKUP($B1975,'Выгр Торг'!$B:$P,F$1,0)</f>
        <v>1</v>
      </c>
      <c r="G1975" s="36" t="s">
        <v>2499</v>
      </c>
      <c r="H1975" s="28">
        <v>170670</v>
      </c>
      <c r="I1975" s="53">
        <f>INDEX($I:$I,MATCH($H1975,$C:$C,0))</f>
        <v>600</v>
      </c>
      <c r="J1975" s="5" t="s">
        <v>3410</v>
      </c>
      <c r="K1975" s="56">
        <f>INDEX($K:$K,MATCH($H1975,$C:$C,0))+I1975</f>
        <v>900</v>
      </c>
      <c r="L1975" s="14">
        <f>VLOOKUP(K1975,Наценка!$A$1:$B$8,2,1)</f>
        <v>1.75</v>
      </c>
      <c r="M1975" s="56">
        <f>INDEX($M:$M,MATCH($H1975,$C:$C,0))+I1975*$M$2</f>
        <v>1380</v>
      </c>
      <c r="N1975" s="57">
        <f t="shared" si="308"/>
        <v>1390</v>
      </c>
      <c r="O1975" s="72">
        <f>VLOOKUP($B1975,'Выгр Торг'!$B:$P,O$1,0)</f>
        <v>900</v>
      </c>
      <c r="P1975" s="72">
        <f>VLOOKUP($B1975,'Выгр Торг'!$B:$P,P$1,0)</f>
        <v>1490</v>
      </c>
      <c r="Q1975" s="42">
        <f t="shared" si="309"/>
        <v>0</v>
      </c>
      <c r="R1975" s="42">
        <f t="shared" si="310"/>
        <v>100</v>
      </c>
      <c r="S1975" s="85">
        <f t="shared" si="307"/>
        <v>1390</v>
      </c>
      <c r="T1975" s="60" t="str">
        <f>IFERROR(VLOOKUP($B1975,'Из ГУГЛа'!$B:$G,4,0)*U1975+V1975,VLOOKUP($B1975,'Из ГУГЛа'!$B:$G,4,0))</f>
        <v/>
      </c>
      <c r="U1975" s="15">
        <v>1</v>
      </c>
      <c r="V1975" s="59"/>
      <c r="W1975" s="74">
        <f t="shared" si="311"/>
        <v>0.54444444444444451</v>
      </c>
      <c r="X1975" s="74" t="str">
        <f t="shared" si="312"/>
        <v/>
      </c>
      <c r="Y1975" s="74" t="str">
        <f t="shared" si="313"/>
        <v/>
      </c>
      <c r="Z1975" s="78" t="s">
        <v>2580</v>
      </c>
    </row>
    <row r="1976" spans="1:26" ht="75" x14ac:dyDescent="0.25">
      <c r="A1976" s="71" t="str">
        <f>INDEX('Выгр Торг'!$A:$A,MATCH($B1976,'Выгр Торг'!$B:$B,0))</f>
        <v>Накладки на зеркала "Лифтбек" (под повторители) в цвет кузова для Лада Калина 2, Гранта, Гранта FL</v>
      </c>
      <c r="B1976" s="88">
        <v>248692</v>
      </c>
      <c r="C1976" s="72">
        <f>VLOOKUP($B1976,'Выгр Торг'!$B:$P,C$1,0)</f>
        <v>98591</v>
      </c>
      <c r="D1976" s="71" t="str">
        <f>VLOOKUP($B1976,'Выгр Торг'!$B:$P,D$1,0)</f>
        <v>Накладки на зеркала "Лифтбек" (под повторители) в цвет кузова для Лада Калина 2, Гранта, Гранта FL (В цвет, Кашемир (темно-коричневый, 283))</v>
      </c>
      <c r="E1976" s="72" t="str">
        <f>VLOOKUP($B1976,'Выгр Торг'!$B:$P,E$1,0)</f>
        <v>Y</v>
      </c>
      <c r="F1976" s="72" t="str">
        <f>VLOOKUP($B1976,'Выгр Торг'!$B:$P,F$1,0)</f>
        <v>1</v>
      </c>
      <c r="G1976" s="36" t="s">
        <v>2499</v>
      </c>
      <c r="H1976" s="28">
        <v>170670</v>
      </c>
      <c r="I1976" s="53">
        <f>INDEX($I:$I,MATCH($H1976,$C:$C,0))</f>
        <v>600</v>
      </c>
      <c r="J1976" s="5" t="s">
        <v>3410</v>
      </c>
      <c r="K1976" s="56">
        <f>INDEX($K:$K,MATCH($H1976,$C:$C,0))+I1976</f>
        <v>900</v>
      </c>
      <c r="L1976" s="14">
        <f>VLOOKUP(K1976,Наценка!$A$1:$B$8,2,1)</f>
        <v>1.75</v>
      </c>
      <c r="M1976" s="56">
        <f>INDEX($M:$M,MATCH($H1976,$C:$C,0))+I1976*$M$2</f>
        <v>1380</v>
      </c>
      <c r="N1976" s="57">
        <f t="shared" si="308"/>
        <v>1390</v>
      </c>
      <c r="O1976" s="72">
        <f>VLOOKUP($B1976,'Выгр Торг'!$B:$P,O$1,0)</f>
        <v>900</v>
      </c>
      <c r="P1976" s="72">
        <f>VLOOKUP($B1976,'Выгр Торг'!$B:$P,P$1,0)</f>
        <v>1490</v>
      </c>
      <c r="Q1976" s="42">
        <f t="shared" si="309"/>
        <v>0</v>
      </c>
      <c r="R1976" s="42">
        <f t="shared" si="310"/>
        <v>100</v>
      </c>
      <c r="S1976" s="85">
        <f t="shared" si="307"/>
        <v>1390</v>
      </c>
      <c r="T1976" s="60" t="str">
        <f>IFERROR(VLOOKUP($B1976,'Из ГУГЛа'!$B:$G,4,0)*U1976+V1976,VLOOKUP($B1976,'Из ГУГЛа'!$B:$G,4,0))</f>
        <v/>
      </c>
      <c r="U1976" s="15">
        <v>1</v>
      </c>
      <c r="V1976" s="59"/>
      <c r="W1976" s="74">
        <f t="shared" si="311"/>
        <v>0.54444444444444451</v>
      </c>
      <c r="X1976" s="74" t="str">
        <f t="shared" si="312"/>
        <v/>
      </c>
      <c r="Y1976" s="74" t="str">
        <f t="shared" si="313"/>
        <v/>
      </c>
      <c r="Z1976" s="78" t="s">
        <v>2580</v>
      </c>
    </row>
    <row r="1977" spans="1:26" ht="75" x14ac:dyDescent="0.25">
      <c r="A1977" s="71" t="str">
        <f>INDEX('Выгр Торг'!$A:$A,MATCH($B1977,'Выгр Торг'!$B:$B,0))</f>
        <v>Накладки на зеркала "Лифтбек" (под повторители) в цвет кузова для Лада Калина 2, Гранта, Гранта FL</v>
      </c>
      <c r="B1977" s="88">
        <v>248693</v>
      </c>
      <c r="C1977" s="72">
        <f>VLOOKUP($B1977,'Выгр Торг'!$B:$P,C$1,0)</f>
        <v>98592</v>
      </c>
      <c r="D1977" s="71" t="str">
        <f>VLOOKUP($B1977,'Выгр Торг'!$B:$P,D$1,0)</f>
        <v>Накладки на зеркала "Лифтбек" (под повторители) в цвет кузова для Лада Калина 2, Гранта, Гранта FL (В цвет, Кварц (серый, 630))</v>
      </c>
      <c r="E1977" s="72" t="str">
        <f>VLOOKUP($B1977,'Выгр Торг'!$B:$P,E$1,0)</f>
        <v>Y</v>
      </c>
      <c r="F1977" s="72" t="str">
        <f>VLOOKUP($B1977,'Выгр Торг'!$B:$P,F$1,0)</f>
        <v>1</v>
      </c>
      <c r="G1977" s="36" t="s">
        <v>2499</v>
      </c>
      <c r="H1977" s="28">
        <v>170670</v>
      </c>
      <c r="I1977" s="53">
        <f>INDEX($I:$I,MATCH($H1977,$C:$C,0))</f>
        <v>600</v>
      </c>
      <c r="J1977" s="5" t="s">
        <v>3410</v>
      </c>
      <c r="K1977" s="56">
        <f>INDEX($K:$K,MATCH($H1977,$C:$C,0))+I1977</f>
        <v>900</v>
      </c>
      <c r="L1977" s="14">
        <f>VLOOKUP(K1977,Наценка!$A$1:$B$8,2,1)</f>
        <v>1.75</v>
      </c>
      <c r="M1977" s="56">
        <f>INDEX($M:$M,MATCH($H1977,$C:$C,0))+I1977*$M$2</f>
        <v>1380</v>
      </c>
      <c r="N1977" s="57">
        <f t="shared" si="308"/>
        <v>1390</v>
      </c>
      <c r="O1977" s="72">
        <f>VLOOKUP($B1977,'Выгр Торг'!$B:$P,O$1,0)</f>
        <v>900</v>
      </c>
      <c r="P1977" s="72">
        <f>VLOOKUP($B1977,'Выгр Торг'!$B:$P,P$1,0)</f>
        <v>1490</v>
      </c>
      <c r="Q1977" s="42">
        <f t="shared" si="309"/>
        <v>0</v>
      </c>
      <c r="R1977" s="42">
        <f t="shared" si="310"/>
        <v>100</v>
      </c>
      <c r="S1977" s="85">
        <f t="shared" si="307"/>
        <v>1390</v>
      </c>
      <c r="T1977" s="60" t="str">
        <f>IFERROR(VLOOKUP($B1977,'Из ГУГЛа'!$B:$G,4,0)*U1977+V1977,VLOOKUP($B1977,'Из ГУГЛа'!$B:$G,4,0))</f>
        <v/>
      </c>
      <c r="U1977" s="15">
        <v>1</v>
      </c>
      <c r="V1977" s="59"/>
      <c r="W1977" s="74">
        <f t="shared" si="311"/>
        <v>0.54444444444444451</v>
      </c>
      <c r="X1977" s="74" t="str">
        <f t="shared" si="312"/>
        <v/>
      </c>
      <c r="Y1977" s="74" t="str">
        <f t="shared" si="313"/>
        <v/>
      </c>
      <c r="Z1977" s="78" t="s">
        <v>2580</v>
      </c>
    </row>
    <row r="1978" spans="1:26" ht="75" x14ac:dyDescent="0.25">
      <c r="A1978" s="71" t="str">
        <f>INDEX('Выгр Торг'!$A:$A,MATCH($B1978,'Выгр Торг'!$B:$B,0))</f>
        <v>Накладки на зеркала "Лифтбек" (под повторители) в цвет кузова для Лада Калина 2, Гранта, Гранта FL</v>
      </c>
      <c r="B1978" s="88">
        <v>248694</v>
      </c>
      <c r="C1978" s="72">
        <f>VLOOKUP($B1978,'Выгр Торг'!$B:$P,C$1,0)</f>
        <v>98593</v>
      </c>
      <c r="D1978" s="71" t="str">
        <f>VLOOKUP($B1978,'Выгр Торг'!$B:$P,D$1,0)</f>
        <v>Накладки на зеркала "Лифтбек" (под повторители) в цвет кузова для Лада Калина 2, Гранта, Гранта FL (В цвет, Кедр (серо-зеленый, 352))</v>
      </c>
      <c r="E1978" s="72" t="str">
        <f>VLOOKUP($B1978,'Выгр Торг'!$B:$P,E$1,0)</f>
        <v>Y</v>
      </c>
      <c r="F1978" s="72" t="str">
        <f>VLOOKUP($B1978,'Выгр Торг'!$B:$P,F$1,0)</f>
        <v>1</v>
      </c>
      <c r="G1978" s="36" t="s">
        <v>2499</v>
      </c>
      <c r="H1978" s="28">
        <v>170670</v>
      </c>
      <c r="I1978" s="53">
        <f>INDEX($I:$I,MATCH($H1978,$C:$C,0))</f>
        <v>600</v>
      </c>
      <c r="J1978" s="5" t="s">
        <v>3410</v>
      </c>
      <c r="K1978" s="56">
        <f>INDEX($K:$K,MATCH($H1978,$C:$C,0))+I1978</f>
        <v>900</v>
      </c>
      <c r="L1978" s="14">
        <f>VLOOKUP(K1978,Наценка!$A$1:$B$8,2,1)</f>
        <v>1.75</v>
      </c>
      <c r="M1978" s="56">
        <f>INDEX($M:$M,MATCH($H1978,$C:$C,0))+I1978*$M$2</f>
        <v>1380</v>
      </c>
      <c r="N1978" s="57">
        <f t="shared" si="308"/>
        <v>1390</v>
      </c>
      <c r="O1978" s="72">
        <f>VLOOKUP($B1978,'Выгр Торг'!$B:$P,O$1,0)</f>
        <v>900</v>
      </c>
      <c r="P1978" s="72">
        <f>VLOOKUP($B1978,'Выгр Торг'!$B:$P,P$1,0)</f>
        <v>1490</v>
      </c>
      <c r="Q1978" s="42">
        <f t="shared" si="309"/>
        <v>0</v>
      </c>
      <c r="R1978" s="42">
        <f t="shared" si="310"/>
        <v>100</v>
      </c>
      <c r="S1978" s="85">
        <f t="shared" si="307"/>
        <v>1390</v>
      </c>
      <c r="T1978" s="60" t="str">
        <f>IFERROR(VLOOKUP($B1978,'Из ГУГЛа'!$B:$G,4,0)*U1978+V1978,VLOOKUP($B1978,'Из ГУГЛа'!$B:$G,4,0))</f>
        <v/>
      </c>
      <c r="U1978" s="15">
        <v>1</v>
      </c>
      <c r="V1978" s="59"/>
      <c r="W1978" s="74">
        <f t="shared" si="311"/>
        <v>0.54444444444444451</v>
      </c>
      <c r="X1978" s="74" t="str">
        <f t="shared" si="312"/>
        <v/>
      </c>
      <c r="Y1978" s="74" t="str">
        <f t="shared" si="313"/>
        <v/>
      </c>
      <c r="Z1978" s="78" t="s">
        <v>2580</v>
      </c>
    </row>
    <row r="1979" spans="1:26" ht="75" x14ac:dyDescent="0.25">
      <c r="A1979" s="71" t="str">
        <f>INDEX('Выгр Торг'!$A:$A,MATCH($B1979,'Выгр Торг'!$B:$B,0))</f>
        <v>Накладки на зеркала "Лифтбек" (под повторители) в цвет кузова для Лада Калина 2, Гранта, Гранта FL</v>
      </c>
      <c r="B1979" s="88">
        <v>248695</v>
      </c>
      <c r="C1979" s="72">
        <f>VLOOKUP($B1979,'Выгр Торг'!$B:$P,C$1,0)</f>
        <v>98594</v>
      </c>
      <c r="D1979" s="71" t="str">
        <f>VLOOKUP($B1979,'Выгр Торг'!$B:$P,D$1,0)</f>
        <v>Накладки на зеркала "Лифтбек" (под повторители) в цвет кузова для Лада Калина 2, Гранта, Гранта FL (В цвет, Кентавр (серебристо-серо-голубой, 381))</v>
      </c>
      <c r="E1979" s="72" t="str">
        <f>VLOOKUP($B1979,'Выгр Торг'!$B:$P,E$1,0)</f>
        <v>Y</v>
      </c>
      <c r="F1979" s="72" t="str">
        <f>VLOOKUP($B1979,'Выгр Торг'!$B:$P,F$1,0)</f>
        <v>1</v>
      </c>
      <c r="G1979" s="36" t="s">
        <v>2499</v>
      </c>
      <c r="H1979" s="28">
        <v>170670</v>
      </c>
      <c r="I1979" s="53">
        <f>INDEX($I:$I,MATCH($H1979,$C:$C,0))</f>
        <v>600</v>
      </c>
      <c r="J1979" s="5" t="s">
        <v>3410</v>
      </c>
      <c r="K1979" s="56">
        <f>INDEX($K:$K,MATCH($H1979,$C:$C,0))+I1979</f>
        <v>900</v>
      </c>
      <c r="L1979" s="14">
        <f>VLOOKUP(K1979,Наценка!$A$1:$B$8,2,1)</f>
        <v>1.75</v>
      </c>
      <c r="M1979" s="56">
        <f>INDEX($M:$M,MATCH($H1979,$C:$C,0))+I1979*$M$2</f>
        <v>1380</v>
      </c>
      <c r="N1979" s="57">
        <f t="shared" si="308"/>
        <v>1390</v>
      </c>
      <c r="O1979" s="72">
        <f>VLOOKUP($B1979,'Выгр Торг'!$B:$P,O$1,0)</f>
        <v>900</v>
      </c>
      <c r="P1979" s="72">
        <f>VLOOKUP($B1979,'Выгр Торг'!$B:$P,P$1,0)</f>
        <v>1490</v>
      </c>
      <c r="Q1979" s="42">
        <f t="shared" si="309"/>
        <v>0</v>
      </c>
      <c r="R1979" s="42">
        <f t="shared" si="310"/>
        <v>100</v>
      </c>
      <c r="S1979" s="85">
        <f t="shared" si="307"/>
        <v>1390</v>
      </c>
      <c r="T1979" s="60" t="str">
        <f>IFERROR(VLOOKUP($B1979,'Из ГУГЛа'!$B:$G,4,0)*U1979+V1979,VLOOKUP($B1979,'Из ГУГЛа'!$B:$G,4,0))</f>
        <v/>
      </c>
      <c r="U1979" s="15">
        <v>1</v>
      </c>
      <c r="V1979" s="59"/>
      <c r="W1979" s="74">
        <f t="shared" si="311"/>
        <v>0.54444444444444451</v>
      </c>
      <c r="X1979" s="74" t="str">
        <f t="shared" si="312"/>
        <v/>
      </c>
      <c r="Y1979" s="74" t="str">
        <f t="shared" si="313"/>
        <v/>
      </c>
      <c r="Z1979" s="78" t="s">
        <v>2580</v>
      </c>
    </row>
    <row r="1980" spans="1:26" ht="75" x14ac:dyDescent="0.25">
      <c r="A1980" s="71" t="str">
        <f>INDEX('Выгр Торг'!$A:$A,MATCH($B1980,'Выгр Торг'!$B:$B,0))</f>
        <v>Накладки на зеркала "Лифтбек" (под повторители) в цвет кузова для Лада Калина 2, Гранта, Гранта FL</v>
      </c>
      <c r="B1980" s="88">
        <v>248696</v>
      </c>
      <c r="C1980" s="72">
        <f>VLOOKUP($B1980,'Выгр Торг'!$B:$P,C$1,0)</f>
        <v>98595</v>
      </c>
      <c r="D1980" s="71" t="str">
        <f>VLOOKUP($B1980,'Выгр Торг'!$B:$P,D$1,0)</f>
        <v>Накладки на зеркала "Лифтбек" (под повторители) в цвет кузова для Лада Калина 2, Гранта, Гранта FL (В цвет, Колумбийская зелень (светло-зеленый, 322))</v>
      </c>
      <c r="E1980" s="72" t="str">
        <f>VLOOKUP($B1980,'Выгр Торг'!$B:$P,E$1,0)</f>
        <v>Y</v>
      </c>
      <c r="F1980" s="72" t="str">
        <f>VLOOKUP($B1980,'Выгр Торг'!$B:$P,F$1,0)</f>
        <v>1</v>
      </c>
      <c r="G1980" s="36" t="s">
        <v>2499</v>
      </c>
      <c r="H1980" s="28">
        <v>170670</v>
      </c>
      <c r="I1980" s="53">
        <f>INDEX($I:$I,MATCH($H1980,$C:$C,0))</f>
        <v>600</v>
      </c>
      <c r="J1980" s="5" t="s">
        <v>3410</v>
      </c>
      <c r="K1980" s="56">
        <f>INDEX($K:$K,MATCH($H1980,$C:$C,0))+I1980</f>
        <v>900</v>
      </c>
      <c r="L1980" s="14">
        <f>VLOOKUP(K1980,Наценка!$A$1:$B$8,2,1)</f>
        <v>1.75</v>
      </c>
      <c r="M1980" s="56">
        <f>INDEX($M:$M,MATCH($H1980,$C:$C,0))+I1980*$M$2</f>
        <v>1380</v>
      </c>
      <c r="N1980" s="57">
        <f t="shared" si="308"/>
        <v>1390</v>
      </c>
      <c r="O1980" s="72">
        <f>VLOOKUP($B1980,'Выгр Торг'!$B:$P,O$1,0)</f>
        <v>900</v>
      </c>
      <c r="P1980" s="72">
        <f>VLOOKUP($B1980,'Выгр Торг'!$B:$P,P$1,0)</f>
        <v>1490</v>
      </c>
      <c r="Q1980" s="42">
        <f t="shared" si="309"/>
        <v>0</v>
      </c>
      <c r="R1980" s="42">
        <f t="shared" si="310"/>
        <v>100</v>
      </c>
      <c r="S1980" s="85">
        <f t="shared" si="307"/>
        <v>1390</v>
      </c>
      <c r="T1980" s="60" t="str">
        <f>IFERROR(VLOOKUP($B1980,'Из ГУГЛа'!$B:$G,4,0)*U1980+V1980,VLOOKUP($B1980,'Из ГУГЛа'!$B:$G,4,0))</f>
        <v/>
      </c>
      <c r="U1980" s="15">
        <v>1</v>
      </c>
      <c r="V1980" s="59"/>
      <c r="W1980" s="74">
        <f t="shared" si="311"/>
        <v>0.54444444444444451</v>
      </c>
      <c r="X1980" s="74" t="str">
        <f t="shared" si="312"/>
        <v/>
      </c>
      <c r="Y1980" s="74" t="str">
        <f t="shared" si="313"/>
        <v/>
      </c>
      <c r="Z1980" s="78" t="s">
        <v>2580</v>
      </c>
    </row>
    <row r="1981" spans="1:26" ht="75" x14ac:dyDescent="0.25">
      <c r="A1981" s="71" t="str">
        <f>INDEX('Выгр Торг'!$A:$A,MATCH($B1981,'Выгр Торг'!$B:$B,0))</f>
        <v>Накладки на зеркала "Лифтбек" (под повторители) в цвет кузова для Лада Калина 2, Гранта, Гранта FL</v>
      </c>
      <c r="B1981" s="88">
        <v>248697</v>
      </c>
      <c r="C1981" s="72">
        <f>VLOOKUP($B1981,'Выгр Торг'!$B:$P,C$1,0)</f>
        <v>98596</v>
      </c>
      <c r="D1981" s="71" t="str">
        <f>VLOOKUP($B1981,'Выгр Торг'!$B:$P,D$1,0)</f>
        <v>Накладки на зеркала "Лифтбек" (под повторители) в цвет кузова для Лада Калина 2, Гранта, Гранта FL (В цвет, Коралл (серебристый темно-красный, 116))</v>
      </c>
      <c r="E1981" s="72" t="str">
        <f>VLOOKUP($B1981,'Выгр Торг'!$B:$P,E$1,0)</f>
        <v>Y</v>
      </c>
      <c r="F1981" s="72" t="str">
        <f>VLOOKUP($B1981,'Выгр Торг'!$B:$P,F$1,0)</f>
        <v>1</v>
      </c>
      <c r="G1981" s="36" t="s">
        <v>2499</v>
      </c>
      <c r="H1981" s="28">
        <v>170670</v>
      </c>
      <c r="I1981" s="53">
        <f>INDEX($I:$I,MATCH($H1981,$C:$C,0))</f>
        <v>600</v>
      </c>
      <c r="J1981" s="5" t="s">
        <v>3410</v>
      </c>
      <c r="K1981" s="56">
        <f>INDEX($K:$K,MATCH($H1981,$C:$C,0))+I1981</f>
        <v>900</v>
      </c>
      <c r="L1981" s="14">
        <f>VLOOKUP(K1981,Наценка!$A$1:$B$8,2,1)</f>
        <v>1.75</v>
      </c>
      <c r="M1981" s="56">
        <f>INDEX($M:$M,MATCH($H1981,$C:$C,0))+I1981*$M$2</f>
        <v>1380</v>
      </c>
      <c r="N1981" s="57">
        <f t="shared" si="308"/>
        <v>1390</v>
      </c>
      <c r="O1981" s="72">
        <f>VLOOKUP($B1981,'Выгр Торг'!$B:$P,O$1,0)</f>
        <v>900</v>
      </c>
      <c r="P1981" s="72">
        <f>VLOOKUP($B1981,'Выгр Торг'!$B:$P,P$1,0)</f>
        <v>1490</v>
      </c>
      <c r="Q1981" s="42">
        <f t="shared" si="309"/>
        <v>0</v>
      </c>
      <c r="R1981" s="42">
        <f t="shared" si="310"/>
        <v>100</v>
      </c>
      <c r="S1981" s="85">
        <f t="shared" si="307"/>
        <v>1390</v>
      </c>
      <c r="T1981" s="60" t="str">
        <f>IFERROR(VLOOKUP($B1981,'Из ГУГЛа'!$B:$G,4,0)*U1981+V1981,VLOOKUP($B1981,'Из ГУГЛа'!$B:$G,4,0))</f>
        <v/>
      </c>
      <c r="U1981" s="15">
        <v>1</v>
      </c>
      <c r="V1981" s="59"/>
      <c r="W1981" s="74">
        <f t="shared" si="311"/>
        <v>0.54444444444444451</v>
      </c>
      <c r="X1981" s="74" t="str">
        <f t="shared" si="312"/>
        <v/>
      </c>
      <c r="Y1981" s="74" t="str">
        <f t="shared" si="313"/>
        <v/>
      </c>
      <c r="Z1981" s="78" t="s">
        <v>2580</v>
      </c>
    </row>
    <row r="1982" spans="1:26" ht="75" x14ac:dyDescent="0.25">
      <c r="A1982" s="71" t="str">
        <f>INDEX('Выгр Торг'!$A:$A,MATCH($B1982,'Выгр Торг'!$B:$B,0))</f>
        <v>Накладки на зеркала "Лифтбек" (под повторители) в цвет кузова для Лада Калина 2, Гранта, Гранта FL</v>
      </c>
      <c r="B1982" s="88">
        <v>248698</v>
      </c>
      <c r="C1982" s="72">
        <f>VLOOKUP($B1982,'Выгр Торг'!$B:$P,C$1,0)</f>
        <v>98597</v>
      </c>
      <c r="D1982" s="71" t="str">
        <f>VLOOKUP($B1982,'Выгр Торг'!$B:$P,D$1,0)</f>
        <v>Накладки на зеркала "Лифтбек" (под повторители) в цвет кузова для Лада Калина 2, Гранта, Гранта FL (В цвет, Кориандр (золотисто-коричневый, 790))</v>
      </c>
      <c r="E1982" s="72" t="str">
        <f>VLOOKUP($B1982,'Выгр Торг'!$B:$P,E$1,0)</f>
        <v>Y</v>
      </c>
      <c r="F1982" s="72" t="str">
        <f>VLOOKUP($B1982,'Выгр Торг'!$B:$P,F$1,0)</f>
        <v>1</v>
      </c>
      <c r="G1982" s="36" t="s">
        <v>2499</v>
      </c>
      <c r="H1982" s="28">
        <v>170670</v>
      </c>
      <c r="I1982" s="53">
        <f>INDEX($I:$I,MATCH($H1982,$C:$C,0))</f>
        <v>600</v>
      </c>
      <c r="J1982" s="5" t="s">
        <v>3410</v>
      </c>
      <c r="K1982" s="56">
        <f>INDEX($K:$K,MATCH($H1982,$C:$C,0))+I1982</f>
        <v>900</v>
      </c>
      <c r="L1982" s="14">
        <f>VLOOKUP(K1982,Наценка!$A$1:$B$8,2,1)</f>
        <v>1.75</v>
      </c>
      <c r="M1982" s="56">
        <f>INDEX($M:$M,MATCH($H1982,$C:$C,0))+I1982*$M$2</f>
        <v>1380</v>
      </c>
      <c r="N1982" s="57">
        <f t="shared" si="308"/>
        <v>1390</v>
      </c>
      <c r="O1982" s="72">
        <f>VLOOKUP($B1982,'Выгр Торг'!$B:$P,O$1,0)</f>
        <v>900</v>
      </c>
      <c r="P1982" s="72">
        <f>VLOOKUP($B1982,'Выгр Торг'!$B:$P,P$1,0)</f>
        <v>1490</v>
      </c>
      <c r="Q1982" s="42">
        <f t="shared" si="309"/>
        <v>0</v>
      </c>
      <c r="R1982" s="42">
        <f t="shared" si="310"/>
        <v>100</v>
      </c>
      <c r="S1982" s="85">
        <f t="shared" si="307"/>
        <v>1390</v>
      </c>
      <c r="T1982" s="60" t="str">
        <f>IFERROR(VLOOKUP($B1982,'Из ГУГЛа'!$B:$G,4,0)*U1982+V1982,VLOOKUP($B1982,'Из ГУГЛа'!$B:$G,4,0))</f>
        <v/>
      </c>
      <c r="U1982" s="15">
        <v>1</v>
      </c>
      <c r="V1982" s="59"/>
      <c r="W1982" s="74">
        <f t="shared" si="311"/>
        <v>0.54444444444444451</v>
      </c>
      <c r="X1982" s="74" t="str">
        <f t="shared" si="312"/>
        <v/>
      </c>
      <c r="Y1982" s="74" t="str">
        <f t="shared" si="313"/>
        <v/>
      </c>
      <c r="Z1982" s="78" t="s">
        <v>2580</v>
      </c>
    </row>
    <row r="1983" spans="1:26" ht="75" x14ac:dyDescent="0.25">
      <c r="A1983" s="71" t="str">
        <f>INDEX('Выгр Торг'!$A:$A,MATCH($B1983,'Выгр Торг'!$B:$B,0))</f>
        <v>Накладки на зеркала "Лифтбек" (под повторители) в цвет кузова для Лада Калина 2, Гранта, Гранта FL</v>
      </c>
      <c r="B1983" s="88">
        <v>248699</v>
      </c>
      <c r="C1983" s="72">
        <f>VLOOKUP($B1983,'Выгр Торг'!$B:$P,C$1,0)</f>
        <v>98598</v>
      </c>
      <c r="D1983" s="71" t="str">
        <f>VLOOKUP($B1983,'Выгр Торг'!$B:$P,D$1,0)</f>
        <v>Накладки на зеркала "Лифтбек" (под повторители) в цвет кузова для Лада Калина 2, Гранта, Гранта FL (В цвет, Корица (коричневый, 798))</v>
      </c>
      <c r="E1983" s="72" t="str">
        <f>VLOOKUP($B1983,'Выгр Торг'!$B:$P,E$1,0)</f>
        <v>Y</v>
      </c>
      <c r="F1983" s="72" t="str">
        <f>VLOOKUP($B1983,'Выгр Торг'!$B:$P,F$1,0)</f>
        <v>1</v>
      </c>
      <c r="G1983" s="36" t="s">
        <v>2499</v>
      </c>
      <c r="H1983" s="28">
        <v>170670</v>
      </c>
      <c r="I1983" s="53">
        <f>INDEX($I:$I,MATCH($H1983,$C:$C,0))</f>
        <v>600</v>
      </c>
      <c r="J1983" s="5" t="s">
        <v>3410</v>
      </c>
      <c r="K1983" s="56">
        <f>INDEX($K:$K,MATCH($H1983,$C:$C,0))+I1983</f>
        <v>900</v>
      </c>
      <c r="L1983" s="14">
        <f>VLOOKUP(K1983,Наценка!$A$1:$B$8,2,1)</f>
        <v>1.75</v>
      </c>
      <c r="M1983" s="56">
        <f>INDEX($M:$M,MATCH($H1983,$C:$C,0))+I1983*$M$2</f>
        <v>1380</v>
      </c>
      <c r="N1983" s="57">
        <f t="shared" si="308"/>
        <v>1390</v>
      </c>
      <c r="O1983" s="72">
        <f>VLOOKUP($B1983,'Выгр Торг'!$B:$P,O$1,0)</f>
        <v>900</v>
      </c>
      <c r="P1983" s="72">
        <f>VLOOKUP($B1983,'Выгр Торг'!$B:$P,P$1,0)</f>
        <v>1490</v>
      </c>
      <c r="Q1983" s="42">
        <f t="shared" si="309"/>
        <v>0</v>
      </c>
      <c r="R1983" s="42">
        <f t="shared" si="310"/>
        <v>100</v>
      </c>
      <c r="S1983" s="85">
        <f t="shared" si="307"/>
        <v>1390</v>
      </c>
      <c r="T1983" s="60" t="str">
        <f>IFERROR(VLOOKUP($B1983,'Из ГУГЛа'!$B:$G,4,0)*U1983+V1983,VLOOKUP($B1983,'Из ГУГЛа'!$B:$G,4,0))</f>
        <v/>
      </c>
      <c r="U1983" s="15">
        <v>1</v>
      </c>
      <c r="V1983" s="59"/>
      <c r="W1983" s="74">
        <f t="shared" si="311"/>
        <v>0.54444444444444451</v>
      </c>
      <c r="X1983" s="74" t="str">
        <f t="shared" si="312"/>
        <v/>
      </c>
      <c r="Y1983" s="74" t="str">
        <f t="shared" si="313"/>
        <v/>
      </c>
      <c r="Z1983" s="78" t="s">
        <v>2580</v>
      </c>
    </row>
    <row r="1984" spans="1:26" ht="75" x14ac:dyDescent="0.25">
      <c r="A1984" s="71" t="str">
        <f>INDEX('Выгр Торг'!$A:$A,MATCH($B1984,'Выгр Торг'!$B:$B,0))</f>
        <v>Накладки на зеркала "Лифтбек" (под повторители) в цвет кузова для Лада Калина 2, Гранта, Гранта FL</v>
      </c>
      <c r="B1984" s="88">
        <v>248700</v>
      </c>
      <c r="C1984" s="72">
        <f>VLOOKUP($B1984,'Выгр Торг'!$B:$P,C$1,0)</f>
        <v>98599</v>
      </c>
      <c r="D1984" s="71" t="str">
        <f>VLOOKUP($B1984,'Выгр Торг'!$B:$P,D$1,0)</f>
        <v>Накладки на зеркала "Лифтбек" (под повторители) в цвет кузова для Лада Калина 2, Гранта, Гранта FL (В цвет, Королевский синий (темно-синий, 459))</v>
      </c>
      <c r="E1984" s="72" t="str">
        <f>VLOOKUP($B1984,'Выгр Торг'!$B:$P,E$1,0)</f>
        <v>Y</v>
      </c>
      <c r="F1984" s="72" t="str">
        <f>VLOOKUP($B1984,'Выгр Торг'!$B:$P,F$1,0)</f>
        <v>1</v>
      </c>
      <c r="G1984" s="36" t="s">
        <v>2499</v>
      </c>
      <c r="H1984" s="28">
        <v>170670</v>
      </c>
      <c r="I1984" s="53">
        <f>INDEX($I:$I,MATCH($H1984,$C:$C,0))</f>
        <v>600</v>
      </c>
      <c r="J1984" s="5" t="s">
        <v>3410</v>
      </c>
      <c r="K1984" s="56">
        <f>INDEX($K:$K,MATCH($H1984,$C:$C,0))+I1984</f>
        <v>900</v>
      </c>
      <c r="L1984" s="14">
        <f>VLOOKUP(K1984,Наценка!$A$1:$B$8,2,1)</f>
        <v>1.75</v>
      </c>
      <c r="M1984" s="56">
        <f>INDEX($M:$M,MATCH($H1984,$C:$C,0))+I1984*$M$2</f>
        <v>1380</v>
      </c>
      <c r="N1984" s="57">
        <f t="shared" si="308"/>
        <v>1390</v>
      </c>
      <c r="O1984" s="72">
        <f>VLOOKUP($B1984,'Выгр Торг'!$B:$P,O$1,0)</f>
        <v>900</v>
      </c>
      <c r="P1984" s="72">
        <f>VLOOKUP($B1984,'Выгр Торг'!$B:$P,P$1,0)</f>
        <v>1490</v>
      </c>
      <c r="Q1984" s="42">
        <f t="shared" si="309"/>
        <v>0</v>
      </c>
      <c r="R1984" s="42">
        <f t="shared" si="310"/>
        <v>100</v>
      </c>
      <c r="S1984" s="85">
        <f t="shared" si="307"/>
        <v>1390</v>
      </c>
      <c r="T1984" s="60" t="str">
        <f>IFERROR(VLOOKUP($B1984,'Из ГУГЛа'!$B:$G,4,0)*U1984+V1984,VLOOKUP($B1984,'Из ГУГЛа'!$B:$G,4,0))</f>
        <v/>
      </c>
      <c r="U1984" s="15">
        <v>1</v>
      </c>
      <c r="V1984" s="59"/>
      <c r="W1984" s="74">
        <f t="shared" si="311"/>
        <v>0.54444444444444451</v>
      </c>
      <c r="X1984" s="74" t="str">
        <f t="shared" si="312"/>
        <v/>
      </c>
      <c r="Y1984" s="74" t="str">
        <f t="shared" si="313"/>
        <v/>
      </c>
      <c r="Z1984" s="78" t="s">
        <v>2580</v>
      </c>
    </row>
    <row r="1985" spans="1:26" ht="75" x14ac:dyDescent="0.25">
      <c r="A1985" s="71" t="str">
        <f>INDEX('Выгр Торг'!$A:$A,MATCH($B1985,'Выгр Торг'!$B:$B,0))</f>
        <v>Накладки на зеркала "Лифтбек" (под повторители) в цвет кузова для Лада Калина 2, Гранта, Гранта FL</v>
      </c>
      <c r="B1985" s="88">
        <v>248701</v>
      </c>
      <c r="C1985" s="72">
        <f>VLOOKUP($B1985,'Выгр Торг'!$B:$P,C$1,0)</f>
        <v>98600</v>
      </c>
      <c r="D1985" s="71" t="str">
        <f>VLOOKUP($B1985,'Выгр Торг'!$B:$P,D$1,0)</f>
        <v>Накладки на зеркала "Лифтбек" (под повторители) в цвет кузова для Лада Калина 2, Гранта, Гранта FL (В цвет, Корсика (серебристый болотно-зеленый, 370))</v>
      </c>
      <c r="E1985" s="72" t="str">
        <f>VLOOKUP($B1985,'Выгр Торг'!$B:$P,E$1,0)</f>
        <v>Y</v>
      </c>
      <c r="F1985" s="72" t="str">
        <f>VLOOKUP($B1985,'Выгр Торг'!$B:$P,F$1,0)</f>
        <v>1</v>
      </c>
      <c r="G1985" s="36" t="s">
        <v>2499</v>
      </c>
      <c r="H1985" s="28">
        <v>170670</v>
      </c>
      <c r="I1985" s="53">
        <f>INDEX($I:$I,MATCH($H1985,$C:$C,0))</f>
        <v>600</v>
      </c>
      <c r="J1985" s="5" t="s">
        <v>3410</v>
      </c>
      <c r="K1985" s="56">
        <f>INDEX($K:$K,MATCH($H1985,$C:$C,0))+I1985</f>
        <v>900</v>
      </c>
      <c r="L1985" s="14">
        <f>VLOOKUP(K1985,Наценка!$A$1:$B$8,2,1)</f>
        <v>1.75</v>
      </c>
      <c r="M1985" s="56">
        <f>INDEX($M:$M,MATCH($H1985,$C:$C,0))+I1985*$M$2</f>
        <v>1380</v>
      </c>
      <c r="N1985" s="57">
        <f t="shared" si="308"/>
        <v>1390</v>
      </c>
      <c r="O1985" s="72">
        <f>VLOOKUP($B1985,'Выгр Торг'!$B:$P,O$1,0)</f>
        <v>900</v>
      </c>
      <c r="P1985" s="72">
        <f>VLOOKUP($B1985,'Выгр Торг'!$B:$P,P$1,0)</f>
        <v>1490</v>
      </c>
      <c r="Q1985" s="42">
        <f t="shared" si="309"/>
        <v>0</v>
      </c>
      <c r="R1985" s="42">
        <f t="shared" si="310"/>
        <v>100</v>
      </c>
      <c r="S1985" s="85">
        <f t="shared" si="307"/>
        <v>1390</v>
      </c>
      <c r="T1985" s="60" t="str">
        <f>IFERROR(VLOOKUP($B1985,'Из ГУГЛа'!$B:$G,4,0)*U1985+V1985,VLOOKUP($B1985,'Из ГУГЛа'!$B:$G,4,0))</f>
        <v/>
      </c>
      <c r="U1985" s="15">
        <v>1</v>
      </c>
      <c r="V1985" s="59"/>
      <c r="W1985" s="74">
        <f t="shared" si="311"/>
        <v>0.54444444444444451</v>
      </c>
      <c r="X1985" s="74" t="str">
        <f t="shared" si="312"/>
        <v/>
      </c>
      <c r="Y1985" s="74" t="str">
        <f t="shared" si="313"/>
        <v/>
      </c>
      <c r="Z1985" s="78" t="s">
        <v>2580</v>
      </c>
    </row>
    <row r="1986" spans="1:26" ht="75" x14ac:dyDescent="0.25">
      <c r="A1986" s="71" t="str">
        <f>INDEX('Выгр Торг'!$A:$A,MATCH($B1986,'Выгр Торг'!$B:$B,0))</f>
        <v>Накладки на зеркала "Лифтбек" (под повторители) в цвет кузова для Лада Калина 2, Гранта, Гранта FL</v>
      </c>
      <c r="B1986" s="88">
        <v>248702</v>
      </c>
      <c r="C1986" s="72">
        <f>VLOOKUP($B1986,'Выгр Торг'!$B:$P,C$1,0)</f>
        <v>98601</v>
      </c>
      <c r="D1986" s="71" t="str">
        <f>VLOOKUP($B1986,'Выгр Торг'!$B:$P,D$1,0)</f>
        <v>Накладки на зеркала "Лифтбек" (под повторители) в цвет кузова для Лада Калина 2, Гранта, Гранта FL (В цвет, Космос (черный, 665))</v>
      </c>
      <c r="E1986" s="72" t="str">
        <f>VLOOKUP($B1986,'Выгр Торг'!$B:$P,E$1,0)</f>
        <v>Y</v>
      </c>
      <c r="F1986" s="72" t="str">
        <f>VLOOKUP($B1986,'Выгр Торг'!$B:$P,F$1,0)</f>
        <v>1</v>
      </c>
      <c r="G1986" s="36" t="s">
        <v>2499</v>
      </c>
      <c r="H1986" s="28">
        <v>170670</v>
      </c>
      <c r="I1986" s="53">
        <f>INDEX($I:$I,MATCH($H1986,$C:$C,0))</f>
        <v>600</v>
      </c>
      <c r="J1986" s="5" t="s">
        <v>3410</v>
      </c>
      <c r="K1986" s="56">
        <f>INDEX($K:$K,MATCH($H1986,$C:$C,0))+I1986</f>
        <v>900</v>
      </c>
      <c r="L1986" s="14">
        <f>VLOOKUP(K1986,Наценка!$A$1:$B$8,2,1)</f>
        <v>1.75</v>
      </c>
      <c r="M1986" s="56">
        <f>INDEX($M:$M,MATCH($H1986,$C:$C,0))+I1986*$M$2</f>
        <v>1380</v>
      </c>
      <c r="N1986" s="57">
        <f t="shared" si="308"/>
        <v>1390</v>
      </c>
      <c r="O1986" s="72">
        <f>VLOOKUP($B1986,'Выгр Торг'!$B:$P,O$1,0)</f>
        <v>900</v>
      </c>
      <c r="P1986" s="72">
        <f>VLOOKUP($B1986,'Выгр Торг'!$B:$P,P$1,0)</f>
        <v>1490</v>
      </c>
      <c r="Q1986" s="42">
        <f t="shared" si="309"/>
        <v>0</v>
      </c>
      <c r="R1986" s="42">
        <f t="shared" si="310"/>
        <v>100</v>
      </c>
      <c r="S1986" s="85">
        <f t="shared" si="307"/>
        <v>1390</v>
      </c>
      <c r="T1986" s="60" t="str">
        <f>IFERROR(VLOOKUP($B1986,'Из ГУГЛа'!$B:$G,4,0)*U1986+V1986,VLOOKUP($B1986,'Из ГУГЛа'!$B:$G,4,0))</f>
        <v/>
      </c>
      <c r="U1986" s="15">
        <v>1</v>
      </c>
      <c r="V1986" s="59"/>
      <c r="W1986" s="74">
        <f t="shared" si="311"/>
        <v>0.54444444444444451</v>
      </c>
      <c r="X1986" s="74" t="str">
        <f t="shared" si="312"/>
        <v/>
      </c>
      <c r="Y1986" s="74" t="str">
        <f t="shared" si="313"/>
        <v/>
      </c>
      <c r="Z1986" s="78" t="s">
        <v>2580</v>
      </c>
    </row>
    <row r="1987" spans="1:26" ht="75" x14ac:dyDescent="0.25">
      <c r="A1987" s="71" t="str">
        <f>INDEX('Выгр Торг'!$A:$A,MATCH($B1987,'Выгр Торг'!$B:$B,0))</f>
        <v>Накладки на зеркала "Лифтбек" (под повторители) в цвет кузова для Лада Калина 2, Гранта, Гранта FL</v>
      </c>
      <c r="B1987" s="88">
        <v>248703</v>
      </c>
      <c r="C1987" s="72">
        <f>VLOOKUP($B1987,'Выгр Торг'!$B:$P,C$1,0)</f>
        <v>98602</v>
      </c>
      <c r="D1987" s="71" t="str">
        <f>VLOOKUP($B1987,'Выгр Торг'!$B:$P,D$1,0)</f>
        <v>Накладки на зеркала "Лифтбек" (под повторители) в цвет кузова для Лада Калина 2, Гранта, Гранта FL (В цвет, Красный перец (красно-коричневый, 106))</v>
      </c>
      <c r="E1987" s="72" t="str">
        <f>VLOOKUP($B1987,'Выгр Торг'!$B:$P,E$1,0)</f>
        <v>Y</v>
      </c>
      <c r="F1987" s="72" t="str">
        <f>VLOOKUP($B1987,'Выгр Торг'!$B:$P,F$1,0)</f>
        <v>1</v>
      </c>
      <c r="G1987" s="36" t="s">
        <v>2499</v>
      </c>
      <c r="H1987" s="28">
        <v>170670</v>
      </c>
      <c r="I1987" s="53">
        <f>INDEX($I:$I,MATCH($H1987,$C:$C,0))</f>
        <v>600</v>
      </c>
      <c r="J1987" s="5" t="s">
        <v>3410</v>
      </c>
      <c r="K1987" s="56">
        <f>INDEX($K:$K,MATCH($H1987,$C:$C,0))+I1987</f>
        <v>900</v>
      </c>
      <c r="L1987" s="14">
        <f>VLOOKUP(K1987,Наценка!$A$1:$B$8,2,1)</f>
        <v>1.75</v>
      </c>
      <c r="M1987" s="56">
        <f>INDEX($M:$M,MATCH($H1987,$C:$C,0))+I1987*$M$2</f>
        <v>1380</v>
      </c>
      <c r="N1987" s="57">
        <f t="shared" si="308"/>
        <v>1390</v>
      </c>
      <c r="O1987" s="72">
        <f>VLOOKUP($B1987,'Выгр Торг'!$B:$P,O$1,0)</f>
        <v>900</v>
      </c>
      <c r="P1987" s="72">
        <f>VLOOKUP($B1987,'Выгр Торг'!$B:$P,P$1,0)</f>
        <v>1490</v>
      </c>
      <c r="Q1987" s="42">
        <f t="shared" si="309"/>
        <v>0</v>
      </c>
      <c r="R1987" s="42">
        <f t="shared" si="310"/>
        <v>100</v>
      </c>
      <c r="S1987" s="85">
        <f t="shared" si="307"/>
        <v>1390</v>
      </c>
      <c r="T1987" s="60" t="str">
        <f>IFERROR(VLOOKUP($B1987,'Из ГУГЛа'!$B:$G,4,0)*U1987+V1987,VLOOKUP($B1987,'Из ГУГЛа'!$B:$G,4,0))</f>
        <v/>
      </c>
      <c r="U1987" s="15">
        <v>1</v>
      </c>
      <c r="V1987" s="59"/>
      <c r="W1987" s="74">
        <f t="shared" si="311"/>
        <v>0.54444444444444451</v>
      </c>
      <c r="X1987" s="74" t="str">
        <f t="shared" si="312"/>
        <v/>
      </c>
      <c r="Y1987" s="74" t="str">
        <f t="shared" si="313"/>
        <v/>
      </c>
      <c r="Z1987" s="78" t="s">
        <v>2580</v>
      </c>
    </row>
    <row r="1988" spans="1:26" ht="75" x14ac:dyDescent="0.25">
      <c r="A1988" s="71" t="str">
        <f>INDEX('Выгр Торг'!$A:$A,MATCH($B1988,'Выгр Торг'!$B:$B,0))</f>
        <v>Накладки на зеркала "Лифтбек" (под повторители) в цвет кузова для Лада Калина 2, Гранта, Гранта FL</v>
      </c>
      <c r="B1988" s="88">
        <v>248704</v>
      </c>
      <c r="C1988" s="72">
        <f>VLOOKUP($B1988,'Выгр Торг'!$B:$P,C$1,0)</f>
        <v>98603</v>
      </c>
      <c r="D1988" s="71" t="str">
        <f>VLOOKUP($B1988,'Выгр Торг'!$B:$P,D$1,0)</f>
        <v>Накладки на зеркала "Лифтбек" (под повторители) в цвет кузова для Лада Калина 2, Гранта, Гранта FL (В цвет, Красный сплав (красный, 136))</v>
      </c>
      <c r="E1988" s="72" t="str">
        <f>VLOOKUP($B1988,'Выгр Торг'!$B:$P,E$1,0)</f>
        <v>Y</v>
      </c>
      <c r="F1988" s="72" t="str">
        <f>VLOOKUP($B1988,'Выгр Торг'!$B:$P,F$1,0)</f>
        <v>1</v>
      </c>
      <c r="G1988" s="36" t="s">
        <v>2499</v>
      </c>
      <c r="H1988" s="28">
        <v>170670</v>
      </c>
      <c r="I1988" s="53">
        <f>INDEX($I:$I,MATCH($H1988,$C:$C,0))</f>
        <v>600</v>
      </c>
      <c r="J1988" s="5" t="s">
        <v>3410</v>
      </c>
      <c r="K1988" s="56">
        <f>INDEX($K:$K,MATCH($H1988,$C:$C,0))+I1988</f>
        <v>900</v>
      </c>
      <c r="L1988" s="14">
        <f>VLOOKUP(K1988,Наценка!$A$1:$B$8,2,1)</f>
        <v>1.75</v>
      </c>
      <c r="M1988" s="56">
        <f>INDEX($M:$M,MATCH($H1988,$C:$C,0))+I1988*$M$2</f>
        <v>1380</v>
      </c>
      <c r="N1988" s="57">
        <f t="shared" si="308"/>
        <v>1390</v>
      </c>
      <c r="O1988" s="72">
        <f>VLOOKUP($B1988,'Выгр Торг'!$B:$P,O$1,0)</f>
        <v>900</v>
      </c>
      <c r="P1988" s="72">
        <f>VLOOKUP($B1988,'Выгр Торг'!$B:$P,P$1,0)</f>
        <v>1490</v>
      </c>
      <c r="Q1988" s="42">
        <f t="shared" si="309"/>
        <v>0</v>
      </c>
      <c r="R1988" s="42">
        <f t="shared" si="310"/>
        <v>100</v>
      </c>
      <c r="S1988" s="85">
        <f t="shared" si="307"/>
        <v>1390</v>
      </c>
      <c r="T1988" s="60" t="str">
        <f>IFERROR(VLOOKUP($B1988,'Из ГУГЛа'!$B:$G,4,0)*U1988+V1988,VLOOKUP($B1988,'Из ГУГЛа'!$B:$G,4,0))</f>
        <v/>
      </c>
      <c r="U1988" s="15">
        <v>1</v>
      </c>
      <c r="V1988" s="59"/>
      <c r="W1988" s="74">
        <f t="shared" si="311"/>
        <v>0.54444444444444451</v>
      </c>
      <c r="X1988" s="74" t="str">
        <f t="shared" si="312"/>
        <v/>
      </c>
      <c r="Y1988" s="74" t="str">
        <f t="shared" si="313"/>
        <v/>
      </c>
      <c r="Z1988" s="78" t="s">
        <v>2580</v>
      </c>
    </row>
    <row r="1989" spans="1:26" ht="75" x14ac:dyDescent="0.25">
      <c r="A1989" s="71" t="str">
        <f>INDEX('Выгр Торг'!$A:$A,MATCH($B1989,'Выгр Торг'!$B:$B,0))</f>
        <v>Накладки на зеркала "Лифтбек" (под повторители) в цвет кузова для Лада Калина 2, Гранта, Гранта FL</v>
      </c>
      <c r="B1989" s="88">
        <v>248705</v>
      </c>
      <c r="C1989" s="72">
        <f>VLOOKUP($B1989,'Выгр Торг'!$B:$P,C$1,0)</f>
        <v>98604</v>
      </c>
      <c r="D1989" s="71" t="str">
        <f>VLOOKUP($B1989,'Выгр Торг'!$B:$P,D$1,0)</f>
        <v>Накладки на зеркала "Лифтбек" (под повторители) в цвет кузова для Лада Калина 2, Гранта, Гранта FL (В цвет, Кристалл (светло-серый, 281))</v>
      </c>
      <c r="E1989" s="72" t="str">
        <f>VLOOKUP($B1989,'Выгр Торг'!$B:$P,E$1,0)</f>
        <v>Y</v>
      </c>
      <c r="F1989" s="72" t="str">
        <f>VLOOKUP($B1989,'Выгр Торг'!$B:$P,F$1,0)</f>
        <v>1</v>
      </c>
      <c r="G1989" s="36" t="s">
        <v>2499</v>
      </c>
      <c r="H1989" s="28">
        <v>170670</v>
      </c>
      <c r="I1989" s="53">
        <f>INDEX($I:$I,MATCH($H1989,$C:$C,0))</f>
        <v>600</v>
      </c>
      <c r="J1989" s="5" t="s">
        <v>3410</v>
      </c>
      <c r="K1989" s="56">
        <f>INDEX($K:$K,MATCH($H1989,$C:$C,0))+I1989</f>
        <v>900</v>
      </c>
      <c r="L1989" s="14">
        <f>VLOOKUP(K1989,Наценка!$A$1:$B$8,2,1)</f>
        <v>1.75</v>
      </c>
      <c r="M1989" s="56">
        <f>INDEX($M:$M,MATCH($H1989,$C:$C,0))+I1989*$M$2</f>
        <v>1380</v>
      </c>
      <c r="N1989" s="57">
        <f t="shared" si="308"/>
        <v>1390</v>
      </c>
      <c r="O1989" s="72">
        <f>VLOOKUP($B1989,'Выгр Торг'!$B:$P,O$1,0)</f>
        <v>900</v>
      </c>
      <c r="P1989" s="72">
        <f>VLOOKUP($B1989,'Выгр Торг'!$B:$P,P$1,0)</f>
        <v>1490</v>
      </c>
      <c r="Q1989" s="42">
        <f t="shared" si="309"/>
        <v>0</v>
      </c>
      <c r="R1989" s="42">
        <f t="shared" si="310"/>
        <v>100</v>
      </c>
      <c r="S1989" s="85">
        <f t="shared" si="307"/>
        <v>1390</v>
      </c>
      <c r="T1989" s="60" t="str">
        <f>IFERROR(VLOOKUP($B1989,'Из ГУГЛа'!$B:$G,4,0)*U1989+V1989,VLOOKUP($B1989,'Из ГУГЛа'!$B:$G,4,0))</f>
        <v/>
      </c>
      <c r="U1989" s="15">
        <v>1</v>
      </c>
      <c r="V1989" s="59"/>
      <c r="W1989" s="74">
        <f t="shared" si="311"/>
        <v>0.54444444444444451</v>
      </c>
      <c r="X1989" s="74" t="str">
        <f t="shared" si="312"/>
        <v/>
      </c>
      <c r="Y1989" s="74" t="str">
        <f t="shared" si="313"/>
        <v/>
      </c>
      <c r="Z1989" s="78" t="s">
        <v>2580</v>
      </c>
    </row>
    <row r="1990" spans="1:26" ht="75" x14ac:dyDescent="0.25">
      <c r="A1990" s="71" t="str">
        <f>INDEX('Выгр Торг'!$A:$A,MATCH($B1990,'Выгр Торг'!$B:$B,0))</f>
        <v>Накладки на зеркала "Лифтбек" (под повторители) в цвет кузова для Лада Калина 2, Гранта, Гранта FL</v>
      </c>
      <c r="B1990" s="88">
        <v>248706</v>
      </c>
      <c r="C1990" s="72">
        <f>VLOOKUP($B1990,'Выгр Торг'!$B:$P,C$1,0)</f>
        <v>98605</v>
      </c>
      <c r="D1990" s="71" t="str">
        <f>VLOOKUP($B1990,'Выгр Торг'!$B:$P,D$1,0)</f>
        <v>Накладки на зеркала "Лифтбек" (под повторители) в цвет кузова для Лада Калина 2, Гранта, Гранта FL (В цвет, Кубок (ярко красный, 171))</v>
      </c>
      <c r="E1990" s="72" t="str">
        <f>VLOOKUP($B1990,'Выгр Торг'!$B:$P,E$1,0)</f>
        <v>Y</v>
      </c>
      <c r="F1990" s="72" t="str">
        <f>VLOOKUP($B1990,'Выгр Торг'!$B:$P,F$1,0)</f>
        <v>1</v>
      </c>
      <c r="G1990" s="36" t="s">
        <v>2499</v>
      </c>
      <c r="H1990" s="28">
        <v>170670</v>
      </c>
      <c r="I1990" s="53">
        <f>INDEX($I:$I,MATCH($H1990,$C:$C,0))</f>
        <v>600</v>
      </c>
      <c r="J1990" s="5" t="s">
        <v>3410</v>
      </c>
      <c r="K1990" s="56">
        <f>INDEX($K:$K,MATCH($H1990,$C:$C,0))+I1990</f>
        <v>900</v>
      </c>
      <c r="L1990" s="14">
        <f>VLOOKUP(K1990,Наценка!$A$1:$B$8,2,1)</f>
        <v>1.75</v>
      </c>
      <c r="M1990" s="56">
        <f>INDEX($M:$M,MATCH($H1990,$C:$C,0))+I1990*$M$2</f>
        <v>1380</v>
      </c>
      <c r="N1990" s="57">
        <f t="shared" si="308"/>
        <v>1390</v>
      </c>
      <c r="O1990" s="72">
        <f>VLOOKUP($B1990,'Выгр Торг'!$B:$P,O$1,0)</f>
        <v>900</v>
      </c>
      <c r="P1990" s="72">
        <f>VLOOKUP($B1990,'Выгр Торг'!$B:$P,P$1,0)</f>
        <v>1490</v>
      </c>
      <c r="Q1990" s="42">
        <f t="shared" si="309"/>
        <v>0</v>
      </c>
      <c r="R1990" s="42">
        <f t="shared" si="310"/>
        <v>100</v>
      </c>
      <c r="S1990" s="85">
        <f t="shared" ref="S1990:S2053" si="314">IFERROR(ROUND(N1990*(1-$S$2),),"")</f>
        <v>1390</v>
      </c>
      <c r="T1990" s="60" t="str">
        <f>IFERROR(VLOOKUP($B1990,'Из ГУГЛа'!$B:$G,4,0)*U1990+V1990,VLOOKUP($B1990,'Из ГУГЛа'!$B:$G,4,0))</f>
        <v/>
      </c>
      <c r="U1990" s="15">
        <v>1</v>
      </c>
      <c r="V1990" s="59"/>
      <c r="W1990" s="74">
        <f t="shared" si="311"/>
        <v>0.54444444444444451</v>
      </c>
      <c r="X1990" s="74" t="str">
        <f t="shared" si="312"/>
        <v/>
      </c>
      <c r="Y1990" s="74" t="str">
        <f t="shared" si="313"/>
        <v/>
      </c>
      <c r="Z1990" s="78" t="s">
        <v>2580</v>
      </c>
    </row>
    <row r="1991" spans="1:26" ht="75" x14ac:dyDescent="0.25">
      <c r="A1991" s="71" t="str">
        <f>INDEX('Выгр Торг'!$A:$A,MATCH($B1991,'Выгр Торг'!$B:$B,0))</f>
        <v>Накладки на зеркала "Лифтбек" (под повторители) в цвет кузова для Лада Калина 2, Гранта, Гранта FL</v>
      </c>
      <c r="B1991" s="88">
        <v>248708</v>
      </c>
      <c r="C1991" s="72">
        <f>VLOOKUP($B1991,'Выгр Торг'!$B:$P,C$1,0)</f>
        <v>98607</v>
      </c>
      <c r="D1991" s="71" t="str">
        <f>VLOOKUP($B1991,'Выгр Торг'!$B:$P,D$1,0)</f>
        <v>Накладки на зеркала "Лифтбек" (под повторители) в цвет кузова для Лада Калина 2, Гранта, Гранта FL (В цвет, Лагуна (серебристо-синий, 487))</v>
      </c>
      <c r="E1991" s="72" t="str">
        <f>VLOOKUP($B1991,'Выгр Торг'!$B:$P,E$1,0)</f>
        <v>Y</v>
      </c>
      <c r="F1991" s="72" t="str">
        <f>VLOOKUP($B1991,'Выгр Торг'!$B:$P,F$1,0)</f>
        <v>1</v>
      </c>
      <c r="G1991" s="36" t="s">
        <v>2499</v>
      </c>
      <c r="H1991" s="28">
        <v>170670</v>
      </c>
      <c r="I1991" s="53">
        <f>INDEX($I:$I,MATCH($H1991,$C:$C,0))</f>
        <v>600</v>
      </c>
      <c r="J1991" s="5" t="s">
        <v>3410</v>
      </c>
      <c r="K1991" s="56">
        <f>INDEX($K:$K,MATCH($H1991,$C:$C,0))+I1991</f>
        <v>900</v>
      </c>
      <c r="L1991" s="14">
        <f>VLOOKUP(K1991,Наценка!$A$1:$B$8,2,1)</f>
        <v>1.75</v>
      </c>
      <c r="M1991" s="56">
        <f>INDEX($M:$M,MATCH($H1991,$C:$C,0))+I1991*$M$2</f>
        <v>1380</v>
      </c>
      <c r="N1991" s="57">
        <f t="shared" si="308"/>
        <v>1390</v>
      </c>
      <c r="O1991" s="72">
        <f>VLOOKUP($B1991,'Выгр Торг'!$B:$P,O$1,0)</f>
        <v>900</v>
      </c>
      <c r="P1991" s="72">
        <f>VLOOKUP($B1991,'Выгр Торг'!$B:$P,P$1,0)</f>
        <v>1490</v>
      </c>
      <c r="Q1991" s="42">
        <f t="shared" si="309"/>
        <v>0</v>
      </c>
      <c r="R1991" s="42">
        <f t="shared" si="310"/>
        <v>100</v>
      </c>
      <c r="S1991" s="85">
        <f t="shared" si="314"/>
        <v>1390</v>
      </c>
      <c r="T1991" s="60" t="str">
        <f>IFERROR(VLOOKUP($B1991,'Из ГУГЛа'!$B:$G,4,0)*U1991+V1991,VLOOKUP($B1991,'Из ГУГЛа'!$B:$G,4,0))</f>
        <v/>
      </c>
      <c r="U1991" s="15">
        <v>1</v>
      </c>
      <c r="V1991" s="59"/>
      <c r="W1991" s="74">
        <f t="shared" si="311"/>
        <v>0.54444444444444451</v>
      </c>
      <c r="X1991" s="74" t="str">
        <f t="shared" si="312"/>
        <v/>
      </c>
      <c r="Y1991" s="74" t="str">
        <f t="shared" si="313"/>
        <v/>
      </c>
      <c r="Z1991" s="78" t="s">
        <v>2580</v>
      </c>
    </row>
    <row r="1992" spans="1:26" ht="75" x14ac:dyDescent="0.25">
      <c r="A1992" s="71" t="str">
        <f>INDEX('Выгр Торг'!$A:$A,MATCH($B1992,'Выгр Торг'!$B:$B,0))</f>
        <v>Накладки на зеркала "Лифтбек" (под повторители) в цвет кузова для Лада Калина 2, Гранта, Гранта FL</v>
      </c>
      <c r="B1992" s="88">
        <v>248709</v>
      </c>
      <c r="C1992" s="72">
        <f>VLOOKUP($B1992,'Выгр Торг'!$B:$P,C$1,0)</f>
        <v>98608</v>
      </c>
      <c r="D1992" s="71" t="str">
        <f>VLOOKUP($B1992,'Выгр Торг'!$B:$P,D$1,0)</f>
        <v>Накладки на зеркала "Лифтбек" (под повторители) в цвет кузова для Лада Калина 2, Гранта, Гранта FL (В цвет, Ладога (серо-голубой, 411))</v>
      </c>
      <c r="E1992" s="72" t="str">
        <f>VLOOKUP($B1992,'Выгр Торг'!$B:$P,E$1,0)</f>
        <v>Y</v>
      </c>
      <c r="F1992" s="72" t="str">
        <f>VLOOKUP($B1992,'Выгр Торг'!$B:$P,F$1,0)</f>
        <v>1</v>
      </c>
      <c r="G1992" s="36" t="s">
        <v>2499</v>
      </c>
      <c r="H1992" s="28">
        <v>170670</v>
      </c>
      <c r="I1992" s="53">
        <f>INDEX($I:$I,MATCH($H1992,$C:$C,0))</f>
        <v>600</v>
      </c>
      <c r="J1992" s="5" t="s">
        <v>3410</v>
      </c>
      <c r="K1992" s="56">
        <f>INDEX($K:$K,MATCH($H1992,$C:$C,0))+I1992</f>
        <v>900</v>
      </c>
      <c r="L1992" s="14">
        <f>VLOOKUP(K1992,Наценка!$A$1:$B$8,2,1)</f>
        <v>1.75</v>
      </c>
      <c r="M1992" s="56">
        <f>INDEX($M:$M,MATCH($H1992,$C:$C,0))+I1992*$M$2</f>
        <v>1380</v>
      </c>
      <c r="N1992" s="57">
        <f t="shared" si="308"/>
        <v>1390</v>
      </c>
      <c r="O1992" s="72">
        <f>VLOOKUP($B1992,'Выгр Торг'!$B:$P,O$1,0)</f>
        <v>900</v>
      </c>
      <c r="P1992" s="72">
        <f>VLOOKUP($B1992,'Выгр Торг'!$B:$P,P$1,0)</f>
        <v>1490</v>
      </c>
      <c r="Q1992" s="42">
        <f t="shared" si="309"/>
        <v>0</v>
      </c>
      <c r="R1992" s="42">
        <f t="shared" si="310"/>
        <v>100</v>
      </c>
      <c r="S1992" s="85">
        <f t="shared" si="314"/>
        <v>1390</v>
      </c>
      <c r="T1992" s="60" t="str">
        <f>IFERROR(VLOOKUP($B1992,'Из ГУГЛа'!$B:$G,4,0)*U1992+V1992,VLOOKUP($B1992,'Из ГУГЛа'!$B:$G,4,0))</f>
        <v/>
      </c>
      <c r="U1992" s="15">
        <v>1</v>
      </c>
      <c r="V1992" s="59"/>
      <c r="W1992" s="74">
        <f t="shared" si="311"/>
        <v>0.54444444444444451</v>
      </c>
      <c r="X1992" s="74" t="str">
        <f t="shared" si="312"/>
        <v/>
      </c>
      <c r="Y1992" s="74" t="str">
        <f t="shared" si="313"/>
        <v/>
      </c>
      <c r="Z1992" s="78" t="s">
        <v>2580</v>
      </c>
    </row>
    <row r="1993" spans="1:26" ht="75" x14ac:dyDescent="0.25">
      <c r="A1993" s="71" t="str">
        <f>INDEX('Выгр Торг'!$A:$A,MATCH($B1993,'Выгр Торг'!$B:$B,0))</f>
        <v>Накладки на зеркала "Лифтбек" (под повторители) в цвет кузова для Лада Калина 2, Гранта, Гранта FL</v>
      </c>
      <c r="B1993" s="88">
        <v>248710</v>
      </c>
      <c r="C1993" s="72">
        <f>VLOOKUP($B1993,'Выгр Торг'!$B:$P,C$1,0)</f>
        <v>98609</v>
      </c>
      <c r="D1993" s="71" t="str">
        <f>VLOOKUP($B1993,'Выгр Торг'!$B:$P,D$1,0)</f>
        <v>Накладки на зеркала "Лифтбек" (под повторители) в цвет кузова для Лада Калина 2, Гранта, Гранта FL (В цвет, Лазурит (фиолетово-синий, 445))</v>
      </c>
      <c r="E1993" s="72" t="str">
        <f>VLOOKUP($B1993,'Выгр Торг'!$B:$P,E$1,0)</f>
        <v>Y</v>
      </c>
      <c r="F1993" s="72" t="str">
        <f>VLOOKUP($B1993,'Выгр Торг'!$B:$P,F$1,0)</f>
        <v>1</v>
      </c>
      <c r="G1993" s="36" t="s">
        <v>2499</v>
      </c>
      <c r="H1993" s="28">
        <v>170670</v>
      </c>
      <c r="I1993" s="53">
        <f>INDEX($I:$I,MATCH($H1993,$C:$C,0))</f>
        <v>600</v>
      </c>
      <c r="J1993" s="5" t="s">
        <v>3410</v>
      </c>
      <c r="K1993" s="56">
        <f>INDEX($K:$K,MATCH($H1993,$C:$C,0))+I1993</f>
        <v>900</v>
      </c>
      <c r="L1993" s="14">
        <f>VLOOKUP(K1993,Наценка!$A$1:$B$8,2,1)</f>
        <v>1.75</v>
      </c>
      <c r="M1993" s="56">
        <f>INDEX($M:$M,MATCH($H1993,$C:$C,0))+I1993*$M$2</f>
        <v>1380</v>
      </c>
      <c r="N1993" s="57">
        <f t="shared" si="308"/>
        <v>1390</v>
      </c>
      <c r="O1993" s="72">
        <f>VLOOKUP($B1993,'Выгр Торг'!$B:$P,O$1,0)</f>
        <v>900</v>
      </c>
      <c r="P1993" s="72">
        <f>VLOOKUP($B1993,'Выгр Торг'!$B:$P,P$1,0)</f>
        <v>1490</v>
      </c>
      <c r="Q1993" s="42">
        <f t="shared" si="309"/>
        <v>0</v>
      </c>
      <c r="R1993" s="42">
        <f t="shared" si="310"/>
        <v>100</v>
      </c>
      <c r="S1993" s="85">
        <f t="shared" si="314"/>
        <v>1390</v>
      </c>
      <c r="T1993" s="60" t="str">
        <f>IFERROR(VLOOKUP($B1993,'Из ГУГЛа'!$B:$G,4,0)*U1993+V1993,VLOOKUP($B1993,'Из ГУГЛа'!$B:$G,4,0))</f>
        <v/>
      </c>
      <c r="U1993" s="15">
        <v>1</v>
      </c>
      <c r="V1993" s="59"/>
      <c r="W1993" s="74">
        <f t="shared" si="311"/>
        <v>0.54444444444444451</v>
      </c>
      <c r="X1993" s="74" t="str">
        <f t="shared" si="312"/>
        <v/>
      </c>
      <c r="Y1993" s="74" t="str">
        <f t="shared" si="313"/>
        <v/>
      </c>
      <c r="Z1993" s="78" t="s">
        <v>2580</v>
      </c>
    </row>
    <row r="1994" spans="1:26" ht="75" x14ac:dyDescent="0.25">
      <c r="A1994" s="71" t="str">
        <f>INDEX('Выгр Торг'!$A:$A,MATCH($B1994,'Выгр Торг'!$B:$B,0))</f>
        <v>Накладки на зеркала "Лифтбек" (под повторители) в цвет кузова для Лада Калина 2, Гранта, Гранта FL</v>
      </c>
      <c r="B1994" s="88">
        <v>248711</v>
      </c>
      <c r="C1994" s="72">
        <f>VLOOKUP($B1994,'Выгр Торг'!$B:$P,C$1,0)</f>
        <v>98610</v>
      </c>
      <c r="D1994" s="71" t="str">
        <f>VLOOKUP($B1994,'Выгр Торг'!$B:$P,D$1,0)</f>
        <v>Накладки на зеркала "Лифтбек" (под повторители) в цвет кузова для Лада Калина 2, Гранта, Гранта FL (В цвет, Лазурно-синий (серебристый темно-синий, 498))</v>
      </c>
      <c r="E1994" s="72" t="str">
        <f>VLOOKUP($B1994,'Выгр Торг'!$B:$P,E$1,0)</f>
        <v>Y</v>
      </c>
      <c r="F1994" s="72" t="str">
        <f>VLOOKUP($B1994,'Выгр Торг'!$B:$P,F$1,0)</f>
        <v>1</v>
      </c>
      <c r="G1994" s="36" t="s">
        <v>2499</v>
      </c>
      <c r="H1994" s="28">
        <v>170670</v>
      </c>
      <c r="I1994" s="53">
        <f>INDEX($I:$I,MATCH($H1994,$C:$C,0))</f>
        <v>600</v>
      </c>
      <c r="J1994" s="5" t="s">
        <v>3410</v>
      </c>
      <c r="K1994" s="56">
        <f>INDEX($K:$K,MATCH($H1994,$C:$C,0))+I1994</f>
        <v>900</v>
      </c>
      <c r="L1994" s="14">
        <f>VLOOKUP(K1994,Наценка!$A$1:$B$8,2,1)</f>
        <v>1.75</v>
      </c>
      <c r="M1994" s="56">
        <f>INDEX($M:$M,MATCH($H1994,$C:$C,0))+I1994*$M$2</f>
        <v>1380</v>
      </c>
      <c r="N1994" s="57">
        <f t="shared" si="308"/>
        <v>1390</v>
      </c>
      <c r="O1994" s="72">
        <f>VLOOKUP($B1994,'Выгр Торг'!$B:$P,O$1,0)</f>
        <v>900</v>
      </c>
      <c r="P1994" s="72">
        <f>VLOOKUP($B1994,'Выгр Торг'!$B:$P,P$1,0)</f>
        <v>1490</v>
      </c>
      <c r="Q1994" s="42">
        <f t="shared" si="309"/>
        <v>0</v>
      </c>
      <c r="R1994" s="42">
        <f t="shared" si="310"/>
        <v>100</v>
      </c>
      <c r="S1994" s="85">
        <f t="shared" si="314"/>
        <v>1390</v>
      </c>
      <c r="T1994" s="60" t="str">
        <f>IFERROR(VLOOKUP($B1994,'Из ГУГЛа'!$B:$G,4,0)*U1994+V1994,VLOOKUP($B1994,'Из ГУГЛа'!$B:$G,4,0))</f>
        <v/>
      </c>
      <c r="U1994" s="15">
        <v>1</v>
      </c>
      <c r="V1994" s="59"/>
      <c r="W1994" s="74">
        <f t="shared" si="311"/>
        <v>0.54444444444444451</v>
      </c>
      <c r="X1994" s="74" t="str">
        <f t="shared" si="312"/>
        <v/>
      </c>
      <c r="Y1994" s="74" t="str">
        <f t="shared" si="313"/>
        <v/>
      </c>
      <c r="Z1994" s="78" t="s">
        <v>2580</v>
      </c>
    </row>
    <row r="1995" spans="1:26" ht="75" x14ac:dyDescent="0.25">
      <c r="A1995" s="71" t="str">
        <f>INDEX('Выгр Торг'!$A:$A,MATCH($B1995,'Выгр Торг'!$B:$B,0))</f>
        <v>Накладки на зеркала "Лифтбек" (под повторители) в цвет кузова для Лада Калина 2, Гранта, Гранта FL</v>
      </c>
      <c r="B1995" s="88">
        <v>248712</v>
      </c>
      <c r="C1995" s="72">
        <f>VLOOKUP($B1995,'Выгр Торг'!$B:$P,C$1,0)</f>
        <v>98611</v>
      </c>
      <c r="D1995" s="71" t="str">
        <f>VLOOKUP($B1995,'Выгр Торг'!$B:$P,D$1,0)</f>
        <v>Накладки на зеркала "Лифтбек" (под повторители) в цвет кузова для Лада Калина 2, Гранта, Гранта FL (В цвет, Лазурь (синий, 489))</v>
      </c>
      <c r="E1995" s="72" t="str">
        <f>VLOOKUP($B1995,'Выгр Торг'!$B:$P,E$1,0)</f>
        <v>Y</v>
      </c>
      <c r="F1995" s="72" t="str">
        <f>VLOOKUP($B1995,'Выгр Торг'!$B:$P,F$1,0)</f>
        <v>1</v>
      </c>
      <c r="G1995" s="36" t="s">
        <v>2499</v>
      </c>
      <c r="H1995" s="28">
        <v>170670</v>
      </c>
      <c r="I1995" s="53">
        <f>INDEX($I:$I,MATCH($H1995,$C:$C,0))</f>
        <v>600</v>
      </c>
      <c r="J1995" s="5" t="s">
        <v>3410</v>
      </c>
      <c r="K1995" s="56">
        <f>INDEX($K:$K,MATCH($H1995,$C:$C,0))+I1995</f>
        <v>900</v>
      </c>
      <c r="L1995" s="14">
        <f>VLOOKUP(K1995,Наценка!$A$1:$B$8,2,1)</f>
        <v>1.75</v>
      </c>
      <c r="M1995" s="56">
        <f>INDEX($M:$M,MATCH($H1995,$C:$C,0))+I1995*$M$2</f>
        <v>1380</v>
      </c>
      <c r="N1995" s="57">
        <f t="shared" si="308"/>
        <v>1390</v>
      </c>
      <c r="O1995" s="72">
        <f>VLOOKUP($B1995,'Выгр Торг'!$B:$P,O$1,0)</f>
        <v>900</v>
      </c>
      <c r="P1995" s="72">
        <f>VLOOKUP($B1995,'Выгр Торг'!$B:$P,P$1,0)</f>
        <v>1490</v>
      </c>
      <c r="Q1995" s="42">
        <f t="shared" si="309"/>
        <v>0</v>
      </c>
      <c r="R1995" s="42">
        <f t="shared" si="310"/>
        <v>100</v>
      </c>
      <c r="S1995" s="85">
        <f t="shared" si="314"/>
        <v>1390</v>
      </c>
      <c r="T1995" s="60" t="str">
        <f>IFERROR(VLOOKUP($B1995,'Из ГУГЛа'!$B:$G,4,0)*U1995+V1995,VLOOKUP($B1995,'Из ГУГЛа'!$B:$G,4,0))</f>
        <v/>
      </c>
      <c r="U1995" s="15">
        <v>1</v>
      </c>
      <c r="V1995" s="59"/>
      <c r="W1995" s="74">
        <f t="shared" si="311"/>
        <v>0.54444444444444451</v>
      </c>
      <c r="X1995" s="74" t="str">
        <f t="shared" si="312"/>
        <v/>
      </c>
      <c r="Y1995" s="74" t="str">
        <f t="shared" si="313"/>
        <v/>
      </c>
      <c r="Z1995" s="78" t="s">
        <v>2580</v>
      </c>
    </row>
    <row r="1996" spans="1:26" ht="75" x14ac:dyDescent="0.25">
      <c r="A1996" s="71" t="str">
        <f>INDEX('Выгр Торг'!$A:$A,MATCH($B1996,'Выгр Торг'!$B:$B,0))</f>
        <v>Накладки на зеркала "Лифтбек" (под повторители) в цвет кузова для Лада Калина 2, Гранта, Гранта FL</v>
      </c>
      <c r="B1996" s="88">
        <v>248707</v>
      </c>
      <c r="C1996" s="72">
        <f>VLOOKUP($B1996,'Выгр Торг'!$B:$P,C$1,0)</f>
        <v>98606</v>
      </c>
      <c r="D1996" s="71" t="str">
        <f>VLOOKUP($B1996,'Выгр Торг'!$B:$P,D$1,0)</f>
        <v>Накладки на зеркала "Лифтбек" (под повторители) в цвет кузова для Лада Калина 2, Гранта, Гранта FL (В цвет, Ла-манш (серебристо-фиолетовый, 435))</v>
      </c>
      <c r="E1996" s="72" t="str">
        <f>VLOOKUP($B1996,'Выгр Торг'!$B:$P,E$1,0)</f>
        <v>Y</v>
      </c>
      <c r="F1996" s="72" t="str">
        <f>VLOOKUP($B1996,'Выгр Торг'!$B:$P,F$1,0)</f>
        <v>1</v>
      </c>
      <c r="G1996" s="36" t="s">
        <v>2499</v>
      </c>
      <c r="H1996" s="28">
        <v>170670</v>
      </c>
      <c r="I1996" s="53">
        <f>INDEX($I:$I,MATCH($H1996,$C:$C,0))</f>
        <v>600</v>
      </c>
      <c r="J1996" s="5" t="s">
        <v>3410</v>
      </c>
      <c r="K1996" s="56">
        <f>INDEX($K:$K,MATCH($H1996,$C:$C,0))+I1996</f>
        <v>900</v>
      </c>
      <c r="L1996" s="14">
        <f>VLOOKUP(K1996,Наценка!$A$1:$B$8,2,1)</f>
        <v>1.75</v>
      </c>
      <c r="M1996" s="56">
        <f>INDEX($M:$M,MATCH($H1996,$C:$C,0))+I1996*$M$2</f>
        <v>1380</v>
      </c>
      <c r="N1996" s="57">
        <f t="shared" si="308"/>
        <v>1390</v>
      </c>
      <c r="O1996" s="72">
        <f>VLOOKUP($B1996,'Выгр Торг'!$B:$P,O$1,0)</f>
        <v>900</v>
      </c>
      <c r="P1996" s="72">
        <f>VLOOKUP($B1996,'Выгр Торг'!$B:$P,P$1,0)</f>
        <v>1490</v>
      </c>
      <c r="Q1996" s="42">
        <f t="shared" si="309"/>
        <v>0</v>
      </c>
      <c r="R1996" s="42">
        <f t="shared" si="310"/>
        <v>100</v>
      </c>
      <c r="S1996" s="85">
        <f t="shared" si="314"/>
        <v>1390</v>
      </c>
      <c r="T1996" s="60" t="str">
        <f>IFERROR(VLOOKUP($B1996,'Из ГУГЛа'!$B:$G,4,0)*U1996+V1996,VLOOKUP($B1996,'Из ГУГЛа'!$B:$G,4,0))</f>
        <v/>
      </c>
      <c r="U1996" s="15">
        <v>1</v>
      </c>
      <c r="V1996" s="59"/>
      <c r="W1996" s="74">
        <f t="shared" si="311"/>
        <v>0.54444444444444451</v>
      </c>
      <c r="X1996" s="74" t="str">
        <f t="shared" si="312"/>
        <v/>
      </c>
      <c r="Y1996" s="74" t="str">
        <f t="shared" si="313"/>
        <v/>
      </c>
      <c r="Z1996" s="78" t="s">
        <v>2580</v>
      </c>
    </row>
    <row r="1997" spans="1:26" ht="75" x14ac:dyDescent="0.25">
      <c r="A1997" s="71" t="str">
        <f>INDEX('Выгр Торг'!$A:$A,MATCH($B1997,'Выгр Торг'!$B:$B,0))</f>
        <v>Накладки на зеркала "Лифтбек" (под повторители) в цвет кузова для Лада Калина 2, Гранта, Гранта FL</v>
      </c>
      <c r="B1997" s="88">
        <v>248713</v>
      </c>
      <c r="C1997" s="72">
        <f>VLOOKUP($B1997,'Выгр Торг'!$B:$P,C$1,0)</f>
        <v>98612</v>
      </c>
      <c r="D1997" s="71" t="str">
        <f>VLOOKUP($B1997,'Выгр Торг'!$B:$P,D$1,0)</f>
        <v>Накладки на зеркала "Лифтбек" (под повторители) в цвет кузова для Лада Калина 2, Гранта, Гранта FL (В цвет, Ледниковый (белый, 221))</v>
      </c>
      <c r="E1997" s="72" t="str">
        <f>VLOOKUP($B1997,'Выгр Торг'!$B:$P,E$1,0)</f>
        <v>Y</v>
      </c>
      <c r="F1997" s="72" t="str">
        <f>VLOOKUP($B1997,'Выгр Торг'!$B:$P,F$1,0)</f>
        <v>1</v>
      </c>
      <c r="G1997" s="36" t="s">
        <v>2499</v>
      </c>
      <c r="H1997" s="28">
        <v>170670</v>
      </c>
      <c r="I1997" s="53">
        <f>INDEX($I:$I,MATCH($H1997,$C:$C,0))</f>
        <v>600</v>
      </c>
      <c r="J1997" s="5" t="s">
        <v>3410</v>
      </c>
      <c r="K1997" s="56">
        <f>INDEX($K:$K,MATCH($H1997,$C:$C,0))+I1997</f>
        <v>900</v>
      </c>
      <c r="L1997" s="14">
        <f>VLOOKUP(K1997,Наценка!$A$1:$B$8,2,1)</f>
        <v>1.75</v>
      </c>
      <c r="M1997" s="56">
        <f>INDEX($M:$M,MATCH($H1997,$C:$C,0))+I1997*$M$2</f>
        <v>1380</v>
      </c>
      <c r="N1997" s="57">
        <f t="shared" si="308"/>
        <v>1390</v>
      </c>
      <c r="O1997" s="72">
        <f>VLOOKUP($B1997,'Выгр Торг'!$B:$P,O$1,0)</f>
        <v>900</v>
      </c>
      <c r="P1997" s="72">
        <f>VLOOKUP($B1997,'Выгр Торг'!$B:$P,P$1,0)</f>
        <v>1490</v>
      </c>
      <c r="Q1997" s="42">
        <f t="shared" si="309"/>
        <v>0</v>
      </c>
      <c r="R1997" s="42">
        <f t="shared" si="310"/>
        <v>100</v>
      </c>
      <c r="S1997" s="85">
        <f t="shared" si="314"/>
        <v>1390</v>
      </c>
      <c r="T1997" s="60" t="str">
        <f>IFERROR(VLOOKUP($B1997,'Из ГУГЛа'!$B:$G,4,0)*U1997+V1997,VLOOKUP($B1997,'Из ГУГЛа'!$B:$G,4,0))</f>
        <v/>
      </c>
      <c r="U1997" s="15">
        <v>1</v>
      </c>
      <c r="V1997" s="59"/>
      <c r="W1997" s="74">
        <f t="shared" si="311"/>
        <v>0.54444444444444451</v>
      </c>
      <c r="X1997" s="74" t="str">
        <f t="shared" si="312"/>
        <v/>
      </c>
      <c r="Y1997" s="74" t="str">
        <f t="shared" si="313"/>
        <v/>
      </c>
      <c r="Z1997" s="78" t="s">
        <v>2580</v>
      </c>
    </row>
    <row r="1998" spans="1:26" ht="75" x14ac:dyDescent="0.25">
      <c r="A1998" s="71" t="str">
        <f>INDEX('Выгр Торг'!$A:$A,MATCH($B1998,'Выгр Торг'!$B:$B,0))</f>
        <v>Накладки на зеркала "Лифтбек" (под повторители) в цвет кузова для Лада Калина 2, Гранта, Гранта FL</v>
      </c>
      <c r="B1998" s="88">
        <v>248714</v>
      </c>
      <c r="C1998" s="72">
        <f>VLOOKUP($B1998,'Выгр Торг'!$B:$P,C$1,0)</f>
        <v>173653</v>
      </c>
      <c r="D1998" s="71" t="str">
        <f>VLOOKUP($B1998,'Выгр Торг'!$B:$P,D$1,0)</f>
        <v>Накладки на зеркала "Лифтбек" (под повторители) в цвет кузова для Лада Калина 2, Гранта, Гранта FL (В цвет, Ледяной (голубой, 413))</v>
      </c>
      <c r="E1998" s="72" t="str">
        <f>VLOOKUP($B1998,'Выгр Торг'!$B:$P,E$1,0)</f>
        <v>Y</v>
      </c>
      <c r="F1998" s="72" t="str">
        <f>VLOOKUP($B1998,'Выгр Торг'!$B:$P,F$1,0)</f>
        <v>1</v>
      </c>
      <c r="G1998" s="36" t="s">
        <v>2499</v>
      </c>
      <c r="H1998" s="28">
        <v>170670</v>
      </c>
      <c r="I1998" s="53">
        <f>INDEX($I:$I,MATCH($H1998,$C:$C,0))</f>
        <v>600</v>
      </c>
      <c r="J1998" s="5" t="s">
        <v>3410</v>
      </c>
      <c r="K1998" s="56">
        <f>INDEX($K:$K,MATCH($H1998,$C:$C,0))+I1998</f>
        <v>900</v>
      </c>
      <c r="L1998" s="14">
        <f>VLOOKUP(K1998,Наценка!$A$1:$B$8,2,1)</f>
        <v>1.75</v>
      </c>
      <c r="M1998" s="56">
        <f>INDEX($M:$M,MATCH($H1998,$C:$C,0))+I1998*$M$2</f>
        <v>1380</v>
      </c>
      <c r="N1998" s="57">
        <f t="shared" si="308"/>
        <v>1390</v>
      </c>
      <c r="O1998" s="72">
        <f>VLOOKUP($B1998,'Выгр Торг'!$B:$P,O$1,0)</f>
        <v>900</v>
      </c>
      <c r="P1998" s="72">
        <f>VLOOKUP($B1998,'Выгр Торг'!$B:$P,P$1,0)</f>
        <v>1490</v>
      </c>
      <c r="Q1998" s="42">
        <f t="shared" si="309"/>
        <v>0</v>
      </c>
      <c r="R1998" s="42">
        <f t="shared" si="310"/>
        <v>100</v>
      </c>
      <c r="S1998" s="85">
        <f t="shared" si="314"/>
        <v>1390</v>
      </c>
      <c r="T1998" s="60" t="str">
        <f>IFERROR(VLOOKUP($B1998,'Из ГУГЛа'!$B:$G,4,0)*U1998+V1998,VLOOKUP($B1998,'Из ГУГЛа'!$B:$G,4,0))</f>
        <v/>
      </c>
      <c r="U1998" s="15">
        <v>1</v>
      </c>
      <c r="V1998" s="59"/>
      <c r="W1998" s="74">
        <f t="shared" si="311"/>
        <v>0.54444444444444451</v>
      </c>
      <c r="X1998" s="74" t="str">
        <f t="shared" si="312"/>
        <v/>
      </c>
      <c r="Y1998" s="74" t="str">
        <f t="shared" si="313"/>
        <v/>
      </c>
      <c r="Z1998" s="78" t="s">
        <v>2580</v>
      </c>
    </row>
    <row r="1999" spans="1:26" ht="75" x14ac:dyDescent="0.25">
      <c r="A1999" s="71" t="str">
        <f>INDEX('Выгр Торг'!$A:$A,MATCH($B1999,'Выгр Торг'!$B:$B,0))</f>
        <v>Накладки на зеркала "Лифтбек" (под повторители) в цвет кузова для Лада Калина 2, Гранта, Гранта FL</v>
      </c>
      <c r="B1999" s="88">
        <v>248715</v>
      </c>
      <c r="C1999" s="72">
        <f>VLOOKUP($B1999,'Выгр Торг'!$B:$P,C$1,0)</f>
        <v>98613</v>
      </c>
      <c r="D1999" s="71" t="str">
        <f>VLOOKUP($B1999,'Выгр Торг'!$B:$P,D$1,0)</f>
        <v>Накладки на зеркала "Лифтбек" (под повторители) в цвет кузова для Лада Калина 2, Гранта, Гранта FL (В цвет, Лилия (бежевый, 108))</v>
      </c>
      <c r="E1999" s="72" t="str">
        <f>VLOOKUP($B1999,'Выгр Торг'!$B:$P,E$1,0)</f>
        <v>Y</v>
      </c>
      <c r="F1999" s="72" t="str">
        <f>VLOOKUP($B1999,'Выгр Торг'!$B:$P,F$1,0)</f>
        <v>1</v>
      </c>
      <c r="G1999" s="36" t="s">
        <v>2499</v>
      </c>
      <c r="H1999" s="28">
        <v>170670</v>
      </c>
      <c r="I1999" s="53">
        <f>INDEX($I:$I,MATCH($H1999,$C:$C,0))</f>
        <v>600</v>
      </c>
      <c r="J1999" s="5" t="s">
        <v>3410</v>
      </c>
      <c r="K1999" s="56">
        <f>INDEX($K:$K,MATCH($H1999,$C:$C,0))+I1999</f>
        <v>900</v>
      </c>
      <c r="L1999" s="14">
        <f>VLOOKUP(K1999,Наценка!$A$1:$B$8,2,1)</f>
        <v>1.75</v>
      </c>
      <c r="M1999" s="56">
        <f>INDEX($M:$M,MATCH($H1999,$C:$C,0))+I1999*$M$2</f>
        <v>1380</v>
      </c>
      <c r="N1999" s="57">
        <f t="shared" si="308"/>
        <v>1390</v>
      </c>
      <c r="O1999" s="72">
        <f>VLOOKUP($B1999,'Выгр Торг'!$B:$P,O$1,0)</f>
        <v>900</v>
      </c>
      <c r="P1999" s="72">
        <f>VLOOKUP($B1999,'Выгр Торг'!$B:$P,P$1,0)</f>
        <v>1490</v>
      </c>
      <c r="Q1999" s="42">
        <f t="shared" si="309"/>
        <v>0</v>
      </c>
      <c r="R1999" s="42">
        <f t="shared" si="310"/>
        <v>100</v>
      </c>
      <c r="S1999" s="85">
        <f t="shared" si="314"/>
        <v>1390</v>
      </c>
      <c r="T1999" s="60" t="str">
        <f>IFERROR(VLOOKUP($B1999,'Из ГУГЛа'!$B:$G,4,0)*U1999+V1999,VLOOKUP($B1999,'Из ГУГЛа'!$B:$G,4,0))</f>
        <v/>
      </c>
      <c r="U1999" s="15">
        <v>1</v>
      </c>
      <c r="V1999" s="59"/>
      <c r="W1999" s="74">
        <f t="shared" si="311"/>
        <v>0.54444444444444451</v>
      </c>
      <c r="X1999" s="74" t="str">
        <f t="shared" si="312"/>
        <v/>
      </c>
      <c r="Y1999" s="74" t="str">
        <f t="shared" si="313"/>
        <v/>
      </c>
      <c r="Z1999" s="78" t="s">
        <v>2580</v>
      </c>
    </row>
    <row r="2000" spans="1:26" ht="75" x14ac:dyDescent="0.25">
      <c r="A2000" s="71" t="str">
        <f>INDEX('Выгр Торг'!$A:$A,MATCH($B2000,'Выгр Торг'!$B:$B,0))</f>
        <v>Накладки на зеркала "Лифтбек" (под повторители) в цвет кузова для Лада Калина 2, Гранта, Гранта FL</v>
      </c>
      <c r="B2000" s="88">
        <v>248716</v>
      </c>
      <c r="C2000" s="72">
        <f>VLOOKUP($B2000,'Выгр Торг'!$B:$P,C$1,0)</f>
        <v>98614</v>
      </c>
      <c r="D2000" s="71" t="str">
        <f>VLOOKUP($B2000,'Выгр Торг'!$B:$P,D$1,0)</f>
        <v>Накладки на зеркала "Лифтбек" (под повторители) в цвет кузова для Лада Калина 2, Гранта, Гранта FL (В цвет, Лунный свет (светло-голубой, 495))</v>
      </c>
      <c r="E2000" s="72" t="str">
        <f>VLOOKUP($B2000,'Выгр Торг'!$B:$P,E$1,0)</f>
        <v>Y</v>
      </c>
      <c r="F2000" s="72" t="str">
        <f>VLOOKUP($B2000,'Выгр Торг'!$B:$P,F$1,0)</f>
        <v>1</v>
      </c>
      <c r="G2000" s="36" t="s">
        <v>2499</v>
      </c>
      <c r="H2000" s="28">
        <v>170670</v>
      </c>
      <c r="I2000" s="53">
        <f>INDEX($I:$I,MATCH($H2000,$C:$C,0))</f>
        <v>600</v>
      </c>
      <c r="J2000" s="5" t="s">
        <v>3410</v>
      </c>
      <c r="K2000" s="56">
        <f>INDEX($K:$K,MATCH($H2000,$C:$C,0))+I2000</f>
        <v>900</v>
      </c>
      <c r="L2000" s="14">
        <f>VLOOKUP(K2000,Наценка!$A$1:$B$8,2,1)</f>
        <v>1.75</v>
      </c>
      <c r="M2000" s="56">
        <f>INDEX($M:$M,MATCH($H2000,$C:$C,0))+I2000*$M$2</f>
        <v>1380</v>
      </c>
      <c r="N2000" s="57">
        <f t="shared" si="308"/>
        <v>1390</v>
      </c>
      <c r="O2000" s="72">
        <f>VLOOKUP($B2000,'Выгр Торг'!$B:$P,O$1,0)</f>
        <v>900</v>
      </c>
      <c r="P2000" s="72">
        <f>VLOOKUP($B2000,'Выгр Торг'!$B:$P,P$1,0)</f>
        <v>1490</v>
      </c>
      <c r="Q2000" s="42">
        <f t="shared" si="309"/>
        <v>0</v>
      </c>
      <c r="R2000" s="42">
        <f t="shared" si="310"/>
        <v>100</v>
      </c>
      <c r="S2000" s="85">
        <f t="shared" si="314"/>
        <v>1390</v>
      </c>
      <c r="T2000" s="60" t="str">
        <f>IFERROR(VLOOKUP($B2000,'Из ГУГЛа'!$B:$G,4,0)*U2000+V2000,VLOOKUP($B2000,'Из ГУГЛа'!$B:$G,4,0))</f>
        <v/>
      </c>
      <c r="U2000" s="15">
        <v>1</v>
      </c>
      <c r="V2000" s="59"/>
      <c r="W2000" s="74">
        <f t="shared" si="311"/>
        <v>0.54444444444444451</v>
      </c>
      <c r="X2000" s="74" t="str">
        <f t="shared" si="312"/>
        <v/>
      </c>
      <c r="Y2000" s="74" t="str">
        <f t="shared" si="313"/>
        <v/>
      </c>
      <c r="Z2000" s="78" t="s">
        <v>2580</v>
      </c>
    </row>
    <row r="2001" spans="1:26" ht="75" x14ac:dyDescent="0.25">
      <c r="A2001" s="71" t="str">
        <f>INDEX('Выгр Торг'!$A:$A,MATCH($B2001,'Выгр Торг'!$B:$B,0))</f>
        <v>Накладки на зеркала "Лифтбек" (под повторители) в цвет кузова для Лада Калина 2, Гранта, Гранта FL</v>
      </c>
      <c r="B2001" s="88">
        <v>248717</v>
      </c>
      <c r="C2001" s="72">
        <f>VLOOKUP($B2001,'Выгр Торг'!$B:$P,C$1,0)</f>
        <v>98615</v>
      </c>
      <c r="D2001" s="71" t="str">
        <f>VLOOKUP($B2001,'Выгр Торг'!$B:$P,D$1,0)</f>
        <v>Накладки на зеркала "Лифтбек" (под повторители) в цвет кузова для Лада Калина 2, Гранта, Гранта FL (В цвет, Магеллан (темно-синий, 410))</v>
      </c>
      <c r="E2001" s="72" t="str">
        <f>VLOOKUP($B2001,'Выгр Торг'!$B:$P,E$1,0)</f>
        <v>Y</v>
      </c>
      <c r="F2001" s="72" t="str">
        <f>VLOOKUP($B2001,'Выгр Торг'!$B:$P,F$1,0)</f>
        <v>1</v>
      </c>
      <c r="G2001" s="36" t="s">
        <v>2499</v>
      </c>
      <c r="H2001" s="28">
        <v>170670</v>
      </c>
      <c r="I2001" s="53">
        <f>INDEX($I:$I,MATCH($H2001,$C:$C,0))</f>
        <v>600</v>
      </c>
      <c r="J2001" s="5" t="s">
        <v>3410</v>
      </c>
      <c r="K2001" s="56">
        <f>INDEX($K:$K,MATCH($H2001,$C:$C,0))+I2001</f>
        <v>900</v>
      </c>
      <c r="L2001" s="14">
        <f>VLOOKUP(K2001,Наценка!$A$1:$B$8,2,1)</f>
        <v>1.75</v>
      </c>
      <c r="M2001" s="56">
        <f>INDEX($M:$M,MATCH($H2001,$C:$C,0))+I2001*$M$2</f>
        <v>1380</v>
      </c>
      <c r="N2001" s="57">
        <f t="shared" si="308"/>
        <v>1390</v>
      </c>
      <c r="O2001" s="72">
        <f>VLOOKUP($B2001,'Выгр Торг'!$B:$P,O$1,0)</f>
        <v>900</v>
      </c>
      <c r="P2001" s="72">
        <f>VLOOKUP($B2001,'Выгр Торг'!$B:$P,P$1,0)</f>
        <v>1490</v>
      </c>
      <c r="Q2001" s="42">
        <f t="shared" si="309"/>
        <v>0</v>
      </c>
      <c r="R2001" s="42">
        <f t="shared" si="310"/>
        <v>100</v>
      </c>
      <c r="S2001" s="85">
        <f t="shared" si="314"/>
        <v>1390</v>
      </c>
      <c r="T2001" s="60" t="str">
        <f>IFERROR(VLOOKUP($B2001,'Из ГУГЛа'!$B:$G,4,0)*U2001+V2001,VLOOKUP($B2001,'Из ГУГЛа'!$B:$G,4,0))</f>
        <v/>
      </c>
      <c r="U2001" s="15">
        <v>1</v>
      </c>
      <c r="V2001" s="59"/>
      <c r="W2001" s="74">
        <f t="shared" si="311"/>
        <v>0.54444444444444451</v>
      </c>
      <c r="X2001" s="74" t="str">
        <f t="shared" si="312"/>
        <v/>
      </c>
      <c r="Y2001" s="74" t="str">
        <f t="shared" si="313"/>
        <v/>
      </c>
      <c r="Z2001" s="78" t="s">
        <v>2580</v>
      </c>
    </row>
    <row r="2002" spans="1:26" ht="75" x14ac:dyDescent="0.25">
      <c r="A2002" s="71" t="str">
        <f>INDEX('Выгр Торг'!$A:$A,MATCH($B2002,'Выгр Торг'!$B:$B,0))</f>
        <v>Накладки на зеркала "Лифтбек" (под повторители) в цвет кузова для Лада Калина 2, Гранта, Гранта FL</v>
      </c>
      <c r="B2002" s="88">
        <v>248718</v>
      </c>
      <c r="C2002" s="72">
        <f>VLOOKUP($B2002,'Выгр Торг'!$B:$P,C$1,0)</f>
        <v>98616</v>
      </c>
      <c r="D2002" s="71" t="str">
        <f>VLOOKUP($B2002,'Выгр Торг'!$B:$P,D$1,0)</f>
        <v>Накладки на зеркала "Лифтбек" (под повторители) в цвет кузова для Лада Калина 2, Гранта, Гранта FL (В цвет, Магия (серебристо-ярко-фиолетовый, 133))</v>
      </c>
      <c r="E2002" s="72" t="str">
        <f>VLOOKUP($B2002,'Выгр Торг'!$B:$P,E$1,0)</f>
        <v>Y</v>
      </c>
      <c r="F2002" s="72" t="str">
        <f>VLOOKUP($B2002,'Выгр Торг'!$B:$P,F$1,0)</f>
        <v>1</v>
      </c>
      <c r="G2002" s="36" t="s">
        <v>2499</v>
      </c>
      <c r="H2002" s="28">
        <v>170670</v>
      </c>
      <c r="I2002" s="53">
        <f>INDEX($I:$I,MATCH($H2002,$C:$C,0))</f>
        <v>600</v>
      </c>
      <c r="J2002" s="5" t="s">
        <v>3410</v>
      </c>
      <c r="K2002" s="56">
        <f>INDEX($K:$K,MATCH($H2002,$C:$C,0))+I2002</f>
        <v>900</v>
      </c>
      <c r="L2002" s="14">
        <f>VLOOKUP(K2002,Наценка!$A$1:$B$8,2,1)</f>
        <v>1.75</v>
      </c>
      <c r="M2002" s="56">
        <f>INDEX($M:$M,MATCH($H2002,$C:$C,0))+I2002*$M$2</f>
        <v>1380</v>
      </c>
      <c r="N2002" s="57">
        <f t="shared" si="308"/>
        <v>1390</v>
      </c>
      <c r="O2002" s="72">
        <f>VLOOKUP($B2002,'Выгр Торг'!$B:$P,O$1,0)</f>
        <v>900</v>
      </c>
      <c r="P2002" s="72">
        <f>VLOOKUP($B2002,'Выгр Торг'!$B:$P,P$1,0)</f>
        <v>1490</v>
      </c>
      <c r="Q2002" s="42">
        <f t="shared" si="309"/>
        <v>0</v>
      </c>
      <c r="R2002" s="42">
        <f t="shared" si="310"/>
        <v>100</v>
      </c>
      <c r="S2002" s="85">
        <f t="shared" si="314"/>
        <v>1390</v>
      </c>
      <c r="T2002" s="60" t="str">
        <f>IFERROR(VLOOKUP($B2002,'Из ГУГЛа'!$B:$G,4,0)*U2002+V2002,VLOOKUP($B2002,'Из ГУГЛа'!$B:$G,4,0))</f>
        <v/>
      </c>
      <c r="U2002" s="15">
        <v>1</v>
      </c>
      <c r="V2002" s="59"/>
      <c r="W2002" s="74">
        <f t="shared" si="311"/>
        <v>0.54444444444444451</v>
      </c>
      <c r="X2002" s="74" t="str">
        <f t="shared" si="312"/>
        <v/>
      </c>
      <c r="Y2002" s="74" t="str">
        <f t="shared" si="313"/>
        <v/>
      </c>
      <c r="Z2002" s="78" t="s">
        <v>2580</v>
      </c>
    </row>
    <row r="2003" spans="1:26" ht="75" x14ac:dyDescent="0.25">
      <c r="A2003" s="71" t="str">
        <f>INDEX('Выгр Торг'!$A:$A,MATCH($B2003,'Выгр Торг'!$B:$B,0))</f>
        <v>Накладки на зеркала "Лифтбек" (под повторители) в цвет кузова для Лада Калина 2, Гранта, Гранта FL</v>
      </c>
      <c r="B2003" s="88">
        <v>248719</v>
      </c>
      <c r="C2003" s="72">
        <f>VLOOKUP($B2003,'Выгр Торг'!$B:$P,C$1,0)</f>
        <v>98617</v>
      </c>
      <c r="D2003" s="71" t="str">
        <f>VLOOKUP($B2003,'Выгр Торг'!$B:$P,D$1,0)</f>
        <v>Накладки на зеркала "Лифтбек" (под повторители) в цвет кузова для Лада Калина 2, Гранта, Гранта FL (В цвет, Магма (оранжевый, 119))</v>
      </c>
      <c r="E2003" s="72" t="str">
        <f>VLOOKUP($B2003,'Выгр Торг'!$B:$P,E$1,0)</f>
        <v>Y</v>
      </c>
      <c r="F2003" s="72" t="str">
        <f>VLOOKUP($B2003,'Выгр Торг'!$B:$P,F$1,0)</f>
        <v>1</v>
      </c>
      <c r="G2003" s="36" t="s">
        <v>2499</v>
      </c>
      <c r="H2003" s="28">
        <v>170670</v>
      </c>
      <c r="I2003" s="53">
        <f>INDEX($I:$I,MATCH($H2003,$C:$C,0))</f>
        <v>600</v>
      </c>
      <c r="J2003" s="5" t="s">
        <v>3410</v>
      </c>
      <c r="K2003" s="56">
        <f>INDEX($K:$K,MATCH($H2003,$C:$C,0))+I2003</f>
        <v>900</v>
      </c>
      <c r="L2003" s="14">
        <f>VLOOKUP(K2003,Наценка!$A$1:$B$8,2,1)</f>
        <v>1.75</v>
      </c>
      <c r="M2003" s="56">
        <f>INDEX($M:$M,MATCH($H2003,$C:$C,0))+I2003*$M$2</f>
        <v>1380</v>
      </c>
      <c r="N2003" s="57">
        <f t="shared" si="308"/>
        <v>1390</v>
      </c>
      <c r="O2003" s="72">
        <f>VLOOKUP($B2003,'Выгр Торг'!$B:$P,O$1,0)</f>
        <v>900</v>
      </c>
      <c r="P2003" s="72">
        <f>VLOOKUP($B2003,'Выгр Торг'!$B:$P,P$1,0)</f>
        <v>1490</v>
      </c>
      <c r="Q2003" s="42">
        <f t="shared" si="309"/>
        <v>0</v>
      </c>
      <c r="R2003" s="42">
        <f t="shared" si="310"/>
        <v>100</v>
      </c>
      <c r="S2003" s="85">
        <f t="shared" si="314"/>
        <v>1390</v>
      </c>
      <c r="T2003" s="60" t="str">
        <f>IFERROR(VLOOKUP($B2003,'Из ГУГЛа'!$B:$G,4,0)*U2003+V2003,VLOOKUP($B2003,'Из ГУГЛа'!$B:$G,4,0))</f>
        <v/>
      </c>
      <c r="U2003" s="15">
        <v>1</v>
      </c>
      <c r="V2003" s="59"/>
      <c r="W2003" s="74">
        <f t="shared" si="311"/>
        <v>0.54444444444444451</v>
      </c>
      <c r="X2003" s="74" t="str">
        <f t="shared" si="312"/>
        <v/>
      </c>
      <c r="Y2003" s="74" t="str">
        <f t="shared" si="313"/>
        <v/>
      </c>
      <c r="Z2003" s="78" t="s">
        <v>2580</v>
      </c>
    </row>
    <row r="2004" spans="1:26" ht="75" x14ac:dyDescent="0.25">
      <c r="A2004" s="71" t="str">
        <f>INDEX('Выгр Торг'!$A:$A,MATCH($B2004,'Выгр Торг'!$B:$B,0))</f>
        <v>Накладки на зеркала "Лифтбек" (под повторители) в цвет кузова для Лада Калина 2, Гранта, Гранта FL</v>
      </c>
      <c r="B2004" s="88">
        <v>248720</v>
      </c>
      <c r="C2004" s="72">
        <f>VLOOKUP($B2004,'Выгр Торг'!$B:$P,C$1,0)</f>
        <v>98618</v>
      </c>
      <c r="D2004" s="71" t="str">
        <f>VLOOKUP($B2004,'Выгр Торг'!$B:$P,D$1,0)</f>
        <v>Накладки на зеркала "Лифтбек" (под повторители) в цвет кузова для Лада Калина 2, Гранта, Гранта FL (В цвет, Майя (серебристый темно-бордовый, 120))</v>
      </c>
      <c r="E2004" s="72" t="str">
        <f>VLOOKUP($B2004,'Выгр Торг'!$B:$P,E$1,0)</f>
        <v>Y</v>
      </c>
      <c r="F2004" s="72" t="str">
        <f>VLOOKUP($B2004,'Выгр Торг'!$B:$P,F$1,0)</f>
        <v>1</v>
      </c>
      <c r="G2004" s="36" t="s">
        <v>2499</v>
      </c>
      <c r="H2004" s="28">
        <v>170670</v>
      </c>
      <c r="I2004" s="53">
        <f>INDEX($I:$I,MATCH($H2004,$C:$C,0))</f>
        <v>600</v>
      </c>
      <c r="J2004" s="5" t="s">
        <v>3410</v>
      </c>
      <c r="K2004" s="56">
        <f>INDEX($K:$K,MATCH($H2004,$C:$C,0))+I2004</f>
        <v>900</v>
      </c>
      <c r="L2004" s="14">
        <f>VLOOKUP(K2004,Наценка!$A$1:$B$8,2,1)</f>
        <v>1.75</v>
      </c>
      <c r="M2004" s="56">
        <f>INDEX($M:$M,MATCH($H2004,$C:$C,0))+I2004*$M$2</f>
        <v>1380</v>
      </c>
      <c r="N2004" s="57">
        <f t="shared" si="308"/>
        <v>1390</v>
      </c>
      <c r="O2004" s="72">
        <f>VLOOKUP($B2004,'Выгр Торг'!$B:$P,O$1,0)</f>
        <v>900</v>
      </c>
      <c r="P2004" s="72">
        <f>VLOOKUP($B2004,'Выгр Торг'!$B:$P,P$1,0)</f>
        <v>1490</v>
      </c>
      <c r="Q2004" s="42">
        <f t="shared" si="309"/>
        <v>0</v>
      </c>
      <c r="R2004" s="42">
        <f t="shared" si="310"/>
        <v>100</v>
      </c>
      <c r="S2004" s="85">
        <f t="shared" si="314"/>
        <v>1390</v>
      </c>
      <c r="T2004" s="60" t="str">
        <f>IFERROR(VLOOKUP($B2004,'Из ГУГЛа'!$B:$G,4,0)*U2004+V2004,VLOOKUP($B2004,'Из ГУГЛа'!$B:$G,4,0))</f>
        <v/>
      </c>
      <c r="U2004" s="15">
        <v>1</v>
      </c>
      <c r="V2004" s="59"/>
      <c r="W2004" s="74">
        <f t="shared" si="311"/>
        <v>0.54444444444444451</v>
      </c>
      <c r="X2004" s="74" t="str">
        <f t="shared" si="312"/>
        <v/>
      </c>
      <c r="Y2004" s="74" t="str">
        <f t="shared" si="313"/>
        <v/>
      </c>
      <c r="Z2004" s="78" t="s">
        <v>2580</v>
      </c>
    </row>
    <row r="2005" spans="1:26" ht="75" x14ac:dyDescent="0.25">
      <c r="A2005" s="71" t="str">
        <f>INDEX('Выгр Торг'!$A:$A,MATCH($B2005,'Выгр Торг'!$B:$B,0))</f>
        <v>Накладки на зеркала "Лифтбек" (под повторители) в цвет кузова для Лада Калина 2, Гранта, Гранта FL</v>
      </c>
      <c r="B2005" s="88">
        <v>248721</v>
      </c>
      <c r="C2005" s="72">
        <f>VLOOKUP($B2005,'Выгр Торг'!$B:$P,C$1,0)</f>
        <v>98619</v>
      </c>
      <c r="D2005" s="71" t="str">
        <f>VLOOKUP($B2005,'Выгр Торг'!$B:$P,D$1,0)</f>
        <v>Накладки на зеркала "Лифтбек" (под повторители) в цвет кузова для Лада Калина 2, Гранта, Гранта FL (В цвет, Мальборо (красный, 121))</v>
      </c>
      <c r="E2005" s="72" t="str">
        <f>VLOOKUP($B2005,'Выгр Торг'!$B:$P,E$1,0)</f>
        <v>Y</v>
      </c>
      <c r="F2005" s="72" t="str">
        <f>VLOOKUP($B2005,'Выгр Торг'!$B:$P,F$1,0)</f>
        <v>1</v>
      </c>
      <c r="G2005" s="36" t="s">
        <v>2499</v>
      </c>
      <c r="H2005" s="28">
        <v>170670</v>
      </c>
      <c r="I2005" s="53">
        <f>INDEX($I:$I,MATCH($H2005,$C:$C,0))</f>
        <v>600</v>
      </c>
      <c r="J2005" s="5" t="s">
        <v>3410</v>
      </c>
      <c r="K2005" s="56">
        <f>INDEX($K:$K,MATCH($H2005,$C:$C,0))+I2005</f>
        <v>900</v>
      </c>
      <c r="L2005" s="14">
        <f>VLOOKUP(K2005,Наценка!$A$1:$B$8,2,1)</f>
        <v>1.75</v>
      </c>
      <c r="M2005" s="56">
        <f>INDEX($M:$M,MATCH($H2005,$C:$C,0))+I2005*$M$2</f>
        <v>1380</v>
      </c>
      <c r="N2005" s="57">
        <f t="shared" si="308"/>
        <v>1390</v>
      </c>
      <c r="O2005" s="72">
        <f>VLOOKUP($B2005,'Выгр Торг'!$B:$P,O$1,0)</f>
        <v>900</v>
      </c>
      <c r="P2005" s="72">
        <f>VLOOKUP($B2005,'Выгр Торг'!$B:$P,P$1,0)</f>
        <v>1490</v>
      </c>
      <c r="Q2005" s="42">
        <f t="shared" si="309"/>
        <v>0</v>
      </c>
      <c r="R2005" s="42">
        <f t="shared" si="310"/>
        <v>100</v>
      </c>
      <c r="S2005" s="85">
        <f t="shared" si="314"/>
        <v>1390</v>
      </c>
      <c r="T2005" s="60" t="str">
        <f>IFERROR(VLOOKUP($B2005,'Из ГУГЛа'!$B:$G,4,0)*U2005+V2005,VLOOKUP($B2005,'Из ГУГЛа'!$B:$G,4,0))</f>
        <v/>
      </c>
      <c r="U2005" s="15">
        <v>1</v>
      </c>
      <c r="V2005" s="59"/>
      <c r="W2005" s="74">
        <f t="shared" si="311"/>
        <v>0.54444444444444451</v>
      </c>
      <c r="X2005" s="74" t="str">
        <f t="shared" si="312"/>
        <v/>
      </c>
      <c r="Y2005" s="74" t="str">
        <f t="shared" si="313"/>
        <v/>
      </c>
      <c r="Z2005" s="78" t="s">
        <v>2580</v>
      </c>
    </row>
    <row r="2006" spans="1:26" ht="75" x14ac:dyDescent="0.25">
      <c r="A2006" s="71" t="str">
        <f>INDEX('Выгр Торг'!$A:$A,MATCH($B2006,'Выгр Торг'!$B:$B,0))</f>
        <v>Накладки на зеркала "Лифтбек" (под повторители) в цвет кузова для Лада Калина 2, Гранта, Гранта FL</v>
      </c>
      <c r="B2006" s="88">
        <v>248722</v>
      </c>
      <c r="C2006" s="72">
        <f>VLOOKUP($B2006,'Выгр Торг'!$B:$P,C$1,0)</f>
        <v>98620</v>
      </c>
      <c r="D2006" s="71" t="str">
        <f>VLOOKUP($B2006,'Выгр Торг'!$B:$P,D$1,0)</f>
        <v>Накладки на зеркала "Лифтбек" (под повторители) в цвет кузова для Лада Калина 2, Гранта, Гранта FL (В цвет, Медео (голубой, 428))</v>
      </c>
      <c r="E2006" s="72" t="str">
        <f>VLOOKUP($B2006,'Выгр Торг'!$B:$P,E$1,0)</f>
        <v>Y</v>
      </c>
      <c r="F2006" s="72" t="str">
        <f>VLOOKUP($B2006,'Выгр Торг'!$B:$P,F$1,0)</f>
        <v>1</v>
      </c>
      <c r="G2006" s="36" t="s">
        <v>2499</v>
      </c>
      <c r="H2006" s="28">
        <v>170670</v>
      </c>
      <c r="I2006" s="53">
        <f>INDEX($I:$I,MATCH($H2006,$C:$C,0))</f>
        <v>600</v>
      </c>
      <c r="J2006" s="5" t="s">
        <v>3410</v>
      </c>
      <c r="K2006" s="56">
        <f>INDEX($K:$K,MATCH($H2006,$C:$C,0))+I2006</f>
        <v>900</v>
      </c>
      <c r="L2006" s="14">
        <f>VLOOKUP(K2006,Наценка!$A$1:$B$8,2,1)</f>
        <v>1.75</v>
      </c>
      <c r="M2006" s="56">
        <f>INDEX($M:$M,MATCH($H2006,$C:$C,0))+I2006*$M$2</f>
        <v>1380</v>
      </c>
      <c r="N2006" s="57">
        <f t="shared" ref="N2006:N2069" si="315">IF(M2006&lt;=1000,(ROUNDUP(M2006,-1)-1),(ROUNDUP(M2006,-2)-10))</f>
        <v>1390</v>
      </c>
      <c r="O2006" s="72">
        <f>VLOOKUP($B2006,'Выгр Торг'!$B:$P,O$1,0)</f>
        <v>900</v>
      </c>
      <c r="P2006" s="72">
        <f>VLOOKUP($B2006,'Выгр Торг'!$B:$P,P$1,0)</f>
        <v>1490</v>
      </c>
      <c r="Q2006" s="42">
        <f t="shared" si="309"/>
        <v>0</v>
      </c>
      <c r="R2006" s="42">
        <f t="shared" si="310"/>
        <v>100</v>
      </c>
      <c r="S2006" s="85">
        <f t="shared" si="314"/>
        <v>1390</v>
      </c>
      <c r="T2006" s="60" t="str">
        <f>IFERROR(VLOOKUP($B2006,'Из ГУГЛа'!$B:$G,4,0)*U2006+V2006,VLOOKUP($B2006,'Из ГУГЛа'!$B:$G,4,0))</f>
        <v/>
      </c>
      <c r="U2006" s="15">
        <v>1</v>
      </c>
      <c r="V2006" s="59"/>
      <c r="W2006" s="74">
        <f t="shared" si="311"/>
        <v>0.54444444444444451</v>
      </c>
      <c r="X2006" s="74" t="str">
        <f t="shared" si="312"/>
        <v/>
      </c>
      <c r="Y2006" s="74" t="str">
        <f t="shared" si="313"/>
        <v/>
      </c>
      <c r="Z2006" s="78" t="s">
        <v>2580</v>
      </c>
    </row>
    <row r="2007" spans="1:26" ht="75" x14ac:dyDescent="0.25">
      <c r="A2007" s="71" t="str">
        <f>INDEX('Выгр Торг'!$A:$A,MATCH($B2007,'Выгр Торг'!$B:$B,0))</f>
        <v>Накладки на зеркала "Лифтбек" (под повторители) в цвет кузова для Лада Калина 2, Гранта, Гранта FL</v>
      </c>
      <c r="B2007" s="88">
        <v>248723</v>
      </c>
      <c r="C2007" s="72">
        <f>VLOOKUP($B2007,'Выгр Торг'!$B:$P,C$1,0)</f>
        <v>98621</v>
      </c>
      <c r="D2007" s="71" t="str">
        <f>VLOOKUP($B2007,'Выгр Торг'!$B:$P,D$1,0)</f>
        <v>Накладки на зеркала "Лифтбек" (под повторители) в цвет кузова для Лада Калина 2, Гранта, Гранта FL (В цвет, Медовый (желто-золотой, 234))</v>
      </c>
      <c r="E2007" s="72" t="str">
        <f>VLOOKUP($B2007,'Выгр Торг'!$B:$P,E$1,0)</f>
        <v>Y</v>
      </c>
      <c r="F2007" s="72" t="str">
        <f>VLOOKUP($B2007,'Выгр Торг'!$B:$P,F$1,0)</f>
        <v>1</v>
      </c>
      <c r="G2007" s="36" t="s">
        <v>2499</v>
      </c>
      <c r="H2007" s="28">
        <v>170670</v>
      </c>
      <c r="I2007" s="53">
        <f>INDEX($I:$I,MATCH($H2007,$C:$C,0))</f>
        <v>600</v>
      </c>
      <c r="J2007" s="5" t="s">
        <v>3410</v>
      </c>
      <c r="K2007" s="56">
        <f>INDEX($K:$K,MATCH($H2007,$C:$C,0))+I2007</f>
        <v>900</v>
      </c>
      <c r="L2007" s="14">
        <f>VLOOKUP(K2007,Наценка!$A$1:$B$8,2,1)</f>
        <v>1.75</v>
      </c>
      <c r="M2007" s="56">
        <f>INDEX($M:$M,MATCH($H2007,$C:$C,0))+I2007*$M$2</f>
        <v>1380</v>
      </c>
      <c r="N2007" s="57">
        <f t="shared" si="315"/>
        <v>1390</v>
      </c>
      <c r="O2007" s="72">
        <f>VLOOKUP($B2007,'Выгр Торг'!$B:$P,O$1,0)</f>
        <v>900</v>
      </c>
      <c r="P2007" s="72">
        <f>VLOOKUP($B2007,'Выгр Торг'!$B:$P,P$1,0)</f>
        <v>1490</v>
      </c>
      <c r="Q2007" s="42">
        <f t="shared" si="309"/>
        <v>0</v>
      </c>
      <c r="R2007" s="42">
        <f t="shared" si="310"/>
        <v>100</v>
      </c>
      <c r="S2007" s="85">
        <f t="shared" si="314"/>
        <v>1390</v>
      </c>
      <c r="T2007" s="60" t="str">
        <f>IFERROR(VLOOKUP($B2007,'Из ГУГЛа'!$B:$G,4,0)*U2007+V2007,VLOOKUP($B2007,'Из ГУГЛа'!$B:$G,4,0))</f>
        <v/>
      </c>
      <c r="U2007" s="15">
        <v>1</v>
      </c>
      <c r="V2007" s="59"/>
      <c r="W2007" s="74">
        <f t="shared" si="311"/>
        <v>0.54444444444444451</v>
      </c>
      <c r="X2007" s="74" t="str">
        <f t="shared" si="312"/>
        <v/>
      </c>
      <c r="Y2007" s="74" t="str">
        <f t="shared" si="313"/>
        <v/>
      </c>
      <c r="Z2007" s="78" t="s">
        <v>2580</v>
      </c>
    </row>
    <row r="2008" spans="1:26" ht="75" x14ac:dyDescent="0.25">
      <c r="A2008" s="71" t="str">
        <f>INDEX('Выгр Торг'!$A:$A,MATCH($B2008,'Выгр Торг'!$B:$B,0))</f>
        <v>Накладки на зеркала "Лифтбек" (под повторители) в цвет кузова для Лада Калина 2, Гранта, Гранта FL</v>
      </c>
      <c r="B2008" s="88">
        <v>248724</v>
      </c>
      <c r="C2008" s="72">
        <f>VLOOKUP($B2008,'Выгр Торг'!$B:$P,C$1,0)</f>
        <v>98622</v>
      </c>
      <c r="D2008" s="71" t="str">
        <f>VLOOKUP($B2008,'Выгр Торг'!$B:$P,D$1,0)</f>
        <v>Накладки на зеркала "Лифтбек" (под повторители) в цвет кузова для Лада Калина 2, Гранта, Гранта FL (В цвет, Меридиан (зеленый, 317))</v>
      </c>
      <c r="E2008" s="72" t="str">
        <f>VLOOKUP($B2008,'Выгр Торг'!$B:$P,E$1,0)</f>
        <v>Y</v>
      </c>
      <c r="F2008" s="72" t="str">
        <f>VLOOKUP($B2008,'Выгр Торг'!$B:$P,F$1,0)</f>
        <v>1</v>
      </c>
      <c r="G2008" s="36" t="s">
        <v>2499</v>
      </c>
      <c r="H2008" s="28">
        <v>170670</v>
      </c>
      <c r="I2008" s="53">
        <f>INDEX($I:$I,MATCH($H2008,$C:$C,0))</f>
        <v>600</v>
      </c>
      <c r="J2008" s="5" t="s">
        <v>3410</v>
      </c>
      <c r="K2008" s="56">
        <f>INDEX($K:$K,MATCH($H2008,$C:$C,0))+I2008</f>
        <v>900</v>
      </c>
      <c r="L2008" s="14">
        <f>VLOOKUP(K2008,Наценка!$A$1:$B$8,2,1)</f>
        <v>1.75</v>
      </c>
      <c r="M2008" s="56">
        <f>INDEX($M:$M,MATCH($H2008,$C:$C,0))+I2008*$M$2</f>
        <v>1380</v>
      </c>
      <c r="N2008" s="57">
        <f t="shared" si="315"/>
        <v>1390</v>
      </c>
      <c r="O2008" s="72">
        <f>VLOOKUP($B2008,'Выгр Торг'!$B:$P,O$1,0)</f>
        <v>900</v>
      </c>
      <c r="P2008" s="72">
        <f>VLOOKUP($B2008,'Выгр Торг'!$B:$P,P$1,0)</f>
        <v>1490</v>
      </c>
      <c r="Q2008" s="42">
        <f t="shared" si="309"/>
        <v>0</v>
      </c>
      <c r="R2008" s="42">
        <f t="shared" si="310"/>
        <v>100</v>
      </c>
      <c r="S2008" s="85">
        <f t="shared" si="314"/>
        <v>1390</v>
      </c>
      <c r="T2008" s="60" t="str">
        <f>IFERROR(VLOOKUP($B2008,'Из ГУГЛа'!$B:$G,4,0)*U2008+V2008,VLOOKUP($B2008,'Из ГУГЛа'!$B:$G,4,0))</f>
        <v/>
      </c>
      <c r="U2008" s="15">
        <v>1</v>
      </c>
      <c r="V2008" s="59"/>
      <c r="W2008" s="74">
        <f t="shared" si="311"/>
        <v>0.54444444444444451</v>
      </c>
      <c r="X2008" s="74" t="str">
        <f t="shared" si="312"/>
        <v/>
      </c>
      <c r="Y2008" s="74" t="str">
        <f t="shared" si="313"/>
        <v/>
      </c>
      <c r="Z2008" s="78" t="s">
        <v>2580</v>
      </c>
    </row>
    <row r="2009" spans="1:26" ht="75" x14ac:dyDescent="0.25">
      <c r="A2009" s="71" t="str">
        <f>INDEX('Выгр Торг'!$A:$A,MATCH($B2009,'Выгр Торг'!$B:$B,0))</f>
        <v>Накладки на зеркала "Лифтбек" (под повторители) в цвет кузова для Лада Калина 2, Гранта, Гранта FL</v>
      </c>
      <c r="B2009" s="88">
        <v>248725</v>
      </c>
      <c r="C2009" s="72">
        <f>VLOOKUP($B2009,'Выгр Торг'!$B:$P,C$1,0)</f>
        <v>98623</v>
      </c>
      <c r="D2009" s="71" t="str">
        <f>VLOOKUP($B2009,'Выгр Торг'!$B:$P,D$1,0)</f>
        <v>Накладки на зеркала "Лифтбек" (под повторители) в цвет кузова для Лада Калина 2, Гранта, Гранта FL (В цвет, Миндаль (серебристо-бежево-розовый, 217))</v>
      </c>
      <c r="E2009" s="72" t="str">
        <f>VLOOKUP($B2009,'Выгр Торг'!$B:$P,E$1,0)</f>
        <v>Y</v>
      </c>
      <c r="F2009" s="72" t="str">
        <f>VLOOKUP($B2009,'Выгр Торг'!$B:$P,F$1,0)</f>
        <v>1</v>
      </c>
      <c r="G2009" s="36" t="s">
        <v>2499</v>
      </c>
      <c r="H2009" s="28">
        <v>170670</v>
      </c>
      <c r="I2009" s="53">
        <f>INDEX($I:$I,MATCH($H2009,$C:$C,0))</f>
        <v>600</v>
      </c>
      <c r="J2009" s="5" t="s">
        <v>3410</v>
      </c>
      <c r="K2009" s="56">
        <f>INDEX($K:$K,MATCH($H2009,$C:$C,0))+I2009</f>
        <v>900</v>
      </c>
      <c r="L2009" s="14">
        <f>VLOOKUP(K2009,Наценка!$A$1:$B$8,2,1)</f>
        <v>1.75</v>
      </c>
      <c r="M2009" s="56">
        <f>INDEX($M:$M,MATCH($H2009,$C:$C,0))+I2009*$M$2</f>
        <v>1380</v>
      </c>
      <c r="N2009" s="57">
        <f t="shared" si="315"/>
        <v>1390</v>
      </c>
      <c r="O2009" s="72">
        <f>VLOOKUP($B2009,'Выгр Торг'!$B:$P,O$1,0)</f>
        <v>900</v>
      </c>
      <c r="P2009" s="72">
        <f>VLOOKUP($B2009,'Выгр Торг'!$B:$P,P$1,0)</f>
        <v>1490</v>
      </c>
      <c r="Q2009" s="42">
        <f t="shared" si="309"/>
        <v>0</v>
      </c>
      <c r="R2009" s="42">
        <f t="shared" si="310"/>
        <v>100</v>
      </c>
      <c r="S2009" s="85">
        <f t="shared" si="314"/>
        <v>1390</v>
      </c>
      <c r="T2009" s="60" t="str">
        <f>IFERROR(VLOOKUP($B2009,'Из ГУГЛа'!$B:$G,4,0)*U2009+V2009,VLOOKUP($B2009,'Из ГУГЛа'!$B:$G,4,0))</f>
        <v/>
      </c>
      <c r="U2009" s="15">
        <v>1</v>
      </c>
      <c r="V2009" s="59"/>
      <c r="W2009" s="74">
        <f t="shared" si="311"/>
        <v>0.54444444444444451</v>
      </c>
      <c r="X2009" s="74" t="str">
        <f t="shared" si="312"/>
        <v/>
      </c>
      <c r="Y2009" s="74" t="str">
        <f t="shared" si="313"/>
        <v/>
      </c>
      <c r="Z2009" s="78" t="s">
        <v>2580</v>
      </c>
    </row>
    <row r="2010" spans="1:26" ht="75" x14ac:dyDescent="0.25">
      <c r="A2010" s="71" t="str">
        <f>INDEX('Выгр Торг'!$A:$A,MATCH($B2010,'Выгр Торг'!$B:$B,0))</f>
        <v>Накладки на зеркала "Лифтбек" (под повторители) в цвет кузова для Лада Калина 2, Гранта, Гранта FL</v>
      </c>
      <c r="B2010" s="88">
        <v>248726</v>
      </c>
      <c r="C2010" s="72">
        <f>VLOOKUP($B2010,'Выгр Торг'!$B:$P,C$1,0)</f>
        <v>98624</v>
      </c>
      <c r="D2010" s="71" t="str">
        <f>VLOOKUP($B2010,'Выгр Торг'!$B:$P,D$1,0)</f>
        <v>Накладки на зеркала "Лифтбек" (под повторители) в цвет кузова для Лада Калина 2, Гранта, Гранта FL (В цвет, Мираж (серебристый-желто-зеленый, 280))</v>
      </c>
      <c r="E2010" s="72" t="str">
        <f>VLOOKUP($B2010,'Выгр Торг'!$B:$P,E$1,0)</f>
        <v>Y</v>
      </c>
      <c r="F2010" s="72" t="str">
        <f>VLOOKUP($B2010,'Выгр Торг'!$B:$P,F$1,0)</f>
        <v>1</v>
      </c>
      <c r="G2010" s="36" t="s">
        <v>2499</v>
      </c>
      <c r="H2010" s="28">
        <v>170670</v>
      </c>
      <c r="I2010" s="53">
        <f>INDEX($I:$I,MATCH($H2010,$C:$C,0))</f>
        <v>600</v>
      </c>
      <c r="J2010" s="5" t="s">
        <v>3410</v>
      </c>
      <c r="K2010" s="56">
        <f>INDEX($K:$K,MATCH($H2010,$C:$C,0))+I2010</f>
        <v>900</v>
      </c>
      <c r="L2010" s="14">
        <f>VLOOKUP(K2010,Наценка!$A$1:$B$8,2,1)</f>
        <v>1.75</v>
      </c>
      <c r="M2010" s="56">
        <f>INDEX($M:$M,MATCH($H2010,$C:$C,0))+I2010*$M$2</f>
        <v>1380</v>
      </c>
      <c r="N2010" s="57">
        <f t="shared" si="315"/>
        <v>1390</v>
      </c>
      <c r="O2010" s="72">
        <f>VLOOKUP($B2010,'Выгр Торг'!$B:$P,O$1,0)</f>
        <v>900</v>
      </c>
      <c r="P2010" s="72">
        <f>VLOOKUP($B2010,'Выгр Торг'!$B:$P,P$1,0)</f>
        <v>1490</v>
      </c>
      <c r="Q2010" s="42">
        <f t="shared" si="309"/>
        <v>0</v>
      </c>
      <c r="R2010" s="42">
        <f t="shared" si="310"/>
        <v>100</v>
      </c>
      <c r="S2010" s="85">
        <f t="shared" si="314"/>
        <v>1390</v>
      </c>
      <c r="T2010" s="60" t="str">
        <f>IFERROR(VLOOKUP($B2010,'Из ГУГЛа'!$B:$G,4,0)*U2010+V2010,VLOOKUP($B2010,'Из ГУГЛа'!$B:$G,4,0))</f>
        <v/>
      </c>
      <c r="U2010" s="15">
        <v>1</v>
      </c>
      <c r="V2010" s="59"/>
      <c r="W2010" s="74">
        <f t="shared" si="311"/>
        <v>0.54444444444444451</v>
      </c>
      <c r="X2010" s="74" t="str">
        <f t="shared" si="312"/>
        <v/>
      </c>
      <c r="Y2010" s="74" t="str">
        <f t="shared" si="313"/>
        <v/>
      </c>
      <c r="Z2010" s="78" t="s">
        <v>2580</v>
      </c>
    </row>
    <row r="2011" spans="1:26" ht="75" x14ac:dyDescent="0.25">
      <c r="A2011" s="71" t="str">
        <f>INDEX('Выгр Торг'!$A:$A,MATCH($B2011,'Выгр Торг'!$B:$B,0))</f>
        <v>Накладки на зеркала "Лифтбек" (под повторители) в цвет кузова для Лада Калина 2, Гранта, Гранта FL</v>
      </c>
      <c r="B2011" s="88">
        <v>248727</v>
      </c>
      <c r="C2011" s="72">
        <f>VLOOKUP($B2011,'Выгр Торг'!$B:$P,C$1,0)</f>
        <v>98625</v>
      </c>
      <c r="D2011" s="71" t="str">
        <f>VLOOKUP($B2011,'Выгр Торг'!$B:$P,D$1,0)</f>
        <v>Накладки на зеркала "Лифтбек" (под повторители) в цвет кузова для Лада Калина 2, Гранта, Гранта FL (В цвет, Млечный путь (серебристо-серо-графитовый, 606))</v>
      </c>
      <c r="E2011" s="72" t="str">
        <f>VLOOKUP($B2011,'Выгр Торг'!$B:$P,E$1,0)</f>
        <v>Y</v>
      </c>
      <c r="F2011" s="72" t="str">
        <f>VLOOKUP($B2011,'Выгр Торг'!$B:$P,F$1,0)</f>
        <v>1</v>
      </c>
      <c r="G2011" s="36" t="s">
        <v>2499</v>
      </c>
      <c r="H2011" s="28">
        <v>170670</v>
      </c>
      <c r="I2011" s="53">
        <f>INDEX($I:$I,MATCH($H2011,$C:$C,0))</f>
        <v>600</v>
      </c>
      <c r="J2011" s="5" t="s">
        <v>3410</v>
      </c>
      <c r="K2011" s="56">
        <f>INDEX($K:$K,MATCH($H2011,$C:$C,0))+I2011</f>
        <v>900</v>
      </c>
      <c r="L2011" s="14">
        <f>VLOOKUP(K2011,Наценка!$A$1:$B$8,2,1)</f>
        <v>1.75</v>
      </c>
      <c r="M2011" s="56">
        <f>INDEX($M:$M,MATCH($H2011,$C:$C,0))+I2011*$M$2</f>
        <v>1380</v>
      </c>
      <c r="N2011" s="57">
        <f t="shared" si="315"/>
        <v>1390</v>
      </c>
      <c r="O2011" s="72">
        <f>VLOOKUP($B2011,'Выгр Торг'!$B:$P,O$1,0)</f>
        <v>900</v>
      </c>
      <c r="P2011" s="72">
        <f>VLOOKUP($B2011,'Выгр Торг'!$B:$P,P$1,0)</f>
        <v>1490</v>
      </c>
      <c r="Q2011" s="42">
        <f t="shared" ref="Q2011:Q2074" si="316">O2011-K2011</f>
        <v>0</v>
      </c>
      <c r="R2011" s="42">
        <f t="shared" ref="R2011:R2074" si="317">P2011-N2011</f>
        <v>100</v>
      </c>
      <c r="S2011" s="85">
        <f t="shared" si="314"/>
        <v>1390</v>
      </c>
      <c r="T2011" s="60" t="str">
        <f>IFERROR(VLOOKUP($B2011,'Из ГУГЛа'!$B:$G,4,0)*U2011+V2011,VLOOKUP($B2011,'Из ГУГЛа'!$B:$G,4,0))</f>
        <v/>
      </c>
      <c r="U2011" s="15">
        <v>1</v>
      </c>
      <c r="V2011" s="59"/>
      <c r="W2011" s="74">
        <f t="shared" ref="W2011:W2074" si="318">IFERROR(S2011/K2011-1,"")</f>
        <v>0.54444444444444451</v>
      </c>
      <c r="X2011" s="74" t="str">
        <f t="shared" ref="X2011:X2074" si="319">IFERROR((Z2011-S2011)/Z2011,"")</f>
        <v/>
      </c>
      <c r="Y2011" s="74" t="str">
        <f t="shared" ref="Y2011:Y2074" si="320">IFERROR(IF(Z2011="","",Z2011/K2011-1),"")</f>
        <v/>
      </c>
      <c r="Z2011" s="78" t="s">
        <v>2580</v>
      </c>
    </row>
    <row r="2012" spans="1:26" ht="75" x14ac:dyDescent="0.25">
      <c r="A2012" s="71" t="str">
        <f>INDEX('Выгр Торг'!$A:$A,MATCH($B2012,'Выгр Торг'!$B:$B,0))</f>
        <v>Накладки на зеркала "Лифтбек" (под повторители) в цвет кузова для Лада Калина 2, Гранта, Гранта FL</v>
      </c>
      <c r="B2012" s="88">
        <v>248728</v>
      </c>
      <c r="C2012" s="72">
        <f>VLOOKUP($B2012,'Выгр Торг'!$B:$P,C$1,0)</f>
        <v>98626</v>
      </c>
      <c r="D2012" s="71" t="str">
        <f>VLOOKUP($B2012,'Выгр Торг'!$B:$P,D$1,0)</f>
        <v>Накладки на зеркала "Лифтбек" (под повторители) в цвет кузова для Лада Калина 2, Гранта, Гранта FL (В цвет, Мокрый асфальт (серебристый стальной, 626))</v>
      </c>
      <c r="E2012" s="72" t="str">
        <f>VLOOKUP($B2012,'Выгр Торг'!$B:$P,E$1,0)</f>
        <v>Y</v>
      </c>
      <c r="F2012" s="72" t="str">
        <f>VLOOKUP($B2012,'Выгр Торг'!$B:$P,F$1,0)</f>
        <v>1</v>
      </c>
      <c r="G2012" s="36" t="s">
        <v>2499</v>
      </c>
      <c r="H2012" s="28">
        <v>170670</v>
      </c>
      <c r="I2012" s="53">
        <f>INDEX($I:$I,MATCH($H2012,$C:$C,0))</f>
        <v>600</v>
      </c>
      <c r="J2012" s="5" t="s">
        <v>3410</v>
      </c>
      <c r="K2012" s="56">
        <f>INDEX($K:$K,MATCH($H2012,$C:$C,0))+I2012</f>
        <v>900</v>
      </c>
      <c r="L2012" s="14">
        <f>VLOOKUP(K2012,Наценка!$A$1:$B$8,2,1)</f>
        <v>1.75</v>
      </c>
      <c r="M2012" s="56">
        <f>INDEX($M:$M,MATCH($H2012,$C:$C,0))+I2012*$M$2</f>
        <v>1380</v>
      </c>
      <c r="N2012" s="57">
        <f t="shared" si="315"/>
        <v>1390</v>
      </c>
      <c r="O2012" s="72">
        <f>VLOOKUP($B2012,'Выгр Торг'!$B:$P,O$1,0)</f>
        <v>900</v>
      </c>
      <c r="P2012" s="72">
        <f>VLOOKUP($B2012,'Выгр Торг'!$B:$P,P$1,0)</f>
        <v>1490</v>
      </c>
      <c r="Q2012" s="42">
        <f t="shared" si="316"/>
        <v>0</v>
      </c>
      <c r="R2012" s="42">
        <f t="shared" si="317"/>
        <v>100</v>
      </c>
      <c r="S2012" s="85">
        <f t="shared" si="314"/>
        <v>1390</v>
      </c>
      <c r="T2012" s="60" t="str">
        <f>IFERROR(VLOOKUP($B2012,'Из ГУГЛа'!$B:$G,4,0)*U2012+V2012,VLOOKUP($B2012,'Из ГУГЛа'!$B:$G,4,0))</f>
        <v/>
      </c>
      <c r="U2012" s="15">
        <v>1</v>
      </c>
      <c r="V2012" s="59"/>
      <c r="W2012" s="74">
        <f t="shared" si="318"/>
        <v>0.54444444444444451</v>
      </c>
      <c r="X2012" s="74" t="str">
        <f t="shared" si="319"/>
        <v/>
      </c>
      <c r="Y2012" s="74" t="str">
        <f t="shared" si="320"/>
        <v/>
      </c>
      <c r="Z2012" s="78" t="s">
        <v>2580</v>
      </c>
    </row>
    <row r="2013" spans="1:26" ht="75" x14ac:dyDescent="0.25">
      <c r="A2013" s="71" t="str">
        <f>INDEX('Выгр Торг'!$A:$A,MATCH($B2013,'Выгр Торг'!$B:$B,0))</f>
        <v>Накладки на зеркала "Лифтбек" (под повторители) в цвет кузова для Лада Калина 2, Гранта, Гранта FL</v>
      </c>
      <c r="B2013" s="88">
        <v>248729</v>
      </c>
      <c r="C2013" s="72">
        <f>VLOOKUP($B2013,'Выгр Торг'!$B:$P,C$1,0)</f>
        <v>98627</v>
      </c>
      <c r="D2013" s="71" t="str">
        <f>VLOOKUP($B2013,'Выгр Торг'!$B:$P,D$1,0)</f>
        <v>Накладки на зеркала "Лифтбек" (под повторители) в цвет кузова для Лада Калина 2, Гранта, Гранта FL (В цвет, Монте-карло (ярко-синий, 403))</v>
      </c>
      <c r="E2013" s="72" t="str">
        <f>VLOOKUP($B2013,'Выгр Торг'!$B:$P,E$1,0)</f>
        <v>Y</v>
      </c>
      <c r="F2013" s="72" t="str">
        <f>VLOOKUP($B2013,'Выгр Торг'!$B:$P,F$1,0)</f>
        <v>1</v>
      </c>
      <c r="G2013" s="36" t="s">
        <v>2499</v>
      </c>
      <c r="H2013" s="28">
        <v>170670</v>
      </c>
      <c r="I2013" s="53">
        <f>INDEX($I:$I,MATCH($H2013,$C:$C,0))</f>
        <v>600</v>
      </c>
      <c r="J2013" s="5" t="s">
        <v>3410</v>
      </c>
      <c r="K2013" s="56">
        <f>INDEX($K:$K,MATCH($H2013,$C:$C,0))+I2013</f>
        <v>900</v>
      </c>
      <c r="L2013" s="14">
        <f>VLOOKUP(K2013,Наценка!$A$1:$B$8,2,1)</f>
        <v>1.75</v>
      </c>
      <c r="M2013" s="56">
        <f>INDEX($M:$M,MATCH($H2013,$C:$C,0))+I2013*$M$2</f>
        <v>1380</v>
      </c>
      <c r="N2013" s="57">
        <f t="shared" si="315"/>
        <v>1390</v>
      </c>
      <c r="O2013" s="72">
        <f>VLOOKUP($B2013,'Выгр Торг'!$B:$P,O$1,0)</f>
        <v>900</v>
      </c>
      <c r="P2013" s="72">
        <f>VLOOKUP($B2013,'Выгр Торг'!$B:$P,P$1,0)</f>
        <v>1490</v>
      </c>
      <c r="Q2013" s="42">
        <f t="shared" si="316"/>
        <v>0</v>
      </c>
      <c r="R2013" s="42">
        <f t="shared" si="317"/>
        <v>100</v>
      </c>
      <c r="S2013" s="85">
        <f t="shared" si="314"/>
        <v>1390</v>
      </c>
      <c r="T2013" s="60" t="str">
        <f>IFERROR(VLOOKUP($B2013,'Из ГУГЛа'!$B:$G,4,0)*U2013+V2013,VLOOKUP($B2013,'Из ГУГЛа'!$B:$G,4,0))</f>
        <v/>
      </c>
      <c r="U2013" s="15">
        <v>1</v>
      </c>
      <c r="V2013" s="59"/>
      <c r="W2013" s="74">
        <f t="shared" si="318"/>
        <v>0.54444444444444451</v>
      </c>
      <c r="X2013" s="74" t="str">
        <f t="shared" si="319"/>
        <v/>
      </c>
      <c r="Y2013" s="74" t="str">
        <f t="shared" si="320"/>
        <v/>
      </c>
      <c r="Z2013" s="78" t="s">
        <v>2580</v>
      </c>
    </row>
    <row r="2014" spans="1:26" ht="75" x14ac:dyDescent="0.25">
      <c r="A2014" s="71" t="str">
        <f>INDEX('Выгр Торг'!$A:$A,MATCH($B2014,'Выгр Торг'!$B:$B,0))</f>
        <v>Накладки на зеркала "Лифтбек" (под повторители) в цвет кузова для Лада Калина 2, Гранта, Гранта FL</v>
      </c>
      <c r="B2014" s="88">
        <v>248730</v>
      </c>
      <c r="C2014" s="72">
        <f>VLOOKUP($B2014,'Выгр Торг'!$B:$P,C$1,0)</f>
        <v>98628</v>
      </c>
      <c r="D2014" s="71" t="str">
        <f>VLOOKUP($B2014,'Выгр Торг'!$B:$P,D$1,0)</f>
        <v>Накладки на зеркала "Лифтбек" (под повторители) в цвет кузова для Лада Калина 2, Гранта, Гранта FL (В цвет, Морская пучина (темно-зеленый, 325))</v>
      </c>
      <c r="E2014" s="72" t="str">
        <f>VLOOKUP($B2014,'Выгр Торг'!$B:$P,E$1,0)</f>
        <v>Y</v>
      </c>
      <c r="F2014" s="72" t="str">
        <f>VLOOKUP($B2014,'Выгр Торг'!$B:$P,F$1,0)</f>
        <v>1</v>
      </c>
      <c r="G2014" s="36" t="s">
        <v>2499</v>
      </c>
      <c r="H2014" s="28">
        <v>170670</v>
      </c>
      <c r="I2014" s="53">
        <f>INDEX($I:$I,MATCH($H2014,$C:$C,0))</f>
        <v>600</v>
      </c>
      <c r="J2014" s="5" t="s">
        <v>3410</v>
      </c>
      <c r="K2014" s="56">
        <f>INDEX($K:$K,MATCH($H2014,$C:$C,0))+I2014</f>
        <v>900</v>
      </c>
      <c r="L2014" s="14">
        <f>VLOOKUP(K2014,Наценка!$A$1:$B$8,2,1)</f>
        <v>1.75</v>
      </c>
      <c r="M2014" s="56">
        <f>INDEX($M:$M,MATCH($H2014,$C:$C,0))+I2014*$M$2</f>
        <v>1380</v>
      </c>
      <c r="N2014" s="57">
        <f t="shared" si="315"/>
        <v>1390</v>
      </c>
      <c r="O2014" s="72">
        <f>VLOOKUP($B2014,'Выгр Торг'!$B:$P,O$1,0)</f>
        <v>900</v>
      </c>
      <c r="P2014" s="72">
        <f>VLOOKUP($B2014,'Выгр Торг'!$B:$P,P$1,0)</f>
        <v>1490</v>
      </c>
      <c r="Q2014" s="42">
        <f t="shared" si="316"/>
        <v>0</v>
      </c>
      <c r="R2014" s="42">
        <f t="shared" si="317"/>
        <v>100</v>
      </c>
      <c r="S2014" s="85">
        <f t="shared" si="314"/>
        <v>1390</v>
      </c>
      <c r="T2014" s="60" t="str">
        <f>IFERROR(VLOOKUP($B2014,'Из ГУГЛа'!$B:$G,4,0)*U2014+V2014,VLOOKUP($B2014,'Из ГУГЛа'!$B:$G,4,0))</f>
        <v/>
      </c>
      <c r="U2014" s="15">
        <v>1</v>
      </c>
      <c r="V2014" s="59"/>
      <c r="W2014" s="74">
        <f t="shared" si="318"/>
        <v>0.54444444444444451</v>
      </c>
      <c r="X2014" s="74" t="str">
        <f t="shared" si="319"/>
        <v/>
      </c>
      <c r="Y2014" s="74" t="str">
        <f t="shared" si="320"/>
        <v/>
      </c>
      <c r="Z2014" s="78" t="s">
        <v>2580</v>
      </c>
    </row>
    <row r="2015" spans="1:26" ht="75" x14ac:dyDescent="0.25">
      <c r="A2015" s="71" t="str">
        <f>INDEX('Выгр Торг'!$A:$A,MATCH($B2015,'Выгр Торг'!$B:$B,0))</f>
        <v>Накладки на зеркала "Лифтбек" (под повторители) в цвет кузова для Лада Калина 2, Гранта, Гранта FL</v>
      </c>
      <c r="B2015" s="88">
        <v>248731</v>
      </c>
      <c r="C2015" s="72">
        <f>VLOOKUP($B2015,'Выгр Торг'!$B:$P,C$1,0)</f>
        <v>98629</v>
      </c>
      <c r="D2015" s="71" t="str">
        <f>VLOOKUP($B2015,'Выгр Торг'!$B:$P,D$1,0)</f>
        <v>Накладки на зеркала "Лифтбек" (под повторители) в цвет кузова для Лада Калина 2, Гранта, Гранта FL (В цвет, Мулен руж (ярко-фиолетовый, 458))</v>
      </c>
      <c r="E2015" s="72" t="str">
        <f>VLOOKUP($B2015,'Выгр Торг'!$B:$P,E$1,0)</f>
        <v>Y</v>
      </c>
      <c r="F2015" s="72" t="str">
        <f>VLOOKUP($B2015,'Выгр Торг'!$B:$P,F$1,0)</f>
        <v>1</v>
      </c>
      <c r="G2015" s="36" t="s">
        <v>2499</v>
      </c>
      <c r="H2015" s="28">
        <v>170670</v>
      </c>
      <c r="I2015" s="53">
        <f>INDEX($I:$I,MATCH($H2015,$C:$C,0))</f>
        <v>600</v>
      </c>
      <c r="J2015" s="5" t="s">
        <v>3410</v>
      </c>
      <c r="K2015" s="56">
        <f>INDEX($K:$K,MATCH($H2015,$C:$C,0))+I2015</f>
        <v>900</v>
      </c>
      <c r="L2015" s="14">
        <f>VLOOKUP(K2015,Наценка!$A$1:$B$8,2,1)</f>
        <v>1.75</v>
      </c>
      <c r="M2015" s="56">
        <f>INDEX($M:$M,MATCH($H2015,$C:$C,0))+I2015*$M$2</f>
        <v>1380</v>
      </c>
      <c r="N2015" s="57">
        <f t="shared" si="315"/>
        <v>1390</v>
      </c>
      <c r="O2015" s="72">
        <f>VLOOKUP($B2015,'Выгр Торг'!$B:$P,O$1,0)</f>
        <v>900</v>
      </c>
      <c r="P2015" s="72">
        <f>VLOOKUP($B2015,'Выгр Торг'!$B:$P,P$1,0)</f>
        <v>1490</v>
      </c>
      <c r="Q2015" s="42">
        <f t="shared" si="316"/>
        <v>0</v>
      </c>
      <c r="R2015" s="42">
        <f t="shared" si="317"/>
        <v>100</v>
      </c>
      <c r="S2015" s="85">
        <f t="shared" si="314"/>
        <v>1390</v>
      </c>
      <c r="T2015" s="60" t="str">
        <f>IFERROR(VLOOKUP($B2015,'Из ГУГЛа'!$B:$G,4,0)*U2015+V2015,VLOOKUP($B2015,'Из ГУГЛа'!$B:$G,4,0))</f>
        <v/>
      </c>
      <c r="U2015" s="15">
        <v>1</v>
      </c>
      <c r="V2015" s="59"/>
      <c r="W2015" s="74">
        <f t="shared" si="318"/>
        <v>0.54444444444444451</v>
      </c>
      <c r="X2015" s="74" t="str">
        <f t="shared" si="319"/>
        <v/>
      </c>
      <c r="Y2015" s="74" t="str">
        <f t="shared" si="320"/>
        <v/>
      </c>
      <c r="Z2015" s="78" t="s">
        <v>2580</v>
      </c>
    </row>
    <row r="2016" spans="1:26" ht="75" x14ac:dyDescent="0.25">
      <c r="A2016" s="71" t="str">
        <f>INDEX('Выгр Торг'!$A:$A,MATCH($B2016,'Выгр Торг'!$B:$B,0))</f>
        <v>Накладки на зеркала "Лифтбек" (под повторители) в цвет кузова для Лада Калина 2, Гранта, Гранта FL</v>
      </c>
      <c r="B2016" s="88">
        <v>248732</v>
      </c>
      <c r="C2016" s="72">
        <f>VLOOKUP($B2016,'Выгр Торг'!$B:$P,C$1,0)</f>
        <v>98630</v>
      </c>
      <c r="D2016" s="71" t="str">
        <f>VLOOKUP($B2016,'Выгр Торг'!$B:$P,D$1,0)</f>
        <v>Накладки на зеркала "Лифтбек" (под повторители) в цвет кузова для Лада Калина 2, Гранта, Гранта FL (В цвет, Мурена (сине-зеленый, 377))</v>
      </c>
      <c r="E2016" s="72" t="str">
        <f>VLOOKUP($B2016,'Выгр Торг'!$B:$P,E$1,0)</f>
        <v>Y</v>
      </c>
      <c r="F2016" s="72" t="str">
        <f>VLOOKUP($B2016,'Выгр Торг'!$B:$P,F$1,0)</f>
        <v>1</v>
      </c>
      <c r="G2016" s="36" t="s">
        <v>2499</v>
      </c>
      <c r="H2016" s="28">
        <v>170670</v>
      </c>
      <c r="I2016" s="53">
        <f>INDEX($I:$I,MATCH($H2016,$C:$C,0))</f>
        <v>600</v>
      </c>
      <c r="J2016" s="5" t="s">
        <v>3410</v>
      </c>
      <c r="K2016" s="56">
        <f>INDEX($K:$K,MATCH($H2016,$C:$C,0))+I2016</f>
        <v>900</v>
      </c>
      <c r="L2016" s="14">
        <f>VLOOKUP(K2016,Наценка!$A$1:$B$8,2,1)</f>
        <v>1.75</v>
      </c>
      <c r="M2016" s="56">
        <f>INDEX($M:$M,MATCH($H2016,$C:$C,0))+I2016*$M$2</f>
        <v>1380</v>
      </c>
      <c r="N2016" s="57">
        <f t="shared" si="315"/>
        <v>1390</v>
      </c>
      <c r="O2016" s="72">
        <f>VLOOKUP($B2016,'Выгр Торг'!$B:$P,O$1,0)</f>
        <v>900</v>
      </c>
      <c r="P2016" s="72">
        <f>VLOOKUP($B2016,'Выгр Торг'!$B:$P,P$1,0)</f>
        <v>1490</v>
      </c>
      <c r="Q2016" s="42">
        <f t="shared" si="316"/>
        <v>0</v>
      </c>
      <c r="R2016" s="42">
        <f t="shared" si="317"/>
        <v>100</v>
      </c>
      <c r="S2016" s="85">
        <f t="shared" si="314"/>
        <v>1390</v>
      </c>
      <c r="T2016" s="60" t="str">
        <f>IFERROR(VLOOKUP($B2016,'Из ГУГЛа'!$B:$G,4,0)*U2016+V2016,VLOOKUP($B2016,'Из ГУГЛа'!$B:$G,4,0))</f>
        <v/>
      </c>
      <c r="U2016" s="15">
        <v>1</v>
      </c>
      <c r="V2016" s="59"/>
      <c r="W2016" s="74">
        <f t="shared" si="318"/>
        <v>0.54444444444444451</v>
      </c>
      <c r="X2016" s="74" t="str">
        <f t="shared" si="319"/>
        <v/>
      </c>
      <c r="Y2016" s="74" t="str">
        <f t="shared" si="320"/>
        <v/>
      </c>
      <c r="Z2016" s="78" t="s">
        <v>2580</v>
      </c>
    </row>
    <row r="2017" spans="1:26" ht="75" x14ac:dyDescent="0.25">
      <c r="A2017" s="71" t="str">
        <f>INDEX('Выгр Торг'!$A:$A,MATCH($B2017,'Выгр Торг'!$B:$B,0))</f>
        <v>Накладки на зеркала "Лифтбек" (под повторители) в цвет кузова для Лада Калина 2, Гранта, Гранта FL</v>
      </c>
      <c r="B2017" s="88">
        <v>248733</v>
      </c>
      <c r="C2017" s="72">
        <f>VLOOKUP($B2017,'Выгр Торг'!$B:$P,C$1,0)</f>
        <v>98631</v>
      </c>
      <c r="D2017" s="71" t="str">
        <f>VLOOKUP($B2017,'Выгр Торг'!$B:$P,D$1,0)</f>
        <v>Накладки на зеркала "Лифтбек" (под повторители) в цвет кузова для Лада Калина 2, Гранта, Гранта FL (В цвет, Мускари (темно синий, 426))</v>
      </c>
      <c r="E2017" s="72" t="str">
        <f>VLOOKUP($B2017,'Выгр Торг'!$B:$P,E$1,0)</f>
        <v>Y</v>
      </c>
      <c r="F2017" s="72" t="str">
        <f>VLOOKUP($B2017,'Выгр Торг'!$B:$P,F$1,0)</f>
        <v>1</v>
      </c>
      <c r="G2017" s="36" t="s">
        <v>2499</v>
      </c>
      <c r="H2017" s="28">
        <v>170670</v>
      </c>
      <c r="I2017" s="53">
        <f>INDEX($I:$I,MATCH($H2017,$C:$C,0))</f>
        <v>600</v>
      </c>
      <c r="J2017" s="5" t="s">
        <v>3410</v>
      </c>
      <c r="K2017" s="56">
        <f>INDEX($K:$K,MATCH($H2017,$C:$C,0))+I2017</f>
        <v>900</v>
      </c>
      <c r="L2017" s="14">
        <f>VLOOKUP(K2017,Наценка!$A$1:$B$8,2,1)</f>
        <v>1.75</v>
      </c>
      <c r="M2017" s="56">
        <f>INDEX($M:$M,MATCH($H2017,$C:$C,0))+I2017*$M$2</f>
        <v>1380</v>
      </c>
      <c r="N2017" s="57">
        <f t="shared" si="315"/>
        <v>1390</v>
      </c>
      <c r="O2017" s="72">
        <f>VLOOKUP($B2017,'Выгр Торг'!$B:$P,O$1,0)</f>
        <v>900</v>
      </c>
      <c r="P2017" s="72">
        <f>VLOOKUP($B2017,'Выгр Торг'!$B:$P,P$1,0)</f>
        <v>1490</v>
      </c>
      <c r="Q2017" s="42">
        <f t="shared" si="316"/>
        <v>0</v>
      </c>
      <c r="R2017" s="42">
        <f t="shared" si="317"/>
        <v>100</v>
      </c>
      <c r="S2017" s="85">
        <f t="shared" si="314"/>
        <v>1390</v>
      </c>
      <c r="T2017" s="60" t="str">
        <f>IFERROR(VLOOKUP($B2017,'Из ГУГЛа'!$B:$G,4,0)*U2017+V2017,VLOOKUP($B2017,'Из ГУГЛа'!$B:$G,4,0))</f>
        <v/>
      </c>
      <c r="U2017" s="15">
        <v>1</v>
      </c>
      <c r="V2017" s="59"/>
      <c r="W2017" s="74">
        <f t="shared" si="318"/>
        <v>0.54444444444444451</v>
      </c>
      <c r="X2017" s="74" t="str">
        <f t="shared" si="319"/>
        <v/>
      </c>
      <c r="Y2017" s="74" t="str">
        <f t="shared" si="320"/>
        <v/>
      </c>
      <c r="Z2017" s="78" t="s">
        <v>2580</v>
      </c>
    </row>
    <row r="2018" spans="1:26" ht="75" x14ac:dyDescent="0.25">
      <c r="A2018" s="71" t="str">
        <f>INDEX('Выгр Торг'!$A:$A,MATCH($B2018,'Выгр Торг'!$B:$B,0))</f>
        <v>Накладки на зеркала "Лифтбек" (под повторители) в цвет кузова для Лада Калина 2, Гранта, Гранта FL</v>
      </c>
      <c r="B2018" s="88">
        <v>248734</v>
      </c>
      <c r="C2018" s="72">
        <f>VLOOKUP($B2018,'Выгр Торг'!$B:$P,C$1,0)</f>
        <v>98632</v>
      </c>
      <c r="D2018" s="71" t="str">
        <f>VLOOKUP($B2018,'Выгр Торг'!$B:$P,D$1,0)</f>
        <v>Накладки на зеркала "Лифтбек" (под повторители) в цвет кузова для Лада Калина 2, Гранта, Гранта FL (В цвет, Мускат (серебристо-серо-золотистый, 620))</v>
      </c>
      <c r="E2018" s="72" t="str">
        <f>VLOOKUP($B2018,'Выгр Торг'!$B:$P,E$1,0)</f>
        <v>Y</v>
      </c>
      <c r="F2018" s="72" t="str">
        <f>VLOOKUP($B2018,'Выгр Торг'!$B:$P,F$1,0)</f>
        <v>1</v>
      </c>
      <c r="G2018" s="36" t="s">
        <v>2499</v>
      </c>
      <c r="H2018" s="28">
        <v>170670</v>
      </c>
      <c r="I2018" s="53">
        <f>INDEX($I:$I,MATCH($H2018,$C:$C,0))</f>
        <v>600</v>
      </c>
      <c r="J2018" s="5" t="s">
        <v>3410</v>
      </c>
      <c r="K2018" s="56">
        <f>INDEX($K:$K,MATCH($H2018,$C:$C,0))+I2018</f>
        <v>900</v>
      </c>
      <c r="L2018" s="14">
        <f>VLOOKUP(K2018,Наценка!$A$1:$B$8,2,1)</f>
        <v>1.75</v>
      </c>
      <c r="M2018" s="56">
        <f>INDEX($M:$M,MATCH($H2018,$C:$C,0))+I2018*$M$2</f>
        <v>1380</v>
      </c>
      <c r="N2018" s="57">
        <f t="shared" si="315"/>
        <v>1390</v>
      </c>
      <c r="O2018" s="72">
        <f>VLOOKUP($B2018,'Выгр Торг'!$B:$P,O$1,0)</f>
        <v>900</v>
      </c>
      <c r="P2018" s="72">
        <f>VLOOKUP($B2018,'Выгр Торг'!$B:$P,P$1,0)</f>
        <v>1490</v>
      </c>
      <c r="Q2018" s="42">
        <f t="shared" si="316"/>
        <v>0</v>
      </c>
      <c r="R2018" s="42">
        <f t="shared" si="317"/>
        <v>100</v>
      </c>
      <c r="S2018" s="85">
        <f t="shared" si="314"/>
        <v>1390</v>
      </c>
      <c r="T2018" s="60" t="str">
        <f>IFERROR(VLOOKUP($B2018,'Из ГУГЛа'!$B:$G,4,0)*U2018+V2018,VLOOKUP($B2018,'Из ГУГЛа'!$B:$G,4,0))</f>
        <v/>
      </c>
      <c r="U2018" s="15">
        <v>1</v>
      </c>
      <c r="V2018" s="59"/>
      <c r="W2018" s="74">
        <f t="shared" si="318"/>
        <v>0.54444444444444451</v>
      </c>
      <c r="X2018" s="74" t="str">
        <f t="shared" si="319"/>
        <v/>
      </c>
      <c r="Y2018" s="74" t="str">
        <f t="shared" si="320"/>
        <v/>
      </c>
      <c r="Z2018" s="78" t="s">
        <v>2580</v>
      </c>
    </row>
    <row r="2019" spans="1:26" ht="75" x14ac:dyDescent="0.25">
      <c r="A2019" s="71" t="str">
        <f>INDEX('Выгр Торг'!$A:$A,MATCH($B2019,'Выгр Торг'!$B:$B,0))</f>
        <v>Накладки на зеркала "Лифтбек" (под повторители) в цвет кузова для Лада Калина 2, Гранта, Гранта FL</v>
      </c>
      <c r="B2019" s="88">
        <v>248735</v>
      </c>
      <c r="C2019" s="72">
        <f>VLOOKUP($B2019,'Выгр Торг'!$B:$P,C$1,0)</f>
        <v>98633</v>
      </c>
      <c r="D2019" s="71" t="str">
        <f>VLOOKUP($B2019,'Выгр Торг'!$B:$P,D$1,0)</f>
        <v>Накладки на зеркала "Лифтбек" (под повторители) в цвет кузова для Лада Калина 2, Гранта, Гранта FL (В цвет, Нарцисс (желтый, 223))</v>
      </c>
      <c r="E2019" s="72" t="str">
        <f>VLOOKUP($B2019,'Выгр Торг'!$B:$P,E$1,0)</f>
        <v>Y</v>
      </c>
      <c r="F2019" s="72" t="str">
        <f>VLOOKUP($B2019,'Выгр Торг'!$B:$P,F$1,0)</f>
        <v>1</v>
      </c>
      <c r="G2019" s="36" t="s">
        <v>2499</v>
      </c>
      <c r="H2019" s="28">
        <v>170670</v>
      </c>
      <c r="I2019" s="53">
        <f>INDEX($I:$I,MATCH($H2019,$C:$C,0))</f>
        <v>600</v>
      </c>
      <c r="J2019" s="5" t="s">
        <v>3410</v>
      </c>
      <c r="K2019" s="56">
        <f>INDEX($K:$K,MATCH($H2019,$C:$C,0))+I2019</f>
        <v>900</v>
      </c>
      <c r="L2019" s="14">
        <f>VLOOKUP(K2019,Наценка!$A$1:$B$8,2,1)</f>
        <v>1.75</v>
      </c>
      <c r="M2019" s="56">
        <f>INDEX($M:$M,MATCH($H2019,$C:$C,0))+I2019*$M$2</f>
        <v>1380</v>
      </c>
      <c r="N2019" s="57">
        <f t="shared" si="315"/>
        <v>1390</v>
      </c>
      <c r="O2019" s="72">
        <f>VLOOKUP($B2019,'Выгр Торг'!$B:$P,O$1,0)</f>
        <v>900</v>
      </c>
      <c r="P2019" s="72">
        <f>VLOOKUP($B2019,'Выгр Торг'!$B:$P,P$1,0)</f>
        <v>1490</v>
      </c>
      <c r="Q2019" s="42">
        <f t="shared" si="316"/>
        <v>0</v>
      </c>
      <c r="R2019" s="42">
        <f t="shared" si="317"/>
        <v>100</v>
      </c>
      <c r="S2019" s="85">
        <f t="shared" si="314"/>
        <v>1390</v>
      </c>
      <c r="T2019" s="60" t="str">
        <f>IFERROR(VLOOKUP($B2019,'Из ГУГЛа'!$B:$G,4,0)*U2019+V2019,VLOOKUP($B2019,'Из ГУГЛа'!$B:$G,4,0))</f>
        <v/>
      </c>
      <c r="U2019" s="15">
        <v>1</v>
      </c>
      <c r="V2019" s="59"/>
      <c r="W2019" s="74">
        <f t="shared" si="318"/>
        <v>0.54444444444444451</v>
      </c>
      <c r="X2019" s="74" t="str">
        <f t="shared" si="319"/>
        <v/>
      </c>
      <c r="Y2019" s="74" t="str">
        <f t="shared" si="320"/>
        <v/>
      </c>
      <c r="Z2019" s="78" t="s">
        <v>2580</v>
      </c>
    </row>
    <row r="2020" spans="1:26" ht="75" x14ac:dyDescent="0.25">
      <c r="A2020" s="71" t="str">
        <f>INDEX('Выгр Торг'!$A:$A,MATCH($B2020,'Выгр Торг'!$B:$B,0))</f>
        <v>Накладки на зеркала "Лифтбек" (под повторители) в цвет кузова для Лада Калина 2, Гранта, Гранта FL</v>
      </c>
      <c r="B2020" s="88">
        <v>248736</v>
      </c>
      <c r="C2020" s="72">
        <f>VLOOKUP($B2020,'Выгр Торг'!$B:$P,C$1,0)</f>
        <v>98634</v>
      </c>
      <c r="D2020" s="71" t="str">
        <f>VLOOKUP($B2020,'Выгр Торг'!$B:$P,D$1,0)</f>
        <v>Накладки на зеркала "Лифтбек" (под повторители) в цвет кузова для Лада Калина 2, Гранта, Гранта FL (В цвет, Наутилус (темно-зеленый, 304))</v>
      </c>
      <c r="E2020" s="72" t="str">
        <f>VLOOKUP($B2020,'Выгр Торг'!$B:$P,E$1,0)</f>
        <v>Y</v>
      </c>
      <c r="F2020" s="72" t="str">
        <f>VLOOKUP($B2020,'Выгр Торг'!$B:$P,F$1,0)</f>
        <v>1</v>
      </c>
      <c r="G2020" s="36" t="s">
        <v>2499</v>
      </c>
      <c r="H2020" s="28">
        <v>170670</v>
      </c>
      <c r="I2020" s="53">
        <f>INDEX($I:$I,MATCH($H2020,$C:$C,0))</f>
        <v>600</v>
      </c>
      <c r="J2020" s="5" t="s">
        <v>3410</v>
      </c>
      <c r="K2020" s="56">
        <f>INDEX($K:$K,MATCH($H2020,$C:$C,0))+I2020</f>
        <v>900</v>
      </c>
      <c r="L2020" s="14">
        <f>VLOOKUP(K2020,Наценка!$A$1:$B$8,2,1)</f>
        <v>1.75</v>
      </c>
      <c r="M2020" s="56">
        <f>INDEX($M:$M,MATCH($H2020,$C:$C,0))+I2020*$M$2</f>
        <v>1380</v>
      </c>
      <c r="N2020" s="57">
        <f t="shared" si="315"/>
        <v>1390</v>
      </c>
      <c r="O2020" s="72">
        <f>VLOOKUP($B2020,'Выгр Торг'!$B:$P,O$1,0)</f>
        <v>900</v>
      </c>
      <c r="P2020" s="72">
        <f>VLOOKUP($B2020,'Выгр Торг'!$B:$P,P$1,0)</f>
        <v>1490</v>
      </c>
      <c r="Q2020" s="42">
        <f t="shared" si="316"/>
        <v>0</v>
      </c>
      <c r="R2020" s="42">
        <f t="shared" si="317"/>
        <v>100</v>
      </c>
      <c r="S2020" s="85">
        <f t="shared" si="314"/>
        <v>1390</v>
      </c>
      <c r="T2020" s="60" t="str">
        <f>IFERROR(VLOOKUP($B2020,'Из ГУГЛа'!$B:$G,4,0)*U2020+V2020,VLOOKUP($B2020,'Из ГУГЛа'!$B:$G,4,0))</f>
        <v/>
      </c>
      <c r="U2020" s="15">
        <v>1</v>
      </c>
      <c r="V2020" s="59"/>
      <c r="W2020" s="74">
        <f t="shared" si="318"/>
        <v>0.54444444444444451</v>
      </c>
      <c r="X2020" s="74" t="str">
        <f t="shared" si="319"/>
        <v/>
      </c>
      <c r="Y2020" s="74" t="str">
        <f t="shared" si="320"/>
        <v/>
      </c>
      <c r="Z2020" s="78" t="s">
        <v>2580</v>
      </c>
    </row>
    <row r="2021" spans="1:26" ht="75" x14ac:dyDescent="0.25">
      <c r="A2021" s="71" t="str">
        <f>INDEX('Выгр Торг'!$A:$A,MATCH($B2021,'Выгр Торг'!$B:$B,0))</f>
        <v>Накладки на зеркала "Лифтбек" (под повторители) в цвет кузова для Лада Калина 2, Гранта, Гранта FL</v>
      </c>
      <c r="B2021" s="88">
        <v>248737</v>
      </c>
      <c r="C2021" s="72">
        <f>VLOOKUP($B2021,'Выгр Торг'!$B:$P,C$1,0)</f>
        <v>98635</v>
      </c>
      <c r="D2021" s="71" t="str">
        <f>VLOOKUP($B2021,'Выгр Торг'!$B:$P,D$1,0)</f>
        <v>Накладки на зеркала "Лифтбек" (под повторители) в цвет кузова для Лада Калина 2, Гранта, Гранта FL (В цвет, Невада (серебристо-серо-бежевый, 239))</v>
      </c>
      <c r="E2021" s="72" t="str">
        <f>VLOOKUP($B2021,'Выгр Торг'!$B:$P,E$1,0)</f>
        <v>Y</v>
      </c>
      <c r="F2021" s="72" t="str">
        <f>VLOOKUP($B2021,'Выгр Торг'!$B:$P,F$1,0)</f>
        <v>1</v>
      </c>
      <c r="G2021" s="36" t="s">
        <v>2499</v>
      </c>
      <c r="H2021" s="28">
        <v>170670</v>
      </c>
      <c r="I2021" s="53">
        <f>INDEX($I:$I,MATCH($H2021,$C:$C,0))</f>
        <v>600</v>
      </c>
      <c r="J2021" s="5" t="s">
        <v>3410</v>
      </c>
      <c r="K2021" s="56">
        <f>INDEX($K:$K,MATCH($H2021,$C:$C,0))+I2021</f>
        <v>900</v>
      </c>
      <c r="L2021" s="14">
        <f>VLOOKUP(K2021,Наценка!$A$1:$B$8,2,1)</f>
        <v>1.75</v>
      </c>
      <c r="M2021" s="56">
        <f>INDEX($M:$M,MATCH($H2021,$C:$C,0))+I2021*$M$2</f>
        <v>1380</v>
      </c>
      <c r="N2021" s="57">
        <f t="shared" si="315"/>
        <v>1390</v>
      </c>
      <c r="O2021" s="72">
        <f>VLOOKUP($B2021,'Выгр Торг'!$B:$P,O$1,0)</f>
        <v>900</v>
      </c>
      <c r="P2021" s="72">
        <f>VLOOKUP($B2021,'Выгр Торг'!$B:$P,P$1,0)</f>
        <v>1490</v>
      </c>
      <c r="Q2021" s="42">
        <f t="shared" si="316"/>
        <v>0</v>
      </c>
      <c r="R2021" s="42">
        <f t="shared" si="317"/>
        <v>100</v>
      </c>
      <c r="S2021" s="85">
        <f t="shared" si="314"/>
        <v>1390</v>
      </c>
      <c r="T2021" s="60" t="str">
        <f>IFERROR(VLOOKUP($B2021,'Из ГУГЛа'!$B:$G,4,0)*U2021+V2021,VLOOKUP($B2021,'Из ГУГЛа'!$B:$G,4,0))</f>
        <v/>
      </c>
      <c r="U2021" s="15">
        <v>1</v>
      </c>
      <c r="V2021" s="59"/>
      <c r="W2021" s="74">
        <f t="shared" si="318"/>
        <v>0.54444444444444451</v>
      </c>
      <c r="X2021" s="74" t="str">
        <f t="shared" si="319"/>
        <v/>
      </c>
      <c r="Y2021" s="74" t="str">
        <f t="shared" si="320"/>
        <v/>
      </c>
      <c r="Z2021" s="78" t="s">
        <v>2580</v>
      </c>
    </row>
    <row r="2022" spans="1:26" ht="75" x14ac:dyDescent="0.25">
      <c r="A2022" s="71" t="str">
        <f>INDEX('Выгр Торг'!$A:$A,MATCH($B2022,'Выгр Торг'!$B:$B,0))</f>
        <v>Накладки на зеркала "Лифтбек" (под повторители) в цвет кузова для Лада Калина 2, Гранта, Гранта FL</v>
      </c>
      <c r="B2022" s="88">
        <v>248738</v>
      </c>
      <c r="C2022" s="72">
        <f>VLOOKUP($B2022,'Выгр Торг'!$B:$P,C$1,0)</f>
        <v>98636</v>
      </c>
      <c r="D2022" s="71" t="str">
        <f>VLOOKUP($B2022,'Выгр Торг'!$B:$P,D$1,0)</f>
        <v>Накладки на зеркала "Лифтбек" (под повторители) в цвет кузова для Лада Калина 2, Гранта, Гранта FL (В цвет, Нептун (серебристо-темно-серо-синий, 628))</v>
      </c>
      <c r="E2022" s="72" t="str">
        <f>VLOOKUP($B2022,'Выгр Торг'!$B:$P,E$1,0)</f>
        <v>Y</v>
      </c>
      <c r="F2022" s="72" t="str">
        <f>VLOOKUP($B2022,'Выгр Торг'!$B:$P,F$1,0)</f>
        <v>1</v>
      </c>
      <c r="G2022" s="36" t="s">
        <v>2499</v>
      </c>
      <c r="H2022" s="28">
        <v>170670</v>
      </c>
      <c r="I2022" s="53">
        <f>INDEX($I:$I,MATCH($H2022,$C:$C,0))</f>
        <v>600</v>
      </c>
      <c r="J2022" s="5" t="s">
        <v>3410</v>
      </c>
      <c r="K2022" s="56">
        <f>INDEX($K:$K,MATCH($H2022,$C:$C,0))+I2022</f>
        <v>900</v>
      </c>
      <c r="L2022" s="14">
        <f>VLOOKUP(K2022,Наценка!$A$1:$B$8,2,1)</f>
        <v>1.75</v>
      </c>
      <c r="M2022" s="56">
        <f>INDEX($M:$M,MATCH($H2022,$C:$C,0))+I2022*$M$2</f>
        <v>1380</v>
      </c>
      <c r="N2022" s="57">
        <f t="shared" si="315"/>
        <v>1390</v>
      </c>
      <c r="O2022" s="72">
        <f>VLOOKUP($B2022,'Выгр Торг'!$B:$P,O$1,0)</f>
        <v>900</v>
      </c>
      <c r="P2022" s="72">
        <f>VLOOKUP($B2022,'Выгр Торг'!$B:$P,P$1,0)</f>
        <v>1490</v>
      </c>
      <c r="Q2022" s="42">
        <f t="shared" si="316"/>
        <v>0</v>
      </c>
      <c r="R2022" s="42">
        <f t="shared" si="317"/>
        <v>100</v>
      </c>
      <c r="S2022" s="85">
        <f t="shared" si="314"/>
        <v>1390</v>
      </c>
      <c r="T2022" s="60" t="str">
        <f>IFERROR(VLOOKUP($B2022,'Из ГУГЛа'!$B:$G,4,0)*U2022+V2022,VLOOKUP($B2022,'Из ГУГЛа'!$B:$G,4,0))</f>
        <v/>
      </c>
      <c r="U2022" s="15">
        <v>1</v>
      </c>
      <c r="V2022" s="59"/>
      <c r="W2022" s="74">
        <f t="shared" si="318"/>
        <v>0.54444444444444451</v>
      </c>
      <c r="X2022" s="74" t="str">
        <f t="shared" si="319"/>
        <v/>
      </c>
      <c r="Y2022" s="74" t="str">
        <f t="shared" si="320"/>
        <v/>
      </c>
      <c r="Z2022" s="78" t="s">
        <v>2580</v>
      </c>
    </row>
    <row r="2023" spans="1:26" ht="75" x14ac:dyDescent="0.25">
      <c r="A2023" s="71" t="str">
        <f>INDEX('Выгр Торг'!$A:$A,MATCH($B2023,'Выгр Торг'!$B:$B,0))</f>
        <v>Накладки на зеркала "Лифтбек" (под повторители) в цвет кузова для Лада Калина 2, Гранта, Гранта FL</v>
      </c>
      <c r="B2023" s="88">
        <v>248739</v>
      </c>
      <c r="C2023" s="72">
        <f>VLOOKUP($B2023,'Выгр Торг'!$B:$P,C$1,0)</f>
        <v>98637</v>
      </c>
      <c r="D2023" s="71" t="str">
        <f>VLOOKUP($B2023,'Выгр Торг'!$B:$P,D$1,0)</f>
        <v>Накладки на зеркала "Лифтбек" (под повторители) в цвет кузова для Лада Калина 2, Гранта, Гранта FL (В цвет, Несси (темно-зеленый, 368))</v>
      </c>
      <c r="E2023" s="72" t="str">
        <f>VLOOKUP($B2023,'Выгр Торг'!$B:$P,E$1,0)</f>
        <v>Y</v>
      </c>
      <c r="F2023" s="72" t="str">
        <f>VLOOKUP($B2023,'Выгр Торг'!$B:$P,F$1,0)</f>
        <v>1</v>
      </c>
      <c r="G2023" s="36" t="s">
        <v>2499</v>
      </c>
      <c r="H2023" s="28">
        <v>170670</v>
      </c>
      <c r="I2023" s="53">
        <f>INDEX($I:$I,MATCH($H2023,$C:$C,0))</f>
        <v>600</v>
      </c>
      <c r="J2023" s="5" t="s">
        <v>3410</v>
      </c>
      <c r="K2023" s="56">
        <f>INDEX($K:$K,MATCH($H2023,$C:$C,0))+I2023</f>
        <v>900</v>
      </c>
      <c r="L2023" s="14">
        <f>VLOOKUP(K2023,Наценка!$A$1:$B$8,2,1)</f>
        <v>1.75</v>
      </c>
      <c r="M2023" s="56">
        <f>INDEX($M:$M,MATCH($H2023,$C:$C,0))+I2023*$M$2</f>
        <v>1380</v>
      </c>
      <c r="N2023" s="57">
        <f t="shared" si="315"/>
        <v>1390</v>
      </c>
      <c r="O2023" s="72">
        <f>VLOOKUP($B2023,'Выгр Торг'!$B:$P,O$1,0)</f>
        <v>900</v>
      </c>
      <c r="P2023" s="72">
        <f>VLOOKUP($B2023,'Выгр Торг'!$B:$P,P$1,0)</f>
        <v>1490</v>
      </c>
      <c r="Q2023" s="42">
        <f t="shared" si="316"/>
        <v>0</v>
      </c>
      <c r="R2023" s="42">
        <f t="shared" si="317"/>
        <v>100</v>
      </c>
      <c r="S2023" s="85">
        <f t="shared" si="314"/>
        <v>1390</v>
      </c>
      <c r="T2023" s="60" t="str">
        <f>IFERROR(VLOOKUP($B2023,'Из ГУГЛа'!$B:$G,4,0)*U2023+V2023,VLOOKUP($B2023,'Из ГУГЛа'!$B:$G,4,0))</f>
        <v/>
      </c>
      <c r="U2023" s="15">
        <v>1</v>
      </c>
      <c r="V2023" s="59"/>
      <c r="W2023" s="74">
        <f t="shared" si="318"/>
        <v>0.54444444444444451</v>
      </c>
      <c r="X2023" s="74" t="str">
        <f t="shared" si="319"/>
        <v/>
      </c>
      <c r="Y2023" s="74" t="str">
        <f t="shared" si="320"/>
        <v/>
      </c>
      <c r="Z2023" s="78" t="s">
        <v>2580</v>
      </c>
    </row>
    <row r="2024" spans="1:26" ht="75" x14ac:dyDescent="0.25">
      <c r="A2024" s="71" t="str">
        <f>INDEX('Выгр Торг'!$A:$A,MATCH($B2024,'Выгр Торг'!$B:$B,0))</f>
        <v>Накладки на зеркала "Лифтбек" (под повторители) в цвет кузова для Лада Калина 2, Гранта, Гранта FL</v>
      </c>
      <c r="B2024" s="88">
        <v>248740</v>
      </c>
      <c r="C2024" s="72">
        <f>VLOOKUP($B2024,'Выгр Торг'!$B:$P,C$1,0)</f>
        <v>98638</v>
      </c>
      <c r="D2024" s="71" t="str">
        <f>VLOOKUP($B2024,'Выгр Торг'!$B:$P,D$1,0)</f>
        <v>Накладки на зеркала "Лифтбек" (под повторители) в цвет кузова для Лада Калина 2, Гранта, Гранта FL (В цвет, Несси 2 (темно-зеленый, 316))</v>
      </c>
      <c r="E2024" s="72" t="str">
        <f>VLOOKUP($B2024,'Выгр Торг'!$B:$P,E$1,0)</f>
        <v>Y</v>
      </c>
      <c r="F2024" s="72" t="str">
        <f>VLOOKUP($B2024,'Выгр Торг'!$B:$P,F$1,0)</f>
        <v>1</v>
      </c>
      <c r="G2024" s="36" t="s">
        <v>2499</v>
      </c>
      <c r="H2024" s="28">
        <v>170670</v>
      </c>
      <c r="I2024" s="53">
        <f>INDEX($I:$I,MATCH($H2024,$C:$C,0))</f>
        <v>600</v>
      </c>
      <c r="J2024" s="5" t="s">
        <v>3410</v>
      </c>
      <c r="K2024" s="56">
        <f>INDEX($K:$K,MATCH($H2024,$C:$C,0))+I2024</f>
        <v>900</v>
      </c>
      <c r="L2024" s="14">
        <f>VLOOKUP(K2024,Наценка!$A$1:$B$8,2,1)</f>
        <v>1.75</v>
      </c>
      <c r="M2024" s="56">
        <f>INDEX($M:$M,MATCH($H2024,$C:$C,0))+I2024*$M$2</f>
        <v>1380</v>
      </c>
      <c r="N2024" s="57">
        <f t="shared" si="315"/>
        <v>1390</v>
      </c>
      <c r="O2024" s="72">
        <f>VLOOKUP($B2024,'Выгр Торг'!$B:$P,O$1,0)</f>
        <v>900</v>
      </c>
      <c r="P2024" s="72">
        <f>VLOOKUP($B2024,'Выгр Торг'!$B:$P,P$1,0)</f>
        <v>1490</v>
      </c>
      <c r="Q2024" s="42">
        <f t="shared" si="316"/>
        <v>0</v>
      </c>
      <c r="R2024" s="42">
        <f t="shared" si="317"/>
        <v>100</v>
      </c>
      <c r="S2024" s="85">
        <f t="shared" si="314"/>
        <v>1390</v>
      </c>
      <c r="T2024" s="60" t="str">
        <f>IFERROR(VLOOKUP($B2024,'Из ГУГЛа'!$B:$G,4,0)*U2024+V2024,VLOOKUP($B2024,'Из ГУГЛа'!$B:$G,4,0))</f>
        <v/>
      </c>
      <c r="U2024" s="15">
        <v>1</v>
      </c>
      <c r="V2024" s="59"/>
      <c r="W2024" s="74">
        <f t="shared" si="318"/>
        <v>0.54444444444444451</v>
      </c>
      <c r="X2024" s="74" t="str">
        <f t="shared" si="319"/>
        <v/>
      </c>
      <c r="Y2024" s="74" t="str">
        <f t="shared" si="320"/>
        <v/>
      </c>
      <c r="Z2024" s="78" t="s">
        <v>2580</v>
      </c>
    </row>
    <row r="2025" spans="1:26" ht="75" x14ac:dyDescent="0.25">
      <c r="A2025" s="71" t="str">
        <f>INDEX('Выгр Торг'!$A:$A,MATCH($B2025,'Выгр Торг'!$B:$B,0))</f>
        <v>Накладки на зеркала "Лифтбек" (под повторители) в цвет кузова для Лада Калина 2, Гранта, Гранта FL</v>
      </c>
      <c r="B2025" s="88">
        <v>248741</v>
      </c>
      <c r="C2025" s="72">
        <f>VLOOKUP($B2025,'Выгр Торг'!$B:$P,C$1,0)</f>
        <v>98639</v>
      </c>
      <c r="D2025" s="71" t="str">
        <f>VLOOKUP($B2025,'Выгр Торг'!$B:$P,D$1,0)</f>
        <v>Накладки на зеркала "Лифтбек" (под повторители) в цвет кузова для Лада Калина 2, Гранта, Гранта FL (В цвет, Нефертити (серебристый-бежевый, 270))</v>
      </c>
      <c r="E2025" s="72" t="str">
        <f>VLOOKUP($B2025,'Выгр Торг'!$B:$P,E$1,0)</f>
        <v>Y</v>
      </c>
      <c r="F2025" s="72" t="str">
        <f>VLOOKUP($B2025,'Выгр Торг'!$B:$P,F$1,0)</f>
        <v>1</v>
      </c>
      <c r="G2025" s="36" t="s">
        <v>2499</v>
      </c>
      <c r="H2025" s="28">
        <v>170670</v>
      </c>
      <c r="I2025" s="53">
        <f>INDEX($I:$I,MATCH($H2025,$C:$C,0))</f>
        <v>600</v>
      </c>
      <c r="J2025" s="5" t="s">
        <v>3410</v>
      </c>
      <c r="K2025" s="56">
        <f>INDEX($K:$K,MATCH($H2025,$C:$C,0))+I2025</f>
        <v>900</v>
      </c>
      <c r="L2025" s="14">
        <f>VLOOKUP(K2025,Наценка!$A$1:$B$8,2,1)</f>
        <v>1.75</v>
      </c>
      <c r="M2025" s="56">
        <f>INDEX($M:$M,MATCH($H2025,$C:$C,0))+I2025*$M$2</f>
        <v>1380</v>
      </c>
      <c r="N2025" s="57">
        <f t="shared" si="315"/>
        <v>1390</v>
      </c>
      <c r="O2025" s="72">
        <f>VLOOKUP($B2025,'Выгр Торг'!$B:$P,O$1,0)</f>
        <v>900</v>
      </c>
      <c r="P2025" s="72">
        <f>VLOOKUP($B2025,'Выгр Торг'!$B:$P,P$1,0)</f>
        <v>1490</v>
      </c>
      <c r="Q2025" s="42">
        <f t="shared" si="316"/>
        <v>0</v>
      </c>
      <c r="R2025" s="42">
        <f t="shared" si="317"/>
        <v>100</v>
      </c>
      <c r="S2025" s="85">
        <f t="shared" si="314"/>
        <v>1390</v>
      </c>
      <c r="T2025" s="60" t="str">
        <f>IFERROR(VLOOKUP($B2025,'Из ГУГЛа'!$B:$G,4,0)*U2025+V2025,VLOOKUP($B2025,'Из ГУГЛа'!$B:$G,4,0))</f>
        <v/>
      </c>
      <c r="U2025" s="15">
        <v>1</v>
      </c>
      <c r="V2025" s="59"/>
      <c r="W2025" s="74">
        <f t="shared" si="318"/>
        <v>0.54444444444444451</v>
      </c>
      <c r="X2025" s="74" t="str">
        <f t="shared" si="319"/>
        <v/>
      </c>
      <c r="Y2025" s="74" t="str">
        <f t="shared" si="320"/>
        <v/>
      </c>
      <c r="Z2025" s="78" t="s">
        <v>2580</v>
      </c>
    </row>
    <row r="2026" spans="1:26" ht="75" x14ac:dyDescent="0.25">
      <c r="A2026" s="71" t="str">
        <f>INDEX('Выгр Торг'!$A:$A,MATCH($B2026,'Выгр Торг'!$B:$B,0))</f>
        <v>Накладки на зеркала "Лифтбек" (под повторители) в цвет кузова для Лада Калина 2, Гранта, Гранта FL</v>
      </c>
      <c r="B2026" s="88">
        <v>248742</v>
      </c>
      <c r="C2026" s="72">
        <f>VLOOKUP($B2026,'Выгр Торг'!$B:$P,C$1,0)</f>
        <v>98640</v>
      </c>
      <c r="D2026" s="71" t="str">
        <f>VLOOKUP($B2026,'Выгр Торг'!$B:$P,D$1,0)</f>
        <v>Накладки на зеркала "Лифтбек" (под повторители) в цвет кузова для Лада Калина 2, Гранта, Гранта FL (В цвет, Ниагара (серебристо-серо-голубоватый, 383))</v>
      </c>
      <c r="E2026" s="72" t="str">
        <f>VLOOKUP($B2026,'Выгр Торг'!$B:$P,E$1,0)</f>
        <v>Y</v>
      </c>
      <c r="F2026" s="72" t="str">
        <f>VLOOKUP($B2026,'Выгр Торг'!$B:$P,F$1,0)</f>
        <v>1</v>
      </c>
      <c r="G2026" s="36" t="s">
        <v>2499</v>
      </c>
      <c r="H2026" s="28">
        <v>170670</v>
      </c>
      <c r="I2026" s="53">
        <f>INDEX($I:$I,MATCH($H2026,$C:$C,0))</f>
        <v>600</v>
      </c>
      <c r="J2026" s="5" t="s">
        <v>3410</v>
      </c>
      <c r="K2026" s="56">
        <f>INDEX($K:$K,MATCH($H2026,$C:$C,0))+I2026</f>
        <v>900</v>
      </c>
      <c r="L2026" s="14">
        <f>VLOOKUP(K2026,Наценка!$A$1:$B$8,2,1)</f>
        <v>1.75</v>
      </c>
      <c r="M2026" s="56">
        <f>INDEX($M:$M,MATCH($H2026,$C:$C,0))+I2026*$M$2</f>
        <v>1380</v>
      </c>
      <c r="N2026" s="57">
        <f t="shared" si="315"/>
        <v>1390</v>
      </c>
      <c r="O2026" s="72">
        <f>VLOOKUP($B2026,'Выгр Торг'!$B:$P,O$1,0)</f>
        <v>900</v>
      </c>
      <c r="P2026" s="72">
        <f>VLOOKUP($B2026,'Выгр Торг'!$B:$P,P$1,0)</f>
        <v>1490</v>
      </c>
      <c r="Q2026" s="42">
        <f t="shared" si="316"/>
        <v>0</v>
      </c>
      <c r="R2026" s="42">
        <f t="shared" si="317"/>
        <v>100</v>
      </c>
      <c r="S2026" s="85">
        <f t="shared" si="314"/>
        <v>1390</v>
      </c>
      <c r="T2026" s="60" t="str">
        <f>IFERROR(VLOOKUP($B2026,'Из ГУГЛа'!$B:$G,4,0)*U2026+V2026,VLOOKUP($B2026,'Из ГУГЛа'!$B:$G,4,0))</f>
        <v/>
      </c>
      <c r="U2026" s="15">
        <v>1</v>
      </c>
      <c r="V2026" s="59"/>
      <c r="W2026" s="74">
        <f t="shared" si="318"/>
        <v>0.54444444444444451</v>
      </c>
      <c r="X2026" s="74" t="str">
        <f t="shared" si="319"/>
        <v/>
      </c>
      <c r="Y2026" s="74" t="str">
        <f t="shared" si="320"/>
        <v/>
      </c>
      <c r="Z2026" s="78" t="s">
        <v>2580</v>
      </c>
    </row>
    <row r="2027" spans="1:26" ht="75" x14ac:dyDescent="0.25">
      <c r="A2027" s="71" t="str">
        <f>INDEX('Выгр Торг'!$A:$A,MATCH($B2027,'Выгр Торг'!$B:$B,0))</f>
        <v>Накладки на зеркала "Лифтбек" (под повторители) в цвет кузова для Лада Калина 2, Гранта, Гранта FL</v>
      </c>
      <c r="B2027" s="88">
        <v>248743</v>
      </c>
      <c r="C2027" s="72">
        <f>VLOOKUP($B2027,'Выгр Торг'!$B:$P,C$1,0)</f>
        <v>98641</v>
      </c>
      <c r="D2027" s="71" t="str">
        <f>VLOOKUP($B2027,'Выгр Торг'!$B:$P,D$1,0)</f>
        <v>Накладки на зеркала "Лифтбек" (под повторители) в цвет кузова для Лада Калина 2, Гранта, Гранта FL (В цвет, Ницца (темный сине-зеленый, 328))</v>
      </c>
      <c r="E2027" s="72" t="str">
        <f>VLOOKUP($B2027,'Выгр Торг'!$B:$P,E$1,0)</f>
        <v>Y</v>
      </c>
      <c r="F2027" s="72" t="str">
        <f>VLOOKUP($B2027,'Выгр Торг'!$B:$P,F$1,0)</f>
        <v>1</v>
      </c>
      <c r="G2027" s="36" t="s">
        <v>2499</v>
      </c>
      <c r="H2027" s="28">
        <v>170670</v>
      </c>
      <c r="I2027" s="53">
        <f>INDEX($I:$I,MATCH($H2027,$C:$C,0))</f>
        <v>600</v>
      </c>
      <c r="J2027" s="5" t="s">
        <v>3410</v>
      </c>
      <c r="K2027" s="56">
        <f>INDEX($K:$K,MATCH($H2027,$C:$C,0))+I2027</f>
        <v>900</v>
      </c>
      <c r="L2027" s="14">
        <f>VLOOKUP(K2027,Наценка!$A$1:$B$8,2,1)</f>
        <v>1.75</v>
      </c>
      <c r="M2027" s="56">
        <f>INDEX($M:$M,MATCH($H2027,$C:$C,0))+I2027*$M$2</f>
        <v>1380</v>
      </c>
      <c r="N2027" s="57">
        <f t="shared" si="315"/>
        <v>1390</v>
      </c>
      <c r="O2027" s="72">
        <f>VLOOKUP($B2027,'Выгр Торг'!$B:$P,O$1,0)</f>
        <v>900</v>
      </c>
      <c r="P2027" s="72">
        <f>VLOOKUP($B2027,'Выгр Торг'!$B:$P,P$1,0)</f>
        <v>1490</v>
      </c>
      <c r="Q2027" s="42">
        <f t="shared" si="316"/>
        <v>0</v>
      </c>
      <c r="R2027" s="42">
        <f t="shared" si="317"/>
        <v>100</v>
      </c>
      <c r="S2027" s="85">
        <f t="shared" si="314"/>
        <v>1390</v>
      </c>
      <c r="T2027" s="60" t="str">
        <f>IFERROR(VLOOKUP($B2027,'Из ГУГЛа'!$B:$G,4,0)*U2027+V2027,VLOOKUP($B2027,'Из ГУГЛа'!$B:$G,4,0))</f>
        <v/>
      </c>
      <c r="U2027" s="15">
        <v>1</v>
      </c>
      <c r="V2027" s="59"/>
      <c r="W2027" s="74">
        <f t="shared" si="318"/>
        <v>0.54444444444444451</v>
      </c>
      <c r="X2027" s="74" t="str">
        <f t="shared" si="319"/>
        <v/>
      </c>
      <c r="Y2027" s="74" t="str">
        <f t="shared" si="320"/>
        <v/>
      </c>
      <c r="Z2027" s="78" t="s">
        <v>2580</v>
      </c>
    </row>
    <row r="2028" spans="1:26" ht="75" x14ac:dyDescent="0.25">
      <c r="A2028" s="71" t="str">
        <f>INDEX('Выгр Торг'!$A:$A,MATCH($B2028,'Выгр Торг'!$B:$B,0))</f>
        <v>Накладки на зеркала "Лифтбек" (под повторители) в цвет кузова для Лада Калина 2, Гранта, Гранта FL</v>
      </c>
      <c r="B2028" s="88">
        <v>248744</v>
      </c>
      <c r="C2028" s="72">
        <f>VLOOKUP($B2028,'Выгр Торг'!$B:$P,C$1,0)</f>
        <v>98642</v>
      </c>
      <c r="D2028" s="71" t="str">
        <f>VLOOKUP($B2028,'Выгр Торг'!$B:$P,D$1,0)</f>
        <v>Накладки на зеркала "Лифтбек" (под повторители) в цвет кузова для Лада Калина 2, Гранта, Гранта FL (В цвет, Огненно-красный (красный, 124))</v>
      </c>
      <c r="E2028" s="72" t="str">
        <f>VLOOKUP($B2028,'Выгр Торг'!$B:$P,E$1,0)</f>
        <v>Y</v>
      </c>
      <c r="F2028" s="72" t="str">
        <f>VLOOKUP($B2028,'Выгр Торг'!$B:$P,F$1,0)</f>
        <v>1</v>
      </c>
      <c r="G2028" s="36" t="s">
        <v>2499</v>
      </c>
      <c r="H2028" s="28">
        <v>170670</v>
      </c>
      <c r="I2028" s="53">
        <f>INDEX($I:$I,MATCH($H2028,$C:$C,0))</f>
        <v>600</v>
      </c>
      <c r="J2028" s="5" t="s">
        <v>3410</v>
      </c>
      <c r="K2028" s="56">
        <f>INDEX($K:$K,MATCH($H2028,$C:$C,0))+I2028</f>
        <v>900</v>
      </c>
      <c r="L2028" s="14">
        <f>VLOOKUP(K2028,Наценка!$A$1:$B$8,2,1)</f>
        <v>1.75</v>
      </c>
      <c r="M2028" s="56">
        <f>INDEX($M:$M,MATCH($H2028,$C:$C,0))+I2028*$M$2</f>
        <v>1380</v>
      </c>
      <c r="N2028" s="57">
        <f t="shared" si="315"/>
        <v>1390</v>
      </c>
      <c r="O2028" s="72">
        <f>VLOOKUP($B2028,'Выгр Торг'!$B:$P,O$1,0)</f>
        <v>900</v>
      </c>
      <c r="P2028" s="72">
        <f>VLOOKUP($B2028,'Выгр Торг'!$B:$P,P$1,0)</f>
        <v>1490</v>
      </c>
      <c r="Q2028" s="42">
        <f t="shared" si="316"/>
        <v>0</v>
      </c>
      <c r="R2028" s="42">
        <f t="shared" si="317"/>
        <v>100</v>
      </c>
      <c r="S2028" s="85">
        <f t="shared" si="314"/>
        <v>1390</v>
      </c>
      <c r="T2028" s="60" t="str">
        <f>IFERROR(VLOOKUP($B2028,'Из ГУГЛа'!$B:$G,4,0)*U2028+V2028,VLOOKUP($B2028,'Из ГУГЛа'!$B:$G,4,0))</f>
        <v/>
      </c>
      <c r="U2028" s="15">
        <v>1</v>
      </c>
      <c r="V2028" s="59"/>
      <c r="W2028" s="74">
        <f t="shared" si="318"/>
        <v>0.54444444444444451</v>
      </c>
      <c r="X2028" s="74" t="str">
        <f t="shared" si="319"/>
        <v/>
      </c>
      <c r="Y2028" s="74" t="str">
        <f t="shared" si="320"/>
        <v/>
      </c>
      <c r="Z2028" s="78" t="s">
        <v>2580</v>
      </c>
    </row>
    <row r="2029" spans="1:26" ht="75" x14ac:dyDescent="0.25">
      <c r="A2029" s="71" t="str">
        <f>INDEX('Выгр Торг'!$A:$A,MATCH($B2029,'Выгр Торг'!$B:$B,0))</f>
        <v>Накладки на зеркала "Лифтбек" (под повторители) в цвет кузова для Лада Калина 2, Гранта, Гранта FL</v>
      </c>
      <c r="B2029" s="88">
        <v>248745</v>
      </c>
      <c r="C2029" s="72">
        <f>VLOOKUP($B2029,'Выгр Торг'!$B:$P,C$1,0)</f>
        <v>98643</v>
      </c>
      <c r="D2029" s="71" t="str">
        <f>VLOOKUP($B2029,'Выгр Торг'!$B:$P,D$1,0)</f>
        <v>Накладки на зеркала "Лифтбек" (под повторители) в цвет кузова для Лада Калина 2, Гранта, Гранта FL (В цвет, Одиссей (Серо-синий, 497))</v>
      </c>
      <c r="E2029" s="72" t="str">
        <f>VLOOKUP($B2029,'Выгр Торг'!$B:$P,E$1,0)</f>
        <v>Y</v>
      </c>
      <c r="F2029" s="72" t="str">
        <f>VLOOKUP($B2029,'Выгр Торг'!$B:$P,F$1,0)</f>
        <v>1</v>
      </c>
      <c r="G2029" s="36" t="s">
        <v>2499</v>
      </c>
      <c r="H2029" s="28">
        <v>170670</v>
      </c>
      <c r="I2029" s="53">
        <f>INDEX($I:$I,MATCH($H2029,$C:$C,0))</f>
        <v>600</v>
      </c>
      <c r="J2029" s="5" t="s">
        <v>3410</v>
      </c>
      <c r="K2029" s="56">
        <f>INDEX($K:$K,MATCH($H2029,$C:$C,0))+I2029</f>
        <v>900</v>
      </c>
      <c r="L2029" s="14">
        <f>VLOOKUP(K2029,Наценка!$A$1:$B$8,2,1)</f>
        <v>1.75</v>
      </c>
      <c r="M2029" s="56">
        <f>INDEX($M:$M,MATCH($H2029,$C:$C,0))+I2029*$M$2</f>
        <v>1380</v>
      </c>
      <c r="N2029" s="57">
        <f t="shared" si="315"/>
        <v>1390</v>
      </c>
      <c r="O2029" s="72">
        <f>VLOOKUP($B2029,'Выгр Торг'!$B:$P,O$1,0)</f>
        <v>900</v>
      </c>
      <c r="P2029" s="72">
        <f>VLOOKUP($B2029,'Выгр Торг'!$B:$P,P$1,0)</f>
        <v>1490</v>
      </c>
      <c r="Q2029" s="42">
        <f t="shared" si="316"/>
        <v>0</v>
      </c>
      <c r="R2029" s="42">
        <f t="shared" si="317"/>
        <v>100</v>
      </c>
      <c r="S2029" s="85">
        <f t="shared" si="314"/>
        <v>1390</v>
      </c>
      <c r="T2029" s="60" t="str">
        <f>IFERROR(VLOOKUP($B2029,'Из ГУГЛа'!$B:$G,4,0)*U2029+V2029,VLOOKUP($B2029,'Из ГУГЛа'!$B:$G,4,0))</f>
        <v/>
      </c>
      <c r="U2029" s="15">
        <v>1</v>
      </c>
      <c r="V2029" s="59"/>
      <c r="W2029" s="74">
        <f t="shared" si="318"/>
        <v>0.54444444444444451</v>
      </c>
      <c r="X2029" s="74" t="str">
        <f t="shared" si="319"/>
        <v/>
      </c>
      <c r="Y2029" s="74" t="str">
        <f t="shared" si="320"/>
        <v/>
      </c>
      <c r="Z2029" s="78" t="s">
        <v>2580</v>
      </c>
    </row>
    <row r="2030" spans="1:26" ht="75" x14ac:dyDescent="0.25">
      <c r="A2030" s="71" t="str">
        <f>INDEX('Выгр Торг'!$A:$A,MATCH($B2030,'Выгр Торг'!$B:$B,0))</f>
        <v>Накладки на зеркала "Лифтбек" (под повторители) в цвет кузова для Лада Калина 2, Гранта, Гранта FL</v>
      </c>
      <c r="B2030" s="88">
        <v>248746</v>
      </c>
      <c r="C2030" s="72">
        <f>VLOOKUP($B2030,'Выгр Торг'!$B:$P,C$1,0)</f>
        <v>98644</v>
      </c>
      <c r="D2030" s="71" t="str">
        <f>VLOOKUP($B2030,'Выгр Торг'!$B:$P,D$1,0)</f>
        <v>Накладки на зеркала "Лифтбек" (под повторители) в цвет кузова для Лада Калина 2, Гранта, Гранта FL (В цвет, Океан (темно-синий, 449))</v>
      </c>
      <c r="E2030" s="72" t="str">
        <f>VLOOKUP($B2030,'Выгр Торг'!$B:$P,E$1,0)</f>
        <v>Y</v>
      </c>
      <c r="F2030" s="72" t="str">
        <f>VLOOKUP($B2030,'Выгр Торг'!$B:$P,F$1,0)</f>
        <v>1</v>
      </c>
      <c r="G2030" s="36" t="s">
        <v>2499</v>
      </c>
      <c r="H2030" s="28">
        <v>170670</v>
      </c>
      <c r="I2030" s="53">
        <f>INDEX($I:$I,MATCH($H2030,$C:$C,0))</f>
        <v>600</v>
      </c>
      <c r="J2030" s="5" t="s">
        <v>3410</v>
      </c>
      <c r="K2030" s="56">
        <f>INDEX($K:$K,MATCH($H2030,$C:$C,0))+I2030</f>
        <v>900</v>
      </c>
      <c r="L2030" s="14">
        <f>VLOOKUP(K2030,Наценка!$A$1:$B$8,2,1)</f>
        <v>1.75</v>
      </c>
      <c r="M2030" s="56">
        <f>INDEX($M:$M,MATCH($H2030,$C:$C,0))+I2030*$M$2</f>
        <v>1380</v>
      </c>
      <c r="N2030" s="57">
        <f t="shared" si="315"/>
        <v>1390</v>
      </c>
      <c r="O2030" s="72">
        <f>VLOOKUP($B2030,'Выгр Торг'!$B:$P,O$1,0)</f>
        <v>900</v>
      </c>
      <c r="P2030" s="72">
        <f>VLOOKUP($B2030,'Выгр Торг'!$B:$P,P$1,0)</f>
        <v>1490</v>
      </c>
      <c r="Q2030" s="42">
        <f t="shared" si="316"/>
        <v>0</v>
      </c>
      <c r="R2030" s="42">
        <f t="shared" si="317"/>
        <v>100</v>
      </c>
      <c r="S2030" s="85">
        <f t="shared" si="314"/>
        <v>1390</v>
      </c>
      <c r="T2030" s="60" t="str">
        <f>IFERROR(VLOOKUP($B2030,'Из ГУГЛа'!$B:$G,4,0)*U2030+V2030,VLOOKUP($B2030,'Из ГУГЛа'!$B:$G,4,0))</f>
        <v/>
      </c>
      <c r="U2030" s="15">
        <v>1</v>
      </c>
      <c r="V2030" s="59"/>
      <c r="W2030" s="74">
        <f t="shared" si="318"/>
        <v>0.54444444444444451</v>
      </c>
      <c r="X2030" s="74" t="str">
        <f t="shared" si="319"/>
        <v/>
      </c>
      <c r="Y2030" s="74" t="str">
        <f t="shared" si="320"/>
        <v/>
      </c>
      <c r="Z2030" s="78" t="s">
        <v>2580</v>
      </c>
    </row>
    <row r="2031" spans="1:26" ht="75" x14ac:dyDescent="0.25">
      <c r="A2031" s="71" t="str">
        <f>INDEX('Выгр Торг'!$A:$A,MATCH($B2031,'Выгр Торг'!$B:$B,0))</f>
        <v>Накладки на зеркала "Лифтбек" (под повторители) в цвет кузова для Лада Калина 2, Гранта, Гранта FL</v>
      </c>
      <c r="B2031" s="88">
        <v>248747</v>
      </c>
      <c r="C2031" s="72">
        <f>VLOOKUP($B2031,'Выгр Торг'!$B:$P,C$1,0)</f>
        <v>98645</v>
      </c>
      <c r="D2031" s="71" t="str">
        <f>VLOOKUP($B2031,'Выгр Торг'!$B:$P,D$1,0)</f>
        <v>Накладки на зеркала "Лифтбек" (под повторители) в цвет кузова для Лада Калина 2, Гранта, Гранта FL (В цвет, Оливин (золотисто-зеленый, 345))</v>
      </c>
      <c r="E2031" s="72" t="str">
        <f>VLOOKUP($B2031,'Выгр Торг'!$B:$P,E$1,0)</f>
        <v>Y</v>
      </c>
      <c r="F2031" s="72" t="str">
        <f>VLOOKUP($B2031,'Выгр Торг'!$B:$P,F$1,0)</f>
        <v>1</v>
      </c>
      <c r="G2031" s="36" t="s">
        <v>2499</v>
      </c>
      <c r="H2031" s="28">
        <v>170670</v>
      </c>
      <c r="I2031" s="53">
        <f>INDEX($I:$I,MATCH($H2031,$C:$C,0))</f>
        <v>600</v>
      </c>
      <c r="J2031" s="5" t="s">
        <v>3410</v>
      </c>
      <c r="K2031" s="56">
        <f>INDEX($K:$K,MATCH($H2031,$C:$C,0))+I2031</f>
        <v>900</v>
      </c>
      <c r="L2031" s="14">
        <f>VLOOKUP(K2031,Наценка!$A$1:$B$8,2,1)</f>
        <v>1.75</v>
      </c>
      <c r="M2031" s="56">
        <f>INDEX($M:$M,MATCH($H2031,$C:$C,0))+I2031*$M$2</f>
        <v>1380</v>
      </c>
      <c r="N2031" s="57">
        <f t="shared" si="315"/>
        <v>1390</v>
      </c>
      <c r="O2031" s="72">
        <f>VLOOKUP($B2031,'Выгр Торг'!$B:$P,O$1,0)</f>
        <v>900</v>
      </c>
      <c r="P2031" s="72">
        <f>VLOOKUP($B2031,'Выгр Торг'!$B:$P,P$1,0)</f>
        <v>1490</v>
      </c>
      <c r="Q2031" s="42">
        <f t="shared" si="316"/>
        <v>0</v>
      </c>
      <c r="R2031" s="42">
        <f t="shared" si="317"/>
        <v>100</v>
      </c>
      <c r="S2031" s="85">
        <f t="shared" si="314"/>
        <v>1390</v>
      </c>
      <c r="T2031" s="60" t="str">
        <f>IFERROR(VLOOKUP($B2031,'Из ГУГЛа'!$B:$G,4,0)*U2031+V2031,VLOOKUP($B2031,'Из ГУГЛа'!$B:$G,4,0))</f>
        <v/>
      </c>
      <c r="U2031" s="15">
        <v>1</v>
      </c>
      <c r="V2031" s="59"/>
      <c r="W2031" s="74">
        <f t="shared" si="318"/>
        <v>0.54444444444444451</v>
      </c>
      <c r="X2031" s="74" t="str">
        <f t="shared" si="319"/>
        <v/>
      </c>
      <c r="Y2031" s="74" t="str">
        <f t="shared" si="320"/>
        <v/>
      </c>
      <c r="Z2031" s="78" t="s">
        <v>2580</v>
      </c>
    </row>
    <row r="2032" spans="1:26" ht="75" x14ac:dyDescent="0.25">
      <c r="A2032" s="71" t="str">
        <f>INDEX('Выгр Торг'!$A:$A,MATCH($B2032,'Выгр Торг'!$B:$B,0))</f>
        <v>Накладки на зеркала "Лифтбек" (под повторители) в цвет кузова для Лада Калина 2, Гранта, Гранта FL</v>
      </c>
      <c r="B2032" s="88">
        <v>248748</v>
      </c>
      <c r="C2032" s="72">
        <f>VLOOKUP($B2032,'Выгр Торг'!$B:$P,C$1,0)</f>
        <v>98646</v>
      </c>
      <c r="D2032" s="71" t="str">
        <f>VLOOKUP($B2032,'Выгр Торг'!$B:$P,D$1,0)</f>
        <v>Накладки на зеркала "Лифтбек" (под повторители) в цвет кузова для Лада Калина 2, Гранта, Гранта FL (В цвет, Оливковый (желто-зеленый, 340))</v>
      </c>
      <c r="E2032" s="72" t="str">
        <f>VLOOKUP($B2032,'Выгр Торг'!$B:$P,E$1,0)</f>
        <v>Y</v>
      </c>
      <c r="F2032" s="72" t="str">
        <f>VLOOKUP($B2032,'Выгр Торг'!$B:$P,F$1,0)</f>
        <v>1</v>
      </c>
      <c r="G2032" s="36" t="s">
        <v>2499</v>
      </c>
      <c r="H2032" s="28">
        <v>170670</v>
      </c>
      <c r="I2032" s="53">
        <f>INDEX($I:$I,MATCH($H2032,$C:$C,0))</f>
        <v>600</v>
      </c>
      <c r="J2032" s="5" t="s">
        <v>3410</v>
      </c>
      <c r="K2032" s="56">
        <f>INDEX($K:$K,MATCH($H2032,$C:$C,0))+I2032</f>
        <v>900</v>
      </c>
      <c r="L2032" s="14">
        <f>VLOOKUP(K2032,Наценка!$A$1:$B$8,2,1)</f>
        <v>1.75</v>
      </c>
      <c r="M2032" s="56">
        <f>INDEX($M:$M,MATCH($H2032,$C:$C,0))+I2032*$M$2</f>
        <v>1380</v>
      </c>
      <c r="N2032" s="57">
        <f t="shared" si="315"/>
        <v>1390</v>
      </c>
      <c r="O2032" s="72">
        <f>VLOOKUP($B2032,'Выгр Торг'!$B:$P,O$1,0)</f>
        <v>900</v>
      </c>
      <c r="P2032" s="72">
        <f>VLOOKUP($B2032,'Выгр Торг'!$B:$P,P$1,0)</f>
        <v>1490</v>
      </c>
      <c r="Q2032" s="42">
        <f t="shared" si="316"/>
        <v>0</v>
      </c>
      <c r="R2032" s="42">
        <f t="shared" si="317"/>
        <v>100</v>
      </c>
      <c r="S2032" s="85">
        <f t="shared" si="314"/>
        <v>1390</v>
      </c>
      <c r="T2032" s="60" t="str">
        <f>IFERROR(VLOOKUP($B2032,'Из ГУГЛа'!$B:$G,4,0)*U2032+V2032,VLOOKUP($B2032,'Из ГУГЛа'!$B:$G,4,0))</f>
        <v/>
      </c>
      <c r="U2032" s="15">
        <v>1</v>
      </c>
      <c r="V2032" s="59"/>
      <c r="W2032" s="74">
        <f t="shared" si="318"/>
        <v>0.54444444444444451</v>
      </c>
      <c r="X2032" s="74" t="str">
        <f t="shared" si="319"/>
        <v/>
      </c>
      <c r="Y2032" s="74" t="str">
        <f t="shared" si="320"/>
        <v/>
      </c>
      <c r="Z2032" s="78" t="s">
        <v>2580</v>
      </c>
    </row>
    <row r="2033" spans="1:26" ht="75" x14ac:dyDescent="0.25">
      <c r="A2033" s="71" t="str">
        <f>INDEX('Выгр Торг'!$A:$A,MATCH($B2033,'Выгр Торг'!$B:$B,0))</f>
        <v>Накладки на зеркала "Лифтбек" (под повторители) в цвет кузова для Лада Калина 2, Гранта, Гранта FL</v>
      </c>
      <c r="B2033" s="88">
        <v>248749</v>
      </c>
      <c r="C2033" s="72">
        <f>VLOOKUP($B2033,'Выгр Торг'!$B:$P,C$1,0)</f>
        <v>98647</v>
      </c>
      <c r="D2033" s="71" t="str">
        <f>VLOOKUP($B2033,'Выгр Торг'!$B:$P,D$1,0)</f>
        <v>Накладки на зеркала "Лифтбек" (под повторители) в цвет кузова для Лада Калина 2, Гранта, Гранта FL (В цвет, Опал (серебристо-голубоватый, 419))</v>
      </c>
      <c r="E2033" s="72" t="str">
        <f>VLOOKUP($B2033,'Выгр Торг'!$B:$P,E$1,0)</f>
        <v>Y</v>
      </c>
      <c r="F2033" s="72" t="str">
        <f>VLOOKUP($B2033,'Выгр Торг'!$B:$P,F$1,0)</f>
        <v>1</v>
      </c>
      <c r="G2033" s="36" t="s">
        <v>2499</v>
      </c>
      <c r="H2033" s="28">
        <v>170670</v>
      </c>
      <c r="I2033" s="53">
        <f>INDEX($I:$I,MATCH($H2033,$C:$C,0))</f>
        <v>600</v>
      </c>
      <c r="J2033" s="5" t="s">
        <v>3410</v>
      </c>
      <c r="K2033" s="56">
        <f>INDEX($K:$K,MATCH($H2033,$C:$C,0))+I2033</f>
        <v>900</v>
      </c>
      <c r="L2033" s="14">
        <f>VLOOKUP(K2033,Наценка!$A$1:$B$8,2,1)</f>
        <v>1.75</v>
      </c>
      <c r="M2033" s="56">
        <f>INDEX($M:$M,MATCH($H2033,$C:$C,0))+I2033*$M$2</f>
        <v>1380</v>
      </c>
      <c r="N2033" s="57">
        <f t="shared" si="315"/>
        <v>1390</v>
      </c>
      <c r="O2033" s="72">
        <f>VLOOKUP($B2033,'Выгр Торг'!$B:$P,O$1,0)</f>
        <v>900</v>
      </c>
      <c r="P2033" s="72">
        <f>VLOOKUP($B2033,'Выгр Торг'!$B:$P,P$1,0)</f>
        <v>1490</v>
      </c>
      <c r="Q2033" s="42">
        <f t="shared" si="316"/>
        <v>0</v>
      </c>
      <c r="R2033" s="42">
        <f t="shared" si="317"/>
        <v>100</v>
      </c>
      <c r="S2033" s="85">
        <f t="shared" si="314"/>
        <v>1390</v>
      </c>
      <c r="T2033" s="60" t="str">
        <f>IFERROR(VLOOKUP($B2033,'Из ГУГЛа'!$B:$G,4,0)*U2033+V2033,VLOOKUP($B2033,'Из ГУГЛа'!$B:$G,4,0))</f>
        <v/>
      </c>
      <c r="U2033" s="15">
        <v>1</v>
      </c>
      <c r="V2033" s="59"/>
      <c r="W2033" s="74">
        <f t="shared" si="318"/>
        <v>0.54444444444444451</v>
      </c>
      <c r="X2033" s="74" t="str">
        <f t="shared" si="319"/>
        <v/>
      </c>
      <c r="Y2033" s="74" t="str">
        <f t="shared" si="320"/>
        <v/>
      </c>
      <c r="Z2033" s="78" t="s">
        <v>2580</v>
      </c>
    </row>
    <row r="2034" spans="1:26" ht="75" x14ac:dyDescent="0.25">
      <c r="A2034" s="71" t="str">
        <f>INDEX('Выгр Торг'!$A:$A,MATCH($B2034,'Выгр Торг'!$B:$B,0))</f>
        <v>Накладки на зеркала "Лифтбек" (под повторители) в цвет кузова для Лада Калина 2, Гранта, Гранта FL</v>
      </c>
      <c r="B2034" s="88">
        <v>248750</v>
      </c>
      <c r="C2034" s="72">
        <f>VLOOKUP($B2034,'Выгр Торг'!$B:$P,C$1,0)</f>
        <v>98648</v>
      </c>
      <c r="D2034" s="71" t="str">
        <f>VLOOKUP($B2034,'Выгр Торг'!$B:$P,D$1,0)</f>
        <v>Накладки на зеркала "Лифтбек" (под повторители) в цвет кузова для Лада Калина 2, Гранта, Гранта FL (В цвет, Опатия (серебристый оранжевый, 286))</v>
      </c>
      <c r="E2034" s="72" t="str">
        <f>VLOOKUP($B2034,'Выгр Торг'!$B:$P,E$1,0)</f>
        <v>Y</v>
      </c>
      <c r="F2034" s="72" t="str">
        <f>VLOOKUP($B2034,'Выгр Торг'!$B:$P,F$1,0)</f>
        <v>1</v>
      </c>
      <c r="G2034" s="36" t="s">
        <v>2499</v>
      </c>
      <c r="H2034" s="28">
        <v>170670</v>
      </c>
      <c r="I2034" s="53">
        <f>INDEX($I:$I,MATCH($H2034,$C:$C,0))</f>
        <v>600</v>
      </c>
      <c r="J2034" s="5" t="s">
        <v>3410</v>
      </c>
      <c r="K2034" s="56">
        <f>INDEX($K:$K,MATCH($H2034,$C:$C,0))+I2034</f>
        <v>900</v>
      </c>
      <c r="L2034" s="14">
        <f>VLOOKUP(K2034,Наценка!$A$1:$B$8,2,1)</f>
        <v>1.75</v>
      </c>
      <c r="M2034" s="56">
        <f>INDEX($M:$M,MATCH($H2034,$C:$C,0))+I2034*$M$2</f>
        <v>1380</v>
      </c>
      <c r="N2034" s="57">
        <f t="shared" si="315"/>
        <v>1390</v>
      </c>
      <c r="O2034" s="72">
        <f>VLOOKUP($B2034,'Выгр Торг'!$B:$P,O$1,0)</f>
        <v>900</v>
      </c>
      <c r="P2034" s="72">
        <f>VLOOKUP($B2034,'Выгр Торг'!$B:$P,P$1,0)</f>
        <v>1490</v>
      </c>
      <c r="Q2034" s="42">
        <f t="shared" si="316"/>
        <v>0</v>
      </c>
      <c r="R2034" s="42">
        <f t="shared" si="317"/>
        <v>100</v>
      </c>
      <c r="S2034" s="85">
        <f t="shared" si="314"/>
        <v>1390</v>
      </c>
      <c r="T2034" s="60" t="str">
        <f>IFERROR(VLOOKUP($B2034,'Из ГУГЛа'!$B:$G,4,0)*U2034+V2034,VLOOKUP($B2034,'Из ГУГЛа'!$B:$G,4,0))</f>
        <v/>
      </c>
      <c r="U2034" s="15">
        <v>1</v>
      </c>
      <c r="V2034" s="59"/>
      <c r="W2034" s="74">
        <f t="shared" si="318"/>
        <v>0.54444444444444451</v>
      </c>
      <c r="X2034" s="74" t="str">
        <f t="shared" si="319"/>
        <v/>
      </c>
      <c r="Y2034" s="74" t="str">
        <f t="shared" si="320"/>
        <v/>
      </c>
      <c r="Z2034" s="78" t="s">
        <v>2580</v>
      </c>
    </row>
    <row r="2035" spans="1:26" ht="75" x14ac:dyDescent="0.25">
      <c r="A2035" s="71" t="str">
        <f>INDEX('Выгр Торг'!$A:$A,MATCH($B2035,'Выгр Торг'!$B:$B,0))</f>
        <v>Накладки на зеркала "Лифтбек" (под повторители) в цвет кузова для Лада Калина 2, Гранта, Гранта FL</v>
      </c>
      <c r="B2035" s="88">
        <v>248751</v>
      </c>
      <c r="C2035" s="72">
        <f>VLOOKUP($B2035,'Выгр Торг'!$B:$P,C$1,0)</f>
        <v>98649</v>
      </c>
      <c r="D2035" s="71" t="str">
        <f>VLOOKUP($B2035,'Выгр Торг'!$B:$P,D$1,0)</f>
        <v>Накладки на зеркала "Лифтбек" (под повторители) в цвет кузова для Лада Калина 2, Гранта, Гранта FL (В цвет, Осока (зелено-голубой, 308))</v>
      </c>
      <c r="E2035" s="72" t="str">
        <f>VLOOKUP($B2035,'Выгр Торг'!$B:$P,E$1,0)</f>
        <v>Y</v>
      </c>
      <c r="F2035" s="72" t="str">
        <f>VLOOKUP($B2035,'Выгр Торг'!$B:$P,F$1,0)</f>
        <v>1</v>
      </c>
      <c r="G2035" s="36" t="s">
        <v>2499</v>
      </c>
      <c r="H2035" s="28">
        <v>170670</v>
      </c>
      <c r="I2035" s="53">
        <f>INDEX($I:$I,MATCH($H2035,$C:$C,0))</f>
        <v>600</v>
      </c>
      <c r="J2035" s="5" t="s">
        <v>3410</v>
      </c>
      <c r="K2035" s="56">
        <f>INDEX($K:$K,MATCH($H2035,$C:$C,0))+I2035</f>
        <v>900</v>
      </c>
      <c r="L2035" s="14">
        <f>VLOOKUP(K2035,Наценка!$A$1:$B$8,2,1)</f>
        <v>1.75</v>
      </c>
      <c r="M2035" s="56">
        <f>INDEX($M:$M,MATCH($H2035,$C:$C,0))+I2035*$M$2</f>
        <v>1380</v>
      </c>
      <c r="N2035" s="57">
        <f t="shared" si="315"/>
        <v>1390</v>
      </c>
      <c r="O2035" s="72">
        <f>VLOOKUP($B2035,'Выгр Торг'!$B:$P,O$1,0)</f>
        <v>900</v>
      </c>
      <c r="P2035" s="72">
        <f>VLOOKUP($B2035,'Выгр Торг'!$B:$P,P$1,0)</f>
        <v>1490</v>
      </c>
      <c r="Q2035" s="42">
        <f t="shared" si="316"/>
        <v>0</v>
      </c>
      <c r="R2035" s="42">
        <f t="shared" si="317"/>
        <v>100</v>
      </c>
      <c r="S2035" s="85">
        <f t="shared" si="314"/>
        <v>1390</v>
      </c>
      <c r="T2035" s="60" t="str">
        <f>IFERROR(VLOOKUP($B2035,'Из ГУГЛа'!$B:$G,4,0)*U2035+V2035,VLOOKUP($B2035,'Из ГУГЛа'!$B:$G,4,0))</f>
        <v/>
      </c>
      <c r="U2035" s="15">
        <v>1</v>
      </c>
      <c r="V2035" s="59"/>
      <c r="W2035" s="74">
        <f t="shared" si="318"/>
        <v>0.54444444444444451</v>
      </c>
      <c r="X2035" s="74" t="str">
        <f t="shared" si="319"/>
        <v/>
      </c>
      <c r="Y2035" s="74" t="str">
        <f t="shared" si="320"/>
        <v/>
      </c>
      <c r="Z2035" s="78" t="s">
        <v>2580</v>
      </c>
    </row>
    <row r="2036" spans="1:26" ht="75" x14ac:dyDescent="0.25">
      <c r="A2036" s="71" t="str">
        <f>INDEX('Выгр Торг'!$A:$A,MATCH($B2036,'Выгр Торг'!$B:$B,0))</f>
        <v>Накладки на зеркала "Лифтбек" (под повторители) в цвет кузова для Лада Калина 2, Гранта, Гранта FL</v>
      </c>
      <c r="B2036" s="88">
        <v>248752</v>
      </c>
      <c r="C2036" s="72">
        <f>VLOOKUP($B2036,'Выгр Торг'!$B:$P,C$1,0)</f>
        <v>98650</v>
      </c>
      <c r="D2036" s="71" t="str">
        <f>VLOOKUP($B2036,'Выгр Торг'!$B:$P,D$1,0)</f>
        <v>Накладки на зеркала "Лифтбек" (под повторители) в цвет кузова для Лада Калина 2, Гранта, Гранта FL (В цвет, Пантера (черная база, 672))</v>
      </c>
      <c r="E2036" s="72" t="str">
        <f>VLOOKUP($B2036,'Выгр Торг'!$B:$P,E$1,0)</f>
        <v>Y</v>
      </c>
      <c r="F2036" s="72" t="str">
        <f>VLOOKUP($B2036,'Выгр Торг'!$B:$P,F$1,0)</f>
        <v>1</v>
      </c>
      <c r="G2036" s="36" t="s">
        <v>2499</v>
      </c>
      <c r="H2036" s="28">
        <v>170670</v>
      </c>
      <c r="I2036" s="53">
        <f>INDEX($I:$I,MATCH($H2036,$C:$C,0))</f>
        <v>600</v>
      </c>
      <c r="J2036" s="5" t="s">
        <v>3410</v>
      </c>
      <c r="K2036" s="56">
        <f>INDEX($K:$K,MATCH($H2036,$C:$C,0))+I2036</f>
        <v>900</v>
      </c>
      <c r="L2036" s="14">
        <f>VLOOKUP(K2036,Наценка!$A$1:$B$8,2,1)</f>
        <v>1.75</v>
      </c>
      <c r="M2036" s="56">
        <f>INDEX($M:$M,MATCH($H2036,$C:$C,0))+I2036*$M$2</f>
        <v>1380</v>
      </c>
      <c r="N2036" s="57">
        <f t="shared" si="315"/>
        <v>1390</v>
      </c>
      <c r="O2036" s="72">
        <f>VLOOKUP($B2036,'Выгр Торг'!$B:$P,O$1,0)</f>
        <v>900</v>
      </c>
      <c r="P2036" s="72">
        <f>VLOOKUP($B2036,'Выгр Торг'!$B:$P,P$1,0)</f>
        <v>1490</v>
      </c>
      <c r="Q2036" s="42">
        <f t="shared" si="316"/>
        <v>0</v>
      </c>
      <c r="R2036" s="42">
        <f t="shared" si="317"/>
        <v>100</v>
      </c>
      <c r="S2036" s="85">
        <f t="shared" si="314"/>
        <v>1390</v>
      </c>
      <c r="T2036" s="60" t="str">
        <f>IFERROR(VLOOKUP($B2036,'Из ГУГЛа'!$B:$G,4,0)*U2036+V2036,VLOOKUP($B2036,'Из ГУГЛа'!$B:$G,4,0))</f>
        <v/>
      </c>
      <c r="U2036" s="15">
        <v>1</v>
      </c>
      <c r="V2036" s="59"/>
      <c r="W2036" s="74">
        <f t="shared" si="318"/>
        <v>0.54444444444444451</v>
      </c>
      <c r="X2036" s="74" t="str">
        <f t="shared" si="319"/>
        <v/>
      </c>
      <c r="Y2036" s="74" t="str">
        <f t="shared" si="320"/>
        <v/>
      </c>
      <c r="Z2036" s="78" t="s">
        <v>2580</v>
      </c>
    </row>
    <row r="2037" spans="1:26" ht="75" x14ac:dyDescent="0.25">
      <c r="A2037" s="71" t="str">
        <f>INDEX('Выгр Торг'!$A:$A,MATCH($B2037,'Выгр Торг'!$B:$B,0))</f>
        <v>Накладки на зеркала "Лифтбек" (под повторители) в цвет кузова для Лада Калина 2, Гранта, Гранта FL</v>
      </c>
      <c r="B2037" s="88">
        <v>248753</v>
      </c>
      <c r="C2037" s="72">
        <f>VLOOKUP($B2037,'Выгр Торг'!$B:$P,C$1,0)</f>
        <v>98651</v>
      </c>
      <c r="D2037" s="71" t="str">
        <f>VLOOKUP($B2037,'Выгр Торг'!$B:$P,D$1,0)</f>
        <v>Накладки на зеркала "Лифтбек" (под повторители) в цвет кузова для Лада Калина 2, Гранта, Гранта FL (В цвет, Папирус (серебристо-серо-зеленоватый, 387))</v>
      </c>
      <c r="E2037" s="72" t="str">
        <f>VLOOKUP($B2037,'Выгр Торг'!$B:$P,E$1,0)</f>
        <v>Y</v>
      </c>
      <c r="F2037" s="72" t="str">
        <f>VLOOKUP($B2037,'Выгр Торг'!$B:$P,F$1,0)</f>
        <v>1</v>
      </c>
      <c r="G2037" s="36" t="s">
        <v>2499</v>
      </c>
      <c r="H2037" s="28">
        <v>170670</v>
      </c>
      <c r="I2037" s="53">
        <f>INDEX($I:$I,MATCH($H2037,$C:$C,0))</f>
        <v>600</v>
      </c>
      <c r="J2037" s="5" t="s">
        <v>3410</v>
      </c>
      <c r="K2037" s="56">
        <f>INDEX($K:$K,MATCH($H2037,$C:$C,0))+I2037</f>
        <v>900</v>
      </c>
      <c r="L2037" s="14">
        <f>VLOOKUP(K2037,Наценка!$A$1:$B$8,2,1)</f>
        <v>1.75</v>
      </c>
      <c r="M2037" s="56">
        <f>INDEX($M:$M,MATCH($H2037,$C:$C,0))+I2037*$M$2</f>
        <v>1380</v>
      </c>
      <c r="N2037" s="57">
        <f t="shared" si="315"/>
        <v>1390</v>
      </c>
      <c r="O2037" s="72">
        <f>VLOOKUP($B2037,'Выгр Торг'!$B:$P,O$1,0)</f>
        <v>900</v>
      </c>
      <c r="P2037" s="72">
        <f>VLOOKUP($B2037,'Выгр Торг'!$B:$P,P$1,0)</f>
        <v>1490</v>
      </c>
      <c r="Q2037" s="42">
        <f t="shared" si="316"/>
        <v>0</v>
      </c>
      <c r="R2037" s="42">
        <f t="shared" si="317"/>
        <v>100</v>
      </c>
      <c r="S2037" s="85">
        <f t="shared" si="314"/>
        <v>1390</v>
      </c>
      <c r="T2037" s="60" t="str">
        <f>IFERROR(VLOOKUP($B2037,'Из ГУГЛа'!$B:$G,4,0)*U2037+V2037,VLOOKUP($B2037,'Из ГУГЛа'!$B:$G,4,0))</f>
        <v/>
      </c>
      <c r="U2037" s="15">
        <v>1</v>
      </c>
      <c r="V2037" s="59"/>
      <c r="W2037" s="74">
        <f t="shared" si="318"/>
        <v>0.54444444444444451</v>
      </c>
      <c r="X2037" s="74" t="str">
        <f t="shared" si="319"/>
        <v/>
      </c>
      <c r="Y2037" s="74" t="str">
        <f t="shared" si="320"/>
        <v/>
      </c>
      <c r="Z2037" s="78" t="s">
        <v>2580</v>
      </c>
    </row>
    <row r="2038" spans="1:26" ht="75" x14ac:dyDescent="0.25">
      <c r="A2038" s="71" t="str">
        <f>INDEX('Выгр Торг'!$A:$A,MATCH($B2038,'Выгр Торг'!$B:$B,0))</f>
        <v>Накладки на зеркала "Лифтбек" (под повторители) в цвет кузова для Лада Калина 2, Гранта, Гранта FL</v>
      </c>
      <c r="B2038" s="88">
        <v>248754</v>
      </c>
      <c r="C2038" s="72">
        <f>VLOOKUP($B2038,'Выгр Торг'!$B:$P,C$1,0)</f>
        <v>98652</v>
      </c>
      <c r="D2038" s="71" t="str">
        <f>VLOOKUP($B2038,'Выгр Торг'!$B:$P,D$1,0)</f>
        <v>Накладки на зеркала "Лифтбек" (под повторители) в цвет кузова для Лада Калина 2, Гранта, Гранта FL (В цвет, Паприка (серебристо-красно-оранжевый, 152))</v>
      </c>
      <c r="E2038" s="72" t="str">
        <f>VLOOKUP($B2038,'Выгр Торг'!$B:$P,E$1,0)</f>
        <v>Y</v>
      </c>
      <c r="F2038" s="72" t="str">
        <f>VLOOKUP($B2038,'Выгр Торг'!$B:$P,F$1,0)</f>
        <v>1</v>
      </c>
      <c r="G2038" s="36" t="s">
        <v>2499</v>
      </c>
      <c r="H2038" s="28">
        <v>170670</v>
      </c>
      <c r="I2038" s="53">
        <f>INDEX($I:$I,MATCH($H2038,$C:$C,0))</f>
        <v>600</v>
      </c>
      <c r="J2038" s="5" t="s">
        <v>3410</v>
      </c>
      <c r="K2038" s="56">
        <f>INDEX($K:$K,MATCH($H2038,$C:$C,0))+I2038</f>
        <v>900</v>
      </c>
      <c r="L2038" s="14">
        <f>VLOOKUP(K2038,Наценка!$A$1:$B$8,2,1)</f>
        <v>1.75</v>
      </c>
      <c r="M2038" s="56">
        <f>INDEX($M:$M,MATCH($H2038,$C:$C,0))+I2038*$M$2</f>
        <v>1380</v>
      </c>
      <c r="N2038" s="57">
        <f t="shared" si="315"/>
        <v>1390</v>
      </c>
      <c r="O2038" s="72">
        <f>VLOOKUP($B2038,'Выгр Торг'!$B:$P,O$1,0)</f>
        <v>900</v>
      </c>
      <c r="P2038" s="72">
        <f>VLOOKUP($B2038,'Выгр Торг'!$B:$P,P$1,0)</f>
        <v>1490</v>
      </c>
      <c r="Q2038" s="42">
        <f t="shared" si="316"/>
        <v>0</v>
      </c>
      <c r="R2038" s="42">
        <f t="shared" si="317"/>
        <v>100</v>
      </c>
      <c r="S2038" s="85">
        <f t="shared" si="314"/>
        <v>1390</v>
      </c>
      <c r="T2038" s="60" t="str">
        <f>IFERROR(VLOOKUP($B2038,'Из ГУГЛа'!$B:$G,4,0)*U2038+V2038,VLOOKUP($B2038,'Из ГУГЛа'!$B:$G,4,0))</f>
        <v/>
      </c>
      <c r="U2038" s="15">
        <v>1</v>
      </c>
      <c r="V2038" s="59"/>
      <c r="W2038" s="74">
        <f t="shared" si="318"/>
        <v>0.54444444444444451</v>
      </c>
      <c r="X2038" s="74" t="str">
        <f t="shared" si="319"/>
        <v/>
      </c>
      <c r="Y2038" s="74" t="str">
        <f t="shared" si="320"/>
        <v/>
      </c>
      <c r="Z2038" s="78" t="s">
        <v>2580</v>
      </c>
    </row>
    <row r="2039" spans="1:26" ht="75" x14ac:dyDescent="0.25">
      <c r="A2039" s="71" t="str">
        <f>INDEX('Выгр Торг'!$A:$A,MATCH($B2039,'Выгр Торг'!$B:$B,0))</f>
        <v>Накладки на зеркала "Лифтбек" (под повторители) в цвет кузова для Лада Калина 2, Гранта, Гранта FL</v>
      </c>
      <c r="B2039" s="88">
        <v>248755</v>
      </c>
      <c r="C2039" s="72">
        <f>VLOOKUP($B2039,'Выгр Торг'!$B:$P,C$1,0)</f>
        <v>98653</v>
      </c>
      <c r="D2039" s="71" t="str">
        <f>VLOOKUP($B2039,'Выгр Торг'!$B:$P,D$1,0)</f>
        <v>Накладки на зеркала "Лифтбек" (под повторители) в цвет кузова для Лада Калина 2, Гранта, Гранта FL (В цвет, Персей (темно-синий, 429))</v>
      </c>
      <c r="E2039" s="72" t="str">
        <f>VLOOKUP($B2039,'Выгр Торг'!$B:$P,E$1,0)</f>
        <v>Y</v>
      </c>
      <c r="F2039" s="72" t="str">
        <f>VLOOKUP($B2039,'Выгр Торг'!$B:$P,F$1,0)</f>
        <v>1</v>
      </c>
      <c r="G2039" s="36" t="s">
        <v>2499</v>
      </c>
      <c r="H2039" s="28">
        <v>170670</v>
      </c>
      <c r="I2039" s="53">
        <f>INDEX($I:$I,MATCH($H2039,$C:$C,0))</f>
        <v>600</v>
      </c>
      <c r="J2039" s="5" t="s">
        <v>3410</v>
      </c>
      <c r="K2039" s="56">
        <f>INDEX($K:$K,MATCH($H2039,$C:$C,0))+I2039</f>
        <v>900</v>
      </c>
      <c r="L2039" s="14">
        <f>VLOOKUP(K2039,Наценка!$A$1:$B$8,2,1)</f>
        <v>1.75</v>
      </c>
      <c r="M2039" s="56">
        <f>INDEX($M:$M,MATCH($H2039,$C:$C,0))+I2039*$M$2</f>
        <v>1380</v>
      </c>
      <c r="N2039" s="57">
        <f t="shared" si="315"/>
        <v>1390</v>
      </c>
      <c r="O2039" s="72">
        <f>VLOOKUP($B2039,'Выгр Торг'!$B:$P,O$1,0)</f>
        <v>900</v>
      </c>
      <c r="P2039" s="72">
        <f>VLOOKUP($B2039,'Выгр Торг'!$B:$P,P$1,0)</f>
        <v>1490</v>
      </c>
      <c r="Q2039" s="42">
        <f t="shared" si="316"/>
        <v>0</v>
      </c>
      <c r="R2039" s="42">
        <f t="shared" si="317"/>
        <v>100</v>
      </c>
      <c r="S2039" s="85">
        <f t="shared" si="314"/>
        <v>1390</v>
      </c>
      <c r="T2039" s="60" t="str">
        <f>IFERROR(VLOOKUP($B2039,'Из ГУГЛа'!$B:$G,4,0)*U2039+V2039,VLOOKUP($B2039,'Из ГУГЛа'!$B:$G,4,0))</f>
        <v/>
      </c>
      <c r="U2039" s="15">
        <v>1</v>
      </c>
      <c r="V2039" s="59"/>
      <c r="W2039" s="74">
        <f t="shared" si="318"/>
        <v>0.54444444444444451</v>
      </c>
      <c r="X2039" s="74" t="str">
        <f t="shared" si="319"/>
        <v/>
      </c>
      <c r="Y2039" s="74" t="str">
        <f t="shared" si="320"/>
        <v/>
      </c>
      <c r="Z2039" s="78" t="s">
        <v>2580</v>
      </c>
    </row>
    <row r="2040" spans="1:26" ht="75" x14ac:dyDescent="0.25">
      <c r="A2040" s="71" t="str">
        <f>INDEX('Выгр Торг'!$A:$A,MATCH($B2040,'Выгр Торг'!$B:$B,0))</f>
        <v>Накладки на зеркала "Лифтбек" (под повторители) в цвет кузова для Лада Калина 2, Гранта, Гранта FL</v>
      </c>
      <c r="B2040" s="88">
        <v>248756</v>
      </c>
      <c r="C2040" s="72">
        <f>VLOOKUP($B2040,'Выгр Торг'!$B:$P,C$1,0)</f>
        <v>98654</v>
      </c>
      <c r="D2040" s="71" t="str">
        <f>VLOOKUP($B2040,'Выгр Торг'!$B:$P,D$1,0)</f>
        <v>Накладки на зеркала "Лифтбек" (под повторители) в цвет кузова для Лада Калина 2, Гранта, Гранта FL (В цвет, Петергоф (серо-зеленоватый, 404))</v>
      </c>
      <c r="E2040" s="72" t="str">
        <f>VLOOKUP($B2040,'Выгр Торг'!$B:$P,E$1,0)</f>
        <v>Y</v>
      </c>
      <c r="F2040" s="72" t="str">
        <f>VLOOKUP($B2040,'Выгр Торг'!$B:$P,F$1,0)</f>
        <v>1</v>
      </c>
      <c r="G2040" s="36" t="s">
        <v>2499</v>
      </c>
      <c r="H2040" s="28">
        <v>170670</v>
      </c>
      <c r="I2040" s="53">
        <f>INDEX($I:$I,MATCH($H2040,$C:$C,0))</f>
        <v>600</v>
      </c>
      <c r="J2040" s="5" t="s">
        <v>3410</v>
      </c>
      <c r="K2040" s="56">
        <f>INDEX($K:$K,MATCH($H2040,$C:$C,0))+I2040</f>
        <v>900</v>
      </c>
      <c r="L2040" s="14">
        <f>VLOOKUP(K2040,Наценка!$A$1:$B$8,2,1)</f>
        <v>1.75</v>
      </c>
      <c r="M2040" s="56">
        <f>INDEX($M:$M,MATCH($H2040,$C:$C,0))+I2040*$M$2</f>
        <v>1380</v>
      </c>
      <c r="N2040" s="57">
        <f t="shared" si="315"/>
        <v>1390</v>
      </c>
      <c r="O2040" s="72">
        <f>VLOOKUP($B2040,'Выгр Торг'!$B:$P,O$1,0)</f>
        <v>900</v>
      </c>
      <c r="P2040" s="72">
        <f>VLOOKUP($B2040,'Выгр Торг'!$B:$P,P$1,0)</f>
        <v>1490</v>
      </c>
      <c r="Q2040" s="42">
        <f t="shared" si="316"/>
        <v>0</v>
      </c>
      <c r="R2040" s="42">
        <f t="shared" si="317"/>
        <v>100</v>
      </c>
      <c r="S2040" s="85">
        <f t="shared" si="314"/>
        <v>1390</v>
      </c>
      <c r="T2040" s="60" t="str">
        <f>IFERROR(VLOOKUP($B2040,'Из ГУГЛа'!$B:$G,4,0)*U2040+V2040,VLOOKUP($B2040,'Из ГУГЛа'!$B:$G,4,0))</f>
        <v/>
      </c>
      <c r="U2040" s="15">
        <v>1</v>
      </c>
      <c r="V2040" s="59"/>
      <c r="W2040" s="74">
        <f t="shared" si="318"/>
        <v>0.54444444444444451</v>
      </c>
      <c r="X2040" s="74" t="str">
        <f t="shared" si="319"/>
        <v/>
      </c>
      <c r="Y2040" s="74" t="str">
        <f t="shared" si="320"/>
        <v/>
      </c>
      <c r="Z2040" s="78" t="s">
        <v>2580</v>
      </c>
    </row>
    <row r="2041" spans="1:26" ht="75" x14ac:dyDescent="0.25">
      <c r="A2041" s="71" t="str">
        <f>INDEX('Выгр Торг'!$A:$A,MATCH($B2041,'Выгр Торг'!$B:$B,0))</f>
        <v>Накладки на зеркала "Лифтбек" (под повторители) в цвет кузова для Лада Калина 2, Гранта, Гранта FL</v>
      </c>
      <c r="B2041" s="88">
        <v>248757</v>
      </c>
      <c r="C2041" s="72">
        <f>VLOOKUP($B2041,'Выгр Торг'!$B:$P,C$1,0)</f>
        <v>98655</v>
      </c>
      <c r="D2041" s="71" t="str">
        <f>VLOOKUP($B2041,'Выгр Торг'!$B:$P,D$1,0)</f>
        <v>Накладки на зеркала "Лифтбек" (под повторители) в цвет кузова для Лада Калина 2, Гранта, Гранта FL (В цвет, Пирано (красно-коричневый, 795))</v>
      </c>
      <c r="E2041" s="72" t="str">
        <f>VLOOKUP($B2041,'Выгр Торг'!$B:$P,E$1,0)</f>
        <v>Y</v>
      </c>
      <c r="F2041" s="72" t="str">
        <f>VLOOKUP($B2041,'Выгр Торг'!$B:$P,F$1,0)</f>
        <v>1</v>
      </c>
      <c r="G2041" s="36" t="s">
        <v>2499</v>
      </c>
      <c r="H2041" s="28">
        <v>170670</v>
      </c>
      <c r="I2041" s="53">
        <f>INDEX($I:$I,MATCH($H2041,$C:$C,0))</f>
        <v>600</v>
      </c>
      <c r="J2041" s="5" t="s">
        <v>3410</v>
      </c>
      <c r="K2041" s="56">
        <f>INDEX($K:$K,MATCH($H2041,$C:$C,0))+I2041</f>
        <v>900</v>
      </c>
      <c r="L2041" s="14">
        <f>VLOOKUP(K2041,Наценка!$A$1:$B$8,2,1)</f>
        <v>1.75</v>
      </c>
      <c r="M2041" s="56">
        <f>INDEX($M:$M,MATCH($H2041,$C:$C,0))+I2041*$M$2</f>
        <v>1380</v>
      </c>
      <c r="N2041" s="57">
        <f t="shared" si="315"/>
        <v>1390</v>
      </c>
      <c r="O2041" s="72">
        <f>VLOOKUP($B2041,'Выгр Торг'!$B:$P,O$1,0)</f>
        <v>900</v>
      </c>
      <c r="P2041" s="72">
        <f>VLOOKUP($B2041,'Выгр Торг'!$B:$P,P$1,0)</f>
        <v>1490</v>
      </c>
      <c r="Q2041" s="42">
        <f t="shared" si="316"/>
        <v>0</v>
      </c>
      <c r="R2041" s="42">
        <f t="shared" si="317"/>
        <v>100</v>
      </c>
      <c r="S2041" s="85">
        <f t="shared" si="314"/>
        <v>1390</v>
      </c>
      <c r="T2041" s="60" t="str">
        <f>IFERROR(VLOOKUP($B2041,'Из ГУГЛа'!$B:$G,4,0)*U2041+V2041,VLOOKUP($B2041,'Из ГУГЛа'!$B:$G,4,0))</f>
        <v/>
      </c>
      <c r="U2041" s="15">
        <v>1</v>
      </c>
      <c r="V2041" s="59"/>
      <c r="W2041" s="74">
        <f t="shared" si="318"/>
        <v>0.54444444444444451</v>
      </c>
      <c r="X2041" s="74" t="str">
        <f t="shared" si="319"/>
        <v/>
      </c>
      <c r="Y2041" s="74" t="str">
        <f t="shared" si="320"/>
        <v/>
      </c>
      <c r="Z2041" s="78" t="s">
        <v>2580</v>
      </c>
    </row>
    <row r="2042" spans="1:26" ht="75" x14ac:dyDescent="0.25">
      <c r="A2042" s="71" t="str">
        <f>INDEX('Выгр Торг'!$A:$A,MATCH($B2042,'Выгр Торг'!$B:$B,0))</f>
        <v>Накладки на зеркала "Лифтбек" (под повторители) в цвет кузова для Лада Калина 2, Гранта, Гранта FL</v>
      </c>
      <c r="B2042" s="88">
        <v>248758</v>
      </c>
      <c r="C2042" s="72">
        <f>VLOOKUP($B2042,'Выгр Торг'!$B:$P,C$1,0)</f>
        <v>98656</v>
      </c>
      <c r="D2042" s="71" t="str">
        <f>VLOOKUP($B2042,'Выгр Торг'!$B:$P,D$1,0)</f>
        <v>Накладки на зеркала "Лифтбек" (под повторители) в цвет кузова для Лада Калина 2, Гранта, Гранта FL (В цвет, Пицунда (зелено-синий, 417))</v>
      </c>
      <c r="E2042" s="72" t="str">
        <f>VLOOKUP($B2042,'Выгр Торг'!$B:$P,E$1,0)</f>
        <v>Y</v>
      </c>
      <c r="F2042" s="72" t="str">
        <f>VLOOKUP($B2042,'Выгр Торг'!$B:$P,F$1,0)</f>
        <v>1</v>
      </c>
      <c r="G2042" s="36" t="s">
        <v>2499</v>
      </c>
      <c r="H2042" s="28">
        <v>170670</v>
      </c>
      <c r="I2042" s="53">
        <f>INDEX($I:$I,MATCH($H2042,$C:$C,0))</f>
        <v>600</v>
      </c>
      <c r="J2042" s="5" t="s">
        <v>3410</v>
      </c>
      <c r="K2042" s="56">
        <f>INDEX($K:$K,MATCH($H2042,$C:$C,0))+I2042</f>
        <v>900</v>
      </c>
      <c r="L2042" s="14">
        <f>VLOOKUP(K2042,Наценка!$A$1:$B$8,2,1)</f>
        <v>1.75</v>
      </c>
      <c r="M2042" s="56">
        <f>INDEX($M:$M,MATCH($H2042,$C:$C,0))+I2042*$M$2</f>
        <v>1380</v>
      </c>
      <c r="N2042" s="57">
        <f t="shared" si="315"/>
        <v>1390</v>
      </c>
      <c r="O2042" s="72">
        <f>VLOOKUP($B2042,'Выгр Торг'!$B:$P,O$1,0)</f>
        <v>900</v>
      </c>
      <c r="P2042" s="72">
        <f>VLOOKUP($B2042,'Выгр Торг'!$B:$P,P$1,0)</f>
        <v>1490</v>
      </c>
      <c r="Q2042" s="42">
        <f t="shared" si="316"/>
        <v>0</v>
      </c>
      <c r="R2042" s="42">
        <f t="shared" si="317"/>
        <v>100</v>
      </c>
      <c r="S2042" s="85">
        <f t="shared" si="314"/>
        <v>1390</v>
      </c>
      <c r="T2042" s="60" t="str">
        <f>IFERROR(VLOOKUP($B2042,'Из ГУГЛа'!$B:$G,4,0)*U2042+V2042,VLOOKUP($B2042,'Из ГУГЛа'!$B:$G,4,0))</f>
        <v/>
      </c>
      <c r="U2042" s="15">
        <v>1</v>
      </c>
      <c r="V2042" s="59"/>
      <c r="W2042" s="74">
        <f t="shared" si="318"/>
        <v>0.54444444444444451</v>
      </c>
      <c r="X2042" s="74" t="str">
        <f t="shared" si="319"/>
        <v/>
      </c>
      <c r="Y2042" s="74" t="str">
        <f t="shared" si="320"/>
        <v/>
      </c>
      <c r="Z2042" s="78" t="s">
        <v>2580</v>
      </c>
    </row>
    <row r="2043" spans="1:26" ht="75" x14ac:dyDescent="0.25">
      <c r="A2043" s="71" t="str">
        <f>INDEX('Выгр Торг'!$A:$A,MATCH($B2043,'Выгр Торг'!$B:$B,0))</f>
        <v>Накладки на зеркала "Лифтбек" (под повторители) в цвет кузова для Лада Калина 2, Гранта, Гранта FL</v>
      </c>
      <c r="B2043" s="88">
        <v>248759</v>
      </c>
      <c r="C2043" s="72">
        <f>VLOOKUP($B2043,'Выгр Торг'!$B:$P,C$1,0)</f>
        <v>98657</v>
      </c>
      <c r="D2043" s="71" t="str">
        <f>VLOOKUP($B2043,'Выгр Торг'!$B:$P,D$1,0)</f>
        <v>Накладки на зеркала "Лифтбек" (под повторители) в цвет кузова для Лада Калина 2, Гранта, Гранта FL (В цвет, Пламя (темно-красный, 193))</v>
      </c>
      <c r="E2043" s="72" t="str">
        <f>VLOOKUP($B2043,'Выгр Торг'!$B:$P,E$1,0)</f>
        <v>Y</v>
      </c>
      <c r="F2043" s="72" t="str">
        <f>VLOOKUP($B2043,'Выгр Торг'!$B:$P,F$1,0)</f>
        <v>1</v>
      </c>
      <c r="G2043" s="36" t="s">
        <v>2499</v>
      </c>
      <c r="H2043" s="28">
        <v>170670</v>
      </c>
      <c r="I2043" s="53">
        <f>INDEX($I:$I,MATCH($H2043,$C:$C,0))</f>
        <v>600</v>
      </c>
      <c r="J2043" s="5" t="s">
        <v>3410</v>
      </c>
      <c r="K2043" s="56">
        <f>INDEX($K:$K,MATCH($H2043,$C:$C,0))+I2043</f>
        <v>900</v>
      </c>
      <c r="L2043" s="14">
        <f>VLOOKUP(K2043,Наценка!$A$1:$B$8,2,1)</f>
        <v>1.75</v>
      </c>
      <c r="M2043" s="56">
        <f>INDEX($M:$M,MATCH($H2043,$C:$C,0))+I2043*$M$2</f>
        <v>1380</v>
      </c>
      <c r="N2043" s="57">
        <f t="shared" si="315"/>
        <v>1390</v>
      </c>
      <c r="O2043" s="72">
        <f>VLOOKUP($B2043,'Выгр Торг'!$B:$P,O$1,0)</f>
        <v>900</v>
      </c>
      <c r="P2043" s="72">
        <f>VLOOKUP($B2043,'Выгр Торг'!$B:$P,P$1,0)</f>
        <v>1490</v>
      </c>
      <c r="Q2043" s="42">
        <f t="shared" si="316"/>
        <v>0</v>
      </c>
      <c r="R2043" s="42">
        <f t="shared" si="317"/>
        <v>100</v>
      </c>
      <c r="S2043" s="85">
        <f t="shared" si="314"/>
        <v>1390</v>
      </c>
      <c r="T2043" s="60" t="str">
        <f>IFERROR(VLOOKUP($B2043,'Из ГУГЛа'!$B:$G,4,0)*U2043+V2043,VLOOKUP($B2043,'Из ГУГЛа'!$B:$G,4,0))</f>
        <v/>
      </c>
      <c r="U2043" s="15">
        <v>1</v>
      </c>
      <c r="V2043" s="59"/>
      <c r="W2043" s="74">
        <f t="shared" si="318"/>
        <v>0.54444444444444451</v>
      </c>
      <c r="X2043" s="74" t="str">
        <f t="shared" si="319"/>
        <v/>
      </c>
      <c r="Y2043" s="74" t="str">
        <f t="shared" si="320"/>
        <v/>
      </c>
      <c r="Z2043" s="78" t="s">
        <v>2580</v>
      </c>
    </row>
    <row r="2044" spans="1:26" ht="75" x14ac:dyDescent="0.25">
      <c r="A2044" s="71" t="str">
        <f>INDEX('Выгр Торг'!$A:$A,MATCH($B2044,'Выгр Торг'!$B:$B,0))</f>
        <v>Накладки на зеркала "Лифтбек" (под повторители) в цвет кузова для Лада Калина 2, Гранта, Гранта FL</v>
      </c>
      <c r="B2044" s="88">
        <v>248760</v>
      </c>
      <c r="C2044" s="72">
        <f>VLOOKUP($B2044,'Выгр Торг'!$B:$P,C$1,0)</f>
        <v>98658</v>
      </c>
      <c r="D2044" s="71" t="str">
        <f>VLOOKUP($B2044,'Выгр Торг'!$B:$P,D$1,0)</f>
        <v>Накладки на зеркала "Лифтбек" (под повторители) в цвет кузова для Лада Калина 2, Гранта, Гранта FL (В цвет, Платина (серебристо-бежевый, 691))</v>
      </c>
      <c r="E2044" s="72" t="str">
        <f>VLOOKUP($B2044,'Выгр Торг'!$B:$P,E$1,0)</f>
        <v>Y</v>
      </c>
      <c r="F2044" s="72" t="str">
        <f>VLOOKUP($B2044,'Выгр Торг'!$B:$P,F$1,0)</f>
        <v>1ск2</v>
      </c>
      <c r="G2044" s="36" t="s">
        <v>2499</v>
      </c>
      <c r="H2044" s="28">
        <v>170670</v>
      </c>
      <c r="I2044" s="53">
        <f>INDEX($I:$I,MATCH($H2044,$C:$C,0))</f>
        <v>600</v>
      </c>
      <c r="J2044" s="5" t="s">
        <v>3410</v>
      </c>
      <c r="K2044" s="56">
        <f>INDEX($K:$K,MATCH($H2044,$C:$C,0))+I2044</f>
        <v>900</v>
      </c>
      <c r="L2044" s="14">
        <f>VLOOKUP(K2044,Наценка!$A$1:$B$8,2,1)</f>
        <v>1.75</v>
      </c>
      <c r="M2044" s="56">
        <f>INDEX($M:$M,MATCH($H2044,$C:$C,0))+I2044*$M$2</f>
        <v>1380</v>
      </c>
      <c r="N2044" s="57">
        <f t="shared" si="315"/>
        <v>1390</v>
      </c>
      <c r="O2044" s="72">
        <f>VLOOKUP($B2044,'Выгр Торг'!$B:$P,O$1,0)</f>
        <v>900</v>
      </c>
      <c r="P2044" s="72">
        <f>VLOOKUP($B2044,'Выгр Торг'!$B:$P,P$1,0)</f>
        <v>1490</v>
      </c>
      <c r="Q2044" s="42">
        <f t="shared" si="316"/>
        <v>0</v>
      </c>
      <c r="R2044" s="42">
        <f t="shared" si="317"/>
        <v>100</v>
      </c>
      <c r="S2044" s="85">
        <f t="shared" si="314"/>
        <v>1390</v>
      </c>
      <c r="T2044" s="60" t="str">
        <f>IFERROR(VLOOKUP($B2044,'Из ГУГЛа'!$B:$G,4,0)*U2044+V2044,VLOOKUP($B2044,'Из ГУГЛа'!$B:$G,4,0))</f>
        <v/>
      </c>
      <c r="U2044" s="15">
        <v>1</v>
      </c>
      <c r="V2044" s="59"/>
      <c r="W2044" s="74">
        <f t="shared" si="318"/>
        <v>0.54444444444444451</v>
      </c>
      <c r="X2044" s="74" t="str">
        <f t="shared" si="319"/>
        <v/>
      </c>
      <c r="Y2044" s="74" t="str">
        <f t="shared" si="320"/>
        <v/>
      </c>
      <c r="Z2044" s="78" t="s">
        <v>2580</v>
      </c>
    </row>
    <row r="2045" spans="1:26" ht="75" x14ac:dyDescent="0.25">
      <c r="A2045" s="71" t="str">
        <f>INDEX('Выгр Торг'!$A:$A,MATCH($B2045,'Выгр Торг'!$B:$B,0))</f>
        <v>Накладки на зеркала "Лифтбек" (под повторители) в цвет кузова для Лада Калина 2, Гранта, Гранта FL</v>
      </c>
      <c r="B2045" s="88">
        <v>248761</v>
      </c>
      <c r="C2045" s="72">
        <f>VLOOKUP($B2045,'Выгр Торг'!$B:$P,C$1,0)</f>
        <v>98659</v>
      </c>
      <c r="D2045" s="71" t="str">
        <f>VLOOKUP($B2045,'Выгр Торг'!$B:$P,D$1,0)</f>
        <v>Накладки на зеркала "Лифтбек" (под повторители) в цвет кузова для Лада Калина 2, Гранта, Гранта FL (В цвет, Полюс мира (серо-коричневый, 615))</v>
      </c>
      <c r="E2045" s="72" t="str">
        <f>VLOOKUP($B2045,'Выгр Торг'!$B:$P,E$1,0)</f>
        <v>Y</v>
      </c>
      <c r="F2045" s="72" t="str">
        <f>VLOOKUP($B2045,'Выгр Торг'!$B:$P,F$1,0)</f>
        <v>1</v>
      </c>
      <c r="G2045" s="36" t="s">
        <v>2499</v>
      </c>
      <c r="H2045" s="28">
        <v>170670</v>
      </c>
      <c r="I2045" s="53">
        <f>INDEX($I:$I,MATCH($H2045,$C:$C,0))</f>
        <v>600</v>
      </c>
      <c r="J2045" s="5" t="s">
        <v>3410</v>
      </c>
      <c r="K2045" s="56">
        <f>INDEX($K:$K,MATCH($H2045,$C:$C,0))+I2045</f>
        <v>900</v>
      </c>
      <c r="L2045" s="14">
        <f>VLOOKUP(K2045,Наценка!$A$1:$B$8,2,1)</f>
        <v>1.75</v>
      </c>
      <c r="M2045" s="56">
        <f>INDEX($M:$M,MATCH($H2045,$C:$C,0))+I2045*$M$2</f>
        <v>1380</v>
      </c>
      <c r="N2045" s="57">
        <f t="shared" si="315"/>
        <v>1390</v>
      </c>
      <c r="O2045" s="72">
        <f>VLOOKUP($B2045,'Выгр Торг'!$B:$P,O$1,0)</f>
        <v>900</v>
      </c>
      <c r="P2045" s="72">
        <f>VLOOKUP($B2045,'Выгр Торг'!$B:$P,P$1,0)</f>
        <v>1490</v>
      </c>
      <c r="Q2045" s="42">
        <f t="shared" si="316"/>
        <v>0</v>
      </c>
      <c r="R2045" s="42">
        <f t="shared" si="317"/>
        <v>100</v>
      </c>
      <c r="S2045" s="85">
        <f t="shared" si="314"/>
        <v>1390</v>
      </c>
      <c r="T2045" s="60" t="str">
        <f>IFERROR(VLOOKUP($B2045,'Из ГУГЛа'!$B:$G,4,0)*U2045+V2045,VLOOKUP($B2045,'Из ГУГЛа'!$B:$G,4,0))</f>
        <v/>
      </c>
      <c r="U2045" s="15">
        <v>1</v>
      </c>
      <c r="V2045" s="59"/>
      <c r="W2045" s="74">
        <f t="shared" si="318"/>
        <v>0.54444444444444451</v>
      </c>
      <c r="X2045" s="74" t="str">
        <f t="shared" si="319"/>
        <v/>
      </c>
      <c r="Y2045" s="74" t="str">
        <f t="shared" si="320"/>
        <v/>
      </c>
      <c r="Z2045" s="78" t="s">
        <v>2580</v>
      </c>
    </row>
    <row r="2046" spans="1:26" ht="75" x14ac:dyDescent="0.25">
      <c r="A2046" s="71" t="str">
        <f>INDEX('Выгр Торг'!$A:$A,MATCH($B2046,'Выгр Торг'!$B:$B,0))</f>
        <v>Накладки на зеркала "Лифтбек" (под повторители) в цвет кузова для Лада Калина 2, Гранта, Гранта FL</v>
      </c>
      <c r="B2046" s="88">
        <v>248762</v>
      </c>
      <c r="C2046" s="72">
        <f>VLOOKUP($B2046,'Выгр Торг'!$B:$P,C$1,0)</f>
        <v>98660</v>
      </c>
      <c r="D2046" s="71" t="str">
        <f>VLOOKUP($B2046,'Выгр Торг'!$B:$P,D$1,0)</f>
        <v>Накладки на зеркала "Лифтбек" (под повторители) в цвет кузова для Лада Калина 2, Гранта, Гранта FL (В цвет, Портвейн (темно-вишневый металлик, 192))</v>
      </c>
      <c r="E2046" s="72" t="str">
        <f>VLOOKUP($B2046,'Выгр Торг'!$B:$P,E$1,0)</f>
        <v>Y</v>
      </c>
      <c r="F2046" s="72" t="str">
        <f>VLOOKUP($B2046,'Выгр Торг'!$B:$P,F$1,0)</f>
        <v>1ск2</v>
      </c>
      <c r="G2046" s="36" t="s">
        <v>2499</v>
      </c>
      <c r="H2046" s="28">
        <v>170670</v>
      </c>
      <c r="I2046" s="53">
        <f>INDEX($I:$I,MATCH($H2046,$C:$C,0))</f>
        <v>600</v>
      </c>
      <c r="J2046" s="5" t="s">
        <v>3410</v>
      </c>
      <c r="K2046" s="56">
        <f>INDEX($K:$K,MATCH($H2046,$C:$C,0))+I2046</f>
        <v>900</v>
      </c>
      <c r="L2046" s="14">
        <f>VLOOKUP(K2046,Наценка!$A$1:$B$8,2,1)</f>
        <v>1.75</v>
      </c>
      <c r="M2046" s="56">
        <f>INDEX($M:$M,MATCH($H2046,$C:$C,0))+I2046*$M$2</f>
        <v>1380</v>
      </c>
      <c r="N2046" s="57">
        <f t="shared" si="315"/>
        <v>1390</v>
      </c>
      <c r="O2046" s="72">
        <f>VLOOKUP($B2046,'Выгр Торг'!$B:$P,O$1,0)</f>
        <v>900</v>
      </c>
      <c r="P2046" s="72">
        <f>VLOOKUP($B2046,'Выгр Торг'!$B:$P,P$1,0)</f>
        <v>1490</v>
      </c>
      <c r="Q2046" s="42">
        <f t="shared" si="316"/>
        <v>0</v>
      </c>
      <c r="R2046" s="42">
        <f t="shared" si="317"/>
        <v>100</v>
      </c>
      <c r="S2046" s="85">
        <f t="shared" si="314"/>
        <v>1390</v>
      </c>
      <c r="T2046" s="60" t="str">
        <f>IFERROR(VLOOKUP($B2046,'Из ГУГЛа'!$B:$G,4,0)*U2046+V2046,VLOOKUP($B2046,'Из ГУГЛа'!$B:$G,4,0))</f>
        <v/>
      </c>
      <c r="U2046" s="15">
        <v>1</v>
      </c>
      <c r="V2046" s="59"/>
      <c r="W2046" s="74">
        <f t="shared" si="318"/>
        <v>0.54444444444444451</v>
      </c>
      <c r="X2046" s="74" t="str">
        <f t="shared" si="319"/>
        <v/>
      </c>
      <c r="Y2046" s="74" t="str">
        <f t="shared" si="320"/>
        <v/>
      </c>
      <c r="Z2046" s="78" t="s">
        <v>2580</v>
      </c>
    </row>
    <row r="2047" spans="1:26" ht="75" x14ac:dyDescent="0.25">
      <c r="A2047" s="71" t="str">
        <f>INDEX('Выгр Торг'!$A:$A,MATCH($B2047,'Выгр Торг'!$B:$B,0))</f>
        <v>Накладки на зеркала "Лифтбек" (под повторители) в цвет кузова для Лада Калина 2, Гранта, Гранта FL</v>
      </c>
      <c r="B2047" s="88">
        <v>248763</v>
      </c>
      <c r="C2047" s="72">
        <f>VLOOKUP($B2047,'Выгр Торг'!$B:$P,C$1,0)</f>
        <v>98661</v>
      </c>
      <c r="D2047" s="71" t="str">
        <f>VLOOKUP($B2047,'Выгр Торг'!$B:$P,D$1,0)</f>
        <v>Накладки на зеркала "Лифтбек" (под повторители) в цвет кузова для Лада Калина 2, Гранта, Гранта FL (В цвет, Посейдон (темно-синий, 407))</v>
      </c>
      <c r="E2047" s="72" t="str">
        <f>VLOOKUP($B2047,'Выгр Торг'!$B:$P,E$1,0)</f>
        <v>Y</v>
      </c>
      <c r="F2047" s="72" t="str">
        <f>VLOOKUP($B2047,'Выгр Торг'!$B:$P,F$1,0)</f>
        <v>1</v>
      </c>
      <c r="G2047" s="36" t="s">
        <v>2499</v>
      </c>
      <c r="H2047" s="28">
        <v>170670</v>
      </c>
      <c r="I2047" s="53">
        <f>INDEX($I:$I,MATCH($H2047,$C:$C,0))</f>
        <v>600</v>
      </c>
      <c r="J2047" s="5" t="s">
        <v>3410</v>
      </c>
      <c r="K2047" s="56">
        <f>INDEX($K:$K,MATCH($H2047,$C:$C,0))+I2047</f>
        <v>900</v>
      </c>
      <c r="L2047" s="14">
        <f>VLOOKUP(K2047,Наценка!$A$1:$B$8,2,1)</f>
        <v>1.75</v>
      </c>
      <c r="M2047" s="56">
        <f>INDEX($M:$M,MATCH($H2047,$C:$C,0))+I2047*$M$2</f>
        <v>1380</v>
      </c>
      <c r="N2047" s="57">
        <f t="shared" si="315"/>
        <v>1390</v>
      </c>
      <c r="O2047" s="72">
        <f>VLOOKUP($B2047,'Выгр Торг'!$B:$P,O$1,0)</f>
        <v>900</v>
      </c>
      <c r="P2047" s="72">
        <f>VLOOKUP($B2047,'Выгр Торг'!$B:$P,P$1,0)</f>
        <v>1490</v>
      </c>
      <c r="Q2047" s="42">
        <f t="shared" si="316"/>
        <v>0</v>
      </c>
      <c r="R2047" s="42">
        <f t="shared" si="317"/>
        <v>100</v>
      </c>
      <c r="S2047" s="85">
        <f t="shared" si="314"/>
        <v>1390</v>
      </c>
      <c r="T2047" s="60" t="str">
        <f>IFERROR(VLOOKUP($B2047,'Из ГУГЛа'!$B:$G,4,0)*U2047+V2047,VLOOKUP($B2047,'Из ГУГЛа'!$B:$G,4,0))</f>
        <v/>
      </c>
      <c r="U2047" s="15">
        <v>1</v>
      </c>
      <c r="V2047" s="59"/>
      <c r="W2047" s="74">
        <f t="shared" si="318"/>
        <v>0.54444444444444451</v>
      </c>
      <c r="X2047" s="74" t="str">
        <f t="shared" si="319"/>
        <v/>
      </c>
      <c r="Y2047" s="74" t="str">
        <f t="shared" si="320"/>
        <v/>
      </c>
      <c r="Z2047" s="78" t="s">
        <v>2580</v>
      </c>
    </row>
    <row r="2048" spans="1:26" ht="75" x14ac:dyDescent="0.25">
      <c r="A2048" s="71" t="str">
        <f>INDEX('Выгр Торг'!$A:$A,MATCH($B2048,'Выгр Торг'!$B:$B,0))</f>
        <v>Накладки на зеркала "Лифтбек" (под повторители) в цвет кузова для Лада Калина 2, Гранта, Гранта FL</v>
      </c>
      <c r="B2048" s="88">
        <v>248764</v>
      </c>
      <c r="C2048" s="72">
        <f>VLOOKUP($B2048,'Выгр Торг'!$B:$P,C$1,0)</f>
        <v>98662</v>
      </c>
      <c r="D2048" s="71" t="str">
        <f>VLOOKUP($B2048,'Выгр Торг'!$B:$P,D$1,0)</f>
        <v>Накладки на зеркала "Лифтбек" (под повторители) в цвет кузова для Лада Калина 2, Гранта, Гранта FL (В цвет, Премьер (канареечный желтый, 222))</v>
      </c>
      <c r="E2048" s="72" t="str">
        <f>VLOOKUP($B2048,'Выгр Торг'!$B:$P,E$1,0)</f>
        <v>Y</v>
      </c>
      <c r="F2048" s="72" t="str">
        <f>VLOOKUP($B2048,'Выгр Торг'!$B:$P,F$1,0)</f>
        <v>1</v>
      </c>
      <c r="G2048" s="36" t="s">
        <v>2499</v>
      </c>
      <c r="H2048" s="28">
        <v>170670</v>
      </c>
      <c r="I2048" s="53">
        <f>INDEX($I:$I,MATCH($H2048,$C:$C,0))</f>
        <v>600</v>
      </c>
      <c r="J2048" s="5" t="s">
        <v>3410</v>
      </c>
      <c r="K2048" s="56">
        <f>INDEX($K:$K,MATCH($H2048,$C:$C,0))+I2048</f>
        <v>900</v>
      </c>
      <c r="L2048" s="14">
        <f>VLOOKUP(K2048,Наценка!$A$1:$B$8,2,1)</f>
        <v>1.75</v>
      </c>
      <c r="M2048" s="56">
        <f>INDEX($M:$M,MATCH($H2048,$C:$C,0))+I2048*$M$2</f>
        <v>1380</v>
      </c>
      <c r="N2048" s="57">
        <f t="shared" si="315"/>
        <v>1390</v>
      </c>
      <c r="O2048" s="72">
        <f>VLOOKUP($B2048,'Выгр Торг'!$B:$P,O$1,0)</f>
        <v>900</v>
      </c>
      <c r="P2048" s="72">
        <f>VLOOKUP($B2048,'Выгр Торг'!$B:$P,P$1,0)</f>
        <v>1490</v>
      </c>
      <c r="Q2048" s="42">
        <f t="shared" si="316"/>
        <v>0</v>
      </c>
      <c r="R2048" s="42">
        <f t="shared" si="317"/>
        <v>100</v>
      </c>
      <c r="S2048" s="85">
        <f t="shared" si="314"/>
        <v>1390</v>
      </c>
      <c r="T2048" s="60" t="str">
        <f>IFERROR(VLOOKUP($B2048,'Из ГУГЛа'!$B:$G,4,0)*U2048+V2048,VLOOKUP($B2048,'Из ГУГЛа'!$B:$G,4,0))</f>
        <v/>
      </c>
      <c r="U2048" s="15">
        <v>1</v>
      </c>
      <c r="V2048" s="59"/>
      <c r="W2048" s="74">
        <f t="shared" si="318"/>
        <v>0.54444444444444451</v>
      </c>
      <c r="X2048" s="74" t="str">
        <f t="shared" si="319"/>
        <v/>
      </c>
      <c r="Y2048" s="74" t="str">
        <f t="shared" si="320"/>
        <v/>
      </c>
      <c r="Z2048" s="78" t="s">
        <v>2580</v>
      </c>
    </row>
    <row r="2049" spans="1:26" ht="75" x14ac:dyDescent="0.25">
      <c r="A2049" s="71" t="str">
        <f>INDEX('Выгр Торг'!$A:$A,MATCH($B2049,'Выгр Торг'!$B:$B,0))</f>
        <v>Накладки на зеркала "Лифтбек" (под повторители) в цвет кузова для Лада Калина 2, Гранта, Гранта FL</v>
      </c>
      <c r="B2049" s="88">
        <v>248765</v>
      </c>
      <c r="C2049" s="72">
        <f>VLOOKUP($B2049,'Выгр Торг'!$B:$P,C$1,0)</f>
        <v>98663</v>
      </c>
      <c r="D2049" s="71" t="str">
        <f>VLOOKUP($B2049,'Выгр Торг'!$B:$P,D$1,0)</f>
        <v>Накладки на зеркала "Лифтбек" (под повторители) в цвет кузова для Лада Калина 2, Гранта, Гранта FL (В цвет, Прерия (серый, 342))</v>
      </c>
      <c r="E2049" s="72" t="str">
        <f>VLOOKUP($B2049,'Выгр Торг'!$B:$P,E$1,0)</f>
        <v>Y</v>
      </c>
      <c r="F2049" s="72" t="str">
        <f>VLOOKUP($B2049,'Выгр Торг'!$B:$P,F$1,0)</f>
        <v>1</v>
      </c>
      <c r="G2049" s="36" t="s">
        <v>2499</v>
      </c>
      <c r="H2049" s="28">
        <v>170670</v>
      </c>
      <c r="I2049" s="53">
        <f>INDEX($I:$I,MATCH($H2049,$C:$C,0))</f>
        <v>600</v>
      </c>
      <c r="J2049" s="5" t="s">
        <v>3410</v>
      </c>
      <c r="K2049" s="56">
        <f>INDEX($K:$K,MATCH($H2049,$C:$C,0))+I2049</f>
        <v>900</v>
      </c>
      <c r="L2049" s="14">
        <f>VLOOKUP(K2049,Наценка!$A$1:$B$8,2,1)</f>
        <v>1.75</v>
      </c>
      <c r="M2049" s="56">
        <f>INDEX($M:$M,MATCH($H2049,$C:$C,0))+I2049*$M$2</f>
        <v>1380</v>
      </c>
      <c r="N2049" s="57">
        <f t="shared" si="315"/>
        <v>1390</v>
      </c>
      <c r="O2049" s="72">
        <f>VLOOKUP($B2049,'Выгр Торг'!$B:$P,O$1,0)</f>
        <v>900</v>
      </c>
      <c r="P2049" s="72">
        <f>VLOOKUP($B2049,'Выгр Торг'!$B:$P,P$1,0)</f>
        <v>1490</v>
      </c>
      <c r="Q2049" s="42">
        <f t="shared" si="316"/>
        <v>0</v>
      </c>
      <c r="R2049" s="42">
        <f t="shared" si="317"/>
        <v>100</v>
      </c>
      <c r="S2049" s="85">
        <f t="shared" si="314"/>
        <v>1390</v>
      </c>
      <c r="T2049" s="60" t="str">
        <f>IFERROR(VLOOKUP($B2049,'Из ГУГЛа'!$B:$G,4,0)*U2049+V2049,VLOOKUP($B2049,'Из ГУГЛа'!$B:$G,4,0))</f>
        <v/>
      </c>
      <c r="U2049" s="15">
        <v>1</v>
      </c>
      <c r="V2049" s="59"/>
      <c r="W2049" s="74">
        <f t="shared" si="318"/>
        <v>0.54444444444444451</v>
      </c>
      <c r="X2049" s="74" t="str">
        <f t="shared" si="319"/>
        <v/>
      </c>
      <c r="Y2049" s="74" t="str">
        <f t="shared" si="320"/>
        <v/>
      </c>
      <c r="Z2049" s="78" t="s">
        <v>2580</v>
      </c>
    </row>
    <row r="2050" spans="1:26" ht="75" x14ac:dyDescent="0.25">
      <c r="A2050" s="71" t="str">
        <f>INDEX('Выгр Торг'!$A:$A,MATCH($B2050,'Выгр Торг'!$B:$B,0))</f>
        <v>Накладки на зеркала "Лифтбек" (под повторители) в цвет кузова для Лада Калина 2, Гранта, Гранта FL</v>
      </c>
      <c r="B2050" s="88">
        <v>248766</v>
      </c>
      <c r="C2050" s="72">
        <f>VLOOKUP($B2050,'Выгр Торг'!$B:$P,C$1,0)</f>
        <v>98664</v>
      </c>
      <c r="D2050" s="71" t="str">
        <f>VLOOKUP($B2050,'Выгр Торг'!$B:$P,D$1,0)</f>
        <v>Накладки на зеркала "Лифтбек" (под повторители) в цвет кузова для Лада Калина 2, Гранта, Гранта FL (В цвет, Престиж (серебристо-темно-синий, 605))</v>
      </c>
      <c r="E2050" s="72" t="str">
        <f>VLOOKUP($B2050,'Выгр Торг'!$B:$P,E$1,0)</f>
        <v>Y</v>
      </c>
      <c r="F2050" s="72" t="str">
        <f>VLOOKUP($B2050,'Выгр Торг'!$B:$P,F$1,0)</f>
        <v>1</v>
      </c>
      <c r="G2050" s="36" t="s">
        <v>2499</v>
      </c>
      <c r="H2050" s="28">
        <v>170670</v>
      </c>
      <c r="I2050" s="53">
        <f>INDEX($I:$I,MATCH($H2050,$C:$C,0))</f>
        <v>600</v>
      </c>
      <c r="J2050" s="5" t="s">
        <v>3410</v>
      </c>
      <c r="K2050" s="56">
        <f>INDEX($K:$K,MATCH($H2050,$C:$C,0))+I2050</f>
        <v>900</v>
      </c>
      <c r="L2050" s="14">
        <f>VLOOKUP(K2050,Наценка!$A$1:$B$8,2,1)</f>
        <v>1.75</v>
      </c>
      <c r="M2050" s="56">
        <f>INDEX($M:$M,MATCH($H2050,$C:$C,0))+I2050*$M$2</f>
        <v>1380</v>
      </c>
      <c r="N2050" s="57">
        <f t="shared" si="315"/>
        <v>1390</v>
      </c>
      <c r="O2050" s="72">
        <f>VLOOKUP($B2050,'Выгр Торг'!$B:$P,O$1,0)</f>
        <v>900</v>
      </c>
      <c r="P2050" s="72">
        <f>VLOOKUP($B2050,'Выгр Торг'!$B:$P,P$1,0)</f>
        <v>1490</v>
      </c>
      <c r="Q2050" s="42">
        <f t="shared" si="316"/>
        <v>0</v>
      </c>
      <c r="R2050" s="42">
        <f t="shared" si="317"/>
        <v>100</v>
      </c>
      <c r="S2050" s="85">
        <f t="shared" si="314"/>
        <v>1390</v>
      </c>
      <c r="T2050" s="60" t="str">
        <f>IFERROR(VLOOKUP($B2050,'Из ГУГЛа'!$B:$G,4,0)*U2050+V2050,VLOOKUP($B2050,'Из ГУГЛа'!$B:$G,4,0))</f>
        <v/>
      </c>
      <c r="U2050" s="15">
        <v>1</v>
      </c>
      <c r="V2050" s="59"/>
      <c r="W2050" s="74">
        <f t="shared" si="318"/>
        <v>0.54444444444444451</v>
      </c>
      <c r="X2050" s="74" t="str">
        <f t="shared" si="319"/>
        <v/>
      </c>
      <c r="Y2050" s="74" t="str">
        <f t="shared" si="320"/>
        <v/>
      </c>
      <c r="Z2050" s="78" t="s">
        <v>2580</v>
      </c>
    </row>
    <row r="2051" spans="1:26" ht="75" x14ac:dyDescent="0.25">
      <c r="A2051" s="71" t="str">
        <f>INDEX('Выгр Торг'!$A:$A,MATCH($B2051,'Выгр Торг'!$B:$B,0))</f>
        <v>Накладки на зеркала "Лифтбек" (под повторители) в цвет кузова для Лада Калина 2, Гранта, Гранта FL</v>
      </c>
      <c r="B2051" s="88">
        <v>248767</v>
      </c>
      <c r="C2051" s="72">
        <f>VLOOKUP($B2051,'Выгр Торг'!$B:$P,C$1,0)</f>
        <v>98665</v>
      </c>
      <c r="D2051" s="71" t="str">
        <f>VLOOKUP($B2051,'Выгр Торг'!$B:$P,D$1,0)</f>
        <v>Накладки на зеркала "Лифтбек" (под повторители) в цвет кузова для Лада Калина 2, Гранта, Гранта FL (В цвет, Приз (серебристо-бежевый, 276))</v>
      </c>
      <c r="E2051" s="72" t="str">
        <f>VLOOKUP($B2051,'Выгр Торг'!$B:$P,E$1,0)</f>
        <v>Y</v>
      </c>
      <c r="F2051" s="72" t="str">
        <f>VLOOKUP($B2051,'Выгр Торг'!$B:$P,F$1,0)</f>
        <v>1</v>
      </c>
      <c r="G2051" s="36" t="s">
        <v>2499</v>
      </c>
      <c r="H2051" s="28">
        <v>170670</v>
      </c>
      <c r="I2051" s="53">
        <f>INDEX($I:$I,MATCH($H2051,$C:$C,0))</f>
        <v>600</v>
      </c>
      <c r="J2051" s="5" t="s">
        <v>3410</v>
      </c>
      <c r="K2051" s="56">
        <f>INDEX($K:$K,MATCH($H2051,$C:$C,0))+I2051</f>
        <v>900</v>
      </c>
      <c r="L2051" s="14">
        <f>VLOOKUP(K2051,Наценка!$A$1:$B$8,2,1)</f>
        <v>1.75</v>
      </c>
      <c r="M2051" s="56">
        <f>INDEX($M:$M,MATCH($H2051,$C:$C,0))+I2051*$M$2</f>
        <v>1380</v>
      </c>
      <c r="N2051" s="57">
        <f t="shared" si="315"/>
        <v>1390</v>
      </c>
      <c r="O2051" s="72">
        <f>VLOOKUP($B2051,'Выгр Торг'!$B:$P,O$1,0)</f>
        <v>900</v>
      </c>
      <c r="P2051" s="72">
        <f>VLOOKUP($B2051,'Выгр Торг'!$B:$P,P$1,0)</f>
        <v>1490</v>
      </c>
      <c r="Q2051" s="42">
        <f t="shared" si="316"/>
        <v>0</v>
      </c>
      <c r="R2051" s="42">
        <f t="shared" si="317"/>
        <v>100</v>
      </c>
      <c r="S2051" s="85">
        <f t="shared" si="314"/>
        <v>1390</v>
      </c>
      <c r="T2051" s="60" t="str">
        <f>IFERROR(VLOOKUP($B2051,'Из ГУГЛа'!$B:$G,4,0)*U2051+V2051,VLOOKUP($B2051,'Из ГУГЛа'!$B:$G,4,0))</f>
        <v/>
      </c>
      <c r="U2051" s="15">
        <v>1</v>
      </c>
      <c r="V2051" s="59"/>
      <c r="W2051" s="74">
        <f t="shared" si="318"/>
        <v>0.54444444444444451</v>
      </c>
      <c r="X2051" s="74" t="str">
        <f t="shared" si="319"/>
        <v/>
      </c>
      <c r="Y2051" s="74" t="str">
        <f t="shared" si="320"/>
        <v/>
      </c>
      <c r="Z2051" s="78" t="s">
        <v>2580</v>
      </c>
    </row>
    <row r="2052" spans="1:26" ht="75" x14ac:dyDescent="0.25">
      <c r="A2052" s="71" t="str">
        <f>INDEX('Выгр Торг'!$A:$A,MATCH($B2052,'Выгр Торг'!$B:$B,0))</f>
        <v>Накладки на зеркала "Лифтбек" (под повторители) в цвет кузова для Лада Калина 2, Гранта, Гранта FL</v>
      </c>
      <c r="B2052" s="88">
        <v>248768</v>
      </c>
      <c r="C2052" s="72">
        <f>VLOOKUP($B2052,'Выгр Торг'!$B:$P,C$1,0)</f>
        <v>98666</v>
      </c>
      <c r="D2052" s="71" t="str">
        <f>VLOOKUP($B2052,'Выгр Торг'!$B:$P,D$1,0)</f>
        <v>Накладки на зеркала "Лифтбек" (под повторители) в цвет кузова для Лада Калина 2, Гранта, Гранта FL (В цвет, Примула (светло-желтый, 210))</v>
      </c>
      <c r="E2052" s="72" t="str">
        <f>VLOOKUP($B2052,'Выгр Торг'!$B:$P,E$1,0)</f>
        <v>Y</v>
      </c>
      <c r="F2052" s="72" t="str">
        <f>VLOOKUP($B2052,'Выгр Торг'!$B:$P,F$1,0)</f>
        <v>1</v>
      </c>
      <c r="G2052" s="36" t="s">
        <v>2499</v>
      </c>
      <c r="H2052" s="28">
        <v>170670</v>
      </c>
      <c r="I2052" s="53">
        <f>INDEX($I:$I,MATCH($H2052,$C:$C,0))</f>
        <v>600</v>
      </c>
      <c r="J2052" s="5" t="s">
        <v>3410</v>
      </c>
      <c r="K2052" s="56">
        <f>INDEX($K:$K,MATCH($H2052,$C:$C,0))+I2052</f>
        <v>900</v>
      </c>
      <c r="L2052" s="14">
        <f>VLOOKUP(K2052,Наценка!$A$1:$B$8,2,1)</f>
        <v>1.75</v>
      </c>
      <c r="M2052" s="56">
        <f>INDEX($M:$M,MATCH($H2052,$C:$C,0))+I2052*$M$2</f>
        <v>1380</v>
      </c>
      <c r="N2052" s="57">
        <f t="shared" si="315"/>
        <v>1390</v>
      </c>
      <c r="O2052" s="72">
        <f>VLOOKUP($B2052,'Выгр Торг'!$B:$P,O$1,0)</f>
        <v>900</v>
      </c>
      <c r="P2052" s="72">
        <f>VLOOKUP($B2052,'Выгр Торг'!$B:$P,P$1,0)</f>
        <v>1490</v>
      </c>
      <c r="Q2052" s="42">
        <f t="shared" si="316"/>
        <v>0</v>
      </c>
      <c r="R2052" s="42">
        <f t="shared" si="317"/>
        <v>100</v>
      </c>
      <c r="S2052" s="85">
        <f t="shared" si="314"/>
        <v>1390</v>
      </c>
      <c r="T2052" s="60" t="str">
        <f>IFERROR(VLOOKUP($B2052,'Из ГУГЛа'!$B:$G,4,0)*U2052+V2052,VLOOKUP($B2052,'Из ГУГЛа'!$B:$G,4,0))</f>
        <v/>
      </c>
      <c r="U2052" s="15">
        <v>1</v>
      </c>
      <c r="V2052" s="59"/>
      <c r="W2052" s="74">
        <f t="shared" si="318"/>
        <v>0.54444444444444451</v>
      </c>
      <c r="X2052" s="74" t="str">
        <f t="shared" si="319"/>
        <v/>
      </c>
      <c r="Y2052" s="74" t="str">
        <f t="shared" si="320"/>
        <v/>
      </c>
      <c r="Z2052" s="78" t="s">
        <v>2580</v>
      </c>
    </row>
    <row r="2053" spans="1:26" ht="75" x14ac:dyDescent="0.25">
      <c r="A2053" s="71" t="str">
        <f>INDEX('Выгр Торг'!$A:$A,MATCH($B2053,'Выгр Торг'!$B:$B,0))</f>
        <v>Накладки на зеркала "Лифтбек" (под повторители) в цвет кузова для Лада Калина 2, Гранта, Гранта FL</v>
      </c>
      <c r="B2053" s="88">
        <v>248769</v>
      </c>
      <c r="C2053" s="72">
        <f>VLOOKUP($B2053,'Выгр Торг'!$B:$P,C$1,0)</f>
        <v>98667</v>
      </c>
      <c r="D2053" s="71" t="str">
        <f>VLOOKUP($B2053,'Выгр Торг'!$B:$P,D$1,0)</f>
        <v>Накладки на зеркала "Лифтбек" (под повторители) в цвет кузова для Лада Калина 2, Гранта, Гранта FL (В цвет, Рапсодия (серебристо-ярко-синий, 448))</v>
      </c>
      <c r="E2053" s="72" t="str">
        <f>VLOOKUP($B2053,'Выгр Торг'!$B:$P,E$1,0)</f>
        <v>Y</v>
      </c>
      <c r="F2053" s="72" t="str">
        <f>VLOOKUP($B2053,'Выгр Торг'!$B:$P,F$1,0)</f>
        <v>1</v>
      </c>
      <c r="G2053" s="36" t="s">
        <v>2499</v>
      </c>
      <c r="H2053" s="28">
        <v>170670</v>
      </c>
      <c r="I2053" s="53">
        <f>INDEX($I:$I,MATCH($H2053,$C:$C,0))</f>
        <v>600</v>
      </c>
      <c r="J2053" s="5" t="s">
        <v>3410</v>
      </c>
      <c r="K2053" s="56">
        <f>INDEX($K:$K,MATCH($H2053,$C:$C,0))+I2053</f>
        <v>900</v>
      </c>
      <c r="L2053" s="14">
        <f>VLOOKUP(K2053,Наценка!$A$1:$B$8,2,1)</f>
        <v>1.75</v>
      </c>
      <c r="M2053" s="56">
        <f>INDEX($M:$M,MATCH($H2053,$C:$C,0))+I2053*$M$2</f>
        <v>1380</v>
      </c>
      <c r="N2053" s="57">
        <f t="shared" si="315"/>
        <v>1390</v>
      </c>
      <c r="O2053" s="72">
        <f>VLOOKUP($B2053,'Выгр Торг'!$B:$P,O$1,0)</f>
        <v>900</v>
      </c>
      <c r="P2053" s="72">
        <f>VLOOKUP($B2053,'Выгр Торг'!$B:$P,P$1,0)</f>
        <v>1490</v>
      </c>
      <c r="Q2053" s="42">
        <f t="shared" si="316"/>
        <v>0</v>
      </c>
      <c r="R2053" s="42">
        <f t="shared" si="317"/>
        <v>100</v>
      </c>
      <c r="S2053" s="85">
        <f t="shared" si="314"/>
        <v>1390</v>
      </c>
      <c r="T2053" s="60" t="str">
        <f>IFERROR(VLOOKUP($B2053,'Из ГУГЛа'!$B:$G,4,0)*U2053+V2053,VLOOKUP($B2053,'Из ГУГЛа'!$B:$G,4,0))</f>
        <v/>
      </c>
      <c r="U2053" s="15">
        <v>1</v>
      </c>
      <c r="V2053" s="59"/>
      <c r="W2053" s="74">
        <f t="shared" si="318"/>
        <v>0.54444444444444451</v>
      </c>
      <c r="X2053" s="74" t="str">
        <f t="shared" si="319"/>
        <v/>
      </c>
      <c r="Y2053" s="74" t="str">
        <f t="shared" si="320"/>
        <v/>
      </c>
      <c r="Z2053" s="78" t="s">
        <v>2580</v>
      </c>
    </row>
    <row r="2054" spans="1:26" ht="75" x14ac:dyDescent="0.25">
      <c r="A2054" s="71" t="str">
        <f>INDEX('Выгр Торг'!$A:$A,MATCH($B2054,'Выгр Торг'!$B:$B,0))</f>
        <v>Накладки на зеркала "Лифтбек" (под повторители) в цвет кузова для Лада Калина 2, Гранта, Гранта FL</v>
      </c>
      <c r="B2054" s="88">
        <v>248770</v>
      </c>
      <c r="C2054" s="72">
        <f>VLOOKUP($B2054,'Выгр Торг'!$B:$P,C$1,0)</f>
        <v>98668</v>
      </c>
      <c r="D2054" s="71" t="str">
        <f>VLOOKUP($B2054,'Выгр Торг'!$B:$P,D$1,0)</f>
        <v>Накладки на зеркала "Лифтбек" (под повторители) в цвет кузова для Лада Калина 2, Гранта, Гранта FL (В цвет, Регата (серебристо-темно-синий, 412))</v>
      </c>
      <c r="E2054" s="72" t="str">
        <f>VLOOKUP($B2054,'Выгр Торг'!$B:$P,E$1,0)</f>
        <v>Y</v>
      </c>
      <c r="F2054" s="72" t="str">
        <f>VLOOKUP($B2054,'Выгр Торг'!$B:$P,F$1,0)</f>
        <v>1</v>
      </c>
      <c r="G2054" s="36" t="s">
        <v>2499</v>
      </c>
      <c r="H2054" s="28">
        <v>170670</v>
      </c>
      <c r="I2054" s="53">
        <f>INDEX($I:$I,MATCH($H2054,$C:$C,0))</f>
        <v>600</v>
      </c>
      <c r="J2054" s="5" t="s">
        <v>3410</v>
      </c>
      <c r="K2054" s="56">
        <f>INDEX($K:$K,MATCH($H2054,$C:$C,0))+I2054</f>
        <v>900</v>
      </c>
      <c r="L2054" s="14">
        <f>VLOOKUP(K2054,Наценка!$A$1:$B$8,2,1)</f>
        <v>1.75</v>
      </c>
      <c r="M2054" s="56">
        <f>INDEX($M:$M,MATCH($H2054,$C:$C,0))+I2054*$M$2</f>
        <v>1380</v>
      </c>
      <c r="N2054" s="57">
        <f t="shared" si="315"/>
        <v>1390</v>
      </c>
      <c r="O2054" s="72">
        <f>VLOOKUP($B2054,'Выгр Торг'!$B:$P,O$1,0)</f>
        <v>900</v>
      </c>
      <c r="P2054" s="72">
        <f>VLOOKUP($B2054,'Выгр Торг'!$B:$P,P$1,0)</f>
        <v>1490</v>
      </c>
      <c r="Q2054" s="42">
        <f t="shared" si="316"/>
        <v>0</v>
      </c>
      <c r="R2054" s="42">
        <f t="shared" si="317"/>
        <v>100</v>
      </c>
      <c r="S2054" s="85">
        <f t="shared" ref="S2054:S2117" si="321">IFERROR(ROUND(N2054*(1-$S$2),),"")</f>
        <v>1390</v>
      </c>
      <c r="T2054" s="60" t="str">
        <f>IFERROR(VLOOKUP($B2054,'Из ГУГЛа'!$B:$G,4,0)*U2054+V2054,VLOOKUP($B2054,'Из ГУГЛа'!$B:$G,4,0))</f>
        <v/>
      </c>
      <c r="U2054" s="15">
        <v>1</v>
      </c>
      <c r="V2054" s="59"/>
      <c r="W2054" s="74">
        <f t="shared" si="318"/>
        <v>0.54444444444444451</v>
      </c>
      <c r="X2054" s="74" t="str">
        <f t="shared" si="319"/>
        <v/>
      </c>
      <c r="Y2054" s="74" t="str">
        <f t="shared" si="320"/>
        <v/>
      </c>
      <c r="Z2054" s="78" t="s">
        <v>2580</v>
      </c>
    </row>
    <row r="2055" spans="1:26" ht="75" x14ac:dyDescent="0.25">
      <c r="A2055" s="71" t="str">
        <f>INDEX('Выгр Торг'!$A:$A,MATCH($B2055,'Выгр Торг'!$B:$B,0))</f>
        <v>Накладки на зеркала "Лифтбек" (под повторители) в цвет кузова для Лада Калина 2, Гранта, Гранта FL</v>
      </c>
      <c r="B2055" s="88">
        <v>248771</v>
      </c>
      <c r="C2055" s="72">
        <f>VLOOKUP($B2055,'Выгр Торг'!$B:$P,C$1,0)</f>
        <v>98669</v>
      </c>
      <c r="D2055" s="71" t="str">
        <f>VLOOKUP($B2055,'Выгр Торг'!$B:$P,D$1,0)</f>
        <v>Накладки на зеркала "Лифтбек" (под повторители) в цвет кузова для Лада Калина 2, Гранта, Гранта FL (В цвет, Реклама (ярко-красный, 122))</v>
      </c>
      <c r="E2055" s="72" t="str">
        <f>VLOOKUP($B2055,'Выгр Торг'!$B:$P,E$1,0)</f>
        <v>Y</v>
      </c>
      <c r="F2055" s="72" t="str">
        <f>VLOOKUP($B2055,'Выгр Торг'!$B:$P,F$1,0)</f>
        <v>1</v>
      </c>
      <c r="G2055" s="36" t="s">
        <v>2499</v>
      </c>
      <c r="H2055" s="28">
        <v>170670</v>
      </c>
      <c r="I2055" s="53">
        <f>INDEX($I:$I,MATCH($H2055,$C:$C,0))</f>
        <v>600</v>
      </c>
      <c r="J2055" s="5" t="s">
        <v>3410</v>
      </c>
      <c r="K2055" s="56">
        <f>INDEX($K:$K,MATCH($H2055,$C:$C,0))+I2055</f>
        <v>900</v>
      </c>
      <c r="L2055" s="14">
        <f>VLOOKUP(K2055,Наценка!$A$1:$B$8,2,1)</f>
        <v>1.75</v>
      </c>
      <c r="M2055" s="56">
        <f>INDEX($M:$M,MATCH($H2055,$C:$C,0))+I2055*$M$2</f>
        <v>1380</v>
      </c>
      <c r="N2055" s="57">
        <f t="shared" si="315"/>
        <v>1390</v>
      </c>
      <c r="O2055" s="72">
        <f>VLOOKUP($B2055,'Выгр Торг'!$B:$P,O$1,0)</f>
        <v>900</v>
      </c>
      <c r="P2055" s="72">
        <f>VLOOKUP($B2055,'Выгр Торг'!$B:$P,P$1,0)</f>
        <v>1490</v>
      </c>
      <c r="Q2055" s="42">
        <f t="shared" si="316"/>
        <v>0</v>
      </c>
      <c r="R2055" s="42">
        <f t="shared" si="317"/>
        <v>100</v>
      </c>
      <c r="S2055" s="85">
        <f t="shared" si="321"/>
        <v>1390</v>
      </c>
      <c r="T2055" s="60" t="str">
        <f>IFERROR(VLOOKUP($B2055,'Из ГУГЛа'!$B:$G,4,0)*U2055+V2055,VLOOKUP($B2055,'Из ГУГЛа'!$B:$G,4,0))</f>
        <v/>
      </c>
      <c r="U2055" s="15">
        <v>1</v>
      </c>
      <c r="V2055" s="59"/>
      <c r="W2055" s="74">
        <f t="shared" si="318"/>
        <v>0.54444444444444451</v>
      </c>
      <c r="X2055" s="74" t="str">
        <f t="shared" si="319"/>
        <v/>
      </c>
      <c r="Y2055" s="74" t="str">
        <f t="shared" si="320"/>
        <v/>
      </c>
      <c r="Z2055" s="78" t="s">
        <v>2580</v>
      </c>
    </row>
    <row r="2056" spans="1:26" ht="75" x14ac:dyDescent="0.25">
      <c r="A2056" s="71" t="str">
        <f>INDEX('Выгр Торг'!$A:$A,MATCH($B2056,'Выгр Торг'!$B:$B,0))</f>
        <v>Накладки на зеркала "Лифтбек" (под повторители) в цвет кузова для Лада Калина 2, Гранта, Гранта FL</v>
      </c>
      <c r="B2056" s="88">
        <v>248772</v>
      </c>
      <c r="C2056" s="72">
        <f>VLOOKUP($B2056,'Выгр Торг'!$B:$P,C$1,0)</f>
        <v>98670</v>
      </c>
      <c r="D2056" s="71" t="str">
        <f>VLOOKUP($B2056,'Выгр Торг'!$B:$P,D$1,0)</f>
        <v>Накладки на зеркала "Лифтбек" (под повторители) в цвет кузова для Лада Калина 2, Гранта, Гранта FL (В цвет, Ривьера (сине-фиолетовый, 499))</v>
      </c>
      <c r="E2056" s="72" t="str">
        <f>VLOOKUP($B2056,'Выгр Торг'!$B:$P,E$1,0)</f>
        <v>Y</v>
      </c>
      <c r="F2056" s="72" t="str">
        <f>VLOOKUP($B2056,'Выгр Торг'!$B:$P,F$1,0)</f>
        <v>1</v>
      </c>
      <c r="G2056" s="36" t="s">
        <v>2499</v>
      </c>
      <c r="H2056" s="28">
        <v>170670</v>
      </c>
      <c r="I2056" s="53">
        <f>INDEX($I:$I,MATCH($H2056,$C:$C,0))</f>
        <v>600</v>
      </c>
      <c r="J2056" s="5" t="s">
        <v>3410</v>
      </c>
      <c r="K2056" s="56">
        <f>INDEX($K:$K,MATCH($H2056,$C:$C,0))+I2056</f>
        <v>900</v>
      </c>
      <c r="L2056" s="14">
        <f>VLOOKUP(K2056,Наценка!$A$1:$B$8,2,1)</f>
        <v>1.75</v>
      </c>
      <c r="M2056" s="56">
        <f>INDEX($M:$M,MATCH($H2056,$C:$C,0))+I2056*$M$2</f>
        <v>1380</v>
      </c>
      <c r="N2056" s="57">
        <f t="shared" si="315"/>
        <v>1390</v>
      </c>
      <c r="O2056" s="72">
        <f>VLOOKUP($B2056,'Выгр Торг'!$B:$P,O$1,0)</f>
        <v>900</v>
      </c>
      <c r="P2056" s="72">
        <f>VLOOKUP($B2056,'Выгр Торг'!$B:$P,P$1,0)</f>
        <v>1490</v>
      </c>
      <c r="Q2056" s="42">
        <f t="shared" si="316"/>
        <v>0</v>
      </c>
      <c r="R2056" s="42">
        <f t="shared" si="317"/>
        <v>100</v>
      </c>
      <c r="S2056" s="85">
        <f t="shared" si="321"/>
        <v>1390</v>
      </c>
      <c r="T2056" s="60" t="str">
        <f>IFERROR(VLOOKUP($B2056,'Из ГУГЛа'!$B:$G,4,0)*U2056+V2056,VLOOKUP($B2056,'Из ГУГЛа'!$B:$G,4,0))</f>
        <v/>
      </c>
      <c r="U2056" s="15">
        <v>1</v>
      </c>
      <c r="V2056" s="59"/>
      <c r="W2056" s="74">
        <f t="shared" si="318"/>
        <v>0.54444444444444451</v>
      </c>
      <c r="X2056" s="74" t="str">
        <f t="shared" si="319"/>
        <v/>
      </c>
      <c r="Y2056" s="74" t="str">
        <f t="shared" si="320"/>
        <v/>
      </c>
      <c r="Z2056" s="78" t="s">
        <v>2580</v>
      </c>
    </row>
    <row r="2057" spans="1:26" ht="75" x14ac:dyDescent="0.25">
      <c r="A2057" s="71" t="str">
        <f>INDEX('Выгр Торг'!$A:$A,MATCH($B2057,'Выгр Торг'!$B:$B,0))</f>
        <v>Накладки на зеркала "Лифтбек" (под повторители) в цвет кузова для Лада Калина 2, Гранта, Гранта FL</v>
      </c>
      <c r="B2057" s="88">
        <v>248773</v>
      </c>
      <c r="C2057" s="72">
        <f>VLOOKUP($B2057,'Выгр Торг'!$B:$P,C$1,0)</f>
        <v>98671</v>
      </c>
      <c r="D2057" s="71" t="str">
        <f>VLOOKUP($B2057,'Выгр Торг'!$B:$P,D$1,0)</f>
        <v>Накладки на зеркала "Лифтбек" (под повторители) в цвет кузова для Лада Калина 2, Гранта, Гранта FL (В цвет, Рислинг (серебристо-бледно-серый, 610))</v>
      </c>
      <c r="E2057" s="72" t="str">
        <f>VLOOKUP($B2057,'Выгр Торг'!$B:$P,E$1,0)</f>
        <v>Y</v>
      </c>
      <c r="F2057" s="72" t="str">
        <f>VLOOKUP($B2057,'Выгр Торг'!$B:$P,F$1,0)</f>
        <v>1</v>
      </c>
      <c r="G2057" s="36" t="s">
        <v>2499</v>
      </c>
      <c r="H2057" s="28">
        <v>170670</v>
      </c>
      <c r="I2057" s="53">
        <f>INDEX($I:$I,MATCH($H2057,$C:$C,0))</f>
        <v>600</v>
      </c>
      <c r="J2057" s="5" t="s">
        <v>3410</v>
      </c>
      <c r="K2057" s="56">
        <f>INDEX($K:$K,MATCH($H2057,$C:$C,0))+I2057</f>
        <v>900</v>
      </c>
      <c r="L2057" s="14">
        <f>VLOOKUP(K2057,Наценка!$A$1:$B$8,2,1)</f>
        <v>1.75</v>
      </c>
      <c r="M2057" s="56">
        <f>INDEX($M:$M,MATCH($H2057,$C:$C,0))+I2057*$M$2</f>
        <v>1380</v>
      </c>
      <c r="N2057" s="57">
        <f t="shared" si="315"/>
        <v>1390</v>
      </c>
      <c r="O2057" s="72">
        <f>VLOOKUP($B2057,'Выгр Торг'!$B:$P,O$1,0)</f>
        <v>900</v>
      </c>
      <c r="P2057" s="72">
        <f>VLOOKUP($B2057,'Выгр Торг'!$B:$P,P$1,0)</f>
        <v>1490</v>
      </c>
      <c r="Q2057" s="42">
        <f t="shared" si="316"/>
        <v>0</v>
      </c>
      <c r="R2057" s="42">
        <f t="shared" si="317"/>
        <v>100</v>
      </c>
      <c r="S2057" s="85">
        <f t="shared" si="321"/>
        <v>1390</v>
      </c>
      <c r="T2057" s="60" t="str">
        <f>IFERROR(VLOOKUP($B2057,'Из ГУГЛа'!$B:$G,4,0)*U2057+V2057,VLOOKUP($B2057,'Из ГУГЛа'!$B:$G,4,0))</f>
        <v/>
      </c>
      <c r="U2057" s="15">
        <v>1</v>
      </c>
      <c r="V2057" s="59"/>
      <c r="W2057" s="74">
        <f t="shared" si="318"/>
        <v>0.54444444444444451</v>
      </c>
      <c r="X2057" s="74" t="str">
        <f t="shared" si="319"/>
        <v/>
      </c>
      <c r="Y2057" s="74" t="str">
        <f t="shared" si="320"/>
        <v/>
      </c>
      <c r="Z2057" s="78" t="s">
        <v>2580</v>
      </c>
    </row>
    <row r="2058" spans="1:26" ht="75" x14ac:dyDescent="0.25">
      <c r="A2058" s="71" t="str">
        <f>INDEX('Выгр Торг'!$A:$A,MATCH($B2058,'Выгр Торг'!$B:$B,0))</f>
        <v>Накладки на зеркала "Лифтбек" (под повторители) в цвет кузова для Лада Калина 2, Гранта, Гранта FL</v>
      </c>
      <c r="B2058" s="88">
        <v>248774</v>
      </c>
      <c r="C2058" s="72">
        <f>VLOOKUP($B2058,'Выгр Торг'!$B:$P,C$1,0)</f>
        <v>98672</v>
      </c>
      <c r="D2058" s="71" t="str">
        <f>VLOOKUP($B2058,'Выгр Торг'!$B:$P,D$1,0)</f>
        <v>Накладки на зеркала "Лифтбек" (под повторители) в цвет кузова для Лада Калина 2, Гранта, Гранта FL (В цвет, Робин гуд (черный с изумрудно-зеленым отливом, 391))</v>
      </c>
      <c r="E2058" s="72" t="str">
        <f>VLOOKUP($B2058,'Выгр Торг'!$B:$P,E$1,0)</f>
        <v>Y</v>
      </c>
      <c r="F2058" s="72" t="str">
        <f>VLOOKUP($B2058,'Выгр Торг'!$B:$P,F$1,0)</f>
        <v>1</v>
      </c>
      <c r="G2058" s="36" t="s">
        <v>2499</v>
      </c>
      <c r="H2058" s="28">
        <v>170670</v>
      </c>
      <c r="I2058" s="53">
        <f>INDEX($I:$I,MATCH($H2058,$C:$C,0))</f>
        <v>600</v>
      </c>
      <c r="J2058" s="5" t="s">
        <v>3410</v>
      </c>
      <c r="K2058" s="56">
        <f>INDEX($K:$K,MATCH($H2058,$C:$C,0))+I2058</f>
        <v>900</v>
      </c>
      <c r="L2058" s="14">
        <f>VLOOKUP(K2058,Наценка!$A$1:$B$8,2,1)</f>
        <v>1.75</v>
      </c>
      <c r="M2058" s="56">
        <f>INDEX($M:$M,MATCH($H2058,$C:$C,0))+I2058*$M$2</f>
        <v>1380</v>
      </c>
      <c r="N2058" s="57">
        <f t="shared" si="315"/>
        <v>1390</v>
      </c>
      <c r="O2058" s="72">
        <f>VLOOKUP($B2058,'Выгр Торг'!$B:$P,O$1,0)</f>
        <v>900</v>
      </c>
      <c r="P2058" s="72">
        <f>VLOOKUP($B2058,'Выгр Торг'!$B:$P,P$1,0)</f>
        <v>1490</v>
      </c>
      <c r="Q2058" s="42">
        <f t="shared" si="316"/>
        <v>0</v>
      </c>
      <c r="R2058" s="42">
        <f t="shared" si="317"/>
        <v>100</v>
      </c>
      <c r="S2058" s="85">
        <f t="shared" si="321"/>
        <v>1390</v>
      </c>
      <c r="T2058" s="60" t="str">
        <f>IFERROR(VLOOKUP($B2058,'Из ГУГЛа'!$B:$G,4,0)*U2058+V2058,VLOOKUP($B2058,'Из ГУГЛа'!$B:$G,4,0))</f>
        <v/>
      </c>
      <c r="U2058" s="15">
        <v>1</v>
      </c>
      <c r="V2058" s="59"/>
      <c r="W2058" s="74">
        <f t="shared" si="318"/>
        <v>0.54444444444444451</v>
      </c>
      <c r="X2058" s="74" t="str">
        <f t="shared" si="319"/>
        <v/>
      </c>
      <c r="Y2058" s="74" t="str">
        <f t="shared" si="320"/>
        <v/>
      </c>
      <c r="Z2058" s="78" t="s">
        <v>2580</v>
      </c>
    </row>
    <row r="2059" spans="1:26" ht="75" x14ac:dyDescent="0.25">
      <c r="A2059" s="71" t="str">
        <f>INDEX('Выгр Торг'!$A:$A,MATCH($B2059,'Выгр Торг'!$B:$B,0))</f>
        <v>Накладки на зеркала "Лифтбек" (под повторители) в цвет кузова для Лада Калина 2, Гранта, Гранта FL</v>
      </c>
      <c r="B2059" s="88">
        <v>248775</v>
      </c>
      <c r="C2059" s="72">
        <f>VLOOKUP($B2059,'Выгр Торг'!$B:$P,C$1,0)</f>
        <v>98673</v>
      </c>
      <c r="D2059" s="71" t="str">
        <f>VLOOKUP($B2059,'Выгр Торг'!$B:$P,D$1,0)</f>
        <v>Накладки на зеркала "Лифтбек" (под повторители) в цвет кузова для Лада Калина 2, Гранта, Гранта FL (В цвет, Романс (темно-красный, 182))</v>
      </c>
      <c r="E2059" s="72" t="str">
        <f>VLOOKUP($B2059,'Выгр Торг'!$B:$P,E$1,0)</f>
        <v>Y</v>
      </c>
      <c r="F2059" s="72" t="str">
        <f>VLOOKUP($B2059,'Выгр Торг'!$B:$P,F$1,0)</f>
        <v>1</v>
      </c>
      <c r="G2059" s="36" t="s">
        <v>2499</v>
      </c>
      <c r="H2059" s="28">
        <v>170670</v>
      </c>
      <c r="I2059" s="53">
        <f>INDEX($I:$I,MATCH($H2059,$C:$C,0))</f>
        <v>600</v>
      </c>
      <c r="J2059" s="5" t="s">
        <v>3410</v>
      </c>
      <c r="K2059" s="56">
        <f>INDEX($K:$K,MATCH($H2059,$C:$C,0))+I2059</f>
        <v>900</v>
      </c>
      <c r="L2059" s="14">
        <f>VLOOKUP(K2059,Наценка!$A$1:$B$8,2,1)</f>
        <v>1.75</v>
      </c>
      <c r="M2059" s="56">
        <f>INDEX($M:$M,MATCH($H2059,$C:$C,0))+I2059*$M$2</f>
        <v>1380</v>
      </c>
      <c r="N2059" s="57">
        <f t="shared" si="315"/>
        <v>1390</v>
      </c>
      <c r="O2059" s="72">
        <f>VLOOKUP($B2059,'Выгр Торг'!$B:$P,O$1,0)</f>
        <v>900</v>
      </c>
      <c r="P2059" s="72">
        <f>VLOOKUP($B2059,'Выгр Торг'!$B:$P,P$1,0)</f>
        <v>1490</v>
      </c>
      <c r="Q2059" s="42">
        <f t="shared" si="316"/>
        <v>0</v>
      </c>
      <c r="R2059" s="42">
        <f t="shared" si="317"/>
        <v>100</v>
      </c>
      <c r="S2059" s="85">
        <f t="shared" si="321"/>
        <v>1390</v>
      </c>
      <c r="T2059" s="60" t="str">
        <f>IFERROR(VLOOKUP($B2059,'Из ГУГЛа'!$B:$G,4,0)*U2059+V2059,VLOOKUP($B2059,'Из ГУГЛа'!$B:$G,4,0))</f>
        <v/>
      </c>
      <c r="U2059" s="15">
        <v>1</v>
      </c>
      <c r="V2059" s="59"/>
      <c r="W2059" s="74">
        <f t="shared" si="318"/>
        <v>0.54444444444444451</v>
      </c>
      <c r="X2059" s="74" t="str">
        <f t="shared" si="319"/>
        <v/>
      </c>
      <c r="Y2059" s="74" t="str">
        <f t="shared" si="320"/>
        <v/>
      </c>
      <c r="Z2059" s="78" t="s">
        <v>2580</v>
      </c>
    </row>
    <row r="2060" spans="1:26" ht="75" x14ac:dyDescent="0.25">
      <c r="A2060" s="71" t="str">
        <f>INDEX('Выгр Торг'!$A:$A,MATCH($B2060,'Выгр Торг'!$B:$B,0))</f>
        <v>Накладки на зеркала "Лифтбек" (под повторители) в цвет кузова для Лада Калина 2, Гранта, Гранта FL</v>
      </c>
      <c r="B2060" s="88">
        <v>248776</v>
      </c>
      <c r="C2060" s="72">
        <f>VLOOKUP($B2060,'Выгр Торг'!$B:$P,C$1,0)</f>
        <v>98674</v>
      </c>
      <c r="D2060" s="71" t="str">
        <f>VLOOKUP($B2060,'Выгр Торг'!$B:$P,D$1,0)</f>
        <v>Накладки на зеркала "Лифтбек" (под повторители) в цвет кузова для Лада Калина 2, Гранта, Гранта FL (В цвет, Рубин (красный, 110))</v>
      </c>
      <c r="E2060" s="72" t="str">
        <f>VLOOKUP($B2060,'Выгр Торг'!$B:$P,E$1,0)</f>
        <v>Y</v>
      </c>
      <c r="F2060" s="72" t="str">
        <f>VLOOKUP($B2060,'Выгр Торг'!$B:$P,F$1,0)</f>
        <v>1</v>
      </c>
      <c r="G2060" s="36" t="s">
        <v>2499</v>
      </c>
      <c r="H2060" s="28">
        <v>170670</v>
      </c>
      <c r="I2060" s="53">
        <f>INDEX($I:$I,MATCH($H2060,$C:$C,0))</f>
        <v>600</v>
      </c>
      <c r="J2060" s="5" t="s">
        <v>3410</v>
      </c>
      <c r="K2060" s="56">
        <f>INDEX($K:$K,MATCH($H2060,$C:$C,0))+I2060</f>
        <v>900</v>
      </c>
      <c r="L2060" s="14">
        <f>VLOOKUP(K2060,Наценка!$A$1:$B$8,2,1)</f>
        <v>1.75</v>
      </c>
      <c r="M2060" s="56">
        <f>INDEX($M:$M,MATCH($H2060,$C:$C,0))+I2060*$M$2</f>
        <v>1380</v>
      </c>
      <c r="N2060" s="57">
        <f t="shared" si="315"/>
        <v>1390</v>
      </c>
      <c r="O2060" s="72">
        <f>VLOOKUP($B2060,'Выгр Торг'!$B:$P,O$1,0)</f>
        <v>900</v>
      </c>
      <c r="P2060" s="72">
        <f>VLOOKUP($B2060,'Выгр Торг'!$B:$P,P$1,0)</f>
        <v>1490</v>
      </c>
      <c r="Q2060" s="42">
        <f t="shared" si="316"/>
        <v>0</v>
      </c>
      <c r="R2060" s="42">
        <f t="shared" si="317"/>
        <v>100</v>
      </c>
      <c r="S2060" s="85">
        <f t="shared" si="321"/>
        <v>1390</v>
      </c>
      <c r="T2060" s="60" t="str">
        <f>IFERROR(VLOOKUP($B2060,'Из ГУГЛа'!$B:$G,4,0)*U2060+V2060,VLOOKUP($B2060,'Из ГУГЛа'!$B:$G,4,0))</f>
        <v/>
      </c>
      <c r="U2060" s="15">
        <v>1</v>
      </c>
      <c r="V2060" s="59"/>
      <c r="W2060" s="74">
        <f t="shared" si="318"/>
        <v>0.54444444444444451</v>
      </c>
      <c r="X2060" s="74" t="str">
        <f t="shared" si="319"/>
        <v/>
      </c>
      <c r="Y2060" s="74" t="str">
        <f t="shared" si="320"/>
        <v/>
      </c>
      <c r="Z2060" s="78" t="s">
        <v>2580</v>
      </c>
    </row>
    <row r="2061" spans="1:26" ht="75" x14ac:dyDescent="0.25">
      <c r="A2061" s="71" t="str">
        <f>INDEX('Выгр Торг'!$A:$A,MATCH($B2061,'Выгр Торг'!$B:$B,0))</f>
        <v>Накладки на зеркала "Лифтбек" (под повторители) в цвет кузова для Лада Калина 2, Гранта, Гранта FL</v>
      </c>
      <c r="B2061" s="88">
        <v>248777</v>
      </c>
      <c r="C2061" s="72">
        <f>VLOOKUP($B2061,'Выгр Торг'!$B:$P,C$1,0)</f>
        <v>98675</v>
      </c>
      <c r="D2061" s="71" t="str">
        <f>VLOOKUP($B2061,'Выгр Торг'!$B:$P,D$1,0)</f>
        <v>Накладки на зеркала "Лифтбек" (под повторители) в цвет кузова для Лада Калина 2, Гранта, Гранта FL (В цвет, Садко (темно-голубой, 442))</v>
      </c>
      <c r="E2061" s="72" t="str">
        <f>VLOOKUP($B2061,'Выгр Торг'!$B:$P,E$1,0)</f>
        <v>Y</v>
      </c>
      <c r="F2061" s="72" t="str">
        <f>VLOOKUP($B2061,'Выгр Торг'!$B:$P,F$1,0)</f>
        <v>1</v>
      </c>
      <c r="G2061" s="36" t="s">
        <v>2499</v>
      </c>
      <c r="H2061" s="28">
        <v>170670</v>
      </c>
      <c r="I2061" s="53">
        <f>INDEX($I:$I,MATCH($H2061,$C:$C,0))</f>
        <v>600</v>
      </c>
      <c r="J2061" s="5" t="s">
        <v>3410</v>
      </c>
      <c r="K2061" s="56">
        <f>INDEX($K:$K,MATCH($H2061,$C:$C,0))+I2061</f>
        <v>900</v>
      </c>
      <c r="L2061" s="14">
        <f>VLOOKUP(K2061,Наценка!$A$1:$B$8,2,1)</f>
        <v>1.75</v>
      </c>
      <c r="M2061" s="56">
        <f>INDEX($M:$M,MATCH($H2061,$C:$C,0))+I2061*$M$2</f>
        <v>1380</v>
      </c>
      <c r="N2061" s="57">
        <f t="shared" si="315"/>
        <v>1390</v>
      </c>
      <c r="O2061" s="72">
        <f>VLOOKUP($B2061,'Выгр Торг'!$B:$P,O$1,0)</f>
        <v>900</v>
      </c>
      <c r="P2061" s="72">
        <f>VLOOKUP($B2061,'Выгр Торг'!$B:$P,P$1,0)</f>
        <v>1490</v>
      </c>
      <c r="Q2061" s="42">
        <f t="shared" si="316"/>
        <v>0</v>
      </c>
      <c r="R2061" s="42">
        <f t="shared" si="317"/>
        <v>100</v>
      </c>
      <c r="S2061" s="85">
        <f t="shared" si="321"/>
        <v>1390</v>
      </c>
      <c r="T2061" s="60" t="str">
        <f>IFERROR(VLOOKUP($B2061,'Из ГУГЛа'!$B:$G,4,0)*U2061+V2061,VLOOKUP($B2061,'Из ГУГЛа'!$B:$G,4,0))</f>
        <v/>
      </c>
      <c r="U2061" s="15">
        <v>1</v>
      </c>
      <c r="V2061" s="59"/>
      <c r="W2061" s="74">
        <f t="shared" si="318"/>
        <v>0.54444444444444451</v>
      </c>
      <c r="X2061" s="74" t="str">
        <f t="shared" si="319"/>
        <v/>
      </c>
      <c r="Y2061" s="74" t="str">
        <f t="shared" si="320"/>
        <v/>
      </c>
      <c r="Z2061" s="78" t="s">
        <v>2580</v>
      </c>
    </row>
    <row r="2062" spans="1:26" ht="75" x14ac:dyDescent="0.25">
      <c r="A2062" s="71" t="str">
        <f>INDEX('Выгр Торг'!$A:$A,MATCH($B2062,'Выгр Торг'!$B:$B,0))</f>
        <v>Накладки на зеркала "Лифтбек" (под повторители) в цвет кузова для Лада Калина 2, Гранта, Гранта FL</v>
      </c>
      <c r="B2062" s="88">
        <v>248778</v>
      </c>
      <c r="C2062" s="72">
        <f>VLOOKUP($B2062,'Выгр Торг'!$B:$P,C$1,0)</f>
        <v>98676</v>
      </c>
      <c r="D2062" s="71" t="str">
        <f>VLOOKUP($B2062,'Выгр Торг'!$B:$P,D$1,0)</f>
        <v>Накладки на зеркала "Лифтбек" (под повторители) в цвет кузова для Лада Калина 2, Гранта, Гранта FL (В цвет, Сальвия (бежево-коричневый, 320))</v>
      </c>
      <c r="E2062" s="72" t="str">
        <f>VLOOKUP($B2062,'Выгр Торг'!$B:$P,E$1,0)</f>
        <v>Y</v>
      </c>
      <c r="F2062" s="72" t="str">
        <f>VLOOKUP($B2062,'Выгр Торг'!$B:$P,F$1,0)</f>
        <v>1</v>
      </c>
      <c r="G2062" s="36" t="s">
        <v>2499</v>
      </c>
      <c r="H2062" s="28">
        <v>170670</v>
      </c>
      <c r="I2062" s="53">
        <f>INDEX($I:$I,MATCH($H2062,$C:$C,0))</f>
        <v>600</v>
      </c>
      <c r="J2062" s="5" t="s">
        <v>3410</v>
      </c>
      <c r="K2062" s="56">
        <f>INDEX($K:$K,MATCH($H2062,$C:$C,0))+I2062</f>
        <v>900</v>
      </c>
      <c r="L2062" s="14">
        <f>VLOOKUP(K2062,Наценка!$A$1:$B$8,2,1)</f>
        <v>1.75</v>
      </c>
      <c r="M2062" s="56">
        <f>INDEX($M:$M,MATCH($H2062,$C:$C,0))+I2062*$M$2</f>
        <v>1380</v>
      </c>
      <c r="N2062" s="57">
        <f t="shared" si="315"/>
        <v>1390</v>
      </c>
      <c r="O2062" s="72">
        <f>VLOOKUP($B2062,'Выгр Торг'!$B:$P,O$1,0)</f>
        <v>900</v>
      </c>
      <c r="P2062" s="72">
        <f>VLOOKUP($B2062,'Выгр Торг'!$B:$P,P$1,0)</f>
        <v>1490</v>
      </c>
      <c r="Q2062" s="42">
        <f t="shared" si="316"/>
        <v>0</v>
      </c>
      <c r="R2062" s="42">
        <f t="shared" si="317"/>
        <v>100</v>
      </c>
      <c r="S2062" s="85">
        <f t="shared" si="321"/>
        <v>1390</v>
      </c>
      <c r="T2062" s="60" t="str">
        <f>IFERROR(VLOOKUP($B2062,'Из ГУГЛа'!$B:$G,4,0)*U2062+V2062,VLOOKUP($B2062,'Из ГУГЛа'!$B:$G,4,0))</f>
        <v/>
      </c>
      <c r="U2062" s="15">
        <v>1</v>
      </c>
      <c r="V2062" s="59"/>
      <c r="W2062" s="74">
        <f t="shared" si="318"/>
        <v>0.54444444444444451</v>
      </c>
      <c r="X2062" s="74" t="str">
        <f t="shared" si="319"/>
        <v/>
      </c>
      <c r="Y2062" s="74" t="str">
        <f t="shared" si="320"/>
        <v/>
      </c>
      <c r="Z2062" s="78" t="s">
        <v>2580</v>
      </c>
    </row>
    <row r="2063" spans="1:26" ht="75" x14ac:dyDescent="0.25">
      <c r="A2063" s="71" t="str">
        <f>INDEX('Выгр Торг'!$A:$A,MATCH($B2063,'Выгр Торг'!$B:$B,0))</f>
        <v>Накладки на зеркала "Лифтбек" (под повторители) в цвет кузова для Лада Калина 2, Гранта, Гранта FL</v>
      </c>
      <c r="B2063" s="88">
        <v>248779</v>
      </c>
      <c r="C2063" s="72">
        <f>VLOOKUP($B2063,'Выгр Торг'!$B:$P,C$1,0)</f>
        <v>98677</v>
      </c>
      <c r="D2063" s="71" t="str">
        <f>VLOOKUP($B2063,'Выгр Торг'!$B:$P,D$1,0)</f>
        <v>Накладки на зеркала "Лифтбек" (под повторители) в цвет кузова для Лада Калина 2, Гранта, Гранта FL (В цвет, Сандал (бежево-красный, 670))</v>
      </c>
      <c r="E2063" s="72" t="str">
        <f>VLOOKUP($B2063,'Выгр Торг'!$B:$P,E$1,0)</f>
        <v>Y</v>
      </c>
      <c r="F2063" s="72" t="str">
        <f>VLOOKUP($B2063,'Выгр Торг'!$B:$P,F$1,0)</f>
        <v>1</v>
      </c>
      <c r="G2063" s="36" t="s">
        <v>2499</v>
      </c>
      <c r="H2063" s="28">
        <v>170670</v>
      </c>
      <c r="I2063" s="53">
        <f>INDEX($I:$I,MATCH($H2063,$C:$C,0))</f>
        <v>600</v>
      </c>
      <c r="J2063" s="5" t="s">
        <v>3410</v>
      </c>
      <c r="K2063" s="56">
        <f>INDEX($K:$K,MATCH($H2063,$C:$C,0))+I2063</f>
        <v>900</v>
      </c>
      <c r="L2063" s="14">
        <f>VLOOKUP(K2063,Наценка!$A$1:$B$8,2,1)</f>
        <v>1.75</v>
      </c>
      <c r="M2063" s="56">
        <f>INDEX($M:$M,MATCH($H2063,$C:$C,0))+I2063*$M$2</f>
        <v>1380</v>
      </c>
      <c r="N2063" s="57">
        <f t="shared" si="315"/>
        <v>1390</v>
      </c>
      <c r="O2063" s="72">
        <f>VLOOKUP($B2063,'Выгр Торг'!$B:$P,O$1,0)</f>
        <v>900</v>
      </c>
      <c r="P2063" s="72">
        <f>VLOOKUP($B2063,'Выгр Торг'!$B:$P,P$1,0)</f>
        <v>1490</v>
      </c>
      <c r="Q2063" s="42">
        <f t="shared" si="316"/>
        <v>0</v>
      </c>
      <c r="R2063" s="42">
        <f t="shared" si="317"/>
        <v>100</v>
      </c>
      <c r="S2063" s="85">
        <f t="shared" si="321"/>
        <v>1390</v>
      </c>
      <c r="T2063" s="60" t="str">
        <f>IFERROR(VLOOKUP($B2063,'Из ГУГЛа'!$B:$G,4,0)*U2063+V2063,VLOOKUP($B2063,'Из ГУГЛа'!$B:$G,4,0))</f>
        <v/>
      </c>
      <c r="U2063" s="15">
        <v>1</v>
      </c>
      <c r="V2063" s="59"/>
      <c r="W2063" s="74">
        <f t="shared" si="318"/>
        <v>0.54444444444444451</v>
      </c>
      <c r="X2063" s="74" t="str">
        <f t="shared" si="319"/>
        <v/>
      </c>
      <c r="Y2063" s="74" t="str">
        <f t="shared" si="320"/>
        <v/>
      </c>
      <c r="Z2063" s="78" t="s">
        <v>2580</v>
      </c>
    </row>
    <row r="2064" spans="1:26" ht="75" x14ac:dyDescent="0.25">
      <c r="A2064" s="71" t="str">
        <f>INDEX('Выгр Торг'!$A:$A,MATCH($B2064,'Выгр Торг'!$B:$B,0))</f>
        <v>Накладки на зеркала "Лифтбек" (под повторители) в цвет кузова для Лада Калина 2, Гранта, Гранта FL</v>
      </c>
      <c r="B2064" s="88">
        <v>248780</v>
      </c>
      <c r="C2064" s="72">
        <f>VLOOKUP($B2064,'Выгр Торг'!$B:$P,C$1,0)</f>
        <v>98678</v>
      </c>
      <c r="D2064" s="71" t="str">
        <f>VLOOKUP($B2064,'Выгр Торг'!$B:$P,D$1,0)</f>
        <v>Накладки на зеркала "Лифтбек" (под повторители) в цвет кузова для Лада Калина 2, Гранта, Гранта FL (В цвет, Сапфир (серебристый сине-фиолетовый, 446))</v>
      </c>
      <c r="E2064" s="72" t="str">
        <f>VLOOKUP($B2064,'Выгр Торг'!$B:$P,E$1,0)</f>
        <v>Y</v>
      </c>
      <c r="F2064" s="72" t="str">
        <f>VLOOKUP($B2064,'Выгр Торг'!$B:$P,F$1,0)</f>
        <v>1</v>
      </c>
      <c r="G2064" s="36" t="s">
        <v>2499</v>
      </c>
      <c r="H2064" s="28">
        <v>170670</v>
      </c>
      <c r="I2064" s="53">
        <f>INDEX($I:$I,MATCH($H2064,$C:$C,0))</f>
        <v>600</v>
      </c>
      <c r="J2064" s="5" t="s">
        <v>3410</v>
      </c>
      <c r="K2064" s="56">
        <f>INDEX($K:$K,MATCH($H2064,$C:$C,0))+I2064</f>
        <v>900</v>
      </c>
      <c r="L2064" s="14">
        <f>VLOOKUP(K2064,Наценка!$A$1:$B$8,2,1)</f>
        <v>1.75</v>
      </c>
      <c r="M2064" s="56">
        <f>INDEX($M:$M,MATCH($H2064,$C:$C,0))+I2064*$M$2</f>
        <v>1380</v>
      </c>
      <c r="N2064" s="57">
        <f t="shared" si="315"/>
        <v>1390</v>
      </c>
      <c r="O2064" s="72">
        <f>VLOOKUP($B2064,'Выгр Торг'!$B:$P,O$1,0)</f>
        <v>900</v>
      </c>
      <c r="P2064" s="72">
        <f>VLOOKUP($B2064,'Выгр Торг'!$B:$P,P$1,0)</f>
        <v>1490</v>
      </c>
      <c r="Q2064" s="42">
        <f t="shared" si="316"/>
        <v>0</v>
      </c>
      <c r="R2064" s="42">
        <f t="shared" si="317"/>
        <v>100</v>
      </c>
      <c r="S2064" s="85">
        <f t="shared" si="321"/>
        <v>1390</v>
      </c>
      <c r="T2064" s="60" t="str">
        <f>IFERROR(VLOOKUP($B2064,'Из ГУГЛа'!$B:$G,4,0)*U2064+V2064,VLOOKUP($B2064,'Из ГУГЛа'!$B:$G,4,0))</f>
        <v/>
      </c>
      <c r="U2064" s="15">
        <v>1</v>
      </c>
      <c r="V2064" s="59"/>
      <c r="W2064" s="74">
        <f t="shared" si="318"/>
        <v>0.54444444444444451</v>
      </c>
      <c r="X2064" s="74" t="str">
        <f t="shared" si="319"/>
        <v/>
      </c>
      <c r="Y2064" s="74" t="str">
        <f t="shared" si="320"/>
        <v/>
      </c>
      <c r="Z2064" s="78" t="s">
        <v>2580</v>
      </c>
    </row>
    <row r="2065" spans="1:26" ht="75" x14ac:dyDescent="0.25">
      <c r="A2065" s="71" t="str">
        <f>INDEX('Выгр Торг'!$A:$A,MATCH($B2065,'Выгр Торг'!$B:$B,0))</f>
        <v>Накладки на зеркала "Лифтбек" (под повторители) в цвет кузова для Лада Калина 2, Гранта, Гранта FL</v>
      </c>
      <c r="B2065" s="88">
        <v>248781</v>
      </c>
      <c r="C2065" s="72">
        <f>VLOOKUP($B2065,'Выгр Торг'!$B:$P,C$1,0)</f>
        <v>98679</v>
      </c>
      <c r="D2065" s="71" t="str">
        <f>VLOOKUP($B2065,'Выгр Торг'!$B:$P,D$1,0)</f>
        <v>Накладки на зеркала "Лифтбек" (под повторители) в цвет кузова для Лада Калина 2, Гранта, Гранта FL (В цвет, Сафари (светло-бежевый, 215))</v>
      </c>
      <c r="E2065" s="72" t="str">
        <f>VLOOKUP($B2065,'Выгр Торг'!$B:$P,E$1,0)</f>
        <v>Y</v>
      </c>
      <c r="F2065" s="72" t="str">
        <f>VLOOKUP($B2065,'Выгр Торг'!$B:$P,F$1,0)</f>
        <v>1</v>
      </c>
      <c r="G2065" s="36" t="s">
        <v>2499</v>
      </c>
      <c r="H2065" s="28">
        <v>170670</v>
      </c>
      <c r="I2065" s="53">
        <f>INDEX($I:$I,MATCH($H2065,$C:$C,0))</f>
        <v>600</v>
      </c>
      <c r="J2065" s="5" t="s">
        <v>3410</v>
      </c>
      <c r="K2065" s="56">
        <f>INDEX($K:$K,MATCH($H2065,$C:$C,0))+I2065</f>
        <v>900</v>
      </c>
      <c r="L2065" s="14">
        <f>VLOOKUP(K2065,Наценка!$A$1:$B$8,2,1)</f>
        <v>1.75</v>
      </c>
      <c r="M2065" s="56">
        <f>INDEX($M:$M,MATCH($H2065,$C:$C,0))+I2065*$M$2</f>
        <v>1380</v>
      </c>
      <c r="N2065" s="57">
        <f t="shared" si="315"/>
        <v>1390</v>
      </c>
      <c r="O2065" s="72">
        <f>VLOOKUP($B2065,'Выгр Торг'!$B:$P,O$1,0)</f>
        <v>900</v>
      </c>
      <c r="P2065" s="72">
        <f>VLOOKUP($B2065,'Выгр Торг'!$B:$P,P$1,0)</f>
        <v>1490</v>
      </c>
      <c r="Q2065" s="42">
        <f t="shared" si="316"/>
        <v>0</v>
      </c>
      <c r="R2065" s="42">
        <f t="shared" si="317"/>
        <v>100</v>
      </c>
      <c r="S2065" s="85">
        <f t="shared" si="321"/>
        <v>1390</v>
      </c>
      <c r="T2065" s="60" t="str">
        <f>IFERROR(VLOOKUP($B2065,'Из ГУГЛа'!$B:$G,4,0)*U2065+V2065,VLOOKUP($B2065,'Из ГУГЛа'!$B:$G,4,0))</f>
        <v/>
      </c>
      <c r="U2065" s="15">
        <v>1</v>
      </c>
      <c r="V2065" s="59"/>
      <c r="W2065" s="74">
        <f t="shared" si="318"/>
        <v>0.54444444444444451</v>
      </c>
      <c r="X2065" s="74" t="str">
        <f t="shared" si="319"/>
        <v/>
      </c>
      <c r="Y2065" s="74" t="str">
        <f t="shared" si="320"/>
        <v/>
      </c>
      <c r="Z2065" s="78" t="s">
        <v>2580</v>
      </c>
    </row>
    <row r="2066" spans="1:26" ht="75" x14ac:dyDescent="0.25">
      <c r="A2066" s="71" t="str">
        <f>INDEX('Выгр Торг'!$A:$A,MATCH($B2066,'Выгр Торг'!$B:$B,0))</f>
        <v>Накладки на зеркала "Лифтбек" (под повторители) в цвет кузова для Лада Калина 2, Гранта, Гранта FL</v>
      </c>
      <c r="B2066" s="88">
        <v>248782</v>
      </c>
      <c r="C2066" s="72">
        <f>VLOOKUP($B2066,'Выгр Торг'!$B:$P,C$1,0)</f>
        <v>98680</v>
      </c>
      <c r="D2066" s="71" t="str">
        <f>VLOOKUP($B2066,'Выгр Торг'!$B:$P,D$1,0)</f>
        <v>Накладки на зеркала "Лифтбек" (под повторители) в цвет кузова для Лада Калина 2, Гранта, Гранта FL (В цвет, Светло-серый (светло-серый, 671))</v>
      </c>
      <c r="E2066" s="72" t="str">
        <f>VLOOKUP($B2066,'Выгр Торг'!$B:$P,E$1,0)</f>
        <v>Y</v>
      </c>
      <c r="F2066" s="72" t="str">
        <f>VLOOKUP($B2066,'Выгр Торг'!$B:$P,F$1,0)</f>
        <v>1</v>
      </c>
      <c r="G2066" s="36" t="s">
        <v>2499</v>
      </c>
      <c r="H2066" s="28">
        <v>170670</v>
      </c>
      <c r="I2066" s="53">
        <f>INDEX($I:$I,MATCH($H2066,$C:$C,0))</f>
        <v>600</v>
      </c>
      <c r="J2066" s="5" t="s">
        <v>3410</v>
      </c>
      <c r="K2066" s="56">
        <f>INDEX($K:$K,MATCH($H2066,$C:$C,0))+I2066</f>
        <v>900</v>
      </c>
      <c r="L2066" s="14">
        <f>VLOOKUP(K2066,Наценка!$A$1:$B$8,2,1)</f>
        <v>1.75</v>
      </c>
      <c r="M2066" s="56">
        <f>INDEX($M:$M,MATCH($H2066,$C:$C,0))+I2066*$M$2</f>
        <v>1380</v>
      </c>
      <c r="N2066" s="57">
        <f t="shared" si="315"/>
        <v>1390</v>
      </c>
      <c r="O2066" s="72">
        <f>VLOOKUP($B2066,'Выгр Торг'!$B:$P,O$1,0)</f>
        <v>900</v>
      </c>
      <c r="P2066" s="72">
        <f>VLOOKUP($B2066,'Выгр Торг'!$B:$P,P$1,0)</f>
        <v>1490</v>
      </c>
      <c r="Q2066" s="42">
        <f t="shared" si="316"/>
        <v>0</v>
      </c>
      <c r="R2066" s="42">
        <f t="shared" si="317"/>
        <v>100</v>
      </c>
      <c r="S2066" s="85">
        <f t="shared" si="321"/>
        <v>1390</v>
      </c>
      <c r="T2066" s="60" t="str">
        <f>IFERROR(VLOOKUP($B2066,'Из ГУГЛа'!$B:$G,4,0)*U2066+V2066,VLOOKUP($B2066,'Из ГУГЛа'!$B:$G,4,0))</f>
        <v/>
      </c>
      <c r="U2066" s="15">
        <v>1</v>
      </c>
      <c r="V2066" s="59"/>
      <c r="W2066" s="74">
        <f t="shared" si="318"/>
        <v>0.54444444444444451</v>
      </c>
      <c r="X2066" s="74" t="str">
        <f t="shared" si="319"/>
        <v/>
      </c>
      <c r="Y2066" s="74" t="str">
        <f t="shared" si="320"/>
        <v/>
      </c>
      <c r="Z2066" s="78" t="s">
        <v>2580</v>
      </c>
    </row>
    <row r="2067" spans="1:26" ht="75" x14ac:dyDescent="0.25">
      <c r="A2067" s="71" t="str">
        <f>INDEX('Выгр Торг'!$A:$A,MATCH($B2067,'Выгр Торг'!$B:$B,0))</f>
        <v>Накладки на зеркала "Лифтбек" (под повторители) в цвет кузова для Лада Калина 2, Гранта, Гранта FL</v>
      </c>
      <c r="B2067" s="88">
        <v>248783</v>
      </c>
      <c r="C2067" s="72">
        <f>VLOOKUP($B2067,'Выгр Торг'!$B:$P,C$1,0)</f>
        <v>98681</v>
      </c>
      <c r="D2067" s="71" t="str">
        <f>VLOOKUP($B2067,'Выгр Торг'!$B:$P,D$1,0)</f>
        <v>Накладки на зеркала "Лифтбек" (под повторители) в цвет кузова для Лада Калина 2, Гранта, Гранта FL (В цвет, Сердолик (темно-красный, 195))</v>
      </c>
      <c r="E2067" s="72" t="str">
        <f>VLOOKUP($B2067,'Выгр Торг'!$B:$P,E$1,0)</f>
        <v>Y</v>
      </c>
      <c r="F2067" s="72" t="str">
        <f>VLOOKUP($B2067,'Выгр Торг'!$B:$P,F$1,0)</f>
        <v>1</v>
      </c>
      <c r="G2067" s="36" t="s">
        <v>2499</v>
      </c>
      <c r="H2067" s="28">
        <v>170670</v>
      </c>
      <c r="I2067" s="53">
        <f>INDEX($I:$I,MATCH($H2067,$C:$C,0))</f>
        <v>600</v>
      </c>
      <c r="J2067" s="5" t="s">
        <v>3410</v>
      </c>
      <c r="K2067" s="56">
        <f>INDEX($K:$K,MATCH($H2067,$C:$C,0))+I2067</f>
        <v>900</v>
      </c>
      <c r="L2067" s="14">
        <f>VLOOKUP(K2067,Наценка!$A$1:$B$8,2,1)</f>
        <v>1.75</v>
      </c>
      <c r="M2067" s="56">
        <f>INDEX($M:$M,MATCH($H2067,$C:$C,0))+I2067*$M$2</f>
        <v>1380</v>
      </c>
      <c r="N2067" s="57">
        <f t="shared" si="315"/>
        <v>1390</v>
      </c>
      <c r="O2067" s="72">
        <f>VLOOKUP($B2067,'Выгр Торг'!$B:$P,O$1,0)</f>
        <v>900</v>
      </c>
      <c r="P2067" s="72">
        <f>VLOOKUP($B2067,'Выгр Торг'!$B:$P,P$1,0)</f>
        <v>1490</v>
      </c>
      <c r="Q2067" s="42">
        <f t="shared" si="316"/>
        <v>0</v>
      </c>
      <c r="R2067" s="42">
        <f t="shared" si="317"/>
        <v>100</v>
      </c>
      <c r="S2067" s="85">
        <f t="shared" si="321"/>
        <v>1390</v>
      </c>
      <c r="T2067" s="60" t="str">
        <f>IFERROR(VLOOKUP($B2067,'Из ГУГЛа'!$B:$G,4,0)*U2067+V2067,VLOOKUP($B2067,'Из ГУГЛа'!$B:$G,4,0))</f>
        <v/>
      </c>
      <c r="U2067" s="15">
        <v>1</v>
      </c>
      <c r="V2067" s="59"/>
      <c r="W2067" s="74">
        <f t="shared" si="318"/>
        <v>0.54444444444444451</v>
      </c>
      <c r="X2067" s="74" t="str">
        <f t="shared" si="319"/>
        <v/>
      </c>
      <c r="Y2067" s="74" t="str">
        <f t="shared" si="320"/>
        <v/>
      </c>
      <c r="Z2067" s="78" t="s">
        <v>2580</v>
      </c>
    </row>
    <row r="2068" spans="1:26" ht="75" x14ac:dyDescent="0.25">
      <c r="A2068" s="71" t="str">
        <f>INDEX('Выгр Торг'!$A:$A,MATCH($B2068,'Выгр Торг'!$B:$B,0))</f>
        <v>Накладки на зеркала "Лифтбек" (под повторители) в цвет кузова для Лада Калина 2, Гранта, Гранта FL</v>
      </c>
      <c r="B2068" s="88">
        <v>248784</v>
      </c>
      <c r="C2068" s="72">
        <f>VLOOKUP($B2068,'Выгр Торг'!$B:$P,C$1,0)</f>
        <v>98682</v>
      </c>
      <c r="D2068" s="71" t="str">
        <f>VLOOKUP($B2068,'Выгр Торг'!$B:$P,D$1,0)</f>
        <v>Накладки на зеркала "Лифтбек" (под повторители) в цвет кузова для Лада Калина 2, Гранта, Гранта FL (В цвет, Серебристая ива (серебристый-зеленовато-серый, 301))</v>
      </c>
      <c r="E2068" s="72" t="str">
        <f>VLOOKUP($B2068,'Выгр Торг'!$B:$P,E$1,0)</f>
        <v>Y</v>
      </c>
      <c r="F2068" s="72" t="str">
        <f>VLOOKUP($B2068,'Выгр Торг'!$B:$P,F$1,0)</f>
        <v>1</v>
      </c>
      <c r="G2068" s="36" t="s">
        <v>2499</v>
      </c>
      <c r="H2068" s="28">
        <v>170670</v>
      </c>
      <c r="I2068" s="53">
        <f>INDEX($I:$I,MATCH($H2068,$C:$C,0))</f>
        <v>600</v>
      </c>
      <c r="J2068" s="5" t="s">
        <v>3410</v>
      </c>
      <c r="K2068" s="56">
        <f>INDEX($K:$K,MATCH($H2068,$C:$C,0))+I2068</f>
        <v>900</v>
      </c>
      <c r="L2068" s="14">
        <f>VLOOKUP(K2068,Наценка!$A$1:$B$8,2,1)</f>
        <v>1.75</v>
      </c>
      <c r="M2068" s="56">
        <f>INDEX($M:$M,MATCH($H2068,$C:$C,0))+I2068*$M$2</f>
        <v>1380</v>
      </c>
      <c r="N2068" s="57">
        <f t="shared" si="315"/>
        <v>1390</v>
      </c>
      <c r="O2068" s="72">
        <f>VLOOKUP($B2068,'Выгр Торг'!$B:$P,O$1,0)</f>
        <v>900</v>
      </c>
      <c r="P2068" s="72">
        <f>VLOOKUP($B2068,'Выгр Торг'!$B:$P,P$1,0)</f>
        <v>1490</v>
      </c>
      <c r="Q2068" s="42">
        <f t="shared" si="316"/>
        <v>0</v>
      </c>
      <c r="R2068" s="42">
        <f t="shared" si="317"/>
        <v>100</v>
      </c>
      <c r="S2068" s="85">
        <f t="shared" si="321"/>
        <v>1390</v>
      </c>
      <c r="T2068" s="60" t="str">
        <f>IFERROR(VLOOKUP($B2068,'Из ГУГЛа'!$B:$G,4,0)*U2068+V2068,VLOOKUP($B2068,'Из ГУГЛа'!$B:$G,4,0))</f>
        <v/>
      </c>
      <c r="U2068" s="15">
        <v>1</v>
      </c>
      <c r="V2068" s="59"/>
      <c r="W2068" s="74">
        <f t="shared" si="318"/>
        <v>0.54444444444444451</v>
      </c>
      <c r="X2068" s="74" t="str">
        <f t="shared" si="319"/>
        <v/>
      </c>
      <c r="Y2068" s="74" t="str">
        <f t="shared" si="320"/>
        <v/>
      </c>
      <c r="Z2068" s="78" t="s">
        <v>2580</v>
      </c>
    </row>
    <row r="2069" spans="1:26" ht="75" x14ac:dyDescent="0.25">
      <c r="A2069" s="71" t="str">
        <f>INDEX('Выгр Торг'!$A:$A,MATCH($B2069,'Выгр Торг'!$B:$B,0))</f>
        <v>Накладки на зеркала "Лифтбек" (под повторители) в цвет кузова для Лада Калина 2, Гранта, Гранта FL</v>
      </c>
      <c r="B2069" s="88">
        <v>248785</v>
      </c>
      <c r="C2069" s="72">
        <f>VLOOKUP($B2069,'Выгр Торг'!$B:$P,C$1,0)</f>
        <v>98683</v>
      </c>
      <c r="D2069" s="71" t="str">
        <f>VLOOKUP($B2069,'Выгр Торг'!$B:$P,D$1,0)</f>
        <v>Накладки на зеркала "Лифтбек" (под повторители) в цвет кузова для Лада Калина 2, Гранта, Гранта FL (В цвет, Серебристый (серебристый, 640))</v>
      </c>
      <c r="E2069" s="72" t="str">
        <f>VLOOKUP($B2069,'Выгр Торг'!$B:$P,E$1,0)</f>
        <v>Y</v>
      </c>
      <c r="F2069" s="72" t="str">
        <f>VLOOKUP($B2069,'Выгр Торг'!$B:$P,F$1,0)</f>
        <v>1</v>
      </c>
      <c r="G2069" s="36" t="s">
        <v>2499</v>
      </c>
      <c r="H2069" s="28">
        <v>170670</v>
      </c>
      <c r="I2069" s="53">
        <f>INDEX($I:$I,MATCH($H2069,$C:$C,0))</f>
        <v>600</v>
      </c>
      <c r="J2069" s="5" t="s">
        <v>3410</v>
      </c>
      <c r="K2069" s="56">
        <f>INDEX($K:$K,MATCH($H2069,$C:$C,0))+I2069</f>
        <v>900</v>
      </c>
      <c r="L2069" s="14">
        <f>VLOOKUP(K2069,Наценка!$A$1:$B$8,2,1)</f>
        <v>1.75</v>
      </c>
      <c r="M2069" s="56">
        <f>INDEX($M:$M,MATCH($H2069,$C:$C,0))+I2069*$M$2</f>
        <v>1380</v>
      </c>
      <c r="N2069" s="57">
        <f t="shared" si="315"/>
        <v>1390</v>
      </c>
      <c r="O2069" s="72">
        <f>VLOOKUP($B2069,'Выгр Торг'!$B:$P,O$1,0)</f>
        <v>900</v>
      </c>
      <c r="P2069" s="72">
        <f>VLOOKUP($B2069,'Выгр Торг'!$B:$P,P$1,0)</f>
        <v>1490</v>
      </c>
      <c r="Q2069" s="42">
        <f t="shared" si="316"/>
        <v>0</v>
      </c>
      <c r="R2069" s="42">
        <f t="shared" si="317"/>
        <v>100</v>
      </c>
      <c r="S2069" s="85">
        <f t="shared" si="321"/>
        <v>1390</v>
      </c>
      <c r="T2069" s="60" t="str">
        <f>IFERROR(VLOOKUP($B2069,'Из ГУГЛа'!$B:$G,4,0)*U2069+V2069,VLOOKUP($B2069,'Из ГУГЛа'!$B:$G,4,0))</f>
        <v/>
      </c>
      <c r="U2069" s="15">
        <v>1</v>
      </c>
      <c r="V2069" s="59"/>
      <c r="W2069" s="74">
        <f t="shared" si="318"/>
        <v>0.54444444444444451</v>
      </c>
      <c r="X2069" s="74" t="str">
        <f t="shared" si="319"/>
        <v/>
      </c>
      <c r="Y2069" s="74" t="str">
        <f t="shared" si="320"/>
        <v/>
      </c>
      <c r="Z2069" s="78" t="s">
        <v>2580</v>
      </c>
    </row>
    <row r="2070" spans="1:26" ht="75" x14ac:dyDescent="0.25">
      <c r="A2070" s="71" t="str">
        <f>INDEX('Выгр Торг'!$A:$A,MATCH($B2070,'Выгр Торг'!$B:$B,0))</f>
        <v>Накладки на зеркала "Лифтбек" (под повторители) в цвет кузова для Лада Калина 2, Гранта, Гранта FL</v>
      </c>
      <c r="B2070" s="88">
        <v>248786</v>
      </c>
      <c r="C2070" s="72">
        <f>VLOOKUP($B2070,'Выгр Торг'!$B:$P,C$1,0)</f>
        <v>98684</v>
      </c>
      <c r="D2070" s="71" t="str">
        <f>VLOOKUP($B2070,'Выгр Торг'!$B:$P,D$1,0)</f>
        <v>Накладки на зеркала "Лифтбек" (под повторители) в цвет кузова для Лада Калина 2, Гранта, Гранта FL (В цвет, Серо-бежевый (серо-бежевый, 236))</v>
      </c>
      <c r="E2070" s="72" t="str">
        <f>VLOOKUP($B2070,'Выгр Торг'!$B:$P,E$1,0)</f>
        <v>Y</v>
      </c>
      <c r="F2070" s="72" t="str">
        <f>VLOOKUP($B2070,'Выгр Торг'!$B:$P,F$1,0)</f>
        <v>1</v>
      </c>
      <c r="G2070" s="36" t="s">
        <v>2499</v>
      </c>
      <c r="H2070" s="28">
        <v>170670</v>
      </c>
      <c r="I2070" s="53">
        <f>INDEX($I:$I,MATCH($H2070,$C:$C,0))</f>
        <v>600</v>
      </c>
      <c r="J2070" s="5" t="s">
        <v>3410</v>
      </c>
      <c r="K2070" s="56">
        <f>INDEX($K:$K,MATCH($H2070,$C:$C,0))+I2070</f>
        <v>900</v>
      </c>
      <c r="L2070" s="14">
        <f>VLOOKUP(K2070,Наценка!$A$1:$B$8,2,1)</f>
        <v>1.75</v>
      </c>
      <c r="M2070" s="56">
        <f>INDEX($M:$M,MATCH($H2070,$C:$C,0))+I2070*$M$2</f>
        <v>1380</v>
      </c>
      <c r="N2070" s="57">
        <f t="shared" ref="N2070:N2133" si="322">IF(M2070&lt;=1000,(ROUNDUP(M2070,-1)-1),(ROUNDUP(M2070,-2)-10))</f>
        <v>1390</v>
      </c>
      <c r="O2070" s="72">
        <f>VLOOKUP($B2070,'Выгр Торг'!$B:$P,O$1,0)</f>
        <v>900</v>
      </c>
      <c r="P2070" s="72">
        <f>VLOOKUP($B2070,'Выгр Торг'!$B:$P,P$1,0)</f>
        <v>1490</v>
      </c>
      <c r="Q2070" s="42">
        <f t="shared" si="316"/>
        <v>0</v>
      </c>
      <c r="R2070" s="42">
        <f t="shared" si="317"/>
        <v>100</v>
      </c>
      <c r="S2070" s="85">
        <f t="shared" si="321"/>
        <v>1390</v>
      </c>
      <c r="T2070" s="60" t="str">
        <f>IFERROR(VLOOKUP($B2070,'Из ГУГЛа'!$B:$G,4,0)*U2070+V2070,VLOOKUP($B2070,'Из ГУГЛа'!$B:$G,4,0))</f>
        <v/>
      </c>
      <c r="U2070" s="15">
        <v>1</v>
      </c>
      <c r="V2070" s="59"/>
      <c r="W2070" s="74">
        <f t="shared" si="318"/>
        <v>0.54444444444444451</v>
      </c>
      <c r="X2070" s="74" t="str">
        <f t="shared" si="319"/>
        <v/>
      </c>
      <c r="Y2070" s="74" t="str">
        <f t="shared" si="320"/>
        <v/>
      </c>
      <c r="Z2070" s="78" t="s">
        <v>2580</v>
      </c>
    </row>
    <row r="2071" spans="1:26" ht="75" x14ac:dyDescent="0.25">
      <c r="A2071" s="71" t="str">
        <f>INDEX('Выгр Торг'!$A:$A,MATCH($B2071,'Выгр Торг'!$B:$B,0))</f>
        <v>Накладки на зеркала "Лифтбек" (под повторители) в цвет кузова для Лада Калина 2, Гранта, Гранта FL</v>
      </c>
      <c r="B2071" s="88">
        <v>248787</v>
      </c>
      <c r="C2071" s="72">
        <f>VLOOKUP($B2071,'Выгр Торг'!$B:$P,C$1,0)</f>
        <v>98685</v>
      </c>
      <c r="D2071" s="71" t="str">
        <f>VLOOKUP($B2071,'Выгр Торг'!$B:$P,D$1,0)</f>
        <v>Накладки на зеркала "Лифтбек" (под повторители) в цвет кузова для Лада Калина 2, Гранта, Гранта FL (В цвет, Серо-белый (серо-белый, 233))</v>
      </c>
      <c r="E2071" s="72" t="str">
        <f>VLOOKUP($B2071,'Выгр Торг'!$B:$P,E$1,0)</f>
        <v>Y</v>
      </c>
      <c r="F2071" s="72" t="str">
        <f>VLOOKUP($B2071,'Выгр Торг'!$B:$P,F$1,0)</f>
        <v>1</v>
      </c>
      <c r="G2071" s="36" t="s">
        <v>2499</v>
      </c>
      <c r="H2071" s="28">
        <v>170670</v>
      </c>
      <c r="I2071" s="53">
        <f>INDEX($I:$I,MATCH($H2071,$C:$C,0))</f>
        <v>600</v>
      </c>
      <c r="J2071" s="5" t="s">
        <v>3410</v>
      </c>
      <c r="K2071" s="56">
        <f>INDEX($K:$K,MATCH($H2071,$C:$C,0))+I2071</f>
        <v>900</v>
      </c>
      <c r="L2071" s="14">
        <f>VLOOKUP(K2071,Наценка!$A$1:$B$8,2,1)</f>
        <v>1.75</v>
      </c>
      <c r="M2071" s="56">
        <f>INDEX($M:$M,MATCH($H2071,$C:$C,0))+I2071*$M$2</f>
        <v>1380</v>
      </c>
      <c r="N2071" s="57">
        <f t="shared" si="322"/>
        <v>1390</v>
      </c>
      <c r="O2071" s="72">
        <f>VLOOKUP($B2071,'Выгр Торг'!$B:$P,O$1,0)</f>
        <v>900</v>
      </c>
      <c r="P2071" s="72">
        <f>VLOOKUP($B2071,'Выгр Торг'!$B:$P,P$1,0)</f>
        <v>1490</v>
      </c>
      <c r="Q2071" s="42">
        <f t="shared" si="316"/>
        <v>0</v>
      </c>
      <c r="R2071" s="42">
        <f t="shared" si="317"/>
        <v>100</v>
      </c>
      <c r="S2071" s="85">
        <f t="shared" si="321"/>
        <v>1390</v>
      </c>
      <c r="T2071" s="60" t="str">
        <f>IFERROR(VLOOKUP($B2071,'Из ГУГЛа'!$B:$G,4,0)*U2071+V2071,VLOOKUP($B2071,'Из ГУГЛа'!$B:$G,4,0))</f>
        <v/>
      </c>
      <c r="U2071" s="15">
        <v>1</v>
      </c>
      <c r="V2071" s="59"/>
      <c r="W2071" s="74">
        <f t="shared" si="318"/>
        <v>0.54444444444444451</v>
      </c>
      <c r="X2071" s="74" t="str">
        <f t="shared" si="319"/>
        <v/>
      </c>
      <c r="Y2071" s="74" t="str">
        <f t="shared" si="320"/>
        <v/>
      </c>
      <c r="Z2071" s="78" t="s">
        <v>2580</v>
      </c>
    </row>
    <row r="2072" spans="1:26" ht="75" x14ac:dyDescent="0.25">
      <c r="A2072" s="71" t="str">
        <f>INDEX('Выгр Торг'!$A:$A,MATCH($B2072,'Выгр Торг'!$B:$B,0))</f>
        <v>Накладки на зеркала "Лифтбек" (под повторители) в цвет кузова для Лада Калина 2, Гранта, Гранта FL</v>
      </c>
      <c r="B2072" s="88">
        <v>248788</v>
      </c>
      <c r="C2072" s="72">
        <f>VLOOKUP($B2072,'Выгр Торг'!$B:$P,C$1,0)</f>
        <v>98686</v>
      </c>
      <c r="D2072" s="71" t="str">
        <f>VLOOKUP($B2072,'Выгр Торг'!$B:$P,D$1,0)</f>
        <v>Накладки на зеркала "Лифтбек" (под повторители) в цвет кузова для Лада Калина 2, Гранта, Гранта FL (В цвет, Серо-голубой (серо-голубой, 427))</v>
      </c>
      <c r="E2072" s="72" t="str">
        <f>VLOOKUP($B2072,'Выгр Торг'!$B:$P,E$1,0)</f>
        <v>Y</v>
      </c>
      <c r="F2072" s="72" t="str">
        <f>VLOOKUP($B2072,'Выгр Торг'!$B:$P,F$1,0)</f>
        <v>1</v>
      </c>
      <c r="G2072" s="36" t="s">
        <v>2499</v>
      </c>
      <c r="H2072" s="28">
        <v>170670</v>
      </c>
      <c r="I2072" s="53">
        <f>INDEX($I:$I,MATCH($H2072,$C:$C,0))</f>
        <v>600</v>
      </c>
      <c r="J2072" s="5" t="s">
        <v>3410</v>
      </c>
      <c r="K2072" s="56">
        <f>INDEX($K:$K,MATCH($H2072,$C:$C,0))+I2072</f>
        <v>900</v>
      </c>
      <c r="L2072" s="14">
        <f>VLOOKUP(K2072,Наценка!$A$1:$B$8,2,1)</f>
        <v>1.75</v>
      </c>
      <c r="M2072" s="56">
        <f>INDEX($M:$M,MATCH($H2072,$C:$C,0))+I2072*$M$2</f>
        <v>1380</v>
      </c>
      <c r="N2072" s="57">
        <f t="shared" si="322"/>
        <v>1390</v>
      </c>
      <c r="O2072" s="72">
        <f>VLOOKUP($B2072,'Выгр Торг'!$B:$P,O$1,0)</f>
        <v>900</v>
      </c>
      <c r="P2072" s="72">
        <f>VLOOKUP($B2072,'Выгр Торг'!$B:$P,P$1,0)</f>
        <v>1490</v>
      </c>
      <c r="Q2072" s="42">
        <f t="shared" si="316"/>
        <v>0</v>
      </c>
      <c r="R2072" s="42">
        <f t="shared" si="317"/>
        <v>100</v>
      </c>
      <c r="S2072" s="85">
        <f t="shared" si="321"/>
        <v>1390</v>
      </c>
      <c r="T2072" s="60" t="str">
        <f>IFERROR(VLOOKUP($B2072,'Из ГУГЛа'!$B:$G,4,0)*U2072+V2072,VLOOKUP($B2072,'Из ГУГЛа'!$B:$G,4,0))</f>
        <v/>
      </c>
      <c r="U2072" s="15">
        <v>1</v>
      </c>
      <c r="V2072" s="59"/>
      <c r="W2072" s="74">
        <f t="shared" si="318"/>
        <v>0.54444444444444451</v>
      </c>
      <c r="X2072" s="74" t="str">
        <f t="shared" si="319"/>
        <v/>
      </c>
      <c r="Y2072" s="74" t="str">
        <f t="shared" si="320"/>
        <v/>
      </c>
      <c r="Z2072" s="78" t="s">
        <v>2580</v>
      </c>
    </row>
    <row r="2073" spans="1:26" ht="75" x14ac:dyDescent="0.25">
      <c r="A2073" s="71" t="str">
        <f>INDEX('Выгр Торг'!$A:$A,MATCH($B2073,'Выгр Торг'!$B:$B,0))</f>
        <v>Накладки на зеркала "Лифтбек" (под повторители) в цвет кузова для Лада Калина 2, Гранта, Гранта FL</v>
      </c>
      <c r="B2073" s="88">
        <v>248790</v>
      </c>
      <c r="C2073" s="72">
        <f>VLOOKUP($B2073,'Выгр Торг'!$B:$P,C$1,0)</f>
        <v>98688</v>
      </c>
      <c r="D2073" s="71" t="str">
        <f>VLOOKUP($B2073,'Выгр Торг'!$B:$P,D$1,0)</f>
        <v>Накладки на зеркала "Лифтбек" (под повторители) в цвет кузова для Лада Калина 2, Гранта, Гранта FL (В цвет, Серое плато (Светло-серый, 624))</v>
      </c>
      <c r="E2073" s="72" t="str">
        <f>VLOOKUP($B2073,'Выгр Торг'!$B:$P,E$1,0)</f>
        <v>Y</v>
      </c>
      <c r="F2073" s="72" t="str">
        <f>VLOOKUP($B2073,'Выгр Торг'!$B:$P,F$1,0)</f>
        <v>1</v>
      </c>
      <c r="G2073" s="36" t="s">
        <v>2499</v>
      </c>
      <c r="H2073" s="28">
        <v>170670</v>
      </c>
      <c r="I2073" s="53">
        <f>INDEX($I:$I,MATCH($H2073,$C:$C,0))</f>
        <v>600</v>
      </c>
      <c r="J2073" s="5" t="s">
        <v>3410</v>
      </c>
      <c r="K2073" s="56">
        <f>INDEX($K:$K,MATCH($H2073,$C:$C,0))+I2073</f>
        <v>900</v>
      </c>
      <c r="L2073" s="14">
        <f>VLOOKUP(K2073,Наценка!$A$1:$B$8,2,1)</f>
        <v>1.75</v>
      </c>
      <c r="M2073" s="56">
        <f>INDEX($M:$M,MATCH($H2073,$C:$C,0))+I2073*$M$2</f>
        <v>1380</v>
      </c>
      <c r="N2073" s="57">
        <f t="shared" si="322"/>
        <v>1390</v>
      </c>
      <c r="O2073" s="72">
        <f>VLOOKUP($B2073,'Выгр Торг'!$B:$P,O$1,0)</f>
        <v>900</v>
      </c>
      <c r="P2073" s="72">
        <f>VLOOKUP($B2073,'Выгр Торг'!$B:$P,P$1,0)</f>
        <v>1490</v>
      </c>
      <c r="Q2073" s="42">
        <f t="shared" si="316"/>
        <v>0</v>
      </c>
      <c r="R2073" s="42">
        <f t="shared" si="317"/>
        <v>100</v>
      </c>
      <c r="S2073" s="85">
        <f t="shared" si="321"/>
        <v>1390</v>
      </c>
      <c r="T2073" s="60" t="str">
        <f>IFERROR(VLOOKUP($B2073,'Из ГУГЛа'!$B:$G,4,0)*U2073+V2073,VLOOKUP($B2073,'Из ГУГЛа'!$B:$G,4,0))</f>
        <v/>
      </c>
      <c r="U2073" s="15">
        <v>1</v>
      </c>
      <c r="V2073" s="59"/>
      <c r="W2073" s="74">
        <f t="shared" si="318"/>
        <v>0.54444444444444451</v>
      </c>
      <c r="X2073" s="74" t="str">
        <f t="shared" si="319"/>
        <v/>
      </c>
      <c r="Y2073" s="74" t="str">
        <f t="shared" si="320"/>
        <v/>
      </c>
      <c r="Z2073" s="78" t="s">
        <v>2580</v>
      </c>
    </row>
    <row r="2074" spans="1:26" ht="75" x14ac:dyDescent="0.25">
      <c r="A2074" s="71" t="str">
        <f>INDEX('Выгр Торг'!$A:$A,MATCH($B2074,'Выгр Торг'!$B:$B,0))</f>
        <v>Накладки на зеркала "Лифтбек" (под повторители) в цвет кузова для Лада Калина 2, Гранта, Гранта FL</v>
      </c>
      <c r="B2074" s="88">
        <v>248789</v>
      </c>
      <c r="C2074" s="72">
        <f>VLOOKUP($B2074,'Выгр Торг'!$B:$P,C$1,0)</f>
        <v>98687</v>
      </c>
      <c r="D2074" s="71" t="str">
        <f>VLOOKUP($B2074,'Выгр Торг'!$B:$P,D$1,0)</f>
        <v>Накладки на зеркала "Лифтбек" (под повторители) в цвет кузова для Лада Калина 2, Гранта, Гранта FL (В цвет, Серо-зеленый (серо-зеленый, 373))</v>
      </c>
      <c r="E2074" s="72" t="str">
        <f>VLOOKUP($B2074,'Выгр Торг'!$B:$P,E$1,0)</f>
        <v>Y</v>
      </c>
      <c r="F2074" s="72" t="str">
        <f>VLOOKUP($B2074,'Выгр Торг'!$B:$P,F$1,0)</f>
        <v>1</v>
      </c>
      <c r="G2074" s="36" t="s">
        <v>2499</v>
      </c>
      <c r="H2074" s="28">
        <v>170670</v>
      </c>
      <c r="I2074" s="53">
        <f>INDEX($I:$I,MATCH($H2074,$C:$C,0))</f>
        <v>600</v>
      </c>
      <c r="J2074" s="5" t="s">
        <v>3410</v>
      </c>
      <c r="K2074" s="56">
        <f>INDEX($K:$K,MATCH($H2074,$C:$C,0))+I2074</f>
        <v>900</v>
      </c>
      <c r="L2074" s="14">
        <f>VLOOKUP(K2074,Наценка!$A$1:$B$8,2,1)</f>
        <v>1.75</v>
      </c>
      <c r="M2074" s="56">
        <f>INDEX($M:$M,MATCH($H2074,$C:$C,0))+I2074*$M$2</f>
        <v>1380</v>
      </c>
      <c r="N2074" s="57">
        <f t="shared" si="322"/>
        <v>1390</v>
      </c>
      <c r="O2074" s="72">
        <f>VLOOKUP($B2074,'Выгр Торг'!$B:$P,O$1,0)</f>
        <v>900</v>
      </c>
      <c r="P2074" s="72">
        <f>VLOOKUP($B2074,'Выгр Торг'!$B:$P,P$1,0)</f>
        <v>1490</v>
      </c>
      <c r="Q2074" s="42">
        <f t="shared" si="316"/>
        <v>0</v>
      </c>
      <c r="R2074" s="42">
        <f t="shared" si="317"/>
        <v>100</v>
      </c>
      <c r="S2074" s="85">
        <f t="shared" si="321"/>
        <v>1390</v>
      </c>
      <c r="T2074" s="60" t="str">
        <f>IFERROR(VLOOKUP($B2074,'Из ГУГЛа'!$B:$G,4,0)*U2074+V2074,VLOOKUP($B2074,'Из ГУГЛа'!$B:$G,4,0))</f>
        <v/>
      </c>
      <c r="U2074" s="15">
        <v>1</v>
      </c>
      <c r="V2074" s="59"/>
      <c r="W2074" s="74">
        <f t="shared" si="318"/>
        <v>0.54444444444444451</v>
      </c>
      <c r="X2074" s="74" t="str">
        <f t="shared" si="319"/>
        <v/>
      </c>
      <c r="Y2074" s="74" t="str">
        <f t="shared" si="320"/>
        <v/>
      </c>
      <c r="Z2074" s="78" t="s">
        <v>2580</v>
      </c>
    </row>
    <row r="2075" spans="1:26" ht="75" x14ac:dyDescent="0.25">
      <c r="A2075" s="71" t="str">
        <f>INDEX('Выгр Торг'!$A:$A,MATCH($B2075,'Выгр Торг'!$B:$B,0))</f>
        <v>Накладки на зеркала "Лифтбек" (под повторители) в цвет кузова для Лада Калина 2, Гранта, Гранта FL</v>
      </c>
      <c r="B2075" s="88">
        <v>248791</v>
      </c>
      <c r="C2075" s="72">
        <f>VLOOKUP($B2075,'Выгр Торг'!$B:$P,C$1,0)</f>
        <v>98689</v>
      </c>
      <c r="D2075" s="71" t="str">
        <f>VLOOKUP($B2075,'Выгр Торг'!$B:$P,D$1,0)</f>
        <v>Накладки на зеркала "Лифтбек" (под повторители) в цвет кузова для Лада Калина 2, Гранта, Гранта FL (В цвет, Серый базальт (серо-бежевый, 242))</v>
      </c>
      <c r="E2075" s="72" t="str">
        <f>VLOOKUP($B2075,'Выгр Торг'!$B:$P,E$1,0)</f>
        <v>Y</v>
      </c>
      <c r="F2075" s="72" t="str">
        <f>VLOOKUP($B2075,'Выгр Торг'!$B:$P,F$1,0)</f>
        <v>1</v>
      </c>
      <c r="G2075" s="36" t="s">
        <v>2499</v>
      </c>
      <c r="H2075" s="28">
        <v>170670</v>
      </c>
      <c r="I2075" s="53">
        <f>INDEX($I:$I,MATCH($H2075,$C:$C,0))</f>
        <v>600</v>
      </c>
      <c r="J2075" s="5" t="s">
        <v>3410</v>
      </c>
      <c r="K2075" s="56">
        <f>INDEX($K:$K,MATCH($H2075,$C:$C,0))+I2075</f>
        <v>900</v>
      </c>
      <c r="L2075" s="14">
        <f>VLOOKUP(K2075,Наценка!$A$1:$B$8,2,1)</f>
        <v>1.75</v>
      </c>
      <c r="M2075" s="56">
        <f>INDEX($M:$M,MATCH($H2075,$C:$C,0))+I2075*$M$2</f>
        <v>1380</v>
      </c>
      <c r="N2075" s="57">
        <f t="shared" si="322"/>
        <v>1390</v>
      </c>
      <c r="O2075" s="72">
        <f>VLOOKUP($B2075,'Выгр Торг'!$B:$P,O$1,0)</f>
        <v>900</v>
      </c>
      <c r="P2075" s="72">
        <f>VLOOKUP($B2075,'Выгр Торг'!$B:$P,P$1,0)</f>
        <v>1490</v>
      </c>
      <c r="Q2075" s="42">
        <f t="shared" ref="Q2075:Q2138" si="323">O2075-K2075</f>
        <v>0</v>
      </c>
      <c r="R2075" s="42">
        <f t="shared" ref="R2075:R2138" si="324">P2075-N2075</f>
        <v>100</v>
      </c>
      <c r="S2075" s="85">
        <f t="shared" si="321"/>
        <v>1390</v>
      </c>
      <c r="T2075" s="60" t="str">
        <f>IFERROR(VLOOKUP($B2075,'Из ГУГЛа'!$B:$G,4,0)*U2075+V2075,VLOOKUP($B2075,'Из ГУГЛа'!$B:$G,4,0))</f>
        <v/>
      </c>
      <c r="U2075" s="15">
        <v>1</v>
      </c>
      <c r="V2075" s="59"/>
      <c r="W2075" s="74">
        <f t="shared" ref="W2075:W2138" si="325">IFERROR(S2075/K2075-1,"")</f>
        <v>0.54444444444444451</v>
      </c>
      <c r="X2075" s="74" t="str">
        <f t="shared" ref="X2075:X2138" si="326">IFERROR((Z2075-S2075)/Z2075,"")</f>
        <v/>
      </c>
      <c r="Y2075" s="74" t="str">
        <f t="shared" ref="Y2075:Y2138" si="327">IFERROR(IF(Z2075="","",Z2075/K2075-1),"")</f>
        <v/>
      </c>
      <c r="Z2075" s="78" t="s">
        <v>2580</v>
      </c>
    </row>
    <row r="2076" spans="1:26" ht="75" x14ac:dyDescent="0.25">
      <c r="A2076" s="71" t="str">
        <f>INDEX('Выгр Торг'!$A:$A,MATCH($B2076,'Выгр Торг'!$B:$B,0))</f>
        <v>Накладки на зеркала "Лифтбек" (под повторители) в цвет кузова для Лада Калина 2, Гранта, Гранта FL</v>
      </c>
      <c r="B2076" s="88">
        <v>248792</v>
      </c>
      <c r="C2076" s="72">
        <f>VLOOKUP($B2076,'Выгр Торг'!$B:$P,C$1,0)</f>
        <v>98690</v>
      </c>
      <c r="D2076" s="71" t="str">
        <f>VLOOKUP($B2076,'Выгр Торг'!$B:$P,D$1,0)</f>
        <v>Накладки на зеркала "Лифтбек" (под повторители) в цвет кузова для Лада Калина 2, Гранта, Гранта FL (В цвет, Синяя полночь (синий, 447))</v>
      </c>
      <c r="E2076" s="72" t="str">
        <f>VLOOKUP($B2076,'Выгр Торг'!$B:$P,E$1,0)</f>
        <v>Y</v>
      </c>
      <c r="F2076" s="72" t="str">
        <f>VLOOKUP($B2076,'Выгр Торг'!$B:$P,F$1,0)</f>
        <v>1</v>
      </c>
      <c r="G2076" s="36" t="s">
        <v>2499</v>
      </c>
      <c r="H2076" s="28">
        <v>170670</v>
      </c>
      <c r="I2076" s="53">
        <f>INDEX($I:$I,MATCH($H2076,$C:$C,0))</f>
        <v>600</v>
      </c>
      <c r="J2076" s="5" t="s">
        <v>3410</v>
      </c>
      <c r="K2076" s="56">
        <f>INDEX($K:$K,MATCH($H2076,$C:$C,0))+I2076</f>
        <v>900</v>
      </c>
      <c r="L2076" s="14">
        <f>VLOOKUP(K2076,Наценка!$A$1:$B$8,2,1)</f>
        <v>1.75</v>
      </c>
      <c r="M2076" s="56">
        <f>INDEX($M:$M,MATCH($H2076,$C:$C,0))+I2076*$M$2</f>
        <v>1380</v>
      </c>
      <c r="N2076" s="57">
        <f t="shared" si="322"/>
        <v>1390</v>
      </c>
      <c r="O2076" s="72">
        <f>VLOOKUP($B2076,'Выгр Торг'!$B:$P,O$1,0)</f>
        <v>900</v>
      </c>
      <c r="P2076" s="72">
        <f>VLOOKUP($B2076,'Выгр Торг'!$B:$P,P$1,0)</f>
        <v>1490</v>
      </c>
      <c r="Q2076" s="42">
        <f t="shared" si="323"/>
        <v>0</v>
      </c>
      <c r="R2076" s="42">
        <f t="shared" si="324"/>
        <v>100</v>
      </c>
      <c r="S2076" s="85">
        <f t="shared" si="321"/>
        <v>1390</v>
      </c>
      <c r="T2076" s="60" t="str">
        <f>IFERROR(VLOOKUP($B2076,'Из ГУГЛа'!$B:$G,4,0)*U2076+V2076,VLOOKUP($B2076,'Из ГУГЛа'!$B:$G,4,0))</f>
        <v/>
      </c>
      <c r="U2076" s="15">
        <v>1</v>
      </c>
      <c r="V2076" s="59"/>
      <c r="W2076" s="74">
        <f t="shared" si="325"/>
        <v>0.54444444444444451</v>
      </c>
      <c r="X2076" s="74" t="str">
        <f t="shared" si="326"/>
        <v/>
      </c>
      <c r="Y2076" s="74" t="str">
        <f t="shared" si="327"/>
        <v/>
      </c>
      <c r="Z2076" s="78" t="s">
        <v>2580</v>
      </c>
    </row>
    <row r="2077" spans="1:26" ht="75" x14ac:dyDescent="0.25">
      <c r="A2077" s="71" t="str">
        <f>INDEX('Выгр Торг'!$A:$A,MATCH($B2077,'Выгр Торг'!$B:$B,0))</f>
        <v>Накладки на зеркала "Лифтбек" (под повторители) в цвет кузова для Лада Калина 2, Гранта, Гранта FL</v>
      </c>
      <c r="B2077" s="88">
        <v>248793</v>
      </c>
      <c r="C2077" s="72">
        <f>VLOOKUP($B2077,'Выгр Торг'!$B:$P,C$1,0)</f>
        <v>98691</v>
      </c>
      <c r="D2077" s="71" t="str">
        <f>VLOOKUP($B2077,'Выгр Торг'!$B:$P,D$1,0)</f>
        <v>Накладки на зеркала "Лифтбек" (под повторители) в цвет кузова для Лада Калина 2, Гранта, Гранта FL (В цвет, Сити (золотисто-коричневый, 231))</v>
      </c>
      <c r="E2077" s="72" t="str">
        <f>VLOOKUP($B2077,'Выгр Торг'!$B:$P,E$1,0)</f>
        <v>Y</v>
      </c>
      <c r="F2077" s="72" t="str">
        <f>VLOOKUP($B2077,'Выгр Торг'!$B:$P,F$1,0)</f>
        <v>1</v>
      </c>
      <c r="G2077" s="36" t="s">
        <v>2499</v>
      </c>
      <c r="H2077" s="28">
        <v>170670</v>
      </c>
      <c r="I2077" s="53">
        <f>INDEX($I:$I,MATCH($H2077,$C:$C,0))</f>
        <v>600</v>
      </c>
      <c r="J2077" s="5" t="s">
        <v>3410</v>
      </c>
      <c r="K2077" s="56">
        <f>INDEX($K:$K,MATCH($H2077,$C:$C,0))+I2077</f>
        <v>900</v>
      </c>
      <c r="L2077" s="14">
        <f>VLOOKUP(K2077,Наценка!$A$1:$B$8,2,1)</f>
        <v>1.75</v>
      </c>
      <c r="M2077" s="56">
        <f>INDEX($M:$M,MATCH($H2077,$C:$C,0))+I2077*$M$2</f>
        <v>1380</v>
      </c>
      <c r="N2077" s="57">
        <f t="shared" si="322"/>
        <v>1390</v>
      </c>
      <c r="O2077" s="72">
        <f>VLOOKUP($B2077,'Выгр Торг'!$B:$P,O$1,0)</f>
        <v>900</v>
      </c>
      <c r="P2077" s="72">
        <f>VLOOKUP($B2077,'Выгр Торг'!$B:$P,P$1,0)</f>
        <v>1490</v>
      </c>
      <c r="Q2077" s="42">
        <f t="shared" si="323"/>
        <v>0</v>
      </c>
      <c r="R2077" s="42">
        <f t="shared" si="324"/>
        <v>100</v>
      </c>
      <c r="S2077" s="85">
        <f t="shared" si="321"/>
        <v>1390</v>
      </c>
      <c r="T2077" s="60" t="str">
        <f>IFERROR(VLOOKUP($B2077,'Из ГУГЛа'!$B:$G,4,0)*U2077+V2077,VLOOKUP($B2077,'Из ГУГЛа'!$B:$G,4,0))</f>
        <v/>
      </c>
      <c r="U2077" s="15">
        <v>1</v>
      </c>
      <c r="V2077" s="59"/>
      <c r="W2077" s="74">
        <f t="shared" si="325"/>
        <v>0.54444444444444451</v>
      </c>
      <c r="X2077" s="74" t="str">
        <f t="shared" si="326"/>
        <v/>
      </c>
      <c r="Y2077" s="74" t="str">
        <f t="shared" si="327"/>
        <v/>
      </c>
      <c r="Z2077" s="78" t="s">
        <v>2580</v>
      </c>
    </row>
    <row r="2078" spans="1:26" ht="75" x14ac:dyDescent="0.25">
      <c r="A2078" s="71" t="str">
        <f>INDEX('Выгр Торг'!$A:$A,MATCH($B2078,'Выгр Торг'!$B:$B,0))</f>
        <v>Накладки на зеркала "Лифтбек" (под повторители) в цвет кузова для Лада Калина 2, Гранта, Гранта FL</v>
      </c>
      <c r="B2078" s="88">
        <v>248794</v>
      </c>
      <c r="C2078" s="72">
        <f>VLOOKUP($B2078,'Выгр Торг'!$B:$P,C$1,0)</f>
        <v>98692</v>
      </c>
      <c r="D2078" s="71" t="str">
        <f>VLOOKUP($B2078,'Выгр Торг'!$B:$P,D$1,0)</f>
        <v>Накладки на зеркала "Лифтбек" (под повторители) в цвет кузова для Лада Калина 2, Гранта, Гранта FL (В цвет, Слива (серебристо-ярко-синий, 478))</v>
      </c>
      <c r="E2078" s="72" t="str">
        <f>VLOOKUP($B2078,'Выгр Торг'!$B:$P,E$1,0)</f>
        <v>Y</v>
      </c>
      <c r="F2078" s="72" t="str">
        <f>VLOOKUP($B2078,'Выгр Торг'!$B:$P,F$1,0)</f>
        <v>1</v>
      </c>
      <c r="G2078" s="36" t="s">
        <v>2499</v>
      </c>
      <c r="H2078" s="28">
        <v>170670</v>
      </c>
      <c r="I2078" s="53">
        <f>INDEX($I:$I,MATCH($H2078,$C:$C,0))</f>
        <v>600</v>
      </c>
      <c r="J2078" s="5" t="s">
        <v>3410</v>
      </c>
      <c r="K2078" s="56">
        <f>INDEX($K:$K,MATCH($H2078,$C:$C,0))+I2078</f>
        <v>900</v>
      </c>
      <c r="L2078" s="14">
        <f>VLOOKUP(K2078,Наценка!$A$1:$B$8,2,1)</f>
        <v>1.75</v>
      </c>
      <c r="M2078" s="56">
        <f>INDEX($M:$M,MATCH($H2078,$C:$C,0))+I2078*$M$2</f>
        <v>1380</v>
      </c>
      <c r="N2078" s="57">
        <f t="shared" si="322"/>
        <v>1390</v>
      </c>
      <c r="O2078" s="72">
        <f>VLOOKUP($B2078,'Выгр Торг'!$B:$P,O$1,0)</f>
        <v>900</v>
      </c>
      <c r="P2078" s="72">
        <f>VLOOKUP($B2078,'Выгр Торг'!$B:$P,P$1,0)</f>
        <v>1490</v>
      </c>
      <c r="Q2078" s="42">
        <f t="shared" si="323"/>
        <v>0</v>
      </c>
      <c r="R2078" s="42">
        <f t="shared" si="324"/>
        <v>100</v>
      </c>
      <c r="S2078" s="85">
        <f t="shared" si="321"/>
        <v>1390</v>
      </c>
      <c r="T2078" s="60" t="str">
        <f>IFERROR(VLOOKUP($B2078,'Из ГУГЛа'!$B:$G,4,0)*U2078+V2078,VLOOKUP($B2078,'Из ГУГЛа'!$B:$G,4,0))</f>
        <v/>
      </c>
      <c r="U2078" s="15">
        <v>1</v>
      </c>
      <c r="V2078" s="59"/>
      <c r="W2078" s="74">
        <f t="shared" si="325"/>
        <v>0.54444444444444451</v>
      </c>
      <c r="X2078" s="74" t="str">
        <f t="shared" si="326"/>
        <v/>
      </c>
      <c r="Y2078" s="74" t="str">
        <f t="shared" si="327"/>
        <v/>
      </c>
      <c r="Z2078" s="78" t="s">
        <v>2580</v>
      </c>
    </row>
    <row r="2079" spans="1:26" ht="75" x14ac:dyDescent="0.25">
      <c r="A2079" s="71" t="str">
        <f>INDEX('Выгр Торг'!$A:$A,MATCH($B2079,'Выгр Торг'!$B:$B,0))</f>
        <v>Накладки на зеркала "Лифтбек" (под повторители) в цвет кузова для Лада Калина 2, Гранта, Гранта FL</v>
      </c>
      <c r="B2079" s="88">
        <v>248795</v>
      </c>
      <c r="C2079" s="72">
        <f>VLOOKUP($B2079,'Выгр Торг'!$B:$P,C$1,0)</f>
        <v>98693</v>
      </c>
      <c r="D2079" s="71" t="str">
        <f>VLOOKUP($B2079,'Выгр Торг'!$B:$P,D$1,0)</f>
        <v>Накладки на зеркала "Лифтбек" (под повторители) в цвет кузова для Лада Калина 2, Гранта, Гранта FL (В цвет, Сливочно-белый (сливочно-белый, 295))</v>
      </c>
      <c r="E2079" s="72" t="str">
        <f>VLOOKUP($B2079,'Выгр Торг'!$B:$P,E$1,0)</f>
        <v>Y</v>
      </c>
      <c r="F2079" s="72" t="str">
        <f>VLOOKUP($B2079,'Выгр Торг'!$B:$P,F$1,0)</f>
        <v>1</v>
      </c>
      <c r="G2079" s="36" t="s">
        <v>2499</v>
      </c>
      <c r="H2079" s="28">
        <v>170670</v>
      </c>
      <c r="I2079" s="53">
        <f>INDEX($I:$I,MATCH($H2079,$C:$C,0))</f>
        <v>600</v>
      </c>
      <c r="J2079" s="5" t="s">
        <v>3410</v>
      </c>
      <c r="K2079" s="56">
        <f>INDEX($K:$K,MATCH($H2079,$C:$C,0))+I2079</f>
        <v>900</v>
      </c>
      <c r="L2079" s="14">
        <f>VLOOKUP(K2079,Наценка!$A$1:$B$8,2,1)</f>
        <v>1.75</v>
      </c>
      <c r="M2079" s="56">
        <f>INDEX($M:$M,MATCH($H2079,$C:$C,0))+I2079*$M$2</f>
        <v>1380</v>
      </c>
      <c r="N2079" s="57">
        <f t="shared" si="322"/>
        <v>1390</v>
      </c>
      <c r="O2079" s="72">
        <f>VLOOKUP($B2079,'Выгр Торг'!$B:$P,O$1,0)</f>
        <v>900</v>
      </c>
      <c r="P2079" s="72">
        <f>VLOOKUP($B2079,'Выгр Торг'!$B:$P,P$1,0)</f>
        <v>1490</v>
      </c>
      <c r="Q2079" s="42">
        <f t="shared" si="323"/>
        <v>0</v>
      </c>
      <c r="R2079" s="42">
        <f t="shared" si="324"/>
        <v>100</v>
      </c>
      <c r="S2079" s="85">
        <f t="shared" si="321"/>
        <v>1390</v>
      </c>
      <c r="T2079" s="60" t="str">
        <f>IFERROR(VLOOKUP($B2079,'Из ГУГЛа'!$B:$G,4,0)*U2079+V2079,VLOOKUP($B2079,'Из ГУГЛа'!$B:$G,4,0))</f>
        <v/>
      </c>
      <c r="U2079" s="15">
        <v>1</v>
      </c>
      <c r="V2079" s="59"/>
      <c r="W2079" s="74">
        <f t="shared" si="325"/>
        <v>0.54444444444444451</v>
      </c>
      <c r="X2079" s="74" t="str">
        <f t="shared" si="326"/>
        <v/>
      </c>
      <c r="Y2079" s="74" t="str">
        <f t="shared" si="327"/>
        <v/>
      </c>
      <c r="Z2079" s="78" t="s">
        <v>2580</v>
      </c>
    </row>
    <row r="2080" spans="1:26" ht="75" x14ac:dyDescent="0.25">
      <c r="A2080" s="71" t="str">
        <f>INDEX('Выгр Торг'!$A:$A,MATCH($B2080,'Выгр Торг'!$B:$B,0))</f>
        <v>Накладки на зеркала "Лифтбек" (под повторители) в цвет кузова для Лада Калина 2, Гранта, Гранта FL</v>
      </c>
      <c r="B2080" s="88">
        <v>248796</v>
      </c>
      <c r="C2080" s="72">
        <f>VLOOKUP($B2080,'Выгр Торг'!$B:$P,C$1,0)</f>
        <v>98694</v>
      </c>
      <c r="D2080" s="71" t="str">
        <f>VLOOKUP($B2080,'Выгр Торг'!$B:$P,D$1,0)</f>
        <v>Накладки на зеркала "Лифтбек" (под повторители) в цвет кузова для Лада Калина 2, Гранта, Гранта FL (В цвет, Слоновая кость (бежево-желтый, 207))</v>
      </c>
      <c r="E2080" s="72" t="str">
        <f>VLOOKUP($B2080,'Выгр Торг'!$B:$P,E$1,0)</f>
        <v>Y</v>
      </c>
      <c r="F2080" s="72" t="str">
        <f>VLOOKUP($B2080,'Выгр Торг'!$B:$P,F$1,0)</f>
        <v>1</v>
      </c>
      <c r="G2080" s="36" t="s">
        <v>2499</v>
      </c>
      <c r="H2080" s="28">
        <v>170670</v>
      </c>
      <c r="I2080" s="53">
        <f>INDEX($I:$I,MATCH($H2080,$C:$C,0))</f>
        <v>600</v>
      </c>
      <c r="J2080" s="5" t="s">
        <v>3410</v>
      </c>
      <c r="K2080" s="56">
        <f>INDEX($K:$K,MATCH($H2080,$C:$C,0))+I2080</f>
        <v>900</v>
      </c>
      <c r="L2080" s="14">
        <f>VLOOKUP(K2080,Наценка!$A$1:$B$8,2,1)</f>
        <v>1.75</v>
      </c>
      <c r="M2080" s="56">
        <f>INDEX($M:$M,MATCH($H2080,$C:$C,0))+I2080*$M$2</f>
        <v>1380</v>
      </c>
      <c r="N2080" s="57">
        <f t="shared" si="322"/>
        <v>1390</v>
      </c>
      <c r="O2080" s="72">
        <f>VLOOKUP($B2080,'Выгр Торг'!$B:$P,O$1,0)</f>
        <v>900</v>
      </c>
      <c r="P2080" s="72">
        <f>VLOOKUP($B2080,'Выгр Торг'!$B:$P,P$1,0)</f>
        <v>1490</v>
      </c>
      <c r="Q2080" s="42">
        <f t="shared" si="323"/>
        <v>0</v>
      </c>
      <c r="R2080" s="42">
        <f t="shared" si="324"/>
        <v>100</v>
      </c>
      <c r="S2080" s="85">
        <f t="shared" si="321"/>
        <v>1390</v>
      </c>
      <c r="T2080" s="60" t="str">
        <f>IFERROR(VLOOKUP($B2080,'Из ГУГЛа'!$B:$G,4,0)*U2080+V2080,VLOOKUP($B2080,'Из ГУГЛа'!$B:$G,4,0))</f>
        <v/>
      </c>
      <c r="U2080" s="15">
        <v>1</v>
      </c>
      <c r="V2080" s="59"/>
      <c r="W2080" s="74">
        <f t="shared" si="325"/>
        <v>0.54444444444444451</v>
      </c>
      <c r="X2080" s="74" t="str">
        <f t="shared" si="326"/>
        <v/>
      </c>
      <c r="Y2080" s="74" t="str">
        <f t="shared" si="327"/>
        <v/>
      </c>
      <c r="Z2080" s="78" t="s">
        <v>2580</v>
      </c>
    </row>
    <row r="2081" spans="1:26" ht="75" x14ac:dyDescent="0.25">
      <c r="A2081" s="71" t="str">
        <f>INDEX('Выгр Торг'!$A:$A,MATCH($B2081,'Выгр Торг'!$B:$B,0))</f>
        <v>Накладки на зеркала "Лифтбек" (под повторители) в цвет кузова для Лада Калина 2, Гранта, Гранта FL</v>
      </c>
      <c r="B2081" s="88">
        <v>248797</v>
      </c>
      <c r="C2081" s="72">
        <f>VLOOKUP($B2081,'Выгр Торг'!$B:$P,C$1,0)</f>
        <v>98695</v>
      </c>
      <c r="D2081" s="71" t="str">
        <f>VLOOKUP($B2081,'Выгр Торг'!$B:$P,D$1,0)</f>
        <v>Накладки на зеркала "Лифтбек" (под повторители) в цвет кузова для Лада Калина 2, Гранта, Гранта FL (В цвет, Снежная королева (серебристый, 690))</v>
      </c>
      <c r="E2081" s="72" t="str">
        <f>VLOOKUP($B2081,'Выгр Торг'!$B:$P,E$1,0)</f>
        <v>Y</v>
      </c>
      <c r="F2081" s="72" t="str">
        <f>VLOOKUP($B2081,'Выгр Торг'!$B:$P,F$1,0)</f>
        <v>1</v>
      </c>
      <c r="G2081" s="36" t="s">
        <v>2499</v>
      </c>
      <c r="H2081" s="28">
        <v>170670</v>
      </c>
      <c r="I2081" s="53">
        <f>INDEX($I:$I,MATCH($H2081,$C:$C,0))</f>
        <v>600</v>
      </c>
      <c r="J2081" s="5" t="s">
        <v>3410</v>
      </c>
      <c r="K2081" s="56">
        <f>INDEX($K:$K,MATCH($H2081,$C:$C,0))+I2081</f>
        <v>900</v>
      </c>
      <c r="L2081" s="14">
        <f>VLOOKUP(K2081,Наценка!$A$1:$B$8,2,1)</f>
        <v>1.75</v>
      </c>
      <c r="M2081" s="56">
        <f>INDEX($M:$M,MATCH($H2081,$C:$C,0))+I2081*$M$2</f>
        <v>1380</v>
      </c>
      <c r="N2081" s="57">
        <f t="shared" si="322"/>
        <v>1390</v>
      </c>
      <c r="O2081" s="72">
        <f>VLOOKUP($B2081,'Выгр Торг'!$B:$P,O$1,0)</f>
        <v>900</v>
      </c>
      <c r="P2081" s="72">
        <f>VLOOKUP($B2081,'Выгр Торг'!$B:$P,P$1,0)</f>
        <v>1490</v>
      </c>
      <c r="Q2081" s="42">
        <f t="shared" si="323"/>
        <v>0</v>
      </c>
      <c r="R2081" s="42">
        <f t="shared" si="324"/>
        <v>100</v>
      </c>
      <c r="S2081" s="85">
        <f t="shared" si="321"/>
        <v>1390</v>
      </c>
      <c r="T2081" s="60" t="str">
        <f>IFERROR(VLOOKUP($B2081,'Из ГУГЛа'!$B:$G,4,0)*U2081+V2081,VLOOKUP($B2081,'Из ГУГЛа'!$B:$G,4,0))</f>
        <v/>
      </c>
      <c r="U2081" s="15">
        <v>1</v>
      </c>
      <c r="V2081" s="59"/>
      <c r="W2081" s="74">
        <f t="shared" si="325"/>
        <v>0.54444444444444451</v>
      </c>
      <c r="X2081" s="74" t="str">
        <f t="shared" si="326"/>
        <v/>
      </c>
      <c r="Y2081" s="74" t="str">
        <f t="shared" si="327"/>
        <v/>
      </c>
      <c r="Z2081" s="78" t="s">
        <v>2580</v>
      </c>
    </row>
    <row r="2082" spans="1:26" ht="75" x14ac:dyDescent="0.25">
      <c r="A2082" s="71" t="str">
        <f>INDEX('Выгр Торг'!$A:$A,MATCH($B2082,'Выгр Торг'!$B:$B,0))</f>
        <v>Накладки на зеркала "Лифтбек" (под повторители) в цвет кузова для Лада Калина 2, Гранта, Гранта FL</v>
      </c>
      <c r="B2082" s="88">
        <v>248798</v>
      </c>
      <c r="C2082" s="72">
        <f>VLOOKUP($B2082,'Выгр Торг'!$B:$P,C$1,0)</f>
        <v>98696</v>
      </c>
      <c r="D2082" s="71" t="str">
        <f>VLOOKUP($B2082,'Выгр Торг'!$B:$P,D$1,0)</f>
        <v>Накладки на зеркала "Лифтбек" (под повторители) в цвет кузова для Лада Калина 2, Гранта, Гранта FL (В цвет, Снежно-белый (ярко-белый, 202))</v>
      </c>
      <c r="E2082" s="72" t="str">
        <f>VLOOKUP($B2082,'Выгр Торг'!$B:$P,E$1,0)</f>
        <v>Y</v>
      </c>
      <c r="F2082" s="72" t="str">
        <f>VLOOKUP($B2082,'Выгр Торг'!$B:$P,F$1,0)</f>
        <v>1</v>
      </c>
      <c r="G2082" s="36" t="s">
        <v>2499</v>
      </c>
      <c r="H2082" s="28">
        <v>170670</v>
      </c>
      <c r="I2082" s="53">
        <f>INDEX($I:$I,MATCH($H2082,$C:$C,0))</f>
        <v>600</v>
      </c>
      <c r="J2082" s="5" t="s">
        <v>3410</v>
      </c>
      <c r="K2082" s="56">
        <f>INDEX($K:$K,MATCH($H2082,$C:$C,0))+I2082</f>
        <v>900</v>
      </c>
      <c r="L2082" s="14">
        <f>VLOOKUP(K2082,Наценка!$A$1:$B$8,2,1)</f>
        <v>1.75</v>
      </c>
      <c r="M2082" s="56">
        <f>INDEX($M:$M,MATCH($H2082,$C:$C,0))+I2082*$M$2</f>
        <v>1380</v>
      </c>
      <c r="N2082" s="57">
        <f t="shared" si="322"/>
        <v>1390</v>
      </c>
      <c r="O2082" s="72">
        <f>VLOOKUP($B2082,'Выгр Торг'!$B:$P,O$1,0)</f>
        <v>900</v>
      </c>
      <c r="P2082" s="72">
        <f>VLOOKUP($B2082,'Выгр Торг'!$B:$P,P$1,0)</f>
        <v>1490</v>
      </c>
      <c r="Q2082" s="42">
        <f t="shared" si="323"/>
        <v>0</v>
      </c>
      <c r="R2082" s="42">
        <f t="shared" si="324"/>
        <v>100</v>
      </c>
      <c r="S2082" s="85">
        <f t="shared" si="321"/>
        <v>1390</v>
      </c>
      <c r="T2082" s="60" t="str">
        <f>IFERROR(VLOOKUP($B2082,'Из ГУГЛа'!$B:$G,4,0)*U2082+V2082,VLOOKUP($B2082,'Из ГУГЛа'!$B:$G,4,0))</f>
        <v/>
      </c>
      <c r="U2082" s="15">
        <v>1</v>
      </c>
      <c r="V2082" s="59"/>
      <c r="W2082" s="74">
        <f t="shared" si="325"/>
        <v>0.54444444444444451</v>
      </c>
      <c r="X2082" s="74" t="str">
        <f t="shared" si="326"/>
        <v/>
      </c>
      <c r="Y2082" s="74" t="str">
        <f t="shared" si="327"/>
        <v/>
      </c>
      <c r="Z2082" s="78" t="s">
        <v>2580</v>
      </c>
    </row>
    <row r="2083" spans="1:26" ht="75" x14ac:dyDescent="0.25">
      <c r="A2083" s="71" t="str">
        <f>INDEX('Выгр Торг'!$A:$A,MATCH($B2083,'Выгр Торг'!$B:$B,0))</f>
        <v>Накладки на зеркала "Лифтбек" (под повторители) в цвет кузова для Лада Калина 2, Гранта, Гранта FL</v>
      </c>
      <c r="B2083" s="88">
        <v>248799</v>
      </c>
      <c r="C2083" s="72">
        <f>VLOOKUP($B2083,'Выгр Торг'!$B:$P,C$1,0)</f>
        <v>98697</v>
      </c>
      <c r="D2083" s="71" t="str">
        <f>VLOOKUP($B2083,'Выгр Торг'!$B:$P,D$1,0)</f>
        <v>Накладки на зеркала "Лифтбек" (под повторители) в цвет кузова для Лада Калина 2, Гранта, Гранта FL (В цвет, Совиньон (серебристо-серый, 650))</v>
      </c>
      <c r="E2083" s="72" t="str">
        <f>VLOOKUP($B2083,'Выгр Торг'!$B:$P,E$1,0)</f>
        <v>Y</v>
      </c>
      <c r="F2083" s="72" t="str">
        <f>VLOOKUP($B2083,'Выгр Торг'!$B:$P,F$1,0)</f>
        <v>1</v>
      </c>
      <c r="G2083" s="36" t="s">
        <v>2499</v>
      </c>
      <c r="H2083" s="28">
        <v>170670</v>
      </c>
      <c r="I2083" s="53">
        <f>INDEX($I:$I,MATCH($H2083,$C:$C,0))</f>
        <v>600</v>
      </c>
      <c r="J2083" s="5" t="s">
        <v>3410</v>
      </c>
      <c r="K2083" s="56">
        <f>INDEX($K:$K,MATCH($H2083,$C:$C,0))+I2083</f>
        <v>900</v>
      </c>
      <c r="L2083" s="14">
        <f>VLOOKUP(K2083,Наценка!$A$1:$B$8,2,1)</f>
        <v>1.75</v>
      </c>
      <c r="M2083" s="56">
        <f>INDEX($M:$M,MATCH($H2083,$C:$C,0))+I2083*$M$2</f>
        <v>1380</v>
      </c>
      <c r="N2083" s="57">
        <f t="shared" si="322"/>
        <v>1390</v>
      </c>
      <c r="O2083" s="72">
        <f>VLOOKUP($B2083,'Выгр Торг'!$B:$P,O$1,0)</f>
        <v>900</v>
      </c>
      <c r="P2083" s="72">
        <f>VLOOKUP($B2083,'Выгр Торг'!$B:$P,P$1,0)</f>
        <v>1490</v>
      </c>
      <c r="Q2083" s="42">
        <f t="shared" si="323"/>
        <v>0</v>
      </c>
      <c r="R2083" s="42">
        <f t="shared" si="324"/>
        <v>100</v>
      </c>
      <c r="S2083" s="85">
        <f t="shared" si="321"/>
        <v>1390</v>
      </c>
      <c r="T2083" s="60" t="str">
        <f>IFERROR(VLOOKUP($B2083,'Из ГУГЛа'!$B:$G,4,0)*U2083+V2083,VLOOKUP($B2083,'Из ГУГЛа'!$B:$G,4,0))</f>
        <v/>
      </c>
      <c r="U2083" s="15">
        <v>1</v>
      </c>
      <c r="V2083" s="59"/>
      <c r="W2083" s="74">
        <f t="shared" si="325"/>
        <v>0.54444444444444451</v>
      </c>
      <c r="X2083" s="74" t="str">
        <f t="shared" si="326"/>
        <v/>
      </c>
      <c r="Y2083" s="74" t="str">
        <f t="shared" si="327"/>
        <v/>
      </c>
      <c r="Z2083" s="78" t="s">
        <v>2580</v>
      </c>
    </row>
    <row r="2084" spans="1:26" ht="75" x14ac:dyDescent="0.25">
      <c r="A2084" s="71" t="str">
        <f>INDEX('Выгр Торг'!$A:$A,MATCH($B2084,'Выгр Торг'!$B:$B,0))</f>
        <v>Накладки на зеркала "Лифтбек" (под повторители) в цвет кузова для Лада Калина 2, Гранта, Гранта FL</v>
      </c>
      <c r="B2084" s="88">
        <v>248800</v>
      </c>
      <c r="C2084" s="72">
        <f>VLOOKUP($B2084,'Выгр Торг'!$B:$P,C$1,0)</f>
        <v>98698</v>
      </c>
      <c r="D2084" s="71" t="str">
        <f>VLOOKUP($B2084,'Выгр Торг'!$B:$P,D$1,0)</f>
        <v>Накладки на зеркала "Лифтбек" (под повторители) в цвет кузова для Лада Калина 2, Гранта, Гранта FL (В цвет, Солярис (темно-коричневый, 791))</v>
      </c>
      <c r="E2084" s="72" t="str">
        <f>VLOOKUP($B2084,'Выгр Торг'!$B:$P,E$1,0)</f>
        <v>Y</v>
      </c>
      <c r="F2084" s="72" t="str">
        <f>VLOOKUP($B2084,'Выгр Торг'!$B:$P,F$1,0)</f>
        <v>1</v>
      </c>
      <c r="G2084" s="36" t="s">
        <v>2499</v>
      </c>
      <c r="H2084" s="28">
        <v>170670</v>
      </c>
      <c r="I2084" s="53">
        <f>INDEX($I:$I,MATCH($H2084,$C:$C,0))</f>
        <v>600</v>
      </c>
      <c r="J2084" s="5" t="s">
        <v>3410</v>
      </c>
      <c r="K2084" s="56">
        <f>INDEX($K:$K,MATCH($H2084,$C:$C,0))+I2084</f>
        <v>900</v>
      </c>
      <c r="L2084" s="14">
        <f>VLOOKUP(K2084,Наценка!$A$1:$B$8,2,1)</f>
        <v>1.75</v>
      </c>
      <c r="M2084" s="56">
        <f>INDEX($M:$M,MATCH($H2084,$C:$C,0))+I2084*$M$2</f>
        <v>1380</v>
      </c>
      <c r="N2084" s="57">
        <f t="shared" si="322"/>
        <v>1390</v>
      </c>
      <c r="O2084" s="72">
        <f>VLOOKUP($B2084,'Выгр Торг'!$B:$P,O$1,0)</f>
        <v>900</v>
      </c>
      <c r="P2084" s="72">
        <f>VLOOKUP($B2084,'Выгр Торг'!$B:$P,P$1,0)</f>
        <v>1490</v>
      </c>
      <c r="Q2084" s="42">
        <f t="shared" si="323"/>
        <v>0</v>
      </c>
      <c r="R2084" s="42">
        <f t="shared" si="324"/>
        <v>100</v>
      </c>
      <c r="S2084" s="85">
        <f t="shared" si="321"/>
        <v>1390</v>
      </c>
      <c r="T2084" s="60" t="str">
        <f>IFERROR(VLOOKUP($B2084,'Из ГУГЛа'!$B:$G,4,0)*U2084+V2084,VLOOKUP($B2084,'Из ГУГЛа'!$B:$G,4,0))</f>
        <v/>
      </c>
      <c r="U2084" s="15">
        <v>1</v>
      </c>
      <c r="V2084" s="59"/>
      <c r="W2084" s="74">
        <f t="shared" si="325"/>
        <v>0.54444444444444451</v>
      </c>
      <c r="X2084" s="74" t="str">
        <f t="shared" si="326"/>
        <v/>
      </c>
      <c r="Y2084" s="74" t="str">
        <f t="shared" si="327"/>
        <v/>
      </c>
      <c r="Z2084" s="78" t="s">
        <v>2580</v>
      </c>
    </row>
    <row r="2085" spans="1:26" ht="75" x14ac:dyDescent="0.25">
      <c r="A2085" s="71" t="str">
        <f>INDEX('Выгр Торг'!$A:$A,MATCH($B2085,'Выгр Торг'!$B:$B,0))</f>
        <v>Накладки на зеркала "Лифтбек" (под повторители) в цвет кузова для Лада Калина 2, Гранта, Гранта FL</v>
      </c>
      <c r="B2085" s="88">
        <v>248801</v>
      </c>
      <c r="C2085" s="72">
        <f>VLOOKUP($B2085,'Выгр Торг'!$B:$P,C$1,0)</f>
        <v>98699</v>
      </c>
      <c r="D2085" s="71" t="str">
        <f>VLOOKUP($B2085,'Выгр Торг'!$B:$P,D$1,0)</f>
        <v>Накладки на зеркала "Лифтбек" (под повторители) в цвет кузова для Лада Калина 2, Гранта, Гранта FL (В цвет, Сочи (серебристо-серо-зеленоватый, 360))</v>
      </c>
      <c r="E2085" s="72" t="str">
        <f>VLOOKUP($B2085,'Выгр Торг'!$B:$P,E$1,0)</f>
        <v>Y</v>
      </c>
      <c r="F2085" s="72" t="str">
        <f>VLOOKUP($B2085,'Выгр Торг'!$B:$P,F$1,0)</f>
        <v>1</v>
      </c>
      <c r="G2085" s="36" t="s">
        <v>2499</v>
      </c>
      <c r="H2085" s="28">
        <v>170670</v>
      </c>
      <c r="I2085" s="53">
        <f>INDEX($I:$I,MATCH($H2085,$C:$C,0))</f>
        <v>600</v>
      </c>
      <c r="J2085" s="5" t="s">
        <v>3410</v>
      </c>
      <c r="K2085" s="56">
        <f>INDEX($K:$K,MATCH($H2085,$C:$C,0))+I2085</f>
        <v>900</v>
      </c>
      <c r="L2085" s="14">
        <f>VLOOKUP(K2085,Наценка!$A$1:$B$8,2,1)</f>
        <v>1.75</v>
      </c>
      <c r="M2085" s="56">
        <f>INDEX($M:$M,MATCH($H2085,$C:$C,0))+I2085*$M$2</f>
        <v>1380</v>
      </c>
      <c r="N2085" s="57">
        <f t="shared" si="322"/>
        <v>1390</v>
      </c>
      <c r="O2085" s="72">
        <f>VLOOKUP($B2085,'Выгр Торг'!$B:$P,O$1,0)</f>
        <v>900</v>
      </c>
      <c r="P2085" s="72">
        <f>VLOOKUP($B2085,'Выгр Торг'!$B:$P,P$1,0)</f>
        <v>1490</v>
      </c>
      <c r="Q2085" s="42">
        <f t="shared" si="323"/>
        <v>0</v>
      </c>
      <c r="R2085" s="42">
        <f t="shared" si="324"/>
        <v>100</v>
      </c>
      <c r="S2085" s="85">
        <f t="shared" si="321"/>
        <v>1390</v>
      </c>
      <c r="T2085" s="60" t="str">
        <f>IFERROR(VLOOKUP($B2085,'Из ГУГЛа'!$B:$G,4,0)*U2085+V2085,VLOOKUP($B2085,'Из ГУГЛа'!$B:$G,4,0))</f>
        <v/>
      </c>
      <c r="U2085" s="15">
        <v>1</v>
      </c>
      <c r="V2085" s="59"/>
      <c r="W2085" s="74">
        <f t="shared" si="325"/>
        <v>0.54444444444444451</v>
      </c>
      <c r="X2085" s="74" t="str">
        <f t="shared" si="326"/>
        <v/>
      </c>
      <c r="Y2085" s="74" t="str">
        <f t="shared" si="327"/>
        <v/>
      </c>
      <c r="Z2085" s="78" t="s">
        <v>2580</v>
      </c>
    </row>
    <row r="2086" spans="1:26" ht="75" x14ac:dyDescent="0.25">
      <c r="A2086" s="71" t="str">
        <f>INDEX('Выгр Торг'!$A:$A,MATCH($B2086,'Выгр Торг'!$B:$B,0))</f>
        <v>Накладки на зеркала "Лифтбек" (под повторители) в цвет кузова для Лада Калина 2, Гранта, Гранта FL</v>
      </c>
      <c r="B2086" s="88">
        <v>248802</v>
      </c>
      <c r="C2086" s="72">
        <f>VLOOKUP($B2086,'Выгр Торг'!$B:$P,C$1,0)</f>
        <v>98700</v>
      </c>
      <c r="D2086" s="71" t="str">
        <f>VLOOKUP($B2086,'Выгр Торг'!$B:$P,D$1,0)</f>
        <v>Накладки на зеркала "Лифтбек" (под повторители) в цвет кузова для Лада Калина 2, Гранта, Гранта FL (В цвет, Табачный (серебристый коричнево-зеленый, 399))</v>
      </c>
      <c r="E2086" s="72" t="str">
        <f>VLOOKUP($B2086,'Выгр Торг'!$B:$P,E$1,0)</f>
        <v>Y</v>
      </c>
      <c r="F2086" s="72" t="str">
        <f>VLOOKUP($B2086,'Выгр Торг'!$B:$P,F$1,0)</f>
        <v>1</v>
      </c>
      <c r="G2086" s="36" t="s">
        <v>2499</v>
      </c>
      <c r="H2086" s="28">
        <v>170670</v>
      </c>
      <c r="I2086" s="53">
        <f>INDEX($I:$I,MATCH($H2086,$C:$C,0))</f>
        <v>600</v>
      </c>
      <c r="J2086" s="5" t="s">
        <v>3410</v>
      </c>
      <c r="K2086" s="56">
        <f>INDEX($K:$K,MATCH($H2086,$C:$C,0))+I2086</f>
        <v>900</v>
      </c>
      <c r="L2086" s="14">
        <f>VLOOKUP(K2086,Наценка!$A$1:$B$8,2,1)</f>
        <v>1.75</v>
      </c>
      <c r="M2086" s="56">
        <f>INDEX($M:$M,MATCH($H2086,$C:$C,0))+I2086*$M$2</f>
        <v>1380</v>
      </c>
      <c r="N2086" s="57">
        <f t="shared" si="322"/>
        <v>1390</v>
      </c>
      <c r="O2086" s="72">
        <f>VLOOKUP($B2086,'Выгр Торг'!$B:$P,O$1,0)</f>
        <v>900</v>
      </c>
      <c r="P2086" s="72">
        <f>VLOOKUP($B2086,'Выгр Торг'!$B:$P,P$1,0)</f>
        <v>1490</v>
      </c>
      <c r="Q2086" s="42">
        <f t="shared" si="323"/>
        <v>0</v>
      </c>
      <c r="R2086" s="42">
        <f t="shared" si="324"/>
        <v>100</v>
      </c>
      <c r="S2086" s="85">
        <f t="shared" si="321"/>
        <v>1390</v>
      </c>
      <c r="T2086" s="60" t="str">
        <f>IFERROR(VLOOKUP($B2086,'Из ГУГЛа'!$B:$G,4,0)*U2086+V2086,VLOOKUP($B2086,'Из ГУГЛа'!$B:$G,4,0))</f>
        <v/>
      </c>
      <c r="U2086" s="15">
        <v>1</v>
      </c>
      <c r="V2086" s="59"/>
      <c r="W2086" s="74">
        <f t="shared" si="325"/>
        <v>0.54444444444444451</v>
      </c>
      <c r="X2086" s="74" t="str">
        <f t="shared" si="326"/>
        <v/>
      </c>
      <c r="Y2086" s="74" t="str">
        <f t="shared" si="327"/>
        <v/>
      </c>
      <c r="Z2086" s="78" t="s">
        <v>2580</v>
      </c>
    </row>
    <row r="2087" spans="1:26" ht="75" x14ac:dyDescent="0.25">
      <c r="A2087" s="71" t="str">
        <f>INDEX('Выгр Торг'!$A:$A,MATCH($B2087,'Выгр Торг'!$B:$B,0))</f>
        <v>Накладки на зеркала "Лифтбек" (под повторители) в цвет кузова для Лада Калина 2, Гранта, Гранта FL</v>
      </c>
      <c r="B2087" s="88">
        <v>248803</v>
      </c>
      <c r="C2087" s="72">
        <f>VLOOKUP($B2087,'Выгр Торг'!$B:$P,C$1,0)</f>
        <v>98701</v>
      </c>
      <c r="D2087" s="71" t="str">
        <f>VLOOKUP($B2087,'Выгр Торг'!$B:$P,D$1,0)</f>
        <v>Накладки на зеркала "Лифтбек" (под повторители) в цвет кузова для Лада Калина 2, Гранта, Гранта FL (В цвет, Талая вода (светло-серый, 206))</v>
      </c>
      <c r="E2087" s="72" t="str">
        <f>VLOOKUP($B2087,'Выгр Торг'!$B:$P,E$1,0)</f>
        <v>Y</v>
      </c>
      <c r="F2087" s="72" t="str">
        <f>VLOOKUP($B2087,'Выгр Торг'!$B:$P,F$1,0)</f>
        <v>1</v>
      </c>
      <c r="G2087" s="36" t="s">
        <v>2499</v>
      </c>
      <c r="H2087" s="28">
        <v>170670</v>
      </c>
      <c r="I2087" s="53">
        <f>INDEX($I:$I,MATCH($H2087,$C:$C,0))</f>
        <v>600</v>
      </c>
      <c r="J2087" s="5" t="s">
        <v>3410</v>
      </c>
      <c r="K2087" s="56">
        <f>INDEX($K:$K,MATCH($H2087,$C:$C,0))+I2087</f>
        <v>900</v>
      </c>
      <c r="L2087" s="14">
        <f>VLOOKUP(K2087,Наценка!$A$1:$B$8,2,1)</f>
        <v>1.75</v>
      </c>
      <c r="M2087" s="56">
        <f>INDEX($M:$M,MATCH($H2087,$C:$C,0))+I2087*$M$2</f>
        <v>1380</v>
      </c>
      <c r="N2087" s="57">
        <f t="shared" si="322"/>
        <v>1390</v>
      </c>
      <c r="O2087" s="72">
        <f>VLOOKUP($B2087,'Выгр Торг'!$B:$P,O$1,0)</f>
        <v>900</v>
      </c>
      <c r="P2087" s="72">
        <f>VLOOKUP($B2087,'Выгр Торг'!$B:$P,P$1,0)</f>
        <v>1490</v>
      </c>
      <c r="Q2087" s="42">
        <f t="shared" si="323"/>
        <v>0</v>
      </c>
      <c r="R2087" s="42">
        <f t="shared" si="324"/>
        <v>100</v>
      </c>
      <c r="S2087" s="85">
        <f t="shared" si="321"/>
        <v>1390</v>
      </c>
      <c r="T2087" s="60" t="str">
        <f>IFERROR(VLOOKUP($B2087,'Из ГУГЛа'!$B:$G,4,0)*U2087+V2087,VLOOKUP($B2087,'Из ГУГЛа'!$B:$G,4,0))</f>
        <v/>
      </c>
      <c r="U2087" s="15">
        <v>1</v>
      </c>
      <c r="V2087" s="59"/>
      <c r="W2087" s="74">
        <f t="shared" si="325"/>
        <v>0.54444444444444451</v>
      </c>
      <c r="X2087" s="74" t="str">
        <f t="shared" si="326"/>
        <v/>
      </c>
      <c r="Y2087" s="74" t="str">
        <f t="shared" si="327"/>
        <v/>
      </c>
      <c r="Z2087" s="78" t="s">
        <v>2580</v>
      </c>
    </row>
    <row r="2088" spans="1:26" ht="75" x14ac:dyDescent="0.25">
      <c r="A2088" s="71" t="str">
        <f>INDEX('Выгр Торг'!$A:$A,MATCH($B2088,'Выгр Торг'!$B:$B,0))</f>
        <v>Накладки на зеркала "Лифтбек" (под повторители) в цвет кузова для Лада Калина 2, Гранта, Гранта FL</v>
      </c>
      <c r="B2088" s="88">
        <v>248804</v>
      </c>
      <c r="C2088" s="72">
        <f>VLOOKUP($B2088,'Выгр Торг'!$B:$P,C$1,0)</f>
        <v>98702</v>
      </c>
      <c r="D2088" s="71" t="str">
        <f>VLOOKUP($B2088,'Выгр Торг'!$B:$P,D$1,0)</f>
        <v>Накладки на зеркала "Лифтбек" (под повторители) в цвет кузова для Лада Калина 2, Гранта, Гранта FL (В цвет, Темно-бежевый (темно-бежевый, 509))</v>
      </c>
      <c r="E2088" s="72" t="str">
        <f>VLOOKUP($B2088,'Выгр Торг'!$B:$P,E$1,0)</f>
        <v>Y</v>
      </c>
      <c r="F2088" s="72" t="str">
        <f>VLOOKUP($B2088,'Выгр Торг'!$B:$P,F$1,0)</f>
        <v>1</v>
      </c>
      <c r="G2088" s="36" t="s">
        <v>2499</v>
      </c>
      <c r="H2088" s="28">
        <v>170670</v>
      </c>
      <c r="I2088" s="53">
        <f>INDEX($I:$I,MATCH($H2088,$C:$C,0))</f>
        <v>600</v>
      </c>
      <c r="J2088" s="5" t="s">
        <v>3410</v>
      </c>
      <c r="K2088" s="56">
        <f>INDEX($K:$K,MATCH($H2088,$C:$C,0))+I2088</f>
        <v>900</v>
      </c>
      <c r="L2088" s="14">
        <f>VLOOKUP(K2088,Наценка!$A$1:$B$8,2,1)</f>
        <v>1.75</v>
      </c>
      <c r="M2088" s="56">
        <f>INDEX($M:$M,MATCH($H2088,$C:$C,0))+I2088*$M$2</f>
        <v>1380</v>
      </c>
      <c r="N2088" s="57">
        <f t="shared" si="322"/>
        <v>1390</v>
      </c>
      <c r="O2088" s="72">
        <f>VLOOKUP($B2088,'Выгр Торг'!$B:$P,O$1,0)</f>
        <v>900</v>
      </c>
      <c r="P2088" s="72">
        <f>VLOOKUP($B2088,'Выгр Торг'!$B:$P,P$1,0)</f>
        <v>1490</v>
      </c>
      <c r="Q2088" s="42">
        <f t="shared" si="323"/>
        <v>0</v>
      </c>
      <c r="R2088" s="42">
        <f t="shared" si="324"/>
        <v>100</v>
      </c>
      <c r="S2088" s="85">
        <f t="shared" si="321"/>
        <v>1390</v>
      </c>
      <c r="T2088" s="60" t="str">
        <f>IFERROR(VLOOKUP($B2088,'Из ГУГЛа'!$B:$G,4,0)*U2088+V2088,VLOOKUP($B2088,'Из ГУГЛа'!$B:$G,4,0))</f>
        <v/>
      </c>
      <c r="U2088" s="15">
        <v>1</v>
      </c>
      <c r="V2088" s="59"/>
      <c r="W2088" s="74">
        <f t="shared" si="325"/>
        <v>0.54444444444444451</v>
      </c>
      <c r="X2088" s="74" t="str">
        <f t="shared" si="326"/>
        <v/>
      </c>
      <c r="Y2088" s="74" t="str">
        <f t="shared" si="327"/>
        <v/>
      </c>
      <c r="Z2088" s="78" t="s">
        <v>2580</v>
      </c>
    </row>
    <row r="2089" spans="1:26" ht="75" x14ac:dyDescent="0.25">
      <c r="A2089" s="71" t="str">
        <f>INDEX('Выгр Торг'!$A:$A,MATCH($B2089,'Выгр Торг'!$B:$B,0))</f>
        <v>Накладки на зеркала "Лифтбек" (под повторители) в цвет кузова для Лада Калина 2, Гранта, Гранта FL</v>
      </c>
      <c r="B2089" s="88">
        <v>248805</v>
      </c>
      <c r="C2089" s="72">
        <f>VLOOKUP($B2089,'Выгр Торг'!$B:$P,C$1,0)</f>
        <v>98703</v>
      </c>
      <c r="D2089" s="71" t="str">
        <f>VLOOKUP($B2089,'Выгр Торг'!$B:$P,D$1,0)</f>
        <v>Накладки на зеркала "Лифтбек" (под повторители) в цвет кузова для Лада Калина 2, Гранта, Гранта FL (В цвет, Темно-коричневый (темно-коричневый, 793))</v>
      </c>
      <c r="E2089" s="72" t="str">
        <f>VLOOKUP($B2089,'Выгр Торг'!$B:$P,E$1,0)</f>
        <v>Y</v>
      </c>
      <c r="F2089" s="72" t="str">
        <f>VLOOKUP($B2089,'Выгр Торг'!$B:$P,F$1,0)</f>
        <v>1</v>
      </c>
      <c r="G2089" s="36" t="s">
        <v>2499</v>
      </c>
      <c r="H2089" s="28">
        <v>170670</v>
      </c>
      <c r="I2089" s="53">
        <f>INDEX($I:$I,MATCH($H2089,$C:$C,0))</f>
        <v>600</v>
      </c>
      <c r="J2089" s="5" t="s">
        <v>3410</v>
      </c>
      <c r="K2089" s="56">
        <f>INDEX($K:$K,MATCH($H2089,$C:$C,0))+I2089</f>
        <v>900</v>
      </c>
      <c r="L2089" s="14">
        <f>VLOOKUP(K2089,Наценка!$A$1:$B$8,2,1)</f>
        <v>1.75</v>
      </c>
      <c r="M2089" s="56">
        <f>INDEX($M:$M,MATCH($H2089,$C:$C,0))+I2089*$M$2</f>
        <v>1380</v>
      </c>
      <c r="N2089" s="57">
        <f t="shared" si="322"/>
        <v>1390</v>
      </c>
      <c r="O2089" s="72">
        <f>VLOOKUP($B2089,'Выгр Торг'!$B:$P,O$1,0)</f>
        <v>900</v>
      </c>
      <c r="P2089" s="72">
        <f>VLOOKUP($B2089,'Выгр Торг'!$B:$P,P$1,0)</f>
        <v>1490</v>
      </c>
      <c r="Q2089" s="42">
        <f t="shared" si="323"/>
        <v>0</v>
      </c>
      <c r="R2089" s="42">
        <f t="shared" si="324"/>
        <v>100</v>
      </c>
      <c r="S2089" s="85">
        <f t="shared" si="321"/>
        <v>1390</v>
      </c>
      <c r="T2089" s="60" t="str">
        <f>IFERROR(VLOOKUP($B2089,'Из ГУГЛа'!$B:$G,4,0)*U2089+V2089,VLOOKUP($B2089,'Из ГУГЛа'!$B:$G,4,0))</f>
        <v/>
      </c>
      <c r="U2089" s="15">
        <v>1</v>
      </c>
      <c r="V2089" s="59"/>
      <c r="W2089" s="74">
        <f t="shared" si="325"/>
        <v>0.54444444444444451</v>
      </c>
      <c r="X2089" s="74" t="str">
        <f t="shared" si="326"/>
        <v/>
      </c>
      <c r="Y2089" s="74" t="str">
        <f t="shared" si="327"/>
        <v/>
      </c>
      <c r="Z2089" s="78" t="s">
        <v>2580</v>
      </c>
    </row>
    <row r="2090" spans="1:26" ht="75" x14ac:dyDescent="0.25">
      <c r="A2090" s="71" t="str">
        <f>INDEX('Выгр Торг'!$A:$A,MATCH($B2090,'Выгр Торг'!$B:$B,0))</f>
        <v>Накладки на зеркала "Лифтбек" (под повторители) в цвет кузова для Лада Калина 2, Гранта, Гранта FL</v>
      </c>
      <c r="B2090" s="88">
        <v>248806</v>
      </c>
      <c r="C2090" s="72">
        <f>VLOOKUP($B2090,'Выгр Торг'!$B:$P,C$1,0)</f>
        <v>98704</v>
      </c>
      <c r="D2090" s="71" t="str">
        <f>VLOOKUP($B2090,'Выгр Торг'!$B:$P,D$1,0)</f>
        <v>Накладки на зеркала "Лифтбек" (под повторители) в цвет кузова для Лада Калина 2, Гранта, Гранта FL (В цвет, Темно-синий (темно-синий, 456))</v>
      </c>
      <c r="E2090" s="72" t="str">
        <f>VLOOKUP($B2090,'Выгр Торг'!$B:$P,E$1,0)</f>
        <v>Y</v>
      </c>
      <c r="F2090" s="72" t="str">
        <f>VLOOKUP($B2090,'Выгр Торг'!$B:$P,F$1,0)</f>
        <v>1</v>
      </c>
      <c r="G2090" s="36" t="s">
        <v>2499</v>
      </c>
      <c r="H2090" s="28">
        <v>170670</v>
      </c>
      <c r="I2090" s="53">
        <f>INDEX($I:$I,MATCH($H2090,$C:$C,0))</f>
        <v>600</v>
      </c>
      <c r="J2090" s="5" t="s">
        <v>3410</v>
      </c>
      <c r="K2090" s="56">
        <f>INDEX($K:$K,MATCH($H2090,$C:$C,0))+I2090</f>
        <v>900</v>
      </c>
      <c r="L2090" s="14">
        <f>VLOOKUP(K2090,Наценка!$A$1:$B$8,2,1)</f>
        <v>1.75</v>
      </c>
      <c r="M2090" s="56">
        <f>INDEX($M:$M,MATCH($H2090,$C:$C,0))+I2090*$M$2</f>
        <v>1380</v>
      </c>
      <c r="N2090" s="57">
        <f t="shared" si="322"/>
        <v>1390</v>
      </c>
      <c r="O2090" s="72">
        <f>VLOOKUP($B2090,'Выгр Торг'!$B:$P,O$1,0)</f>
        <v>900</v>
      </c>
      <c r="P2090" s="72">
        <f>VLOOKUP($B2090,'Выгр Торг'!$B:$P,P$1,0)</f>
        <v>1490</v>
      </c>
      <c r="Q2090" s="42">
        <f t="shared" si="323"/>
        <v>0</v>
      </c>
      <c r="R2090" s="42">
        <f t="shared" si="324"/>
        <v>100</v>
      </c>
      <c r="S2090" s="85">
        <f t="shared" si="321"/>
        <v>1390</v>
      </c>
      <c r="T2090" s="60" t="str">
        <f>IFERROR(VLOOKUP($B2090,'Из ГУГЛа'!$B:$G,4,0)*U2090+V2090,VLOOKUP($B2090,'Из ГУГЛа'!$B:$G,4,0))</f>
        <v/>
      </c>
      <c r="U2090" s="15">
        <v>1</v>
      </c>
      <c r="V2090" s="59"/>
      <c r="W2090" s="74">
        <f t="shared" si="325"/>
        <v>0.54444444444444451</v>
      </c>
      <c r="X2090" s="74" t="str">
        <f t="shared" si="326"/>
        <v/>
      </c>
      <c r="Y2090" s="74" t="str">
        <f t="shared" si="327"/>
        <v/>
      </c>
      <c r="Z2090" s="78" t="s">
        <v>2580</v>
      </c>
    </row>
    <row r="2091" spans="1:26" ht="75" x14ac:dyDescent="0.25">
      <c r="A2091" s="71" t="str">
        <f>INDEX('Выгр Торг'!$A:$A,MATCH($B2091,'Выгр Торг'!$B:$B,0))</f>
        <v>Накладки на зеркала "Лифтбек" (под повторители) в цвет кузова для Лада Калина 2, Гранта, Гранта FL</v>
      </c>
      <c r="B2091" s="88">
        <v>248807</v>
      </c>
      <c r="C2091" s="72">
        <f>VLOOKUP($B2091,'Выгр Торг'!$B:$P,C$1,0)</f>
        <v>98705</v>
      </c>
      <c r="D2091" s="71" t="str">
        <f>VLOOKUP($B2091,'Выгр Торг'!$B:$P,D$1,0)</f>
        <v>Накладки на зеркала "Лифтбек" (под повторители) в цвет кузова для Лада Калина 2, Гранта, Гранта FL (В цвет, Темно-синий (темно-синий, 471))</v>
      </c>
      <c r="E2091" s="72" t="str">
        <f>VLOOKUP($B2091,'Выгр Торг'!$B:$P,E$1,0)</f>
        <v>Y</v>
      </c>
      <c r="F2091" s="72" t="str">
        <f>VLOOKUP($B2091,'Выгр Торг'!$B:$P,F$1,0)</f>
        <v>1</v>
      </c>
      <c r="G2091" s="36" t="s">
        <v>2499</v>
      </c>
      <c r="H2091" s="28">
        <v>170670</v>
      </c>
      <c r="I2091" s="53">
        <f>INDEX($I:$I,MATCH($H2091,$C:$C,0))</f>
        <v>600</v>
      </c>
      <c r="J2091" s="5" t="s">
        <v>3410</v>
      </c>
      <c r="K2091" s="56">
        <f>INDEX($K:$K,MATCH($H2091,$C:$C,0))+I2091</f>
        <v>900</v>
      </c>
      <c r="L2091" s="14">
        <f>VLOOKUP(K2091,Наценка!$A$1:$B$8,2,1)</f>
        <v>1.75</v>
      </c>
      <c r="M2091" s="56">
        <f>INDEX($M:$M,MATCH($H2091,$C:$C,0))+I2091*$M$2</f>
        <v>1380</v>
      </c>
      <c r="N2091" s="57">
        <f t="shared" si="322"/>
        <v>1390</v>
      </c>
      <c r="O2091" s="72">
        <f>VLOOKUP($B2091,'Выгр Торг'!$B:$P,O$1,0)</f>
        <v>900</v>
      </c>
      <c r="P2091" s="72">
        <f>VLOOKUP($B2091,'Выгр Торг'!$B:$P,P$1,0)</f>
        <v>1490</v>
      </c>
      <c r="Q2091" s="42">
        <f t="shared" si="323"/>
        <v>0</v>
      </c>
      <c r="R2091" s="42">
        <f t="shared" si="324"/>
        <v>100</v>
      </c>
      <c r="S2091" s="85">
        <f t="shared" si="321"/>
        <v>1390</v>
      </c>
      <c r="T2091" s="60" t="str">
        <f>IFERROR(VLOOKUP($B2091,'Из ГУГЛа'!$B:$G,4,0)*U2091+V2091,VLOOKUP($B2091,'Из ГУГЛа'!$B:$G,4,0))</f>
        <v/>
      </c>
      <c r="U2091" s="15">
        <v>1</v>
      </c>
      <c r="V2091" s="59"/>
      <c r="W2091" s="74">
        <f t="shared" si="325"/>
        <v>0.54444444444444451</v>
      </c>
      <c r="X2091" s="74" t="str">
        <f t="shared" si="326"/>
        <v/>
      </c>
      <c r="Y2091" s="74" t="str">
        <f t="shared" si="327"/>
        <v/>
      </c>
      <c r="Z2091" s="78" t="s">
        <v>2580</v>
      </c>
    </row>
    <row r="2092" spans="1:26" ht="75" x14ac:dyDescent="0.25">
      <c r="A2092" s="71" t="str">
        <f>INDEX('Выгр Торг'!$A:$A,MATCH($B2092,'Выгр Торг'!$B:$B,0))</f>
        <v>Накладки на зеркала "Лифтбек" (под повторители) в цвет кузова для Лада Калина 2, Гранта, Гранта FL</v>
      </c>
      <c r="B2092" s="88">
        <v>248808</v>
      </c>
      <c r="C2092" s="72">
        <f>VLOOKUP($B2092,'Выгр Торг'!$B:$P,C$1,0)</f>
        <v>98706</v>
      </c>
      <c r="D2092" s="71" t="str">
        <f>VLOOKUP($B2092,'Выгр Торг'!$B:$P,D$1,0)</f>
        <v>Накладки на зеркала "Лифтбек" (под повторители) в цвет кузова для Лада Калина 2, Гранта, Гранта FL (В цвет, Терра (коричневый, 507))</v>
      </c>
      <c r="E2092" s="72" t="str">
        <f>VLOOKUP($B2092,'Выгр Торг'!$B:$P,E$1,0)</f>
        <v>Y</v>
      </c>
      <c r="F2092" s="72" t="str">
        <f>VLOOKUP($B2092,'Выгр Торг'!$B:$P,F$1,0)</f>
        <v>1</v>
      </c>
      <c r="G2092" s="36" t="s">
        <v>2499</v>
      </c>
      <c r="H2092" s="28">
        <v>170670</v>
      </c>
      <c r="I2092" s="53">
        <f>INDEX($I:$I,MATCH($H2092,$C:$C,0))</f>
        <v>600</v>
      </c>
      <c r="J2092" s="5" t="s">
        <v>3410</v>
      </c>
      <c r="K2092" s="56">
        <f>INDEX($K:$K,MATCH($H2092,$C:$C,0))+I2092</f>
        <v>900</v>
      </c>
      <c r="L2092" s="14">
        <f>VLOOKUP(K2092,Наценка!$A$1:$B$8,2,1)</f>
        <v>1.75</v>
      </c>
      <c r="M2092" s="56">
        <f>INDEX($M:$M,MATCH($H2092,$C:$C,0))+I2092*$M$2</f>
        <v>1380</v>
      </c>
      <c r="N2092" s="57">
        <f t="shared" si="322"/>
        <v>1390</v>
      </c>
      <c r="O2092" s="72">
        <f>VLOOKUP($B2092,'Выгр Торг'!$B:$P,O$1,0)</f>
        <v>900</v>
      </c>
      <c r="P2092" s="72">
        <f>VLOOKUP($B2092,'Выгр Торг'!$B:$P,P$1,0)</f>
        <v>1490</v>
      </c>
      <c r="Q2092" s="42">
        <f t="shared" si="323"/>
        <v>0</v>
      </c>
      <c r="R2092" s="42">
        <f t="shared" si="324"/>
        <v>100</v>
      </c>
      <c r="S2092" s="85">
        <f t="shared" si="321"/>
        <v>1390</v>
      </c>
      <c r="T2092" s="60" t="str">
        <f>IFERROR(VLOOKUP($B2092,'Из ГУГЛа'!$B:$G,4,0)*U2092+V2092,VLOOKUP($B2092,'Из ГУГЛа'!$B:$G,4,0))</f>
        <v/>
      </c>
      <c r="U2092" s="15">
        <v>1</v>
      </c>
      <c r="V2092" s="59"/>
      <c r="W2092" s="74">
        <f t="shared" si="325"/>
        <v>0.54444444444444451</v>
      </c>
      <c r="X2092" s="74" t="str">
        <f t="shared" si="326"/>
        <v/>
      </c>
      <c r="Y2092" s="74" t="str">
        <f t="shared" si="327"/>
        <v/>
      </c>
      <c r="Z2092" s="78" t="s">
        <v>2580</v>
      </c>
    </row>
    <row r="2093" spans="1:26" ht="75" x14ac:dyDescent="0.25">
      <c r="A2093" s="71" t="str">
        <f>INDEX('Выгр Торг'!$A:$A,MATCH($B2093,'Выгр Торг'!$B:$B,0))</f>
        <v>Накладки на зеркала "Лифтбек" (под повторители) в цвет кузова для Лада Калина 2, Гранта, Гранта FL</v>
      </c>
      <c r="B2093" s="88">
        <v>248809</v>
      </c>
      <c r="C2093" s="72">
        <f>VLOOKUP($B2093,'Выгр Торг'!$B:$P,C$1,0)</f>
        <v>98707</v>
      </c>
      <c r="D2093" s="71" t="str">
        <f>VLOOKUP($B2093,'Выгр Торг'!$B:$P,D$1,0)</f>
        <v>Накладки на зеркала "Лифтбек" (под повторители) в цвет кузова для Лада Калина 2, Гранта, Гранта FL (В цвет, Техно (серебристо-серый, 618))</v>
      </c>
      <c r="E2093" s="72" t="str">
        <f>VLOOKUP($B2093,'Выгр Торг'!$B:$P,E$1,0)</f>
        <v>Y</v>
      </c>
      <c r="F2093" s="72" t="str">
        <f>VLOOKUP($B2093,'Выгр Торг'!$B:$P,F$1,0)</f>
        <v>1</v>
      </c>
      <c r="G2093" s="36" t="s">
        <v>2499</v>
      </c>
      <c r="H2093" s="28">
        <v>170670</v>
      </c>
      <c r="I2093" s="53">
        <f>INDEX($I:$I,MATCH($H2093,$C:$C,0))</f>
        <v>600</v>
      </c>
      <c r="J2093" s="5" t="s">
        <v>3410</v>
      </c>
      <c r="K2093" s="56">
        <f>INDEX($K:$K,MATCH($H2093,$C:$C,0))+I2093</f>
        <v>900</v>
      </c>
      <c r="L2093" s="14">
        <f>VLOOKUP(K2093,Наценка!$A$1:$B$8,2,1)</f>
        <v>1.75</v>
      </c>
      <c r="M2093" s="56">
        <f>INDEX($M:$M,MATCH($H2093,$C:$C,0))+I2093*$M$2</f>
        <v>1380</v>
      </c>
      <c r="N2093" s="57">
        <f t="shared" si="322"/>
        <v>1390</v>
      </c>
      <c r="O2093" s="72">
        <f>VLOOKUP($B2093,'Выгр Торг'!$B:$P,O$1,0)</f>
        <v>900</v>
      </c>
      <c r="P2093" s="72">
        <f>VLOOKUP($B2093,'Выгр Торг'!$B:$P,P$1,0)</f>
        <v>1490</v>
      </c>
      <c r="Q2093" s="42">
        <f t="shared" si="323"/>
        <v>0</v>
      </c>
      <c r="R2093" s="42">
        <f t="shared" si="324"/>
        <v>100</v>
      </c>
      <c r="S2093" s="85">
        <f t="shared" si="321"/>
        <v>1390</v>
      </c>
      <c r="T2093" s="60" t="str">
        <f>IFERROR(VLOOKUP($B2093,'Из ГУГЛа'!$B:$G,4,0)*U2093+V2093,VLOOKUP($B2093,'Из ГУГЛа'!$B:$G,4,0))</f>
        <v/>
      </c>
      <c r="U2093" s="15">
        <v>1</v>
      </c>
      <c r="V2093" s="59"/>
      <c r="W2093" s="74">
        <f t="shared" si="325"/>
        <v>0.54444444444444451</v>
      </c>
      <c r="X2093" s="74" t="str">
        <f t="shared" si="326"/>
        <v/>
      </c>
      <c r="Y2093" s="74" t="str">
        <f t="shared" si="327"/>
        <v/>
      </c>
      <c r="Z2093" s="78" t="s">
        <v>2580</v>
      </c>
    </row>
    <row r="2094" spans="1:26" ht="75" x14ac:dyDescent="0.25">
      <c r="A2094" s="71" t="str">
        <f>INDEX('Выгр Торг'!$A:$A,MATCH($B2094,'Выгр Торг'!$B:$B,0))</f>
        <v>Накладки на зеркала "Лифтбек" (под повторители) в цвет кузова для Лада Калина 2, Гранта, Гранта FL</v>
      </c>
      <c r="B2094" s="88">
        <v>248810</v>
      </c>
      <c r="C2094" s="72">
        <f>VLOOKUP($B2094,'Выгр Торг'!$B:$P,C$1,0)</f>
        <v>98708</v>
      </c>
      <c r="D2094" s="71" t="str">
        <f>VLOOKUP($B2094,'Выгр Торг'!$B:$P,D$1,0)</f>
        <v>Накладки на зеркала "Лифтбек" (под повторители) в цвет кузова для Лада Калина 2, Гранта, Гранта FL (В цвет, Тополиный пух (серый, 631))</v>
      </c>
      <c r="E2094" s="72" t="str">
        <f>VLOOKUP($B2094,'Выгр Торг'!$B:$P,E$1,0)</f>
        <v>Y</v>
      </c>
      <c r="F2094" s="72" t="str">
        <f>VLOOKUP($B2094,'Выгр Торг'!$B:$P,F$1,0)</f>
        <v>1</v>
      </c>
      <c r="G2094" s="36" t="s">
        <v>2499</v>
      </c>
      <c r="H2094" s="28">
        <v>170670</v>
      </c>
      <c r="I2094" s="53">
        <f>INDEX($I:$I,MATCH($H2094,$C:$C,0))</f>
        <v>600</v>
      </c>
      <c r="J2094" s="5" t="s">
        <v>3410</v>
      </c>
      <c r="K2094" s="56">
        <f>INDEX($K:$K,MATCH($H2094,$C:$C,0))+I2094</f>
        <v>900</v>
      </c>
      <c r="L2094" s="14">
        <f>VLOOKUP(K2094,Наценка!$A$1:$B$8,2,1)</f>
        <v>1.75</v>
      </c>
      <c r="M2094" s="56">
        <f>INDEX($M:$M,MATCH($H2094,$C:$C,0))+I2094*$M$2</f>
        <v>1380</v>
      </c>
      <c r="N2094" s="57">
        <f t="shared" si="322"/>
        <v>1390</v>
      </c>
      <c r="O2094" s="72">
        <f>VLOOKUP($B2094,'Выгр Торг'!$B:$P,O$1,0)</f>
        <v>900</v>
      </c>
      <c r="P2094" s="72">
        <f>VLOOKUP($B2094,'Выгр Торг'!$B:$P,P$1,0)</f>
        <v>1490</v>
      </c>
      <c r="Q2094" s="42">
        <f t="shared" si="323"/>
        <v>0</v>
      </c>
      <c r="R2094" s="42">
        <f t="shared" si="324"/>
        <v>100</v>
      </c>
      <c r="S2094" s="85">
        <f t="shared" si="321"/>
        <v>1390</v>
      </c>
      <c r="T2094" s="60" t="str">
        <f>IFERROR(VLOOKUP($B2094,'Из ГУГЛа'!$B:$G,4,0)*U2094+V2094,VLOOKUP($B2094,'Из ГУГЛа'!$B:$G,4,0))</f>
        <v/>
      </c>
      <c r="U2094" s="15">
        <v>1</v>
      </c>
      <c r="V2094" s="59"/>
      <c r="W2094" s="74">
        <f t="shared" si="325"/>
        <v>0.54444444444444451</v>
      </c>
      <c r="X2094" s="74" t="str">
        <f t="shared" si="326"/>
        <v/>
      </c>
      <c r="Y2094" s="74" t="str">
        <f t="shared" si="327"/>
        <v/>
      </c>
      <c r="Z2094" s="78" t="s">
        <v>2580</v>
      </c>
    </row>
    <row r="2095" spans="1:26" ht="75" x14ac:dyDescent="0.25">
      <c r="A2095" s="71" t="str">
        <f>INDEX('Выгр Торг'!$A:$A,MATCH($B2095,'Выгр Торг'!$B:$B,0))</f>
        <v>Накладки на зеркала "Лифтбек" (под повторители) в цвет кузова для Лада Калина 2, Гранта, Гранта FL</v>
      </c>
      <c r="B2095" s="88">
        <v>248811</v>
      </c>
      <c r="C2095" s="72">
        <f>VLOOKUP($B2095,'Выгр Торг'!$B:$P,C$1,0)</f>
        <v>98709</v>
      </c>
      <c r="D2095" s="71" t="str">
        <f>VLOOKUP($B2095,'Выгр Торг'!$B:$P,D$1,0)</f>
        <v>Накладки на зеркала "Лифтбек" (под повторители) в цвет кузова для Лада Калина 2, Гранта, Гранта FL (В цвет, Торнадо (красный, 170))</v>
      </c>
      <c r="E2095" s="72" t="str">
        <f>VLOOKUP($B2095,'Выгр Торг'!$B:$P,E$1,0)</f>
        <v>Y</v>
      </c>
      <c r="F2095" s="72" t="str">
        <f>VLOOKUP($B2095,'Выгр Торг'!$B:$P,F$1,0)</f>
        <v>1</v>
      </c>
      <c r="G2095" s="36" t="s">
        <v>2499</v>
      </c>
      <c r="H2095" s="28">
        <v>170670</v>
      </c>
      <c r="I2095" s="53">
        <f>INDEX($I:$I,MATCH($H2095,$C:$C,0))</f>
        <v>600</v>
      </c>
      <c r="J2095" s="5" t="s">
        <v>3410</v>
      </c>
      <c r="K2095" s="56">
        <f>INDEX($K:$K,MATCH($H2095,$C:$C,0))+I2095</f>
        <v>900</v>
      </c>
      <c r="L2095" s="14">
        <f>VLOOKUP(K2095,Наценка!$A$1:$B$8,2,1)</f>
        <v>1.75</v>
      </c>
      <c r="M2095" s="56">
        <f>INDEX($M:$M,MATCH($H2095,$C:$C,0))+I2095*$M$2</f>
        <v>1380</v>
      </c>
      <c r="N2095" s="57">
        <f t="shared" si="322"/>
        <v>1390</v>
      </c>
      <c r="O2095" s="72">
        <f>VLOOKUP($B2095,'Выгр Торг'!$B:$P,O$1,0)</f>
        <v>900</v>
      </c>
      <c r="P2095" s="72">
        <f>VLOOKUP($B2095,'Выгр Торг'!$B:$P,P$1,0)</f>
        <v>1490</v>
      </c>
      <c r="Q2095" s="42">
        <f t="shared" si="323"/>
        <v>0</v>
      </c>
      <c r="R2095" s="42">
        <f t="shared" si="324"/>
        <v>100</v>
      </c>
      <c r="S2095" s="85">
        <f t="shared" si="321"/>
        <v>1390</v>
      </c>
      <c r="T2095" s="60" t="str">
        <f>IFERROR(VLOOKUP($B2095,'Из ГУГЛа'!$B:$G,4,0)*U2095+V2095,VLOOKUP($B2095,'Из ГУГЛа'!$B:$G,4,0))</f>
        <v/>
      </c>
      <c r="U2095" s="15">
        <v>1</v>
      </c>
      <c r="V2095" s="59"/>
      <c r="W2095" s="74">
        <f t="shared" si="325"/>
        <v>0.54444444444444451</v>
      </c>
      <c r="X2095" s="74" t="str">
        <f t="shared" si="326"/>
        <v/>
      </c>
      <c r="Y2095" s="74" t="str">
        <f t="shared" si="327"/>
        <v/>
      </c>
      <c r="Z2095" s="78" t="s">
        <v>2580</v>
      </c>
    </row>
    <row r="2096" spans="1:26" ht="75" x14ac:dyDescent="0.25">
      <c r="A2096" s="71" t="str">
        <f>INDEX('Выгр Торг'!$A:$A,MATCH($B2096,'Выгр Торг'!$B:$B,0))</f>
        <v>Накладки на зеркала "Лифтбек" (под повторители) в цвет кузова для Лада Калина 2, Гранта, Гранта FL</v>
      </c>
      <c r="B2096" s="88">
        <v>248812</v>
      </c>
      <c r="C2096" s="72">
        <f>VLOOKUP($B2096,'Выгр Торг'!$B:$P,C$1,0)</f>
        <v>98710</v>
      </c>
      <c r="D2096" s="71" t="str">
        <f>VLOOKUP($B2096,'Выгр Торг'!$B:$P,D$1,0)</f>
        <v>Накладки на зеркала "Лифтбек" (под повторители) в цвет кузова для Лада Калина 2, Гранта, Гранта FL (В цвет, Триумф (серебристо-красный, 100))</v>
      </c>
      <c r="E2096" s="72" t="str">
        <f>VLOOKUP($B2096,'Выгр Торг'!$B:$P,E$1,0)</f>
        <v>Y</v>
      </c>
      <c r="F2096" s="72" t="str">
        <f>VLOOKUP($B2096,'Выгр Торг'!$B:$P,F$1,0)</f>
        <v>1</v>
      </c>
      <c r="G2096" s="36" t="s">
        <v>2499</v>
      </c>
      <c r="H2096" s="28">
        <v>170670</v>
      </c>
      <c r="I2096" s="53">
        <f>INDEX($I:$I,MATCH($H2096,$C:$C,0))</f>
        <v>600</v>
      </c>
      <c r="J2096" s="5" t="s">
        <v>3410</v>
      </c>
      <c r="K2096" s="56">
        <f>INDEX($K:$K,MATCH($H2096,$C:$C,0))+I2096</f>
        <v>900</v>
      </c>
      <c r="L2096" s="14">
        <f>VLOOKUP(K2096,Наценка!$A$1:$B$8,2,1)</f>
        <v>1.75</v>
      </c>
      <c r="M2096" s="56">
        <f>INDEX($M:$M,MATCH($H2096,$C:$C,0))+I2096*$M$2</f>
        <v>1380</v>
      </c>
      <c r="N2096" s="57">
        <f t="shared" si="322"/>
        <v>1390</v>
      </c>
      <c r="O2096" s="72">
        <f>VLOOKUP($B2096,'Выгр Торг'!$B:$P,O$1,0)</f>
        <v>900</v>
      </c>
      <c r="P2096" s="72">
        <f>VLOOKUP($B2096,'Выгр Торг'!$B:$P,P$1,0)</f>
        <v>1490</v>
      </c>
      <c r="Q2096" s="42">
        <f t="shared" si="323"/>
        <v>0</v>
      </c>
      <c r="R2096" s="42">
        <f t="shared" si="324"/>
        <v>100</v>
      </c>
      <c r="S2096" s="85">
        <f t="shared" si="321"/>
        <v>1390</v>
      </c>
      <c r="T2096" s="60" t="str">
        <f>IFERROR(VLOOKUP($B2096,'Из ГУГЛа'!$B:$G,4,0)*U2096+V2096,VLOOKUP($B2096,'Из ГУГЛа'!$B:$G,4,0))</f>
        <v/>
      </c>
      <c r="U2096" s="15">
        <v>1</v>
      </c>
      <c r="V2096" s="59"/>
      <c r="W2096" s="74">
        <f t="shared" si="325"/>
        <v>0.54444444444444451</v>
      </c>
      <c r="X2096" s="74" t="str">
        <f t="shared" si="326"/>
        <v/>
      </c>
      <c r="Y2096" s="74" t="str">
        <f t="shared" si="327"/>
        <v/>
      </c>
      <c r="Z2096" s="78" t="s">
        <v>2580</v>
      </c>
    </row>
    <row r="2097" spans="1:26" ht="75" x14ac:dyDescent="0.25">
      <c r="A2097" s="71" t="str">
        <f>INDEX('Выгр Торг'!$A:$A,MATCH($B2097,'Выгр Торг'!$B:$B,0))</f>
        <v>Накладки на зеркала "Лифтбек" (под повторители) в цвет кузова для Лада Калина 2, Гранта, Гранта FL</v>
      </c>
      <c r="B2097" s="88">
        <v>248813</v>
      </c>
      <c r="C2097" s="72">
        <f>VLOOKUP($B2097,'Выгр Торг'!$B:$P,C$1,0)</f>
        <v>98711</v>
      </c>
      <c r="D2097" s="71" t="str">
        <f>VLOOKUP($B2097,'Выгр Торг'!$B:$P,D$1,0)</f>
        <v>Накладки на зеркала "Лифтбек" (под повторители) в цвет кузова для Лада Калина 2, Гранта, Гранта FL (В цвет, Успех (оранжевый, 123))</v>
      </c>
      <c r="E2097" s="72" t="str">
        <f>VLOOKUP($B2097,'Выгр Торг'!$B:$P,E$1,0)</f>
        <v>Y</v>
      </c>
      <c r="F2097" s="72" t="str">
        <f>VLOOKUP($B2097,'Выгр Торг'!$B:$P,F$1,0)</f>
        <v>1</v>
      </c>
      <c r="G2097" s="36" t="s">
        <v>2499</v>
      </c>
      <c r="H2097" s="28">
        <v>170670</v>
      </c>
      <c r="I2097" s="53">
        <f>INDEX($I:$I,MATCH($H2097,$C:$C,0))</f>
        <v>600</v>
      </c>
      <c r="J2097" s="5" t="s">
        <v>3410</v>
      </c>
      <c r="K2097" s="56">
        <f>INDEX($K:$K,MATCH($H2097,$C:$C,0))+I2097</f>
        <v>900</v>
      </c>
      <c r="L2097" s="14">
        <f>VLOOKUP(K2097,Наценка!$A$1:$B$8,2,1)</f>
        <v>1.75</v>
      </c>
      <c r="M2097" s="56">
        <f>INDEX($M:$M,MATCH($H2097,$C:$C,0))+I2097*$M$2</f>
        <v>1380</v>
      </c>
      <c r="N2097" s="57">
        <f t="shared" si="322"/>
        <v>1390</v>
      </c>
      <c r="O2097" s="72">
        <f>VLOOKUP($B2097,'Выгр Торг'!$B:$P,O$1,0)</f>
        <v>900</v>
      </c>
      <c r="P2097" s="72">
        <f>VLOOKUP($B2097,'Выгр Торг'!$B:$P,P$1,0)</f>
        <v>1490</v>
      </c>
      <c r="Q2097" s="42">
        <f t="shared" si="323"/>
        <v>0</v>
      </c>
      <c r="R2097" s="42">
        <f t="shared" si="324"/>
        <v>100</v>
      </c>
      <c r="S2097" s="85">
        <f t="shared" si="321"/>
        <v>1390</v>
      </c>
      <c r="T2097" s="60" t="str">
        <f>IFERROR(VLOOKUP($B2097,'Из ГУГЛа'!$B:$G,4,0)*U2097+V2097,VLOOKUP($B2097,'Из ГУГЛа'!$B:$G,4,0))</f>
        <v/>
      </c>
      <c r="U2097" s="15">
        <v>1</v>
      </c>
      <c r="V2097" s="59"/>
      <c r="W2097" s="74">
        <f t="shared" si="325"/>
        <v>0.54444444444444451</v>
      </c>
      <c r="X2097" s="74" t="str">
        <f t="shared" si="326"/>
        <v/>
      </c>
      <c r="Y2097" s="74" t="str">
        <f t="shared" si="327"/>
        <v/>
      </c>
      <c r="Z2097" s="78" t="s">
        <v>2580</v>
      </c>
    </row>
    <row r="2098" spans="1:26" ht="75" x14ac:dyDescent="0.25">
      <c r="A2098" s="71" t="str">
        <f>INDEX('Выгр Торг'!$A:$A,MATCH($B2098,'Выгр Торг'!$B:$B,0))</f>
        <v>Накладки на зеркала "Лифтбек" (под повторители) в цвет кузова для Лада Калина 2, Гранта, Гранта FL</v>
      </c>
      <c r="B2098" s="88">
        <v>248814</v>
      </c>
      <c r="C2098" s="72">
        <f>VLOOKUP($B2098,'Выгр Торг'!$B:$P,C$1,0)</f>
        <v>98503</v>
      </c>
      <c r="D2098" s="71" t="str">
        <f>VLOOKUP($B2098,'Выгр Торг'!$B:$P,D$1,0)</f>
        <v>Накладки на зеркала "Лифтбек" (под повторители) в цвет кузова для Лада Калина 2, Гранта, Гранта FL (В цвет, Уточнить у менеджера)</v>
      </c>
      <c r="E2098" s="72" t="str">
        <f>VLOOKUP($B2098,'Выгр Торг'!$B:$P,E$1,0)</f>
        <v>Y</v>
      </c>
      <c r="F2098" s="72" t="str">
        <f>VLOOKUP($B2098,'Выгр Торг'!$B:$P,F$1,0)</f>
        <v>1</v>
      </c>
      <c r="G2098" s="36" t="s">
        <v>2499</v>
      </c>
      <c r="H2098" s="28">
        <v>170670</v>
      </c>
      <c r="I2098" s="53">
        <f>INDEX($I:$I,MATCH($H2098,$C:$C,0))</f>
        <v>600</v>
      </c>
      <c r="J2098" s="5" t="s">
        <v>3410</v>
      </c>
      <c r="K2098" s="56">
        <f>INDEX($K:$K,MATCH($H2098,$C:$C,0))+I2098</f>
        <v>900</v>
      </c>
      <c r="L2098" s="14">
        <f>VLOOKUP(K2098,Наценка!$A$1:$B$8,2,1)</f>
        <v>1.75</v>
      </c>
      <c r="M2098" s="56">
        <f>INDEX($M:$M,MATCH($H2098,$C:$C,0))+I2098*$M$2</f>
        <v>1380</v>
      </c>
      <c r="N2098" s="57">
        <f t="shared" si="322"/>
        <v>1390</v>
      </c>
      <c r="O2098" s="72">
        <f>VLOOKUP($B2098,'Выгр Торг'!$B:$P,O$1,0)</f>
        <v>900</v>
      </c>
      <c r="P2098" s="72">
        <f>VLOOKUP($B2098,'Выгр Торг'!$B:$P,P$1,0)</f>
        <v>1490</v>
      </c>
      <c r="Q2098" s="42">
        <f t="shared" si="323"/>
        <v>0</v>
      </c>
      <c r="R2098" s="42">
        <f t="shared" si="324"/>
        <v>100</v>
      </c>
      <c r="S2098" s="85">
        <f t="shared" si="321"/>
        <v>1390</v>
      </c>
      <c r="T2098" s="60" t="str">
        <f>IFERROR(VLOOKUP($B2098,'Из ГУГЛа'!$B:$G,4,0)*U2098+V2098,VLOOKUP($B2098,'Из ГУГЛа'!$B:$G,4,0))</f>
        <v/>
      </c>
      <c r="U2098" s="15">
        <v>1</v>
      </c>
      <c r="V2098" s="59"/>
      <c r="W2098" s="74">
        <f t="shared" si="325"/>
        <v>0.54444444444444451</v>
      </c>
      <c r="X2098" s="74" t="str">
        <f t="shared" si="326"/>
        <v/>
      </c>
      <c r="Y2098" s="74" t="str">
        <f t="shared" si="327"/>
        <v/>
      </c>
      <c r="Z2098" s="78" t="s">
        <v>2580</v>
      </c>
    </row>
    <row r="2099" spans="1:26" ht="75" x14ac:dyDescent="0.25">
      <c r="A2099" s="71" t="str">
        <f>INDEX('Выгр Торг'!$A:$A,MATCH($B2099,'Выгр Торг'!$B:$B,0))</f>
        <v>Накладки на зеркала "Лифтбек" (под повторители) в цвет кузова для Лада Калина 2, Гранта, Гранта FL</v>
      </c>
      <c r="B2099" s="88">
        <v>248815</v>
      </c>
      <c r="C2099" s="72">
        <f>VLOOKUP($B2099,'Выгр Торг'!$B:$P,C$1,0)</f>
        <v>98712</v>
      </c>
      <c r="D2099" s="71" t="str">
        <f>VLOOKUP($B2099,'Выгр Торг'!$B:$P,D$1,0)</f>
        <v>Накладки на зеркала "Лифтбек" (под повторители) в цвет кузова для Лада Калина 2, Гранта, Гранта FL (В цвет, Фея (серебристо-сиреневый, 416))</v>
      </c>
      <c r="E2099" s="72" t="str">
        <f>VLOOKUP($B2099,'Выгр Торг'!$B:$P,E$1,0)</f>
        <v>Y</v>
      </c>
      <c r="F2099" s="72" t="str">
        <f>VLOOKUP($B2099,'Выгр Торг'!$B:$P,F$1,0)</f>
        <v>1</v>
      </c>
      <c r="G2099" s="36" t="s">
        <v>2499</v>
      </c>
      <c r="H2099" s="28">
        <v>170670</v>
      </c>
      <c r="I2099" s="53">
        <f>INDEX($I:$I,MATCH($H2099,$C:$C,0))</f>
        <v>600</v>
      </c>
      <c r="J2099" s="5" t="s">
        <v>3410</v>
      </c>
      <c r="K2099" s="56">
        <f>INDEX($K:$K,MATCH($H2099,$C:$C,0))+I2099</f>
        <v>900</v>
      </c>
      <c r="L2099" s="14">
        <f>VLOOKUP(K2099,Наценка!$A$1:$B$8,2,1)</f>
        <v>1.75</v>
      </c>
      <c r="M2099" s="56">
        <f>INDEX($M:$M,MATCH($H2099,$C:$C,0))+I2099*$M$2</f>
        <v>1380</v>
      </c>
      <c r="N2099" s="57">
        <f t="shared" si="322"/>
        <v>1390</v>
      </c>
      <c r="O2099" s="72">
        <f>VLOOKUP($B2099,'Выгр Торг'!$B:$P,O$1,0)</f>
        <v>900</v>
      </c>
      <c r="P2099" s="72">
        <f>VLOOKUP($B2099,'Выгр Торг'!$B:$P,P$1,0)</f>
        <v>1490</v>
      </c>
      <c r="Q2099" s="42">
        <f t="shared" si="323"/>
        <v>0</v>
      </c>
      <c r="R2099" s="42">
        <f t="shared" si="324"/>
        <v>100</v>
      </c>
      <c r="S2099" s="85">
        <f t="shared" si="321"/>
        <v>1390</v>
      </c>
      <c r="T2099" s="60" t="str">
        <f>IFERROR(VLOOKUP($B2099,'Из ГУГЛа'!$B:$G,4,0)*U2099+V2099,VLOOKUP($B2099,'Из ГУГЛа'!$B:$G,4,0))</f>
        <v/>
      </c>
      <c r="U2099" s="15">
        <v>1</v>
      </c>
      <c r="V2099" s="59"/>
      <c r="W2099" s="74">
        <f t="shared" si="325"/>
        <v>0.54444444444444451</v>
      </c>
      <c r="X2099" s="74" t="str">
        <f t="shared" si="326"/>
        <v/>
      </c>
      <c r="Y2099" s="74" t="str">
        <f t="shared" si="327"/>
        <v/>
      </c>
      <c r="Z2099" s="78" t="s">
        <v>2580</v>
      </c>
    </row>
    <row r="2100" spans="1:26" ht="75" x14ac:dyDescent="0.25">
      <c r="A2100" s="71" t="str">
        <f>INDEX('Выгр Торг'!$A:$A,MATCH($B2100,'Выгр Торг'!$B:$B,0))</f>
        <v>Накладки на зеркала "Лифтбек" (под повторители) в цвет кузова для Лада Калина 2, Гранта, Гранта FL</v>
      </c>
      <c r="B2100" s="88">
        <v>248816</v>
      </c>
      <c r="C2100" s="72">
        <f>VLOOKUP($B2100,'Выгр Торг'!$B:$P,C$1,0)</f>
        <v>98713</v>
      </c>
      <c r="D2100" s="71" t="str">
        <f>VLOOKUP($B2100,'Выгр Торг'!$B:$P,D$1,0)</f>
        <v>Накладки на зеркала "Лифтбек" (под повторители) в цвет кузова для Лада Калина 2, Гранта, Гранта FL (В цвет, Франкония (темно-вишнево-малиновый, 105))</v>
      </c>
      <c r="E2100" s="72" t="str">
        <f>VLOOKUP($B2100,'Выгр Торг'!$B:$P,E$1,0)</f>
        <v>Y</v>
      </c>
      <c r="F2100" s="72" t="str">
        <f>VLOOKUP($B2100,'Выгр Торг'!$B:$P,F$1,0)</f>
        <v>1</v>
      </c>
      <c r="G2100" s="36" t="s">
        <v>2499</v>
      </c>
      <c r="H2100" s="28">
        <v>170670</v>
      </c>
      <c r="I2100" s="53">
        <f>INDEX($I:$I,MATCH($H2100,$C:$C,0))</f>
        <v>600</v>
      </c>
      <c r="J2100" s="5" t="s">
        <v>3410</v>
      </c>
      <c r="K2100" s="56">
        <f>INDEX($K:$K,MATCH($H2100,$C:$C,0))+I2100</f>
        <v>900</v>
      </c>
      <c r="L2100" s="14">
        <f>VLOOKUP(K2100,Наценка!$A$1:$B$8,2,1)</f>
        <v>1.75</v>
      </c>
      <c r="M2100" s="56">
        <f>INDEX($M:$M,MATCH($H2100,$C:$C,0))+I2100*$M$2</f>
        <v>1380</v>
      </c>
      <c r="N2100" s="57">
        <f t="shared" si="322"/>
        <v>1390</v>
      </c>
      <c r="O2100" s="72">
        <f>VLOOKUP($B2100,'Выгр Торг'!$B:$P,O$1,0)</f>
        <v>900</v>
      </c>
      <c r="P2100" s="72">
        <f>VLOOKUP($B2100,'Выгр Торг'!$B:$P,P$1,0)</f>
        <v>1490</v>
      </c>
      <c r="Q2100" s="42">
        <f t="shared" si="323"/>
        <v>0</v>
      </c>
      <c r="R2100" s="42">
        <f t="shared" si="324"/>
        <v>100</v>
      </c>
      <c r="S2100" s="85">
        <f t="shared" si="321"/>
        <v>1390</v>
      </c>
      <c r="T2100" s="60" t="str">
        <f>IFERROR(VLOOKUP($B2100,'Из ГУГЛа'!$B:$G,4,0)*U2100+V2100,VLOOKUP($B2100,'Из ГУГЛа'!$B:$G,4,0))</f>
        <v/>
      </c>
      <c r="U2100" s="15">
        <v>1</v>
      </c>
      <c r="V2100" s="59"/>
      <c r="W2100" s="74">
        <f t="shared" si="325"/>
        <v>0.54444444444444451</v>
      </c>
      <c r="X2100" s="74" t="str">
        <f t="shared" si="326"/>
        <v/>
      </c>
      <c r="Y2100" s="74" t="str">
        <f t="shared" si="327"/>
        <v/>
      </c>
      <c r="Z2100" s="78" t="s">
        <v>2580</v>
      </c>
    </row>
    <row r="2101" spans="1:26" ht="75" x14ac:dyDescent="0.25">
      <c r="A2101" s="71" t="str">
        <f>INDEX('Выгр Торг'!$A:$A,MATCH($B2101,'Выгр Торг'!$B:$B,0))</f>
        <v>Накладки на зеркала "Лифтбек" (под повторители) в цвет кузова для Лада Калина 2, Гранта, Гранта FL</v>
      </c>
      <c r="B2101" s="88">
        <v>248817</v>
      </c>
      <c r="C2101" s="72">
        <f>VLOOKUP($B2101,'Выгр Торг'!$B:$P,C$1,0)</f>
        <v>98714</v>
      </c>
      <c r="D2101" s="71" t="str">
        <f>VLOOKUP($B2101,'Выгр Торг'!$B:$P,D$1,0)</f>
        <v>Накладки на зеркала "Лифтбек" (под повторители) в цвет кузова для Лада Калина 2, Гранта, Гранта FL (В цвет, Фрегат (цвет морской волны, 430))</v>
      </c>
      <c r="E2101" s="72" t="str">
        <f>VLOOKUP($B2101,'Выгр Торг'!$B:$P,E$1,0)</f>
        <v>Y</v>
      </c>
      <c r="F2101" s="72" t="str">
        <f>VLOOKUP($B2101,'Выгр Торг'!$B:$P,F$1,0)</f>
        <v>1</v>
      </c>
      <c r="G2101" s="36" t="s">
        <v>2499</v>
      </c>
      <c r="H2101" s="28">
        <v>170670</v>
      </c>
      <c r="I2101" s="53">
        <f>INDEX($I:$I,MATCH($H2101,$C:$C,0))</f>
        <v>600</v>
      </c>
      <c r="J2101" s="5" t="s">
        <v>3410</v>
      </c>
      <c r="K2101" s="56">
        <f>INDEX($K:$K,MATCH($H2101,$C:$C,0))+I2101</f>
        <v>900</v>
      </c>
      <c r="L2101" s="14">
        <f>VLOOKUP(K2101,Наценка!$A$1:$B$8,2,1)</f>
        <v>1.75</v>
      </c>
      <c r="M2101" s="56">
        <f>INDEX($M:$M,MATCH($H2101,$C:$C,0))+I2101*$M$2</f>
        <v>1380</v>
      </c>
      <c r="N2101" s="57">
        <f t="shared" si="322"/>
        <v>1390</v>
      </c>
      <c r="O2101" s="72">
        <f>VLOOKUP($B2101,'Выгр Торг'!$B:$P,O$1,0)</f>
        <v>900</v>
      </c>
      <c r="P2101" s="72">
        <f>VLOOKUP($B2101,'Выгр Торг'!$B:$P,P$1,0)</f>
        <v>1490</v>
      </c>
      <c r="Q2101" s="42">
        <f t="shared" si="323"/>
        <v>0</v>
      </c>
      <c r="R2101" s="42">
        <f t="shared" si="324"/>
        <v>100</v>
      </c>
      <c r="S2101" s="85">
        <f t="shared" si="321"/>
        <v>1390</v>
      </c>
      <c r="T2101" s="60" t="str">
        <f>IFERROR(VLOOKUP($B2101,'Из ГУГЛа'!$B:$G,4,0)*U2101+V2101,VLOOKUP($B2101,'Из ГУГЛа'!$B:$G,4,0))</f>
        <v/>
      </c>
      <c r="U2101" s="15">
        <v>1</v>
      </c>
      <c r="V2101" s="59"/>
      <c r="W2101" s="74">
        <f t="shared" si="325"/>
        <v>0.54444444444444451</v>
      </c>
      <c r="X2101" s="74" t="str">
        <f t="shared" si="326"/>
        <v/>
      </c>
      <c r="Y2101" s="74" t="str">
        <f t="shared" si="327"/>
        <v/>
      </c>
      <c r="Z2101" s="78" t="s">
        <v>2580</v>
      </c>
    </row>
    <row r="2102" spans="1:26" ht="75" x14ac:dyDescent="0.25">
      <c r="A2102" s="71" t="str">
        <f>INDEX('Выгр Торг'!$A:$A,MATCH($B2102,'Выгр Торг'!$B:$B,0))</f>
        <v>Накладки на зеркала "Лифтбек" (под повторители) в цвет кузова для Лада Калина 2, Гранта, Гранта FL</v>
      </c>
      <c r="B2102" s="88">
        <v>248818</v>
      </c>
      <c r="C2102" s="72">
        <f>VLOOKUP($B2102,'Выгр Торг'!$B:$P,C$1,0)</f>
        <v>98715</v>
      </c>
      <c r="D2102" s="71" t="str">
        <f>VLOOKUP($B2102,'Выгр Торг'!$B:$P,D$1,0)</f>
        <v>Накладки на зеркала "Лифтбек" (под повторители) в цвет кузова для Лада Калина 2, Гранта, Гранта FL (В цвет, Цунами (темно-зеленый, 363))</v>
      </c>
      <c r="E2102" s="72" t="str">
        <f>VLOOKUP($B2102,'Выгр Торг'!$B:$P,E$1,0)</f>
        <v>Y</v>
      </c>
      <c r="F2102" s="72" t="str">
        <f>VLOOKUP($B2102,'Выгр Торг'!$B:$P,F$1,0)</f>
        <v>1</v>
      </c>
      <c r="G2102" s="36" t="s">
        <v>2499</v>
      </c>
      <c r="H2102" s="28">
        <v>170670</v>
      </c>
      <c r="I2102" s="53">
        <f>INDEX($I:$I,MATCH($H2102,$C:$C,0))</f>
        <v>600</v>
      </c>
      <c r="J2102" s="5" t="s">
        <v>3410</v>
      </c>
      <c r="K2102" s="56">
        <f>INDEX($K:$K,MATCH($H2102,$C:$C,0))+I2102</f>
        <v>900</v>
      </c>
      <c r="L2102" s="14">
        <f>VLOOKUP(K2102,Наценка!$A$1:$B$8,2,1)</f>
        <v>1.75</v>
      </c>
      <c r="M2102" s="56">
        <f>INDEX($M:$M,MATCH($H2102,$C:$C,0))+I2102*$M$2</f>
        <v>1380</v>
      </c>
      <c r="N2102" s="57">
        <f t="shared" si="322"/>
        <v>1390</v>
      </c>
      <c r="O2102" s="72">
        <f>VLOOKUP($B2102,'Выгр Торг'!$B:$P,O$1,0)</f>
        <v>900</v>
      </c>
      <c r="P2102" s="72">
        <f>VLOOKUP($B2102,'Выгр Торг'!$B:$P,P$1,0)</f>
        <v>1490</v>
      </c>
      <c r="Q2102" s="42">
        <f t="shared" si="323"/>
        <v>0</v>
      </c>
      <c r="R2102" s="42">
        <f t="shared" si="324"/>
        <v>100</v>
      </c>
      <c r="S2102" s="85">
        <f t="shared" si="321"/>
        <v>1390</v>
      </c>
      <c r="T2102" s="60" t="str">
        <f>IFERROR(VLOOKUP($B2102,'Из ГУГЛа'!$B:$G,4,0)*U2102+V2102,VLOOKUP($B2102,'Из ГУГЛа'!$B:$G,4,0))</f>
        <v/>
      </c>
      <c r="U2102" s="15">
        <v>1</v>
      </c>
      <c r="V2102" s="59"/>
      <c r="W2102" s="74">
        <f t="shared" si="325"/>
        <v>0.54444444444444451</v>
      </c>
      <c r="X2102" s="74" t="str">
        <f t="shared" si="326"/>
        <v/>
      </c>
      <c r="Y2102" s="74" t="str">
        <f t="shared" si="327"/>
        <v/>
      </c>
      <c r="Z2102" s="78" t="s">
        <v>2580</v>
      </c>
    </row>
    <row r="2103" spans="1:26" ht="75" x14ac:dyDescent="0.25">
      <c r="A2103" s="71" t="str">
        <f>INDEX('Выгр Торг'!$A:$A,MATCH($B2103,'Выгр Торг'!$B:$B,0))</f>
        <v>Накладки на зеркала "Лифтбек" (под повторители) в цвет кузова для Лада Калина 2, Гранта, Гранта FL</v>
      </c>
      <c r="B2103" s="88">
        <v>248819</v>
      </c>
      <c r="C2103" s="72">
        <f>VLOOKUP($B2103,'Выгр Торг'!$B:$P,C$1,0)</f>
        <v>98716</v>
      </c>
      <c r="D2103" s="71" t="str">
        <f>VLOOKUP($B2103,'Выгр Торг'!$B:$P,D$1,0)</f>
        <v>Накладки на зеркала "Лифтбек" (под повторители) в цвет кузова для Лада Калина 2, Гранта, Гранта FL (В цвет, Чайная роза (светло-желтый, 228))</v>
      </c>
      <c r="E2103" s="72" t="str">
        <f>VLOOKUP($B2103,'Выгр Торг'!$B:$P,E$1,0)</f>
        <v>Y</v>
      </c>
      <c r="F2103" s="72" t="str">
        <f>VLOOKUP($B2103,'Выгр Торг'!$B:$P,F$1,0)</f>
        <v>1</v>
      </c>
      <c r="G2103" s="36" t="s">
        <v>2499</v>
      </c>
      <c r="H2103" s="28">
        <v>170670</v>
      </c>
      <c r="I2103" s="53">
        <f>INDEX($I:$I,MATCH($H2103,$C:$C,0))</f>
        <v>600</v>
      </c>
      <c r="J2103" s="5" t="s">
        <v>3410</v>
      </c>
      <c r="K2103" s="56">
        <f>INDEX($K:$K,MATCH($H2103,$C:$C,0))+I2103</f>
        <v>900</v>
      </c>
      <c r="L2103" s="14">
        <f>VLOOKUP(K2103,Наценка!$A$1:$B$8,2,1)</f>
        <v>1.75</v>
      </c>
      <c r="M2103" s="56">
        <f>INDEX($M:$M,MATCH($H2103,$C:$C,0))+I2103*$M$2</f>
        <v>1380</v>
      </c>
      <c r="N2103" s="57">
        <f t="shared" si="322"/>
        <v>1390</v>
      </c>
      <c r="O2103" s="72">
        <f>VLOOKUP($B2103,'Выгр Торг'!$B:$P,O$1,0)</f>
        <v>900</v>
      </c>
      <c r="P2103" s="72">
        <f>VLOOKUP($B2103,'Выгр Торг'!$B:$P,P$1,0)</f>
        <v>1490</v>
      </c>
      <c r="Q2103" s="42">
        <f t="shared" si="323"/>
        <v>0</v>
      </c>
      <c r="R2103" s="42">
        <f t="shared" si="324"/>
        <v>100</v>
      </c>
      <c r="S2103" s="85">
        <f t="shared" si="321"/>
        <v>1390</v>
      </c>
      <c r="T2103" s="60" t="str">
        <f>IFERROR(VLOOKUP($B2103,'Из ГУГЛа'!$B:$G,4,0)*U2103+V2103,VLOOKUP($B2103,'Из ГУГЛа'!$B:$G,4,0))</f>
        <v/>
      </c>
      <c r="U2103" s="15">
        <v>1</v>
      </c>
      <c r="V2103" s="59"/>
      <c r="W2103" s="74">
        <f t="shared" si="325"/>
        <v>0.54444444444444451</v>
      </c>
      <c r="X2103" s="74" t="str">
        <f t="shared" si="326"/>
        <v/>
      </c>
      <c r="Y2103" s="74" t="str">
        <f t="shared" si="327"/>
        <v/>
      </c>
      <c r="Z2103" s="78" t="s">
        <v>2580</v>
      </c>
    </row>
    <row r="2104" spans="1:26" ht="75" x14ac:dyDescent="0.25">
      <c r="A2104" s="71" t="str">
        <f>INDEX('Выгр Торг'!$A:$A,MATCH($B2104,'Выгр Торг'!$B:$B,0))</f>
        <v>Накладки на зеркала "Лифтбек" (под повторители) в цвет кузова для Лада Калина 2, Гранта, Гранта FL</v>
      </c>
      <c r="B2104" s="88">
        <v>248820</v>
      </c>
      <c r="C2104" s="72">
        <f>VLOOKUP($B2104,'Выгр Торг'!$B:$P,C$1,0)</f>
        <v>98717</v>
      </c>
      <c r="D2104" s="71" t="str">
        <f>VLOOKUP($B2104,'Выгр Торг'!$B:$P,D$1,0)</f>
        <v>Накладки на зеркала "Лифтбек" (под повторители) в цвет кузова для Лада Калина 2, Гранта, Гранта FL (В цвет, Чароит (серебристый темно-фиолетовый, 408))</v>
      </c>
      <c r="E2104" s="72" t="str">
        <f>VLOOKUP($B2104,'Выгр Торг'!$B:$P,E$1,0)</f>
        <v>Y</v>
      </c>
      <c r="F2104" s="72" t="str">
        <f>VLOOKUP($B2104,'Выгр Торг'!$B:$P,F$1,0)</f>
        <v>1</v>
      </c>
      <c r="G2104" s="36" t="s">
        <v>2499</v>
      </c>
      <c r="H2104" s="28">
        <v>170670</v>
      </c>
      <c r="I2104" s="53">
        <f>INDEX($I:$I,MATCH($H2104,$C:$C,0))</f>
        <v>600</v>
      </c>
      <c r="J2104" s="5" t="s">
        <v>3410</v>
      </c>
      <c r="K2104" s="56">
        <f>INDEX($K:$K,MATCH($H2104,$C:$C,0))+I2104</f>
        <v>900</v>
      </c>
      <c r="L2104" s="14">
        <f>VLOOKUP(K2104,Наценка!$A$1:$B$8,2,1)</f>
        <v>1.75</v>
      </c>
      <c r="M2104" s="56">
        <f>INDEX($M:$M,MATCH($H2104,$C:$C,0))+I2104*$M$2</f>
        <v>1380</v>
      </c>
      <c r="N2104" s="57">
        <f t="shared" si="322"/>
        <v>1390</v>
      </c>
      <c r="O2104" s="72">
        <f>VLOOKUP($B2104,'Выгр Торг'!$B:$P,O$1,0)</f>
        <v>900</v>
      </c>
      <c r="P2104" s="72">
        <f>VLOOKUP($B2104,'Выгр Торг'!$B:$P,P$1,0)</f>
        <v>1490</v>
      </c>
      <c r="Q2104" s="42">
        <f t="shared" si="323"/>
        <v>0</v>
      </c>
      <c r="R2104" s="42">
        <f t="shared" si="324"/>
        <v>100</v>
      </c>
      <c r="S2104" s="85">
        <f t="shared" si="321"/>
        <v>1390</v>
      </c>
      <c r="T2104" s="60" t="str">
        <f>IFERROR(VLOOKUP($B2104,'Из ГУГЛа'!$B:$G,4,0)*U2104+V2104,VLOOKUP($B2104,'Из ГУГЛа'!$B:$G,4,0))</f>
        <v/>
      </c>
      <c r="U2104" s="15">
        <v>1</v>
      </c>
      <c r="V2104" s="59"/>
      <c r="W2104" s="74">
        <f t="shared" si="325"/>
        <v>0.54444444444444451</v>
      </c>
      <c r="X2104" s="74" t="str">
        <f t="shared" si="326"/>
        <v/>
      </c>
      <c r="Y2104" s="74" t="str">
        <f t="shared" si="327"/>
        <v/>
      </c>
      <c r="Z2104" s="78" t="s">
        <v>2580</v>
      </c>
    </row>
    <row r="2105" spans="1:26" ht="75" x14ac:dyDescent="0.25">
      <c r="A2105" s="71" t="str">
        <f>INDEX('Выгр Торг'!$A:$A,MATCH($B2105,'Выгр Торг'!$B:$B,0))</f>
        <v>Накладки на зеркала "Лифтбек" (под повторители) в цвет кузова для Лада Калина 2, Гранта, Гранта FL</v>
      </c>
      <c r="B2105" s="88">
        <v>248821</v>
      </c>
      <c r="C2105" s="72">
        <f>VLOOKUP($B2105,'Выгр Торг'!$B:$P,C$1,0)</f>
        <v>98718</v>
      </c>
      <c r="D2105" s="71" t="str">
        <f>VLOOKUP($B2105,'Выгр Торг'!$B:$P,D$1,0)</f>
        <v>Накладки на зеркала "Лифтбек" (под повторители) в цвет кузова для Лада Калина 2, Гранта, Гранта FL (В цвет, Черешня (темно-алый, 162))</v>
      </c>
      <c r="E2105" s="72" t="str">
        <f>VLOOKUP($B2105,'Выгр Торг'!$B:$P,E$1,0)</f>
        <v>Y</v>
      </c>
      <c r="F2105" s="72" t="str">
        <f>VLOOKUP($B2105,'Выгр Торг'!$B:$P,F$1,0)</f>
        <v>1</v>
      </c>
      <c r="G2105" s="36" t="s">
        <v>2499</v>
      </c>
      <c r="H2105" s="28">
        <v>170670</v>
      </c>
      <c r="I2105" s="53">
        <f>INDEX($I:$I,MATCH($H2105,$C:$C,0))</f>
        <v>600</v>
      </c>
      <c r="J2105" s="5" t="s">
        <v>3410</v>
      </c>
      <c r="K2105" s="56">
        <f>INDEX($K:$K,MATCH($H2105,$C:$C,0))+I2105</f>
        <v>900</v>
      </c>
      <c r="L2105" s="14">
        <f>VLOOKUP(K2105,Наценка!$A$1:$B$8,2,1)</f>
        <v>1.75</v>
      </c>
      <c r="M2105" s="56">
        <f>INDEX($M:$M,MATCH($H2105,$C:$C,0))+I2105*$M$2</f>
        <v>1380</v>
      </c>
      <c r="N2105" s="57">
        <f t="shared" si="322"/>
        <v>1390</v>
      </c>
      <c r="O2105" s="72">
        <f>VLOOKUP($B2105,'Выгр Торг'!$B:$P,O$1,0)</f>
        <v>900</v>
      </c>
      <c r="P2105" s="72">
        <f>VLOOKUP($B2105,'Выгр Торг'!$B:$P,P$1,0)</f>
        <v>1490</v>
      </c>
      <c r="Q2105" s="42">
        <f t="shared" si="323"/>
        <v>0</v>
      </c>
      <c r="R2105" s="42">
        <f t="shared" si="324"/>
        <v>100</v>
      </c>
      <c r="S2105" s="85">
        <f t="shared" si="321"/>
        <v>1390</v>
      </c>
      <c r="T2105" s="60" t="str">
        <f>IFERROR(VLOOKUP($B2105,'Из ГУГЛа'!$B:$G,4,0)*U2105+V2105,VLOOKUP($B2105,'Из ГУГЛа'!$B:$G,4,0))</f>
        <v/>
      </c>
      <c r="U2105" s="15">
        <v>1</v>
      </c>
      <c r="V2105" s="59"/>
      <c r="W2105" s="74">
        <f t="shared" si="325"/>
        <v>0.54444444444444451</v>
      </c>
      <c r="X2105" s="74" t="str">
        <f t="shared" si="326"/>
        <v/>
      </c>
      <c r="Y2105" s="74" t="str">
        <f t="shared" si="327"/>
        <v/>
      </c>
      <c r="Z2105" s="78" t="s">
        <v>2580</v>
      </c>
    </row>
    <row r="2106" spans="1:26" ht="75" x14ac:dyDescent="0.25">
      <c r="A2106" s="71" t="str">
        <f>INDEX('Выгр Торг'!$A:$A,MATCH($B2106,'Выгр Торг'!$B:$B,0))</f>
        <v>Накладки на зеркала "Лифтбек" (под повторители) в цвет кузова для Лада Калина 2, Гранта, Гранта FL</v>
      </c>
      <c r="B2106" s="88">
        <v>248822</v>
      </c>
      <c r="C2106" s="72">
        <f>VLOOKUP($B2106,'Выгр Торг'!$B:$P,C$1,0)</f>
        <v>98719</v>
      </c>
      <c r="D2106" s="71" t="str">
        <f>VLOOKUP($B2106,'Выгр Торг'!$B:$P,D$1,0)</f>
        <v>Накладки на зеркала "Лифтбек" (под повторители) в цвет кузова для Лада Калина 2, Гранта, Гранта FL (В цвет, Черная жемчужина (черный, 676))</v>
      </c>
      <c r="E2106" s="72" t="str">
        <f>VLOOKUP($B2106,'Выгр Торг'!$B:$P,E$1,0)</f>
        <v>Y</v>
      </c>
      <c r="F2106" s="72" t="str">
        <f>VLOOKUP($B2106,'Выгр Торг'!$B:$P,F$1,0)</f>
        <v>1</v>
      </c>
      <c r="G2106" s="36" t="s">
        <v>2499</v>
      </c>
      <c r="H2106" s="28">
        <v>170670</v>
      </c>
      <c r="I2106" s="53">
        <f>INDEX($I:$I,MATCH($H2106,$C:$C,0))</f>
        <v>600</v>
      </c>
      <c r="J2106" s="5" t="s">
        <v>3410</v>
      </c>
      <c r="K2106" s="56">
        <f>INDEX($K:$K,MATCH($H2106,$C:$C,0))+I2106</f>
        <v>900</v>
      </c>
      <c r="L2106" s="14">
        <f>VLOOKUP(K2106,Наценка!$A$1:$B$8,2,1)</f>
        <v>1.75</v>
      </c>
      <c r="M2106" s="56">
        <f>INDEX($M:$M,MATCH($H2106,$C:$C,0))+I2106*$M$2</f>
        <v>1380</v>
      </c>
      <c r="N2106" s="57">
        <f t="shared" si="322"/>
        <v>1390</v>
      </c>
      <c r="O2106" s="72">
        <f>VLOOKUP($B2106,'Выгр Торг'!$B:$P,O$1,0)</f>
        <v>900</v>
      </c>
      <c r="P2106" s="72">
        <f>VLOOKUP($B2106,'Выгр Торг'!$B:$P,P$1,0)</f>
        <v>1490</v>
      </c>
      <c r="Q2106" s="42">
        <f t="shared" si="323"/>
        <v>0</v>
      </c>
      <c r="R2106" s="42">
        <f t="shared" si="324"/>
        <v>100</v>
      </c>
      <c r="S2106" s="85">
        <f t="shared" si="321"/>
        <v>1390</v>
      </c>
      <c r="T2106" s="60" t="str">
        <f>IFERROR(VLOOKUP($B2106,'Из ГУГЛа'!$B:$G,4,0)*U2106+V2106,VLOOKUP($B2106,'Из ГУГЛа'!$B:$G,4,0))</f>
        <v/>
      </c>
      <c r="U2106" s="15">
        <v>1</v>
      </c>
      <c r="V2106" s="59"/>
      <c r="W2106" s="74">
        <f t="shared" si="325"/>
        <v>0.54444444444444451</v>
      </c>
      <c r="X2106" s="74" t="str">
        <f t="shared" si="326"/>
        <v/>
      </c>
      <c r="Y2106" s="74" t="str">
        <f t="shared" si="327"/>
        <v/>
      </c>
      <c r="Z2106" s="78" t="s">
        <v>2580</v>
      </c>
    </row>
    <row r="2107" spans="1:26" ht="75" x14ac:dyDescent="0.25">
      <c r="A2107" s="71" t="str">
        <f>INDEX('Выгр Торг'!$A:$A,MATCH($B2107,'Выгр Торг'!$B:$B,0))</f>
        <v>Накладки на зеркала "Лифтбек" (под повторители) в цвет кузова для Лада Калина 2, Гранта, Гранта FL</v>
      </c>
      <c r="B2107" s="88">
        <v>248823</v>
      </c>
      <c r="C2107" s="72">
        <f>VLOOKUP($B2107,'Выгр Торг'!$B:$P,C$1,0)</f>
        <v>98720</v>
      </c>
      <c r="D2107" s="71" t="str">
        <f>VLOOKUP($B2107,'Выгр Торг'!$B:$P,D$1,0)</f>
        <v>Накладки на зеркала "Лифтбек" (под повторители) в цвет кузова для Лада Калина 2, Гранта, Гранта FL (В цвет, Черника (темно-синий, 482))</v>
      </c>
      <c r="E2107" s="72" t="str">
        <f>VLOOKUP($B2107,'Выгр Торг'!$B:$P,E$1,0)</f>
        <v>Y</v>
      </c>
      <c r="F2107" s="72" t="str">
        <f>VLOOKUP($B2107,'Выгр Торг'!$B:$P,F$1,0)</f>
        <v>1</v>
      </c>
      <c r="G2107" s="36" t="s">
        <v>2499</v>
      </c>
      <c r="H2107" s="28">
        <v>170670</v>
      </c>
      <c r="I2107" s="53">
        <f>INDEX($I:$I,MATCH($H2107,$C:$C,0))</f>
        <v>600</v>
      </c>
      <c r="J2107" s="5" t="s">
        <v>3410</v>
      </c>
      <c r="K2107" s="56">
        <f>INDEX($K:$K,MATCH($H2107,$C:$C,0))+I2107</f>
        <v>900</v>
      </c>
      <c r="L2107" s="14">
        <f>VLOOKUP(K2107,Наценка!$A$1:$B$8,2,1)</f>
        <v>1.75</v>
      </c>
      <c r="M2107" s="56">
        <f>INDEX($M:$M,MATCH($H2107,$C:$C,0))+I2107*$M$2</f>
        <v>1380</v>
      </c>
      <c r="N2107" s="57">
        <f t="shared" si="322"/>
        <v>1390</v>
      </c>
      <c r="O2107" s="72">
        <f>VLOOKUP($B2107,'Выгр Торг'!$B:$P,O$1,0)</f>
        <v>900</v>
      </c>
      <c r="P2107" s="72">
        <f>VLOOKUP($B2107,'Выгр Торг'!$B:$P,P$1,0)</f>
        <v>1490</v>
      </c>
      <c r="Q2107" s="42">
        <f t="shared" si="323"/>
        <v>0</v>
      </c>
      <c r="R2107" s="42">
        <f t="shared" si="324"/>
        <v>100</v>
      </c>
      <c r="S2107" s="85">
        <f t="shared" si="321"/>
        <v>1390</v>
      </c>
      <c r="T2107" s="60" t="str">
        <f>IFERROR(VLOOKUP($B2107,'Из ГУГЛа'!$B:$G,4,0)*U2107+V2107,VLOOKUP($B2107,'Из ГУГЛа'!$B:$G,4,0))</f>
        <v/>
      </c>
      <c r="U2107" s="15">
        <v>1</v>
      </c>
      <c r="V2107" s="59"/>
      <c r="W2107" s="74">
        <f t="shared" si="325"/>
        <v>0.54444444444444451</v>
      </c>
      <c r="X2107" s="74" t="str">
        <f t="shared" si="326"/>
        <v/>
      </c>
      <c r="Y2107" s="74" t="str">
        <f t="shared" si="327"/>
        <v/>
      </c>
      <c r="Z2107" s="78" t="s">
        <v>2580</v>
      </c>
    </row>
    <row r="2108" spans="1:26" ht="75" x14ac:dyDescent="0.25">
      <c r="A2108" s="71" t="str">
        <f>INDEX('Выгр Торг'!$A:$A,MATCH($B2108,'Выгр Торг'!$B:$B,0))</f>
        <v>Накладки на зеркала "Лифтбек" (под повторители) в цвет кузова для Лада Калина 2, Гранта, Гранта FL</v>
      </c>
      <c r="B2108" s="88">
        <v>248824</v>
      </c>
      <c r="C2108" s="72">
        <f>VLOOKUP($B2108,'Выгр Торг'!$B:$P,C$1,0)</f>
        <v>98721</v>
      </c>
      <c r="D2108" s="71" t="str">
        <f>VLOOKUP($B2108,'Выгр Торг'!$B:$P,D$1,0)</f>
        <v>Накладки на зеркала "Лифтбек" (под повторители) в цвет кузова для Лада Калина 2, Гранта, Гранта FL (В цвет, Черный (черный, 601))</v>
      </c>
      <c r="E2108" s="72" t="str">
        <f>VLOOKUP($B2108,'Выгр Торг'!$B:$P,E$1,0)</f>
        <v>Y</v>
      </c>
      <c r="F2108" s="72" t="str">
        <f>VLOOKUP($B2108,'Выгр Торг'!$B:$P,F$1,0)</f>
        <v>1</v>
      </c>
      <c r="G2108" s="36" t="s">
        <v>2499</v>
      </c>
      <c r="H2108" s="28">
        <v>170670</v>
      </c>
      <c r="I2108" s="53">
        <f>INDEX($I:$I,MATCH($H2108,$C:$C,0))</f>
        <v>600</v>
      </c>
      <c r="J2108" s="5" t="s">
        <v>3410</v>
      </c>
      <c r="K2108" s="56">
        <f>INDEX($K:$K,MATCH($H2108,$C:$C,0))+I2108</f>
        <v>900</v>
      </c>
      <c r="L2108" s="14">
        <f>VLOOKUP(K2108,Наценка!$A$1:$B$8,2,1)</f>
        <v>1.75</v>
      </c>
      <c r="M2108" s="56">
        <f>INDEX($M:$M,MATCH($H2108,$C:$C,0))+I2108*$M$2</f>
        <v>1380</v>
      </c>
      <c r="N2108" s="57">
        <f t="shared" si="322"/>
        <v>1390</v>
      </c>
      <c r="O2108" s="72">
        <f>VLOOKUP($B2108,'Выгр Торг'!$B:$P,O$1,0)</f>
        <v>900</v>
      </c>
      <c r="P2108" s="72">
        <f>VLOOKUP($B2108,'Выгр Торг'!$B:$P,P$1,0)</f>
        <v>1490</v>
      </c>
      <c r="Q2108" s="42">
        <f t="shared" si="323"/>
        <v>0</v>
      </c>
      <c r="R2108" s="42">
        <f t="shared" si="324"/>
        <v>100</v>
      </c>
      <c r="S2108" s="85">
        <f t="shared" si="321"/>
        <v>1390</v>
      </c>
      <c r="T2108" s="60" t="str">
        <f>IFERROR(VLOOKUP($B2108,'Из ГУГЛа'!$B:$G,4,0)*U2108+V2108,VLOOKUP($B2108,'Из ГУГЛа'!$B:$G,4,0))</f>
        <v/>
      </c>
      <c r="U2108" s="15">
        <v>1</v>
      </c>
      <c r="V2108" s="59"/>
      <c r="W2108" s="74">
        <f t="shared" si="325"/>
        <v>0.54444444444444451</v>
      </c>
      <c r="X2108" s="74" t="str">
        <f t="shared" si="326"/>
        <v/>
      </c>
      <c r="Y2108" s="74" t="str">
        <f t="shared" si="327"/>
        <v/>
      </c>
      <c r="Z2108" s="78" t="s">
        <v>2580</v>
      </c>
    </row>
    <row r="2109" spans="1:26" ht="75" x14ac:dyDescent="0.25">
      <c r="A2109" s="71" t="str">
        <f>INDEX('Выгр Торг'!$A:$A,MATCH($B2109,'Выгр Торг'!$B:$B,0))</f>
        <v>Накладки на зеркала "Лифтбек" (под повторители) в цвет кузова для Лада Калина 2, Гранта, Гранта FL</v>
      </c>
      <c r="B2109" s="88">
        <v>248825</v>
      </c>
      <c r="C2109" s="72">
        <f>VLOOKUP($B2109,'Выгр Торг'!$B:$P,C$1,0)</f>
        <v>98722</v>
      </c>
      <c r="D2109" s="71" t="str">
        <f>VLOOKUP($B2109,'Выгр Торг'!$B:$P,D$1,0)</f>
        <v>Накладки на зеркала "Лифтбек" (под повторители) в цвет кузова для Лада Калина 2, Гранта, Гранта FL (В цвет, Черный жемчуг (серебристо-коричневый, 513))</v>
      </c>
      <c r="E2109" s="72" t="str">
        <f>VLOOKUP($B2109,'Выгр Торг'!$B:$P,E$1,0)</f>
        <v>Y</v>
      </c>
      <c r="F2109" s="72" t="str">
        <f>VLOOKUP($B2109,'Выгр Торг'!$B:$P,F$1,0)</f>
        <v>1</v>
      </c>
      <c r="G2109" s="36" t="s">
        <v>2499</v>
      </c>
      <c r="H2109" s="28">
        <v>170670</v>
      </c>
      <c r="I2109" s="53">
        <f>INDEX($I:$I,MATCH($H2109,$C:$C,0))</f>
        <v>600</v>
      </c>
      <c r="J2109" s="5" t="s">
        <v>3410</v>
      </c>
      <c r="K2109" s="56">
        <f>INDEX($K:$K,MATCH($H2109,$C:$C,0))+I2109</f>
        <v>900</v>
      </c>
      <c r="L2109" s="14">
        <f>VLOOKUP(K2109,Наценка!$A$1:$B$8,2,1)</f>
        <v>1.75</v>
      </c>
      <c r="M2109" s="56">
        <f>INDEX($M:$M,MATCH($H2109,$C:$C,0))+I2109*$M$2</f>
        <v>1380</v>
      </c>
      <c r="N2109" s="57">
        <f t="shared" si="322"/>
        <v>1390</v>
      </c>
      <c r="O2109" s="72">
        <f>VLOOKUP($B2109,'Выгр Торг'!$B:$P,O$1,0)</f>
        <v>900</v>
      </c>
      <c r="P2109" s="72">
        <f>VLOOKUP($B2109,'Выгр Торг'!$B:$P,P$1,0)</f>
        <v>1490</v>
      </c>
      <c r="Q2109" s="42">
        <f t="shared" si="323"/>
        <v>0</v>
      </c>
      <c r="R2109" s="42">
        <f t="shared" si="324"/>
        <v>100</v>
      </c>
      <c r="S2109" s="85">
        <f t="shared" si="321"/>
        <v>1390</v>
      </c>
      <c r="T2109" s="60" t="str">
        <f>IFERROR(VLOOKUP($B2109,'Из ГУГЛа'!$B:$G,4,0)*U2109+V2109,VLOOKUP($B2109,'Из ГУГЛа'!$B:$G,4,0))</f>
        <v/>
      </c>
      <c r="U2109" s="15">
        <v>1</v>
      </c>
      <c r="V2109" s="59"/>
      <c r="W2109" s="74">
        <f t="shared" si="325"/>
        <v>0.54444444444444451</v>
      </c>
      <c r="X2109" s="74" t="str">
        <f t="shared" si="326"/>
        <v/>
      </c>
      <c r="Y2109" s="74" t="str">
        <f t="shared" si="327"/>
        <v/>
      </c>
      <c r="Z2109" s="78" t="s">
        <v>2580</v>
      </c>
    </row>
    <row r="2110" spans="1:26" ht="75" x14ac:dyDescent="0.25">
      <c r="A2110" s="71" t="str">
        <f>INDEX('Выгр Торг'!$A:$A,MATCH($B2110,'Выгр Торг'!$B:$B,0))</f>
        <v>Накладки на зеркала "Лифтбек" (под повторители) в цвет кузова для Лада Калина 2, Гранта, Гранта FL</v>
      </c>
      <c r="B2110" s="88">
        <v>248826</v>
      </c>
      <c r="C2110" s="72">
        <f>VLOOKUP($B2110,'Выгр Торг'!$B:$P,C$1,0)</f>
        <v>98723</v>
      </c>
      <c r="D2110" s="71" t="str">
        <f>VLOOKUP($B2110,'Выгр Торг'!$B:$P,D$1,0)</f>
        <v>Накладки на зеркала "Лифтбек" (под повторители) в цвет кузова для Лада Калина 2, Гранта, Гранта FL (В цвет, Черный трюфель (черный, 651))</v>
      </c>
      <c r="E2110" s="72" t="str">
        <f>VLOOKUP($B2110,'Выгр Торг'!$B:$P,E$1,0)</f>
        <v>Y</v>
      </c>
      <c r="F2110" s="72" t="str">
        <f>VLOOKUP($B2110,'Выгр Торг'!$B:$P,F$1,0)</f>
        <v>1</v>
      </c>
      <c r="G2110" s="36" t="s">
        <v>2499</v>
      </c>
      <c r="H2110" s="28">
        <v>170670</v>
      </c>
      <c r="I2110" s="53">
        <f>INDEX($I:$I,MATCH($H2110,$C:$C,0))</f>
        <v>600</v>
      </c>
      <c r="J2110" s="5" t="s">
        <v>3410</v>
      </c>
      <c r="K2110" s="56">
        <f>INDEX($K:$K,MATCH($H2110,$C:$C,0))+I2110</f>
        <v>900</v>
      </c>
      <c r="L2110" s="14">
        <f>VLOOKUP(K2110,Наценка!$A$1:$B$8,2,1)</f>
        <v>1.75</v>
      </c>
      <c r="M2110" s="56">
        <f>INDEX($M:$M,MATCH($H2110,$C:$C,0))+I2110*$M$2</f>
        <v>1380</v>
      </c>
      <c r="N2110" s="57">
        <f t="shared" si="322"/>
        <v>1390</v>
      </c>
      <c r="O2110" s="72">
        <f>VLOOKUP($B2110,'Выгр Торг'!$B:$P,O$1,0)</f>
        <v>900</v>
      </c>
      <c r="P2110" s="72">
        <f>VLOOKUP($B2110,'Выгр Торг'!$B:$P,P$1,0)</f>
        <v>1490</v>
      </c>
      <c r="Q2110" s="42">
        <f t="shared" si="323"/>
        <v>0</v>
      </c>
      <c r="R2110" s="42">
        <f t="shared" si="324"/>
        <v>100</v>
      </c>
      <c r="S2110" s="85">
        <f t="shared" si="321"/>
        <v>1390</v>
      </c>
      <c r="T2110" s="60" t="str">
        <f>IFERROR(VLOOKUP($B2110,'Из ГУГЛа'!$B:$G,4,0)*U2110+V2110,VLOOKUP($B2110,'Из ГУГЛа'!$B:$G,4,0))</f>
        <v/>
      </c>
      <c r="U2110" s="15">
        <v>1</v>
      </c>
      <c r="V2110" s="59"/>
      <c r="W2110" s="74">
        <f t="shared" si="325"/>
        <v>0.54444444444444451</v>
      </c>
      <c r="X2110" s="74" t="str">
        <f t="shared" si="326"/>
        <v/>
      </c>
      <c r="Y2110" s="74" t="str">
        <f t="shared" si="327"/>
        <v/>
      </c>
      <c r="Z2110" s="78" t="s">
        <v>2580</v>
      </c>
    </row>
    <row r="2111" spans="1:26" ht="75" x14ac:dyDescent="0.25">
      <c r="A2111" s="71" t="str">
        <f>INDEX('Выгр Торг'!$A:$A,MATCH($B2111,'Выгр Торг'!$B:$B,0))</f>
        <v>Накладки на зеркала "Лифтбек" (под повторители) в цвет кузова для Лада Калина 2, Гранта, Гранта FL</v>
      </c>
      <c r="B2111" s="88">
        <v>248827</v>
      </c>
      <c r="C2111" s="72">
        <f>VLOOKUP($B2111,'Выгр Торг'!$B:$P,C$1,0)</f>
        <v>98724</v>
      </c>
      <c r="D2111" s="71" t="str">
        <f>VLOOKUP($B2111,'Выгр Торг'!$B:$P,D$1,0)</f>
        <v>Накладки на зеркала "Лифтбек" (под повторители) в цвет кузова для Лада Калина 2, Гранта, Гранта FL (В цвет, Черный шоколад (темно-коричневый, 637))</v>
      </c>
      <c r="E2111" s="72" t="str">
        <f>VLOOKUP($B2111,'Выгр Торг'!$B:$P,E$1,0)</f>
        <v>Y</v>
      </c>
      <c r="F2111" s="72" t="str">
        <f>VLOOKUP($B2111,'Выгр Торг'!$B:$P,F$1,0)</f>
        <v>1</v>
      </c>
      <c r="G2111" s="36" t="s">
        <v>2499</v>
      </c>
      <c r="H2111" s="28">
        <v>170670</v>
      </c>
      <c r="I2111" s="53">
        <f>INDEX($I:$I,MATCH($H2111,$C:$C,0))</f>
        <v>600</v>
      </c>
      <c r="J2111" s="5" t="s">
        <v>3410</v>
      </c>
      <c r="K2111" s="56">
        <f>INDEX($K:$K,MATCH($H2111,$C:$C,0))+I2111</f>
        <v>900</v>
      </c>
      <c r="L2111" s="14">
        <f>VLOOKUP(K2111,Наценка!$A$1:$B$8,2,1)</f>
        <v>1.75</v>
      </c>
      <c r="M2111" s="56">
        <f>INDEX($M:$M,MATCH($H2111,$C:$C,0))+I2111*$M$2</f>
        <v>1380</v>
      </c>
      <c r="N2111" s="57">
        <f t="shared" si="322"/>
        <v>1390</v>
      </c>
      <c r="O2111" s="72">
        <f>VLOOKUP($B2111,'Выгр Торг'!$B:$P,O$1,0)</f>
        <v>900</v>
      </c>
      <c r="P2111" s="72">
        <f>VLOOKUP($B2111,'Выгр Торг'!$B:$P,P$1,0)</f>
        <v>1490</v>
      </c>
      <c r="Q2111" s="42">
        <f t="shared" si="323"/>
        <v>0</v>
      </c>
      <c r="R2111" s="42">
        <f t="shared" si="324"/>
        <v>100</v>
      </c>
      <c r="S2111" s="85">
        <f t="shared" si="321"/>
        <v>1390</v>
      </c>
      <c r="T2111" s="60" t="str">
        <f>IFERROR(VLOOKUP($B2111,'Из ГУГЛа'!$B:$G,4,0)*U2111+V2111,VLOOKUP($B2111,'Из ГУГЛа'!$B:$G,4,0))</f>
        <v/>
      </c>
      <c r="U2111" s="15">
        <v>1</v>
      </c>
      <c r="V2111" s="59"/>
      <c r="W2111" s="74">
        <f t="shared" si="325"/>
        <v>0.54444444444444451</v>
      </c>
      <c r="X2111" s="74" t="str">
        <f t="shared" si="326"/>
        <v/>
      </c>
      <c r="Y2111" s="74" t="str">
        <f t="shared" si="327"/>
        <v/>
      </c>
      <c r="Z2111" s="78" t="s">
        <v>2580</v>
      </c>
    </row>
    <row r="2112" spans="1:26" ht="75" x14ac:dyDescent="0.25">
      <c r="A2112" s="71" t="str">
        <f>INDEX('Выгр Торг'!$A:$A,MATCH($B2112,'Выгр Торг'!$B:$B,0))</f>
        <v>Накладки на зеркала "Лифтбек" (под повторители) в цвет кузова для Лада Калина 2, Гранта, Гранта FL</v>
      </c>
      <c r="B2112" s="88">
        <v>248828</v>
      </c>
      <c r="C2112" s="72">
        <f>VLOOKUP($B2112,'Выгр Торг'!$B:$P,C$1,0)</f>
        <v>98725</v>
      </c>
      <c r="D2112" s="71" t="str">
        <f>VLOOKUP($B2112,'Выгр Торг'!$B:$P,D$1,0)</f>
        <v>Накладки на зеркала "Лифтбек" (под повторители) в цвет кузова для Лада Калина 2, Гранта, Гранта FL (В цвет, Электрон (темно-серый, 415))</v>
      </c>
      <c r="E2112" s="72" t="str">
        <f>VLOOKUP($B2112,'Выгр Торг'!$B:$P,E$1,0)</f>
        <v>Y</v>
      </c>
      <c r="F2112" s="72" t="str">
        <f>VLOOKUP($B2112,'Выгр Торг'!$B:$P,F$1,0)</f>
        <v>1</v>
      </c>
      <c r="G2112" s="36" t="s">
        <v>2499</v>
      </c>
      <c r="H2112" s="28">
        <v>170670</v>
      </c>
      <c r="I2112" s="53">
        <f>INDEX($I:$I,MATCH($H2112,$C:$C,0))</f>
        <v>600</v>
      </c>
      <c r="J2112" s="5" t="s">
        <v>3410</v>
      </c>
      <c r="K2112" s="56">
        <f>INDEX($K:$K,MATCH($H2112,$C:$C,0))+I2112</f>
        <v>900</v>
      </c>
      <c r="L2112" s="14">
        <f>VLOOKUP(K2112,Наценка!$A$1:$B$8,2,1)</f>
        <v>1.75</v>
      </c>
      <c r="M2112" s="56">
        <f>INDEX($M:$M,MATCH($H2112,$C:$C,0))+I2112*$M$2</f>
        <v>1380</v>
      </c>
      <c r="N2112" s="57">
        <f t="shared" si="322"/>
        <v>1390</v>
      </c>
      <c r="O2112" s="72">
        <f>VLOOKUP($B2112,'Выгр Торг'!$B:$P,O$1,0)</f>
        <v>900</v>
      </c>
      <c r="P2112" s="72">
        <f>VLOOKUP($B2112,'Выгр Торг'!$B:$P,P$1,0)</f>
        <v>1490</v>
      </c>
      <c r="Q2112" s="42">
        <f t="shared" si="323"/>
        <v>0</v>
      </c>
      <c r="R2112" s="42">
        <f t="shared" si="324"/>
        <v>100</v>
      </c>
      <c r="S2112" s="85">
        <f t="shared" si="321"/>
        <v>1390</v>
      </c>
      <c r="T2112" s="60" t="str">
        <f>IFERROR(VLOOKUP($B2112,'Из ГУГЛа'!$B:$G,4,0)*U2112+V2112,VLOOKUP($B2112,'Из ГУГЛа'!$B:$G,4,0))</f>
        <v/>
      </c>
      <c r="U2112" s="15">
        <v>1</v>
      </c>
      <c r="V2112" s="59"/>
      <c r="W2112" s="74">
        <f t="shared" si="325"/>
        <v>0.54444444444444451</v>
      </c>
      <c r="X2112" s="74" t="str">
        <f t="shared" si="326"/>
        <v/>
      </c>
      <c r="Y2112" s="74" t="str">
        <f t="shared" si="327"/>
        <v/>
      </c>
      <c r="Z2112" s="78" t="s">
        <v>2580</v>
      </c>
    </row>
    <row r="2113" spans="1:26" ht="75" x14ac:dyDescent="0.25">
      <c r="A2113" s="71" t="str">
        <f>INDEX('Выгр Торг'!$A:$A,MATCH($B2113,'Выгр Торг'!$B:$B,0))</f>
        <v>Накладки на зеркала "Лифтбек" (под повторители) в цвет кузова для Лада Калина 2, Гранта, Гранта FL</v>
      </c>
      <c r="B2113" s="88">
        <v>248829</v>
      </c>
      <c r="C2113" s="72">
        <f>VLOOKUP($B2113,'Выгр Торг'!$B:$P,C$1,0)</f>
        <v>98726</v>
      </c>
      <c r="D2113" s="71" t="str">
        <f>VLOOKUP($B2113,'Выгр Торг'!$B:$P,D$1,0)</f>
        <v>Накладки на зеркала "Лифтбек" (под повторители) в цвет кузова для Лада Калина 2, Гранта, Гранта FL (В цвет, Южный крест (серо-бежевый, 290))</v>
      </c>
      <c r="E2113" s="72" t="str">
        <f>VLOOKUP($B2113,'Выгр Торг'!$B:$P,E$1,0)</f>
        <v>Y</v>
      </c>
      <c r="F2113" s="72" t="str">
        <f>VLOOKUP($B2113,'Выгр Торг'!$B:$P,F$1,0)</f>
        <v>1</v>
      </c>
      <c r="G2113" s="36" t="s">
        <v>2499</v>
      </c>
      <c r="H2113" s="28">
        <v>170670</v>
      </c>
      <c r="I2113" s="53">
        <f>INDEX($I:$I,MATCH($H2113,$C:$C,0))</f>
        <v>600</v>
      </c>
      <c r="J2113" s="5" t="s">
        <v>3410</v>
      </c>
      <c r="K2113" s="56">
        <f>INDEX($K:$K,MATCH($H2113,$C:$C,0))+I2113</f>
        <v>900</v>
      </c>
      <c r="L2113" s="14">
        <f>VLOOKUP(K2113,Наценка!$A$1:$B$8,2,1)</f>
        <v>1.75</v>
      </c>
      <c r="M2113" s="56">
        <f>INDEX($M:$M,MATCH($H2113,$C:$C,0))+I2113*$M$2</f>
        <v>1380</v>
      </c>
      <c r="N2113" s="57">
        <f t="shared" si="322"/>
        <v>1390</v>
      </c>
      <c r="O2113" s="72">
        <f>VLOOKUP($B2113,'Выгр Торг'!$B:$P,O$1,0)</f>
        <v>900</v>
      </c>
      <c r="P2113" s="72">
        <f>VLOOKUP($B2113,'Выгр Торг'!$B:$P,P$1,0)</f>
        <v>1490</v>
      </c>
      <c r="Q2113" s="42">
        <f t="shared" si="323"/>
        <v>0</v>
      </c>
      <c r="R2113" s="42">
        <f t="shared" si="324"/>
        <v>100</v>
      </c>
      <c r="S2113" s="85">
        <f t="shared" si="321"/>
        <v>1390</v>
      </c>
      <c r="T2113" s="60" t="str">
        <f>IFERROR(VLOOKUP($B2113,'Из ГУГЛа'!$B:$G,4,0)*U2113+V2113,VLOOKUP($B2113,'Из ГУГЛа'!$B:$G,4,0))</f>
        <v/>
      </c>
      <c r="U2113" s="15">
        <v>1</v>
      </c>
      <c r="V2113" s="59"/>
      <c r="W2113" s="74">
        <f t="shared" si="325"/>
        <v>0.54444444444444451</v>
      </c>
      <c r="X2113" s="74" t="str">
        <f t="shared" si="326"/>
        <v/>
      </c>
      <c r="Y2113" s="74" t="str">
        <f t="shared" si="327"/>
        <v/>
      </c>
      <c r="Z2113" s="78" t="s">
        <v>2580</v>
      </c>
    </row>
    <row r="2114" spans="1:26" ht="75" x14ac:dyDescent="0.25">
      <c r="A2114" s="71" t="str">
        <f>INDEX('Выгр Торг'!$A:$A,MATCH($B2114,'Выгр Торг'!$B:$B,0))</f>
        <v>Накладки на зеркала "Лифтбек" (под повторители) в цвет кузова для Лада Калина 2, Гранта, Гранта FL</v>
      </c>
      <c r="B2114" s="88">
        <v>248830</v>
      </c>
      <c r="C2114" s="72">
        <f>VLOOKUP($B2114,'Выгр Торг'!$B:$P,C$1,0)</f>
        <v>98727</v>
      </c>
      <c r="D2114" s="71" t="str">
        <f>VLOOKUP($B2114,'Выгр Торг'!$B:$P,D$1,0)</f>
        <v>Накладки на зеркала "Лифтбек" (под повторители) в цвет кузова для Лада Калина 2, Гранта, Гранта FL (В цвет, Юпитер (серебристо-голубоватый, 473))</v>
      </c>
      <c r="E2114" s="72" t="str">
        <f>VLOOKUP($B2114,'Выгр Торг'!$B:$P,E$1,0)</f>
        <v>Y</v>
      </c>
      <c r="F2114" s="72" t="str">
        <f>VLOOKUP($B2114,'Выгр Торг'!$B:$P,F$1,0)</f>
        <v>1</v>
      </c>
      <c r="G2114" s="36" t="s">
        <v>2499</v>
      </c>
      <c r="H2114" s="28">
        <v>170670</v>
      </c>
      <c r="I2114" s="53">
        <f>INDEX($I:$I,MATCH($H2114,$C:$C,0))</f>
        <v>600</v>
      </c>
      <c r="J2114" s="5" t="s">
        <v>3410</v>
      </c>
      <c r="K2114" s="56">
        <f>INDEX($K:$K,MATCH($H2114,$C:$C,0))+I2114</f>
        <v>900</v>
      </c>
      <c r="L2114" s="14">
        <f>VLOOKUP(K2114,Наценка!$A$1:$B$8,2,1)</f>
        <v>1.75</v>
      </c>
      <c r="M2114" s="56">
        <f>INDEX($M:$M,MATCH($H2114,$C:$C,0))+I2114*$M$2</f>
        <v>1380</v>
      </c>
      <c r="N2114" s="57">
        <f t="shared" si="322"/>
        <v>1390</v>
      </c>
      <c r="O2114" s="72">
        <f>VLOOKUP($B2114,'Выгр Торг'!$B:$P,O$1,0)</f>
        <v>900</v>
      </c>
      <c r="P2114" s="72">
        <f>VLOOKUP($B2114,'Выгр Торг'!$B:$P,P$1,0)</f>
        <v>1490</v>
      </c>
      <c r="Q2114" s="42">
        <f t="shared" si="323"/>
        <v>0</v>
      </c>
      <c r="R2114" s="42">
        <f t="shared" si="324"/>
        <v>100</v>
      </c>
      <c r="S2114" s="85">
        <f t="shared" si="321"/>
        <v>1390</v>
      </c>
      <c r="T2114" s="60" t="str">
        <f>IFERROR(VLOOKUP($B2114,'Из ГУГЛа'!$B:$G,4,0)*U2114+V2114,VLOOKUP($B2114,'Из ГУГЛа'!$B:$G,4,0))</f>
        <v/>
      </c>
      <c r="U2114" s="15">
        <v>1</v>
      </c>
      <c r="V2114" s="59"/>
      <c r="W2114" s="74">
        <f t="shared" si="325"/>
        <v>0.54444444444444451</v>
      </c>
      <c r="X2114" s="74" t="str">
        <f t="shared" si="326"/>
        <v/>
      </c>
      <c r="Y2114" s="74" t="str">
        <f t="shared" si="327"/>
        <v/>
      </c>
      <c r="Z2114" s="78" t="s">
        <v>2580</v>
      </c>
    </row>
    <row r="2115" spans="1:26" ht="75" x14ac:dyDescent="0.25">
      <c r="A2115" s="71" t="str">
        <f>INDEX('Выгр Торг'!$A:$A,MATCH($B2115,'Выгр Торг'!$B:$B,0))</f>
        <v>Накладки на зеркала "Лифтбек" (под повторители) в цвет кузова для Лада Калина 2, Гранта, Гранта FL</v>
      </c>
      <c r="B2115" s="88">
        <v>248831</v>
      </c>
      <c r="C2115" s="72">
        <f>VLOOKUP($B2115,'Выгр Торг'!$B:$P,C$1,0)</f>
        <v>98728</v>
      </c>
      <c r="D2115" s="71" t="str">
        <f>VLOOKUP($B2115,'Выгр Торг'!$B:$P,D$1,0)</f>
        <v>Накладки на зеркала "Лифтбек" (под повторители) в цвет кузова для Лада Калина 2, Гранта, Гранта FL (В цвет, Яблоко (зеленый, 398))</v>
      </c>
      <c r="E2115" s="72" t="str">
        <f>VLOOKUP($B2115,'Выгр Торг'!$B:$P,E$1,0)</f>
        <v>Y</v>
      </c>
      <c r="F2115" s="72" t="str">
        <f>VLOOKUP($B2115,'Выгр Торг'!$B:$P,F$1,0)</f>
        <v>1</v>
      </c>
      <c r="G2115" s="36" t="s">
        <v>2499</v>
      </c>
      <c r="H2115" s="28">
        <v>170670</v>
      </c>
      <c r="I2115" s="53">
        <f>INDEX($I:$I,MATCH($H2115,$C:$C,0))</f>
        <v>600</v>
      </c>
      <c r="J2115" s="5" t="s">
        <v>3410</v>
      </c>
      <c r="K2115" s="56">
        <f>INDEX($K:$K,MATCH($H2115,$C:$C,0))+I2115</f>
        <v>900</v>
      </c>
      <c r="L2115" s="14">
        <f>VLOOKUP(K2115,Наценка!$A$1:$B$8,2,1)</f>
        <v>1.75</v>
      </c>
      <c r="M2115" s="56">
        <f>INDEX($M:$M,MATCH($H2115,$C:$C,0))+I2115*$M$2</f>
        <v>1380</v>
      </c>
      <c r="N2115" s="57">
        <f t="shared" si="322"/>
        <v>1390</v>
      </c>
      <c r="O2115" s="72">
        <f>VLOOKUP($B2115,'Выгр Торг'!$B:$P,O$1,0)</f>
        <v>900</v>
      </c>
      <c r="P2115" s="72">
        <f>VLOOKUP($B2115,'Выгр Торг'!$B:$P,P$1,0)</f>
        <v>1490</v>
      </c>
      <c r="Q2115" s="42">
        <f t="shared" si="323"/>
        <v>0</v>
      </c>
      <c r="R2115" s="42">
        <f t="shared" si="324"/>
        <v>100</v>
      </c>
      <c r="S2115" s="85">
        <f t="shared" si="321"/>
        <v>1390</v>
      </c>
      <c r="T2115" s="60" t="str">
        <f>IFERROR(VLOOKUP($B2115,'Из ГУГЛа'!$B:$G,4,0)*U2115+V2115,VLOOKUP($B2115,'Из ГУГЛа'!$B:$G,4,0))</f>
        <v/>
      </c>
      <c r="U2115" s="15">
        <v>1</v>
      </c>
      <c r="V2115" s="59"/>
      <c r="W2115" s="74">
        <f t="shared" si="325"/>
        <v>0.54444444444444451</v>
      </c>
      <c r="X2115" s="74" t="str">
        <f t="shared" si="326"/>
        <v/>
      </c>
      <c r="Y2115" s="74" t="str">
        <f t="shared" si="327"/>
        <v/>
      </c>
      <c r="Z2115" s="78" t="s">
        <v>2580</v>
      </c>
    </row>
    <row r="2116" spans="1:26" ht="75" x14ac:dyDescent="0.25">
      <c r="A2116" s="71" t="str">
        <f>INDEX('Выгр Торг'!$A:$A,MATCH($B2116,'Выгр Торг'!$B:$B,0))</f>
        <v>Накладки на зеркала "Лифтбек" (под повторители) в цвет кузова для Лада Калина 2, Гранта, Гранта FL</v>
      </c>
      <c r="B2116" s="88">
        <v>248832</v>
      </c>
      <c r="C2116" s="72">
        <f>VLOOKUP($B2116,'Выгр Торг'!$B:$P,C$1,0)</f>
        <v>98729</v>
      </c>
      <c r="D2116" s="71" t="str">
        <f>VLOOKUP($B2116,'Выгр Торг'!$B:$P,D$1,0)</f>
        <v>Накладки на зеркала "Лифтбек" (под повторители) в цвет кузова для Лада Калина 2, Гранта, Гранта FL (В цвет, Яшма (темно-вишневый, 140))</v>
      </c>
      <c r="E2116" s="72" t="str">
        <f>VLOOKUP($B2116,'Выгр Торг'!$B:$P,E$1,0)</f>
        <v>Y</v>
      </c>
      <c r="F2116" s="72" t="str">
        <f>VLOOKUP($B2116,'Выгр Торг'!$B:$P,F$1,0)</f>
        <v>1</v>
      </c>
      <c r="G2116" s="36" t="s">
        <v>2499</v>
      </c>
      <c r="H2116" s="28">
        <v>170670</v>
      </c>
      <c r="I2116" s="53">
        <f>INDEX($I:$I,MATCH($H2116,$C:$C,0))</f>
        <v>600</v>
      </c>
      <c r="J2116" s="5" t="s">
        <v>3410</v>
      </c>
      <c r="K2116" s="56">
        <f>INDEX($K:$K,MATCH($H2116,$C:$C,0))+I2116</f>
        <v>900</v>
      </c>
      <c r="L2116" s="14">
        <f>VLOOKUP(K2116,Наценка!$A$1:$B$8,2,1)</f>
        <v>1.75</v>
      </c>
      <c r="M2116" s="56">
        <f>INDEX($M:$M,MATCH($H2116,$C:$C,0))+I2116*$M$2</f>
        <v>1380</v>
      </c>
      <c r="N2116" s="57">
        <f t="shared" si="322"/>
        <v>1390</v>
      </c>
      <c r="O2116" s="72">
        <f>VLOOKUP($B2116,'Выгр Торг'!$B:$P,O$1,0)</f>
        <v>900</v>
      </c>
      <c r="P2116" s="72">
        <f>VLOOKUP($B2116,'Выгр Торг'!$B:$P,P$1,0)</f>
        <v>1490</v>
      </c>
      <c r="Q2116" s="42">
        <f t="shared" si="323"/>
        <v>0</v>
      </c>
      <c r="R2116" s="42">
        <f t="shared" si="324"/>
        <v>100</v>
      </c>
      <c r="S2116" s="85">
        <f t="shared" si="321"/>
        <v>1390</v>
      </c>
      <c r="T2116" s="60" t="str">
        <f>IFERROR(VLOOKUP($B2116,'Из ГУГЛа'!$B:$G,4,0)*U2116+V2116,VLOOKUP($B2116,'Из ГУГЛа'!$B:$G,4,0))</f>
        <v/>
      </c>
      <c r="U2116" s="15">
        <v>1</v>
      </c>
      <c r="V2116" s="59"/>
      <c r="W2116" s="74">
        <f t="shared" si="325"/>
        <v>0.54444444444444451</v>
      </c>
      <c r="X2116" s="74" t="str">
        <f t="shared" si="326"/>
        <v/>
      </c>
      <c r="Y2116" s="74" t="str">
        <f t="shared" si="327"/>
        <v/>
      </c>
      <c r="Z2116" s="78" t="s">
        <v>2580</v>
      </c>
    </row>
    <row r="2117" spans="1:26" ht="75" x14ac:dyDescent="0.25">
      <c r="A2117" s="71" t="str">
        <f>INDEX('Выгр Торг'!$A:$A,MATCH($B2117,'Выгр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17" s="88">
        <v>184006</v>
      </c>
      <c r="C2117" s="72">
        <f>VLOOKUP($B2117,'Выгр Торг'!$B:$P,C$1,0)</f>
        <v>143893</v>
      </c>
      <c r="D2117" s="71" t="str">
        <f>VLOOKUP($B2117,'Выгр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Без покраски)</v>
      </c>
      <c r="E2117" s="72" t="str">
        <f>VLOOKUP($B2117,'Выгр Торг'!$B:$P,E$1,0)</f>
        <v>Y</v>
      </c>
      <c r="F2117" s="72" t="str">
        <f>VLOOKUP($B2117,'Выгр Торг'!$B:$P,F$1,0)</f>
        <v>0</v>
      </c>
      <c r="G2117" s="36" t="s">
        <v>2500</v>
      </c>
      <c r="H2117" s="28">
        <v>143893</v>
      </c>
      <c r="I2117" s="52">
        <v>300</v>
      </c>
      <c r="J2117" s="5" t="s">
        <v>2578</v>
      </c>
      <c r="K2117" s="73">
        <f>O2117</f>
        <v>2181</v>
      </c>
      <c r="L2117" s="14">
        <f>VLOOKUP(K2117,Наценка!$A$1:$B$8,2,1)</f>
        <v>1.4</v>
      </c>
      <c r="M2117" s="83">
        <f>K2117*L2117</f>
        <v>3053.3999999999996</v>
      </c>
      <c r="N2117" s="57">
        <f t="shared" si="322"/>
        <v>3090</v>
      </c>
      <c r="O2117" s="72">
        <f>VLOOKUP($B2117,'Выгр Торг'!$B:$P,O$1,0)</f>
        <v>2181</v>
      </c>
      <c r="P2117" s="72">
        <f>VLOOKUP($B2117,'Выгр Торг'!$B:$P,P$1,0)</f>
        <v>3190</v>
      </c>
      <c r="Q2117" s="42">
        <f t="shared" si="323"/>
        <v>0</v>
      </c>
      <c r="R2117" s="42">
        <f t="shared" si="324"/>
        <v>100</v>
      </c>
      <c r="S2117" s="85">
        <f t="shared" si="321"/>
        <v>3090</v>
      </c>
      <c r="T2117" s="60" t="str">
        <f>IFERROR(VLOOKUP($B2117,'Из ГУГЛа'!$B:$G,4,0)*U2117+V2117,VLOOKUP($B2117,'Из ГУГЛа'!$B:$G,4,0))</f>
        <v/>
      </c>
      <c r="U2117" s="15">
        <v>1</v>
      </c>
      <c r="V2117" s="59"/>
      <c r="W2117" s="74">
        <f t="shared" si="325"/>
        <v>0.41678129298486932</v>
      </c>
      <c r="X2117" s="74" t="str">
        <f t="shared" si="326"/>
        <v/>
      </c>
      <c r="Y2117" s="74" t="str">
        <f t="shared" si="327"/>
        <v/>
      </c>
      <c r="Z2117" s="78" t="s">
        <v>2579</v>
      </c>
    </row>
    <row r="2118" spans="1:26" ht="90" x14ac:dyDescent="0.25">
      <c r="A2118" s="71" t="str">
        <f>INDEX('Выгр Торг'!$A:$A,MATCH($B2118,'Выгр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18" s="88">
        <v>184007</v>
      </c>
      <c r="C2118" s="72">
        <f>VLOOKUP($B2118,'Выгр Торг'!$B:$P,C$1,0)</f>
        <v>143896</v>
      </c>
      <c r="D2118" s="71" t="str">
        <f>VLOOKUP($B2118,'Выгр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Агава (зеленый металлик, 303))</v>
      </c>
      <c r="E2118" s="72" t="str">
        <f>VLOOKUP($B2118,'Выгр Торг'!$B:$P,E$1,0)</f>
        <v>Y</v>
      </c>
      <c r="F2118" s="72" t="str">
        <f>VLOOKUP($B2118,'Выгр Торг'!$B:$P,F$1,0)</f>
        <v>0</v>
      </c>
      <c r="G2118" s="36" t="s">
        <v>2500</v>
      </c>
      <c r="H2118" s="28">
        <v>143893</v>
      </c>
      <c r="I2118" s="53">
        <f>INDEX($I:$I,MATCH($H2118,$C:$C,0))</f>
        <v>300</v>
      </c>
      <c r="J2118" s="5" t="s">
        <v>2578</v>
      </c>
      <c r="K2118" s="56">
        <f>INDEX($K:$K,MATCH($H2118,$C:$C,0))+I2118</f>
        <v>2481</v>
      </c>
      <c r="L2118" s="14">
        <f>VLOOKUP(K2118,Наценка!$A$1:$B$8,2,1)</f>
        <v>1.4</v>
      </c>
      <c r="M2118" s="56">
        <f>INDEX($M:$M,MATCH($H2118,$C:$C,0))+I2118*$M$2</f>
        <v>3443.3999999999996</v>
      </c>
      <c r="N2118" s="57">
        <f t="shared" si="322"/>
        <v>3490</v>
      </c>
      <c r="O2118" s="72">
        <f>VLOOKUP($B2118,'Выгр Торг'!$B:$P,O$1,0)</f>
        <v>2481</v>
      </c>
      <c r="P2118" s="72">
        <f>VLOOKUP($B2118,'Выгр Торг'!$B:$P,P$1,0)</f>
        <v>3590</v>
      </c>
      <c r="Q2118" s="42">
        <f t="shared" si="323"/>
        <v>0</v>
      </c>
      <c r="R2118" s="42">
        <f t="shared" si="324"/>
        <v>100</v>
      </c>
      <c r="S2118" s="85">
        <f t="shared" ref="S2118:S2181" si="328">IFERROR(ROUND(N2118*(1-$S$2),),"")</f>
        <v>3490</v>
      </c>
      <c r="T2118" s="60" t="str">
        <f>IFERROR(VLOOKUP($B2118,'Из ГУГЛа'!$B:$G,4,0)*U2118+V2118,VLOOKUP($B2118,'Из ГУГЛа'!$B:$G,4,0))</f>
        <v/>
      </c>
      <c r="U2118" s="15">
        <v>1</v>
      </c>
      <c r="V2118" s="59"/>
      <c r="W2118" s="74">
        <f t="shared" si="325"/>
        <v>0.40669085046352271</v>
      </c>
      <c r="X2118" s="74" t="str">
        <f t="shared" si="326"/>
        <v/>
      </c>
      <c r="Y2118" s="74" t="str">
        <f t="shared" si="327"/>
        <v/>
      </c>
      <c r="Z2118" s="78" t="s">
        <v>2579</v>
      </c>
    </row>
    <row r="2119" spans="1:26" ht="90" x14ac:dyDescent="0.25">
      <c r="A2119" s="71" t="str">
        <f>INDEX('Выгр Торг'!$A:$A,MATCH($B2119,'Выгр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19" s="88">
        <v>184008</v>
      </c>
      <c r="C2119" s="72">
        <f>VLOOKUP($B2119,'Выгр Торг'!$B:$P,C$1,0)</f>
        <v>143897</v>
      </c>
      <c r="D2119" s="71" t="str">
        <f>VLOOKUP($B2119,'Выгр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Аллигатор (темно-зеленый, 309))</v>
      </c>
      <c r="E2119" s="72" t="str">
        <f>VLOOKUP($B2119,'Выгр Торг'!$B:$P,E$1,0)</f>
        <v>Y</v>
      </c>
      <c r="F2119" s="72" t="str">
        <f>VLOOKUP($B2119,'Выгр Торг'!$B:$P,F$1,0)</f>
        <v>0</v>
      </c>
      <c r="G2119" s="36" t="s">
        <v>2500</v>
      </c>
      <c r="H2119" s="28">
        <v>143893</v>
      </c>
      <c r="I2119" s="53">
        <f>INDEX($I:$I,MATCH($H2119,$C:$C,0))</f>
        <v>300</v>
      </c>
      <c r="J2119" s="5" t="s">
        <v>2578</v>
      </c>
      <c r="K2119" s="56">
        <f>INDEX($K:$K,MATCH($H2119,$C:$C,0))+I2119</f>
        <v>2481</v>
      </c>
      <c r="L2119" s="14">
        <f>VLOOKUP(K2119,Наценка!$A$1:$B$8,2,1)</f>
        <v>1.4</v>
      </c>
      <c r="M2119" s="56">
        <f>INDEX($M:$M,MATCH($H2119,$C:$C,0))+I2119*$M$2</f>
        <v>3443.3999999999996</v>
      </c>
      <c r="N2119" s="57">
        <f t="shared" si="322"/>
        <v>3490</v>
      </c>
      <c r="O2119" s="72">
        <f>VLOOKUP($B2119,'Выгр Торг'!$B:$P,O$1,0)</f>
        <v>2481</v>
      </c>
      <c r="P2119" s="72">
        <f>VLOOKUP($B2119,'Выгр Торг'!$B:$P,P$1,0)</f>
        <v>3590</v>
      </c>
      <c r="Q2119" s="42">
        <f t="shared" si="323"/>
        <v>0</v>
      </c>
      <c r="R2119" s="42">
        <f t="shared" si="324"/>
        <v>100</v>
      </c>
      <c r="S2119" s="85">
        <f t="shared" si="328"/>
        <v>3490</v>
      </c>
      <c r="T2119" s="60" t="str">
        <f>IFERROR(VLOOKUP($B2119,'Из ГУГЛа'!$B:$G,4,0)*U2119+V2119,VLOOKUP($B2119,'Из ГУГЛа'!$B:$G,4,0))</f>
        <v/>
      </c>
      <c r="U2119" s="15">
        <v>1</v>
      </c>
      <c r="V2119" s="59"/>
      <c r="W2119" s="74">
        <f t="shared" si="325"/>
        <v>0.40669085046352271</v>
      </c>
      <c r="X2119" s="74" t="str">
        <f t="shared" si="326"/>
        <v/>
      </c>
      <c r="Y2119" s="74" t="str">
        <f t="shared" si="327"/>
        <v/>
      </c>
      <c r="Z2119" s="78" t="s">
        <v>2579</v>
      </c>
    </row>
    <row r="2120" spans="1:26" ht="90" x14ac:dyDescent="0.25">
      <c r="A2120" s="71" t="str">
        <f>INDEX('Выгр Торг'!$A:$A,MATCH($B2120,'Выгр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0" s="88">
        <v>184009</v>
      </c>
      <c r="C2120" s="72">
        <f>VLOOKUP($B2120,'Выгр Торг'!$B:$P,C$1,0)</f>
        <v>143898</v>
      </c>
      <c r="D2120" s="71" t="str">
        <f>VLOOKUP($B2120,'Выгр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Алмазное серебро (серебристый, 611))</v>
      </c>
      <c r="E2120" s="72" t="str">
        <f>VLOOKUP($B2120,'Выгр Торг'!$B:$P,E$1,0)</f>
        <v>Y</v>
      </c>
      <c r="F2120" s="72" t="str">
        <f>VLOOKUP($B2120,'Выгр Торг'!$B:$P,F$1,0)</f>
        <v>0</v>
      </c>
      <c r="G2120" s="36" t="s">
        <v>2500</v>
      </c>
      <c r="H2120" s="28">
        <v>143893</v>
      </c>
      <c r="I2120" s="53">
        <f>INDEX($I:$I,MATCH($H2120,$C:$C,0))</f>
        <v>300</v>
      </c>
      <c r="J2120" s="5" t="s">
        <v>2578</v>
      </c>
      <c r="K2120" s="56">
        <f>INDEX($K:$K,MATCH($H2120,$C:$C,0))+I2120</f>
        <v>2481</v>
      </c>
      <c r="L2120" s="14">
        <f>VLOOKUP(K2120,Наценка!$A$1:$B$8,2,1)</f>
        <v>1.4</v>
      </c>
      <c r="M2120" s="56">
        <f>INDEX($M:$M,MATCH($H2120,$C:$C,0))+I2120*$M$2</f>
        <v>3443.3999999999996</v>
      </c>
      <c r="N2120" s="57">
        <f t="shared" si="322"/>
        <v>3490</v>
      </c>
      <c r="O2120" s="72">
        <f>VLOOKUP($B2120,'Выгр Торг'!$B:$P,O$1,0)</f>
        <v>2481</v>
      </c>
      <c r="P2120" s="72">
        <f>VLOOKUP($B2120,'Выгр Торг'!$B:$P,P$1,0)</f>
        <v>3590</v>
      </c>
      <c r="Q2120" s="42">
        <f t="shared" si="323"/>
        <v>0</v>
      </c>
      <c r="R2120" s="42">
        <f t="shared" si="324"/>
        <v>100</v>
      </c>
      <c r="S2120" s="85">
        <f t="shared" si="328"/>
        <v>3490</v>
      </c>
      <c r="T2120" s="60" t="str">
        <f>IFERROR(VLOOKUP($B2120,'Из ГУГЛа'!$B:$G,4,0)*U2120+V2120,VLOOKUP($B2120,'Из ГУГЛа'!$B:$G,4,0))</f>
        <v/>
      </c>
      <c r="U2120" s="15">
        <v>1</v>
      </c>
      <c r="V2120" s="59"/>
      <c r="W2120" s="74">
        <f t="shared" si="325"/>
        <v>0.40669085046352271</v>
      </c>
      <c r="X2120" s="74" t="str">
        <f t="shared" si="326"/>
        <v/>
      </c>
      <c r="Y2120" s="74" t="str">
        <f t="shared" si="327"/>
        <v/>
      </c>
      <c r="Z2120" s="78" t="s">
        <v>2579</v>
      </c>
    </row>
    <row r="2121" spans="1:26" ht="90" x14ac:dyDescent="0.25">
      <c r="A2121" s="71" t="str">
        <f>INDEX('Выгр Торг'!$A:$A,MATCH($B2121,'Выгр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1" s="88">
        <v>184010</v>
      </c>
      <c r="C2121" s="72">
        <f>VLOOKUP($B2121,'Выгр Торг'!$B:$P,C$1,0)</f>
        <v>143899</v>
      </c>
      <c r="D2121" s="71" t="str">
        <f>VLOOKUP($B2121,'Выгр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Альпийский (белый, 205))</v>
      </c>
      <c r="E2121" s="72" t="str">
        <f>VLOOKUP($B2121,'Выгр Торг'!$B:$P,E$1,0)</f>
        <v>Y</v>
      </c>
      <c r="F2121" s="72" t="str">
        <f>VLOOKUP($B2121,'Выгр Торг'!$B:$P,F$1,0)</f>
        <v>0</v>
      </c>
      <c r="G2121" s="36" t="s">
        <v>2500</v>
      </c>
      <c r="H2121" s="28">
        <v>143893</v>
      </c>
      <c r="I2121" s="53">
        <f>INDEX($I:$I,MATCH($H2121,$C:$C,0))</f>
        <v>300</v>
      </c>
      <c r="J2121" s="5" t="s">
        <v>2578</v>
      </c>
      <c r="K2121" s="56">
        <f>INDEX($K:$K,MATCH($H2121,$C:$C,0))+I2121</f>
        <v>2481</v>
      </c>
      <c r="L2121" s="14">
        <f>VLOOKUP(K2121,Наценка!$A$1:$B$8,2,1)</f>
        <v>1.4</v>
      </c>
      <c r="M2121" s="56">
        <f>INDEX($M:$M,MATCH($H2121,$C:$C,0))+I2121*$M$2</f>
        <v>3443.3999999999996</v>
      </c>
      <c r="N2121" s="57">
        <f t="shared" si="322"/>
        <v>3490</v>
      </c>
      <c r="O2121" s="72">
        <f>VLOOKUP($B2121,'Выгр Торг'!$B:$P,O$1,0)</f>
        <v>2481</v>
      </c>
      <c r="P2121" s="72">
        <f>VLOOKUP($B2121,'Выгр Торг'!$B:$P,P$1,0)</f>
        <v>3590</v>
      </c>
      <c r="Q2121" s="42">
        <f t="shared" si="323"/>
        <v>0</v>
      </c>
      <c r="R2121" s="42">
        <f t="shared" si="324"/>
        <v>100</v>
      </c>
      <c r="S2121" s="85">
        <f t="shared" si="328"/>
        <v>3490</v>
      </c>
      <c r="T2121" s="60" t="str">
        <f>IFERROR(VLOOKUP($B2121,'Из ГУГЛа'!$B:$G,4,0)*U2121+V2121,VLOOKUP($B2121,'Из ГУГЛа'!$B:$G,4,0))</f>
        <v/>
      </c>
      <c r="U2121" s="15">
        <v>1</v>
      </c>
      <c r="V2121" s="59"/>
      <c r="W2121" s="74">
        <f t="shared" si="325"/>
        <v>0.40669085046352271</v>
      </c>
      <c r="X2121" s="74" t="str">
        <f t="shared" si="326"/>
        <v/>
      </c>
      <c r="Y2121" s="74" t="str">
        <f t="shared" si="327"/>
        <v/>
      </c>
      <c r="Z2121" s="78" t="s">
        <v>2579</v>
      </c>
    </row>
    <row r="2122" spans="1:26" ht="90" x14ac:dyDescent="0.25">
      <c r="A2122" s="71" t="str">
        <f>INDEX('Выгр Торг'!$A:$A,MATCH($B2122,'Выгр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2" s="88">
        <v>184011</v>
      </c>
      <c r="C2122" s="72">
        <f>VLOOKUP($B2122,'Выгр Торг'!$B:$P,C$1,0)</f>
        <v>143900</v>
      </c>
      <c r="D2122" s="71" t="str">
        <f>VLOOKUP($B2122,'Выгр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Апельсин (оранжевый, 111))</v>
      </c>
      <c r="E2122" s="72" t="str">
        <f>VLOOKUP($B2122,'Выгр Торг'!$B:$P,E$1,0)</f>
        <v>Y</v>
      </c>
      <c r="F2122" s="72" t="str">
        <f>VLOOKUP($B2122,'Выгр Торг'!$B:$P,F$1,0)</f>
        <v>0</v>
      </c>
      <c r="G2122" s="36" t="s">
        <v>2500</v>
      </c>
      <c r="H2122" s="28">
        <v>143893</v>
      </c>
      <c r="I2122" s="53">
        <f>INDEX($I:$I,MATCH($H2122,$C:$C,0))</f>
        <v>300</v>
      </c>
      <c r="J2122" s="5" t="s">
        <v>2578</v>
      </c>
      <c r="K2122" s="56">
        <f>INDEX($K:$K,MATCH($H2122,$C:$C,0))+I2122</f>
        <v>2481</v>
      </c>
      <c r="L2122" s="14">
        <f>VLOOKUP(K2122,Наценка!$A$1:$B$8,2,1)</f>
        <v>1.4</v>
      </c>
      <c r="M2122" s="56">
        <f>INDEX($M:$M,MATCH($H2122,$C:$C,0))+I2122*$M$2</f>
        <v>3443.3999999999996</v>
      </c>
      <c r="N2122" s="57">
        <f t="shared" si="322"/>
        <v>3490</v>
      </c>
      <c r="O2122" s="72">
        <f>VLOOKUP($B2122,'Выгр Торг'!$B:$P,O$1,0)</f>
        <v>2481</v>
      </c>
      <c r="P2122" s="72">
        <f>VLOOKUP($B2122,'Выгр Торг'!$B:$P,P$1,0)</f>
        <v>3590</v>
      </c>
      <c r="Q2122" s="42">
        <f t="shared" si="323"/>
        <v>0</v>
      </c>
      <c r="R2122" s="42">
        <f t="shared" si="324"/>
        <v>100</v>
      </c>
      <c r="S2122" s="85">
        <f t="shared" si="328"/>
        <v>3490</v>
      </c>
      <c r="T2122" s="60" t="str">
        <f>IFERROR(VLOOKUP($B2122,'Из ГУГЛа'!$B:$G,4,0)*U2122+V2122,VLOOKUP($B2122,'Из ГУГЛа'!$B:$G,4,0))</f>
        <v/>
      </c>
      <c r="U2122" s="15">
        <v>1</v>
      </c>
      <c r="V2122" s="59"/>
      <c r="W2122" s="74">
        <f t="shared" si="325"/>
        <v>0.40669085046352271</v>
      </c>
      <c r="X2122" s="74" t="str">
        <f t="shared" si="326"/>
        <v/>
      </c>
      <c r="Y2122" s="74" t="str">
        <f t="shared" si="327"/>
        <v/>
      </c>
      <c r="Z2122" s="78" t="s">
        <v>2579</v>
      </c>
    </row>
    <row r="2123" spans="1:26" ht="90" x14ac:dyDescent="0.25">
      <c r="A2123" s="71" t="str">
        <f>INDEX('Выгр Торг'!$A:$A,MATCH($B2123,'Выгр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3" s="88">
        <v>184012</v>
      </c>
      <c r="C2123" s="72">
        <f>VLOOKUP($B2123,'Выгр Торг'!$B:$P,C$1,0)</f>
        <v>143901</v>
      </c>
      <c r="D2123" s="71" t="str">
        <f>VLOOKUP($B2123,'Выгр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Белое облако (белый, 240))</v>
      </c>
      <c r="E2123" s="72" t="str">
        <f>VLOOKUP($B2123,'Выгр Торг'!$B:$P,E$1,0)</f>
        <v>Y</v>
      </c>
      <c r="F2123" s="72" t="str">
        <f>VLOOKUP($B2123,'Выгр Торг'!$B:$P,F$1,0)</f>
        <v>0</v>
      </c>
      <c r="G2123" s="36" t="s">
        <v>2500</v>
      </c>
      <c r="H2123" s="28">
        <v>143893</v>
      </c>
      <c r="I2123" s="53">
        <f>INDEX($I:$I,MATCH($H2123,$C:$C,0))</f>
        <v>300</v>
      </c>
      <c r="J2123" s="5" t="s">
        <v>2578</v>
      </c>
      <c r="K2123" s="56">
        <f>INDEX($K:$K,MATCH($H2123,$C:$C,0))+I2123</f>
        <v>2481</v>
      </c>
      <c r="L2123" s="14">
        <f>VLOOKUP(K2123,Наценка!$A$1:$B$8,2,1)</f>
        <v>1.4</v>
      </c>
      <c r="M2123" s="56">
        <f>INDEX($M:$M,MATCH($H2123,$C:$C,0))+I2123*$M$2</f>
        <v>3443.3999999999996</v>
      </c>
      <c r="N2123" s="57">
        <f t="shared" si="322"/>
        <v>3490</v>
      </c>
      <c r="O2123" s="72">
        <f>VLOOKUP($B2123,'Выгр Торг'!$B:$P,O$1,0)</f>
        <v>2481</v>
      </c>
      <c r="P2123" s="72">
        <f>VLOOKUP($B2123,'Выгр Торг'!$B:$P,P$1,0)</f>
        <v>3590</v>
      </c>
      <c r="Q2123" s="42">
        <f t="shared" si="323"/>
        <v>0</v>
      </c>
      <c r="R2123" s="42">
        <f t="shared" si="324"/>
        <v>100</v>
      </c>
      <c r="S2123" s="85">
        <f t="shared" si="328"/>
        <v>3490</v>
      </c>
      <c r="T2123" s="60" t="str">
        <f>IFERROR(VLOOKUP($B2123,'Из ГУГЛа'!$B:$G,4,0)*U2123+V2123,VLOOKUP($B2123,'Из ГУГЛа'!$B:$G,4,0))</f>
        <v/>
      </c>
      <c r="U2123" s="15">
        <v>1</v>
      </c>
      <c r="V2123" s="59"/>
      <c r="W2123" s="74">
        <f t="shared" si="325"/>
        <v>0.40669085046352271</v>
      </c>
      <c r="X2123" s="74" t="str">
        <f t="shared" si="326"/>
        <v/>
      </c>
      <c r="Y2123" s="74" t="str">
        <f t="shared" si="327"/>
        <v/>
      </c>
      <c r="Z2123" s="78" t="s">
        <v>2579</v>
      </c>
    </row>
    <row r="2124" spans="1:26" ht="90" x14ac:dyDescent="0.25">
      <c r="A2124" s="71" t="str">
        <f>INDEX('Выгр Торг'!$A:$A,MATCH($B2124,'Выгр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4" s="88">
        <v>184013</v>
      </c>
      <c r="C2124" s="72">
        <f>VLOOKUP($B2124,'Выгр Торг'!$B:$P,C$1,0)</f>
        <v>143902</v>
      </c>
      <c r="D2124" s="71" t="str">
        <f>VLOOKUP($B2124,'Выгр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Борнео (темный серебристо-серый, 633))</v>
      </c>
      <c r="E2124" s="72" t="str">
        <f>VLOOKUP($B2124,'Выгр Торг'!$B:$P,E$1,0)</f>
        <v>Y</v>
      </c>
      <c r="F2124" s="72" t="str">
        <f>VLOOKUP($B2124,'Выгр Торг'!$B:$P,F$1,0)</f>
        <v>0</v>
      </c>
      <c r="G2124" s="36" t="s">
        <v>2500</v>
      </c>
      <c r="H2124" s="28">
        <v>143893</v>
      </c>
      <c r="I2124" s="53">
        <f>INDEX($I:$I,MATCH($H2124,$C:$C,0))</f>
        <v>300</v>
      </c>
      <c r="J2124" s="5" t="s">
        <v>2578</v>
      </c>
      <c r="K2124" s="56">
        <f>INDEX($K:$K,MATCH($H2124,$C:$C,0))+I2124</f>
        <v>2481</v>
      </c>
      <c r="L2124" s="14">
        <f>VLOOKUP(K2124,Наценка!$A$1:$B$8,2,1)</f>
        <v>1.4</v>
      </c>
      <c r="M2124" s="56">
        <f>INDEX($M:$M,MATCH($H2124,$C:$C,0))+I2124*$M$2</f>
        <v>3443.3999999999996</v>
      </c>
      <c r="N2124" s="57">
        <f t="shared" si="322"/>
        <v>3490</v>
      </c>
      <c r="O2124" s="72">
        <f>VLOOKUP($B2124,'Выгр Торг'!$B:$P,O$1,0)</f>
        <v>2481</v>
      </c>
      <c r="P2124" s="72">
        <f>VLOOKUP($B2124,'Выгр Торг'!$B:$P,P$1,0)</f>
        <v>3590</v>
      </c>
      <c r="Q2124" s="42">
        <f t="shared" si="323"/>
        <v>0</v>
      </c>
      <c r="R2124" s="42">
        <f t="shared" si="324"/>
        <v>100</v>
      </c>
      <c r="S2124" s="85">
        <f t="shared" si="328"/>
        <v>3490</v>
      </c>
      <c r="T2124" s="60" t="str">
        <f>IFERROR(VLOOKUP($B2124,'Из ГУГЛа'!$B:$G,4,0)*U2124+V2124,VLOOKUP($B2124,'Из ГУГЛа'!$B:$G,4,0))</f>
        <v/>
      </c>
      <c r="U2124" s="15">
        <v>1</v>
      </c>
      <c r="V2124" s="59"/>
      <c r="W2124" s="74">
        <f t="shared" si="325"/>
        <v>0.40669085046352271</v>
      </c>
      <c r="X2124" s="74" t="str">
        <f t="shared" si="326"/>
        <v/>
      </c>
      <c r="Y2124" s="74" t="str">
        <f t="shared" si="327"/>
        <v/>
      </c>
      <c r="Z2124" s="78" t="s">
        <v>2579</v>
      </c>
    </row>
    <row r="2125" spans="1:26" ht="90" x14ac:dyDescent="0.25">
      <c r="A2125" s="71" t="str">
        <f>INDEX('Выгр Торг'!$A:$A,MATCH($B2125,'Выгр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5" s="88">
        <v>184014</v>
      </c>
      <c r="C2125" s="72">
        <f>VLOOKUP($B2125,'Выгр Торг'!$B:$P,C$1,0)</f>
        <v>143903</v>
      </c>
      <c r="D2125" s="71" t="str">
        <f>VLOOKUP($B2125,'Выгр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Бургундия (красный металлик, 117))</v>
      </c>
      <c r="E2125" s="72" t="str">
        <f>VLOOKUP($B2125,'Выгр Торг'!$B:$P,E$1,0)</f>
        <v>Y</v>
      </c>
      <c r="F2125" s="72" t="str">
        <f>VLOOKUP($B2125,'Выгр Торг'!$B:$P,F$1,0)</f>
        <v>0</v>
      </c>
      <c r="G2125" s="36" t="s">
        <v>2500</v>
      </c>
      <c r="H2125" s="28">
        <v>143893</v>
      </c>
      <c r="I2125" s="53">
        <f>INDEX($I:$I,MATCH($H2125,$C:$C,0))</f>
        <v>300</v>
      </c>
      <c r="J2125" s="5" t="s">
        <v>2578</v>
      </c>
      <c r="K2125" s="56">
        <f>INDEX($K:$K,MATCH($H2125,$C:$C,0))+I2125</f>
        <v>2481</v>
      </c>
      <c r="L2125" s="14">
        <f>VLOOKUP(K2125,Наценка!$A$1:$B$8,2,1)</f>
        <v>1.4</v>
      </c>
      <c r="M2125" s="56">
        <f>INDEX($M:$M,MATCH($H2125,$C:$C,0))+I2125*$M$2</f>
        <v>3443.3999999999996</v>
      </c>
      <c r="N2125" s="57">
        <f t="shared" si="322"/>
        <v>3490</v>
      </c>
      <c r="O2125" s="72">
        <f>VLOOKUP($B2125,'Выгр Торг'!$B:$P,O$1,0)</f>
        <v>2481</v>
      </c>
      <c r="P2125" s="72">
        <f>VLOOKUP($B2125,'Выгр Торг'!$B:$P,P$1,0)</f>
        <v>3590</v>
      </c>
      <c r="Q2125" s="42">
        <f t="shared" si="323"/>
        <v>0</v>
      </c>
      <c r="R2125" s="42">
        <f t="shared" si="324"/>
        <v>100</v>
      </c>
      <c r="S2125" s="85">
        <f t="shared" si="328"/>
        <v>3490</v>
      </c>
      <c r="T2125" s="60" t="str">
        <f>IFERROR(VLOOKUP($B2125,'Из ГУГЛа'!$B:$G,4,0)*U2125+V2125,VLOOKUP($B2125,'Из ГУГЛа'!$B:$G,4,0))</f>
        <v/>
      </c>
      <c r="U2125" s="15">
        <v>1</v>
      </c>
      <c r="V2125" s="59"/>
      <c r="W2125" s="74">
        <f t="shared" si="325"/>
        <v>0.40669085046352271</v>
      </c>
      <c r="X2125" s="74" t="str">
        <f t="shared" si="326"/>
        <v/>
      </c>
      <c r="Y2125" s="74" t="str">
        <f t="shared" si="327"/>
        <v/>
      </c>
      <c r="Z2125" s="78" t="s">
        <v>2579</v>
      </c>
    </row>
    <row r="2126" spans="1:26" ht="90" x14ac:dyDescent="0.25">
      <c r="A2126" s="71" t="str">
        <f>INDEX('Выгр Торг'!$A:$A,MATCH($B2126,'Выгр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6" s="88">
        <v>184015</v>
      </c>
      <c r="C2126" s="72">
        <f>VLOOKUP($B2126,'Выгр Торг'!$B:$P,C$1,0)</f>
        <v>143904</v>
      </c>
      <c r="D2126" s="71" t="str">
        <f>VLOOKUP($B2126,'Выгр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Вишня (темно-красный, 127))</v>
      </c>
      <c r="E2126" s="72" t="str">
        <f>VLOOKUP($B2126,'Выгр Торг'!$B:$P,E$1,0)</f>
        <v>Y</v>
      </c>
      <c r="F2126" s="72" t="str">
        <f>VLOOKUP($B2126,'Выгр Торг'!$B:$P,F$1,0)</f>
        <v>0</v>
      </c>
      <c r="G2126" s="36" t="s">
        <v>2500</v>
      </c>
      <c r="H2126" s="28">
        <v>143893</v>
      </c>
      <c r="I2126" s="53">
        <f>INDEX($I:$I,MATCH($H2126,$C:$C,0))</f>
        <v>300</v>
      </c>
      <c r="J2126" s="5" t="s">
        <v>2578</v>
      </c>
      <c r="K2126" s="56">
        <f>INDEX($K:$K,MATCH($H2126,$C:$C,0))+I2126</f>
        <v>2481</v>
      </c>
      <c r="L2126" s="14">
        <f>VLOOKUP(K2126,Наценка!$A$1:$B$8,2,1)</f>
        <v>1.4</v>
      </c>
      <c r="M2126" s="56">
        <f>INDEX($M:$M,MATCH($H2126,$C:$C,0))+I2126*$M$2</f>
        <v>3443.3999999999996</v>
      </c>
      <c r="N2126" s="57">
        <f t="shared" si="322"/>
        <v>3490</v>
      </c>
      <c r="O2126" s="72">
        <f>VLOOKUP($B2126,'Выгр Торг'!$B:$P,O$1,0)</f>
        <v>2481</v>
      </c>
      <c r="P2126" s="72">
        <f>VLOOKUP($B2126,'Выгр Торг'!$B:$P,P$1,0)</f>
        <v>3590</v>
      </c>
      <c r="Q2126" s="42">
        <f t="shared" si="323"/>
        <v>0</v>
      </c>
      <c r="R2126" s="42">
        <f t="shared" si="324"/>
        <v>100</v>
      </c>
      <c r="S2126" s="85">
        <f t="shared" si="328"/>
        <v>3490</v>
      </c>
      <c r="T2126" s="60" t="str">
        <f>IFERROR(VLOOKUP($B2126,'Из ГУГЛа'!$B:$G,4,0)*U2126+V2126,VLOOKUP($B2126,'Из ГУГЛа'!$B:$G,4,0))</f>
        <v/>
      </c>
      <c r="U2126" s="15">
        <v>1</v>
      </c>
      <c r="V2126" s="59"/>
      <c r="W2126" s="74">
        <f t="shared" si="325"/>
        <v>0.40669085046352271</v>
      </c>
      <c r="X2126" s="74" t="str">
        <f t="shared" si="326"/>
        <v/>
      </c>
      <c r="Y2126" s="74" t="str">
        <f t="shared" si="327"/>
        <v/>
      </c>
      <c r="Z2126" s="78" t="s">
        <v>2579</v>
      </c>
    </row>
    <row r="2127" spans="1:26" ht="90" x14ac:dyDescent="0.25">
      <c r="A2127" s="71" t="str">
        <f>INDEX('Выгр Торг'!$A:$A,MATCH($B2127,'Выгр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7" s="88">
        <v>184016</v>
      </c>
      <c r="C2127" s="72">
        <f>VLOOKUP($B2127,'Выгр Торг'!$B:$P,C$1,0)</f>
        <v>143905</v>
      </c>
      <c r="D2127" s="71" t="str">
        <f>VLOOKUP($B2127,'Выгр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Голубая планета (сине-голубой, 418))</v>
      </c>
      <c r="E2127" s="72" t="str">
        <f>VLOOKUP($B2127,'Выгр Торг'!$B:$P,E$1,0)</f>
        <v>Y</v>
      </c>
      <c r="F2127" s="72" t="str">
        <f>VLOOKUP($B2127,'Выгр Торг'!$B:$P,F$1,0)</f>
        <v>0</v>
      </c>
      <c r="G2127" s="36" t="s">
        <v>2500</v>
      </c>
      <c r="H2127" s="28">
        <v>143893</v>
      </c>
      <c r="I2127" s="53">
        <f>INDEX($I:$I,MATCH($H2127,$C:$C,0))</f>
        <v>300</v>
      </c>
      <c r="J2127" s="5" t="s">
        <v>2578</v>
      </c>
      <c r="K2127" s="56">
        <f>INDEX($K:$K,MATCH($H2127,$C:$C,0))+I2127</f>
        <v>2481</v>
      </c>
      <c r="L2127" s="14">
        <f>VLOOKUP(K2127,Наценка!$A$1:$B$8,2,1)</f>
        <v>1.4</v>
      </c>
      <c r="M2127" s="56">
        <f>INDEX($M:$M,MATCH($H2127,$C:$C,0))+I2127*$M$2</f>
        <v>3443.3999999999996</v>
      </c>
      <c r="N2127" s="57">
        <f t="shared" si="322"/>
        <v>3490</v>
      </c>
      <c r="O2127" s="72">
        <f>VLOOKUP($B2127,'Выгр Торг'!$B:$P,O$1,0)</f>
        <v>2481</v>
      </c>
      <c r="P2127" s="72">
        <f>VLOOKUP($B2127,'Выгр Торг'!$B:$P,P$1,0)</f>
        <v>3590</v>
      </c>
      <c r="Q2127" s="42">
        <f t="shared" si="323"/>
        <v>0</v>
      </c>
      <c r="R2127" s="42">
        <f t="shared" si="324"/>
        <v>100</v>
      </c>
      <c r="S2127" s="85">
        <f t="shared" si="328"/>
        <v>3490</v>
      </c>
      <c r="T2127" s="60" t="str">
        <f>IFERROR(VLOOKUP($B2127,'Из ГУГЛа'!$B:$G,4,0)*U2127+V2127,VLOOKUP($B2127,'Из ГУГЛа'!$B:$G,4,0))</f>
        <v/>
      </c>
      <c r="U2127" s="15">
        <v>1</v>
      </c>
      <c r="V2127" s="59"/>
      <c r="W2127" s="74">
        <f t="shared" si="325"/>
        <v>0.40669085046352271</v>
      </c>
      <c r="X2127" s="74" t="str">
        <f t="shared" si="326"/>
        <v/>
      </c>
      <c r="Y2127" s="74" t="str">
        <f t="shared" si="327"/>
        <v/>
      </c>
      <c r="Z2127" s="78" t="s">
        <v>2579</v>
      </c>
    </row>
    <row r="2128" spans="1:26" ht="90" x14ac:dyDescent="0.25">
      <c r="A2128" s="71" t="str">
        <f>INDEX('Выгр Торг'!$A:$A,MATCH($B2128,'Выгр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8" s="88">
        <v>184017</v>
      </c>
      <c r="C2128" s="72">
        <f>VLOOKUP($B2128,'Выгр Торг'!$B:$P,C$1,0)</f>
        <v>143906</v>
      </c>
      <c r="D2128" s="71" t="str">
        <f>VLOOKUP($B2128,'Выгр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Гранта (темно-серый, 682))</v>
      </c>
      <c r="E2128" s="72" t="str">
        <f>VLOOKUP($B2128,'Выгр Торг'!$B:$P,E$1,0)</f>
        <v>Y</v>
      </c>
      <c r="F2128" s="72" t="str">
        <f>VLOOKUP($B2128,'Выгр Торг'!$B:$P,F$1,0)</f>
        <v>0</v>
      </c>
      <c r="G2128" s="36" t="s">
        <v>2500</v>
      </c>
      <c r="H2128" s="28">
        <v>143893</v>
      </c>
      <c r="I2128" s="53">
        <f>INDEX($I:$I,MATCH($H2128,$C:$C,0))</f>
        <v>300</v>
      </c>
      <c r="J2128" s="5" t="s">
        <v>2578</v>
      </c>
      <c r="K2128" s="56">
        <f>INDEX($K:$K,MATCH($H2128,$C:$C,0))+I2128</f>
        <v>2481</v>
      </c>
      <c r="L2128" s="14">
        <f>VLOOKUP(K2128,Наценка!$A$1:$B$8,2,1)</f>
        <v>1.4</v>
      </c>
      <c r="M2128" s="56">
        <f>INDEX($M:$M,MATCH($H2128,$C:$C,0))+I2128*$M$2</f>
        <v>3443.3999999999996</v>
      </c>
      <c r="N2128" s="57">
        <f t="shared" si="322"/>
        <v>3490</v>
      </c>
      <c r="O2128" s="72">
        <f>VLOOKUP($B2128,'Выгр Торг'!$B:$P,O$1,0)</f>
        <v>2481</v>
      </c>
      <c r="P2128" s="72">
        <f>VLOOKUP($B2128,'Выгр Торг'!$B:$P,P$1,0)</f>
        <v>3590</v>
      </c>
      <c r="Q2128" s="42">
        <f t="shared" si="323"/>
        <v>0</v>
      </c>
      <c r="R2128" s="42">
        <f t="shared" si="324"/>
        <v>100</v>
      </c>
      <c r="S2128" s="85">
        <f t="shared" si="328"/>
        <v>3490</v>
      </c>
      <c r="T2128" s="60" t="str">
        <f>IFERROR(VLOOKUP($B2128,'Из ГУГЛа'!$B:$G,4,0)*U2128+V2128,VLOOKUP($B2128,'Из ГУГЛа'!$B:$G,4,0))</f>
        <v/>
      </c>
      <c r="U2128" s="15">
        <v>1</v>
      </c>
      <c r="V2128" s="59"/>
      <c r="W2128" s="74">
        <f t="shared" si="325"/>
        <v>0.40669085046352271</v>
      </c>
      <c r="X2128" s="74" t="str">
        <f t="shared" si="326"/>
        <v/>
      </c>
      <c r="Y2128" s="74" t="str">
        <f t="shared" si="327"/>
        <v/>
      </c>
      <c r="Z2128" s="78" t="s">
        <v>2579</v>
      </c>
    </row>
    <row r="2129" spans="1:26" ht="90" x14ac:dyDescent="0.25">
      <c r="A2129" s="71" t="str">
        <f>INDEX('Выгр Торг'!$A:$A,MATCH($B2129,'Выгр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29" s="88">
        <v>184018</v>
      </c>
      <c r="C2129" s="72">
        <f>VLOOKUP($B2129,'Выгр Торг'!$B:$P,C$1,0)</f>
        <v>143907</v>
      </c>
      <c r="D2129" s="71" t="str">
        <f>VLOOKUP($B2129,'Выгр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Джем (желто-коричневый, 285))</v>
      </c>
      <c r="E2129" s="72" t="str">
        <f>VLOOKUP($B2129,'Выгр Торг'!$B:$P,E$1,0)</f>
        <v>Y</v>
      </c>
      <c r="F2129" s="72" t="str">
        <f>VLOOKUP($B2129,'Выгр Торг'!$B:$P,F$1,0)</f>
        <v>0</v>
      </c>
      <c r="G2129" s="36" t="s">
        <v>2500</v>
      </c>
      <c r="H2129" s="28">
        <v>143893</v>
      </c>
      <c r="I2129" s="53">
        <f>INDEX($I:$I,MATCH($H2129,$C:$C,0))</f>
        <v>300</v>
      </c>
      <c r="J2129" s="5" t="s">
        <v>2578</v>
      </c>
      <c r="K2129" s="56">
        <f>INDEX($K:$K,MATCH($H2129,$C:$C,0))+I2129</f>
        <v>2481</v>
      </c>
      <c r="L2129" s="14">
        <f>VLOOKUP(K2129,Наценка!$A$1:$B$8,2,1)</f>
        <v>1.4</v>
      </c>
      <c r="M2129" s="56">
        <f>INDEX($M:$M,MATCH($H2129,$C:$C,0))+I2129*$M$2</f>
        <v>3443.3999999999996</v>
      </c>
      <c r="N2129" s="57">
        <f t="shared" si="322"/>
        <v>3490</v>
      </c>
      <c r="O2129" s="72">
        <f>VLOOKUP($B2129,'Выгр Торг'!$B:$P,O$1,0)</f>
        <v>2481</v>
      </c>
      <c r="P2129" s="72">
        <f>VLOOKUP($B2129,'Выгр Торг'!$B:$P,P$1,0)</f>
        <v>3590</v>
      </c>
      <c r="Q2129" s="42">
        <f t="shared" si="323"/>
        <v>0</v>
      </c>
      <c r="R2129" s="42">
        <f t="shared" si="324"/>
        <v>100</v>
      </c>
      <c r="S2129" s="85">
        <f t="shared" si="328"/>
        <v>3490</v>
      </c>
      <c r="T2129" s="60" t="str">
        <f>IFERROR(VLOOKUP($B2129,'Из ГУГЛа'!$B:$G,4,0)*U2129+V2129,VLOOKUP($B2129,'Из ГУГЛа'!$B:$G,4,0))</f>
        <v/>
      </c>
      <c r="U2129" s="15">
        <v>1</v>
      </c>
      <c r="V2129" s="59"/>
      <c r="W2129" s="74">
        <f t="shared" si="325"/>
        <v>0.40669085046352271</v>
      </c>
      <c r="X2129" s="74" t="str">
        <f t="shared" si="326"/>
        <v/>
      </c>
      <c r="Y2129" s="74" t="str">
        <f t="shared" si="327"/>
        <v/>
      </c>
      <c r="Z2129" s="78" t="s">
        <v>2579</v>
      </c>
    </row>
    <row r="2130" spans="1:26" ht="90" x14ac:dyDescent="0.25">
      <c r="A2130" s="71" t="str">
        <f>INDEX('Выгр Торг'!$A:$A,MATCH($B2130,'Выгр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0" s="88">
        <v>184019</v>
      </c>
      <c r="C2130" s="72">
        <f>VLOOKUP($B2130,'Выгр Торг'!$B:$P,C$1,0)</f>
        <v>143908</v>
      </c>
      <c r="D2130" s="71" t="str">
        <f>VLOOKUP($B2130,'Выгр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Дыня (серебристо-желтый, 502))</v>
      </c>
      <c r="E2130" s="72" t="str">
        <f>VLOOKUP($B2130,'Выгр Торг'!$B:$P,E$1,0)</f>
        <v>Y</v>
      </c>
      <c r="F2130" s="72" t="str">
        <f>VLOOKUP($B2130,'Выгр Торг'!$B:$P,F$1,0)</f>
        <v>0</v>
      </c>
      <c r="G2130" s="36" t="s">
        <v>2500</v>
      </c>
      <c r="H2130" s="28">
        <v>143893</v>
      </c>
      <c r="I2130" s="53">
        <f>INDEX($I:$I,MATCH($H2130,$C:$C,0))</f>
        <v>300</v>
      </c>
      <c r="J2130" s="5" t="s">
        <v>2578</v>
      </c>
      <c r="K2130" s="56">
        <f>INDEX($K:$K,MATCH($H2130,$C:$C,0))+I2130</f>
        <v>2481</v>
      </c>
      <c r="L2130" s="14">
        <f>VLOOKUP(K2130,Наценка!$A$1:$B$8,2,1)</f>
        <v>1.4</v>
      </c>
      <c r="M2130" s="56">
        <f>INDEX($M:$M,MATCH($H2130,$C:$C,0))+I2130*$M$2</f>
        <v>3443.3999999999996</v>
      </c>
      <c r="N2130" s="57">
        <f t="shared" si="322"/>
        <v>3490</v>
      </c>
      <c r="O2130" s="72">
        <f>VLOOKUP($B2130,'Выгр Торг'!$B:$P,O$1,0)</f>
        <v>2481</v>
      </c>
      <c r="P2130" s="72">
        <f>VLOOKUP($B2130,'Выгр Торг'!$B:$P,P$1,0)</f>
        <v>3590</v>
      </c>
      <c r="Q2130" s="42">
        <f t="shared" si="323"/>
        <v>0</v>
      </c>
      <c r="R2130" s="42">
        <f t="shared" si="324"/>
        <v>100</v>
      </c>
      <c r="S2130" s="85">
        <f t="shared" si="328"/>
        <v>3490</v>
      </c>
      <c r="T2130" s="60" t="str">
        <f>IFERROR(VLOOKUP($B2130,'Из ГУГЛа'!$B:$G,4,0)*U2130+V2130,VLOOKUP($B2130,'Из ГУГЛа'!$B:$G,4,0))</f>
        <v/>
      </c>
      <c r="U2130" s="15">
        <v>1</v>
      </c>
      <c r="V2130" s="59"/>
      <c r="W2130" s="74">
        <f t="shared" si="325"/>
        <v>0.40669085046352271</v>
      </c>
      <c r="X2130" s="74" t="str">
        <f t="shared" si="326"/>
        <v/>
      </c>
      <c r="Y2130" s="74" t="str">
        <f t="shared" si="327"/>
        <v/>
      </c>
      <c r="Z2130" s="78" t="s">
        <v>2579</v>
      </c>
    </row>
    <row r="2131" spans="1:26" ht="90" x14ac:dyDescent="0.25">
      <c r="A2131" s="71" t="str">
        <f>INDEX('Выгр Торг'!$A:$A,MATCH($B2131,'Выгр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1" s="88">
        <v>184020</v>
      </c>
      <c r="C2131" s="72">
        <f>VLOOKUP($B2131,'Выгр Торг'!$B:$P,C$1,0)</f>
        <v>143909</v>
      </c>
      <c r="D2131" s="71" t="str">
        <f>VLOOKUP($B2131,'Выгр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Изабелла (темно-филетовый, 515))</v>
      </c>
      <c r="E2131" s="72" t="str">
        <f>VLOOKUP($B2131,'Выгр Торг'!$B:$P,E$1,0)</f>
        <v>Y</v>
      </c>
      <c r="F2131" s="72" t="str">
        <f>VLOOKUP($B2131,'Выгр Торг'!$B:$P,F$1,0)</f>
        <v>0</v>
      </c>
      <c r="G2131" s="36" t="s">
        <v>2500</v>
      </c>
      <c r="H2131" s="28">
        <v>143893</v>
      </c>
      <c r="I2131" s="53">
        <f>INDEX($I:$I,MATCH($H2131,$C:$C,0))</f>
        <v>300</v>
      </c>
      <c r="J2131" s="5" t="s">
        <v>2578</v>
      </c>
      <c r="K2131" s="56">
        <f>INDEX($K:$K,MATCH($H2131,$C:$C,0))+I2131</f>
        <v>2481</v>
      </c>
      <c r="L2131" s="14">
        <f>VLOOKUP(K2131,Наценка!$A$1:$B$8,2,1)</f>
        <v>1.4</v>
      </c>
      <c r="M2131" s="56">
        <f>INDEX($M:$M,MATCH($H2131,$C:$C,0))+I2131*$M$2</f>
        <v>3443.3999999999996</v>
      </c>
      <c r="N2131" s="57">
        <f t="shared" si="322"/>
        <v>3490</v>
      </c>
      <c r="O2131" s="72">
        <f>VLOOKUP($B2131,'Выгр Торг'!$B:$P,O$1,0)</f>
        <v>2481</v>
      </c>
      <c r="P2131" s="72">
        <f>VLOOKUP($B2131,'Выгр Торг'!$B:$P,P$1,0)</f>
        <v>3590</v>
      </c>
      <c r="Q2131" s="42">
        <f t="shared" si="323"/>
        <v>0</v>
      </c>
      <c r="R2131" s="42">
        <f t="shared" si="324"/>
        <v>100</v>
      </c>
      <c r="S2131" s="85">
        <f t="shared" si="328"/>
        <v>3490</v>
      </c>
      <c r="T2131" s="60" t="str">
        <f>IFERROR(VLOOKUP($B2131,'Из ГУГЛа'!$B:$G,4,0)*U2131+V2131,VLOOKUP($B2131,'Из ГУГЛа'!$B:$G,4,0))</f>
        <v/>
      </c>
      <c r="U2131" s="15">
        <v>1</v>
      </c>
      <c r="V2131" s="59"/>
      <c r="W2131" s="74">
        <f t="shared" si="325"/>
        <v>0.40669085046352271</v>
      </c>
      <c r="X2131" s="74" t="str">
        <f t="shared" si="326"/>
        <v/>
      </c>
      <c r="Y2131" s="74" t="str">
        <f t="shared" si="327"/>
        <v/>
      </c>
      <c r="Z2131" s="78" t="s">
        <v>2579</v>
      </c>
    </row>
    <row r="2132" spans="1:26" ht="90" x14ac:dyDescent="0.25">
      <c r="A2132" s="71" t="str">
        <f>INDEX('Выгр Торг'!$A:$A,MATCH($B2132,'Выгр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2" s="88">
        <v>184021</v>
      </c>
      <c r="C2132" s="72">
        <f>VLOOKUP($B2132,'Выгр Торг'!$B:$P,C$1,0)</f>
        <v>143910</v>
      </c>
      <c r="D2132" s="71" t="str">
        <f>VLOOKUP($B2132,'Выгр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Калина (ярко-красный, 104))</v>
      </c>
      <c r="E2132" s="72" t="str">
        <f>VLOOKUP($B2132,'Выгр Торг'!$B:$P,E$1,0)</f>
        <v>Y</v>
      </c>
      <c r="F2132" s="72" t="str">
        <f>VLOOKUP($B2132,'Выгр Торг'!$B:$P,F$1,0)</f>
        <v>0</v>
      </c>
      <c r="G2132" s="36" t="s">
        <v>2500</v>
      </c>
      <c r="H2132" s="28">
        <v>143893</v>
      </c>
      <c r="I2132" s="53">
        <f>INDEX($I:$I,MATCH($H2132,$C:$C,0))</f>
        <v>300</v>
      </c>
      <c r="J2132" s="5" t="s">
        <v>2578</v>
      </c>
      <c r="K2132" s="56">
        <f>INDEX($K:$K,MATCH($H2132,$C:$C,0))+I2132</f>
        <v>2481</v>
      </c>
      <c r="L2132" s="14">
        <f>VLOOKUP(K2132,Наценка!$A$1:$B$8,2,1)</f>
        <v>1.4</v>
      </c>
      <c r="M2132" s="56">
        <f>INDEX($M:$M,MATCH($H2132,$C:$C,0))+I2132*$M$2</f>
        <v>3443.3999999999996</v>
      </c>
      <c r="N2132" s="57">
        <f t="shared" si="322"/>
        <v>3490</v>
      </c>
      <c r="O2132" s="72">
        <f>VLOOKUP($B2132,'Выгр Торг'!$B:$P,O$1,0)</f>
        <v>2481</v>
      </c>
      <c r="P2132" s="72">
        <f>VLOOKUP($B2132,'Выгр Торг'!$B:$P,P$1,0)</f>
        <v>3590</v>
      </c>
      <c r="Q2132" s="42">
        <f t="shared" si="323"/>
        <v>0</v>
      </c>
      <c r="R2132" s="42">
        <f t="shared" si="324"/>
        <v>100</v>
      </c>
      <c r="S2132" s="85">
        <f t="shared" si="328"/>
        <v>3490</v>
      </c>
      <c r="T2132" s="60" t="str">
        <f>IFERROR(VLOOKUP($B2132,'Из ГУГЛа'!$B:$G,4,0)*U2132+V2132,VLOOKUP($B2132,'Из ГУГЛа'!$B:$G,4,0))</f>
        <v/>
      </c>
      <c r="U2132" s="15">
        <v>1</v>
      </c>
      <c r="V2132" s="59"/>
      <c r="W2132" s="74">
        <f t="shared" si="325"/>
        <v>0.40669085046352271</v>
      </c>
      <c r="X2132" s="74" t="str">
        <f t="shared" si="326"/>
        <v/>
      </c>
      <c r="Y2132" s="74" t="str">
        <f t="shared" si="327"/>
        <v/>
      </c>
      <c r="Z2132" s="78" t="s">
        <v>2579</v>
      </c>
    </row>
    <row r="2133" spans="1:26" ht="90" x14ac:dyDescent="0.25">
      <c r="A2133" s="71" t="str">
        <f>INDEX('Выгр Торг'!$A:$A,MATCH($B2133,'Выгр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3" s="88">
        <v>184022</v>
      </c>
      <c r="C2133" s="72">
        <f>VLOOKUP($B2133,'Выгр Торг'!$B:$P,C$1,0)</f>
        <v>143911</v>
      </c>
      <c r="D2133" s="71" t="str">
        <f>VLOOKUP($B2133,'Выгр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Калифорнийский мак (золотисто-красный, 190))</v>
      </c>
      <c r="E2133" s="72" t="str">
        <f>VLOOKUP($B2133,'Выгр Торг'!$B:$P,E$1,0)</f>
        <v>Y</v>
      </c>
      <c r="F2133" s="72" t="str">
        <f>VLOOKUP($B2133,'Выгр Торг'!$B:$P,F$1,0)</f>
        <v>0</v>
      </c>
      <c r="G2133" s="36" t="s">
        <v>2500</v>
      </c>
      <c r="H2133" s="28">
        <v>143893</v>
      </c>
      <c r="I2133" s="53">
        <f>INDEX($I:$I,MATCH($H2133,$C:$C,0))</f>
        <v>300</v>
      </c>
      <c r="J2133" s="5" t="s">
        <v>2578</v>
      </c>
      <c r="K2133" s="56">
        <f>INDEX($K:$K,MATCH($H2133,$C:$C,0))+I2133</f>
        <v>2481</v>
      </c>
      <c r="L2133" s="14">
        <f>VLOOKUP(K2133,Наценка!$A$1:$B$8,2,1)</f>
        <v>1.4</v>
      </c>
      <c r="M2133" s="56">
        <f>INDEX($M:$M,MATCH($H2133,$C:$C,0))+I2133*$M$2</f>
        <v>3443.3999999999996</v>
      </c>
      <c r="N2133" s="57">
        <f t="shared" si="322"/>
        <v>3490</v>
      </c>
      <c r="O2133" s="72">
        <f>VLOOKUP($B2133,'Выгр Торг'!$B:$P,O$1,0)</f>
        <v>2481</v>
      </c>
      <c r="P2133" s="72">
        <f>VLOOKUP($B2133,'Выгр Торг'!$B:$P,P$1,0)</f>
        <v>3590</v>
      </c>
      <c r="Q2133" s="42">
        <f t="shared" si="323"/>
        <v>0</v>
      </c>
      <c r="R2133" s="42">
        <f t="shared" si="324"/>
        <v>100</v>
      </c>
      <c r="S2133" s="85">
        <f t="shared" si="328"/>
        <v>3490</v>
      </c>
      <c r="T2133" s="60" t="str">
        <f>IFERROR(VLOOKUP($B2133,'Из ГУГЛа'!$B:$G,4,0)*U2133+V2133,VLOOKUP($B2133,'Из ГУГЛа'!$B:$G,4,0))</f>
        <v/>
      </c>
      <c r="U2133" s="15">
        <v>1</v>
      </c>
      <c r="V2133" s="59"/>
      <c r="W2133" s="74">
        <f t="shared" si="325"/>
        <v>0.40669085046352271</v>
      </c>
      <c r="X2133" s="74" t="str">
        <f t="shared" si="326"/>
        <v/>
      </c>
      <c r="Y2133" s="74" t="str">
        <f t="shared" si="327"/>
        <v/>
      </c>
      <c r="Z2133" s="78" t="s">
        <v>2579</v>
      </c>
    </row>
    <row r="2134" spans="1:26" ht="75" x14ac:dyDescent="0.25">
      <c r="A2134" s="71" t="str">
        <f>INDEX('Выгр Торг'!$A:$A,MATCH($B2134,'Выгр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4" s="88">
        <v>184023</v>
      </c>
      <c r="C2134" s="72">
        <f>VLOOKUP($B2134,'Выгр Торг'!$B:$P,C$1,0)</f>
        <v>143912</v>
      </c>
      <c r="D2134" s="71" t="str">
        <f>VLOOKUP($B2134,'Выгр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Кварц (серый, 630))</v>
      </c>
      <c r="E2134" s="72" t="str">
        <f>VLOOKUP($B2134,'Выгр Торг'!$B:$P,E$1,0)</f>
        <v>Y</v>
      </c>
      <c r="F2134" s="72" t="str">
        <f>VLOOKUP($B2134,'Выгр Торг'!$B:$P,F$1,0)</f>
        <v>0</v>
      </c>
      <c r="G2134" s="36" t="s">
        <v>2500</v>
      </c>
      <c r="H2134" s="28">
        <v>143893</v>
      </c>
      <c r="I2134" s="53">
        <f>INDEX($I:$I,MATCH($H2134,$C:$C,0))</f>
        <v>300</v>
      </c>
      <c r="J2134" s="5" t="s">
        <v>2578</v>
      </c>
      <c r="K2134" s="56">
        <f>INDEX($K:$K,MATCH($H2134,$C:$C,0))+I2134</f>
        <v>2481</v>
      </c>
      <c r="L2134" s="14">
        <f>VLOOKUP(K2134,Наценка!$A$1:$B$8,2,1)</f>
        <v>1.4</v>
      </c>
      <c r="M2134" s="56">
        <f>INDEX($M:$M,MATCH($H2134,$C:$C,0))+I2134*$M$2</f>
        <v>3443.3999999999996</v>
      </c>
      <c r="N2134" s="57">
        <f t="shared" ref="N2134:N2197" si="329">IF(M2134&lt;=1000,(ROUNDUP(M2134,-1)-1),(ROUNDUP(M2134,-2)-10))</f>
        <v>3490</v>
      </c>
      <c r="O2134" s="72">
        <f>VLOOKUP($B2134,'Выгр Торг'!$B:$P,O$1,0)</f>
        <v>2481</v>
      </c>
      <c r="P2134" s="72">
        <f>VLOOKUP($B2134,'Выгр Торг'!$B:$P,P$1,0)</f>
        <v>3590</v>
      </c>
      <c r="Q2134" s="42">
        <f t="shared" si="323"/>
        <v>0</v>
      </c>
      <c r="R2134" s="42">
        <f t="shared" si="324"/>
        <v>100</v>
      </c>
      <c r="S2134" s="85">
        <f t="shared" si="328"/>
        <v>3490</v>
      </c>
      <c r="T2134" s="60" t="str">
        <f>IFERROR(VLOOKUP($B2134,'Из ГУГЛа'!$B:$G,4,0)*U2134+V2134,VLOOKUP($B2134,'Из ГУГЛа'!$B:$G,4,0))</f>
        <v/>
      </c>
      <c r="U2134" s="15">
        <v>1</v>
      </c>
      <c r="V2134" s="59"/>
      <c r="W2134" s="74">
        <f t="shared" si="325"/>
        <v>0.40669085046352271</v>
      </c>
      <c r="X2134" s="74" t="str">
        <f t="shared" si="326"/>
        <v/>
      </c>
      <c r="Y2134" s="74" t="str">
        <f t="shared" si="327"/>
        <v/>
      </c>
      <c r="Z2134" s="78" t="s">
        <v>2579</v>
      </c>
    </row>
    <row r="2135" spans="1:26" ht="90" x14ac:dyDescent="0.25">
      <c r="A2135" s="71" t="str">
        <f>INDEX('Выгр Торг'!$A:$A,MATCH($B2135,'Выгр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5" s="88">
        <v>184024</v>
      </c>
      <c r="C2135" s="72">
        <f>VLOOKUP($B2135,'Выгр Торг'!$B:$P,C$1,0)</f>
        <v>143913</v>
      </c>
      <c r="D2135" s="71" t="str">
        <f>VLOOKUP($B2135,'Выгр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Колумбийская зелень (светло-зеленый, 322))</v>
      </c>
      <c r="E2135" s="72" t="str">
        <f>VLOOKUP($B2135,'Выгр Торг'!$B:$P,E$1,0)</f>
        <v>Y</v>
      </c>
      <c r="F2135" s="72" t="str">
        <f>VLOOKUP($B2135,'Выгр Торг'!$B:$P,F$1,0)</f>
        <v>0</v>
      </c>
      <c r="G2135" s="36" t="s">
        <v>2500</v>
      </c>
      <c r="H2135" s="28">
        <v>143893</v>
      </c>
      <c r="I2135" s="53">
        <f>INDEX($I:$I,MATCH($H2135,$C:$C,0))</f>
        <v>300</v>
      </c>
      <c r="J2135" s="5" t="s">
        <v>2578</v>
      </c>
      <c r="K2135" s="56">
        <f>INDEX($K:$K,MATCH($H2135,$C:$C,0))+I2135</f>
        <v>2481</v>
      </c>
      <c r="L2135" s="14">
        <f>VLOOKUP(K2135,Наценка!$A$1:$B$8,2,1)</f>
        <v>1.4</v>
      </c>
      <c r="M2135" s="56">
        <f>INDEX($M:$M,MATCH($H2135,$C:$C,0))+I2135*$M$2</f>
        <v>3443.3999999999996</v>
      </c>
      <c r="N2135" s="57">
        <f t="shared" si="329"/>
        <v>3490</v>
      </c>
      <c r="O2135" s="72">
        <f>VLOOKUP($B2135,'Выгр Торг'!$B:$P,O$1,0)</f>
        <v>2481</v>
      </c>
      <c r="P2135" s="72">
        <f>VLOOKUP($B2135,'Выгр Торг'!$B:$P,P$1,0)</f>
        <v>3590</v>
      </c>
      <c r="Q2135" s="42">
        <f t="shared" si="323"/>
        <v>0</v>
      </c>
      <c r="R2135" s="42">
        <f t="shared" si="324"/>
        <v>100</v>
      </c>
      <c r="S2135" s="85">
        <f t="shared" si="328"/>
        <v>3490</v>
      </c>
      <c r="T2135" s="60" t="str">
        <f>IFERROR(VLOOKUP($B2135,'Из ГУГЛа'!$B:$G,4,0)*U2135+V2135,VLOOKUP($B2135,'Из ГУГЛа'!$B:$G,4,0))</f>
        <v/>
      </c>
      <c r="U2135" s="15">
        <v>1</v>
      </c>
      <c r="V2135" s="59"/>
      <c r="W2135" s="74">
        <f t="shared" si="325"/>
        <v>0.40669085046352271</v>
      </c>
      <c r="X2135" s="74" t="str">
        <f t="shared" si="326"/>
        <v/>
      </c>
      <c r="Y2135" s="74" t="str">
        <f t="shared" si="327"/>
        <v/>
      </c>
      <c r="Z2135" s="78" t="s">
        <v>2579</v>
      </c>
    </row>
    <row r="2136" spans="1:26" ht="90" x14ac:dyDescent="0.25">
      <c r="A2136" s="71" t="str">
        <f>INDEX('Выгр Торг'!$A:$A,MATCH($B2136,'Выгр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6" s="88">
        <v>184025</v>
      </c>
      <c r="C2136" s="72">
        <f>VLOOKUP($B2136,'Выгр Торг'!$B:$P,C$1,0)</f>
        <v>143914</v>
      </c>
      <c r="D2136" s="71" t="str">
        <f>VLOOKUP($B2136,'Выгр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Кориандр (золотисто-коричневый, 790))</v>
      </c>
      <c r="E2136" s="72" t="str">
        <f>VLOOKUP($B2136,'Выгр Торг'!$B:$P,E$1,0)</f>
        <v>Y</v>
      </c>
      <c r="F2136" s="72" t="str">
        <f>VLOOKUP($B2136,'Выгр Торг'!$B:$P,F$1,0)</f>
        <v>0</v>
      </c>
      <c r="G2136" s="36" t="s">
        <v>2500</v>
      </c>
      <c r="H2136" s="28">
        <v>143893</v>
      </c>
      <c r="I2136" s="53">
        <f>INDEX($I:$I,MATCH($H2136,$C:$C,0))</f>
        <v>300</v>
      </c>
      <c r="J2136" s="5" t="s">
        <v>2578</v>
      </c>
      <c r="K2136" s="56">
        <f>INDEX($K:$K,MATCH($H2136,$C:$C,0))+I2136</f>
        <v>2481</v>
      </c>
      <c r="L2136" s="14">
        <f>VLOOKUP(K2136,Наценка!$A$1:$B$8,2,1)</f>
        <v>1.4</v>
      </c>
      <c r="M2136" s="56">
        <f>INDEX($M:$M,MATCH($H2136,$C:$C,0))+I2136*$M$2</f>
        <v>3443.3999999999996</v>
      </c>
      <c r="N2136" s="57">
        <f t="shared" si="329"/>
        <v>3490</v>
      </c>
      <c r="O2136" s="72">
        <f>VLOOKUP($B2136,'Выгр Торг'!$B:$P,O$1,0)</f>
        <v>2481</v>
      </c>
      <c r="P2136" s="72">
        <f>VLOOKUP($B2136,'Выгр Торг'!$B:$P,P$1,0)</f>
        <v>3590</v>
      </c>
      <c r="Q2136" s="42">
        <f t="shared" si="323"/>
        <v>0</v>
      </c>
      <c r="R2136" s="42">
        <f t="shared" si="324"/>
        <v>100</v>
      </c>
      <c r="S2136" s="85">
        <f t="shared" si="328"/>
        <v>3490</v>
      </c>
      <c r="T2136" s="60" t="str">
        <f>IFERROR(VLOOKUP($B2136,'Из ГУГЛа'!$B:$G,4,0)*U2136+V2136,VLOOKUP($B2136,'Из ГУГЛа'!$B:$G,4,0))</f>
        <v/>
      </c>
      <c r="U2136" s="15">
        <v>1</v>
      </c>
      <c r="V2136" s="59"/>
      <c r="W2136" s="74">
        <f t="shared" si="325"/>
        <v>0.40669085046352271</v>
      </c>
      <c r="X2136" s="74" t="str">
        <f t="shared" si="326"/>
        <v/>
      </c>
      <c r="Y2136" s="74" t="str">
        <f t="shared" si="327"/>
        <v/>
      </c>
      <c r="Z2136" s="78" t="s">
        <v>2579</v>
      </c>
    </row>
    <row r="2137" spans="1:26" ht="90" x14ac:dyDescent="0.25">
      <c r="A2137" s="71" t="str">
        <f>INDEX('Выгр Торг'!$A:$A,MATCH($B2137,'Выгр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7" s="88">
        <v>184026</v>
      </c>
      <c r="C2137" s="72">
        <f>VLOOKUP($B2137,'Выгр Торг'!$B:$P,C$1,0)</f>
        <v>143915</v>
      </c>
      <c r="D2137" s="71" t="str">
        <f>VLOOKUP($B2137,'Выгр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Космос (черный, 665))</v>
      </c>
      <c r="E2137" s="72" t="str">
        <f>VLOOKUP($B2137,'Выгр Торг'!$B:$P,E$1,0)</f>
        <v>Y</v>
      </c>
      <c r="F2137" s="72" t="str">
        <f>VLOOKUP($B2137,'Выгр Торг'!$B:$P,F$1,0)</f>
        <v>0</v>
      </c>
      <c r="G2137" s="36" t="s">
        <v>2500</v>
      </c>
      <c r="H2137" s="28">
        <v>143893</v>
      </c>
      <c r="I2137" s="53">
        <f>INDEX($I:$I,MATCH($H2137,$C:$C,0))</f>
        <v>300</v>
      </c>
      <c r="J2137" s="5" t="s">
        <v>2578</v>
      </c>
      <c r="K2137" s="56">
        <f>INDEX($K:$K,MATCH($H2137,$C:$C,0))+I2137</f>
        <v>2481</v>
      </c>
      <c r="L2137" s="14">
        <f>VLOOKUP(K2137,Наценка!$A$1:$B$8,2,1)</f>
        <v>1.4</v>
      </c>
      <c r="M2137" s="56">
        <f>INDEX($M:$M,MATCH($H2137,$C:$C,0))+I2137*$M$2</f>
        <v>3443.3999999999996</v>
      </c>
      <c r="N2137" s="57">
        <f t="shared" si="329"/>
        <v>3490</v>
      </c>
      <c r="O2137" s="72">
        <f>VLOOKUP($B2137,'Выгр Торг'!$B:$P,O$1,0)</f>
        <v>2481</v>
      </c>
      <c r="P2137" s="72">
        <f>VLOOKUP($B2137,'Выгр Торг'!$B:$P,P$1,0)</f>
        <v>3590</v>
      </c>
      <c r="Q2137" s="42">
        <f t="shared" si="323"/>
        <v>0</v>
      </c>
      <c r="R2137" s="42">
        <f t="shared" si="324"/>
        <v>100</v>
      </c>
      <c r="S2137" s="85">
        <f t="shared" si="328"/>
        <v>3490</v>
      </c>
      <c r="T2137" s="60" t="str">
        <f>IFERROR(VLOOKUP($B2137,'Из ГУГЛа'!$B:$G,4,0)*U2137+V2137,VLOOKUP($B2137,'Из ГУГЛа'!$B:$G,4,0))</f>
        <v/>
      </c>
      <c r="U2137" s="15">
        <v>1</v>
      </c>
      <c r="V2137" s="59"/>
      <c r="W2137" s="74">
        <f t="shared" si="325"/>
        <v>0.40669085046352271</v>
      </c>
      <c r="X2137" s="74" t="str">
        <f t="shared" si="326"/>
        <v/>
      </c>
      <c r="Y2137" s="74" t="str">
        <f t="shared" si="327"/>
        <v/>
      </c>
      <c r="Z2137" s="78" t="s">
        <v>2579</v>
      </c>
    </row>
    <row r="2138" spans="1:26" ht="90" x14ac:dyDescent="0.25">
      <c r="A2138" s="71" t="str">
        <f>INDEX('Выгр Торг'!$A:$A,MATCH($B2138,'Выгр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8" s="88">
        <v>184027</v>
      </c>
      <c r="C2138" s="72">
        <f>VLOOKUP($B2138,'Выгр Торг'!$B:$P,C$1,0)</f>
        <v>143916</v>
      </c>
      <c r="D2138" s="71" t="str">
        <f>VLOOKUP($B2138,'Выгр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Красный перец (красно-коричневый, 106))</v>
      </c>
      <c r="E2138" s="72" t="str">
        <f>VLOOKUP($B2138,'Выгр Торг'!$B:$P,E$1,0)</f>
        <v>Y</v>
      </c>
      <c r="F2138" s="72" t="str">
        <f>VLOOKUP($B2138,'Выгр Торг'!$B:$P,F$1,0)</f>
        <v>0</v>
      </c>
      <c r="G2138" s="36" t="s">
        <v>2500</v>
      </c>
      <c r="H2138" s="28">
        <v>143893</v>
      </c>
      <c r="I2138" s="53">
        <f>INDEX($I:$I,MATCH($H2138,$C:$C,0))</f>
        <v>300</v>
      </c>
      <c r="J2138" s="5" t="s">
        <v>2578</v>
      </c>
      <c r="K2138" s="56">
        <f>INDEX($K:$K,MATCH($H2138,$C:$C,0))+I2138</f>
        <v>2481</v>
      </c>
      <c r="L2138" s="14">
        <f>VLOOKUP(K2138,Наценка!$A$1:$B$8,2,1)</f>
        <v>1.4</v>
      </c>
      <c r="M2138" s="56">
        <f>INDEX($M:$M,MATCH($H2138,$C:$C,0))+I2138*$M$2</f>
        <v>3443.3999999999996</v>
      </c>
      <c r="N2138" s="57">
        <f t="shared" si="329"/>
        <v>3490</v>
      </c>
      <c r="O2138" s="72">
        <f>VLOOKUP($B2138,'Выгр Торг'!$B:$P,O$1,0)</f>
        <v>2481</v>
      </c>
      <c r="P2138" s="72">
        <f>VLOOKUP($B2138,'Выгр Торг'!$B:$P,P$1,0)</f>
        <v>3590</v>
      </c>
      <c r="Q2138" s="42">
        <f t="shared" si="323"/>
        <v>0</v>
      </c>
      <c r="R2138" s="42">
        <f t="shared" si="324"/>
        <v>100</v>
      </c>
      <c r="S2138" s="85">
        <f t="shared" si="328"/>
        <v>3490</v>
      </c>
      <c r="T2138" s="60" t="str">
        <f>IFERROR(VLOOKUP($B2138,'Из ГУГЛа'!$B:$G,4,0)*U2138+V2138,VLOOKUP($B2138,'Из ГУГЛа'!$B:$G,4,0))</f>
        <v/>
      </c>
      <c r="U2138" s="15">
        <v>1</v>
      </c>
      <c r="V2138" s="59"/>
      <c r="W2138" s="74">
        <f t="shared" si="325"/>
        <v>0.40669085046352271</v>
      </c>
      <c r="X2138" s="74" t="str">
        <f t="shared" si="326"/>
        <v/>
      </c>
      <c r="Y2138" s="74" t="str">
        <f t="shared" si="327"/>
        <v/>
      </c>
      <c r="Z2138" s="78" t="s">
        <v>2579</v>
      </c>
    </row>
    <row r="2139" spans="1:26" ht="90" x14ac:dyDescent="0.25">
      <c r="A2139" s="71" t="str">
        <f>INDEX('Выгр Торг'!$A:$A,MATCH($B2139,'Выгр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39" s="88">
        <v>184028</v>
      </c>
      <c r="C2139" s="72">
        <f>VLOOKUP($B2139,'Выгр Торг'!$B:$P,C$1,0)</f>
        <v>143917</v>
      </c>
      <c r="D2139" s="71" t="str">
        <f>VLOOKUP($B2139,'Выгр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Ладога (серо-голубой, 411))</v>
      </c>
      <c r="E2139" s="72" t="str">
        <f>VLOOKUP($B2139,'Выгр Торг'!$B:$P,E$1,0)</f>
        <v>Y</v>
      </c>
      <c r="F2139" s="72" t="str">
        <f>VLOOKUP($B2139,'Выгр Торг'!$B:$P,F$1,0)</f>
        <v>0</v>
      </c>
      <c r="G2139" s="36" t="s">
        <v>2500</v>
      </c>
      <c r="H2139" s="28">
        <v>143893</v>
      </c>
      <c r="I2139" s="53">
        <f>INDEX($I:$I,MATCH($H2139,$C:$C,0))</f>
        <v>300</v>
      </c>
      <c r="J2139" s="5" t="s">
        <v>2578</v>
      </c>
      <c r="K2139" s="56">
        <f>INDEX($K:$K,MATCH($H2139,$C:$C,0))+I2139</f>
        <v>2481</v>
      </c>
      <c r="L2139" s="14">
        <f>VLOOKUP(K2139,Наценка!$A$1:$B$8,2,1)</f>
        <v>1.4</v>
      </c>
      <c r="M2139" s="56">
        <f>INDEX($M:$M,MATCH($H2139,$C:$C,0))+I2139*$M$2</f>
        <v>3443.3999999999996</v>
      </c>
      <c r="N2139" s="57">
        <f t="shared" si="329"/>
        <v>3490</v>
      </c>
      <c r="O2139" s="72">
        <f>VLOOKUP($B2139,'Выгр Торг'!$B:$P,O$1,0)</f>
        <v>2481</v>
      </c>
      <c r="P2139" s="72">
        <f>VLOOKUP($B2139,'Выгр Торг'!$B:$P,P$1,0)</f>
        <v>3590</v>
      </c>
      <c r="Q2139" s="42">
        <f t="shared" ref="Q2139:Q2221" si="330">O2139-K2139</f>
        <v>0</v>
      </c>
      <c r="R2139" s="42">
        <f t="shared" ref="R2139:R2221" si="331">P2139-N2139</f>
        <v>100</v>
      </c>
      <c r="S2139" s="85">
        <f t="shared" si="328"/>
        <v>3490</v>
      </c>
      <c r="T2139" s="60" t="str">
        <f>IFERROR(VLOOKUP($B2139,'Из ГУГЛа'!$B:$G,4,0)*U2139+V2139,VLOOKUP($B2139,'Из ГУГЛа'!$B:$G,4,0))</f>
        <v/>
      </c>
      <c r="U2139" s="15">
        <v>1</v>
      </c>
      <c r="V2139" s="59"/>
      <c r="W2139" s="74">
        <f t="shared" ref="W2139:W2221" si="332">IFERROR(S2139/K2139-1,"")</f>
        <v>0.40669085046352271</v>
      </c>
      <c r="X2139" s="74" t="str">
        <f t="shared" ref="X2139:X2221" si="333">IFERROR((Z2139-S2139)/Z2139,"")</f>
        <v/>
      </c>
      <c r="Y2139" s="74" t="str">
        <f t="shared" ref="Y2139:Y2221" si="334">IFERROR(IF(Z2139="","",Z2139/K2139-1),"")</f>
        <v/>
      </c>
      <c r="Z2139" s="78" t="s">
        <v>2579</v>
      </c>
    </row>
    <row r="2140" spans="1:26" ht="90" x14ac:dyDescent="0.25">
      <c r="A2140" s="71" t="str">
        <f>INDEX('Выгр Торг'!$A:$A,MATCH($B2140,'Выгр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0" s="88">
        <v>184029</v>
      </c>
      <c r="C2140" s="72">
        <f>VLOOKUP($B2140,'Выгр Торг'!$B:$P,C$1,0)</f>
        <v>143918</v>
      </c>
      <c r="D2140" s="71" t="str">
        <f>VLOOKUP($B2140,'Выгр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Ледниковый (белый, 221))</v>
      </c>
      <c r="E2140" s="72" t="str">
        <f>VLOOKUP($B2140,'Выгр Торг'!$B:$P,E$1,0)</f>
        <v>Y</v>
      </c>
      <c r="F2140" s="72" t="str">
        <f>VLOOKUP($B2140,'Выгр Торг'!$B:$P,F$1,0)</f>
        <v>0</v>
      </c>
      <c r="G2140" s="36" t="s">
        <v>2500</v>
      </c>
      <c r="H2140" s="28">
        <v>143893</v>
      </c>
      <c r="I2140" s="53">
        <f>INDEX($I:$I,MATCH($H2140,$C:$C,0))</f>
        <v>300</v>
      </c>
      <c r="J2140" s="5" t="s">
        <v>2578</v>
      </c>
      <c r="K2140" s="56">
        <f>INDEX($K:$K,MATCH($H2140,$C:$C,0))+I2140</f>
        <v>2481</v>
      </c>
      <c r="L2140" s="14">
        <f>VLOOKUP(K2140,Наценка!$A$1:$B$8,2,1)</f>
        <v>1.4</v>
      </c>
      <c r="M2140" s="56">
        <f>INDEX($M:$M,MATCH($H2140,$C:$C,0))+I2140*$M$2</f>
        <v>3443.3999999999996</v>
      </c>
      <c r="N2140" s="57">
        <f t="shared" si="329"/>
        <v>3490</v>
      </c>
      <c r="O2140" s="72">
        <f>VLOOKUP($B2140,'Выгр Торг'!$B:$P,O$1,0)</f>
        <v>2481</v>
      </c>
      <c r="P2140" s="72">
        <f>VLOOKUP($B2140,'Выгр Торг'!$B:$P,P$1,0)</f>
        <v>3590</v>
      </c>
      <c r="Q2140" s="42">
        <f t="shared" si="330"/>
        <v>0</v>
      </c>
      <c r="R2140" s="42">
        <f t="shared" si="331"/>
        <v>100</v>
      </c>
      <c r="S2140" s="85">
        <f t="shared" si="328"/>
        <v>3490</v>
      </c>
      <c r="T2140" s="60" t="str">
        <f>IFERROR(VLOOKUP($B2140,'Из ГУГЛа'!$B:$G,4,0)*U2140+V2140,VLOOKUP($B2140,'Из ГУГЛа'!$B:$G,4,0))</f>
        <v/>
      </c>
      <c r="U2140" s="15">
        <v>1</v>
      </c>
      <c r="V2140" s="59"/>
      <c r="W2140" s="74">
        <f t="shared" si="332"/>
        <v>0.40669085046352271</v>
      </c>
      <c r="X2140" s="74" t="str">
        <f t="shared" si="333"/>
        <v/>
      </c>
      <c r="Y2140" s="74" t="str">
        <f t="shared" si="334"/>
        <v/>
      </c>
      <c r="Z2140" s="78" t="s">
        <v>2579</v>
      </c>
    </row>
    <row r="2141" spans="1:26" ht="90" x14ac:dyDescent="0.25">
      <c r="A2141" s="71" t="str">
        <f>INDEX('Выгр Торг'!$A:$A,MATCH($B2141,'Выгр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1" s="88">
        <v>259259</v>
      </c>
      <c r="C2141" s="72">
        <f>VLOOKUP($B2141,'Выгр Торг'!$B:$P,C$1,0)</f>
        <v>173643</v>
      </c>
      <c r="D2141" s="71" t="str">
        <f>VLOOKUP($B2141,'Выгр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Ледяной (голубой, 413))</v>
      </c>
      <c r="E2141" s="72" t="str">
        <f>VLOOKUP($B2141,'Выгр Торг'!$B:$P,E$1,0)</f>
        <v>Y</v>
      </c>
      <c r="F2141" s="72" t="str">
        <f>VLOOKUP($B2141,'Выгр Торг'!$B:$P,F$1,0)</f>
        <v>0</v>
      </c>
      <c r="G2141" s="36" t="s">
        <v>2500</v>
      </c>
      <c r="H2141" s="28">
        <v>143893</v>
      </c>
      <c r="I2141" s="53">
        <f>INDEX($I:$I,MATCH($H2141,$C:$C,0))</f>
        <v>300</v>
      </c>
      <c r="J2141" s="5" t="s">
        <v>2578</v>
      </c>
      <c r="K2141" s="56">
        <f>INDEX($K:$K,MATCH($H2141,$C:$C,0))+I2141</f>
        <v>2481</v>
      </c>
      <c r="L2141" s="14">
        <f>VLOOKUP(K2141,Наценка!$A$1:$B$8,2,1)</f>
        <v>1.4</v>
      </c>
      <c r="M2141" s="56">
        <f>INDEX($M:$M,MATCH($H2141,$C:$C,0))+I2141*$M$2</f>
        <v>3443.3999999999996</v>
      </c>
      <c r="N2141" s="57">
        <f t="shared" si="329"/>
        <v>3490</v>
      </c>
      <c r="O2141" s="72">
        <f>VLOOKUP($B2141,'Выгр Торг'!$B:$P,O$1,0)</f>
        <v>2481</v>
      </c>
      <c r="P2141" s="72">
        <f>VLOOKUP($B2141,'Выгр Торг'!$B:$P,P$1,0)</f>
        <v>3590</v>
      </c>
      <c r="Q2141" s="42">
        <f t="shared" si="330"/>
        <v>0</v>
      </c>
      <c r="R2141" s="42">
        <f t="shared" si="331"/>
        <v>100</v>
      </c>
      <c r="S2141" s="85">
        <f t="shared" si="328"/>
        <v>3490</v>
      </c>
      <c r="T2141" s="60" t="str">
        <f>IFERROR(VLOOKUP($B2141,'Из ГУГЛа'!$B:$G,4,0)*U2141+V2141,VLOOKUP($B2141,'Из ГУГЛа'!$B:$G,4,0))</f>
        <v/>
      </c>
      <c r="U2141" s="15">
        <v>1</v>
      </c>
      <c r="V2141" s="59"/>
      <c r="W2141" s="74">
        <f t="shared" si="332"/>
        <v>0.40669085046352271</v>
      </c>
      <c r="X2141" s="74" t="str">
        <f t="shared" si="333"/>
        <v/>
      </c>
      <c r="Y2141" s="74" t="str">
        <f t="shared" si="334"/>
        <v/>
      </c>
      <c r="Z2141" s="78" t="s">
        <v>2579</v>
      </c>
    </row>
    <row r="2142" spans="1:26" ht="90" x14ac:dyDescent="0.25">
      <c r="A2142" s="71" t="str">
        <f>INDEX('Выгр Торг'!$A:$A,MATCH($B2142,'Выгр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2" s="88">
        <v>184030</v>
      </c>
      <c r="C2142" s="72">
        <f>VLOOKUP($B2142,'Выгр Торг'!$B:$P,C$1,0)</f>
        <v>143919</v>
      </c>
      <c r="D2142" s="71" t="str">
        <f>VLOOKUP($B2142,'Выгр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Магма (оранжевый, 119))</v>
      </c>
      <c r="E2142" s="72" t="str">
        <f>VLOOKUP($B2142,'Выгр Торг'!$B:$P,E$1,0)</f>
        <v>Y</v>
      </c>
      <c r="F2142" s="72" t="str">
        <f>VLOOKUP($B2142,'Выгр Торг'!$B:$P,F$1,0)</f>
        <v>0</v>
      </c>
      <c r="G2142" s="36" t="s">
        <v>2500</v>
      </c>
      <c r="H2142" s="28">
        <v>143893</v>
      </c>
      <c r="I2142" s="53">
        <f>INDEX($I:$I,MATCH($H2142,$C:$C,0))</f>
        <v>300</v>
      </c>
      <c r="J2142" s="5" t="s">
        <v>2578</v>
      </c>
      <c r="K2142" s="56">
        <f>INDEX($K:$K,MATCH($H2142,$C:$C,0))+I2142</f>
        <v>2481</v>
      </c>
      <c r="L2142" s="14">
        <f>VLOOKUP(K2142,Наценка!$A$1:$B$8,2,1)</f>
        <v>1.4</v>
      </c>
      <c r="M2142" s="56">
        <f>INDEX($M:$M,MATCH($H2142,$C:$C,0))+I2142*$M$2</f>
        <v>3443.3999999999996</v>
      </c>
      <c r="N2142" s="57">
        <f t="shared" si="329"/>
        <v>3490</v>
      </c>
      <c r="O2142" s="72">
        <f>VLOOKUP($B2142,'Выгр Торг'!$B:$P,O$1,0)</f>
        <v>2481</v>
      </c>
      <c r="P2142" s="72">
        <f>VLOOKUP($B2142,'Выгр Торг'!$B:$P,P$1,0)</f>
        <v>3590</v>
      </c>
      <c r="Q2142" s="42">
        <f t="shared" si="330"/>
        <v>0</v>
      </c>
      <c r="R2142" s="42">
        <f t="shared" si="331"/>
        <v>100</v>
      </c>
      <c r="S2142" s="85">
        <f t="shared" si="328"/>
        <v>3490</v>
      </c>
      <c r="T2142" s="60" t="str">
        <f>IFERROR(VLOOKUP($B2142,'Из ГУГЛа'!$B:$G,4,0)*U2142+V2142,VLOOKUP($B2142,'Из ГУГЛа'!$B:$G,4,0))</f>
        <v/>
      </c>
      <c r="U2142" s="15">
        <v>1</v>
      </c>
      <c r="V2142" s="59"/>
      <c r="W2142" s="74">
        <f t="shared" si="332"/>
        <v>0.40669085046352271</v>
      </c>
      <c r="X2142" s="74" t="str">
        <f t="shared" si="333"/>
        <v/>
      </c>
      <c r="Y2142" s="74" t="str">
        <f t="shared" si="334"/>
        <v/>
      </c>
      <c r="Z2142" s="78" t="s">
        <v>2579</v>
      </c>
    </row>
    <row r="2143" spans="1:26" ht="90" x14ac:dyDescent="0.25">
      <c r="A2143" s="71" t="str">
        <f>INDEX('Выгр Торг'!$A:$A,MATCH($B2143,'Выгр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3" s="88">
        <v>184031</v>
      </c>
      <c r="C2143" s="72">
        <f>VLOOKUP($B2143,'Выгр Торг'!$B:$P,C$1,0)</f>
        <v>143920</v>
      </c>
      <c r="D2143" s="71" t="str">
        <f>VLOOKUP($B2143,'Выгр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Мускат (серебристо-серо-золотистый, 620))</v>
      </c>
      <c r="E2143" s="72" t="str">
        <f>VLOOKUP($B2143,'Выгр Торг'!$B:$P,E$1,0)</f>
        <v>Y</v>
      </c>
      <c r="F2143" s="72" t="str">
        <f>VLOOKUP($B2143,'Выгр Торг'!$B:$P,F$1,0)</f>
        <v>0</v>
      </c>
      <c r="G2143" s="36" t="s">
        <v>2500</v>
      </c>
      <c r="H2143" s="28">
        <v>143893</v>
      </c>
      <c r="I2143" s="53">
        <f>INDEX($I:$I,MATCH($H2143,$C:$C,0))</f>
        <v>300</v>
      </c>
      <c r="J2143" s="5" t="s">
        <v>2578</v>
      </c>
      <c r="K2143" s="56">
        <f>INDEX($K:$K,MATCH($H2143,$C:$C,0))+I2143</f>
        <v>2481</v>
      </c>
      <c r="L2143" s="14">
        <f>VLOOKUP(K2143,Наценка!$A$1:$B$8,2,1)</f>
        <v>1.4</v>
      </c>
      <c r="M2143" s="56">
        <f>INDEX($M:$M,MATCH($H2143,$C:$C,0))+I2143*$M$2</f>
        <v>3443.3999999999996</v>
      </c>
      <c r="N2143" s="57">
        <f t="shared" si="329"/>
        <v>3490</v>
      </c>
      <c r="O2143" s="72">
        <f>VLOOKUP($B2143,'Выгр Торг'!$B:$P,O$1,0)</f>
        <v>2481</v>
      </c>
      <c r="P2143" s="72">
        <f>VLOOKUP($B2143,'Выгр Торг'!$B:$P,P$1,0)</f>
        <v>3590</v>
      </c>
      <c r="Q2143" s="42">
        <f t="shared" si="330"/>
        <v>0</v>
      </c>
      <c r="R2143" s="42">
        <f t="shared" si="331"/>
        <v>100</v>
      </c>
      <c r="S2143" s="85">
        <f t="shared" si="328"/>
        <v>3490</v>
      </c>
      <c r="T2143" s="60" t="str">
        <f>IFERROR(VLOOKUP($B2143,'Из ГУГЛа'!$B:$G,4,0)*U2143+V2143,VLOOKUP($B2143,'Из ГУГЛа'!$B:$G,4,0))</f>
        <v/>
      </c>
      <c r="U2143" s="15">
        <v>1</v>
      </c>
      <c r="V2143" s="59"/>
      <c r="W2143" s="74">
        <f t="shared" si="332"/>
        <v>0.40669085046352271</v>
      </c>
      <c r="X2143" s="74" t="str">
        <f t="shared" si="333"/>
        <v/>
      </c>
      <c r="Y2143" s="74" t="str">
        <f t="shared" si="334"/>
        <v/>
      </c>
      <c r="Z2143" s="78" t="s">
        <v>2579</v>
      </c>
    </row>
    <row r="2144" spans="1:26" ht="90" x14ac:dyDescent="0.25">
      <c r="A2144" s="71" t="str">
        <f>INDEX('Выгр Торг'!$A:$A,MATCH($B2144,'Выгр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4" s="88">
        <v>184032</v>
      </c>
      <c r="C2144" s="72">
        <f>VLOOKUP($B2144,'Выгр Торг'!$B:$P,C$1,0)</f>
        <v>143921</v>
      </c>
      <c r="D2144" s="71" t="str">
        <f>VLOOKUP($B2144,'Выгр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Одиссей (Серо-синий, 497))</v>
      </c>
      <c r="E2144" s="72" t="str">
        <f>VLOOKUP($B2144,'Выгр Торг'!$B:$P,E$1,0)</f>
        <v>Y</v>
      </c>
      <c r="F2144" s="72" t="str">
        <f>VLOOKUP($B2144,'Выгр Торг'!$B:$P,F$1,0)</f>
        <v>0</v>
      </c>
      <c r="G2144" s="36" t="s">
        <v>2500</v>
      </c>
      <c r="H2144" s="28">
        <v>143893</v>
      </c>
      <c r="I2144" s="53">
        <f>INDEX($I:$I,MATCH($H2144,$C:$C,0))</f>
        <v>300</v>
      </c>
      <c r="J2144" s="5" t="s">
        <v>2578</v>
      </c>
      <c r="K2144" s="56">
        <f>INDEX($K:$K,MATCH($H2144,$C:$C,0))+I2144</f>
        <v>2481</v>
      </c>
      <c r="L2144" s="14">
        <f>VLOOKUP(K2144,Наценка!$A$1:$B$8,2,1)</f>
        <v>1.4</v>
      </c>
      <c r="M2144" s="56">
        <f>INDEX($M:$M,MATCH($H2144,$C:$C,0))+I2144*$M$2</f>
        <v>3443.3999999999996</v>
      </c>
      <c r="N2144" s="57">
        <f t="shared" si="329"/>
        <v>3490</v>
      </c>
      <c r="O2144" s="72">
        <f>VLOOKUP($B2144,'Выгр Торг'!$B:$P,O$1,0)</f>
        <v>2481</v>
      </c>
      <c r="P2144" s="72">
        <f>VLOOKUP($B2144,'Выгр Торг'!$B:$P,P$1,0)</f>
        <v>3590</v>
      </c>
      <c r="Q2144" s="42">
        <f t="shared" si="330"/>
        <v>0</v>
      </c>
      <c r="R2144" s="42">
        <f t="shared" si="331"/>
        <v>100</v>
      </c>
      <c r="S2144" s="85">
        <f t="shared" si="328"/>
        <v>3490</v>
      </c>
      <c r="T2144" s="60" t="str">
        <f>IFERROR(VLOOKUP($B2144,'Из ГУГЛа'!$B:$G,4,0)*U2144+V2144,VLOOKUP($B2144,'Из ГУГЛа'!$B:$G,4,0))</f>
        <v/>
      </c>
      <c r="U2144" s="15">
        <v>1</v>
      </c>
      <c r="V2144" s="59"/>
      <c r="W2144" s="74">
        <f t="shared" si="332"/>
        <v>0.40669085046352271</v>
      </c>
      <c r="X2144" s="74" t="str">
        <f t="shared" si="333"/>
        <v/>
      </c>
      <c r="Y2144" s="74" t="str">
        <f t="shared" si="334"/>
        <v/>
      </c>
      <c r="Z2144" s="78" t="s">
        <v>2579</v>
      </c>
    </row>
    <row r="2145" spans="1:26" ht="90" x14ac:dyDescent="0.25">
      <c r="A2145" s="71" t="str">
        <f>INDEX('Выгр Торг'!$A:$A,MATCH($B2145,'Выгр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5" s="88">
        <v>184033</v>
      </c>
      <c r="C2145" s="72">
        <f>VLOOKUP($B2145,'Выгр Торг'!$B:$P,C$1,0)</f>
        <v>143922</v>
      </c>
      <c r="D2145" s="71" t="str">
        <f>VLOOKUP($B2145,'Выгр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Пантера (черная база, 672))</v>
      </c>
      <c r="E2145" s="72" t="str">
        <f>VLOOKUP($B2145,'Выгр Торг'!$B:$P,E$1,0)</f>
        <v>Y</v>
      </c>
      <c r="F2145" s="72" t="str">
        <f>VLOOKUP($B2145,'Выгр Торг'!$B:$P,F$1,0)</f>
        <v>0</v>
      </c>
      <c r="G2145" s="36" t="s">
        <v>2500</v>
      </c>
      <c r="H2145" s="28">
        <v>143893</v>
      </c>
      <c r="I2145" s="53">
        <f>INDEX($I:$I,MATCH($H2145,$C:$C,0))</f>
        <v>300</v>
      </c>
      <c r="J2145" s="5" t="s">
        <v>2578</v>
      </c>
      <c r="K2145" s="56">
        <f>INDEX($K:$K,MATCH($H2145,$C:$C,0))+I2145</f>
        <v>2481</v>
      </c>
      <c r="L2145" s="14">
        <f>VLOOKUP(K2145,Наценка!$A$1:$B$8,2,1)</f>
        <v>1.4</v>
      </c>
      <c r="M2145" s="56">
        <f>INDEX($M:$M,MATCH($H2145,$C:$C,0))+I2145*$M$2</f>
        <v>3443.3999999999996</v>
      </c>
      <c r="N2145" s="57">
        <f t="shared" si="329"/>
        <v>3490</v>
      </c>
      <c r="O2145" s="72">
        <f>VLOOKUP($B2145,'Выгр Торг'!$B:$P,O$1,0)</f>
        <v>2481</v>
      </c>
      <c r="P2145" s="72">
        <f>VLOOKUP($B2145,'Выгр Торг'!$B:$P,P$1,0)</f>
        <v>3590</v>
      </c>
      <c r="Q2145" s="42">
        <f t="shared" si="330"/>
        <v>0</v>
      </c>
      <c r="R2145" s="42">
        <f t="shared" si="331"/>
        <v>100</v>
      </c>
      <c r="S2145" s="85">
        <f t="shared" si="328"/>
        <v>3490</v>
      </c>
      <c r="T2145" s="60" t="str">
        <f>IFERROR(VLOOKUP($B2145,'Из ГУГЛа'!$B:$G,4,0)*U2145+V2145,VLOOKUP($B2145,'Из ГУГЛа'!$B:$G,4,0))</f>
        <v/>
      </c>
      <c r="U2145" s="15">
        <v>1</v>
      </c>
      <c r="V2145" s="59"/>
      <c r="W2145" s="74">
        <f t="shared" si="332"/>
        <v>0.40669085046352271</v>
      </c>
      <c r="X2145" s="74" t="str">
        <f t="shared" si="333"/>
        <v/>
      </c>
      <c r="Y2145" s="74" t="str">
        <f t="shared" si="334"/>
        <v/>
      </c>
      <c r="Z2145" s="78" t="s">
        <v>2579</v>
      </c>
    </row>
    <row r="2146" spans="1:26" ht="90" x14ac:dyDescent="0.25">
      <c r="A2146" s="71" t="str">
        <f>INDEX('Выгр Торг'!$A:$A,MATCH($B2146,'Выгр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6" s="88">
        <v>184034</v>
      </c>
      <c r="C2146" s="72">
        <f>VLOOKUP($B2146,'Выгр Торг'!$B:$P,C$1,0)</f>
        <v>143923</v>
      </c>
      <c r="D2146" s="71" t="str">
        <f>VLOOKUP($B2146,'Выгр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Персей (темно-синий, 429))</v>
      </c>
      <c r="E2146" s="72" t="str">
        <f>VLOOKUP($B2146,'Выгр Торг'!$B:$P,E$1,0)</f>
        <v>Y</v>
      </c>
      <c r="F2146" s="72" t="str">
        <f>VLOOKUP($B2146,'Выгр Торг'!$B:$P,F$1,0)</f>
        <v>0</v>
      </c>
      <c r="G2146" s="36" t="s">
        <v>2500</v>
      </c>
      <c r="H2146" s="28">
        <v>143893</v>
      </c>
      <c r="I2146" s="53">
        <f>INDEX($I:$I,MATCH($H2146,$C:$C,0))</f>
        <v>300</v>
      </c>
      <c r="J2146" s="5" t="s">
        <v>2578</v>
      </c>
      <c r="K2146" s="56">
        <f>INDEX($K:$K,MATCH($H2146,$C:$C,0))+I2146</f>
        <v>2481</v>
      </c>
      <c r="L2146" s="14">
        <f>VLOOKUP(K2146,Наценка!$A$1:$B$8,2,1)</f>
        <v>1.4</v>
      </c>
      <c r="M2146" s="56">
        <f>INDEX($M:$M,MATCH($H2146,$C:$C,0))+I2146*$M$2</f>
        <v>3443.3999999999996</v>
      </c>
      <c r="N2146" s="57">
        <f t="shared" si="329"/>
        <v>3490</v>
      </c>
      <c r="O2146" s="72">
        <f>VLOOKUP($B2146,'Выгр Торг'!$B:$P,O$1,0)</f>
        <v>2481</v>
      </c>
      <c r="P2146" s="72">
        <f>VLOOKUP($B2146,'Выгр Торг'!$B:$P,P$1,0)</f>
        <v>3590</v>
      </c>
      <c r="Q2146" s="42">
        <f t="shared" si="330"/>
        <v>0</v>
      </c>
      <c r="R2146" s="42">
        <f t="shared" si="331"/>
        <v>100</v>
      </c>
      <c r="S2146" s="85">
        <f t="shared" si="328"/>
        <v>3490</v>
      </c>
      <c r="T2146" s="60" t="str">
        <f>IFERROR(VLOOKUP($B2146,'Из ГУГЛа'!$B:$G,4,0)*U2146+V2146,VLOOKUP($B2146,'Из ГУГЛа'!$B:$G,4,0))</f>
        <v/>
      </c>
      <c r="U2146" s="15">
        <v>1</v>
      </c>
      <c r="V2146" s="59"/>
      <c r="W2146" s="74">
        <f t="shared" si="332"/>
        <v>0.40669085046352271</v>
      </c>
      <c r="X2146" s="74" t="str">
        <f t="shared" si="333"/>
        <v/>
      </c>
      <c r="Y2146" s="74" t="str">
        <f t="shared" si="334"/>
        <v/>
      </c>
      <c r="Z2146" s="78" t="s">
        <v>2579</v>
      </c>
    </row>
    <row r="2147" spans="1:26" ht="90" x14ac:dyDescent="0.25">
      <c r="A2147" s="71" t="str">
        <f>INDEX('Выгр Торг'!$A:$A,MATCH($B2147,'Выгр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7" s="88">
        <v>184035</v>
      </c>
      <c r="C2147" s="72">
        <f>VLOOKUP($B2147,'Выгр Торг'!$B:$P,C$1,0)</f>
        <v>143924</v>
      </c>
      <c r="D2147" s="71" t="str">
        <f>VLOOKUP($B2147,'Выгр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Пламя (темно-красный, 193))</v>
      </c>
      <c r="E2147" s="72" t="str">
        <f>VLOOKUP($B2147,'Выгр Торг'!$B:$P,E$1,0)</f>
        <v>Y</v>
      </c>
      <c r="F2147" s="72" t="str">
        <f>VLOOKUP($B2147,'Выгр Торг'!$B:$P,F$1,0)</f>
        <v>0</v>
      </c>
      <c r="G2147" s="36" t="s">
        <v>2500</v>
      </c>
      <c r="H2147" s="28">
        <v>143893</v>
      </c>
      <c r="I2147" s="53">
        <f>INDEX($I:$I,MATCH($H2147,$C:$C,0))</f>
        <v>300</v>
      </c>
      <c r="J2147" s="5" t="s">
        <v>2578</v>
      </c>
      <c r="K2147" s="56">
        <f>INDEX($K:$K,MATCH($H2147,$C:$C,0))+I2147</f>
        <v>2481</v>
      </c>
      <c r="L2147" s="14">
        <f>VLOOKUP(K2147,Наценка!$A$1:$B$8,2,1)</f>
        <v>1.4</v>
      </c>
      <c r="M2147" s="56">
        <f>INDEX($M:$M,MATCH($H2147,$C:$C,0))+I2147*$M$2</f>
        <v>3443.3999999999996</v>
      </c>
      <c r="N2147" s="57">
        <f t="shared" si="329"/>
        <v>3490</v>
      </c>
      <c r="O2147" s="72">
        <f>VLOOKUP($B2147,'Выгр Торг'!$B:$P,O$1,0)</f>
        <v>2481</v>
      </c>
      <c r="P2147" s="72">
        <f>VLOOKUP($B2147,'Выгр Торг'!$B:$P,P$1,0)</f>
        <v>3590</v>
      </c>
      <c r="Q2147" s="42">
        <f t="shared" si="330"/>
        <v>0</v>
      </c>
      <c r="R2147" s="42">
        <f t="shared" si="331"/>
        <v>100</v>
      </c>
      <c r="S2147" s="85">
        <f t="shared" si="328"/>
        <v>3490</v>
      </c>
      <c r="T2147" s="60" t="str">
        <f>IFERROR(VLOOKUP($B2147,'Из ГУГЛа'!$B:$G,4,0)*U2147+V2147,VLOOKUP($B2147,'Из ГУГЛа'!$B:$G,4,0))</f>
        <v/>
      </c>
      <c r="U2147" s="15">
        <v>1</v>
      </c>
      <c r="V2147" s="59"/>
      <c r="W2147" s="74">
        <f t="shared" si="332"/>
        <v>0.40669085046352271</v>
      </c>
      <c r="X2147" s="74" t="str">
        <f t="shared" si="333"/>
        <v/>
      </c>
      <c r="Y2147" s="74" t="str">
        <f t="shared" si="334"/>
        <v/>
      </c>
      <c r="Z2147" s="78" t="s">
        <v>2579</v>
      </c>
    </row>
    <row r="2148" spans="1:26" ht="90" x14ac:dyDescent="0.25">
      <c r="A2148" s="71" t="str">
        <f>INDEX('Выгр Торг'!$A:$A,MATCH($B2148,'Выгр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8" s="88">
        <v>184036</v>
      </c>
      <c r="C2148" s="72">
        <f>VLOOKUP($B2148,'Выгр Торг'!$B:$P,C$1,0)</f>
        <v>143925</v>
      </c>
      <c r="D2148" s="71" t="str">
        <f>VLOOKUP($B2148,'Выгр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Платина (серебристо-бежевый, 691))</v>
      </c>
      <c r="E2148" s="72" t="str">
        <f>VLOOKUP($B2148,'Выгр Торг'!$B:$P,E$1,0)</f>
        <v>Y</v>
      </c>
      <c r="F2148" s="72" t="str">
        <f>VLOOKUP($B2148,'Выгр Торг'!$B:$P,F$1,0)</f>
        <v>0</v>
      </c>
      <c r="G2148" s="36" t="s">
        <v>2500</v>
      </c>
      <c r="H2148" s="28">
        <v>143893</v>
      </c>
      <c r="I2148" s="53">
        <f>INDEX($I:$I,MATCH($H2148,$C:$C,0))</f>
        <v>300</v>
      </c>
      <c r="J2148" s="5" t="s">
        <v>2578</v>
      </c>
      <c r="K2148" s="56">
        <f>INDEX($K:$K,MATCH($H2148,$C:$C,0))+I2148</f>
        <v>2481</v>
      </c>
      <c r="L2148" s="14">
        <f>VLOOKUP(K2148,Наценка!$A$1:$B$8,2,1)</f>
        <v>1.4</v>
      </c>
      <c r="M2148" s="56">
        <f>INDEX($M:$M,MATCH($H2148,$C:$C,0))+I2148*$M$2</f>
        <v>3443.3999999999996</v>
      </c>
      <c r="N2148" s="57">
        <f t="shared" si="329"/>
        <v>3490</v>
      </c>
      <c r="O2148" s="72">
        <f>VLOOKUP($B2148,'Выгр Торг'!$B:$P,O$1,0)</f>
        <v>2481</v>
      </c>
      <c r="P2148" s="72">
        <f>VLOOKUP($B2148,'Выгр Торг'!$B:$P,P$1,0)</f>
        <v>3590</v>
      </c>
      <c r="Q2148" s="42">
        <f t="shared" si="330"/>
        <v>0</v>
      </c>
      <c r="R2148" s="42">
        <f t="shared" si="331"/>
        <v>100</v>
      </c>
      <c r="S2148" s="85">
        <f t="shared" si="328"/>
        <v>3490</v>
      </c>
      <c r="T2148" s="60" t="str">
        <f>IFERROR(VLOOKUP($B2148,'Из ГУГЛа'!$B:$G,4,0)*U2148+V2148,VLOOKUP($B2148,'Из ГУГЛа'!$B:$G,4,0))</f>
        <v/>
      </c>
      <c r="U2148" s="15">
        <v>1</v>
      </c>
      <c r="V2148" s="59"/>
      <c r="W2148" s="74">
        <f t="shared" si="332"/>
        <v>0.40669085046352271</v>
      </c>
      <c r="X2148" s="74" t="str">
        <f t="shared" si="333"/>
        <v/>
      </c>
      <c r="Y2148" s="74" t="str">
        <f t="shared" si="334"/>
        <v/>
      </c>
      <c r="Z2148" s="78" t="s">
        <v>2579</v>
      </c>
    </row>
    <row r="2149" spans="1:26" ht="90" x14ac:dyDescent="0.25">
      <c r="A2149" s="71" t="str">
        <f>INDEX('Выгр Торг'!$A:$A,MATCH($B2149,'Выгр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49" s="88">
        <v>184037</v>
      </c>
      <c r="C2149" s="72">
        <f>VLOOKUP($B2149,'Выгр Торг'!$B:$P,C$1,0)</f>
        <v>143926</v>
      </c>
      <c r="D2149" s="71" t="str">
        <f>VLOOKUP($B2149,'Выгр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Портвейн (темно-вишневый металлик, 192))</v>
      </c>
      <c r="E2149" s="72" t="str">
        <f>VLOOKUP($B2149,'Выгр Торг'!$B:$P,E$1,0)</f>
        <v>Y</v>
      </c>
      <c r="F2149" s="72" t="str">
        <f>VLOOKUP($B2149,'Выгр Торг'!$B:$P,F$1,0)</f>
        <v>0</v>
      </c>
      <c r="G2149" s="36" t="s">
        <v>2500</v>
      </c>
      <c r="H2149" s="28">
        <v>143893</v>
      </c>
      <c r="I2149" s="53">
        <f>INDEX($I:$I,MATCH($H2149,$C:$C,0))</f>
        <v>300</v>
      </c>
      <c r="J2149" s="5" t="s">
        <v>2578</v>
      </c>
      <c r="K2149" s="56">
        <f>INDEX($K:$K,MATCH($H2149,$C:$C,0))+I2149</f>
        <v>2481</v>
      </c>
      <c r="L2149" s="14">
        <f>VLOOKUP(K2149,Наценка!$A$1:$B$8,2,1)</f>
        <v>1.4</v>
      </c>
      <c r="M2149" s="56">
        <f>INDEX($M:$M,MATCH($H2149,$C:$C,0))+I2149*$M$2</f>
        <v>3443.3999999999996</v>
      </c>
      <c r="N2149" s="57">
        <f t="shared" si="329"/>
        <v>3490</v>
      </c>
      <c r="O2149" s="72">
        <f>VLOOKUP($B2149,'Выгр Торг'!$B:$P,O$1,0)</f>
        <v>2481</v>
      </c>
      <c r="P2149" s="72">
        <f>VLOOKUP($B2149,'Выгр Торг'!$B:$P,P$1,0)</f>
        <v>3590</v>
      </c>
      <c r="Q2149" s="42">
        <f t="shared" si="330"/>
        <v>0</v>
      </c>
      <c r="R2149" s="42">
        <f t="shared" si="331"/>
        <v>100</v>
      </c>
      <c r="S2149" s="85">
        <f t="shared" si="328"/>
        <v>3490</v>
      </c>
      <c r="T2149" s="60" t="str">
        <f>IFERROR(VLOOKUP($B2149,'Из ГУГЛа'!$B:$G,4,0)*U2149+V2149,VLOOKUP($B2149,'Из ГУГЛа'!$B:$G,4,0))</f>
        <v/>
      </c>
      <c r="U2149" s="15">
        <v>1</v>
      </c>
      <c r="V2149" s="59"/>
      <c r="W2149" s="74">
        <f t="shared" si="332"/>
        <v>0.40669085046352271</v>
      </c>
      <c r="X2149" s="74" t="str">
        <f t="shared" si="333"/>
        <v/>
      </c>
      <c r="Y2149" s="74" t="str">
        <f t="shared" si="334"/>
        <v/>
      </c>
      <c r="Z2149" s="78" t="s">
        <v>2579</v>
      </c>
    </row>
    <row r="2150" spans="1:26" ht="90" x14ac:dyDescent="0.25">
      <c r="A2150" s="71" t="str">
        <f>INDEX('Выгр Торг'!$A:$A,MATCH($B2150,'Выгр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0" s="88">
        <v>184038</v>
      </c>
      <c r="C2150" s="72">
        <f>VLOOKUP($B2150,'Выгр Торг'!$B:$P,C$1,0)</f>
        <v>143927</v>
      </c>
      <c r="D2150" s="71" t="str">
        <f>VLOOKUP($B2150,'Выгр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Премьер (канареечный желтый, 222))</v>
      </c>
      <c r="E2150" s="72" t="str">
        <f>VLOOKUP($B2150,'Выгр Торг'!$B:$P,E$1,0)</f>
        <v>Y</v>
      </c>
      <c r="F2150" s="72" t="str">
        <f>VLOOKUP($B2150,'Выгр Торг'!$B:$P,F$1,0)</f>
        <v>0</v>
      </c>
      <c r="G2150" s="36" t="s">
        <v>2500</v>
      </c>
      <c r="H2150" s="28">
        <v>143893</v>
      </c>
      <c r="I2150" s="53">
        <f>INDEX($I:$I,MATCH($H2150,$C:$C,0))</f>
        <v>300</v>
      </c>
      <c r="J2150" s="5" t="s">
        <v>2578</v>
      </c>
      <c r="K2150" s="56">
        <f>INDEX($K:$K,MATCH($H2150,$C:$C,0))+I2150</f>
        <v>2481</v>
      </c>
      <c r="L2150" s="14">
        <f>VLOOKUP(K2150,Наценка!$A$1:$B$8,2,1)</f>
        <v>1.4</v>
      </c>
      <c r="M2150" s="56">
        <f>INDEX($M:$M,MATCH($H2150,$C:$C,0))+I2150*$M$2</f>
        <v>3443.3999999999996</v>
      </c>
      <c r="N2150" s="57">
        <f t="shared" si="329"/>
        <v>3490</v>
      </c>
      <c r="O2150" s="72">
        <f>VLOOKUP($B2150,'Выгр Торг'!$B:$P,O$1,0)</f>
        <v>2481</v>
      </c>
      <c r="P2150" s="72">
        <f>VLOOKUP($B2150,'Выгр Торг'!$B:$P,P$1,0)</f>
        <v>3590</v>
      </c>
      <c r="Q2150" s="42">
        <f t="shared" si="330"/>
        <v>0</v>
      </c>
      <c r="R2150" s="42">
        <f t="shared" si="331"/>
        <v>100</v>
      </c>
      <c r="S2150" s="85">
        <f t="shared" si="328"/>
        <v>3490</v>
      </c>
      <c r="T2150" s="60" t="str">
        <f>IFERROR(VLOOKUP($B2150,'Из ГУГЛа'!$B:$G,4,0)*U2150+V2150,VLOOKUP($B2150,'Из ГУГЛа'!$B:$G,4,0))</f>
        <v/>
      </c>
      <c r="U2150" s="15">
        <v>1</v>
      </c>
      <c r="V2150" s="59"/>
      <c r="W2150" s="74">
        <f t="shared" si="332"/>
        <v>0.40669085046352271</v>
      </c>
      <c r="X2150" s="74" t="str">
        <f t="shared" si="333"/>
        <v/>
      </c>
      <c r="Y2150" s="74" t="str">
        <f t="shared" si="334"/>
        <v/>
      </c>
      <c r="Z2150" s="78" t="s">
        <v>2579</v>
      </c>
    </row>
    <row r="2151" spans="1:26" ht="90" x14ac:dyDescent="0.25">
      <c r="A2151" s="71" t="str">
        <f>INDEX('Выгр Торг'!$A:$A,MATCH($B2151,'Выгр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1" s="88">
        <v>184039</v>
      </c>
      <c r="C2151" s="72">
        <f>VLOOKUP($B2151,'Выгр Торг'!$B:$P,C$1,0)</f>
        <v>143928</v>
      </c>
      <c r="D2151" s="71" t="str">
        <f>VLOOKUP($B2151,'Выгр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Рислинг (серебристо-бледно-серый, 610))</v>
      </c>
      <c r="E2151" s="72" t="str">
        <f>VLOOKUP($B2151,'Выгр Торг'!$B:$P,E$1,0)</f>
        <v>Y</v>
      </c>
      <c r="F2151" s="72" t="str">
        <f>VLOOKUP($B2151,'Выгр Торг'!$B:$P,F$1,0)</f>
        <v>0</v>
      </c>
      <c r="G2151" s="36" t="s">
        <v>2500</v>
      </c>
      <c r="H2151" s="28">
        <v>143893</v>
      </c>
      <c r="I2151" s="53">
        <f>INDEX($I:$I,MATCH($H2151,$C:$C,0))</f>
        <v>300</v>
      </c>
      <c r="J2151" s="5" t="s">
        <v>2578</v>
      </c>
      <c r="K2151" s="56">
        <f>INDEX($K:$K,MATCH($H2151,$C:$C,0))+I2151</f>
        <v>2481</v>
      </c>
      <c r="L2151" s="14">
        <f>VLOOKUP(K2151,Наценка!$A$1:$B$8,2,1)</f>
        <v>1.4</v>
      </c>
      <c r="M2151" s="56">
        <f>INDEX($M:$M,MATCH($H2151,$C:$C,0))+I2151*$M$2</f>
        <v>3443.3999999999996</v>
      </c>
      <c r="N2151" s="57">
        <f t="shared" si="329"/>
        <v>3490</v>
      </c>
      <c r="O2151" s="72">
        <f>VLOOKUP($B2151,'Выгр Торг'!$B:$P,O$1,0)</f>
        <v>2481</v>
      </c>
      <c r="P2151" s="72">
        <f>VLOOKUP($B2151,'Выгр Торг'!$B:$P,P$1,0)</f>
        <v>3590</v>
      </c>
      <c r="Q2151" s="42">
        <f t="shared" si="330"/>
        <v>0</v>
      </c>
      <c r="R2151" s="42">
        <f t="shared" si="331"/>
        <v>100</v>
      </c>
      <c r="S2151" s="85">
        <f t="shared" si="328"/>
        <v>3490</v>
      </c>
      <c r="T2151" s="60" t="str">
        <f>IFERROR(VLOOKUP($B2151,'Из ГУГЛа'!$B:$G,4,0)*U2151+V2151,VLOOKUP($B2151,'Из ГУГЛа'!$B:$G,4,0))</f>
        <v/>
      </c>
      <c r="U2151" s="15">
        <v>1</v>
      </c>
      <c r="V2151" s="59"/>
      <c r="W2151" s="74">
        <f t="shared" si="332"/>
        <v>0.40669085046352271</v>
      </c>
      <c r="X2151" s="74" t="str">
        <f t="shared" si="333"/>
        <v/>
      </c>
      <c r="Y2151" s="74" t="str">
        <f t="shared" si="334"/>
        <v/>
      </c>
      <c r="Z2151" s="78" t="s">
        <v>2579</v>
      </c>
    </row>
    <row r="2152" spans="1:26" ht="90" x14ac:dyDescent="0.25">
      <c r="A2152" s="71" t="str">
        <f>INDEX('Выгр Торг'!$A:$A,MATCH($B2152,'Выгр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2" s="88">
        <v>184040</v>
      </c>
      <c r="C2152" s="72">
        <f>VLOOKUP($B2152,'Выгр Торг'!$B:$P,C$1,0)</f>
        <v>143929</v>
      </c>
      <c r="D2152" s="71" t="str">
        <f>VLOOKUP($B2152,'Выгр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Слива (серебристо-ярко-синий, 478))</v>
      </c>
      <c r="E2152" s="72" t="str">
        <f>VLOOKUP($B2152,'Выгр Торг'!$B:$P,E$1,0)</f>
        <v>Y</v>
      </c>
      <c r="F2152" s="72" t="str">
        <f>VLOOKUP($B2152,'Выгр Торг'!$B:$P,F$1,0)</f>
        <v>0</v>
      </c>
      <c r="G2152" s="36" t="s">
        <v>2500</v>
      </c>
      <c r="H2152" s="28">
        <v>143893</v>
      </c>
      <c r="I2152" s="53">
        <f>INDEX($I:$I,MATCH($H2152,$C:$C,0))</f>
        <v>300</v>
      </c>
      <c r="J2152" s="5" t="s">
        <v>2578</v>
      </c>
      <c r="K2152" s="56">
        <f>INDEX($K:$K,MATCH($H2152,$C:$C,0))+I2152</f>
        <v>2481</v>
      </c>
      <c r="L2152" s="14">
        <f>VLOOKUP(K2152,Наценка!$A$1:$B$8,2,1)</f>
        <v>1.4</v>
      </c>
      <c r="M2152" s="56">
        <f>INDEX($M:$M,MATCH($H2152,$C:$C,0))+I2152*$M$2</f>
        <v>3443.3999999999996</v>
      </c>
      <c r="N2152" s="57">
        <f t="shared" si="329"/>
        <v>3490</v>
      </c>
      <c r="O2152" s="72">
        <f>VLOOKUP($B2152,'Выгр Торг'!$B:$P,O$1,0)</f>
        <v>2481</v>
      </c>
      <c r="P2152" s="72">
        <f>VLOOKUP($B2152,'Выгр Торг'!$B:$P,P$1,0)</f>
        <v>3590</v>
      </c>
      <c r="Q2152" s="42">
        <f t="shared" si="330"/>
        <v>0</v>
      </c>
      <c r="R2152" s="42">
        <f t="shared" si="331"/>
        <v>100</v>
      </c>
      <c r="S2152" s="85">
        <f t="shared" si="328"/>
        <v>3490</v>
      </c>
      <c r="T2152" s="60" t="str">
        <f>IFERROR(VLOOKUP($B2152,'Из ГУГЛа'!$B:$G,4,0)*U2152+V2152,VLOOKUP($B2152,'Из ГУГЛа'!$B:$G,4,0))</f>
        <v/>
      </c>
      <c r="U2152" s="15">
        <v>1</v>
      </c>
      <c r="V2152" s="59"/>
      <c r="W2152" s="74">
        <f t="shared" si="332"/>
        <v>0.40669085046352271</v>
      </c>
      <c r="X2152" s="74" t="str">
        <f t="shared" si="333"/>
        <v/>
      </c>
      <c r="Y2152" s="74" t="str">
        <f t="shared" si="334"/>
        <v/>
      </c>
      <c r="Z2152" s="78" t="s">
        <v>2579</v>
      </c>
    </row>
    <row r="2153" spans="1:26" ht="90" x14ac:dyDescent="0.25">
      <c r="A2153" s="71" t="str">
        <f>INDEX('Выгр Торг'!$A:$A,MATCH($B2153,'Выгр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3" s="88">
        <v>184041</v>
      </c>
      <c r="C2153" s="72">
        <f>VLOOKUP($B2153,'Выгр Торг'!$B:$P,C$1,0)</f>
        <v>143930</v>
      </c>
      <c r="D2153" s="71" t="str">
        <f>VLOOKUP($B2153,'Выгр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Снежная королева (серебристый, 690))</v>
      </c>
      <c r="E2153" s="72" t="str">
        <f>VLOOKUP($B2153,'Выгр Торг'!$B:$P,E$1,0)</f>
        <v>Y</v>
      </c>
      <c r="F2153" s="72" t="str">
        <f>VLOOKUP($B2153,'Выгр Торг'!$B:$P,F$1,0)</f>
        <v>0</v>
      </c>
      <c r="G2153" s="36" t="s">
        <v>2500</v>
      </c>
      <c r="H2153" s="28">
        <v>143893</v>
      </c>
      <c r="I2153" s="53">
        <f>INDEX($I:$I,MATCH($H2153,$C:$C,0))</f>
        <v>300</v>
      </c>
      <c r="J2153" s="5" t="s">
        <v>2578</v>
      </c>
      <c r="K2153" s="56">
        <f>INDEX($K:$K,MATCH($H2153,$C:$C,0))+I2153</f>
        <v>2481</v>
      </c>
      <c r="L2153" s="14">
        <f>VLOOKUP(K2153,Наценка!$A$1:$B$8,2,1)</f>
        <v>1.4</v>
      </c>
      <c r="M2153" s="56">
        <f>INDEX($M:$M,MATCH($H2153,$C:$C,0))+I2153*$M$2</f>
        <v>3443.3999999999996</v>
      </c>
      <c r="N2153" s="57">
        <f t="shared" si="329"/>
        <v>3490</v>
      </c>
      <c r="O2153" s="72">
        <f>VLOOKUP($B2153,'Выгр Торг'!$B:$P,O$1,0)</f>
        <v>2481</v>
      </c>
      <c r="P2153" s="72">
        <f>VLOOKUP($B2153,'Выгр Торг'!$B:$P,P$1,0)</f>
        <v>3590</v>
      </c>
      <c r="Q2153" s="42">
        <f t="shared" si="330"/>
        <v>0</v>
      </c>
      <c r="R2153" s="42">
        <f t="shared" si="331"/>
        <v>100</v>
      </c>
      <c r="S2153" s="85">
        <f t="shared" si="328"/>
        <v>3490</v>
      </c>
      <c r="T2153" s="60" t="str">
        <f>IFERROR(VLOOKUP($B2153,'Из ГУГЛа'!$B:$G,4,0)*U2153+V2153,VLOOKUP($B2153,'Из ГУГЛа'!$B:$G,4,0))</f>
        <v/>
      </c>
      <c r="U2153" s="15">
        <v>1</v>
      </c>
      <c r="V2153" s="59"/>
      <c r="W2153" s="74">
        <f t="shared" si="332"/>
        <v>0.40669085046352271</v>
      </c>
      <c r="X2153" s="74" t="str">
        <f t="shared" si="333"/>
        <v/>
      </c>
      <c r="Y2153" s="74" t="str">
        <f t="shared" si="334"/>
        <v/>
      </c>
      <c r="Z2153" s="78" t="s">
        <v>2579</v>
      </c>
    </row>
    <row r="2154" spans="1:26" ht="90" x14ac:dyDescent="0.25">
      <c r="A2154" s="71" t="str">
        <f>INDEX('Выгр Торг'!$A:$A,MATCH($B2154,'Выгр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4" s="88">
        <v>184042</v>
      </c>
      <c r="C2154" s="72">
        <f>VLOOKUP($B2154,'Выгр Торг'!$B:$P,C$1,0)</f>
        <v>143931</v>
      </c>
      <c r="D2154" s="71" t="str">
        <f>VLOOKUP($B2154,'Выгр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Совиньон (серебристо-серый, 650))</v>
      </c>
      <c r="E2154" s="72" t="str">
        <f>VLOOKUP($B2154,'Выгр Торг'!$B:$P,E$1,0)</f>
        <v>Y</v>
      </c>
      <c r="F2154" s="72" t="str">
        <f>VLOOKUP($B2154,'Выгр Торг'!$B:$P,F$1,0)</f>
        <v>0</v>
      </c>
      <c r="G2154" s="36" t="s">
        <v>2500</v>
      </c>
      <c r="H2154" s="28">
        <v>143893</v>
      </c>
      <c r="I2154" s="53">
        <f>INDEX($I:$I,MATCH($H2154,$C:$C,0))</f>
        <v>300</v>
      </c>
      <c r="J2154" s="5" t="s">
        <v>2578</v>
      </c>
      <c r="K2154" s="56">
        <f>INDEX($K:$K,MATCH($H2154,$C:$C,0))+I2154</f>
        <v>2481</v>
      </c>
      <c r="L2154" s="14">
        <f>VLOOKUP(K2154,Наценка!$A$1:$B$8,2,1)</f>
        <v>1.4</v>
      </c>
      <c r="M2154" s="56">
        <f>INDEX($M:$M,MATCH($H2154,$C:$C,0))+I2154*$M$2</f>
        <v>3443.3999999999996</v>
      </c>
      <c r="N2154" s="57">
        <f t="shared" si="329"/>
        <v>3490</v>
      </c>
      <c r="O2154" s="72">
        <f>VLOOKUP($B2154,'Выгр Торг'!$B:$P,O$1,0)</f>
        <v>2481</v>
      </c>
      <c r="P2154" s="72">
        <f>VLOOKUP($B2154,'Выгр Торг'!$B:$P,P$1,0)</f>
        <v>3590</v>
      </c>
      <c r="Q2154" s="42">
        <f t="shared" si="330"/>
        <v>0</v>
      </c>
      <c r="R2154" s="42">
        <f t="shared" si="331"/>
        <v>100</v>
      </c>
      <c r="S2154" s="85">
        <f t="shared" si="328"/>
        <v>3490</v>
      </c>
      <c r="T2154" s="60" t="str">
        <f>IFERROR(VLOOKUP($B2154,'Из ГУГЛа'!$B:$G,4,0)*U2154+V2154,VLOOKUP($B2154,'Из ГУГЛа'!$B:$G,4,0))</f>
        <v/>
      </c>
      <c r="U2154" s="15">
        <v>1</v>
      </c>
      <c r="V2154" s="59"/>
      <c r="W2154" s="74">
        <f t="shared" si="332"/>
        <v>0.40669085046352271</v>
      </c>
      <c r="X2154" s="74" t="str">
        <f t="shared" si="333"/>
        <v/>
      </c>
      <c r="Y2154" s="74" t="str">
        <f t="shared" si="334"/>
        <v/>
      </c>
      <c r="Z2154" s="78" t="s">
        <v>2579</v>
      </c>
    </row>
    <row r="2155" spans="1:26" ht="90" x14ac:dyDescent="0.25">
      <c r="A2155" s="71" t="str">
        <f>INDEX('Выгр Торг'!$A:$A,MATCH($B2155,'Выгр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5" s="88">
        <v>184043</v>
      </c>
      <c r="C2155" s="72">
        <f>VLOOKUP($B2155,'Выгр Торг'!$B:$P,C$1,0)</f>
        <v>143895</v>
      </c>
      <c r="D2155" s="71" t="str">
        <f>VLOOKUP($B2155,'Выгр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Уточнить у менеджера)</v>
      </c>
      <c r="E2155" s="72" t="str">
        <f>VLOOKUP($B2155,'Выгр Торг'!$B:$P,E$1,0)</f>
        <v>Y</v>
      </c>
      <c r="F2155" s="72" t="str">
        <f>VLOOKUP($B2155,'Выгр Торг'!$B:$P,F$1,0)</f>
        <v>0</v>
      </c>
      <c r="G2155" s="36" t="s">
        <v>2500</v>
      </c>
      <c r="H2155" s="28">
        <v>143893</v>
      </c>
      <c r="I2155" s="53">
        <f>INDEX($I:$I,MATCH($H2155,$C:$C,0))</f>
        <v>300</v>
      </c>
      <c r="J2155" s="5" t="s">
        <v>2578</v>
      </c>
      <c r="K2155" s="56">
        <f>INDEX($K:$K,MATCH($H2155,$C:$C,0))+I2155</f>
        <v>2481</v>
      </c>
      <c r="L2155" s="14">
        <f>VLOOKUP(K2155,Наценка!$A$1:$B$8,2,1)</f>
        <v>1.4</v>
      </c>
      <c r="M2155" s="56">
        <f>INDEX($M:$M,MATCH($H2155,$C:$C,0))+I2155*$M$2</f>
        <v>3443.3999999999996</v>
      </c>
      <c r="N2155" s="57">
        <f t="shared" si="329"/>
        <v>3490</v>
      </c>
      <c r="O2155" s="72">
        <f>VLOOKUP($B2155,'Выгр Торг'!$B:$P,O$1,0)</f>
        <v>2481</v>
      </c>
      <c r="P2155" s="72">
        <f>VLOOKUP($B2155,'Выгр Торг'!$B:$P,P$1,0)</f>
        <v>3590</v>
      </c>
      <c r="Q2155" s="42">
        <f t="shared" si="330"/>
        <v>0</v>
      </c>
      <c r="R2155" s="42">
        <f t="shared" si="331"/>
        <v>100</v>
      </c>
      <c r="S2155" s="85">
        <f t="shared" si="328"/>
        <v>3490</v>
      </c>
      <c r="T2155" s="60" t="str">
        <f>IFERROR(VLOOKUP($B2155,'Из ГУГЛа'!$B:$G,4,0)*U2155+V2155,VLOOKUP($B2155,'Из ГУГЛа'!$B:$G,4,0))</f>
        <v/>
      </c>
      <c r="U2155" s="15">
        <v>1</v>
      </c>
      <c r="V2155" s="59"/>
      <c r="W2155" s="74">
        <f t="shared" si="332"/>
        <v>0.40669085046352271</v>
      </c>
      <c r="X2155" s="74" t="str">
        <f t="shared" si="333"/>
        <v/>
      </c>
      <c r="Y2155" s="74" t="str">
        <f t="shared" si="334"/>
        <v/>
      </c>
      <c r="Z2155" s="78" t="s">
        <v>2579</v>
      </c>
    </row>
    <row r="2156" spans="1:26" ht="90" x14ac:dyDescent="0.25">
      <c r="A2156" s="71" t="str">
        <f>INDEX('Выгр Торг'!$A:$A,MATCH($B2156,'Выгр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6" s="88">
        <v>184044</v>
      </c>
      <c r="C2156" s="72">
        <f>VLOOKUP($B2156,'Выгр Торг'!$B:$P,C$1,0)</f>
        <v>143932</v>
      </c>
      <c r="D2156" s="71" t="str">
        <f>VLOOKUP($B2156,'Выгр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Черная жемчужина (черный, 676))</v>
      </c>
      <c r="E2156" s="72" t="str">
        <f>VLOOKUP($B2156,'Выгр Торг'!$B:$P,E$1,0)</f>
        <v>Y</v>
      </c>
      <c r="F2156" s="72" t="str">
        <f>VLOOKUP($B2156,'Выгр Торг'!$B:$P,F$1,0)</f>
        <v>0</v>
      </c>
      <c r="G2156" s="36" t="s">
        <v>2500</v>
      </c>
      <c r="H2156" s="28">
        <v>143893</v>
      </c>
      <c r="I2156" s="53">
        <f>INDEX($I:$I,MATCH($H2156,$C:$C,0))</f>
        <v>300</v>
      </c>
      <c r="J2156" s="5" t="s">
        <v>2578</v>
      </c>
      <c r="K2156" s="56">
        <f>INDEX($K:$K,MATCH($H2156,$C:$C,0))+I2156</f>
        <v>2481</v>
      </c>
      <c r="L2156" s="14">
        <f>VLOOKUP(K2156,Наценка!$A$1:$B$8,2,1)</f>
        <v>1.4</v>
      </c>
      <c r="M2156" s="56">
        <f>INDEX($M:$M,MATCH($H2156,$C:$C,0))+I2156*$M$2</f>
        <v>3443.3999999999996</v>
      </c>
      <c r="N2156" s="57">
        <f t="shared" si="329"/>
        <v>3490</v>
      </c>
      <c r="O2156" s="72">
        <f>VLOOKUP($B2156,'Выгр Торг'!$B:$P,O$1,0)</f>
        <v>2481</v>
      </c>
      <c r="P2156" s="72">
        <f>VLOOKUP($B2156,'Выгр Торг'!$B:$P,P$1,0)</f>
        <v>3590</v>
      </c>
      <c r="Q2156" s="42">
        <f t="shared" si="330"/>
        <v>0</v>
      </c>
      <c r="R2156" s="42">
        <f t="shared" si="331"/>
        <v>100</v>
      </c>
      <c r="S2156" s="85">
        <f t="shared" si="328"/>
        <v>3490</v>
      </c>
      <c r="T2156" s="60" t="str">
        <f>IFERROR(VLOOKUP($B2156,'Из ГУГЛа'!$B:$G,4,0)*U2156+V2156,VLOOKUP($B2156,'Из ГУГЛа'!$B:$G,4,0))</f>
        <v/>
      </c>
      <c r="U2156" s="15">
        <v>1</v>
      </c>
      <c r="V2156" s="59"/>
      <c r="W2156" s="74">
        <f t="shared" si="332"/>
        <v>0.40669085046352271</v>
      </c>
      <c r="X2156" s="74" t="str">
        <f t="shared" si="333"/>
        <v/>
      </c>
      <c r="Y2156" s="74" t="str">
        <f t="shared" si="334"/>
        <v/>
      </c>
      <c r="Z2156" s="78" t="s">
        <v>2579</v>
      </c>
    </row>
    <row r="2157" spans="1:26" ht="90" x14ac:dyDescent="0.25">
      <c r="A2157" s="71" t="str">
        <f>INDEX('Выгр Торг'!$A:$A,MATCH($B2157,'Выгр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7" s="88">
        <v>184045</v>
      </c>
      <c r="C2157" s="72">
        <f>VLOOKUP($B2157,'Выгр Торг'!$B:$P,C$1,0)</f>
        <v>143933</v>
      </c>
      <c r="D2157" s="71" t="str">
        <f>VLOOKUP($B2157,'Выгр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(Левая (водительская), В цвет, Черника (темно-синий, 482))</v>
      </c>
      <c r="E2157" s="72" t="str">
        <f>VLOOKUP($B2157,'Выгр Торг'!$B:$P,E$1,0)</f>
        <v>Y</v>
      </c>
      <c r="F2157" s="72" t="str">
        <f>VLOOKUP($B2157,'Выгр Торг'!$B:$P,F$1,0)</f>
        <v>0</v>
      </c>
      <c r="G2157" s="36" t="s">
        <v>2500</v>
      </c>
      <c r="H2157" s="28">
        <v>143893</v>
      </c>
      <c r="I2157" s="53">
        <f>INDEX($I:$I,MATCH($H2157,$C:$C,0))</f>
        <v>300</v>
      </c>
      <c r="J2157" s="5" t="s">
        <v>2578</v>
      </c>
      <c r="K2157" s="56">
        <f>INDEX($K:$K,MATCH($H2157,$C:$C,0))+I2157</f>
        <v>2481</v>
      </c>
      <c r="L2157" s="14">
        <f>VLOOKUP(K2157,Наценка!$A$1:$B$8,2,1)</f>
        <v>1.4</v>
      </c>
      <c r="M2157" s="56">
        <f>INDEX($M:$M,MATCH($H2157,$C:$C,0))+I2157*$M$2</f>
        <v>3443.3999999999996</v>
      </c>
      <c r="N2157" s="57">
        <f t="shared" si="329"/>
        <v>3490</v>
      </c>
      <c r="O2157" s="72">
        <f>VLOOKUP($B2157,'Выгр Торг'!$B:$P,O$1,0)</f>
        <v>2481</v>
      </c>
      <c r="P2157" s="72">
        <f>VLOOKUP($B2157,'Выгр Торг'!$B:$P,P$1,0)</f>
        <v>3590</v>
      </c>
      <c r="Q2157" s="42">
        <f t="shared" si="330"/>
        <v>0</v>
      </c>
      <c r="R2157" s="42">
        <f t="shared" si="331"/>
        <v>100</v>
      </c>
      <c r="S2157" s="85">
        <f t="shared" si="328"/>
        <v>3490</v>
      </c>
      <c r="T2157" s="60" t="str">
        <f>IFERROR(VLOOKUP($B2157,'Из ГУГЛа'!$B:$G,4,0)*U2157+V2157,VLOOKUP($B2157,'Из ГУГЛа'!$B:$G,4,0))</f>
        <v/>
      </c>
      <c r="U2157" s="15">
        <v>1</v>
      </c>
      <c r="V2157" s="59"/>
      <c r="W2157" s="74">
        <f t="shared" si="332"/>
        <v>0.40669085046352271</v>
      </c>
      <c r="X2157" s="74" t="str">
        <f t="shared" si="333"/>
        <v/>
      </c>
      <c r="Y2157" s="74" t="str">
        <f t="shared" si="334"/>
        <v/>
      </c>
      <c r="Z2157" s="78" t="s">
        <v>2579</v>
      </c>
    </row>
    <row r="2158" spans="1:26" ht="75" x14ac:dyDescent="0.25">
      <c r="A2158" s="71" t="str">
        <f>INDEX('Выгр Торг'!$A:$A,MATCH($B2158,'Выгр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8" s="88">
        <v>184046</v>
      </c>
      <c r="C2158" s="72">
        <f>VLOOKUP($B2158,'Выгр Торг'!$B:$P,C$1,0)</f>
        <v>143894</v>
      </c>
      <c r="D2158" s="71" t="str">
        <f>VLOOKUP($B2158,'Выгр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Без покраски)</v>
      </c>
      <c r="E2158" s="72" t="str">
        <f>VLOOKUP($B2158,'Выгр Торг'!$B:$P,E$1,0)</f>
        <v>Y</v>
      </c>
      <c r="F2158" s="72" t="str">
        <f>VLOOKUP($B2158,'Выгр Торг'!$B:$P,F$1,0)</f>
        <v>0</v>
      </c>
      <c r="G2158" s="36" t="s">
        <v>2500</v>
      </c>
      <c r="H2158" s="28">
        <v>143894</v>
      </c>
      <c r="I2158" s="52">
        <v>300</v>
      </c>
      <c r="J2158" s="5" t="s">
        <v>2578</v>
      </c>
      <c r="K2158" s="73">
        <f>O2158</f>
        <v>2181</v>
      </c>
      <c r="L2158" s="14">
        <f>VLOOKUP(K2158,Наценка!$A$1:$B$8,2,1)</f>
        <v>1.4</v>
      </c>
      <c r="M2158" s="83">
        <f>K2158*L2158</f>
        <v>3053.3999999999996</v>
      </c>
      <c r="N2158" s="57">
        <f t="shared" si="329"/>
        <v>3090</v>
      </c>
      <c r="O2158" s="72">
        <f>VLOOKUP($B2158,'Выгр Торг'!$B:$P,O$1,0)</f>
        <v>2181</v>
      </c>
      <c r="P2158" s="72">
        <f>VLOOKUP($B2158,'Выгр Торг'!$B:$P,P$1,0)</f>
        <v>3190</v>
      </c>
      <c r="Q2158" s="42">
        <f t="shared" si="330"/>
        <v>0</v>
      </c>
      <c r="R2158" s="42">
        <f t="shared" si="331"/>
        <v>100</v>
      </c>
      <c r="S2158" s="85">
        <f t="shared" si="328"/>
        <v>3090</v>
      </c>
      <c r="T2158" s="60" t="str">
        <f>IFERROR(VLOOKUP($B2158,'Из ГУГЛа'!$B:$G,4,0)*U2158+V2158,VLOOKUP($B2158,'Из ГУГЛа'!$B:$G,4,0))</f>
        <v/>
      </c>
      <c r="U2158" s="15">
        <v>1</v>
      </c>
      <c r="V2158" s="59"/>
      <c r="W2158" s="74">
        <f t="shared" si="332"/>
        <v>0.41678129298486932</v>
      </c>
      <c r="X2158" s="74" t="str">
        <f t="shared" si="333"/>
        <v/>
      </c>
      <c r="Y2158" s="74" t="str">
        <f t="shared" si="334"/>
        <v/>
      </c>
      <c r="Z2158" s="78" t="s">
        <v>2579</v>
      </c>
    </row>
    <row r="2159" spans="1:26" ht="90" x14ac:dyDescent="0.25">
      <c r="A2159" s="71" t="str">
        <f>INDEX('Выгр Торг'!$A:$A,MATCH($B2159,'Выгр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59" s="88">
        <v>184047</v>
      </c>
      <c r="C2159" s="72">
        <f>VLOOKUP($B2159,'Выгр Торг'!$B:$P,C$1,0)</f>
        <v>143935</v>
      </c>
      <c r="D2159" s="71" t="str">
        <f>VLOOKUP($B2159,'Выгр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Агава (зеленый металлик, 303))</v>
      </c>
      <c r="E2159" s="72" t="str">
        <f>VLOOKUP($B2159,'Выгр Торг'!$B:$P,E$1,0)</f>
        <v>Y</v>
      </c>
      <c r="F2159" s="72" t="str">
        <f>VLOOKUP($B2159,'Выгр Торг'!$B:$P,F$1,0)</f>
        <v>0</v>
      </c>
      <c r="G2159" s="36" t="s">
        <v>2500</v>
      </c>
      <c r="H2159" s="28">
        <v>143894</v>
      </c>
      <c r="I2159" s="53">
        <f>INDEX($I:$I,MATCH($H2159,$C:$C,0))</f>
        <v>300</v>
      </c>
      <c r="J2159" s="5" t="s">
        <v>2578</v>
      </c>
      <c r="K2159" s="56">
        <f>INDEX($K:$K,MATCH($H2159,$C:$C,0))+I2159</f>
        <v>2481</v>
      </c>
      <c r="L2159" s="14">
        <f>VLOOKUP(K2159,Наценка!$A$1:$B$8,2,1)</f>
        <v>1.4</v>
      </c>
      <c r="M2159" s="56">
        <f>INDEX($M:$M,MATCH($H2159,$C:$C,0))+I2159*$M$2</f>
        <v>3443.3999999999996</v>
      </c>
      <c r="N2159" s="57">
        <f t="shared" si="329"/>
        <v>3490</v>
      </c>
      <c r="O2159" s="72">
        <f>VLOOKUP($B2159,'Выгр Торг'!$B:$P,O$1,0)</f>
        <v>2481</v>
      </c>
      <c r="P2159" s="72">
        <f>VLOOKUP($B2159,'Выгр Торг'!$B:$P,P$1,0)</f>
        <v>3590</v>
      </c>
      <c r="Q2159" s="42">
        <f t="shared" si="330"/>
        <v>0</v>
      </c>
      <c r="R2159" s="42">
        <f t="shared" si="331"/>
        <v>100</v>
      </c>
      <c r="S2159" s="85">
        <f t="shared" si="328"/>
        <v>3490</v>
      </c>
      <c r="T2159" s="60" t="str">
        <f>IFERROR(VLOOKUP($B2159,'Из ГУГЛа'!$B:$G,4,0)*U2159+V2159,VLOOKUP($B2159,'Из ГУГЛа'!$B:$G,4,0))</f>
        <v/>
      </c>
      <c r="U2159" s="15">
        <v>1</v>
      </c>
      <c r="V2159" s="59"/>
      <c r="W2159" s="74">
        <f t="shared" si="332"/>
        <v>0.40669085046352271</v>
      </c>
      <c r="X2159" s="74" t="str">
        <f t="shared" si="333"/>
        <v/>
      </c>
      <c r="Y2159" s="74" t="str">
        <f t="shared" si="334"/>
        <v/>
      </c>
      <c r="Z2159" s="78" t="s">
        <v>2579</v>
      </c>
    </row>
    <row r="2160" spans="1:26" ht="90" x14ac:dyDescent="0.25">
      <c r="A2160" s="71" t="str">
        <f>INDEX('Выгр Торг'!$A:$A,MATCH($B2160,'Выгр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0" s="88">
        <v>184048</v>
      </c>
      <c r="C2160" s="72">
        <f>VLOOKUP($B2160,'Выгр Торг'!$B:$P,C$1,0)</f>
        <v>143936</v>
      </c>
      <c r="D2160" s="71" t="str">
        <f>VLOOKUP($B2160,'Выгр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Аллигатор (темно-зеленый, 309))</v>
      </c>
      <c r="E2160" s="72" t="str">
        <f>VLOOKUP($B2160,'Выгр Торг'!$B:$P,E$1,0)</f>
        <v>Y</v>
      </c>
      <c r="F2160" s="72" t="str">
        <f>VLOOKUP($B2160,'Выгр Торг'!$B:$P,F$1,0)</f>
        <v>0</v>
      </c>
      <c r="G2160" s="36" t="s">
        <v>2500</v>
      </c>
      <c r="H2160" s="28">
        <v>143894</v>
      </c>
      <c r="I2160" s="53">
        <f>INDEX($I:$I,MATCH($H2160,$C:$C,0))</f>
        <v>300</v>
      </c>
      <c r="J2160" s="5" t="s">
        <v>2578</v>
      </c>
      <c r="K2160" s="56">
        <f>INDEX($K:$K,MATCH($H2160,$C:$C,0))+I2160</f>
        <v>2481</v>
      </c>
      <c r="L2160" s="14">
        <f>VLOOKUP(K2160,Наценка!$A$1:$B$8,2,1)</f>
        <v>1.4</v>
      </c>
      <c r="M2160" s="56">
        <f>INDEX($M:$M,MATCH($H2160,$C:$C,0))+I2160*$M$2</f>
        <v>3443.3999999999996</v>
      </c>
      <c r="N2160" s="57">
        <f t="shared" si="329"/>
        <v>3490</v>
      </c>
      <c r="O2160" s="72">
        <f>VLOOKUP($B2160,'Выгр Торг'!$B:$P,O$1,0)</f>
        <v>2481</v>
      </c>
      <c r="P2160" s="72">
        <f>VLOOKUP($B2160,'Выгр Торг'!$B:$P,P$1,0)</f>
        <v>3590</v>
      </c>
      <c r="Q2160" s="42">
        <f t="shared" si="330"/>
        <v>0</v>
      </c>
      <c r="R2160" s="42">
        <f t="shared" si="331"/>
        <v>100</v>
      </c>
      <c r="S2160" s="85">
        <f t="shared" si="328"/>
        <v>3490</v>
      </c>
      <c r="T2160" s="60" t="str">
        <f>IFERROR(VLOOKUP($B2160,'Из ГУГЛа'!$B:$G,4,0)*U2160+V2160,VLOOKUP($B2160,'Из ГУГЛа'!$B:$G,4,0))</f>
        <v/>
      </c>
      <c r="U2160" s="15">
        <v>1</v>
      </c>
      <c r="V2160" s="59"/>
      <c r="W2160" s="74">
        <f t="shared" si="332"/>
        <v>0.40669085046352271</v>
      </c>
      <c r="X2160" s="74" t="str">
        <f t="shared" si="333"/>
        <v/>
      </c>
      <c r="Y2160" s="74" t="str">
        <f t="shared" si="334"/>
        <v/>
      </c>
      <c r="Z2160" s="78" t="s">
        <v>2579</v>
      </c>
    </row>
    <row r="2161" spans="1:26" ht="90" x14ac:dyDescent="0.25">
      <c r="A2161" s="71" t="str">
        <f>INDEX('Выгр Торг'!$A:$A,MATCH($B2161,'Выгр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1" s="88">
        <v>184049</v>
      </c>
      <c r="C2161" s="72">
        <f>VLOOKUP($B2161,'Выгр Торг'!$B:$P,C$1,0)</f>
        <v>143937</v>
      </c>
      <c r="D2161" s="71" t="str">
        <f>VLOOKUP($B2161,'Выгр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Алмазное серебро (серебристый, 611))</v>
      </c>
      <c r="E2161" s="72" t="str">
        <f>VLOOKUP($B2161,'Выгр Торг'!$B:$P,E$1,0)</f>
        <v>Y</v>
      </c>
      <c r="F2161" s="72" t="str">
        <f>VLOOKUP($B2161,'Выгр Торг'!$B:$P,F$1,0)</f>
        <v>0</v>
      </c>
      <c r="G2161" s="36" t="s">
        <v>2500</v>
      </c>
      <c r="H2161" s="28">
        <v>143894</v>
      </c>
      <c r="I2161" s="53">
        <f>INDEX($I:$I,MATCH($H2161,$C:$C,0))</f>
        <v>300</v>
      </c>
      <c r="J2161" s="5" t="s">
        <v>2578</v>
      </c>
      <c r="K2161" s="56">
        <f>INDEX($K:$K,MATCH($H2161,$C:$C,0))+I2161</f>
        <v>2481</v>
      </c>
      <c r="L2161" s="14">
        <f>VLOOKUP(K2161,Наценка!$A$1:$B$8,2,1)</f>
        <v>1.4</v>
      </c>
      <c r="M2161" s="56">
        <f>INDEX($M:$M,MATCH($H2161,$C:$C,0))+I2161*$M$2</f>
        <v>3443.3999999999996</v>
      </c>
      <c r="N2161" s="57">
        <f t="shared" si="329"/>
        <v>3490</v>
      </c>
      <c r="O2161" s="72">
        <f>VLOOKUP($B2161,'Выгр Торг'!$B:$P,O$1,0)</f>
        <v>2481</v>
      </c>
      <c r="P2161" s="72">
        <f>VLOOKUP($B2161,'Выгр Торг'!$B:$P,P$1,0)</f>
        <v>3590</v>
      </c>
      <c r="Q2161" s="42">
        <f t="shared" si="330"/>
        <v>0</v>
      </c>
      <c r="R2161" s="42">
        <f t="shared" si="331"/>
        <v>100</v>
      </c>
      <c r="S2161" s="85">
        <f t="shared" si="328"/>
        <v>3490</v>
      </c>
      <c r="T2161" s="60" t="str">
        <f>IFERROR(VLOOKUP($B2161,'Из ГУГЛа'!$B:$G,4,0)*U2161+V2161,VLOOKUP($B2161,'Из ГУГЛа'!$B:$G,4,0))</f>
        <v/>
      </c>
      <c r="U2161" s="15">
        <v>1</v>
      </c>
      <c r="V2161" s="59"/>
      <c r="W2161" s="74">
        <f t="shared" si="332"/>
        <v>0.40669085046352271</v>
      </c>
      <c r="X2161" s="74" t="str">
        <f t="shared" si="333"/>
        <v/>
      </c>
      <c r="Y2161" s="74" t="str">
        <f t="shared" si="334"/>
        <v/>
      </c>
      <c r="Z2161" s="78" t="s">
        <v>2579</v>
      </c>
    </row>
    <row r="2162" spans="1:26" ht="90" x14ac:dyDescent="0.25">
      <c r="A2162" s="71" t="str">
        <f>INDEX('Выгр Торг'!$A:$A,MATCH($B2162,'Выгр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2" s="88">
        <v>184050</v>
      </c>
      <c r="C2162" s="72">
        <f>VLOOKUP($B2162,'Выгр Торг'!$B:$P,C$1,0)</f>
        <v>143938</v>
      </c>
      <c r="D2162" s="71" t="str">
        <f>VLOOKUP($B2162,'Выгр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Альпийский (белый, 205))</v>
      </c>
      <c r="E2162" s="72" t="str">
        <f>VLOOKUP($B2162,'Выгр Торг'!$B:$P,E$1,0)</f>
        <v>Y</v>
      </c>
      <c r="F2162" s="72" t="str">
        <f>VLOOKUP($B2162,'Выгр Торг'!$B:$P,F$1,0)</f>
        <v>0</v>
      </c>
      <c r="G2162" s="36" t="s">
        <v>2500</v>
      </c>
      <c r="H2162" s="28">
        <v>143894</v>
      </c>
      <c r="I2162" s="53">
        <f>INDEX($I:$I,MATCH($H2162,$C:$C,0))</f>
        <v>300</v>
      </c>
      <c r="J2162" s="5" t="s">
        <v>2578</v>
      </c>
      <c r="K2162" s="56">
        <f>INDEX($K:$K,MATCH($H2162,$C:$C,0))+I2162</f>
        <v>2481</v>
      </c>
      <c r="L2162" s="14">
        <f>VLOOKUP(K2162,Наценка!$A$1:$B$8,2,1)</f>
        <v>1.4</v>
      </c>
      <c r="M2162" s="56">
        <f>INDEX($M:$M,MATCH($H2162,$C:$C,0))+I2162*$M$2</f>
        <v>3443.3999999999996</v>
      </c>
      <c r="N2162" s="57">
        <f t="shared" si="329"/>
        <v>3490</v>
      </c>
      <c r="O2162" s="72">
        <f>VLOOKUP($B2162,'Выгр Торг'!$B:$P,O$1,0)</f>
        <v>2481</v>
      </c>
      <c r="P2162" s="72">
        <f>VLOOKUP($B2162,'Выгр Торг'!$B:$P,P$1,0)</f>
        <v>3590</v>
      </c>
      <c r="Q2162" s="42">
        <f t="shared" si="330"/>
        <v>0</v>
      </c>
      <c r="R2162" s="42">
        <f t="shared" si="331"/>
        <v>100</v>
      </c>
      <c r="S2162" s="85">
        <f t="shared" si="328"/>
        <v>3490</v>
      </c>
      <c r="T2162" s="60" t="str">
        <f>IFERROR(VLOOKUP($B2162,'Из ГУГЛа'!$B:$G,4,0)*U2162+V2162,VLOOKUP($B2162,'Из ГУГЛа'!$B:$G,4,0))</f>
        <v/>
      </c>
      <c r="U2162" s="15">
        <v>1</v>
      </c>
      <c r="V2162" s="59"/>
      <c r="W2162" s="74">
        <f t="shared" si="332"/>
        <v>0.40669085046352271</v>
      </c>
      <c r="X2162" s="74" t="str">
        <f t="shared" si="333"/>
        <v/>
      </c>
      <c r="Y2162" s="74" t="str">
        <f t="shared" si="334"/>
        <v/>
      </c>
      <c r="Z2162" s="78" t="s">
        <v>2579</v>
      </c>
    </row>
    <row r="2163" spans="1:26" ht="90" x14ac:dyDescent="0.25">
      <c r="A2163" s="71" t="str">
        <f>INDEX('Выгр Торг'!$A:$A,MATCH($B2163,'Выгр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3" s="88">
        <v>184051</v>
      </c>
      <c r="C2163" s="72">
        <f>VLOOKUP($B2163,'Выгр Торг'!$B:$P,C$1,0)</f>
        <v>143939</v>
      </c>
      <c r="D2163" s="71" t="str">
        <f>VLOOKUP($B2163,'Выгр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Апельсин (оранжевый, 111))</v>
      </c>
      <c r="E2163" s="72" t="str">
        <f>VLOOKUP($B2163,'Выгр Торг'!$B:$P,E$1,0)</f>
        <v>Y</v>
      </c>
      <c r="F2163" s="72" t="str">
        <f>VLOOKUP($B2163,'Выгр Торг'!$B:$P,F$1,0)</f>
        <v>0</v>
      </c>
      <c r="G2163" s="36" t="s">
        <v>2500</v>
      </c>
      <c r="H2163" s="28">
        <v>143894</v>
      </c>
      <c r="I2163" s="53">
        <f>INDEX($I:$I,MATCH($H2163,$C:$C,0))</f>
        <v>300</v>
      </c>
      <c r="J2163" s="5" t="s">
        <v>2578</v>
      </c>
      <c r="K2163" s="56">
        <f>INDEX($K:$K,MATCH($H2163,$C:$C,0))+I2163</f>
        <v>2481</v>
      </c>
      <c r="L2163" s="14">
        <f>VLOOKUP(K2163,Наценка!$A$1:$B$8,2,1)</f>
        <v>1.4</v>
      </c>
      <c r="M2163" s="56">
        <f>INDEX($M:$M,MATCH($H2163,$C:$C,0))+I2163*$M$2</f>
        <v>3443.3999999999996</v>
      </c>
      <c r="N2163" s="57">
        <f t="shared" si="329"/>
        <v>3490</v>
      </c>
      <c r="O2163" s="72">
        <f>VLOOKUP($B2163,'Выгр Торг'!$B:$P,O$1,0)</f>
        <v>2481</v>
      </c>
      <c r="P2163" s="72">
        <f>VLOOKUP($B2163,'Выгр Торг'!$B:$P,P$1,0)</f>
        <v>3590</v>
      </c>
      <c r="Q2163" s="42">
        <f t="shared" si="330"/>
        <v>0</v>
      </c>
      <c r="R2163" s="42">
        <f t="shared" si="331"/>
        <v>100</v>
      </c>
      <c r="S2163" s="85">
        <f t="shared" si="328"/>
        <v>3490</v>
      </c>
      <c r="T2163" s="60" t="str">
        <f>IFERROR(VLOOKUP($B2163,'Из ГУГЛа'!$B:$G,4,0)*U2163+V2163,VLOOKUP($B2163,'Из ГУГЛа'!$B:$G,4,0))</f>
        <v/>
      </c>
      <c r="U2163" s="15">
        <v>1</v>
      </c>
      <c r="V2163" s="59"/>
      <c r="W2163" s="74">
        <f t="shared" si="332"/>
        <v>0.40669085046352271</v>
      </c>
      <c r="X2163" s="74" t="str">
        <f t="shared" si="333"/>
        <v/>
      </c>
      <c r="Y2163" s="74" t="str">
        <f t="shared" si="334"/>
        <v/>
      </c>
      <c r="Z2163" s="78" t="s">
        <v>2579</v>
      </c>
    </row>
    <row r="2164" spans="1:26" ht="90" x14ac:dyDescent="0.25">
      <c r="A2164" s="71" t="str">
        <f>INDEX('Выгр Торг'!$A:$A,MATCH($B2164,'Выгр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4" s="88">
        <v>184052</v>
      </c>
      <c r="C2164" s="72">
        <f>VLOOKUP($B2164,'Выгр Торг'!$B:$P,C$1,0)</f>
        <v>143940</v>
      </c>
      <c r="D2164" s="71" t="str">
        <f>VLOOKUP($B2164,'Выгр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Белое облако (белый, 240))</v>
      </c>
      <c r="E2164" s="72" t="str">
        <f>VLOOKUP($B2164,'Выгр Торг'!$B:$P,E$1,0)</f>
        <v>Y</v>
      </c>
      <c r="F2164" s="72" t="str">
        <f>VLOOKUP($B2164,'Выгр Торг'!$B:$P,F$1,0)</f>
        <v>0</v>
      </c>
      <c r="G2164" s="36" t="s">
        <v>2500</v>
      </c>
      <c r="H2164" s="28">
        <v>143894</v>
      </c>
      <c r="I2164" s="53">
        <f>INDEX($I:$I,MATCH($H2164,$C:$C,0))</f>
        <v>300</v>
      </c>
      <c r="J2164" s="5" t="s">
        <v>2578</v>
      </c>
      <c r="K2164" s="56">
        <f>INDEX($K:$K,MATCH($H2164,$C:$C,0))+I2164</f>
        <v>2481</v>
      </c>
      <c r="L2164" s="14">
        <f>VLOOKUP(K2164,Наценка!$A$1:$B$8,2,1)</f>
        <v>1.4</v>
      </c>
      <c r="M2164" s="56">
        <f>INDEX($M:$M,MATCH($H2164,$C:$C,0))+I2164*$M$2</f>
        <v>3443.3999999999996</v>
      </c>
      <c r="N2164" s="57">
        <f t="shared" si="329"/>
        <v>3490</v>
      </c>
      <c r="O2164" s="72">
        <f>VLOOKUP($B2164,'Выгр Торг'!$B:$P,O$1,0)</f>
        <v>2481</v>
      </c>
      <c r="P2164" s="72">
        <f>VLOOKUP($B2164,'Выгр Торг'!$B:$P,P$1,0)</f>
        <v>3590</v>
      </c>
      <c r="Q2164" s="42">
        <f t="shared" si="330"/>
        <v>0</v>
      </c>
      <c r="R2164" s="42">
        <f t="shared" si="331"/>
        <v>100</v>
      </c>
      <c r="S2164" s="85">
        <f t="shared" si="328"/>
        <v>3490</v>
      </c>
      <c r="T2164" s="60" t="str">
        <f>IFERROR(VLOOKUP($B2164,'Из ГУГЛа'!$B:$G,4,0)*U2164+V2164,VLOOKUP($B2164,'Из ГУГЛа'!$B:$G,4,0))</f>
        <v/>
      </c>
      <c r="U2164" s="15">
        <v>1</v>
      </c>
      <c r="V2164" s="59"/>
      <c r="W2164" s="74">
        <f t="shared" si="332"/>
        <v>0.40669085046352271</v>
      </c>
      <c r="X2164" s="74" t="str">
        <f t="shared" si="333"/>
        <v/>
      </c>
      <c r="Y2164" s="74" t="str">
        <f t="shared" si="334"/>
        <v/>
      </c>
      <c r="Z2164" s="78" t="s">
        <v>2579</v>
      </c>
    </row>
    <row r="2165" spans="1:26" ht="90" x14ac:dyDescent="0.25">
      <c r="A2165" s="71" t="str">
        <f>INDEX('Выгр Торг'!$A:$A,MATCH($B2165,'Выгр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5" s="88">
        <v>184053</v>
      </c>
      <c r="C2165" s="72">
        <f>VLOOKUP($B2165,'Выгр Торг'!$B:$P,C$1,0)</f>
        <v>143941</v>
      </c>
      <c r="D2165" s="71" t="str">
        <f>VLOOKUP($B2165,'Выгр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Борнео (темный серебристо-серый, 633))</v>
      </c>
      <c r="E2165" s="72" t="str">
        <f>VLOOKUP($B2165,'Выгр Торг'!$B:$P,E$1,0)</f>
        <v>Y</v>
      </c>
      <c r="F2165" s="72" t="str">
        <f>VLOOKUP($B2165,'Выгр Торг'!$B:$P,F$1,0)</f>
        <v>0</v>
      </c>
      <c r="G2165" s="36" t="s">
        <v>2500</v>
      </c>
      <c r="H2165" s="28">
        <v>143894</v>
      </c>
      <c r="I2165" s="53">
        <f>INDEX($I:$I,MATCH($H2165,$C:$C,0))</f>
        <v>300</v>
      </c>
      <c r="J2165" s="5" t="s">
        <v>2578</v>
      </c>
      <c r="K2165" s="56">
        <f>INDEX($K:$K,MATCH($H2165,$C:$C,0))+I2165</f>
        <v>2481</v>
      </c>
      <c r="L2165" s="14">
        <f>VLOOKUP(K2165,Наценка!$A$1:$B$8,2,1)</f>
        <v>1.4</v>
      </c>
      <c r="M2165" s="56">
        <f>INDEX($M:$M,MATCH($H2165,$C:$C,0))+I2165*$M$2</f>
        <v>3443.3999999999996</v>
      </c>
      <c r="N2165" s="57">
        <f t="shared" si="329"/>
        <v>3490</v>
      </c>
      <c r="O2165" s="72">
        <f>VLOOKUP($B2165,'Выгр Торг'!$B:$P,O$1,0)</f>
        <v>2481</v>
      </c>
      <c r="P2165" s="72">
        <f>VLOOKUP($B2165,'Выгр Торг'!$B:$P,P$1,0)</f>
        <v>3590</v>
      </c>
      <c r="Q2165" s="42">
        <f t="shared" si="330"/>
        <v>0</v>
      </c>
      <c r="R2165" s="42">
        <f t="shared" si="331"/>
        <v>100</v>
      </c>
      <c r="S2165" s="85">
        <f t="shared" si="328"/>
        <v>3490</v>
      </c>
      <c r="T2165" s="60" t="str">
        <f>IFERROR(VLOOKUP($B2165,'Из ГУГЛа'!$B:$G,4,0)*U2165+V2165,VLOOKUP($B2165,'Из ГУГЛа'!$B:$G,4,0))</f>
        <v/>
      </c>
      <c r="U2165" s="15">
        <v>1</v>
      </c>
      <c r="V2165" s="59"/>
      <c r="W2165" s="74">
        <f t="shared" si="332"/>
        <v>0.40669085046352271</v>
      </c>
      <c r="X2165" s="74" t="str">
        <f t="shared" si="333"/>
        <v/>
      </c>
      <c r="Y2165" s="74" t="str">
        <f t="shared" si="334"/>
        <v/>
      </c>
      <c r="Z2165" s="78" t="s">
        <v>2579</v>
      </c>
    </row>
    <row r="2166" spans="1:26" ht="90" x14ac:dyDescent="0.25">
      <c r="A2166" s="71" t="str">
        <f>INDEX('Выгр Торг'!$A:$A,MATCH($B2166,'Выгр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6" s="88">
        <v>184054</v>
      </c>
      <c r="C2166" s="72">
        <f>VLOOKUP($B2166,'Выгр Торг'!$B:$P,C$1,0)</f>
        <v>143942</v>
      </c>
      <c r="D2166" s="71" t="str">
        <f>VLOOKUP($B2166,'Выгр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Бургундия (красный металлик, 117))</v>
      </c>
      <c r="E2166" s="72" t="str">
        <f>VLOOKUP($B2166,'Выгр Торг'!$B:$P,E$1,0)</f>
        <v>Y</v>
      </c>
      <c r="F2166" s="72" t="str">
        <f>VLOOKUP($B2166,'Выгр Торг'!$B:$P,F$1,0)</f>
        <v>0</v>
      </c>
      <c r="G2166" s="36" t="s">
        <v>2500</v>
      </c>
      <c r="H2166" s="28">
        <v>143894</v>
      </c>
      <c r="I2166" s="53">
        <f>INDEX($I:$I,MATCH($H2166,$C:$C,0))</f>
        <v>300</v>
      </c>
      <c r="J2166" s="5" t="s">
        <v>2578</v>
      </c>
      <c r="K2166" s="56">
        <f>INDEX($K:$K,MATCH($H2166,$C:$C,0))+I2166</f>
        <v>2481</v>
      </c>
      <c r="L2166" s="14">
        <f>VLOOKUP(K2166,Наценка!$A$1:$B$8,2,1)</f>
        <v>1.4</v>
      </c>
      <c r="M2166" s="56">
        <f>INDEX($M:$M,MATCH($H2166,$C:$C,0))+I2166*$M$2</f>
        <v>3443.3999999999996</v>
      </c>
      <c r="N2166" s="57">
        <f t="shared" si="329"/>
        <v>3490</v>
      </c>
      <c r="O2166" s="72">
        <f>VLOOKUP($B2166,'Выгр Торг'!$B:$P,O$1,0)</f>
        <v>2481</v>
      </c>
      <c r="P2166" s="72">
        <f>VLOOKUP($B2166,'Выгр Торг'!$B:$P,P$1,0)</f>
        <v>3590</v>
      </c>
      <c r="Q2166" s="42">
        <f t="shared" si="330"/>
        <v>0</v>
      </c>
      <c r="R2166" s="42">
        <f t="shared" si="331"/>
        <v>100</v>
      </c>
      <c r="S2166" s="85">
        <f t="shared" si="328"/>
        <v>3490</v>
      </c>
      <c r="T2166" s="60" t="str">
        <f>IFERROR(VLOOKUP($B2166,'Из ГУГЛа'!$B:$G,4,0)*U2166+V2166,VLOOKUP($B2166,'Из ГУГЛа'!$B:$G,4,0))</f>
        <v/>
      </c>
      <c r="U2166" s="15">
        <v>1</v>
      </c>
      <c r="V2166" s="59"/>
      <c r="W2166" s="74">
        <f t="shared" si="332"/>
        <v>0.40669085046352271</v>
      </c>
      <c r="X2166" s="74" t="str">
        <f t="shared" si="333"/>
        <v/>
      </c>
      <c r="Y2166" s="74" t="str">
        <f t="shared" si="334"/>
        <v/>
      </c>
      <c r="Z2166" s="78" t="s">
        <v>2579</v>
      </c>
    </row>
    <row r="2167" spans="1:26" ht="90" x14ac:dyDescent="0.25">
      <c r="A2167" s="71" t="str">
        <f>INDEX('Выгр Торг'!$A:$A,MATCH($B2167,'Выгр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7" s="88">
        <v>184055</v>
      </c>
      <c r="C2167" s="72">
        <f>VLOOKUP($B2167,'Выгр Торг'!$B:$P,C$1,0)</f>
        <v>143943</v>
      </c>
      <c r="D2167" s="71" t="str">
        <f>VLOOKUP($B2167,'Выгр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Вишня (темно-красный, 127))</v>
      </c>
      <c r="E2167" s="72" t="str">
        <f>VLOOKUP($B2167,'Выгр Торг'!$B:$P,E$1,0)</f>
        <v>Y</v>
      </c>
      <c r="F2167" s="72" t="str">
        <f>VLOOKUP($B2167,'Выгр Торг'!$B:$P,F$1,0)</f>
        <v>0</v>
      </c>
      <c r="G2167" s="36" t="s">
        <v>2500</v>
      </c>
      <c r="H2167" s="28">
        <v>143894</v>
      </c>
      <c r="I2167" s="53">
        <f>INDEX($I:$I,MATCH($H2167,$C:$C,0))</f>
        <v>300</v>
      </c>
      <c r="J2167" s="5" t="s">
        <v>2578</v>
      </c>
      <c r="K2167" s="56">
        <f>INDEX($K:$K,MATCH($H2167,$C:$C,0))+I2167</f>
        <v>2481</v>
      </c>
      <c r="L2167" s="14">
        <f>VLOOKUP(K2167,Наценка!$A$1:$B$8,2,1)</f>
        <v>1.4</v>
      </c>
      <c r="M2167" s="56">
        <f>INDEX($M:$M,MATCH($H2167,$C:$C,0))+I2167*$M$2</f>
        <v>3443.3999999999996</v>
      </c>
      <c r="N2167" s="57">
        <f t="shared" si="329"/>
        <v>3490</v>
      </c>
      <c r="O2167" s="72">
        <f>VLOOKUP($B2167,'Выгр Торг'!$B:$P,O$1,0)</f>
        <v>2481</v>
      </c>
      <c r="P2167" s="72">
        <f>VLOOKUP($B2167,'Выгр Торг'!$B:$P,P$1,0)</f>
        <v>3590</v>
      </c>
      <c r="Q2167" s="42">
        <f t="shared" si="330"/>
        <v>0</v>
      </c>
      <c r="R2167" s="42">
        <f t="shared" si="331"/>
        <v>100</v>
      </c>
      <c r="S2167" s="85">
        <f t="shared" si="328"/>
        <v>3490</v>
      </c>
      <c r="T2167" s="60" t="str">
        <f>IFERROR(VLOOKUP($B2167,'Из ГУГЛа'!$B:$G,4,0)*U2167+V2167,VLOOKUP($B2167,'Из ГУГЛа'!$B:$G,4,0))</f>
        <v/>
      </c>
      <c r="U2167" s="15">
        <v>1</v>
      </c>
      <c r="V2167" s="59"/>
      <c r="W2167" s="74">
        <f t="shared" si="332"/>
        <v>0.40669085046352271</v>
      </c>
      <c r="X2167" s="74" t="str">
        <f t="shared" si="333"/>
        <v/>
      </c>
      <c r="Y2167" s="74" t="str">
        <f t="shared" si="334"/>
        <v/>
      </c>
      <c r="Z2167" s="78" t="s">
        <v>2579</v>
      </c>
    </row>
    <row r="2168" spans="1:26" ht="90" x14ac:dyDescent="0.25">
      <c r="A2168" s="71" t="str">
        <f>INDEX('Выгр Торг'!$A:$A,MATCH($B2168,'Выгр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8" s="88">
        <v>184056</v>
      </c>
      <c r="C2168" s="72">
        <f>VLOOKUP($B2168,'Выгр Торг'!$B:$P,C$1,0)</f>
        <v>143944</v>
      </c>
      <c r="D2168" s="71" t="str">
        <f>VLOOKUP($B2168,'Выгр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Голубая планета (сине-голубой, 418))</v>
      </c>
      <c r="E2168" s="72" t="str">
        <f>VLOOKUP($B2168,'Выгр Торг'!$B:$P,E$1,0)</f>
        <v>Y</v>
      </c>
      <c r="F2168" s="72" t="str">
        <f>VLOOKUP($B2168,'Выгр Торг'!$B:$P,F$1,0)</f>
        <v>0</v>
      </c>
      <c r="G2168" s="36" t="s">
        <v>2500</v>
      </c>
      <c r="H2168" s="28">
        <v>143894</v>
      </c>
      <c r="I2168" s="53">
        <f>INDEX($I:$I,MATCH($H2168,$C:$C,0))</f>
        <v>300</v>
      </c>
      <c r="J2168" s="5" t="s">
        <v>2578</v>
      </c>
      <c r="K2168" s="56">
        <f>INDEX($K:$K,MATCH($H2168,$C:$C,0))+I2168</f>
        <v>2481</v>
      </c>
      <c r="L2168" s="14">
        <f>VLOOKUP(K2168,Наценка!$A$1:$B$8,2,1)</f>
        <v>1.4</v>
      </c>
      <c r="M2168" s="56">
        <f>INDEX($M:$M,MATCH($H2168,$C:$C,0))+I2168*$M$2</f>
        <v>3443.3999999999996</v>
      </c>
      <c r="N2168" s="57">
        <f t="shared" si="329"/>
        <v>3490</v>
      </c>
      <c r="O2168" s="72">
        <f>VLOOKUP($B2168,'Выгр Торг'!$B:$P,O$1,0)</f>
        <v>2481</v>
      </c>
      <c r="P2168" s="72">
        <f>VLOOKUP($B2168,'Выгр Торг'!$B:$P,P$1,0)</f>
        <v>3590</v>
      </c>
      <c r="Q2168" s="42">
        <f t="shared" si="330"/>
        <v>0</v>
      </c>
      <c r="R2168" s="42">
        <f t="shared" si="331"/>
        <v>100</v>
      </c>
      <c r="S2168" s="85">
        <f t="shared" si="328"/>
        <v>3490</v>
      </c>
      <c r="T2168" s="60" t="str">
        <f>IFERROR(VLOOKUP($B2168,'Из ГУГЛа'!$B:$G,4,0)*U2168+V2168,VLOOKUP($B2168,'Из ГУГЛа'!$B:$G,4,0))</f>
        <v/>
      </c>
      <c r="U2168" s="15">
        <v>1</v>
      </c>
      <c r="V2168" s="59"/>
      <c r="W2168" s="74">
        <f t="shared" si="332"/>
        <v>0.40669085046352271</v>
      </c>
      <c r="X2168" s="74" t="str">
        <f t="shared" si="333"/>
        <v/>
      </c>
      <c r="Y2168" s="74" t="str">
        <f t="shared" si="334"/>
        <v/>
      </c>
      <c r="Z2168" s="78" t="s">
        <v>2579</v>
      </c>
    </row>
    <row r="2169" spans="1:26" ht="90" x14ac:dyDescent="0.25">
      <c r="A2169" s="71" t="str">
        <f>INDEX('Выгр Торг'!$A:$A,MATCH($B2169,'Выгр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69" s="88">
        <v>184057</v>
      </c>
      <c r="C2169" s="72">
        <f>VLOOKUP($B2169,'Выгр Торг'!$B:$P,C$1,0)</f>
        <v>143945</v>
      </c>
      <c r="D2169" s="71" t="str">
        <f>VLOOKUP($B2169,'Выгр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Гранта (темно-серый, 682))</v>
      </c>
      <c r="E2169" s="72" t="str">
        <f>VLOOKUP($B2169,'Выгр Торг'!$B:$P,E$1,0)</f>
        <v>Y</v>
      </c>
      <c r="F2169" s="72" t="str">
        <f>VLOOKUP($B2169,'Выгр Торг'!$B:$P,F$1,0)</f>
        <v>0</v>
      </c>
      <c r="G2169" s="36" t="s">
        <v>2500</v>
      </c>
      <c r="H2169" s="28">
        <v>143894</v>
      </c>
      <c r="I2169" s="53">
        <f>INDEX($I:$I,MATCH($H2169,$C:$C,0))</f>
        <v>300</v>
      </c>
      <c r="J2169" s="5" t="s">
        <v>2578</v>
      </c>
      <c r="K2169" s="56">
        <f>INDEX($K:$K,MATCH($H2169,$C:$C,0))+I2169</f>
        <v>2481</v>
      </c>
      <c r="L2169" s="14">
        <f>VLOOKUP(K2169,Наценка!$A$1:$B$8,2,1)</f>
        <v>1.4</v>
      </c>
      <c r="M2169" s="56">
        <f>INDEX($M:$M,MATCH($H2169,$C:$C,0))+I2169*$M$2</f>
        <v>3443.3999999999996</v>
      </c>
      <c r="N2169" s="57">
        <f t="shared" si="329"/>
        <v>3490</v>
      </c>
      <c r="O2169" s="72">
        <f>VLOOKUP($B2169,'Выгр Торг'!$B:$P,O$1,0)</f>
        <v>2481</v>
      </c>
      <c r="P2169" s="72">
        <f>VLOOKUP($B2169,'Выгр Торг'!$B:$P,P$1,0)</f>
        <v>3590</v>
      </c>
      <c r="Q2169" s="42">
        <f t="shared" si="330"/>
        <v>0</v>
      </c>
      <c r="R2169" s="42">
        <f t="shared" si="331"/>
        <v>100</v>
      </c>
      <c r="S2169" s="85">
        <f t="shared" si="328"/>
        <v>3490</v>
      </c>
      <c r="T2169" s="60" t="str">
        <f>IFERROR(VLOOKUP($B2169,'Из ГУГЛа'!$B:$G,4,0)*U2169+V2169,VLOOKUP($B2169,'Из ГУГЛа'!$B:$G,4,0))</f>
        <v/>
      </c>
      <c r="U2169" s="15">
        <v>1</v>
      </c>
      <c r="V2169" s="59"/>
      <c r="W2169" s="74">
        <f t="shared" si="332"/>
        <v>0.40669085046352271</v>
      </c>
      <c r="X2169" s="74" t="str">
        <f t="shared" si="333"/>
        <v/>
      </c>
      <c r="Y2169" s="74" t="str">
        <f t="shared" si="334"/>
        <v/>
      </c>
      <c r="Z2169" s="78" t="s">
        <v>2579</v>
      </c>
    </row>
    <row r="2170" spans="1:26" ht="90" x14ac:dyDescent="0.25">
      <c r="A2170" s="71" t="str">
        <f>INDEX('Выгр Торг'!$A:$A,MATCH($B2170,'Выгр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0" s="88">
        <v>184058</v>
      </c>
      <c r="C2170" s="72">
        <f>VLOOKUP($B2170,'Выгр Торг'!$B:$P,C$1,0)</f>
        <v>143946</v>
      </c>
      <c r="D2170" s="71" t="str">
        <f>VLOOKUP($B2170,'Выгр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Джем (желто-коричневый, 285))</v>
      </c>
      <c r="E2170" s="72" t="str">
        <f>VLOOKUP($B2170,'Выгр Торг'!$B:$P,E$1,0)</f>
        <v>Y</v>
      </c>
      <c r="F2170" s="72" t="str">
        <f>VLOOKUP($B2170,'Выгр Торг'!$B:$P,F$1,0)</f>
        <v>0</v>
      </c>
      <c r="G2170" s="36" t="s">
        <v>2500</v>
      </c>
      <c r="H2170" s="28">
        <v>143894</v>
      </c>
      <c r="I2170" s="53">
        <f>INDEX($I:$I,MATCH($H2170,$C:$C,0))</f>
        <v>300</v>
      </c>
      <c r="J2170" s="5" t="s">
        <v>2578</v>
      </c>
      <c r="K2170" s="56">
        <f>INDEX($K:$K,MATCH($H2170,$C:$C,0))+I2170</f>
        <v>2481</v>
      </c>
      <c r="L2170" s="14">
        <f>VLOOKUP(K2170,Наценка!$A$1:$B$8,2,1)</f>
        <v>1.4</v>
      </c>
      <c r="M2170" s="56">
        <f>INDEX($M:$M,MATCH($H2170,$C:$C,0))+I2170*$M$2</f>
        <v>3443.3999999999996</v>
      </c>
      <c r="N2170" s="57">
        <f t="shared" si="329"/>
        <v>3490</v>
      </c>
      <c r="O2170" s="72">
        <f>VLOOKUP($B2170,'Выгр Торг'!$B:$P,O$1,0)</f>
        <v>2481</v>
      </c>
      <c r="P2170" s="72">
        <f>VLOOKUP($B2170,'Выгр Торг'!$B:$P,P$1,0)</f>
        <v>3590</v>
      </c>
      <c r="Q2170" s="42">
        <f t="shared" si="330"/>
        <v>0</v>
      </c>
      <c r="R2170" s="42">
        <f t="shared" si="331"/>
        <v>100</v>
      </c>
      <c r="S2170" s="85">
        <f t="shared" si="328"/>
        <v>3490</v>
      </c>
      <c r="T2170" s="60" t="str">
        <f>IFERROR(VLOOKUP($B2170,'Из ГУГЛа'!$B:$G,4,0)*U2170+V2170,VLOOKUP($B2170,'Из ГУГЛа'!$B:$G,4,0))</f>
        <v/>
      </c>
      <c r="U2170" s="15">
        <v>1</v>
      </c>
      <c r="V2170" s="59"/>
      <c r="W2170" s="74">
        <f t="shared" si="332"/>
        <v>0.40669085046352271</v>
      </c>
      <c r="X2170" s="74" t="str">
        <f t="shared" si="333"/>
        <v/>
      </c>
      <c r="Y2170" s="74" t="str">
        <f t="shared" si="334"/>
        <v/>
      </c>
      <c r="Z2170" s="78" t="s">
        <v>2579</v>
      </c>
    </row>
    <row r="2171" spans="1:26" ht="90" x14ac:dyDescent="0.25">
      <c r="A2171" s="71" t="str">
        <f>INDEX('Выгр Торг'!$A:$A,MATCH($B2171,'Выгр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1" s="88">
        <v>184059</v>
      </c>
      <c r="C2171" s="72">
        <f>VLOOKUP($B2171,'Выгр Торг'!$B:$P,C$1,0)</f>
        <v>143947</v>
      </c>
      <c r="D2171" s="71" t="str">
        <f>VLOOKUP($B2171,'Выгр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Дыня (серебристо-желтый, 502))</v>
      </c>
      <c r="E2171" s="72" t="str">
        <f>VLOOKUP($B2171,'Выгр Торг'!$B:$P,E$1,0)</f>
        <v>Y</v>
      </c>
      <c r="F2171" s="72" t="str">
        <f>VLOOKUP($B2171,'Выгр Торг'!$B:$P,F$1,0)</f>
        <v>0</v>
      </c>
      <c r="G2171" s="36" t="s">
        <v>2500</v>
      </c>
      <c r="H2171" s="28">
        <v>143894</v>
      </c>
      <c r="I2171" s="53">
        <f>INDEX($I:$I,MATCH($H2171,$C:$C,0))</f>
        <v>300</v>
      </c>
      <c r="J2171" s="5" t="s">
        <v>2578</v>
      </c>
      <c r="K2171" s="56">
        <f>INDEX($K:$K,MATCH($H2171,$C:$C,0))+I2171</f>
        <v>2481</v>
      </c>
      <c r="L2171" s="14">
        <f>VLOOKUP(K2171,Наценка!$A$1:$B$8,2,1)</f>
        <v>1.4</v>
      </c>
      <c r="M2171" s="56">
        <f>INDEX($M:$M,MATCH($H2171,$C:$C,0))+I2171*$M$2</f>
        <v>3443.3999999999996</v>
      </c>
      <c r="N2171" s="57">
        <f t="shared" si="329"/>
        <v>3490</v>
      </c>
      <c r="O2171" s="72">
        <f>VLOOKUP($B2171,'Выгр Торг'!$B:$P,O$1,0)</f>
        <v>2481</v>
      </c>
      <c r="P2171" s="72">
        <f>VLOOKUP($B2171,'Выгр Торг'!$B:$P,P$1,0)</f>
        <v>3590</v>
      </c>
      <c r="Q2171" s="42">
        <f t="shared" si="330"/>
        <v>0</v>
      </c>
      <c r="R2171" s="42">
        <f t="shared" si="331"/>
        <v>100</v>
      </c>
      <c r="S2171" s="85">
        <f t="shared" si="328"/>
        <v>3490</v>
      </c>
      <c r="T2171" s="60" t="str">
        <f>IFERROR(VLOOKUP($B2171,'Из ГУГЛа'!$B:$G,4,0)*U2171+V2171,VLOOKUP($B2171,'Из ГУГЛа'!$B:$G,4,0))</f>
        <v/>
      </c>
      <c r="U2171" s="15">
        <v>1</v>
      </c>
      <c r="V2171" s="59"/>
      <c r="W2171" s="74">
        <f t="shared" si="332"/>
        <v>0.40669085046352271</v>
      </c>
      <c r="X2171" s="74" t="str">
        <f t="shared" si="333"/>
        <v/>
      </c>
      <c r="Y2171" s="74" t="str">
        <f t="shared" si="334"/>
        <v/>
      </c>
      <c r="Z2171" s="78" t="s">
        <v>2579</v>
      </c>
    </row>
    <row r="2172" spans="1:26" ht="90" x14ac:dyDescent="0.25">
      <c r="A2172" s="71" t="str">
        <f>INDEX('Выгр Торг'!$A:$A,MATCH($B2172,'Выгр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2" s="88">
        <v>184060</v>
      </c>
      <c r="C2172" s="72">
        <f>VLOOKUP($B2172,'Выгр Торг'!$B:$P,C$1,0)</f>
        <v>143948</v>
      </c>
      <c r="D2172" s="71" t="str">
        <f>VLOOKUP($B2172,'Выгр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Изабелла (темно-филетовый, 515))</v>
      </c>
      <c r="E2172" s="72" t="str">
        <f>VLOOKUP($B2172,'Выгр Торг'!$B:$P,E$1,0)</f>
        <v>Y</v>
      </c>
      <c r="F2172" s="72" t="str">
        <f>VLOOKUP($B2172,'Выгр Торг'!$B:$P,F$1,0)</f>
        <v>0</v>
      </c>
      <c r="G2172" s="36" t="s">
        <v>2500</v>
      </c>
      <c r="H2172" s="28">
        <v>143894</v>
      </c>
      <c r="I2172" s="53">
        <f>INDEX($I:$I,MATCH($H2172,$C:$C,0))</f>
        <v>300</v>
      </c>
      <c r="J2172" s="5" t="s">
        <v>2578</v>
      </c>
      <c r="K2172" s="56">
        <f>INDEX($K:$K,MATCH($H2172,$C:$C,0))+I2172</f>
        <v>2481</v>
      </c>
      <c r="L2172" s="14">
        <f>VLOOKUP(K2172,Наценка!$A$1:$B$8,2,1)</f>
        <v>1.4</v>
      </c>
      <c r="M2172" s="56">
        <f>INDEX($M:$M,MATCH($H2172,$C:$C,0))+I2172*$M$2</f>
        <v>3443.3999999999996</v>
      </c>
      <c r="N2172" s="57">
        <f t="shared" si="329"/>
        <v>3490</v>
      </c>
      <c r="O2172" s="72">
        <f>VLOOKUP($B2172,'Выгр Торг'!$B:$P,O$1,0)</f>
        <v>2481</v>
      </c>
      <c r="P2172" s="72">
        <f>VLOOKUP($B2172,'Выгр Торг'!$B:$P,P$1,0)</f>
        <v>3590</v>
      </c>
      <c r="Q2172" s="42">
        <f t="shared" si="330"/>
        <v>0</v>
      </c>
      <c r="R2172" s="42">
        <f t="shared" si="331"/>
        <v>100</v>
      </c>
      <c r="S2172" s="85">
        <f t="shared" si="328"/>
        <v>3490</v>
      </c>
      <c r="T2172" s="60" t="str">
        <f>IFERROR(VLOOKUP($B2172,'Из ГУГЛа'!$B:$G,4,0)*U2172+V2172,VLOOKUP($B2172,'Из ГУГЛа'!$B:$G,4,0))</f>
        <v/>
      </c>
      <c r="U2172" s="15">
        <v>1</v>
      </c>
      <c r="V2172" s="59"/>
      <c r="W2172" s="74">
        <f t="shared" si="332"/>
        <v>0.40669085046352271</v>
      </c>
      <c r="X2172" s="74" t="str">
        <f t="shared" si="333"/>
        <v/>
      </c>
      <c r="Y2172" s="74" t="str">
        <f t="shared" si="334"/>
        <v/>
      </c>
      <c r="Z2172" s="78" t="s">
        <v>2579</v>
      </c>
    </row>
    <row r="2173" spans="1:26" ht="90" x14ac:dyDescent="0.25">
      <c r="A2173" s="71" t="str">
        <f>INDEX('Выгр Торг'!$A:$A,MATCH($B2173,'Выгр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3" s="88">
        <v>184061</v>
      </c>
      <c r="C2173" s="72">
        <f>VLOOKUP($B2173,'Выгр Торг'!$B:$P,C$1,0)</f>
        <v>143949</v>
      </c>
      <c r="D2173" s="71" t="str">
        <f>VLOOKUP($B2173,'Выгр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Калина (ярко-красный, 104))</v>
      </c>
      <c r="E2173" s="72" t="str">
        <f>VLOOKUP($B2173,'Выгр Торг'!$B:$P,E$1,0)</f>
        <v>Y</v>
      </c>
      <c r="F2173" s="72" t="str">
        <f>VLOOKUP($B2173,'Выгр Торг'!$B:$P,F$1,0)</f>
        <v>0</v>
      </c>
      <c r="G2173" s="36" t="s">
        <v>2500</v>
      </c>
      <c r="H2173" s="28">
        <v>143894</v>
      </c>
      <c r="I2173" s="53">
        <f>INDEX($I:$I,MATCH($H2173,$C:$C,0))</f>
        <v>300</v>
      </c>
      <c r="J2173" s="5" t="s">
        <v>2578</v>
      </c>
      <c r="K2173" s="56">
        <f>INDEX($K:$K,MATCH($H2173,$C:$C,0))+I2173</f>
        <v>2481</v>
      </c>
      <c r="L2173" s="14">
        <f>VLOOKUP(K2173,Наценка!$A$1:$B$8,2,1)</f>
        <v>1.4</v>
      </c>
      <c r="M2173" s="56">
        <f>INDEX($M:$M,MATCH($H2173,$C:$C,0))+I2173*$M$2</f>
        <v>3443.3999999999996</v>
      </c>
      <c r="N2173" s="57">
        <f t="shared" si="329"/>
        <v>3490</v>
      </c>
      <c r="O2173" s="72">
        <f>VLOOKUP($B2173,'Выгр Торг'!$B:$P,O$1,0)</f>
        <v>2481</v>
      </c>
      <c r="P2173" s="72">
        <f>VLOOKUP($B2173,'Выгр Торг'!$B:$P,P$1,0)</f>
        <v>3590</v>
      </c>
      <c r="Q2173" s="42">
        <f t="shared" si="330"/>
        <v>0</v>
      </c>
      <c r="R2173" s="42">
        <f t="shared" si="331"/>
        <v>100</v>
      </c>
      <c r="S2173" s="85">
        <f t="shared" si="328"/>
        <v>3490</v>
      </c>
      <c r="T2173" s="60" t="str">
        <f>IFERROR(VLOOKUP($B2173,'Из ГУГЛа'!$B:$G,4,0)*U2173+V2173,VLOOKUP($B2173,'Из ГУГЛа'!$B:$G,4,0))</f>
        <v/>
      </c>
      <c r="U2173" s="15">
        <v>1</v>
      </c>
      <c r="V2173" s="59"/>
      <c r="W2173" s="74">
        <f t="shared" si="332"/>
        <v>0.40669085046352271</v>
      </c>
      <c r="X2173" s="74" t="str">
        <f t="shared" si="333"/>
        <v/>
      </c>
      <c r="Y2173" s="74" t="str">
        <f t="shared" si="334"/>
        <v/>
      </c>
      <c r="Z2173" s="78" t="s">
        <v>2579</v>
      </c>
    </row>
    <row r="2174" spans="1:26" ht="90" x14ac:dyDescent="0.25">
      <c r="A2174" s="71" t="str">
        <f>INDEX('Выгр Торг'!$A:$A,MATCH($B2174,'Выгр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4" s="88">
        <v>184062</v>
      </c>
      <c r="C2174" s="72">
        <f>VLOOKUP($B2174,'Выгр Торг'!$B:$P,C$1,0)</f>
        <v>143950</v>
      </c>
      <c r="D2174" s="71" t="str">
        <f>VLOOKUP($B2174,'Выгр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Калифорнийский мак (золотисто-красный, 190))</v>
      </c>
      <c r="E2174" s="72" t="str">
        <f>VLOOKUP($B2174,'Выгр Торг'!$B:$P,E$1,0)</f>
        <v>Y</v>
      </c>
      <c r="F2174" s="72" t="str">
        <f>VLOOKUP($B2174,'Выгр Торг'!$B:$P,F$1,0)</f>
        <v>0</v>
      </c>
      <c r="G2174" s="36" t="s">
        <v>2500</v>
      </c>
      <c r="H2174" s="28">
        <v>143894</v>
      </c>
      <c r="I2174" s="53">
        <f>INDEX($I:$I,MATCH($H2174,$C:$C,0))</f>
        <v>300</v>
      </c>
      <c r="J2174" s="5" t="s">
        <v>2578</v>
      </c>
      <c r="K2174" s="56">
        <f>INDEX($K:$K,MATCH($H2174,$C:$C,0))+I2174</f>
        <v>2481</v>
      </c>
      <c r="L2174" s="14">
        <f>VLOOKUP(K2174,Наценка!$A$1:$B$8,2,1)</f>
        <v>1.4</v>
      </c>
      <c r="M2174" s="56">
        <f>INDEX($M:$M,MATCH($H2174,$C:$C,0))+I2174*$M$2</f>
        <v>3443.3999999999996</v>
      </c>
      <c r="N2174" s="57">
        <f t="shared" si="329"/>
        <v>3490</v>
      </c>
      <c r="O2174" s="72">
        <f>VLOOKUP($B2174,'Выгр Торг'!$B:$P,O$1,0)</f>
        <v>2481</v>
      </c>
      <c r="P2174" s="72">
        <f>VLOOKUP($B2174,'Выгр Торг'!$B:$P,P$1,0)</f>
        <v>3590</v>
      </c>
      <c r="Q2174" s="42">
        <f t="shared" si="330"/>
        <v>0</v>
      </c>
      <c r="R2174" s="42">
        <f t="shared" si="331"/>
        <v>100</v>
      </c>
      <c r="S2174" s="85">
        <f t="shared" si="328"/>
        <v>3490</v>
      </c>
      <c r="T2174" s="60" t="str">
        <f>IFERROR(VLOOKUP($B2174,'Из ГУГЛа'!$B:$G,4,0)*U2174+V2174,VLOOKUP($B2174,'Из ГУГЛа'!$B:$G,4,0))</f>
        <v/>
      </c>
      <c r="U2174" s="15">
        <v>1</v>
      </c>
      <c r="V2174" s="59"/>
      <c r="W2174" s="74">
        <f t="shared" si="332"/>
        <v>0.40669085046352271</v>
      </c>
      <c r="X2174" s="74" t="str">
        <f t="shared" si="333"/>
        <v/>
      </c>
      <c r="Y2174" s="74" t="str">
        <f t="shared" si="334"/>
        <v/>
      </c>
      <c r="Z2174" s="78" t="s">
        <v>2579</v>
      </c>
    </row>
    <row r="2175" spans="1:26" ht="75" x14ac:dyDescent="0.25">
      <c r="A2175" s="71" t="str">
        <f>INDEX('Выгр Торг'!$A:$A,MATCH($B2175,'Выгр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5" s="88">
        <v>184063</v>
      </c>
      <c r="C2175" s="72">
        <f>VLOOKUP($B2175,'Выгр Торг'!$B:$P,C$1,0)</f>
        <v>143951</v>
      </c>
      <c r="D2175" s="71" t="str">
        <f>VLOOKUP($B2175,'Выгр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Кварц (серый, 630))</v>
      </c>
      <c r="E2175" s="72" t="str">
        <f>VLOOKUP($B2175,'Выгр Торг'!$B:$P,E$1,0)</f>
        <v>Y</v>
      </c>
      <c r="F2175" s="72" t="str">
        <f>VLOOKUP($B2175,'Выгр Торг'!$B:$P,F$1,0)</f>
        <v>0</v>
      </c>
      <c r="G2175" s="36" t="s">
        <v>2500</v>
      </c>
      <c r="H2175" s="28">
        <v>143894</v>
      </c>
      <c r="I2175" s="53">
        <f>INDEX($I:$I,MATCH($H2175,$C:$C,0))</f>
        <v>300</v>
      </c>
      <c r="J2175" s="5" t="s">
        <v>2578</v>
      </c>
      <c r="K2175" s="56">
        <f>INDEX($K:$K,MATCH($H2175,$C:$C,0))+I2175</f>
        <v>2481</v>
      </c>
      <c r="L2175" s="14">
        <f>VLOOKUP(K2175,Наценка!$A$1:$B$8,2,1)</f>
        <v>1.4</v>
      </c>
      <c r="M2175" s="56">
        <f>INDEX($M:$M,MATCH($H2175,$C:$C,0))+I2175*$M$2</f>
        <v>3443.3999999999996</v>
      </c>
      <c r="N2175" s="57">
        <f t="shared" si="329"/>
        <v>3490</v>
      </c>
      <c r="O2175" s="72">
        <f>VLOOKUP($B2175,'Выгр Торг'!$B:$P,O$1,0)</f>
        <v>2481</v>
      </c>
      <c r="P2175" s="72">
        <f>VLOOKUP($B2175,'Выгр Торг'!$B:$P,P$1,0)</f>
        <v>3590</v>
      </c>
      <c r="Q2175" s="42">
        <f t="shared" si="330"/>
        <v>0</v>
      </c>
      <c r="R2175" s="42">
        <f t="shared" si="331"/>
        <v>100</v>
      </c>
      <c r="S2175" s="85">
        <f t="shared" si="328"/>
        <v>3490</v>
      </c>
      <c r="T2175" s="60" t="str">
        <f>IFERROR(VLOOKUP($B2175,'Из ГУГЛа'!$B:$G,4,0)*U2175+V2175,VLOOKUP($B2175,'Из ГУГЛа'!$B:$G,4,0))</f>
        <v/>
      </c>
      <c r="U2175" s="15">
        <v>1</v>
      </c>
      <c r="V2175" s="59"/>
      <c r="W2175" s="74">
        <f t="shared" si="332"/>
        <v>0.40669085046352271</v>
      </c>
      <c r="X2175" s="74" t="str">
        <f t="shared" si="333"/>
        <v/>
      </c>
      <c r="Y2175" s="74" t="str">
        <f t="shared" si="334"/>
        <v/>
      </c>
      <c r="Z2175" s="78" t="s">
        <v>2579</v>
      </c>
    </row>
    <row r="2176" spans="1:26" ht="90" x14ac:dyDescent="0.25">
      <c r="A2176" s="71" t="str">
        <f>INDEX('Выгр Торг'!$A:$A,MATCH($B2176,'Выгр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6" s="88">
        <v>184064</v>
      </c>
      <c r="C2176" s="72">
        <f>VLOOKUP($B2176,'Выгр Торг'!$B:$P,C$1,0)</f>
        <v>143952</v>
      </c>
      <c r="D2176" s="71" t="str">
        <f>VLOOKUP($B2176,'Выгр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Колумбийская зелень (светло-зеленый, 322))</v>
      </c>
      <c r="E2176" s="72" t="str">
        <f>VLOOKUP($B2176,'Выгр Торг'!$B:$P,E$1,0)</f>
        <v>Y</v>
      </c>
      <c r="F2176" s="72" t="str">
        <f>VLOOKUP($B2176,'Выгр Торг'!$B:$P,F$1,0)</f>
        <v>0</v>
      </c>
      <c r="G2176" s="36" t="s">
        <v>2500</v>
      </c>
      <c r="H2176" s="28">
        <v>143894</v>
      </c>
      <c r="I2176" s="53">
        <f>INDEX($I:$I,MATCH($H2176,$C:$C,0))</f>
        <v>300</v>
      </c>
      <c r="J2176" s="5" t="s">
        <v>2578</v>
      </c>
      <c r="K2176" s="56">
        <f>INDEX($K:$K,MATCH($H2176,$C:$C,0))+I2176</f>
        <v>2481</v>
      </c>
      <c r="L2176" s="14">
        <f>VLOOKUP(K2176,Наценка!$A$1:$B$8,2,1)</f>
        <v>1.4</v>
      </c>
      <c r="M2176" s="56">
        <f>INDEX($M:$M,MATCH($H2176,$C:$C,0))+I2176*$M$2</f>
        <v>3443.3999999999996</v>
      </c>
      <c r="N2176" s="57">
        <f t="shared" si="329"/>
        <v>3490</v>
      </c>
      <c r="O2176" s="72">
        <f>VLOOKUP($B2176,'Выгр Торг'!$B:$P,O$1,0)</f>
        <v>2481</v>
      </c>
      <c r="P2176" s="72">
        <f>VLOOKUP($B2176,'Выгр Торг'!$B:$P,P$1,0)</f>
        <v>3590</v>
      </c>
      <c r="Q2176" s="42">
        <f t="shared" si="330"/>
        <v>0</v>
      </c>
      <c r="R2176" s="42">
        <f t="shared" si="331"/>
        <v>100</v>
      </c>
      <c r="S2176" s="85">
        <f t="shared" si="328"/>
        <v>3490</v>
      </c>
      <c r="T2176" s="60" t="str">
        <f>IFERROR(VLOOKUP($B2176,'Из ГУГЛа'!$B:$G,4,0)*U2176+V2176,VLOOKUP($B2176,'Из ГУГЛа'!$B:$G,4,0))</f>
        <v/>
      </c>
      <c r="U2176" s="15">
        <v>1</v>
      </c>
      <c r="V2176" s="59"/>
      <c r="W2176" s="74">
        <f t="shared" si="332"/>
        <v>0.40669085046352271</v>
      </c>
      <c r="X2176" s="74" t="str">
        <f t="shared" si="333"/>
        <v/>
      </c>
      <c r="Y2176" s="74" t="str">
        <f t="shared" si="334"/>
        <v/>
      </c>
      <c r="Z2176" s="78" t="s">
        <v>2579</v>
      </c>
    </row>
    <row r="2177" spans="1:26" ht="90" x14ac:dyDescent="0.25">
      <c r="A2177" s="71" t="str">
        <f>INDEX('Выгр Торг'!$A:$A,MATCH($B2177,'Выгр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7" s="88">
        <v>184065</v>
      </c>
      <c r="C2177" s="72">
        <f>VLOOKUP($B2177,'Выгр Торг'!$B:$P,C$1,0)</f>
        <v>143953</v>
      </c>
      <c r="D2177" s="71" t="str">
        <f>VLOOKUP($B2177,'Выгр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Кориандр (золотисто-коричневый, 790))</v>
      </c>
      <c r="E2177" s="72" t="str">
        <f>VLOOKUP($B2177,'Выгр Торг'!$B:$P,E$1,0)</f>
        <v>Y</v>
      </c>
      <c r="F2177" s="72" t="str">
        <f>VLOOKUP($B2177,'Выгр Торг'!$B:$P,F$1,0)</f>
        <v>0</v>
      </c>
      <c r="G2177" s="36" t="s">
        <v>2500</v>
      </c>
      <c r="H2177" s="28">
        <v>143894</v>
      </c>
      <c r="I2177" s="53">
        <f>INDEX($I:$I,MATCH($H2177,$C:$C,0))</f>
        <v>300</v>
      </c>
      <c r="J2177" s="5" t="s">
        <v>2578</v>
      </c>
      <c r="K2177" s="56">
        <f>INDEX($K:$K,MATCH($H2177,$C:$C,0))+I2177</f>
        <v>2481</v>
      </c>
      <c r="L2177" s="14">
        <f>VLOOKUP(K2177,Наценка!$A$1:$B$8,2,1)</f>
        <v>1.4</v>
      </c>
      <c r="M2177" s="56">
        <f>INDEX($M:$M,MATCH($H2177,$C:$C,0))+I2177*$M$2</f>
        <v>3443.3999999999996</v>
      </c>
      <c r="N2177" s="57">
        <f t="shared" si="329"/>
        <v>3490</v>
      </c>
      <c r="O2177" s="72">
        <f>VLOOKUP($B2177,'Выгр Торг'!$B:$P,O$1,0)</f>
        <v>2481</v>
      </c>
      <c r="P2177" s="72">
        <f>VLOOKUP($B2177,'Выгр Торг'!$B:$P,P$1,0)</f>
        <v>3590</v>
      </c>
      <c r="Q2177" s="42">
        <f t="shared" si="330"/>
        <v>0</v>
      </c>
      <c r="R2177" s="42">
        <f t="shared" si="331"/>
        <v>100</v>
      </c>
      <c r="S2177" s="85">
        <f t="shared" si="328"/>
        <v>3490</v>
      </c>
      <c r="T2177" s="60" t="str">
        <f>IFERROR(VLOOKUP($B2177,'Из ГУГЛа'!$B:$G,4,0)*U2177+V2177,VLOOKUP($B2177,'Из ГУГЛа'!$B:$G,4,0))</f>
        <v/>
      </c>
      <c r="U2177" s="15">
        <v>1</v>
      </c>
      <c r="V2177" s="59"/>
      <c r="W2177" s="74">
        <f t="shared" si="332"/>
        <v>0.40669085046352271</v>
      </c>
      <c r="X2177" s="74" t="str">
        <f t="shared" si="333"/>
        <v/>
      </c>
      <c r="Y2177" s="74" t="str">
        <f t="shared" si="334"/>
        <v/>
      </c>
      <c r="Z2177" s="78" t="s">
        <v>2579</v>
      </c>
    </row>
    <row r="2178" spans="1:26" ht="90" x14ac:dyDescent="0.25">
      <c r="A2178" s="71" t="str">
        <f>INDEX('Выгр Торг'!$A:$A,MATCH($B2178,'Выгр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8" s="88">
        <v>184066</v>
      </c>
      <c r="C2178" s="72">
        <f>VLOOKUP($B2178,'Выгр Торг'!$B:$P,C$1,0)</f>
        <v>143954</v>
      </c>
      <c r="D2178" s="71" t="str">
        <f>VLOOKUP($B2178,'Выгр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Космос (черный, 665))</v>
      </c>
      <c r="E2178" s="72" t="str">
        <f>VLOOKUP($B2178,'Выгр Торг'!$B:$P,E$1,0)</f>
        <v>Y</v>
      </c>
      <c r="F2178" s="72" t="str">
        <f>VLOOKUP($B2178,'Выгр Торг'!$B:$P,F$1,0)</f>
        <v>0</v>
      </c>
      <c r="G2178" s="36" t="s">
        <v>2500</v>
      </c>
      <c r="H2178" s="28">
        <v>143894</v>
      </c>
      <c r="I2178" s="53">
        <f>INDEX($I:$I,MATCH($H2178,$C:$C,0))</f>
        <v>300</v>
      </c>
      <c r="J2178" s="5" t="s">
        <v>2578</v>
      </c>
      <c r="K2178" s="56">
        <f>INDEX($K:$K,MATCH($H2178,$C:$C,0))+I2178</f>
        <v>2481</v>
      </c>
      <c r="L2178" s="14">
        <f>VLOOKUP(K2178,Наценка!$A$1:$B$8,2,1)</f>
        <v>1.4</v>
      </c>
      <c r="M2178" s="56">
        <f>INDEX($M:$M,MATCH($H2178,$C:$C,0))+I2178*$M$2</f>
        <v>3443.3999999999996</v>
      </c>
      <c r="N2178" s="57">
        <f t="shared" si="329"/>
        <v>3490</v>
      </c>
      <c r="O2178" s="72">
        <f>VLOOKUP($B2178,'Выгр Торг'!$B:$P,O$1,0)</f>
        <v>2481</v>
      </c>
      <c r="P2178" s="72">
        <f>VLOOKUP($B2178,'Выгр Торг'!$B:$P,P$1,0)</f>
        <v>3590</v>
      </c>
      <c r="Q2178" s="42">
        <f t="shared" si="330"/>
        <v>0</v>
      </c>
      <c r="R2178" s="42">
        <f t="shared" si="331"/>
        <v>100</v>
      </c>
      <c r="S2178" s="85">
        <f t="shared" si="328"/>
        <v>3490</v>
      </c>
      <c r="T2178" s="60" t="str">
        <f>IFERROR(VLOOKUP($B2178,'Из ГУГЛа'!$B:$G,4,0)*U2178+V2178,VLOOKUP($B2178,'Из ГУГЛа'!$B:$G,4,0))</f>
        <v/>
      </c>
      <c r="U2178" s="15">
        <v>1</v>
      </c>
      <c r="V2178" s="59"/>
      <c r="W2178" s="74">
        <f t="shared" si="332"/>
        <v>0.40669085046352271</v>
      </c>
      <c r="X2178" s="74" t="str">
        <f t="shared" si="333"/>
        <v/>
      </c>
      <c r="Y2178" s="74" t="str">
        <f t="shared" si="334"/>
        <v/>
      </c>
      <c r="Z2178" s="78" t="s">
        <v>2579</v>
      </c>
    </row>
    <row r="2179" spans="1:26" ht="90" x14ac:dyDescent="0.25">
      <c r="A2179" s="71" t="str">
        <f>INDEX('Выгр Торг'!$A:$A,MATCH($B2179,'Выгр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79" s="88">
        <v>184067</v>
      </c>
      <c r="C2179" s="72">
        <f>VLOOKUP($B2179,'Выгр Торг'!$B:$P,C$1,0)</f>
        <v>143955</v>
      </c>
      <c r="D2179" s="71" t="str">
        <f>VLOOKUP($B2179,'Выгр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Красный перец (красно-коричневый, 106))</v>
      </c>
      <c r="E2179" s="72" t="str">
        <f>VLOOKUP($B2179,'Выгр Торг'!$B:$P,E$1,0)</f>
        <v>Y</v>
      </c>
      <c r="F2179" s="72" t="str">
        <f>VLOOKUP($B2179,'Выгр Торг'!$B:$P,F$1,0)</f>
        <v>0</v>
      </c>
      <c r="G2179" s="36" t="s">
        <v>2500</v>
      </c>
      <c r="H2179" s="28">
        <v>143894</v>
      </c>
      <c r="I2179" s="53">
        <f>INDEX($I:$I,MATCH($H2179,$C:$C,0))</f>
        <v>300</v>
      </c>
      <c r="J2179" s="5" t="s">
        <v>2578</v>
      </c>
      <c r="K2179" s="56">
        <f>INDEX($K:$K,MATCH($H2179,$C:$C,0))+I2179</f>
        <v>2481</v>
      </c>
      <c r="L2179" s="14">
        <f>VLOOKUP(K2179,Наценка!$A$1:$B$8,2,1)</f>
        <v>1.4</v>
      </c>
      <c r="M2179" s="56">
        <f>INDEX($M:$M,MATCH($H2179,$C:$C,0))+I2179*$M$2</f>
        <v>3443.3999999999996</v>
      </c>
      <c r="N2179" s="57">
        <f t="shared" si="329"/>
        <v>3490</v>
      </c>
      <c r="O2179" s="72">
        <f>VLOOKUP($B2179,'Выгр Торг'!$B:$P,O$1,0)</f>
        <v>2481</v>
      </c>
      <c r="P2179" s="72">
        <f>VLOOKUP($B2179,'Выгр Торг'!$B:$P,P$1,0)</f>
        <v>3590</v>
      </c>
      <c r="Q2179" s="42">
        <f t="shared" si="330"/>
        <v>0</v>
      </c>
      <c r="R2179" s="42">
        <f t="shared" si="331"/>
        <v>100</v>
      </c>
      <c r="S2179" s="85">
        <f t="shared" si="328"/>
        <v>3490</v>
      </c>
      <c r="T2179" s="60" t="str">
        <f>IFERROR(VLOOKUP($B2179,'Из ГУГЛа'!$B:$G,4,0)*U2179+V2179,VLOOKUP($B2179,'Из ГУГЛа'!$B:$G,4,0))</f>
        <v/>
      </c>
      <c r="U2179" s="15">
        <v>1</v>
      </c>
      <c r="V2179" s="59"/>
      <c r="W2179" s="74">
        <f t="shared" si="332"/>
        <v>0.40669085046352271</v>
      </c>
      <c r="X2179" s="74" t="str">
        <f t="shared" si="333"/>
        <v/>
      </c>
      <c r="Y2179" s="74" t="str">
        <f t="shared" si="334"/>
        <v/>
      </c>
      <c r="Z2179" s="78" t="s">
        <v>2579</v>
      </c>
    </row>
    <row r="2180" spans="1:26" ht="90" x14ac:dyDescent="0.25">
      <c r="A2180" s="71" t="str">
        <f>INDEX('Выгр Торг'!$A:$A,MATCH($B2180,'Выгр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0" s="88">
        <v>184068</v>
      </c>
      <c r="C2180" s="72">
        <f>VLOOKUP($B2180,'Выгр Торг'!$B:$P,C$1,0)</f>
        <v>143956</v>
      </c>
      <c r="D2180" s="71" t="str">
        <f>VLOOKUP($B2180,'Выгр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Ладога (серо-голубой, 411))</v>
      </c>
      <c r="E2180" s="72" t="str">
        <f>VLOOKUP($B2180,'Выгр Торг'!$B:$P,E$1,0)</f>
        <v>Y</v>
      </c>
      <c r="F2180" s="72" t="str">
        <f>VLOOKUP($B2180,'Выгр Торг'!$B:$P,F$1,0)</f>
        <v>0</v>
      </c>
      <c r="G2180" s="36" t="s">
        <v>2500</v>
      </c>
      <c r="H2180" s="28">
        <v>143894</v>
      </c>
      <c r="I2180" s="53">
        <f>INDEX($I:$I,MATCH($H2180,$C:$C,0))</f>
        <v>300</v>
      </c>
      <c r="J2180" s="5" t="s">
        <v>2578</v>
      </c>
      <c r="K2180" s="56">
        <f>INDEX($K:$K,MATCH($H2180,$C:$C,0))+I2180</f>
        <v>2481</v>
      </c>
      <c r="L2180" s="14">
        <f>VLOOKUP(K2180,Наценка!$A$1:$B$8,2,1)</f>
        <v>1.4</v>
      </c>
      <c r="M2180" s="56">
        <f>INDEX($M:$M,MATCH($H2180,$C:$C,0))+I2180*$M$2</f>
        <v>3443.3999999999996</v>
      </c>
      <c r="N2180" s="57">
        <f t="shared" si="329"/>
        <v>3490</v>
      </c>
      <c r="O2180" s="72">
        <f>VLOOKUP($B2180,'Выгр Торг'!$B:$P,O$1,0)</f>
        <v>2481</v>
      </c>
      <c r="P2180" s="72">
        <f>VLOOKUP($B2180,'Выгр Торг'!$B:$P,P$1,0)</f>
        <v>3590</v>
      </c>
      <c r="Q2180" s="42">
        <f t="shared" si="330"/>
        <v>0</v>
      </c>
      <c r="R2180" s="42">
        <f t="shared" si="331"/>
        <v>100</v>
      </c>
      <c r="S2180" s="85">
        <f t="shared" si="328"/>
        <v>3490</v>
      </c>
      <c r="T2180" s="60" t="str">
        <f>IFERROR(VLOOKUP($B2180,'Из ГУГЛа'!$B:$G,4,0)*U2180+V2180,VLOOKUP($B2180,'Из ГУГЛа'!$B:$G,4,0))</f>
        <v/>
      </c>
      <c r="U2180" s="15">
        <v>1</v>
      </c>
      <c r="V2180" s="59"/>
      <c r="W2180" s="74">
        <f t="shared" si="332"/>
        <v>0.40669085046352271</v>
      </c>
      <c r="X2180" s="74" t="str">
        <f t="shared" si="333"/>
        <v/>
      </c>
      <c r="Y2180" s="74" t="str">
        <f t="shared" si="334"/>
        <v/>
      </c>
      <c r="Z2180" s="78" t="s">
        <v>2579</v>
      </c>
    </row>
    <row r="2181" spans="1:26" ht="90" x14ac:dyDescent="0.25">
      <c r="A2181" s="71" t="str">
        <f>INDEX('Выгр Торг'!$A:$A,MATCH($B2181,'Выгр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1" s="88">
        <v>184069</v>
      </c>
      <c r="C2181" s="72">
        <f>VLOOKUP($B2181,'Выгр Торг'!$B:$P,C$1,0)</f>
        <v>143957</v>
      </c>
      <c r="D2181" s="71" t="str">
        <f>VLOOKUP($B2181,'Выгр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Ледниковый (белый, 221))</v>
      </c>
      <c r="E2181" s="72" t="str">
        <f>VLOOKUP($B2181,'Выгр Торг'!$B:$P,E$1,0)</f>
        <v>Y</v>
      </c>
      <c r="F2181" s="72" t="str">
        <f>VLOOKUP($B2181,'Выгр Торг'!$B:$P,F$1,0)</f>
        <v>0</v>
      </c>
      <c r="G2181" s="36" t="s">
        <v>2500</v>
      </c>
      <c r="H2181" s="28">
        <v>143894</v>
      </c>
      <c r="I2181" s="53">
        <f>INDEX($I:$I,MATCH($H2181,$C:$C,0))</f>
        <v>300</v>
      </c>
      <c r="J2181" s="5" t="s">
        <v>2578</v>
      </c>
      <c r="K2181" s="56">
        <f>INDEX($K:$K,MATCH($H2181,$C:$C,0))+I2181</f>
        <v>2481</v>
      </c>
      <c r="L2181" s="14">
        <f>VLOOKUP(K2181,Наценка!$A$1:$B$8,2,1)</f>
        <v>1.4</v>
      </c>
      <c r="M2181" s="56">
        <f>INDEX($M:$M,MATCH($H2181,$C:$C,0))+I2181*$M$2</f>
        <v>3443.3999999999996</v>
      </c>
      <c r="N2181" s="57">
        <f t="shared" si="329"/>
        <v>3490</v>
      </c>
      <c r="O2181" s="72">
        <f>VLOOKUP($B2181,'Выгр Торг'!$B:$P,O$1,0)</f>
        <v>2481</v>
      </c>
      <c r="P2181" s="72">
        <f>VLOOKUP($B2181,'Выгр Торг'!$B:$P,P$1,0)</f>
        <v>3590</v>
      </c>
      <c r="Q2181" s="42">
        <f t="shared" si="330"/>
        <v>0</v>
      </c>
      <c r="R2181" s="42">
        <f t="shared" si="331"/>
        <v>100</v>
      </c>
      <c r="S2181" s="85">
        <f t="shared" si="328"/>
        <v>3490</v>
      </c>
      <c r="T2181" s="60" t="str">
        <f>IFERROR(VLOOKUP($B2181,'Из ГУГЛа'!$B:$G,4,0)*U2181+V2181,VLOOKUP($B2181,'Из ГУГЛа'!$B:$G,4,0))</f>
        <v/>
      </c>
      <c r="U2181" s="15">
        <v>1</v>
      </c>
      <c r="V2181" s="59"/>
      <c r="W2181" s="74">
        <f t="shared" si="332"/>
        <v>0.40669085046352271</v>
      </c>
      <c r="X2181" s="74" t="str">
        <f t="shared" si="333"/>
        <v/>
      </c>
      <c r="Y2181" s="74" t="str">
        <f t="shared" si="334"/>
        <v/>
      </c>
      <c r="Z2181" s="78" t="s">
        <v>2579</v>
      </c>
    </row>
    <row r="2182" spans="1:26" ht="90" x14ac:dyDescent="0.25">
      <c r="A2182" s="71" t="str">
        <f>INDEX('Выгр Торг'!$A:$A,MATCH($B2182,'Выгр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2" s="88">
        <v>259260</v>
      </c>
      <c r="C2182" s="72">
        <f>VLOOKUP($B2182,'Выгр Торг'!$B:$P,C$1,0)</f>
        <v>173644</v>
      </c>
      <c r="D2182" s="71" t="str">
        <f>VLOOKUP($B2182,'Выгр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Ледяной (голубой, 413))</v>
      </c>
      <c r="E2182" s="72" t="str">
        <f>VLOOKUP($B2182,'Выгр Торг'!$B:$P,E$1,0)</f>
        <v>Y</v>
      </c>
      <c r="F2182" s="72" t="str">
        <f>VLOOKUP($B2182,'Выгр Торг'!$B:$P,F$1,0)</f>
        <v>0</v>
      </c>
      <c r="G2182" s="36" t="s">
        <v>2500</v>
      </c>
      <c r="H2182" s="28">
        <v>143894</v>
      </c>
      <c r="I2182" s="53">
        <f>INDEX($I:$I,MATCH($H2182,$C:$C,0))</f>
        <v>300</v>
      </c>
      <c r="J2182" s="5" t="s">
        <v>2578</v>
      </c>
      <c r="K2182" s="56">
        <f>INDEX($K:$K,MATCH($H2182,$C:$C,0))+I2182</f>
        <v>2481</v>
      </c>
      <c r="L2182" s="14">
        <f>VLOOKUP(K2182,Наценка!$A$1:$B$8,2,1)</f>
        <v>1.4</v>
      </c>
      <c r="M2182" s="56">
        <f>INDEX($M:$M,MATCH($H2182,$C:$C,0))+I2182*$M$2</f>
        <v>3443.3999999999996</v>
      </c>
      <c r="N2182" s="57">
        <f t="shared" si="329"/>
        <v>3490</v>
      </c>
      <c r="O2182" s="72">
        <f>VLOOKUP($B2182,'Выгр Торг'!$B:$P,O$1,0)</f>
        <v>2481</v>
      </c>
      <c r="P2182" s="72">
        <f>VLOOKUP($B2182,'Выгр Торг'!$B:$P,P$1,0)</f>
        <v>3590</v>
      </c>
      <c r="Q2182" s="42">
        <f t="shared" si="330"/>
        <v>0</v>
      </c>
      <c r="R2182" s="42">
        <f t="shared" si="331"/>
        <v>100</v>
      </c>
      <c r="S2182" s="85">
        <f t="shared" ref="S2182:S2245" si="335">IFERROR(ROUND(N2182*(1-$S$2),),"")</f>
        <v>3490</v>
      </c>
      <c r="T2182" s="60" t="str">
        <f>IFERROR(VLOOKUP($B2182,'Из ГУГЛа'!$B:$G,4,0)*U2182+V2182,VLOOKUP($B2182,'Из ГУГЛа'!$B:$G,4,0))</f>
        <v/>
      </c>
      <c r="U2182" s="15">
        <v>1</v>
      </c>
      <c r="V2182" s="59"/>
      <c r="W2182" s="74">
        <f t="shared" si="332"/>
        <v>0.40669085046352271</v>
      </c>
      <c r="X2182" s="74" t="str">
        <f t="shared" si="333"/>
        <v/>
      </c>
      <c r="Y2182" s="74" t="str">
        <f t="shared" si="334"/>
        <v/>
      </c>
      <c r="Z2182" s="78" t="s">
        <v>2579</v>
      </c>
    </row>
    <row r="2183" spans="1:26" ht="90" x14ac:dyDescent="0.25">
      <c r="A2183" s="71" t="str">
        <f>INDEX('Выгр Торг'!$A:$A,MATCH($B2183,'Выгр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3" s="88">
        <v>184070</v>
      </c>
      <c r="C2183" s="72">
        <f>VLOOKUP($B2183,'Выгр Торг'!$B:$P,C$1,0)</f>
        <v>143958</v>
      </c>
      <c r="D2183" s="71" t="str">
        <f>VLOOKUP($B2183,'Выгр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Магма (оранжевый, 119))</v>
      </c>
      <c r="E2183" s="72" t="str">
        <f>VLOOKUP($B2183,'Выгр Торг'!$B:$P,E$1,0)</f>
        <v>Y</v>
      </c>
      <c r="F2183" s="72" t="str">
        <f>VLOOKUP($B2183,'Выгр Торг'!$B:$P,F$1,0)</f>
        <v>0</v>
      </c>
      <c r="G2183" s="36" t="s">
        <v>2500</v>
      </c>
      <c r="H2183" s="28">
        <v>143894</v>
      </c>
      <c r="I2183" s="53">
        <f>INDEX($I:$I,MATCH($H2183,$C:$C,0))</f>
        <v>300</v>
      </c>
      <c r="J2183" s="5" t="s">
        <v>2578</v>
      </c>
      <c r="K2183" s="56">
        <f>INDEX($K:$K,MATCH($H2183,$C:$C,0))+I2183</f>
        <v>2481</v>
      </c>
      <c r="L2183" s="14">
        <f>VLOOKUP(K2183,Наценка!$A$1:$B$8,2,1)</f>
        <v>1.4</v>
      </c>
      <c r="M2183" s="56">
        <f>INDEX($M:$M,MATCH($H2183,$C:$C,0))+I2183*$M$2</f>
        <v>3443.3999999999996</v>
      </c>
      <c r="N2183" s="57">
        <f t="shared" si="329"/>
        <v>3490</v>
      </c>
      <c r="O2183" s="72">
        <f>VLOOKUP($B2183,'Выгр Торг'!$B:$P,O$1,0)</f>
        <v>2481</v>
      </c>
      <c r="P2183" s="72">
        <f>VLOOKUP($B2183,'Выгр Торг'!$B:$P,P$1,0)</f>
        <v>3590</v>
      </c>
      <c r="Q2183" s="42">
        <f t="shared" si="330"/>
        <v>0</v>
      </c>
      <c r="R2183" s="42">
        <f t="shared" si="331"/>
        <v>100</v>
      </c>
      <c r="S2183" s="85">
        <f t="shared" si="335"/>
        <v>3490</v>
      </c>
      <c r="T2183" s="60" t="str">
        <f>IFERROR(VLOOKUP($B2183,'Из ГУГЛа'!$B:$G,4,0)*U2183+V2183,VLOOKUP($B2183,'Из ГУГЛа'!$B:$G,4,0))</f>
        <v/>
      </c>
      <c r="U2183" s="15">
        <v>1</v>
      </c>
      <c r="V2183" s="59"/>
      <c r="W2183" s="74">
        <f t="shared" si="332"/>
        <v>0.40669085046352271</v>
      </c>
      <c r="X2183" s="74" t="str">
        <f t="shared" si="333"/>
        <v/>
      </c>
      <c r="Y2183" s="74" t="str">
        <f t="shared" si="334"/>
        <v/>
      </c>
      <c r="Z2183" s="78" t="s">
        <v>2579</v>
      </c>
    </row>
    <row r="2184" spans="1:26" ht="90" x14ac:dyDescent="0.25">
      <c r="A2184" s="71" t="str">
        <f>INDEX('Выгр Торг'!$A:$A,MATCH($B2184,'Выгр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4" s="88">
        <v>184071</v>
      </c>
      <c r="C2184" s="72">
        <f>VLOOKUP($B2184,'Выгр Торг'!$B:$P,C$1,0)</f>
        <v>143959</v>
      </c>
      <c r="D2184" s="71" t="str">
        <f>VLOOKUP($B2184,'Выгр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Мускат (серебристо-серо-золотистый, 620))</v>
      </c>
      <c r="E2184" s="72" t="str">
        <f>VLOOKUP($B2184,'Выгр Торг'!$B:$P,E$1,0)</f>
        <v>Y</v>
      </c>
      <c r="F2184" s="72" t="str">
        <f>VLOOKUP($B2184,'Выгр Торг'!$B:$P,F$1,0)</f>
        <v>0</v>
      </c>
      <c r="G2184" s="36" t="s">
        <v>2500</v>
      </c>
      <c r="H2184" s="28">
        <v>143894</v>
      </c>
      <c r="I2184" s="53">
        <f>INDEX($I:$I,MATCH($H2184,$C:$C,0))</f>
        <v>300</v>
      </c>
      <c r="J2184" s="5" t="s">
        <v>2578</v>
      </c>
      <c r="K2184" s="56">
        <f>INDEX($K:$K,MATCH($H2184,$C:$C,0))+I2184</f>
        <v>2481</v>
      </c>
      <c r="L2184" s="14">
        <f>VLOOKUP(K2184,Наценка!$A$1:$B$8,2,1)</f>
        <v>1.4</v>
      </c>
      <c r="M2184" s="56">
        <f>INDEX($M:$M,MATCH($H2184,$C:$C,0))+I2184*$M$2</f>
        <v>3443.3999999999996</v>
      </c>
      <c r="N2184" s="57">
        <f t="shared" si="329"/>
        <v>3490</v>
      </c>
      <c r="O2184" s="72">
        <f>VLOOKUP($B2184,'Выгр Торг'!$B:$P,O$1,0)</f>
        <v>2481</v>
      </c>
      <c r="P2184" s="72">
        <f>VLOOKUP($B2184,'Выгр Торг'!$B:$P,P$1,0)</f>
        <v>3590</v>
      </c>
      <c r="Q2184" s="42">
        <f t="shared" si="330"/>
        <v>0</v>
      </c>
      <c r="R2184" s="42">
        <f t="shared" si="331"/>
        <v>100</v>
      </c>
      <c r="S2184" s="85">
        <f t="shared" si="335"/>
        <v>3490</v>
      </c>
      <c r="T2184" s="60" t="str">
        <f>IFERROR(VLOOKUP($B2184,'Из ГУГЛа'!$B:$G,4,0)*U2184+V2184,VLOOKUP($B2184,'Из ГУГЛа'!$B:$G,4,0))</f>
        <v/>
      </c>
      <c r="U2184" s="15">
        <v>1</v>
      </c>
      <c r="V2184" s="59"/>
      <c r="W2184" s="74">
        <f t="shared" si="332"/>
        <v>0.40669085046352271</v>
      </c>
      <c r="X2184" s="74" t="str">
        <f t="shared" si="333"/>
        <v/>
      </c>
      <c r="Y2184" s="74" t="str">
        <f t="shared" si="334"/>
        <v/>
      </c>
      <c r="Z2184" s="78" t="s">
        <v>2579</v>
      </c>
    </row>
    <row r="2185" spans="1:26" ht="90" x14ac:dyDescent="0.25">
      <c r="A2185" s="71" t="str">
        <f>INDEX('Выгр Торг'!$A:$A,MATCH($B2185,'Выгр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5" s="88">
        <v>184072</v>
      </c>
      <c r="C2185" s="72">
        <f>VLOOKUP($B2185,'Выгр Торг'!$B:$P,C$1,0)</f>
        <v>143960</v>
      </c>
      <c r="D2185" s="71" t="str">
        <f>VLOOKUP($B2185,'Выгр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Одиссей (Серо-синий, 497))</v>
      </c>
      <c r="E2185" s="72" t="str">
        <f>VLOOKUP($B2185,'Выгр Торг'!$B:$P,E$1,0)</f>
        <v>Y</v>
      </c>
      <c r="F2185" s="72" t="str">
        <f>VLOOKUP($B2185,'Выгр Торг'!$B:$P,F$1,0)</f>
        <v>0</v>
      </c>
      <c r="G2185" s="36" t="s">
        <v>2500</v>
      </c>
      <c r="H2185" s="28">
        <v>143894</v>
      </c>
      <c r="I2185" s="53">
        <f>INDEX($I:$I,MATCH($H2185,$C:$C,0))</f>
        <v>300</v>
      </c>
      <c r="J2185" s="5" t="s">
        <v>2578</v>
      </c>
      <c r="K2185" s="56">
        <f>INDEX($K:$K,MATCH($H2185,$C:$C,0))+I2185</f>
        <v>2481</v>
      </c>
      <c r="L2185" s="14">
        <f>VLOOKUP(K2185,Наценка!$A$1:$B$8,2,1)</f>
        <v>1.4</v>
      </c>
      <c r="M2185" s="56">
        <f>INDEX($M:$M,MATCH($H2185,$C:$C,0))+I2185*$M$2</f>
        <v>3443.3999999999996</v>
      </c>
      <c r="N2185" s="57">
        <f t="shared" si="329"/>
        <v>3490</v>
      </c>
      <c r="O2185" s="72">
        <f>VLOOKUP($B2185,'Выгр Торг'!$B:$P,O$1,0)</f>
        <v>2481</v>
      </c>
      <c r="P2185" s="72">
        <f>VLOOKUP($B2185,'Выгр Торг'!$B:$P,P$1,0)</f>
        <v>3590</v>
      </c>
      <c r="Q2185" s="42">
        <f t="shared" si="330"/>
        <v>0</v>
      </c>
      <c r="R2185" s="42">
        <f t="shared" si="331"/>
        <v>100</v>
      </c>
      <c r="S2185" s="85">
        <f t="shared" si="335"/>
        <v>3490</v>
      </c>
      <c r="T2185" s="60" t="str">
        <f>IFERROR(VLOOKUP($B2185,'Из ГУГЛа'!$B:$G,4,0)*U2185+V2185,VLOOKUP($B2185,'Из ГУГЛа'!$B:$G,4,0))</f>
        <v/>
      </c>
      <c r="U2185" s="15">
        <v>1</v>
      </c>
      <c r="V2185" s="59"/>
      <c r="W2185" s="74">
        <f t="shared" si="332"/>
        <v>0.40669085046352271</v>
      </c>
      <c r="X2185" s="74" t="str">
        <f t="shared" si="333"/>
        <v/>
      </c>
      <c r="Y2185" s="74" t="str">
        <f t="shared" si="334"/>
        <v/>
      </c>
      <c r="Z2185" s="78" t="s">
        <v>2579</v>
      </c>
    </row>
    <row r="2186" spans="1:26" ht="90" x14ac:dyDescent="0.25">
      <c r="A2186" s="71" t="str">
        <f>INDEX('Выгр Торг'!$A:$A,MATCH($B2186,'Выгр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6" s="88">
        <v>184073</v>
      </c>
      <c r="C2186" s="72">
        <f>VLOOKUP($B2186,'Выгр Торг'!$B:$P,C$1,0)</f>
        <v>143961</v>
      </c>
      <c r="D2186" s="71" t="str">
        <f>VLOOKUP($B2186,'Выгр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Пантера (черная база, 672))</v>
      </c>
      <c r="E2186" s="72" t="str">
        <f>VLOOKUP($B2186,'Выгр Торг'!$B:$P,E$1,0)</f>
        <v>Y</v>
      </c>
      <c r="F2186" s="72" t="str">
        <f>VLOOKUP($B2186,'Выгр Торг'!$B:$P,F$1,0)</f>
        <v>0</v>
      </c>
      <c r="G2186" s="36" t="s">
        <v>2500</v>
      </c>
      <c r="H2186" s="28">
        <v>143894</v>
      </c>
      <c r="I2186" s="53">
        <f>INDEX($I:$I,MATCH($H2186,$C:$C,0))</f>
        <v>300</v>
      </c>
      <c r="J2186" s="5" t="s">
        <v>2578</v>
      </c>
      <c r="K2186" s="56">
        <f>INDEX($K:$K,MATCH($H2186,$C:$C,0))+I2186</f>
        <v>2481</v>
      </c>
      <c r="L2186" s="14">
        <f>VLOOKUP(K2186,Наценка!$A$1:$B$8,2,1)</f>
        <v>1.4</v>
      </c>
      <c r="M2186" s="56">
        <f>INDEX($M:$M,MATCH($H2186,$C:$C,0))+I2186*$M$2</f>
        <v>3443.3999999999996</v>
      </c>
      <c r="N2186" s="57">
        <f t="shared" si="329"/>
        <v>3490</v>
      </c>
      <c r="O2186" s="72">
        <f>VLOOKUP($B2186,'Выгр Торг'!$B:$P,O$1,0)</f>
        <v>2481</v>
      </c>
      <c r="P2186" s="72">
        <f>VLOOKUP($B2186,'Выгр Торг'!$B:$P,P$1,0)</f>
        <v>3590</v>
      </c>
      <c r="Q2186" s="42">
        <f t="shared" si="330"/>
        <v>0</v>
      </c>
      <c r="R2186" s="42">
        <f t="shared" si="331"/>
        <v>100</v>
      </c>
      <c r="S2186" s="85">
        <f t="shared" si="335"/>
        <v>3490</v>
      </c>
      <c r="T2186" s="60" t="str">
        <f>IFERROR(VLOOKUP($B2186,'Из ГУГЛа'!$B:$G,4,0)*U2186+V2186,VLOOKUP($B2186,'Из ГУГЛа'!$B:$G,4,0))</f>
        <v/>
      </c>
      <c r="U2186" s="15">
        <v>1</v>
      </c>
      <c r="V2186" s="59"/>
      <c r="W2186" s="74">
        <f t="shared" si="332"/>
        <v>0.40669085046352271</v>
      </c>
      <c r="X2186" s="74" t="str">
        <f t="shared" si="333"/>
        <v/>
      </c>
      <c r="Y2186" s="74" t="str">
        <f t="shared" si="334"/>
        <v/>
      </c>
      <c r="Z2186" s="78" t="s">
        <v>2579</v>
      </c>
    </row>
    <row r="2187" spans="1:26" ht="90" x14ac:dyDescent="0.25">
      <c r="A2187" s="71" t="str">
        <f>INDEX('Выгр Торг'!$A:$A,MATCH($B2187,'Выгр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7" s="88">
        <v>184074</v>
      </c>
      <c r="C2187" s="72">
        <f>VLOOKUP($B2187,'Выгр Торг'!$B:$P,C$1,0)</f>
        <v>143962</v>
      </c>
      <c r="D2187" s="71" t="str">
        <f>VLOOKUP($B2187,'Выгр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Персей (темно-синий, 429))</v>
      </c>
      <c r="E2187" s="72" t="str">
        <f>VLOOKUP($B2187,'Выгр Торг'!$B:$P,E$1,0)</f>
        <v>Y</v>
      </c>
      <c r="F2187" s="72" t="str">
        <f>VLOOKUP($B2187,'Выгр Торг'!$B:$P,F$1,0)</f>
        <v>0</v>
      </c>
      <c r="G2187" s="36" t="s">
        <v>2500</v>
      </c>
      <c r="H2187" s="28">
        <v>143894</v>
      </c>
      <c r="I2187" s="53">
        <f>INDEX($I:$I,MATCH($H2187,$C:$C,0))</f>
        <v>300</v>
      </c>
      <c r="J2187" s="5" t="s">
        <v>2578</v>
      </c>
      <c r="K2187" s="56">
        <f>INDEX($K:$K,MATCH($H2187,$C:$C,0))+I2187</f>
        <v>2481</v>
      </c>
      <c r="L2187" s="14">
        <f>VLOOKUP(K2187,Наценка!$A$1:$B$8,2,1)</f>
        <v>1.4</v>
      </c>
      <c r="M2187" s="56">
        <f>INDEX($M:$M,MATCH($H2187,$C:$C,0))+I2187*$M$2</f>
        <v>3443.3999999999996</v>
      </c>
      <c r="N2187" s="57">
        <f t="shared" si="329"/>
        <v>3490</v>
      </c>
      <c r="O2187" s="72">
        <f>VLOOKUP($B2187,'Выгр Торг'!$B:$P,O$1,0)</f>
        <v>2481</v>
      </c>
      <c r="P2187" s="72">
        <f>VLOOKUP($B2187,'Выгр Торг'!$B:$P,P$1,0)</f>
        <v>3590</v>
      </c>
      <c r="Q2187" s="42">
        <f t="shared" si="330"/>
        <v>0</v>
      </c>
      <c r="R2187" s="42">
        <f t="shared" si="331"/>
        <v>100</v>
      </c>
      <c r="S2187" s="85">
        <f t="shared" si="335"/>
        <v>3490</v>
      </c>
      <c r="T2187" s="60" t="str">
        <f>IFERROR(VLOOKUP($B2187,'Из ГУГЛа'!$B:$G,4,0)*U2187+V2187,VLOOKUP($B2187,'Из ГУГЛа'!$B:$G,4,0))</f>
        <v/>
      </c>
      <c r="U2187" s="15">
        <v>1</v>
      </c>
      <c r="V2187" s="59"/>
      <c r="W2187" s="74">
        <f t="shared" si="332"/>
        <v>0.40669085046352271</v>
      </c>
      <c r="X2187" s="74" t="str">
        <f t="shared" si="333"/>
        <v/>
      </c>
      <c r="Y2187" s="74" t="str">
        <f t="shared" si="334"/>
        <v/>
      </c>
      <c r="Z2187" s="78" t="s">
        <v>2579</v>
      </c>
    </row>
    <row r="2188" spans="1:26" ht="90" x14ac:dyDescent="0.25">
      <c r="A2188" s="71" t="str">
        <f>INDEX('Выгр Торг'!$A:$A,MATCH($B2188,'Выгр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8" s="88">
        <v>184075</v>
      </c>
      <c r="C2188" s="72">
        <f>VLOOKUP($B2188,'Выгр Торг'!$B:$P,C$1,0)</f>
        <v>143963</v>
      </c>
      <c r="D2188" s="71" t="str">
        <f>VLOOKUP($B2188,'Выгр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Пламя (темно-красный, 193))</v>
      </c>
      <c r="E2188" s="72" t="str">
        <f>VLOOKUP($B2188,'Выгр Торг'!$B:$P,E$1,0)</f>
        <v>Y</v>
      </c>
      <c r="F2188" s="72" t="str">
        <f>VLOOKUP($B2188,'Выгр Торг'!$B:$P,F$1,0)</f>
        <v>0</v>
      </c>
      <c r="G2188" s="36" t="s">
        <v>2500</v>
      </c>
      <c r="H2188" s="28">
        <v>143894</v>
      </c>
      <c r="I2188" s="53">
        <f>INDEX($I:$I,MATCH($H2188,$C:$C,0))</f>
        <v>300</v>
      </c>
      <c r="J2188" s="5" t="s">
        <v>2578</v>
      </c>
      <c r="K2188" s="56">
        <f>INDEX($K:$K,MATCH($H2188,$C:$C,0))+I2188</f>
        <v>2481</v>
      </c>
      <c r="L2188" s="14">
        <f>VLOOKUP(K2188,Наценка!$A$1:$B$8,2,1)</f>
        <v>1.4</v>
      </c>
      <c r="M2188" s="56">
        <f>INDEX($M:$M,MATCH($H2188,$C:$C,0))+I2188*$M$2</f>
        <v>3443.3999999999996</v>
      </c>
      <c r="N2188" s="57">
        <f t="shared" si="329"/>
        <v>3490</v>
      </c>
      <c r="O2188" s="72">
        <f>VLOOKUP($B2188,'Выгр Торг'!$B:$P,O$1,0)</f>
        <v>2481</v>
      </c>
      <c r="P2188" s="72">
        <f>VLOOKUP($B2188,'Выгр Торг'!$B:$P,P$1,0)</f>
        <v>3590</v>
      </c>
      <c r="Q2188" s="42">
        <f t="shared" si="330"/>
        <v>0</v>
      </c>
      <c r="R2188" s="42">
        <f t="shared" si="331"/>
        <v>100</v>
      </c>
      <c r="S2188" s="85">
        <f t="shared" si="335"/>
        <v>3490</v>
      </c>
      <c r="T2188" s="60" t="str">
        <f>IFERROR(VLOOKUP($B2188,'Из ГУГЛа'!$B:$G,4,0)*U2188+V2188,VLOOKUP($B2188,'Из ГУГЛа'!$B:$G,4,0))</f>
        <v/>
      </c>
      <c r="U2188" s="15">
        <v>1</v>
      </c>
      <c r="V2188" s="59"/>
      <c r="W2188" s="74">
        <f t="shared" si="332"/>
        <v>0.40669085046352271</v>
      </c>
      <c r="X2188" s="74" t="str">
        <f t="shared" si="333"/>
        <v/>
      </c>
      <c r="Y2188" s="74" t="str">
        <f t="shared" si="334"/>
        <v/>
      </c>
      <c r="Z2188" s="78" t="s">
        <v>2579</v>
      </c>
    </row>
    <row r="2189" spans="1:26" ht="90" x14ac:dyDescent="0.25">
      <c r="A2189" s="71" t="str">
        <f>INDEX('Выгр Торг'!$A:$A,MATCH($B2189,'Выгр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89" s="88">
        <v>184076</v>
      </c>
      <c r="C2189" s="72">
        <f>VLOOKUP($B2189,'Выгр Торг'!$B:$P,C$1,0)</f>
        <v>143964</v>
      </c>
      <c r="D2189" s="71" t="str">
        <f>VLOOKUP($B2189,'Выгр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Платина (серебристо-бежевый, 691))</v>
      </c>
      <c r="E2189" s="72" t="str">
        <f>VLOOKUP($B2189,'Выгр Торг'!$B:$P,E$1,0)</f>
        <v>Y</v>
      </c>
      <c r="F2189" s="72" t="str">
        <f>VLOOKUP($B2189,'Выгр Торг'!$B:$P,F$1,0)</f>
        <v>0</v>
      </c>
      <c r="G2189" s="36" t="s">
        <v>2500</v>
      </c>
      <c r="H2189" s="28">
        <v>143894</v>
      </c>
      <c r="I2189" s="53">
        <f>INDEX($I:$I,MATCH($H2189,$C:$C,0))</f>
        <v>300</v>
      </c>
      <c r="J2189" s="5" t="s">
        <v>2578</v>
      </c>
      <c r="K2189" s="56">
        <f>INDEX($K:$K,MATCH($H2189,$C:$C,0))+I2189</f>
        <v>2481</v>
      </c>
      <c r="L2189" s="14">
        <f>VLOOKUP(K2189,Наценка!$A$1:$B$8,2,1)</f>
        <v>1.4</v>
      </c>
      <c r="M2189" s="56">
        <f>INDEX($M:$M,MATCH($H2189,$C:$C,0))+I2189*$M$2</f>
        <v>3443.3999999999996</v>
      </c>
      <c r="N2189" s="57">
        <f t="shared" si="329"/>
        <v>3490</v>
      </c>
      <c r="O2189" s="72">
        <f>VLOOKUP($B2189,'Выгр Торг'!$B:$P,O$1,0)</f>
        <v>2481</v>
      </c>
      <c r="P2189" s="72">
        <f>VLOOKUP($B2189,'Выгр Торг'!$B:$P,P$1,0)</f>
        <v>3590</v>
      </c>
      <c r="Q2189" s="42">
        <f t="shared" si="330"/>
        <v>0</v>
      </c>
      <c r="R2189" s="42">
        <f t="shared" si="331"/>
        <v>100</v>
      </c>
      <c r="S2189" s="85">
        <f t="shared" si="335"/>
        <v>3490</v>
      </c>
      <c r="T2189" s="60" t="str">
        <f>IFERROR(VLOOKUP($B2189,'Из ГУГЛа'!$B:$G,4,0)*U2189+V2189,VLOOKUP($B2189,'Из ГУГЛа'!$B:$G,4,0))</f>
        <v/>
      </c>
      <c r="U2189" s="15">
        <v>1</v>
      </c>
      <c r="V2189" s="59"/>
      <c r="W2189" s="74">
        <f t="shared" si="332"/>
        <v>0.40669085046352271</v>
      </c>
      <c r="X2189" s="74" t="str">
        <f t="shared" si="333"/>
        <v/>
      </c>
      <c r="Y2189" s="74" t="str">
        <f t="shared" si="334"/>
        <v/>
      </c>
      <c r="Z2189" s="78" t="s">
        <v>2579</v>
      </c>
    </row>
    <row r="2190" spans="1:26" ht="90" x14ac:dyDescent="0.25">
      <c r="A2190" s="71" t="str">
        <f>INDEX('Выгр Торг'!$A:$A,MATCH($B2190,'Выгр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0" s="88">
        <v>184077</v>
      </c>
      <c r="C2190" s="72">
        <f>VLOOKUP($B2190,'Выгр Торг'!$B:$P,C$1,0)</f>
        <v>143965</v>
      </c>
      <c r="D2190" s="71" t="str">
        <f>VLOOKUP($B2190,'Выгр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Портвейн (темно-вишневый металлик, 192))</v>
      </c>
      <c r="E2190" s="72" t="str">
        <f>VLOOKUP($B2190,'Выгр Торг'!$B:$P,E$1,0)</f>
        <v>Y</v>
      </c>
      <c r="F2190" s="72" t="str">
        <f>VLOOKUP($B2190,'Выгр Торг'!$B:$P,F$1,0)</f>
        <v>0</v>
      </c>
      <c r="G2190" s="36" t="s">
        <v>2500</v>
      </c>
      <c r="H2190" s="28">
        <v>143894</v>
      </c>
      <c r="I2190" s="53">
        <f>INDEX($I:$I,MATCH($H2190,$C:$C,0))</f>
        <v>300</v>
      </c>
      <c r="J2190" s="5" t="s">
        <v>2578</v>
      </c>
      <c r="K2190" s="56">
        <f>INDEX($K:$K,MATCH($H2190,$C:$C,0))+I2190</f>
        <v>2481</v>
      </c>
      <c r="L2190" s="14">
        <f>VLOOKUP(K2190,Наценка!$A$1:$B$8,2,1)</f>
        <v>1.4</v>
      </c>
      <c r="M2190" s="56">
        <f>INDEX($M:$M,MATCH($H2190,$C:$C,0))+I2190*$M$2</f>
        <v>3443.3999999999996</v>
      </c>
      <c r="N2190" s="57">
        <f t="shared" si="329"/>
        <v>3490</v>
      </c>
      <c r="O2190" s="72">
        <f>VLOOKUP($B2190,'Выгр Торг'!$B:$P,O$1,0)</f>
        <v>2481</v>
      </c>
      <c r="P2190" s="72">
        <f>VLOOKUP($B2190,'Выгр Торг'!$B:$P,P$1,0)</f>
        <v>3590</v>
      </c>
      <c r="Q2190" s="42">
        <f t="shared" si="330"/>
        <v>0</v>
      </c>
      <c r="R2190" s="42">
        <f t="shared" si="331"/>
        <v>100</v>
      </c>
      <c r="S2190" s="85">
        <f t="shared" si="335"/>
        <v>3490</v>
      </c>
      <c r="T2190" s="60" t="str">
        <f>IFERROR(VLOOKUP($B2190,'Из ГУГЛа'!$B:$G,4,0)*U2190+V2190,VLOOKUP($B2190,'Из ГУГЛа'!$B:$G,4,0))</f>
        <v/>
      </c>
      <c r="U2190" s="15">
        <v>1</v>
      </c>
      <c r="V2190" s="59"/>
      <c r="W2190" s="74">
        <f t="shared" si="332"/>
        <v>0.40669085046352271</v>
      </c>
      <c r="X2190" s="74" t="str">
        <f t="shared" si="333"/>
        <v/>
      </c>
      <c r="Y2190" s="74" t="str">
        <f t="shared" si="334"/>
        <v/>
      </c>
      <c r="Z2190" s="78" t="s">
        <v>2579</v>
      </c>
    </row>
    <row r="2191" spans="1:26" ht="90" x14ac:dyDescent="0.25">
      <c r="A2191" s="71" t="str">
        <f>INDEX('Выгр Торг'!$A:$A,MATCH($B2191,'Выгр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1" s="88">
        <v>184078</v>
      </c>
      <c r="C2191" s="72">
        <f>VLOOKUP($B2191,'Выгр Торг'!$B:$P,C$1,0)</f>
        <v>143966</v>
      </c>
      <c r="D2191" s="71" t="str">
        <f>VLOOKUP($B2191,'Выгр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Премьер (канареечный желтый, 222))</v>
      </c>
      <c r="E2191" s="72" t="str">
        <f>VLOOKUP($B2191,'Выгр Торг'!$B:$P,E$1,0)</f>
        <v>Y</v>
      </c>
      <c r="F2191" s="72" t="str">
        <f>VLOOKUP($B2191,'Выгр Торг'!$B:$P,F$1,0)</f>
        <v>0</v>
      </c>
      <c r="G2191" s="36" t="s">
        <v>2500</v>
      </c>
      <c r="H2191" s="28">
        <v>143894</v>
      </c>
      <c r="I2191" s="53">
        <f>INDEX($I:$I,MATCH($H2191,$C:$C,0))</f>
        <v>300</v>
      </c>
      <c r="J2191" s="5" t="s">
        <v>2578</v>
      </c>
      <c r="K2191" s="56">
        <f>INDEX($K:$K,MATCH($H2191,$C:$C,0))+I2191</f>
        <v>2481</v>
      </c>
      <c r="L2191" s="14">
        <f>VLOOKUP(K2191,Наценка!$A$1:$B$8,2,1)</f>
        <v>1.4</v>
      </c>
      <c r="M2191" s="56">
        <f>INDEX($M:$M,MATCH($H2191,$C:$C,0))+I2191*$M$2</f>
        <v>3443.3999999999996</v>
      </c>
      <c r="N2191" s="57">
        <f t="shared" si="329"/>
        <v>3490</v>
      </c>
      <c r="O2191" s="72">
        <f>VLOOKUP($B2191,'Выгр Торг'!$B:$P,O$1,0)</f>
        <v>2481</v>
      </c>
      <c r="P2191" s="72">
        <f>VLOOKUP($B2191,'Выгр Торг'!$B:$P,P$1,0)</f>
        <v>3590</v>
      </c>
      <c r="Q2191" s="42">
        <f t="shared" si="330"/>
        <v>0</v>
      </c>
      <c r="R2191" s="42">
        <f t="shared" si="331"/>
        <v>100</v>
      </c>
      <c r="S2191" s="85">
        <f t="shared" si="335"/>
        <v>3490</v>
      </c>
      <c r="T2191" s="60" t="str">
        <f>IFERROR(VLOOKUP($B2191,'Из ГУГЛа'!$B:$G,4,0)*U2191+V2191,VLOOKUP($B2191,'Из ГУГЛа'!$B:$G,4,0))</f>
        <v/>
      </c>
      <c r="U2191" s="15">
        <v>1</v>
      </c>
      <c r="V2191" s="59"/>
      <c r="W2191" s="74">
        <f t="shared" si="332"/>
        <v>0.40669085046352271</v>
      </c>
      <c r="X2191" s="74" t="str">
        <f t="shared" si="333"/>
        <v/>
      </c>
      <c r="Y2191" s="74" t="str">
        <f t="shared" si="334"/>
        <v/>
      </c>
      <c r="Z2191" s="78" t="s">
        <v>2579</v>
      </c>
    </row>
    <row r="2192" spans="1:26" ht="90" x14ac:dyDescent="0.25">
      <c r="A2192" s="71" t="str">
        <f>INDEX('Выгр Торг'!$A:$A,MATCH($B2192,'Выгр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2" s="88">
        <v>184079</v>
      </c>
      <c r="C2192" s="72">
        <f>VLOOKUP($B2192,'Выгр Торг'!$B:$P,C$1,0)</f>
        <v>143967</v>
      </c>
      <c r="D2192" s="71" t="str">
        <f>VLOOKUP($B2192,'Выгр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Рислинг (серебристо-бледно-серый, 610))</v>
      </c>
      <c r="E2192" s="72" t="str">
        <f>VLOOKUP($B2192,'Выгр Торг'!$B:$P,E$1,0)</f>
        <v>Y</v>
      </c>
      <c r="F2192" s="72" t="str">
        <f>VLOOKUP($B2192,'Выгр Торг'!$B:$P,F$1,0)</f>
        <v>0</v>
      </c>
      <c r="G2192" s="36" t="s">
        <v>2500</v>
      </c>
      <c r="H2192" s="28">
        <v>143894</v>
      </c>
      <c r="I2192" s="53">
        <f>INDEX($I:$I,MATCH($H2192,$C:$C,0))</f>
        <v>300</v>
      </c>
      <c r="J2192" s="5" t="s">
        <v>2578</v>
      </c>
      <c r="K2192" s="56">
        <f>INDEX($K:$K,MATCH($H2192,$C:$C,0))+I2192</f>
        <v>2481</v>
      </c>
      <c r="L2192" s="14">
        <f>VLOOKUP(K2192,Наценка!$A$1:$B$8,2,1)</f>
        <v>1.4</v>
      </c>
      <c r="M2192" s="56">
        <f>INDEX($M:$M,MATCH($H2192,$C:$C,0))+I2192*$M$2</f>
        <v>3443.3999999999996</v>
      </c>
      <c r="N2192" s="57">
        <f t="shared" si="329"/>
        <v>3490</v>
      </c>
      <c r="O2192" s="72">
        <f>VLOOKUP($B2192,'Выгр Торг'!$B:$P,O$1,0)</f>
        <v>2481</v>
      </c>
      <c r="P2192" s="72">
        <f>VLOOKUP($B2192,'Выгр Торг'!$B:$P,P$1,0)</f>
        <v>3590</v>
      </c>
      <c r="Q2192" s="42">
        <f t="shared" si="330"/>
        <v>0</v>
      </c>
      <c r="R2192" s="42">
        <f t="shared" si="331"/>
        <v>100</v>
      </c>
      <c r="S2192" s="85">
        <f t="shared" si="335"/>
        <v>3490</v>
      </c>
      <c r="T2192" s="60" t="str">
        <f>IFERROR(VLOOKUP($B2192,'Из ГУГЛа'!$B:$G,4,0)*U2192+V2192,VLOOKUP($B2192,'Из ГУГЛа'!$B:$G,4,0))</f>
        <v/>
      </c>
      <c r="U2192" s="15">
        <v>1</v>
      </c>
      <c r="V2192" s="59"/>
      <c r="W2192" s="74">
        <f t="shared" si="332"/>
        <v>0.40669085046352271</v>
      </c>
      <c r="X2192" s="74" t="str">
        <f t="shared" si="333"/>
        <v/>
      </c>
      <c r="Y2192" s="74" t="str">
        <f t="shared" si="334"/>
        <v/>
      </c>
      <c r="Z2192" s="78" t="s">
        <v>2579</v>
      </c>
    </row>
    <row r="2193" spans="1:26" ht="90" x14ac:dyDescent="0.25">
      <c r="A2193" s="71" t="str">
        <f>INDEX('Выгр Торг'!$A:$A,MATCH($B2193,'Выгр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3" s="88">
        <v>184080</v>
      </c>
      <c r="C2193" s="72">
        <f>VLOOKUP($B2193,'Выгр Торг'!$B:$P,C$1,0)</f>
        <v>143968</v>
      </c>
      <c r="D2193" s="71" t="str">
        <f>VLOOKUP($B2193,'Выгр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Слива (серебристо-ярко-синий, 478))</v>
      </c>
      <c r="E2193" s="72" t="str">
        <f>VLOOKUP($B2193,'Выгр Торг'!$B:$P,E$1,0)</f>
        <v>Y</v>
      </c>
      <c r="F2193" s="72" t="str">
        <f>VLOOKUP($B2193,'Выгр Торг'!$B:$P,F$1,0)</f>
        <v>0</v>
      </c>
      <c r="G2193" s="36" t="s">
        <v>2500</v>
      </c>
      <c r="H2193" s="28">
        <v>143894</v>
      </c>
      <c r="I2193" s="53">
        <f>INDEX($I:$I,MATCH($H2193,$C:$C,0))</f>
        <v>300</v>
      </c>
      <c r="J2193" s="5" t="s">
        <v>2578</v>
      </c>
      <c r="K2193" s="56">
        <f>INDEX($K:$K,MATCH($H2193,$C:$C,0))+I2193</f>
        <v>2481</v>
      </c>
      <c r="L2193" s="14">
        <f>VLOOKUP(K2193,Наценка!$A$1:$B$8,2,1)</f>
        <v>1.4</v>
      </c>
      <c r="M2193" s="56">
        <f>INDEX($M:$M,MATCH($H2193,$C:$C,0))+I2193*$M$2</f>
        <v>3443.3999999999996</v>
      </c>
      <c r="N2193" s="57">
        <f t="shared" si="329"/>
        <v>3490</v>
      </c>
      <c r="O2193" s="72">
        <f>VLOOKUP($B2193,'Выгр Торг'!$B:$P,O$1,0)</f>
        <v>2481</v>
      </c>
      <c r="P2193" s="72">
        <f>VLOOKUP($B2193,'Выгр Торг'!$B:$P,P$1,0)</f>
        <v>3590</v>
      </c>
      <c r="Q2193" s="42">
        <f t="shared" si="330"/>
        <v>0</v>
      </c>
      <c r="R2193" s="42">
        <f t="shared" si="331"/>
        <v>100</v>
      </c>
      <c r="S2193" s="85">
        <f t="shared" si="335"/>
        <v>3490</v>
      </c>
      <c r="T2193" s="60" t="str">
        <f>IFERROR(VLOOKUP($B2193,'Из ГУГЛа'!$B:$G,4,0)*U2193+V2193,VLOOKUP($B2193,'Из ГУГЛа'!$B:$G,4,0))</f>
        <v/>
      </c>
      <c r="U2193" s="15">
        <v>1</v>
      </c>
      <c r="V2193" s="59"/>
      <c r="W2193" s="74">
        <f t="shared" si="332"/>
        <v>0.40669085046352271</v>
      </c>
      <c r="X2193" s="74" t="str">
        <f t="shared" si="333"/>
        <v/>
      </c>
      <c r="Y2193" s="74" t="str">
        <f t="shared" si="334"/>
        <v/>
      </c>
      <c r="Z2193" s="78" t="s">
        <v>2579</v>
      </c>
    </row>
    <row r="2194" spans="1:26" ht="90" x14ac:dyDescent="0.25">
      <c r="A2194" s="71" t="str">
        <f>INDEX('Выгр Торг'!$A:$A,MATCH($B2194,'Выгр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4" s="88">
        <v>184081</v>
      </c>
      <c r="C2194" s="72">
        <f>VLOOKUP($B2194,'Выгр Торг'!$B:$P,C$1,0)</f>
        <v>143969</v>
      </c>
      <c r="D2194" s="71" t="str">
        <f>VLOOKUP($B2194,'Выгр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Снежная королева (серебристый, 690))</v>
      </c>
      <c r="E2194" s="72" t="str">
        <f>VLOOKUP($B2194,'Выгр Торг'!$B:$P,E$1,0)</f>
        <v>Y</v>
      </c>
      <c r="F2194" s="72" t="str">
        <f>VLOOKUP($B2194,'Выгр Торг'!$B:$P,F$1,0)</f>
        <v>0</v>
      </c>
      <c r="G2194" s="36" t="s">
        <v>2500</v>
      </c>
      <c r="H2194" s="28">
        <v>143894</v>
      </c>
      <c r="I2194" s="53">
        <f>INDEX($I:$I,MATCH($H2194,$C:$C,0))</f>
        <v>300</v>
      </c>
      <c r="J2194" s="5" t="s">
        <v>2578</v>
      </c>
      <c r="K2194" s="56">
        <f>INDEX($K:$K,MATCH($H2194,$C:$C,0))+I2194</f>
        <v>2481</v>
      </c>
      <c r="L2194" s="14">
        <f>VLOOKUP(K2194,Наценка!$A$1:$B$8,2,1)</f>
        <v>1.4</v>
      </c>
      <c r="M2194" s="56">
        <f>INDEX($M:$M,MATCH($H2194,$C:$C,0))+I2194*$M$2</f>
        <v>3443.3999999999996</v>
      </c>
      <c r="N2194" s="57">
        <f t="shared" si="329"/>
        <v>3490</v>
      </c>
      <c r="O2194" s="72">
        <f>VLOOKUP($B2194,'Выгр Торг'!$B:$P,O$1,0)</f>
        <v>2481</v>
      </c>
      <c r="P2194" s="72">
        <f>VLOOKUP($B2194,'Выгр Торг'!$B:$P,P$1,0)</f>
        <v>3590</v>
      </c>
      <c r="Q2194" s="42">
        <f t="shared" si="330"/>
        <v>0</v>
      </c>
      <c r="R2194" s="42">
        <f t="shared" si="331"/>
        <v>100</v>
      </c>
      <c r="S2194" s="85">
        <f t="shared" si="335"/>
        <v>3490</v>
      </c>
      <c r="T2194" s="60" t="str">
        <f>IFERROR(VLOOKUP($B2194,'Из ГУГЛа'!$B:$G,4,0)*U2194+V2194,VLOOKUP($B2194,'Из ГУГЛа'!$B:$G,4,0))</f>
        <v/>
      </c>
      <c r="U2194" s="15">
        <v>1</v>
      </c>
      <c r="V2194" s="59"/>
      <c r="W2194" s="74">
        <f t="shared" si="332"/>
        <v>0.40669085046352271</v>
      </c>
      <c r="X2194" s="74" t="str">
        <f t="shared" si="333"/>
        <v/>
      </c>
      <c r="Y2194" s="74" t="str">
        <f t="shared" si="334"/>
        <v/>
      </c>
      <c r="Z2194" s="78" t="s">
        <v>2579</v>
      </c>
    </row>
    <row r="2195" spans="1:26" ht="90" x14ac:dyDescent="0.25">
      <c r="A2195" s="71" t="str">
        <f>INDEX('Выгр Торг'!$A:$A,MATCH($B2195,'Выгр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5" s="88">
        <v>184082</v>
      </c>
      <c r="C2195" s="72">
        <f>VLOOKUP($B2195,'Выгр Торг'!$B:$P,C$1,0)</f>
        <v>143970</v>
      </c>
      <c r="D2195" s="71" t="str">
        <f>VLOOKUP($B2195,'Выгр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Совиньон (серебристо-серый, 650))</v>
      </c>
      <c r="E2195" s="72" t="str">
        <f>VLOOKUP($B2195,'Выгр Торг'!$B:$P,E$1,0)</f>
        <v>Y</v>
      </c>
      <c r="F2195" s="72" t="str">
        <f>VLOOKUP($B2195,'Выгр Торг'!$B:$P,F$1,0)</f>
        <v>0</v>
      </c>
      <c r="G2195" s="36" t="s">
        <v>2500</v>
      </c>
      <c r="H2195" s="28">
        <v>143894</v>
      </c>
      <c r="I2195" s="53">
        <f>INDEX($I:$I,MATCH($H2195,$C:$C,0))</f>
        <v>300</v>
      </c>
      <c r="J2195" s="5" t="s">
        <v>2578</v>
      </c>
      <c r="K2195" s="56">
        <f>INDEX($K:$K,MATCH($H2195,$C:$C,0))+I2195</f>
        <v>2481</v>
      </c>
      <c r="L2195" s="14">
        <f>VLOOKUP(K2195,Наценка!$A$1:$B$8,2,1)</f>
        <v>1.4</v>
      </c>
      <c r="M2195" s="56">
        <f>INDEX($M:$M,MATCH($H2195,$C:$C,0))+I2195*$M$2</f>
        <v>3443.3999999999996</v>
      </c>
      <c r="N2195" s="57">
        <f t="shared" si="329"/>
        <v>3490</v>
      </c>
      <c r="O2195" s="72">
        <f>VLOOKUP($B2195,'Выгр Торг'!$B:$P,O$1,0)</f>
        <v>2481</v>
      </c>
      <c r="P2195" s="72">
        <f>VLOOKUP($B2195,'Выгр Торг'!$B:$P,P$1,0)</f>
        <v>3590</v>
      </c>
      <c r="Q2195" s="42">
        <f t="shared" si="330"/>
        <v>0</v>
      </c>
      <c r="R2195" s="42">
        <f t="shared" si="331"/>
        <v>100</v>
      </c>
      <c r="S2195" s="85">
        <f t="shared" si="335"/>
        <v>3490</v>
      </c>
      <c r="T2195" s="60" t="str">
        <f>IFERROR(VLOOKUP($B2195,'Из ГУГЛа'!$B:$G,4,0)*U2195+V2195,VLOOKUP($B2195,'Из ГУГЛа'!$B:$G,4,0))</f>
        <v/>
      </c>
      <c r="U2195" s="15">
        <v>1</v>
      </c>
      <c r="V2195" s="59"/>
      <c r="W2195" s="74">
        <f t="shared" si="332"/>
        <v>0.40669085046352271</v>
      </c>
      <c r="X2195" s="74" t="str">
        <f t="shared" si="333"/>
        <v/>
      </c>
      <c r="Y2195" s="74" t="str">
        <f t="shared" si="334"/>
        <v/>
      </c>
      <c r="Z2195" s="78" t="s">
        <v>2579</v>
      </c>
    </row>
    <row r="2196" spans="1:26" ht="90" x14ac:dyDescent="0.25">
      <c r="A2196" s="71" t="str">
        <f>INDEX('Выгр Торг'!$A:$A,MATCH($B2196,'Выгр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6" s="88">
        <v>184083</v>
      </c>
      <c r="C2196" s="72">
        <f>VLOOKUP($B2196,'Выгр Торг'!$B:$P,C$1,0)</f>
        <v>143934</v>
      </c>
      <c r="D2196" s="71" t="str">
        <f>VLOOKUP($B2196,'Выгр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Уточнить у менеджера)</v>
      </c>
      <c r="E2196" s="72" t="str">
        <f>VLOOKUP($B2196,'Выгр Торг'!$B:$P,E$1,0)</f>
        <v>Y</v>
      </c>
      <c r="F2196" s="72" t="str">
        <f>VLOOKUP($B2196,'Выгр Торг'!$B:$P,F$1,0)</f>
        <v>0</v>
      </c>
      <c r="G2196" s="36" t="s">
        <v>2500</v>
      </c>
      <c r="H2196" s="28">
        <v>143894</v>
      </c>
      <c r="I2196" s="53">
        <f>INDEX($I:$I,MATCH($H2196,$C:$C,0))</f>
        <v>300</v>
      </c>
      <c r="J2196" s="5" t="s">
        <v>2578</v>
      </c>
      <c r="K2196" s="56">
        <f>INDEX($K:$K,MATCH($H2196,$C:$C,0))+I2196</f>
        <v>2481</v>
      </c>
      <c r="L2196" s="14">
        <f>VLOOKUP(K2196,Наценка!$A$1:$B$8,2,1)</f>
        <v>1.4</v>
      </c>
      <c r="M2196" s="56">
        <f>INDEX($M:$M,MATCH($H2196,$C:$C,0))+I2196*$M$2</f>
        <v>3443.3999999999996</v>
      </c>
      <c r="N2196" s="57">
        <f t="shared" si="329"/>
        <v>3490</v>
      </c>
      <c r="O2196" s="72">
        <f>VLOOKUP($B2196,'Выгр Торг'!$B:$P,O$1,0)</f>
        <v>2481</v>
      </c>
      <c r="P2196" s="72">
        <f>VLOOKUP($B2196,'Выгр Торг'!$B:$P,P$1,0)</f>
        <v>3590</v>
      </c>
      <c r="Q2196" s="42">
        <f t="shared" si="330"/>
        <v>0</v>
      </c>
      <c r="R2196" s="42">
        <f t="shared" si="331"/>
        <v>100</v>
      </c>
      <c r="S2196" s="85">
        <f t="shared" si="335"/>
        <v>3490</v>
      </c>
      <c r="T2196" s="60" t="str">
        <f>IFERROR(VLOOKUP($B2196,'Из ГУГЛа'!$B:$G,4,0)*U2196+V2196,VLOOKUP($B2196,'Из ГУГЛа'!$B:$G,4,0))</f>
        <v/>
      </c>
      <c r="U2196" s="15">
        <v>1</v>
      </c>
      <c r="V2196" s="59"/>
      <c r="W2196" s="74">
        <f t="shared" si="332"/>
        <v>0.40669085046352271</v>
      </c>
      <c r="X2196" s="74" t="str">
        <f t="shared" si="333"/>
        <v/>
      </c>
      <c r="Y2196" s="74" t="str">
        <f t="shared" si="334"/>
        <v/>
      </c>
      <c r="Z2196" s="78" t="s">
        <v>2579</v>
      </c>
    </row>
    <row r="2197" spans="1:26" ht="90" x14ac:dyDescent="0.25">
      <c r="A2197" s="71" t="str">
        <f>INDEX('Выгр Торг'!$A:$A,MATCH($B2197,'Выгр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7" s="88">
        <v>184084</v>
      </c>
      <c r="C2197" s="72">
        <f>VLOOKUP($B2197,'Выгр Торг'!$B:$P,C$1,0)</f>
        <v>143971</v>
      </c>
      <c r="D2197" s="71" t="str">
        <f>VLOOKUP($B2197,'Выгр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Черная жемчужина (черный, 676))</v>
      </c>
      <c r="E2197" s="72" t="str">
        <f>VLOOKUP($B2197,'Выгр Торг'!$B:$P,E$1,0)</f>
        <v>Y</v>
      </c>
      <c r="F2197" s="72" t="str">
        <f>VLOOKUP($B2197,'Выгр Торг'!$B:$P,F$1,0)</f>
        <v>0</v>
      </c>
      <c r="G2197" s="36" t="s">
        <v>2500</v>
      </c>
      <c r="H2197" s="28">
        <v>143894</v>
      </c>
      <c r="I2197" s="53">
        <f>INDEX($I:$I,MATCH($H2197,$C:$C,0))</f>
        <v>300</v>
      </c>
      <c r="J2197" s="5" t="s">
        <v>2578</v>
      </c>
      <c r="K2197" s="56">
        <f>INDEX($K:$K,MATCH($H2197,$C:$C,0))+I2197</f>
        <v>2481</v>
      </c>
      <c r="L2197" s="14">
        <f>VLOOKUP(K2197,Наценка!$A$1:$B$8,2,1)</f>
        <v>1.4</v>
      </c>
      <c r="M2197" s="56">
        <f>INDEX($M:$M,MATCH($H2197,$C:$C,0))+I2197*$M$2</f>
        <v>3443.3999999999996</v>
      </c>
      <c r="N2197" s="57">
        <f t="shared" si="329"/>
        <v>3490</v>
      </c>
      <c r="O2197" s="72">
        <f>VLOOKUP($B2197,'Выгр Торг'!$B:$P,O$1,0)</f>
        <v>2481</v>
      </c>
      <c r="P2197" s="72">
        <f>VLOOKUP($B2197,'Выгр Торг'!$B:$P,P$1,0)</f>
        <v>3590</v>
      </c>
      <c r="Q2197" s="42">
        <f t="shared" si="330"/>
        <v>0</v>
      </c>
      <c r="R2197" s="42">
        <f t="shared" si="331"/>
        <v>100</v>
      </c>
      <c r="S2197" s="85">
        <f t="shared" si="335"/>
        <v>3490</v>
      </c>
      <c r="T2197" s="60" t="str">
        <f>IFERROR(VLOOKUP($B2197,'Из ГУГЛа'!$B:$G,4,0)*U2197+V2197,VLOOKUP($B2197,'Из ГУГЛа'!$B:$G,4,0))</f>
        <v/>
      </c>
      <c r="U2197" s="15">
        <v>1</v>
      </c>
      <c r="V2197" s="59"/>
      <c r="W2197" s="74">
        <f t="shared" si="332"/>
        <v>0.40669085046352271</v>
      </c>
      <c r="X2197" s="74" t="str">
        <f t="shared" si="333"/>
        <v/>
      </c>
      <c r="Y2197" s="74" t="str">
        <f t="shared" si="334"/>
        <v/>
      </c>
      <c r="Z2197" s="78" t="s">
        <v>2579</v>
      </c>
    </row>
    <row r="2198" spans="1:26" ht="90" x14ac:dyDescent="0.25">
      <c r="A2198" s="71" t="str">
        <f>INDEX('Выгр Торг'!$A:$A,MATCH($B2198,'Выгр Торг'!$B:$B,0))</f>
        <v>Оригинальное боковое зеркало "Лифтбек" с электроприводом, обогревом и повторителем для Лада (Гранта, Калина, Калина 2), Датсун (mi-DO, on-DO)</v>
      </c>
      <c r="B2198" s="88">
        <v>184085</v>
      </c>
      <c r="C2198" s="72">
        <f>VLOOKUP($B2198,'Выгр Торг'!$B:$P,C$1,0)</f>
        <v>143972</v>
      </c>
      <c r="D2198" s="71" t="str">
        <f>VLOOKUP($B2198,'Выгр Торг'!$B:$P,D$1,0)</f>
        <v>Оригинальное боковое зеркало "Лифтбек" с электроприводом, обогревом и повторителем для Лада (Гранта, Калина, Калина 2), Датсун (mi-DO, on-DO) (Правая (пассажирская), В цвет, Черника (темно-синий, 482))</v>
      </c>
      <c r="E2198" s="72" t="str">
        <f>VLOOKUP($B2198,'Выгр Торг'!$B:$P,E$1,0)</f>
        <v>Y</v>
      </c>
      <c r="F2198" s="72" t="str">
        <f>VLOOKUP($B2198,'Выгр Торг'!$B:$P,F$1,0)</f>
        <v>0</v>
      </c>
      <c r="G2198" s="36" t="s">
        <v>2500</v>
      </c>
      <c r="H2198" s="28">
        <v>143894</v>
      </c>
      <c r="I2198" s="53">
        <f>INDEX($I:$I,MATCH($H2198,$C:$C,0))</f>
        <v>300</v>
      </c>
      <c r="J2198" s="5" t="s">
        <v>2578</v>
      </c>
      <c r="K2198" s="56">
        <f>INDEX($K:$K,MATCH($H2198,$C:$C,0))+I2198</f>
        <v>2481</v>
      </c>
      <c r="L2198" s="14">
        <f>VLOOKUP(K2198,Наценка!$A$1:$B$8,2,1)</f>
        <v>1.4</v>
      </c>
      <c r="M2198" s="56">
        <f>INDEX($M:$M,MATCH($H2198,$C:$C,0))+I2198*$M$2</f>
        <v>3443.3999999999996</v>
      </c>
      <c r="N2198" s="57">
        <f t="shared" ref="N2198:N2280" si="336">IF(M2198&lt;=1000,(ROUNDUP(M2198,-1)-1),(ROUNDUP(M2198,-2)-10))</f>
        <v>3490</v>
      </c>
      <c r="O2198" s="72">
        <f>VLOOKUP($B2198,'Выгр Торг'!$B:$P,O$1,0)</f>
        <v>2481</v>
      </c>
      <c r="P2198" s="72">
        <f>VLOOKUP($B2198,'Выгр Торг'!$B:$P,P$1,0)</f>
        <v>3590</v>
      </c>
      <c r="Q2198" s="42">
        <f t="shared" si="330"/>
        <v>0</v>
      </c>
      <c r="R2198" s="42">
        <f t="shared" si="331"/>
        <v>100</v>
      </c>
      <c r="S2198" s="85">
        <f t="shared" si="335"/>
        <v>3490</v>
      </c>
      <c r="T2198" s="60" t="str">
        <f>IFERROR(VLOOKUP($B2198,'Из ГУГЛа'!$B:$G,4,0)*U2198+V2198,VLOOKUP($B2198,'Из ГУГЛа'!$B:$G,4,0))</f>
        <v/>
      </c>
      <c r="U2198" s="15">
        <v>1</v>
      </c>
      <c r="V2198" s="59"/>
      <c r="W2198" s="74">
        <f t="shared" si="332"/>
        <v>0.40669085046352271</v>
      </c>
      <c r="X2198" s="74" t="str">
        <f t="shared" si="333"/>
        <v/>
      </c>
      <c r="Y2198" s="74" t="str">
        <f t="shared" si="334"/>
        <v/>
      </c>
      <c r="Z2198" s="78" t="s">
        <v>2579</v>
      </c>
    </row>
    <row r="2199" spans="1:26" ht="60" x14ac:dyDescent="0.25">
      <c r="A2199" s="71" t="str">
        <f>INDEX('Выгр Торг'!$A:$A,MATCH($B2199,'Выгр Торг'!$B:$B,0))</f>
        <v>Боковые зеркала "АвтоВАЗ" SE (с электроприводом, повторителем и обогревом) для ВАЗ 2110-2112, Лада Приора</v>
      </c>
      <c r="B2199" s="88">
        <v>184252</v>
      </c>
      <c r="C2199" s="72">
        <f>VLOOKUP($B2199,'Выгр Торг'!$B:$P,C$1,0)</f>
        <v>155565</v>
      </c>
      <c r="D2199" s="71" t="str">
        <f>VLOOKUP($B2199,'Выгр Торг'!$B:$P,D$1,0)</f>
        <v>Оригинальные боковые зеркала "SE" (с электроприводом, повторителем и обогревом) для ВАЗ 2110-2112, Лада Приора (Без покраски)</v>
      </c>
      <c r="E2199" s="72" t="str">
        <f>VLOOKUP($B2199,'Выгр Торг'!$B:$P,E$1,0)</f>
        <v>Y</v>
      </c>
      <c r="F2199" s="72" t="str">
        <f>VLOOKUP($B2199,'Выгр Торг'!$B:$P,F$1,0)</f>
        <v>1ск1</v>
      </c>
      <c r="G2199" s="36" t="s">
        <v>2500</v>
      </c>
      <c r="H2199" s="28">
        <v>155565</v>
      </c>
      <c r="I2199" s="52">
        <v>600</v>
      </c>
      <c r="J2199" s="5" t="s">
        <v>2578</v>
      </c>
      <c r="K2199" s="73">
        <f>O2199</f>
        <v>4000</v>
      </c>
      <c r="L2199" s="14">
        <f>VLOOKUP(K2199,Наценка!$A$1:$B$8,2,1)</f>
        <v>1.4</v>
      </c>
      <c r="M2199" s="83">
        <f>K2199*L2199</f>
        <v>5600</v>
      </c>
      <c r="N2199" s="57">
        <f t="shared" si="336"/>
        <v>5590</v>
      </c>
      <c r="O2199" s="72">
        <f>VLOOKUP($B2199,'Выгр Торг'!$B:$P,O$1,0)</f>
        <v>4000</v>
      </c>
      <c r="P2199" s="72">
        <f>VLOOKUP($B2199,'Выгр Торг'!$B:$P,P$1,0)</f>
        <v>5790</v>
      </c>
      <c r="Q2199" s="42">
        <f t="shared" si="330"/>
        <v>0</v>
      </c>
      <c r="R2199" s="42">
        <f t="shared" si="331"/>
        <v>200</v>
      </c>
      <c r="S2199" s="85">
        <f t="shared" si="335"/>
        <v>5590</v>
      </c>
      <c r="T2199" s="60" t="str">
        <f>IFERROR(VLOOKUP($B2199,'Из ГУГЛа'!$B:$G,4,0)*U2199+V2199,VLOOKUP($B2199,'Из ГУГЛа'!$B:$G,4,0))</f>
        <v/>
      </c>
      <c r="U2199" s="15">
        <v>1</v>
      </c>
      <c r="V2199" s="59"/>
      <c r="W2199" s="74">
        <f t="shared" si="332"/>
        <v>0.39749999999999996</v>
      </c>
      <c r="X2199" s="74" t="str">
        <f t="shared" si="333"/>
        <v/>
      </c>
      <c r="Y2199" s="74" t="str">
        <f t="shared" si="334"/>
        <v/>
      </c>
      <c r="Z2199" s="78" t="s">
        <v>2579</v>
      </c>
    </row>
    <row r="2200" spans="1:26" ht="60" x14ac:dyDescent="0.25">
      <c r="A2200" s="71" t="str">
        <f>INDEX('Выгр Торг'!$A:$A,MATCH($B2200,'Выгр Торг'!$B:$B,0))</f>
        <v>Боковые зеркала "АвтоВАЗ" SE (с электроприводом, повторителем и обогревом) для ВАЗ 2110-2112, Лада Приора</v>
      </c>
      <c r="B2200" s="88">
        <v>324660</v>
      </c>
      <c r="C2200" s="72">
        <f>VLOOKUP($B2200,'Выгр Торг'!$B:$P,C$1,0)</f>
        <v>324660</v>
      </c>
      <c r="D2200" s="71" t="str">
        <f>VLOOKUP($B2200,'Выгр Торг'!$B:$P,D$1,0)</f>
        <v>Оригинальные боковые зеркала "SE" (с электроприводом, повторителем и обогревом) для ВАЗ 2110-2112, Лада Приора (В цвет 100)</v>
      </c>
      <c r="E2200" s="72" t="str">
        <f>VLOOKUP($B2200,'Выгр Торг'!$B:$P,E$1,0)</f>
        <v>Y</v>
      </c>
      <c r="F2200" s="72" t="str">
        <f>VLOOKUP($B2200,'Выгр Торг'!$B:$P,F$1,0)</f>
        <v>1</v>
      </c>
      <c r="G2200" s="36" t="s">
        <v>2500</v>
      </c>
      <c r="H2200" s="28">
        <v>155565</v>
      </c>
      <c r="I2200" s="53">
        <f>INDEX($I:$I,MATCH($H2200,$C:$C,0))</f>
        <v>600</v>
      </c>
      <c r="J2200" s="5" t="s">
        <v>2578</v>
      </c>
      <c r="K2200" s="56">
        <f>INDEX($K:$K,MATCH($H2200,$C:$C,0))+I2200</f>
        <v>4600</v>
      </c>
      <c r="L2200" s="14">
        <f>VLOOKUP(K2200,Наценка!$A$1:$B$8,2,1)</f>
        <v>1.4</v>
      </c>
      <c r="M2200" s="56">
        <f>INDEX($M:$M,MATCH($H2200,$C:$C,0))+I2200*$M$2</f>
        <v>6380</v>
      </c>
      <c r="N2200" s="57">
        <f t="shared" si="336"/>
        <v>6390</v>
      </c>
      <c r="O2200" s="72">
        <f>VLOOKUP($B2200,'Выгр Торг'!$B:$P,O$1,0)</f>
        <v>4600</v>
      </c>
      <c r="P2200" s="72">
        <f>VLOOKUP($B2200,'Выгр Торг'!$B:$P,P$1,0)</f>
        <v>6590</v>
      </c>
      <c r="Q2200" s="42">
        <f t="shared" si="330"/>
        <v>0</v>
      </c>
      <c r="R2200" s="42">
        <f t="shared" si="331"/>
        <v>200</v>
      </c>
      <c r="S2200" s="85">
        <f t="shared" si="335"/>
        <v>6390</v>
      </c>
      <c r="T2200" s="60" t="str">
        <f>IFERROR(VLOOKUP($B2200,'Из ГУГЛа'!$B:$G,4,0)*U2200+V2200,VLOOKUP($B2200,'Из ГУГЛа'!$B:$G,4,0))</f>
        <v/>
      </c>
      <c r="U2200" s="15">
        <v>1</v>
      </c>
      <c r="V2200" s="59"/>
      <c r="W2200" s="74">
        <f t="shared" si="332"/>
        <v>0.38913043478260878</v>
      </c>
      <c r="X2200" s="74" t="str">
        <f t="shared" si="333"/>
        <v/>
      </c>
      <c r="Y2200" s="74" t="str">
        <f t="shared" si="334"/>
        <v/>
      </c>
      <c r="Z2200" s="78" t="s">
        <v>2579</v>
      </c>
    </row>
    <row r="2201" spans="1:26" ht="60" x14ac:dyDescent="0.25">
      <c r="A2201" s="71" t="str">
        <f>INDEX('Выгр Торг'!$A:$A,MATCH($B2201,'Выгр Торг'!$B:$B,0))</f>
        <v>Боковые зеркала "АвтоВАЗ" SE (с электроприводом, повторителем и обогревом) для ВАЗ 2110-2112, Лада Приора</v>
      </c>
      <c r="B2201" s="88">
        <v>324650</v>
      </c>
      <c r="C2201" s="72">
        <f>VLOOKUP($B2201,'Выгр Торг'!$B:$P,C$1,0)</f>
        <v>324650</v>
      </c>
      <c r="D2201" s="71" t="str">
        <f>VLOOKUP($B2201,'Выгр Торг'!$B:$P,D$1,0)</f>
        <v>Оригинальные боковые зеркала "SE" (с электроприводом, повторителем и обогревом) для ВАЗ 2110-2112, Лада Приора (В цвет 133)</v>
      </c>
      <c r="E2201" s="72" t="str">
        <f>VLOOKUP($B2201,'Выгр Торг'!$B:$P,E$1,0)</f>
        <v>Y</v>
      </c>
      <c r="F2201" s="72" t="str">
        <f>VLOOKUP($B2201,'Выгр Торг'!$B:$P,F$1,0)</f>
        <v>1</v>
      </c>
      <c r="G2201" s="36" t="s">
        <v>2500</v>
      </c>
      <c r="H2201" s="28">
        <v>155565</v>
      </c>
      <c r="I2201" s="53">
        <f>INDEX($I:$I,MATCH($H2201,$C:$C,0))</f>
        <v>600</v>
      </c>
      <c r="J2201" s="5" t="s">
        <v>2578</v>
      </c>
      <c r="K2201" s="56">
        <f>INDEX($K:$K,MATCH($H2201,$C:$C,0))+I2201</f>
        <v>4600</v>
      </c>
      <c r="L2201" s="14">
        <f>VLOOKUP(K2201,Наценка!$A$1:$B$8,2,1)</f>
        <v>1.4</v>
      </c>
      <c r="M2201" s="56">
        <f>INDEX($M:$M,MATCH($H2201,$C:$C,0))+I2201*$M$2</f>
        <v>6380</v>
      </c>
      <c r="N2201" s="57">
        <f t="shared" ref="N2201:N2219" si="337">IF(M2201&lt;=1000,(ROUNDUP(M2201,-1)-1),(ROUNDUP(M2201,-2)-10))</f>
        <v>6390</v>
      </c>
      <c r="O2201" s="72">
        <f>VLOOKUP($B2201,'Выгр Торг'!$B:$P,O$1,0)</f>
        <v>4600</v>
      </c>
      <c r="P2201" s="72">
        <f>VLOOKUP($B2201,'Выгр Торг'!$B:$P,P$1,0)</f>
        <v>6590</v>
      </c>
      <c r="Q2201" s="42">
        <f t="shared" ref="Q2201:Q2219" si="338">O2201-K2201</f>
        <v>0</v>
      </c>
      <c r="R2201" s="42">
        <f t="shared" ref="R2201:R2219" si="339">P2201-N2201</f>
        <v>200</v>
      </c>
      <c r="S2201" s="85">
        <f t="shared" si="335"/>
        <v>6390</v>
      </c>
      <c r="T2201" s="60" t="str">
        <f>IFERROR(VLOOKUP($B2201,'Из ГУГЛа'!$B:$G,4,0)*U2201+V2201,VLOOKUP($B2201,'Из ГУГЛа'!$B:$G,4,0))</f>
        <v/>
      </c>
      <c r="U2201" s="15">
        <v>1</v>
      </c>
      <c r="V2201" s="59"/>
      <c r="W2201" s="74">
        <f t="shared" ref="W2201:W2219" si="340">IFERROR(S2201/K2201-1,"")</f>
        <v>0.38913043478260878</v>
      </c>
      <c r="X2201" s="74" t="str">
        <f t="shared" ref="X2201:X2219" si="341">IFERROR((Z2201-S2201)/Z2201,"")</f>
        <v/>
      </c>
      <c r="Y2201" s="74" t="str">
        <f t="shared" ref="Y2201:Y2219" si="342">IFERROR(IF(Z2201="","",Z2201/K2201-1),"")</f>
        <v/>
      </c>
      <c r="Z2201" s="78" t="s">
        <v>2579</v>
      </c>
    </row>
    <row r="2202" spans="1:26" ht="60" x14ac:dyDescent="0.25">
      <c r="A2202" s="71" t="str">
        <f>INDEX('Выгр Торг'!$A:$A,MATCH($B2202,'Выгр Торг'!$B:$B,0))</f>
        <v>Боковые зеркала "АвтоВАЗ" SE (с электроприводом, повторителем и обогревом) для ВАЗ 2110-2112, Лада Приора</v>
      </c>
      <c r="B2202" s="88">
        <v>324659</v>
      </c>
      <c r="C2202" s="72">
        <f>VLOOKUP($B2202,'Выгр Торг'!$B:$P,C$1,0)</f>
        <v>324659</v>
      </c>
      <c r="D2202" s="71" t="str">
        <f>VLOOKUP($B2202,'Выгр Торг'!$B:$P,D$1,0)</f>
        <v>Оригинальные боковые зеркала "SE" (с электроприводом, повторителем и обогревом) для ВАЗ 2110-2112, Лада Приора (В цвет 206)</v>
      </c>
      <c r="E2202" s="72" t="str">
        <f>VLOOKUP($B2202,'Выгр Торг'!$B:$P,E$1,0)</f>
        <v>Y</v>
      </c>
      <c r="F2202" s="72" t="str">
        <f>VLOOKUP($B2202,'Выгр Торг'!$B:$P,F$1,0)</f>
        <v>1</v>
      </c>
      <c r="G2202" s="36" t="s">
        <v>2500</v>
      </c>
      <c r="H2202" s="28">
        <v>155565</v>
      </c>
      <c r="I2202" s="53">
        <f>INDEX($I:$I,MATCH($H2202,$C:$C,0))</f>
        <v>600</v>
      </c>
      <c r="J2202" s="5" t="s">
        <v>2578</v>
      </c>
      <c r="K2202" s="56">
        <f>INDEX($K:$K,MATCH($H2202,$C:$C,0))+I2202</f>
        <v>4600</v>
      </c>
      <c r="L2202" s="14">
        <f>VLOOKUP(K2202,Наценка!$A$1:$B$8,2,1)</f>
        <v>1.4</v>
      </c>
      <c r="M2202" s="56">
        <f>INDEX($M:$M,MATCH($H2202,$C:$C,0))+I2202*$M$2</f>
        <v>6380</v>
      </c>
      <c r="N2202" s="57">
        <f t="shared" si="337"/>
        <v>6390</v>
      </c>
      <c r="O2202" s="72">
        <f>VLOOKUP($B2202,'Выгр Торг'!$B:$P,O$1,0)</f>
        <v>4600</v>
      </c>
      <c r="P2202" s="72">
        <f>VLOOKUP($B2202,'Выгр Торг'!$B:$P,P$1,0)</f>
        <v>6590</v>
      </c>
      <c r="Q2202" s="42">
        <f t="shared" si="338"/>
        <v>0</v>
      </c>
      <c r="R2202" s="42">
        <f t="shared" si="339"/>
        <v>200</v>
      </c>
      <c r="S2202" s="85">
        <f t="shared" si="335"/>
        <v>6390</v>
      </c>
      <c r="T2202" s="60" t="str">
        <f>IFERROR(VLOOKUP($B2202,'Из ГУГЛа'!$B:$G,4,0)*U2202+V2202,VLOOKUP($B2202,'Из ГУГЛа'!$B:$G,4,0))</f>
        <v/>
      </c>
      <c r="U2202" s="15">
        <v>1</v>
      </c>
      <c r="V2202" s="59"/>
      <c r="W2202" s="74">
        <f t="shared" si="340"/>
        <v>0.38913043478260878</v>
      </c>
      <c r="X2202" s="74" t="str">
        <f t="shared" si="341"/>
        <v/>
      </c>
      <c r="Y2202" s="74" t="str">
        <f t="shared" si="342"/>
        <v/>
      </c>
      <c r="Z2202" s="78" t="s">
        <v>2579</v>
      </c>
    </row>
    <row r="2203" spans="1:26" ht="60" x14ac:dyDescent="0.25">
      <c r="A2203" s="71" t="str">
        <f>INDEX('Выгр Торг'!$A:$A,MATCH($B2203,'Выгр Торг'!$B:$B,0))</f>
        <v>Боковые зеркала "АвтоВАЗ" SE (с электроприводом, повторителем и обогревом) для ВАЗ 2110-2112, Лада Приора</v>
      </c>
      <c r="B2203" s="88">
        <v>324651</v>
      </c>
      <c r="C2203" s="72">
        <f>VLOOKUP($B2203,'Выгр Торг'!$B:$P,C$1,0)</f>
        <v>324651</v>
      </c>
      <c r="D2203" s="71" t="str">
        <f>VLOOKUP($B2203,'Выгр Торг'!$B:$P,D$1,0)</f>
        <v>Оригинальные боковые зеркала "SE" (с электроприводом, повторителем и обогревом) для ВАЗ 2110-2112, Лада Приора (В цвет 217)</v>
      </c>
      <c r="E2203" s="72" t="str">
        <f>VLOOKUP($B2203,'Выгр Торг'!$B:$P,E$1,0)</f>
        <v>Y</v>
      </c>
      <c r="F2203" s="72" t="str">
        <f>VLOOKUP($B2203,'Выгр Торг'!$B:$P,F$1,0)</f>
        <v>1</v>
      </c>
      <c r="G2203" s="36" t="s">
        <v>2500</v>
      </c>
      <c r="H2203" s="28">
        <v>155565</v>
      </c>
      <c r="I2203" s="53">
        <f>INDEX($I:$I,MATCH($H2203,$C:$C,0))</f>
        <v>600</v>
      </c>
      <c r="J2203" s="5" t="s">
        <v>2578</v>
      </c>
      <c r="K2203" s="56">
        <f>INDEX($K:$K,MATCH($H2203,$C:$C,0))+I2203</f>
        <v>4600</v>
      </c>
      <c r="L2203" s="14">
        <f>VLOOKUP(K2203,Наценка!$A$1:$B$8,2,1)</f>
        <v>1.4</v>
      </c>
      <c r="M2203" s="56">
        <f>INDEX($M:$M,MATCH($H2203,$C:$C,0))+I2203*$M$2</f>
        <v>6380</v>
      </c>
      <c r="N2203" s="57">
        <f t="shared" si="337"/>
        <v>6390</v>
      </c>
      <c r="O2203" s="72">
        <f>VLOOKUP($B2203,'Выгр Торг'!$B:$P,O$1,0)</f>
        <v>4600</v>
      </c>
      <c r="P2203" s="72">
        <f>VLOOKUP($B2203,'Выгр Торг'!$B:$P,P$1,0)</f>
        <v>6590</v>
      </c>
      <c r="Q2203" s="42">
        <f t="shared" si="338"/>
        <v>0</v>
      </c>
      <c r="R2203" s="42">
        <f t="shared" si="339"/>
        <v>200</v>
      </c>
      <c r="S2203" s="85">
        <f t="shared" si="335"/>
        <v>6390</v>
      </c>
      <c r="T2203" s="60" t="str">
        <f>IFERROR(VLOOKUP($B2203,'Из ГУГЛа'!$B:$G,4,0)*U2203+V2203,VLOOKUP($B2203,'Из ГУГЛа'!$B:$G,4,0))</f>
        <v/>
      </c>
      <c r="U2203" s="15">
        <v>1</v>
      </c>
      <c r="V2203" s="59"/>
      <c r="W2203" s="74">
        <f t="shared" si="340"/>
        <v>0.38913043478260878</v>
      </c>
      <c r="X2203" s="74" t="str">
        <f t="shared" si="341"/>
        <v/>
      </c>
      <c r="Y2203" s="74" t="str">
        <f t="shared" si="342"/>
        <v/>
      </c>
      <c r="Z2203" s="78" t="s">
        <v>2579</v>
      </c>
    </row>
    <row r="2204" spans="1:26" ht="60" x14ac:dyDescent="0.25">
      <c r="A2204" s="71" t="str">
        <f>INDEX('Выгр Торг'!$A:$A,MATCH($B2204,'Выгр Торг'!$B:$B,0))</f>
        <v>Боковые зеркала "АвтоВАЗ" SE (с электроприводом, повторителем и обогревом) для ВАЗ 2110-2112, Лада Приора</v>
      </c>
      <c r="B2204" s="88">
        <v>324657</v>
      </c>
      <c r="C2204" s="72">
        <f>VLOOKUP($B2204,'Выгр Торг'!$B:$P,C$1,0)</f>
        <v>324657</v>
      </c>
      <c r="D2204" s="71" t="str">
        <f>VLOOKUP($B2204,'Выгр Торг'!$B:$P,D$1,0)</f>
        <v>Оригинальные боковые зеркала "SE" (с электроприводом, повторителем и обогревом) для ВАЗ 2110-2112, Лада Приора (В цвет 276)</v>
      </c>
      <c r="E2204" s="72" t="str">
        <f>VLOOKUP($B2204,'Выгр Торг'!$B:$P,E$1,0)</f>
        <v>Y</v>
      </c>
      <c r="F2204" s="72" t="str">
        <f>VLOOKUP($B2204,'Выгр Торг'!$B:$P,F$1,0)</f>
        <v>1</v>
      </c>
      <c r="G2204" s="36" t="s">
        <v>2500</v>
      </c>
      <c r="H2204" s="28">
        <v>155565</v>
      </c>
      <c r="I2204" s="53">
        <f>INDEX($I:$I,MATCH($H2204,$C:$C,0))</f>
        <v>600</v>
      </c>
      <c r="J2204" s="5" t="s">
        <v>2578</v>
      </c>
      <c r="K2204" s="56">
        <f>INDEX($K:$K,MATCH($H2204,$C:$C,0))+I2204</f>
        <v>4600</v>
      </c>
      <c r="L2204" s="14">
        <f>VLOOKUP(K2204,Наценка!$A$1:$B$8,2,1)</f>
        <v>1.4</v>
      </c>
      <c r="M2204" s="56">
        <f>INDEX($M:$M,MATCH($H2204,$C:$C,0))+I2204*$M$2</f>
        <v>6380</v>
      </c>
      <c r="N2204" s="57">
        <f t="shared" si="337"/>
        <v>6390</v>
      </c>
      <c r="O2204" s="72">
        <f>VLOOKUP($B2204,'Выгр Торг'!$B:$P,O$1,0)</f>
        <v>4600</v>
      </c>
      <c r="P2204" s="72">
        <f>VLOOKUP($B2204,'Выгр Торг'!$B:$P,P$1,0)</f>
        <v>6590</v>
      </c>
      <c r="Q2204" s="42">
        <f t="shared" si="338"/>
        <v>0</v>
      </c>
      <c r="R2204" s="42">
        <f t="shared" si="339"/>
        <v>200</v>
      </c>
      <c r="S2204" s="85">
        <f t="shared" si="335"/>
        <v>6390</v>
      </c>
      <c r="T2204" s="60" t="str">
        <f>IFERROR(VLOOKUP($B2204,'Из ГУГЛа'!$B:$G,4,0)*U2204+V2204,VLOOKUP($B2204,'Из ГУГЛа'!$B:$G,4,0))</f>
        <v/>
      </c>
      <c r="U2204" s="15">
        <v>1</v>
      </c>
      <c r="V2204" s="59"/>
      <c r="W2204" s="74">
        <f t="shared" si="340"/>
        <v>0.38913043478260878</v>
      </c>
      <c r="X2204" s="74" t="str">
        <f t="shared" si="341"/>
        <v/>
      </c>
      <c r="Y2204" s="74" t="str">
        <f t="shared" si="342"/>
        <v/>
      </c>
      <c r="Z2204" s="78" t="s">
        <v>2579</v>
      </c>
    </row>
    <row r="2205" spans="1:26" ht="60" x14ac:dyDescent="0.25">
      <c r="A2205" s="71" t="str">
        <f>INDEX('Выгр Торг'!$A:$A,MATCH($B2205,'Выгр Торг'!$B:$B,0))</f>
        <v>Боковые зеркала "АвтоВАЗ" SE (с электроприводом, повторителем и обогревом) для ВАЗ 2110-2112, Лада Приора</v>
      </c>
      <c r="B2205" s="88">
        <v>324652</v>
      </c>
      <c r="C2205" s="72">
        <f>VLOOKUP($B2205,'Выгр Торг'!$B:$P,C$1,0)</f>
        <v>324652</v>
      </c>
      <c r="D2205" s="71" t="str">
        <f>VLOOKUP($B2205,'Выгр Торг'!$B:$P,D$1,0)</f>
        <v>Оригинальные боковые зеркала "SE" (с электроприводом, повторителем и обогревом) для ВАЗ 2110-2112, Лада Приора (В цвет 280)</v>
      </c>
      <c r="E2205" s="72" t="str">
        <f>VLOOKUP($B2205,'Выгр Торг'!$B:$P,E$1,0)</f>
        <v>Y</v>
      </c>
      <c r="F2205" s="72" t="str">
        <f>VLOOKUP($B2205,'Выгр Торг'!$B:$P,F$1,0)</f>
        <v>1</v>
      </c>
      <c r="G2205" s="36" t="s">
        <v>2500</v>
      </c>
      <c r="H2205" s="28">
        <v>155565</v>
      </c>
      <c r="I2205" s="53">
        <f>INDEX($I:$I,MATCH($H2205,$C:$C,0))</f>
        <v>600</v>
      </c>
      <c r="J2205" s="5" t="s">
        <v>2578</v>
      </c>
      <c r="K2205" s="56">
        <f>INDEX($K:$K,MATCH($H2205,$C:$C,0))+I2205</f>
        <v>4600</v>
      </c>
      <c r="L2205" s="14">
        <f>VLOOKUP(K2205,Наценка!$A$1:$B$8,2,1)</f>
        <v>1.4</v>
      </c>
      <c r="M2205" s="56">
        <f>INDEX($M:$M,MATCH($H2205,$C:$C,0))+I2205*$M$2</f>
        <v>6380</v>
      </c>
      <c r="N2205" s="57">
        <f t="shared" si="337"/>
        <v>6390</v>
      </c>
      <c r="O2205" s="72">
        <f>VLOOKUP($B2205,'Выгр Торг'!$B:$P,O$1,0)</f>
        <v>4600</v>
      </c>
      <c r="P2205" s="72">
        <f>VLOOKUP($B2205,'Выгр Торг'!$B:$P,P$1,0)</f>
        <v>6590</v>
      </c>
      <c r="Q2205" s="42">
        <f t="shared" si="338"/>
        <v>0</v>
      </c>
      <c r="R2205" s="42">
        <f t="shared" si="339"/>
        <v>200</v>
      </c>
      <c r="S2205" s="85">
        <f t="shared" si="335"/>
        <v>6390</v>
      </c>
      <c r="T2205" s="60" t="str">
        <f>IFERROR(VLOOKUP($B2205,'Из ГУГЛа'!$B:$G,4,0)*U2205+V2205,VLOOKUP($B2205,'Из ГУГЛа'!$B:$G,4,0))</f>
        <v/>
      </c>
      <c r="U2205" s="15">
        <v>1</v>
      </c>
      <c r="V2205" s="59"/>
      <c r="W2205" s="74">
        <f t="shared" si="340"/>
        <v>0.38913043478260878</v>
      </c>
      <c r="X2205" s="74" t="str">
        <f t="shared" si="341"/>
        <v/>
      </c>
      <c r="Y2205" s="74" t="str">
        <f t="shared" si="342"/>
        <v/>
      </c>
      <c r="Z2205" s="78" t="s">
        <v>2579</v>
      </c>
    </row>
    <row r="2206" spans="1:26" ht="60" x14ac:dyDescent="0.25">
      <c r="A2206" s="71" t="str">
        <f>INDEX('Выгр Торг'!$A:$A,MATCH($B2206,'Выгр Торг'!$B:$B,0))</f>
        <v>Боковые зеркала "АвтоВАЗ" SE (с электроприводом, повторителем и обогревом) для ВАЗ 2110-2112, Лада Приора</v>
      </c>
      <c r="B2206" s="88">
        <v>324649</v>
      </c>
      <c r="C2206" s="72">
        <f>VLOOKUP($B2206,'Выгр Торг'!$B:$P,C$1,0)</f>
        <v>324649</v>
      </c>
      <c r="D2206" s="71" t="str">
        <f>VLOOKUP($B2206,'Выгр Торг'!$B:$P,D$1,0)</f>
        <v>Оригинальные боковые зеркала "SE" (с электроприводом, повторителем и обогревом) для ВАЗ 2110-2112, Лада Приора (В цвет 281)</v>
      </c>
      <c r="E2206" s="72" t="str">
        <f>VLOOKUP($B2206,'Выгр Торг'!$B:$P,E$1,0)</f>
        <v>Y</v>
      </c>
      <c r="F2206" s="72" t="str">
        <f>VLOOKUP($B2206,'Выгр Торг'!$B:$P,F$1,0)</f>
        <v>1</v>
      </c>
      <c r="G2206" s="36" t="s">
        <v>2500</v>
      </c>
      <c r="H2206" s="28">
        <v>155565</v>
      </c>
      <c r="I2206" s="53">
        <f>INDEX($I:$I,MATCH($H2206,$C:$C,0))</f>
        <v>600</v>
      </c>
      <c r="J2206" s="5" t="s">
        <v>2578</v>
      </c>
      <c r="K2206" s="56">
        <f>INDEX($K:$K,MATCH($H2206,$C:$C,0))+I2206</f>
        <v>4600</v>
      </c>
      <c r="L2206" s="14">
        <f>VLOOKUP(K2206,Наценка!$A$1:$B$8,2,1)</f>
        <v>1.4</v>
      </c>
      <c r="M2206" s="56">
        <f>INDEX($M:$M,MATCH($H2206,$C:$C,0))+I2206*$M$2</f>
        <v>6380</v>
      </c>
      <c r="N2206" s="57">
        <f t="shared" si="337"/>
        <v>6390</v>
      </c>
      <c r="O2206" s="72">
        <f>VLOOKUP($B2206,'Выгр Торг'!$B:$P,O$1,0)</f>
        <v>4600</v>
      </c>
      <c r="P2206" s="72">
        <f>VLOOKUP($B2206,'Выгр Торг'!$B:$P,P$1,0)</f>
        <v>6590</v>
      </c>
      <c r="Q2206" s="42">
        <f t="shared" si="338"/>
        <v>0</v>
      </c>
      <c r="R2206" s="42">
        <f t="shared" si="339"/>
        <v>200</v>
      </c>
      <c r="S2206" s="85">
        <f t="shared" si="335"/>
        <v>6390</v>
      </c>
      <c r="T2206" s="60" t="str">
        <f>IFERROR(VLOOKUP($B2206,'Из ГУГЛа'!$B:$G,4,0)*U2206+V2206,VLOOKUP($B2206,'Из ГУГЛа'!$B:$G,4,0))</f>
        <v/>
      </c>
      <c r="U2206" s="15">
        <v>1</v>
      </c>
      <c r="V2206" s="59"/>
      <c r="W2206" s="74">
        <f t="shared" si="340"/>
        <v>0.38913043478260878</v>
      </c>
      <c r="X2206" s="74" t="str">
        <f t="shared" si="341"/>
        <v/>
      </c>
      <c r="Y2206" s="74" t="str">
        <f t="shared" si="342"/>
        <v/>
      </c>
      <c r="Z2206" s="78" t="s">
        <v>2579</v>
      </c>
    </row>
    <row r="2207" spans="1:26" ht="60" x14ac:dyDescent="0.25">
      <c r="A2207" s="71" t="str">
        <f>INDEX('Выгр Торг'!$A:$A,MATCH($B2207,'Выгр Торг'!$B:$B,0))</f>
        <v>Боковые зеркала "АвтоВАЗ" SE (с электроприводом, повторителем и обогревом) для ВАЗ 2110-2112, Лада Приора</v>
      </c>
      <c r="B2207" s="88">
        <v>324647</v>
      </c>
      <c r="C2207" s="72">
        <f>VLOOKUP($B2207,'Выгр Торг'!$B:$P,C$1,0)</f>
        <v>324647</v>
      </c>
      <c r="D2207" s="71" t="str">
        <f>VLOOKUP($B2207,'Выгр Торг'!$B:$P,D$1,0)</f>
        <v>Оригинальные боковые зеркала "SE" (с электроприводом, повторителем и обогревом) для ВАЗ 2110-2112, Лада Приора (В цвет 347)</v>
      </c>
      <c r="E2207" s="72" t="str">
        <f>VLOOKUP($B2207,'Выгр Торг'!$B:$P,E$1,0)</f>
        <v>Y</v>
      </c>
      <c r="F2207" s="72" t="str">
        <f>VLOOKUP($B2207,'Выгр Торг'!$B:$P,F$1,0)</f>
        <v>1</v>
      </c>
      <c r="G2207" s="36" t="s">
        <v>2500</v>
      </c>
      <c r="H2207" s="28">
        <v>155565</v>
      </c>
      <c r="I2207" s="53">
        <f>INDEX($I:$I,MATCH($H2207,$C:$C,0))</f>
        <v>600</v>
      </c>
      <c r="J2207" s="5" t="s">
        <v>2578</v>
      </c>
      <c r="K2207" s="56">
        <f>INDEX($K:$K,MATCH($H2207,$C:$C,0))+I2207</f>
        <v>4600</v>
      </c>
      <c r="L2207" s="14">
        <f>VLOOKUP(K2207,Наценка!$A$1:$B$8,2,1)</f>
        <v>1.4</v>
      </c>
      <c r="M2207" s="56">
        <f>INDEX($M:$M,MATCH($H2207,$C:$C,0))+I2207*$M$2</f>
        <v>6380</v>
      </c>
      <c r="N2207" s="57">
        <f t="shared" si="337"/>
        <v>6390</v>
      </c>
      <c r="O2207" s="72">
        <f>VLOOKUP($B2207,'Выгр Торг'!$B:$P,O$1,0)</f>
        <v>4600</v>
      </c>
      <c r="P2207" s="72">
        <f>VLOOKUP($B2207,'Выгр Торг'!$B:$P,P$1,0)</f>
        <v>6590</v>
      </c>
      <c r="Q2207" s="42">
        <f t="shared" si="338"/>
        <v>0</v>
      </c>
      <c r="R2207" s="42">
        <f t="shared" si="339"/>
        <v>200</v>
      </c>
      <c r="S2207" s="85">
        <f t="shared" si="335"/>
        <v>6390</v>
      </c>
      <c r="T2207" s="60" t="str">
        <f>IFERROR(VLOOKUP($B2207,'Из ГУГЛа'!$B:$G,4,0)*U2207+V2207,VLOOKUP($B2207,'Из ГУГЛа'!$B:$G,4,0))</f>
        <v/>
      </c>
      <c r="U2207" s="15">
        <v>1</v>
      </c>
      <c r="V2207" s="59"/>
      <c r="W2207" s="74">
        <f t="shared" si="340"/>
        <v>0.38913043478260878</v>
      </c>
      <c r="X2207" s="74" t="str">
        <f t="shared" si="341"/>
        <v/>
      </c>
      <c r="Y2207" s="74" t="str">
        <f t="shared" si="342"/>
        <v/>
      </c>
      <c r="Z2207" s="78" t="s">
        <v>2579</v>
      </c>
    </row>
    <row r="2208" spans="1:26" ht="60" x14ac:dyDescent="0.25">
      <c r="A2208" s="71" t="str">
        <f>INDEX('Выгр Торг'!$A:$A,MATCH($B2208,'Выгр Торг'!$B:$B,0))</f>
        <v>Боковые зеркала "АвтоВАЗ" SE (с электроприводом, повторителем и обогревом) для ВАЗ 2110-2112, Лада Приора</v>
      </c>
      <c r="B2208" s="88">
        <v>324645</v>
      </c>
      <c r="C2208" s="72">
        <f>VLOOKUP($B2208,'Выгр Торг'!$B:$P,C$1,0)</f>
        <v>324645</v>
      </c>
      <c r="D2208" s="71" t="str">
        <f>VLOOKUP($B2208,'Выгр Торг'!$B:$P,D$1,0)</f>
        <v>Оригинальные боковые зеркала "SE" (с электроприводом, повторителем и обогревом) для ВАЗ 2110-2112, Лада Приора (В цвет 371)</v>
      </c>
      <c r="E2208" s="72" t="str">
        <f>VLOOKUP($B2208,'Выгр Торг'!$B:$P,E$1,0)</f>
        <v>Y</v>
      </c>
      <c r="F2208" s="72" t="str">
        <f>VLOOKUP($B2208,'Выгр Торг'!$B:$P,F$1,0)</f>
        <v>1</v>
      </c>
      <c r="G2208" s="36" t="s">
        <v>2500</v>
      </c>
      <c r="H2208" s="28">
        <v>155565</v>
      </c>
      <c r="I2208" s="53">
        <f>INDEX($I:$I,MATCH($H2208,$C:$C,0))</f>
        <v>600</v>
      </c>
      <c r="J2208" s="5" t="s">
        <v>2578</v>
      </c>
      <c r="K2208" s="56">
        <f>INDEX($K:$K,MATCH($H2208,$C:$C,0))+I2208</f>
        <v>4600</v>
      </c>
      <c r="L2208" s="14">
        <f>VLOOKUP(K2208,Наценка!$A$1:$B$8,2,1)</f>
        <v>1.4</v>
      </c>
      <c r="M2208" s="56">
        <f>INDEX($M:$M,MATCH($H2208,$C:$C,0))+I2208*$M$2</f>
        <v>6380</v>
      </c>
      <c r="N2208" s="57">
        <f t="shared" si="337"/>
        <v>6390</v>
      </c>
      <c r="O2208" s="72">
        <f>VLOOKUP($B2208,'Выгр Торг'!$B:$P,O$1,0)</f>
        <v>4600</v>
      </c>
      <c r="P2208" s="72">
        <f>VLOOKUP($B2208,'Выгр Торг'!$B:$P,P$1,0)</f>
        <v>6590</v>
      </c>
      <c r="Q2208" s="42">
        <f t="shared" si="338"/>
        <v>0</v>
      </c>
      <c r="R2208" s="42">
        <f t="shared" si="339"/>
        <v>200</v>
      </c>
      <c r="S2208" s="85">
        <f t="shared" si="335"/>
        <v>6390</v>
      </c>
      <c r="T2208" s="60" t="str">
        <f>IFERROR(VLOOKUP($B2208,'Из ГУГЛа'!$B:$G,4,0)*U2208+V2208,VLOOKUP($B2208,'Из ГУГЛа'!$B:$G,4,0))</f>
        <v/>
      </c>
      <c r="U2208" s="15">
        <v>1</v>
      </c>
      <c r="V2208" s="59"/>
      <c r="W2208" s="74">
        <f t="shared" si="340"/>
        <v>0.38913043478260878</v>
      </c>
      <c r="X2208" s="74" t="str">
        <f t="shared" si="341"/>
        <v/>
      </c>
      <c r="Y2208" s="74" t="str">
        <f t="shared" si="342"/>
        <v/>
      </c>
      <c r="Z2208" s="78" t="s">
        <v>2579</v>
      </c>
    </row>
    <row r="2209" spans="1:26" ht="60" x14ac:dyDescent="0.25">
      <c r="A2209" s="71" t="str">
        <f>INDEX('Выгр Торг'!$A:$A,MATCH($B2209,'Выгр Торг'!$B:$B,0))</f>
        <v>Боковые зеркала "АвтоВАЗ" SE (с электроприводом, повторителем и обогревом) для ВАЗ 2110-2112, Лада Приора</v>
      </c>
      <c r="B2209" s="88">
        <v>317373</v>
      </c>
      <c r="C2209" s="72">
        <f>VLOOKUP($B2209,'Выгр Торг'!$B:$P,C$1,0)</f>
        <v>317373</v>
      </c>
      <c r="D2209" s="71" t="str">
        <f>VLOOKUP($B2209,'Выгр Торг'!$B:$P,D$1,0)</f>
        <v>Оригинальные боковые зеркала "SE" (с электроприводом, повторителем и обогревом) для ВАЗ 2110-2112, Лада Приора (В цвет 377)</v>
      </c>
      <c r="E2209" s="72" t="str">
        <f>VLOOKUP($B2209,'Выгр Торг'!$B:$P,E$1,0)</f>
        <v>Y</v>
      </c>
      <c r="F2209" s="72" t="str">
        <f>VLOOKUP($B2209,'Выгр Торг'!$B:$P,F$1,0)</f>
        <v>1</v>
      </c>
      <c r="G2209" s="36" t="s">
        <v>2500</v>
      </c>
      <c r="H2209" s="28">
        <v>155565</v>
      </c>
      <c r="I2209" s="53">
        <f>INDEX($I:$I,MATCH($H2209,$C:$C,0))</f>
        <v>600</v>
      </c>
      <c r="J2209" s="5" t="s">
        <v>2578</v>
      </c>
      <c r="K2209" s="56">
        <f>INDEX($K:$K,MATCH($H2209,$C:$C,0))+I2209</f>
        <v>4600</v>
      </c>
      <c r="L2209" s="14">
        <f>VLOOKUP(K2209,Наценка!$A$1:$B$8,2,1)</f>
        <v>1.4</v>
      </c>
      <c r="M2209" s="56">
        <f>INDEX($M:$M,MATCH($H2209,$C:$C,0))+I2209*$M$2</f>
        <v>6380</v>
      </c>
      <c r="N2209" s="57">
        <f t="shared" si="337"/>
        <v>6390</v>
      </c>
      <c r="O2209" s="72">
        <f>VLOOKUP($B2209,'Выгр Торг'!$B:$P,O$1,0)</f>
        <v>4600</v>
      </c>
      <c r="P2209" s="72">
        <f>VLOOKUP($B2209,'Выгр Торг'!$B:$P,P$1,0)</f>
        <v>6590</v>
      </c>
      <c r="Q2209" s="42">
        <f t="shared" si="338"/>
        <v>0</v>
      </c>
      <c r="R2209" s="42">
        <f t="shared" si="339"/>
        <v>200</v>
      </c>
      <c r="S2209" s="85">
        <f t="shared" si="335"/>
        <v>6390</v>
      </c>
      <c r="T2209" s="60" t="str">
        <f>IFERROR(VLOOKUP($B2209,'Из ГУГЛа'!$B:$G,4,0)*U2209+V2209,VLOOKUP($B2209,'Из ГУГЛа'!$B:$G,4,0))</f>
        <v/>
      </c>
      <c r="U2209" s="15">
        <v>1</v>
      </c>
      <c r="V2209" s="59"/>
      <c r="W2209" s="74">
        <f t="shared" si="340"/>
        <v>0.38913043478260878</v>
      </c>
      <c r="X2209" s="74" t="str">
        <f t="shared" si="341"/>
        <v/>
      </c>
      <c r="Y2209" s="74" t="str">
        <f t="shared" si="342"/>
        <v/>
      </c>
      <c r="Z2209" s="78" t="s">
        <v>2579</v>
      </c>
    </row>
    <row r="2210" spans="1:26" ht="60" x14ac:dyDescent="0.25">
      <c r="A2210" s="71" t="str">
        <f>INDEX('Выгр Торг'!$A:$A,MATCH($B2210,'Выгр Торг'!$B:$B,0))</f>
        <v>Боковые зеркала "АвтоВАЗ" SE (с электроприводом, повторителем и обогревом) для ВАЗ 2110-2112, Лада Приора</v>
      </c>
      <c r="B2210" s="88">
        <v>324654</v>
      </c>
      <c r="C2210" s="72">
        <f>VLOOKUP($B2210,'Выгр Торг'!$B:$P,C$1,0)</f>
        <v>324654</v>
      </c>
      <c r="D2210" s="71" t="str">
        <f>VLOOKUP($B2210,'Выгр Торг'!$B:$P,D$1,0)</f>
        <v>Оригинальные боковые зеркала "SE" (с электроприводом, повторителем и обогревом) для ВАЗ 2110-2112, Лада Приора (В цвет 383)</v>
      </c>
      <c r="E2210" s="72" t="str">
        <f>VLOOKUP($B2210,'Выгр Торг'!$B:$P,E$1,0)</f>
        <v>Y</v>
      </c>
      <c r="F2210" s="72" t="str">
        <f>VLOOKUP($B2210,'Выгр Торг'!$B:$P,F$1,0)</f>
        <v>1</v>
      </c>
      <c r="G2210" s="36" t="s">
        <v>2500</v>
      </c>
      <c r="H2210" s="28">
        <v>155565</v>
      </c>
      <c r="I2210" s="53">
        <f>INDEX($I:$I,MATCH($H2210,$C:$C,0))</f>
        <v>600</v>
      </c>
      <c r="J2210" s="5" t="s">
        <v>2578</v>
      </c>
      <c r="K2210" s="56">
        <f>INDEX($K:$K,MATCH($H2210,$C:$C,0))+I2210</f>
        <v>4600</v>
      </c>
      <c r="L2210" s="14">
        <f>VLOOKUP(K2210,Наценка!$A$1:$B$8,2,1)</f>
        <v>1.4</v>
      </c>
      <c r="M2210" s="56">
        <f>INDEX($M:$M,MATCH($H2210,$C:$C,0))+I2210*$M$2</f>
        <v>6380</v>
      </c>
      <c r="N2210" s="57">
        <f t="shared" si="337"/>
        <v>6390</v>
      </c>
      <c r="O2210" s="72">
        <f>VLOOKUP($B2210,'Выгр Торг'!$B:$P,O$1,0)</f>
        <v>4600</v>
      </c>
      <c r="P2210" s="72">
        <f>VLOOKUP($B2210,'Выгр Торг'!$B:$P,P$1,0)</f>
        <v>6590</v>
      </c>
      <c r="Q2210" s="42">
        <f t="shared" si="338"/>
        <v>0</v>
      </c>
      <c r="R2210" s="42">
        <f t="shared" si="339"/>
        <v>200</v>
      </c>
      <c r="S2210" s="85">
        <f t="shared" si="335"/>
        <v>6390</v>
      </c>
      <c r="T2210" s="60" t="str">
        <f>IFERROR(VLOOKUP($B2210,'Из ГУГЛа'!$B:$G,4,0)*U2210+V2210,VLOOKUP($B2210,'Из ГУГЛа'!$B:$G,4,0))</f>
        <v/>
      </c>
      <c r="U2210" s="15">
        <v>1</v>
      </c>
      <c r="V2210" s="59"/>
      <c r="W2210" s="74">
        <f t="shared" si="340"/>
        <v>0.38913043478260878</v>
      </c>
      <c r="X2210" s="74" t="str">
        <f t="shared" si="341"/>
        <v/>
      </c>
      <c r="Y2210" s="74" t="str">
        <f t="shared" si="342"/>
        <v/>
      </c>
      <c r="Z2210" s="78" t="s">
        <v>2579</v>
      </c>
    </row>
    <row r="2211" spans="1:26" ht="60" x14ac:dyDescent="0.25">
      <c r="A2211" s="71" t="str">
        <f>INDEX('Выгр Торг'!$A:$A,MATCH($B2211,'Выгр Торг'!$B:$B,0))</f>
        <v>Боковые зеркала "АвтоВАЗ" SE (с электроприводом, повторителем и обогревом) для ВАЗ 2110-2112, Лада Приора</v>
      </c>
      <c r="B2211" s="88">
        <v>324648</v>
      </c>
      <c r="C2211" s="72">
        <f>VLOOKUP($B2211,'Выгр Торг'!$B:$P,C$1,0)</f>
        <v>324648</v>
      </c>
      <c r="D2211" s="71" t="str">
        <f>VLOOKUP($B2211,'Выгр Торг'!$B:$P,D$1,0)</f>
        <v>Оригинальные боковые зеркала "SE" (с электроприводом, повторителем и обогревом) для ВАЗ 2110-2112, Лада Приора (В цвет 385)</v>
      </c>
      <c r="E2211" s="72" t="str">
        <f>VLOOKUP($B2211,'Выгр Торг'!$B:$P,E$1,0)</f>
        <v>Y</v>
      </c>
      <c r="F2211" s="72" t="str">
        <f>VLOOKUP($B2211,'Выгр Торг'!$B:$P,F$1,0)</f>
        <v>1</v>
      </c>
      <c r="G2211" s="36" t="s">
        <v>2500</v>
      </c>
      <c r="H2211" s="28">
        <v>155565</v>
      </c>
      <c r="I2211" s="53">
        <f>INDEX($I:$I,MATCH($H2211,$C:$C,0))</f>
        <v>600</v>
      </c>
      <c r="J2211" s="5" t="s">
        <v>2578</v>
      </c>
      <c r="K2211" s="56">
        <f>INDEX($K:$K,MATCH($H2211,$C:$C,0))+I2211</f>
        <v>4600</v>
      </c>
      <c r="L2211" s="14">
        <f>VLOOKUP(K2211,Наценка!$A$1:$B$8,2,1)</f>
        <v>1.4</v>
      </c>
      <c r="M2211" s="56">
        <f>INDEX($M:$M,MATCH($H2211,$C:$C,0))+I2211*$M$2</f>
        <v>6380</v>
      </c>
      <c r="N2211" s="57">
        <f t="shared" si="337"/>
        <v>6390</v>
      </c>
      <c r="O2211" s="72">
        <f>VLOOKUP($B2211,'Выгр Торг'!$B:$P,O$1,0)</f>
        <v>4600</v>
      </c>
      <c r="P2211" s="72">
        <f>VLOOKUP($B2211,'Выгр Торг'!$B:$P,P$1,0)</f>
        <v>6590</v>
      </c>
      <c r="Q2211" s="42">
        <f t="shared" si="338"/>
        <v>0</v>
      </c>
      <c r="R2211" s="42">
        <f t="shared" si="339"/>
        <v>200</v>
      </c>
      <c r="S2211" s="85">
        <f t="shared" si="335"/>
        <v>6390</v>
      </c>
      <c r="T2211" s="60" t="str">
        <f>IFERROR(VLOOKUP($B2211,'Из ГУГЛа'!$B:$G,4,0)*U2211+V2211,VLOOKUP($B2211,'Из ГУГЛа'!$B:$G,4,0))</f>
        <v/>
      </c>
      <c r="U2211" s="15">
        <v>1</v>
      </c>
      <c r="V2211" s="59"/>
      <c r="W2211" s="74">
        <f t="shared" si="340"/>
        <v>0.38913043478260878</v>
      </c>
      <c r="X2211" s="74" t="str">
        <f t="shared" si="341"/>
        <v/>
      </c>
      <c r="Y2211" s="74" t="str">
        <f t="shared" si="342"/>
        <v/>
      </c>
      <c r="Z2211" s="78" t="s">
        <v>2579</v>
      </c>
    </row>
    <row r="2212" spans="1:26" ht="60" x14ac:dyDescent="0.25">
      <c r="A2212" s="71" t="str">
        <f>INDEX('Выгр Торг'!$A:$A,MATCH($B2212,'Выгр Торг'!$B:$B,0))</f>
        <v>Боковые зеркала "АвтоВАЗ" SE (с электроприводом, повторителем и обогревом) для ВАЗ 2110-2112, Лада Приора</v>
      </c>
      <c r="B2212" s="88">
        <v>324656</v>
      </c>
      <c r="C2212" s="72">
        <f>VLOOKUP($B2212,'Выгр Торг'!$B:$P,C$1,0)</f>
        <v>324656</v>
      </c>
      <c r="D2212" s="71" t="str">
        <f>VLOOKUP($B2212,'Выгр Торг'!$B:$P,D$1,0)</f>
        <v>Оригинальные боковые зеркала "SE" (с электроприводом, повторителем и обогревом) для ВАЗ 2110-2112, Лада Приора (В цвет 387)</v>
      </c>
      <c r="E2212" s="72" t="str">
        <f>VLOOKUP($B2212,'Выгр Торг'!$B:$P,E$1,0)</f>
        <v>Y</v>
      </c>
      <c r="F2212" s="72" t="str">
        <f>VLOOKUP($B2212,'Выгр Торг'!$B:$P,F$1,0)</f>
        <v>1</v>
      </c>
      <c r="G2212" s="36" t="s">
        <v>2500</v>
      </c>
      <c r="H2212" s="28">
        <v>155565</v>
      </c>
      <c r="I2212" s="53">
        <f>INDEX($I:$I,MATCH($H2212,$C:$C,0))</f>
        <v>600</v>
      </c>
      <c r="J2212" s="5" t="s">
        <v>2578</v>
      </c>
      <c r="K2212" s="56">
        <f>INDEX($K:$K,MATCH($H2212,$C:$C,0))+I2212</f>
        <v>4600</v>
      </c>
      <c r="L2212" s="14">
        <f>VLOOKUP(K2212,Наценка!$A$1:$B$8,2,1)</f>
        <v>1.4</v>
      </c>
      <c r="M2212" s="56">
        <f>INDEX($M:$M,MATCH($H2212,$C:$C,0))+I2212*$M$2</f>
        <v>6380</v>
      </c>
      <c r="N2212" s="57">
        <f t="shared" si="337"/>
        <v>6390</v>
      </c>
      <c r="O2212" s="72">
        <f>VLOOKUP($B2212,'Выгр Торг'!$B:$P,O$1,0)</f>
        <v>4600</v>
      </c>
      <c r="P2212" s="72">
        <f>VLOOKUP($B2212,'Выгр Торг'!$B:$P,P$1,0)</f>
        <v>6590</v>
      </c>
      <c r="Q2212" s="42">
        <f t="shared" si="338"/>
        <v>0</v>
      </c>
      <c r="R2212" s="42">
        <f t="shared" si="339"/>
        <v>200</v>
      </c>
      <c r="S2212" s="85">
        <f t="shared" si="335"/>
        <v>6390</v>
      </c>
      <c r="T2212" s="60" t="str">
        <f>IFERROR(VLOOKUP($B2212,'Из ГУГЛа'!$B:$G,4,0)*U2212+V2212,VLOOKUP($B2212,'Из ГУГЛа'!$B:$G,4,0))</f>
        <v/>
      </c>
      <c r="U2212" s="15">
        <v>1</v>
      </c>
      <c r="V2212" s="59"/>
      <c r="W2212" s="74">
        <f t="shared" si="340"/>
        <v>0.38913043478260878</v>
      </c>
      <c r="X2212" s="74" t="str">
        <f t="shared" si="341"/>
        <v/>
      </c>
      <c r="Y2212" s="74" t="str">
        <f t="shared" si="342"/>
        <v/>
      </c>
      <c r="Z2212" s="78" t="s">
        <v>2579</v>
      </c>
    </row>
    <row r="2213" spans="1:26" ht="60" x14ac:dyDescent="0.25">
      <c r="A2213" s="71" t="str">
        <f>INDEX('Выгр Торг'!$A:$A,MATCH($B2213,'Выгр Торг'!$B:$B,0))</f>
        <v>Боковые зеркала "АвтоВАЗ" SE (с электроприводом, повторителем и обогревом) для ВАЗ 2110-2112, Лада Приора</v>
      </c>
      <c r="B2213" s="88">
        <v>324661</v>
      </c>
      <c r="C2213" s="72">
        <f>VLOOKUP($B2213,'Выгр Торг'!$B:$P,C$1,0)</f>
        <v>324661</v>
      </c>
      <c r="D2213" s="71" t="str">
        <f>VLOOKUP($B2213,'Выгр Торг'!$B:$P,D$1,0)</f>
        <v>Оригинальные боковые зеркала "SE" (с электроприводом, повторителем и обогревом) для ВАЗ 2110-2112, Лада Приора (В цвет 416)</v>
      </c>
      <c r="E2213" s="72" t="str">
        <f>VLOOKUP($B2213,'Выгр Торг'!$B:$P,E$1,0)</f>
        <v>Y</v>
      </c>
      <c r="F2213" s="72" t="str">
        <f>VLOOKUP($B2213,'Выгр Торг'!$B:$P,F$1,0)</f>
        <v>1</v>
      </c>
      <c r="G2213" s="36" t="s">
        <v>2500</v>
      </c>
      <c r="H2213" s="28">
        <v>155565</v>
      </c>
      <c r="I2213" s="53">
        <f>INDEX($I:$I,MATCH($H2213,$C:$C,0))</f>
        <v>600</v>
      </c>
      <c r="J2213" s="5" t="s">
        <v>2578</v>
      </c>
      <c r="K2213" s="56">
        <f>INDEX($K:$K,MATCH($H2213,$C:$C,0))+I2213</f>
        <v>4600</v>
      </c>
      <c r="L2213" s="14">
        <f>VLOOKUP(K2213,Наценка!$A$1:$B$8,2,1)</f>
        <v>1.4</v>
      </c>
      <c r="M2213" s="56">
        <f>INDEX($M:$M,MATCH($H2213,$C:$C,0))+I2213*$M$2</f>
        <v>6380</v>
      </c>
      <c r="N2213" s="57">
        <f t="shared" si="337"/>
        <v>6390</v>
      </c>
      <c r="O2213" s="72">
        <f>VLOOKUP($B2213,'Выгр Торг'!$B:$P,O$1,0)</f>
        <v>4600</v>
      </c>
      <c r="P2213" s="72">
        <f>VLOOKUP($B2213,'Выгр Торг'!$B:$P,P$1,0)</f>
        <v>6590</v>
      </c>
      <c r="Q2213" s="42">
        <f t="shared" si="338"/>
        <v>0</v>
      </c>
      <c r="R2213" s="42">
        <f t="shared" si="339"/>
        <v>200</v>
      </c>
      <c r="S2213" s="85">
        <f t="shared" si="335"/>
        <v>6390</v>
      </c>
      <c r="T2213" s="60" t="str">
        <f>IFERROR(VLOOKUP($B2213,'Из ГУГЛа'!$B:$G,4,0)*U2213+V2213,VLOOKUP($B2213,'Из ГУГЛа'!$B:$G,4,0))</f>
        <v/>
      </c>
      <c r="U2213" s="15">
        <v>1</v>
      </c>
      <c r="V2213" s="59"/>
      <c r="W2213" s="74">
        <f t="shared" si="340"/>
        <v>0.38913043478260878</v>
      </c>
      <c r="X2213" s="74" t="str">
        <f t="shared" si="341"/>
        <v/>
      </c>
      <c r="Y2213" s="74" t="str">
        <f t="shared" si="342"/>
        <v/>
      </c>
      <c r="Z2213" s="78" t="s">
        <v>2579</v>
      </c>
    </row>
    <row r="2214" spans="1:26" ht="60" x14ac:dyDescent="0.25">
      <c r="A2214" s="71" t="str">
        <f>INDEX('Выгр Торг'!$A:$A,MATCH($B2214,'Выгр Торг'!$B:$B,0))</f>
        <v>Боковые зеркала "АвтоВАЗ" SE (с электроприводом, повторителем и обогревом) для ВАЗ 2110-2112, Лада Приора</v>
      </c>
      <c r="B2214" s="88">
        <v>324655</v>
      </c>
      <c r="C2214" s="72">
        <f>VLOOKUP($B2214,'Выгр Торг'!$B:$P,C$1,0)</f>
        <v>324655</v>
      </c>
      <c r="D2214" s="71" t="str">
        <f>VLOOKUP($B2214,'Выгр Торг'!$B:$P,D$1,0)</f>
        <v>Оригинальные боковые зеркала "SE" (с электроприводом, повторителем и обогревом) для ВАЗ 2110-2112, Лада Приора (В цвет 419)</v>
      </c>
      <c r="E2214" s="72" t="str">
        <f>VLOOKUP($B2214,'Выгр Торг'!$B:$P,E$1,0)</f>
        <v>Y</v>
      </c>
      <c r="F2214" s="72" t="str">
        <f>VLOOKUP($B2214,'Выгр Торг'!$B:$P,F$1,0)</f>
        <v>1</v>
      </c>
      <c r="G2214" s="36" t="s">
        <v>2500</v>
      </c>
      <c r="H2214" s="28">
        <v>155565</v>
      </c>
      <c r="I2214" s="53">
        <f>INDEX($I:$I,MATCH($H2214,$C:$C,0))</f>
        <v>600</v>
      </c>
      <c r="J2214" s="5" t="s">
        <v>2578</v>
      </c>
      <c r="K2214" s="56">
        <f>INDEX($K:$K,MATCH($H2214,$C:$C,0))+I2214</f>
        <v>4600</v>
      </c>
      <c r="L2214" s="14">
        <f>VLOOKUP(K2214,Наценка!$A$1:$B$8,2,1)</f>
        <v>1.4</v>
      </c>
      <c r="M2214" s="56">
        <f>INDEX($M:$M,MATCH($H2214,$C:$C,0))+I2214*$M$2</f>
        <v>6380</v>
      </c>
      <c r="N2214" s="57">
        <f t="shared" si="337"/>
        <v>6390</v>
      </c>
      <c r="O2214" s="72">
        <f>VLOOKUP($B2214,'Выгр Торг'!$B:$P,O$1,0)</f>
        <v>4600</v>
      </c>
      <c r="P2214" s="72">
        <f>VLOOKUP($B2214,'Выгр Торг'!$B:$P,P$1,0)</f>
        <v>6590</v>
      </c>
      <c r="Q2214" s="42">
        <f t="shared" si="338"/>
        <v>0</v>
      </c>
      <c r="R2214" s="42">
        <f t="shared" si="339"/>
        <v>200</v>
      </c>
      <c r="S2214" s="85">
        <f t="shared" si="335"/>
        <v>6390</v>
      </c>
      <c r="T2214" s="60" t="str">
        <f>IFERROR(VLOOKUP($B2214,'Из ГУГЛа'!$B:$G,4,0)*U2214+V2214,VLOOKUP($B2214,'Из ГУГЛа'!$B:$G,4,0))</f>
        <v/>
      </c>
      <c r="U2214" s="15">
        <v>1</v>
      </c>
      <c r="V2214" s="59"/>
      <c r="W2214" s="74">
        <f t="shared" si="340"/>
        <v>0.38913043478260878</v>
      </c>
      <c r="X2214" s="74" t="str">
        <f t="shared" si="341"/>
        <v/>
      </c>
      <c r="Y2214" s="74" t="str">
        <f t="shared" si="342"/>
        <v/>
      </c>
      <c r="Z2214" s="78" t="s">
        <v>2579</v>
      </c>
    </row>
    <row r="2215" spans="1:26" ht="60" x14ac:dyDescent="0.25">
      <c r="A2215" s="71" t="str">
        <f>INDEX('Выгр Торг'!$A:$A,MATCH($B2215,'Выгр Торг'!$B:$B,0))</f>
        <v>Боковые зеркала "АвтоВАЗ" SE (с электроприводом, повторителем и обогревом) для ВАЗ 2110-2112, Лада Приора</v>
      </c>
      <c r="B2215" s="88">
        <v>324646</v>
      </c>
      <c r="C2215" s="72">
        <f>VLOOKUP($B2215,'Выгр Торг'!$B:$P,C$1,0)</f>
        <v>324646</v>
      </c>
      <c r="D2215" s="71" t="str">
        <f>VLOOKUP($B2215,'Выгр Торг'!$B:$P,D$1,0)</f>
        <v>Оригинальные боковые зеркала "SE" (с электроприводом, повторителем и обогревом) для ВАЗ 2110-2112, Лада Приора (В цвет 421)</v>
      </c>
      <c r="E2215" s="72" t="str">
        <f>VLOOKUP($B2215,'Выгр Торг'!$B:$P,E$1,0)</f>
        <v>Y</v>
      </c>
      <c r="F2215" s="72" t="str">
        <f>VLOOKUP($B2215,'Выгр Торг'!$B:$P,F$1,0)</f>
        <v>1</v>
      </c>
      <c r="G2215" s="36" t="s">
        <v>2500</v>
      </c>
      <c r="H2215" s="28">
        <v>155565</v>
      </c>
      <c r="I2215" s="53">
        <f>INDEX($I:$I,MATCH($H2215,$C:$C,0))</f>
        <v>600</v>
      </c>
      <c r="J2215" s="5" t="s">
        <v>2578</v>
      </c>
      <c r="K2215" s="56">
        <f>INDEX($K:$K,MATCH($H2215,$C:$C,0))+I2215</f>
        <v>4600</v>
      </c>
      <c r="L2215" s="14">
        <f>VLOOKUP(K2215,Наценка!$A$1:$B$8,2,1)</f>
        <v>1.4</v>
      </c>
      <c r="M2215" s="56">
        <f>INDEX($M:$M,MATCH($H2215,$C:$C,0))+I2215*$M$2</f>
        <v>6380</v>
      </c>
      <c r="N2215" s="57">
        <f t="shared" si="337"/>
        <v>6390</v>
      </c>
      <c r="O2215" s="72">
        <f>VLOOKUP($B2215,'Выгр Торг'!$B:$P,O$1,0)</f>
        <v>4600</v>
      </c>
      <c r="P2215" s="72">
        <f>VLOOKUP($B2215,'Выгр Торг'!$B:$P,P$1,0)</f>
        <v>6590</v>
      </c>
      <c r="Q2215" s="42">
        <f t="shared" si="338"/>
        <v>0</v>
      </c>
      <c r="R2215" s="42">
        <f t="shared" si="339"/>
        <v>200</v>
      </c>
      <c r="S2215" s="85">
        <f t="shared" si="335"/>
        <v>6390</v>
      </c>
      <c r="T2215" s="60" t="str">
        <f>IFERROR(VLOOKUP($B2215,'Из ГУГЛа'!$B:$G,4,0)*U2215+V2215,VLOOKUP($B2215,'Из ГУГЛа'!$B:$G,4,0))</f>
        <v/>
      </c>
      <c r="U2215" s="15">
        <v>1</v>
      </c>
      <c r="V2215" s="59"/>
      <c r="W2215" s="74">
        <f t="shared" si="340"/>
        <v>0.38913043478260878</v>
      </c>
      <c r="X2215" s="74" t="str">
        <f t="shared" si="341"/>
        <v/>
      </c>
      <c r="Y2215" s="74" t="str">
        <f t="shared" si="342"/>
        <v/>
      </c>
      <c r="Z2215" s="78" t="s">
        <v>2579</v>
      </c>
    </row>
    <row r="2216" spans="1:26" ht="60" x14ac:dyDescent="0.25">
      <c r="A2216" s="71" t="str">
        <f>INDEX('Выгр Торг'!$A:$A,MATCH($B2216,'Выгр Торг'!$B:$B,0))</f>
        <v>Боковые зеркала "АвтоВАЗ" SE (с электроприводом, повторителем и обогревом) для ВАЗ 2110-2112, Лада Приора</v>
      </c>
      <c r="B2216" s="88">
        <v>324658</v>
      </c>
      <c r="C2216" s="72">
        <f>VLOOKUP($B2216,'Выгр Торг'!$B:$P,C$1,0)</f>
        <v>324658</v>
      </c>
      <c r="D2216" s="71" t="str">
        <f>VLOOKUP($B2216,'Выгр Торг'!$B:$P,D$1,0)</f>
        <v>Оригинальные боковые зеркала "SE" (с электроприводом, повторителем и обогревом) для ВАЗ 2110-2112, Лада Приора (В цвет 448)</v>
      </c>
      <c r="E2216" s="72" t="str">
        <f>VLOOKUP($B2216,'Выгр Торг'!$B:$P,E$1,0)</f>
        <v>Y</v>
      </c>
      <c r="F2216" s="72" t="str">
        <f>VLOOKUP($B2216,'Выгр Торг'!$B:$P,F$1,0)</f>
        <v>1</v>
      </c>
      <c r="G2216" s="36" t="s">
        <v>2500</v>
      </c>
      <c r="H2216" s="28">
        <v>155565</v>
      </c>
      <c r="I2216" s="53">
        <f>INDEX($I:$I,MATCH($H2216,$C:$C,0))</f>
        <v>600</v>
      </c>
      <c r="J2216" s="5" t="s">
        <v>2578</v>
      </c>
      <c r="K2216" s="56">
        <f>INDEX($K:$K,MATCH($H2216,$C:$C,0))+I2216</f>
        <v>4600</v>
      </c>
      <c r="L2216" s="14">
        <f>VLOOKUP(K2216,Наценка!$A$1:$B$8,2,1)</f>
        <v>1.4</v>
      </c>
      <c r="M2216" s="56">
        <f>INDEX($M:$M,MATCH($H2216,$C:$C,0))+I2216*$M$2</f>
        <v>6380</v>
      </c>
      <c r="N2216" s="57">
        <f t="shared" si="337"/>
        <v>6390</v>
      </c>
      <c r="O2216" s="72">
        <f>VLOOKUP($B2216,'Выгр Торг'!$B:$P,O$1,0)</f>
        <v>4600</v>
      </c>
      <c r="P2216" s="72">
        <f>VLOOKUP($B2216,'Выгр Торг'!$B:$P,P$1,0)</f>
        <v>6590</v>
      </c>
      <c r="Q2216" s="42">
        <f t="shared" si="338"/>
        <v>0</v>
      </c>
      <c r="R2216" s="42">
        <f t="shared" si="339"/>
        <v>200</v>
      </c>
      <c r="S2216" s="85">
        <f t="shared" si="335"/>
        <v>6390</v>
      </c>
      <c r="T2216" s="60" t="str">
        <f>IFERROR(VLOOKUP($B2216,'Из ГУГЛа'!$B:$G,4,0)*U2216+V2216,VLOOKUP($B2216,'Из ГУГЛа'!$B:$G,4,0))</f>
        <v/>
      </c>
      <c r="U2216" s="15">
        <v>1</v>
      </c>
      <c r="V2216" s="59"/>
      <c r="W2216" s="74">
        <f t="shared" si="340"/>
        <v>0.38913043478260878</v>
      </c>
      <c r="X2216" s="74" t="str">
        <f t="shared" si="341"/>
        <v/>
      </c>
      <c r="Y2216" s="74" t="str">
        <f t="shared" si="342"/>
        <v/>
      </c>
      <c r="Z2216" s="78" t="s">
        <v>2579</v>
      </c>
    </row>
    <row r="2217" spans="1:26" ht="60" x14ac:dyDescent="0.25">
      <c r="A2217" s="71" t="str">
        <f>INDEX('Выгр Торг'!$A:$A,MATCH($B2217,'Выгр Торг'!$B:$B,0))</f>
        <v>Боковые зеркала "АвтоВАЗ" SE (с электроприводом, повторителем и обогревом) для ВАЗ 2110-2112, Лада Приора</v>
      </c>
      <c r="B2217" s="88">
        <v>324644</v>
      </c>
      <c r="C2217" s="72">
        <f>VLOOKUP($B2217,'Выгр Торг'!$B:$P,C$1,0)</f>
        <v>324644</v>
      </c>
      <c r="D2217" s="71" t="str">
        <f>VLOOKUP($B2217,'Выгр Торг'!$B:$P,D$1,0)</f>
        <v>Оригинальные боковые зеркала "SE" (с электроприводом, повторителем и обогревом) для ВАЗ 2110-2112, Лада Приора (В цвет 460)</v>
      </c>
      <c r="E2217" s="72" t="str">
        <f>VLOOKUP($B2217,'Выгр Торг'!$B:$P,E$1,0)</f>
        <v>Y</v>
      </c>
      <c r="F2217" s="72" t="str">
        <f>VLOOKUP($B2217,'Выгр Торг'!$B:$P,F$1,0)</f>
        <v>1</v>
      </c>
      <c r="G2217" s="36" t="s">
        <v>2500</v>
      </c>
      <c r="H2217" s="28">
        <v>155565</v>
      </c>
      <c r="I2217" s="53">
        <f>INDEX($I:$I,MATCH($H2217,$C:$C,0))</f>
        <v>600</v>
      </c>
      <c r="J2217" s="5" t="s">
        <v>2578</v>
      </c>
      <c r="K2217" s="56">
        <f>INDEX($K:$K,MATCH($H2217,$C:$C,0))+I2217</f>
        <v>4600</v>
      </c>
      <c r="L2217" s="14">
        <f>VLOOKUP(K2217,Наценка!$A$1:$B$8,2,1)</f>
        <v>1.4</v>
      </c>
      <c r="M2217" s="56">
        <f>INDEX($M:$M,MATCH($H2217,$C:$C,0))+I2217*$M$2</f>
        <v>6380</v>
      </c>
      <c r="N2217" s="57">
        <f t="shared" si="337"/>
        <v>6390</v>
      </c>
      <c r="O2217" s="72">
        <f>VLOOKUP($B2217,'Выгр Торг'!$B:$P,O$1,0)</f>
        <v>4600</v>
      </c>
      <c r="P2217" s="72">
        <f>VLOOKUP($B2217,'Выгр Торг'!$B:$P,P$1,0)</f>
        <v>6590</v>
      </c>
      <c r="Q2217" s="42">
        <f t="shared" si="338"/>
        <v>0</v>
      </c>
      <c r="R2217" s="42">
        <f t="shared" si="339"/>
        <v>200</v>
      </c>
      <c r="S2217" s="85">
        <f t="shared" si="335"/>
        <v>6390</v>
      </c>
      <c r="T2217" s="60" t="str">
        <f>IFERROR(VLOOKUP($B2217,'Из ГУГЛа'!$B:$G,4,0)*U2217+V2217,VLOOKUP($B2217,'Из ГУГЛа'!$B:$G,4,0))</f>
        <v/>
      </c>
      <c r="U2217" s="15">
        <v>1</v>
      </c>
      <c r="V2217" s="59"/>
      <c r="W2217" s="74">
        <f t="shared" si="340"/>
        <v>0.38913043478260878</v>
      </c>
      <c r="X2217" s="74" t="str">
        <f t="shared" si="341"/>
        <v/>
      </c>
      <c r="Y2217" s="74" t="str">
        <f t="shared" si="342"/>
        <v/>
      </c>
      <c r="Z2217" s="78" t="s">
        <v>2579</v>
      </c>
    </row>
    <row r="2218" spans="1:26" ht="60" x14ac:dyDescent="0.25">
      <c r="A2218" s="71" t="str">
        <f>INDEX('Выгр Торг'!$A:$A,MATCH($B2218,'Выгр Торг'!$B:$B,0))</f>
        <v>Боковые зеркала "АвтоВАЗ" SE (с электроприводом, повторителем и обогревом) для ВАЗ 2110-2112, Лада Приора</v>
      </c>
      <c r="B2218" s="88">
        <v>324653</v>
      </c>
      <c r="C2218" s="72">
        <f>VLOOKUP($B2218,'Выгр Торг'!$B:$P,C$1,0)</f>
        <v>324653</v>
      </c>
      <c r="D2218" s="71" t="str">
        <f>VLOOKUP($B2218,'Выгр Торг'!$B:$P,D$1,0)</f>
        <v>Оригинальные боковые зеркала "SE" (с электроприводом, повторителем и обогревом) для ВАЗ 2110-2112, Лада Приора (В цвет 628)</v>
      </c>
      <c r="E2218" s="72" t="str">
        <f>VLOOKUP($B2218,'Выгр Торг'!$B:$P,E$1,0)</f>
        <v>Y</v>
      </c>
      <c r="F2218" s="72" t="str">
        <f>VLOOKUP($B2218,'Выгр Торг'!$B:$P,F$1,0)</f>
        <v>1</v>
      </c>
      <c r="G2218" s="36" t="s">
        <v>2500</v>
      </c>
      <c r="H2218" s="28">
        <v>155565</v>
      </c>
      <c r="I2218" s="53">
        <f>INDEX($I:$I,MATCH($H2218,$C:$C,0))</f>
        <v>600</v>
      </c>
      <c r="J2218" s="5" t="s">
        <v>2578</v>
      </c>
      <c r="K2218" s="56">
        <f>INDEX($K:$K,MATCH($H2218,$C:$C,0))+I2218</f>
        <v>4600</v>
      </c>
      <c r="L2218" s="14">
        <f>VLOOKUP(K2218,Наценка!$A$1:$B$8,2,1)</f>
        <v>1.4</v>
      </c>
      <c r="M2218" s="56">
        <f>INDEX($M:$M,MATCH($H2218,$C:$C,0))+I2218*$M$2</f>
        <v>6380</v>
      </c>
      <c r="N2218" s="57">
        <f t="shared" si="337"/>
        <v>6390</v>
      </c>
      <c r="O2218" s="72">
        <f>VLOOKUP($B2218,'Выгр Торг'!$B:$P,O$1,0)</f>
        <v>4600</v>
      </c>
      <c r="P2218" s="72">
        <f>VLOOKUP($B2218,'Выгр Торг'!$B:$P,P$1,0)</f>
        <v>6590</v>
      </c>
      <c r="Q2218" s="42">
        <f t="shared" si="338"/>
        <v>0</v>
      </c>
      <c r="R2218" s="42">
        <f t="shared" si="339"/>
        <v>200</v>
      </c>
      <c r="S2218" s="85">
        <f t="shared" si="335"/>
        <v>6390</v>
      </c>
      <c r="T2218" s="60" t="str">
        <f>IFERROR(VLOOKUP($B2218,'Из ГУГЛа'!$B:$G,4,0)*U2218+V2218,VLOOKUP($B2218,'Из ГУГЛа'!$B:$G,4,0))</f>
        <v/>
      </c>
      <c r="U2218" s="15">
        <v>1</v>
      </c>
      <c r="V2218" s="59"/>
      <c r="W2218" s="74">
        <f t="shared" si="340"/>
        <v>0.38913043478260878</v>
      </c>
      <c r="X2218" s="74" t="str">
        <f t="shared" si="341"/>
        <v/>
      </c>
      <c r="Y2218" s="74" t="str">
        <f t="shared" si="342"/>
        <v/>
      </c>
      <c r="Z2218" s="78" t="s">
        <v>2579</v>
      </c>
    </row>
    <row r="2219" spans="1:26" ht="60" x14ac:dyDescent="0.25">
      <c r="A2219" s="71" t="str">
        <f>INDEX('Выгр Торг'!$A:$A,MATCH($B2219,'Выгр Торг'!$B:$B,0))</f>
        <v>Боковые зеркала "АвтоВАЗ" SE (с электроприводом, повторителем и обогревом) для ВАЗ 2110-2112, Лада Приора</v>
      </c>
      <c r="B2219" s="88">
        <v>184253</v>
      </c>
      <c r="C2219" s="72">
        <f>VLOOKUP($B2219,'Выгр Торг'!$B:$P,C$1,0)</f>
        <v>155567</v>
      </c>
      <c r="D2219" s="71" t="str">
        <f>VLOOKUP($B2219,'Выгр Торг'!$B:$P,D$1,0)</f>
        <v>Оригинальные боковые зеркала "SE" (с электроприводом, повторителем и обогревом) для ВАЗ 2110-2112, Лада Приора (В цвет 660)</v>
      </c>
      <c r="E2219" s="72" t="str">
        <f>VLOOKUP($B2219,'Выгр Торг'!$B:$P,E$1,0)</f>
        <v>Y</v>
      </c>
      <c r="F2219" s="72" t="str">
        <f>VLOOKUP($B2219,'Выгр Торг'!$B:$P,F$1,0)</f>
        <v>1</v>
      </c>
      <c r="G2219" s="36" t="s">
        <v>2500</v>
      </c>
      <c r="H2219" s="28">
        <v>155565</v>
      </c>
      <c r="I2219" s="53">
        <f>INDEX($I:$I,MATCH($H2219,$C:$C,0))</f>
        <v>600</v>
      </c>
      <c r="J2219" s="5" t="s">
        <v>2578</v>
      </c>
      <c r="K2219" s="56">
        <f>INDEX($K:$K,MATCH($H2219,$C:$C,0))+I2219</f>
        <v>4600</v>
      </c>
      <c r="L2219" s="14">
        <f>VLOOKUP(K2219,Наценка!$A$1:$B$8,2,1)</f>
        <v>1.4</v>
      </c>
      <c r="M2219" s="56">
        <f>INDEX($M:$M,MATCH($H2219,$C:$C,0))+I2219*$M$2</f>
        <v>6380</v>
      </c>
      <c r="N2219" s="57">
        <f t="shared" si="337"/>
        <v>6390</v>
      </c>
      <c r="O2219" s="72">
        <f>VLOOKUP($B2219,'Выгр Торг'!$B:$P,O$1,0)</f>
        <v>4600</v>
      </c>
      <c r="P2219" s="72">
        <f>VLOOKUP($B2219,'Выгр Торг'!$B:$P,P$1,0)</f>
        <v>6590</v>
      </c>
      <c r="Q2219" s="42">
        <f t="shared" si="338"/>
        <v>0</v>
      </c>
      <c r="R2219" s="42">
        <f t="shared" si="339"/>
        <v>200</v>
      </c>
      <c r="S2219" s="85">
        <f t="shared" si="335"/>
        <v>6390</v>
      </c>
      <c r="T2219" s="60" t="str">
        <f>IFERROR(VLOOKUP($B2219,'Из ГУГЛа'!$B:$G,4,0)*U2219+V2219,VLOOKUP($B2219,'Из ГУГЛа'!$B:$G,4,0))</f>
        <v/>
      </c>
      <c r="U2219" s="15">
        <v>1</v>
      </c>
      <c r="V2219" s="59"/>
      <c r="W2219" s="74">
        <f t="shared" si="340"/>
        <v>0.38913043478260878</v>
      </c>
      <c r="X2219" s="74" t="str">
        <f t="shared" si="341"/>
        <v/>
      </c>
      <c r="Y2219" s="74" t="str">
        <f t="shared" si="342"/>
        <v/>
      </c>
      <c r="Z2219" s="78" t="s">
        <v>2579</v>
      </c>
    </row>
    <row r="2220" spans="1:26" ht="60" x14ac:dyDescent="0.25">
      <c r="A2220" s="71" t="str">
        <f>INDEX('Выгр Торг'!$A:$A,MATCH($B2220,'Выгр Торг'!$B:$B,0))</f>
        <v>Боковые зеркала "АвтоВАЗ" SE (с электроприводом, повторителем и обогревом) для ВАЗ 2110-2112, Лада Приора</v>
      </c>
      <c r="B2220" s="88">
        <v>184254</v>
      </c>
      <c r="C2220" s="72">
        <f>VLOOKUP($B2220,'Выгр Торг'!$B:$P,C$1,0)</f>
        <v>155568</v>
      </c>
      <c r="D2220" s="71" t="str">
        <f>VLOOKUP($B2220,'Выгр Торг'!$B:$P,D$1,0)</f>
        <v>Оригинальные боковые зеркала "SE" (с электроприводом, повторителем и обогревом) для ВАЗ 2110-2112, Лада Приора (В цвет 240)</v>
      </c>
      <c r="E2220" s="72" t="str">
        <f>VLOOKUP($B2220,'Выгр Торг'!$B:$P,E$1,0)</f>
        <v>Y</v>
      </c>
      <c r="F2220" s="72" t="str">
        <f>VLOOKUP($B2220,'Выгр Торг'!$B:$P,F$1,0)</f>
        <v>1</v>
      </c>
      <c r="G2220" s="36" t="s">
        <v>2500</v>
      </c>
      <c r="H2220" s="28">
        <v>155565</v>
      </c>
      <c r="I2220" s="53">
        <f>INDEX($I:$I,MATCH($H2220,$C:$C,0))</f>
        <v>600</v>
      </c>
      <c r="J2220" s="5" t="s">
        <v>2578</v>
      </c>
      <c r="K2220" s="56">
        <f>INDEX($K:$K,MATCH($H2220,$C:$C,0))+I2220</f>
        <v>4600</v>
      </c>
      <c r="L2220" s="14">
        <f>VLOOKUP(K2220,Наценка!$A$1:$B$8,2,1)</f>
        <v>1.4</v>
      </c>
      <c r="M2220" s="56">
        <f>INDEX($M:$M,MATCH($H2220,$C:$C,0))+I2220*$M$2</f>
        <v>6380</v>
      </c>
      <c r="N2220" s="57">
        <f t="shared" si="336"/>
        <v>6390</v>
      </c>
      <c r="O2220" s="72">
        <f>VLOOKUP($B2220,'Выгр Торг'!$B:$P,O$1,0)</f>
        <v>4600</v>
      </c>
      <c r="P2220" s="72">
        <f>VLOOKUP($B2220,'Выгр Торг'!$B:$P,P$1,0)</f>
        <v>6590</v>
      </c>
      <c r="Q2220" s="42">
        <f t="shared" si="330"/>
        <v>0</v>
      </c>
      <c r="R2220" s="42">
        <f t="shared" si="331"/>
        <v>200</v>
      </c>
      <c r="S2220" s="85">
        <f t="shared" si="335"/>
        <v>6390</v>
      </c>
      <c r="T2220" s="60" t="str">
        <f>IFERROR(VLOOKUP($B2220,'Из ГУГЛа'!$B:$G,4,0)*U2220+V2220,VLOOKUP($B2220,'Из ГУГЛа'!$B:$G,4,0))</f>
        <v/>
      </c>
      <c r="U2220" s="15">
        <v>1</v>
      </c>
      <c r="V2220" s="59"/>
      <c r="W2220" s="74">
        <f t="shared" si="332"/>
        <v>0.38913043478260878</v>
      </c>
      <c r="X2220" s="74" t="str">
        <f t="shared" si="333"/>
        <v/>
      </c>
      <c r="Y2220" s="74" t="str">
        <f t="shared" si="334"/>
        <v/>
      </c>
      <c r="Z2220" s="78" t="s">
        <v>2579</v>
      </c>
    </row>
    <row r="2221" spans="1:26" ht="60" x14ac:dyDescent="0.25">
      <c r="A2221" s="71" t="str">
        <f>INDEX('Выгр Торг'!$A:$A,MATCH($B2221,'Выгр Торг'!$B:$B,0))</f>
        <v>Боковые зеркала "АвтоВАЗ" SE (с электроприводом, повторителем и обогревом) для ВАЗ 2110-2112, Лада Приора</v>
      </c>
      <c r="B2221" s="88">
        <v>184255</v>
      </c>
      <c r="C2221" s="72">
        <f>VLOOKUP($B2221,'Выгр Торг'!$B:$P,C$1,0)</f>
        <v>155569</v>
      </c>
      <c r="D2221" s="71" t="str">
        <f>VLOOKUP($B2221,'Выгр Торг'!$B:$P,D$1,0)</f>
        <v>Оригинальные боковые зеркала "SE" (с электроприводом, повторителем и обогревом) для ВАЗ 2110-2112, Лада Приора (В цвет 633)</v>
      </c>
      <c r="E2221" s="72" t="str">
        <f>VLOOKUP($B2221,'Выгр Торг'!$B:$P,E$1,0)</f>
        <v>Y</v>
      </c>
      <c r="F2221" s="72" t="str">
        <f>VLOOKUP($B2221,'Выгр Торг'!$B:$P,F$1,0)</f>
        <v>1</v>
      </c>
      <c r="G2221" s="36" t="s">
        <v>2500</v>
      </c>
      <c r="H2221" s="28">
        <v>155565</v>
      </c>
      <c r="I2221" s="53">
        <f>INDEX($I:$I,MATCH($H2221,$C:$C,0))</f>
        <v>600</v>
      </c>
      <c r="J2221" s="5" t="s">
        <v>2578</v>
      </c>
      <c r="K2221" s="56">
        <f>INDEX($K:$K,MATCH($H2221,$C:$C,0))+I2221</f>
        <v>4600</v>
      </c>
      <c r="L2221" s="14">
        <f>VLOOKUP(K2221,Наценка!$A$1:$B$8,2,1)</f>
        <v>1.4</v>
      </c>
      <c r="M2221" s="56">
        <f>INDEX($M:$M,MATCH($H2221,$C:$C,0))+I2221*$M$2</f>
        <v>6380</v>
      </c>
      <c r="N2221" s="57">
        <f t="shared" si="336"/>
        <v>6390</v>
      </c>
      <c r="O2221" s="72">
        <f>VLOOKUP($B2221,'Выгр Торг'!$B:$P,O$1,0)</f>
        <v>4600</v>
      </c>
      <c r="P2221" s="72">
        <f>VLOOKUP($B2221,'Выгр Торг'!$B:$P,P$1,0)</f>
        <v>6590</v>
      </c>
      <c r="Q2221" s="42">
        <f t="shared" si="330"/>
        <v>0</v>
      </c>
      <c r="R2221" s="42">
        <f t="shared" si="331"/>
        <v>200</v>
      </c>
      <c r="S2221" s="85">
        <f t="shared" si="335"/>
        <v>6390</v>
      </c>
      <c r="T2221" s="60" t="str">
        <f>IFERROR(VLOOKUP($B2221,'Из ГУГЛа'!$B:$G,4,0)*U2221+V2221,VLOOKUP($B2221,'Из ГУГЛа'!$B:$G,4,0))</f>
        <v/>
      </c>
      <c r="U2221" s="15">
        <v>1</v>
      </c>
      <c r="V2221" s="59"/>
      <c r="W2221" s="74">
        <f t="shared" si="332"/>
        <v>0.38913043478260878</v>
      </c>
      <c r="X2221" s="74" t="str">
        <f t="shared" si="333"/>
        <v/>
      </c>
      <c r="Y2221" s="74" t="str">
        <f t="shared" si="334"/>
        <v/>
      </c>
      <c r="Z2221" s="78" t="s">
        <v>2579</v>
      </c>
    </row>
    <row r="2222" spans="1:26" ht="60" x14ac:dyDescent="0.25">
      <c r="A2222" s="71" t="str">
        <f>INDEX('Выгр Торг'!$A:$A,MATCH($B2222,'Выгр Торг'!$B:$B,0))</f>
        <v>Боковые зеркала "АвтоВАЗ" SE (с электроприводом, повторителем и обогревом) для ВАЗ 2110-2112, Лада Приора</v>
      </c>
      <c r="B2222" s="88">
        <v>184256</v>
      </c>
      <c r="C2222" s="72">
        <f>VLOOKUP($B2222,'Выгр Торг'!$B:$P,C$1,0)</f>
        <v>155570</v>
      </c>
      <c r="D2222" s="71" t="str">
        <f>VLOOKUP($B2222,'Выгр Торг'!$B:$P,D$1,0)</f>
        <v>Оригинальные боковые зеркала "SE" (с электроприводом, повторителем и обогревом) для ВАЗ 2110-2112, Лада Приора (В цвет 655)</v>
      </c>
      <c r="E2222" s="72" t="str">
        <f>VLOOKUP($B2222,'Выгр Торг'!$B:$P,E$1,0)</f>
        <v>Y</v>
      </c>
      <c r="F2222" s="72" t="str">
        <f>VLOOKUP($B2222,'Выгр Торг'!$B:$P,F$1,0)</f>
        <v>1</v>
      </c>
      <c r="G2222" s="36" t="s">
        <v>2500</v>
      </c>
      <c r="H2222" s="28">
        <v>155565</v>
      </c>
      <c r="I2222" s="53">
        <f>INDEX($I:$I,MATCH($H2222,$C:$C,0))</f>
        <v>600</v>
      </c>
      <c r="J2222" s="5" t="s">
        <v>2578</v>
      </c>
      <c r="K2222" s="56">
        <f>INDEX($K:$K,MATCH($H2222,$C:$C,0))+I2222</f>
        <v>4600</v>
      </c>
      <c r="L2222" s="14">
        <f>VLOOKUP(K2222,Наценка!$A$1:$B$8,2,1)</f>
        <v>1.4</v>
      </c>
      <c r="M2222" s="56">
        <f>INDEX($M:$M,MATCH($H2222,$C:$C,0))+I2222*$M$2</f>
        <v>6380</v>
      </c>
      <c r="N2222" s="57">
        <f t="shared" si="336"/>
        <v>6390</v>
      </c>
      <c r="O2222" s="72">
        <f>VLOOKUP($B2222,'Выгр Торг'!$B:$P,O$1,0)</f>
        <v>4600</v>
      </c>
      <c r="P2222" s="72">
        <f>VLOOKUP($B2222,'Выгр Торг'!$B:$P,P$1,0)</f>
        <v>6590</v>
      </c>
      <c r="Q2222" s="42">
        <f t="shared" ref="Q2222:Q2285" si="343">O2222-K2222</f>
        <v>0</v>
      </c>
      <c r="R2222" s="42">
        <f t="shared" ref="R2222:R2285" si="344">P2222-N2222</f>
        <v>200</v>
      </c>
      <c r="S2222" s="85">
        <f t="shared" si="335"/>
        <v>6390</v>
      </c>
      <c r="T2222" s="60" t="str">
        <f>IFERROR(VLOOKUP($B2222,'Из ГУГЛа'!$B:$G,4,0)*U2222+V2222,VLOOKUP($B2222,'Из ГУГЛа'!$B:$G,4,0))</f>
        <v/>
      </c>
      <c r="U2222" s="15">
        <v>1</v>
      </c>
      <c r="V2222" s="59"/>
      <c r="W2222" s="74">
        <f t="shared" ref="W2222:W2285" si="345">IFERROR(S2222/K2222-1,"")</f>
        <v>0.38913043478260878</v>
      </c>
      <c r="X2222" s="74" t="str">
        <f t="shared" ref="X2222:X2285" si="346">IFERROR((Z2222-S2222)/Z2222,"")</f>
        <v/>
      </c>
      <c r="Y2222" s="74" t="str">
        <f t="shared" ref="Y2222:Y2285" si="347">IFERROR(IF(Z2222="","",Z2222/K2222-1),"")</f>
        <v/>
      </c>
      <c r="Z2222" s="78" t="s">
        <v>2579</v>
      </c>
    </row>
    <row r="2223" spans="1:26" ht="60" x14ac:dyDescent="0.25">
      <c r="A2223" s="71" t="str">
        <f>INDEX('Выгр Торг'!$A:$A,MATCH($B2223,'Выгр Торг'!$B:$B,0))</f>
        <v>Боковые зеркала "АвтоВАЗ" SE (с электроприводом, повторителем и обогревом) для ВАЗ 2110-2112, Лада Приора</v>
      </c>
      <c r="B2223" s="88">
        <v>184257</v>
      </c>
      <c r="C2223" s="72">
        <f>VLOOKUP($B2223,'Выгр Торг'!$B:$P,C$1,0)</f>
        <v>155571</v>
      </c>
      <c r="D2223" s="71" t="str">
        <f>VLOOKUP($B2223,'Выгр Торг'!$B:$P,D$1,0)</f>
        <v>Оригинальные боковые зеркала "SE" (с электроприводом, повторителем и обогревом) для ВАЗ 2110-2112, Лада Приора (В цвет 418)</v>
      </c>
      <c r="E2223" s="72" t="str">
        <f>VLOOKUP($B2223,'Выгр Торг'!$B:$P,E$1,0)</f>
        <v>Y</v>
      </c>
      <c r="F2223" s="72" t="str">
        <f>VLOOKUP($B2223,'Выгр Торг'!$B:$P,F$1,0)</f>
        <v>1</v>
      </c>
      <c r="G2223" s="36" t="s">
        <v>2500</v>
      </c>
      <c r="H2223" s="28">
        <v>155565</v>
      </c>
      <c r="I2223" s="53">
        <f>INDEX($I:$I,MATCH($H2223,$C:$C,0))</f>
        <v>600</v>
      </c>
      <c r="J2223" s="5" t="s">
        <v>2578</v>
      </c>
      <c r="K2223" s="56">
        <f>INDEX($K:$K,MATCH($H2223,$C:$C,0))+I2223</f>
        <v>4600</v>
      </c>
      <c r="L2223" s="14">
        <f>VLOOKUP(K2223,Наценка!$A$1:$B$8,2,1)</f>
        <v>1.4</v>
      </c>
      <c r="M2223" s="56">
        <f>INDEX($M:$M,MATCH($H2223,$C:$C,0))+I2223*$M$2</f>
        <v>6380</v>
      </c>
      <c r="N2223" s="57">
        <f t="shared" si="336"/>
        <v>6390</v>
      </c>
      <c r="O2223" s="72">
        <f>VLOOKUP($B2223,'Выгр Торг'!$B:$P,O$1,0)</f>
        <v>4600</v>
      </c>
      <c r="P2223" s="72">
        <f>VLOOKUP($B2223,'Выгр Торг'!$B:$P,P$1,0)</f>
        <v>6590</v>
      </c>
      <c r="Q2223" s="42">
        <f t="shared" si="343"/>
        <v>0</v>
      </c>
      <c r="R2223" s="42">
        <f t="shared" si="344"/>
        <v>200</v>
      </c>
      <c r="S2223" s="85">
        <f t="shared" si="335"/>
        <v>6390</v>
      </c>
      <c r="T2223" s="60" t="str">
        <f>IFERROR(VLOOKUP($B2223,'Из ГУГЛа'!$B:$G,4,0)*U2223+V2223,VLOOKUP($B2223,'Из ГУГЛа'!$B:$G,4,0))</f>
        <v/>
      </c>
      <c r="U2223" s="15">
        <v>1</v>
      </c>
      <c r="V2223" s="59"/>
      <c r="W2223" s="74">
        <f t="shared" si="345"/>
        <v>0.38913043478260878</v>
      </c>
      <c r="X2223" s="74" t="str">
        <f t="shared" si="346"/>
        <v/>
      </c>
      <c r="Y2223" s="74" t="str">
        <f t="shared" si="347"/>
        <v/>
      </c>
      <c r="Z2223" s="78" t="s">
        <v>2579</v>
      </c>
    </row>
    <row r="2224" spans="1:26" ht="60" x14ac:dyDescent="0.25">
      <c r="A2224" s="71" t="str">
        <f>INDEX('Выгр Торг'!$A:$A,MATCH($B2224,'Выгр Торг'!$B:$B,0))</f>
        <v>Боковые зеркала "АвтоВАЗ" SE (с электроприводом, повторителем и обогревом) для ВАЗ 2110-2112, Лада Приора</v>
      </c>
      <c r="B2224" s="88">
        <v>184258</v>
      </c>
      <c r="C2224" s="72">
        <f>VLOOKUP($B2224,'Выгр Торг'!$B:$P,C$1,0)</f>
        <v>155572</v>
      </c>
      <c r="D2224" s="71" t="str">
        <f>VLOOKUP($B2224,'Выгр Торг'!$B:$P,D$1,0)</f>
        <v>Оригинальные боковые зеркала "SE" (с электроприводом, повторителем и обогревом) для ВАЗ 2110-2112, Лада Приора (В цвет 627)</v>
      </c>
      <c r="E2224" s="72" t="str">
        <f>VLOOKUP($B2224,'Выгр Торг'!$B:$P,E$1,0)</f>
        <v>Y</v>
      </c>
      <c r="F2224" s="72" t="str">
        <f>VLOOKUP($B2224,'Выгр Торг'!$B:$P,F$1,0)</f>
        <v>1</v>
      </c>
      <c r="G2224" s="36" t="s">
        <v>2500</v>
      </c>
      <c r="H2224" s="28">
        <v>155565</v>
      </c>
      <c r="I2224" s="53">
        <f>INDEX($I:$I,MATCH($H2224,$C:$C,0))</f>
        <v>600</v>
      </c>
      <c r="J2224" s="5" t="s">
        <v>2578</v>
      </c>
      <c r="K2224" s="56">
        <f>INDEX($K:$K,MATCH($H2224,$C:$C,0))+I2224</f>
        <v>4600</v>
      </c>
      <c r="L2224" s="14">
        <f>VLOOKUP(K2224,Наценка!$A$1:$B$8,2,1)</f>
        <v>1.4</v>
      </c>
      <c r="M2224" s="56">
        <f>INDEX($M:$M,MATCH($H2224,$C:$C,0))+I2224*$M$2</f>
        <v>6380</v>
      </c>
      <c r="N2224" s="57">
        <f t="shared" si="336"/>
        <v>6390</v>
      </c>
      <c r="O2224" s="72">
        <f>VLOOKUP($B2224,'Выгр Торг'!$B:$P,O$1,0)</f>
        <v>4600</v>
      </c>
      <c r="P2224" s="72">
        <f>VLOOKUP($B2224,'Выгр Торг'!$B:$P,P$1,0)</f>
        <v>6590</v>
      </c>
      <c r="Q2224" s="42">
        <f t="shared" si="343"/>
        <v>0</v>
      </c>
      <c r="R2224" s="42">
        <f t="shared" si="344"/>
        <v>200</v>
      </c>
      <c r="S2224" s="85">
        <f t="shared" si="335"/>
        <v>6390</v>
      </c>
      <c r="T2224" s="60" t="str">
        <f>IFERROR(VLOOKUP($B2224,'Из ГУГЛа'!$B:$G,4,0)*U2224+V2224,VLOOKUP($B2224,'Из ГУГЛа'!$B:$G,4,0))</f>
        <v/>
      </c>
      <c r="U2224" s="15">
        <v>1</v>
      </c>
      <c r="V2224" s="59"/>
      <c r="W2224" s="74">
        <f t="shared" si="345"/>
        <v>0.38913043478260878</v>
      </c>
      <c r="X2224" s="74" t="str">
        <f t="shared" si="346"/>
        <v/>
      </c>
      <c r="Y2224" s="74" t="str">
        <f t="shared" si="347"/>
        <v/>
      </c>
      <c r="Z2224" s="78" t="s">
        <v>2579</v>
      </c>
    </row>
    <row r="2225" spans="1:26" ht="60" x14ac:dyDescent="0.25">
      <c r="A2225" s="71" t="str">
        <f>INDEX('Выгр Торг'!$A:$A,MATCH($B2225,'Выгр Торг'!$B:$B,0))</f>
        <v>Боковые зеркала "АвтоВАЗ" SE (с электроприводом, повторителем и обогревом) для ВАЗ 2110-2112, Лада Приора</v>
      </c>
      <c r="B2225" s="88">
        <v>184259</v>
      </c>
      <c r="C2225" s="72">
        <f>VLOOKUP($B2225,'Выгр Торг'!$B:$P,C$1,0)</f>
        <v>155573</v>
      </c>
      <c r="D2225" s="71" t="str">
        <f>VLOOKUP($B2225,'Выгр Торг'!$B:$P,D$1,0)</f>
        <v>Оригинальные боковые зеркала "SE" (с электроприводом, повторителем и обогревом) для ВАЗ 2110-2112, Лада Приора (В цвет 190)</v>
      </c>
      <c r="E2225" s="72" t="str">
        <f>VLOOKUP($B2225,'Выгр Торг'!$B:$P,E$1,0)</f>
        <v>Y</v>
      </c>
      <c r="F2225" s="72" t="str">
        <f>VLOOKUP($B2225,'Выгр Торг'!$B:$P,F$1,0)</f>
        <v>1</v>
      </c>
      <c r="G2225" s="36" t="s">
        <v>2500</v>
      </c>
      <c r="H2225" s="28">
        <v>155565</v>
      </c>
      <c r="I2225" s="53">
        <f>INDEX($I:$I,MATCH($H2225,$C:$C,0))</f>
        <v>600</v>
      </c>
      <c r="J2225" s="5" t="s">
        <v>2578</v>
      </c>
      <c r="K2225" s="56">
        <f>INDEX($K:$K,MATCH($H2225,$C:$C,0))+I2225</f>
        <v>4600</v>
      </c>
      <c r="L2225" s="14">
        <f>VLOOKUP(K2225,Наценка!$A$1:$B$8,2,1)</f>
        <v>1.4</v>
      </c>
      <c r="M2225" s="56">
        <f>INDEX($M:$M,MATCH($H2225,$C:$C,0))+I2225*$M$2</f>
        <v>6380</v>
      </c>
      <c r="N2225" s="57">
        <f t="shared" si="336"/>
        <v>6390</v>
      </c>
      <c r="O2225" s="72">
        <f>VLOOKUP($B2225,'Выгр Торг'!$B:$P,O$1,0)</f>
        <v>4600</v>
      </c>
      <c r="P2225" s="72">
        <f>VLOOKUP($B2225,'Выгр Торг'!$B:$P,P$1,0)</f>
        <v>6590</v>
      </c>
      <c r="Q2225" s="42">
        <f t="shared" si="343"/>
        <v>0</v>
      </c>
      <c r="R2225" s="42">
        <f t="shared" si="344"/>
        <v>200</v>
      </c>
      <c r="S2225" s="85">
        <f t="shared" si="335"/>
        <v>6390</v>
      </c>
      <c r="T2225" s="60" t="str">
        <f>IFERROR(VLOOKUP($B2225,'Из ГУГЛа'!$B:$G,4,0)*U2225+V2225,VLOOKUP($B2225,'Из ГУГЛа'!$B:$G,4,0))</f>
        <v/>
      </c>
      <c r="U2225" s="15">
        <v>1</v>
      </c>
      <c r="V2225" s="59"/>
      <c r="W2225" s="74">
        <f t="shared" si="345"/>
        <v>0.38913043478260878</v>
      </c>
      <c r="X2225" s="74" t="str">
        <f t="shared" si="346"/>
        <v/>
      </c>
      <c r="Y2225" s="74" t="str">
        <f t="shared" si="347"/>
        <v/>
      </c>
      <c r="Z2225" s="78" t="s">
        <v>2579</v>
      </c>
    </row>
    <row r="2226" spans="1:26" ht="60" x14ac:dyDescent="0.25">
      <c r="A2226" s="71" t="str">
        <f>INDEX('Выгр Торг'!$A:$A,MATCH($B2226,'Выгр Торг'!$B:$B,0))</f>
        <v>Боковые зеркала "АвтоВАЗ" SE (с электроприводом, повторителем и обогревом) для ВАЗ 2110-2112, Лада Приора</v>
      </c>
      <c r="B2226" s="88">
        <v>184260</v>
      </c>
      <c r="C2226" s="72">
        <f>VLOOKUP($B2226,'Выгр Торг'!$B:$P,C$1,0)</f>
        <v>155574</v>
      </c>
      <c r="D2226" s="71" t="str">
        <f>VLOOKUP($B2226,'Выгр Торг'!$B:$P,D$1,0)</f>
        <v>Оригинальные боковые зеркала "SE" (с электроприводом, повторителем и обогревом) для ВАЗ 2110-2112, Лада Приора (В цвет 630)</v>
      </c>
      <c r="E2226" s="72" t="str">
        <f>VLOOKUP($B2226,'Выгр Торг'!$B:$P,E$1,0)</f>
        <v>Y</v>
      </c>
      <c r="F2226" s="72" t="str">
        <f>VLOOKUP($B2226,'Выгр Торг'!$B:$P,F$1,0)</f>
        <v>1</v>
      </c>
      <c r="G2226" s="36" t="s">
        <v>2500</v>
      </c>
      <c r="H2226" s="28">
        <v>155565</v>
      </c>
      <c r="I2226" s="53">
        <f>INDEX($I:$I,MATCH($H2226,$C:$C,0))</f>
        <v>600</v>
      </c>
      <c r="J2226" s="5" t="s">
        <v>2578</v>
      </c>
      <c r="K2226" s="56">
        <f>INDEX($K:$K,MATCH($H2226,$C:$C,0))+I2226</f>
        <v>4600</v>
      </c>
      <c r="L2226" s="14">
        <f>VLOOKUP(K2226,Наценка!$A$1:$B$8,2,1)</f>
        <v>1.4</v>
      </c>
      <c r="M2226" s="56">
        <f>INDEX($M:$M,MATCH($H2226,$C:$C,0))+I2226*$M$2</f>
        <v>6380</v>
      </c>
      <c r="N2226" s="57">
        <f t="shared" si="336"/>
        <v>6390</v>
      </c>
      <c r="O2226" s="72">
        <f>VLOOKUP($B2226,'Выгр Торг'!$B:$P,O$1,0)</f>
        <v>4600</v>
      </c>
      <c r="P2226" s="72">
        <f>VLOOKUP($B2226,'Выгр Торг'!$B:$P,P$1,0)</f>
        <v>6590</v>
      </c>
      <c r="Q2226" s="42">
        <f t="shared" si="343"/>
        <v>0</v>
      </c>
      <c r="R2226" s="42">
        <f t="shared" si="344"/>
        <v>200</v>
      </c>
      <c r="S2226" s="85">
        <f t="shared" si="335"/>
        <v>6390</v>
      </c>
      <c r="T2226" s="60" t="str">
        <f>IFERROR(VLOOKUP($B2226,'Из ГУГЛа'!$B:$G,4,0)*U2226+V2226,VLOOKUP($B2226,'Из ГУГЛа'!$B:$G,4,0))</f>
        <v/>
      </c>
      <c r="U2226" s="15">
        <v>1</v>
      </c>
      <c r="V2226" s="59"/>
      <c r="W2226" s="74">
        <f t="shared" si="345"/>
        <v>0.38913043478260878</v>
      </c>
      <c r="X2226" s="74" t="str">
        <f t="shared" si="346"/>
        <v/>
      </c>
      <c r="Y2226" s="74" t="str">
        <f t="shared" si="347"/>
        <v/>
      </c>
      <c r="Z2226" s="78" t="s">
        <v>2579</v>
      </c>
    </row>
    <row r="2227" spans="1:26" ht="60" x14ac:dyDescent="0.25">
      <c r="A2227" s="71" t="str">
        <f>INDEX('Выгр Торг'!$A:$A,MATCH($B2227,'Выгр Торг'!$B:$B,0))</f>
        <v>Боковые зеркала "АвтоВАЗ" SE (с электроприводом, повторителем и обогревом) для ВАЗ 2110-2112, Лада Приора</v>
      </c>
      <c r="B2227" s="88">
        <v>184261</v>
      </c>
      <c r="C2227" s="72">
        <f>VLOOKUP($B2227,'Выгр Торг'!$B:$P,C$1,0)</f>
        <v>155575</v>
      </c>
      <c r="D2227" s="71" t="str">
        <f>VLOOKUP($B2227,'Выгр Торг'!$B:$P,D$1,0)</f>
        <v>Оригинальные боковые зеркала "SE" (с электроприводом, повторителем и обогревом) для ВАЗ 2110-2112, Лада Приора (В цвет 790)</v>
      </c>
      <c r="E2227" s="72" t="str">
        <f>VLOOKUP($B2227,'Выгр Торг'!$B:$P,E$1,0)</f>
        <v>Y</v>
      </c>
      <c r="F2227" s="72" t="str">
        <f>VLOOKUP($B2227,'Выгр Торг'!$B:$P,F$1,0)</f>
        <v>1</v>
      </c>
      <c r="G2227" s="36" t="s">
        <v>2500</v>
      </c>
      <c r="H2227" s="28">
        <v>155565</v>
      </c>
      <c r="I2227" s="53">
        <f>INDEX($I:$I,MATCH($H2227,$C:$C,0))</f>
        <v>600</v>
      </c>
      <c r="J2227" s="5" t="s">
        <v>2578</v>
      </c>
      <c r="K2227" s="56">
        <f>INDEX($K:$K,MATCH($H2227,$C:$C,0))+I2227</f>
        <v>4600</v>
      </c>
      <c r="L2227" s="14">
        <f>VLOOKUP(K2227,Наценка!$A$1:$B$8,2,1)</f>
        <v>1.4</v>
      </c>
      <c r="M2227" s="56">
        <f>INDEX($M:$M,MATCH($H2227,$C:$C,0))+I2227*$M$2</f>
        <v>6380</v>
      </c>
      <c r="N2227" s="57">
        <f t="shared" si="336"/>
        <v>6390</v>
      </c>
      <c r="O2227" s="72">
        <f>VLOOKUP($B2227,'Выгр Торг'!$B:$P,O$1,0)</f>
        <v>4600</v>
      </c>
      <c r="P2227" s="72">
        <f>VLOOKUP($B2227,'Выгр Торг'!$B:$P,P$1,0)</f>
        <v>6590</v>
      </c>
      <c r="Q2227" s="42">
        <f t="shared" si="343"/>
        <v>0</v>
      </c>
      <c r="R2227" s="42">
        <f t="shared" si="344"/>
        <v>200</v>
      </c>
      <c r="S2227" s="85">
        <f t="shared" si="335"/>
        <v>6390</v>
      </c>
      <c r="T2227" s="60" t="str">
        <f>IFERROR(VLOOKUP($B2227,'Из ГУГЛа'!$B:$G,4,0)*U2227+V2227,VLOOKUP($B2227,'Из ГУГЛа'!$B:$G,4,0))</f>
        <v/>
      </c>
      <c r="U2227" s="15">
        <v>1</v>
      </c>
      <c r="V2227" s="59"/>
      <c r="W2227" s="74">
        <f t="shared" si="345"/>
        <v>0.38913043478260878</v>
      </c>
      <c r="X2227" s="74" t="str">
        <f t="shared" si="346"/>
        <v/>
      </c>
      <c r="Y2227" s="74" t="str">
        <f t="shared" si="347"/>
        <v/>
      </c>
      <c r="Z2227" s="78" t="s">
        <v>2579</v>
      </c>
    </row>
    <row r="2228" spans="1:26" ht="60" x14ac:dyDescent="0.25">
      <c r="A2228" s="71" t="str">
        <f>INDEX('Выгр Торг'!$A:$A,MATCH($B2228,'Выгр Торг'!$B:$B,0))</f>
        <v>Боковые зеркала "АвтоВАЗ" SE (с электроприводом, повторителем и обогревом) для ВАЗ 2110-2112, Лада Приора</v>
      </c>
      <c r="B2228" s="88">
        <v>184262</v>
      </c>
      <c r="C2228" s="72">
        <f>VLOOKUP($B2228,'Выгр Торг'!$B:$P,C$1,0)</f>
        <v>155576</v>
      </c>
      <c r="D2228" s="71" t="str">
        <f>VLOOKUP($B2228,'Выгр Торг'!$B:$P,D$1,0)</f>
        <v>Оригинальные боковые зеркала "SE" (с электроприводом, повторителем и обогревом) для ВАЗ 2110-2112, Лада Приора (В цвет 665)</v>
      </c>
      <c r="E2228" s="72" t="str">
        <f>VLOOKUP($B2228,'Выгр Торг'!$B:$P,E$1,0)</f>
        <v>Y</v>
      </c>
      <c r="F2228" s="72" t="str">
        <f>VLOOKUP($B2228,'Выгр Торг'!$B:$P,F$1,0)</f>
        <v>1</v>
      </c>
      <c r="G2228" s="36" t="s">
        <v>2500</v>
      </c>
      <c r="H2228" s="28">
        <v>155565</v>
      </c>
      <c r="I2228" s="53">
        <f>INDEX($I:$I,MATCH($H2228,$C:$C,0))</f>
        <v>600</v>
      </c>
      <c r="J2228" s="5" t="s">
        <v>2578</v>
      </c>
      <c r="K2228" s="56">
        <f>INDEX($K:$K,MATCH($H2228,$C:$C,0))+I2228</f>
        <v>4600</v>
      </c>
      <c r="L2228" s="14">
        <f>VLOOKUP(K2228,Наценка!$A$1:$B$8,2,1)</f>
        <v>1.4</v>
      </c>
      <c r="M2228" s="56">
        <f>INDEX($M:$M,MATCH($H2228,$C:$C,0))+I2228*$M$2</f>
        <v>6380</v>
      </c>
      <c r="N2228" s="57">
        <f t="shared" si="336"/>
        <v>6390</v>
      </c>
      <c r="O2228" s="72">
        <f>VLOOKUP($B2228,'Выгр Торг'!$B:$P,O$1,0)</f>
        <v>4600</v>
      </c>
      <c r="P2228" s="72">
        <f>VLOOKUP($B2228,'Выгр Торг'!$B:$P,P$1,0)</f>
        <v>6590</v>
      </c>
      <c r="Q2228" s="42">
        <f t="shared" si="343"/>
        <v>0</v>
      </c>
      <c r="R2228" s="42">
        <f t="shared" si="344"/>
        <v>200</v>
      </c>
      <c r="S2228" s="85">
        <f t="shared" si="335"/>
        <v>6390</v>
      </c>
      <c r="T2228" s="60" t="str">
        <f>IFERROR(VLOOKUP($B2228,'Из ГУГЛа'!$B:$G,4,0)*U2228+V2228,VLOOKUP($B2228,'Из ГУГЛа'!$B:$G,4,0))</f>
        <v/>
      </c>
      <c r="U2228" s="15">
        <v>1</v>
      </c>
      <c r="V2228" s="59"/>
      <c r="W2228" s="74">
        <f t="shared" si="345"/>
        <v>0.38913043478260878</v>
      </c>
      <c r="X2228" s="74" t="str">
        <f t="shared" si="346"/>
        <v/>
      </c>
      <c r="Y2228" s="74" t="str">
        <f t="shared" si="347"/>
        <v/>
      </c>
      <c r="Z2228" s="78" t="s">
        <v>2579</v>
      </c>
    </row>
    <row r="2229" spans="1:26" ht="60" x14ac:dyDescent="0.25">
      <c r="A2229" s="71" t="str">
        <f>INDEX('Выгр Торг'!$A:$A,MATCH($B2229,'Выгр Торг'!$B:$B,0))</f>
        <v>Боковые зеркала "АвтоВАЗ" SE (с электроприводом, повторителем и обогревом) для ВАЗ 2110-2112, Лада Приора</v>
      </c>
      <c r="B2229" s="88">
        <v>184263</v>
      </c>
      <c r="C2229" s="72">
        <f>VLOOKUP($B2229,'Выгр Торг'!$B:$P,C$1,0)</f>
        <v>155577</v>
      </c>
      <c r="D2229" s="71" t="str">
        <f>VLOOKUP($B2229,'Выгр Торг'!$B:$P,D$1,0)</f>
        <v>Оригинальные боковые зеркала "SE" (с электроприводом, повторителем и обогревом) для ВАЗ 2110-2112, Лада Приора (В цвет 171)</v>
      </c>
      <c r="E2229" s="72" t="str">
        <f>VLOOKUP($B2229,'Выгр Торг'!$B:$P,E$1,0)</f>
        <v>Y</v>
      </c>
      <c r="F2229" s="72" t="str">
        <f>VLOOKUP($B2229,'Выгр Торг'!$B:$P,F$1,0)</f>
        <v>1</v>
      </c>
      <c r="G2229" s="36" t="s">
        <v>2500</v>
      </c>
      <c r="H2229" s="28">
        <v>155565</v>
      </c>
      <c r="I2229" s="53">
        <f>INDEX($I:$I,MATCH($H2229,$C:$C,0))</f>
        <v>600</v>
      </c>
      <c r="J2229" s="5" t="s">
        <v>2578</v>
      </c>
      <c r="K2229" s="56">
        <f>INDEX($K:$K,MATCH($H2229,$C:$C,0))+I2229</f>
        <v>4600</v>
      </c>
      <c r="L2229" s="14">
        <f>VLOOKUP(K2229,Наценка!$A$1:$B$8,2,1)</f>
        <v>1.4</v>
      </c>
      <c r="M2229" s="56">
        <f>INDEX($M:$M,MATCH($H2229,$C:$C,0))+I2229*$M$2</f>
        <v>6380</v>
      </c>
      <c r="N2229" s="57">
        <f t="shared" si="336"/>
        <v>6390</v>
      </c>
      <c r="O2229" s="72">
        <f>VLOOKUP($B2229,'Выгр Торг'!$B:$P,O$1,0)</f>
        <v>4600</v>
      </c>
      <c r="P2229" s="72">
        <f>VLOOKUP($B2229,'Выгр Торг'!$B:$P,P$1,0)</f>
        <v>6590</v>
      </c>
      <c r="Q2229" s="42">
        <f t="shared" si="343"/>
        <v>0</v>
      </c>
      <c r="R2229" s="42">
        <f t="shared" si="344"/>
        <v>200</v>
      </c>
      <c r="S2229" s="85">
        <f t="shared" si="335"/>
        <v>6390</v>
      </c>
      <c r="T2229" s="60" t="str">
        <f>IFERROR(VLOOKUP($B2229,'Из ГУГЛа'!$B:$G,4,0)*U2229+V2229,VLOOKUP($B2229,'Из ГУГЛа'!$B:$G,4,0))</f>
        <v/>
      </c>
      <c r="U2229" s="15">
        <v>1</v>
      </c>
      <c r="V2229" s="59"/>
      <c r="W2229" s="74">
        <f t="shared" si="345"/>
        <v>0.38913043478260878</v>
      </c>
      <c r="X2229" s="74" t="str">
        <f t="shared" si="346"/>
        <v/>
      </c>
      <c r="Y2229" s="74" t="str">
        <f t="shared" si="347"/>
        <v/>
      </c>
      <c r="Z2229" s="78" t="s">
        <v>2579</v>
      </c>
    </row>
    <row r="2230" spans="1:26" ht="60" x14ac:dyDescent="0.25">
      <c r="A2230" s="71" t="str">
        <f>INDEX('Выгр Торг'!$A:$A,MATCH($B2230,'Выгр Торг'!$B:$B,0))</f>
        <v>Боковые зеркала "АвтоВАЗ" SE (с электроприводом, повторителем и обогревом) для ВАЗ 2110-2112, Лада Приора</v>
      </c>
      <c r="B2230" s="88">
        <v>259261</v>
      </c>
      <c r="C2230" s="72">
        <f>VLOOKUP($B2230,'Выгр Торг'!$B:$P,C$1,0)</f>
        <v>178043</v>
      </c>
      <c r="D2230" s="71" t="str">
        <f>VLOOKUP($B2230,'Выгр Торг'!$B:$P,D$1,0)</f>
        <v>Оригинальные боковые зеркала "SE" (с электроприводом, повторителем и обогревом) для ВАЗ 2110-2112, Лада Приора (В цвет 413)</v>
      </c>
      <c r="E2230" s="72" t="str">
        <f>VLOOKUP($B2230,'Выгр Торг'!$B:$P,E$1,0)</f>
        <v>Y</v>
      </c>
      <c r="F2230" s="72" t="str">
        <f>VLOOKUP($B2230,'Выгр Торг'!$B:$P,F$1,0)</f>
        <v>1</v>
      </c>
      <c r="G2230" s="36" t="s">
        <v>2500</v>
      </c>
      <c r="H2230" s="28">
        <v>155565</v>
      </c>
      <c r="I2230" s="53">
        <f>INDEX($I:$I,MATCH($H2230,$C:$C,0))</f>
        <v>600</v>
      </c>
      <c r="J2230" s="5" t="s">
        <v>2578</v>
      </c>
      <c r="K2230" s="56">
        <f>INDEX($K:$K,MATCH($H2230,$C:$C,0))+I2230</f>
        <v>4600</v>
      </c>
      <c r="L2230" s="14">
        <f>VLOOKUP(K2230,Наценка!$A$1:$B$8,2,1)</f>
        <v>1.4</v>
      </c>
      <c r="M2230" s="56">
        <f>INDEX($M:$M,MATCH($H2230,$C:$C,0))+I2230*$M$2</f>
        <v>6380</v>
      </c>
      <c r="N2230" s="57">
        <f t="shared" si="336"/>
        <v>6390</v>
      </c>
      <c r="O2230" s="72">
        <f>VLOOKUP($B2230,'Выгр Торг'!$B:$P,O$1,0)</f>
        <v>4600</v>
      </c>
      <c r="P2230" s="72">
        <f>VLOOKUP($B2230,'Выгр Торг'!$B:$P,P$1,0)</f>
        <v>6590</v>
      </c>
      <c r="Q2230" s="42">
        <f t="shared" si="343"/>
        <v>0</v>
      </c>
      <c r="R2230" s="42">
        <f t="shared" si="344"/>
        <v>200</v>
      </c>
      <c r="S2230" s="85">
        <f t="shared" si="335"/>
        <v>6390</v>
      </c>
      <c r="T2230" s="60" t="str">
        <f>IFERROR(VLOOKUP($B2230,'Из ГУГЛа'!$B:$G,4,0)*U2230+V2230,VLOOKUP($B2230,'Из ГУГЛа'!$B:$G,4,0))</f>
        <v/>
      </c>
      <c r="U2230" s="15">
        <v>1</v>
      </c>
      <c r="V2230" s="59"/>
      <c r="W2230" s="74">
        <f t="shared" si="345"/>
        <v>0.38913043478260878</v>
      </c>
      <c r="X2230" s="74" t="str">
        <f t="shared" si="346"/>
        <v/>
      </c>
      <c r="Y2230" s="74" t="str">
        <f t="shared" si="347"/>
        <v/>
      </c>
      <c r="Z2230" s="78" t="s">
        <v>2579</v>
      </c>
    </row>
    <row r="2231" spans="1:26" ht="60" x14ac:dyDescent="0.25">
      <c r="A2231" s="71" t="str">
        <f>INDEX('Выгр Торг'!$A:$A,MATCH($B2231,'Выгр Торг'!$B:$B,0))</f>
        <v>Боковые зеркала "АвтоВАЗ" SE (с электроприводом, повторителем и обогревом) для ВАЗ 2110-2112, Лада Приора</v>
      </c>
      <c r="B2231" s="88">
        <v>184264</v>
      </c>
      <c r="C2231" s="72">
        <f>VLOOKUP($B2231,'Выгр Торг'!$B:$P,C$1,0)</f>
        <v>155578</v>
      </c>
      <c r="D2231" s="71" t="str">
        <f>VLOOKUP($B2231,'Выгр Торг'!$B:$P,D$1,0)</f>
        <v>Оригинальные боковые зеркала "SE" (с электроприводом, повторителем и обогревом) для ВАЗ 2110-2112, Лада Приора (В цвет 606)</v>
      </c>
      <c r="E2231" s="72" t="str">
        <f>VLOOKUP($B2231,'Выгр Торг'!$B:$P,E$1,0)</f>
        <v>Y</v>
      </c>
      <c r="F2231" s="72" t="str">
        <f>VLOOKUP($B2231,'Выгр Торг'!$B:$P,F$1,0)</f>
        <v>1</v>
      </c>
      <c r="G2231" s="36" t="s">
        <v>2500</v>
      </c>
      <c r="H2231" s="28">
        <v>155565</v>
      </c>
      <c r="I2231" s="53">
        <f>INDEX($I:$I,MATCH($H2231,$C:$C,0))</f>
        <v>600</v>
      </c>
      <c r="J2231" s="5" t="s">
        <v>2578</v>
      </c>
      <c r="K2231" s="56">
        <f>INDEX($K:$K,MATCH($H2231,$C:$C,0))+I2231</f>
        <v>4600</v>
      </c>
      <c r="L2231" s="14">
        <f>VLOOKUP(K2231,Наценка!$A$1:$B$8,2,1)</f>
        <v>1.4</v>
      </c>
      <c r="M2231" s="56">
        <f>INDEX($M:$M,MATCH($H2231,$C:$C,0))+I2231*$M$2</f>
        <v>6380</v>
      </c>
      <c r="N2231" s="57">
        <f t="shared" si="336"/>
        <v>6390</v>
      </c>
      <c r="O2231" s="72">
        <f>VLOOKUP($B2231,'Выгр Торг'!$B:$P,O$1,0)</f>
        <v>4600</v>
      </c>
      <c r="P2231" s="72">
        <f>VLOOKUP($B2231,'Выгр Торг'!$B:$P,P$1,0)</f>
        <v>6590</v>
      </c>
      <c r="Q2231" s="42">
        <f t="shared" si="343"/>
        <v>0</v>
      </c>
      <c r="R2231" s="42">
        <f t="shared" si="344"/>
        <v>200</v>
      </c>
      <c r="S2231" s="85">
        <f t="shared" si="335"/>
        <v>6390</v>
      </c>
      <c r="T2231" s="60" t="str">
        <f>IFERROR(VLOOKUP($B2231,'Из ГУГЛа'!$B:$G,4,0)*U2231+V2231,VLOOKUP($B2231,'Из ГУГЛа'!$B:$G,4,0))</f>
        <v/>
      </c>
      <c r="U2231" s="15">
        <v>1</v>
      </c>
      <c r="V2231" s="59"/>
      <c r="W2231" s="74">
        <f t="shared" si="345"/>
        <v>0.38913043478260878</v>
      </c>
      <c r="X2231" s="74" t="str">
        <f t="shared" si="346"/>
        <v/>
      </c>
      <c r="Y2231" s="74" t="str">
        <f t="shared" si="347"/>
        <v/>
      </c>
      <c r="Z2231" s="78" t="s">
        <v>2579</v>
      </c>
    </row>
    <row r="2232" spans="1:26" ht="60" x14ac:dyDescent="0.25">
      <c r="A2232" s="71" t="str">
        <f>INDEX('Выгр Торг'!$A:$A,MATCH($B2232,'Выгр Торг'!$B:$B,0))</f>
        <v>Боковые зеркала "АвтоВАЗ" SE (с электроприводом, повторителем и обогревом) для ВАЗ 2110-2112, Лада Приора</v>
      </c>
      <c r="B2232" s="88">
        <v>184265</v>
      </c>
      <c r="C2232" s="72">
        <f>VLOOKUP($B2232,'Выгр Торг'!$B:$P,C$1,0)</f>
        <v>155579</v>
      </c>
      <c r="D2232" s="71" t="str">
        <f>VLOOKUP($B2232,'Выгр Торг'!$B:$P,D$1,0)</f>
        <v>Оригинальные боковые зеркала "SE" (с электроприводом, повторителем и обогревом) для ВАЗ 2110-2112, Лада Приора (В цвет 426)</v>
      </c>
      <c r="E2232" s="72" t="str">
        <f>VLOOKUP($B2232,'Выгр Торг'!$B:$P,E$1,0)</f>
        <v>Y</v>
      </c>
      <c r="F2232" s="72" t="str">
        <f>VLOOKUP($B2232,'Выгр Торг'!$B:$P,F$1,0)</f>
        <v>1</v>
      </c>
      <c r="G2232" s="36" t="s">
        <v>2500</v>
      </c>
      <c r="H2232" s="28">
        <v>155565</v>
      </c>
      <c r="I2232" s="53">
        <f>INDEX($I:$I,MATCH($H2232,$C:$C,0))</f>
        <v>600</v>
      </c>
      <c r="J2232" s="5" t="s">
        <v>2578</v>
      </c>
      <c r="K2232" s="56">
        <f>INDEX($K:$K,MATCH($H2232,$C:$C,0))+I2232</f>
        <v>4600</v>
      </c>
      <c r="L2232" s="14">
        <f>VLOOKUP(K2232,Наценка!$A$1:$B$8,2,1)</f>
        <v>1.4</v>
      </c>
      <c r="M2232" s="56">
        <f>INDEX($M:$M,MATCH($H2232,$C:$C,0))+I2232*$M$2</f>
        <v>6380</v>
      </c>
      <c r="N2232" s="57">
        <f t="shared" si="336"/>
        <v>6390</v>
      </c>
      <c r="O2232" s="72">
        <f>VLOOKUP($B2232,'Выгр Торг'!$B:$P,O$1,0)</f>
        <v>4600</v>
      </c>
      <c r="P2232" s="72">
        <f>VLOOKUP($B2232,'Выгр Торг'!$B:$P,P$1,0)</f>
        <v>6590</v>
      </c>
      <c r="Q2232" s="42">
        <f t="shared" si="343"/>
        <v>0</v>
      </c>
      <c r="R2232" s="42">
        <f t="shared" si="344"/>
        <v>200</v>
      </c>
      <c r="S2232" s="85">
        <f t="shared" si="335"/>
        <v>6390</v>
      </c>
      <c r="T2232" s="60" t="str">
        <f>IFERROR(VLOOKUP($B2232,'Из ГУГЛа'!$B:$G,4,0)*U2232+V2232,VLOOKUP($B2232,'Из ГУГЛа'!$B:$G,4,0))</f>
        <v/>
      </c>
      <c r="U2232" s="15">
        <v>1</v>
      </c>
      <c r="V2232" s="59"/>
      <c r="W2232" s="74">
        <f t="shared" si="345"/>
        <v>0.38913043478260878</v>
      </c>
      <c r="X2232" s="74" t="str">
        <f t="shared" si="346"/>
        <v/>
      </c>
      <c r="Y2232" s="74" t="str">
        <f t="shared" si="347"/>
        <v/>
      </c>
      <c r="Z2232" s="78" t="s">
        <v>2579</v>
      </c>
    </row>
    <row r="2233" spans="1:26" ht="60" x14ac:dyDescent="0.25">
      <c r="A2233" s="71" t="str">
        <f>INDEX('Выгр Торг'!$A:$A,MATCH($B2233,'Выгр Торг'!$B:$B,0))</f>
        <v>Боковые зеркала "АвтоВАЗ" SE (с электроприводом, повторителем и обогревом) для ВАЗ 2110-2112, Лада Приора</v>
      </c>
      <c r="B2233" s="88">
        <v>184266</v>
      </c>
      <c r="C2233" s="72">
        <f>VLOOKUP($B2233,'Выгр Торг'!$B:$P,C$1,0)</f>
        <v>155580</v>
      </c>
      <c r="D2233" s="71" t="str">
        <f>VLOOKUP($B2233,'Выгр Торг'!$B:$P,D$1,0)</f>
        <v>Оригинальные боковые зеркала "SE" (с электроприводом, повторителем и обогревом) для ВАЗ 2110-2112, Лада Приора (В цвет 328)</v>
      </c>
      <c r="E2233" s="72" t="str">
        <f>VLOOKUP($B2233,'Выгр Торг'!$B:$P,E$1,0)</f>
        <v>Y</v>
      </c>
      <c r="F2233" s="72" t="str">
        <f>VLOOKUP($B2233,'Выгр Торг'!$B:$P,F$1,0)</f>
        <v>1</v>
      </c>
      <c r="G2233" s="36" t="s">
        <v>2500</v>
      </c>
      <c r="H2233" s="28">
        <v>155565</v>
      </c>
      <c r="I2233" s="53">
        <f>INDEX($I:$I,MATCH($H2233,$C:$C,0))</f>
        <v>600</v>
      </c>
      <c r="J2233" s="5" t="s">
        <v>2578</v>
      </c>
      <c r="K2233" s="56">
        <f>INDEX($K:$K,MATCH($H2233,$C:$C,0))+I2233</f>
        <v>4600</v>
      </c>
      <c r="L2233" s="14">
        <f>VLOOKUP(K2233,Наценка!$A$1:$B$8,2,1)</f>
        <v>1.4</v>
      </c>
      <c r="M2233" s="56">
        <f>INDEX($M:$M,MATCH($H2233,$C:$C,0))+I2233*$M$2</f>
        <v>6380</v>
      </c>
      <c r="N2233" s="57">
        <f t="shared" si="336"/>
        <v>6390</v>
      </c>
      <c r="O2233" s="72">
        <f>VLOOKUP($B2233,'Выгр Торг'!$B:$P,O$1,0)</f>
        <v>4600</v>
      </c>
      <c r="P2233" s="72">
        <f>VLOOKUP($B2233,'Выгр Торг'!$B:$P,P$1,0)</f>
        <v>6590</v>
      </c>
      <c r="Q2233" s="42">
        <f t="shared" si="343"/>
        <v>0</v>
      </c>
      <c r="R2233" s="42">
        <f t="shared" si="344"/>
        <v>200</v>
      </c>
      <c r="S2233" s="85">
        <f t="shared" si="335"/>
        <v>6390</v>
      </c>
      <c r="T2233" s="60" t="str">
        <f>IFERROR(VLOOKUP($B2233,'Из ГУГЛа'!$B:$G,4,0)*U2233+V2233,VLOOKUP($B2233,'Из ГУГЛа'!$B:$G,4,0))</f>
        <v/>
      </c>
      <c r="U2233" s="15">
        <v>1</v>
      </c>
      <c r="V2233" s="59"/>
      <c r="W2233" s="74">
        <f t="shared" si="345"/>
        <v>0.38913043478260878</v>
      </c>
      <c r="X2233" s="74" t="str">
        <f t="shared" si="346"/>
        <v/>
      </c>
      <c r="Y2233" s="74" t="str">
        <f t="shared" si="347"/>
        <v/>
      </c>
      <c r="Z2233" s="78" t="s">
        <v>2579</v>
      </c>
    </row>
    <row r="2234" spans="1:26" ht="60" x14ac:dyDescent="0.25">
      <c r="A2234" s="71" t="str">
        <f>INDEX('Выгр Торг'!$A:$A,MATCH($B2234,'Выгр Торг'!$B:$B,0))</f>
        <v>Боковые зеркала "АвтоВАЗ" SE (с электроприводом, повторителем и обогревом) для ВАЗ 2110-2112, Лада Приора</v>
      </c>
      <c r="B2234" s="88">
        <v>184267</v>
      </c>
      <c r="C2234" s="72">
        <f>VLOOKUP($B2234,'Выгр Торг'!$B:$P,C$1,0)</f>
        <v>155581</v>
      </c>
      <c r="D2234" s="71" t="str">
        <f>VLOOKUP($B2234,'Выгр Торг'!$B:$P,D$1,0)</f>
        <v>Оригинальные боковые зеркала "SE" (с электроприводом, повторителем и обогревом) для ВАЗ 2110-2112, Лада Приора (В цвет 672)</v>
      </c>
      <c r="E2234" s="72" t="str">
        <f>VLOOKUP($B2234,'Выгр Торг'!$B:$P,E$1,0)</f>
        <v>Y</v>
      </c>
      <c r="F2234" s="72" t="str">
        <f>VLOOKUP($B2234,'Выгр Торг'!$B:$P,F$1,0)</f>
        <v>1</v>
      </c>
      <c r="G2234" s="36" t="s">
        <v>2500</v>
      </c>
      <c r="H2234" s="28">
        <v>155565</v>
      </c>
      <c r="I2234" s="53">
        <f>INDEX($I:$I,MATCH($H2234,$C:$C,0))</f>
        <v>600</v>
      </c>
      <c r="J2234" s="5" t="s">
        <v>2578</v>
      </c>
      <c r="K2234" s="56">
        <f>INDEX($K:$K,MATCH($H2234,$C:$C,0))+I2234</f>
        <v>4600</v>
      </c>
      <c r="L2234" s="14">
        <f>VLOOKUP(K2234,Наценка!$A$1:$B$8,2,1)</f>
        <v>1.4</v>
      </c>
      <c r="M2234" s="56">
        <f>INDEX($M:$M,MATCH($H2234,$C:$C,0))+I2234*$M$2</f>
        <v>6380</v>
      </c>
      <c r="N2234" s="57">
        <f t="shared" si="336"/>
        <v>6390</v>
      </c>
      <c r="O2234" s="72">
        <f>VLOOKUP($B2234,'Выгр Торг'!$B:$P,O$1,0)</f>
        <v>4600</v>
      </c>
      <c r="P2234" s="72">
        <f>VLOOKUP($B2234,'Выгр Торг'!$B:$P,P$1,0)</f>
        <v>6590</v>
      </c>
      <c r="Q2234" s="42">
        <f t="shared" si="343"/>
        <v>0</v>
      </c>
      <c r="R2234" s="42">
        <f t="shared" si="344"/>
        <v>200</v>
      </c>
      <c r="S2234" s="85">
        <f t="shared" si="335"/>
        <v>6390</v>
      </c>
      <c r="T2234" s="60" t="str">
        <f>IFERROR(VLOOKUP($B2234,'Из ГУГЛа'!$B:$G,4,0)*U2234+V2234,VLOOKUP($B2234,'Из ГУГЛа'!$B:$G,4,0))</f>
        <v/>
      </c>
      <c r="U2234" s="15">
        <v>1</v>
      </c>
      <c r="V2234" s="59"/>
      <c r="W2234" s="74">
        <f t="shared" si="345"/>
        <v>0.38913043478260878</v>
      </c>
      <c r="X2234" s="74" t="str">
        <f t="shared" si="346"/>
        <v/>
      </c>
      <c r="Y2234" s="74" t="str">
        <f t="shared" si="347"/>
        <v/>
      </c>
      <c r="Z2234" s="78" t="s">
        <v>2579</v>
      </c>
    </row>
    <row r="2235" spans="1:26" ht="60" x14ac:dyDescent="0.25">
      <c r="A2235" s="71" t="str">
        <f>INDEX('Выгр Торг'!$A:$A,MATCH($B2235,'Выгр Торг'!$B:$B,0))</f>
        <v>Боковые зеркала "АвтоВАЗ" SE (с электроприводом, повторителем и обогревом) для ВАЗ 2110-2112, Лада Приора</v>
      </c>
      <c r="B2235" s="88">
        <v>184268</v>
      </c>
      <c r="C2235" s="72">
        <f>VLOOKUP($B2235,'Выгр Торг'!$B:$P,C$1,0)</f>
        <v>155582</v>
      </c>
      <c r="D2235" s="71" t="str">
        <f>VLOOKUP($B2235,'Выгр Торг'!$B:$P,D$1,0)</f>
        <v>Оригинальные боковые зеркала "SE" (с электроприводом, повторителем и обогревом) для ВАЗ 2110-2112, Лада Приора (В цвет 429)</v>
      </c>
      <c r="E2235" s="72" t="str">
        <f>VLOOKUP($B2235,'Выгр Торг'!$B:$P,E$1,0)</f>
        <v>Y</v>
      </c>
      <c r="F2235" s="72" t="str">
        <f>VLOOKUP($B2235,'Выгр Торг'!$B:$P,F$1,0)</f>
        <v>1</v>
      </c>
      <c r="G2235" s="36" t="s">
        <v>2500</v>
      </c>
      <c r="H2235" s="28">
        <v>155565</v>
      </c>
      <c r="I2235" s="53">
        <f>INDEX($I:$I,MATCH($H2235,$C:$C,0))</f>
        <v>600</v>
      </c>
      <c r="J2235" s="5" t="s">
        <v>2578</v>
      </c>
      <c r="K2235" s="56">
        <f>INDEX($K:$K,MATCH($H2235,$C:$C,0))+I2235</f>
        <v>4600</v>
      </c>
      <c r="L2235" s="14">
        <f>VLOOKUP(K2235,Наценка!$A$1:$B$8,2,1)</f>
        <v>1.4</v>
      </c>
      <c r="M2235" s="56">
        <f>INDEX($M:$M,MATCH($H2235,$C:$C,0))+I2235*$M$2</f>
        <v>6380</v>
      </c>
      <c r="N2235" s="57">
        <f t="shared" si="336"/>
        <v>6390</v>
      </c>
      <c r="O2235" s="72">
        <f>VLOOKUP($B2235,'Выгр Торг'!$B:$P,O$1,0)</f>
        <v>4600</v>
      </c>
      <c r="P2235" s="72">
        <f>VLOOKUP($B2235,'Выгр Торг'!$B:$P,P$1,0)</f>
        <v>6590</v>
      </c>
      <c r="Q2235" s="42">
        <f t="shared" si="343"/>
        <v>0</v>
      </c>
      <c r="R2235" s="42">
        <f t="shared" si="344"/>
        <v>200</v>
      </c>
      <c r="S2235" s="85">
        <f t="shared" si="335"/>
        <v>6390</v>
      </c>
      <c r="T2235" s="60" t="str">
        <f>IFERROR(VLOOKUP($B2235,'Из ГУГЛа'!$B:$G,4,0)*U2235+V2235,VLOOKUP($B2235,'Из ГУГЛа'!$B:$G,4,0))</f>
        <v/>
      </c>
      <c r="U2235" s="15">
        <v>1</v>
      </c>
      <c r="V2235" s="59"/>
      <c r="W2235" s="74">
        <f t="shared" si="345"/>
        <v>0.38913043478260878</v>
      </c>
      <c r="X2235" s="74" t="str">
        <f t="shared" si="346"/>
        <v/>
      </c>
      <c r="Y2235" s="74" t="str">
        <f t="shared" si="347"/>
        <v/>
      </c>
      <c r="Z2235" s="78" t="s">
        <v>2579</v>
      </c>
    </row>
    <row r="2236" spans="1:26" ht="60" x14ac:dyDescent="0.25">
      <c r="A2236" s="71" t="str">
        <f>INDEX('Выгр Торг'!$A:$A,MATCH($B2236,'Выгр Торг'!$B:$B,0))</f>
        <v>Боковые зеркала "АвтоВАЗ" SE (с электроприводом, повторителем и обогревом) для ВАЗ 2110-2112, Лада Приора</v>
      </c>
      <c r="B2236" s="88">
        <v>184269</v>
      </c>
      <c r="C2236" s="72">
        <f>VLOOKUP($B2236,'Выгр Торг'!$B:$P,C$1,0)</f>
        <v>155583</v>
      </c>
      <c r="D2236" s="71" t="str">
        <f>VLOOKUP($B2236,'Выгр Торг'!$B:$P,D$1,0)</f>
        <v>Оригинальные боковые зеркала "SE" (с электроприводом, повторителем и обогревом) для ВАЗ 2110-2112, Лада Приора (В цвет 193)</v>
      </c>
      <c r="E2236" s="72" t="str">
        <f>VLOOKUP($B2236,'Выгр Торг'!$B:$P,E$1,0)</f>
        <v>Y</v>
      </c>
      <c r="F2236" s="72" t="str">
        <f>VLOOKUP($B2236,'Выгр Торг'!$B:$P,F$1,0)</f>
        <v>1</v>
      </c>
      <c r="G2236" s="36" t="s">
        <v>2500</v>
      </c>
      <c r="H2236" s="28">
        <v>155565</v>
      </c>
      <c r="I2236" s="53">
        <f>INDEX($I:$I,MATCH($H2236,$C:$C,0))</f>
        <v>600</v>
      </c>
      <c r="J2236" s="5" t="s">
        <v>2578</v>
      </c>
      <c r="K2236" s="56">
        <f>INDEX($K:$K,MATCH($H2236,$C:$C,0))+I2236</f>
        <v>4600</v>
      </c>
      <c r="L2236" s="14">
        <f>VLOOKUP(K2236,Наценка!$A$1:$B$8,2,1)</f>
        <v>1.4</v>
      </c>
      <c r="M2236" s="56">
        <f>INDEX($M:$M,MATCH($H2236,$C:$C,0))+I2236*$M$2</f>
        <v>6380</v>
      </c>
      <c r="N2236" s="57">
        <f t="shared" si="336"/>
        <v>6390</v>
      </c>
      <c r="O2236" s="72">
        <f>VLOOKUP($B2236,'Выгр Торг'!$B:$P,O$1,0)</f>
        <v>4600</v>
      </c>
      <c r="P2236" s="72">
        <f>VLOOKUP($B2236,'Выгр Торг'!$B:$P,P$1,0)</f>
        <v>6590</v>
      </c>
      <c r="Q2236" s="42">
        <f t="shared" si="343"/>
        <v>0</v>
      </c>
      <c r="R2236" s="42">
        <f t="shared" si="344"/>
        <v>200</v>
      </c>
      <c r="S2236" s="85">
        <f t="shared" si="335"/>
        <v>6390</v>
      </c>
      <c r="T2236" s="60" t="str">
        <f>IFERROR(VLOOKUP($B2236,'Из ГУГЛа'!$B:$G,4,0)*U2236+V2236,VLOOKUP($B2236,'Из ГУГЛа'!$B:$G,4,0))</f>
        <v/>
      </c>
      <c r="U2236" s="15">
        <v>1</v>
      </c>
      <c r="V2236" s="59"/>
      <c r="W2236" s="74">
        <f t="shared" si="345"/>
        <v>0.38913043478260878</v>
      </c>
      <c r="X2236" s="74" t="str">
        <f t="shared" si="346"/>
        <v/>
      </c>
      <c r="Y2236" s="74" t="str">
        <f t="shared" si="347"/>
        <v/>
      </c>
      <c r="Z2236" s="78" t="s">
        <v>2579</v>
      </c>
    </row>
    <row r="2237" spans="1:26" ht="60" x14ac:dyDescent="0.25">
      <c r="A2237" s="71" t="str">
        <f>INDEX('Выгр Торг'!$A:$A,MATCH($B2237,'Выгр Торг'!$B:$B,0))</f>
        <v>Боковые зеркала "АвтоВАЗ" SE (с электроприводом, повторителем и обогревом) для ВАЗ 2110-2112, Лада Приора</v>
      </c>
      <c r="B2237" s="88">
        <v>184270</v>
      </c>
      <c r="C2237" s="72">
        <f>VLOOKUP($B2237,'Выгр Торг'!$B:$P,C$1,0)</f>
        <v>155584</v>
      </c>
      <c r="D2237" s="71" t="str">
        <f>VLOOKUP($B2237,'Выгр Торг'!$B:$P,D$1,0)</f>
        <v>Оригинальные боковые зеркала "SE" (с электроприводом, повторителем и обогревом) для ВАЗ 2110-2112, Лада Приора (В цвет 615)</v>
      </c>
      <c r="E2237" s="72" t="str">
        <f>VLOOKUP($B2237,'Выгр Торг'!$B:$P,E$1,0)</f>
        <v>Y</v>
      </c>
      <c r="F2237" s="72" t="str">
        <f>VLOOKUP($B2237,'Выгр Торг'!$B:$P,F$1,0)</f>
        <v>1</v>
      </c>
      <c r="G2237" s="36" t="s">
        <v>2500</v>
      </c>
      <c r="H2237" s="28">
        <v>155565</v>
      </c>
      <c r="I2237" s="53">
        <f>INDEX($I:$I,MATCH($H2237,$C:$C,0))</f>
        <v>600</v>
      </c>
      <c r="J2237" s="5" t="s">
        <v>2578</v>
      </c>
      <c r="K2237" s="56">
        <f>INDEX($K:$K,MATCH($H2237,$C:$C,0))+I2237</f>
        <v>4600</v>
      </c>
      <c r="L2237" s="14">
        <f>VLOOKUP(K2237,Наценка!$A$1:$B$8,2,1)</f>
        <v>1.4</v>
      </c>
      <c r="M2237" s="56">
        <f>INDEX($M:$M,MATCH($H2237,$C:$C,0))+I2237*$M$2</f>
        <v>6380</v>
      </c>
      <c r="N2237" s="57">
        <f t="shared" si="336"/>
        <v>6390</v>
      </c>
      <c r="O2237" s="72">
        <f>VLOOKUP($B2237,'Выгр Торг'!$B:$P,O$1,0)</f>
        <v>4600</v>
      </c>
      <c r="P2237" s="72">
        <f>VLOOKUP($B2237,'Выгр Торг'!$B:$P,P$1,0)</f>
        <v>6590</v>
      </c>
      <c r="Q2237" s="42">
        <f t="shared" si="343"/>
        <v>0</v>
      </c>
      <c r="R2237" s="42">
        <f t="shared" si="344"/>
        <v>200</v>
      </c>
      <c r="S2237" s="85">
        <f t="shared" si="335"/>
        <v>6390</v>
      </c>
      <c r="T2237" s="60" t="str">
        <f>IFERROR(VLOOKUP($B2237,'Из ГУГЛа'!$B:$G,4,0)*U2237+V2237,VLOOKUP($B2237,'Из ГУГЛа'!$B:$G,4,0))</f>
        <v/>
      </c>
      <c r="U2237" s="15">
        <v>1</v>
      </c>
      <c r="V2237" s="59"/>
      <c r="W2237" s="74">
        <f t="shared" si="345"/>
        <v>0.38913043478260878</v>
      </c>
      <c r="X2237" s="74" t="str">
        <f t="shared" si="346"/>
        <v/>
      </c>
      <c r="Y2237" s="74" t="str">
        <f t="shared" si="347"/>
        <v/>
      </c>
      <c r="Z2237" s="78" t="s">
        <v>2579</v>
      </c>
    </row>
    <row r="2238" spans="1:26" ht="60" x14ac:dyDescent="0.25">
      <c r="A2238" s="71" t="str">
        <f>INDEX('Выгр Торг'!$A:$A,MATCH($B2238,'Выгр Торг'!$B:$B,0))</f>
        <v>Боковые зеркала "АвтоВАЗ" SE (с электроприводом, повторителем и обогревом) для ВАЗ 2110-2112, Лада Приора</v>
      </c>
      <c r="B2238" s="88">
        <v>184271</v>
      </c>
      <c r="C2238" s="72">
        <f>VLOOKUP($B2238,'Выгр Торг'!$B:$P,C$1,0)</f>
        <v>155585</v>
      </c>
      <c r="D2238" s="71" t="str">
        <f>VLOOKUP($B2238,'Выгр Торг'!$B:$P,D$1,0)</f>
        <v>Оригинальные боковые зеркала "SE" (с электроприводом, повторителем и обогревом) для ВАЗ 2110-2112, Лада Приора (В цвет 192)</v>
      </c>
      <c r="E2238" s="72" t="str">
        <f>VLOOKUP($B2238,'Выгр Торг'!$B:$P,E$1,0)</f>
        <v>Y</v>
      </c>
      <c r="F2238" s="72" t="str">
        <f>VLOOKUP($B2238,'Выгр Торг'!$B:$P,F$1,0)</f>
        <v>1</v>
      </c>
      <c r="G2238" s="36" t="s">
        <v>2500</v>
      </c>
      <c r="H2238" s="28">
        <v>155565</v>
      </c>
      <c r="I2238" s="53">
        <f>INDEX($I:$I,MATCH($H2238,$C:$C,0))</f>
        <v>600</v>
      </c>
      <c r="J2238" s="5" t="s">
        <v>2578</v>
      </c>
      <c r="K2238" s="56">
        <f>INDEX($K:$K,MATCH($H2238,$C:$C,0))+I2238</f>
        <v>4600</v>
      </c>
      <c r="L2238" s="14">
        <f>VLOOKUP(K2238,Наценка!$A$1:$B$8,2,1)</f>
        <v>1.4</v>
      </c>
      <c r="M2238" s="56">
        <f>INDEX($M:$M,MATCH($H2238,$C:$C,0))+I2238*$M$2</f>
        <v>6380</v>
      </c>
      <c r="N2238" s="57">
        <f t="shared" si="336"/>
        <v>6390</v>
      </c>
      <c r="O2238" s="72">
        <f>VLOOKUP($B2238,'Выгр Торг'!$B:$P,O$1,0)</f>
        <v>4600</v>
      </c>
      <c r="P2238" s="72">
        <f>VLOOKUP($B2238,'Выгр Торг'!$B:$P,P$1,0)</f>
        <v>6590</v>
      </c>
      <c r="Q2238" s="42">
        <f t="shared" si="343"/>
        <v>0</v>
      </c>
      <c r="R2238" s="42">
        <f t="shared" si="344"/>
        <v>200</v>
      </c>
      <c r="S2238" s="85">
        <f t="shared" si="335"/>
        <v>6390</v>
      </c>
      <c r="T2238" s="60" t="str">
        <f>IFERROR(VLOOKUP($B2238,'Из ГУГЛа'!$B:$G,4,0)*U2238+V2238,VLOOKUP($B2238,'Из ГУГЛа'!$B:$G,4,0))</f>
        <v/>
      </c>
      <c r="U2238" s="15">
        <v>1</v>
      </c>
      <c r="V2238" s="59"/>
      <c r="W2238" s="74">
        <f t="shared" si="345"/>
        <v>0.38913043478260878</v>
      </c>
      <c r="X2238" s="74" t="str">
        <f t="shared" si="346"/>
        <v/>
      </c>
      <c r="Y2238" s="74" t="str">
        <f t="shared" si="347"/>
        <v/>
      </c>
      <c r="Z2238" s="78" t="s">
        <v>2579</v>
      </c>
    </row>
    <row r="2239" spans="1:26" ht="60" x14ac:dyDescent="0.25">
      <c r="A2239" s="71" t="str">
        <f>INDEX('Выгр Торг'!$A:$A,MATCH($B2239,'Выгр Торг'!$B:$B,0))</f>
        <v>Боковые зеркала "АвтоВАЗ" SE (с электроприводом, повторителем и обогревом) для ВАЗ 2110-2112, Лада Приора</v>
      </c>
      <c r="B2239" s="88">
        <v>184272</v>
      </c>
      <c r="C2239" s="72">
        <f>VLOOKUP($B2239,'Выгр Торг'!$B:$P,C$1,0)</f>
        <v>155586</v>
      </c>
      <c r="D2239" s="71" t="str">
        <f>VLOOKUP($B2239,'Выгр Торг'!$B:$P,D$1,0)</f>
        <v>Оригинальные боковые зеркала "SE" (с электроприводом, повторителем и обогревом) для ВАЗ 2110-2112, Лада Приора (В цвет 391)</v>
      </c>
      <c r="E2239" s="72" t="str">
        <f>VLOOKUP($B2239,'Выгр Торг'!$B:$P,E$1,0)</f>
        <v>Y</v>
      </c>
      <c r="F2239" s="72" t="str">
        <f>VLOOKUP($B2239,'Выгр Торг'!$B:$P,F$1,0)</f>
        <v>1</v>
      </c>
      <c r="G2239" s="36" t="s">
        <v>2500</v>
      </c>
      <c r="H2239" s="28">
        <v>155565</v>
      </c>
      <c r="I2239" s="53">
        <f>INDEX($I:$I,MATCH($H2239,$C:$C,0))</f>
        <v>600</v>
      </c>
      <c r="J2239" s="5" t="s">
        <v>2578</v>
      </c>
      <c r="K2239" s="56">
        <f>INDEX($K:$K,MATCH($H2239,$C:$C,0))+I2239</f>
        <v>4600</v>
      </c>
      <c r="L2239" s="14">
        <f>VLOOKUP(K2239,Наценка!$A$1:$B$8,2,1)</f>
        <v>1.4</v>
      </c>
      <c r="M2239" s="56">
        <f>INDEX($M:$M,MATCH($H2239,$C:$C,0))+I2239*$M$2</f>
        <v>6380</v>
      </c>
      <c r="N2239" s="57">
        <f t="shared" si="336"/>
        <v>6390</v>
      </c>
      <c r="O2239" s="72">
        <f>VLOOKUP($B2239,'Выгр Торг'!$B:$P,O$1,0)</f>
        <v>4600</v>
      </c>
      <c r="P2239" s="72">
        <f>VLOOKUP($B2239,'Выгр Торг'!$B:$P,P$1,0)</f>
        <v>6590</v>
      </c>
      <c r="Q2239" s="42">
        <f t="shared" si="343"/>
        <v>0</v>
      </c>
      <c r="R2239" s="42">
        <f t="shared" si="344"/>
        <v>200</v>
      </c>
      <c r="S2239" s="85">
        <f t="shared" si="335"/>
        <v>6390</v>
      </c>
      <c r="T2239" s="60" t="str">
        <f>IFERROR(VLOOKUP($B2239,'Из ГУГЛа'!$B:$G,4,0)*U2239+V2239,VLOOKUP($B2239,'Из ГУГЛа'!$B:$G,4,0))</f>
        <v/>
      </c>
      <c r="U2239" s="15">
        <v>1</v>
      </c>
      <c r="V2239" s="59"/>
      <c r="W2239" s="74">
        <f t="shared" si="345"/>
        <v>0.38913043478260878</v>
      </c>
      <c r="X2239" s="74" t="str">
        <f t="shared" si="346"/>
        <v/>
      </c>
      <c r="Y2239" s="74" t="str">
        <f t="shared" si="347"/>
        <v/>
      </c>
      <c r="Z2239" s="78" t="s">
        <v>2579</v>
      </c>
    </row>
    <row r="2240" spans="1:26" ht="60" x14ac:dyDescent="0.25">
      <c r="A2240" s="71" t="str">
        <f>INDEX('Выгр Торг'!$A:$A,MATCH($B2240,'Выгр Торг'!$B:$B,0))</f>
        <v>Боковые зеркала "АвтоВАЗ" SE (с электроприводом, повторителем и обогревом) для ВАЗ 2110-2112, Лада Приора</v>
      </c>
      <c r="B2240" s="88">
        <v>184273</v>
      </c>
      <c r="C2240" s="72">
        <f>VLOOKUP($B2240,'Выгр Торг'!$B:$P,C$1,0)</f>
        <v>155587</v>
      </c>
      <c r="D2240" s="71" t="str">
        <f>VLOOKUP($B2240,'Выгр Торг'!$B:$P,D$1,0)</f>
        <v>Оригинальные боковые зеркала "SE" (с электроприводом, повторителем и обогревом) для ВАЗ 2110-2112, Лада Приора (В цвет 690)</v>
      </c>
      <c r="E2240" s="72" t="str">
        <f>VLOOKUP($B2240,'Выгр Торг'!$B:$P,E$1,0)</f>
        <v>Y</v>
      </c>
      <c r="F2240" s="72" t="str">
        <f>VLOOKUP($B2240,'Выгр Торг'!$B:$P,F$1,0)</f>
        <v>1</v>
      </c>
      <c r="G2240" s="36" t="s">
        <v>2500</v>
      </c>
      <c r="H2240" s="28">
        <v>155565</v>
      </c>
      <c r="I2240" s="53">
        <f>INDEX($I:$I,MATCH($H2240,$C:$C,0))</f>
        <v>600</v>
      </c>
      <c r="J2240" s="5" t="s">
        <v>2578</v>
      </c>
      <c r="K2240" s="56">
        <f>INDEX($K:$K,MATCH($H2240,$C:$C,0))+I2240</f>
        <v>4600</v>
      </c>
      <c r="L2240" s="14">
        <f>VLOOKUP(K2240,Наценка!$A$1:$B$8,2,1)</f>
        <v>1.4</v>
      </c>
      <c r="M2240" s="56">
        <f>INDEX($M:$M,MATCH($H2240,$C:$C,0))+I2240*$M$2</f>
        <v>6380</v>
      </c>
      <c r="N2240" s="57">
        <f t="shared" si="336"/>
        <v>6390</v>
      </c>
      <c r="O2240" s="72">
        <f>VLOOKUP($B2240,'Выгр Торг'!$B:$P,O$1,0)</f>
        <v>4600</v>
      </c>
      <c r="P2240" s="72">
        <f>VLOOKUP($B2240,'Выгр Торг'!$B:$P,P$1,0)</f>
        <v>6590</v>
      </c>
      <c r="Q2240" s="42">
        <f t="shared" si="343"/>
        <v>0</v>
      </c>
      <c r="R2240" s="42">
        <f t="shared" si="344"/>
        <v>200</v>
      </c>
      <c r="S2240" s="85">
        <f t="shared" si="335"/>
        <v>6390</v>
      </c>
      <c r="T2240" s="60" t="str">
        <f>IFERROR(VLOOKUP($B2240,'Из ГУГЛа'!$B:$G,4,0)*U2240+V2240,VLOOKUP($B2240,'Из ГУГЛа'!$B:$G,4,0))</f>
        <v/>
      </c>
      <c r="U2240" s="15">
        <v>1</v>
      </c>
      <c r="V2240" s="59"/>
      <c r="W2240" s="74">
        <f t="shared" si="345"/>
        <v>0.38913043478260878</v>
      </c>
      <c r="X2240" s="74" t="str">
        <f t="shared" si="346"/>
        <v/>
      </c>
      <c r="Y2240" s="74" t="str">
        <f t="shared" si="347"/>
        <v/>
      </c>
      <c r="Z2240" s="78" t="s">
        <v>2579</v>
      </c>
    </row>
    <row r="2241" spans="1:28" ht="60" x14ac:dyDescent="0.25">
      <c r="A2241" s="71" t="str">
        <f>INDEX('Выгр Торг'!$A:$A,MATCH($B2241,'Выгр Торг'!$B:$B,0))</f>
        <v>Боковые зеркала "АвтоВАЗ" SE (с электроприводом, повторителем и обогревом) для ВАЗ 2110-2112, Лада Приора</v>
      </c>
      <c r="B2241" s="88">
        <v>184274</v>
      </c>
      <c r="C2241" s="72">
        <f>VLOOKUP($B2241,'Выгр Торг'!$B:$P,C$1,0)</f>
        <v>155588</v>
      </c>
      <c r="D2241" s="71" t="str">
        <f>VLOOKUP($B2241,'Выгр Торг'!$B:$P,D$1,0)</f>
        <v>Оригинальные боковые зеркала "SE" (с электроприводом, повторителем и обогревом) для ВАЗ 2110-2112, Лада Приора (В цвет 360)</v>
      </c>
      <c r="E2241" s="72" t="str">
        <f>VLOOKUP($B2241,'Выгр Торг'!$B:$P,E$1,0)</f>
        <v>Y</v>
      </c>
      <c r="F2241" s="72" t="str">
        <f>VLOOKUP($B2241,'Выгр Торг'!$B:$P,F$1,0)</f>
        <v>1</v>
      </c>
      <c r="G2241" s="36" t="s">
        <v>2500</v>
      </c>
      <c r="H2241" s="28">
        <v>155565</v>
      </c>
      <c r="I2241" s="53">
        <f>INDEX($I:$I,MATCH($H2241,$C:$C,0))</f>
        <v>600</v>
      </c>
      <c r="J2241" s="5" t="s">
        <v>2578</v>
      </c>
      <c r="K2241" s="56">
        <f>INDEX($K:$K,MATCH($H2241,$C:$C,0))+I2241</f>
        <v>4600</v>
      </c>
      <c r="L2241" s="14">
        <f>VLOOKUP(K2241,Наценка!$A$1:$B$8,2,1)</f>
        <v>1.4</v>
      </c>
      <c r="M2241" s="56">
        <f>INDEX($M:$M,MATCH($H2241,$C:$C,0))+I2241*$M$2</f>
        <v>6380</v>
      </c>
      <c r="N2241" s="57">
        <f t="shared" si="336"/>
        <v>6390</v>
      </c>
      <c r="O2241" s="72">
        <f>VLOOKUP($B2241,'Выгр Торг'!$B:$P,O$1,0)</f>
        <v>4600</v>
      </c>
      <c r="P2241" s="72">
        <f>VLOOKUP($B2241,'Выгр Торг'!$B:$P,P$1,0)</f>
        <v>6590</v>
      </c>
      <c r="Q2241" s="42">
        <f t="shared" si="343"/>
        <v>0</v>
      </c>
      <c r="R2241" s="42">
        <f t="shared" si="344"/>
        <v>200</v>
      </c>
      <c r="S2241" s="85">
        <f t="shared" si="335"/>
        <v>6390</v>
      </c>
      <c r="T2241" s="60" t="str">
        <f>IFERROR(VLOOKUP($B2241,'Из ГУГЛа'!$B:$G,4,0)*U2241+V2241,VLOOKUP($B2241,'Из ГУГЛа'!$B:$G,4,0))</f>
        <v/>
      </c>
      <c r="U2241" s="15">
        <v>1</v>
      </c>
      <c r="V2241" s="59"/>
      <c r="W2241" s="74">
        <f t="shared" si="345"/>
        <v>0.38913043478260878</v>
      </c>
      <c r="X2241" s="74" t="str">
        <f t="shared" si="346"/>
        <v/>
      </c>
      <c r="Y2241" s="74" t="str">
        <f t="shared" si="347"/>
        <v/>
      </c>
      <c r="Z2241" s="78" t="s">
        <v>2579</v>
      </c>
    </row>
    <row r="2242" spans="1:28" ht="60" x14ac:dyDescent="0.25">
      <c r="A2242" s="71" t="str">
        <f>INDEX('Выгр Торг'!$A:$A,MATCH($B2242,'Выгр Торг'!$B:$B,0))</f>
        <v>Боковые зеркала "АвтоВАЗ" SE (с электроприводом, повторителем и обогревом) для ВАЗ 2110-2112, Лада Приора</v>
      </c>
      <c r="B2242" s="88">
        <v>184275</v>
      </c>
      <c r="C2242" s="72">
        <f>VLOOKUP($B2242,'Выгр Торг'!$B:$P,C$1,0)</f>
        <v>155589</v>
      </c>
      <c r="D2242" s="71" t="str">
        <f>VLOOKUP($B2242,'Выгр Торг'!$B:$P,D$1,0)</f>
        <v>Оригинальные боковые зеркала "SE" (с электроприводом, повторителем и обогревом) для ВАЗ 2110-2112, Лада Приора (В цвет 507)</v>
      </c>
      <c r="E2242" s="72" t="str">
        <f>VLOOKUP($B2242,'Выгр Торг'!$B:$P,E$1,0)</f>
        <v>Y</v>
      </c>
      <c r="F2242" s="72" t="str">
        <f>VLOOKUP($B2242,'Выгр Торг'!$B:$P,F$1,0)</f>
        <v>1</v>
      </c>
      <c r="G2242" s="36" t="s">
        <v>2500</v>
      </c>
      <c r="H2242" s="28">
        <v>155565</v>
      </c>
      <c r="I2242" s="53">
        <f>INDEX($I:$I,MATCH($H2242,$C:$C,0))</f>
        <v>600</v>
      </c>
      <c r="J2242" s="5" t="s">
        <v>2578</v>
      </c>
      <c r="K2242" s="56">
        <f>INDEX($K:$K,MATCH($H2242,$C:$C,0))+I2242</f>
        <v>4600</v>
      </c>
      <c r="L2242" s="14">
        <f>VLOOKUP(K2242,Наценка!$A$1:$B$8,2,1)</f>
        <v>1.4</v>
      </c>
      <c r="M2242" s="56">
        <f>INDEX($M:$M,MATCH($H2242,$C:$C,0))+I2242*$M$2</f>
        <v>6380</v>
      </c>
      <c r="N2242" s="57">
        <f t="shared" si="336"/>
        <v>6390</v>
      </c>
      <c r="O2242" s="72">
        <f>VLOOKUP($B2242,'Выгр Торг'!$B:$P,O$1,0)</f>
        <v>4600</v>
      </c>
      <c r="P2242" s="72">
        <f>VLOOKUP($B2242,'Выгр Торг'!$B:$P,P$1,0)</f>
        <v>6590</v>
      </c>
      <c r="Q2242" s="42">
        <f t="shared" si="343"/>
        <v>0</v>
      </c>
      <c r="R2242" s="42">
        <f t="shared" si="344"/>
        <v>200</v>
      </c>
      <c r="S2242" s="85">
        <f t="shared" si="335"/>
        <v>6390</v>
      </c>
      <c r="T2242" s="60" t="str">
        <f>IFERROR(VLOOKUP($B2242,'Из ГУГЛа'!$B:$G,4,0)*U2242+V2242,VLOOKUP($B2242,'Из ГУГЛа'!$B:$G,4,0))</f>
        <v/>
      </c>
      <c r="U2242" s="15">
        <v>1</v>
      </c>
      <c r="V2242" s="59"/>
      <c r="W2242" s="74">
        <f t="shared" si="345"/>
        <v>0.38913043478260878</v>
      </c>
      <c r="X2242" s="74" t="str">
        <f t="shared" si="346"/>
        <v/>
      </c>
      <c r="Y2242" s="74" t="str">
        <f t="shared" si="347"/>
        <v/>
      </c>
      <c r="Z2242" s="78" t="s">
        <v>2579</v>
      </c>
    </row>
    <row r="2243" spans="1:28" ht="60" x14ac:dyDescent="0.25">
      <c r="A2243" s="71" t="str">
        <f>INDEX('Выгр Торг'!$A:$A,MATCH($B2243,'Выгр Торг'!$B:$B,0))</f>
        <v>Боковые зеркала "АвтоВАЗ" SE (с электроприводом, повторителем и обогревом) для ВАЗ 2110-2112, Лада Приора</v>
      </c>
      <c r="B2243" s="88">
        <v>184276</v>
      </c>
      <c r="C2243" s="72">
        <f>VLOOKUP($B2243,'Выгр Торг'!$B:$P,C$1,0)</f>
        <v>155566</v>
      </c>
      <c r="D2243" s="71" t="str">
        <f>VLOOKUP($B2243,'Выгр Торг'!$B:$P,D$1,0)</f>
        <v>Оригинальные боковые зеркала "SE" (с электроприводом, повторителем и обогревом) для ВАЗ 2110-2112, Лада Приора (Уточнить у менеджера)</v>
      </c>
      <c r="E2243" s="72" t="str">
        <f>VLOOKUP($B2243,'Выгр Торг'!$B:$P,E$1,0)</f>
        <v>Y</v>
      </c>
      <c r="F2243" s="72" t="str">
        <f>VLOOKUP($B2243,'Выгр Торг'!$B:$P,F$1,0)</f>
        <v>1</v>
      </c>
      <c r="G2243" s="36" t="s">
        <v>2500</v>
      </c>
      <c r="H2243" s="28">
        <v>155565</v>
      </c>
      <c r="I2243" s="53">
        <f>INDEX($I:$I,MATCH($H2243,$C:$C,0))</f>
        <v>600</v>
      </c>
      <c r="J2243" s="5" t="s">
        <v>2578</v>
      </c>
      <c r="K2243" s="56">
        <f>INDEX($K:$K,MATCH($H2243,$C:$C,0))+I2243</f>
        <v>4600</v>
      </c>
      <c r="L2243" s="14">
        <f>VLOOKUP(K2243,Наценка!$A$1:$B$8,2,1)</f>
        <v>1.4</v>
      </c>
      <c r="M2243" s="56">
        <f>INDEX($M:$M,MATCH($H2243,$C:$C,0))+I2243*$M$2</f>
        <v>6380</v>
      </c>
      <c r="N2243" s="57">
        <f t="shared" si="336"/>
        <v>6390</v>
      </c>
      <c r="O2243" s="72">
        <f>VLOOKUP($B2243,'Выгр Торг'!$B:$P,O$1,0)</f>
        <v>4600</v>
      </c>
      <c r="P2243" s="72">
        <f>VLOOKUP($B2243,'Выгр Торг'!$B:$P,P$1,0)</f>
        <v>6590</v>
      </c>
      <c r="Q2243" s="42">
        <f t="shared" si="343"/>
        <v>0</v>
      </c>
      <c r="R2243" s="42">
        <f t="shared" si="344"/>
        <v>200</v>
      </c>
      <c r="S2243" s="85">
        <f t="shared" si="335"/>
        <v>6390</v>
      </c>
      <c r="T2243" s="60" t="str">
        <f>IFERROR(VLOOKUP($B2243,'Из ГУГЛа'!$B:$G,4,0)*U2243+V2243,VLOOKUP($B2243,'Из ГУГЛа'!$B:$G,4,0))</f>
        <v/>
      </c>
      <c r="U2243" s="15">
        <v>1</v>
      </c>
      <c r="V2243" s="59"/>
      <c r="W2243" s="74">
        <f t="shared" si="345"/>
        <v>0.38913043478260878</v>
      </c>
      <c r="X2243" s="74" t="str">
        <f t="shared" si="346"/>
        <v/>
      </c>
      <c r="Y2243" s="74" t="str">
        <f t="shared" si="347"/>
        <v/>
      </c>
      <c r="Z2243" s="78" t="s">
        <v>2579</v>
      </c>
    </row>
    <row r="2244" spans="1:28" ht="60" x14ac:dyDescent="0.25">
      <c r="A2244" s="71" t="str">
        <f>INDEX('Выгр Торг'!$A:$A,MATCH($B2244,'Выгр Торг'!$B:$B,0))</f>
        <v>Боковые зеркала "АвтоВАЗ" SE (с электроприводом, повторителем и обогревом) для ВАЗ 2110-2112, Лада Приора</v>
      </c>
      <c r="B2244" s="88">
        <v>184277</v>
      </c>
      <c r="C2244" s="72">
        <f>VLOOKUP($B2244,'Выгр Торг'!$B:$P,C$1,0)</f>
        <v>155590</v>
      </c>
      <c r="D2244" s="71" t="str">
        <f>VLOOKUP($B2244,'Выгр Торг'!$B:$P,D$1,0)</f>
        <v>Оригинальные боковые зеркала "SE" (с электроприводом, повторителем и обогревом) для ВАЗ 2110-2112, Лада Приора (В цвет 363)</v>
      </c>
      <c r="E2244" s="72" t="str">
        <f>VLOOKUP($B2244,'Выгр Торг'!$B:$P,E$1,0)</f>
        <v>Y</v>
      </c>
      <c r="F2244" s="72" t="str">
        <f>VLOOKUP($B2244,'Выгр Торг'!$B:$P,F$1,0)</f>
        <v>1</v>
      </c>
      <c r="G2244" s="36" t="s">
        <v>2500</v>
      </c>
      <c r="H2244" s="28">
        <v>155565</v>
      </c>
      <c r="I2244" s="53">
        <f>INDEX($I:$I,MATCH($H2244,$C:$C,0))</f>
        <v>600</v>
      </c>
      <c r="J2244" s="5" t="s">
        <v>2578</v>
      </c>
      <c r="K2244" s="56">
        <f>INDEX($K:$K,MATCH($H2244,$C:$C,0))+I2244</f>
        <v>4600</v>
      </c>
      <c r="L2244" s="14">
        <f>VLOOKUP(K2244,Наценка!$A$1:$B$8,2,1)</f>
        <v>1.4</v>
      </c>
      <c r="M2244" s="56">
        <f>INDEX($M:$M,MATCH($H2244,$C:$C,0))+I2244*$M$2</f>
        <v>6380</v>
      </c>
      <c r="N2244" s="57">
        <f t="shared" si="336"/>
        <v>6390</v>
      </c>
      <c r="O2244" s="72">
        <f>VLOOKUP($B2244,'Выгр Торг'!$B:$P,O$1,0)</f>
        <v>4600</v>
      </c>
      <c r="P2244" s="72">
        <f>VLOOKUP($B2244,'Выгр Торг'!$B:$P,P$1,0)</f>
        <v>6590</v>
      </c>
      <c r="Q2244" s="42">
        <f t="shared" si="343"/>
        <v>0</v>
      </c>
      <c r="R2244" s="42">
        <f t="shared" si="344"/>
        <v>200</v>
      </c>
      <c r="S2244" s="85">
        <f t="shared" si="335"/>
        <v>6390</v>
      </c>
      <c r="T2244" s="60" t="str">
        <f>IFERROR(VLOOKUP($B2244,'Из ГУГЛа'!$B:$G,4,0)*U2244+V2244,VLOOKUP($B2244,'Из ГУГЛа'!$B:$G,4,0))</f>
        <v/>
      </c>
      <c r="U2244" s="15">
        <v>1</v>
      </c>
      <c r="V2244" s="59"/>
      <c r="W2244" s="74">
        <f t="shared" si="345"/>
        <v>0.38913043478260878</v>
      </c>
      <c r="X2244" s="74" t="str">
        <f t="shared" si="346"/>
        <v/>
      </c>
      <c r="Y2244" s="74" t="str">
        <f t="shared" si="347"/>
        <v/>
      </c>
      <c r="Z2244" s="78" t="s">
        <v>2579</v>
      </c>
    </row>
    <row r="2245" spans="1:28" ht="60" x14ac:dyDescent="0.25">
      <c r="A2245" s="71" t="str">
        <f>INDEX('Выгр Торг'!$A:$A,MATCH($B2245,'Выгр Торг'!$B:$B,0))</f>
        <v>Оригинальные боковые зеркала "Рестайлинг" (с электроприводом и обогревом) для Лада Нива 4х4</v>
      </c>
      <c r="B2245" s="88">
        <v>184329</v>
      </c>
      <c r="C2245" s="72">
        <f>VLOOKUP($B2245,'Выгр Торг'!$B:$P,C$1,0)</f>
        <v>69587</v>
      </c>
      <c r="D2245" s="71" t="str">
        <f>VLOOKUP($B2245,'Выгр Торг'!$B:$P,D$1,0)</f>
        <v>Оригинальные боковые зеркала "Рестайлинг" (с электроприводом и обогревом) для Лада Нива 4х4 (Без покраски)</v>
      </c>
      <c r="E2245" s="72" t="str">
        <f>VLOOKUP($B2245,'Выгр Торг'!$B:$P,E$1,0)</f>
        <v>Y</v>
      </c>
      <c r="F2245" s="72" t="str">
        <f>VLOOKUP($B2245,'Выгр Торг'!$B:$P,F$1,0)</f>
        <v>1</v>
      </c>
      <c r="G2245" s="36" t="s">
        <v>2500</v>
      </c>
      <c r="H2245" s="28">
        <v>69587</v>
      </c>
      <c r="I2245" s="52">
        <v>600</v>
      </c>
      <c r="J2245" s="5" t="s">
        <v>2578</v>
      </c>
      <c r="K2245" s="73">
        <f>O2245</f>
        <v>4100</v>
      </c>
      <c r="L2245" s="14">
        <f>VLOOKUP(K2245,Наценка!$A$1:$B$8,2,1)</f>
        <v>1.4</v>
      </c>
      <c r="M2245" s="92">
        <f>Z2245-100</f>
        <v>5205</v>
      </c>
      <c r="N2245" s="57">
        <f t="shared" si="336"/>
        <v>5290</v>
      </c>
      <c r="O2245" s="72">
        <f>VLOOKUP($B2245,'Выгр Торг'!$B:$P,O$1,0)</f>
        <v>4100</v>
      </c>
      <c r="P2245" s="72">
        <f>VLOOKUP($B2245,'Выгр Торг'!$B:$P,P$1,0)</f>
        <v>5390</v>
      </c>
      <c r="Q2245" s="42">
        <f t="shared" si="343"/>
        <v>0</v>
      </c>
      <c r="R2245" s="42">
        <f t="shared" si="344"/>
        <v>100</v>
      </c>
      <c r="S2245" s="85">
        <f t="shared" si="335"/>
        <v>5290</v>
      </c>
      <c r="T2245" s="60">
        <f>IFERROR(VLOOKUP($B2245,'Из ГУГЛа'!$B:$G,4,0)*U2245+V2245,VLOOKUP($B2245,'Из ГУГЛа'!$B:$G,4,0))</f>
        <v>5110</v>
      </c>
      <c r="U2245" s="15">
        <v>1</v>
      </c>
      <c r="V2245" s="62">
        <f>-I2245*1.3</f>
        <v>-780</v>
      </c>
      <c r="W2245" s="74">
        <f t="shared" si="345"/>
        <v>0.29024390243902443</v>
      </c>
      <c r="X2245" s="74">
        <f t="shared" si="346"/>
        <v>2.8275212064090482E-3</v>
      </c>
      <c r="Y2245" s="74">
        <f t="shared" si="347"/>
        <v>0.29390243902439028</v>
      </c>
      <c r="Z2245" s="79">
        <v>5305</v>
      </c>
      <c r="AA2245" s="4" t="s">
        <v>2693</v>
      </c>
      <c r="AB2245" s="20" t="s">
        <v>2647</v>
      </c>
    </row>
    <row r="2246" spans="1:28" ht="60" x14ac:dyDescent="0.25">
      <c r="A2246" s="71" t="str">
        <f>INDEX('Выгр Торг'!$A:$A,MATCH($B2246,'Выгр Торг'!$B:$B,0))</f>
        <v>Оригинальные боковые зеркала "Рестайлинг" (с электроприводом и обогревом) для Лада Нива 4х4</v>
      </c>
      <c r="B2246" s="88">
        <v>184330</v>
      </c>
      <c r="C2246" s="72">
        <f>VLOOKUP($B2246,'Выгр Торг'!$B:$P,C$1,0)</f>
        <v>89173</v>
      </c>
      <c r="D2246" s="71" t="str">
        <f>VLOOKUP($B2246,'Выгр Торг'!$B:$P,D$1,0)</f>
        <v>Оригинальные боковые зеркала "Рестайлинг" (с электроприводом и обогревом) для Лада Нива 4х4 (В цвет, Балтика (темно-сине-зеленый, 420))</v>
      </c>
      <c r="E2246" s="72" t="str">
        <f>VLOOKUP($B2246,'Выгр Торг'!$B:$P,E$1,0)</f>
        <v>Y</v>
      </c>
      <c r="F2246" s="72" t="str">
        <f>VLOOKUP($B2246,'Выгр Торг'!$B:$P,F$1,0)</f>
        <v>1</v>
      </c>
      <c r="G2246" s="36" t="s">
        <v>2500</v>
      </c>
      <c r="H2246" s="28">
        <v>69587</v>
      </c>
      <c r="I2246" s="53">
        <f>INDEX($I:$I,MATCH($H2246,$C:$C,0))</f>
        <v>600</v>
      </c>
      <c r="J2246" s="5" t="s">
        <v>2578</v>
      </c>
      <c r="K2246" s="56">
        <f>INDEX($K:$K,MATCH($H2246,$C:$C,0))+I2246</f>
        <v>4700</v>
      </c>
      <c r="L2246" s="14">
        <f>VLOOKUP(K2246,Наценка!$A$1:$B$8,2,1)</f>
        <v>1.4</v>
      </c>
      <c r="M2246" s="56">
        <f>INDEX($M:$M,MATCH($H2246,$C:$C,0))+I2246*$M$2</f>
        <v>5985</v>
      </c>
      <c r="N2246" s="57">
        <f t="shared" si="336"/>
        <v>5990</v>
      </c>
      <c r="O2246" s="72">
        <f>VLOOKUP($B2246,'Выгр Торг'!$B:$P,O$1,0)</f>
        <v>4700</v>
      </c>
      <c r="P2246" s="72">
        <f>VLOOKUP($B2246,'Выгр Торг'!$B:$P,P$1,0)</f>
        <v>6190</v>
      </c>
      <c r="Q2246" s="42">
        <f t="shared" si="343"/>
        <v>0</v>
      </c>
      <c r="R2246" s="42">
        <f t="shared" si="344"/>
        <v>200</v>
      </c>
      <c r="S2246" s="85">
        <f t="shared" ref="S2246:S2309" si="348">IFERROR(ROUND(N2246*(1-$S$2),),"")</f>
        <v>5990</v>
      </c>
      <c r="T2246" s="60">
        <f>IFERROR(VLOOKUP($B2246,'Из ГУГЛа'!$B:$G,4,0)*U2246+V2246,VLOOKUP($B2246,'Из ГУГЛа'!$B:$G,4,0))</f>
        <v>5890</v>
      </c>
      <c r="U2246" s="15">
        <v>1</v>
      </c>
      <c r="V2246" s="59"/>
      <c r="W2246" s="74">
        <f t="shared" si="345"/>
        <v>0.27446808510638299</v>
      </c>
      <c r="X2246" s="74">
        <f t="shared" si="346"/>
        <v>-1.6977928692699491E-2</v>
      </c>
      <c r="Y2246" s="74">
        <f t="shared" si="347"/>
        <v>0.25319148936170222</v>
      </c>
      <c r="Z2246" s="79">
        <v>5890</v>
      </c>
      <c r="AB2246" s="20" t="s">
        <v>2647</v>
      </c>
    </row>
    <row r="2247" spans="1:28" ht="60" x14ac:dyDescent="0.25">
      <c r="A2247" s="71" t="str">
        <f>INDEX('Выгр Торг'!$A:$A,MATCH($B2247,'Выгр Торг'!$B:$B,0))</f>
        <v>Оригинальные боковые зеркала "Рестайлинг" (с электроприводом и обогревом) для Лада Нива 4х4</v>
      </c>
      <c r="B2247" s="88">
        <v>184331</v>
      </c>
      <c r="C2247" s="72">
        <f>VLOOKUP($B2247,'Выгр Торг'!$B:$P,C$1,0)</f>
        <v>89174</v>
      </c>
      <c r="D2247" s="71" t="str">
        <f>VLOOKUP($B2247,'Выгр Торг'!$B:$P,D$1,0)</f>
        <v>Оригинальные боковые зеркала "Рестайлинг" (с электроприводом и обогревом) для Лада Нива 4х4 (В цвет, Барокко (малиновый, 172))</v>
      </c>
      <c r="E2247" s="72" t="str">
        <f>VLOOKUP($B2247,'Выгр Торг'!$B:$P,E$1,0)</f>
        <v>Y</v>
      </c>
      <c r="F2247" s="72" t="str">
        <f>VLOOKUP($B2247,'Выгр Торг'!$B:$P,F$1,0)</f>
        <v>1</v>
      </c>
      <c r="G2247" s="36" t="s">
        <v>2500</v>
      </c>
      <c r="H2247" s="28">
        <v>69587</v>
      </c>
      <c r="I2247" s="53">
        <f>INDEX($I:$I,MATCH($H2247,$C:$C,0))</f>
        <v>600</v>
      </c>
      <c r="J2247" s="5" t="s">
        <v>2578</v>
      </c>
      <c r="K2247" s="56">
        <f>INDEX($K:$K,MATCH($H2247,$C:$C,0))+I2247</f>
        <v>4700</v>
      </c>
      <c r="L2247" s="14">
        <f>VLOOKUP(K2247,Наценка!$A$1:$B$8,2,1)</f>
        <v>1.4</v>
      </c>
      <c r="M2247" s="56">
        <f>INDEX($M:$M,MATCH($H2247,$C:$C,0))+I2247*$M$2</f>
        <v>5985</v>
      </c>
      <c r="N2247" s="57">
        <f t="shared" si="336"/>
        <v>5990</v>
      </c>
      <c r="O2247" s="72">
        <f>VLOOKUP($B2247,'Выгр Торг'!$B:$P,O$1,0)</f>
        <v>4700</v>
      </c>
      <c r="P2247" s="72">
        <f>VLOOKUP($B2247,'Выгр Торг'!$B:$P,P$1,0)</f>
        <v>6190</v>
      </c>
      <c r="Q2247" s="42">
        <f t="shared" si="343"/>
        <v>0</v>
      </c>
      <c r="R2247" s="42">
        <f t="shared" si="344"/>
        <v>200</v>
      </c>
      <c r="S2247" s="85">
        <f t="shared" si="348"/>
        <v>5990</v>
      </c>
      <c r="T2247" s="60">
        <f>IFERROR(VLOOKUP($B2247,'Из ГУГЛа'!$B:$G,4,0)*U2247+V2247,VLOOKUP($B2247,'Из ГУГЛа'!$B:$G,4,0))</f>
        <v>5890</v>
      </c>
      <c r="U2247" s="15">
        <v>1</v>
      </c>
      <c r="V2247" s="59"/>
      <c r="W2247" s="74">
        <f t="shared" si="345"/>
        <v>0.27446808510638299</v>
      </c>
      <c r="X2247" s="74">
        <f t="shared" si="346"/>
        <v>-1.6977928692699491E-2</v>
      </c>
      <c r="Y2247" s="74">
        <f t="shared" si="347"/>
        <v>0.25319148936170222</v>
      </c>
      <c r="Z2247" s="79">
        <v>5890</v>
      </c>
      <c r="AB2247" s="20" t="s">
        <v>2647</v>
      </c>
    </row>
    <row r="2248" spans="1:28" ht="75" x14ac:dyDescent="0.25">
      <c r="A2248" s="71" t="str">
        <f>INDEX('Выгр Торг'!$A:$A,MATCH($B2248,'Выгр Торг'!$B:$B,0))</f>
        <v>Оригинальные боковые зеркала "Рестайлинг" (с электроприводом и обогревом) для Лада Нива 4х4</v>
      </c>
      <c r="B2248" s="88">
        <v>184332</v>
      </c>
      <c r="C2248" s="72">
        <f>VLOOKUP($B2248,'Выгр Торг'!$B:$P,C$1,0)</f>
        <v>89175</v>
      </c>
      <c r="D2248" s="71" t="str">
        <f>VLOOKUP($B2248,'Выгр Торг'!$B:$P,D$1,0)</f>
        <v>Оригинальные боковые зеркала "Рестайлинг" (с электроприводом и обогревом) для Лада Нива 4х4 (В цвет, Бенефис (глубокий темно-фиолетовый, 135))</v>
      </c>
      <c r="E2248" s="72" t="str">
        <f>VLOOKUP($B2248,'Выгр Торг'!$B:$P,E$1,0)</f>
        <v>Y</v>
      </c>
      <c r="F2248" s="72" t="str">
        <f>VLOOKUP($B2248,'Выгр Торг'!$B:$P,F$1,0)</f>
        <v>1</v>
      </c>
      <c r="G2248" s="36" t="s">
        <v>2500</v>
      </c>
      <c r="H2248" s="28">
        <v>69587</v>
      </c>
      <c r="I2248" s="53">
        <f>INDEX($I:$I,MATCH($H2248,$C:$C,0))</f>
        <v>600</v>
      </c>
      <c r="J2248" s="5" t="s">
        <v>2578</v>
      </c>
      <c r="K2248" s="56">
        <f>INDEX($K:$K,MATCH($H2248,$C:$C,0))+I2248</f>
        <v>4700</v>
      </c>
      <c r="L2248" s="14">
        <f>VLOOKUP(K2248,Наценка!$A$1:$B$8,2,1)</f>
        <v>1.4</v>
      </c>
      <c r="M2248" s="56">
        <f>INDEX($M:$M,MATCH($H2248,$C:$C,0))+I2248*$M$2</f>
        <v>5985</v>
      </c>
      <c r="N2248" s="57">
        <f t="shared" si="336"/>
        <v>5990</v>
      </c>
      <c r="O2248" s="72">
        <f>VLOOKUP($B2248,'Выгр Торг'!$B:$P,O$1,0)</f>
        <v>4700</v>
      </c>
      <c r="P2248" s="72">
        <f>VLOOKUP($B2248,'Выгр Торг'!$B:$P,P$1,0)</f>
        <v>6190</v>
      </c>
      <c r="Q2248" s="42">
        <f t="shared" si="343"/>
        <v>0</v>
      </c>
      <c r="R2248" s="42">
        <f t="shared" si="344"/>
        <v>200</v>
      </c>
      <c r="S2248" s="85">
        <f t="shared" si="348"/>
        <v>5990</v>
      </c>
      <c r="T2248" s="60">
        <f>IFERROR(VLOOKUP($B2248,'Из ГУГЛа'!$B:$G,4,0)*U2248+V2248,VLOOKUP($B2248,'Из ГУГЛа'!$B:$G,4,0))</f>
        <v>5890</v>
      </c>
      <c r="U2248" s="15">
        <v>1</v>
      </c>
      <c r="V2248" s="59"/>
      <c r="W2248" s="74">
        <f t="shared" si="345"/>
        <v>0.27446808510638299</v>
      </c>
      <c r="X2248" s="74">
        <f t="shared" si="346"/>
        <v>-1.6977928692699491E-2</v>
      </c>
      <c r="Y2248" s="74">
        <f t="shared" si="347"/>
        <v>0.25319148936170222</v>
      </c>
      <c r="Z2248" s="79">
        <v>5890</v>
      </c>
      <c r="AB2248" s="20" t="s">
        <v>2647</v>
      </c>
    </row>
    <row r="2249" spans="1:28" ht="60" x14ac:dyDescent="0.25">
      <c r="A2249" s="71" t="str">
        <f>INDEX('Выгр Торг'!$A:$A,MATCH($B2249,'Выгр Торг'!$B:$B,0))</f>
        <v>Оригинальные боковые зеркала "Рестайлинг" (с электроприводом и обогревом) для Лада Нива 4х4</v>
      </c>
      <c r="B2249" s="88">
        <v>184333</v>
      </c>
      <c r="C2249" s="72">
        <f>VLOOKUP($B2249,'Выгр Торг'!$B:$P,C$1,0)</f>
        <v>89176</v>
      </c>
      <c r="D2249" s="71" t="str">
        <f>VLOOKUP($B2249,'Выгр Торг'!$B:$P,D$1,0)</f>
        <v>Оригинальные боковые зеркала "Рестайлинг" (с электроприводом и обогревом) для Лада Нива 4х4 (В цвет, Борнео (темный серебристо-серый, 633))</v>
      </c>
      <c r="E2249" s="72" t="str">
        <f>VLOOKUP($B2249,'Выгр Торг'!$B:$P,E$1,0)</f>
        <v>Y</v>
      </c>
      <c r="F2249" s="72" t="str">
        <f>VLOOKUP($B2249,'Выгр Торг'!$B:$P,F$1,0)</f>
        <v>1</v>
      </c>
      <c r="G2249" s="36" t="s">
        <v>2500</v>
      </c>
      <c r="H2249" s="28">
        <v>69587</v>
      </c>
      <c r="I2249" s="53">
        <f>INDEX($I:$I,MATCH($H2249,$C:$C,0))</f>
        <v>600</v>
      </c>
      <c r="J2249" s="5" t="s">
        <v>2578</v>
      </c>
      <c r="K2249" s="56">
        <f>INDEX($K:$K,MATCH($H2249,$C:$C,0))+I2249</f>
        <v>4700</v>
      </c>
      <c r="L2249" s="14">
        <f>VLOOKUP(K2249,Наценка!$A$1:$B$8,2,1)</f>
        <v>1.4</v>
      </c>
      <c r="M2249" s="56">
        <f>INDEX($M:$M,MATCH($H2249,$C:$C,0))+I2249*$M$2</f>
        <v>5985</v>
      </c>
      <c r="N2249" s="57">
        <f t="shared" si="336"/>
        <v>5990</v>
      </c>
      <c r="O2249" s="72">
        <f>VLOOKUP($B2249,'Выгр Торг'!$B:$P,O$1,0)</f>
        <v>4700</v>
      </c>
      <c r="P2249" s="72">
        <f>VLOOKUP($B2249,'Выгр Торг'!$B:$P,P$1,0)</f>
        <v>6190</v>
      </c>
      <c r="Q2249" s="42">
        <f t="shared" si="343"/>
        <v>0</v>
      </c>
      <c r="R2249" s="42">
        <f t="shared" si="344"/>
        <v>200</v>
      </c>
      <c r="S2249" s="85">
        <f t="shared" si="348"/>
        <v>5990</v>
      </c>
      <c r="T2249" s="60">
        <f>IFERROR(VLOOKUP($B2249,'Из ГУГЛа'!$B:$G,4,0)*U2249+V2249,VLOOKUP($B2249,'Из ГУГЛа'!$B:$G,4,0))</f>
        <v>5890</v>
      </c>
      <c r="U2249" s="15">
        <v>1</v>
      </c>
      <c r="V2249" s="59"/>
      <c r="W2249" s="74">
        <f t="shared" si="345"/>
        <v>0.27446808510638299</v>
      </c>
      <c r="X2249" s="74">
        <f t="shared" si="346"/>
        <v>-1.6977928692699491E-2</v>
      </c>
      <c r="Y2249" s="74">
        <f t="shared" si="347"/>
        <v>0.25319148936170222</v>
      </c>
      <c r="Z2249" s="79">
        <v>5890</v>
      </c>
      <c r="AB2249" s="20" t="s">
        <v>2647</v>
      </c>
    </row>
    <row r="2250" spans="1:28" ht="60" x14ac:dyDescent="0.25">
      <c r="A2250" s="71" t="str">
        <f>INDEX('Выгр Торг'!$A:$A,MATCH($B2250,'Выгр Торг'!$B:$B,0))</f>
        <v>Оригинальные боковые зеркала "Рестайлинг" (с электроприводом и обогревом) для Лада Нива 4х4</v>
      </c>
      <c r="B2250" s="88">
        <v>184334</v>
      </c>
      <c r="C2250" s="72">
        <f>VLOOKUP($B2250,'Выгр Торг'!$B:$P,C$1,0)</f>
        <v>89177</v>
      </c>
      <c r="D2250" s="71" t="str">
        <f>VLOOKUP($B2250,'Выгр Торг'!$B:$P,D$1,0)</f>
        <v>Оригинальные боковые зеркала "Рестайлинг" (с электроприводом и обогревом) для Лада Нива 4х4 (В цвет, Гравилат (оливковый, 306))</v>
      </c>
      <c r="E2250" s="72" t="str">
        <f>VLOOKUP($B2250,'Выгр Торг'!$B:$P,E$1,0)</f>
        <v>Y</v>
      </c>
      <c r="F2250" s="72" t="str">
        <f>VLOOKUP($B2250,'Выгр Торг'!$B:$P,F$1,0)</f>
        <v>1</v>
      </c>
      <c r="G2250" s="36" t="s">
        <v>2500</v>
      </c>
      <c r="H2250" s="28">
        <v>69587</v>
      </c>
      <c r="I2250" s="53">
        <f>INDEX($I:$I,MATCH($H2250,$C:$C,0))</f>
        <v>600</v>
      </c>
      <c r="J2250" s="5" t="s">
        <v>2578</v>
      </c>
      <c r="K2250" s="56">
        <f>INDEX($K:$K,MATCH($H2250,$C:$C,0))+I2250</f>
        <v>4700</v>
      </c>
      <c r="L2250" s="14">
        <f>VLOOKUP(K2250,Наценка!$A$1:$B$8,2,1)</f>
        <v>1.4</v>
      </c>
      <c r="M2250" s="56">
        <f>INDEX($M:$M,MATCH($H2250,$C:$C,0))+I2250*$M$2</f>
        <v>5985</v>
      </c>
      <c r="N2250" s="57">
        <f t="shared" si="336"/>
        <v>5990</v>
      </c>
      <c r="O2250" s="72">
        <f>VLOOKUP($B2250,'Выгр Торг'!$B:$P,O$1,0)</f>
        <v>4700</v>
      </c>
      <c r="P2250" s="72">
        <f>VLOOKUP($B2250,'Выгр Торг'!$B:$P,P$1,0)</f>
        <v>6190</v>
      </c>
      <c r="Q2250" s="42">
        <f t="shared" si="343"/>
        <v>0</v>
      </c>
      <c r="R2250" s="42">
        <f t="shared" si="344"/>
        <v>200</v>
      </c>
      <c r="S2250" s="85">
        <f t="shared" si="348"/>
        <v>5990</v>
      </c>
      <c r="T2250" s="60">
        <f>IFERROR(VLOOKUP($B2250,'Из ГУГЛа'!$B:$G,4,0)*U2250+V2250,VLOOKUP($B2250,'Из ГУГЛа'!$B:$G,4,0))</f>
        <v>5890</v>
      </c>
      <c r="U2250" s="15">
        <v>1</v>
      </c>
      <c r="V2250" s="59"/>
      <c r="W2250" s="74">
        <f t="shared" si="345"/>
        <v>0.27446808510638299</v>
      </c>
      <c r="X2250" s="74">
        <f t="shared" si="346"/>
        <v>-1.6977928692699491E-2</v>
      </c>
      <c r="Y2250" s="74">
        <f t="shared" si="347"/>
        <v>0.25319148936170222</v>
      </c>
      <c r="Z2250" s="79">
        <v>5890</v>
      </c>
      <c r="AB2250" s="20" t="s">
        <v>2647</v>
      </c>
    </row>
    <row r="2251" spans="1:28" ht="60" x14ac:dyDescent="0.25">
      <c r="A2251" s="71" t="str">
        <f>INDEX('Выгр Торг'!$A:$A,MATCH($B2251,'Выгр Торг'!$B:$B,0))</f>
        <v>Оригинальные боковые зеркала "Рестайлинг" (с электроприводом и обогревом) для Лада Нива 4х4</v>
      </c>
      <c r="B2251" s="88">
        <v>184335</v>
      </c>
      <c r="C2251" s="72">
        <f>VLOOKUP($B2251,'Выгр Торг'!$B:$P,C$1,0)</f>
        <v>89178</v>
      </c>
      <c r="D2251" s="71" t="str">
        <f>VLOOKUP($B2251,'Выгр Торг'!$B:$P,D$1,0)</f>
        <v>Оригинальные боковые зеркала "Рестайлинг" (с электроприводом и обогревом) для Лада Нива 4х4 (В цвет, Карма (темно-фиолетовый, 114))</v>
      </c>
      <c r="E2251" s="72" t="str">
        <f>VLOOKUP($B2251,'Выгр Торг'!$B:$P,E$1,0)</f>
        <v>Y</v>
      </c>
      <c r="F2251" s="72" t="str">
        <f>VLOOKUP($B2251,'Выгр Торг'!$B:$P,F$1,0)</f>
        <v>1</v>
      </c>
      <c r="G2251" s="36" t="s">
        <v>2500</v>
      </c>
      <c r="H2251" s="28">
        <v>69587</v>
      </c>
      <c r="I2251" s="53">
        <f>INDEX($I:$I,MATCH($H2251,$C:$C,0))</f>
        <v>600</v>
      </c>
      <c r="J2251" s="5" t="s">
        <v>2578</v>
      </c>
      <c r="K2251" s="56">
        <f>INDEX($K:$K,MATCH($H2251,$C:$C,0))+I2251</f>
        <v>4700</v>
      </c>
      <c r="L2251" s="14">
        <f>VLOOKUP(K2251,Наценка!$A$1:$B$8,2,1)</f>
        <v>1.4</v>
      </c>
      <c r="M2251" s="56">
        <f>INDEX($M:$M,MATCH($H2251,$C:$C,0))+I2251*$M$2</f>
        <v>5985</v>
      </c>
      <c r="N2251" s="57">
        <f t="shared" si="336"/>
        <v>5990</v>
      </c>
      <c r="O2251" s="72">
        <f>VLOOKUP($B2251,'Выгр Торг'!$B:$P,O$1,0)</f>
        <v>4700</v>
      </c>
      <c r="P2251" s="72">
        <f>VLOOKUP($B2251,'Выгр Торг'!$B:$P,P$1,0)</f>
        <v>6190</v>
      </c>
      <c r="Q2251" s="42">
        <f t="shared" si="343"/>
        <v>0</v>
      </c>
      <c r="R2251" s="42">
        <f t="shared" si="344"/>
        <v>200</v>
      </c>
      <c r="S2251" s="85">
        <f t="shared" si="348"/>
        <v>5990</v>
      </c>
      <c r="T2251" s="60">
        <f>IFERROR(VLOOKUP($B2251,'Из ГУГЛа'!$B:$G,4,0)*U2251+V2251,VLOOKUP($B2251,'Из ГУГЛа'!$B:$G,4,0))</f>
        <v>5890</v>
      </c>
      <c r="U2251" s="15">
        <v>1</v>
      </c>
      <c r="V2251" s="59"/>
      <c r="W2251" s="74">
        <f t="shared" si="345"/>
        <v>0.27446808510638299</v>
      </c>
      <c r="X2251" s="74">
        <f t="shared" si="346"/>
        <v>-1.6977928692699491E-2</v>
      </c>
      <c r="Y2251" s="74">
        <f t="shared" si="347"/>
        <v>0.25319148936170222</v>
      </c>
      <c r="Z2251" s="79">
        <v>5890</v>
      </c>
      <c r="AB2251" s="20" t="s">
        <v>2647</v>
      </c>
    </row>
    <row r="2252" spans="1:28" ht="60" x14ac:dyDescent="0.25">
      <c r="A2252" s="71" t="str">
        <f>INDEX('Выгр Торг'!$A:$A,MATCH($B2252,'Выгр Торг'!$B:$B,0))</f>
        <v>Оригинальные боковые зеркала "Рестайлинг" (с электроприводом и обогревом) для Лада Нива 4х4</v>
      </c>
      <c r="B2252" s="88">
        <v>184336</v>
      </c>
      <c r="C2252" s="72">
        <f>VLOOKUP($B2252,'Выгр Торг'!$B:$P,C$1,0)</f>
        <v>89179</v>
      </c>
      <c r="D2252" s="71" t="str">
        <f>VLOOKUP($B2252,'Выгр Торг'!$B:$P,D$1,0)</f>
        <v>Оригинальные боковые зеркала "Рестайлинг" (с электроприводом и обогревом) для Лада Нива 4х4 (В цвет, Мурена (сине-зеленый, 377))</v>
      </c>
      <c r="E2252" s="72" t="str">
        <f>VLOOKUP($B2252,'Выгр Торг'!$B:$P,E$1,0)</f>
        <v>Y</v>
      </c>
      <c r="F2252" s="72" t="str">
        <f>VLOOKUP($B2252,'Выгр Торг'!$B:$P,F$1,0)</f>
        <v>1</v>
      </c>
      <c r="G2252" s="36" t="s">
        <v>2500</v>
      </c>
      <c r="H2252" s="28">
        <v>69587</v>
      </c>
      <c r="I2252" s="53">
        <f>INDEX($I:$I,MATCH($H2252,$C:$C,0))</f>
        <v>600</v>
      </c>
      <c r="J2252" s="5" t="s">
        <v>2578</v>
      </c>
      <c r="K2252" s="56">
        <f>INDEX($K:$K,MATCH($H2252,$C:$C,0))+I2252</f>
        <v>4700</v>
      </c>
      <c r="L2252" s="14">
        <f>VLOOKUP(K2252,Наценка!$A$1:$B$8,2,1)</f>
        <v>1.4</v>
      </c>
      <c r="M2252" s="56">
        <f>INDEX($M:$M,MATCH($H2252,$C:$C,0))+I2252*$M$2</f>
        <v>5985</v>
      </c>
      <c r="N2252" s="57">
        <f t="shared" si="336"/>
        <v>5990</v>
      </c>
      <c r="O2252" s="72">
        <f>VLOOKUP($B2252,'Выгр Торг'!$B:$P,O$1,0)</f>
        <v>4700</v>
      </c>
      <c r="P2252" s="72">
        <f>VLOOKUP($B2252,'Выгр Торг'!$B:$P,P$1,0)</f>
        <v>6190</v>
      </c>
      <c r="Q2252" s="42">
        <f t="shared" si="343"/>
        <v>0</v>
      </c>
      <c r="R2252" s="42">
        <f t="shared" si="344"/>
        <v>200</v>
      </c>
      <c r="S2252" s="85">
        <f t="shared" si="348"/>
        <v>5990</v>
      </c>
      <c r="T2252" s="60">
        <f>IFERROR(VLOOKUP($B2252,'Из ГУГЛа'!$B:$G,4,0)*U2252+V2252,VLOOKUP($B2252,'Из ГУГЛа'!$B:$G,4,0))</f>
        <v>5890</v>
      </c>
      <c r="U2252" s="15">
        <v>1</v>
      </c>
      <c r="V2252" s="59"/>
      <c r="W2252" s="74">
        <f t="shared" si="345"/>
        <v>0.27446808510638299</v>
      </c>
      <c r="X2252" s="74">
        <f t="shared" si="346"/>
        <v>-1.6977928692699491E-2</v>
      </c>
      <c r="Y2252" s="74">
        <f t="shared" si="347"/>
        <v>0.25319148936170222</v>
      </c>
      <c r="Z2252" s="79">
        <v>5890</v>
      </c>
      <c r="AB2252" s="20" t="s">
        <v>2647</v>
      </c>
    </row>
    <row r="2253" spans="1:28" ht="60" x14ac:dyDescent="0.25">
      <c r="A2253" s="71" t="str">
        <f>INDEX('Выгр Торг'!$A:$A,MATCH($B2253,'Выгр Торг'!$B:$B,0))</f>
        <v>Оригинальные боковые зеркала "Рестайлинг" (с электроприводом и обогревом) для Лада Нива 4х4</v>
      </c>
      <c r="B2253" s="88">
        <v>184337</v>
      </c>
      <c r="C2253" s="72">
        <f>VLOOKUP($B2253,'Выгр Торг'!$B:$P,C$1,0)</f>
        <v>89180</v>
      </c>
      <c r="D2253" s="71" t="str">
        <f>VLOOKUP($B2253,'Выгр Торг'!$B:$P,D$1,0)</f>
        <v>Оригинальные боковые зеркала "Рестайлинг" (с электроприводом и обогревом) для Лада Нива 4х4 (В цвет, Несси (темно-зеленый, 368))</v>
      </c>
      <c r="E2253" s="72" t="str">
        <f>VLOOKUP($B2253,'Выгр Торг'!$B:$P,E$1,0)</f>
        <v>Y</v>
      </c>
      <c r="F2253" s="72" t="str">
        <f>VLOOKUP($B2253,'Выгр Торг'!$B:$P,F$1,0)</f>
        <v>1</v>
      </c>
      <c r="G2253" s="36" t="s">
        <v>2500</v>
      </c>
      <c r="H2253" s="28">
        <v>69587</v>
      </c>
      <c r="I2253" s="53">
        <f>INDEX($I:$I,MATCH($H2253,$C:$C,0))</f>
        <v>600</v>
      </c>
      <c r="J2253" s="5" t="s">
        <v>2578</v>
      </c>
      <c r="K2253" s="56">
        <f>INDEX($K:$K,MATCH($H2253,$C:$C,0))+I2253</f>
        <v>4700</v>
      </c>
      <c r="L2253" s="14">
        <f>VLOOKUP(K2253,Наценка!$A$1:$B$8,2,1)</f>
        <v>1.4</v>
      </c>
      <c r="M2253" s="56">
        <f>INDEX($M:$M,MATCH($H2253,$C:$C,0))+I2253*$M$2</f>
        <v>5985</v>
      </c>
      <c r="N2253" s="57">
        <f t="shared" si="336"/>
        <v>5990</v>
      </c>
      <c r="O2253" s="72">
        <f>VLOOKUP($B2253,'Выгр Торг'!$B:$P,O$1,0)</f>
        <v>4700</v>
      </c>
      <c r="P2253" s="72">
        <f>VLOOKUP($B2253,'Выгр Торг'!$B:$P,P$1,0)</f>
        <v>6190</v>
      </c>
      <c r="Q2253" s="42">
        <f t="shared" si="343"/>
        <v>0</v>
      </c>
      <c r="R2253" s="42">
        <f t="shared" si="344"/>
        <v>200</v>
      </c>
      <c r="S2253" s="85">
        <f t="shared" si="348"/>
        <v>5990</v>
      </c>
      <c r="T2253" s="60">
        <f>IFERROR(VLOOKUP($B2253,'Из ГУГЛа'!$B:$G,4,0)*U2253+V2253,VLOOKUP($B2253,'Из ГУГЛа'!$B:$G,4,0))</f>
        <v>5890</v>
      </c>
      <c r="U2253" s="15">
        <v>1</v>
      </c>
      <c r="V2253" s="59"/>
      <c r="W2253" s="74">
        <f t="shared" si="345"/>
        <v>0.27446808510638299</v>
      </c>
      <c r="X2253" s="74">
        <f t="shared" si="346"/>
        <v>-1.6977928692699491E-2</v>
      </c>
      <c r="Y2253" s="74">
        <f t="shared" si="347"/>
        <v>0.25319148936170222</v>
      </c>
      <c r="Z2253" s="79">
        <v>5890</v>
      </c>
      <c r="AB2253" s="20" t="s">
        <v>2647</v>
      </c>
    </row>
    <row r="2254" spans="1:28" ht="60" x14ac:dyDescent="0.25">
      <c r="A2254" s="71" t="str">
        <f>INDEX('Выгр Торг'!$A:$A,MATCH($B2254,'Выгр Торг'!$B:$B,0))</f>
        <v>Оригинальные боковые зеркала "Рестайлинг" (с электроприводом и обогревом) для Лада Нива 4х4</v>
      </c>
      <c r="B2254" s="88">
        <v>184338</v>
      </c>
      <c r="C2254" s="72">
        <f>VLOOKUP($B2254,'Выгр Торг'!$B:$P,C$1,0)</f>
        <v>89181</v>
      </c>
      <c r="D2254" s="71" t="str">
        <f>VLOOKUP($B2254,'Выгр Торг'!$B:$P,D$1,0)</f>
        <v>Оригинальные боковые зеркала "Рестайлинг" (с электроприводом и обогревом) для Лада Нива 4х4 (В цвет, Океан (темно-синий, 449))</v>
      </c>
      <c r="E2254" s="72" t="str">
        <f>VLOOKUP($B2254,'Выгр Торг'!$B:$P,E$1,0)</f>
        <v>Y</v>
      </c>
      <c r="F2254" s="72" t="str">
        <f>VLOOKUP($B2254,'Выгр Торг'!$B:$P,F$1,0)</f>
        <v>1</v>
      </c>
      <c r="G2254" s="36" t="s">
        <v>2500</v>
      </c>
      <c r="H2254" s="28">
        <v>69587</v>
      </c>
      <c r="I2254" s="53">
        <f>INDEX($I:$I,MATCH($H2254,$C:$C,0))</f>
        <v>600</v>
      </c>
      <c r="J2254" s="5" t="s">
        <v>2578</v>
      </c>
      <c r="K2254" s="56">
        <f>INDEX($K:$K,MATCH($H2254,$C:$C,0))+I2254</f>
        <v>4700</v>
      </c>
      <c r="L2254" s="14">
        <f>VLOOKUP(K2254,Наценка!$A$1:$B$8,2,1)</f>
        <v>1.4</v>
      </c>
      <c r="M2254" s="56">
        <f>INDEX($M:$M,MATCH($H2254,$C:$C,0))+I2254*$M$2</f>
        <v>5985</v>
      </c>
      <c r="N2254" s="57">
        <f t="shared" si="336"/>
        <v>5990</v>
      </c>
      <c r="O2254" s="72">
        <f>VLOOKUP($B2254,'Выгр Торг'!$B:$P,O$1,0)</f>
        <v>4700</v>
      </c>
      <c r="P2254" s="72">
        <f>VLOOKUP($B2254,'Выгр Торг'!$B:$P,P$1,0)</f>
        <v>6190</v>
      </c>
      <c r="Q2254" s="42">
        <f t="shared" si="343"/>
        <v>0</v>
      </c>
      <c r="R2254" s="42">
        <f t="shared" si="344"/>
        <v>200</v>
      </c>
      <c r="S2254" s="85">
        <f t="shared" si="348"/>
        <v>5990</v>
      </c>
      <c r="T2254" s="60">
        <f>IFERROR(VLOOKUP($B2254,'Из ГУГЛа'!$B:$G,4,0)*U2254+V2254,VLOOKUP($B2254,'Из ГУГЛа'!$B:$G,4,0))</f>
        <v>5890</v>
      </c>
      <c r="U2254" s="15">
        <v>1</v>
      </c>
      <c r="V2254" s="59"/>
      <c r="W2254" s="74">
        <f t="shared" si="345"/>
        <v>0.27446808510638299</v>
      </c>
      <c r="X2254" s="74">
        <f t="shared" si="346"/>
        <v>-1.6977928692699491E-2</v>
      </c>
      <c r="Y2254" s="74">
        <f t="shared" si="347"/>
        <v>0.25319148936170222</v>
      </c>
      <c r="Z2254" s="79">
        <v>5890</v>
      </c>
      <c r="AB2254" s="20" t="s">
        <v>2647</v>
      </c>
    </row>
    <row r="2255" spans="1:28" ht="60" x14ac:dyDescent="0.25">
      <c r="A2255" s="71" t="str">
        <f>INDEX('Выгр Торг'!$A:$A,MATCH($B2255,'Выгр Торг'!$B:$B,0))</f>
        <v>Оригинальные боковые зеркала "Рестайлинг" (с электроприводом и обогревом) для Лада Нива 4х4</v>
      </c>
      <c r="B2255" s="88">
        <v>184339</v>
      </c>
      <c r="C2255" s="72">
        <f>VLOOKUP($B2255,'Выгр Торг'!$B:$P,C$1,0)</f>
        <v>89182</v>
      </c>
      <c r="D2255" s="71" t="str">
        <f>VLOOKUP($B2255,'Выгр Торг'!$B:$P,D$1,0)</f>
        <v>Оригинальные боковые зеркала "Рестайлинг" (с электроприводом и обогревом) для Лада Нива 4х4 (В цвет, Пантера (черная база, 672))</v>
      </c>
      <c r="E2255" s="72" t="str">
        <f>VLOOKUP($B2255,'Выгр Торг'!$B:$P,E$1,0)</f>
        <v>Y</v>
      </c>
      <c r="F2255" s="72" t="str">
        <f>VLOOKUP($B2255,'Выгр Торг'!$B:$P,F$1,0)</f>
        <v>1</v>
      </c>
      <c r="G2255" s="36" t="s">
        <v>2500</v>
      </c>
      <c r="H2255" s="28">
        <v>69587</v>
      </c>
      <c r="I2255" s="53">
        <f>INDEX($I:$I,MATCH($H2255,$C:$C,0))</f>
        <v>600</v>
      </c>
      <c r="J2255" s="5" t="s">
        <v>2578</v>
      </c>
      <c r="K2255" s="56">
        <f>INDEX($K:$K,MATCH($H2255,$C:$C,0))+I2255</f>
        <v>4700</v>
      </c>
      <c r="L2255" s="14">
        <f>VLOOKUP(K2255,Наценка!$A$1:$B$8,2,1)</f>
        <v>1.4</v>
      </c>
      <c r="M2255" s="56">
        <f>INDEX($M:$M,MATCH($H2255,$C:$C,0))+I2255*$M$2</f>
        <v>5985</v>
      </c>
      <c r="N2255" s="57">
        <f t="shared" si="336"/>
        <v>5990</v>
      </c>
      <c r="O2255" s="72">
        <f>VLOOKUP($B2255,'Выгр Торг'!$B:$P,O$1,0)</f>
        <v>4700</v>
      </c>
      <c r="P2255" s="72">
        <f>VLOOKUP($B2255,'Выгр Торг'!$B:$P,P$1,0)</f>
        <v>6190</v>
      </c>
      <c r="Q2255" s="42">
        <f t="shared" si="343"/>
        <v>0</v>
      </c>
      <c r="R2255" s="42">
        <f t="shared" si="344"/>
        <v>200</v>
      </c>
      <c r="S2255" s="85">
        <f t="shared" si="348"/>
        <v>5990</v>
      </c>
      <c r="T2255" s="60">
        <f>IFERROR(VLOOKUP($B2255,'Из ГУГЛа'!$B:$G,4,0)*U2255+V2255,VLOOKUP($B2255,'Из ГУГЛа'!$B:$G,4,0))</f>
        <v>5890</v>
      </c>
      <c r="U2255" s="15">
        <v>1</v>
      </c>
      <c r="V2255" s="59"/>
      <c r="W2255" s="74">
        <f t="shared" si="345"/>
        <v>0.27446808510638299</v>
      </c>
      <c r="X2255" s="74">
        <f t="shared" si="346"/>
        <v>-1.6977928692699491E-2</v>
      </c>
      <c r="Y2255" s="74">
        <f t="shared" si="347"/>
        <v>0.25319148936170222</v>
      </c>
      <c r="Z2255" s="79">
        <v>5890</v>
      </c>
      <c r="AB2255" s="20" t="s">
        <v>2647</v>
      </c>
    </row>
    <row r="2256" spans="1:28" ht="60" x14ac:dyDescent="0.25">
      <c r="A2256" s="71" t="str">
        <f>INDEX('Выгр Торг'!$A:$A,MATCH($B2256,'Выгр Торг'!$B:$B,0))</f>
        <v>Оригинальные боковые зеркала "Рестайлинг" (с электроприводом и обогревом) для Лада Нива 4х4</v>
      </c>
      <c r="B2256" s="88">
        <v>184340</v>
      </c>
      <c r="C2256" s="72">
        <f>VLOOKUP($B2256,'Выгр Торг'!$B:$P,C$1,0)</f>
        <v>89183</v>
      </c>
      <c r="D2256" s="71" t="str">
        <f>VLOOKUP($B2256,'Выгр Торг'!$B:$P,D$1,0)</f>
        <v>Оригинальные боковые зеркала "Рестайлинг" (с электроприводом и обогревом) для Лада Нива 4х4 (В цвет, Сити (золотисто-коричневый, 231))</v>
      </c>
      <c r="E2256" s="72" t="str">
        <f>VLOOKUP($B2256,'Выгр Торг'!$B:$P,E$1,0)</f>
        <v>Y</v>
      </c>
      <c r="F2256" s="72" t="str">
        <f>VLOOKUP($B2256,'Выгр Торг'!$B:$P,F$1,0)</f>
        <v>1</v>
      </c>
      <c r="G2256" s="36" t="s">
        <v>2500</v>
      </c>
      <c r="H2256" s="28">
        <v>69587</v>
      </c>
      <c r="I2256" s="53">
        <f>INDEX($I:$I,MATCH($H2256,$C:$C,0))</f>
        <v>600</v>
      </c>
      <c r="J2256" s="5" t="s">
        <v>2578</v>
      </c>
      <c r="K2256" s="56">
        <f>INDEX($K:$K,MATCH($H2256,$C:$C,0))+I2256</f>
        <v>4700</v>
      </c>
      <c r="L2256" s="14">
        <f>VLOOKUP(K2256,Наценка!$A$1:$B$8,2,1)</f>
        <v>1.4</v>
      </c>
      <c r="M2256" s="56">
        <f>INDEX($M:$M,MATCH($H2256,$C:$C,0))+I2256*$M$2</f>
        <v>5985</v>
      </c>
      <c r="N2256" s="57">
        <f t="shared" si="336"/>
        <v>5990</v>
      </c>
      <c r="O2256" s="72">
        <f>VLOOKUP($B2256,'Выгр Торг'!$B:$P,O$1,0)</f>
        <v>4700</v>
      </c>
      <c r="P2256" s="72">
        <f>VLOOKUP($B2256,'Выгр Торг'!$B:$P,P$1,0)</f>
        <v>6190</v>
      </c>
      <c r="Q2256" s="42">
        <f t="shared" si="343"/>
        <v>0</v>
      </c>
      <c r="R2256" s="42">
        <f t="shared" si="344"/>
        <v>200</v>
      </c>
      <c r="S2256" s="85">
        <f t="shared" si="348"/>
        <v>5990</v>
      </c>
      <c r="T2256" s="60">
        <f>IFERROR(VLOOKUP($B2256,'Из ГУГЛа'!$B:$G,4,0)*U2256+V2256,VLOOKUP($B2256,'Из ГУГЛа'!$B:$G,4,0))</f>
        <v>5890</v>
      </c>
      <c r="U2256" s="15">
        <v>1</v>
      </c>
      <c r="V2256" s="59"/>
      <c r="W2256" s="74">
        <f t="shared" si="345"/>
        <v>0.27446808510638299</v>
      </c>
      <c r="X2256" s="74">
        <f t="shared" si="346"/>
        <v>-1.6977928692699491E-2</v>
      </c>
      <c r="Y2256" s="74">
        <f t="shared" si="347"/>
        <v>0.25319148936170222</v>
      </c>
      <c r="Z2256" s="79">
        <v>5890</v>
      </c>
      <c r="AB2256" s="20" t="s">
        <v>2647</v>
      </c>
    </row>
    <row r="2257" spans="1:28" ht="60" x14ac:dyDescent="0.25">
      <c r="A2257" s="71" t="str">
        <f>INDEX('Выгр Торг'!$A:$A,MATCH($B2257,'Выгр Торг'!$B:$B,0))</f>
        <v>Оригинальные боковые зеркала "Рестайлинг" (с электроприводом и обогревом) для Лада Нива 4х4</v>
      </c>
      <c r="B2257" s="88">
        <v>184341</v>
      </c>
      <c r="C2257" s="72">
        <f>VLOOKUP($B2257,'Выгр Торг'!$B:$P,C$1,0)</f>
        <v>89184</v>
      </c>
      <c r="D2257" s="71" t="str">
        <f>VLOOKUP($B2257,'Выгр Торг'!$B:$P,D$1,0)</f>
        <v>Оригинальные боковые зеркала "Рестайлинг" (с электроприводом и обогревом) для Лада Нива 4х4 (В цвет, Терра (коричневый, 507))</v>
      </c>
      <c r="E2257" s="72" t="str">
        <f>VLOOKUP($B2257,'Выгр Торг'!$B:$P,E$1,0)</f>
        <v>Y</v>
      </c>
      <c r="F2257" s="72" t="str">
        <f>VLOOKUP($B2257,'Выгр Торг'!$B:$P,F$1,0)</f>
        <v>1</v>
      </c>
      <c r="G2257" s="36" t="s">
        <v>2500</v>
      </c>
      <c r="H2257" s="28">
        <v>69587</v>
      </c>
      <c r="I2257" s="53">
        <f>INDEX($I:$I,MATCH($H2257,$C:$C,0))</f>
        <v>600</v>
      </c>
      <c r="J2257" s="5" t="s">
        <v>2578</v>
      </c>
      <c r="K2257" s="56">
        <f>INDEX($K:$K,MATCH($H2257,$C:$C,0))+I2257</f>
        <v>4700</v>
      </c>
      <c r="L2257" s="14">
        <f>VLOOKUP(K2257,Наценка!$A$1:$B$8,2,1)</f>
        <v>1.4</v>
      </c>
      <c r="M2257" s="56">
        <f>INDEX($M:$M,MATCH($H2257,$C:$C,0))+I2257*$M$2</f>
        <v>5985</v>
      </c>
      <c r="N2257" s="57">
        <f t="shared" si="336"/>
        <v>5990</v>
      </c>
      <c r="O2257" s="72">
        <f>VLOOKUP($B2257,'Выгр Торг'!$B:$P,O$1,0)</f>
        <v>4700</v>
      </c>
      <c r="P2257" s="72">
        <f>VLOOKUP($B2257,'Выгр Торг'!$B:$P,P$1,0)</f>
        <v>6190</v>
      </c>
      <c r="Q2257" s="42">
        <f t="shared" si="343"/>
        <v>0</v>
      </c>
      <c r="R2257" s="42">
        <f t="shared" si="344"/>
        <v>200</v>
      </c>
      <c r="S2257" s="85">
        <f t="shared" si="348"/>
        <v>5990</v>
      </c>
      <c r="T2257" s="60">
        <f>IFERROR(VLOOKUP($B2257,'Из ГУГЛа'!$B:$G,4,0)*U2257+V2257,VLOOKUP($B2257,'Из ГУГЛа'!$B:$G,4,0))</f>
        <v>5890</v>
      </c>
      <c r="U2257" s="15">
        <v>1</v>
      </c>
      <c r="V2257" s="59"/>
      <c r="W2257" s="74">
        <f t="shared" si="345"/>
        <v>0.27446808510638299</v>
      </c>
      <c r="X2257" s="74">
        <f t="shared" si="346"/>
        <v>-1.6977928692699491E-2</v>
      </c>
      <c r="Y2257" s="74">
        <f t="shared" si="347"/>
        <v>0.25319148936170222</v>
      </c>
      <c r="Z2257" s="79">
        <v>5890</v>
      </c>
      <c r="AB2257" s="20" t="s">
        <v>2647</v>
      </c>
    </row>
    <row r="2258" spans="1:28" ht="60" x14ac:dyDescent="0.25">
      <c r="A2258" s="71" t="str">
        <f>INDEX('Выгр Торг'!$A:$A,MATCH($B2258,'Выгр Торг'!$B:$B,0))</f>
        <v>Оригинальные боковые зеркала "Рестайлинг" (с электроприводом и обогревом) для Лада Нива 4х4</v>
      </c>
      <c r="B2258" s="88">
        <v>184342</v>
      </c>
      <c r="C2258" s="72">
        <f>VLOOKUP($B2258,'Выгр Торг'!$B:$P,C$1,0)</f>
        <v>69588</v>
      </c>
      <c r="D2258" s="71" t="str">
        <f>VLOOKUP($B2258,'Выгр Торг'!$B:$P,D$1,0)</f>
        <v>Оригинальные боковые зеркала "Рестайлинг" (с электроприводом и обогревом) для Лада Нива 4х4 (В цвет, Уточнить у менеджера)</v>
      </c>
      <c r="E2258" s="72" t="str">
        <f>VLOOKUP($B2258,'Выгр Торг'!$B:$P,E$1,0)</f>
        <v>Y</v>
      </c>
      <c r="F2258" s="72" t="str">
        <f>VLOOKUP($B2258,'Выгр Торг'!$B:$P,F$1,0)</f>
        <v>1</v>
      </c>
      <c r="G2258" s="36" t="s">
        <v>2500</v>
      </c>
      <c r="H2258" s="28">
        <v>69587</v>
      </c>
      <c r="I2258" s="53">
        <f>INDEX($I:$I,MATCH($H2258,$C:$C,0))</f>
        <v>600</v>
      </c>
      <c r="J2258" s="5" t="s">
        <v>2578</v>
      </c>
      <c r="K2258" s="56">
        <f>INDEX($K:$K,MATCH($H2258,$C:$C,0))+I2258</f>
        <v>4700</v>
      </c>
      <c r="L2258" s="14">
        <f>VLOOKUP(K2258,Наценка!$A$1:$B$8,2,1)</f>
        <v>1.4</v>
      </c>
      <c r="M2258" s="56">
        <f>INDEX($M:$M,MATCH($H2258,$C:$C,0))+I2258*$M$2</f>
        <v>5985</v>
      </c>
      <c r="N2258" s="57">
        <f t="shared" si="336"/>
        <v>5990</v>
      </c>
      <c r="O2258" s="72">
        <f>VLOOKUP($B2258,'Выгр Торг'!$B:$P,O$1,0)</f>
        <v>4700</v>
      </c>
      <c r="P2258" s="72">
        <f>VLOOKUP($B2258,'Выгр Торг'!$B:$P,P$1,0)</f>
        <v>6190</v>
      </c>
      <c r="Q2258" s="42">
        <f t="shared" si="343"/>
        <v>0</v>
      </c>
      <c r="R2258" s="42">
        <f t="shared" si="344"/>
        <v>200</v>
      </c>
      <c r="S2258" s="85">
        <f t="shared" si="348"/>
        <v>5990</v>
      </c>
      <c r="T2258" s="60">
        <f>IFERROR(VLOOKUP($B2258,'Из ГУГЛа'!$B:$G,4,0)*U2258+V2258,VLOOKUP($B2258,'Из ГУГЛа'!$B:$G,4,0))</f>
        <v>5890</v>
      </c>
      <c r="U2258" s="15">
        <v>1</v>
      </c>
      <c r="V2258" s="59"/>
      <c r="W2258" s="74">
        <f t="shared" si="345"/>
        <v>0.27446808510638299</v>
      </c>
      <c r="X2258" s="74">
        <f t="shared" si="346"/>
        <v>-1.6977928692699491E-2</v>
      </c>
      <c r="Y2258" s="74">
        <f t="shared" si="347"/>
        <v>0.25319148936170222</v>
      </c>
      <c r="Z2258" s="79">
        <v>5890</v>
      </c>
      <c r="AB2258" s="20" t="s">
        <v>2647</v>
      </c>
    </row>
    <row r="2259" spans="1:28" ht="60" x14ac:dyDescent="0.25">
      <c r="A2259" s="71" t="str">
        <f>INDEX('Выгр Торг'!$A:$A,MATCH($B2259,'Выгр Торг'!$B:$B,0))</f>
        <v>Оригинальные боковые зеркала "Рестайлинг" (с электроприводом и обогревом) для Лада Нива 4х4</v>
      </c>
      <c r="B2259" s="88">
        <v>184343</v>
      </c>
      <c r="C2259" s="72">
        <f>VLOOKUP($B2259,'Выгр Торг'!$B:$P,C$1,0)</f>
        <v>89185</v>
      </c>
      <c r="D2259" s="71" t="str">
        <f>VLOOKUP($B2259,'Выгр Торг'!$B:$P,D$1,0)</f>
        <v>Оригинальные боковые зеркала "Рестайлинг" (с электроприводом и обогревом) для Лада Нива 4х4 (В цвет, Яшма (темно-вишневый, 140))</v>
      </c>
      <c r="E2259" s="72" t="str">
        <f>VLOOKUP($B2259,'Выгр Торг'!$B:$P,E$1,0)</f>
        <v>Y</v>
      </c>
      <c r="F2259" s="72" t="str">
        <f>VLOOKUP($B2259,'Выгр Торг'!$B:$P,F$1,0)</f>
        <v>1</v>
      </c>
      <c r="G2259" s="36" t="s">
        <v>2500</v>
      </c>
      <c r="H2259" s="28">
        <v>69587</v>
      </c>
      <c r="I2259" s="53">
        <f>INDEX($I:$I,MATCH($H2259,$C:$C,0))</f>
        <v>600</v>
      </c>
      <c r="J2259" s="5" t="s">
        <v>2578</v>
      </c>
      <c r="K2259" s="56">
        <f>INDEX($K:$K,MATCH($H2259,$C:$C,0))+I2259</f>
        <v>4700</v>
      </c>
      <c r="L2259" s="14">
        <f>VLOOKUP(K2259,Наценка!$A$1:$B$8,2,1)</f>
        <v>1.4</v>
      </c>
      <c r="M2259" s="56">
        <f>INDEX($M:$M,MATCH($H2259,$C:$C,0))+I2259*$M$2</f>
        <v>5985</v>
      </c>
      <c r="N2259" s="57">
        <f t="shared" si="336"/>
        <v>5990</v>
      </c>
      <c r="O2259" s="72">
        <f>VLOOKUP($B2259,'Выгр Торг'!$B:$P,O$1,0)</f>
        <v>4700</v>
      </c>
      <c r="P2259" s="72">
        <f>VLOOKUP($B2259,'Выгр Торг'!$B:$P,P$1,0)</f>
        <v>6190</v>
      </c>
      <c r="Q2259" s="42">
        <f t="shared" si="343"/>
        <v>0</v>
      </c>
      <c r="R2259" s="42">
        <f t="shared" si="344"/>
        <v>200</v>
      </c>
      <c r="S2259" s="85">
        <f t="shared" si="348"/>
        <v>5990</v>
      </c>
      <c r="T2259" s="60">
        <f>IFERROR(VLOOKUP($B2259,'Из ГУГЛа'!$B:$G,4,0)*U2259+V2259,VLOOKUP($B2259,'Из ГУГЛа'!$B:$G,4,0))</f>
        <v>5890</v>
      </c>
      <c r="U2259" s="15">
        <v>1</v>
      </c>
      <c r="V2259" s="59"/>
      <c r="W2259" s="74">
        <f t="shared" si="345"/>
        <v>0.27446808510638299</v>
      </c>
      <c r="X2259" s="74">
        <f t="shared" si="346"/>
        <v>-1.6977928692699491E-2</v>
      </c>
      <c r="Y2259" s="74">
        <f t="shared" si="347"/>
        <v>0.25319148936170222</v>
      </c>
      <c r="Z2259" s="79">
        <v>5890</v>
      </c>
      <c r="AB2259" s="20" t="s">
        <v>2647</v>
      </c>
    </row>
    <row r="2260" spans="1:28" ht="45" x14ac:dyDescent="0.25">
      <c r="A2260" s="71" t="str">
        <f>INDEX('Выгр Торг'!$A:$A,MATCH($B2260,'Выгр Торг'!$B:$B,0))</f>
        <v>Оригинальные боковые зеркала (механические) для Лада Ларгус FL</v>
      </c>
      <c r="B2260" s="88">
        <v>249630</v>
      </c>
      <c r="C2260" s="72">
        <f>VLOOKUP($B2260,'Выгр Торг'!$B:$P,C$1,0)</f>
        <v>179953</v>
      </c>
      <c r="D2260" s="71" t="str">
        <f>VLOOKUP($B2260,'Выгр Торг'!$B:$P,D$1,0)</f>
        <v>Оригинальные боковые зеркала (механические) для Лада Ларгус FL (Без покраски)</v>
      </c>
      <c r="E2260" s="72" t="str">
        <f>VLOOKUP($B2260,'Выгр Торг'!$B:$P,E$1,0)</f>
        <v>Y</v>
      </c>
      <c r="F2260" s="72" t="str">
        <f>VLOOKUP($B2260,'Выгр Торг'!$B:$P,F$1,0)</f>
        <v>1</v>
      </c>
      <c r="G2260" s="36" t="s">
        <v>2504</v>
      </c>
      <c r="H2260" s="28">
        <v>179953</v>
      </c>
      <c r="I2260" s="52">
        <v>600</v>
      </c>
      <c r="J2260" s="5" t="s">
        <v>2578</v>
      </c>
      <c r="K2260" s="73">
        <f>O2260</f>
        <v>8000</v>
      </c>
      <c r="L2260" s="14">
        <f>VLOOKUP(K2260,Наценка!$A$1:$B$8,2,1)</f>
        <v>1.2</v>
      </c>
      <c r="M2260" s="83">
        <f>K2260*L2260</f>
        <v>9600</v>
      </c>
      <c r="N2260" s="57">
        <f t="shared" si="336"/>
        <v>9590</v>
      </c>
      <c r="O2260" s="72">
        <f>VLOOKUP($B2260,'Выгр Торг'!$B:$P,O$1,0)</f>
        <v>8000</v>
      </c>
      <c r="P2260" s="72">
        <f>VLOOKUP($B2260,'Выгр Торг'!$B:$P,P$1,0)</f>
        <v>9890</v>
      </c>
      <c r="Q2260" s="42">
        <f t="shared" si="343"/>
        <v>0</v>
      </c>
      <c r="R2260" s="42">
        <f t="shared" si="344"/>
        <v>300</v>
      </c>
      <c r="S2260" s="85">
        <f t="shared" si="348"/>
        <v>9590</v>
      </c>
      <c r="T2260" s="60" t="str">
        <f>IFERROR(VLOOKUP($B2260,'Из ГУГЛа'!$B:$G,4,0)*U2260+V2260,VLOOKUP($B2260,'Из ГУГЛа'!$B:$G,4,0))</f>
        <v/>
      </c>
      <c r="U2260" s="15">
        <v>1</v>
      </c>
      <c r="V2260" s="59"/>
      <c r="W2260" s="74">
        <f t="shared" si="345"/>
        <v>0.19874999999999998</v>
      </c>
      <c r="X2260" s="74" t="str">
        <f t="shared" si="346"/>
        <v/>
      </c>
      <c r="Y2260" s="74" t="str">
        <f t="shared" si="347"/>
        <v/>
      </c>
      <c r="Z2260" s="78" t="s">
        <v>2579</v>
      </c>
    </row>
    <row r="2261" spans="1:28" ht="45" x14ac:dyDescent="0.25">
      <c r="A2261" s="71" t="str">
        <f>INDEX('Выгр Торг'!$A:$A,MATCH($B2261,'Выгр Торг'!$B:$B,0))</f>
        <v>Оригинальные боковые зеркала (механические) для Лада Ларгус FL</v>
      </c>
      <c r="B2261" s="88">
        <v>249631</v>
      </c>
      <c r="C2261" s="72">
        <f>VLOOKUP($B2261,'Выгр Торг'!$B:$P,C$1,0)</f>
        <v>179956</v>
      </c>
      <c r="D2261" s="71" t="str">
        <f>VLOOKUP($B2261,'Выгр Торг'!$B:$P,D$1,0)</f>
        <v>Оригинальные боковые зеркала (механические) для Лада Ларгус FL (В цвет, Брюн (Коричневый, 250))</v>
      </c>
      <c r="E2261" s="72" t="str">
        <f>VLOOKUP($B2261,'Выгр Торг'!$B:$P,E$1,0)</f>
        <v>Y</v>
      </c>
      <c r="F2261" s="72" t="str">
        <f>VLOOKUP($B2261,'Выгр Торг'!$B:$P,F$1,0)</f>
        <v>1</v>
      </c>
      <c r="G2261" s="36" t="s">
        <v>2500</v>
      </c>
      <c r="H2261" s="28">
        <v>179953</v>
      </c>
      <c r="I2261" s="53">
        <f>INDEX($I:$I,MATCH($H2261,$C:$C,0))</f>
        <v>600</v>
      </c>
      <c r="J2261" s="5" t="s">
        <v>2578</v>
      </c>
      <c r="K2261" s="56">
        <f>INDEX($K:$K,MATCH($H2261,$C:$C,0))+I2261</f>
        <v>8600</v>
      </c>
      <c r="L2261" s="14">
        <f>VLOOKUP(K2261,Наценка!$A$1:$B$8,2,1)</f>
        <v>1.2</v>
      </c>
      <c r="M2261" s="56">
        <f>INDEX($M:$M,MATCH($H2261,$C:$C,0))+I2261*$M$2</f>
        <v>10380</v>
      </c>
      <c r="N2261" s="57">
        <f t="shared" si="336"/>
        <v>10390</v>
      </c>
      <c r="O2261" s="72">
        <f>VLOOKUP($B2261,'Выгр Торг'!$B:$P,O$1,0)</f>
        <v>8600</v>
      </c>
      <c r="P2261" s="72">
        <f>VLOOKUP($B2261,'Выгр Торг'!$B:$P,P$1,0)</f>
        <v>10590</v>
      </c>
      <c r="Q2261" s="42">
        <f t="shared" si="343"/>
        <v>0</v>
      </c>
      <c r="R2261" s="42">
        <f t="shared" si="344"/>
        <v>200</v>
      </c>
      <c r="S2261" s="85">
        <f t="shared" si="348"/>
        <v>10390</v>
      </c>
      <c r="T2261" s="60" t="str">
        <f>IFERROR(VLOOKUP($B2261,'Из ГУГЛа'!$B:$G,4,0)*U2261+V2261,VLOOKUP($B2261,'Из ГУГЛа'!$B:$G,4,0))</f>
        <v/>
      </c>
      <c r="U2261" s="15">
        <v>1</v>
      </c>
      <c r="V2261" s="59"/>
      <c r="W2261" s="74">
        <f t="shared" si="345"/>
        <v>0.20813953488372094</v>
      </c>
      <c r="X2261" s="74" t="str">
        <f t="shared" si="346"/>
        <v/>
      </c>
      <c r="Y2261" s="74" t="str">
        <f t="shared" si="347"/>
        <v/>
      </c>
      <c r="Z2261" s="78" t="s">
        <v>2579</v>
      </c>
    </row>
    <row r="2262" spans="1:28" ht="45" x14ac:dyDescent="0.25">
      <c r="A2262" s="71" t="str">
        <f>INDEX('Выгр Торг'!$A:$A,MATCH($B2262,'Выгр Торг'!$B:$B,0))</f>
        <v>Оригинальные боковые зеркала (механические) для Лада Ларгус FL</v>
      </c>
      <c r="B2262" s="88">
        <v>249632</v>
      </c>
      <c r="C2262" s="72">
        <f>VLOOKUP($B2262,'Выгр Торг'!$B:$P,C$1,0)</f>
        <v>179957</v>
      </c>
      <c r="D2262" s="71" t="str">
        <f>VLOOKUP($B2262,'Выгр Торг'!$B:$P,D$1,0)</f>
        <v>Оригинальные боковые зеркала (механические) для Лада Ларгус FL (В цвет, Венера (темно-красный, 191))</v>
      </c>
      <c r="E2262" s="72" t="str">
        <f>VLOOKUP($B2262,'Выгр Торг'!$B:$P,E$1,0)</f>
        <v>Y</v>
      </c>
      <c r="F2262" s="72" t="str">
        <f>VLOOKUP($B2262,'Выгр Торг'!$B:$P,F$1,0)</f>
        <v>1</v>
      </c>
      <c r="G2262" s="36" t="s">
        <v>2500</v>
      </c>
      <c r="H2262" s="28">
        <v>179953</v>
      </c>
      <c r="I2262" s="53">
        <f>INDEX($I:$I,MATCH($H2262,$C:$C,0))</f>
        <v>600</v>
      </c>
      <c r="J2262" s="5" t="s">
        <v>2578</v>
      </c>
      <c r="K2262" s="56">
        <f>INDEX($K:$K,MATCH($H2262,$C:$C,0))+I2262</f>
        <v>8600</v>
      </c>
      <c r="L2262" s="14">
        <f>VLOOKUP(K2262,Наценка!$A$1:$B$8,2,1)</f>
        <v>1.2</v>
      </c>
      <c r="M2262" s="56">
        <f>INDEX($M:$M,MATCH($H2262,$C:$C,0))+I2262*$M$2</f>
        <v>10380</v>
      </c>
      <c r="N2262" s="57">
        <f t="shared" si="336"/>
        <v>10390</v>
      </c>
      <c r="O2262" s="72">
        <f>VLOOKUP($B2262,'Выгр Торг'!$B:$P,O$1,0)</f>
        <v>8600</v>
      </c>
      <c r="P2262" s="72">
        <f>VLOOKUP($B2262,'Выгр Торг'!$B:$P,P$1,0)</f>
        <v>10590</v>
      </c>
      <c r="Q2262" s="42">
        <f t="shared" si="343"/>
        <v>0</v>
      </c>
      <c r="R2262" s="42">
        <f t="shared" si="344"/>
        <v>200</v>
      </c>
      <c r="S2262" s="85">
        <f t="shared" si="348"/>
        <v>10390</v>
      </c>
      <c r="T2262" s="60" t="str">
        <f>IFERROR(VLOOKUP($B2262,'Из ГУГЛа'!$B:$G,4,0)*U2262+V2262,VLOOKUP($B2262,'Из ГУГЛа'!$B:$G,4,0))</f>
        <v/>
      </c>
      <c r="U2262" s="15">
        <v>1</v>
      </c>
      <c r="V2262" s="59"/>
      <c r="W2262" s="74">
        <f t="shared" si="345"/>
        <v>0.20813953488372094</v>
      </c>
      <c r="X2262" s="74" t="str">
        <f t="shared" si="346"/>
        <v/>
      </c>
      <c r="Y2262" s="74" t="str">
        <f t="shared" si="347"/>
        <v/>
      </c>
      <c r="Z2262" s="78" t="s">
        <v>2579</v>
      </c>
    </row>
    <row r="2263" spans="1:28" ht="45" x14ac:dyDescent="0.25">
      <c r="A2263" s="71" t="str">
        <f>INDEX('Выгр Торг'!$A:$A,MATCH($B2263,'Выгр Торг'!$B:$B,0))</f>
        <v>Оригинальные боковые зеркала (механические) для Лада Ларгус FL</v>
      </c>
      <c r="B2263" s="88">
        <v>249633</v>
      </c>
      <c r="C2263" s="72">
        <f>VLOOKUP($B2263,'Выгр Торг'!$B:$P,C$1,0)</f>
        <v>179958</v>
      </c>
      <c r="D2263" s="71" t="str">
        <f>VLOOKUP($B2263,'Выгр Торг'!$B:$P,D$1,0)</f>
        <v>Оригинальные боковые зеркала (механические) для Лада Ларгус FL (В цвет, Дипломат (темно-синий, 424))</v>
      </c>
      <c r="E2263" s="72" t="str">
        <f>VLOOKUP($B2263,'Выгр Торг'!$B:$P,E$1,0)</f>
        <v>Y</v>
      </c>
      <c r="F2263" s="72" t="str">
        <f>VLOOKUP($B2263,'Выгр Торг'!$B:$P,F$1,0)</f>
        <v>1</v>
      </c>
      <c r="G2263" s="36" t="s">
        <v>2500</v>
      </c>
      <c r="H2263" s="28">
        <v>179953</v>
      </c>
      <c r="I2263" s="53">
        <f>INDEX($I:$I,MATCH($H2263,$C:$C,0))</f>
        <v>600</v>
      </c>
      <c r="J2263" s="5" t="s">
        <v>2578</v>
      </c>
      <c r="K2263" s="56">
        <f>INDEX($K:$K,MATCH($H2263,$C:$C,0))+I2263</f>
        <v>8600</v>
      </c>
      <c r="L2263" s="14">
        <f>VLOOKUP(K2263,Наценка!$A$1:$B$8,2,1)</f>
        <v>1.2</v>
      </c>
      <c r="M2263" s="56">
        <f>INDEX($M:$M,MATCH($H2263,$C:$C,0))+I2263*$M$2</f>
        <v>10380</v>
      </c>
      <c r="N2263" s="57">
        <f t="shared" si="336"/>
        <v>10390</v>
      </c>
      <c r="O2263" s="72">
        <f>VLOOKUP($B2263,'Выгр Торг'!$B:$P,O$1,0)</f>
        <v>8600</v>
      </c>
      <c r="P2263" s="72">
        <f>VLOOKUP($B2263,'Выгр Торг'!$B:$P,P$1,0)</f>
        <v>10590</v>
      </c>
      <c r="Q2263" s="42">
        <f t="shared" si="343"/>
        <v>0</v>
      </c>
      <c r="R2263" s="42">
        <f t="shared" si="344"/>
        <v>200</v>
      </c>
      <c r="S2263" s="85">
        <f t="shared" si="348"/>
        <v>10390</v>
      </c>
      <c r="T2263" s="60" t="str">
        <f>IFERROR(VLOOKUP($B2263,'Из ГУГЛа'!$B:$G,4,0)*U2263+V2263,VLOOKUP($B2263,'Из ГУГЛа'!$B:$G,4,0))</f>
        <v/>
      </c>
      <c r="U2263" s="15">
        <v>1</v>
      </c>
      <c r="V2263" s="59"/>
      <c r="W2263" s="74">
        <f t="shared" si="345"/>
        <v>0.20813953488372094</v>
      </c>
      <c r="X2263" s="74" t="str">
        <f t="shared" si="346"/>
        <v/>
      </c>
      <c r="Y2263" s="74" t="str">
        <f t="shared" si="347"/>
        <v/>
      </c>
      <c r="Z2263" s="78" t="s">
        <v>2579</v>
      </c>
    </row>
    <row r="2264" spans="1:28" ht="45" x14ac:dyDescent="0.25">
      <c r="A2264" s="71" t="str">
        <f>INDEX('Выгр Торг'!$A:$A,MATCH($B2264,'Выгр Торг'!$B:$B,0))</f>
        <v>Оригинальные боковые зеркала (механические) для Лада Ларгус FL</v>
      </c>
      <c r="B2264" s="88">
        <v>249634</v>
      </c>
      <c r="C2264" s="72">
        <f>VLOOKUP($B2264,'Выгр Торг'!$B:$P,C$1,0)</f>
        <v>179959</v>
      </c>
      <c r="D2264" s="71" t="str">
        <f>VLOOKUP($B2264,'Выгр Торг'!$B:$P,D$1,0)</f>
        <v>Оригинальные боковые зеркала (механические) для Лада Ларгус FL (В цвет, Каракумы (серо-бежевый, 238))</v>
      </c>
      <c r="E2264" s="72" t="str">
        <f>VLOOKUP($B2264,'Выгр Торг'!$B:$P,E$1,0)</f>
        <v>Y</v>
      </c>
      <c r="F2264" s="72" t="str">
        <f>VLOOKUP($B2264,'Выгр Торг'!$B:$P,F$1,0)</f>
        <v>1</v>
      </c>
      <c r="G2264" s="36" t="s">
        <v>2500</v>
      </c>
      <c r="H2264" s="28">
        <v>179953</v>
      </c>
      <c r="I2264" s="53">
        <f>INDEX($I:$I,MATCH($H2264,$C:$C,0))</f>
        <v>600</v>
      </c>
      <c r="J2264" s="5" t="s">
        <v>2578</v>
      </c>
      <c r="K2264" s="56">
        <f>INDEX($K:$K,MATCH($H2264,$C:$C,0))+I2264</f>
        <v>8600</v>
      </c>
      <c r="L2264" s="14">
        <f>VLOOKUP(K2264,Наценка!$A$1:$B$8,2,1)</f>
        <v>1.2</v>
      </c>
      <c r="M2264" s="56">
        <f>INDEX($M:$M,MATCH($H2264,$C:$C,0))+I2264*$M$2</f>
        <v>10380</v>
      </c>
      <c r="N2264" s="57">
        <f t="shared" si="336"/>
        <v>10390</v>
      </c>
      <c r="O2264" s="72">
        <f>VLOOKUP($B2264,'Выгр Торг'!$B:$P,O$1,0)</f>
        <v>8600</v>
      </c>
      <c r="P2264" s="72">
        <f>VLOOKUP($B2264,'Выгр Торг'!$B:$P,P$1,0)</f>
        <v>10590</v>
      </c>
      <c r="Q2264" s="42">
        <f t="shared" si="343"/>
        <v>0</v>
      </c>
      <c r="R2264" s="42">
        <f t="shared" si="344"/>
        <v>200</v>
      </c>
      <c r="S2264" s="85">
        <f t="shared" si="348"/>
        <v>10390</v>
      </c>
      <c r="T2264" s="60" t="str">
        <f>IFERROR(VLOOKUP($B2264,'Из ГУГЛа'!$B:$G,4,0)*U2264+V2264,VLOOKUP($B2264,'Из ГУГЛа'!$B:$G,4,0))</f>
        <v/>
      </c>
      <c r="U2264" s="15">
        <v>1</v>
      </c>
      <c r="V2264" s="59"/>
      <c r="W2264" s="74">
        <f t="shared" si="345"/>
        <v>0.20813953488372094</v>
      </c>
      <c r="X2264" s="74" t="str">
        <f t="shared" si="346"/>
        <v/>
      </c>
      <c r="Y2264" s="74" t="str">
        <f t="shared" si="347"/>
        <v/>
      </c>
      <c r="Z2264" s="78" t="s">
        <v>2579</v>
      </c>
    </row>
    <row r="2265" spans="1:28" ht="45" x14ac:dyDescent="0.25">
      <c r="A2265" s="71" t="str">
        <f>INDEX('Выгр Торг'!$A:$A,MATCH($B2265,'Выгр Торг'!$B:$B,0))</f>
        <v>Оригинальные боковые зеркала (механические) для Лада Ларгус FL</v>
      </c>
      <c r="B2265" s="88">
        <v>249635</v>
      </c>
      <c r="C2265" s="72">
        <f>VLOOKUP($B2265,'Выгр Торг'!$B:$P,C$1,0)</f>
        <v>179960</v>
      </c>
      <c r="D2265" s="71" t="str">
        <f>VLOOKUP($B2265,'Выгр Торг'!$B:$P,D$1,0)</f>
        <v>Оригинальные боковые зеркала (механические) для Лада Ларгус FL (В цвет, Кашемир (темно-коричневый, 283))</v>
      </c>
      <c r="E2265" s="72" t="str">
        <f>VLOOKUP($B2265,'Выгр Торг'!$B:$P,E$1,0)</f>
        <v>Y</v>
      </c>
      <c r="F2265" s="72" t="str">
        <f>VLOOKUP($B2265,'Выгр Торг'!$B:$P,F$1,0)</f>
        <v>1</v>
      </c>
      <c r="G2265" s="36" t="s">
        <v>2500</v>
      </c>
      <c r="H2265" s="28">
        <v>179953</v>
      </c>
      <c r="I2265" s="53">
        <f>INDEX($I:$I,MATCH($H2265,$C:$C,0))</f>
        <v>600</v>
      </c>
      <c r="J2265" s="5" t="s">
        <v>2578</v>
      </c>
      <c r="K2265" s="56">
        <f>INDEX($K:$K,MATCH($H2265,$C:$C,0))+I2265</f>
        <v>8600</v>
      </c>
      <c r="L2265" s="14">
        <f>VLOOKUP(K2265,Наценка!$A$1:$B$8,2,1)</f>
        <v>1.2</v>
      </c>
      <c r="M2265" s="56">
        <f>INDEX($M:$M,MATCH($H2265,$C:$C,0))+I2265*$M$2</f>
        <v>10380</v>
      </c>
      <c r="N2265" s="57">
        <f t="shared" si="336"/>
        <v>10390</v>
      </c>
      <c r="O2265" s="72">
        <f>VLOOKUP($B2265,'Выгр Торг'!$B:$P,O$1,0)</f>
        <v>8600</v>
      </c>
      <c r="P2265" s="72">
        <f>VLOOKUP($B2265,'Выгр Торг'!$B:$P,P$1,0)</f>
        <v>10590</v>
      </c>
      <c r="Q2265" s="42">
        <f t="shared" si="343"/>
        <v>0</v>
      </c>
      <c r="R2265" s="42">
        <f t="shared" si="344"/>
        <v>200</v>
      </c>
      <c r="S2265" s="85">
        <f t="shared" si="348"/>
        <v>10390</v>
      </c>
      <c r="T2265" s="60" t="str">
        <f>IFERROR(VLOOKUP($B2265,'Из ГУГЛа'!$B:$G,4,0)*U2265+V2265,VLOOKUP($B2265,'Из ГУГЛа'!$B:$G,4,0))</f>
        <v/>
      </c>
      <c r="U2265" s="15">
        <v>1</v>
      </c>
      <c r="V2265" s="59"/>
      <c r="W2265" s="74">
        <f t="shared" si="345"/>
        <v>0.20813953488372094</v>
      </c>
      <c r="X2265" s="74" t="str">
        <f t="shared" si="346"/>
        <v/>
      </c>
      <c r="Y2265" s="74" t="str">
        <f t="shared" si="347"/>
        <v/>
      </c>
      <c r="Z2265" s="78" t="s">
        <v>2579</v>
      </c>
    </row>
    <row r="2266" spans="1:28" ht="45" x14ac:dyDescent="0.25">
      <c r="A2266" s="71" t="str">
        <f>INDEX('Выгр Торг'!$A:$A,MATCH($B2266,'Выгр Торг'!$B:$B,0))</f>
        <v>Оригинальные боковые зеркала (механические) для Лада Ларгус FL</v>
      </c>
      <c r="B2266" s="88">
        <v>249636</v>
      </c>
      <c r="C2266" s="72">
        <f>VLOOKUP($B2266,'Выгр Торг'!$B:$P,C$1,0)</f>
        <v>179961</v>
      </c>
      <c r="D2266" s="71" t="str">
        <f>VLOOKUP($B2266,'Выгр Торг'!$B:$P,D$1,0)</f>
        <v>Оригинальные боковые зеркала (механические) для Лада Ларгус FL (В цвет, Красный сплав (красный, 136))</v>
      </c>
      <c r="E2266" s="72" t="str">
        <f>VLOOKUP($B2266,'Выгр Торг'!$B:$P,E$1,0)</f>
        <v>Y</v>
      </c>
      <c r="F2266" s="72" t="str">
        <f>VLOOKUP($B2266,'Выгр Торг'!$B:$P,F$1,0)</f>
        <v>1</v>
      </c>
      <c r="G2266" s="36" t="s">
        <v>2500</v>
      </c>
      <c r="H2266" s="28">
        <v>179953</v>
      </c>
      <c r="I2266" s="53">
        <f>INDEX($I:$I,MATCH($H2266,$C:$C,0))</f>
        <v>600</v>
      </c>
      <c r="J2266" s="5" t="s">
        <v>2578</v>
      </c>
      <c r="K2266" s="56">
        <f>INDEX($K:$K,MATCH($H2266,$C:$C,0))+I2266</f>
        <v>8600</v>
      </c>
      <c r="L2266" s="14">
        <f>VLOOKUP(K2266,Наценка!$A$1:$B$8,2,1)</f>
        <v>1.2</v>
      </c>
      <c r="M2266" s="56">
        <f>INDEX($M:$M,MATCH($H2266,$C:$C,0))+I2266*$M$2</f>
        <v>10380</v>
      </c>
      <c r="N2266" s="57">
        <f t="shared" si="336"/>
        <v>10390</v>
      </c>
      <c r="O2266" s="72">
        <f>VLOOKUP($B2266,'Выгр Торг'!$B:$P,O$1,0)</f>
        <v>8600</v>
      </c>
      <c r="P2266" s="72">
        <f>VLOOKUP($B2266,'Выгр Торг'!$B:$P,P$1,0)</f>
        <v>10590</v>
      </c>
      <c r="Q2266" s="42">
        <f t="shared" si="343"/>
        <v>0</v>
      </c>
      <c r="R2266" s="42">
        <f t="shared" si="344"/>
        <v>200</v>
      </c>
      <c r="S2266" s="85">
        <f t="shared" si="348"/>
        <v>10390</v>
      </c>
      <c r="T2266" s="60" t="str">
        <f>IFERROR(VLOOKUP($B2266,'Из ГУГЛа'!$B:$G,4,0)*U2266+V2266,VLOOKUP($B2266,'Из ГУГЛа'!$B:$G,4,0))</f>
        <v/>
      </c>
      <c r="U2266" s="15">
        <v>1</v>
      </c>
      <c r="V2266" s="59"/>
      <c r="W2266" s="74">
        <f t="shared" si="345"/>
        <v>0.20813953488372094</v>
      </c>
      <c r="X2266" s="74" t="str">
        <f t="shared" si="346"/>
        <v/>
      </c>
      <c r="Y2266" s="74" t="str">
        <f t="shared" si="347"/>
        <v/>
      </c>
      <c r="Z2266" s="78" t="s">
        <v>2579</v>
      </c>
    </row>
    <row r="2267" spans="1:28" ht="60" x14ac:dyDescent="0.25">
      <c r="A2267" s="71" t="str">
        <f>INDEX('Выгр Торг'!$A:$A,MATCH($B2267,'Выгр Торг'!$B:$B,0))</f>
        <v>Оригинальные боковые зеркала (механические) для Лада Ларгус FL</v>
      </c>
      <c r="B2267" s="88">
        <v>249637</v>
      </c>
      <c r="C2267" s="72">
        <f>VLOOKUP($B2267,'Выгр Торг'!$B:$P,C$1,0)</f>
        <v>179962</v>
      </c>
      <c r="D2267" s="71" t="str">
        <f>VLOOKUP($B2267,'Выгр Торг'!$B:$P,D$1,0)</f>
        <v>Оригинальные боковые зеркала (механические) для Лада Ларгус FL (В цвет, Лазурно-синий (серебристый темно-синий, 498))</v>
      </c>
      <c r="E2267" s="72" t="str">
        <f>VLOOKUP($B2267,'Выгр Торг'!$B:$P,E$1,0)</f>
        <v>Y</v>
      </c>
      <c r="F2267" s="72" t="str">
        <f>VLOOKUP($B2267,'Выгр Торг'!$B:$P,F$1,0)</f>
        <v>1</v>
      </c>
      <c r="G2267" s="36" t="s">
        <v>2500</v>
      </c>
      <c r="H2267" s="28">
        <v>179953</v>
      </c>
      <c r="I2267" s="53">
        <f>INDEX($I:$I,MATCH($H2267,$C:$C,0))</f>
        <v>600</v>
      </c>
      <c r="J2267" s="5" t="s">
        <v>2578</v>
      </c>
      <c r="K2267" s="56">
        <f>INDEX($K:$K,MATCH($H2267,$C:$C,0))+I2267</f>
        <v>8600</v>
      </c>
      <c r="L2267" s="14">
        <f>VLOOKUP(K2267,Наценка!$A$1:$B$8,2,1)</f>
        <v>1.2</v>
      </c>
      <c r="M2267" s="56">
        <f>INDEX($M:$M,MATCH($H2267,$C:$C,0))+I2267*$M$2</f>
        <v>10380</v>
      </c>
      <c r="N2267" s="57">
        <f t="shared" si="336"/>
        <v>10390</v>
      </c>
      <c r="O2267" s="72">
        <f>VLOOKUP($B2267,'Выгр Торг'!$B:$P,O$1,0)</f>
        <v>8600</v>
      </c>
      <c r="P2267" s="72">
        <f>VLOOKUP($B2267,'Выгр Торг'!$B:$P,P$1,0)</f>
        <v>10590</v>
      </c>
      <c r="Q2267" s="42">
        <f t="shared" si="343"/>
        <v>0</v>
      </c>
      <c r="R2267" s="42">
        <f t="shared" si="344"/>
        <v>200</v>
      </c>
      <c r="S2267" s="85">
        <f t="shared" si="348"/>
        <v>10390</v>
      </c>
      <c r="T2267" s="60" t="str">
        <f>IFERROR(VLOOKUP($B2267,'Из ГУГЛа'!$B:$G,4,0)*U2267+V2267,VLOOKUP($B2267,'Из ГУГЛа'!$B:$G,4,0))</f>
        <v/>
      </c>
      <c r="U2267" s="15">
        <v>1</v>
      </c>
      <c r="V2267" s="59"/>
      <c r="W2267" s="74">
        <f t="shared" si="345"/>
        <v>0.20813953488372094</v>
      </c>
      <c r="X2267" s="74" t="str">
        <f t="shared" si="346"/>
        <v/>
      </c>
      <c r="Y2267" s="74" t="str">
        <f t="shared" si="347"/>
        <v/>
      </c>
      <c r="Z2267" s="78" t="s">
        <v>2579</v>
      </c>
    </row>
    <row r="2268" spans="1:28" ht="45" x14ac:dyDescent="0.25">
      <c r="A2268" s="71" t="str">
        <f>INDEX('Выгр Торг'!$A:$A,MATCH($B2268,'Выгр Торг'!$B:$B,0))</f>
        <v>Оригинальные боковые зеркала (механические) для Лада Ларгус FL</v>
      </c>
      <c r="B2268" s="88">
        <v>249638</v>
      </c>
      <c r="C2268" s="72">
        <f>VLOOKUP($B2268,'Выгр Торг'!$B:$P,C$1,0)</f>
        <v>179963</v>
      </c>
      <c r="D2268" s="71" t="str">
        <f>VLOOKUP($B2268,'Выгр Торг'!$B:$P,D$1,0)</f>
        <v>Оригинальные боковые зеркала (механические) для Лада Ларгус FL (В цвет, Ледниковый (белый, 221))</v>
      </c>
      <c r="E2268" s="72" t="str">
        <f>VLOOKUP($B2268,'Выгр Торг'!$B:$P,E$1,0)</f>
        <v>Y</v>
      </c>
      <c r="F2268" s="72" t="str">
        <f>VLOOKUP($B2268,'Выгр Торг'!$B:$P,F$1,0)</f>
        <v>1</v>
      </c>
      <c r="G2268" s="36" t="s">
        <v>2500</v>
      </c>
      <c r="H2268" s="28">
        <v>179953</v>
      </c>
      <c r="I2268" s="53">
        <f>INDEX($I:$I,MATCH($H2268,$C:$C,0))</f>
        <v>600</v>
      </c>
      <c r="J2268" s="5" t="s">
        <v>2578</v>
      </c>
      <c r="K2268" s="56">
        <f>INDEX($K:$K,MATCH($H2268,$C:$C,0))+I2268</f>
        <v>8600</v>
      </c>
      <c r="L2268" s="14">
        <f>VLOOKUP(K2268,Наценка!$A$1:$B$8,2,1)</f>
        <v>1.2</v>
      </c>
      <c r="M2268" s="56">
        <f>INDEX($M:$M,MATCH($H2268,$C:$C,0))+I2268*$M$2</f>
        <v>10380</v>
      </c>
      <c r="N2268" s="57">
        <f t="shared" si="336"/>
        <v>10390</v>
      </c>
      <c r="O2268" s="72">
        <f>VLOOKUP($B2268,'Выгр Торг'!$B:$P,O$1,0)</f>
        <v>8600</v>
      </c>
      <c r="P2268" s="72">
        <f>VLOOKUP($B2268,'Выгр Торг'!$B:$P,P$1,0)</f>
        <v>10590</v>
      </c>
      <c r="Q2268" s="42">
        <f t="shared" si="343"/>
        <v>0</v>
      </c>
      <c r="R2268" s="42">
        <f t="shared" si="344"/>
        <v>200</v>
      </c>
      <c r="S2268" s="85">
        <f t="shared" si="348"/>
        <v>10390</v>
      </c>
      <c r="T2268" s="60" t="str">
        <f>IFERROR(VLOOKUP($B2268,'Из ГУГЛа'!$B:$G,4,0)*U2268+V2268,VLOOKUP($B2268,'Из ГУГЛа'!$B:$G,4,0))</f>
        <v/>
      </c>
      <c r="U2268" s="15">
        <v>1</v>
      </c>
      <c r="V2268" s="59"/>
      <c r="W2268" s="74">
        <f t="shared" si="345"/>
        <v>0.20813953488372094</v>
      </c>
      <c r="X2268" s="74" t="str">
        <f t="shared" si="346"/>
        <v/>
      </c>
      <c r="Y2268" s="74" t="str">
        <f t="shared" si="347"/>
        <v/>
      </c>
      <c r="Z2268" s="78" t="s">
        <v>2579</v>
      </c>
    </row>
    <row r="2269" spans="1:28" ht="45" x14ac:dyDescent="0.25">
      <c r="A2269" s="71" t="str">
        <f>INDEX('Выгр Торг'!$A:$A,MATCH($B2269,'Выгр Торг'!$B:$B,0))</f>
        <v>Оригинальные боковые зеркала (механические) для Лада Ларгус FL</v>
      </c>
      <c r="B2269" s="88">
        <v>249639</v>
      </c>
      <c r="C2269" s="72">
        <f>VLOOKUP($B2269,'Выгр Торг'!$B:$P,C$1,0)</f>
        <v>179964</v>
      </c>
      <c r="D2269" s="71" t="str">
        <f>VLOOKUP($B2269,'Выгр Торг'!$B:$P,D$1,0)</f>
        <v>Оригинальные боковые зеркала (механические) для Лада Ларгус FL (В цвет, Огненно-красный (красный, 124))</v>
      </c>
      <c r="E2269" s="72" t="str">
        <f>VLOOKUP($B2269,'Выгр Торг'!$B:$P,E$1,0)</f>
        <v>Y</v>
      </c>
      <c r="F2269" s="72" t="str">
        <f>VLOOKUP($B2269,'Выгр Торг'!$B:$P,F$1,0)</f>
        <v>1</v>
      </c>
      <c r="G2269" s="36" t="s">
        <v>2500</v>
      </c>
      <c r="H2269" s="28">
        <v>179953</v>
      </c>
      <c r="I2269" s="53">
        <f>INDEX($I:$I,MATCH($H2269,$C:$C,0))</f>
        <v>600</v>
      </c>
      <c r="J2269" s="5" t="s">
        <v>2578</v>
      </c>
      <c r="K2269" s="56">
        <f>INDEX($K:$K,MATCH($H2269,$C:$C,0))+I2269</f>
        <v>8600</v>
      </c>
      <c r="L2269" s="14">
        <f>VLOOKUP(K2269,Наценка!$A$1:$B$8,2,1)</f>
        <v>1.2</v>
      </c>
      <c r="M2269" s="56">
        <f>INDEX($M:$M,MATCH($H2269,$C:$C,0))+I2269*$M$2</f>
        <v>10380</v>
      </c>
      <c r="N2269" s="57">
        <f t="shared" si="336"/>
        <v>10390</v>
      </c>
      <c r="O2269" s="72">
        <f>VLOOKUP($B2269,'Выгр Торг'!$B:$P,O$1,0)</f>
        <v>8600</v>
      </c>
      <c r="P2269" s="72">
        <f>VLOOKUP($B2269,'Выгр Торг'!$B:$P,P$1,0)</f>
        <v>10590</v>
      </c>
      <c r="Q2269" s="42">
        <f t="shared" si="343"/>
        <v>0</v>
      </c>
      <c r="R2269" s="42">
        <f t="shared" si="344"/>
        <v>200</v>
      </c>
      <c r="S2269" s="85">
        <f t="shared" si="348"/>
        <v>10390</v>
      </c>
      <c r="T2269" s="60" t="str">
        <f>IFERROR(VLOOKUP($B2269,'Из ГУГЛа'!$B:$G,4,0)*U2269+V2269,VLOOKUP($B2269,'Из ГУГЛа'!$B:$G,4,0))</f>
        <v/>
      </c>
      <c r="U2269" s="15">
        <v>1</v>
      </c>
      <c r="V2269" s="59"/>
      <c r="W2269" s="74">
        <f t="shared" si="345"/>
        <v>0.20813953488372094</v>
      </c>
      <c r="X2269" s="74" t="str">
        <f t="shared" si="346"/>
        <v/>
      </c>
      <c r="Y2269" s="74" t="str">
        <f t="shared" si="347"/>
        <v/>
      </c>
      <c r="Z2269" s="78" t="s">
        <v>2579</v>
      </c>
    </row>
    <row r="2270" spans="1:28" ht="45" x14ac:dyDescent="0.25">
      <c r="A2270" s="71" t="str">
        <f>INDEX('Выгр Торг'!$A:$A,MATCH($B2270,'Выгр Торг'!$B:$B,0))</f>
        <v>Оригинальные боковые зеркала (механические) для Лада Ларгус FL</v>
      </c>
      <c r="B2270" s="88">
        <v>249640</v>
      </c>
      <c r="C2270" s="72">
        <f>VLOOKUP($B2270,'Выгр Торг'!$B:$P,C$1,0)</f>
        <v>179965</v>
      </c>
      <c r="D2270" s="71" t="str">
        <f>VLOOKUP($B2270,'Выгр Торг'!$B:$P,D$1,0)</f>
        <v>Оригинальные боковые зеркала (механические) для Лада Ларгус FL (В цвет, Пантера (черная база, 672))</v>
      </c>
      <c r="E2270" s="72" t="str">
        <f>VLOOKUP($B2270,'Выгр Торг'!$B:$P,E$1,0)</f>
        <v>Y</v>
      </c>
      <c r="F2270" s="72" t="str">
        <f>VLOOKUP($B2270,'Выгр Торг'!$B:$P,F$1,0)</f>
        <v>1</v>
      </c>
      <c r="G2270" s="36" t="s">
        <v>2500</v>
      </c>
      <c r="H2270" s="28">
        <v>179953</v>
      </c>
      <c r="I2270" s="53">
        <f>INDEX($I:$I,MATCH($H2270,$C:$C,0))</f>
        <v>600</v>
      </c>
      <c r="J2270" s="5" t="s">
        <v>2578</v>
      </c>
      <c r="K2270" s="56">
        <f>INDEX($K:$K,MATCH($H2270,$C:$C,0))+I2270</f>
        <v>8600</v>
      </c>
      <c r="L2270" s="14">
        <f>VLOOKUP(K2270,Наценка!$A$1:$B$8,2,1)</f>
        <v>1.2</v>
      </c>
      <c r="M2270" s="56">
        <f>INDEX($M:$M,MATCH($H2270,$C:$C,0))+I2270*$M$2</f>
        <v>10380</v>
      </c>
      <c r="N2270" s="57">
        <f t="shared" si="336"/>
        <v>10390</v>
      </c>
      <c r="O2270" s="72">
        <f>VLOOKUP($B2270,'Выгр Торг'!$B:$P,O$1,0)</f>
        <v>8600</v>
      </c>
      <c r="P2270" s="72">
        <f>VLOOKUP($B2270,'Выгр Торг'!$B:$P,P$1,0)</f>
        <v>10590</v>
      </c>
      <c r="Q2270" s="42">
        <f t="shared" si="343"/>
        <v>0</v>
      </c>
      <c r="R2270" s="42">
        <f t="shared" si="344"/>
        <v>200</v>
      </c>
      <c r="S2270" s="85">
        <f t="shared" si="348"/>
        <v>10390</v>
      </c>
      <c r="T2270" s="60" t="str">
        <f>IFERROR(VLOOKUP($B2270,'Из ГУГЛа'!$B:$G,4,0)*U2270+V2270,VLOOKUP($B2270,'Из ГУГЛа'!$B:$G,4,0))</f>
        <v/>
      </c>
      <c r="U2270" s="15">
        <v>1</v>
      </c>
      <c r="V2270" s="59"/>
      <c r="W2270" s="74">
        <f t="shared" si="345"/>
        <v>0.20813953488372094</v>
      </c>
      <c r="X2270" s="74" t="str">
        <f t="shared" si="346"/>
        <v/>
      </c>
      <c r="Y2270" s="74" t="str">
        <f t="shared" si="347"/>
        <v/>
      </c>
      <c r="Z2270" s="78" t="s">
        <v>2579</v>
      </c>
    </row>
    <row r="2271" spans="1:28" ht="45" x14ac:dyDescent="0.25">
      <c r="A2271" s="71" t="str">
        <f>INDEX('Выгр Торг'!$A:$A,MATCH($B2271,'Выгр Торг'!$B:$B,0))</f>
        <v>Оригинальные боковые зеркала (механические) для Лада Ларгус FL</v>
      </c>
      <c r="B2271" s="88">
        <v>249641</v>
      </c>
      <c r="C2271" s="72">
        <f>VLOOKUP($B2271,'Выгр Торг'!$B:$P,C$1,0)</f>
        <v>179966</v>
      </c>
      <c r="D2271" s="71" t="str">
        <f>VLOOKUP($B2271,'Выгр Торг'!$B:$P,D$1,0)</f>
        <v>Оригинальные боковые зеркала (механические) для Лада Ларгус FL (В цвет, Платина (серебристо-бежевый, 691))</v>
      </c>
      <c r="E2271" s="72" t="str">
        <f>VLOOKUP($B2271,'Выгр Торг'!$B:$P,E$1,0)</f>
        <v>Y</v>
      </c>
      <c r="F2271" s="72" t="str">
        <f>VLOOKUP($B2271,'Выгр Торг'!$B:$P,F$1,0)</f>
        <v>1</v>
      </c>
      <c r="G2271" s="36" t="s">
        <v>2500</v>
      </c>
      <c r="H2271" s="28">
        <v>179953</v>
      </c>
      <c r="I2271" s="53">
        <f>INDEX($I:$I,MATCH($H2271,$C:$C,0))</f>
        <v>600</v>
      </c>
      <c r="J2271" s="5" t="s">
        <v>2578</v>
      </c>
      <c r="K2271" s="56">
        <f>INDEX($K:$K,MATCH($H2271,$C:$C,0))+I2271</f>
        <v>8600</v>
      </c>
      <c r="L2271" s="14">
        <f>VLOOKUP(K2271,Наценка!$A$1:$B$8,2,1)</f>
        <v>1.2</v>
      </c>
      <c r="M2271" s="56">
        <f>INDEX($M:$M,MATCH($H2271,$C:$C,0))+I2271*$M$2</f>
        <v>10380</v>
      </c>
      <c r="N2271" s="57">
        <f t="shared" si="336"/>
        <v>10390</v>
      </c>
      <c r="O2271" s="72">
        <f>VLOOKUP($B2271,'Выгр Торг'!$B:$P,O$1,0)</f>
        <v>8600</v>
      </c>
      <c r="P2271" s="72">
        <f>VLOOKUP($B2271,'Выгр Торг'!$B:$P,P$1,0)</f>
        <v>10590</v>
      </c>
      <c r="Q2271" s="42">
        <f t="shared" si="343"/>
        <v>0</v>
      </c>
      <c r="R2271" s="42">
        <f t="shared" si="344"/>
        <v>200</v>
      </c>
      <c r="S2271" s="85">
        <f t="shared" si="348"/>
        <v>10390</v>
      </c>
      <c r="T2271" s="60" t="str">
        <f>IFERROR(VLOOKUP($B2271,'Из ГУГЛа'!$B:$G,4,0)*U2271+V2271,VLOOKUP($B2271,'Из ГУГЛа'!$B:$G,4,0))</f>
        <v/>
      </c>
      <c r="U2271" s="15">
        <v>1</v>
      </c>
      <c r="V2271" s="59"/>
      <c r="W2271" s="74">
        <f t="shared" si="345"/>
        <v>0.20813953488372094</v>
      </c>
      <c r="X2271" s="74" t="str">
        <f t="shared" si="346"/>
        <v/>
      </c>
      <c r="Y2271" s="74" t="str">
        <f t="shared" si="347"/>
        <v/>
      </c>
      <c r="Z2271" s="78" t="s">
        <v>2579</v>
      </c>
    </row>
    <row r="2272" spans="1:28" ht="45" x14ac:dyDescent="0.25">
      <c r="A2272" s="71" t="str">
        <f>INDEX('Выгр Торг'!$A:$A,MATCH($B2272,'Выгр Торг'!$B:$B,0))</f>
        <v>Оригинальные боковые зеркала (механические) для Лада Ларгус FL</v>
      </c>
      <c r="B2272" s="88">
        <v>249642</v>
      </c>
      <c r="C2272" s="72">
        <f>VLOOKUP($B2272,'Выгр Торг'!$B:$P,C$1,0)</f>
        <v>179967</v>
      </c>
      <c r="D2272" s="71" t="str">
        <f>VLOOKUP($B2272,'Выгр Торг'!$B:$P,D$1,0)</f>
        <v>Оригинальные боковые зеркала (механические) для Лада Ларгус FL (В цвет, Серое плато (Светло-серый, 624))</v>
      </c>
      <c r="E2272" s="72" t="str">
        <f>VLOOKUP($B2272,'Выгр Торг'!$B:$P,E$1,0)</f>
        <v>Y</v>
      </c>
      <c r="F2272" s="72" t="str">
        <f>VLOOKUP($B2272,'Выгр Торг'!$B:$P,F$1,0)</f>
        <v>1</v>
      </c>
      <c r="G2272" s="36" t="s">
        <v>2500</v>
      </c>
      <c r="H2272" s="28">
        <v>179953</v>
      </c>
      <c r="I2272" s="53">
        <f>INDEX($I:$I,MATCH($H2272,$C:$C,0))</f>
        <v>600</v>
      </c>
      <c r="J2272" s="5" t="s">
        <v>2578</v>
      </c>
      <c r="K2272" s="56">
        <f>INDEX($K:$K,MATCH($H2272,$C:$C,0))+I2272</f>
        <v>8600</v>
      </c>
      <c r="L2272" s="14">
        <f>VLOOKUP(K2272,Наценка!$A$1:$B$8,2,1)</f>
        <v>1.2</v>
      </c>
      <c r="M2272" s="56">
        <f>INDEX($M:$M,MATCH($H2272,$C:$C,0))+I2272*$M$2</f>
        <v>10380</v>
      </c>
      <c r="N2272" s="57">
        <f t="shared" si="336"/>
        <v>10390</v>
      </c>
      <c r="O2272" s="72">
        <f>VLOOKUP($B2272,'Выгр Торг'!$B:$P,O$1,0)</f>
        <v>8600</v>
      </c>
      <c r="P2272" s="72">
        <f>VLOOKUP($B2272,'Выгр Торг'!$B:$P,P$1,0)</f>
        <v>10590</v>
      </c>
      <c r="Q2272" s="42">
        <f t="shared" si="343"/>
        <v>0</v>
      </c>
      <c r="R2272" s="42">
        <f t="shared" si="344"/>
        <v>200</v>
      </c>
      <c r="S2272" s="85">
        <f t="shared" si="348"/>
        <v>10390</v>
      </c>
      <c r="T2272" s="60" t="str">
        <f>IFERROR(VLOOKUP($B2272,'Из ГУГЛа'!$B:$G,4,0)*U2272+V2272,VLOOKUP($B2272,'Из ГУГЛа'!$B:$G,4,0))</f>
        <v/>
      </c>
      <c r="U2272" s="15">
        <v>1</v>
      </c>
      <c r="V2272" s="59"/>
      <c r="W2272" s="74">
        <f t="shared" si="345"/>
        <v>0.20813953488372094</v>
      </c>
      <c r="X2272" s="74" t="str">
        <f t="shared" si="346"/>
        <v/>
      </c>
      <c r="Y2272" s="74" t="str">
        <f t="shared" si="347"/>
        <v/>
      </c>
      <c r="Z2272" s="78" t="s">
        <v>2579</v>
      </c>
    </row>
    <row r="2273" spans="1:26" ht="45" x14ac:dyDescent="0.25">
      <c r="A2273" s="71" t="str">
        <f>INDEX('Выгр Торг'!$A:$A,MATCH($B2273,'Выгр Торг'!$B:$B,0))</f>
        <v>Оригинальные боковые зеркала (механические) для Лада Ларгус FL</v>
      </c>
      <c r="B2273" s="88">
        <v>249643</v>
      </c>
      <c r="C2273" s="72">
        <f>VLOOKUP($B2273,'Выгр Торг'!$B:$P,C$1,0)</f>
        <v>179968</v>
      </c>
      <c r="D2273" s="71" t="str">
        <f>VLOOKUP($B2273,'Выгр Торг'!$B:$P,D$1,0)</f>
        <v>Оригинальные боковые зеркала (механические) для Лада Ларгус FL (В цвет, Серый базальт (серо-бежевый, 242))</v>
      </c>
      <c r="E2273" s="72" t="str">
        <f>VLOOKUP($B2273,'Выгр Торг'!$B:$P,E$1,0)</f>
        <v>Y</v>
      </c>
      <c r="F2273" s="72" t="str">
        <f>VLOOKUP($B2273,'Выгр Торг'!$B:$P,F$1,0)</f>
        <v>1</v>
      </c>
      <c r="G2273" s="36" t="s">
        <v>2500</v>
      </c>
      <c r="H2273" s="28">
        <v>179953</v>
      </c>
      <c r="I2273" s="53">
        <f>INDEX($I:$I,MATCH($H2273,$C:$C,0))</f>
        <v>600</v>
      </c>
      <c r="J2273" s="5" t="s">
        <v>2578</v>
      </c>
      <c r="K2273" s="56">
        <f>INDEX($K:$K,MATCH($H2273,$C:$C,0))+I2273</f>
        <v>8600</v>
      </c>
      <c r="L2273" s="14">
        <f>VLOOKUP(K2273,Наценка!$A$1:$B$8,2,1)</f>
        <v>1.2</v>
      </c>
      <c r="M2273" s="56">
        <f>INDEX($M:$M,MATCH($H2273,$C:$C,0))+I2273*$M$2</f>
        <v>10380</v>
      </c>
      <c r="N2273" s="57">
        <f t="shared" si="336"/>
        <v>10390</v>
      </c>
      <c r="O2273" s="72">
        <f>VLOOKUP($B2273,'Выгр Торг'!$B:$P,O$1,0)</f>
        <v>8600</v>
      </c>
      <c r="P2273" s="72">
        <f>VLOOKUP($B2273,'Выгр Торг'!$B:$P,P$1,0)</f>
        <v>10590</v>
      </c>
      <c r="Q2273" s="42">
        <f t="shared" si="343"/>
        <v>0</v>
      </c>
      <c r="R2273" s="42">
        <f t="shared" si="344"/>
        <v>200</v>
      </c>
      <c r="S2273" s="85">
        <f t="shared" si="348"/>
        <v>10390</v>
      </c>
      <c r="T2273" s="60" t="str">
        <f>IFERROR(VLOOKUP($B2273,'Из ГУГЛа'!$B:$G,4,0)*U2273+V2273,VLOOKUP($B2273,'Из ГУГЛа'!$B:$G,4,0))</f>
        <v/>
      </c>
      <c r="U2273" s="15">
        <v>1</v>
      </c>
      <c r="V2273" s="59"/>
      <c r="W2273" s="74">
        <f t="shared" si="345"/>
        <v>0.20813953488372094</v>
      </c>
      <c r="X2273" s="74" t="str">
        <f t="shared" si="346"/>
        <v/>
      </c>
      <c r="Y2273" s="74" t="str">
        <f t="shared" si="347"/>
        <v/>
      </c>
      <c r="Z2273" s="78" t="s">
        <v>2579</v>
      </c>
    </row>
    <row r="2274" spans="1:26" ht="45" x14ac:dyDescent="0.25">
      <c r="A2274" s="71" t="str">
        <f>INDEX('Выгр Торг'!$A:$A,MATCH($B2274,'Выгр Торг'!$B:$B,0))</f>
        <v>Оригинальные боковые зеркала (механические) для Лада Ларгус FL</v>
      </c>
      <c r="B2274" s="88">
        <v>249644</v>
      </c>
      <c r="C2274" s="72">
        <f>VLOOKUP($B2274,'Выгр Торг'!$B:$P,C$1,0)</f>
        <v>179955</v>
      </c>
      <c r="D2274" s="71" t="str">
        <f>VLOOKUP($B2274,'Выгр Торг'!$B:$P,D$1,0)</f>
        <v>Оригинальные боковые зеркала (механические) для Лада Ларгус FL (В цвет, Уточнить у менеджера)</v>
      </c>
      <c r="E2274" s="72" t="str">
        <f>VLOOKUP($B2274,'Выгр Торг'!$B:$P,E$1,0)</f>
        <v>Y</v>
      </c>
      <c r="F2274" s="72" t="str">
        <f>VLOOKUP($B2274,'Выгр Торг'!$B:$P,F$1,0)</f>
        <v>1</v>
      </c>
      <c r="G2274" s="36" t="s">
        <v>2500</v>
      </c>
      <c r="H2274" s="28">
        <v>179953</v>
      </c>
      <c r="I2274" s="53">
        <f>INDEX($I:$I,MATCH($H2274,$C:$C,0))</f>
        <v>600</v>
      </c>
      <c r="J2274" s="5" t="s">
        <v>2578</v>
      </c>
      <c r="K2274" s="56">
        <f>INDEX($K:$K,MATCH($H2274,$C:$C,0))+I2274</f>
        <v>8600</v>
      </c>
      <c r="L2274" s="14">
        <f>VLOOKUP(K2274,Наценка!$A$1:$B$8,2,1)</f>
        <v>1.2</v>
      </c>
      <c r="M2274" s="56">
        <f>INDEX($M:$M,MATCH($H2274,$C:$C,0))+I2274*$M$2</f>
        <v>10380</v>
      </c>
      <c r="N2274" s="57">
        <f t="shared" si="336"/>
        <v>10390</v>
      </c>
      <c r="O2274" s="72">
        <f>VLOOKUP($B2274,'Выгр Торг'!$B:$P,O$1,0)</f>
        <v>8600</v>
      </c>
      <c r="P2274" s="72">
        <f>VLOOKUP($B2274,'Выгр Торг'!$B:$P,P$1,0)</f>
        <v>10590</v>
      </c>
      <c r="Q2274" s="42">
        <f t="shared" si="343"/>
        <v>0</v>
      </c>
      <c r="R2274" s="42">
        <f t="shared" si="344"/>
        <v>200</v>
      </c>
      <c r="S2274" s="85">
        <f t="shared" si="348"/>
        <v>10390</v>
      </c>
      <c r="T2274" s="60" t="str">
        <f>IFERROR(VLOOKUP($B2274,'Из ГУГЛа'!$B:$G,4,0)*U2274+V2274,VLOOKUP($B2274,'Из ГУГЛа'!$B:$G,4,0))</f>
        <v/>
      </c>
      <c r="U2274" s="15">
        <v>1</v>
      </c>
      <c r="V2274" s="59"/>
      <c r="W2274" s="74">
        <f t="shared" si="345"/>
        <v>0.20813953488372094</v>
      </c>
      <c r="X2274" s="74" t="str">
        <f t="shared" si="346"/>
        <v/>
      </c>
      <c r="Y2274" s="74" t="str">
        <f t="shared" si="347"/>
        <v/>
      </c>
      <c r="Z2274" s="78" t="s">
        <v>2579</v>
      </c>
    </row>
    <row r="2275" spans="1:26" ht="45" x14ac:dyDescent="0.25">
      <c r="A2275" s="71" t="str">
        <f>INDEX('Выгр Торг'!$A:$A,MATCH($B2275,'Выгр Торг'!$B:$B,0))</f>
        <v>Оригинальные боковые зеркала (механические) для Лада Ларгус FL</v>
      </c>
      <c r="B2275" s="88">
        <v>249645</v>
      </c>
      <c r="C2275" s="72">
        <f>VLOOKUP($B2275,'Выгр Торг'!$B:$P,C$1,0)</f>
        <v>179969</v>
      </c>
      <c r="D2275" s="71" t="str">
        <f>VLOOKUP($B2275,'Выгр Торг'!$B:$P,D$1,0)</f>
        <v>Оригинальные боковые зеркала (механические) для Лада Ларгус FL (В цвет, Черная жемчужина (черный, 676))</v>
      </c>
      <c r="E2275" s="72" t="str">
        <f>VLOOKUP($B2275,'Выгр Торг'!$B:$P,E$1,0)</f>
        <v>Y</v>
      </c>
      <c r="F2275" s="72" t="str">
        <f>VLOOKUP($B2275,'Выгр Торг'!$B:$P,F$1,0)</f>
        <v>1</v>
      </c>
      <c r="G2275" s="36" t="s">
        <v>2500</v>
      </c>
      <c r="H2275" s="28">
        <v>179953</v>
      </c>
      <c r="I2275" s="53">
        <f>INDEX($I:$I,MATCH($H2275,$C:$C,0))</f>
        <v>600</v>
      </c>
      <c r="J2275" s="5" t="s">
        <v>2578</v>
      </c>
      <c r="K2275" s="56">
        <f>INDEX($K:$K,MATCH($H2275,$C:$C,0))+I2275</f>
        <v>8600</v>
      </c>
      <c r="L2275" s="14">
        <f>VLOOKUP(K2275,Наценка!$A$1:$B$8,2,1)</f>
        <v>1.2</v>
      </c>
      <c r="M2275" s="56">
        <f>INDEX($M:$M,MATCH($H2275,$C:$C,0))+I2275*$M$2</f>
        <v>10380</v>
      </c>
      <c r="N2275" s="57">
        <f t="shared" si="336"/>
        <v>10390</v>
      </c>
      <c r="O2275" s="72">
        <f>VLOOKUP($B2275,'Выгр Торг'!$B:$P,O$1,0)</f>
        <v>8600</v>
      </c>
      <c r="P2275" s="72">
        <f>VLOOKUP($B2275,'Выгр Торг'!$B:$P,P$1,0)</f>
        <v>10590</v>
      </c>
      <c r="Q2275" s="42">
        <f t="shared" si="343"/>
        <v>0</v>
      </c>
      <c r="R2275" s="42">
        <f t="shared" si="344"/>
        <v>200</v>
      </c>
      <c r="S2275" s="85">
        <f t="shared" si="348"/>
        <v>10390</v>
      </c>
      <c r="T2275" s="60" t="str">
        <f>IFERROR(VLOOKUP($B2275,'Из ГУГЛа'!$B:$G,4,0)*U2275+V2275,VLOOKUP($B2275,'Из ГУГЛа'!$B:$G,4,0))</f>
        <v/>
      </c>
      <c r="U2275" s="15">
        <v>1</v>
      </c>
      <c r="V2275" s="59"/>
      <c r="W2275" s="74">
        <f t="shared" si="345"/>
        <v>0.20813953488372094</v>
      </c>
      <c r="X2275" s="74" t="str">
        <f t="shared" si="346"/>
        <v/>
      </c>
      <c r="Y2275" s="74" t="str">
        <f t="shared" si="347"/>
        <v/>
      </c>
      <c r="Z2275" s="78" t="s">
        <v>2579</v>
      </c>
    </row>
    <row r="2276" spans="1:26" ht="45" x14ac:dyDescent="0.25">
      <c r="A2276" s="71" t="str">
        <f>INDEX('Выгр Торг'!$A:$A,MATCH($B2276,'Выгр Торг'!$B:$B,0))</f>
        <v>Оригинальные боковые зеркала (механические, обогрев)  для Лада Ларгус FL</v>
      </c>
      <c r="B2276" s="88">
        <v>249614</v>
      </c>
      <c r="C2276" s="72">
        <f>VLOOKUP($B2276,'Выгр Торг'!$B:$P,C$1,0)</f>
        <v>179991</v>
      </c>
      <c r="D2276" s="71" t="str">
        <f>VLOOKUP($B2276,'Выгр Торг'!$B:$P,D$1,0)</f>
        <v>Оригинальные боковые зеркала (механические, обогрев)  для Лада Ларгус FL (Без покраски)</v>
      </c>
      <c r="E2276" s="72" t="str">
        <f>VLOOKUP($B2276,'Выгр Торг'!$B:$P,E$1,0)</f>
        <v>Y</v>
      </c>
      <c r="F2276" s="72" t="str">
        <f>VLOOKUP($B2276,'Выгр Торг'!$B:$P,F$1,0)</f>
        <v>1</v>
      </c>
      <c r="G2276" s="36" t="s">
        <v>2503</v>
      </c>
      <c r="H2276" s="28">
        <v>179991</v>
      </c>
      <c r="I2276" s="52">
        <v>600</v>
      </c>
      <c r="J2276" s="5" t="s">
        <v>2578</v>
      </c>
      <c r="K2276" s="73">
        <f>O2276</f>
        <v>7700</v>
      </c>
      <c r="L2276" s="14">
        <f>VLOOKUP(K2276,Наценка!$A$1:$B$8,2,1)</f>
        <v>1.2</v>
      </c>
      <c r="M2276" s="83">
        <f>K2276*L2276</f>
        <v>9240</v>
      </c>
      <c r="N2276" s="57">
        <f t="shared" si="336"/>
        <v>9290</v>
      </c>
      <c r="O2276" s="72">
        <f>VLOOKUP($B2276,'Выгр Торг'!$B:$P,O$1,0)</f>
        <v>7700</v>
      </c>
      <c r="P2276" s="72">
        <f>VLOOKUP($B2276,'Выгр Торг'!$B:$P,P$1,0)</f>
        <v>9490</v>
      </c>
      <c r="Q2276" s="42">
        <f t="shared" si="343"/>
        <v>0</v>
      </c>
      <c r="R2276" s="42">
        <f t="shared" si="344"/>
        <v>200</v>
      </c>
      <c r="S2276" s="85">
        <f t="shared" si="348"/>
        <v>9290</v>
      </c>
      <c r="T2276" s="60" t="str">
        <f>IFERROR(VLOOKUP($B2276,'Из ГУГЛа'!$B:$G,4,0)*U2276+V2276,VLOOKUP($B2276,'Из ГУГЛа'!$B:$G,4,0))</f>
        <v/>
      </c>
      <c r="U2276" s="15">
        <v>1</v>
      </c>
      <c r="V2276" s="59"/>
      <c r="W2276" s="74">
        <f t="shared" si="345"/>
        <v>0.20649350649350651</v>
      </c>
      <c r="X2276" s="74" t="str">
        <f t="shared" si="346"/>
        <v/>
      </c>
      <c r="Y2276" s="74" t="str">
        <f t="shared" si="347"/>
        <v/>
      </c>
      <c r="Z2276" s="78" t="s">
        <v>2579</v>
      </c>
    </row>
    <row r="2277" spans="1:26" ht="45" x14ac:dyDescent="0.25">
      <c r="A2277" s="71" t="str">
        <f>INDEX('Выгр Торг'!$A:$A,MATCH($B2277,'Выгр Торг'!$B:$B,0))</f>
        <v>Оригинальные боковые зеркала (механические, обогрев)  для Лада Ларгус FL</v>
      </c>
      <c r="B2277" s="88">
        <v>249615</v>
      </c>
      <c r="C2277" s="72">
        <f>VLOOKUP($B2277,'Выгр Торг'!$B:$P,C$1,0)</f>
        <v>179993</v>
      </c>
      <c r="D2277" s="71" t="str">
        <f>VLOOKUP($B2277,'Выгр Торг'!$B:$P,D$1,0)</f>
        <v>Оригинальные боковые зеркала (механические, обогрев)  для Лада Ларгус FL (В цвет, Брюн (Коричневый, 250))</v>
      </c>
      <c r="E2277" s="72" t="str">
        <f>VLOOKUP($B2277,'Выгр Торг'!$B:$P,E$1,0)</f>
        <v>Y</v>
      </c>
      <c r="F2277" s="72" t="str">
        <f>VLOOKUP($B2277,'Выгр Торг'!$B:$P,F$1,0)</f>
        <v>1</v>
      </c>
      <c r="G2277" s="36" t="s">
        <v>2500</v>
      </c>
      <c r="H2277" s="28">
        <v>179991</v>
      </c>
      <c r="I2277" s="53">
        <f>INDEX($I:$I,MATCH($H2277,$C:$C,0))</f>
        <v>600</v>
      </c>
      <c r="J2277" s="5" t="s">
        <v>2578</v>
      </c>
      <c r="K2277" s="56">
        <f>INDEX($K:$K,MATCH($H2277,$C:$C,0))+I2277</f>
        <v>8300</v>
      </c>
      <c r="L2277" s="14">
        <f>VLOOKUP(K2277,Наценка!$A$1:$B$8,2,1)</f>
        <v>1.2</v>
      </c>
      <c r="M2277" s="56">
        <f>INDEX($M:$M,MATCH($H2277,$C:$C,0))+I2277*$M$2</f>
        <v>10020</v>
      </c>
      <c r="N2277" s="57">
        <f t="shared" si="336"/>
        <v>10090</v>
      </c>
      <c r="O2277" s="72">
        <f>VLOOKUP($B2277,'Выгр Торг'!$B:$P,O$1,0)</f>
        <v>8300</v>
      </c>
      <c r="P2277" s="72">
        <f>VLOOKUP($B2277,'Выгр Торг'!$B:$P,P$1,0)</f>
        <v>10290</v>
      </c>
      <c r="Q2277" s="42">
        <f t="shared" si="343"/>
        <v>0</v>
      </c>
      <c r="R2277" s="42">
        <f t="shared" si="344"/>
        <v>200</v>
      </c>
      <c r="S2277" s="85">
        <f t="shared" si="348"/>
        <v>10090</v>
      </c>
      <c r="T2277" s="60" t="str">
        <f>IFERROR(VLOOKUP($B2277,'Из ГУГЛа'!$B:$G,4,0)*U2277+V2277,VLOOKUP($B2277,'Из ГУГЛа'!$B:$G,4,0))</f>
        <v/>
      </c>
      <c r="U2277" s="15">
        <v>1</v>
      </c>
      <c r="V2277" s="59"/>
      <c r="W2277" s="74">
        <f t="shared" si="345"/>
        <v>0.21566265060240974</v>
      </c>
      <c r="X2277" s="74" t="str">
        <f t="shared" si="346"/>
        <v/>
      </c>
      <c r="Y2277" s="74" t="str">
        <f t="shared" si="347"/>
        <v/>
      </c>
      <c r="Z2277" s="78" t="s">
        <v>2579</v>
      </c>
    </row>
    <row r="2278" spans="1:26" ht="45" x14ac:dyDescent="0.25">
      <c r="A2278" s="71" t="str">
        <f>INDEX('Выгр Торг'!$A:$A,MATCH($B2278,'Выгр Торг'!$B:$B,0))</f>
        <v>Оригинальные боковые зеркала (механические, обогрев)  для Лада Ларгус FL</v>
      </c>
      <c r="B2278" s="88">
        <v>249616</v>
      </c>
      <c r="C2278" s="72">
        <f>VLOOKUP($B2278,'Выгр Торг'!$B:$P,C$1,0)</f>
        <v>179994</v>
      </c>
      <c r="D2278" s="71" t="str">
        <f>VLOOKUP($B2278,'Выгр Торг'!$B:$P,D$1,0)</f>
        <v>Оригинальные боковые зеркала (механические, обогрев)  для Лада Ларгус FL (В цвет, Венера (темно-красный, 191))</v>
      </c>
      <c r="E2278" s="72" t="str">
        <f>VLOOKUP($B2278,'Выгр Торг'!$B:$P,E$1,0)</f>
        <v>Y</v>
      </c>
      <c r="F2278" s="72" t="str">
        <f>VLOOKUP($B2278,'Выгр Торг'!$B:$P,F$1,0)</f>
        <v>1</v>
      </c>
      <c r="G2278" s="36" t="s">
        <v>2500</v>
      </c>
      <c r="H2278" s="28">
        <v>179991</v>
      </c>
      <c r="I2278" s="53">
        <f>INDEX($I:$I,MATCH($H2278,$C:$C,0))</f>
        <v>600</v>
      </c>
      <c r="J2278" s="5" t="s">
        <v>2578</v>
      </c>
      <c r="K2278" s="56">
        <f>INDEX($K:$K,MATCH($H2278,$C:$C,0))+I2278</f>
        <v>8300</v>
      </c>
      <c r="L2278" s="14">
        <f>VLOOKUP(K2278,Наценка!$A$1:$B$8,2,1)</f>
        <v>1.2</v>
      </c>
      <c r="M2278" s="56">
        <f>INDEX($M:$M,MATCH($H2278,$C:$C,0))+I2278*$M$2</f>
        <v>10020</v>
      </c>
      <c r="N2278" s="57">
        <f t="shared" si="336"/>
        <v>10090</v>
      </c>
      <c r="O2278" s="72">
        <f>VLOOKUP($B2278,'Выгр Торг'!$B:$P,O$1,0)</f>
        <v>8300</v>
      </c>
      <c r="P2278" s="72">
        <f>VLOOKUP($B2278,'Выгр Торг'!$B:$P,P$1,0)</f>
        <v>10290</v>
      </c>
      <c r="Q2278" s="42">
        <f t="shared" si="343"/>
        <v>0</v>
      </c>
      <c r="R2278" s="42">
        <f t="shared" si="344"/>
        <v>200</v>
      </c>
      <c r="S2278" s="85">
        <f t="shared" si="348"/>
        <v>10090</v>
      </c>
      <c r="T2278" s="60" t="str">
        <f>IFERROR(VLOOKUP($B2278,'Из ГУГЛа'!$B:$G,4,0)*U2278+V2278,VLOOKUP($B2278,'Из ГУГЛа'!$B:$G,4,0))</f>
        <v/>
      </c>
      <c r="U2278" s="15">
        <v>1</v>
      </c>
      <c r="V2278" s="59"/>
      <c r="W2278" s="74">
        <f t="shared" si="345"/>
        <v>0.21566265060240974</v>
      </c>
      <c r="X2278" s="74" t="str">
        <f t="shared" si="346"/>
        <v/>
      </c>
      <c r="Y2278" s="74" t="str">
        <f t="shared" si="347"/>
        <v/>
      </c>
      <c r="Z2278" s="78" t="s">
        <v>2579</v>
      </c>
    </row>
    <row r="2279" spans="1:26" ht="45" x14ac:dyDescent="0.25">
      <c r="A2279" s="71" t="str">
        <f>INDEX('Выгр Торг'!$A:$A,MATCH($B2279,'Выгр Торг'!$B:$B,0))</f>
        <v>Оригинальные боковые зеркала (механические, обогрев)  для Лада Ларгус FL</v>
      </c>
      <c r="B2279" s="88">
        <v>249617</v>
      </c>
      <c r="C2279" s="72">
        <f>VLOOKUP($B2279,'Выгр Торг'!$B:$P,C$1,0)</f>
        <v>179995</v>
      </c>
      <c r="D2279" s="71" t="str">
        <f>VLOOKUP($B2279,'Выгр Торг'!$B:$P,D$1,0)</f>
        <v>Оригинальные боковые зеркала (механические, обогрев)  для Лада Ларгус FL (В цвет, Дипломат (темно-синий, 424))</v>
      </c>
      <c r="E2279" s="72" t="str">
        <f>VLOOKUP($B2279,'Выгр Торг'!$B:$P,E$1,0)</f>
        <v>Y</v>
      </c>
      <c r="F2279" s="72" t="str">
        <f>VLOOKUP($B2279,'Выгр Торг'!$B:$P,F$1,0)</f>
        <v>1</v>
      </c>
      <c r="G2279" s="36" t="s">
        <v>2500</v>
      </c>
      <c r="H2279" s="28">
        <v>179991</v>
      </c>
      <c r="I2279" s="53">
        <f>INDEX($I:$I,MATCH($H2279,$C:$C,0))</f>
        <v>600</v>
      </c>
      <c r="J2279" s="5" t="s">
        <v>2578</v>
      </c>
      <c r="K2279" s="56">
        <f>INDEX($K:$K,MATCH($H2279,$C:$C,0))+I2279</f>
        <v>8300</v>
      </c>
      <c r="L2279" s="14">
        <f>VLOOKUP(K2279,Наценка!$A$1:$B$8,2,1)</f>
        <v>1.2</v>
      </c>
      <c r="M2279" s="56">
        <f>INDEX($M:$M,MATCH($H2279,$C:$C,0))+I2279*$M$2</f>
        <v>10020</v>
      </c>
      <c r="N2279" s="57">
        <f t="shared" si="336"/>
        <v>10090</v>
      </c>
      <c r="O2279" s="72">
        <f>VLOOKUP($B2279,'Выгр Торг'!$B:$P,O$1,0)</f>
        <v>8300</v>
      </c>
      <c r="P2279" s="72">
        <f>VLOOKUP($B2279,'Выгр Торг'!$B:$P,P$1,0)</f>
        <v>10290</v>
      </c>
      <c r="Q2279" s="42">
        <f t="shared" si="343"/>
        <v>0</v>
      </c>
      <c r="R2279" s="42">
        <f t="shared" si="344"/>
        <v>200</v>
      </c>
      <c r="S2279" s="85">
        <f t="shared" si="348"/>
        <v>10090</v>
      </c>
      <c r="T2279" s="60" t="str">
        <f>IFERROR(VLOOKUP($B2279,'Из ГУГЛа'!$B:$G,4,0)*U2279+V2279,VLOOKUP($B2279,'Из ГУГЛа'!$B:$G,4,0))</f>
        <v/>
      </c>
      <c r="U2279" s="15">
        <v>1</v>
      </c>
      <c r="V2279" s="59"/>
      <c r="W2279" s="74">
        <f t="shared" si="345"/>
        <v>0.21566265060240974</v>
      </c>
      <c r="X2279" s="74" t="str">
        <f t="shared" si="346"/>
        <v/>
      </c>
      <c r="Y2279" s="74" t="str">
        <f t="shared" si="347"/>
        <v/>
      </c>
      <c r="Z2279" s="78" t="s">
        <v>2579</v>
      </c>
    </row>
    <row r="2280" spans="1:26" ht="45" x14ac:dyDescent="0.25">
      <c r="A2280" s="71" t="str">
        <f>INDEX('Выгр Торг'!$A:$A,MATCH($B2280,'Выгр Торг'!$B:$B,0))</f>
        <v>Оригинальные боковые зеркала (механические, обогрев)  для Лада Ларгус FL</v>
      </c>
      <c r="B2280" s="88">
        <v>249618</v>
      </c>
      <c r="C2280" s="72">
        <f>VLOOKUP($B2280,'Выгр Торг'!$B:$P,C$1,0)</f>
        <v>179996</v>
      </c>
      <c r="D2280" s="71" t="str">
        <f>VLOOKUP($B2280,'Выгр Торг'!$B:$P,D$1,0)</f>
        <v>Оригинальные боковые зеркала (механические, обогрев)  для Лада Ларгус FL (В цвет, Каракумы (серо-бежевый, 238))</v>
      </c>
      <c r="E2280" s="72" t="str">
        <f>VLOOKUP($B2280,'Выгр Торг'!$B:$P,E$1,0)</f>
        <v>Y</v>
      </c>
      <c r="F2280" s="72" t="str">
        <f>VLOOKUP($B2280,'Выгр Торг'!$B:$P,F$1,0)</f>
        <v>1</v>
      </c>
      <c r="G2280" s="36" t="s">
        <v>2500</v>
      </c>
      <c r="H2280" s="28">
        <v>179991</v>
      </c>
      <c r="I2280" s="53">
        <f>INDEX($I:$I,MATCH($H2280,$C:$C,0))</f>
        <v>600</v>
      </c>
      <c r="J2280" s="5" t="s">
        <v>2578</v>
      </c>
      <c r="K2280" s="56">
        <f>INDEX($K:$K,MATCH($H2280,$C:$C,0))+I2280</f>
        <v>8300</v>
      </c>
      <c r="L2280" s="14">
        <f>VLOOKUP(K2280,Наценка!$A$1:$B$8,2,1)</f>
        <v>1.2</v>
      </c>
      <c r="M2280" s="56">
        <f>INDEX($M:$M,MATCH($H2280,$C:$C,0))+I2280*$M$2</f>
        <v>10020</v>
      </c>
      <c r="N2280" s="57">
        <f t="shared" si="336"/>
        <v>10090</v>
      </c>
      <c r="O2280" s="72">
        <f>VLOOKUP($B2280,'Выгр Торг'!$B:$P,O$1,0)</f>
        <v>8300</v>
      </c>
      <c r="P2280" s="72">
        <f>VLOOKUP($B2280,'Выгр Торг'!$B:$P,P$1,0)</f>
        <v>10290</v>
      </c>
      <c r="Q2280" s="42">
        <f t="shared" si="343"/>
        <v>0</v>
      </c>
      <c r="R2280" s="42">
        <f t="shared" si="344"/>
        <v>200</v>
      </c>
      <c r="S2280" s="85">
        <f t="shared" si="348"/>
        <v>10090</v>
      </c>
      <c r="T2280" s="60" t="str">
        <f>IFERROR(VLOOKUP($B2280,'Из ГУГЛа'!$B:$G,4,0)*U2280+V2280,VLOOKUP($B2280,'Из ГУГЛа'!$B:$G,4,0))</f>
        <v/>
      </c>
      <c r="U2280" s="15">
        <v>1</v>
      </c>
      <c r="V2280" s="59"/>
      <c r="W2280" s="74">
        <f t="shared" si="345"/>
        <v>0.21566265060240974</v>
      </c>
      <c r="X2280" s="74" t="str">
        <f t="shared" si="346"/>
        <v/>
      </c>
      <c r="Y2280" s="74" t="str">
        <f t="shared" si="347"/>
        <v/>
      </c>
      <c r="Z2280" s="78" t="s">
        <v>2579</v>
      </c>
    </row>
    <row r="2281" spans="1:26" ht="60" x14ac:dyDescent="0.25">
      <c r="A2281" s="71" t="str">
        <f>INDEX('Выгр Торг'!$A:$A,MATCH($B2281,'Выгр Торг'!$B:$B,0))</f>
        <v>Оригинальные боковые зеркала (механические, обогрев)  для Лада Ларгус FL</v>
      </c>
      <c r="B2281" s="88">
        <v>249619</v>
      </c>
      <c r="C2281" s="72">
        <f>VLOOKUP($B2281,'Выгр Торг'!$B:$P,C$1,0)</f>
        <v>179997</v>
      </c>
      <c r="D2281" s="71" t="str">
        <f>VLOOKUP($B2281,'Выгр Торг'!$B:$P,D$1,0)</f>
        <v>Оригинальные боковые зеркала (механические, обогрев)  для Лада Ларгус FL (В цвет, Кашемир (темно-коричневый, 283))</v>
      </c>
      <c r="E2281" s="72" t="str">
        <f>VLOOKUP($B2281,'Выгр Торг'!$B:$P,E$1,0)</f>
        <v>Y</v>
      </c>
      <c r="F2281" s="72" t="str">
        <f>VLOOKUP($B2281,'Выгр Торг'!$B:$P,F$1,0)</f>
        <v>1</v>
      </c>
      <c r="G2281" s="36" t="s">
        <v>2500</v>
      </c>
      <c r="H2281" s="28">
        <v>179991</v>
      </c>
      <c r="I2281" s="53">
        <f>INDEX($I:$I,MATCH($H2281,$C:$C,0))</f>
        <v>600</v>
      </c>
      <c r="J2281" s="5" t="s">
        <v>2578</v>
      </c>
      <c r="K2281" s="56">
        <f>INDEX($K:$K,MATCH($H2281,$C:$C,0))+I2281</f>
        <v>8300</v>
      </c>
      <c r="L2281" s="14">
        <f>VLOOKUP(K2281,Наценка!$A$1:$B$8,2,1)</f>
        <v>1.2</v>
      </c>
      <c r="M2281" s="56">
        <f>INDEX($M:$M,MATCH($H2281,$C:$C,0))+I2281*$M$2</f>
        <v>10020</v>
      </c>
      <c r="N2281" s="57">
        <f t="shared" ref="N2281:N2344" si="349">IF(M2281&lt;=1000,(ROUNDUP(M2281,-1)-1),(ROUNDUP(M2281,-2)-10))</f>
        <v>10090</v>
      </c>
      <c r="O2281" s="72">
        <f>VLOOKUP($B2281,'Выгр Торг'!$B:$P,O$1,0)</f>
        <v>8300</v>
      </c>
      <c r="P2281" s="72">
        <f>VLOOKUP($B2281,'Выгр Торг'!$B:$P,P$1,0)</f>
        <v>10290</v>
      </c>
      <c r="Q2281" s="42">
        <f t="shared" si="343"/>
        <v>0</v>
      </c>
      <c r="R2281" s="42">
        <f t="shared" si="344"/>
        <v>200</v>
      </c>
      <c r="S2281" s="85">
        <f t="shared" si="348"/>
        <v>10090</v>
      </c>
      <c r="T2281" s="60" t="str">
        <f>IFERROR(VLOOKUP($B2281,'Из ГУГЛа'!$B:$G,4,0)*U2281+V2281,VLOOKUP($B2281,'Из ГУГЛа'!$B:$G,4,0))</f>
        <v/>
      </c>
      <c r="U2281" s="15">
        <v>1</v>
      </c>
      <c r="V2281" s="59"/>
      <c r="W2281" s="74">
        <f t="shared" si="345"/>
        <v>0.21566265060240974</v>
      </c>
      <c r="X2281" s="74" t="str">
        <f t="shared" si="346"/>
        <v/>
      </c>
      <c r="Y2281" s="74" t="str">
        <f t="shared" si="347"/>
        <v/>
      </c>
      <c r="Z2281" s="78" t="s">
        <v>2579</v>
      </c>
    </row>
    <row r="2282" spans="1:26" ht="45" x14ac:dyDescent="0.25">
      <c r="A2282" s="71" t="str">
        <f>INDEX('Выгр Торг'!$A:$A,MATCH($B2282,'Выгр Торг'!$B:$B,0))</f>
        <v>Оригинальные боковые зеркала (механические, обогрев)  для Лада Ларгус FL</v>
      </c>
      <c r="B2282" s="88">
        <v>249620</v>
      </c>
      <c r="C2282" s="72">
        <f>VLOOKUP($B2282,'Выгр Торг'!$B:$P,C$1,0)</f>
        <v>179998</v>
      </c>
      <c r="D2282" s="71" t="str">
        <f>VLOOKUP($B2282,'Выгр Торг'!$B:$P,D$1,0)</f>
        <v>Оригинальные боковые зеркала (механические, обогрев)  для Лада Ларгус FL (В цвет, Красный сплав (красный, 136))</v>
      </c>
      <c r="E2282" s="72" t="str">
        <f>VLOOKUP($B2282,'Выгр Торг'!$B:$P,E$1,0)</f>
        <v>Y</v>
      </c>
      <c r="F2282" s="72" t="str">
        <f>VLOOKUP($B2282,'Выгр Торг'!$B:$P,F$1,0)</f>
        <v>1</v>
      </c>
      <c r="G2282" s="36" t="s">
        <v>2500</v>
      </c>
      <c r="H2282" s="28">
        <v>179991</v>
      </c>
      <c r="I2282" s="53">
        <f>INDEX($I:$I,MATCH($H2282,$C:$C,0))</f>
        <v>600</v>
      </c>
      <c r="J2282" s="5" t="s">
        <v>2578</v>
      </c>
      <c r="K2282" s="56">
        <f>INDEX($K:$K,MATCH($H2282,$C:$C,0))+I2282</f>
        <v>8300</v>
      </c>
      <c r="L2282" s="14">
        <f>VLOOKUP(K2282,Наценка!$A$1:$B$8,2,1)</f>
        <v>1.2</v>
      </c>
      <c r="M2282" s="56">
        <f>INDEX($M:$M,MATCH($H2282,$C:$C,0))+I2282*$M$2</f>
        <v>10020</v>
      </c>
      <c r="N2282" s="57">
        <f t="shared" si="349"/>
        <v>10090</v>
      </c>
      <c r="O2282" s="72">
        <f>VLOOKUP($B2282,'Выгр Торг'!$B:$P,O$1,0)</f>
        <v>8300</v>
      </c>
      <c r="P2282" s="72">
        <f>VLOOKUP($B2282,'Выгр Торг'!$B:$P,P$1,0)</f>
        <v>10290</v>
      </c>
      <c r="Q2282" s="42">
        <f t="shared" si="343"/>
        <v>0</v>
      </c>
      <c r="R2282" s="42">
        <f t="shared" si="344"/>
        <v>200</v>
      </c>
      <c r="S2282" s="85">
        <f t="shared" si="348"/>
        <v>10090</v>
      </c>
      <c r="T2282" s="60" t="str">
        <f>IFERROR(VLOOKUP($B2282,'Из ГУГЛа'!$B:$G,4,0)*U2282+V2282,VLOOKUP($B2282,'Из ГУГЛа'!$B:$G,4,0))</f>
        <v/>
      </c>
      <c r="U2282" s="15">
        <v>1</v>
      </c>
      <c r="V2282" s="59"/>
      <c r="W2282" s="74">
        <f t="shared" si="345"/>
        <v>0.21566265060240974</v>
      </c>
      <c r="X2282" s="74" t="str">
        <f t="shared" si="346"/>
        <v/>
      </c>
      <c r="Y2282" s="74" t="str">
        <f t="shared" si="347"/>
        <v/>
      </c>
      <c r="Z2282" s="78" t="s">
        <v>2579</v>
      </c>
    </row>
    <row r="2283" spans="1:26" ht="60" x14ac:dyDescent="0.25">
      <c r="A2283" s="71" t="str">
        <f>INDEX('Выгр Торг'!$A:$A,MATCH($B2283,'Выгр Торг'!$B:$B,0))</f>
        <v>Оригинальные боковые зеркала (механические, обогрев)  для Лада Ларгус FL</v>
      </c>
      <c r="B2283" s="88">
        <v>249621</v>
      </c>
      <c r="C2283" s="72">
        <f>VLOOKUP($B2283,'Выгр Торг'!$B:$P,C$1,0)</f>
        <v>179999</v>
      </c>
      <c r="D2283" s="71" t="str">
        <f>VLOOKUP($B2283,'Выгр Торг'!$B:$P,D$1,0)</f>
        <v>Оригинальные боковые зеркала (механические, обогрев)  для Лада Ларгус FL (В цвет, Лазурно-синий (серебристый темно-синий, 498))</v>
      </c>
      <c r="E2283" s="72" t="str">
        <f>VLOOKUP($B2283,'Выгр Торг'!$B:$P,E$1,0)</f>
        <v>Y</v>
      </c>
      <c r="F2283" s="72" t="str">
        <f>VLOOKUP($B2283,'Выгр Торг'!$B:$P,F$1,0)</f>
        <v>1</v>
      </c>
      <c r="G2283" s="36" t="s">
        <v>2500</v>
      </c>
      <c r="H2283" s="28">
        <v>179991</v>
      </c>
      <c r="I2283" s="53">
        <f>INDEX($I:$I,MATCH($H2283,$C:$C,0))</f>
        <v>600</v>
      </c>
      <c r="J2283" s="5" t="s">
        <v>2578</v>
      </c>
      <c r="K2283" s="56">
        <f>INDEX($K:$K,MATCH($H2283,$C:$C,0))+I2283</f>
        <v>8300</v>
      </c>
      <c r="L2283" s="14">
        <f>VLOOKUP(K2283,Наценка!$A$1:$B$8,2,1)</f>
        <v>1.2</v>
      </c>
      <c r="M2283" s="56">
        <f>INDEX($M:$M,MATCH($H2283,$C:$C,0))+I2283*$M$2</f>
        <v>10020</v>
      </c>
      <c r="N2283" s="57">
        <f t="shared" si="349"/>
        <v>10090</v>
      </c>
      <c r="O2283" s="72">
        <f>VLOOKUP($B2283,'Выгр Торг'!$B:$P,O$1,0)</f>
        <v>8300</v>
      </c>
      <c r="P2283" s="72">
        <f>VLOOKUP($B2283,'Выгр Торг'!$B:$P,P$1,0)</f>
        <v>10290</v>
      </c>
      <c r="Q2283" s="42">
        <f t="shared" si="343"/>
        <v>0</v>
      </c>
      <c r="R2283" s="42">
        <f t="shared" si="344"/>
        <v>200</v>
      </c>
      <c r="S2283" s="85">
        <f t="shared" si="348"/>
        <v>10090</v>
      </c>
      <c r="T2283" s="60" t="str">
        <f>IFERROR(VLOOKUP($B2283,'Из ГУГЛа'!$B:$G,4,0)*U2283+V2283,VLOOKUP($B2283,'Из ГУГЛа'!$B:$G,4,0))</f>
        <v/>
      </c>
      <c r="U2283" s="15">
        <v>1</v>
      </c>
      <c r="V2283" s="59"/>
      <c r="W2283" s="74">
        <f t="shared" si="345"/>
        <v>0.21566265060240974</v>
      </c>
      <c r="X2283" s="74" t="str">
        <f t="shared" si="346"/>
        <v/>
      </c>
      <c r="Y2283" s="74" t="str">
        <f t="shared" si="347"/>
        <v/>
      </c>
      <c r="Z2283" s="78" t="s">
        <v>2579</v>
      </c>
    </row>
    <row r="2284" spans="1:26" ht="45" x14ac:dyDescent="0.25">
      <c r="A2284" s="71" t="str">
        <f>INDEX('Выгр Торг'!$A:$A,MATCH($B2284,'Выгр Торг'!$B:$B,0))</f>
        <v>Оригинальные боковые зеркала (механические, обогрев)  для Лада Ларгус FL</v>
      </c>
      <c r="B2284" s="88">
        <v>249622</v>
      </c>
      <c r="C2284" s="72">
        <f>VLOOKUP($B2284,'Выгр Торг'!$B:$P,C$1,0)</f>
        <v>180000</v>
      </c>
      <c r="D2284" s="71" t="str">
        <f>VLOOKUP($B2284,'Выгр Торг'!$B:$P,D$1,0)</f>
        <v>Оригинальные боковые зеркала (механические, обогрев)  для Лада Ларгус FL (В цвет, Ледниковый (белый, 221))</v>
      </c>
      <c r="E2284" s="72" t="str">
        <f>VLOOKUP($B2284,'Выгр Торг'!$B:$P,E$1,0)</f>
        <v>Y</v>
      </c>
      <c r="F2284" s="72" t="str">
        <f>VLOOKUP($B2284,'Выгр Торг'!$B:$P,F$1,0)</f>
        <v>1</v>
      </c>
      <c r="G2284" s="36" t="s">
        <v>2500</v>
      </c>
      <c r="H2284" s="28">
        <v>179991</v>
      </c>
      <c r="I2284" s="53">
        <f>INDEX($I:$I,MATCH($H2284,$C:$C,0))</f>
        <v>600</v>
      </c>
      <c r="J2284" s="5" t="s">
        <v>2578</v>
      </c>
      <c r="K2284" s="56">
        <f>INDEX($K:$K,MATCH($H2284,$C:$C,0))+I2284</f>
        <v>8300</v>
      </c>
      <c r="L2284" s="14">
        <f>VLOOKUP(K2284,Наценка!$A$1:$B$8,2,1)</f>
        <v>1.2</v>
      </c>
      <c r="M2284" s="56">
        <f>INDEX($M:$M,MATCH($H2284,$C:$C,0))+I2284*$M$2</f>
        <v>10020</v>
      </c>
      <c r="N2284" s="57">
        <f t="shared" si="349"/>
        <v>10090</v>
      </c>
      <c r="O2284" s="72">
        <f>VLOOKUP($B2284,'Выгр Торг'!$B:$P,O$1,0)</f>
        <v>8300</v>
      </c>
      <c r="P2284" s="72">
        <f>VLOOKUP($B2284,'Выгр Торг'!$B:$P,P$1,0)</f>
        <v>10290</v>
      </c>
      <c r="Q2284" s="42">
        <f t="shared" si="343"/>
        <v>0</v>
      </c>
      <c r="R2284" s="42">
        <f t="shared" si="344"/>
        <v>200</v>
      </c>
      <c r="S2284" s="85">
        <f t="shared" si="348"/>
        <v>10090</v>
      </c>
      <c r="T2284" s="60" t="str">
        <f>IFERROR(VLOOKUP($B2284,'Из ГУГЛа'!$B:$G,4,0)*U2284+V2284,VLOOKUP($B2284,'Из ГУГЛа'!$B:$G,4,0))</f>
        <v/>
      </c>
      <c r="U2284" s="15">
        <v>1</v>
      </c>
      <c r="V2284" s="59"/>
      <c r="W2284" s="74">
        <f t="shared" si="345"/>
        <v>0.21566265060240974</v>
      </c>
      <c r="X2284" s="74" t="str">
        <f t="shared" si="346"/>
        <v/>
      </c>
      <c r="Y2284" s="74" t="str">
        <f t="shared" si="347"/>
        <v/>
      </c>
      <c r="Z2284" s="78" t="s">
        <v>2579</v>
      </c>
    </row>
    <row r="2285" spans="1:26" ht="45" x14ac:dyDescent="0.25">
      <c r="A2285" s="71" t="str">
        <f>INDEX('Выгр Торг'!$A:$A,MATCH($B2285,'Выгр Торг'!$B:$B,0))</f>
        <v>Оригинальные боковые зеркала (механические, обогрев)  для Лада Ларгус FL</v>
      </c>
      <c r="B2285" s="88">
        <v>249623</v>
      </c>
      <c r="C2285" s="72">
        <f>VLOOKUP($B2285,'Выгр Торг'!$B:$P,C$1,0)</f>
        <v>180001</v>
      </c>
      <c r="D2285" s="71" t="str">
        <f>VLOOKUP($B2285,'Выгр Торг'!$B:$P,D$1,0)</f>
        <v>Оригинальные боковые зеркала (механические, обогрев)  для Лада Ларгус FL (В цвет, Огненно-красный (красный, 124))</v>
      </c>
      <c r="E2285" s="72" t="str">
        <f>VLOOKUP($B2285,'Выгр Торг'!$B:$P,E$1,0)</f>
        <v>Y</v>
      </c>
      <c r="F2285" s="72" t="str">
        <f>VLOOKUP($B2285,'Выгр Торг'!$B:$P,F$1,0)</f>
        <v>1</v>
      </c>
      <c r="G2285" s="36" t="s">
        <v>2500</v>
      </c>
      <c r="H2285" s="28">
        <v>179991</v>
      </c>
      <c r="I2285" s="53">
        <f>INDEX($I:$I,MATCH($H2285,$C:$C,0))</f>
        <v>600</v>
      </c>
      <c r="J2285" s="5" t="s">
        <v>2578</v>
      </c>
      <c r="K2285" s="56">
        <f>INDEX($K:$K,MATCH($H2285,$C:$C,0))+I2285</f>
        <v>8300</v>
      </c>
      <c r="L2285" s="14">
        <f>VLOOKUP(K2285,Наценка!$A$1:$B$8,2,1)</f>
        <v>1.2</v>
      </c>
      <c r="M2285" s="56">
        <f>INDEX($M:$M,MATCH($H2285,$C:$C,0))+I2285*$M$2</f>
        <v>10020</v>
      </c>
      <c r="N2285" s="57">
        <f t="shared" si="349"/>
        <v>10090</v>
      </c>
      <c r="O2285" s="72">
        <f>VLOOKUP($B2285,'Выгр Торг'!$B:$P,O$1,0)</f>
        <v>8300</v>
      </c>
      <c r="P2285" s="72">
        <f>VLOOKUP($B2285,'Выгр Торг'!$B:$P,P$1,0)</f>
        <v>10290</v>
      </c>
      <c r="Q2285" s="42">
        <f t="shared" si="343"/>
        <v>0</v>
      </c>
      <c r="R2285" s="42">
        <f t="shared" si="344"/>
        <v>200</v>
      </c>
      <c r="S2285" s="85">
        <f t="shared" si="348"/>
        <v>10090</v>
      </c>
      <c r="T2285" s="60" t="str">
        <f>IFERROR(VLOOKUP($B2285,'Из ГУГЛа'!$B:$G,4,0)*U2285+V2285,VLOOKUP($B2285,'Из ГУГЛа'!$B:$G,4,0))</f>
        <v/>
      </c>
      <c r="U2285" s="15">
        <v>1</v>
      </c>
      <c r="V2285" s="59"/>
      <c r="W2285" s="74">
        <f t="shared" si="345"/>
        <v>0.21566265060240974</v>
      </c>
      <c r="X2285" s="74" t="str">
        <f t="shared" si="346"/>
        <v/>
      </c>
      <c r="Y2285" s="74" t="str">
        <f t="shared" si="347"/>
        <v/>
      </c>
      <c r="Z2285" s="78" t="s">
        <v>2579</v>
      </c>
    </row>
    <row r="2286" spans="1:26" ht="45" x14ac:dyDescent="0.25">
      <c r="A2286" s="71" t="str">
        <f>INDEX('Выгр Торг'!$A:$A,MATCH($B2286,'Выгр Торг'!$B:$B,0))</f>
        <v>Оригинальные боковые зеркала (механические, обогрев)  для Лада Ларгус FL</v>
      </c>
      <c r="B2286" s="88">
        <v>249624</v>
      </c>
      <c r="C2286" s="72">
        <f>VLOOKUP($B2286,'Выгр Торг'!$B:$P,C$1,0)</f>
        <v>180002</v>
      </c>
      <c r="D2286" s="71" t="str">
        <f>VLOOKUP($B2286,'Выгр Торг'!$B:$P,D$1,0)</f>
        <v>Оригинальные боковые зеркала (механические, обогрев)  для Лада Ларгус FL (В цвет, Пантера (черная база, 672))</v>
      </c>
      <c r="E2286" s="72" t="str">
        <f>VLOOKUP($B2286,'Выгр Торг'!$B:$P,E$1,0)</f>
        <v>Y</v>
      </c>
      <c r="F2286" s="72" t="str">
        <f>VLOOKUP($B2286,'Выгр Торг'!$B:$P,F$1,0)</f>
        <v>1</v>
      </c>
      <c r="G2286" s="36" t="s">
        <v>2500</v>
      </c>
      <c r="H2286" s="28">
        <v>179991</v>
      </c>
      <c r="I2286" s="53">
        <f>INDEX($I:$I,MATCH($H2286,$C:$C,0))</f>
        <v>600</v>
      </c>
      <c r="J2286" s="5" t="s">
        <v>2578</v>
      </c>
      <c r="K2286" s="56">
        <f>INDEX($K:$K,MATCH($H2286,$C:$C,0))+I2286</f>
        <v>8300</v>
      </c>
      <c r="L2286" s="14">
        <f>VLOOKUP(K2286,Наценка!$A$1:$B$8,2,1)</f>
        <v>1.2</v>
      </c>
      <c r="M2286" s="56">
        <f>INDEX($M:$M,MATCH($H2286,$C:$C,0))+I2286*$M$2</f>
        <v>10020</v>
      </c>
      <c r="N2286" s="57">
        <f t="shared" si="349"/>
        <v>10090</v>
      </c>
      <c r="O2286" s="72">
        <f>VLOOKUP($B2286,'Выгр Торг'!$B:$P,O$1,0)</f>
        <v>8300</v>
      </c>
      <c r="P2286" s="72">
        <f>VLOOKUP($B2286,'Выгр Торг'!$B:$P,P$1,0)</f>
        <v>10290</v>
      </c>
      <c r="Q2286" s="42">
        <f t="shared" ref="Q2286:Q2349" si="350">O2286-K2286</f>
        <v>0</v>
      </c>
      <c r="R2286" s="42">
        <f t="shared" ref="R2286:R2349" si="351">P2286-N2286</f>
        <v>200</v>
      </c>
      <c r="S2286" s="85">
        <f t="shared" si="348"/>
        <v>10090</v>
      </c>
      <c r="T2286" s="60" t="str">
        <f>IFERROR(VLOOKUP($B2286,'Из ГУГЛа'!$B:$G,4,0)*U2286+V2286,VLOOKUP($B2286,'Из ГУГЛа'!$B:$G,4,0))</f>
        <v/>
      </c>
      <c r="U2286" s="15">
        <v>1</v>
      </c>
      <c r="V2286" s="59"/>
      <c r="W2286" s="74">
        <f t="shared" ref="W2286:W2349" si="352">IFERROR(S2286/K2286-1,"")</f>
        <v>0.21566265060240974</v>
      </c>
      <c r="X2286" s="74" t="str">
        <f t="shared" ref="X2286:X2349" si="353">IFERROR((Z2286-S2286)/Z2286,"")</f>
        <v/>
      </c>
      <c r="Y2286" s="74" t="str">
        <f t="shared" ref="Y2286:Y2349" si="354">IFERROR(IF(Z2286="","",Z2286/K2286-1),"")</f>
        <v/>
      </c>
      <c r="Z2286" s="78" t="s">
        <v>2579</v>
      </c>
    </row>
    <row r="2287" spans="1:26" ht="60" x14ac:dyDescent="0.25">
      <c r="A2287" s="71" t="str">
        <f>INDEX('Выгр Торг'!$A:$A,MATCH($B2287,'Выгр Торг'!$B:$B,0))</f>
        <v>Оригинальные боковые зеркала (механические, обогрев)  для Лада Ларгус FL</v>
      </c>
      <c r="B2287" s="88">
        <v>249625</v>
      </c>
      <c r="C2287" s="72">
        <f>VLOOKUP($B2287,'Выгр Торг'!$B:$P,C$1,0)</f>
        <v>180003</v>
      </c>
      <c r="D2287" s="71" t="str">
        <f>VLOOKUP($B2287,'Выгр Торг'!$B:$P,D$1,0)</f>
        <v>Оригинальные боковые зеркала (механические, обогрев)  для Лада Ларгус FL (В цвет, Платина (серебристо-бежевый, 691))</v>
      </c>
      <c r="E2287" s="72" t="str">
        <f>VLOOKUP($B2287,'Выгр Торг'!$B:$P,E$1,0)</f>
        <v>Y</v>
      </c>
      <c r="F2287" s="72" t="str">
        <f>VLOOKUP($B2287,'Выгр Торг'!$B:$P,F$1,0)</f>
        <v>1</v>
      </c>
      <c r="G2287" s="36" t="s">
        <v>2500</v>
      </c>
      <c r="H2287" s="28">
        <v>179991</v>
      </c>
      <c r="I2287" s="53">
        <f>INDEX($I:$I,MATCH($H2287,$C:$C,0))</f>
        <v>600</v>
      </c>
      <c r="J2287" s="5" t="s">
        <v>2578</v>
      </c>
      <c r="K2287" s="56">
        <f>INDEX($K:$K,MATCH($H2287,$C:$C,0))+I2287</f>
        <v>8300</v>
      </c>
      <c r="L2287" s="14">
        <f>VLOOKUP(K2287,Наценка!$A$1:$B$8,2,1)</f>
        <v>1.2</v>
      </c>
      <c r="M2287" s="56">
        <f>INDEX($M:$M,MATCH($H2287,$C:$C,0))+I2287*$M$2</f>
        <v>10020</v>
      </c>
      <c r="N2287" s="57">
        <f t="shared" si="349"/>
        <v>10090</v>
      </c>
      <c r="O2287" s="72">
        <f>VLOOKUP($B2287,'Выгр Торг'!$B:$P,O$1,0)</f>
        <v>8300</v>
      </c>
      <c r="P2287" s="72">
        <f>VLOOKUP($B2287,'Выгр Торг'!$B:$P,P$1,0)</f>
        <v>10290</v>
      </c>
      <c r="Q2287" s="42">
        <f t="shared" si="350"/>
        <v>0</v>
      </c>
      <c r="R2287" s="42">
        <f t="shared" si="351"/>
        <v>200</v>
      </c>
      <c r="S2287" s="85">
        <f t="shared" si="348"/>
        <v>10090</v>
      </c>
      <c r="T2287" s="60" t="str">
        <f>IFERROR(VLOOKUP($B2287,'Из ГУГЛа'!$B:$G,4,0)*U2287+V2287,VLOOKUP($B2287,'Из ГУГЛа'!$B:$G,4,0))</f>
        <v/>
      </c>
      <c r="U2287" s="15">
        <v>1</v>
      </c>
      <c r="V2287" s="59"/>
      <c r="W2287" s="74">
        <f t="shared" si="352"/>
        <v>0.21566265060240974</v>
      </c>
      <c r="X2287" s="74" t="str">
        <f t="shared" si="353"/>
        <v/>
      </c>
      <c r="Y2287" s="74" t="str">
        <f t="shared" si="354"/>
        <v/>
      </c>
      <c r="Z2287" s="78" t="s">
        <v>2579</v>
      </c>
    </row>
    <row r="2288" spans="1:26" ht="60" x14ac:dyDescent="0.25">
      <c r="A2288" s="71" t="str">
        <f>INDEX('Выгр Торг'!$A:$A,MATCH($B2288,'Выгр Торг'!$B:$B,0))</f>
        <v>Оригинальные боковые зеркала (механические, обогрев)  для Лада Ларгус FL</v>
      </c>
      <c r="B2288" s="88">
        <v>249626</v>
      </c>
      <c r="C2288" s="72">
        <f>VLOOKUP($B2288,'Выгр Торг'!$B:$P,C$1,0)</f>
        <v>180004</v>
      </c>
      <c r="D2288" s="71" t="str">
        <f>VLOOKUP($B2288,'Выгр Торг'!$B:$P,D$1,0)</f>
        <v>Оригинальные боковые зеркала (механические, обогрев)  для Лада Ларгус FL (В цвет, Серое плато (Светло-серый, 624))</v>
      </c>
      <c r="E2288" s="72" t="str">
        <f>VLOOKUP($B2288,'Выгр Торг'!$B:$P,E$1,0)</f>
        <v>Y</v>
      </c>
      <c r="F2288" s="72" t="str">
        <f>VLOOKUP($B2288,'Выгр Торг'!$B:$P,F$1,0)</f>
        <v>1</v>
      </c>
      <c r="G2288" s="36" t="s">
        <v>2500</v>
      </c>
      <c r="H2288" s="28">
        <v>179991</v>
      </c>
      <c r="I2288" s="53">
        <f>INDEX($I:$I,MATCH($H2288,$C:$C,0))</f>
        <v>600</v>
      </c>
      <c r="J2288" s="5" t="s">
        <v>2578</v>
      </c>
      <c r="K2288" s="56">
        <f>INDEX($K:$K,MATCH($H2288,$C:$C,0))+I2288</f>
        <v>8300</v>
      </c>
      <c r="L2288" s="14">
        <f>VLOOKUP(K2288,Наценка!$A$1:$B$8,2,1)</f>
        <v>1.2</v>
      </c>
      <c r="M2288" s="56">
        <f>INDEX($M:$M,MATCH($H2288,$C:$C,0))+I2288*$M$2</f>
        <v>10020</v>
      </c>
      <c r="N2288" s="57">
        <f t="shared" si="349"/>
        <v>10090</v>
      </c>
      <c r="O2288" s="72">
        <f>VLOOKUP($B2288,'Выгр Торг'!$B:$P,O$1,0)</f>
        <v>8300</v>
      </c>
      <c r="P2288" s="72">
        <f>VLOOKUP($B2288,'Выгр Торг'!$B:$P,P$1,0)</f>
        <v>10290</v>
      </c>
      <c r="Q2288" s="42">
        <f t="shared" si="350"/>
        <v>0</v>
      </c>
      <c r="R2288" s="42">
        <f t="shared" si="351"/>
        <v>200</v>
      </c>
      <c r="S2288" s="85">
        <f t="shared" si="348"/>
        <v>10090</v>
      </c>
      <c r="T2288" s="60" t="str">
        <f>IFERROR(VLOOKUP($B2288,'Из ГУГЛа'!$B:$G,4,0)*U2288+V2288,VLOOKUP($B2288,'Из ГУГЛа'!$B:$G,4,0))</f>
        <v/>
      </c>
      <c r="U2288" s="15">
        <v>1</v>
      </c>
      <c r="V2288" s="59"/>
      <c r="W2288" s="74">
        <f t="shared" si="352"/>
        <v>0.21566265060240974</v>
      </c>
      <c r="X2288" s="74" t="str">
        <f t="shared" si="353"/>
        <v/>
      </c>
      <c r="Y2288" s="74" t="str">
        <f t="shared" si="354"/>
        <v/>
      </c>
      <c r="Z2288" s="78" t="s">
        <v>2579</v>
      </c>
    </row>
    <row r="2289" spans="1:26" ht="60" x14ac:dyDescent="0.25">
      <c r="A2289" s="71" t="str">
        <f>INDEX('Выгр Торг'!$A:$A,MATCH($B2289,'Выгр Торг'!$B:$B,0))</f>
        <v>Оригинальные боковые зеркала (механические, обогрев)  для Лада Ларгус FL</v>
      </c>
      <c r="B2289" s="88">
        <v>249627</v>
      </c>
      <c r="C2289" s="72">
        <f>VLOOKUP($B2289,'Выгр Торг'!$B:$P,C$1,0)</f>
        <v>180005</v>
      </c>
      <c r="D2289" s="71" t="str">
        <f>VLOOKUP($B2289,'Выгр Торг'!$B:$P,D$1,0)</f>
        <v>Оригинальные боковые зеркала (механические, обогрев)  для Лада Ларгус FL (В цвет, Серый базальт (серо-бежевый, 242))</v>
      </c>
      <c r="E2289" s="72" t="str">
        <f>VLOOKUP($B2289,'Выгр Торг'!$B:$P,E$1,0)</f>
        <v>Y</v>
      </c>
      <c r="F2289" s="72" t="str">
        <f>VLOOKUP($B2289,'Выгр Торг'!$B:$P,F$1,0)</f>
        <v>1</v>
      </c>
      <c r="G2289" s="36" t="s">
        <v>2500</v>
      </c>
      <c r="H2289" s="28">
        <v>179991</v>
      </c>
      <c r="I2289" s="53">
        <f>INDEX($I:$I,MATCH($H2289,$C:$C,0))</f>
        <v>600</v>
      </c>
      <c r="J2289" s="5" t="s">
        <v>2578</v>
      </c>
      <c r="K2289" s="56">
        <f>INDEX($K:$K,MATCH($H2289,$C:$C,0))+I2289</f>
        <v>8300</v>
      </c>
      <c r="L2289" s="14">
        <f>VLOOKUP(K2289,Наценка!$A$1:$B$8,2,1)</f>
        <v>1.2</v>
      </c>
      <c r="M2289" s="56">
        <f>INDEX($M:$M,MATCH($H2289,$C:$C,0))+I2289*$M$2</f>
        <v>10020</v>
      </c>
      <c r="N2289" s="57">
        <f t="shared" si="349"/>
        <v>10090</v>
      </c>
      <c r="O2289" s="72">
        <f>VLOOKUP($B2289,'Выгр Торг'!$B:$P,O$1,0)</f>
        <v>8300</v>
      </c>
      <c r="P2289" s="72">
        <f>VLOOKUP($B2289,'Выгр Торг'!$B:$P,P$1,0)</f>
        <v>10290</v>
      </c>
      <c r="Q2289" s="42">
        <f t="shared" si="350"/>
        <v>0</v>
      </c>
      <c r="R2289" s="42">
        <f t="shared" si="351"/>
        <v>200</v>
      </c>
      <c r="S2289" s="85">
        <f t="shared" si="348"/>
        <v>10090</v>
      </c>
      <c r="T2289" s="60" t="str">
        <f>IFERROR(VLOOKUP($B2289,'Из ГУГЛа'!$B:$G,4,0)*U2289+V2289,VLOOKUP($B2289,'Из ГУГЛа'!$B:$G,4,0))</f>
        <v/>
      </c>
      <c r="U2289" s="15">
        <v>1</v>
      </c>
      <c r="V2289" s="59"/>
      <c r="W2289" s="74">
        <f t="shared" si="352"/>
        <v>0.21566265060240974</v>
      </c>
      <c r="X2289" s="74" t="str">
        <f t="shared" si="353"/>
        <v/>
      </c>
      <c r="Y2289" s="74" t="str">
        <f t="shared" si="354"/>
        <v/>
      </c>
      <c r="Z2289" s="78" t="s">
        <v>2579</v>
      </c>
    </row>
    <row r="2290" spans="1:26" ht="45" x14ac:dyDescent="0.25">
      <c r="A2290" s="71" t="str">
        <f>INDEX('Выгр Торг'!$A:$A,MATCH($B2290,'Выгр Торг'!$B:$B,0))</f>
        <v>Оригинальные боковые зеркала (механические, обогрев)  для Лада Ларгус FL</v>
      </c>
      <c r="B2290" s="88">
        <v>249628</v>
      </c>
      <c r="C2290" s="72">
        <f>VLOOKUP($B2290,'Выгр Торг'!$B:$P,C$1,0)</f>
        <v>179992</v>
      </c>
      <c r="D2290" s="71" t="str">
        <f>VLOOKUP($B2290,'Выгр Торг'!$B:$P,D$1,0)</f>
        <v>Оригинальные боковые зеркала (механические, обогрев)  для Лада Ларгус FL (В цвет, Уточнить у менеджера)</v>
      </c>
      <c r="E2290" s="72" t="str">
        <f>VLOOKUP($B2290,'Выгр Торг'!$B:$P,E$1,0)</f>
        <v>Y</v>
      </c>
      <c r="F2290" s="72" t="str">
        <f>VLOOKUP($B2290,'Выгр Торг'!$B:$P,F$1,0)</f>
        <v>1</v>
      </c>
      <c r="G2290" s="36" t="s">
        <v>2500</v>
      </c>
      <c r="H2290" s="28">
        <v>179991</v>
      </c>
      <c r="I2290" s="53">
        <f>INDEX($I:$I,MATCH($H2290,$C:$C,0))</f>
        <v>600</v>
      </c>
      <c r="J2290" s="5" t="s">
        <v>2578</v>
      </c>
      <c r="K2290" s="56">
        <f>INDEX($K:$K,MATCH($H2290,$C:$C,0))+I2290</f>
        <v>8300</v>
      </c>
      <c r="L2290" s="14">
        <f>VLOOKUP(K2290,Наценка!$A$1:$B$8,2,1)</f>
        <v>1.2</v>
      </c>
      <c r="M2290" s="56">
        <f>INDEX($M:$M,MATCH($H2290,$C:$C,0))+I2290*$M$2</f>
        <v>10020</v>
      </c>
      <c r="N2290" s="57">
        <f t="shared" si="349"/>
        <v>10090</v>
      </c>
      <c r="O2290" s="72">
        <f>VLOOKUP($B2290,'Выгр Торг'!$B:$P,O$1,0)</f>
        <v>8300</v>
      </c>
      <c r="P2290" s="72">
        <f>VLOOKUP($B2290,'Выгр Торг'!$B:$P,P$1,0)</f>
        <v>10290</v>
      </c>
      <c r="Q2290" s="42">
        <f t="shared" si="350"/>
        <v>0</v>
      </c>
      <c r="R2290" s="42">
        <f t="shared" si="351"/>
        <v>200</v>
      </c>
      <c r="S2290" s="85">
        <f t="shared" si="348"/>
        <v>10090</v>
      </c>
      <c r="T2290" s="60" t="str">
        <f>IFERROR(VLOOKUP($B2290,'Из ГУГЛа'!$B:$G,4,0)*U2290+V2290,VLOOKUP($B2290,'Из ГУГЛа'!$B:$G,4,0))</f>
        <v/>
      </c>
      <c r="U2290" s="15">
        <v>1</v>
      </c>
      <c r="V2290" s="59"/>
      <c r="W2290" s="74">
        <f t="shared" si="352"/>
        <v>0.21566265060240974</v>
      </c>
      <c r="X2290" s="74" t="str">
        <f t="shared" si="353"/>
        <v/>
      </c>
      <c r="Y2290" s="74" t="str">
        <f t="shared" si="354"/>
        <v/>
      </c>
      <c r="Z2290" s="78" t="s">
        <v>2579</v>
      </c>
    </row>
    <row r="2291" spans="1:26" ht="60" x14ac:dyDescent="0.25">
      <c r="A2291" s="71" t="str">
        <f>INDEX('Выгр Торг'!$A:$A,MATCH($B2291,'Выгр Торг'!$B:$B,0))</f>
        <v>Оригинальные боковые зеркала (механические, обогрев)  для Лада Ларгус FL</v>
      </c>
      <c r="B2291" s="88">
        <v>249629</v>
      </c>
      <c r="C2291" s="72">
        <f>VLOOKUP($B2291,'Выгр Торг'!$B:$P,C$1,0)</f>
        <v>180006</v>
      </c>
      <c r="D2291" s="71" t="str">
        <f>VLOOKUP($B2291,'Выгр Торг'!$B:$P,D$1,0)</f>
        <v>Оригинальные боковые зеркала (механические, обогрев)  для Лада Ларгус FL (В цвет, Черная жемчужина (черный, 676))</v>
      </c>
      <c r="E2291" s="72" t="str">
        <f>VLOOKUP($B2291,'Выгр Торг'!$B:$P,E$1,0)</f>
        <v>Y</v>
      </c>
      <c r="F2291" s="72" t="str">
        <f>VLOOKUP($B2291,'Выгр Торг'!$B:$P,F$1,0)</f>
        <v>1</v>
      </c>
      <c r="G2291" s="36" t="s">
        <v>2500</v>
      </c>
      <c r="H2291" s="28">
        <v>179991</v>
      </c>
      <c r="I2291" s="53">
        <f>INDEX($I:$I,MATCH($H2291,$C:$C,0))</f>
        <v>600</v>
      </c>
      <c r="J2291" s="5" t="s">
        <v>2578</v>
      </c>
      <c r="K2291" s="56">
        <f>INDEX($K:$K,MATCH($H2291,$C:$C,0))+I2291</f>
        <v>8300</v>
      </c>
      <c r="L2291" s="14">
        <f>VLOOKUP(K2291,Наценка!$A$1:$B$8,2,1)</f>
        <v>1.2</v>
      </c>
      <c r="M2291" s="56">
        <f>INDEX($M:$M,MATCH($H2291,$C:$C,0))+I2291*$M$2</f>
        <v>10020</v>
      </c>
      <c r="N2291" s="57">
        <f t="shared" si="349"/>
        <v>10090</v>
      </c>
      <c r="O2291" s="72">
        <f>VLOOKUP($B2291,'Выгр Торг'!$B:$P,O$1,0)</f>
        <v>8300</v>
      </c>
      <c r="P2291" s="72">
        <f>VLOOKUP($B2291,'Выгр Торг'!$B:$P,P$1,0)</f>
        <v>10290</v>
      </c>
      <c r="Q2291" s="42">
        <f t="shared" si="350"/>
        <v>0</v>
      </c>
      <c r="R2291" s="42">
        <f t="shared" si="351"/>
        <v>200</v>
      </c>
      <c r="S2291" s="85">
        <f t="shared" si="348"/>
        <v>10090</v>
      </c>
      <c r="T2291" s="60" t="str">
        <f>IFERROR(VLOOKUP($B2291,'Из ГУГЛа'!$B:$G,4,0)*U2291+V2291,VLOOKUP($B2291,'Из ГУГЛа'!$B:$G,4,0))</f>
        <v/>
      </c>
      <c r="U2291" s="15">
        <v>1</v>
      </c>
      <c r="V2291" s="59"/>
      <c r="W2291" s="74">
        <f t="shared" si="352"/>
        <v>0.21566265060240974</v>
      </c>
      <c r="X2291" s="74" t="str">
        <f t="shared" si="353"/>
        <v/>
      </c>
      <c r="Y2291" s="74" t="str">
        <f t="shared" si="354"/>
        <v/>
      </c>
      <c r="Z2291" s="78" t="s">
        <v>2579</v>
      </c>
    </row>
    <row r="2292" spans="1:26" ht="60" x14ac:dyDescent="0.25">
      <c r="A2292" s="71" t="str">
        <f>INDEX('Выгр Торг'!$A:$A,MATCH($B2292,'Выгр Торг'!$B:$B,0))</f>
        <v>Оригинальные боковые зеркала (электропривод, электроскладывание, обогрев) для Лада Ларгус FL</v>
      </c>
      <c r="B2292" s="88">
        <v>249662</v>
      </c>
      <c r="C2292" s="72">
        <f>VLOOKUP($B2292,'Выгр Торг'!$B:$P,C$1,0)</f>
        <v>179934</v>
      </c>
      <c r="D2292" s="71" t="str">
        <f>VLOOKUP($B2292,'Выгр Торг'!$B:$P,D$1,0)</f>
        <v>Оригинальные боковые зеркала (электропривод, электроскладывание, обогрев) для Лада Ларгус FL (Без покраски)</v>
      </c>
      <c r="E2292" s="72" t="str">
        <f>VLOOKUP($B2292,'Выгр Торг'!$B:$P,E$1,0)</f>
        <v>Y</v>
      </c>
      <c r="F2292" s="72" t="str">
        <f>VLOOKUP($B2292,'Выгр Торг'!$B:$P,F$1,0)</f>
        <v>0</v>
      </c>
      <c r="G2292" s="36" t="s">
        <v>2502</v>
      </c>
      <c r="H2292" s="28">
        <v>179934</v>
      </c>
      <c r="I2292" s="52">
        <v>600</v>
      </c>
      <c r="J2292" s="5" t="s">
        <v>2578</v>
      </c>
      <c r="K2292" s="73">
        <f>O2292</f>
        <v>12500</v>
      </c>
      <c r="L2292" s="14">
        <f>VLOOKUP(K2292,Наценка!$A$1:$B$8,2,1)</f>
        <v>1.2</v>
      </c>
      <c r="M2292" s="83">
        <f>K2292*L2292</f>
        <v>15000</v>
      </c>
      <c r="N2292" s="57">
        <f t="shared" si="349"/>
        <v>14990</v>
      </c>
      <c r="O2292" s="72">
        <f>VLOOKUP($B2292,'Выгр Торг'!$B:$P,O$1,0)</f>
        <v>12500</v>
      </c>
      <c r="P2292" s="72">
        <f>VLOOKUP($B2292,'Выгр Торг'!$B:$P,P$1,0)</f>
        <v>15390</v>
      </c>
      <c r="Q2292" s="42">
        <f t="shared" si="350"/>
        <v>0</v>
      </c>
      <c r="R2292" s="42">
        <f t="shared" si="351"/>
        <v>400</v>
      </c>
      <c r="S2292" s="85">
        <f t="shared" si="348"/>
        <v>14990</v>
      </c>
      <c r="T2292" s="60" t="str">
        <f>IFERROR(VLOOKUP($B2292,'Из ГУГЛа'!$B:$G,4,0)*U2292+V2292,VLOOKUP($B2292,'Из ГУГЛа'!$B:$G,4,0))</f>
        <v/>
      </c>
      <c r="U2292" s="15">
        <v>1</v>
      </c>
      <c r="V2292" s="59"/>
      <c r="W2292" s="74">
        <f t="shared" si="352"/>
        <v>0.19920000000000004</v>
      </c>
      <c r="X2292" s="74" t="str">
        <f t="shared" si="353"/>
        <v/>
      </c>
      <c r="Y2292" s="74" t="str">
        <f t="shared" si="354"/>
        <v/>
      </c>
      <c r="Z2292" s="78" t="s">
        <v>2579</v>
      </c>
    </row>
    <row r="2293" spans="1:26" ht="60" x14ac:dyDescent="0.25">
      <c r="A2293" s="71" t="str">
        <f>INDEX('Выгр Торг'!$A:$A,MATCH($B2293,'Выгр Торг'!$B:$B,0))</f>
        <v>Оригинальные боковые зеркала (электропривод, электроскладывание, обогрев) для Лада Ларгус FL</v>
      </c>
      <c r="B2293" s="88">
        <v>249663</v>
      </c>
      <c r="C2293" s="72">
        <f>VLOOKUP($B2293,'Выгр Торг'!$B:$P,C$1,0)</f>
        <v>179937</v>
      </c>
      <c r="D2293" s="71" t="str">
        <f>VLOOKUP($B2293,'Выгр Торг'!$B:$P,D$1,0)</f>
        <v>Оригинальные боковые зеркала (электропривод, электроскладывание, обогрев) для Лада Ларгус FL (В цвет, Брюн (Коричневый, 250))</v>
      </c>
      <c r="E2293" s="72" t="str">
        <f>VLOOKUP($B2293,'Выгр Торг'!$B:$P,E$1,0)</f>
        <v>Y</v>
      </c>
      <c r="F2293" s="72" t="str">
        <f>VLOOKUP($B2293,'Выгр Торг'!$B:$P,F$1,0)</f>
        <v>0</v>
      </c>
      <c r="G2293" s="36" t="s">
        <v>2500</v>
      </c>
      <c r="H2293" s="28">
        <v>179934</v>
      </c>
      <c r="I2293" s="53">
        <f>INDEX($I:$I,MATCH($H2293,$C:$C,0))</f>
        <v>600</v>
      </c>
      <c r="J2293" s="5" t="s">
        <v>2578</v>
      </c>
      <c r="K2293" s="56">
        <f>INDEX($K:$K,MATCH($H2293,$C:$C,0))+I2293</f>
        <v>13100</v>
      </c>
      <c r="L2293" s="14">
        <f>VLOOKUP(K2293,Наценка!$A$1:$B$8,2,1)</f>
        <v>1.2</v>
      </c>
      <c r="M2293" s="56">
        <f>INDEX($M:$M,MATCH($H2293,$C:$C,0))+I2293*$M$2</f>
        <v>15780</v>
      </c>
      <c r="N2293" s="57">
        <f t="shared" si="349"/>
        <v>15790</v>
      </c>
      <c r="O2293" s="72">
        <f>VLOOKUP($B2293,'Выгр Торг'!$B:$P,O$1,0)</f>
        <v>13100</v>
      </c>
      <c r="P2293" s="72">
        <f>VLOOKUP($B2293,'Выгр Торг'!$B:$P,P$1,0)</f>
        <v>16190</v>
      </c>
      <c r="Q2293" s="42">
        <f t="shared" si="350"/>
        <v>0</v>
      </c>
      <c r="R2293" s="42">
        <f t="shared" si="351"/>
        <v>400</v>
      </c>
      <c r="S2293" s="85">
        <f t="shared" si="348"/>
        <v>15790</v>
      </c>
      <c r="T2293" s="60" t="str">
        <f>IFERROR(VLOOKUP($B2293,'Из ГУГЛа'!$B:$G,4,0)*U2293+V2293,VLOOKUP($B2293,'Из ГУГЛа'!$B:$G,4,0))</f>
        <v/>
      </c>
      <c r="U2293" s="15">
        <v>1</v>
      </c>
      <c r="V2293" s="59"/>
      <c r="W2293" s="74">
        <f t="shared" si="352"/>
        <v>0.20534351145038165</v>
      </c>
      <c r="X2293" s="74" t="str">
        <f t="shared" si="353"/>
        <v/>
      </c>
      <c r="Y2293" s="74" t="str">
        <f t="shared" si="354"/>
        <v/>
      </c>
      <c r="Z2293" s="78" t="s">
        <v>2579</v>
      </c>
    </row>
    <row r="2294" spans="1:26" ht="60" x14ac:dyDescent="0.25">
      <c r="A2294" s="71" t="str">
        <f>INDEX('Выгр Торг'!$A:$A,MATCH($B2294,'Выгр Торг'!$B:$B,0))</f>
        <v>Оригинальные боковые зеркала (электропривод, электроскладывание, обогрев) для Лада Ларгус FL</v>
      </c>
      <c r="B2294" s="88">
        <v>249664</v>
      </c>
      <c r="C2294" s="72">
        <f>VLOOKUP($B2294,'Выгр Торг'!$B:$P,C$1,0)</f>
        <v>179938</v>
      </c>
      <c r="D2294" s="71" t="str">
        <f>VLOOKUP($B2294,'Выгр Торг'!$B:$P,D$1,0)</f>
        <v>Оригинальные боковые зеркала (электропривод, электроскладывание, обогрев) для Лада Ларгус FL (В цвет, Венера (темно-красный, 191))</v>
      </c>
      <c r="E2294" s="72" t="str">
        <f>VLOOKUP($B2294,'Выгр Торг'!$B:$P,E$1,0)</f>
        <v>Y</v>
      </c>
      <c r="F2294" s="72" t="str">
        <f>VLOOKUP($B2294,'Выгр Торг'!$B:$P,F$1,0)</f>
        <v>0</v>
      </c>
      <c r="G2294" s="36" t="s">
        <v>2500</v>
      </c>
      <c r="H2294" s="28">
        <v>179934</v>
      </c>
      <c r="I2294" s="53">
        <f>INDEX($I:$I,MATCH($H2294,$C:$C,0))</f>
        <v>600</v>
      </c>
      <c r="J2294" s="5" t="s">
        <v>2578</v>
      </c>
      <c r="K2294" s="56">
        <f>INDEX($K:$K,MATCH($H2294,$C:$C,0))+I2294</f>
        <v>13100</v>
      </c>
      <c r="L2294" s="14">
        <f>VLOOKUP(K2294,Наценка!$A$1:$B$8,2,1)</f>
        <v>1.2</v>
      </c>
      <c r="M2294" s="56">
        <f>INDEX($M:$M,MATCH($H2294,$C:$C,0))+I2294*$M$2</f>
        <v>15780</v>
      </c>
      <c r="N2294" s="57">
        <f t="shared" si="349"/>
        <v>15790</v>
      </c>
      <c r="O2294" s="72">
        <f>VLOOKUP($B2294,'Выгр Торг'!$B:$P,O$1,0)</f>
        <v>13100</v>
      </c>
      <c r="P2294" s="72">
        <f>VLOOKUP($B2294,'Выгр Торг'!$B:$P,P$1,0)</f>
        <v>16190</v>
      </c>
      <c r="Q2294" s="42">
        <f t="shared" si="350"/>
        <v>0</v>
      </c>
      <c r="R2294" s="42">
        <f t="shared" si="351"/>
        <v>400</v>
      </c>
      <c r="S2294" s="85">
        <f t="shared" si="348"/>
        <v>15790</v>
      </c>
      <c r="T2294" s="60" t="str">
        <f>IFERROR(VLOOKUP($B2294,'Из ГУГЛа'!$B:$G,4,0)*U2294+V2294,VLOOKUP($B2294,'Из ГУГЛа'!$B:$G,4,0))</f>
        <v/>
      </c>
      <c r="U2294" s="15">
        <v>1</v>
      </c>
      <c r="V2294" s="59"/>
      <c r="W2294" s="74">
        <f t="shared" si="352"/>
        <v>0.20534351145038165</v>
      </c>
      <c r="X2294" s="74" t="str">
        <f t="shared" si="353"/>
        <v/>
      </c>
      <c r="Y2294" s="74" t="str">
        <f t="shared" si="354"/>
        <v/>
      </c>
      <c r="Z2294" s="78" t="s">
        <v>2579</v>
      </c>
    </row>
    <row r="2295" spans="1:26" ht="60" x14ac:dyDescent="0.25">
      <c r="A2295" s="71" t="str">
        <f>INDEX('Выгр Торг'!$A:$A,MATCH($B2295,'Выгр Торг'!$B:$B,0))</f>
        <v>Оригинальные боковые зеркала (электропривод, электроскладывание, обогрев) для Лада Ларгус FL</v>
      </c>
      <c r="B2295" s="88">
        <v>249665</v>
      </c>
      <c r="C2295" s="72">
        <f>VLOOKUP($B2295,'Выгр Торг'!$B:$P,C$1,0)</f>
        <v>179939</v>
      </c>
      <c r="D2295" s="71" t="str">
        <f>VLOOKUP($B2295,'Выгр Торг'!$B:$P,D$1,0)</f>
        <v>Оригинальные боковые зеркала (электропривод, электроскладывание, обогрев) для Лада Ларгус FL (В цвет, Дипломат (темно-синий, 424))</v>
      </c>
      <c r="E2295" s="72" t="str">
        <f>VLOOKUP($B2295,'Выгр Торг'!$B:$P,E$1,0)</f>
        <v>Y</v>
      </c>
      <c r="F2295" s="72" t="str">
        <f>VLOOKUP($B2295,'Выгр Торг'!$B:$P,F$1,0)</f>
        <v>0</v>
      </c>
      <c r="G2295" s="36" t="s">
        <v>2500</v>
      </c>
      <c r="H2295" s="28">
        <v>179934</v>
      </c>
      <c r="I2295" s="53">
        <f>INDEX($I:$I,MATCH($H2295,$C:$C,0))</f>
        <v>600</v>
      </c>
      <c r="J2295" s="5" t="s">
        <v>2578</v>
      </c>
      <c r="K2295" s="56">
        <f>INDEX($K:$K,MATCH($H2295,$C:$C,0))+I2295</f>
        <v>13100</v>
      </c>
      <c r="L2295" s="14">
        <f>VLOOKUP(K2295,Наценка!$A$1:$B$8,2,1)</f>
        <v>1.2</v>
      </c>
      <c r="M2295" s="56">
        <f>INDEX($M:$M,MATCH($H2295,$C:$C,0))+I2295*$M$2</f>
        <v>15780</v>
      </c>
      <c r="N2295" s="57">
        <f t="shared" si="349"/>
        <v>15790</v>
      </c>
      <c r="O2295" s="72">
        <f>VLOOKUP($B2295,'Выгр Торг'!$B:$P,O$1,0)</f>
        <v>13100</v>
      </c>
      <c r="P2295" s="72">
        <f>VLOOKUP($B2295,'Выгр Торг'!$B:$P,P$1,0)</f>
        <v>16190</v>
      </c>
      <c r="Q2295" s="42">
        <f t="shared" si="350"/>
        <v>0</v>
      </c>
      <c r="R2295" s="42">
        <f t="shared" si="351"/>
        <v>400</v>
      </c>
      <c r="S2295" s="85">
        <f t="shared" si="348"/>
        <v>15790</v>
      </c>
      <c r="T2295" s="60" t="str">
        <f>IFERROR(VLOOKUP($B2295,'Из ГУГЛа'!$B:$G,4,0)*U2295+V2295,VLOOKUP($B2295,'Из ГУГЛа'!$B:$G,4,0))</f>
        <v/>
      </c>
      <c r="U2295" s="15">
        <v>1</v>
      </c>
      <c r="V2295" s="59"/>
      <c r="W2295" s="74">
        <f t="shared" si="352"/>
        <v>0.20534351145038165</v>
      </c>
      <c r="X2295" s="74" t="str">
        <f t="shared" si="353"/>
        <v/>
      </c>
      <c r="Y2295" s="74" t="str">
        <f t="shared" si="354"/>
        <v/>
      </c>
      <c r="Z2295" s="78" t="s">
        <v>2579</v>
      </c>
    </row>
    <row r="2296" spans="1:26" ht="60" x14ac:dyDescent="0.25">
      <c r="A2296" s="71" t="str">
        <f>INDEX('Выгр Торг'!$A:$A,MATCH($B2296,'Выгр Торг'!$B:$B,0))</f>
        <v>Оригинальные боковые зеркала (электропривод, электроскладывание, обогрев) для Лада Ларгус FL</v>
      </c>
      <c r="B2296" s="88">
        <v>249666</v>
      </c>
      <c r="C2296" s="72">
        <f>VLOOKUP($B2296,'Выгр Торг'!$B:$P,C$1,0)</f>
        <v>179940</v>
      </c>
      <c r="D2296" s="71" t="str">
        <f>VLOOKUP($B2296,'Выгр Торг'!$B:$P,D$1,0)</f>
        <v>Оригинальные боковые зеркала (электропривод, электроскладывание, обогрев) для Лада Ларгус FL (В цвет, Каракумы (серо-бежевый, 238))</v>
      </c>
      <c r="E2296" s="72" t="str">
        <f>VLOOKUP($B2296,'Выгр Торг'!$B:$P,E$1,0)</f>
        <v>Y</v>
      </c>
      <c r="F2296" s="72" t="str">
        <f>VLOOKUP($B2296,'Выгр Торг'!$B:$P,F$1,0)</f>
        <v>0</v>
      </c>
      <c r="G2296" s="36" t="s">
        <v>2500</v>
      </c>
      <c r="H2296" s="28">
        <v>179934</v>
      </c>
      <c r="I2296" s="53">
        <f>INDEX($I:$I,MATCH($H2296,$C:$C,0))</f>
        <v>600</v>
      </c>
      <c r="J2296" s="5" t="s">
        <v>2578</v>
      </c>
      <c r="K2296" s="56">
        <f>INDEX($K:$K,MATCH($H2296,$C:$C,0))+I2296</f>
        <v>13100</v>
      </c>
      <c r="L2296" s="14">
        <f>VLOOKUP(K2296,Наценка!$A$1:$B$8,2,1)</f>
        <v>1.2</v>
      </c>
      <c r="M2296" s="56">
        <f>INDEX($M:$M,MATCH($H2296,$C:$C,0))+I2296*$M$2</f>
        <v>15780</v>
      </c>
      <c r="N2296" s="57">
        <f t="shared" si="349"/>
        <v>15790</v>
      </c>
      <c r="O2296" s="72">
        <f>VLOOKUP($B2296,'Выгр Торг'!$B:$P,O$1,0)</f>
        <v>13100</v>
      </c>
      <c r="P2296" s="72">
        <f>VLOOKUP($B2296,'Выгр Торг'!$B:$P,P$1,0)</f>
        <v>16190</v>
      </c>
      <c r="Q2296" s="42">
        <f t="shared" si="350"/>
        <v>0</v>
      </c>
      <c r="R2296" s="42">
        <f t="shared" si="351"/>
        <v>400</v>
      </c>
      <c r="S2296" s="85">
        <f t="shared" si="348"/>
        <v>15790</v>
      </c>
      <c r="T2296" s="60" t="str">
        <f>IFERROR(VLOOKUP($B2296,'Из ГУГЛа'!$B:$G,4,0)*U2296+V2296,VLOOKUP($B2296,'Из ГУГЛа'!$B:$G,4,0))</f>
        <v/>
      </c>
      <c r="U2296" s="15">
        <v>1</v>
      </c>
      <c r="V2296" s="59"/>
      <c r="W2296" s="74">
        <f t="shared" si="352"/>
        <v>0.20534351145038165</v>
      </c>
      <c r="X2296" s="74" t="str">
        <f t="shared" si="353"/>
        <v/>
      </c>
      <c r="Y2296" s="74" t="str">
        <f t="shared" si="354"/>
        <v/>
      </c>
      <c r="Z2296" s="78" t="s">
        <v>2579</v>
      </c>
    </row>
    <row r="2297" spans="1:26" ht="60" x14ac:dyDescent="0.25">
      <c r="A2297" s="71" t="str">
        <f>INDEX('Выгр Торг'!$A:$A,MATCH($B2297,'Выгр Торг'!$B:$B,0))</f>
        <v>Оригинальные боковые зеркала (электропривод, электроскладывание, обогрев) для Лада Ларгус FL</v>
      </c>
      <c r="B2297" s="88">
        <v>249667</v>
      </c>
      <c r="C2297" s="72">
        <f>VLOOKUP($B2297,'Выгр Торг'!$B:$P,C$1,0)</f>
        <v>179941</v>
      </c>
      <c r="D2297" s="71" t="str">
        <f>VLOOKUP($B2297,'Выгр Торг'!$B:$P,D$1,0)</f>
        <v>Оригинальные боковые зеркала (электропривод, электроскладывание, обогрев) для Лада Ларгус FL (В цвет, Кашемир (темно-коричневый, 283))</v>
      </c>
      <c r="E2297" s="72" t="str">
        <f>VLOOKUP($B2297,'Выгр Торг'!$B:$P,E$1,0)</f>
        <v>Y</v>
      </c>
      <c r="F2297" s="72" t="str">
        <f>VLOOKUP($B2297,'Выгр Торг'!$B:$P,F$1,0)</f>
        <v>0</v>
      </c>
      <c r="G2297" s="36" t="s">
        <v>2500</v>
      </c>
      <c r="H2297" s="28">
        <v>179934</v>
      </c>
      <c r="I2297" s="53">
        <f>INDEX($I:$I,MATCH($H2297,$C:$C,0))</f>
        <v>600</v>
      </c>
      <c r="J2297" s="5" t="s">
        <v>2578</v>
      </c>
      <c r="K2297" s="56">
        <f>INDEX($K:$K,MATCH($H2297,$C:$C,0))+I2297</f>
        <v>13100</v>
      </c>
      <c r="L2297" s="14">
        <f>VLOOKUP(K2297,Наценка!$A$1:$B$8,2,1)</f>
        <v>1.2</v>
      </c>
      <c r="M2297" s="56">
        <f>INDEX($M:$M,MATCH($H2297,$C:$C,0))+I2297*$M$2</f>
        <v>15780</v>
      </c>
      <c r="N2297" s="57">
        <f t="shared" si="349"/>
        <v>15790</v>
      </c>
      <c r="O2297" s="72">
        <f>VLOOKUP($B2297,'Выгр Торг'!$B:$P,O$1,0)</f>
        <v>13100</v>
      </c>
      <c r="P2297" s="72">
        <f>VLOOKUP($B2297,'Выгр Торг'!$B:$P,P$1,0)</f>
        <v>16190</v>
      </c>
      <c r="Q2297" s="42">
        <f t="shared" si="350"/>
        <v>0</v>
      </c>
      <c r="R2297" s="42">
        <f t="shared" si="351"/>
        <v>400</v>
      </c>
      <c r="S2297" s="85">
        <f t="shared" si="348"/>
        <v>15790</v>
      </c>
      <c r="T2297" s="60" t="str">
        <f>IFERROR(VLOOKUP($B2297,'Из ГУГЛа'!$B:$G,4,0)*U2297+V2297,VLOOKUP($B2297,'Из ГУГЛа'!$B:$G,4,0))</f>
        <v/>
      </c>
      <c r="U2297" s="15">
        <v>1</v>
      </c>
      <c r="V2297" s="59"/>
      <c r="W2297" s="74">
        <f t="shared" si="352"/>
        <v>0.20534351145038165</v>
      </c>
      <c r="X2297" s="74" t="str">
        <f t="shared" si="353"/>
        <v/>
      </c>
      <c r="Y2297" s="74" t="str">
        <f t="shared" si="354"/>
        <v/>
      </c>
      <c r="Z2297" s="78" t="s">
        <v>2579</v>
      </c>
    </row>
    <row r="2298" spans="1:26" ht="60" x14ac:dyDescent="0.25">
      <c r="A2298" s="71" t="str">
        <f>INDEX('Выгр Торг'!$A:$A,MATCH($B2298,'Выгр Торг'!$B:$B,0))</f>
        <v>Оригинальные боковые зеркала (электропривод, электроскладывание, обогрев) для Лада Ларгус FL</v>
      </c>
      <c r="B2298" s="88">
        <v>249668</v>
      </c>
      <c r="C2298" s="72">
        <f>VLOOKUP($B2298,'Выгр Торг'!$B:$P,C$1,0)</f>
        <v>179942</v>
      </c>
      <c r="D2298" s="71" t="str">
        <f>VLOOKUP($B2298,'Выгр Торг'!$B:$P,D$1,0)</f>
        <v>Оригинальные боковые зеркала (электропривод, электроскладывание, обогрев) для Лада Ларгус FL (В цвет, Красный сплав (красный, 136))</v>
      </c>
      <c r="E2298" s="72" t="str">
        <f>VLOOKUP($B2298,'Выгр Торг'!$B:$P,E$1,0)</f>
        <v>Y</v>
      </c>
      <c r="F2298" s="72" t="str">
        <f>VLOOKUP($B2298,'Выгр Торг'!$B:$P,F$1,0)</f>
        <v>0</v>
      </c>
      <c r="G2298" s="36" t="s">
        <v>2500</v>
      </c>
      <c r="H2298" s="28">
        <v>179934</v>
      </c>
      <c r="I2298" s="53">
        <f>INDEX($I:$I,MATCH($H2298,$C:$C,0))</f>
        <v>600</v>
      </c>
      <c r="J2298" s="5" t="s">
        <v>2578</v>
      </c>
      <c r="K2298" s="56">
        <f>INDEX($K:$K,MATCH($H2298,$C:$C,0))+I2298</f>
        <v>13100</v>
      </c>
      <c r="L2298" s="14">
        <f>VLOOKUP(K2298,Наценка!$A$1:$B$8,2,1)</f>
        <v>1.2</v>
      </c>
      <c r="M2298" s="56">
        <f>INDEX($M:$M,MATCH($H2298,$C:$C,0))+I2298*$M$2</f>
        <v>15780</v>
      </c>
      <c r="N2298" s="57">
        <f t="shared" si="349"/>
        <v>15790</v>
      </c>
      <c r="O2298" s="72">
        <f>VLOOKUP($B2298,'Выгр Торг'!$B:$P,O$1,0)</f>
        <v>13100</v>
      </c>
      <c r="P2298" s="72">
        <f>VLOOKUP($B2298,'Выгр Торг'!$B:$P,P$1,0)</f>
        <v>16190</v>
      </c>
      <c r="Q2298" s="42">
        <f t="shared" si="350"/>
        <v>0</v>
      </c>
      <c r="R2298" s="42">
        <f t="shared" si="351"/>
        <v>400</v>
      </c>
      <c r="S2298" s="85">
        <f t="shared" si="348"/>
        <v>15790</v>
      </c>
      <c r="T2298" s="60" t="str">
        <f>IFERROR(VLOOKUP($B2298,'Из ГУГЛа'!$B:$G,4,0)*U2298+V2298,VLOOKUP($B2298,'Из ГУГЛа'!$B:$G,4,0))</f>
        <v/>
      </c>
      <c r="U2298" s="15">
        <v>1</v>
      </c>
      <c r="V2298" s="59"/>
      <c r="W2298" s="74">
        <f t="shared" si="352"/>
        <v>0.20534351145038165</v>
      </c>
      <c r="X2298" s="74" t="str">
        <f t="shared" si="353"/>
        <v/>
      </c>
      <c r="Y2298" s="74" t="str">
        <f t="shared" si="354"/>
        <v/>
      </c>
      <c r="Z2298" s="78" t="s">
        <v>2579</v>
      </c>
    </row>
    <row r="2299" spans="1:26" ht="75" x14ac:dyDescent="0.25">
      <c r="A2299" s="71" t="str">
        <f>INDEX('Выгр Торг'!$A:$A,MATCH($B2299,'Выгр Торг'!$B:$B,0))</f>
        <v>Оригинальные боковые зеркала (электропривод, электроскладывание, обогрев) для Лада Ларгус FL</v>
      </c>
      <c r="B2299" s="88">
        <v>249669</v>
      </c>
      <c r="C2299" s="72">
        <f>VLOOKUP($B2299,'Выгр Торг'!$B:$P,C$1,0)</f>
        <v>179943</v>
      </c>
      <c r="D2299" s="71" t="str">
        <f>VLOOKUP($B2299,'Выгр Торг'!$B:$P,D$1,0)</f>
        <v>Оригинальные боковые зеркала (электропривод, электроскладывание, обогрев) для Лада Ларгус FL (В цвет, Лазурно-синий (серебристый темно-синий, 498))</v>
      </c>
      <c r="E2299" s="72" t="str">
        <f>VLOOKUP($B2299,'Выгр Торг'!$B:$P,E$1,0)</f>
        <v>Y</v>
      </c>
      <c r="F2299" s="72" t="str">
        <f>VLOOKUP($B2299,'Выгр Торг'!$B:$P,F$1,0)</f>
        <v>0</v>
      </c>
      <c r="G2299" s="36" t="s">
        <v>2500</v>
      </c>
      <c r="H2299" s="28">
        <v>179934</v>
      </c>
      <c r="I2299" s="53">
        <f>INDEX($I:$I,MATCH($H2299,$C:$C,0))</f>
        <v>600</v>
      </c>
      <c r="J2299" s="5" t="s">
        <v>2578</v>
      </c>
      <c r="K2299" s="56">
        <f>INDEX($K:$K,MATCH($H2299,$C:$C,0))+I2299</f>
        <v>13100</v>
      </c>
      <c r="L2299" s="14">
        <f>VLOOKUP(K2299,Наценка!$A$1:$B$8,2,1)</f>
        <v>1.2</v>
      </c>
      <c r="M2299" s="56">
        <f>INDEX($M:$M,MATCH($H2299,$C:$C,0))+I2299*$M$2</f>
        <v>15780</v>
      </c>
      <c r="N2299" s="57">
        <f t="shared" si="349"/>
        <v>15790</v>
      </c>
      <c r="O2299" s="72">
        <f>VLOOKUP($B2299,'Выгр Торг'!$B:$P,O$1,0)</f>
        <v>13100</v>
      </c>
      <c r="P2299" s="72">
        <f>VLOOKUP($B2299,'Выгр Торг'!$B:$P,P$1,0)</f>
        <v>16190</v>
      </c>
      <c r="Q2299" s="42">
        <f t="shared" si="350"/>
        <v>0</v>
      </c>
      <c r="R2299" s="42">
        <f t="shared" si="351"/>
        <v>400</v>
      </c>
      <c r="S2299" s="85">
        <f t="shared" si="348"/>
        <v>15790</v>
      </c>
      <c r="T2299" s="60" t="str">
        <f>IFERROR(VLOOKUP($B2299,'Из ГУГЛа'!$B:$G,4,0)*U2299+V2299,VLOOKUP($B2299,'Из ГУГЛа'!$B:$G,4,0))</f>
        <v/>
      </c>
      <c r="U2299" s="15">
        <v>1</v>
      </c>
      <c r="V2299" s="59"/>
      <c r="W2299" s="74">
        <f t="shared" si="352"/>
        <v>0.20534351145038165</v>
      </c>
      <c r="X2299" s="74" t="str">
        <f t="shared" si="353"/>
        <v/>
      </c>
      <c r="Y2299" s="74" t="str">
        <f t="shared" si="354"/>
        <v/>
      </c>
      <c r="Z2299" s="78" t="s">
        <v>2579</v>
      </c>
    </row>
    <row r="2300" spans="1:26" ht="60" x14ac:dyDescent="0.25">
      <c r="A2300" s="71" t="str">
        <f>INDEX('Выгр Торг'!$A:$A,MATCH($B2300,'Выгр Торг'!$B:$B,0))</f>
        <v>Оригинальные боковые зеркала (электропривод, электроскладывание, обогрев) для Лада Ларгус FL</v>
      </c>
      <c r="B2300" s="88">
        <v>249670</v>
      </c>
      <c r="C2300" s="72">
        <f>VLOOKUP($B2300,'Выгр Торг'!$B:$P,C$1,0)</f>
        <v>179944</v>
      </c>
      <c r="D2300" s="71" t="str">
        <f>VLOOKUP($B2300,'Выгр Торг'!$B:$P,D$1,0)</f>
        <v>Оригинальные боковые зеркала (электропривод, электроскладывание, обогрев) для Лада Ларгус FL (В цвет, Ледниковый (белый, 221))</v>
      </c>
      <c r="E2300" s="72" t="str">
        <f>VLOOKUP($B2300,'Выгр Торг'!$B:$P,E$1,0)</f>
        <v>Y</v>
      </c>
      <c r="F2300" s="72" t="str">
        <f>VLOOKUP($B2300,'Выгр Торг'!$B:$P,F$1,0)</f>
        <v>0</v>
      </c>
      <c r="G2300" s="36" t="s">
        <v>2500</v>
      </c>
      <c r="H2300" s="28">
        <v>179934</v>
      </c>
      <c r="I2300" s="53">
        <f>INDEX($I:$I,MATCH($H2300,$C:$C,0))</f>
        <v>600</v>
      </c>
      <c r="J2300" s="5" t="s">
        <v>2578</v>
      </c>
      <c r="K2300" s="56">
        <f>INDEX($K:$K,MATCH($H2300,$C:$C,0))+I2300</f>
        <v>13100</v>
      </c>
      <c r="L2300" s="14">
        <f>VLOOKUP(K2300,Наценка!$A$1:$B$8,2,1)</f>
        <v>1.2</v>
      </c>
      <c r="M2300" s="56">
        <f>INDEX($M:$M,MATCH($H2300,$C:$C,0))+I2300*$M$2</f>
        <v>15780</v>
      </c>
      <c r="N2300" s="57">
        <f t="shared" si="349"/>
        <v>15790</v>
      </c>
      <c r="O2300" s="72">
        <f>VLOOKUP($B2300,'Выгр Торг'!$B:$P,O$1,0)</f>
        <v>13100</v>
      </c>
      <c r="P2300" s="72">
        <f>VLOOKUP($B2300,'Выгр Торг'!$B:$P,P$1,0)</f>
        <v>16190</v>
      </c>
      <c r="Q2300" s="42">
        <f t="shared" si="350"/>
        <v>0</v>
      </c>
      <c r="R2300" s="42">
        <f t="shared" si="351"/>
        <v>400</v>
      </c>
      <c r="S2300" s="85">
        <f t="shared" si="348"/>
        <v>15790</v>
      </c>
      <c r="T2300" s="60" t="str">
        <f>IFERROR(VLOOKUP($B2300,'Из ГУГЛа'!$B:$G,4,0)*U2300+V2300,VLOOKUP($B2300,'Из ГУГЛа'!$B:$G,4,0))</f>
        <v/>
      </c>
      <c r="U2300" s="15">
        <v>1</v>
      </c>
      <c r="V2300" s="59"/>
      <c r="W2300" s="74">
        <f t="shared" si="352"/>
        <v>0.20534351145038165</v>
      </c>
      <c r="X2300" s="74" t="str">
        <f t="shared" si="353"/>
        <v/>
      </c>
      <c r="Y2300" s="74" t="str">
        <f t="shared" si="354"/>
        <v/>
      </c>
      <c r="Z2300" s="78" t="s">
        <v>2579</v>
      </c>
    </row>
    <row r="2301" spans="1:26" ht="60" x14ac:dyDescent="0.25">
      <c r="A2301" s="71" t="str">
        <f>INDEX('Выгр Торг'!$A:$A,MATCH($B2301,'Выгр Торг'!$B:$B,0))</f>
        <v>Оригинальные боковые зеркала (электропривод, электроскладывание, обогрев) для Лада Ларгус FL</v>
      </c>
      <c r="B2301" s="88">
        <v>249671</v>
      </c>
      <c r="C2301" s="72">
        <f>VLOOKUP($B2301,'Выгр Торг'!$B:$P,C$1,0)</f>
        <v>179945</v>
      </c>
      <c r="D2301" s="71" t="str">
        <f>VLOOKUP($B2301,'Выгр Торг'!$B:$P,D$1,0)</f>
        <v>Оригинальные боковые зеркала (электропривод, электроскладывание, обогрев) для Лада Ларгус FL (В цвет, Огненно-красный (красный, 124))</v>
      </c>
      <c r="E2301" s="72" t="str">
        <f>VLOOKUP($B2301,'Выгр Торг'!$B:$P,E$1,0)</f>
        <v>Y</v>
      </c>
      <c r="F2301" s="72" t="str">
        <f>VLOOKUP($B2301,'Выгр Торг'!$B:$P,F$1,0)</f>
        <v>0</v>
      </c>
      <c r="G2301" s="36" t="s">
        <v>2500</v>
      </c>
      <c r="H2301" s="28">
        <v>179934</v>
      </c>
      <c r="I2301" s="53">
        <f>INDEX($I:$I,MATCH($H2301,$C:$C,0))</f>
        <v>600</v>
      </c>
      <c r="J2301" s="5" t="s">
        <v>2578</v>
      </c>
      <c r="K2301" s="56">
        <f>INDEX($K:$K,MATCH($H2301,$C:$C,0))+I2301</f>
        <v>13100</v>
      </c>
      <c r="L2301" s="14">
        <f>VLOOKUP(K2301,Наценка!$A$1:$B$8,2,1)</f>
        <v>1.2</v>
      </c>
      <c r="M2301" s="56">
        <f>INDEX($M:$M,MATCH($H2301,$C:$C,0))+I2301*$M$2</f>
        <v>15780</v>
      </c>
      <c r="N2301" s="57">
        <f t="shared" si="349"/>
        <v>15790</v>
      </c>
      <c r="O2301" s="72">
        <f>VLOOKUP($B2301,'Выгр Торг'!$B:$P,O$1,0)</f>
        <v>13100</v>
      </c>
      <c r="P2301" s="72">
        <f>VLOOKUP($B2301,'Выгр Торг'!$B:$P,P$1,0)</f>
        <v>16190</v>
      </c>
      <c r="Q2301" s="42">
        <f t="shared" si="350"/>
        <v>0</v>
      </c>
      <c r="R2301" s="42">
        <f t="shared" si="351"/>
        <v>400</v>
      </c>
      <c r="S2301" s="85">
        <f t="shared" si="348"/>
        <v>15790</v>
      </c>
      <c r="T2301" s="60" t="str">
        <f>IFERROR(VLOOKUP($B2301,'Из ГУГЛа'!$B:$G,4,0)*U2301+V2301,VLOOKUP($B2301,'Из ГУГЛа'!$B:$G,4,0))</f>
        <v/>
      </c>
      <c r="U2301" s="15">
        <v>1</v>
      </c>
      <c r="V2301" s="59"/>
      <c r="W2301" s="74">
        <f t="shared" si="352"/>
        <v>0.20534351145038165</v>
      </c>
      <c r="X2301" s="74" t="str">
        <f t="shared" si="353"/>
        <v/>
      </c>
      <c r="Y2301" s="74" t="str">
        <f t="shared" si="354"/>
        <v/>
      </c>
      <c r="Z2301" s="78" t="s">
        <v>2579</v>
      </c>
    </row>
    <row r="2302" spans="1:26" ht="60" x14ac:dyDescent="0.25">
      <c r="A2302" s="71" t="str">
        <f>INDEX('Выгр Торг'!$A:$A,MATCH($B2302,'Выгр Торг'!$B:$B,0))</f>
        <v>Оригинальные боковые зеркала (электропривод, электроскладывание, обогрев) для Лада Ларгус FL</v>
      </c>
      <c r="B2302" s="88">
        <v>249672</v>
      </c>
      <c r="C2302" s="72">
        <f>VLOOKUP($B2302,'Выгр Торг'!$B:$P,C$1,0)</f>
        <v>179946</v>
      </c>
      <c r="D2302" s="71" t="str">
        <f>VLOOKUP($B2302,'Выгр Торг'!$B:$P,D$1,0)</f>
        <v>Оригинальные боковые зеркала (электропривод, электроскладывание, обогрев) для Лада Ларгус FL (В цвет, Пантера (черная база, 672))</v>
      </c>
      <c r="E2302" s="72" t="str">
        <f>VLOOKUP($B2302,'Выгр Торг'!$B:$P,E$1,0)</f>
        <v>Y</v>
      </c>
      <c r="F2302" s="72" t="str">
        <f>VLOOKUP($B2302,'Выгр Торг'!$B:$P,F$1,0)</f>
        <v>0</v>
      </c>
      <c r="G2302" s="36" t="s">
        <v>2500</v>
      </c>
      <c r="H2302" s="28">
        <v>179934</v>
      </c>
      <c r="I2302" s="53">
        <f>INDEX($I:$I,MATCH($H2302,$C:$C,0))</f>
        <v>600</v>
      </c>
      <c r="J2302" s="5" t="s">
        <v>2578</v>
      </c>
      <c r="K2302" s="56">
        <f>INDEX($K:$K,MATCH($H2302,$C:$C,0))+I2302</f>
        <v>13100</v>
      </c>
      <c r="L2302" s="14">
        <f>VLOOKUP(K2302,Наценка!$A$1:$B$8,2,1)</f>
        <v>1.2</v>
      </c>
      <c r="M2302" s="56">
        <f>INDEX($M:$M,MATCH($H2302,$C:$C,0))+I2302*$M$2</f>
        <v>15780</v>
      </c>
      <c r="N2302" s="57">
        <f t="shared" si="349"/>
        <v>15790</v>
      </c>
      <c r="O2302" s="72">
        <f>VLOOKUP($B2302,'Выгр Торг'!$B:$P,O$1,0)</f>
        <v>13100</v>
      </c>
      <c r="P2302" s="72">
        <f>VLOOKUP($B2302,'Выгр Торг'!$B:$P,P$1,0)</f>
        <v>16190</v>
      </c>
      <c r="Q2302" s="42">
        <f t="shared" si="350"/>
        <v>0</v>
      </c>
      <c r="R2302" s="42">
        <f t="shared" si="351"/>
        <v>400</v>
      </c>
      <c r="S2302" s="85">
        <f t="shared" si="348"/>
        <v>15790</v>
      </c>
      <c r="T2302" s="60" t="str">
        <f>IFERROR(VLOOKUP($B2302,'Из ГУГЛа'!$B:$G,4,0)*U2302+V2302,VLOOKUP($B2302,'Из ГУГЛа'!$B:$G,4,0))</f>
        <v/>
      </c>
      <c r="U2302" s="15">
        <v>1</v>
      </c>
      <c r="V2302" s="59"/>
      <c r="W2302" s="74">
        <f t="shared" si="352"/>
        <v>0.20534351145038165</v>
      </c>
      <c r="X2302" s="74" t="str">
        <f t="shared" si="353"/>
        <v/>
      </c>
      <c r="Y2302" s="74" t="str">
        <f t="shared" si="354"/>
        <v/>
      </c>
      <c r="Z2302" s="78" t="s">
        <v>2579</v>
      </c>
    </row>
    <row r="2303" spans="1:26" ht="60" x14ac:dyDescent="0.25">
      <c r="A2303" s="71" t="str">
        <f>INDEX('Выгр Торг'!$A:$A,MATCH($B2303,'Выгр Торг'!$B:$B,0))</f>
        <v>Оригинальные боковые зеркала (электропривод, электроскладывание, обогрев) для Лада Ларгус FL</v>
      </c>
      <c r="B2303" s="88">
        <v>249673</v>
      </c>
      <c r="C2303" s="72">
        <f>VLOOKUP($B2303,'Выгр Торг'!$B:$P,C$1,0)</f>
        <v>179947</v>
      </c>
      <c r="D2303" s="71" t="str">
        <f>VLOOKUP($B2303,'Выгр Торг'!$B:$P,D$1,0)</f>
        <v>Оригинальные боковые зеркала (электропривод, электроскладывание, обогрев) для Лада Ларгус FL (В цвет, Платина (серебристо-бежевый, 691))</v>
      </c>
      <c r="E2303" s="72" t="str">
        <f>VLOOKUP($B2303,'Выгр Торг'!$B:$P,E$1,0)</f>
        <v>Y</v>
      </c>
      <c r="F2303" s="72" t="str">
        <f>VLOOKUP($B2303,'Выгр Торг'!$B:$P,F$1,0)</f>
        <v>0</v>
      </c>
      <c r="G2303" s="36" t="s">
        <v>2500</v>
      </c>
      <c r="H2303" s="28">
        <v>179934</v>
      </c>
      <c r="I2303" s="53">
        <f>INDEX($I:$I,MATCH($H2303,$C:$C,0))</f>
        <v>600</v>
      </c>
      <c r="J2303" s="5" t="s">
        <v>2578</v>
      </c>
      <c r="K2303" s="56">
        <f>INDEX($K:$K,MATCH($H2303,$C:$C,0))+I2303</f>
        <v>13100</v>
      </c>
      <c r="L2303" s="14">
        <f>VLOOKUP(K2303,Наценка!$A$1:$B$8,2,1)</f>
        <v>1.2</v>
      </c>
      <c r="M2303" s="56">
        <f>INDEX($M:$M,MATCH($H2303,$C:$C,0))+I2303*$M$2</f>
        <v>15780</v>
      </c>
      <c r="N2303" s="57">
        <f t="shared" si="349"/>
        <v>15790</v>
      </c>
      <c r="O2303" s="72">
        <f>VLOOKUP($B2303,'Выгр Торг'!$B:$P,O$1,0)</f>
        <v>13100</v>
      </c>
      <c r="P2303" s="72">
        <f>VLOOKUP($B2303,'Выгр Торг'!$B:$P,P$1,0)</f>
        <v>16190</v>
      </c>
      <c r="Q2303" s="42">
        <f t="shared" si="350"/>
        <v>0</v>
      </c>
      <c r="R2303" s="42">
        <f t="shared" si="351"/>
        <v>400</v>
      </c>
      <c r="S2303" s="85">
        <f t="shared" si="348"/>
        <v>15790</v>
      </c>
      <c r="T2303" s="60" t="str">
        <f>IFERROR(VLOOKUP($B2303,'Из ГУГЛа'!$B:$G,4,0)*U2303+V2303,VLOOKUP($B2303,'Из ГУГЛа'!$B:$G,4,0))</f>
        <v/>
      </c>
      <c r="U2303" s="15">
        <v>1</v>
      </c>
      <c r="V2303" s="59"/>
      <c r="W2303" s="74">
        <f t="shared" si="352"/>
        <v>0.20534351145038165</v>
      </c>
      <c r="X2303" s="74" t="str">
        <f t="shared" si="353"/>
        <v/>
      </c>
      <c r="Y2303" s="74" t="str">
        <f t="shared" si="354"/>
        <v/>
      </c>
      <c r="Z2303" s="78" t="s">
        <v>2579</v>
      </c>
    </row>
    <row r="2304" spans="1:26" ht="60" x14ac:dyDescent="0.25">
      <c r="A2304" s="71" t="str">
        <f>INDEX('Выгр Торг'!$A:$A,MATCH($B2304,'Выгр Торг'!$B:$B,0))</f>
        <v>Оригинальные боковые зеркала (электропривод, электроскладывание, обогрев) для Лада Ларгус FL</v>
      </c>
      <c r="B2304" s="88">
        <v>249674</v>
      </c>
      <c r="C2304" s="72">
        <f>VLOOKUP($B2304,'Выгр Торг'!$B:$P,C$1,0)</f>
        <v>179948</v>
      </c>
      <c r="D2304" s="71" t="str">
        <f>VLOOKUP($B2304,'Выгр Торг'!$B:$P,D$1,0)</f>
        <v>Оригинальные боковые зеркала (электропривод, электроскладывание, обогрев) для Лада Ларгус FL (В цвет, Серое плато (Светло-серый, 624))</v>
      </c>
      <c r="E2304" s="72" t="str">
        <f>VLOOKUP($B2304,'Выгр Торг'!$B:$P,E$1,0)</f>
        <v>Y</v>
      </c>
      <c r="F2304" s="72" t="str">
        <f>VLOOKUP($B2304,'Выгр Торг'!$B:$P,F$1,0)</f>
        <v>0</v>
      </c>
      <c r="G2304" s="36" t="s">
        <v>2500</v>
      </c>
      <c r="H2304" s="28">
        <v>179934</v>
      </c>
      <c r="I2304" s="53">
        <f>INDEX($I:$I,MATCH($H2304,$C:$C,0))</f>
        <v>600</v>
      </c>
      <c r="J2304" s="5" t="s">
        <v>2578</v>
      </c>
      <c r="K2304" s="56">
        <f>INDEX($K:$K,MATCH($H2304,$C:$C,0))+I2304</f>
        <v>13100</v>
      </c>
      <c r="L2304" s="14">
        <f>VLOOKUP(K2304,Наценка!$A$1:$B$8,2,1)</f>
        <v>1.2</v>
      </c>
      <c r="M2304" s="56">
        <f>INDEX($M:$M,MATCH($H2304,$C:$C,0))+I2304*$M$2</f>
        <v>15780</v>
      </c>
      <c r="N2304" s="57">
        <f t="shared" si="349"/>
        <v>15790</v>
      </c>
      <c r="O2304" s="72">
        <f>VLOOKUP($B2304,'Выгр Торг'!$B:$P,O$1,0)</f>
        <v>13100</v>
      </c>
      <c r="P2304" s="72">
        <f>VLOOKUP($B2304,'Выгр Торг'!$B:$P,P$1,0)</f>
        <v>16190</v>
      </c>
      <c r="Q2304" s="42">
        <f t="shared" si="350"/>
        <v>0</v>
      </c>
      <c r="R2304" s="42">
        <f t="shared" si="351"/>
        <v>400</v>
      </c>
      <c r="S2304" s="85">
        <f t="shared" si="348"/>
        <v>15790</v>
      </c>
      <c r="T2304" s="60" t="str">
        <f>IFERROR(VLOOKUP($B2304,'Из ГУГЛа'!$B:$G,4,0)*U2304+V2304,VLOOKUP($B2304,'Из ГУГЛа'!$B:$G,4,0))</f>
        <v/>
      </c>
      <c r="U2304" s="15">
        <v>1</v>
      </c>
      <c r="V2304" s="59"/>
      <c r="W2304" s="74">
        <f t="shared" si="352"/>
        <v>0.20534351145038165</v>
      </c>
      <c r="X2304" s="74" t="str">
        <f t="shared" si="353"/>
        <v/>
      </c>
      <c r="Y2304" s="74" t="str">
        <f t="shared" si="354"/>
        <v/>
      </c>
      <c r="Z2304" s="78" t="s">
        <v>2579</v>
      </c>
    </row>
    <row r="2305" spans="1:28" ht="60" x14ac:dyDescent="0.25">
      <c r="A2305" s="71" t="str">
        <f>INDEX('Выгр Торг'!$A:$A,MATCH($B2305,'Выгр Торг'!$B:$B,0))</f>
        <v>Оригинальные боковые зеркала (электропривод, электроскладывание, обогрев) для Лада Ларгус FL</v>
      </c>
      <c r="B2305" s="88">
        <v>249675</v>
      </c>
      <c r="C2305" s="72">
        <f>VLOOKUP($B2305,'Выгр Торг'!$B:$P,C$1,0)</f>
        <v>179949</v>
      </c>
      <c r="D2305" s="71" t="str">
        <f>VLOOKUP($B2305,'Выгр Торг'!$B:$P,D$1,0)</f>
        <v>Оригинальные боковые зеркала (электропривод, электроскладывание, обогрев) для Лада Ларгус FL (В цвет, Серый базальт (серо-бежевый, 242))</v>
      </c>
      <c r="E2305" s="72" t="str">
        <f>VLOOKUP($B2305,'Выгр Торг'!$B:$P,E$1,0)</f>
        <v>Y</v>
      </c>
      <c r="F2305" s="72" t="str">
        <f>VLOOKUP($B2305,'Выгр Торг'!$B:$P,F$1,0)</f>
        <v>0</v>
      </c>
      <c r="G2305" s="36" t="s">
        <v>2500</v>
      </c>
      <c r="H2305" s="28">
        <v>179934</v>
      </c>
      <c r="I2305" s="53">
        <f>INDEX($I:$I,MATCH($H2305,$C:$C,0))</f>
        <v>600</v>
      </c>
      <c r="J2305" s="5" t="s">
        <v>2578</v>
      </c>
      <c r="K2305" s="56">
        <f>INDEX($K:$K,MATCH($H2305,$C:$C,0))+I2305</f>
        <v>13100</v>
      </c>
      <c r="L2305" s="14">
        <f>VLOOKUP(K2305,Наценка!$A$1:$B$8,2,1)</f>
        <v>1.2</v>
      </c>
      <c r="M2305" s="56">
        <f>INDEX($M:$M,MATCH($H2305,$C:$C,0))+I2305*$M$2</f>
        <v>15780</v>
      </c>
      <c r="N2305" s="57">
        <f t="shared" si="349"/>
        <v>15790</v>
      </c>
      <c r="O2305" s="72">
        <f>VLOOKUP($B2305,'Выгр Торг'!$B:$P,O$1,0)</f>
        <v>13100</v>
      </c>
      <c r="P2305" s="72">
        <f>VLOOKUP($B2305,'Выгр Торг'!$B:$P,P$1,0)</f>
        <v>16190</v>
      </c>
      <c r="Q2305" s="42">
        <f t="shared" si="350"/>
        <v>0</v>
      </c>
      <c r="R2305" s="42">
        <f t="shared" si="351"/>
        <v>400</v>
      </c>
      <c r="S2305" s="85">
        <f t="shared" si="348"/>
        <v>15790</v>
      </c>
      <c r="T2305" s="60" t="str">
        <f>IFERROR(VLOOKUP($B2305,'Из ГУГЛа'!$B:$G,4,0)*U2305+V2305,VLOOKUP($B2305,'Из ГУГЛа'!$B:$G,4,0))</f>
        <v/>
      </c>
      <c r="U2305" s="15">
        <v>1</v>
      </c>
      <c r="V2305" s="59"/>
      <c r="W2305" s="74">
        <f t="shared" si="352"/>
        <v>0.20534351145038165</v>
      </c>
      <c r="X2305" s="74" t="str">
        <f t="shared" si="353"/>
        <v/>
      </c>
      <c r="Y2305" s="74" t="str">
        <f t="shared" si="354"/>
        <v/>
      </c>
      <c r="Z2305" s="78" t="s">
        <v>2579</v>
      </c>
    </row>
    <row r="2306" spans="1:28" ht="60" x14ac:dyDescent="0.25">
      <c r="A2306" s="71" t="str">
        <f>INDEX('Выгр Торг'!$A:$A,MATCH($B2306,'Выгр Торг'!$B:$B,0))</f>
        <v>Оригинальные боковые зеркала (электропривод, электроскладывание, обогрев) для Лада Ларгус FL</v>
      </c>
      <c r="B2306" s="88">
        <v>249676</v>
      </c>
      <c r="C2306" s="72">
        <f>VLOOKUP($B2306,'Выгр Торг'!$B:$P,C$1,0)</f>
        <v>179936</v>
      </c>
      <c r="D2306" s="71" t="str">
        <f>VLOOKUP($B2306,'Выгр Торг'!$B:$P,D$1,0)</f>
        <v>Оригинальные боковые зеркала (электропривод, электроскладывание, обогрев) для Лада Ларгус FL (В цвет, Уточнить у менеджера)</v>
      </c>
      <c r="E2306" s="72" t="str">
        <f>VLOOKUP($B2306,'Выгр Торг'!$B:$P,E$1,0)</f>
        <v>Y</v>
      </c>
      <c r="F2306" s="72" t="str">
        <f>VLOOKUP($B2306,'Выгр Торг'!$B:$P,F$1,0)</f>
        <v>0</v>
      </c>
      <c r="G2306" s="36" t="s">
        <v>2500</v>
      </c>
      <c r="H2306" s="28">
        <v>179934</v>
      </c>
      <c r="I2306" s="53">
        <f>INDEX($I:$I,MATCH($H2306,$C:$C,0))</f>
        <v>600</v>
      </c>
      <c r="J2306" s="5" t="s">
        <v>2578</v>
      </c>
      <c r="K2306" s="56">
        <f>INDEX($K:$K,MATCH($H2306,$C:$C,0))+I2306</f>
        <v>13100</v>
      </c>
      <c r="L2306" s="14">
        <f>VLOOKUP(K2306,Наценка!$A$1:$B$8,2,1)</f>
        <v>1.2</v>
      </c>
      <c r="M2306" s="56">
        <f>INDEX($M:$M,MATCH($H2306,$C:$C,0))+I2306*$M$2</f>
        <v>15780</v>
      </c>
      <c r="N2306" s="57">
        <f t="shared" si="349"/>
        <v>15790</v>
      </c>
      <c r="O2306" s="72">
        <f>VLOOKUP($B2306,'Выгр Торг'!$B:$P,O$1,0)</f>
        <v>13100</v>
      </c>
      <c r="P2306" s="72">
        <f>VLOOKUP($B2306,'Выгр Торг'!$B:$P,P$1,0)</f>
        <v>16190</v>
      </c>
      <c r="Q2306" s="42">
        <f t="shared" si="350"/>
        <v>0</v>
      </c>
      <c r="R2306" s="42">
        <f t="shared" si="351"/>
        <v>400</v>
      </c>
      <c r="S2306" s="85">
        <f t="shared" si="348"/>
        <v>15790</v>
      </c>
      <c r="T2306" s="60" t="str">
        <f>IFERROR(VLOOKUP($B2306,'Из ГУГЛа'!$B:$G,4,0)*U2306+V2306,VLOOKUP($B2306,'Из ГУГЛа'!$B:$G,4,0))</f>
        <v/>
      </c>
      <c r="U2306" s="15">
        <v>1</v>
      </c>
      <c r="V2306" s="59"/>
      <c r="W2306" s="74">
        <f t="shared" si="352"/>
        <v>0.20534351145038165</v>
      </c>
      <c r="X2306" s="74" t="str">
        <f t="shared" si="353"/>
        <v/>
      </c>
      <c r="Y2306" s="74" t="str">
        <f t="shared" si="354"/>
        <v/>
      </c>
      <c r="Z2306" s="78" t="s">
        <v>2579</v>
      </c>
    </row>
    <row r="2307" spans="1:28" ht="60" x14ac:dyDescent="0.25">
      <c r="A2307" s="71" t="str">
        <f>INDEX('Выгр Торг'!$A:$A,MATCH($B2307,'Выгр Торг'!$B:$B,0))</f>
        <v>Оригинальные боковые зеркала (электропривод, электроскладывание, обогрев) для Лада Ларгус FL</v>
      </c>
      <c r="B2307" s="88">
        <v>249677</v>
      </c>
      <c r="C2307" s="72">
        <f>VLOOKUP($B2307,'Выгр Торг'!$B:$P,C$1,0)</f>
        <v>179950</v>
      </c>
      <c r="D2307" s="71" t="str">
        <f>VLOOKUP($B2307,'Выгр Торг'!$B:$P,D$1,0)</f>
        <v>Оригинальные боковые зеркала (электропривод, электроскладывание, обогрев) для Лада Ларгус FL (В цвет, Черная жемчужина (черный, 676))</v>
      </c>
      <c r="E2307" s="72" t="str">
        <f>VLOOKUP($B2307,'Выгр Торг'!$B:$P,E$1,0)</f>
        <v>Y</v>
      </c>
      <c r="F2307" s="72" t="str">
        <f>VLOOKUP($B2307,'Выгр Торг'!$B:$P,F$1,0)</f>
        <v>0</v>
      </c>
      <c r="G2307" s="36" t="s">
        <v>2500</v>
      </c>
      <c r="H2307" s="28">
        <v>179934</v>
      </c>
      <c r="I2307" s="53">
        <f>INDEX($I:$I,MATCH($H2307,$C:$C,0))</f>
        <v>600</v>
      </c>
      <c r="J2307" s="5" t="s">
        <v>2578</v>
      </c>
      <c r="K2307" s="56">
        <f>INDEX($K:$K,MATCH($H2307,$C:$C,0))+I2307</f>
        <v>13100</v>
      </c>
      <c r="L2307" s="14">
        <f>VLOOKUP(K2307,Наценка!$A$1:$B$8,2,1)</f>
        <v>1.2</v>
      </c>
      <c r="M2307" s="56">
        <f>INDEX($M:$M,MATCH($H2307,$C:$C,0))+I2307*$M$2</f>
        <v>15780</v>
      </c>
      <c r="N2307" s="57">
        <f t="shared" si="349"/>
        <v>15790</v>
      </c>
      <c r="O2307" s="72">
        <f>VLOOKUP($B2307,'Выгр Торг'!$B:$P,O$1,0)</f>
        <v>13100</v>
      </c>
      <c r="P2307" s="72">
        <f>VLOOKUP($B2307,'Выгр Торг'!$B:$P,P$1,0)</f>
        <v>16190</v>
      </c>
      <c r="Q2307" s="42">
        <f t="shared" si="350"/>
        <v>0</v>
      </c>
      <c r="R2307" s="42">
        <f t="shared" si="351"/>
        <v>400</v>
      </c>
      <c r="S2307" s="85">
        <f t="shared" si="348"/>
        <v>15790</v>
      </c>
      <c r="T2307" s="60" t="str">
        <f>IFERROR(VLOOKUP($B2307,'Из ГУГЛа'!$B:$G,4,0)*U2307+V2307,VLOOKUP($B2307,'Из ГУГЛа'!$B:$G,4,0))</f>
        <v/>
      </c>
      <c r="U2307" s="15">
        <v>1</v>
      </c>
      <c r="V2307" s="59"/>
      <c r="W2307" s="74">
        <f t="shared" si="352"/>
        <v>0.20534351145038165</v>
      </c>
      <c r="X2307" s="74" t="str">
        <f t="shared" si="353"/>
        <v/>
      </c>
      <c r="Y2307" s="74" t="str">
        <f t="shared" si="354"/>
        <v/>
      </c>
      <c r="Z2307" s="78" t="s">
        <v>2579</v>
      </c>
    </row>
    <row r="2308" spans="1:28" ht="60" x14ac:dyDescent="0.25">
      <c r="A2308" s="71" t="str">
        <f>INDEX('Выгр Торг'!$A:$A,MATCH($B2308,'Выгр Торг'!$B:$B,0))</f>
        <v>Оригинальные боковые зеркала + комплект с электроприводом и повторителем, складывающиеся для Лада Веста</v>
      </c>
      <c r="B2308" s="88">
        <v>184350</v>
      </c>
      <c r="C2308" s="72">
        <f>VLOOKUP($B2308,'Выгр Торг'!$B:$P,C$1,0)</f>
        <v>77813</v>
      </c>
      <c r="D2308" s="71" t="str">
        <f>VLOOKUP($B2308,'Выгр Торг'!$B:$P,D$1,0)</f>
        <v>Оригинальные боковые зеркала + комплект с электроприводом и повторителем, складывающиеся для Лада Веста (Без покраски)</v>
      </c>
      <c r="E2308" s="72" t="str">
        <f>VLOOKUP($B2308,'Выгр Торг'!$B:$P,E$1,0)</f>
        <v>Y</v>
      </c>
      <c r="F2308" s="72" t="str">
        <f>VLOOKUP($B2308,'Выгр Торг'!$B:$P,F$1,0)</f>
        <v>1</v>
      </c>
      <c r="G2308" s="36" t="s">
        <v>2500</v>
      </c>
      <c r="H2308" s="28">
        <v>77813</v>
      </c>
      <c r="I2308" s="52">
        <v>600</v>
      </c>
      <c r="J2308" s="5" t="s">
        <v>2578</v>
      </c>
      <c r="K2308" s="73">
        <f>O2308</f>
        <v>15200</v>
      </c>
      <c r="L2308" s="14">
        <f>VLOOKUP(K2308,Наценка!$A$1:$B$8,2,1)</f>
        <v>1.2</v>
      </c>
      <c r="M2308" s="92">
        <f>Z2308-100</f>
        <v>19680</v>
      </c>
      <c r="N2308" s="57">
        <f t="shared" si="349"/>
        <v>19690</v>
      </c>
      <c r="O2308" s="72">
        <f>VLOOKUP($B2308,'Выгр Торг'!$B:$P,O$1,0)</f>
        <v>15200</v>
      </c>
      <c r="P2308" s="72">
        <f>VLOOKUP($B2308,'Выгр Торг'!$B:$P,P$1,0)</f>
        <v>20090</v>
      </c>
      <c r="Q2308" s="42">
        <f t="shared" si="350"/>
        <v>0</v>
      </c>
      <c r="R2308" s="42">
        <f t="shared" si="351"/>
        <v>400</v>
      </c>
      <c r="S2308" s="85">
        <f t="shared" si="348"/>
        <v>19690</v>
      </c>
      <c r="T2308" s="60">
        <f>IFERROR(VLOOKUP($B2308,'Из ГУГЛа'!$B:$G,4,0)*U2308+V2308,VLOOKUP($B2308,'Из ГУГЛа'!$B:$G,4,0))</f>
        <v>19780</v>
      </c>
      <c r="U2308" s="15">
        <v>1</v>
      </c>
      <c r="V2308" s="63">
        <v>2890</v>
      </c>
      <c r="W2308" s="74">
        <f t="shared" si="352"/>
        <v>0.29539473684210527</v>
      </c>
      <c r="X2308" s="74">
        <f t="shared" si="353"/>
        <v>4.5500505561172902E-3</v>
      </c>
      <c r="Y2308" s="74">
        <f t="shared" si="354"/>
        <v>0.3013157894736842</v>
      </c>
      <c r="Z2308" s="79">
        <f>16890+V2308</f>
        <v>19780</v>
      </c>
      <c r="AA2308" s="4">
        <v>600</v>
      </c>
      <c r="AB2308" s="20" t="s">
        <v>2645</v>
      </c>
    </row>
    <row r="2309" spans="1:28" ht="75" x14ac:dyDescent="0.25">
      <c r="A2309" s="71" t="str">
        <f>INDEX('Выгр Торг'!$A:$A,MATCH($B2309,'Выгр Торг'!$B:$B,0))</f>
        <v>Оригинальные боковые зеркала + комплект с электроприводом и повторителем, складывающиеся для Лада Веста</v>
      </c>
      <c r="B2309" s="88">
        <v>184351</v>
      </c>
      <c r="C2309" s="72">
        <f>VLOOKUP($B2309,'Выгр Торг'!$B:$P,C$1,0)</f>
        <v>77838</v>
      </c>
      <c r="D2309" s="71" t="str">
        <f>VLOOKUP($B2309,'Выгр Торг'!$B:$P,D$1,0)</f>
        <v>Оригинальные боковые зеркала + комплект с электроприводом и повторителем, складывающиеся для Лада Веста (В цвет кузова, Ангкор (темно-коричневый, 246))</v>
      </c>
      <c r="E2309" s="72" t="str">
        <f>VLOOKUP($B2309,'Выгр Торг'!$B:$P,E$1,0)</f>
        <v>Y</v>
      </c>
      <c r="F2309" s="72" t="str">
        <f>VLOOKUP($B2309,'Выгр Торг'!$B:$P,F$1,0)</f>
        <v>1</v>
      </c>
      <c r="G2309" s="36" t="s">
        <v>2500</v>
      </c>
      <c r="H2309" s="28">
        <v>77813</v>
      </c>
      <c r="I2309" s="53">
        <f>INDEX($I:$I,MATCH($H2309,$C:$C,0))</f>
        <v>600</v>
      </c>
      <c r="J2309" s="5" t="s">
        <v>2578</v>
      </c>
      <c r="K2309" s="56">
        <f>INDEX($K:$K,MATCH($H2309,$C:$C,0))+I2309</f>
        <v>15800</v>
      </c>
      <c r="L2309" s="14">
        <f>VLOOKUP(K2309,Наценка!$A$1:$B$8,2,1)</f>
        <v>1.2</v>
      </c>
      <c r="M2309" s="56">
        <f>INDEX($M:$M,MATCH($H2309,$C:$C,0))+I2309*$M$2</f>
        <v>20460</v>
      </c>
      <c r="N2309" s="57">
        <f t="shared" si="349"/>
        <v>20490</v>
      </c>
      <c r="O2309" s="72">
        <f>VLOOKUP($B2309,'Выгр Торг'!$B:$P,O$1,0)</f>
        <v>15800</v>
      </c>
      <c r="P2309" s="72">
        <f>VLOOKUP($B2309,'Выгр Торг'!$B:$P,P$1,0)</f>
        <v>20890</v>
      </c>
      <c r="Q2309" s="42">
        <f t="shared" si="350"/>
        <v>0</v>
      </c>
      <c r="R2309" s="42">
        <f t="shared" si="351"/>
        <v>400</v>
      </c>
      <c r="S2309" s="85">
        <f t="shared" si="348"/>
        <v>20490</v>
      </c>
      <c r="T2309" s="60">
        <f>IFERROR(VLOOKUP($B2309,'Из ГУГЛа'!$B:$G,4,0)*U2309+V2309,VLOOKUP($B2309,'Из ГУГЛа'!$B:$G,4,0))</f>
        <v>17490</v>
      </c>
      <c r="U2309" s="15">
        <v>1</v>
      </c>
      <c r="V2309" s="76">
        <f>INDEX($AA:$AA,MATCH($H2309,$C:$C,0))</f>
        <v>600</v>
      </c>
      <c r="W2309" s="74">
        <f t="shared" si="352"/>
        <v>0.29683544303797471</v>
      </c>
      <c r="X2309" s="74">
        <f t="shared" si="353"/>
        <v>-5.3974484789008834E-3</v>
      </c>
      <c r="Y2309" s="74">
        <f t="shared" si="354"/>
        <v>0.28987341772151898</v>
      </c>
      <c r="Z2309" s="76">
        <f>INDEX($Z:$Z,MATCH($H2309,$C:$C,0))+V2309</f>
        <v>20380</v>
      </c>
      <c r="AB2309" s="43" t="str">
        <f>INDEX($AB:$AB,MATCH($H2309,$C:$C,0))</f>
        <v>https://motorring.ru/product/21297-bokovye-zerkala-povtoritelem-povorotov-elektroprivodom</v>
      </c>
    </row>
    <row r="2310" spans="1:28" ht="75" x14ac:dyDescent="0.25">
      <c r="A2310" s="71" t="str">
        <f>INDEX('Выгр Торг'!$A:$A,MATCH($B2310,'Выгр Торг'!$B:$B,0))</f>
        <v>Оригинальные боковые зеркала + комплект с электроприводом и повторителем, складывающиеся для Лада Веста</v>
      </c>
      <c r="B2310" s="88">
        <v>184352</v>
      </c>
      <c r="C2310" s="72">
        <f>VLOOKUP($B2310,'Выгр Торг'!$B:$P,C$1,0)</f>
        <v>77839</v>
      </c>
      <c r="D2310" s="71" t="str">
        <f>VLOOKUP($B2310,'Выгр Торг'!$B:$P,D$1,0)</f>
        <v>Оригинальные боковые зеркала + комплект с электроприводом и повторителем, складывающиеся для Лада Веста (В цвет кузова, Блюз (темно-синий, 492))</v>
      </c>
      <c r="E2310" s="72" t="str">
        <f>VLOOKUP($B2310,'Выгр Торг'!$B:$P,E$1,0)</f>
        <v>Y</v>
      </c>
      <c r="F2310" s="72" t="str">
        <f>VLOOKUP($B2310,'Выгр Торг'!$B:$P,F$1,0)</f>
        <v>1</v>
      </c>
      <c r="G2310" s="36" t="s">
        <v>2500</v>
      </c>
      <c r="H2310" s="28">
        <v>77813</v>
      </c>
      <c r="I2310" s="53">
        <f>INDEX($I:$I,MATCH($H2310,$C:$C,0))</f>
        <v>600</v>
      </c>
      <c r="J2310" s="5" t="s">
        <v>2578</v>
      </c>
      <c r="K2310" s="56">
        <f>INDEX($K:$K,MATCH($H2310,$C:$C,0))+I2310</f>
        <v>15800</v>
      </c>
      <c r="L2310" s="14">
        <f>VLOOKUP(K2310,Наценка!$A$1:$B$8,2,1)</f>
        <v>1.2</v>
      </c>
      <c r="M2310" s="56">
        <f>INDEX($M:$M,MATCH($H2310,$C:$C,0))+I2310*$M$2</f>
        <v>20460</v>
      </c>
      <c r="N2310" s="57">
        <f t="shared" si="349"/>
        <v>20490</v>
      </c>
      <c r="O2310" s="72">
        <f>VLOOKUP($B2310,'Выгр Торг'!$B:$P,O$1,0)</f>
        <v>15800</v>
      </c>
      <c r="P2310" s="72">
        <f>VLOOKUP($B2310,'Выгр Торг'!$B:$P,P$1,0)</f>
        <v>20890</v>
      </c>
      <c r="Q2310" s="42">
        <f t="shared" si="350"/>
        <v>0</v>
      </c>
      <c r="R2310" s="42">
        <f t="shared" si="351"/>
        <v>400</v>
      </c>
      <c r="S2310" s="85">
        <f t="shared" ref="S2310:S2373" si="355">IFERROR(ROUND(N2310*(1-$S$2),),"")</f>
        <v>20490</v>
      </c>
      <c r="T2310" s="60">
        <f>IFERROR(VLOOKUP($B2310,'Из ГУГЛа'!$B:$G,4,0)*U2310+V2310,VLOOKUP($B2310,'Из ГУГЛа'!$B:$G,4,0))</f>
        <v>17490</v>
      </c>
      <c r="U2310" s="15">
        <v>1</v>
      </c>
      <c r="V2310" s="76">
        <f>INDEX($AA:$AA,MATCH($H2310,$C:$C,0))</f>
        <v>600</v>
      </c>
      <c r="W2310" s="74">
        <f t="shared" si="352"/>
        <v>0.29683544303797471</v>
      </c>
      <c r="X2310" s="74">
        <f t="shared" si="353"/>
        <v>-5.3974484789008834E-3</v>
      </c>
      <c r="Y2310" s="74">
        <f t="shared" si="354"/>
        <v>0.28987341772151898</v>
      </c>
      <c r="Z2310" s="76">
        <f>INDEX($Z:$Z,MATCH($H2310,$C:$C,0))+V2310</f>
        <v>20380</v>
      </c>
      <c r="AB2310" s="43" t="str">
        <f>INDEX($AB:$AB,MATCH($H2310,$C:$C,0))</f>
        <v>https://motorring.ru/product/21297-bokovye-zerkala-povtoritelem-povorotov-elektroprivodom</v>
      </c>
    </row>
    <row r="2311" spans="1:28" ht="75" x14ac:dyDescent="0.25">
      <c r="A2311" s="71" t="str">
        <f>INDEX('Выгр Торг'!$A:$A,MATCH($B2311,'Выгр Торг'!$B:$B,0))</f>
        <v>Оригинальные боковые зеркала + комплект с электроприводом и повторителем, складывающиеся для Лада Веста</v>
      </c>
      <c r="B2311" s="88">
        <v>184353</v>
      </c>
      <c r="C2311" s="72">
        <f>VLOOKUP($B2311,'Выгр Торг'!$B:$P,C$1,0)</f>
        <v>77847</v>
      </c>
      <c r="D2311" s="71" t="str">
        <f>VLOOKUP($B2311,'Выгр Торг'!$B:$P,D$1,0)</f>
        <v>Оригинальные боковые зеркала + комплект с электроприводом и повторителем, складывающиеся для Лада Веста (В цвет кузова, Дайвинг (ярко-синий, 476))</v>
      </c>
      <c r="E2311" s="72" t="str">
        <f>VLOOKUP($B2311,'Выгр Торг'!$B:$P,E$1,0)</f>
        <v>Y</v>
      </c>
      <c r="F2311" s="72" t="str">
        <f>VLOOKUP($B2311,'Выгр Торг'!$B:$P,F$1,0)</f>
        <v>1</v>
      </c>
      <c r="G2311" s="36" t="s">
        <v>2500</v>
      </c>
      <c r="H2311" s="28">
        <v>77813</v>
      </c>
      <c r="I2311" s="53">
        <f>INDEX($I:$I,MATCH($H2311,$C:$C,0))</f>
        <v>600</v>
      </c>
      <c r="J2311" s="5" t="s">
        <v>2578</v>
      </c>
      <c r="K2311" s="56">
        <f>INDEX($K:$K,MATCH($H2311,$C:$C,0))+I2311</f>
        <v>15800</v>
      </c>
      <c r="L2311" s="14">
        <f>VLOOKUP(K2311,Наценка!$A$1:$B$8,2,1)</f>
        <v>1.2</v>
      </c>
      <c r="M2311" s="56">
        <f>INDEX($M:$M,MATCH($H2311,$C:$C,0))+I2311*$M$2</f>
        <v>20460</v>
      </c>
      <c r="N2311" s="57">
        <f t="shared" si="349"/>
        <v>20490</v>
      </c>
      <c r="O2311" s="72">
        <f>VLOOKUP($B2311,'Выгр Торг'!$B:$P,O$1,0)</f>
        <v>15800</v>
      </c>
      <c r="P2311" s="72">
        <f>VLOOKUP($B2311,'Выгр Торг'!$B:$P,P$1,0)</f>
        <v>20890</v>
      </c>
      <c r="Q2311" s="42">
        <f t="shared" si="350"/>
        <v>0</v>
      </c>
      <c r="R2311" s="42">
        <f t="shared" si="351"/>
        <v>400</v>
      </c>
      <c r="S2311" s="85">
        <f t="shared" si="355"/>
        <v>20490</v>
      </c>
      <c r="T2311" s="60">
        <f>IFERROR(VLOOKUP($B2311,'Из ГУГЛа'!$B:$G,4,0)*U2311+V2311,VLOOKUP($B2311,'Из ГУГЛа'!$B:$G,4,0))</f>
        <v>17490</v>
      </c>
      <c r="U2311" s="15">
        <v>1</v>
      </c>
      <c r="V2311" s="76">
        <f>INDEX($AA:$AA,MATCH($H2311,$C:$C,0))</f>
        <v>600</v>
      </c>
      <c r="W2311" s="74">
        <f t="shared" si="352"/>
        <v>0.29683544303797471</v>
      </c>
      <c r="X2311" s="74">
        <f t="shared" si="353"/>
        <v>-5.3974484789008834E-3</v>
      </c>
      <c r="Y2311" s="74">
        <f t="shared" si="354"/>
        <v>0.28987341772151898</v>
      </c>
      <c r="Z2311" s="76">
        <f>INDEX($Z:$Z,MATCH($H2311,$C:$C,0))+V2311</f>
        <v>20380</v>
      </c>
      <c r="AB2311" s="43" t="str">
        <f>INDEX($AB:$AB,MATCH($H2311,$C:$C,0))</f>
        <v>https://motorring.ru/product/21297-bokovye-zerkala-povtoritelem-povorotov-elektroprivodom</v>
      </c>
    </row>
    <row r="2312" spans="1:28" ht="75" x14ac:dyDescent="0.25">
      <c r="A2312" s="71" t="str">
        <f>INDEX('Выгр Торг'!$A:$A,MATCH($B2312,'Выгр Торг'!$B:$B,0))</f>
        <v>Оригинальные боковые зеркала + комплект с электроприводом и повторителем, складывающиеся для Лада Веста</v>
      </c>
      <c r="B2312" s="88">
        <v>184354</v>
      </c>
      <c r="C2312" s="72">
        <f>VLOOKUP($B2312,'Выгр Торг'!$B:$P,C$1,0)</f>
        <v>77845</v>
      </c>
      <c r="D2312" s="71" t="str">
        <f>VLOOKUP($B2312,'Выгр Торг'!$B:$P,D$1,0)</f>
        <v>Оригинальные боковые зеркала + комплект с электроприводом и повторителем, складывающиеся для Лада Веста (В цвет кузова, Карфаген (бежевый, 247))</v>
      </c>
      <c r="E2312" s="72" t="str">
        <f>VLOOKUP($B2312,'Выгр Торг'!$B:$P,E$1,0)</f>
        <v>Y</v>
      </c>
      <c r="F2312" s="72" t="str">
        <f>VLOOKUP($B2312,'Выгр Торг'!$B:$P,F$1,0)</f>
        <v>1</v>
      </c>
      <c r="G2312" s="36" t="s">
        <v>2500</v>
      </c>
      <c r="H2312" s="28">
        <v>77813</v>
      </c>
      <c r="I2312" s="53">
        <f>INDEX($I:$I,MATCH($H2312,$C:$C,0))</f>
        <v>600</v>
      </c>
      <c r="J2312" s="5" t="s">
        <v>2578</v>
      </c>
      <c r="K2312" s="56">
        <f>INDEX($K:$K,MATCH($H2312,$C:$C,0))+I2312</f>
        <v>15800</v>
      </c>
      <c r="L2312" s="14">
        <f>VLOOKUP(K2312,Наценка!$A$1:$B$8,2,1)</f>
        <v>1.2</v>
      </c>
      <c r="M2312" s="56">
        <f>INDEX($M:$M,MATCH($H2312,$C:$C,0))+I2312*$M$2</f>
        <v>20460</v>
      </c>
      <c r="N2312" s="57">
        <f t="shared" si="349"/>
        <v>20490</v>
      </c>
      <c r="O2312" s="72">
        <f>VLOOKUP($B2312,'Выгр Торг'!$B:$P,O$1,0)</f>
        <v>15800</v>
      </c>
      <c r="P2312" s="72">
        <f>VLOOKUP($B2312,'Выгр Торг'!$B:$P,P$1,0)</f>
        <v>20890</v>
      </c>
      <c r="Q2312" s="42">
        <f t="shared" si="350"/>
        <v>0</v>
      </c>
      <c r="R2312" s="42">
        <f t="shared" si="351"/>
        <v>400</v>
      </c>
      <c r="S2312" s="85">
        <f t="shared" si="355"/>
        <v>20490</v>
      </c>
      <c r="T2312" s="60">
        <f>IFERROR(VLOOKUP($B2312,'Из ГУГЛа'!$B:$G,4,0)*U2312+V2312,VLOOKUP($B2312,'Из ГУГЛа'!$B:$G,4,0))</f>
        <v>17490</v>
      </c>
      <c r="U2312" s="15">
        <v>1</v>
      </c>
      <c r="V2312" s="76">
        <f>INDEX($AA:$AA,MATCH($H2312,$C:$C,0))</f>
        <v>600</v>
      </c>
      <c r="W2312" s="74">
        <f t="shared" si="352"/>
        <v>0.29683544303797471</v>
      </c>
      <c r="X2312" s="74">
        <f t="shared" si="353"/>
        <v>-5.3974484789008834E-3</v>
      </c>
      <c r="Y2312" s="74">
        <f t="shared" si="354"/>
        <v>0.28987341772151898</v>
      </c>
      <c r="Z2312" s="76">
        <f>INDEX($Z:$Z,MATCH($H2312,$C:$C,0))+V2312</f>
        <v>20380</v>
      </c>
      <c r="AB2312" s="43" t="str">
        <f>INDEX($AB:$AB,MATCH($H2312,$C:$C,0))</f>
        <v>https://motorring.ru/product/21297-bokovye-zerkala-povtoritelem-povorotov-elektroprivodom</v>
      </c>
    </row>
    <row r="2313" spans="1:28" ht="75" x14ac:dyDescent="0.25">
      <c r="A2313" s="71" t="str">
        <f>INDEX('Выгр Торг'!$A:$A,MATCH($B2313,'Выгр Торг'!$B:$B,0))</f>
        <v>Оригинальные боковые зеркала + комплект с электроприводом и повторителем, складывающиеся для Лада Веста</v>
      </c>
      <c r="B2313" s="88">
        <v>184355</v>
      </c>
      <c r="C2313" s="72">
        <f>VLOOKUP($B2313,'Выгр Торг'!$B:$P,C$1,0)</f>
        <v>77846</v>
      </c>
      <c r="D2313" s="71" t="str">
        <f>VLOOKUP($B2313,'Выгр Торг'!$B:$P,D$1,0)</f>
        <v>Оригинальные боковые зеркала + комплект с электроприводом и повторителем, складывающиеся для Лада Веста (В цвет кузова, Криптон (темно-зеленый, 372))</v>
      </c>
      <c r="E2313" s="72" t="str">
        <f>VLOOKUP($B2313,'Выгр Торг'!$B:$P,E$1,0)</f>
        <v>Y</v>
      </c>
      <c r="F2313" s="72" t="str">
        <f>VLOOKUP($B2313,'Выгр Торг'!$B:$P,F$1,0)</f>
        <v>1</v>
      </c>
      <c r="G2313" s="36" t="s">
        <v>2500</v>
      </c>
      <c r="H2313" s="28">
        <v>77813</v>
      </c>
      <c r="I2313" s="53">
        <f>INDEX($I:$I,MATCH($H2313,$C:$C,0))</f>
        <v>600</v>
      </c>
      <c r="J2313" s="5" t="s">
        <v>2578</v>
      </c>
      <c r="K2313" s="56">
        <f>INDEX($K:$K,MATCH($H2313,$C:$C,0))+I2313</f>
        <v>15800</v>
      </c>
      <c r="L2313" s="14">
        <f>VLOOKUP(K2313,Наценка!$A$1:$B$8,2,1)</f>
        <v>1.2</v>
      </c>
      <c r="M2313" s="56">
        <f>INDEX($M:$M,MATCH($H2313,$C:$C,0))+I2313*$M$2</f>
        <v>20460</v>
      </c>
      <c r="N2313" s="57">
        <f t="shared" si="349"/>
        <v>20490</v>
      </c>
      <c r="O2313" s="72">
        <f>VLOOKUP($B2313,'Выгр Торг'!$B:$P,O$1,0)</f>
        <v>15800</v>
      </c>
      <c r="P2313" s="72">
        <f>VLOOKUP($B2313,'Выгр Торг'!$B:$P,P$1,0)</f>
        <v>20890</v>
      </c>
      <c r="Q2313" s="42">
        <f t="shared" si="350"/>
        <v>0</v>
      </c>
      <c r="R2313" s="42">
        <f t="shared" si="351"/>
        <v>400</v>
      </c>
      <c r="S2313" s="85">
        <f t="shared" si="355"/>
        <v>20490</v>
      </c>
      <c r="T2313" s="60">
        <f>IFERROR(VLOOKUP($B2313,'Из ГУГЛа'!$B:$G,4,0)*U2313+V2313,VLOOKUP($B2313,'Из ГУГЛа'!$B:$G,4,0))</f>
        <v>17490</v>
      </c>
      <c r="U2313" s="15">
        <v>1</v>
      </c>
      <c r="V2313" s="76">
        <f>INDEX($AA:$AA,MATCH($H2313,$C:$C,0))</f>
        <v>600</v>
      </c>
      <c r="W2313" s="74">
        <f t="shared" si="352"/>
        <v>0.29683544303797471</v>
      </c>
      <c r="X2313" s="74">
        <f t="shared" si="353"/>
        <v>-5.3974484789008834E-3</v>
      </c>
      <c r="Y2313" s="74">
        <f t="shared" si="354"/>
        <v>0.28987341772151898</v>
      </c>
      <c r="Z2313" s="76">
        <f>INDEX($Z:$Z,MATCH($H2313,$C:$C,0))+V2313</f>
        <v>20380</v>
      </c>
      <c r="AB2313" s="43" t="str">
        <f>INDEX($AB:$AB,MATCH($H2313,$C:$C,0))</f>
        <v>https://motorring.ru/product/21297-bokovye-zerkala-povtoritelem-povorotov-elektroprivodom</v>
      </c>
    </row>
    <row r="2314" spans="1:28" ht="75" x14ac:dyDescent="0.25">
      <c r="A2314" s="71" t="str">
        <f>INDEX('Выгр Торг'!$A:$A,MATCH($B2314,'Выгр Торг'!$B:$B,0))</f>
        <v>Оригинальные боковые зеркала + комплект с электроприводом и повторителем, складывающиеся для Лада Веста</v>
      </c>
      <c r="B2314" s="88">
        <v>184356</v>
      </c>
      <c r="C2314" s="72">
        <f>VLOOKUP($B2314,'Выгр Торг'!$B:$P,C$1,0)</f>
        <v>77850</v>
      </c>
      <c r="D2314" s="71" t="str">
        <f>VLOOKUP($B2314,'Выгр Торг'!$B:$P,D$1,0)</f>
        <v>Оригинальные боковые зеркала + комплект с электроприводом и повторителем, складывающиеся для Лада Веста (В цвет кузова, Лайм (яркий желто-зеленый))</v>
      </c>
      <c r="E2314" s="72" t="str">
        <f>VLOOKUP($B2314,'Выгр Торг'!$B:$P,E$1,0)</f>
        <v>Y</v>
      </c>
      <c r="F2314" s="72" t="str">
        <f>VLOOKUP($B2314,'Выгр Торг'!$B:$P,F$1,0)</f>
        <v>1</v>
      </c>
      <c r="G2314" s="36" t="s">
        <v>2500</v>
      </c>
      <c r="H2314" s="28">
        <v>77813</v>
      </c>
      <c r="I2314" s="53">
        <f>INDEX($I:$I,MATCH($H2314,$C:$C,0))</f>
        <v>600</v>
      </c>
      <c r="J2314" s="5" t="s">
        <v>2578</v>
      </c>
      <c r="K2314" s="56">
        <f>INDEX($K:$K,MATCH($H2314,$C:$C,0))+I2314</f>
        <v>15800</v>
      </c>
      <c r="L2314" s="14">
        <f>VLOOKUP(K2314,Наценка!$A$1:$B$8,2,1)</f>
        <v>1.2</v>
      </c>
      <c r="M2314" s="56">
        <f>INDEX($M:$M,MATCH($H2314,$C:$C,0))+I2314*$M$2</f>
        <v>20460</v>
      </c>
      <c r="N2314" s="57">
        <f t="shared" si="349"/>
        <v>20490</v>
      </c>
      <c r="O2314" s="72">
        <f>VLOOKUP($B2314,'Выгр Торг'!$B:$P,O$1,0)</f>
        <v>15800</v>
      </c>
      <c r="P2314" s="72">
        <f>VLOOKUP($B2314,'Выгр Торг'!$B:$P,P$1,0)</f>
        <v>20890</v>
      </c>
      <c r="Q2314" s="42">
        <f t="shared" si="350"/>
        <v>0</v>
      </c>
      <c r="R2314" s="42">
        <f t="shared" si="351"/>
        <v>400</v>
      </c>
      <c r="S2314" s="85">
        <f t="shared" si="355"/>
        <v>20490</v>
      </c>
      <c r="T2314" s="60">
        <f>IFERROR(VLOOKUP($B2314,'Из ГУГЛа'!$B:$G,4,0)*U2314+V2314,VLOOKUP($B2314,'Из ГУГЛа'!$B:$G,4,0))</f>
        <v>17490</v>
      </c>
      <c r="U2314" s="15">
        <v>1</v>
      </c>
      <c r="V2314" s="76">
        <f>INDEX($AA:$AA,MATCH($H2314,$C:$C,0))</f>
        <v>600</v>
      </c>
      <c r="W2314" s="74">
        <f t="shared" si="352"/>
        <v>0.29683544303797471</v>
      </c>
      <c r="X2314" s="74">
        <f t="shared" si="353"/>
        <v>-5.3974484789008834E-3</v>
      </c>
      <c r="Y2314" s="74">
        <f t="shared" si="354"/>
        <v>0.28987341772151898</v>
      </c>
      <c r="Z2314" s="76">
        <f>INDEX($Z:$Z,MATCH($H2314,$C:$C,0))+V2314</f>
        <v>20380</v>
      </c>
      <c r="AB2314" s="43" t="str">
        <f>INDEX($AB:$AB,MATCH($H2314,$C:$C,0))</f>
        <v>https://motorring.ru/product/21297-bokovye-zerkala-povtoritelem-povorotov-elektroprivodom</v>
      </c>
    </row>
    <row r="2315" spans="1:28" ht="75" x14ac:dyDescent="0.25">
      <c r="A2315" s="71" t="str">
        <f>INDEX('Выгр Торг'!$A:$A,MATCH($B2315,'Выгр Торг'!$B:$B,0))</f>
        <v>Оригинальные боковые зеркала + комплект с электроприводом и повторителем, складывающиеся для Лада Веста</v>
      </c>
      <c r="B2315" s="88">
        <v>184357</v>
      </c>
      <c r="C2315" s="72">
        <f>VLOOKUP($B2315,'Выгр Торг'!$B:$P,C$1,0)</f>
        <v>77836</v>
      </c>
      <c r="D2315" s="71" t="str">
        <f>VLOOKUP($B2315,'Выгр Торг'!$B:$P,D$1,0)</f>
        <v>Оригинальные боковые зеркала + комплект с электроприводом и повторителем, складывающиеся для Лада Веста (В цвет кузова, Ледниковый (белый, 221))</v>
      </c>
      <c r="E2315" s="72" t="str">
        <f>VLOOKUP($B2315,'Выгр Торг'!$B:$P,E$1,0)</f>
        <v>Y</v>
      </c>
      <c r="F2315" s="72" t="str">
        <f>VLOOKUP($B2315,'Выгр Торг'!$B:$P,F$1,0)</f>
        <v>1</v>
      </c>
      <c r="G2315" s="36" t="s">
        <v>2500</v>
      </c>
      <c r="H2315" s="28">
        <v>77813</v>
      </c>
      <c r="I2315" s="53">
        <f>INDEX($I:$I,MATCH($H2315,$C:$C,0))</f>
        <v>600</v>
      </c>
      <c r="J2315" s="5" t="s">
        <v>2578</v>
      </c>
      <c r="K2315" s="56">
        <f>INDEX($K:$K,MATCH($H2315,$C:$C,0))+I2315</f>
        <v>15800</v>
      </c>
      <c r="L2315" s="14">
        <f>VLOOKUP(K2315,Наценка!$A$1:$B$8,2,1)</f>
        <v>1.2</v>
      </c>
      <c r="M2315" s="56">
        <f>INDEX($M:$M,MATCH($H2315,$C:$C,0))+I2315*$M$2</f>
        <v>20460</v>
      </c>
      <c r="N2315" s="57">
        <f t="shared" si="349"/>
        <v>20490</v>
      </c>
      <c r="O2315" s="72">
        <f>VLOOKUP($B2315,'Выгр Торг'!$B:$P,O$1,0)</f>
        <v>15800</v>
      </c>
      <c r="P2315" s="72">
        <f>VLOOKUP($B2315,'Выгр Торг'!$B:$P,P$1,0)</f>
        <v>20890</v>
      </c>
      <c r="Q2315" s="42">
        <f t="shared" si="350"/>
        <v>0</v>
      </c>
      <c r="R2315" s="42">
        <f t="shared" si="351"/>
        <v>400</v>
      </c>
      <c r="S2315" s="85">
        <f t="shared" si="355"/>
        <v>20490</v>
      </c>
      <c r="T2315" s="60">
        <f>IFERROR(VLOOKUP($B2315,'Из ГУГЛа'!$B:$G,4,0)*U2315+V2315,VLOOKUP($B2315,'Из ГУГЛа'!$B:$G,4,0))</f>
        <v>17490</v>
      </c>
      <c r="U2315" s="15">
        <v>1</v>
      </c>
      <c r="V2315" s="76">
        <f>INDEX($AA:$AA,MATCH($H2315,$C:$C,0))</f>
        <v>600</v>
      </c>
      <c r="W2315" s="74">
        <f t="shared" si="352"/>
        <v>0.29683544303797471</v>
      </c>
      <c r="X2315" s="74">
        <f t="shared" si="353"/>
        <v>-5.3974484789008834E-3</v>
      </c>
      <c r="Y2315" s="74">
        <f t="shared" si="354"/>
        <v>0.28987341772151898</v>
      </c>
      <c r="Z2315" s="76">
        <f>INDEX($Z:$Z,MATCH($H2315,$C:$C,0))+V2315</f>
        <v>20380</v>
      </c>
      <c r="AB2315" s="43" t="str">
        <f>INDEX($AB:$AB,MATCH($H2315,$C:$C,0))</f>
        <v>https://motorring.ru/product/21297-bokovye-zerkala-povtoritelem-povorotov-elektroprivodom</v>
      </c>
    </row>
    <row r="2316" spans="1:28" ht="75" x14ac:dyDescent="0.25">
      <c r="A2316" s="71" t="str">
        <f>INDEX('Выгр Торг'!$A:$A,MATCH($B2316,'Выгр Торг'!$B:$B,0))</f>
        <v>Оригинальные боковые зеркала + комплект с электроприводом и повторителем, складывающиеся для Лада Веста</v>
      </c>
      <c r="B2316" s="88">
        <v>184358</v>
      </c>
      <c r="C2316" s="72">
        <f>VLOOKUP($B2316,'Выгр Торг'!$B:$P,C$1,0)</f>
        <v>77844</v>
      </c>
      <c r="D2316" s="71" t="str">
        <f>VLOOKUP($B2316,'Выгр Торг'!$B:$P,D$1,0)</f>
        <v>Оригинальные боковые зеркала + комплект с электроприводом и повторителем, складывающиеся для Лада Веста (В цвет кузова, Марс (оранжевый, 130))</v>
      </c>
      <c r="E2316" s="72" t="str">
        <f>VLOOKUP($B2316,'Выгр Торг'!$B:$P,E$1,0)</f>
        <v>Y</v>
      </c>
      <c r="F2316" s="72" t="str">
        <f>VLOOKUP($B2316,'Выгр Торг'!$B:$P,F$1,0)</f>
        <v>1</v>
      </c>
      <c r="G2316" s="36" t="s">
        <v>2500</v>
      </c>
      <c r="H2316" s="28">
        <v>77813</v>
      </c>
      <c r="I2316" s="53">
        <f>INDEX($I:$I,MATCH($H2316,$C:$C,0))</f>
        <v>600</v>
      </c>
      <c r="J2316" s="5" t="s">
        <v>2578</v>
      </c>
      <c r="K2316" s="56">
        <f>INDEX($K:$K,MATCH($H2316,$C:$C,0))+I2316</f>
        <v>15800</v>
      </c>
      <c r="L2316" s="14">
        <f>VLOOKUP(K2316,Наценка!$A$1:$B$8,2,1)</f>
        <v>1.2</v>
      </c>
      <c r="M2316" s="56">
        <f>INDEX($M:$M,MATCH($H2316,$C:$C,0))+I2316*$M$2</f>
        <v>20460</v>
      </c>
      <c r="N2316" s="57">
        <f t="shared" si="349"/>
        <v>20490</v>
      </c>
      <c r="O2316" s="72">
        <f>VLOOKUP($B2316,'Выгр Торг'!$B:$P,O$1,0)</f>
        <v>15800</v>
      </c>
      <c r="P2316" s="72">
        <f>VLOOKUP($B2316,'Выгр Торг'!$B:$P,P$1,0)</f>
        <v>20890</v>
      </c>
      <c r="Q2316" s="42">
        <f t="shared" si="350"/>
        <v>0</v>
      </c>
      <c r="R2316" s="42">
        <f t="shared" si="351"/>
        <v>400</v>
      </c>
      <c r="S2316" s="85">
        <f t="shared" si="355"/>
        <v>20490</v>
      </c>
      <c r="T2316" s="60">
        <f>IFERROR(VLOOKUP($B2316,'Из ГУГЛа'!$B:$G,4,0)*U2316+V2316,VLOOKUP($B2316,'Из ГУГЛа'!$B:$G,4,0))</f>
        <v>17490</v>
      </c>
      <c r="U2316" s="15">
        <v>1</v>
      </c>
      <c r="V2316" s="76">
        <f>INDEX($AA:$AA,MATCH($H2316,$C:$C,0))</f>
        <v>600</v>
      </c>
      <c r="W2316" s="74">
        <f t="shared" si="352"/>
        <v>0.29683544303797471</v>
      </c>
      <c r="X2316" s="74">
        <f t="shared" si="353"/>
        <v>-5.3974484789008834E-3</v>
      </c>
      <c r="Y2316" s="74">
        <f t="shared" si="354"/>
        <v>0.28987341772151898</v>
      </c>
      <c r="Z2316" s="76">
        <f>INDEX($Z:$Z,MATCH($H2316,$C:$C,0))+V2316</f>
        <v>20380</v>
      </c>
      <c r="AB2316" s="43" t="str">
        <f>INDEX($AB:$AB,MATCH($H2316,$C:$C,0))</f>
        <v>https://motorring.ru/product/21297-bokovye-zerkala-povtoritelem-povorotov-elektroprivodom</v>
      </c>
    </row>
    <row r="2317" spans="1:28" ht="75" x14ac:dyDescent="0.25">
      <c r="A2317" s="71" t="str">
        <f>INDEX('Выгр Торг'!$A:$A,MATCH($B2317,'Выгр Торг'!$B:$B,0))</f>
        <v>Оригинальные боковые зеркала + комплект с электроприводом и повторителем, складывающиеся для Лада Веста</v>
      </c>
      <c r="B2317" s="88">
        <v>184359</v>
      </c>
      <c r="C2317" s="72">
        <f>VLOOKUP($B2317,'Выгр Торг'!$B:$P,C$1,0)</f>
        <v>77848</v>
      </c>
      <c r="D2317" s="71" t="str">
        <f>VLOOKUP($B2317,'Выгр Торг'!$B:$P,D$1,0)</f>
        <v>Оригинальные боковые зеркала + комплект с электроприводом и повторителем, складывающиеся для Лада Веста (В цвет кузова, Маэстро (черное стекло, 653))</v>
      </c>
      <c r="E2317" s="72" t="str">
        <f>VLOOKUP($B2317,'Выгр Торг'!$B:$P,E$1,0)</f>
        <v>Y</v>
      </c>
      <c r="F2317" s="72" t="str">
        <f>VLOOKUP($B2317,'Выгр Торг'!$B:$P,F$1,0)</f>
        <v>1</v>
      </c>
      <c r="G2317" s="36" t="s">
        <v>2500</v>
      </c>
      <c r="H2317" s="28">
        <v>77813</v>
      </c>
      <c r="I2317" s="53">
        <f>INDEX($I:$I,MATCH($H2317,$C:$C,0))</f>
        <v>600</v>
      </c>
      <c r="J2317" s="5" t="s">
        <v>2578</v>
      </c>
      <c r="K2317" s="56">
        <f>INDEX($K:$K,MATCH($H2317,$C:$C,0))+I2317</f>
        <v>15800</v>
      </c>
      <c r="L2317" s="14">
        <f>VLOOKUP(K2317,Наценка!$A$1:$B$8,2,1)</f>
        <v>1.2</v>
      </c>
      <c r="M2317" s="56">
        <f>INDEX($M:$M,MATCH($H2317,$C:$C,0))+I2317*$M$2</f>
        <v>20460</v>
      </c>
      <c r="N2317" s="57">
        <f t="shared" si="349"/>
        <v>20490</v>
      </c>
      <c r="O2317" s="72">
        <f>VLOOKUP($B2317,'Выгр Торг'!$B:$P,O$1,0)</f>
        <v>15800</v>
      </c>
      <c r="P2317" s="72">
        <f>VLOOKUP($B2317,'Выгр Торг'!$B:$P,P$1,0)</f>
        <v>20890</v>
      </c>
      <c r="Q2317" s="42">
        <f t="shared" si="350"/>
        <v>0</v>
      </c>
      <c r="R2317" s="42">
        <f t="shared" si="351"/>
        <v>400</v>
      </c>
      <c r="S2317" s="85">
        <f t="shared" si="355"/>
        <v>20490</v>
      </c>
      <c r="T2317" s="60">
        <f>IFERROR(VLOOKUP($B2317,'Из ГУГЛа'!$B:$G,4,0)*U2317+V2317,VLOOKUP($B2317,'Из ГУГЛа'!$B:$G,4,0))</f>
        <v>17490</v>
      </c>
      <c r="U2317" s="15">
        <v>1</v>
      </c>
      <c r="V2317" s="76">
        <f>INDEX($AA:$AA,MATCH($H2317,$C:$C,0))</f>
        <v>600</v>
      </c>
      <c r="W2317" s="74">
        <f t="shared" si="352"/>
        <v>0.29683544303797471</v>
      </c>
      <c r="X2317" s="74">
        <f t="shared" si="353"/>
        <v>-5.3974484789008834E-3</v>
      </c>
      <c r="Y2317" s="74">
        <f t="shared" si="354"/>
        <v>0.28987341772151898</v>
      </c>
      <c r="Z2317" s="76">
        <f>INDEX($Z:$Z,MATCH($H2317,$C:$C,0))+V2317</f>
        <v>20380</v>
      </c>
      <c r="AB2317" s="43" t="str">
        <f>INDEX($AB:$AB,MATCH($H2317,$C:$C,0))</f>
        <v>https://motorring.ru/product/21297-bokovye-zerkala-povtoritelem-povorotov-elektroprivodom</v>
      </c>
    </row>
    <row r="2318" spans="1:28" ht="75" x14ac:dyDescent="0.25">
      <c r="A2318" s="71" t="str">
        <f>INDEX('Выгр Торг'!$A:$A,MATCH($B2318,'Выгр Торг'!$B:$B,0))</f>
        <v>Оригинальные боковые зеркала + комплект с электроприводом и повторителем, складывающиеся для Лада Веста</v>
      </c>
      <c r="B2318" s="88">
        <v>184360</v>
      </c>
      <c r="C2318" s="72">
        <f>VLOOKUP($B2318,'Выгр Торг'!$B:$P,C$1,0)</f>
        <v>77843</v>
      </c>
      <c r="D2318" s="71" t="str">
        <f>VLOOKUP($B2318,'Выгр Торг'!$B:$P,D$1,0)</f>
        <v>Оригинальные боковые зеркала + комплект с электроприводом и повторителем, складывающиеся для Лада Веста (В цвет кузова, Платина (серебристо-бежевый, 691))</v>
      </c>
      <c r="E2318" s="72" t="str">
        <f>VLOOKUP($B2318,'Выгр Торг'!$B:$P,E$1,0)</f>
        <v>Y</v>
      </c>
      <c r="F2318" s="72" t="str">
        <f>VLOOKUP($B2318,'Выгр Торг'!$B:$P,F$1,0)</f>
        <v>1</v>
      </c>
      <c r="G2318" s="36" t="s">
        <v>2500</v>
      </c>
      <c r="H2318" s="28">
        <v>77813</v>
      </c>
      <c r="I2318" s="53">
        <f>INDEX($I:$I,MATCH($H2318,$C:$C,0))</f>
        <v>600</v>
      </c>
      <c r="J2318" s="5" t="s">
        <v>2578</v>
      </c>
      <c r="K2318" s="56">
        <f>INDEX($K:$K,MATCH($H2318,$C:$C,0))+I2318</f>
        <v>15800</v>
      </c>
      <c r="L2318" s="14">
        <f>VLOOKUP(K2318,Наценка!$A$1:$B$8,2,1)</f>
        <v>1.2</v>
      </c>
      <c r="M2318" s="56">
        <f>INDEX($M:$M,MATCH($H2318,$C:$C,0))+I2318*$M$2</f>
        <v>20460</v>
      </c>
      <c r="N2318" s="57">
        <f t="shared" si="349"/>
        <v>20490</v>
      </c>
      <c r="O2318" s="72">
        <f>VLOOKUP($B2318,'Выгр Торг'!$B:$P,O$1,0)</f>
        <v>15800</v>
      </c>
      <c r="P2318" s="72">
        <f>VLOOKUP($B2318,'Выгр Торг'!$B:$P,P$1,0)</f>
        <v>20890</v>
      </c>
      <c r="Q2318" s="42">
        <f t="shared" si="350"/>
        <v>0</v>
      </c>
      <c r="R2318" s="42">
        <f t="shared" si="351"/>
        <v>400</v>
      </c>
      <c r="S2318" s="85">
        <f t="shared" si="355"/>
        <v>20490</v>
      </c>
      <c r="T2318" s="60">
        <f>IFERROR(VLOOKUP($B2318,'Из ГУГЛа'!$B:$G,4,0)*U2318+V2318,VLOOKUP($B2318,'Из ГУГЛа'!$B:$G,4,0))</f>
        <v>17490</v>
      </c>
      <c r="U2318" s="15">
        <v>1</v>
      </c>
      <c r="V2318" s="76">
        <f>INDEX($AA:$AA,MATCH($H2318,$C:$C,0))</f>
        <v>600</v>
      </c>
      <c r="W2318" s="74">
        <f t="shared" si="352"/>
        <v>0.29683544303797471</v>
      </c>
      <c r="X2318" s="74">
        <f t="shared" si="353"/>
        <v>-5.3974484789008834E-3</v>
      </c>
      <c r="Y2318" s="74">
        <f t="shared" si="354"/>
        <v>0.28987341772151898</v>
      </c>
      <c r="Z2318" s="76">
        <f>INDEX($Z:$Z,MATCH($H2318,$C:$C,0))+V2318</f>
        <v>20380</v>
      </c>
      <c r="AB2318" s="43" t="str">
        <f>INDEX($AB:$AB,MATCH($H2318,$C:$C,0))</f>
        <v>https://motorring.ru/product/21297-bokovye-zerkala-povtoritelem-povorotov-elektroprivodom</v>
      </c>
    </row>
    <row r="2319" spans="1:28" ht="75" x14ac:dyDescent="0.25">
      <c r="A2319" s="71" t="str">
        <f>INDEX('Выгр Торг'!$A:$A,MATCH($B2319,'Выгр Торг'!$B:$B,0))</f>
        <v>Оригинальные боковые зеркала + комплект с электроприводом и повторителем, складывающиеся для Лада Веста</v>
      </c>
      <c r="B2319" s="88">
        <v>184361</v>
      </c>
      <c r="C2319" s="72">
        <f>VLOOKUP($B2319,'Выгр Торг'!$B:$P,C$1,0)</f>
        <v>77841</v>
      </c>
      <c r="D2319" s="71" t="str">
        <f>VLOOKUP($B2319,'Выгр Торг'!$B:$P,D$1,0)</f>
        <v>Оригинальные боковые зеркала + комплект с электроприводом и повторителем, складывающиеся для Лада Веста (В цвет кузова, Плутон (темно-серый, 608))</v>
      </c>
      <c r="E2319" s="72" t="str">
        <f>VLOOKUP($B2319,'Выгр Торг'!$B:$P,E$1,0)</f>
        <v>Y</v>
      </c>
      <c r="F2319" s="72" t="str">
        <f>VLOOKUP($B2319,'Выгр Торг'!$B:$P,F$1,0)</f>
        <v>1</v>
      </c>
      <c r="G2319" s="36" t="s">
        <v>2500</v>
      </c>
      <c r="H2319" s="28">
        <v>77813</v>
      </c>
      <c r="I2319" s="53">
        <f>INDEX($I:$I,MATCH($H2319,$C:$C,0))</f>
        <v>600</v>
      </c>
      <c r="J2319" s="5" t="s">
        <v>2578</v>
      </c>
      <c r="K2319" s="56">
        <f>INDEX($K:$K,MATCH($H2319,$C:$C,0))+I2319</f>
        <v>15800</v>
      </c>
      <c r="L2319" s="14">
        <f>VLOOKUP(K2319,Наценка!$A$1:$B$8,2,1)</f>
        <v>1.2</v>
      </c>
      <c r="M2319" s="56">
        <f>INDEX($M:$M,MATCH($H2319,$C:$C,0))+I2319*$M$2</f>
        <v>20460</v>
      </c>
      <c r="N2319" s="57">
        <f t="shared" si="349"/>
        <v>20490</v>
      </c>
      <c r="O2319" s="72">
        <f>VLOOKUP($B2319,'Выгр Торг'!$B:$P,O$1,0)</f>
        <v>15800</v>
      </c>
      <c r="P2319" s="72">
        <f>VLOOKUP($B2319,'Выгр Торг'!$B:$P,P$1,0)</f>
        <v>20890</v>
      </c>
      <c r="Q2319" s="42">
        <f t="shared" si="350"/>
        <v>0</v>
      </c>
      <c r="R2319" s="42">
        <f t="shared" si="351"/>
        <v>400</v>
      </c>
      <c r="S2319" s="85">
        <f t="shared" si="355"/>
        <v>20490</v>
      </c>
      <c r="T2319" s="60">
        <f>IFERROR(VLOOKUP($B2319,'Из ГУГЛа'!$B:$G,4,0)*U2319+V2319,VLOOKUP($B2319,'Из ГУГЛа'!$B:$G,4,0))</f>
        <v>17490</v>
      </c>
      <c r="U2319" s="15">
        <v>1</v>
      </c>
      <c r="V2319" s="76">
        <f>INDEX($AA:$AA,MATCH($H2319,$C:$C,0))</f>
        <v>600</v>
      </c>
      <c r="W2319" s="74">
        <f t="shared" si="352"/>
        <v>0.29683544303797471</v>
      </c>
      <c r="X2319" s="74">
        <f t="shared" si="353"/>
        <v>-5.3974484789008834E-3</v>
      </c>
      <c r="Y2319" s="74">
        <f t="shared" si="354"/>
        <v>0.28987341772151898</v>
      </c>
      <c r="Z2319" s="76">
        <f>INDEX($Z:$Z,MATCH($H2319,$C:$C,0))+V2319</f>
        <v>20380</v>
      </c>
      <c r="AB2319" s="43" t="str">
        <f>INDEX($AB:$AB,MATCH($H2319,$C:$C,0))</f>
        <v>https://motorring.ru/product/21297-bokovye-zerkala-povtoritelem-povorotov-elektroprivodom</v>
      </c>
    </row>
    <row r="2320" spans="1:28" ht="75" x14ac:dyDescent="0.25">
      <c r="A2320" s="71" t="str">
        <f>INDEX('Выгр Торг'!$A:$A,MATCH($B2320,'Выгр Торг'!$B:$B,0))</f>
        <v>Оригинальные боковые зеркала + комплект с электроприводом и повторителем, складывающиеся для Лада Веста</v>
      </c>
      <c r="B2320" s="88">
        <v>184362</v>
      </c>
      <c r="C2320" s="72">
        <f>VLOOKUP($B2320,'Выгр Торг'!$B:$P,C$1,0)</f>
        <v>77837</v>
      </c>
      <c r="D2320" s="71" t="str">
        <f>VLOOKUP($B2320,'Выгр Торг'!$B:$P,D$1,0)</f>
        <v>Оригинальные боковые зеркала + комплект с электроприводом и повторителем, складывающиеся для Лада Веста (В цвет кузова, Сердолик (темно-красный, 195))</v>
      </c>
      <c r="E2320" s="72" t="str">
        <f>VLOOKUP($B2320,'Выгр Торг'!$B:$P,E$1,0)</f>
        <v>Y</v>
      </c>
      <c r="F2320" s="72" t="str">
        <f>VLOOKUP($B2320,'Выгр Торг'!$B:$P,F$1,0)</f>
        <v>1</v>
      </c>
      <c r="G2320" s="36" t="s">
        <v>2500</v>
      </c>
      <c r="H2320" s="28">
        <v>77813</v>
      </c>
      <c r="I2320" s="53">
        <f>INDEX($I:$I,MATCH($H2320,$C:$C,0))</f>
        <v>600</v>
      </c>
      <c r="J2320" s="5" t="s">
        <v>2578</v>
      </c>
      <c r="K2320" s="56">
        <f>INDEX($K:$K,MATCH($H2320,$C:$C,0))+I2320</f>
        <v>15800</v>
      </c>
      <c r="L2320" s="14">
        <f>VLOOKUP(K2320,Наценка!$A$1:$B$8,2,1)</f>
        <v>1.2</v>
      </c>
      <c r="M2320" s="56">
        <f>INDEX($M:$M,MATCH($H2320,$C:$C,0))+I2320*$M$2</f>
        <v>20460</v>
      </c>
      <c r="N2320" s="57">
        <f t="shared" si="349"/>
        <v>20490</v>
      </c>
      <c r="O2320" s="72">
        <f>VLOOKUP($B2320,'Выгр Торг'!$B:$P,O$1,0)</f>
        <v>15800</v>
      </c>
      <c r="P2320" s="72">
        <f>VLOOKUP($B2320,'Выгр Торг'!$B:$P,P$1,0)</f>
        <v>20890</v>
      </c>
      <c r="Q2320" s="42">
        <f t="shared" si="350"/>
        <v>0</v>
      </c>
      <c r="R2320" s="42">
        <f t="shared" si="351"/>
        <v>400</v>
      </c>
      <c r="S2320" s="85">
        <f t="shared" si="355"/>
        <v>20490</v>
      </c>
      <c r="T2320" s="60">
        <f>IFERROR(VLOOKUP($B2320,'Из ГУГЛа'!$B:$G,4,0)*U2320+V2320,VLOOKUP($B2320,'Из ГУГЛа'!$B:$G,4,0))</f>
        <v>17490</v>
      </c>
      <c r="U2320" s="15">
        <v>1</v>
      </c>
      <c r="V2320" s="76">
        <f>INDEX($AA:$AA,MATCH($H2320,$C:$C,0))</f>
        <v>600</v>
      </c>
      <c r="W2320" s="74">
        <f t="shared" si="352"/>
        <v>0.29683544303797471</v>
      </c>
      <c r="X2320" s="74">
        <f t="shared" si="353"/>
        <v>-5.3974484789008834E-3</v>
      </c>
      <c r="Y2320" s="74">
        <f t="shared" si="354"/>
        <v>0.28987341772151898</v>
      </c>
      <c r="Z2320" s="76">
        <f>INDEX($Z:$Z,MATCH($H2320,$C:$C,0))+V2320</f>
        <v>20380</v>
      </c>
      <c r="AB2320" s="43" t="str">
        <f>INDEX($AB:$AB,MATCH($H2320,$C:$C,0))</f>
        <v>https://motorring.ru/product/21297-bokovye-zerkala-povtoritelem-povorotov-elektroprivodom</v>
      </c>
    </row>
    <row r="2321" spans="1:28" ht="60" x14ac:dyDescent="0.25">
      <c r="A2321" s="71" t="str">
        <f>INDEX('Выгр Торг'!$A:$A,MATCH($B2321,'Выгр Торг'!$B:$B,0))</f>
        <v>Оригинальные боковые зеркала + комплект с электроприводом и повторителем, складывающиеся для Лада Веста</v>
      </c>
      <c r="B2321" s="88">
        <v>184363</v>
      </c>
      <c r="C2321" s="72">
        <f>VLOOKUP($B2321,'Выгр Торг'!$B:$P,C$1,0)</f>
        <v>77842</v>
      </c>
      <c r="D2321" s="71" t="str">
        <f>VLOOKUP($B2321,'Выгр Торг'!$B:$P,D$1,0)</f>
        <v>Оригинальные боковые зеркала + комплект с электроприводом и повторителем, складывающиеся для Лада Веста (В цвет кузова, Тайфун (серый, 616))</v>
      </c>
      <c r="E2321" s="72" t="str">
        <f>VLOOKUP($B2321,'Выгр Торг'!$B:$P,E$1,0)</f>
        <v>Y</v>
      </c>
      <c r="F2321" s="72" t="str">
        <f>VLOOKUP($B2321,'Выгр Торг'!$B:$P,F$1,0)</f>
        <v>1</v>
      </c>
      <c r="G2321" s="36" t="s">
        <v>2500</v>
      </c>
      <c r="H2321" s="28">
        <v>77813</v>
      </c>
      <c r="I2321" s="53">
        <f>INDEX($I:$I,MATCH($H2321,$C:$C,0))</f>
        <v>600</v>
      </c>
      <c r="J2321" s="5" t="s">
        <v>2578</v>
      </c>
      <c r="K2321" s="56">
        <f>INDEX($K:$K,MATCH($H2321,$C:$C,0))+I2321</f>
        <v>15800</v>
      </c>
      <c r="L2321" s="14">
        <f>VLOOKUP(K2321,Наценка!$A$1:$B$8,2,1)</f>
        <v>1.2</v>
      </c>
      <c r="M2321" s="56">
        <f>INDEX($M:$M,MATCH($H2321,$C:$C,0))+I2321*$M$2</f>
        <v>20460</v>
      </c>
      <c r="N2321" s="57">
        <f t="shared" si="349"/>
        <v>20490</v>
      </c>
      <c r="O2321" s="72">
        <f>VLOOKUP($B2321,'Выгр Торг'!$B:$P,O$1,0)</f>
        <v>15800</v>
      </c>
      <c r="P2321" s="72">
        <f>VLOOKUP($B2321,'Выгр Торг'!$B:$P,P$1,0)</f>
        <v>20890</v>
      </c>
      <c r="Q2321" s="42">
        <f t="shared" si="350"/>
        <v>0</v>
      </c>
      <c r="R2321" s="42">
        <f t="shared" si="351"/>
        <v>400</v>
      </c>
      <c r="S2321" s="85">
        <f t="shared" si="355"/>
        <v>20490</v>
      </c>
      <c r="T2321" s="60">
        <f>IFERROR(VLOOKUP($B2321,'Из ГУГЛа'!$B:$G,4,0)*U2321+V2321,VLOOKUP($B2321,'Из ГУГЛа'!$B:$G,4,0))</f>
        <v>17490</v>
      </c>
      <c r="U2321" s="15">
        <v>1</v>
      </c>
      <c r="V2321" s="76">
        <f>INDEX($AA:$AA,MATCH($H2321,$C:$C,0))</f>
        <v>600</v>
      </c>
      <c r="W2321" s="74">
        <f t="shared" si="352"/>
        <v>0.29683544303797471</v>
      </c>
      <c r="X2321" s="74">
        <f t="shared" si="353"/>
        <v>-5.3974484789008834E-3</v>
      </c>
      <c r="Y2321" s="74">
        <f t="shared" si="354"/>
        <v>0.28987341772151898</v>
      </c>
      <c r="Z2321" s="76">
        <f>INDEX($Z:$Z,MATCH($H2321,$C:$C,0))+V2321</f>
        <v>20380</v>
      </c>
      <c r="AB2321" s="43" t="str">
        <f>INDEX($AB:$AB,MATCH($H2321,$C:$C,0))</f>
        <v>https://motorring.ru/product/21297-bokovye-zerkala-povtoritelem-povorotov-elektroprivodom</v>
      </c>
    </row>
    <row r="2322" spans="1:28" ht="75" x14ac:dyDescent="0.25">
      <c r="A2322" s="71" t="str">
        <f>INDEX('Выгр Торг'!$A:$A,MATCH($B2322,'Выгр Торг'!$B:$B,0))</f>
        <v>Оригинальные боковые зеркала + комплект с электроприводом и повторителем, складывающиеся для Лада Веста</v>
      </c>
      <c r="B2322" s="88">
        <v>184364</v>
      </c>
      <c r="C2322" s="72">
        <f>VLOOKUP($B2322,'Выгр Торг'!$B:$P,C$1,0)</f>
        <v>77840</v>
      </c>
      <c r="D2322" s="71" t="str">
        <f>VLOOKUP($B2322,'Выгр Торг'!$B:$P,D$1,0)</f>
        <v>Оригинальные боковые зеркала + комплект с электроприводом и повторителем, складывающиеся для Лада Веста (В цвет кузова, Фантом (темно-серо-голубой, 496))</v>
      </c>
      <c r="E2322" s="72" t="str">
        <f>VLOOKUP($B2322,'Выгр Торг'!$B:$P,E$1,0)</f>
        <v>Y</v>
      </c>
      <c r="F2322" s="72" t="str">
        <f>VLOOKUP($B2322,'Выгр Торг'!$B:$P,F$1,0)</f>
        <v>1</v>
      </c>
      <c r="G2322" s="36" t="s">
        <v>2500</v>
      </c>
      <c r="H2322" s="28">
        <v>77813</v>
      </c>
      <c r="I2322" s="53">
        <f>INDEX($I:$I,MATCH($H2322,$C:$C,0))</f>
        <v>600</v>
      </c>
      <c r="J2322" s="5" t="s">
        <v>2578</v>
      </c>
      <c r="K2322" s="56">
        <f>INDEX($K:$K,MATCH($H2322,$C:$C,0))+I2322</f>
        <v>15800</v>
      </c>
      <c r="L2322" s="14">
        <f>VLOOKUP(K2322,Наценка!$A$1:$B$8,2,1)</f>
        <v>1.2</v>
      </c>
      <c r="M2322" s="56">
        <f>INDEX($M:$M,MATCH($H2322,$C:$C,0))+I2322*$M$2</f>
        <v>20460</v>
      </c>
      <c r="N2322" s="57">
        <f t="shared" si="349"/>
        <v>20490</v>
      </c>
      <c r="O2322" s="72">
        <f>VLOOKUP($B2322,'Выгр Торг'!$B:$P,O$1,0)</f>
        <v>15800</v>
      </c>
      <c r="P2322" s="72">
        <f>VLOOKUP($B2322,'Выгр Торг'!$B:$P,P$1,0)</f>
        <v>20890</v>
      </c>
      <c r="Q2322" s="42">
        <f t="shared" si="350"/>
        <v>0</v>
      </c>
      <c r="R2322" s="42">
        <f t="shared" si="351"/>
        <v>400</v>
      </c>
      <c r="S2322" s="85">
        <f t="shared" si="355"/>
        <v>20490</v>
      </c>
      <c r="T2322" s="60">
        <f>IFERROR(VLOOKUP($B2322,'Из ГУГЛа'!$B:$G,4,0)*U2322+V2322,VLOOKUP($B2322,'Из ГУГЛа'!$B:$G,4,0))</f>
        <v>17490</v>
      </c>
      <c r="U2322" s="15">
        <v>1</v>
      </c>
      <c r="V2322" s="76">
        <f>INDEX($AA:$AA,MATCH($H2322,$C:$C,0))</f>
        <v>600</v>
      </c>
      <c r="W2322" s="74">
        <f t="shared" si="352"/>
        <v>0.29683544303797471</v>
      </c>
      <c r="X2322" s="74">
        <f t="shared" si="353"/>
        <v>-5.3974484789008834E-3</v>
      </c>
      <c r="Y2322" s="74">
        <f t="shared" si="354"/>
        <v>0.28987341772151898</v>
      </c>
      <c r="Z2322" s="76">
        <f>INDEX($Z:$Z,MATCH($H2322,$C:$C,0))+V2322</f>
        <v>20380</v>
      </c>
      <c r="AB2322" s="43" t="str">
        <f>INDEX($AB:$AB,MATCH($H2322,$C:$C,0))</f>
        <v>https://motorring.ru/product/21297-bokovye-zerkala-povtoritelem-povorotov-elektroprivodom</v>
      </c>
    </row>
    <row r="2323" spans="1:28" ht="75" x14ac:dyDescent="0.25">
      <c r="A2323" s="71" t="str">
        <f>INDEX('Выгр Торг'!$A:$A,MATCH($B2323,'Выгр Торг'!$B:$B,0))</f>
        <v>Оригинальные боковые зеркала + комплект с электроприводом и повторителем, складывающиеся для Лада Веста</v>
      </c>
      <c r="B2323" s="88">
        <v>184365</v>
      </c>
      <c r="C2323" s="72">
        <f>VLOOKUP($B2323,'Выгр Торг'!$B:$P,C$1,0)</f>
        <v>77849</v>
      </c>
      <c r="D2323" s="71" t="str">
        <f>VLOOKUP($B2323,'Выгр Торг'!$B:$P,D$1,0)</f>
        <v>Оригинальные боковые зеркала + комплект с электроприводом и повторителем, складывающиеся для Лада Веста (В цвет кузова, Черная жемчужина (черный, 676))</v>
      </c>
      <c r="E2323" s="72" t="str">
        <f>VLOOKUP($B2323,'Выгр Торг'!$B:$P,E$1,0)</f>
        <v>Y</v>
      </c>
      <c r="F2323" s="72" t="str">
        <f>VLOOKUP($B2323,'Выгр Торг'!$B:$P,F$1,0)</f>
        <v>1</v>
      </c>
      <c r="G2323" s="36" t="s">
        <v>2500</v>
      </c>
      <c r="H2323" s="28">
        <v>77813</v>
      </c>
      <c r="I2323" s="53">
        <f>INDEX($I:$I,MATCH($H2323,$C:$C,0))</f>
        <v>600</v>
      </c>
      <c r="J2323" s="5" t="s">
        <v>2578</v>
      </c>
      <c r="K2323" s="56">
        <f>INDEX($K:$K,MATCH($H2323,$C:$C,0))+I2323</f>
        <v>15800</v>
      </c>
      <c r="L2323" s="14">
        <f>VLOOKUP(K2323,Наценка!$A$1:$B$8,2,1)</f>
        <v>1.2</v>
      </c>
      <c r="M2323" s="56">
        <f>INDEX($M:$M,MATCH($H2323,$C:$C,0))+I2323*$M$2</f>
        <v>20460</v>
      </c>
      <c r="N2323" s="57">
        <f t="shared" si="349"/>
        <v>20490</v>
      </c>
      <c r="O2323" s="72">
        <f>VLOOKUP($B2323,'Выгр Торг'!$B:$P,O$1,0)</f>
        <v>15800</v>
      </c>
      <c r="P2323" s="72">
        <f>VLOOKUP($B2323,'Выгр Торг'!$B:$P,P$1,0)</f>
        <v>20890</v>
      </c>
      <c r="Q2323" s="42">
        <f t="shared" si="350"/>
        <v>0</v>
      </c>
      <c r="R2323" s="42">
        <f t="shared" si="351"/>
        <v>400</v>
      </c>
      <c r="S2323" s="85">
        <f t="shared" si="355"/>
        <v>20490</v>
      </c>
      <c r="T2323" s="60">
        <f>IFERROR(VLOOKUP($B2323,'Из ГУГЛа'!$B:$G,4,0)*U2323+V2323,VLOOKUP($B2323,'Из ГУГЛа'!$B:$G,4,0))</f>
        <v>17490</v>
      </c>
      <c r="U2323" s="15">
        <v>1</v>
      </c>
      <c r="V2323" s="76">
        <f>INDEX($AA:$AA,MATCH($H2323,$C:$C,0))</f>
        <v>600</v>
      </c>
      <c r="W2323" s="74">
        <f t="shared" si="352"/>
        <v>0.29683544303797471</v>
      </c>
      <c r="X2323" s="74">
        <f t="shared" si="353"/>
        <v>-5.3974484789008834E-3</v>
      </c>
      <c r="Y2323" s="74">
        <f t="shared" si="354"/>
        <v>0.28987341772151898</v>
      </c>
      <c r="Z2323" s="76">
        <f>INDEX($Z:$Z,MATCH($H2323,$C:$C,0))+V2323</f>
        <v>20380</v>
      </c>
      <c r="AB2323" s="43" t="str">
        <f>INDEX($AB:$AB,MATCH($H2323,$C:$C,0))</f>
        <v>https://motorring.ru/product/21297-bokovye-zerkala-povtoritelem-povorotov-elektroprivodom</v>
      </c>
    </row>
    <row r="2324" spans="1:28" ht="60" x14ac:dyDescent="0.25">
      <c r="A2324" s="71" t="str">
        <f>INDEX('Выгр Торг'!$A:$A,MATCH($B2324,'Выгр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4" s="88">
        <v>249678</v>
      </c>
      <c r="C2324" s="72">
        <f>VLOOKUP($B2324,'Выгр Торг'!$B:$P,C$1,0)</f>
        <v>182125</v>
      </c>
      <c r="D2324" s="71" t="str">
        <f>VLOOKUP($B2324,'Выгр Торг'!$B:$P,D$1,0)</f>
        <v>Оригинальные боковые зеркала 2181 "NEW" (электропривод с функцией складывания, обогрев, с повторителем) для Лада Веста (Без покраски)</v>
      </c>
      <c r="E2324" s="72" t="str">
        <f>VLOOKUP($B2324,'Выгр Торг'!$B:$P,E$1,0)</f>
        <v>Y</v>
      </c>
      <c r="F2324" s="72" t="str">
        <f>VLOOKUP($B2324,'Выгр Торг'!$B:$P,F$1,0)</f>
        <v>1</v>
      </c>
      <c r="G2324" s="36" t="s">
        <v>2501</v>
      </c>
      <c r="H2324" s="28">
        <v>182125</v>
      </c>
      <c r="I2324" s="52">
        <v>600</v>
      </c>
      <c r="J2324" s="5" t="s">
        <v>2578</v>
      </c>
      <c r="K2324" s="73">
        <f>O2324</f>
        <v>13100</v>
      </c>
      <c r="L2324" s="14">
        <f>VLOOKUP(K2324,Наценка!$A$1:$B$8,2,1)</f>
        <v>1.2</v>
      </c>
      <c r="M2324" s="92">
        <f>Z2324-100</f>
        <v>16790</v>
      </c>
      <c r="N2324" s="57">
        <f t="shared" si="349"/>
        <v>16790</v>
      </c>
      <c r="O2324" s="72">
        <f>VLOOKUP($B2324,'Выгр Торг'!$B:$P,O$1,0)</f>
        <v>13100</v>
      </c>
      <c r="P2324" s="72">
        <f>VLOOKUP($B2324,'Выгр Торг'!$B:$P,P$1,0)</f>
        <v>17190</v>
      </c>
      <c r="Q2324" s="42">
        <f t="shared" si="350"/>
        <v>0</v>
      </c>
      <c r="R2324" s="42">
        <f t="shared" si="351"/>
        <v>400</v>
      </c>
      <c r="S2324" s="85">
        <f t="shared" si="355"/>
        <v>16790</v>
      </c>
      <c r="T2324" s="60">
        <f>IFERROR(VLOOKUP($B2324,'Из ГУГЛа'!$B:$G,4,0)*U2324+V2324,VLOOKUP($B2324,'Из ГУГЛа'!$B:$G,4,0))</f>
        <v>16890</v>
      </c>
      <c r="U2324" s="15">
        <v>1</v>
      </c>
      <c r="V2324" s="59"/>
      <c r="W2324" s="74">
        <f t="shared" si="352"/>
        <v>0.2816793893129772</v>
      </c>
      <c r="X2324" s="74">
        <f t="shared" si="353"/>
        <v>5.920663114268798E-3</v>
      </c>
      <c r="Y2324" s="74">
        <f t="shared" si="354"/>
        <v>0.28931297709923665</v>
      </c>
      <c r="Z2324" s="79">
        <v>16890</v>
      </c>
      <c r="AA2324" s="4">
        <v>600</v>
      </c>
      <c r="AB2324" s="20" t="s">
        <v>2645</v>
      </c>
    </row>
    <row r="2325" spans="1:28" ht="75" x14ac:dyDescent="0.25">
      <c r="A2325" s="71" t="str">
        <f>INDEX('Выгр Торг'!$A:$A,MATCH($B2325,'Выгр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5" s="88">
        <v>249679</v>
      </c>
      <c r="C2325" s="72">
        <f>VLOOKUP($B2325,'Выгр Торг'!$B:$P,C$1,0)</f>
        <v>182127</v>
      </c>
      <c r="D2325" s="71" t="str">
        <f>VLOOKUP($B2325,'Выгр Торг'!$B:$P,D$1,0)</f>
        <v>Оригинальные боковые зеркала 2181 "NEW" (электропривод с функцией складывания, обогрев, с повторителем) для Лада Веста (В цвет, Ангкор (темно-коричневый, 246))</v>
      </c>
      <c r="E2325" s="72" t="str">
        <f>VLOOKUP($B2325,'Выгр Торг'!$B:$P,E$1,0)</f>
        <v>Y</v>
      </c>
      <c r="F2325" s="72" t="str">
        <f>VLOOKUP($B2325,'Выгр Торг'!$B:$P,F$1,0)</f>
        <v>1</v>
      </c>
      <c r="G2325" s="36" t="s">
        <v>2501</v>
      </c>
      <c r="H2325" s="28">
        <v>182125</v>
      </c>
      <c r="I2325" s="53">
        <f>INDEX($I:$I,MATCH($H2325,$C:$C,0))</f>
        <v>600</v>
      </c>
      <c r="J2325" s="5" t="s">
        <v>2578</v>
      </c>
      <c r="K2325" s="56">
        <f>INDEX($K:$K,MATCH($H2325,$C:$C,0))+I2325</f>
        <v>13700</v>
      </c>
      <c r="L2325" s="14">
        <f>VLOOKUP(K2325,Наценка!$A$1:$B$8,2,1)</f>
        <v>1.2</v>
      </c>
      <c r="M2325" s="56">
        <f>INDEX($M:$M,MATCH($H2325,$C:$C,0))+I2325*$M$2</f>
        <v>17570</v>
      </c>
      <c r="N2325" s="57">
        <f t="shared" si="349"/>
        <v>17590</v>
      </c>
      <c r="O2325" s="72">
        <f>VLOOKUP($B2325,'Выгр Торг'!$B:$P,O$1,0)</f>
        <v>13700</v>
      </c>
      <c r="P2325" s="72">
        <f>VLOOKUP($B2325,'Выгр Торг'!$B:$P,P$1,0)</f>
        <v>17990</v>
      </c>
      <c r="Q2325" s="42">
        <f t="shared" si="350"/>
        <v>0</v>
      </c>
      <c r="R2325" s="42">
        <f t="shared" si="351"/>
        <v>400</v>
      </c>
      <c r="S2325" s="85">
        <f t="shared" si="355"/>
        <v>17590</v>
      </c>
      <c r="T2325" s="60">
        <f>IFERROR(VLOOKUP($B2325,'Из ГУГЛа'!$B:$G,4,0)*U2325+V2325,VLOOKUP($B2325,'Из ГУГЛа'!$B:$G,4,0))</f>
        <v>17490</v>
      </c>
      <c r="U2325" s="15">
        <v>1</v>
      </c>
      <c r="V2325" s="76">
        <f>INDEX($AA:$AA,MATCH($H2325,$C:$C,0))</f>
        <v>600</v>
      </c>
      <c r="W2325" s="74">
        <f t="shared" si="352"/>
        <v>0.28394160583941597</v>
      </c>
      <c r="X2325" s="74">
        <f t="shared" si="353"/>
        <v>-5.717552887364208E-3</v>
      </c>
      <c r="Y2325" s="74">
        <f t="shared" si="354"/>
        <v>0.27664233576642339</v>
      </c>
      <c r="Z2325" s="76">
        <f>INDEX($Z:$Z,MATCH($H2325,$C:$C,0))+V2325</f>
        <v>17490</v>
      </c>
      <c r="AB2325" s="43" t="str">
        <f>INDEX($AB:$AB,MATCH($H2325,$C:$C,0))</f>
        <v>https://motorring.ru/product/21297-bokovye-zerkala-povtoritelem-povorotov-elektroprivodom</v>
      </c>
    </row>
    <row r="2326" spans="1:28" ht="75" x14ac:dyDescent="0.25">
      <c r="A2326" s="71" t="str">
        <f>INDEX('Выгр Торг'!$A:$A,MATCH($B2326,'Выгр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6" s="88">
        <v>249680</v>
      </c>
      <c r="C2326" s="72">
        <f>VLOOKUP($B2326,'Выгр Торг'!$B:$P,C$1,0)</f>
        <v>182128</v>
      </c>
      <c r="D2326" s="71" t="str">
        <f>VLOOKUP($B2326,'Выгр Торг'!$B:$P,D$1,0)</f>
        <v>Оригинальные боковые зеркала 2181 "NEW" (электропривод с функцией складывания, обогрев, с повторителем) для Лада Веста (В цвет, Блюз (темно-синий, 492))</v>
      </c>
      <c r="E2326" s="72" t="str">
        <f>VLOOKUP($B2326,'Выгр Торг'!$B:$P,E$1,0)</f>
        <v>Y</v>
      </c>
      <c r="F2326" s="72" t="str">
        <f>VLOOKUP($B2326,'Выгр Торг'!$B:$P,F$1,0)</f>
        <v>1</v>
      </c>
      <c r="G2326" s="36" t="s">
        <v>2501</v>
      </c>
      <c r="H2326" s="28">
        <v>182125</v>
      </c>
      <c r="I2326" s="53">
        <f>INDEX($I:$I,MATCH($H2326,$C:$C,0))</f>
        <v>600</v>
      </c>
      <c r="J2326" s="5" t="s">
        <v>2578</v>
      </c>
      <c r="K2326" s="56">
        <f>INDEX($K:$K,MATCH($H2326,$C:$C,0))+I2326</f>
        <v>13700</v>
      </c>
      <c r="L2326" s="14">
        <f>VLOOKUP(K2326,Наценка!$A$1:$B$8,2,1)</f>
        <v>1.2</v>
      </c>
      <c r="M2326" s="56">
        <f>INDEX($M:$M,MATCH($H2326,$C:$C,0))+I2326*$M$2</f>
        <v>17570</v>
      </c>
      <c r="N2326" s="57">
        <f t="shared" si="349"/>
        <v>17590</v>
      </c>
      <c r="O2326" s="72">
        <f>VLOOKUP($B2326,'Выгр Торг'!$B:$P,O$1,0)</f>
        <v>13700</v>
      </c>
      <c r="P2326" s="72">
        <f>VLOOKUP($B2326,'Выгр Торг'!$B:$P,P$1,0)</f>
        <v>17990</v>
      </c>
      <c r="Q2326" s="42">
        <f t="shared" si="350"/>
        <v>0</v>
      </c>
      <c r="R2326" s="42">
        <f t="shared" si="351"/>
        <v>400</v>
      </c>
      <c r="S2326" s="85">
        <f t="shared" si="355"/>
        <v>17590</v>
      </c>
      <c r="T2326" s="60">
        <f>IFERROR(VLOOKUP($B2326,'Из ГУГЛа'!$B:$G,4,0)*U2326+V2326,VLOOKUP($B2326,'Из ГУГЛа'!$B:$G,4,0))</f>
        <v>17490</v>
      </c>
      <c r="U2326" s="15">
        <v>1</v>
      </c>
      <c r="V2326" s="76">
        <f>INDEX($AA:$AA,MATCH($H2326,$C:$C,0))</f>
        <v>600</v>
      </c>
      <c r="W2326" s="74">
        <f t="shared" si="352"/>
        <v>0.28394160583941597</v>
      </c>
      <c r="X2326" s="74">
        <f t="shared" si="353"/>
        <v>-5.717552887364208E-3</v>
      </c>
      <c r="Y2326" s="74">
        <f t="shared" si="354"/>
        <v>0.27664233576642339</v>
      </c>
      <c r="Z2326" s="76">
        <f>INDEX($Z:$Z,MATCH($H2326,$C:$C,0))+V2326</f>
        <v>17490</v>
      </c>
      <c r="AB2326" s="43" t="str">
        <f>INDEX($AB:$AB,MATCH($H2326,$C:$C,0))</f>
        <v>https://motorring.ru/product/21297-bokovye-zerkala-povtoritelem-povorotov-elektroprivodom</v>
      </c>
    </row>
    <row r="2327" spans="1:28" ht="75" x14ac:dyDescent="0.25">
      <c r="A2327" s="71" t="str">
        <f>INDEX('Выгр Торг'!$A:$A,MATCH($B2327,'Выгр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7" s="88">
        <v>249681</v>
      </c>
      <c r="C2327" s="72">
        <f>VLOOKUP($B2327,'Выгр Торг'!$B:$P,C$1,0)</f>
        <v>182129</v>
      </c>
      <c r="D2327" s="71" t="str">
        <f>VLOOKUP($B2327,'Выгр Торг'!$B:$P,D$1,0)</f>
        <v>Оригинальные боковые зеркала 2181 "NEW" (электропривод с функцией складывания, обогрев, с повторителем) для Лада Веста (В цвет, Дайвинг (ярко-синий, 476))</v>
      </c>
      <c r="E2327" s="72" t="str">
        <f>VLOOKUP($B2327,'Выгр Торг'!$B:$P,E$1,0)</f>
        <v>Y</v>
      </c>
      <c r="F2327" s="72" t="str">
        <f>VLOOKUP($B2327,'Выгр Торг'!$B:$P,F$1,0)</f>
        <v>1</v>
      </c>
      <c r="G2327" s="36" t="s">
        <v>2501</v>
      </c>
      <c r="H2327" s="28">
        <v>182125</v>
      </c>
      <c r="I2327" s="53">
        <f>INDEX($I:$I,MATCH($H2327,$C:$C,0))</f>
        <v>600</v>
      </c>
      <c r="J2327" s="5" t="s">
        <v>2578</v>
      </c>
      <c r="K2327" s="56">
        <f>INDEX($K:$K,MATCH($H2327,$C:$C,0))+I2327</f>
        <v>13700</v>
      </c>
      <c r="L2327" s="14">
        <f>VLOOKUP(K2327,Наценка!$A$1:$B$8,2,1)</f>
        <v>1.2</v>
      </c>
      <c r="M2327" s="56">
        <f>INDEX($M:$M,MATCH($H2327,$C:$C,0))+I2327*$M$2</f>
        <v>17570</v>
      </c>
      <c r="N2327" s="57">
        <f t="shared" si="349"/>
        <v>17590</v>
      </c>
      <c r="O2327" s="72">
        <f>VLOOKUP($B2327,'Выгр Торг'!$B:$P,O$1,0)</f>
        <v>13700</v>
      </c>
      <c r="P2327" s="72">
        <f>VLOOKUP($B2327,'Выгр Торг'!$B:$P,P$1,0)</f>
        <v>17990</v>
      </c>
      <c r="Q2327" s="42">
        <f t="shared" si="350"/>
        <v>0</v>
      </c>
      <c r="R2327" s="42">
        <f t="shared" si="351"/>
        <v>400</v>
      </c>
      <c r="S2327" s="85">
        <f t="shared" si="355"/>
        <v>17590</v>
      </c>
      <c r="T2327" s="60">
        <f>IFERROR(VLOOKUP($B2327,'Из ГУГЛа'!$B:$G,4,0)*U2327+V2327,VLOOKUP($B2327,'Из ГУГЛа'!$B:$G,4,0))</f>
        <v>17490</v>
      </c>
      <c r="U2327" s="15">
        <v>1</v>
      </c>
      <c r="V2327" s="76">
        <f>INDEX($AA:$AA,MATCH($H2327,$C:$C,0))</f>
        <v>600</v>
      </c>
      <c r="W2327" s="74">
        <f t="shared" si="352"/>
        <v>0.28394160583941597</v>
      </c>
      <c r="X2327" s="74">
        <f t="shared" si="353"/>
        <v>-5.717552887364208E-3</v>
      </c>
      <c r="Y2327" s="74">
        <f t="shared" si="354"/>
        <v>0.27664233576642339</v>
      </c>
      <c r="Z2327" s="76">
        <f>INDEX($Z:$Z,MATCH($H2327,$C:$C,0))+V2327</f>
        <v>17490</v>
      </c>
      <c r="AB2327" s="43" t="str">
        <f>INDEX($AB:$AB,MATCH($H2327,$C:$C,0))</f>
        <v>https://motorring.ru/product/21297-bokovye-zerkala-povtoritelem-povorotov-elektroprivodom</v>
      </c>
    </row>
    <row r="2328" spans="1:28" ht="75" x14ac:dyDescent="0.25">
      <c r="A2328" s="71" t="str">
        <f>INDEX('Выгр Торг'!$A:$A,MATCH($B2328,'Выгр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8" s="88">
        <v>249682</v>
      </c>
      <c r="C2328" s="72">
        <f>VLOOKUP($B2328,'Выгр Торг'!$B:$P,C$1,0)</f>
        <v>182130</v>
      </c>
      <c r="D2328" s="71" t="str">
        <f>VLOOKUP($B2328,'Выгр Торг'!$B:$P,D$1,0)</f>
        <v>Оригинальные боковые зеркала 2181 "NEW" (электропривод с функцией складывания, обогрев, с повторителем) для Лада Веста (В цвет, Карфаген (бежевый, 247))</v>
      </c>
      <c r="E2328" s="72" t="str">
        <f>VLOOKUP($B2328,'Выгр Торг'!$B:$P,E$1,0)</f>
        <v>Y</v>
      </c>
      <c r="F2328" s="72" t="str">
        <f>VLOOKUP($B2328,'Выгр Торг'!$B:$P,F$1,0)</f>
        <v>1</v>
      </c>
      <c r="G2328" s="36" t="s">
        <v>2501</v>
      </c>
      <c r="H2328" s="28">
        <v>182125</v>
      </c>
      <c r="I2328" s="53">
        <f>INDEX($I:$I,MATCH($H2328,$C:$C,0))</f>
        <v>600</v>
      </c>
      <c r="J2328" s="5" t="s">
        <v>2578</v>
      </c>
      <c r="K2328" s="56">
        <f>INDEX($K:$K,MATCH($H2328,$C:$C,0))+I2328</f>
        <v>13700</v>
      </c>
      <c r="L2328" s="14">
        <f>VLOOKUP(K2328,Наценка!$A$1:$B$8,2,1)</f>
        <v>1.2</v>
      </c>
      <c r="M2328" s="56">
        <f>INDEX($M:$M,MATCH($H2328,$C:$C,0))+I2328*$M$2</f>
        <v>17570</v>
      </c>
      <c r="N2328" s="57">
        <f t="shared" si="349"/>
        <v>17590</v>
      </c>
      <c r="O2328" s="72">
        <f>VLOOKUP($B2328,'Выгр Торг'!$B:$P,O$1,0)</f>
        <v>13700</v>
      </c>
      <c r="P2328" s="72">
        <f>VLOOKUP($B2328,'Выгр Торг'!$B:$P,P$1,0)</f>
        <v>17990</v>
      </c>
      <c r="Q2328" s="42">
        <f t="shared" si="350"/>
        <v>0</v>
      </c>
      <c r="R2328" s="42">
        <f t="shared" si="351"/>
        <v>400</v>
      </c>
      <c r="S2328" s="85">
        <f t="shared" si="355"/>
        <v>17590</v>
      </c>
      <c r="T2328" s="60">
        <f>IFERROR(VLOOKUP($B2328,'Из ГУГЛа'!$B:$G,4,0)*U2328+V2328,VLOOKUP($B2328,'Из ГУГЛа'!$B:$G,4,0))</f>
        <v>17490</v>
      </c>
      <c r="U2328" s="15">
        <v>1</v>
      </c>
      <c r="V2328" s="76">
        <f>INDEX($AA:$AA,MATCH($H2328,$C:$C,0))</f>
        <v>600</v>
      </c>
      <c r="W2328" s="74">
        <f t="shared" si="352"/>
        <v>0.28394160583941597</v>
      </c>
      <c r="X2328" s="74">
        <f t="shared" si="353"/>
        <v>-5.717552887364208E-3</v>
      </c>
      <c r="Y2328" s="74">
        <f t="shared" si="354"/>
        <v>0.27664233576642339</v>
      </c>
      <c r="Z2328" s="76">
        <f>INDEX($Z:$Z,MATCH($H2328,$C:$C,0))+V2328</f>
        <v>17490</v>
      </c>
      <c r="AB2328" s="43" t="str">
        <f>INDEX($AB:$AB,MATCH($H2328,$C:$C,0))</f>
        <v>https://motorring.ru/product/21297-bokovye-zerkala-povtoritelem-povorotov-elektroprivodom</v>
      </c>
    </row>
    <row r="2329" spans="1:28" ht="75" x14ac:dyDescent="0.25">
      <c r="A2329" s="71" t="str">
        <f>INDEX('Выгр Торг'!$A:$A,MATCH($B2329,'Выгр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29" s="88">
        <v>249683</v>
      </c>
      <c r="C2329" s="72">
        <f>VLOOKUP($B2329,'Выгр Торг'!$B:$P,C$1,0)</f>
        <v>182131</v>
      </c>
      <c r="D2329" s="71" t="str">
        <f>VLOOKUP($B2329,'Выгр Торг'!$B:$P,D$1,0)</f>
        <v>Оригинальные боковые зеркала 2181 "NEW" (электропривод с функцией складывания, обогрев, с повторителем) для Лада Веста (В цвет, Криптон (темно-зеленый, 372))</v>
      </c>
      <c r="E2329" s="72" t="str">
        <f>VLOOKUP($B2329,'Выгр Торг'!$B:$P,E$1,0)</f>
        <v>Y</v>
      </c>
      <c r="F2329" s="72" t="str">
        <f>VLOOKUP($B2329,'Выгр Торг'!$B:$P,F$1,0)</f>
        <v>1</v>
      </c>
      <c r="G2329" s="36" t="s">
        <v>2501</v>
      </c>
      <c r="H2329" s="28">
        <v>182125</v>
      </c>
      <c r="I2329" s="53">
        <f>INDEX($I:$I,MATCH($H2329,$C:$C,0))</f>
        <v>600</v>
      </c>
      <c r="J2329" s="5" t="s">
        <v>2578</v>
      </c>
      <c r="K2329" s="56">
        <f>INDEX($K:$K,MATCH($H2329,$C:$C,0))+I2329</f>
        <v>13700</v>
      </c>
      <c r="L2329" s="14">
        <f>VLOOKUP(K2329,Наценка!$A$1:$B$8,2,1)</f>
        <v>1.2</v>
      </c>
      <c r="M2329" s="56">
        <f>INDEX($M:$M,MATCH($H2329,$C:$C,0))+I2329*$M$2</f>
        <v>17570</v>
      </c>
      <c r="N2329" s="57">
        <f t="shared" si="349"/>
        <v>17590</v>
      </c>
      <c r="O2329" s="72">
        <f>VLOOKUP($B2329,'Выгр Торг'!$B:$P,O$1,0)</f>
        <v>13700</v>
      </c>
      <c r="P2329" s="72">
        <f>VLOOKUP($B2329,'Выгр Торг'!$B:$P,P$1,0)</f>
        <v>17990</v>
      </c>
      <c r="Q2329" s="42">
        <f t="shared" si="350"/>
        <v>0</v>
      </c>
      <c r="R2329" s="42">
        <f t="shared" si="351"/>
        <v>400</v>
      </c>
      <c r="S2329" s="85">
        <f t="shared" si="355"/>
        <v>17590</v>
      </c>
      <c r="T2329" s="60">
        <f>IFERROR(VLOOKUP($B2329,'Из ГУГЛа'!$B:$G,4,0)*U2329+V2329,VLOOKUP($B2329,'Из ГУГЛа'!$B:$G,4,0))</f>
        <v>17490</v>
      </c>
      <c r="U2329" s="15">
        <v>1</v>
      </c>
      <c r="V2329" s="76">
        <f>INDEX($AA:$AA,MATCH($H2329,$C:$C,0))</f>
        <v>600</v>
      </c>
      <c r="W2329" s="74">
        <f t="shared" si="352"/>
        <v>0.28394160583941597</v>
      </c>
      <c r="X2329" s="74">
        <f t="shared" si="353"/>
        <v>-5.717552887364208E-3</v>
      </c>
      <c r="Y2329" s="74">
        <f t="shared" si="354"/>
        <v>0.27664233576642339</v>
      </c>
      <c r="Z2329" s="76">
        <f>INDEX($Z:$Z,MATCH($H2329,$C:$C,0))+V2329</f>
        <v>17490</v>
      </c>
      <c r="AB2329" s="43" t="str">
        <f>INDEX($AB:$AB,MATCH($H2329,$C:$C,0))</f>
        <v>https://motorring.ru/product/21297-bokovye-zerkala-povtoritelem-povorotov-elektroprivodom</v>
      </c>
    </row>
    <row r="2330" spans="1:28" ht="75" x14ac:dyDescent="0.25">
      <c r="A2330" s="71" t="str">
        <f>INDEX('Выгр Торг'!$A:$A,MATCH($B2330,'Выгр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0" s="88">
        <v>249684</v>
      </c>
      <c r="C2330" s="72">
        <f>VLOOKUP($B2330,'Выгр Торг'!$B:$P,C$1,0)</f>
        <v>182132</v>
      </c>
      <c r="D2330" s="71" t="str">
        <f>VLOOKUP($B2330,'Выгр Торг'!$B:$P,D$1,0)</f>
        <v>Оригинальные боковые зеркала 2181 "NEW" (электропривод с функцией складывания, обогрев, с повторителем) для Лада Веста (В цвет, Лайм (яркий желто-зеленый, 366))</v>
      </c>
      <c r="E2330" s="72" t="str">
        <f>VLOOKUP($B2330,'Выгр Торг'!$B:$P,E$1,0)</f>
        <v>Y</v>
      </c>
      <c r="F2330" s="72" t="str">
        <f>VLOOKUP($B2330,'Выгр Торг'!$B:$P,F$1,0)</f>
        <v>1</v>
      </c>
      <c r="G2330" s="36" t="s">
        <v>2501</v>
      </c>
      <c r="H2330" s="28">
        <v>182125</v>
      </c>
      <c r="I2330" s="53">
        <f>INDEX($I:$I,MATCH($H2330,$C:$C,0))</f>
        <v>600</v>
      </c>
      <c r="J2330" s="5" t="s">
        <v>2578</v>
      </c>
      <c r="K2330" s="56">
        <f>INDEX($K:$K,MATCH($H2330,$C:$C,0))+I2330</f>
        <v>13700</v>
      </c>
      <c r="L2330" s="14">
        <f>VLOOKUP(K2330,Наценка!$A$1:$B$8,2,1)</f>
        <v>1.2</v>
      </c>
      <c r="M2330" s="56">
        <f>INDEX($M:$M,MATCH($H2330,$C:$C,0))+I2330*$M$2</f>
        <v>17570</v>
      </c>
      <c r="N2330" s="57">
        <f t="shared" si="349"/>
        <v>17590</v>
      </c>
      <c r="O2330" s="72">
        <f>VLOOKUP($B2330,'Выгр Торг'!$B:$P,O$1,0)</f>
        <v>13700</v>
      </c>
      <c r="P2330" s="72">
        <f>VLOOKUP($B2330,'Выгр Торг'!$B:$P,P$1,0)</f>
        <v>17990</v>
      </c>
      <c r="Q2330" s="42">
        <f t="shared" si="350"/>
        <v>0</v>
      </c>
      <c r="R2330" s="42">
        <f t="shared" si="351"/>
        <v>400</v>
      </c>
      <c r="S2330" s="85">
        <f t="shared" si="355"/>
        <v>17590</v>
      </c>
      <c r="T2330" s="60">
        <f>IFERROR(VLOOKUP($B2330,'Из ГУГЛа'!$B:$G,4,0)*U2330+V2330,VLOOKUP($B2330,'Из ГУГЛа'!$B:$G,4,0))</f>
        <v>17490</v>
      </c>
      <c r="U2330" s="15">
        <v>1</v>
      </c>
      <c r="V2330" s="76">
        <f>INDEX($AA:$AA,MATCH($H2330,$C:$C,0))</f>
        <v>600</v>
      </c>
      <c r="W2330" s="74">
        <f t="shared" si="352"/>
        <v>0.28394160583941597</v>
      </c>
      <c r="X2330" s="74">
        <f t="shared" si="353"/>
        <v>-5.717552887364208E-3</v>
      </c>
      <c r="Y2330" s="74">
        <f t="shared" si="354"/>
        <v>0.27664233576642339</v>
      </c>
      <c r="Z2330" s="76">
        <f>INDEX($Z:$Z,MATCH($H2330,$C:$C,0))+V2330</f>
        <v>17490</v>
      </c>
      <c r="AB2330" s="43" t="str">
        <f>INDEX($AB:$AB,MATCH($H2330,$C:$C,0))</f>
        <v>https://motorring.ru/product/21297-bokovye-zerkala-povtoritelem-povorotov-elektroprivodom</v>
      </c>
    </row>
    <row r="2331" spans="1:28" ht="75" x14ac:dyDescent="0.25">
      <c r="A2331" s="71" t="str">
        <f>INDEX('Выгр Торг'!$A:$A,MATCH($B2331,'Выгр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1" s="88">
        <v>249685</v>
      </c>
      <c r="C2331" s="72">
        <f>VLOOKUP($B2331,'Выгр Торг'!$B:$P,C$1,0)</f>
        <v>182133</v>
      </c>
      <c r="D2331" s="71" t="str">
        <f>VLOOKUP($B2331,'Выгр Торг'!$B:$P,D$1,0)</f>
        <v>Оригинальные боковые зеркала 2181 "NEW" (электропривод с функцией складывания, обогрев, с повторителем) для Лада Веста (В цвет, Ледниковый (белый, 221))</v>
      </c>
      <c r="E2331" s="72" t="str">
        <f>VLOOKUP($B2331,'Выгр Торг'!$B:$P,E$1,0)</f>
        <v>Y</v>
      </c>
      <c r="F2331" s="72" t="str">
        <f>VLOOKUP($B2331,'Выгр Торг'!$B:$P,F$1,0)</f>
        <v>1</v>
      </c>
      <c r="G2331" s="36" t="s">
        <v>2501</v>
      </c>
      <c r="H2331" s="28">
        <v>182125</v>
      </c>
      <c r="I2331" s="53">
        <f>INDEX($I:$I,MATCH($H2331,$C:$C,0))</f>
        <v>600</v>
      </c>
      <c r="J2331" s="5" t="s">
        <v>2578</v>
      </c>
      <c r="K2331" s="56">
        <f>INDEX($K:$K,MATCH($H2331,$C:$C,0))+I2331</f>
        <v>13700</v>
      </c>
      <c r="L2331" s="14">
        <f>VLOOKUP(K2331,Наценка!$A$1:$B$8,2,1)</f>
        <v>1.2</v>
      </c>
      <c r="M2331" s="56">
        <f>INDEX($M:$M,MATCH($H2331,$C:$C,0))+I2331*$M$2</f>
        <v>17570</v>
      </c>
      <c r="N2331" s="57">
        <f t="shared" si="349"/>
        <v>17590</v>
      </c>
      <c r="O2331" s="72">
        <f>VLOOKUP($B2331,'Выгр Торг'!$B:$P,O$1,0)</f>
        <v>13700</v>
      </c>
      <c r="P2331" s="72">
        <f>VLOOKUP($B2331,'Выгр Торг'!$B:$P,P$1,0)</f>
        <v>17990</v>
      </c>
      <c r="Q2331" s="42">
        <f t="shared" si="350"/>
        <v>0</v>
      </c>
      <c r="R2331" s="42">
        <f t="shared" si="351"/>
        <v>400</v>
      </c>
      <c r="S2331" s="85">
        <f t="shared" si="355"/>
        <v>17590</v>
      </c>
      <c r="T2331" s="60">
        <f>IFERROR(VLOOKUP($B2331,'Из ГУГЛа'!$B:$G,4,0)*U2331+V2331,VLOOKUP($B2331,'Из ГУГЛа'!$B:$G,4,0))</f>
        <v>17490</v>
      </c>
      <c r="U2331" s="15">
        <v>1</v>
      </c>
      <c r="V2331" s="76">
        <f>INDEX($AA:$AA,MATCH($H2331,$C:$C,0))</f>
        <v>600</v>
      </c>
      <c r="W2331" s="74">
        <f t="shared" si="352"/>
        <v>0.28394160583941597</v>
      </c>
      <c r="X2331" s="74">
        <f t="shared" si="353"/>
        <v>-5.717552887364208E-3</v>
      </c>
      <c r="Y2331" s="74">
        <f t="shared" si="354"/>
        <v>0.27664233576642339</v>
      </c>
      <c r="Z2331" s="76">
        <f>INDEX($Z:$Z,MATCH($H2331,$C:$C,0))+V2331</f>
        <v>17490</v>
      </c>
      <c r="AB2331" s="43" t="str">
        <f>INDEX($AB:$AB,MATCH($H2331,$C:$C,0))</f>
        <v>https://motorring.ru/product/21297-bokovye-zerkala-povtoritelem-povorotov-elektroprivodom</v>
      </c>
    </row>
    <row r="2332" spans="1:28" ht="60" x14ac:dyDescent="0.25">
      <c r="A2332" s="71" t="str">
        <f>INDEX('Выгр Торг'!$A:$A,MATCH($B2332,'Выгр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2" s="88">
        <v>249686</v>
      </c>
      <c r="C2332" s="72">
        <f>VLOOKUP($B2332,'Выгр Торг'!$B:$P,C$1,0)</f>
        <v>182134</v>
      </c>
      <c r="D2332" s="71" t="str">
        <f>VLOOKUP($B2332,'Выгр Торг'!$B:$P,D$1,0)</f>
        <v>Оригинальные боковые зеркала 2181 "NEW" (электропривод с функцией складывания, обогрев, с повторителем) для Лада Веста (В цвет, Марс (оранжевый, 130))</v>
      </c>
      <c r="E2332" s="72" t="str">
        <f>VLOOKUP($B2332,'Выгр Торг'!$B:$P,E$1,0)</f>
        <v>Y</v>
      </c>
      <c r="F2332" s="72" t="str">
        <f>VLOOKUP($B2332,'Выгр Торг'!$B:$P,F$1,0)</f>
        <v>1</v>
      </c>
      <c r="G2332" s="36" t="s">
        <v>2501</v>
      </c>
      <c r="H2332" s="28">
        <v>182125</v>
      </c>
      <c r="I2332" s="53">
        <f>INDEX($I:$I,MATCH($H2332,$C:$C,0))</f>
        <v>600</v>
      </c>
      <c r="J2332" s="5" t="s">
        <v>2578</v>
      </c>
      <c r="K2332" s="56">
        <f>INDEX($K:$K,MATCH($H2332,$C:$C,0))+I2332</f>
        <v>13700</v>
      </c>
      <c r="L2332" s="14">
        <f>VLOOKUP(K2332,Наценка!$A$1:$B$8,2,1)</f>
        <v>1.2</v>
      </c>
      <c r="M2332" s="56">
        <f>INDEX($M:$M,MATCH($H2332,$C:$C,0))+I2332*$M$2</f>
        <v>17570</v>
      </c>
      <c r="N2332" s="57">
        <f t="shared" si="349"/>
        <v>17590</v>
      </c>
      <c r="O2332" s="72">
        <f>VLOOKUP($B2332,'Выгр Торг'!$B:$P,O$1,0)</f>
        <v>13700</v>
      </c>
      <c r="P2332" s="72">
        <f>VLOOKUP($B2332,'Выгр Торг'!$B:$P,P$1,0)</f>
        <v>17990</v>
      </c>
      <c r="Q2332" s="42">
        <f t="shared" si="350"/>
        <v>0</v>
      </c>
      <c r="R2332" s="42">
        <f t="shared" si="351"/>
        <v>400</v>
      </c>
      <c r="S2332" s="85">
        <f t="shared" si="355"/>
        <v>17590</v>
      </c>
      <c r="T2332" s="60">
        <f>IFERROR(VLOOKUP($B2332,'Из ГУГЛа'!$B:$G,4,0)*U2332+V2332,VLOOKUP($B2332,'Из ГУГЛа'!$B:$G,4,0))</f>
        <v>17490</v>
      </c>
      <c r="U2332" s="15">
        <v>1</v>
      </c>
      <c r="V2332" s="76">
        <f>INDEX($AA:$AA,MATCH($H2332,$C:$C,0))</f>
        <v>600</v>
      </c>
      <c r="W2332" s="74">
        <f t="shared" si="352"/>
        <v>0.28394160583941597</v>
      </c>
      <c r="X2332" s="74">
        <f t="shared" si="353"/>
        <v>-5.717552887364208E-3</v>
      </c>
      <c r="Y2332" s="74">
        <f t="shared" si="354"/>
        <v>0.27664233576642339</v>
      </c>
      <c r="Z2332" s="76">
        <f>INDEX($Z:$Z,MATCH($H2332,$C:$C,0))+V2332</f>
        <v>17490</v>
      </c>
      <c r="AB2332" s="43" t="str">
        <f>INDEX($AB:$AB,MATCH($H2332,$C:$C,0))</f>
        <v>https://motorring.ru/product/21297-bokovye-zerkala-povtoritelem-povorotov-elektroprivodom</v>
      </c>
    </row>
    <row r="2333" spans="1:28" ht="75" x14ac:dyDescent="0.25">
      <c r="A2333" s="71" t="str">
        <f>INDEX('Выгр Торг'!$A:$A,MATCH($B2333,'Выгр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3" s="88">
        <v>249687</v>
      </c>
      <c r="C2333" s="72">
        <f>VLOOKUP($B2333,'Выгр Торг'!$B:$P,C$1,0)</f>
        <v>182135</v>
      </c>
      <c r="D2333" s="71" t="str">
        <f>VLOOKUP($B2333,'Выгр Торг'!$B:$P,D$1,0)</f>
        <v>Оригинальные боковые зеркала 2181 "NEW" (электропривод с функцией складывания, обогрев, с повторителем) для Лада Веста (В цвет, Маэстро (черное стекло, 653))</v>
      </c>
      <c r="E2333" s="72" t="str">
        <f>VLOOKUP($B2333,'Выгр Торг'!$B:$P,E$1,0)</f>
        <v>Y</v>
      </c>
      <c r="F2333" s="72" t="str">
        <f>VLOOKUP($B2333,'Выгр Торг'!$B:$P,F$1,0)</f>
        <v>1</v>
      </c>
      <c r="G2333" s="36" t="s">
        <v>2501</v>
      </c>
      <c r="H2333" s="28">
        <v>182125</v>
      </c>
      <c r="I2333" s="53">
        <f>INDEX($I:$I,MATCH($H2333,$C:$C,0))</f>
        <v>600</v>
      </c>
      <c r="J2333" s="5" t="s">
        <v>2578</v>
      </c>
      <c r="K2333" s="56">
        <f>INDEX($K:$K,MATCH($H2333,$C:$C,0))+I2333</f>
        <v>13700</v>
      </c>
      <c r="L2333" s="14">
        <f>VLOOKUP(K2333,Наценка!$A$1:$B$8,2,1)</f>
        <v>1.2</v>
      </c>
      <c r="M2333" s="56">
        <f>INDEX($M:$M,MATCH($H2333,$C:$C,0))+I2333*$M$2</f>
        <v>17570</v>
      </c>
      <c r="N2333" s="57">
        <f t="shared" si="349"/>
        <v>17590</v>
      </c>
      <c r="O2333" s="72">
        <f>VLOOKUP($B2333,'Выгр Торг'!$B:$P,O$1,0)</f>
        <v>13700</v>
      </c>
      <c r="P2333" s="72">
        <f>VLOOKUP($B2333,'Выгр Торг'!$B:$P,P$1,0)</f>
        <v>17990</v>
      </c>
      <c r="Q2333" s="42">
        <f t="shared" si="350"/>
        <v>0</v>
      </c>
      <c r="R2333" s="42">
        <f t="shared" si="351"/>
        <v>400</v>
      </c>
      <c r="S2333" s="85">
        <f t="shared" si="355"/>
        <v>17590</v>
      </c>
      <c r="T2333" s="60">
        <f>IFERROR(VLOOKUP($B2333,'Из ГУГЛа'!$B:$G,4,0)*U2333+V2333,VLOOKUP($B2333,'Из ГУГЛа'!$B:$G,4,0))</f>
        <v>17490</v>
      </c>
      <c r="U2333" s="15">
        <v>1</v>
      </c>
      <c r="V2333" s="76">
        <f>INDEX($AA:$AA,MATCH($H2333,$C:$C,0))</f>
        <v>600</v>
      </c>
      <c r="W2333" s="74">
        <f t="shared" si="352"/>
        <v>0.28394160583941597</v>
      </c>
      <c r="X2333" s="74">
        <f t="shared" si="353"/>
        <v>-5.717552887364208E-3</v>
      </c>
      <c r="Y2333" s="74">
        <f t="shared" si="354"/>
        <v>0.27664233576642339</v>
      </c>
      <c r="Z2333" s="76">
        <f>INDEX($Z:$Z,MATCH($H2333,$C:$C,0))+V2333</f>
        <v>17490</v>
      </c>
      <c r="AB2333" s="43" t="str">
        <f>INDEX($AB:$AB,MATCH($H2333,$C:$C,0))</f>
        <v>https://motorring.ru/product/21297-bokovye-zerkala-povtoritelem-povorotov-elektroprivodom</v>
      </c>
    </row>
    <row r="2334" spans="1:28" ht="75" x14ac:dyDescent="0.25">
      <c r="A2334" s="71" t="str">
        <f>INDEX('Выгр Торг'!$A:$A,MATCH($B2334,'Выгр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4" s="88">
        <v>249688</v>
      </c>
      <c r="C2334" s="72">
        <f>VLOOKUP($B2334,'Выгр Торг'!$B:$P,C$1,0)</f>
        <v>182136</v>
      </c>
      <c r="D2334" s="71" t="str">
        <f>VLOOKUP($B2334,'Выгр Торг'!$B:$P,D$1,0)</f>
        <v>Оригинальные боковые зеркала 2181 "NEW" (электропривод с функцией складывания, обогрев, с повторителем) для Лада Веста (В цвет, Пантера (черная база, 672))</v>
      </c>
      <c r="E2334" s="72" t="str">
        <f>VLOOKUP($B2334,'Выгр Торг'!$B:$P,E$1,0)</f>
        <v>Y</v>
      </c>
      <c r="F2334" s="72" t="str">
        <f>VLOOKUP($B2334,'Выгр Торг'!$B:$P,F$1,0)</f>
        <v>1</v>
      </c>
      <c r="G2334" s="36" t="s">
        <v>2501</v>
      </c>
      <c r="H2334" s="28">
        <v>182125</v>
      </c>
      <c r="I2334" s="53">
        <f>INDEX($I:$I,MATCH($H2334,$C:$C,0))</f>
        <v>600</v>
      </c>
      <c r="J2334" s="5" t="s">
        <v>2578</v>
      </c>
      <c r="K2334" s="56">
        <f>INDEX($K:$K,MATCH($H2334,$C:$C,0))+I2334</f>
        <v>13700</v>
      </c>
      <c r="L2334" s="14">
        <f>VLOOKUP(K2334,Наценка!$A$1:$B$8,2,1)</f>
        <v>1.2</v>
      </c>
      <c r="M2334" s="56">
        <f>INDEX($M:$M,MATCH($H2334,$C:$C,0))+I2334*$M$2</f>
        <v>17570</v>
      </c>
      <c r="N2334" s="57">
        <f t="shared" si="349"/>
        <v>17590</v>
      </c>
      <c r="O2334" s="72">
        <f>VLOOKUP($B2334,'Выгр Торг'!$B:$P,O$1,0)</f>
        <v>13700</v>
      </c>
      <c r="P2334" s="72">
        <f>VLOOKUP($B2334,'Выгр Торг'!$B:$P,P$1,0)</f>
        <v>17990</v>
      </c>
      <c r="Q2334" s="42">
        <f t="shared" si="350"/>
        <v>0</v>
      </c>
      <c r="R2334" s="42">
        <f t="shared" si="351"/>
        <v>400</v>
      </c>
      <c r="S2334" s="85">
        <f t="shared" si="355"/>
        <v>17590</v>
      </c>
      <c r="T2334" s="60">
        <f>IFERROR(VLOOKUP($B2334,'Из ГУГЛа'!$B:$G,4,0)*U2334+V2334,VLOOKUP($B2334,'Из ГУГЛа'!$B:$G,4,0))</f>
        <v>17490</v>
      </c>
      <c r="U2334" s="15">
        <v>1</v>
      </c>
      <c r="V2334" s="76">
        <f>INDEX($AA:$AA,MATCH($H2334,$C:$C,0))</f>
        <v>600</v>
      </c>
      <c r="W2334" s="74">
        <f t="shared" si="352"/>
        <v>0.28394160583941597</v>
      </c>
      <c r="X2334" s="74">
        <f t="shared" si="353"/>
        <v>-5.717552887364208E-3</v>
      </c>
      <c r="Y2334" s="74">
        <f t="shared" si="354"/>
        <v>0.27664233576642339</v>
      </c>
      <c r="Z2334" s="76">
        <f>INDEX($Z:$Z,MATCH($H2334,$C:$C,0))+V2334</f>
        <v>17490</v>
      </c>
      <c r="AB2334" s="43" t="str">
        <f>INDEX($AB:$AB,MATCH($H2334,$C:$C,0))</f>
        <v>https://motorring.ru/product/21297-bokovye-zerkala-povtoritelem-povorotov-elektroprivodom</v>
      </c>
    </row>
    <row r="2335" spans="1:28" ht="75" x14ac:dyDescent="0.25">
      <c r="A2335" s="71" t="str">
        <f>INDEX('Выгр Торг'!$A:$A,MATCH($B2335,'Выгр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5" s="88">
        <v>249689</v>
      </c>
      <c r="C2335" s="72">
        <f>VLOOKUP($B2335,'Выгр Торг'!$B:$P,C$1,0)</f>
        <v>182137</v>
      </c>
      <c r="D2335" s="71" t="str">
        <f>VLOOKUP($B2335,'Выгр Торг'!$B:$P,D$1,0)</f>
        <v>Оригинальные боковые зеркала 2181 "NEW" (электропривод с функцией складывания, обогрев, с повторителем) для Лада Веста (В цвет, Платина (серебристо-бежевый, 691))</v>
      </c>
      <c r="E2335" s="72" t="str">
        <f>VLOOKUP($B2335,'Выгр Торг'!$B:$P,E$1,0)</f>
        <v>Y</v>
      </c>
      <c r="F2335" s="72" t="str">
        <f>VLOOKUP($B2335,'Выгр Торг'!$B:$P,F$1,0)</f>
        <v>1</v>
      </c>
      <c r="G2335" s="36" t="s">
        <v>2501</v>
      </c>
      <c r="H2335" s="28">
        <v>182125</v>
      </c>
      <c r="I2335" s="53">
        <f>INDEX($I:$I,MATCH($H2335,$C:$C,0))</f>
        <v>600</v>
      </c>
      <c r="J2335" s="5" t="s">
        <v>2578</v>
      </c>
      <c r="K2335" s="56">
        <f>INDEX($K:$K,MATCH($H2335,$C:$C,0))+I2335</f>
        <v>13700</v>
      </c>
      <c r="L2335" s="14">
        <f>VLOOKUP(K2335,Наценка!$A$1:$B$8,2,1)</f>
        <v>1.2</v>
      </c>
      <c r="M2335" s="56">
        <f>INDEX($M:$M,MATCH($H2335,$C:$C,0))+I2335*$M$2</f>
        <v>17570</v>
      </c>
      <c r="N2335" s="57">
        <f t="shared" si="349"/>
        <v>17590</v>
      </c>
      <c r="O2335" s="72">
        <f>VLOOKUP($B2335,'Выгр Торг'!$B:$P,O$1,0)</f>
        <v>13700</v>
      </c>
      <c r="P2335" s="72">
        <f>VLOOKUP($B2335,'Выгр Торг'!$B:$P,P$1,0)</f>
        <v>17990</v>
      </c>
      <c r="Q2335" s="42">
        <f t="shared" si="350"/>
        <v>0</v>
      </c>
      <c r="R2335" s="42">
        <f t="shared" si="351"/>
        <v>400</v>
      </c>
      <c r="S2335" s="85">
        <f t="shared" si="355"/>
        <v>17590</v>
      </c>
      <c r="T2335" s="60">
        <f>IFERROR(VLOOKUP($B2335,'Из ГУГЛа'!$B:$G,4,0)*U2335+V2335,VLOOKUP($B2335,'Из ГУГЛа'!$B:$G,4,0))</f>
        <v>17490</v>
      </c>
      <c r="U2335" s="15">
        <v>1</v>
      </c>
      <c r="V2335" s="76">
        <f>INDEX($AA:$AA,MATCH($H2335,$C:$C,0))</f>
        <v>600</v>
      </c>
      <c r="W2335" s="74">
        <f t="shared" si="352"/>
        <v>0.28394160583941597</v>
      </c>
      <c r="X2335" s="74">
        <f t="shared" si="353"/>
        <v>-5.717552887364208E-3</v>
      </c>
      <c r="Y2335" s="74">
        <f t="shared" si="354"/>
        <v>0.27664233576642339</v>
      </c>
      <c r="Z2335" s="76">
        <f>INDEX($Z:$Z,MATCH($H2335,$C:$C,0))+V2335</f>
        <v>17490</v>
      </c>
      <c r="AB2335" s="43" t="str">
        <f>INDEX($AB:$AB,MATCH($H2335,$C:$C,0))</f>
        <v>https://motorring.ru/product/21297-bokovye-zerkala-povtoritelem-povorotov-elektroprivodom</v>
      </c>
    </row>
    <row r="2336" spans="1:28" ht="75" x14ac:dyDescent="0.25">
      <c r="A2336" s="71" t="str">
        <f>INDEX('Выгр Торг'!$A:$A,MATCH($B2336,'Выгр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6" s="88">
        <v>249690</v>
      </c>
      <c r="C2336" s="72">
        <f>VLOOKUP($B2336,'Выгр Торг'!$B:$P,C$1,0)</f>
        <v>182138</v>
      </c>
      <c r="D2336" s="71" t="str">
        <f>VLOOKUP($B2336,'Выгр Торг'!$B:$P,D$1,0)</f>
        <v>Оригинальные боковые зеркала 2181 "NEW" (электропривод с функцией складывания, обогрев, с повторителем) для Лада Веста (В цвет, Плутон (темно-серый, 608))</v>
      </c>
      <c r="E2336" s="72" t="str">
        <f>VLOOKUP($B2336,'Выгр Торг'!$B:$P,E$1,0)</f>
        <v>Y</v>
      </c>
      <c r="F2336" s="72" t="str">
        <f>VLOOKUP($B2336,'Выгр Торг'!$B:$P,F$1,0)</f>
        <v>1</v>
      </c>
      <c r="G2336" s="36" t="s">
        <v>2501</v>
      </c>
      <c r="H2336" s="28">
        <v>182125</v>
      </c>
      <c r="I2336" s="53">
        <f>INDEX($I:$I,MATCH($H2336,$C:$C,0))</f>
        <v>600</v>
      </c>
      <c r="J2336" s="5" t="s">
        <v>2578</v>
      </c>
      <c r="K2336" s="56">
        <f>INDEX($K:$K,MATCH($H2336,$C:$C,0))+I2336</f>
        <v>13700</v>
      </c>
      <c r="L2336" s="14">
        <f>VLOOKUP(K2336,Наценка!$A$1:$B$8,2,1)</f>
        <v>1.2</v>
      </c>
      <c r="M2336" s="56">
        <f>INDEX($M:$M,MATCH($H2336,$C:$C,0))+I2336*$M$2</f>
        <v>17570</v>
      </c>
      <c r="N2336" s="57">
        <f t="shared" si="349"/>
        <v>17590</v>
      </c>
      <c r="O2336" s="72">
        <f>VLOOKUP($B2336,'Выгр Торг'!$B:$P,O$1,0)</f>
        <v>13700</v>
      </c>
      <c r="P2336" s="72">
        <f>VLOOKUP($B2336,'Выгр Торг'!$B:$P,P$1,0)</f>
        <v>17990</v>
      </c>
      <c r="Q2336" s="42">
        <f t="shared" si="350"/>
        <v>0</v>
      </c>
      <c r="R2336" s="42">
        <f t="shared" si="351"/>
        <v>400</v>
      </c>
      <c r="S2336" s="85">
        <f t="shared" si="355"/>
        <v>17590</v>
      </c>
      <c r="T2336" s="60">
        <f>IFERROR(VLOOKUP($B2336,'Из ГУГЛа'!$B:$G,4,0)*U2336+V2336,VLOOKUP($B2336,'Из ГУГЛа'!$B:$G,4,0))</f>
        <v>17490</v>
      </c>
      <c r="U2336" s="15">
        <v>1</v>
      </c>
      <c r="V2336" s="76">
        <f>INDEX($AA:$AA,MATCH($H2336,$C:$C,0))</f>
        <v>600</v>
      </c>
      <c r="W2336" s="74">
        <f t="shared" si="352"/>
        <v>0.28394160583941597</v>
      </c>
      <c r="X2336" s="74">
        <f t="shared" si="353"/>
        <v>-5.717552887364208E-3</v>
      </c>
      <c r="Y2336" s="74">
        <f t="shared" si="354"/>
        <v>0.27664233576642339</v>
      </c>
      <c r="Z2336" s="76">
        <f>INDEX($Z:$Z,MATCH($H2336,$C:$C,0))+V2336</f>
        <v>17490</v>
      </c>
      <c r="AB2336" s="43" t="str">
        <f>INDEX($AB:$AB,MATCH($H2336,$C:$C,0))</f>
        <v>https://motorring.ru/product/21297-bokovye-zerkala-povtoritelem-povorotov-elektroprivodom</v>
      </c>
    </row>
    <row r="2337" spans="1:28" ht="75" x14ac:dyDescent="0.25">
      <c r="A2337" s="71" t="str">
        <f>INDEX('Выгр Торг'!$A:$A,MATCH($B2337,'Выгр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7" s="88">
        <v>249691</v>
      </c>
      <c r="C2337" s="72">
        <f>VLOOKUP($B2337,'Выгр Торг'!$B:$P,C$1,0)</f>
        <v>182139</v>
      </c>
      <c r="D2337" s="71" t="str">
        <f>VLOOKUP($B2337,'Выгр Торг'!$B:$P,D$1,0)</f>
        <v>Оригинальные боковые зеркала 2181 "NEW" (электропривод с функцией складывания, обогрев, с повторителем) для Лада Веста (В цвет, Сердолик (темно-красный, 195))</v>
      </c>
      <c r="E2337" s="72" t="str">
        <f>VLOOKUP($B2337,'Выгр Торг'!$B:$P,E$1,0)</f>
        <v>Y</v>
      </c>
      <c r="F2337" s="72" t="str">
        <f>VLOOKUP($B2337,'Выгр Торг'!$B:$P,F$1,0)</f>
        <v>1</v>
      </c>
      <c r="G2337" s="36" t="s">
        <v>2501</v>
      </c>
      <c r="H2337" s="28">
        <v>182125</v>
      </c>
      <c r="I2337" s="53">
        <f>INDEX($I:$I,MATCH($H2337,$C:$C,0))</f>
        <v>600</v>
      </c>
      <c r="J2337" s="5" t="s">
        <v>2578</v>
      </c>
      <c r="K2337" s="56">
        <f>INDEX($K:$K,MATCH($H2337,$C:$C,0))+I2337</f>
        <v>13700</v>
      </c>
      <c r="L2337" s="14">
        <f>VLOOKUP(K2337,Наценка!$A$1:$B$8,2,1)</f>
        <v>1.2</v>
      </c>
      <c r="M2337" s="56">
        <f>INDEX($M:$M,MATCH($H2337,$C:$C,0))+I2337*$M$2</f>
        <v>17570</v>
      </c>
      <c r="N2337" s="57">
        <f t="shared" si="349"/>
        <v>17590</v>
      </c>
      <c r="O2337" s="72">
        <f>VLOOKUP($B2337,'Выгр Торг'!$B:$P,O$1,0)</f>
        <v>13700</v>
      </c>
      <c r="P2337" s="72">
        <f>VLOOKUP($B2337,'Выгр Торг'!$B:$P,P$1,0)</f>
        <v>17990</v>
      </c>
      <c r="Q2337" s="42">
        <f t="shared" si="350"/>
        <v>0</v>
      </c>
      <c r="R2337" s="42">
        <f t="shared" si="351"/>
        <v>400</v>
      </c>
      <c r="S2337" s="85">
        <f t="shared" si="355"/>
        <v>17590</v>
      </c>
      <c r="T2337" s="60">
        <f>IFERROR(VLOOKUP($B2337,'Из ГУГЛа'!$B:$G,4,0)*U2337+V2337,VLOOKUP($B2337,'Из ГУГЛа'!$B:$G,4,0))</f>
        <v>17490</v>
      </c>
      <c r="U2337" s="15">
        <v>1</v>
      </c>
      <c r="V2337" s="76">
        <f>INDEX($AA:$AA,MATCH($H2337,$C:$C,0))</f>
        <v>600</v>
      </c>
      <c r="W2337" s="74">
        <f t="shared" si="352"/>
        <v>0.28394160583941597</v>
      </c>
      <c r="X2337" s="74">
        <f t="shared" si="353"/>
        <v>-5.717552887364208E-3</v>
      </c>
      <c r="Y2337" s="74">
        <f t="shared" si="354"/>
        <v>0.27664233576642339</v>
      </c>
      <c r="Z2337" s="76">
        <f>INDEX($Z:$Z,MATCH($H2337,$C:$C,0))+V2337</f>
        <v>17490</v>
      </c>
      <c r="AB2337" s="43" t="str">
        <f>INDEX($AB:$AB,MATCH($H2337,$C:$C,0))</f>
        <v>https://motorring.ru/product/21297-bokovye-zerkala-povtoritelem-povorotov-elektroprivodom</v>
      </c>
    </row>
    <row r="2338" spans="1:28" ht="60" x14ac:dyDescent="0.25">
      <c r="A2338" s="71" t="str">
        <f>INDEX('Выгр Торг'!$A:$A,MATCH($B2338,'Выгр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8" s="88">
        <v>249692</v>
      </c>
      <c r="C2338" s="72">
        <f>VLOOKUP($B2338,'Выгр Торг'!$B:$P,C$1,0)</f>
        <v>182140</v>
      </c>
      <c r="D2338" s="71" t="str">
        <f>VLOOKUP($B2338,'Выгр Торг'!$B:$P,D$1,0)</f>
        <v>Оригинальные боковые зеркала 2181 "NEW" (электропривод с функцией складывания, обогрев, с повторителем) для Лада Веста (В цвет, Тайфун (серый, 616))</v>
      </c>
      <c r="E2338" s="72" t="str">
        <f>VLOOKUP($B2338,'Выгр Торг'!$B:$P,E$1,0)</f>
        <v>Y</v>
      </c>
      <c r="F2338" s="72" t="str">
        <f>VLOOKUP($B2338,'Выгр Торг'!$B:$P,F$1,0)</f>
        <v>1</v>
      </c>
      <c r="G2338" s="36" t="s">
        <v>2501</v>
      </c>
      <c r="H2338" s="28">
        <v>182125</v>
      </c>
      <c r="I2338" s="53">
        <f>INDEX($I:$I,MATCH($H2338,$C:$C,0))</f>
        <v>600</v>
      </c>
      <c r="J2338" s="5" t="s">
        <v>2578</v>
      </c>
      <c r="K2338" s="56">
        <f>INDEX($K:$K,MATCH($H2338,$C:$C,0))+I2338</f>
        <v>13700</v>
      </c>
      <c r="L2338" s="14">
        <f>VLOOKUP(K2338,Наценка!$A$1:$B$8,2,1)</f>
        <v>1.2</v>
      </c>
      <c r="M2338" s="56">
        <f>INDEX($M:$M,MATCH($H2338,$C:$C,0))+I2338*$M$2</f>
        <v>17570</v>
      </c>
      <c r="N2338" s="57">
        <f t="shared" si="349"/>
        <v>17590</v>
      </c>
      <c r="O2338" s="72">
        <f>VLOOKUP($B2338,'Выгр Торг'!$B:$P,O$1,0)</f>
        <v>13700</v>
      </c>
      <c r="P2338" s="72">
        <f>VLOOKUP($B2338,'Выгр Торг'!$B:$P,P$1,0)</f>
        <v>17990</v>
      </c>
      <c r="Q2338" s="42">
        <f t="shared" si="350"/>
        <v>0</v>
      </c>
      <c r="R2338" s="42">
        <f t="shared" si="351"/>
        <v>400</v>
      </c>
      <c r="S2338" s="85">
        <f t="shared" si="355"/>
        <v>17590</v>
      </c>
      <c r="T2338" s="60">
        <f>IFERROR(VLOOKUP($B2338,'Из ГУГЛа'!$B:$G,4,0)*U2338+V2338,VLOOKUP($B2338,'Из ГУГЛа'!$B:$G,4,0))</f>
        <v>17490</v>
      </c>
      <c r="U2338" s="15">
        <v>1</v>
      </c>
      <c r="V2338" s="76">
        <f>INDEX($AA:$AA,MATCH($H2338,$C:$C,0))</f>
        <v>600</v>
      </c>
      <c r="W2338" s="74">
        <f t="shared" si="352"/>
        <v>0.28394160583941597</v>
      </c>
      <c r="X2338" s="74">
        <f t="shared" si="353"/>
        <v>-5.717552887364208E-3</v>
      </c>
      <c r="Y2338" s="74">
        <f t="shared" si="354"/>
        <v>0.27664233576642339</v>
      </c>
      <c r="Z2338" s="76">
        <f>INDEX($Z:$Z,MATCH($H2338,$C:$C,0))+V2338</f>
        <v>17490</v>
      </c>
      <c r="AB2338" s="43" t="str">
        <f>INDEX($AB:$AB,MATCH($H2338,$C:$C,0))</f>
        <v>https://motorring.ru/product/21297-bokovye-zerkala-povtoritelem-povorotov-elektroprivodom</v>
      </c>
    </row>
    <row r="2339" spans="1:28" ht="60" x14ac:dyDescent="0.25">
      <c r="A2339" s="71" t="str">
        <f>INDEX('Выгр Торг'!$A:$A,MATCH($B2339,'Выгр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39" s="88">
        <v>249693</v>
      </c>
      <c r="C2339" s="72">
        <f>VLOOKUP($B2339,'Выгр Торг'!$B:$P,C$1,0)</f>
        <v>182126</v>
      </c>
      <c r="D2339" s="71" t="str">
        <f>VLOOKUP($B2339,'Выгр Торг'!$B:$P,D$1,0)</f>
        <v>Оригинальные боковые зеркала 2181 "NEW" (электропривод с функцией складывания, обогрев, с повторителем) для Лада Веста (В цвет, Уточнить у менеджера)</v>
      </c>
      <c r="E2339" s="72" t="str">
        <f>VLOOKUP($B2339,'Выгр Торг'!$B:$P,E$1,0)</f>
        <v>Y</v>
      </c>
      <c r="F2339" s="72" t="str">
        <f>VLOOKUP($B2339,'Выгр Торг'!$B:$P,F$1,0)</f>
        <v>1</v>
      </c>
      <c r="G2339" s="36" t="s">
        <v>2501</v>
      </c>
      <c r="H2339" s="28">
        <v>182125</v>
      </c>
      <c r="I2339" s="53">
        <f>INDEX($I:$I,MATCH($H2339,$C:$C,0))</f>
        <v>600</v>
      </c>
      <c r="J2339" s="5" t="s">
        <v>2578</v>
      </c>
      <c r="K2339" s="56">
        <f>INDEX($K:$K,MATCH($H2339,$C:$C,0))+I2339</f>
        <v>13700</v>
      </c>
      <c r="L2339" s="14">
        <f>VLOOKUP(K2339,Наценка!$A$1:$B$8,2,1)</f>
        <v>1.2</v>
      </c>
      <c r="M2339" s="56">
        <f>INDEX($M:$M,MATCH($H2339,$C:$C,0))+I2339*$M$2</f>
        <v>17570</v>
      </c>
      <c r="N2339" s="57">
        <f t="shared" si="349"/>
        <v>17590</v>
      </c>
      <c r="O2339" s="72">
        <f>VLOOKUP($B2339,'Выгр Торг'!$B:$P,O$1,0)</f>
        <v>13700</v>
      </c>
      <c r="P2339" s="72">
        <f>VLOOKUP($B2339,'Выгр Торг'!$B:$P,P$1,0)</f>
        <v>17990</v>
      </c>
      <c r="Q2339" s="42">
        <f t="shared" si="350"/>
        <v>0</v>
      </c>
      <c r="R2339" s="42">
        <f t="shared" si="351"/>
        <v>400</v>
      </c>
      <c r="S2339" s="85">
        <f t="shared" si="355"/>
        <v>17590</v>
      </c>
      <c r="T2339" s="60">
        <f>IFERROR(VLOOKUP($B2339,'Из ГУГЛа'!$B:$G,4,0)*U2339+V2339,VLOOKUP($B2339,'Из ГУГЛа'!$B:$G,4,0))</f>
        <v>17490</v>
      </c>
      <c r="U2339" s="15">
        <v>1</v>
      </c>
      <c r="V2339" s="76">
        <f>INDEX($AA:$AA,MATCH($H2339,$C:$C,0))</f>
        <v>600</v>
      </c>
      <c r="W2339" s="74">
        <f t="shared" si="352"/>
        <v>0.28394160583941597</v>
      </c>
      <c r="X2339" s="74">
        <f t="shared" si="353"/>
        <v>-5.717552887364208E-3</v>
      </c>
      <c r="Y2339" s="74">
        <f t="shared" si="354"/>
        <v>0.27664233576642339</v>
      </c>
      <c r="Z2339" s="76">
        <f>INDEX($Z:$Z,MATCH($H2339,$C:$C,0))+V2339</f>
        <v>17490</v>
      </c>
      <c r="AB2339" s="43" t="str">
        <f>INDEX($AB:$AB,MATCH($H2339,$C:$C,0))</f>
        <v>https://motorring.ru/product/21297-bokovye-zerkala-povtoritelem-povorotov-elektroprivodom</v>
      </c>
    </row>
    <row r="2340" spans="1:28" ht="75" x14ac:dyDescent="0.25">
      <c r="A2340" s="71" t="str">
        <f>INDEX('Выгр Торг'!$A:$A,MATCH($B2340,'Выгр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40" s="88">
        <v>249694</v>
      </c>
      <c r="C2340" s="72">
        <f>VLOOKUP($B2340,'Выгр Торг'!$B:$P,C$1,0)</f>
        <v>182141</v>
      </c>
      <c r="D2340" s="71" t="str">
        <f>VLOOKUP($B2340,'Выгр Торг'!$B:$P,D$1,0)</f>
        <v>Оригинальные боковые зеркала 2181 "NEW" (электропривод с функцией складывания, обогрев, с повторителем) для Лада Веста (В цвет, Фантом (темно-серо-голубой, 496))</v>
      </c>
      <c r="E2340" s="72" t="str">
        <f>VLOOKUP($B2340,'Выгр Торг'!$B:$P,E$1,0)</f>
        <v>Y</v>
      </c>
      <c r="F2340" s="72" t="str">
        <f>VLOOKUP($B2340,'Выгр Торг'!$B:$P,F$1,0)</f>
        <v>1</v>
      </c>
      <c r="G2340" s="36" t="s">
        <v>2501</v>
      </c>
      <c r="H2340" s="28">
        <v>182125</v>
      </c>
      <c r="I2340" s="53">
        <f>INDEX($I:$I,MATCH($H2340,$C:$C,0))</f>
        <v>600</v>
      </c>
      <c r="J2340" s="5" t="s">
        <v>2578</v>
      </c>
      <c r="K2340" s="56">
        <f>INDEX($K:$K,MATCH($H2340,$C:$C,0))+I2340</f>
        <v>13700</v>
      </c>
      <c r="L2340" s="14">
        <f>VLOOKUP(K2340,Наценка!$A$1:$B$8,2,1)</f>
        <v>1.2</v>
      </c>
      <c r="M2340" s="56">
        <f>INDEX($M:$M,MATCH($H2340,$C:$C,0))+I2340*$M$2</f>
        <v>17570</v>
      </c>
      <c r="N2340" s="57">
        <f t="shared" si="349"/>
        <v>17590</v>
      </c>
      <c r="O2340" s="72">
        <f>VLOOKUP($B2340,'Выгр Торг'!$B:$P,O$1,0)</f>
        <v>13700</v>
      </c>
      <c r="P2340" s="72">
        <f>VLOOKUP($B2340,'Выгр Торг'!$B:$P,P$1,0)</f>
        <v>17990</v>
      </c>
      <c r="Q2340" s="42">
        <f t="shared" si="350"/>
        <v>0</v>
      </c>
      <c r="R2340" s="42">
        <f t="shared" si="351"/>
        <v>400</v>
      </c>
      <c r="S2340" s="85">
        <f t="shared" si="355"/>
        <v>17590</v>
      </c>
      <c r="T2340" s="60">
        <f>IFERROR(VLOOKUP($B2340,'Из ГУГЛа'!$B:$G,4,0)*U2340+V2340,VLOOKUP($B2340,'Из ГУГЛа'!$B:$G,4,0))</f>
        <v>17490</v>
      </c>
      <c r="U2340" s="15">
        <v>1</v>
      </c>
      <c r="V2340" s="76">
        <f>INDEX($AA:$AA,MATCH($H2340,$C:$C,0))</f>
        <v>600</v>
      </c>
      <c r="W2340" s="74">
        <f t="shared" si="352"/>
        <v>0.28394160583941597</v>
      </c>
      <c r="X2340" s="74">
        <f t="shared" si="353"/>
        <v>-5.717552887364208E-3</v>
      </c>
      <c r="Y2340" s="74">
        <f t="shared" si="354"/>
        <v>0.27664233576642339</v>
      </c>
      <c r="Z2340" s="76">
        <f>INDEX($Z:$Z,MATCH($H2340,$C:$C,0))+V2340</f>
        <v>17490</v>
      </c>
      <c r="AB2340" s="43" t="str">
        <f>INDEX($AB:$AB,MATCH($H2340,$C:$C,0))</f>
        <v>https://motorring.ru/product/21297-bokovye-zerkala-povtoritelem-povorotov-elektroprivodom</v>
      </c>
    </row>
    <row r="2341" spans="1:28" ht="75" x14ac:dyDescent="0.25">
      <c r="A2341" s="71" t="str">
        <f>INDEX('Выгр Торг'!$A:$A,MATCH($B2341,'Выгр Торг'!$B:$B,0))</f>
        <v>Оригинальные боковые зеркала 2181 "NEW" (электропривод с функцией складывания, обогрев, с повторителем) для Лада Веста</v>
      </c>
      <c r="B2341" s="88">
        <v>249695</v>
      </c>
      <c r="C2341" s="72">
        <f>VLOOKUP($B2341,'Выгр Торг'!$B:$P,C$1,0)</f>
        <v>182142</v>
      </c>
      <c r="D2341" s="71" t="str">
        <f>VLOOKUP($B2341,'Выгр Торг'!$B:$P,D$1,0)</f>
        <v>Оригинальные боковые зеркала 2181 "NEW" (электропривод с функцией складывания, обогрев, с повторителем) для Лада Веста (В цвет, Черная жемчужина (черный, 676))</v>
      </c>
      <c r="E2341" s="72" t="str">
        <f>VLOOKUP($B2341,'Выгр Торг'!$B:$P,E$1,0)</f>
        <v>Y</v>
      </c>
      <c r="F2341" s="72" t="str">
        <f>VLOOKUP($B2341,'Выгр Торг'!$B:$P,F$1,0)</f>
        <v>1</v>
      </c>
      <c r="G2341" s="36" t="s">
        <v>2501</v>
      </c>
      <c r="H2341" s="28">
        <v>182125</v>
      </c>
      <c r="I2341" s="53">
        <f>INDEX($I:$I,MATCH($H2341,$C:$C,0))</f>
        <v>600</v>
      </c>
      <c r="J2341" s="5" t="s">
        <v>2578</v>
      </c>
      <c r="K2341" s="56">
        <f>INDEX($K:$K,MATCH($H2341,$C:$C,0))+I2341</f>
        <v>13700</v>
      </c>
      <c r="L2341" s="14">
        <f>VLOOKUP(K2341,Наценка!$A$1:$B$8,2,1)</f>
        <v>1.2</v>
      </c>
      <c r="M2341" s="56">
        <f>INDEX($M:$M,MATCH($H2341,$C:$C,0))+I2341*$M$2</f>
        <v>17570</v>
      </c>
      <c r="N2341" s="57">
        <f t="shared" si="349"/>
        <v>17590</v>
      </c>
      <c r="O2341" s="72">
        <f>VLOOKUP($B2341,'Выгр Торг'!$B:$P,O$1,0)</f>
        <v>13700</v>
      </c>
      <c r="P2341" s="72">
        <f>VLOOKUP($B2341,'Выгр Торг'!$B:$P,P$1,0)</f>
        <v>17990</v>
      </c>
      <c r="Q2341" s="42">
        <f t="shared" si="350"/>
        <v>0</v>
      </c>
      <c r="R2341" s="42">
        <f t="shared" si="351"/>
        <v>400</v>
      </c>
      <c r="S2341" s="85">
        <f t="shared" si="355"/>
        <v>17590</v>
      </c>
      <c r="T2341" s="60">
        <f>IFERROR(VLOOKUP($B2341,'Из ГУГЛа'!$B:$G,4,0)*U2341+V2341,VLOOKUP($B2341,'Из ГУГЛа'!$B:$G,4,0))</f>
        <v>17490</v>
      </c>
      <c r="U2341" s="15">
        <v>1</v>
      </c>
      <c r="V2341" s="76">
        <f>INDEX($AA:$AA,MATCH($H2341,$C:$C,0))</f>
        <v>600</v>
      </c>
      <c r="W2341" s="74">
        <f t="shared" si="352"/>
        <v>0.28394160583941597</v>
      </c>
      <c r="X2341" s="74">
        <f t="shared" si="353"/>
        <v>-5.717552887364208E-3</v>
      </c>
      <c r="Y2341" s="74">
        <f t="shared" si="354"/>
        <v>0.27664233576642339</v>
      </c>
      <c r="Z2341" s="76">
        <f>INDEX($Z:$Z,MATCH($H2341,$C:$C,0))+V2341</f>
        <v>17490</v>
      </c>
      <c r="AB2341" s="43" t="str">
        <f>INDEX($AB:$AB,MATCH($H2341,$C:$C,0))</f>
        <v>https://motorring.ru/product/21297-bokovye-zerkala-povtoritelem-povorotov-elektroprivodom</v>
      </c>
    </row>
    <row r="2342" spans="1:28" ht="60" x14ac:dyDescent="0.25">
      <c r="A2342" s="71" t="str">
        <f>INDEX('Выгр Торг'!$A:$A,MATCH($B2342,'Выгр Торг'!$B:$B,0))</f>
        <v>Оригинальные боковые зеркала с электроприводом и обогревом для Лада (Калина, Калина 2, Гранта), Датсун (mi-DO, on-DO)</v>
      </c>
      <c r="B2342" s="88">
        <v>184368</v>
      </c>
      <c r="C2342" s="72">
        <f>VLOOKUP($B2342,'Выгр Торг'!$B:$P,C$1,0)</f>
        <v>143416</v>
      </c>
      <c r="D2342" s="71" t="str">
        <f>VLOOKUP($B2342,'Выгр Торг'!$B:$P,D$1,0)</f>
        <v>Оригинальные боковые зеркала с электроприводом и обогревом для Лада (Калина, Калина 2, Гранта), Датсун (mi-DO, on-DO) (Без покраски)</v>
      </c>
      <c r="E2342" s="72" t="str">
        <f>VLOOKUP($B2342,'Выгр Торг'!$B:$P,E$1,0)</f>
        <v>Y</v>
      </c>
      <c r="F2342" s="72" t="str">
        <f>VLOOKUP($B2342,'Выгр Торг'!$B:$P,F$1,0)</f>
        <v>0</v>
      </c>
      <c r="G2342" s="36" t="s">
        <v>2500</v>
      </c>
      <c r="H2342" s="28">
        <v>143416</v>
      </c>
      <c r="I2342" s="52">
        <v>600</v>
      </c>
      <c r="J2342" s="5" t="s">
        <v>2578</v>
      </c>
      <c r="K2342" s="73">
        <f>O2342</f>
        <v>2300</v>
      </c>
      <c r="L2342" s="14">
        <f>VLOOKUP(K2342,Наценка!$A$1:$B$8,2,1)</f>
        <v>1.4</v>
      </c>
      <c r="M2342" s="92">
        <f>Z2342-100</f>
        <v>3700</v>
      </c>
      <c r="N2342" s="57">
        <f t="shared" si="349"/>
        <v>3690</v>
      </c>
      <c r="O2342" s="72">
        <f>VLOOKUP($B2342,'Выгр Торг'!$B:$P,O$1,0)</f>
        <v>2300</v>
      </c>
      <c r="P2342" s="72">
        <f>VLOOKUP($B2342,'Выгр Торг'!$B:$P,P$1,0)</f>
        <v>3790</v>
      </c>
      <c r="Q2342" s="42">
        <f t="shared" si="350"/>
        <v>0</v>
      </c>
      <c r="R2342" s="42">
        <f t="shared" si="351"/>
        <v>100</v>
      </c>
      <c r="S2342" s="85">
        <f t="shared" si="355"/>
        <v>3690</v>
      </c>
      <c r="T2342" s="60">
        <f>IFERROR(VLOOKUP($B2342,'Из ГУГЛа'!$B:$G,4,0)*U2342+V2342,VLOOKUP($B2342,'Из ГУГЛа'!$B:$G,4,0))</f>
        <v>3800</v>
      </c>
      <c r="U2342" s="15">
        <v>2</v>
      </c>
      <c r="V2342" s="62">
        <f>-I2342*1.3</f>
        <v>-780</v>
      </c>
      <c r="W2342" s="74">
        <f t="shared" si="352"/>
        <v>0.60434782608695659</v>
      </c>
      <c r="X2342" s="74">
        <f t="shared" si="353"/>
        <v>2.8947368421052631E-2</v>
      </c>
      <c r="Y2342" s="74">
        <f t="shared" si="354"/>
        <v>0.65217391304347827</v>
      </c>
      <c r="Z2342" s="79">
        <f>2290*U2342+V2342</f>
        <v>3800</v>
      </c>
      <c r="AA2342" s="4" t="s">
        <v>2693</v>
      </c>
      <c r="AB2342" s="20" t="s">
        <v>2648</v>
      </c>
    </row>
    <row r="2343" spans="1:28" ht="75" x14ac:dyDescent="0.25">
      <c r="A2343" s="71" t="str">
        <f>INDEX('Выгр Торг'!$A:$A,MATCH($B2343,'Выгр Торг'!$B:$B,0))</f>
        <v>Оригинальные боковые зеркала с электроприводом и обогревом для Лада (Калина, Калина 2, Гранта), Датсун (mi-DO, on-DO)</v>
      </c>
      <c r="B2343" s="88">
        <v>184369</v>
      </c>
      <c r="C2343" s="72">
        <f>VLOOKUP($B2343,'Выгр Торг'!$B:$P,C$1,0)</f>
        <v>143419</v>
      </c>
      <c r="D2343" s="71" t="str">
        <f>VLOOKUP($B2343,'Выгр Торг'!$B:$P,D$1,0)</f>
        <v>Оригинальные боковые зеркала с электроприводом и обогревом для Лада (Калина, Калина 2, Гранта), Датсун (mi-DO, on-DO) (В цвет, Аллигатор (темно-зеленый, 309))</v>
      </c>
      <c r="E2343" s="72" t="str">
        <f>VLOOKUP($B2343,'Выгр Торг'!$B:$P,E$1,0)</f>
        <v>Y</v>
      </c>
      <c r="F2343" s="72" t="str">
        <f>VLOOKUP($B2343,'Выгр Торг'!$B:$P,F$1,0)</f>
        <v>0</v>
      </c>
      <c r="G2343" s="36" t="s">
        <v>2500</v>
      </c>
      <c r="H2343" s="28">
        <v>143416</v>
      </c>
      <c r="I2343" s="53">
        <f>INDEX($I:$I,MATCH($H2343,$C:$C,0))</f>
        <v>600</v>
      </c>
      <c r="J2343" s="5" t="s">
        <v>2578</v>
      </c>
      <c r="K2343" s="56">
        <f>INDEX($K:$K,MATCH($H2343,$C:$C,0))+I2343</f>
        <v>2900</v>
      </c>
      <c r="L2343" s="14">
        <f>VLOOKUP(K2343,Наценка!$A$1:$B$8,2,1)</f>
        <v>1.4</v>
      </c>
      <c r="M2343" s="56">
        <f>INDEX($M:$M,MATCH($H2343,$C:$C,0))+I2343*$M$2</f>
        <v>4480</v>
      </c>
      <c r="N2343" s="57">
        <f t="shared" si="349"/>
        <v>4490</v>
      </c>
      <c r="O2343" s="72">
        <f>VLOOKUP($B2343,'Выгр Торг'!$B:$P,O$1,0)</f>
        <v>2900</v>
      </c>
      <c r="P2343" s="72">
        <f>VLOOKUP($B2343,'Выгр Торг'!$B:$P,P$1,0)</f>
        <v>4590</v>
      </c>
      <c r="Q2343" s="42">
        <f t="shared" si="350"/>
        <v>0</v>
      </c>
      <c r="R2343" s="42">
        <f t="shared" si="351"/>
        <v>100</v>
      </c>
      <c r="S2343" s="85">
        <f t="shared" si="355"/>
        <v>4490</v>
      </c>
      <c r="T2343" s="60">
        <f>IFERROR(VLOOKUP($B2343,'Из ГУГЛа'!$B:$G,4,0)*U2343+V2343,VLOOKUP($B2343,'Из ГУГЛа'!$B:$G,4,0))</f>
        <v>4580</v>
      </c>
      <c r="U2343" s="15">
        <v>2</v>
      </c>
      <c r="V2343" s="59"/>
      <c r="W2343" s="74">
        <f t="shared" si="352"/>
        <v>0.54827586206896561</v>
      </c>
      <c r="X2343" s="74">
        <f t="shared" si="353"/>
        <v>1.9650655021834062E-2</v>
      </c>
      <c r="Y2343" s="74">
        <f t="shared" si="354"/>
        <v>0.57931034482758625</v>
      </c>
      <c r="Z2343" s="79">
        <f>2290*U2343</f>
        <v>4580</v>
      </c>
      <c r="AB2343" s="20" t="s">
        <v>2648</v>
      </c>
    </row>
    <row r="2344" spans="1:28" ht="60" x14ac:dyDescent="0.25">
      <c r="A2344" s="71" t="str">
        <f>INDEX('Выгр Торг'!$A:$A,MATCH($B2344,'Выгр Торг'!$B:$B,0))</f>
        <v>Оригинальные боковые зеркала с электроприводом и обогревом для Лада (Калина, Калина 2, Гранта), Датсун (mi-DO, on-DO)</v>
      </c>
      <c r="B2344" s="88">
        <v>184370</v>
      </c>
      <c r="C2344" s="72">
        <f>VLOOKUP($B2344,'Выгр Торг'!$B:$P,C$1,0)</f>
        <v>143420</v>
      </c>
      <c r="D2344" s="71" t="str">
        <f>VLOOKUP($B2344,'Выгр Торг'!$B:$P,D$1,0)</f>
        <v>Оригинальные боковые зеркала с электроприводом и обогревом для Лада (Калина, Калина 2, Гранта), Датсун (mi-DO, on-DO) (В цвет, Апельсин (оранжевый, 111))</v>
      </c>
      <c r="E2344" s="72" t="str">
        <f>VLOOKUP($B2344,'Выгр Торг'!$B:$P,E$1,0)</f>
        <v>Y</v>
      </c>
      <c r="F2344" s="72" t="str">
        <f>VLOOKUP($B2344,'Выгр Торг'!$B:$P,F$1,0)</f>
        <v>0</v>
      </c>
      <c r="G2344" s="36" t="s">
        <v>2500</v>
      </c>
      <c r="H2344" s="28">
        <v>143416</v>
      </c>
      <c r="I2344" s="53">
        <f>INDEX($I:$I,MATCH($H2344,$C:$C,0))</f>
        <v>600</v>
      </c>
      <c r="J2344" s="5" t="s">
        <v>2578</v>
      </c>
      <c r="K2344" s="56">
        <f>INDEX($K:$K,MATCH($H2344,$C:$C,0))+I2344</f>
        <v>2900</v>
      </c>
      <c r="L2344" s="14">
        <f>VLOOKUP(K2344,Наценка!$A$1:$B$8,2,1)</f>
        <v>1.4</v>
      </c>
      <c r="M2344" s="56">
        <f>INDEX($M:$M,MATCH($H2344,$C:$C,0))+I2344*$M$2</f>
        <v>4480</v>
      </c>
      <c r="N2344" s="57">
        <f t="shared" si="349"/>
        <v>4490</v>
      </c>
      <c r="O2344" s="72">
        <f>VLOOKUP($B2344,'Выгр Торг'!$B:$P,O$1,0)</f>
        <v>2900</v>
      </c>
      <c r="P2344" s="72">
        <f>VLOOKUP($B2344,'Выгр Торг'!$B:$P,P$1,0)</f>
        <v>4590</v>
      </c>
      <c r="Q2344" s="42">
        <f t="shared" si="350"/>
        <v>0</v>
      </c>
      <c r="R2344" s="42">
        <f t="shared" si="351"/>
        <v>100</v>
      </c>
      <c r="S2344" s="85">
        <f t="shared" si="355"/>
        <v>4490</v>
      </c>
      <c r="T2344" s="60">
        <f>IFERROR(VLOOKUP($B2344,'Из ГУГЛа'!$B:$G,4,0)*U2344+V2344,VLOOKUP($B2344,'Из ГУГЛа'!$B:$G,4,0))</f>
        <v>4580</v>
      </c>
      <c r="U2344" s="15">
        <v>2</v>
      </c>
      <c r="V2344" s="59"/>
      <c r="W2344" s="74">
        <f t="shared" si="352"/>
        <v>0.54827586206896561</v>
      </c>
      <c r="X2344" s="74">
        <f t="shared" si="353"/>
        <v>1.9650655021834062E-2</v>
      </c>
      <c r="Y2344" s="74">
        <f t="shared" si="354"/>
        <v>0.57931034482758625</v>
      </c>
      <c r="Z2344" s="79">
        <f>2290*U2344</f>
        <v>4580</v>
      </c>
      <c r="AB2344" s="20" t="s">
        <v>2648</v>
      </c>
    </row>
    <row r="2345" spans="1:28" ht="60" x14ac:dyDescent="0.25">
      <c r="A2345" s="71" t="str">
        <f>INDEX('Выгр Торг'!$A:$A,MATCH($B2345,'Выгр Торг'!$B:$B,0))</f>
        <v>Оригинальные боковые зеркала с электроприводом и обогревом для Лада (Калина, Калина 2, Гранта), Датсун (mi-DO, on-DO)</v>
      </c>
      <c r="B2345" s="88">
        <v>184371</v>
      </c>
      <c r="C2345" s="72">
        <f>VLOOKUP($B2345,'Выгр Торг'!$B:$P,C$1,0)</f>
        <v>143421</v>
      </c>
      <c r="D2345" s="71" t="str">
        <f>VLOOKUP($B2345,'Выгр Торг'!$B:$P,D$1,0)</f>
        <v>Оригинальные боковые зеркала с электроприводом и обогревом для Лада (Калина, Калина 2, Гранта), Датсун (mi-DO, on-DO) (В цвет, Белое облако (белый, 240))</v>
      </c>
      <c r="E2345" s="72" t="str">
        <f>VLOOKUP($B2345,'Выгр Торг'!$B:$P,E$1,0)</f>
        <v>Y</v>
      </c>
      <c r="F2345" s="72" t="str">
        <f>VLOOKUP($B2345,'Выгр Торг'!$B:$P,F$1,0)</f>
        <v>0</v>
      </c>
      <c r="G2345" s="36" t="s">
        <v>2500</v>
      </c>
      <c r="H2345" s="28">
        <v>143416</v>
      </c>
      <c r="I2345" s="53">
        <f>INDEX($I:$I,MATCH($H2345,$C:$C,0))</f>
        <v>600</v>
      </c>
      <c r="J2345" s="5" t="s">
        <v>2578</v>
      </c>
      <c r="K2345" s="56">
        <f>INDEX($K:$K,MATCH($H2345,$C:$C,0))+I2345</f>
        <v>2900</v>
      </c>
      <c r="L2345" s="14">
        <f>VLOOKUP(K2345,Наценка!$A$1:$B$8,2,1)</f>
        <v>1.4</v>
      </c>
      <c r="M2345" s="56">
        <f>INDEX($M:$M,MATCH($H2345,$C:$C,0))+I2345*$M$2</f>
        <v>4480</v>
      </c>
      <c r="N2345" s="57">
        <f t="shared" ref="N2345:N2408" si="356">IF(M2345&lt;=1000,(ROUNDUP(M2345,-1)-1),(ROUNDUP(M2345,-2)-10))</f>
        <v>4490</v>
      </c>
      <c r="O2345" s="72">
        <f>VLOOKUP($B2345,'Выгр Торг'!$B:$P,O$1,0)</f>
        <v>2900</v>
      </c>
      <c r="P2345" s="72">
        <f>VLOOKUP($B2345,'Выгр Торг'!$B:$P,P$1,0)</f>
        <v>4590</v>
      </c>
      <c r="Q2345" s="42">
        <f t="shared" si="350"/>
        <v>0</v>
      </c>
      <c r="R2345" s="42">
        <f t="shared" si="351"/>
        <v>100</v>
      </c>
      <c r="S2345" s="85">
        <f t="shared" si="355"/>
        <v>4490</v>
      </c>
      <c r="T2345" s="60">
        <f>IFERROR(VLOOKUP($B2345,'Из ГУГЛа'!$B:$G,4,0)*U2345+V2345,VLOOKUP($B2345,'Из ГУГЛа'!$B:$G,4,0))</f>
        <v>4580</v>
      </c>
      <c r="U2345" s="15">
        <v>2</v>
      </c>
      <c r="V2345" s="59"/>
      <c r="W2345" s="74">
        <f t="shared" si="352"/>
        <v>0.54827586206896561</v>
      </c>
      <c r="X2345" s="74">
        <f t="shared" si="353"/>
        <v>1.9650655021834062E-2</v>
      </c>
      <c r="Y2345" s="74">
        <f t="shared" si="354"/>
        <v>0.57931034482758625</v>
      </c>
      <c r="Z2345" s="79">
        <f t="shared" ref="Z2345:Z2372" si="357">2290*U2345</f>
        <v>4580</v>
      </c>
      <c r="AB2345" s="20" t="s">
        <v>2648</v>
      </c>
    </row>
    <row r="2346" spans="1:28" ht="75" x14ac:dyDescent="0.25">
      <c r="A2346" s="71" t="str">
        <f>INDEX('Выгр Торг'!$A:$A,MATCH($B2346,'Выгр Торг'!$B:$B,0))</f>
        <v>Оригинальные боковые зеркала с электроприводом и обогревом для Лада (Калина, Калина 2, Гранта), Датсун (mi-DO, on-DO)</v>
      </c>
      <c r="B2346" s="88">
        <v>184372</v>
      </c>
      <c r="C2346" s="72">
        <f>VLOOKUP($B2346,'Выгр Торг'!$B:$P,C$1,0)</f>
        <v>143422</v>
      </c>
      <c r="D2346" s="71" t="str">
        <f>VLOOKUP($B2346,'Выгр Торг'!$B:$P,D$1,0)</f>
        <v>Оригинальные боковые зеркала с электроприводом и обогревом для Лада (Калина, Калина 2, Гранта), Датсун (mi-DO, on-DO) (В цвет, Борнео (темный серебристо-серый, 633))</v>
      </c>
      <c r="E2346" s="72" t="str">
        <f>VLOOKUP($B2346,'Выгр Торг'!$B:$P,E$1,0)</f>
        <v>Y</v>
      </c>
      <c r="F2346" s="72" t="str">
        <f>VLOOKUP($B2346,'Выгр Торг'!$B:$P,F$1,0)</f>
        <v>0</v>
      </c>
      <c r="G2346" s="36" t="s">
        <v>2500</v>
      </c>
      <c r="H2346" s="28">
        <v>143416</v>
      </c>
      <c r="I2346" s="53">
        <f>INDEX($I:$I,MATCH($H2346,$C:$C,0))</f>
        <v>600</v>
      </c>
      <c r="J2346" s="5" t="s">
        <v>2578</v>
      </c>
      <c r="K2346" s="56">
        <f>INDEX($K:$K,MATCH($H2346,$C:$C,0))+I2346</f>
        <v>2900</v>
      </c>
      <c r="L2346" s="14">
        <f>VLOOKUP(K2346,Наценка!$A$1:$B$8,2,1)</f>
        <v>1.4</v>
      </c>
      <c r="M2346" s="56">
        <f>INDEX($M:$M,MATCH($H2346,$C:$C,0))+I2346*$M$2</f>
        <v>4480</v>
      </c>
      <c r="N2346" s="57">
        <f t="shared" si="356"/>
        <v>4490</v>
      </c>
      <c r="O2346" s="72">
        <f>VLOOKUP($B2346,'Выгр Торг'!$B:$P,O$1,0)</f>
        <v>2900</v>
      </c>
      <c r="P2346" s="72">
        <f>VLOOKUP($B2346,'Выгр Торг'!$B:$P,P$1,0)</f>
        <v>4590</v>
      </c>
      <c r="Q2346" s="42">
        <f t="shared" si="350"/>
        <v>0</v>
      </c>
      <c r="R2346" s="42">
        <f t="shared" si="351"/>
        <v>100</v>
      </c>
      <c r="S2346" s="85">
        <f t="shared" si="355"/>
        <v>4490</v>
      </c>
      <c r="T2346" s="60">
        <f>IFERROR(VLOOKUP($B2346,'Из ГУГЛа'!$B:$G,4,0)*U2346+V2346,VLOOKUP($B2346,'Из ГУГЛа'!$B:$G,4,0))</f>
        <v>4580</v>
      </c>
      <c r="U2346" s="15">
        <v>2</v>
      </c>
      <c r="V2346" s="59"/>
      <c r="W2346" s="74">
        <f t="shared" si="352"/>
        <v>0.54827586206896561</v>
      </c>
      <c r="X2346" s="74">
        <f t="shared" si="353"/>
        <v>1.9650655021834062E-2</v>
      </c>
      <c r="Y2346" s="74">
        <f t="shared" si="354"/>
        <v>0.57931034482758625</v>
      </c>
      <c r="Z2346" s="79">
        <f t="shared" si="357"/>
        <v>4580</v>
      </c>
      <c r="AB2346" s="20" t="s">
        <v>2648</v>
      </c>
    </row>
    <row r="2347" spans="1:28" ht="75" x14ac:dyDescent="0.25">
      <c r="A2347" s="71" t="str">
        <f>INDEX('Выгр Торг'!$A:$A,MATCH($B2347,'Выгр Торг'!$B:$B,0))</f>
        <v>Оригинальные боковые зеркала с электроприводом и обогревом для Лада (Калина, Калина 2, Гранта), Датсун (mi-DO, on-DO)</v>
      </c>
      <c r="B2347" s="88">
        <v>184373</v>
      </c>
      <c r="C2347" s="72">
        <f>VLOOKUP($B2347,'Выгр Торг'!$B:$P,C$1,0)</f>
        <v>143424</v>
      </c>
      <c r="D2347" s="71" t="str">
        <f>VLOOKUP($B2347,'Выгр Торг'!$B:$P,D$1,0)</f>
        <v>Оригинальные боковые зеркала с электроприводом и обогревом для Лада (Калина, Калина 2, Гранта), Датсун (mi-DO, on-DO) (В цвет, Вишня (темно-красный, 127))</v>
      </c>
      <c r="E2347" s="72" t="str">
        <f>VLOOKUP($B2347,'Выгр Торг'!$B:$P,E$1,0)</f>
        <v>Y</v>
      </c>
      <c r="F2347" s="72" t="str">
        <f>VLOOKUP($B2347,'Выгр Торг'!$B:$P,F$1,0)</f>
        <v>0</v>
      </c>
      <c r="G2347" s="36" t="s">
        <v>2500</v>
      </c>
      <c r="H2347" s="28">
        <v>143416</v>
      </c>
      <c r="I2347" s="53">
        <f>INDEX($I:$I,MATCH($H2347,$C:$C,0))</f>
        <v>600</v>
      </c>
      <c r="J2347" s="5" t="s">
        <v>2578</v>
      </c>
      <c r="K2347" s="56">
        <f>INDEX($K:$K,MATCH($H2347,$C:$C,0))+I2347</f>
        <v>2900</v>
      </c>
      <c r="L2347" s="14">
        <f>VLOOKUP(K2347,Наценка!$A$1:$B$8,2,1)</f>
        <v>1.4</v>
      </c>
      <c r="M2347" s="56">
        <f>INDEX($M:$M,MATCH($H2347,$C:$C,0))+I2347*$M$2</f>
        <v>4480</v>
      </c>
      <c r="N2347" s="57">
        <f t="shared" si="356"/>
        <v>4490</v>
      </c>
      <c r="O2347" s="72">
        <f>VLOOKUP($B2347,'Выгр Торг'!$B:$P,O$1,0)</f>
        <v>2900</v>
      </c>
      <c r="P2347" s="72">
        <f>VLOOKUP($B2347,'Выгр Торг'!$B:$P,P$1,0)</f>
        <v>4590</v>
      </c>
      <c r="Q2347" s="42">
        <f t="shared" si="350"/>
        <v>0</v>
      </c>
      <c r="R2347" s="42">
        <f t="shared" si="351"/>
        <v>100</v>
      </c>
      <c r="S2347" s="85">
        <f t="shared" si="355"/>
        <v>4490</v>
      </c>
      <c r="T2347" s="60">
        <f>IFERROR(VLOOKUP($B2347,'Из ГУГЛа'!$B:$G,4,0)*U2347+V2347,VLOOKUP($B2347,'Из ГУГЛа'!$B:$G,4,0))</f>
        <v>4580</v>
      </c>
      <c r="U2347" s="15">
        <v>2</v>
      </c>
      <c r="V2347" s="59"/>
      <c r="W2347" s="74">
        <f t="shared" si="352"/>
        <v>0.54827586206896561</v>
      </c>
      <c r="X2347" s="74">
        <f t="shared" si="353"/>
        <v>1.9650655021834062E-2</v>
      </c>
      <c r="Y2347" s="74">
        <f t="shared" si="354"/>
        <v>0.57931034482758625</v>
      </c>
      <c r="Z2347" s="79">
        <f t="shared" si="357"/>
        <v>4580</v>
      </c>
      <c r="AB2347" s="20" t="s">
        <v>2648</v>
      </c>
    </row>
    <row r="2348" spans="1:28" ht="75" x14ac:dyDescent="0.25">
      <c r="A2348" s="71" t="str">
        <f>INDEX('Выгр Торг'!$A:$A,MATCH($B2348,'Выгр Торг'!$B:$B,0))</f>
        <v>Оригинальные боковые зеркала с электроприводом и обогревом для Лада (Калина, Калина 2, Гранта), Датсун (mi-DO, on-DO)</v>
      </c>
      <c r="B2348" s="88">
        <v>184374</v>
      </c>
      <c r="C2348" s="72">
        <f>VLOOKUP($B2348,'Выгр Торг'!$B:$P,C$1,0)</f>
        <v>143425</v>
      </c>
      <c r="D2348" s="71" t="str">
        <f>VLOOKUP($B2348,'Выгр Торг'!$B:$P,D$1,0)</f>
        <v>Оригинальные боковые зеркала с электроприводом и обогревом для Лада (Калина, Калина 2, Гранта), Датсун (mi-DO, on-DO) (В цвет, Голубая планета (сине-голубой, 418))</v>
      </c>
      <c r="E2348" s="72" t="str">
        <f>VLOOKUP($B2348,'Выгр Торг'!$B:$P,E$1,0)</f>
        <v>Y</v>
      </c>
      <c r="F2348" s="72" t="str">
        <f>VLOOKUP($B2348,'Выгр Торг'!$B:$P,F$1,0)</f>
        <v>0</v>
      </c>
      <c r="G2348" s="36" t="s">
        <v>2500</v>
      </c>
      <c r="H2348" s="28">
        <v>143416</v>
      </c>
      <c r="I2348" s="53">
        <f>INDEX($I:$I,MATCH($H2348,$C:$C,0))</f>
        <v>600</v>
      </c>
      <c r="J2348" s="5" t="s">
        <v>2578</v>
      </c>
      <c r="K2348" s="56">
        <f>INDEX($K:$K,MATCH($H2348,$C:$C,0))+I2348</f>
        <v>2900</v>
      </c>
      <c r="L2348" s="14">
        <f>VLOOKUP(K2348,Наценка!$A$1:$B$8,2,1)</f>
        <v>1.4</v>
      </c>
      <c r="M2348" s="56">
        <f>INDEX($M:$M,MATCH($H2348,$C:$C,0))+I2348*$M$2</f>
        <v>4480</v>
      </c>
      <c r="N2348" s="57">
        <f t="shared" si="356"/>
        <v>4490</v>
      </c>
      <c r="O2348" s="72">
        <f>VLOOKUP($B2348,'Выгр Торг'!$B:$P,O$1,0)</f>
        <v>2900</v>
      </c>
      <c r="P2348" s="72">
        <f>VLOOKUP($B2348,'Выгр Торг'!$B:$P,P$1,0)</f>
        <v>4590</v>
      </c>
      <c r="Q2348" s="42">
        <f t="shared" si="350"/>
        <v>0</v>
      </c>
      <c r="R2348" s="42">
        <f t="shared" si="351"/>
        <v>100</v>
      </c>
      <c r="S2348" s="85">
        <f t="shared" si="355"/>
        <v>4490</v>
      </c>
      <c r="T2348" s="60">
        <f>IFERROR(VLOOKUP($B2348,'Из ГУГЛа'!$B:$G,4,0)*U2348+V2348,VLOOKUP($B2348,'Из ГУГЛа'!$B:$G,4,0))</f>
        <v>4580</v>
      </c>
      <c r="U2348" s="15">
        <v>2</v>
      </c>
      <c r="V2348" s="59"/>
      <c r="W2348" s="74">
        <f t="shared" si="352"/>
        <v>0.54827586206896561</v>
      </c>
      <c r="X2348" s="74">
        <f t="shared" si="353"/>
        <v>1.9650655021834062E-2</v>
      </c>
      <c r="Y2348" s="74">
        <f t="shared" si="354"/>
        <v>0.57931034482758625</v>
      </c>
      <c r="Z2348" s="79">
        <f t="shared" si="357"/>
        <v>4580</v>
      </c>
      <c r="AB2348" s="20" t="s">
        <v>2648</v>
      </c>
    </row>
    <row r="2349" spans="1:28" ht="75" x14ac:dyDescent="0.25">
      <c r="A2349" s="71" t="str">
        <f>INDEX('Выгр Торг'!$A:$A,MATCH($B2349,'Выгр Торг'!$B:$B,0))</f>
        <v>Оригинальные боковые зеркала с электроприводом и обогревом для Лада (Калина, Калина 2, Гранта), Датсун (mi-DO, on-DO)</v>
      </c>
      <c r="B2349" s="88">
        <v>184375</v>
      </c>
      <c r="C2349" s="72">
        <f>VLOOKUP($B2349,'Выгр Торг'!$B:$P,C$1,0)</f>
        <v>143426</v>
      </c>
      <c r="D2349" s="71" t="str">
        <f>VLOOKUP($B2349,'Выгр Торг'!$B:$P,D$1,0)</f>
        <v>Оригинальные боковые зеркала с электроприводом и обогревом для Лада (Калина, Калина 2, Гранта), Датсун (mi-DO, on-DO) (В цвет, Джем (желто-коричневый, 285))</v>
      </c>
      <c r="E2349" s="72" t="str">
        <f>VLOOKUP($B2349,'Выгр Торг'!$B:$P,E$1,0)</f>
        <v>Y</v>
      </c>
      <c r="F2349" s="72" t="str">
        <f>VLOOKUP($B2349,'Выгр Торг'!$B:$P,F$1,0)</f>
        <v>0</v>
      </c>
      <c r="G2349" s="36" t="s">
        <v>2500</v>
      </c>
      <c r="H2349" s="28">
        <v>143416</v>
      </c>
      <c r="I2349" s="53">
        <f>INDEX($I:$I,MATCH($H2349,$C:$C,0))</f>
        <v>600</v>
      </c>
      <c r="J2349" s="5" t="s">
        <v>2578</v>
      </c>
      <c r="K2349" s="56">
        <f>INDEX($K:$K,MATCH($H2349,$C:$C,0))+I2349</f>
        <v>2900</v>
      </c>
      <c r="L2349" s="14">
        <f>VLOOKUP(K2349,Наценка!$A$1:$B$8,2,1)</f>
        <v>1.4</v>
      </c>
      <c r="M2349" s="56">
        <f>INDEX($M:$M,MATCH($H2349,$C:$C,0))+I2349*$M$2</f>
        <v>4480</v>
      </c>
      <c r="N2349" s="57">
        <f t="shared" si="356"/>
        <v>4490</v>
      </c>
      <c r="O2349" s="72">
        <f>VLOOKUP($B2349,'Выгр Торг'!$B:$P,O$1,0)</f>
        <v>2900</v>
      </c>
      <c r="P2349" s="72">
        <f>VLOOKUP($B2349,'Выгр Торг'!$B:$P,P$1,0)</f>
        <v>4590</v>
      </c>
      <c r="Q2349" s="42">
        <f t="shared" si="350"/>
        <v>0</v>
      </c>
      <c r="R2349" s="42">
        <f t="shared" si="351"/>
        <v>100</v>
      </c>
      <c r="S2349" s="85">
        <f t="shared" si="355"/>
        <v>4490</v>
      </c>
      <c r="T2349" s="60">
        <f>IFERROR(VLOOKUP($B2349,'Из ГУГЛа'!$B:$G,4,0)*U2349+V2349,VLOOKUP($B2349,'Из ГУГЛа'!$B:$G,4,0))</f>
        <v>4580</v>
      </c>
      <c r="U2349" s="15">
        <v>2</v>
      </c>
      <c r="V2349" s="59"/>
      <c r="W2349" s="74">
        <f t="shared" si="352"/>
        <v>0.54827586206896561</v>
      </c>
      <c r="X2349" s="74">
        <f t="shared" si="353"/>
        <v>1.9650655021834062E-2</v>
      </c>
      <c r="Y2349" s="74">
        <f t="shared" si="354"/>
        <v>0.57931034482758625</v>
      </c>
      <c r="Z2349" s="79">
        <f t="shared" si="357"/>
        <v>4580</v>
      </c>
      <c r="AB2349" s="20" t="s">
        <v>2648</v>
      </c>
    </row>
    <row r="2350" spans="1:28" ht="75" x14ac:dyDescent="0.25">
      <c r="A2350" s="71" t="str">
        <f>INDEX('Выгр Торг'!$A:$A,MATCH($B2350,'Выгр Торг'!$B:$B,0))</f>
        <v>Оригинальные боковые зеркала с электроприводом и обогревом для Лада (Калина, Калина 2, Гранта), Датсун (mi-DO, on-DO)</v>
      </c>
      <c r="B2350" s="88">
        <v>184376</v>
      </c>
      <c r="C2350" s="72">
        <f>VLOOKUP($B2350,'Выгр Торг'!$B:$P,C$1,0)</f>
        <v>143427</v>
      </c>
      <c r="D2350" s="71" t="str">
        <f>VLOOKUP($B2350,'Выгр Торг'!$B:$P,D$1,0)</f>
        <v>Оригинальные боковые зеркала с электроприводом и обогревом для Лада (Калина, Калина 2, Гранта), Датсун (mi-DO, on-DO) (В цвет, Дыня (серебристо-желтый, 502))</v>
      </c>
      <c r="E2350" s="72" t="str">
        <f>VLOOKUP($B2350,'Выгр Торг'!$B:$P,E$1,0)</f>
        <v>Y</v>
      </c>
      <c r="F2350" s="72" t="str">
        <f>VLOOKUP($B2350,'Выгр Торг'!$B:$P,F$1,0)</f>
        <v>0</v>
      </c>
      <c r="G2350" s="36" t="s">
        <v>2500</v>
      </c>
      <c r="H2350" s="28">
        <v>143416</v>
      </c>
      <c r="I2350" s="53">
        <f>INDEX($I:$I,MATCH($H2350,$C:$C,0))</f>
        <v>600</v>
      </c>
      <c r="J2350" s="5" t="s">
        <v>2578</v>
      </c>
      <c r="K2350" s="56">
        <f>INDEX($K:$K,MATCH($H2350,$C:$C,0))+I2350</f>
        <v>2900</v>
      </c>
      <c r="L2350" s="14">
        <f>VLOOKUP(K2350,Наценка!$A$1:$B$8,2,1)</f>
        <v>1.4</v>
      </c>
      <c r="M2350" s="56">
        <f>INDEX($M:$M,MATCH($H2350,$C:$C,0))+I2350*$M$2</f>
        <v>4480</v>
      </c>
      <c r="N2350" s="57">
        <f t="shared" si="356"/>
        <v>4490</v>
      </c>
      <c r="O2350" s="72">
        <f>VLOOKUP($B2350,'Выгр Торг'!$B:$P,O$1,0)</f>
        <v>2900</v>
      </c>
      <c r="P2350" s="72">
        <f>VLOOKUP($B2350,'Выгр Торг'!$B:$P,P$1,0)</f>
        <v>4590</v>
      </c>
      <c r="Q2350" s="42">
        <f t="shared" ref="Q2350:Q2413" si="358">O2350-K2350</f>
        <v>0</v>
      </c>
      <c r="R2350" s="42">
        <f t="shared" ref="R2350:R2413" si="359">P2350-N2350</f>
        <v>100</v>
      </c>
      <c r="S2350" s="85">
        <f t="shared" si="355"/>
        <v>4490</v>
      </c>
      <c r="T2350" s="60">
        <f>IFERROR(VLOOKUP($B2350,'Из ГУГЛа'!$B:$G,4,0)*U2350+V2350,VLOOKUP($B2350,'Из ГУГЛа'!$B:$G,4,0))</f>
        <v>4580</v>
      </c>
      <c r="U2350" s="15">
        <v>2</v>
      </c>
      <c r="V2350" s="59"/>
      <c r="W2350" s="74">
        <f t="shared" ref="W2350:W2413" si="360">IFERROR(S2350/K2350-1,"")</f>
        <v>0.54827586206896561</v>
      </c>
      <c r="X2350" s="74">
        <f t="shared" ref="X2350:X2413" si="361">IFERROR((Z2350-S2350)/Z2350,"")</f>
        <v>1.9650655021834062E-2</v>
      </c>
      <c r="Y2350" s="74">
        <f t="shared" ref="Y2350:Y2413" si="362">IFERROR(IF(Z2350="","",Z2350/K2350-1),"")</f>
        <v>0.57931034482758625</v>
      </c>
      <c r="Z2350" s="79">
        <f t="shared" si="357"/>
        <v>4580</v>
      </c>
      <c r="AB2350" s="20" t="s">
        <v>2648</v>
      </c>
    </row>
    <row r="2351" spans="1:28" ht="75" x14ac:dyDescent="0.25">
      <c r="A2351" s="71" t="str">
        <f>INDEX('Выгр Торг'!$A:$A,MATCH($B2351,'Выгр Торг'!$B:$B,0))</f>
        <v>Оригинальные боковые зеркала с электроприводом и обогревом для Лада (Калина, Калина 2, Гранта), Датсун (mi-DO, on-DO)</v>
      </c>
      <c r="B2351" s="88">
        <v>184377</v>
      </c>
      <c r="C2351" s="72">
        <f>VLOOKUP($B2351,'Выгр Торг'!$B:$P,C$1,0)</f>
        <v>143428</v>
      </c>
      <c r="D2351" s="71" t="str">
        <f>VLOOKUP($B2351,'Выгр Торг'!$B:$P,D$1,0)</f>
        <v>Оригинальные боковые зеркала с электроприводом и обогревом для Лада (Калина, Калина 2, Гранта), Датсун (mi-DO, on-DO) (В цвет, Изабелла (темно-филетовый, 515))</v>
      </c>
      <c r="E2351" s="72" t="str">
        <f>VLOOKUP($B2351,'Выгр Торг'!$B:$P,E$1,0)</f>
        <v>Y</v>
      </c>
      <c r="F2351" s="72" t="str">
        <f>VLOOKUP($B2351,'Выгр Торг'!$B:$P,F$1,0)</f>
        <v>0</v>
      </c>
      <c r="G2351" s="36" t="s">
        <v>2500</v>
      </c>
      <c r="H2351" s="28">
        <v>143416</v>
      </c>
      <c r="I2351" s="53">
        <f>INDEX($I:$I,MATCH($H2351,$C:$C,0))</f>
        <v>600</v>
      </c>
      <c r="J2351" s="5" t="s">
        <v>2578</v>
      </c>
      <c r="K2351" s="56">
        <f>INDEX($K:$K,MATCH($H2351,$C:$C,0))+I2351</f>
        <v>2900</v>
      </c>
      <c r="L2351" s="14">
        <f>VLOOKUP(K2351,Наценка!$A$1:$B$8,2,1)</f>
        <v>1.4</v>
      </c>
      <c r="M2351" s="56">
        <f>INDEX($M:$M,MATCH($H2351,$C:$C,0))+I2351*$M$2</f>
        <v>4480</v>
      </c>
      <c r="N2351" s="57">
        <f t="shared" si="356"/>
        <v>4490</v>
      </c>
      <c r="O2351" s="72">
        <f>VLOOKUP($B2351,'Выгр Торг'!$B:$P,O$1,0)</f>
        <v>2900</v>
      </c>
      <c r="P2351" s="72">
        <f>VLOOKUP($B2351,'Выгр Торг'!$B:$P,P$1,0)</f>
        <v>4590</v>
      </c>
      <c r="Q2351" s="42">
        <f t="shared" si="358"/>
        <v>0</v>
      </c>
      <c r="R2351" s="42">
        <f t="shared" si="359"/>
        <v>100</v>
      </c>
      <c r="S2351" s="85">
        <f t="shared" si="355"/>
        <v>4490</v>
      </c>
      <c r="T2351" s="60">
        <f>IFERROR(VLOOKUP($B2351,'Из ГУГЛа'!$B:$G,4,0)*U2351+V2351,VLOOKUP($B2351,'Из ГУГЛа'!$B:$G,4,0))</f>
        <v>4580</v>
      </c>
      <c r="U2351" s="15">
        <v>2</v>
      </c>
      <c r="V2351" s="59"/>
      <c r="W2351" s="74">
        <f t="shared" si="360"/>
        <v>0.54827586206896561</v>
      </c>
      <c r="X2351" s="74">
        <f t="shared" si="361"/>
        <v>1.9650655021834062E-2</v>
      </c>
      <c r="Y2351" s="74">
        <f t="shared" si="362"/>
        <v>0.57931034482758625</v>
      </c>
      <c r="Z2351" s="79">
        <f t="shared" si="357"/>
        <v>4580</v>
      </c>
      <c r="AB2351" s="20" t="s">
        <v>2648</v>
      </c>
    </row>
    <row r="2352" spans="1:28" ht="60" x14ac:dyDescent="0.25">
      <c r="A2352" s="71" t="str">
        <f>INDEX('Выгр Торг'!$A:$A,MATCH($B2352,'Выгр Торг'!$B:$B,0))</f>
        <v>Оригинальные боковые зеркала с электроприводом и обогревом для Лада (Калина, Калина 2, Гранта), Датсун (mi-DO, on-DO)</v>
      </c>
      <c r="B2352" s="88">
        <v>184378</v>
      </c>
      <c r="C2352" s="72">
        <f>VLOOKUP($B2352,'Выгр Торг'!$B:$P,C$1,0)</f>
        <v>143429</v>
      </c>
      <c r="D2352" s="71" t="str">
        <f>VLOOKUP($B2352,'Выгр Торг'!$B:$P,D$1,0)</f>
        <v>Оригинальные боковые зеркала с электроприводом и обогревом для Лада (Калина, Калина 2, Гранта), Датсун (mi-DO, on-DO) (В цвет, Калина (ярко-красный, 104))</v>
      </c>
      <c r="E2352" s="72" t="str">
        <f>VLOOKUP($B2352,'Выгр Торг'!$B:$P,E$1,0)</f>
        <v>Y</v>
      </c>
      <c r="F2352" s="72" t="str">
        <f>VLOOKUP($B2352,'Выгр Торг'!$B:$P,F$1,0)</f>
        <v>0</v>
      </c>
      <c r="G2352" s="36" t="s">
        <v>2500</v>
      </c>
      <c r="H2352" s="28">
        <v>143416</v>
      </c>
      <c r="I2352" s="53">
        <f>INDEX($I:$I,MATCH($H2352,$C:$C,0))</f>
        <v>600</v>
      </c>
      <c r="J2352" s="5" t="s">
        <v>2578</v>
      </c>
      <c r="K2352" s="56">
        <f>INDEX($K:$K,MATCH($H2352,$C:$C,0))+I2352</f>
        <v>2900</v>
      </c>
      <c r="L2352" s="14">
        <f>VLOOKUP(K2352,Наценка!$A$1:$B$8,2,1)</f>
        <v>1.4</v>
      </c>
      <c r="M2352" s="56">
        <f>INDEX($M:$M,MATCH($H2352,$C:$C,0))+I2352*$M$2</f>
        <v>4480</v>
      </c>
      <c r="N2352" s="57">
        <f t="shared" si="356"/>
        <v>4490</v>
      </c>
      <c r="O2352" s="72">
        <f>VLOOKUP($B2352,'Выгр Торг'!$B:$P,O$1,0)</f>
        <v>2900</v>
      </c>
      <c r="P2352" s="72">
        <f>VLOOKUP($B2352,'Выгр Торг'!$B:$P,P$1,0)</f>
        <v>4590</v>
      </c>
      <c r="Q2352" s="42">
        <f t="shared" si="358"/>
        <v>0</v>
      </c>
      <c r="R2352" s="42">
        <f t="shared" si="359"/>
        <v>100</v>
      </c>
      <c r="S2352" s="85">
        <f t="shared" si="355"/>
        <v>4490</v>
      </c>
      <c r="T2352" s="60">
        <f>IFERROR(VLOOKUP($B2352,'Из ГУГЛа'!$B:$G,4,0)*U2352+V2352,VLOOKUP($B2352,'Из ГУГЛа'!$B:$G,4,0))</f>
        <v>4580</v>
      </c>
      <c r="U2352" s="15">
        <v>2</v>
      </c>
      <c r="V2352" s="59"/>
      <c r="W2352" s="74">
        <f t="shared" si="360"/>
        <v>0.54827586206896561</v>
      </c>
      <c r="X2352" s="74">
        <f t="shared" si="361"/>
        <v>1.9650655021834062E-2</v>
      </c>
      <c r="Y2352" s="74">
        <f t="shared" si="362"/>
        <v>0.57931034482758625</v>
      </c>
      <c r="Z2352" s="79">
        <f t="shared" si="357"/>
        <v>4580</v>
      </c>
      <c r="AB2352" s="20" t="s">
        <v>2648</v>
      </c>
    </row>
    <row r="2353" spans="1:28" ht="75" x14ac:dyDescent="0.25">
      <c r="A2353" s="71" t="str">
        <f>INDEX('Выгр Торг'!$A:$A,MATCH($B2353,'Выгр Торг'!$B:$B,0))</f>
        <v>Оригинальные боковые зеркала с электроприводом и обогревом для Лада (Калина, Калина 2, Гранта), Датсун (mi-DO, on-DO)</v>
      </c>
      <c r="B2353" s="88">
        <v>184379</v>
      </c>
      <c r="C2353" s="72">
        <f>VLOOKUP($B2353,'Выгр Торг'!$B:$P,C$1,0)</f>
        <v>143430</v>
      </c>
      <c r="D2353" s="71" t="str">
        <f>VLOOKUP($B2353,'Выгр Торг'!$B:$P,D$1,0)</f>
        <v>Оригинальные боковые зеркала с электроприводом и обогревом для Лада (Калина, Калина 2, Гранта), Датсун (mi-DO, on-DO) (В цвет, Калифорнийский мак (золотисто-красный, 190))</v>
      </c>
      <c r="E2353" s="72" t="str">
        <f>VLOOKUP($B2353,'Выгр Торг'!$B:$P,E$1,0)</f>
        <v>Y</v>
      </c>
      <c r="F2353" s="72" t="str">
        <f>VLOOKUP($B2353,'Выгр Торг'!$B:$P,F$1,0)</f>
        <v>0</v>
      </c>
      <c r="G2353" s="36" t="s">
        <v>2500</v>
      </c>
      <c r="H2353" s="28">
        <v>143416</v>
      </c>
      <c r="I2353" s="53">
        <f>INDEX($I:$I,MATCH($H2353,$C:$C,0))</f>
        <v>600</v>
      </c>
      <c r="J2353" s="5" t="s">
        <v>2578</v>
      </c>
      <c r="K2353" s="56">
        <f>INDEX($K:$K,MATCH($H2353,$C:$C,0))+I2353</f>
        <v>2900</v>
      </c>
      <c r="L2353" s="14">
        <f>VLOOKUP(K2353,Наценка!$A$1:$B$8,2,1)</f>
        <v>1.4</v>
      </c>
      <c r="M2353" s="56">
        <f>INDEX($M:$M,MATCH($H2353,$C:$C,0))+I2353*$M$2</f>
        <v>4480</v>
      </c>
      <c r="N2353" s="57">
        <f t="shared" si="356"/>
        <v>4490</v>
      </c>
      <c r="O2353" s="72">
        <f>VLOOKUP($B2353,'Выгр Торг'!$B:$P,O$1,0)</f>
        <v>2900</v>
      </c>
      <c r="P2353" s="72">
        <f>VLOOKUP($B2353,'Выгр Торг'!$B:$P,P$1,0)</f>
        <v>4590</v>
      </c>
      <c r="Q2353" s="42">
        <f t="shared" si="358"/>
        <v>0</v>
      </c>
      <c r="R2353" s="42">
        <f t="shared" si="359"/>
        <v>100</v>
      </c>
      <c r="S2353" s="85">
        <f t="shared" si="355"/>
        <v>4490</v>
      </c>
      <c r="T2353" s="60">
        <f>IFERROR(VLOOKUP($B2353,'Из ГУГЛа'!$B:$G,4,0)*U2353+V2353,VLOOKUP($B2353,'Из ГУГЛа'!$B:$G,4,0))</f>
        <v>4580</v>
      </c>
      <c r="U2353" s="15">
        <v>2</v>
      </c>
      <c r="V2353" s="59"/>
      <c r="W2353" s="74">
        <f t="shared" si="360"/>
        <v>0.54827586206896561</v>
      </c>
      <c r="X2353" s="74">
        <f t="shared" si="361"/>
        <v>1.9650655021834062E-2</v>
      </c>
      <c r="Y2353" s="74">
        <f t="shared" si="362"/>
        <v>0.57931034482758625</v>
      </c>
      <c r="Z2353" s="79">
        <f t="shared" si="357"/>
        <v>4580</v>
      </c>
      <c r="AB2353" s="20" t="s">
        <v>2648</v>
      </c>
    </row>
    <row r="2354" spans="1:28" ht="60" x14ac:dyDescent="0.25">
      <c r="A2354" s="71" t="str">
        <f>INDEX('Выгр Торг'!$A:$A,MATCH($B2354,'Выгр Торг'!$B:$B,0))</f>
        <v>Оригинальные боковые зеркала с электроприводом и обогревом для Лада (Калина, Калина 2, Гранта), Датсун (mi-DO, on-DO)</v>
      </c>
      <c r="B2354" s="88">
        <v>184380</v>
      </c>
      <c r="C2354" s="72">
        <f>VLOOKUP($B2354,'Выгр Торг'!$B:$P,C$1,0)</f>
        <v>143431</v>
      </c>
      <c r="D2354" s="71" t="str">
        <f>VLOOKUP($B2354,'Выгр Торг'!$B:$P,D$1,0)</f>
        <v>Оригинальные боковые зеркала с электроприводом и обогревом для Лада (Калина, Калина 2, Гранта), Датсун (mi-DO, on-DO) (В цвет, Кварц (серый, 630))</v>
      </c>
      <c r="E2354" s="72" t="str">
        <f>VLOOKUP($B2354,'Выгр Торг'!$B:$P,E$1,0)</f>
        <v>Y</v>
      </c>
      <c r="F2354" s="72" t="str">
        <f>VLOOKUP($B2354,'Выгр Торг'!$B:$P,F$1,0)</f>
        <v>0</v>
      </c>
      <c r="G2354" s="36" t="s">
        <v>2500</v>
      </c>
      <c r="H2354" s="28">
        <v>143416</v>
      </c>
      <c r="I2354" s="53">
        <f>INDEX($I:$I,MATCH($H2354,$C:$C,0))</f>
        <v>600</v>
      </c>
      <c r="J2354" s="5" t="s">
        <v>2578</v>
      </c>
      <c r="K2354" s="56">
        <f>INDEX($K:$K,MATCH($H2354,$C:$C,0))+I2354</f>
        <v>2900</v>
      </c>
      <c r="L2354" s="14">
        <f>VLOOKUP(K2354,Наценка!$A$1:$B$8,2,1)</f>
        <v>1.4</v>
      </c>
      <c r="M2354" s="56">
        <f>INDEX($M:$M,MATCH($H2354,$C:$C,0))+I2354*$M$2</f>
        <v>4480</v>
      </c>
      <c r="N2354" s="57">
        <f t="shared" si="356"/>
        <v>4490</v>
      </c>
      <c r="O2354" s="72">
        <f>VLOOKUP($B2354,'Выгр Торг'!$B:$P,O$1,0)</f>
        <v>2900</v>
      </c>
      <c r="P2354" s="72">
        <f>VLOOKUP($B2354,'Выгр Торг'!$B:$P,P$1,0)</f>
        <v>4590</v>
      </c>
      <c r="Q2354" s="42">
        <f t="shared" si="358"/>
        <v>0</v>
      </c>
      <c r="R2354" s="42">
        <f t="shared" si="359"/>
        <v>100</v>
      </c>
      <c r="S2354" s="85">
        <f t="shared" si="355"/>
        <v>4490</v>
      </c>
      <c r="T2354" s="60">
        <f>IFERROR(VLOOKUP($B2354,'Из ГУГЛа'!$B:$G,4,0)*U2354+V2354,VLOOKUP($B2354,'Из ГУГЛа'!$B:$G,4,0))</f>
        <v>4580</v>
      </c>
      <c r="U2354" s="15">
        <v>2</v>
      </c>
      <c r="V2354" s="59"/>
      <c r="W2354" s="74">
        <f t="shared" si="360"/>
        <v>0.54827586206896561</v>
      </c>
      <c r="X2354" s="74">
        <f t="shared" si="361"/>
        <v>1.9650655021834062E-2</v>
      </c>
      <c r="Y2354" s="74">
        <f t="shared" si="362"/>
        <v>0.57931034482758625</v>
      </c>
      <c r="Z2354" s="79">
        <f t="shared" si="357"/>
        <v>4580</v>
      </c>
      <c r="AB2354" s="20" t="s">
        <v>2648</v>
      </c>
    </row>
    <row r="2355" spans="1:28" ht="75" x14ac:dyDescent="0.25">
      <c r="A2355" s="71" t="str">
        <f>INDEX('Выгр Торг'!$A:$A,MATCH($B2355,'Выгр Торг'!$B:$B,0))</f>
        <v>Оригинальные боковые зеркала с электроприводом и обогревом для Лада (Калина, Калина 2, Гранта), Датсун (mi-DO, on-DO)</v>
      </c>
      <c r="B2355" s="88">
        <v>184381</v>
      </c>
      <c r="C2355" s="72">
        <f>VLOOKUP($B2355,'Выгр Торг'!$B:$P,C$1,0)</f>
        <v>143432</v>
      </c>
      <c r="D2355" s="71" t="str">
        <f>VLOOKUP($B2355,'Выгр Торг'!$B:$P,D$1,0)</f>
        <v>Оригинальные боковые зеркала с электроприводом и обогревом для Лада (Калина, Калина 2, Гранта), Датсун (mi-DO, on-DO) (В цвет, Колумбийская зелень (светло-зеленый, 322))</v>
      </c>
      <c r="E2355" s="72" t="str">
        <f>VLOOKUP($B2355,'Выгр Торг'!$B:$P,E$1,0)</f>
        <v>Y</v>
      </c>
      <c r="F2355" s="72" t="str">
        <f>VLOOKUP($B2355,'Выгр Торг'!$B:$P,F$1,0)</f>
        <v>0</v>
      </c>
      <c r="G2355" s="36" t="s">
        <v>2500</v>
      </c>
      <c r="H2355" s="28">
        <v>143416</v>
      </c>
      <c r="I2355" s="53">
        <f>INDEX($I:$I,MATCH($H2355,$C:$C,0))</f>
        <v>600</v>
      </c>
      <c r="J2355" s="5" t="s">
        <v>2578</v>
      </c>
      <c r="K2355" s="56">
        <f>INDEX($K:$K,MATCH($H2355,$C:$C,0))+I2355</f>
        <v>2900</v>
      </c>
      <c r="L2355" s="14">
        <f>VLOOKUP(K2355,Наценка!$A$1:$B$8,2,1)</f>
        <v>1.4</v>
      </c>
      <c r="M2355" s="56">
        <f>INDEX($M:$M,MATCH($H2355,$C:$C,0))+I2355*$M$2</f>
        <v>4480</v>
      </c>
      <c r="N2355" s="57">
        <f t="shared" si="356"/>
        <v>4490</v>
      </c>
      <c r="O2355" s="72">
        <f>VLOOKUP($B2355,'Выгр Торг'!$B:$P,O$1,0)</f>
        <v>2900</v>
      </c>
      <c r="P2355" s="72">
        <f>VLOOKUP($B2355,'Выгр Торг'!$B:$P,P$1,0)</f>
        <v>4590</v>
      </c>
      <c r="Q2355" s="42">
        <f t="shared" si="358"/>
        <v>0</v>
      </c>
      <c r="R2355" s="42">
        <f t="shared" si="359"/>
        <v>100</v>
      </c>
      <c r="S2355" s="85">
        <f t="shared" si="355"/>
        <v>4490</v>
      </c>
      <c r="T2355" s="60">
        <f>IFERROR(VLOOKUP($B2355,'Из ГУГЛа'!$B:$G,4,0)*U2355+V2355,VLOOKUP($B2355,'Из ГУГЛа'!$B:$G,4,0))</f>
        <v>4580</v>
      </c>
      <c r="U2355" s="15">
        <v>2</v>
      </c>
      <c r="V2355" s="59"/>
      <c r="W2355" s="74">
        <f t="shared" si="360"/>
        <v>0.54827586206896561</v>
      </c>
      <c r="X2355" s="74">
        <f t="shared" si="361"/>
        <v>1.9650655021834062E-2</v>
      </c>
      <c r="Y2355" s="74">
        <f t="shared" si="362"/>
        <v>0.57931034482758625</v>
      </c>
      <c r="Z2355" s="79">
        <f t="shared" si="357"/>
        <v>4580</v>
      </c>
      <c r="AB2355" s="20" t="s">
        <v>2648</v>
      </c>
    </row>
    <row r="2356" spans="1:28" ht="75" x14ac:dyDescent="0.25">
      <c r="A2356" s="71" t="str">
        <f>INDEX('Выгр Торг'!$A:$A,MATCH($B2356,'Выгр Торг'!$B:$B,0))</f>
        <v>Оригинальные боковые зеркала с электроприводом и обогревом для Лада (Калина, Калина 2, Гранта), Датсун (mi-DO, on-DO)</v>
      </c>
      <c r="B2356" s="88">
        <v>184382</v>
      </c>
      <c r="C2356" s="72">
        <f>VLOOKUP($B2356,'Выгр Торг'!$B:$P,C$1,0)</f>
        <v>143433</v>
      </c>
      <c r="D2356" s="71" t="str">
        <f>VLOOKUP($B2356,'Выгр Торг'!$B:$P,D$1,0)</f>
        <v>Оригинальные боковые зеркала с электроприводом и обогревом для Лада (Калина, Калина 2, Гранта), Датсун (mi-DO, on-DO) (В цвет, Кориандр (золотисто-коричневый, 790))</v>
      </c>
      <c r="E2356" s="72" t="str">
        <f>VLOOKUP($B2356,'Выгр Торг'!$B:$P,E$1,0)</f>
        <v>Y</v>
      </c>
      <c r="F2356" s="72" t="str">
        <f>VLOOKUP($B2356,'Выгр Торг'!$B:$P,F$1,0)</f>
        <v>0</v>
      </c>
      <c r="G2356" s="36" t="s">
        <v>2500</v>
      </c>
      <c r="H2356" s="28">
        <v>143416</v>
      </c>
      <c r="I2356" s="53">
        <f>INDEX($I:$I,MATCH($H2356,$C:$C,0))</f>
        <v>600</v>
      </c>
      <c r="J2356" s="5" t="s">
        <v>2578</v>
      </c>
      <c r="K2356" s="56">
        <f>INDEX($K:$K,MATCH($H2356,$C:$C,0))+I2356</f>
        <v>2900</v>
      </c>
      <c r="L2356" s="14">
        <f>VLOOKUP(K2356,Наценка!$A$1:$B$8,2,1)</f>
        <v>1.4</v>
      </c>
      <c r="M2356" s="56">
        <f>INDEX($M:$M,MATCH($H2356,$C:$C,0))+I2356*$M$2</f>
        <v>4480</v>
      </c>
      <c r="N2356" s="57">
        <f t="shared" si="356"/>
        <v>4490</v>
      </c>
      <c r="O2356" s="72">
        <f>VLOOKUP($B2356,'Выгр Торг'!$B:$P,O$1,0)</f>
        <v>2900</v>
      </c>
      <c r="P2356" s="72">
        <f>VLOOKUP($B2356,'Выгр Торг'!$B:$P,P$1,0)</f>
        <v>4590</v>
      </c>
      <c r="Q2356" s="42">
        <f t="shared" si="358"/>
        <v>0</v>
      </c>
      <c r="R2356" s="42">
        <f t="shared" si="359"/>
        <v>100</v>
      </c>
      <c r="S2356" s="85">
        <f t="shared" si="355"/>
        <v>4490</v>
      </c>
      <c r="T2356" s="60">
        <f>IFERROR(VLOOKUP($B2356,'Из ГУГЛа'!$B:$G,4,0)*U2356+V2356,VLOOKUP($B2356,'Из ГУГЛа'!$B:$G,4,0))</f>
        <v>4580</v>
      </c>
      <c r="U2356" s="15">
        <v>2</v>
      </c>
      <c r="V2356" s="59"/>
      <c r="W2356" s="74">
        <f t="shared" si="360"/>
        <v>0.54827586206896561</v>
      </c>
      <c r="X2356" s="74">
        <f t="shared" si="361"/>
        <v>1.9650655021834062E-2</v>
      </c>
      <c r="Y2356" s="74">
        <f t="shared" si="362"/>
        <v>0.57931034482758625</v>
      </c>
      <c r="Z2356" s="79">
        <f t="shared" si="357"/>
        <v>4580</v>
      </c>
      <c r="AB2356" s="20" t="s">
        <v>2648</v>
      </c>
    </row>
    <row r="2357" spans="1:28" ht="60" x14ac:dyDescent="0.25">
      <c r="A2357" s="71" t="str">
        <f>INDEX('Выгр Торг'!$A:$A,MATCH($B2357,'Выгр Торг'!$B:$B,0))</f>
        <v>Оригинальные боковые зеркала с электроприводом и обогревом для Лада (Калина, Калина 2, Гранта), Датсун (mi-DO, on-DO)</v>
      </c>
      <c r="B2357" s="88">
        <v>184383</v>
      </c>
      <c r="C2357" s="72">
        <f>VLOOKUP($B2357,'Выгр Торг'!$B:$P,C$1,0)</f>
        <v>143434</v>
      </c>
      <c r="D2357" s="71" t="str">
        <f>VLOOKUP($B2357,'Выгр Торг'!$B:$P,D$1,0)</f>
        <v>Оригинальные боковые зеркала с электроприводом и обогревом для Лада (Калина, Калина 2, Гранта), Датсун (mi-DO, on-DO) (В цвет, Космос (черный, 665))</v>
      </c>
      <c r="E2357" s="72" t="str">
        <f>VLOOKUP($B2357,'Выгр Торг'!$B:$P,E$1,0)</f>
        <v>Y</v>
      </c>
      <c r="F2357" s="72" t="str">
        <f>VLOOKUP($B2357,'Выгр Торг'!$B:$P,F$1,0)</f>
        <v>0</v>
      </c>
      <c r="G2357" s="36" t="s">
        <v>2500</v>
      </c>
      <c r="H2357" s="28">
        <v>143416</v>
      </c>
      <c r="I2357" s="53">
        <f>INDEX($I:$I,MATCH($H2357,$C:$C,0))</f>
        <v>600</v>
      </c>
      <c r="J2357" s="5" t="s">
        <v>2578</v>
      </c>
      <c r="K2357" s="56">
        <f>INDEX($K:$K,MATCH($H2357,$C:$C,0))+I2357</f>
        <v>2900</v>
      </c>
      <c r="L2357" s="14">
        <f>VLOOKUP(K2357,Наценка!$A$1:$B$8,2,1)</f>
        <v>1.4</v>
      </c>
      <c r="M2357" s="56">
        <f>INDEX($M:$M,MATCH($H2357,$C:$C,0))+I2357*$M$2</f>
        <v>4480</v>
      </c>
      <c r="N2357" s="57">
        <f t="shared" si="356"/>
        <v>4490</v>
      </c>
      <c r="O2357" s="72">
        <f>VLOOKUP($B2357,'Выгр Торг'!$B:$P,O$1,0)</f>
        <v>2900</v>
      </c>
      <c r="P2357" s="72">
        <f>VLOOKUP($B2357,'Выгр Торг'!$B:$P,P$1,0)</f>
        <v>4590</v>
      </c>
      <c r="Q2357" s="42">
        <f t="shared" si="358"/>
        <v>0</v>
      </c>
      <c r="R2357" s="42">
        <f t="shared" si="359"/>
        <v>100</v>
      </c>
      <c r="S2357" s="85">
        <f t="shared" si="355"/>
        <v>4490</v>
      </c>
      <c r="T2357" s="60">
        <f>IFERROR(VLOOKUP($B2357,'Из ГУГЛа'!$B:$G,4,0)*U2357+V2357,VLOOKUP($B2357,'Из ГУГЛа'!$B:$G,4,0))</f>
        <v>4580</v>
      </c>
      <c r="U2357" s="15">
        <v>2</v>
      </c>
      <c r="V2357" s="59"/>
      <c r="W2357" s="74">
        <f t="shared" si="360"/>
        <v>0.54827586206896561</v>
      </c>
      <c r="X2357" s="74">
        <f t="shared" si="361"/>
        <v>1.9650655021834062E-2</v>
      </c>
      <c r="Y2357" s="74">
        <f t="shared" si="362"/>
        <v>0.57931034482758625</v>
      </c>
      <c r="Z2357" s="79">
        <f t="shared" si="357"/>
        <v>4580</v>
      </c>
      <c r="AB2357" s="20" t="s">
        <v>2648</v>
      </c>
    </row>
    <row r="2358" spans="1:28" ht="60" x14ac:dyDescent="0.25">
      <c r="A2358" s="71" t="str">
        <f>INDEX('Выгр Торг'!$A:$A,MATCH($B2358,'Выгр Торг'!$B:$B,0))</f>
        <v>Оригинальные боковые зеркала с электроприводом и обогревом для Лада (Калина, Калина 2, Гранта), Датсун (mi-DO, on-DO)</v>
      </c>
      <c r="B2358" s="88">
        <v>259262</v>
      </c>
      <c r="C2358" s="72">
        <f>VLOOKUP($B2358,'Выгр Торг'!$B:$P,C$1,0)</f>
        <v>171521</v>
      </c>
      <c r="D2358" s="71" t="str">
        <f>VLOOKUP($B2358,'Выгр Торг'!$B:$P,D$1,0)</f>
        <v>Оригинальные боковые зеркала с электроприводом и обогревом для Лада (Калина, Калина 2, Гранта), Датсун (mi-DO, on-DO) (В цвет, Ледяной (голубой, 413))</v>
      </c>
      <c r="E2358" s="72" t="str">
        <f>VLOOKUP($B2358,'Выгр Торг'!$B:$P,E$1,0)</f>
        <v>Y</v>
      </c>
      <c r="F2358" s="72" t="str">
        <f>VLOOKUP($B2358,'Выгр Торг'!$B:$P,F$1,0)</f>
        <v>0</v>
      </c>
      <c r="G2358" s="36" t="s">
        <v>2500</v>
      </c>
      <c r="H2358" s="28">
        <v>143416</v>
      </c>
      <c r="I2358" s="53">
        <f>INDEX($I:$I,MATCH($H2358,$C:$C,0))</f>
        <v>600</v>
      </c>
      <c r="J2358" s="5" t="s">
        <v>2578</v>
      </c>
      <c r="K2358" s="56">
        <f>INDEX($K:$K,MATCH($H2358,$C:$C,0))+I2358</f>
        <v>2900</v>
      </c>
      <c r="L2358" s="14">
        <f>VLOOKUP(K2358,Наценка!$A$1:$B$8,2,1)</f>
        <v>1.4</v>
      </c>
      <c r="M2358" s="56">
        <f>INDEX($M:$M,MATCH($H2358,$C:$C,0))+I2358*$M$2</f>
        <v>4480</v>
      </c>
      <c r="N2358" s="57">
        <f t="shared" si="356"/>
        <v>4490</v>
      </c>
      <c r="O2358" s="72">
        <f>VLOOKUP($B2358,'Выгр Торг'!$B:$P,O$1,0)</f>
        <v>2900</v>
      </c>
      <c r="P2358" s="72">
        <f>VLOOKUP($B2358,'Выгр Торг'!$B:$P,P$1,0)</f>
        <v>4590</v>
      </c>
      <c r="Q2358" s="42">
        <f t="shared" si="358"/>
        <v>0</v>
      </c>
      <c r="R2358" s="42">
        <f t="shared" si="359"/>
        <v>100</v>
      </c>
      <c r="S2358" s="85">
        <f t="shared" si="355"/>
        <v>4490</v>
      </c>
      <c r="T2358" s="60">
        <f>IFERROR(VLOOKUP($B2358,'Из ГУГЛа'!$B:$G,4,0)*U2358+V2358,VLOOKUP($B2358,'Из ГУГЛа'!$B:$G,4,0))</f>
        <v>4580</v>
      </c>
      <c r="U2358" s="15">
        <v>2</v>
      </c>
      <c r="V2358" s="59"/>
      <c r="W2358" s="74">
        <f t="shared" si="360"/>
        <v>0.54827586206896561</v>
      </c>
      <c r="X2358" s="74">
        <f t="shared" si="361"/>
        <v>1.9650655021834062E-2</v>
      </c>
      <c r="Y2358" s="74">
        <f t="shared" si="362"/>
        <v>0.57931034482758625</v>
      </c>
      <c r="Z2358" s="79">
        <f t="shared" si="357"/>
        <v>4580</v>
      </c>
      <c r="AB2358" s="20" t="s">
        <v>2648</v>
      </c>
    </row>
    <row r="2359" spans="1:28" ht="60" x14ac:dyDescent="0.25">
      <c r="A2359" s="71" t="str">
        <f>INDEX('Выгр Торг'!$A:$A,MATCH($B2359,'Выгр Торг'!$B:$B,0))</f>
        <v>Оригинальные боковые зеркала с электроприводом и обогревом для Лада (Калина, Калина 2, Гранта), Датсун (mi-DO, on-DO)</v>
      </c>
      <c r="B2359" s="88">
        <v>184384</v>
      </c>
      <c r="C2359" s="72">
        <f>VLOOKUP($B2359,'Выгр Торг'!$B:$P,C$1,0)</f>
        <v>143435</v>
      </c>
      <c r="D2359" s="71" t="str">
        <f>VLOOKUP($B2359,'Выгр Торг'!$B:$P,D$1,0)</f>
        <v>Оригинальные боковые зеркала с электроприводом и обогревом для Лада (Калина, Калина 2, Гранта), Датсун (mi-DO, on-DO) (В цвет, Магма (оранжевый, 119))</v>
      </c>
      <c r="E2359" s="72" t="str">
        <f>VLOOKUP($B2359,'Выгр Торг'!$B:$P,E$1,0)</f>
        <v>Y</v>
      </c>
      <c r="F2359" s="72" t="str">
        <f>VLOOKUP($B2359,'Выгр Торг'!$B:$P,F$1,0)</f>
        <v>0</v>
      </c>
      <c r="G2359" s="36" t="s">
        <v>2500</v>
      </c>
      <c r="H2359" s="28">
        <v>143416</v>
      </c>
      <c r="I2359" s="53">
        <f>INDEX($I:$I,MATCH($H2359,$C:$C,0))</f>
        <v>600</v>
      </c>
      <c r="J2359" s="5" t="s">
        <v>2578</v>
      </c>
      <c r="K2359" s="56">
        <f>INDEX($K:$K,MATCH($H2359,$C:$C,0))+I2359</f>
        <v>2900</v>
      </c>
      <c r="L2359" s="14">
        <f>VLOOKUP(K2359,Наценка!$A$1:$B$8,2,1)</f>
        <v>1.4</v>
      </c>
      <c r="M2359" s="56">
        <f>INDEX($M:$M,MATCH($H2359,$C:$C,0))+I2359*$M$2</f>
        <v>4480</v>
      </c>
      <c r="N2359" s="57">
        <f t="shared" si="356"/>
        <v>4490</v>
      </c>
      <c r="O2359" s="72">
        <f>VLOOKUP($B2359,'Выгр Торг'!$B:$P,O$1,0)</f>
        <v>2900</v>
      </c>
      <c r="P2359" s="72">
        <f>VLOOKUP($B2359,'Выгр Торг'!$B:$P,P$1,0)</f>
        <v>4590</v>
      </c>
      <c r="Q2359" s="42">
        <f t="shared" si="358"/>
        <v>0</v>
      </c>
      <c r="R2359" s="42">
        <f t="shared" si="359"/>
        <v>100</v>
      </c>
      <c r="S2359" s="85">
        <f t="shared" si="355"/>
        <v>4490</v>
      </c>
      <c r="T2359" s="60">
        <f>IFERROR(VLOOKUP($B2359,'Из ГУГЛа'!$B:$G,4,0)*U2359+V2359,VLOOKUP($B2359,'Из ГУГЛа'!$B:$G,4,0))</f>
        <v>4580</v>
      </c>
      <c r="U2359" s="15">
        <v>2</v>
      </c>
      <c r="V2359" s="59"/>
      <c r="W2359" s="74">
        <f t="shared" si="360"/>
        <v>0.54827586206896561</v>
      </c>
      <c r="X2359" s="74">
        <f t="shared" si="361"/>
        <v>1.9650655021834062E-2</v>
      </c>
      <c r="Y2359" s="74">
        <f t="shared" si="362"/>
        <v>0.57931034482758625</v>
      </c>
      <c r="Z2359" s="79">
        <f t="shared" si="357"/>
        <v>4580</v>
      </c>
      <c r="AB2359" s="20" t="s">
        <v>2648</v>
      </c>
    </row>
    <row r="2360" spans="1:28" ht="75" x14ac:dyDescent="0.25">
      <c r="A2360" s="71" t="str">
        <f>INDEX('Выгр Торг'!$A:$A,MATCH($B2360,'Выгр Торг'!$B:$B,0))</f>
        <v>Оригинальные боковые зеркала с электроприводом и обогревом для Лада (Калина, Калина 2, Гранта), Датсун (mi-DO, on-DO)</v>
      </c>
      <c r="B2360" s="88">
        <v>184385</v>
      </c>
      <c r="C2360" s="72">
        <f>VLOOKUP($B2360,'Выгр Торг'!$B:$P,C$1,0)</f>
        <v>143436</v>
      </c>
      <c r="D2360" s="71" t="str">
        <f>VLOOKUP($B2360,'Выгр Торг'!$B:$P,D$1,0)</f>
        <v>Оригинальные боковые зеркала с электроприводом и обогревом для Лада (Калина, Калина 2, Гранта), Датсун (mi-DO, on-DO) (В цвет, Мускат (серебристо-серо-золотистый, 620))</v>
      </c>
      <c r="E2360" s="72" t="str">
        <f>VLOOKUP($B2360,'Выгр Торг'!$B:$P,E$1,0)</f>
        <v>Y</v>
      </c>
      <c r="F2360" s="72" t="str">
        <f>VLOOKUP($B2360,'Выгр Торг'!$B:$P,F$1,0)</f>
        <v>0</v>
      </c>
      <c r="G2360" s="36" t="s">
        <v>2500</v>
      </c>
      <c r="H2360" s="28">
        <v>143416</v>
      </c>
      <c r="I2360" s="53">
        <f>INDEX($I:$I,MATCH($H2360,$C:$C,0))</f>
        <v>600</v>
      </c>
      <c r="J2360" s="5" t="s">
        <v>2578</v>
      </c>
      <c r="K2360" s="56">
        <f>INDEX($K:$K,MATCH($H2360,$C:$C,0))+I2360</f>
        <v>2900</v>
      </c>
      <c r="L2360" s="14">
        <f>VLOOKUP(K2360,Наценка!$A$1:$B$8,2,1)</f>
        <v>1.4</v>
      </c>
      <c r="M2360" s="56">
        <f>INDEX($M:$M,MATCH($H2360,$C:$C,0))+I2360*$M$2</f>
        <v>4480</v>
      </c>
      <c r="N2360" s="57">
        <f t="shared" si="356"/>
        <v>4490</v>
      </c>
      <c r="O2360" s="72">
        <f>VLOOKUP($B2360,'Выгр Торг'!$B:$P,O$1,0)</f>
        <v>2900</v>
      </c>
      <c r="P2360" s="72">
        <f>VLOOKUP($B2360,'Выгр Торг'!$B:$P,P$1,0)</f>
        <v>4590</v>
      </c>
      <c r="Q2360" s="42">
        <f t="shared" si="358"/>
        <v>0</v>
      </c>
      <c r="R2360" s="42">
        <f t="shared" si="359"/>
        <v>100</v>
      </c>
      <c r="S2360" s="85">
        <f t="shared" si="355"/>
        <v>4490</v>
      </c>
      <c r="T2360" s="60">
        <f>IFERROR(VLOOKUP($B2360,'Из ГУГЛа'!$B:$G,4,0)*U2360+V2360,VLOOKUP($B2360,'Из ГУГЛа'!$B:$G,4,0))</f>
        <v>4580</v>
      </c>
      <c r="U2360" s="15">
        <v>2</v>
      </c>
      <c r="V2360" s="59"/>
      <c r="W2360" s="74">
        <f t="shared" si="360"/>
        <v>0.54827586206896561</v>
      </c>
      <c r="X2360" s="74">
        <f t="shared" si="361"/>
        <v>1.9650655021834062E-2</v>
      </c>
      <c r="Y2360" s="74">
        <f t="shared" si="362"/>
        <v>0.57931034482758625</v>
      </c>
      <c r="Z2360" s="79">
        <f t="shared" si="357"/>
        <v>4580</v>
      </c>
      <c r="AB2360" s="20" t="s">
        <v>2648</v>
      </c>
    </row>
    <row r="2361" spans="1:28" ht="60" x14ac:dyDescent="0.25">
      <c r="A2361" s="71" t="str">
        <f>INDEX('Выгр Торг'!$A:$A,MATCH($B2361,'Выгр Торг'!$B:$B,0))</f>
        <v>Оригинальные боковые зеркала с электроприводом и обогревом для Лада (Калина, Калина 2, Гранта), Датсун (mi-DO, on-DO)</v>
      </c>
      <c r="B2361" s="88">
        <v>184386</v>
      </c>
      <c r="C2361" s="72">
        <f>VLOOKUP($B2361,'Выгр Торг'!$B:$P,C$1,0)</f>
        <v>143437</v>
      </c>
      <c r="D2361" s="71" t="str">
        <f>VLOOKUP($B2361,'Выгр Торг'!$B:$P,D$1,0)</f>
        <v>Оригинальные боковые зеркала с электроприводом и обогревом для Лада (Калина, Калина 2, Гранта), Датсун (mi-DO, on-DO) (В цвет, Одиссей (Серо-синий, 497))</v>
      </c>
      <c r="E2361" s="72" t="str">
        <f>VLOOKUP($B2361,'Выгр Торг'!$B:$P,E$1,0)</f>
        <v>Y</v>
      </c>
      <c r="F2361" s="72" t="str">
        <f>VLOOKUP($B2361,'Выгр Торг'!$B:$P,F$1,0)</f>
        <v>0</v>
      </c>
      <c r="G2361" s="36" t="s">
        <v>2500</v>
      </c>
      <c r="H2361" s="28">
        <v>143416</v>
      </c>
      <c r="I2361" s="53">
        <f>INDEX($I:$I,MATCH($H2361,$C:$C,0))</f>
        <v>600</v>
      </c>
      <c r="J2361" s="5" t="s">
        <v>2578</v>
      </c>
      <c r="K2361" s="56">
        <f>INDEX($K:$K,MATCH($H2361,$C:$C,0))+I2361</f>
        <v>2900</v>
      </c>
      <c r="L2361" s="14">
        <f>VLOOKUP(K2361,Наценка!$A$1:$B$8,2,1)</f>
        <v>1.4</v>
      </c>
      <c r="M2361" s="56">
        <f>INDEX($M:$M,MATCH($H2361,$C:$C,0))+I2361*$M$2</f>
        <v>4480</v>
      </c>
      <c r="N2361" s="57">
        <f t="shared" si="356"/>
        <v>4490</v>
      </c>
      <c r="O2361" s="72">
        <f>VLOOKUP($B2361,'Выгр Торг'!$B:$P,O$1,0)</f>
        <v>2900</v>
      </c>
      <c r="P2361" s="72">
        <f>VLOOKUP($B2361,'Выгр Торг'!$B:$P,P$1,0)</f>
        <v>4590</v>
      </c>
      <c r="Q2361" s="42">
        <f t="shared" si="358"/>
        <v>0</v>
      </c>
      <c r="R2361" s="42">
        <f t="shared" si="359"/>
        <v>100</v>
      </c>
      <c r="S2361" s="85">
        <f t="shared" si="355"/>
        <v>4490</v>
      </c>
      <c r="T2361" s="60">
        <f>IFERROR(VLOOKUP($B2361,'Из ГУГЛа'!$B:$G,4,0)*U2361+V2361,VLOOKUP($B2361,'Из ГУГЛа'!$B:$G,4,0))</f>
        <v>4580</v>
      </c>
      <c r="U2361" s="15">
        <v>2</v>
      </c>
      <c r="V2361" s="59"/>
      <c r="W2361" s="74">
        <f t="shared" si="360"/>
        <v>0.54827586206896561</v>
      </c>
      <c r="X2361" s="74">
        <f t="shared" si="361"/>
        <v>1.9650655021834062E-2</v>
      </c>
      <c r="Y2361" s="74">
        <f t="shared" si="362"/>
        <v>0.57931034482758625</v>
      </c>
      <c r="Z2361" s="79">
        <f t="shared" si="357"/>
        <v>4580</v>
      </c>
      <c r="AB2361" s="20" t="s">
        <v>2648</v>
      </c>
    </row>
    <row r="2362" spans="1:28" ht="60" x14ac:dyDescent="0.25">
      <c r="A2362" s="71" t="str">
        <f>INDEX('Выгр Торг'!$A:$A,MATCH($B2362,'Выгр Торг'!$B:$B,0))</f>
        <v>Оригинальные боковые зеркала с электроприводом и обогревом для Лада (Калина, Калина 2, Гранта), Датсун (mi-DO, on-DO)</v>
      </c>
      <c r="B2362" s="88">
        <v>184387</v>
      </c>
      <c r="C2362" s="72">
        <f>VLOOKUP($B2362,'Выгр Торг'!$B:$P,C$1,0)</f>
        <v>143438</v>
      </c>
      <c r="D2362" s="71" t="str">
        <f>VLOOKUP($B2362,'Выгр Торг'!$B:$P,D$1,0)</f>
        <v>Оригинальные боковые зеркала с электроприводом и обогревом для Лада (Калина, Калина 2, Гранта), Датсун (mi-DO, on-DO) (В цвет, Пантера (черная база, 672))</v>
      </c>
      <c r="E2362" s="72" t="str">
        <f>VLOOKUP($B2362,'Выгр Торг'!$B:$P,E$1,0)</f>
        <v>Y</v>
      </c>
      <c r="F2362" s="72" t="str">
        <f>VLOOKUP($B2362,'Выгр Торг'!$B:$P,F$1,0)</f>
        <v>0</v>
      </c>
      <c r="G2362" s="36" t="s">
        <v>2500</v>
      </c>
      <c r="H2362" s="28">
        <v>143416</v>
      </c>
      <c r="I2362" s="53">
        <f>INDEX($I:$I,MATCH($H2362,$C:$C,0))</f>
        <v>600</v>
      </c>
      <c r="J2362" s="5" t="s">
        <v>2578</v>
      </c>
      <c r="K2362" s="56">
        <f>INDEX($K:$K,MATCH($H2362,$C:$C,0))+I2362</f>
        <v>2900</v>
      </c>
      <c r="L2362" s="14">
        <f>VLOOKUP(K2362,Наценка!$A$1:$B$8,2,1)</f>
        <v>1.4</v>
      </c>
      <c r="M2362" s="56">
        <f>INDEX($M:$M,MATCH($H2362,$C:$C,0))+I2362*$M$2</f>
        <v>4480</v>
      </c>
      <c r="N2362" s="57">
        <f t="shared" si="356"/>
        <v>4490</v>
      </c>
      <c r="O2362" s="72">
        <f>VLOOKUP($B2362,'Выгр Торг'!$B:$P,O$1,0)</f>
        <v>2900</v>
      </c>
      <c r="P2362" s="72">
        <f>VLOOKUP($B2362,'Выгр Торг'!$B:$P,P$1,0)</f>
        <v>4590</v>
      </c>
      <c r="Q2362" s="42">
        <f t="shared" si="358"/>
        <v>0</v>
      </c>
      <c r="R2362" s="42">
        <f t="shared" si="359"/>
        <v>100</v>
      </c>
      <c r="S2362" s="85">
        <f t="shared" si="355"/>
        <v>4490</v>
      </c>
      <c r="T2362" s="60">
        <f>IFERROR(VLOOKUP($B2362,'Из ГУГЛа'!$B:$G,4,0)*U2362+V2362,VLOOKUP($B2362,'Из ГУГЛа'!$B:$G,4,0))</f>
        <v>4580</v>
      </c>
      <c r="U2362" s="15">
        <v>2</v>
      </c>
      <c r="V2362" s="59"/>
      <c r="W2362" s="74">
        <f t="shared" si="360"/>
        <v>0.54827586206896561</v>
      </c>
      <c r="X2362" s="74">
        <f t="shared" si="361"/>
        <v>1.9650655021834062E-2</v>
      </c>
      <c r="Y2362" s="74">
        <f t="shared" si="362"/>
        <v>0.57931034482758625</v>
      </c>
      <c r="Z2362" s="79">
        <f t="shared" si="357"/>
        <v>4580</v>
      </c>
      <c r="AB2362" s="20" t="s">
        <v>2648</v>
      </c>
    </row>
    <row r="2363" spans="1:28" ht="60" x14ac:dyDescent="0.25">
      <c r="A2363" s="71" t="str">
        <f>INDEX('Выгр Торг'!$A:$A,MATCH($B2363,'Выгр Торг'!$B:$B,0))</f>
        <v>Оригинальные боковые зеркала с электроприводом и обогревом для Лада (Калина, Калина 2, Гранта), Датсун (mi-DO, on-DO)</v>
      </c>
      <c r="B2363" s="88">
        <v>184388</v>
      </c>
      <c r="C2363" s="72">
        <f>VLOOKUP($B2363,'Выгр Торг'!$B:$P,C$1,0)</f>
        <v>143439</v>
      </c>
      <c r="D2363" s="71" t="str">
        <f>VLOOKUP($B2363,'Выгр Торг'!$B:$P,D$1,0)</f>
        <v>Оригинальные боковые зеркала с электроприводом и обогревом для Лада (Калина, Калина 2, Гранта), Датсун (mi-DO, on-DO) (В цвет, Персей (темно-синий, 429))</v>
      </c>
      <c r="E2363" s="72" t="str">
        <f>VLOOKUP($B2363,'Выгр Торг'!$B:$P,E$1,0)</f>
        <v>Y</v>
      </c>
      <c r="F2363" s="72" t="str">
        <f>VLOOKUP($B2363,'Выгр Торг'!$B:$P,F$1,0)</f>
        <v>0</v>
      </c>
      <c r="G2363" s="36" t="s">
        <v>2500</v>
      </c>
      <c r="H2363" s="28">
        <v>143416</v>
      </c>
      <c r="I2363" s="53">
        <f>INDEX($I:$I,MATCH($H2363,$C:$C,0))</f>
        <v>600</v>
      </c>
      <c r="J2363" s="5" t="s">
        <v>2578</v>
      </c>
      <c r="K2363" s="56">
        <f>INDEX($K:$K,MATCH($H2363,$C:$C,0))+I2363</f>
        <v>2900</v>
      </c>
      <c r="L2363" s="14">
        <f>VLOOKUP(K2363,Наценка!$A$1:$B$8,2,1)</f>
        <v>1.4</v>
      </c>
      <c r="M2363" s="56">
        <f>INDEX($M:$M,MATCH($H2363,$C:$C,0))+I2363*$M$2</f>
        <v>4480</v>
      </c>
      <c r="N2363" s="57">
        <f t="shared" si="356"/>
        <v>4490</v>
      </c>
      <c r="O2363" s="72">
        <f>VLOOKUP($B2363,'Выгр Торг'!$B:$P,O$1,0)</f>
        <v>2900</v>
      </c>
      <c r="P2363" s="72">
        <f>VLOOKUP($B2363,'Выгр Торг'!$B:$P,P$1,0)</f>
        <v>4590</v>
      </c>
      <c r="Q2363" s="42">
        <f t="shared" si="358"/>
        <v>0</v>
      </c>
      <c r="R2363" s="42">
        <f t="shared" si="359"/>
        <v>100</v>
      </c>
      <c r="S2363" s="85">
        <f t="shared" si="355"/>
        <v>4490</v>
      </c>
      <c r="T2363" s="60">
        <f>IFERROR(VLOOKUP($B2363,'Из ГУГЛа'!$B:$G,4,0)*U2363+V2363,VLOOKUP($B2363,'Из ГУГЛа'!$B:$G,4,0))</f>
        <v>4580</v>
      </c>
      <c r="U2363" s="15">
        <v>2</v>
      </c>
      <c r="V2363" s="59"/>
      <c r="W2363" s="74">
        <f t="shared" si="360"/>
        <v>0.54827586206896561</v>
      </c>
      <c r="X2363" s="74">
        <f t="shared" si="361"/>
        <v>1.9650655021834062E-2</v>
      </c>
      <c r="Y2363" s="74">
        <f t="shared" si="362"/>
        <v>0.57931034482758625</v>
      </c>
      <c r="Z2363" s="79">
        <f t="shared" si="357"/>
        <v>4580</v>
      </c>
      <c r="AB2363" s="20" t="s">
        <v>2648</v>
      </c>
    </row>
    <row r="2364" spans="1:28" ht="75" x14ac:dyDescent="0.25">
      <c r="A2364" s="71" t="str">
        <f>INDEX('Выгр Торг'!$A:$A,MATCH($B2364,'Выгр Торг'!$B:$B,0))</f>
        <v>Оригинальные боковые зеркала с электроприводом и обогревом для Лада (Калина, Калина 2, Гранта), Датсун (mi-DO, on-DO)</v>
      </c>
      <c r="B2364" s="88">
        <v>184389</v>
      </c>
      <c r="C2364" s="72">
        <f>VLOOKUP($B2364,'Выгр Торг'!$B:$P,C$1,0)</f>
        <v>143440</v>
      </c>
      <c r="D2364" s="71" t="str">
        <f>VLOOKUP($B2364,'Выгр Торг'!$B:$P,D$1,0)</f>
        <v>Оригинальные боковые зеркала с электроприводом и обогревом для Лада (Калина, Калина 2, Гранта), Датсун (mi-DO, on-DO) (В цвет, Платина (серебристо-бежевый, 691))</v>
      </c>
      <c r="E2364" s="72" t="str">
        <f>VLOOKUP($B2364,'Выгр Торг'!$B:$P,E$1,0)</f>
        <v>Y</v>
      </c>
      <c r="F2364" s="72" t="str">
        <f>VLOOKUP($B2364,'Выгр Торг'!$B:$P,F$1,0)</f>
        <v>0</v>
      </c>
      <c r="G2364" s="36" t="s">
        <v>2500</v>
      </c>
      <c r="H2364" s="28">
        <v>143416</v>
      </c>
      <c r="I2364" s="53">
        <f>INDEX($I:$I,MATCH($H2364,$C:$C,0))</f>
        <v>600</v>
      </c>
      <c r="J2364" s="5" t="s">
        <v>2578</v>
      </c>
      <c r="K2364" s="56">
        <f>INDEX($K:$K,MATCH($H2364,$C:$C,0))+I2364</f>
        <v>2900</v>
      </c>
      <c r="L2364" s="14">
        <f>VLOOKUP(K2364,Наценка!$A$1:$B$8,2,1)</f>
        <v>1.4</v>
      </c>
      <c r="M2364" s="56">
        <f>INDEX($M:$M,MATCH($H2364,$C:$C,0))+I2364*$M$2</f>
        <v>4480</v>
      </c>
      <c r="N2364" s="57">
        <f t="shared" si="356"/>
        <v>4490</v>
      </c>
      <c r="O2364" s="72">
        <f>VLOOKUP($B2364,'Выгр Торг'!$B:$P,O$1,0)</f>
        <v>2900</v>
      </c>
      <c r="P2364" s="72">
        <f>VLOOKUP($B2364,'Выгр Торг'!$B:$P,P$1,0)</f>
        <v>4590</v>
      </c>
      <c r="Q2364" s="42">
        <f t="shared" si="358"/>
        <v>0</v>
      </c>
      <c r="R2364" s="42">
        <f t="shared" si="359"/>
        <v>100</v>
      </c>
      <c r="S2364" s="85">
        <f t="shared" si="355"/>
        <v>4490</v>
      </c>
      <c r="T2364" s="60">
        <f>IFERROR(VLOOKUP($B2364,'Из ГУГЛа'!$B:$G,4,0)*U2364+V2364,VLOOKUP($B2364,'Из ГУГЛа'!$B:$G,4,0))</f>
        <v>4580</v>
      </c>
      <c r="U2364" s="15">
        <v>2</v>
      </c>
      <c r="V2364" s="59"/>
      <c r="W2364" s="74">
        <f t="shared" si="360"/>
        <v>0.54827586206896561</v>
      </c>
      <c r="X2364" s="74">
        <f t="shared" si="361"/>
        <v>1.9650655021834062E-2</v>
      </c>
      <c r="Y2364" s="74">
        <f t="shared" si="362"/>
        <v>0.57931034482758625</v>
      </c>
      <c r="Z2364" s="79">
        <f t="shared" si="357"/>
        <v>4580</v>
      </c>
      <c r="AB2364" s="20" t="s">
        <v>2648</v>
      </c>
    </row>
    <row r="2365" spans="1:28" ht="75" x14ac:dyDescent="0.25">
      <c r="A2365" s="71" t="str">
        <f>INDEX('Выгр Торг'!$A:$A,MATCH($B2365,'Выгр Торг'!$B:$B,0))</f>
        <v>Оригинальные боковые зеркала с электроприводом и обогревом для Лада (Калина, Калина 2, Гранта), Датсун (mi-DO, on-DO)</v>
      </c>
      <c r="B2365" s="88">
        <v>184390</v>
      </c>
      <c r="C2365" s="72">
        <f>VLOOKUP($B2365,'Выгр Торг'!$B:$P,C$1,0)</f>
        <v>143441</v>
      </c>
      <c r="D2365" s="71" t="str">
        <f>VLOOKUP($B2365,'Выгр Торг'!$B:$P,D$1,0)</f>
        <v>Оригинальные боковые зеркала с электроприводом и обогревом для Лада (Калина, Калина 2, Гранта), Датсун (mi-DO, on-DO) (В цвет, Портвейн (темно-вишневый металлик, 192))</v>
      </c>
      <c r="E2365" s="72" t="str">
        <f>VLOOKUP($B2365,'Выгр Торг'!$B:$P,E$1,0)</f>
        <v>Y</v>
      </c>
      <c r="F2365" s="72" t="str">
        <f>VLOOKUP($B2365,'Выгр Торг'!$B:$P,F$1,0)</f>
        <v>0</v>
      </c>
      <c r="G2365" s="36" t="s">
        <v>2500</v>
      </c>
      <c r="H2365" s="28">
        <v>143416</v>
      </c>
      <c r="I2365" s="53">
        <f>INDEX($I:$I,MATCH($H2365,$C:$C,0))</f>
        <v>600</v>
      </c>
      <c r="J2365" s="5" t="s">
        <v>2578</v>
      </c>
      <c r="K2365" s="56">
        <f>INDEX($K:$K,MATCH($H2365,$C:$C,0))+I2365</f>
        <v>2900</v>
      </c>
      <c r="L2365" s="14">
        <f>VLOOKUP(K2365,Наценка!$A$1:$B$8,2,1)</f>
        <v>1.4</v>
      </c>
      <c r="M2365" s="56">
        <f>INDEX($M:$M,MATCH($H2365,$C:$C,0))+I2365*$M$2</f>
        <v>4480</v>
      </c>
      <c r="N2365" s="57">
        <f t="shared" si="356"/>
        <v>4490</v>
      </c>
      <c r="O2365" s="72">
        <f>VLOOKUP($B2365,'Выгр Торг'!$B:$P,O$1,0)</f>
        <v>2900</v>
      </c>
      <c r="P2365" s="72">
        <f>VLOOKUP($B2365,'Выгр Торг'!$B:$P,P$1,0)</f>
        <v>4590</v>
      </c>
      <c r="Q2365" s="42">
        <f t="shared" si="358"/>
        <v>0</v>
      </c>
      <c r="R2365" s="42">
        <f t="shared" si="359"/>
        <v>100</v>
      </c>
      <c r="S2365" s="85">
        <f t="shared" si="355"/>
        <v>4490</v>
      </c>
      <c r="T2365" s="60">
        <f>IFERROR(VLOOKUP($B2365,'Из ГУГЛа'!$B:$G,4,0)*U2365+V2365,VLOOKUP($B2365,'Из ГУГЛа'!$B:$G,4,0))</f>
        <v>4580</v>
      </c>
      <c r="U2365" s="15">
        <v>2</v>
      </c>
      <c r="V2365" s="59"/>
      <c r="W2365" s="74">
        <f t="shared" si="360"/>
        <v>0.54827586206896561</v>
      </c>
      <c r="X2365" s="74">
        <f t="shared" si="361"/>
        <v>1.9650655021834062E-2</v>
      </c>
      <c r="Y2365" s="74">
        <f t="shared" si="362"/>
        <v>0.57931034482758625</v>
      </c>
      <c r="Z2365" s="79">
        <f t="shared" si="357"/>
        <v>4580</v>
      </c>
      <c r="AB2365" s="20" t="s">
        <v>2648</v>
      </c>
    </row>
    <row r="2366" spans="1:28" ht="75" x14ac:dyDescent="0.25">
      <c r="A2366" s="71" t="str">
        <f>INDEX('Выгр Торг'!$A:$A,MATCH($B2366,'Выгр Торг'!$B:$B,0))</f>
        <v>Оригинальные боковые зеркала с электроприводом и обогревом для Лада (Калина, Калина 2, Гранта), Датсун (mi-DO, on-DO)</v>
      </c>
      <c r="B2366" s="88">
        <v>184391</v>
      </c>
      <c r="C2366" s="72">
        <f>VLOOKUP($B2366,'Выгр Торг'!$B:$P,C$1,0)</f>
        <v>143442</v>
      </c>
      <c r="D2366" s="71" t="str">
        <f>VLOOKUP($B2366,'Выгр Торг'!$B:$P,D$1,0)</f>
        <v>Оригинальные боковые зеркала с электроприводом и обогревом для Лада (Калина, Калина 2, Гранта), Датсун (mi-DO, on-DO) (В цвет, Премьер (канареечный желтый, 222))</v>
      </c>
      <c r="E2366" s="72" t="str">
        <f>VLOOKUP($B2366,'Выгр Торг'!$B:$P,E$1,0)</f>
        <v>Y</v>
      </c>
      <c r="F2366" s="72" t="str">
        <f>VLOOKUP($B2366,'Выгр Торг'!$B:$P,F$1,0)</f>
        <v>0</v>
      </c>
      <c r="G2366" s="36" t="s">
        <v>2500</v>
      </c>
      <c r="H2366" s="28">
        <v>143416</v>
      </c>
      <c r="I2366" s="53">
        <f>INDEX($I:$I,MATCH($H2366,$C:$C,0))</f>
        <v>600</v>
      </c>
      <c r="J2366" s="5" t="s">
        <v>2578</v>
      </c>
      <c r="K2366" s="56">
        <f>INDEX($K:$K,MATCH($H2366,$C:$C,0))+I2366</f>
        <v>2900</v>
      </c>
      <c r="L2366" s="14">
        <f>VLOOKUP(K2366,Наценка!$A$1:$B$8,2,1)</f>
        <v>1.4</v>
      </c>
      <c r="M2366" s="56">
        <f>INDEX($M:$M,MATCH($H2366,$C:$C,0))+I2366*$M$2</f>
        <v>4480</v>
      </c>
      <c r="N2366" s="57">
        <f t="shared" si="356"/>
        <v>4490</v>
      </c>
      <c r="O2366" s="72">
        <f>VLOOKUP($B2366,'Выгр Торг'!$B:$P,O$1,0)</f>
        <v>2900</v>
      </c>
      <c r="P2366" s="72">
        <f>VLOOKUP($B2366,'Выгр Торг'!$B:$P,P$1,0)</f>
        <v>4590</v>
      </c>
      <c r="Q2366" s="42">
        <f t="shared" si="358"/>
        <v>0</v>
      </c>
      <c r="R2366" s="42">
        <f t="shared" si="359"/>
        <v>100</v>
      </c>
      <c r="S2366" s="85">
        <f t="shared" si="355"/>
        <v>4490</v>
      </c>
      <c r="T2366" s="60">
        <f>IFERROR(VLOOKUP($B2366,'Из ГУГЛа'!$B:$G,4,0)*U2366+V2366,VLOOKUP($B2366,'Из ГУГЛа'!$B:$G,4,0))</f>
        <v>4580</v>
      </c>
      <c r="U2366" s="15">
        <v>2</v>
      </c>
      <c r="V2366" s="59"/>
      <c r="W2366" s="74">
        <f t="shared" si="360"/>
        <v>0.54827586206896561</v>
      </c>
      <c r="X2366" s="74">
        <f t="shared" si="361"/>
        <v>1.9650655021834062E-2</v>
      </c>
      <c r="Y2366" s="74">
        <f t="shared" si="362"/>
        <v>0.57931034482758625</v>
      </c>
      <c r="Z2366" s="79">
        <f t="shared" si="357"/>
        <v>4580</v>
      </c>
      <c r="AB2366" s="20" t="s">
        <v>2648</v>
      </c>
    </row>
    <row r="2367" spans="1:28" ht="75" x14ac:dyDescent="0.25">
      <c r="A2367" s="71" t="str">
        <f>INDEX('Выгр Торг'!$A:$A,MATCH($B2367,'Выгр Торг'!$B:$B,0))</f>
        <v>Оригинальные боковые зеркала с электроприводом и обогревом для Лада (Калина, Калина 2, Гранта), Датсун (mi-DO, on-DO)</v>
      </c>
      <c r="B2367" s="88">
        <v>184392</v>
      </c>
      <c r="C2367" s="72">
        <f>VLOOKUP($B2367,'Выгр Торг'!$B:$P,C$1,0)</f>
        <v>143443</v>
      </c>
      <c r="D2367" s="71" t="str">
        <f>VLOOKUP($B2367,'Выгр Торг'!$B:$P,D$1,0)</f>
        <v>Оригинальные боковые зеркала с электроприводом и обогревом для Лада (Калина, Калина 2, Гранта), Датсун (mi-DO, on-DO) (В цвет, Рислинг (серебристо-бледно-серый, 610))</v>
      </c>
      <c r="E2367" s="72" t="str">
        <f>VLOOKUP($B2367,'Выгр Торг'!$B:$P,E$1,0)</f>
        <v>Y</v>
      </c>
      <c r="F2367" s="72" t="str">
        <f>VLOOKUP($B2367,'Выгр Торг'!$B:$P,F$1,0)</f>
        <v>0</v>
      </c>
      <c r="G2367" s="36" t="s">
        <v>2500</v>
      </c>
      <c r="H2367" s="28">
        <v>143416</v>
      </c>
      <c r="I2367" s="53">
        <f>INDEX($I:$I,MATCH($H2367,$C:$C,0))</f>
        <v>600</v>
      </c>
      <c r="J2367" s="5" t="s">
        <v>2578</v>
      </c>
      <c r="K2367" s="56">
        <f>INDEX($K:$K,MATCH($H2367,$C:$C,0))+I2367</f>
        <v>2900</v>
      </c>
      <c r="L2367" s="14">
        <f>VLOOKUP(K2367,Наценка!$A$1:$B$8,2,1)</f>
        <v>1.4</v>
      </c>
      <c r="M2367" s="56">
        <f>INDEX($M:$M,MATCH($H2367,$C:$C,0))+I2367*$M$2</f>
        <v>4480</v>
      </c>
      <c r="N2367" s="57">
        <f t="shared" si="356"/>
        <v>4490</v>
      </c>
      <c r="O2367" s="72">
        <f>VLOOKUP($B2367,'Выгр Торг'!$B:$P,O$1,0)</f>
        <v>2900</v>
      </c>
      <c r="P2367" s="72">
        <f>VLOOKUP($B2367,'Выгр Торг'!$B:$P,P$1,0)</f>
        <v>4590</v>
      </c>
      <c r="Q2367" s="42">
        <f t="shared" si="358"/>
        <v>0</v>
      </c>
      <c r="R2367" s="42">
        <f t="shared" si="359"/>
        <v>100</v>
      </c>
      <c r="S2367" s="85">
        <f t="shared" si="355"/>
        <v>4490</v>
      </c>
      <c r="T2367" s="60">
        <f>IFERROR(VLOOKUP($B2367,'Из ГУГЛа'!$B:$G,4,0)*U2367+V2367,VLOOKUP($B2367,'Из ГУГЛа'!$B:$G,4,0))</f>
        <v>4580</v>
      </c>
      <c r="U2367" s="15">
        <v>2</v>
      </c>
      <c r="V2367" s="59"/>
      <c r="W2367" s="74">
        <f t="shared" si="360"/>
        <v>0.54827586206896561</v>
      </c>
      <c r="X2367" s="74">
        <f t="shared" si="361"/>
        <v>1.9650655021834062E-2</v>
      </c>
      <c r="Y2367" s="74">
        <f t="shared" si="362"/>
        <v>0.57931034482758625</v>
      </c>
      <c r="Z2367" s="79">
        <f t="shared" si="357"/>
        <v>4580</v>
      </c>
      <c r="AB2367" s="20" t="s">
        <v>2648</v>
      </c>
    </row>
    <row r="2368" spans="1:28" ht="75" x14ac:dyDescent="0.25">
      <c r="A2368" s="71" t="str">
        <f>INDEX('Выгр Торг'!$A:$A,MATCH($B2368,'Выгр Торг'!$B:$B,0))</f>
        <v>Оригинальные боковые зеркала с электроприводом и обогревом для Лада (Калина, Калина 2, Гранта), Датсун (mi-DO, on-DO)</v>
      </c>
      <c r="B2368" s="88">
        <v>184393</v>
      </c>
      <c r="C2368" s="72">
        <f>VLOOKUP($B2368,'Выгр Торг'!$B:$P,C$1,0)</f>
        <v>143444</v>
      </c>
      <c r="D2368" s="71" t="str">
        <f>VLOOKUP($B2368,'Выгр Торг'!$B:$P,D$1,0)</f>
        <v>Оригинальные боковые зеркала с электроприводом и обогревом для Лада (Калина, Калина 2, Гранта), Датсун (mi-DO, on-DO) (В цвет, Слива (серебристо-ярко-синий, 478))</v>
      </c>
      <c r="E2368" s="72" t="str">
        <f>VLOOKUP($B2368,'Выгр Торг'!$B:$P,E$1,0)</f>
        <v>Y</v>
      </c>
      <c r="F2368" s="72" t="str">
        <f>VLOOKUP($B2368,'Выгр Торг'!$B:$P,F$1,0)</f>
        <v>0</v>
      </c>
      <c r="G2368" s="36" t="s">
        <v>2500</v>
      </c>
      <c r="H2368" s="28">
        <v>143416</v>
      </c>
      <c r="I2368" s="53">
        <f>INDEX($I:$I,MATCH($H2368,$C:$C,0))</f>
        <v>600</v>
      </c>
      <c r="J2368" s="5" t="s">
        <v>2578</v>
      </c>
      <c r="K2368" s="56">
        <f>INDEX($K:$K,MATCH($H2368,$C:$C,0))+I2368</f>
        <v>2900</v>
      </c>
      <c r="L2368" s="14">
        <f>VLOOKUP(K2368,Наценка!$A$1:$B$8,2,1)</f>
        <v>1.4</v>
      </c>
      <c r="M2368" s="56">
        <f>INDEX($M:$M,MATCH($H2368,$C:$C,0))+I2368*$M$2</f>
        <v>4480</v>
      </c>
      <c r="N2368" s="57">
        <f t="shared" si="356"/>
        <v>4490</v>
      </c>
      <c r="O2368" s="72">
        <f>VLOOKUP($B2368,'Выгр Торг'!$B:$P,O$1,0)</f>
        <v>2900</v>
      </c>
      <c r="P2368" s="72">
        <f>VLOOKUP($B2368,'Выгр Торг'!$B:$P,P$1,0)</f>
        <v>4590</v>
      </c>
      <c r="Q2368" s="42">
        <f t="shared" si="358"/>
        <v>0</v>
      </c>
      <c r="R2368" s="42">
        <f t="shared" si="359"/>
        <v>100</v>
      </c>
      <c r="S2368" s="85">
        <f t="shared" si="355"/>
        <v>4490</v>
      </c>
      <c r="T2368" s="60">
        <f>IFERROR(VLOOKUP($B2368,'Из ГУГЛа'!$B:$G,4,0)*U2368+V2368,VLOOKUP($B2368,'Из ГУГЛа'!$B:$G,4,0))</f>
        <v>4580</v>
      </c>
      <c r="U2368" s="15">
        <v>2</v>
      </c>
      <c r="V2368" s="59"/>
      <c r="W2368" s="74">
        <f t="shared" si="360"/>
        <v>0.54827586206896561</v>
      </c>
      <c r="X2368" s="74">
        <f t="shared" si="361"/>
        <v>1.9650655021834062E-2</v>
      </c>
      <c r="Y2368" s="74">
        <f t="shared" si="362"/>
        <v>0.57931034482758625</v>
      </c>
      <c r="Z2368" s="79">
        <f t="shared" si="357"/>
        <v>4580</v>
      </c>
      <c r="AB2368" s="20" t="s">
        <v>2648</v>
      </c>
    </row>
    <row r="2369" spans="1:28" ht="75" x14ac:dyDescent="0.25">
      <c r="A2369" s="71" t="str">
        <f>INDEX('Выгр Торг'!$A:$A,MATCH($B2369,'Выгр Торг'!$B:$B,0))</f>
        <v>Оригинальные боковые зеркала с электроприводом и обогревом для Лада (Калина, Калина 2, Гранта), Датсун (mi-DO, on-DO)</v>
      </c>
      <c r="B2369" s="88">
        <v>184394</v>
      </c>
      <c r="C2369" s="72">
        <f>VLOOKUP($B2369,'Выгр Торг'!$B:$P,C$1,0)</f>
        <v>143445</v>
      </c>
      <c r="D2369" s="71" t="str">
        <f>VLOOKUP($B2369,'Выгр Торг'!$B:$P,D$1,0)</f>
        <v>Оригинальные боковые зеркала с электроприводом и обогревом для Лада (Калина, Калина 2, Гранта), Датсун (mi-DO, on-DO) (В цвет, Снежная королева (серебристый, 690))</v>
      </c>
      <c r="E2369" s="72" t="str">
        <f>VLOOKUP($B2369,'Выгр Торг'!$B:$P,E$1,0)</f>
        <v>Y</v>
      </c>
      <c r="F2369" s="72" t="str">
        <f>VLOOKUP($B2369,'Выгр Торг'!$B:$P,F$1,0)</f>
        <v>0</v>
      </c>
      <c r="G2369" s="36" t="s">
        <v>2500</v>
      </c>
      <c r="H2369" s="28">
        <v>143416</v>
      </c>
      <c r="I2369" s="53">
        <f>INDEX($I:$I,MATCH($H2369,$C:$C,0))</f>
        <v>600</v>
      </c>
      <c r="J2369" s="5" t="s">
        <v>2578</v>
      </c>
      <c r="K2369" s="56">
        <f>INDEX($K:$K,MATCH($H2369,$C:$C,0))+I2369</f>
        <v>2900</v>
      </c>
      <c r="L2369" s="14">
        <f>VLOOKUP(K2369,Наценка!$A$1:$B$8,2,1)</f>
        <v>1.4</v>
      </c>
      <c r="M2369" s="56">
        <f>INDEX($M:$M,MATCH($H2369,$C:$C,0))+I2369*$M$2</f>
        <v>4480</v>
      </c>
      <c r="N2369" s="57">
        <f t="shared" si="356"/>
        <v>4490</v>
      </c>
      <c r="O2369" s="72">
        <f>VLOOKUP($B2369,'Выгр Торг'!$B:$P,O$1,0)</f>
        <v>2900</v>
      </c>
      <c r="P2369" s="72">
        <f>VLOOKUP($B2369,'Выгр Торг'!$B:$P,P$1,0)</f>
        <v>4590</v>
      </c>
      <c r="Q2369" s="42">
        <f t="shared" si="358"/>
        <v>0</v>
      </c>
      <c r="R2369" s="42">
        <f t="shared" si="359"/>
        <v>100</v>
      </c>
      <c r="S2369" s="85">
        <f t="shared" si="355"/>
        <v>4490</v>
      </c>
      <c r="T2369" s="60">
        <f>IFERROR(VLOOKUP($B2369,'Из ГУГЛа'!$B:$G,4,0)*U2369+V2369,VLOOKUP($B2369,'Из ГУГЛа'!$B:$G,4,0))</f>
        <v>4580</v>
      </c>
      <c r="U2369" s="15">
        <v>2</v>
      </c>
      <c r="V2369" s="59"/>
      <c r="W2369" s="74">
        <f t="shared" si="360"/>
        <v>0.54827586206896561</v>
      </c>
      <c r="X2369" s="74">
        <f t="shared" si="361"/>
        <v>1.9650655021834062E-2</v>
      </c>
      <c r="Y2369" s="74">
        <f t="shared" si="362"/>
        <v>0.57931034482758625</v>
      </c>
      <c r="Z2369" s="79">
        <f t="shared" si="357"/>
        <v>4580</v>
      </c>
      <c r="AB2369" s="20" t="s">
        <v>2648</v>
      </c>
    </row>
    <row r="2370" spans="1:28" ht="75" x14ac:dyDescent="0.25">
      <c r="A2370" s="71" t="str">
        <f>INDEX('Выгр Торг'!$A:$A,MATCH($B2370,'Выгр Торг'!$B:$B,0))</f>
        <v>Оригинальные боковые зеркала с электроприводом и обогревом для Лада (Калина, Калина 2, Гранта), Датсун (mi-DO, on-DO)</v>
      </c>
      <c r="B2370" s="88">
        <v>184395</v>
      </c>
      <c r="C2370" s="72">
        <f>VLOOKUP($B2370,'Выгр Торг'!$B:$P,C$1,0)</f>
        <v>143446</v>
      </c>
      <c r="D2370" s="71" t="str">
        <f>VLOOKUP($B2370,'Выгр Торг'!$B:$P,D$1,0)</f>
        <v>Оригинальные боковые зеркала с электроприводом и обогревом для Лада (Калина, Калина 2, Гранта), Датсун (mi-DO, on-DO) (В цвет, Совиньон (серебристо-серый, 650))</v>
      </c>
      <c r="E2370" s="72" t="str">
        <f>VLOOKUP($B2370,'Выгр Торг'!$B:$P,E$1,0)</f>
        <v>Y</v>
      </c>
      <c r="F2370" s="72" t="str">
        <f>VLOOKUP($B2370,'Выгр Торг'!$B:$P,F$1,0)</f>
        <v>0</v>
      </c>
      <c r="G2370" s="36" t="s">
        <v>2500</v>
      </c>
      <c r="H2370" s="28">
        <v>143416</v>
      </c>
      <c r="I2370" s="53">
        <f>INDEX($I:$I,MATCH($H2370,$C:$C,0))</f>
        <v>600</v>
      </c>
      <c r="J2370" s="5" t="s">
        <v>2578</v>
      </c>
      <c r="K2370" s="56">
        <f>INDEX($K:$K,MATCH($H2370,$C:$C,0))+I2370</f>
        <v>2900</v>
      </c>
      <c r="L2370" s="14">
        <f>VLOOKUP(K2370,Наценка!$A$1:$B$8,2,1)</f>
        <v>1.4</v>
      </c>
      <c r="M2370" s="56">
        <f>INDEX($M:$M,MATCH($H2370,$C:$C,0))+I2370*$M$2</f>
        <v>4480</v>
      </c>
      <c r="N2370" s="57">
        <f t="shared" si="356"/>
        <v>4490</v>
      </c>
      <c r="O2370" s="72">
        <f>VLOOKUP($B2370,'Выгр Торг'!$B:$P,O$1,0)</f>
        <v>2900</v>
      </c>
      <c r="P2370" s="72">
        <f>VLOOKUP($B2370,'Выгр Торг'!$B:$P,P$1,0)</f>
        <v>4590</v>
      </c>
      <c r="Q2370" s="42">
        <f t="shared" si="358"/>
        <v>0</v>
      </c>
      <c r="R2370" s="42">
        <f t="shared" si="359"/>
        <v>100</v>
      </c>
      <c r="S2370" s="85">
        <f t="shared" si="355"/>
        <v>4490</v>
      </c>
      <c r="T2370" s="60">
        <f>IFERROR(VLOOKUP($B2370,'Из ГУГЛа'!$B:$G,4,0)*U2370+V2370,VLOOKUP($B2370,'Из ГУГЛа'!$B:$G,4,0))</f>
        <v>4580</v>
      </c>
      <c r="U2370" s="15">
        <v>2</v>
      </c>
      <c r="V2370" s="59"/>
      <c r="W2370" s="74">
        <f t="shared" si="360"/>
        <v>0.54827586206896561</v>
      </c>
      <c r="X2370" s="74">
        <f t="shared" si="361"/>
        <v>1.9650655021834062E-2</v>
      </c>
      <c r="Y2370" s="74">
        <f t="shared" si="362"/>
        <v>0.57931034482758625</v>
      </c>
      <c r="Z2370" s="79">
        <f t="shared" si="357"/>
        <v>4580</v>
      </c>
      <c r="AB2370" s="20" t="s">
        <v>2648</v>
      </c>
    </row>
    <row r="2371" spans="1:28" ht="60" x14ac:dyDescent="0.25">
      <c r="A2371" s="71" t="str">
        <f>INDEX('Выгр Торг'!$A:$A,MATCH($B2371,'Выгр Торг'!$B:$B,0))</f>
        <v>Оригинальные боковые зеркала с электроприводом и обогревом для Лада (Калина, Калина 2, Гранта), Датсун (mi-DO, on-DO)</v>
      </c>
      <c r="B2371" s="88">
        <v>184396</v>
      </c>
      <c r="C2371" s="72">
        <f>VLOOKUP($B2371,'Выгр Торг'!$B:$P,C$1,0)</f>
        <v>143418</v>
      </c>
      <c r="D2371" s="71" t="str">
        <f>VLOOKUP($B2371,'Выгр Торг'!$B:$P,D$1,0)</f>
        <v>Оригинальные боковые зеркала с электроприводом и обогревом для Лада (Калина, Калина 2, Гранта), Датсун (mi-DO, on-DO) (В цвет, Уточнить у менеджера)</v>
      </c>
      <c r="E2371" s="72" t="str">
        <f>VLOOKUP($B2371,'Выгр Торг'!$B:$P,E$1,0)</f>
        <v>Y</v>
      </c>
      <c r="F2371" s="72" t="str">
        <f>VLOOKUP($B2371,'Выгр Торг'!$B:$P,F$1,0)</f>
        <v>0</v>
      </c>
      <c r="G2371" s="36" t="s">
        <v>2500</v>
      </c>
      <c r="H2371" s="28">
        <v>143416</v>
      </c>
      <c r="I2371" s="53">
        <f>INDEX($I:$I,MATCH($H2371,$C:$C,0))</f>
        <v>600</v>
      </c>
      <c r="J2371" s="5" t="s">
        <v>2578</v>
      </c>
      <c r="K2371" s="56">
        <f>INDEX($K:$K,MATCH($H2371,$C:$C,0))+I2371</f>
        <v>2900</v>
      </c>
      <c r="L2371" s="14">
        <f>VLOOKUP(K2371,Наценка!$A$1:$B$8,2,1)</f>
        <v>1.4</v>
      </c>
      <c r="M2371" s="56">
        <f>INDEX($M:$M,MATCH($H2371,$C:$C,0))+I2371*$M$2</f>
        <v>4480</v>
      </c>
      <c r="N2371" s="57">
        <f t="shared" si="356"/>
        <v>4490</v>
      </c>
      <c r="O2371" s="72">
        <f>VLOOKUP($B2371,'Выгр Торг'!$B:$P,O$1,0)</f>
        <v>2900</v>
      </c>
      <c r="P2371" s="72">
        <f>VLOOKUP($B2371,'Выгр Торг'!$B:$P,P$1,0)</f>
        <v>4590</v>
      </c>
      <c r="Q2371" s="42">
        <f t="shared" si="358"/>
        <v>0</v>
      </c>
      <c r="R2371" s="42">
        <f t="shared" si="359"/>
        <v>100</v>
      </c>
      <c r="S2371" s="85">
        <f t="shared" si="355"/>
        <v>4490</v>
      </c>
      <c r="T2371" s="60">
        <f>IFERROR(VLOOKUP($B2371,'Из ГУГЛа'!$B:$G,4,0)*U2371+V2371,VLOOKUP($B2371,'Из ГУГЛа'!$B:$G,4,0))</f>
        <v>4580</v>
      </c>
      <c r="U2371" s="15">
        <v>2</v>
      </c>
      <c r="V2371" s="59"/>
      <c r="W2371" s="74">
        <f t="shared" si="360"/>
        <v>0.54827586206896561</v>
      </c>
      <c r="X2371" s="74">
        <f t="shared" si="361"/>
        <v>1.9650655021834062E-2</v>
      </c>
      <c r="Y2371" s="74">
        <f t="shared" si="362"/>
        <v>0.57931034482758625</v>
      </c>
      <c r="Z2371" s="79">
        <f t="shared" si="357"/>
        <v>4580</v>
      </c>
      <c r="AB2371" s="20" t="s">
        <v>2648</v>
      </c>
    </row>
    <row r="2372" spans="1:28" ht="75" x14ac:dyDescent="0.25">
      <c r="A2372" s="71" t="str">
        <f>INDEX('Выгр Торг'!$A:$A,MATCH($B2372,'Выгр Торг'!$B:$B,0))</f>
        <v>Оригинальные боковые зеркала с электроприводом и обогревом для Лада (Калина, Калина 2, Гранта), Датсун (mi-DO, on-DO)</v>
      </c>
      <c r="B2372" s="88">
        <v>184397</v>
      </c>
      <c r="C2372" s="72">
        <f>VLOOKUP($B2372,'Выгр Торг'!$B:$P,C$1,0)</f>
        <v>143447</v>
      </c>
      <c r="D2372" s="71" t="str">
        <f>VLOOKUP($B2372,'Выгр Торг'!$B:$P,D$1,0)</f>
        <v>Оригинальные боковые зеркала с электроприводом и обогревом для Лада (Калина, Калина 2, Гранта), Датсун (mi-DO, on-DO) (В цвет, Черника (темно-синий, 482))</v>
      </c>
      <c r="E2372" s="72" t="str">
        <f>VLOOKUP($B2372,'Выгр Торг'!$B:$P,E$1,0)</f>
        <v>Y</v>
      </c>
      <c r="F2372" s="72" t="str">
        <f>VLOOKUP($B2372,'Выгр Торг'!$B:$P,F$1,0)</f>
        <v>0</v>
      </c>
      <c r="G2372" s="36" t="s">
        <v>2500</v>
      </c>
      <c r="H2372" s="28">
        <v>143416</v>
      </c>
      <c r="I2372" s="53">
        <f>INDEX($I:$I,MATCH($H2372,$C:$C,0))</f>
        <v>600</v>
      </c>
      <c r="J2372" s="5" t="s">
        <v>2578</v>
      </c>
      <c r="K2372" s="56">
        <f>INDEX($K:$K,MATCH($H2372,$C:$C,0))+I2372</f>
        <v>2900</v>
      </c>
      <c r="L2372" s="14">
        <f>VLOOKUP(K2372,Наценка!$A$1:$B$8,2,1)</f>
        <v>1.4</v>
      </c>
      <c r="M2372" s="56">
        <f>INDEX($M:$M,MATCH($H2372,$C:$C,0))+I2372*$M$2</f>
        <v>4480</v>
      </c>
      <c r="N2372" s="57">
        <f t="shared" si="356"/>
        <v>4490</v>
      </c>
      <c r="O2372" s="72">
        <f>VLOOKUP($B2372,'Выгр Торг'!$B:$P,O$1,0)</f>
        <v>2900</v>
      </c>
      <c r="P2372" s="72">
        <f>VLOOKUP($B2372,'Выгр Торг'!$B:$P,P$1,0)</f>
        <v>4590</v>
      </c>
      <c r="Q2372" s="42">
        <f t="shared" si="358"/>
        <v>0</v>
      </c>
      <c r="R2372" s="42">
        <f t="shared" si="359"/>
        <v>100</v>
      </c>
      <c r="S2372" s="85">
        <f t="shared" si="355"/>
        <v>4490</v>
      </c>
      <c r="T2372" s="60">
        <f>IFERROR(VLOOKUP($B2372,'Из ГУГЛа'!$B:$G,4,0)*U2372+V2372,VLOOKUP($B2372,'Из ГУГЛа'!$B:$G,4,0))</f>
        <v>4580</v>
      </c>
      <c r="U2372" s="15">
        <v>2</v>
      </c>
      <c r="V2372" s="59"/>
      <c r="W2372" s="74">
        <f t="shared" si="360"/>
        <v>0.54827586206896561</v>
      </c>
      <c r="X2372" s="74">
        <f t="shared" si="361"/>
        <v>1.9650655021834062E-2</v>
      </c>
      <c r="Y2372" s="74">
        <f t="shared" si="362"/>
        <v>0.57931034482758625</v>
      </c>
      <c r="Z2372" s="79">
        <f t="shared" si="357"/>
        <v>4580</v>
      </c>
      <c r="AB2372" s="20" t="s">
        <v>2648</v>
      </c>
    </row>
    <row r="2373" spans="1:28" ht="45" x14ac:dyDescent="0.25">
      <c r="A2373" s="71" t="str">
        <f>INDEX('Выгр Торг'!$A:$A,MATCH($B2373,'Выгр Торг'!$B:$B,0))</f>
        <v>Оригинальные боковые зеркала с электроприводом и обогревом для Шевроле Нива</v>
      </c>
      <c r="B2373" s="88">
        <v>184399</v>
      </c>
      <c r="C2373" s="72">
        <f>VLOOKUP($B2373,'Выгр Торг'!$B:$P,C$1,0)</f>
        <v>76129</v>
      </c>
      <c r="D2373" s="71" t="str">
        <f>VLOOKUP($B2373,'Выгр Торг'!$B:$P,D$1,0)</f>
        <v>Оригинальные боковые зеркала с электроприводом и обогревом для Шевроле Нива (Без покраски)</v>
      </c>
      <c r="E2373" s="72" t="str">
        <f>VLOOKUP($B2373,'Выгр Торг'!$B:$P,E$1,0)</f>
        <v>Y</v>
      </c>
      <c r="F2373" s="72" t="str">
        <f>VLOOKUP($B2373,'Выгр Торг'!$B:$P,F$1,0)</f>
        <v>1</v>
      </c>
      <c r="G2373" s="36" t="s">
        <v>2500</v>
      </c>
      <c r="H2373" s="28">
        <v>76129</v>
      </c>
      <c r="I2373" s="52">
        <v>600</v>
      </c>
      <c r="J2373" s="5" t="s">
        <v>2578</v>
      </c>
      <c r="K2373" s="73">
        <f>O2373</f>
        <v>5800</v>
      </c>
      <c r="L2373" s="14">
        <f>VLOOKUP(K2373,Наценка!$A$1:$B$8,2,1)</f>
        <v>1.2</v>
      </c>
      <c r="M2373" s="92">
        <f>Z2373-100</f>
        <v>7080</v>
      </c>
      <c r="N2373" s="57">
        <f t="shared" si="356"/>
        <v>7090</v>
      </c>
      <c r="O2373" s="72">
        <f>VLOOKUP($B2373,'Выгр Торг'!$B:$P,O$1,0)</f>
        <v>5800</v>
      </c>
      <c r="P2373" s="72">
        <f>VLOOKUP($B2373,'Выгр Торг'!$B:$P,P$1,0)</f>
        <v>7190</v>
      </c>
      <c r="Q2373" s="42">
        <f t="shared" si="358"/>
        <v>0</v>
      </c>
      <c r="R2373" s="42">
        <f t="shared" si="359"/>
        <v>100</v>
      </c>
      <c r="S2373" s="85">
        <f t="shared" si="355"/>
        <v>7090</v>
      </c>
      <c r="T2373" s="60">
        <f>IFERROR(VLOOKUP($B2373,'Из ГУГЛа'!$B:$G,4,0)*U2373+V2373,VLOOKUP($B2373,'Из ГУГЛа'!$B:$G,4,0))</f>
        <v>7180</v>
      </c>
      <c r="U2373" s="15">
        <v>2</v>
      </c>
      <c r="V2373" s="59"/>
      <c r="W2373" s="74">
        <f t="shared" si="360"/>
        <v>0.22241379310344822</v>
      </c>
      <c r="X2373" s="74">
        <f t="shared" si="361"/>
        <v>1.2534818941504178E-2</v>
      </c>
      <c r="Y2373" s="74">
        <f t="shared" si="362"/>
        <v>0.23793103448275854</v>
      </c>
      <c r="Z2373" s="79">
        <f>3590*U2373</f>
        <v>7180</v>
      </c>
      <c r="AA2373" s="4">
        <v>600</v>
      </c>
      <c r="AB2373" s="20" t="s">
        <v>2646</v>
      </c>
    </row>
    <row r="2374" spans="1:28" ht="45" x14ac:dyDescent="0.25">
      <c r="A2374" s="71" t="str">
        <f>INDEX('Выгр Торг'!$A:$A,MATCH($B2374,'Выгр Торг'!$B:$B,0))</f>
        <v>Оригинальные боковые зеркала с электроприводом и обогревом для Шевроле Нива</v>
      </c>
      <c r="B2374" s="88">
        <v>184400</v>
      </c>
      <c r="C2374" s="72">
        <f>VLOOKUP($B2374,'Выгр Торг'!$B:$P,C$1,0)</f>
        <v>76130</v>
      </c>
      <c r="D2374" s="71" t="str">
        <f>VLOOKUP($B2374,'Выгр Торг'!$B:$P,D$1,0)</f>
        <v>Оригинальные боковые зеркала с электроприводом и обогревом для Шевроле Нива (В цвет кузова)</v>
      </c>
      <c r="E2374" s="72" t="str">
        <f>VLOOKUP($B2374,'Выгр Торг'!$B:$P,E$1,0)</f>
        <v>Y</v>
      </c>
      <c r="F2374" s="72" t="str">
        <f>VLOOKUP($B2374,'Выгр Торг'!$B:$P,F$1,0)</f>
        <v>1</v>
      </c>
      <c r="G2374" s="36" t="s">
        <v>2500</v>
      </c>
      <c r="H2374" s="28">
        <v>76129</v>
      </c>
      <c r="I2374" s="53">
        <f>INDEX($I:$I,MATCH($H2374,$C:$C,0))</f>
        <v>600</v>
      </c>
      <c r="J2374" s="5" t="s">
        <v>2578</v>
      </c>
      <c r="K2374" s="56">
        <f>INDEX($K:$K,MATCH($H2374,$C:$C,0))+I2374</f>
        <v>6400</v>
      </c>
      <c r="L2374" s="14">
        <f>VLOOKUP(K2374,Наценка!$A$1:$B$8,2,1)</f>
        <v>1.2</v>
      </c>
      <c r="M2374" s="56">
        <f>INDEX($M:$M,MATCH($H2374,$C:$C,0))+I2374*$M$2</f>
        <v>7860</v>
      </c>
      <c r="N2374" s="57">
        <f t="shared" si="356"/>
        <v>7890</v>
      </c>
      <c r="O2374" s="72">
        <f>VLOOKUP($B2374,'Выгр Торг'!$B:$P,O$1,0)</f>
        <v>6400</v>
      </c>
      <c r="P2374" s="72">
        <f>VLOOKUP($B2374,'Выгр Торг'!$B:$P,P$1,0)</f>
        <v>7890</v>
      </c>
      <c r="Q2374" s="42">
        <f t="shared" si="358"/>
        <v>0</v>
      </c>
      <c r="R2374" s="42">
        <f t="shared" si="359"/>
        <v>0</v>
      </c>
      <c r="S2374" s="85">
        <f t="shared" ref="S2374:S2437" si="363">IFERROR(ROUND(N2374*(1-$S$2),),"")</f>
        <v>7890</v>
      </c>
      <c r="T2374" s="60">
        <f>IFERROR(VLOOKUP($B2374,'Из ГУГЛа'!$B:$G,4,0)*U2374+V2374,VLOOKUP($B2374,'Из ГУГЛа'!$B:$G,4,0))</f>
        <v>4190</v>
      </c>
      <c r="U2374" s="15">
        <v>1</v>
      </c>
      <c r="V2374" s="76">
        <f>INDEX($AA:$AA,MATCH($H2374,$C:$C,0))</f>
        <v>600</v>
      </c>
      <c r="W2374" s="74">
        <f t="shared" si="360"/>
        <v>0.23281250000000009</v>
      </c>
      <c r="X2374" s="74">
        <f t="shared" si="361"/>
        <v>-1.4138817480719794E-2</v>
      </c>
      <c r="Y2374" s="74">
        <f t="shared" si="362"/>
        <v>0.21562499999999996</v>
      </c>
      <c r="Z2374" s="76">
        <f>INDEX($Z:$Z,MATCH($H2374,$C:$C,0))+V2374</f>
        <v>7780</v>
      </c>
      <c r="AB2374" s="43" t="str">
        <f>INDEX($AB:$AB,MATCH($H2374,$C:$C,0))</f>
        <v>https://motorring.ru/product/19191-bokovoe-zerkalo-levoe-novogo-obrazca-elektroprivodom</v>
      </c>
    </row>
    <row r="2375" spans="1:28" ht="60" x14ac:dyDescent="0.25">
      <c r="A2375" s="71" t="str">
        <f>INDEX('Выгр Торг'!$A:$A,MATCH($B2375,'Выгр Торг'!$B:$B,0))</f>
        <v>Оригинальные боковые зеркала с электроприводом и обогревом для Шевроле Нива</v>
      </c>
      <c r="B2375" s="88">
        <v>184401</v>
      </c>
      <c r="C2375" s="72">
        <f>VLOOKUP($B2375,'Выгр Торг'!$B:$P,C$1,0)</f>
        <v>121984</v>
      </c>
      <c r="D2375" s="71" t="str">
        <f>VLOOKUP($B2375,'Выгр Торг'!$B:$P,D$1,0)</f>
        <v>Оригинальные боковые зеркала с электроприводом и обогревом для Шевроле Нива (В цвет, Айсберг (белая-двухслойная, 204))</v>
      </c>
      <c r="E2375" s="72" t="str">
        <f>VLOOKUP($B2375,'Выгр Торг'!$B:$P,E$1,0)</f>
        <v>Y</v>
      </c>
      <c r="F2375" s="72" t="str">
        <f>VLOOKUP($B2375,'Выгр Торг'!$B:$P,F$1,0)</f>
        <v>1</v>
      </c>
      <c r="G2375" s="36" t="s">
        <v>2500</v>
      </c>
      <c r="H2375" s="28">
        <v>76129</v>
      </c>
      <c r="I2375" s="53">
        <f>INDEX($I:$I,MATCH($H2375,$C:$C,0))</f>
        <v>600</v>
      </c>
      <c r="J2375" s="5" t="s">
        <v>2578</v>
      </c>
      <c r="K2375" s="56">
        <f>INDEX($K:$K,MATCH($H2375,$C:$C,0))+I2375</f>
        <v>6400</v>
      </c>
      <c r="L2375" s="14">
        <f>VLOOKUP(K2375,Наценка!$A$1:$B$8,2,1)</f>
        <v>1.2</v>
      </c>
      <c r="M2375" s="56">
        <f>INDEX($M:$M,MATCH($H2375,$C:$C,0))+I2375*$M$2</f>
        <v>7860</v>
      </c>
      <c r="N2375" s="57">
        <f t="shared" si="356"/>
        <v>7890</v>
      </c>
      <c r="O2375" s="72">
        <f>VLOOKUP($B2375,'Выгр Торг'!$B:$P,O$1,0)</f>
        <v>6400</v>
      </c>
      <c r="P2375" s="72">
        <f>VLOOKUP($B2375,'Выгр Торг'!$B:$P,P$1,0)</f>
        <v>7890</v>
      </c>
      <c r="Q2375" s="42">
        <f t="shared" si="358"/>
        <v>0</v>
      </c>
      <c r="R2375" s="42">
        <f t="shared" si="359"/>
        <v>0</v>
      </c>
      <c r="S2375" s="85">
        <f t="shared" si="363"/>
        <v>7890</v>
      </c>
      <c r="T2375" s="60">
        <f>IFERROR(VLOOKUP($B2375,'Из ГУГЛа'!$B:$G,4,0)*U2375+V2375,VLOOKUP($B2375,'Из ГУГЛа'!$B:$G,4,0))</f>
        <v>4190</v>
      </c>
      <c r="U2375" s="15">
        <v>1</v>
      </c>
      <c r="V2375" s="76">
        <f>INDEX($AA:$AA,MATCH($H2375,$C:$C,0))</f>
        <v>600</v>
      </c>
      <c r="W2375" s="74">
        <f t="shared" si="360"/>
        <v>0.23281250000000009</v>
      </c>
      <c r="X2375" s="74">
        <f t="shared" si="361"/>
        <v>-1.4138817480719794E-2</v>
      </c>
      <c r="Y2375" s="74">
        <f t="shared" si="362"/>
        <v>0.21562499999999996</v>
      </c>
      <c r="Z2375" s="76">
        <f>INDEX($Z:$Z,MATCH($H2375,$C:$C,0))+V2375</f>
        <v>7780</v>
      </c>
      <c r="AB2375" s="43" t="str">
        <f>INDEX($AB:$AB,MATCH($H2375,$C:$C,0))</f>
        <v>https://motorring.ru/product/19191-bokovoe-zerkalo-levoe-novogo-obrazca-elektroprivodom</v>
      </c>
    </row>
    <row r="2376" spans="1:28" ht="60" x14ac:dyDescent="0.25">
      <c r="A2376" s="71" t="str">
        <f>INDEX('Выгр Торг'!$A:$A,MATCH($B2376,'Выгр Торг'!$B:$B,0))</f>
        <v>Оригинальные боковые зеркала с электроприводом и обогревом для Шевроле Нива</v>
      </c>
      <c r="B2376" s="88">
        <v>184402</v>
      </c>
      <c r="C2376" s="72">
        <f>VLOOKUP($B2376,'Выгр Торг'!$B:$P,C$1,0)</f>
        <v>121985</v>
      </c>
      <c r="D2376" s="71" t="str">
        <f>VLOOKUP($B2376,'Выгр Торг'!$B:$P,D$1,0)</f>
        <v>Оригинальные боковые зеркала с электроприводом и обогревом для Шевроле Нива (В цвет, Амулет (серебристо-темно-зеленый, 371))</v>
      </c>
      <c r="E2376" s="72" t="str">
        <f>VLOOKUP($B2376,'Выгр Торг'!$B:$P,E$1,0)</f>
        <v>Y</v>
      </c>
      <c r="F2376" s="72" t="str">
        <f>VLOOKUP($B2376,'Выгр Торг'!$B:$P,F$1,0)</f>
        <v>1</v>
      </c>
      <c r="G2376" s="36" t="s">
        <v>2500</v>
      </c>
      <c r="H2376" s="28">
        <v>76129</v>
      </c>
      <c r="I2376" s="53">
        <f>INDEX($I:$I,MATCH($H2376,$C:$C,0))</f>
        <v>600</v>
      </c>
      <c r="J2376" s="5" t="s">
        <v>2578</v>
      </c>
      <c r="K2376" s="56">
        <f>INDEX($K:$K,MATCH($H2376,$C:$C,0))+I2376</f>
        <v>6400</v>
      </c>
      <c r="L2376" s="14">
        <f>VLOOKUP(K2376,Наценка!$A$1:$B$8,2,1)</f>
        <v>1.2</v>
      </c>
      <c r="M2376" s="56">
        <f>INDEX($M:$M,MATCH($H2376,$C:$C,0))+I2376*$M$2</f>
        <v>7860</v>
      </c>
      <c r="N2376" s="57">
        <f t="shared" si="356"/>
        <v>7890</v>
      </c>
      <c r="O2376" s="72">
        <f>VLOOKUP($B2376,'Выгр Торг'!$B:$P,O$1,0)</f>
        <v>6400</v>
      </c>
      <c r="P2376" s="72">
        <f>VLOOKUP($B2376,'Выгр Торг'!$B:$P,P$1,0)</f>
        <v>7890</v>
      </c>
      <c r="Q2376" s="42">
        <f t="shared" si="358"/>
        <v>0</v>
      </c>
      <c r="R2376" s="42">
        <f t="shared" si="359"/>
        <v>0</v>
      </c>
      <c r="S2376" s="85">
        <f t="shared" si="363"/>
        <v>7890</v>
      </c>
      <c r="T2376" s="60">
        <f>IFERROR(VLOOKUP($B2376,'Из ГУГЛа'!$B:$G,4,0)*U2376+V2376,VLOOKUP($B2376,'Из ГУГЛа'!$B:$G,4,0))</f>
        <v>4190</v>
      </c>
      <c r="U2376" s="15">
        <v>1</v>
      </c>
      <c r="V2376" s="76">
        <f>INDEX($AA:$AA,MATCH($H2376,$C:$C,0))</f>
        <v>600</v>
      </c>
      <c r="W2376" s="74">
        <f t="shared" si="360"/>
        <v>0.23281250000000009</v>
      </c>
      <c r="X2376" s="74">
        <f t="shared" si="361"/>
        <v>-1.4138817480719794E-2</v>
      </c>
      <c r="Y2376" s="74">
        <f t="shared" si="362"/>
        <v>0.21562499999999996</v>
      </c>
      <c r="Z2376" s="76">
        <f>INDEX($Z:$Z,MATCH($H2376,$C:$C,0))+V2376</f>
        <v>7780</v>
      </c>
      <c r="AB2376" s="43" t="str">
        <f>INDEX($AB:$AB,MATCH($H2376,$C:$C,0))</f>
        <v>https://motorring.ru/product/19191-bokovoe-zerkalo-levoe-novogo-obrazca-elektroprivodom</v>
      </c>
    </row>
    <row r="2377" spans="1:28" ht="60" x14ac:dyDescent="0.25">
      <c r="A2377" s="71" t="str">
        <f>INDEX('Выгр Торг'!$A:$A,MATCH($B2377,'Выгр Торг'!$B:$B,0))</f>
        <v>Оригинальные боковые зеркала с электроприводом и обогревом для Шевроле Нива</v>
      </c>
      <c r="B2377" s="88">
        <v>184403</v>
      </c>
      <c r="C2377" s="72">
        <f>VLOOKUP($B2377,'Выгр Торг'!$B:$P,C$1,0)</f>
        <v>121986</v>
      </c>
      <c r="D2377" s="71" t="str">
        <f>VLOOKUP($B2377,'Выгр Торг'!$B:$P,D$1,0)</f>
        <v>Оригинальные боковые зеркала с электроприводом и обогревом для Шевроле Нива (В цвет, Борнео (темный серебристо-серый, 633))</v>
      </c>
      <c r="E2377" s="72" t="str">
        <f>VLOOKUP($B2377,'Выгр Торг'!$B:$P,E$1,0)</f>
        <v>Y</v>
      </c>
      <c r="F2377" s="72" t="str">
        <f>VLOOKUP($B2377,'Выгр Торг'!$B:$P,F$1,0)</f>
        <v>1</v>
      </c>
      <c r="G2377" s="36" t="s">
        <v>2500</v>
      </c>
      <c r="H2377" s="28">
        <v>76129</v>
      </c>
      <c r="I2377" s="53">
        <f>INDEX($I:$I,MATCH($H2377,$C:$C,0))</f>
        <v>600</v>
      </c>
      <c r="J2377" s="5" t="s">
        <v>2578</v>
      </c>
      <c r="K2377" s="56">
        <f>INDEX($K:$K,MATCH($H2377,$C:$C,0))+I2377</f>
        <v>6400</v>
      </c>
      <c r="L2377" s="14">
        <f>VLOOKUP(K2377,Наценка!$A$1:$B$8,2,1)</f>
        <v>1.2</v>
      </c>
      <c r="M2377" s="56">
        <f>INDEX($M:$M,MATCH($H2377,$C:$C,0))+I2377*$M$2</f>
        <v>7860</v>
      </c>
      <c r="N2377" s="57">
        <f t="shared" si="356"/>
        <v>7890</v>
      </c>
      <c r="O2377" s="72">
        <f>VLOOKUP($B2377,'Выгр Торг'!$B:$P,O$1,0)</f>
        <v>6400</v>
      </c>
      <c r="P2377" s="72">
        <f>VLOOKUP($B2377,'Выгр Торг'!$B:$P,P$1,0)</f>
        <v>7890</v>
      </c>
      <c r="Q2377" s="42">
        <f t="shared" si="358"/>
        <v>0</v>
      </c>
      <c r="R2377" s="42">
        <f t="shared" si="359"/>
        <v>0</v>
      </c>
      <c r="S2377" s="85">
        <f t="shared" si="363"/>
        <v>7890</v>
      </c>
      <c r="T2377" s="60">
        <f>IFERROR(VLOOKUP($B2377,'Из ГУГЛа'!$B:$G,4,0)*U2377+V2377,VLOOKUP($B2377,'Из ГУГЛа'!$B:$G,4,0))</f>
        <v>4190</v>
      </c>
      <c r="U2377" s="15">
        <v>1</v>
      </c>
      <c r="V2377" s="76">
        <f>INDEX($AA:$AA,MATCH($H2377,$C:$C,0))</f>
        <v>600</v>
      </c>
      <c r="W2377" s="74">
        <f t="shared" si="360"/>
        <v>0.23281250000000009</v>
      </c>
      <c r="X2377" s="74">
        <f t="shared" si="361"/>
        <v>-1.4138817480719794E-2</v>
      </c>
      <c r="Y2377" s="74">
        <f t="shared" si="362"/>
        <v>0.21562499999999996</v>
      </c>
      <c r="Z2377" s="76">
        <f>INDEX($Z:$Z,MATCH($H2377,$C:$C,0))+V2377</f>
        <v>7780</v>
      </c>
      <c r="AB2377" s="43" t="str">
        <f>INDEX($AB:$AB,MATCH($H2377,$C:$C,0))</f>
        <v>https://motorring.ru/product/19191-bokovoe-zerkalo-levoe-novogo-obrazca-elektroprivodom</v>
      </c>
    </row>
    <row r="2378" spans="1:28" ht="60" x14ac:dyDescent="0.25">
      <c r="A2378" s="71" t="str">
        <f>INDEX('Выгр Торг'!$A:$A,MATCH($B2378,'Выгр Торг'!$B:$B,0))</f>
        <v>Оригинальные боковые зеркала с электроприводом и обогревом для Шевроле Нива</v>
      </c>
      <c r="B2378" s="88">
        <v>184404</v>
      </c>
      <c r="C2378" s="72">
        <f>VLOOKUP($B2378,'Выгр Торг'!$B:$P,C$1,0)</f>
        <v>121987</v>
      </c>
      <c r="D2378" s="71" t="str">
        <f>VLOOKUP($B2378,'Выгр Торг'!$B:$P,D$1,0)</f>
        <v>Оригинальные боковые зеркала с электроприводом и обогревом для Шевроле Нива (В цвет, Вишневый сад (темно-серебристо-красный, 132))</v>
      </c>
      <c r="E2378" s="72" t="str">
        <f>VLOOKUP($B2378,'Выгр Торг'!$B:$P,E$1,0)</f>
        <v>Y</v>
      </c>
      <c r="F2378" s="72" t="str">
        <f>VLOOKUP($B2378,'Выгр Торг'!$B:$P,F$1,0)</f>
        <v>1</v>
      </c>
      <c r="G2378" s="36" t="s">
        <v>2500</v>
      </c>
      <c r="H2378" s="28">
        <v>76129</v>
      </c>
      <c r="I2378" s="53">
        <f>INDEX($I:$I,MATCH($H2378,$C:$C,0))</f>
        <v>600</v>
      </c>
      <c r="J2378" s="5" t="s">
        <v>2578</v>
      </c>
      <c r="K2378" s="56">
        <f>INDEX($K:$K,MATCH($H2378,$C:$C,0))+I2378</f>
        <v>6400</v>
      </c>
      <c r="L2378" s="14">
        <f>VLOOKUP(K2378,Наценка!$A$1:$B$8,2,1)</f>
        <v>1.2</v>
      </c>
      <c r="M2378" s="56">
        <f>INDEX($M:$M,MATCH($H2378,$C:$C,0))+I2378*$M$2</f>
        <v>7860</v>
      </c>
      <c r="N2378" s="57">
        <f t="shared" si="356"/>
        <v>7890</v>
      </c>
      <c r="O2378" s="72">
        <f>VLOOKUP($B2378,'Выгр Торг'!$B:$P,O$1,0)</f>
        <v>6400</v>
      </c>
      <c r="P2378" s="72">
        <f>VLOOKUP($B2378,'Выгр Торг'!$B:$P,P$1,0)</f>
        <v>7890</v>
      </c>
      <c r="Q2378" s="42">
        <f t="shared" si="358"/>
        <v>0</v>
      </c>
      <c r="R2378" s="42">
        <f t="shared" si="359"/>
        <v>0</v>
      </c>
      <c r="S2378" s="85">
        <f t="shared" si="363"/>
        <v>7890</v>
      </c>
      <c r="T2378" s="60">
        <f>IFERROR(VLOOKUP($B2378,'Из ГУГЛа'!$B:$G,4,0)*U2378+V2378,VLOOKUP($B2378,'Из ГУГЛа'!$B:$G,4,0))</f>
        <v>4190</v>
      </c>
      <c r="U2378" s="15">
        <v>1</v>
      </c>
      <c r="V2378" s="76">
        <f>INDEX($AA:$AA,MATCH($H2378,$C:$C,0))</f>
        <v>600</v>
      </c>
      <c r="W2378" s="74">
        <f t="shared" si="360"/>
        <v>0.23281250000000009</v>
      </c>
      <c r="X2378" s="74">
        <f t="shared" si="361"/>
        <v>-1.4138817480719794E-2</v>
      </c>
      <c r="Y2378" s="74">
        <f t="shared" si="362"/>
        <v>0.21562499999999996</v>
      </c>
      <c r="Z2378" s="76">
        <f>INDEX($Z:$Z,MATCH($H2378,$C:$C,0))+V2378</f>
        <v>7780</v>
      </c>
      <c r="AB2378" s="43" t="str">
        <f>INDEX($AB:$AB,MATCH($H2378,$C:$C,0))</f>
        <v>https://motorring.ru/product/19191-bokovoe-zerkalo-levoe-novogo-obrazca-elektroprivodom</v>
      </c>
    </row>
    <row r="2379" spans="1:28" ht="60" x14ac:dyDescent="0.25">
      <c r="A2379" s="71" t="str">
        <f>INDEX('Выгр Торг'!$A:$A,MATCH($B2379,'Выгр Торг'!$B:$B,0))</f>
        <v>Оригинальные боковые зеркала с электроприводом и обогревом для Шевроле Нива</v>
      </c>
      <c r="B2379" s="88">
        <v>184405</v>
      </c>
      <c r="C2379" s="72">
        <f>VLOOKUP($B2379,'Выгр Торг'!$B:$P,C$1,0)</f>
        <v>121988</v>
      </c>
      <c r="D2379" s="71" t="str">
        <f>VLOOKUP($B2379,'Выгр Торг'!$B:$P,D$1,0)</f>
        <v>Оригинальные боковые зеркала с электроприводом и обогревом для Шевроле Нива (В цвет, Жидкое серебро (бледно-серебристый, 669))</v>
      </c>
      <c r="E2379" s="72" t="str">
        <f>VLOOKUP($B2379,'Выгр Торг'!$B:$P,E$1,0)</f>
        <v>Y</v>
      </c>
      <c r="F2379" s="72" t="str">
        <f>VLOOKUP($B2379,'Выгр Торг'!$B:$P,F$1,0)</f>
        <v>1</v>
      </c>
      <c r="G2379" s="36" t="s">
        <v>2500</v>
      </c>
      <c r="H2379" s="28">
        <v>76129</v>
      </c>
      <c r="I2379" s="53">
        <f>INDEX($I:$I,MATCH($H2379,$C:$C,0))</f>
        <v>600</v>
      </c>
      <c r="J2379" s="5" t="s">
        <v>2578</v>
      </c>
      <c r="K2379" s="56">
        <f>INDEX($K:$K,MATCH($H2379,$C:$C,0))+I2379</f>
        <v>6400</v>
      </c>
      <c r="L2379" s="14">
        <f>VLOOKUP(K2379,Наценка!$A$1:$B$8,2,1)</f>
        <v>1.2</v>
      </c>
      <c r="M2379" s="56">
        <f>INDEX($M:$M,MATCH($H2379,$C:$C,0))+I2379*$M$2</f>
        <v>7860</v>
      </c>
      <c r="N2379" s="57">
        <f t="shared" si="356"/>
        <v>7890</v>
      </c>
      <c r="O2379" s="72">
        <f>VLOOKUP($B2379,'Выгр Торг'!$B:$P,O$1,0)</f>
        <v>6400</v>
      </c>
      <c r="P2379" s="72">
        <f>VLOOKUP($B2379,'Выгр Торг'!$B:$P,P$1,0)</f>
        <v>7890</v>
      </c>
      <c r="Q2379" s="42">
        <f t="shared" si="358"/>
        <v>0</v>
      </c>
      <c r="R2379" s="42">
        <f t="shared" si="359"/>
        <v>0</v>
      </c>
      <c r="S2379" s="85">
        <f t="shared" si="363"/>
        <v>7890</v>
      </c>
      <c r="T2379" s="60">
        <f>IFERROR(VLOOKUP($B2379,'Из ГУГЛа'!$B:$G,4,0)*U2379+V2379,VLOOKUP($B2379,'Из ГУГЛа'!$B:$G,4,0))</f>
        <v>4190</v>
      </c>
      <c r="U2379" s="15">
        <v>1</v>
      </c>
      <c r="V2379" s="76">
        <f>INDEX($AA:$AA,MATCH($H2379,$C:$C,0))</f>
        <v>600</v>
      </c>
      <c r="W2379" s="74">
        <f t="shared" si="360"/>
        <v>0.23281250000000009</v>
      </c>
      <c r="X2379" s="74">
        <f t="shared" si="361"/>
        <v>-1.4138817480719794E-2</v>
      </c>
      <c r="Y2379" s="74">
        <f t="shared" si="362"/>
        <v>0.21562499999999996</v>
      </c>
      <c r="Z2379" s="76">
        <f>INDEX($Z:$Z,MATCH($H2379,$C:$C,0))+V2379</f>
        <v>7780</v>
      </c>
      <c r="AB2379" s="43" t="str">
        <f>INDEX($AB:$AB,MATCH($H2379,$C:$C,0))</f>
        <v>https://motorring.ru/product/19191-bokovoe-zerkalo-levoe-novogo-obrazca-elektroprivodom</v>
      </c>
    </row>
    <row r="2380" spans="1:28" ht="45" x14ac:dyDescent="0.25">
      <c r="A2380" s="71" t="str">
        <f>INDEX('Выгр Торг'!$A:$A,MATCH($B2380,'Выгр Торг'!$B:$B,0))</f>
        <v>Оригинальные боковые зеркала с электроприводом и обогревом для Шевроле Нива</v>
      </c>
      <c r="B2380" s="88">
        <v>184406</v>
      </c>
      <c r="C2380" s="72">
        <f>VLOOKUP($B2380,'Выгр Торг'!$B:$P,C$1,0)</f>
        <v>121989</v>
      </c>
      <c r="D2380" s="71" t="str">
        <f>VLOOKUP($B2380,'Выгр Торг'!$B:$P,D$1,0)</f>
        <v>Оригинальные боковые зеркала с электроприводом и обогревом для Шевроле Нива (В цвет, Кварц (серый, 630))</v>
      </c>
      <c r="E2380" s="72" t="str">
        <f>VLOOKUP($B2380,'Выгр Торг'!$B:$P,E$1,0)</f>
        <v>Y</v>
      </c>
      <c r="F2380" s="72" t="str">
        <f>VLOOKUP($B2380,'Выгр Торг'!$B:$P,F$1,0)</f>
        <v>1</v>
      </c>
      <c r="G2380" s="36" t="s">
        <v>2500</v>
      </c>
      <c r="H2380" s="28">
        <v>76129</v>
      </c>
      <c r="I2380" s="53">
        <f>INDEX($I:$I,MATCH($H2380,$C:$C,0))</f>
        <v>600</v>
      </c>
      <c r="J2380" s="5" t="s">
        <v>2578</v>
      </c>
      <c r="K2380" s="56">
        <f>INDEX($K:$K,MATCH($H2380,$C:$C,0))+I2380</f>
        <v>6400</v>
      </c>
      <c r="L2380" s="14">
        <f>VLOOKUP(K2380,Наценка!$A$1:$B$8,2,1)</f>
        <v>1.2</v>
      </c>
      <c r="M2380" s="56">
        <f>INDEX($M:$M,MATCH($H2380,$C:$C,0))+I2380*$M$2</f>
        <v>7860</v>
      </c>
      <c r="N2380" s="57">
        <f t="shared" si="356"/>
        <v>7890</v>
      </c>
      <c r="O2380" s="72">
        <f>VLOOKUP($B2380,'Выгр Торг'!$B:$P,O$1,0)</f>
        <v>6400</v>
      </c>
      <c r="P2380" s="72">
        <f>VLOOKUP($B2380,'Выгр Торг'!$B:$P,P$1,0)</f>
        <v>7890</v>
      </c>
      <c r="Q2380" s="42">
        <f t="shared" si="358"/>
        <v>0</v>
      </c>
      <c r="R2380" s="42">
        <f t="shared" si="359"/>
        <v>0</v>
      </c>
      <c r="S2380" s="85">
        <f t="shared" si="363"/>
        <v>7890</v>
      </c>
      <c r="T2380" s="60">
        <f>IFERROR(VLOOKUP($B2380,'Из ГУГЛа'!$B:$G,4,0)*U2380+V2380,VLOOKUP($B2380,'Из ГУГЛа'!$B:$G,4,0))</f>
        <v>4190</v>
      </c>
      <c r="U2380" s="15">
        <v>1</v>
      </c>
      <c r="V2380" s="76">
        <f>INDEX($AA:$AA,MATCH($H2380,$C:$C,0))</f>
        <v>600</v>
      </c>
      <c r="W2380" s="74">
        <f t="shared" si="360"/>
        <v>0.23281250000000009</v>
      </c>
      <c r="X2380" s="74">
        <f t="shared" si="361"/>
        <v>-1.4138817480719794E-2</v>
      </c>
      <c r="Y2380" s="74">
        <f t="shared" si="362"/>
        <v>0.21562499999999996</v>
      </c>
      <c r="Z2380" s="76">
        <f>INDEX($Z:$Z,MATCH($H2380,$C:$C,0))+V2380</f>
        <v>7780</v>
      </c>
      <c r="AB2380" s="43" t="str">
        <f>INDEX($AB:$AB,MATCH($H2380,$C:$C,0))</f>
        <v>https://motorring.ru/product/19191-bokovoe-zerkalo-levoe-novogo-obrazca-elektroprivodom</v>
      </c>
    </row>
    <row r="2381" spans="1:28" ht="60" x14ac:dyDescent="0.25">
      <c r="A2381" s="71" t="str">
        <f>INDEX('Выгр Торг'!$A:$A,MATCH($B2381,'Выгр Торг'!$B:$B,0))</f>
        <v>Оригинальные боковые зеркала с электроприводом и обогревом для Шевроле Нива</v>
      </c>
      <c r="B2381" s="88">
        <v>184407</v>
      </c>
      <c r="C2381" s="72">
        <f>VLOOKUP($B2381,'Выгр Торг'!$B:$P,C$1,0)</f>
        <v>121990</v>
      </c>
      <c r="D2381" s="71" t="str">
        <f>VLOOKUP($B2381,'Выгр Торг'!$B:$P,D$1,0)</f>
        <v>Оригинальные боковые зеркала с электроприводом и обогревом для Шевроле Нива (В цвет, Лаванда (серебристо-коричневый, 675))</v>
      </c>
      <c r="E2381" s="72" t="str">
        <f>VLOOKUP($B2381,'Выгр Торг'!$B:$P,E$1,0)</f>
        <v>Y</v>
      </c>
      <c r="F2381" s="72" t="str">
        <f>VLOOKUP($B2381,'Выгр Торг'!$B:$P,F$1,0)</f>
        <v>1</v>
      </c>
      <c r="G2381" s="36" t="s">
        <v>2500</v>
      </c>
      <c r="H2381" s="28">
        <v>76129</v>
      </c>
      <c r="I2381" s="53">
        <f>INDEX($I:$I,MATCH($H2381,$C:$C,0))</f>
        <v>600</v>
      </c>
      <c r="J2381" s="5" t="s">
        <v>2578</v>
      </c>
      <c r="K2381" s="56">
        <f>INDEX($K:$K,MATCH($H2381,$C:$C,0))+I2381</f>
        <v>6400</v>
      </c>
      <c r="L2381" s="14">
        <f>VLOOKUP(K2381,Наценка!$A$1:$B$8,2,1)</f>
        <v>1.2</v>
      </c>
      <c r="M2381" s="56">
        <f>INDEX($M:$M,MATCH($H2381,$C:$C,0))+I2381*$M$2</f>
        <v>7860</v>
      </c>
      <c r="N2381" s="57">
        <f t="shared" si="356"/>
        <v>7890</v>
      </c>
      <c r="O2381" s="72">
        <f>VLOOKUP($B2381,'Выгр Торг'!$B:$P,O$1,0)</f>
        <v>6400</v>
      </c>
      <c r="P2381" s="72">
        <f>VLOOKUP($B2381,'Выгр Торг'!$B:$P,P$1,0)</f>
        <v>7890</v>
      </c>
      <c r="Q2381" s="42">
        <f t="shared" si="358"/>
        <v>0</v>
      </c>
      <c r="R2381" s="42">
        <f t="shared" si="359"/>
        <v>0</v>
      </c>
      <c r="S2381" s="85">
        <f t="shared" si="363"/>
        <v>7890</v>
      </c>
      <c r="T2381" s="60">
        <f>IFERROR(VLOOKUP($B2381,'Из ГУГЛа'!$B:$G,4,0)*U2381+V2381,VLOOKUP($B2381,'Из ГУГЛа'!$B:$G,4,0))</f>
        <v>4190</v>
      </c>
      <c r="U2381" s="15">
        <v>1</v>
      </c>
      <c r="V2381" s="76">
        <f>INDEX($AA:$AA,MATCH($H2381,$C:$C,0))</f>
        <v>600</v>
      </c>
      <c r="W2381" s="74">
        <f t="shared" si="360"/>
        <v>0.23281250000000009</v>
      </c>
      <c r="X2381" s="74">
        <f t="shared" si="361"/>
        <v>-1.4138817480719794E-2</v>
      </c>
      <c r="Y2381" s="74">
        <f t="shared" si="362"/>
        <v>0.21562499999999996</v>
      </c>
      <c r="Z2381" s="76">
        <f>INDEX($Z:$Z,MATCH($H2381,$C:$C,0))+V2381</f>
        <v>7780</v>
      </c>
      <c r="AB2381" s="43" t="str">
        <f>INDEX($AB:$AB,MATCH($H2381,$C:$C,0))</f>
        <v>https://motorring.ru/product/19191-bokovoe-zerkalo-levoe-novogo-obrazca-elektroprivodom</v>
      </c>
    </row>
    <row r="2382" spans="1:28" ht="60" x14ac:dyDescent="0.25">
      <c r="A2382" s="71" t="str">
        <f>INDEX('Выгр Торг'!$A:$A,MATCH($B2382,'Выгр Торг'!$B:$B,0))</f>
        <v>Оригинальные боковые зеркала с электроприводом и обогревом для Шевроле Нива</v>
      </c>
      <c r="B2382" s="88">
        <v>184408</v>
      </c>
      <c r="C2382" s="72">
        <f>VLOOKUP($B2382,'Выгр Торг'!$B:$P,C$1,0)</f>
        <v>121991</v>
      </c>
      <c r="D2382" s="71" t="str">
        <f>VLOOKUP($B2382,'Выгр Торг'!$B:$P,D$1,0)</f>
        <v>Оригинальные боковые зеркала с электроприводом и обогревом для Шевроле Нива (В цвет, Млечный путь (серебристо-серо-графитовый, 606))</v>
      </c>
      <c r="E2382" s="72" t="str">
        <f>VLOOKUP($B2382,'Выгр Торг'!$B:$P,E$1,0)</f>
        <v>Y</v>
      </c>
      <c r="F2382" s="72" t="str">
        <f>VLOOKUP($B2382,'Выгр Торг'!$B:$P,F$1,0)</f>
        <v>1</v>
      </c>
      <c r="G2382" s="36" t="s">
        <v>2500</v>
      </c>
      <c r="H2382" s="28">
        <v>76129</v>
      </c>
      <c r="I2382" s="53">
        <f>INDEX($I:$I,MATCH($H2382,$C:$C,0))</f>
        <v>600</v>
      </c>
      <c r="J2382" s="5" t="s">
        <v>2578</v>
      </c>
      <c r="K2382" s="56">
        <f>INDEX($K:$K,MATCH($H2382,$C:$C,0))+I2382</f>
        <v>6400</v>
      </c>
      <c r="L2382" s="14">
        <f>VLOOKUP(K2382,Наценка!$A$1:$B$8,2,1)</f>
        <v>1.2</v>
      </c>
      <c r="M2382" s="56">
        <f>INDEX($M:$M,MATCH($H2382,$C:$C,0))+I2382*$M$2</f>
        <v>7860</v>
      </c>
      <c r="N2382" s="57">
        <f t="shared" si="356"/>
        <v>7890</v>
      </c>
      <c r="O2382" s="72">
        <f>VLOOKUP($B2382,'Выгр Торг'!$B:$P,O$1,0)</f>
        <v>6400</v>
      </c>
      <c r="P2382" s="72">
        <f>VLOOKUP($B2382,'Выгр Торг'!$B:$P,P$1,0)</f>
        <v>7890</v>
      </c>
      <c r="Q2382" s="42">
        <f t="shared" si="358"/>
        <v>0</v>
      </c>
      <c r="R2382" s="42">
        <f t="shared" si="359"/>
        <v>0</v>
      </c>
      <c r="S2382" s="85">
        <f t="shared" si="363"/>
        <v>7890</v>
      </c>
      <c r="T2382" s="60">
        <f>IFERROR(VLOOKUP($B2382,'Из ГУГЛа'!$B:$G,4,0)*U2382+V2382,VLOOKUP($B2382,'Из ГУГЛа'!$B:$G,4,0))</f>
        <v>4190</v>
      </c>
      <c r="U2382" s="15">
        <v>1</v>
      </c>
      <c r="V2382" s="76">
        <f>INDEX($AA:$AA,MATCH($H2382,$C:$C,0))</f>
        <v>600</v>
      </c>
      <c r="W2382" s="74">
        <f t="shared" si="360"/>
        <v>0.23281250000000009</v>
      </c>
      <c r="X2382" s="74">
        <f t="shared" si="361"/>
        <v>-1.4138817480719794E-2</v>
      </c>
      <c r="Y2382" s="74">
        <f t="shared" si="362"/>
        <v>0.21562499999999996</v>
      </c>
      <c r="Z2382" s="76">
        <f>INDEX($Z:$Z,MATCH($H2382,$C:$C,0))+V2382</f>
        <v>7780</v>
      </c>
      <c r="AB2382" s="43" t="str">
        <f>INDEX($AB:$AB,MATCH($H2382,$C:$C,0))</f>
        <v>https://motorring.ru/product/19191-bokovoe-zerkalo-levoe-novogo-obrazca-elektroprivodom</v>
      </c>
    </row>
    <row r="2383" spans="1:28" ht="60" x14ac:dyDescent="0.25">
      <c r="A2383" s="71" t="str">
        <f>INDEX('Выгр Торг'!$A:$A,MATCH($B2383,'Выгр Торг'!$B:$B,0))</f>
        <v>Оригинальные боковые зеркала с электроприводом и обогревом для Шевроле Нива</v>
      </c>
      <c r="B2383" s="88">
        <v>184409</v>
      </c>
      <c r="C2383" s="72">
        <f>VLOOKUP($B2383,'Выгр Торг'!$B:$P,C$1,0)</f>
        <v>121992</v>
      </c>
      <c r="D2383" s="71" t="str">
        <f>VLOOKUP($B2383,'Выгр Торг'!$B:$P,D$1,0)</f>
        <v>Оригинальные боковые зеркала с электроприводом и обогревом для Шевроле Нива (В цвет, Сириус (серо-синий, 483))</v>
      </c>
      <c r="E2383" s="72" t="str">
        <f>VLOOKUP($B2383,'Выгр Торг'!$B:$P,E$1,0)</f>
        <v>Y</v>
      </c>
      <c r="F2383" s="72" t="str">
        <f>VLOOKUP($B2383,'Выгр Торг'!$B:$P,F$1,0)</f>
        <v>1</v>
      </c>
      <c r="G2383" s="36" t="s">
        <v>2500</v>
      </c>
      <c r="H2383" s="28">
        <v>76129</v>
      </c>
      <c r="I2383" s="53">
        <f>INDEX($I:$I,MATCH($H2383,$C:$C,0))</f>
        <v>600</v>
      </c>
      <c r="J2383" s="5" t="s">
        <v>2578</v>
      </c>
      <c r="K2383" s="56">
        <f>INDEX($K:$K,MATCH($H2383,$C:$C,0))+I2383</f>
        <v>6400</v>
      </c>
      <c r="L2383" s="14">
        <f>VLOOKUP(K2383,Наценка!$A$1:$B$8,2,1)</f>
        <v>1.2</v>
      </c>
      <c r="M2383" s="56">
        <f>INDEX($M:$M,MATCH($H2383,$C:$C,0))+I2383*$M$2</f>
        <v>7860</v>
      </c>
      <c r="N2383" s="57">
        <f t="shared" si="356"/>
        <v>7890</v>
      </c>
      <c r="O2383" s="72">
        <f>VLOOKUP($B2383,'Выгр Торг'!$B:$P,O$1,0)</f>
        <v>6400</v>
      </c>
      <c r="P2383" s="72">
        <f>VLOOKUP($B2383,'Выгр Торг'!$B:$P,P$1,0)</f>
        <v>7890</v>
      </c>
      <c r="Q2383" s="42">
        <f t="shared" si="358"/>
        <v>0</v>
      </c>
      <c r="R2383" s="42">
        <f t="shared" si="359"/>
        <v>0</v>
      </c>
      <c r="S2383" s="85">
        <f t="shared" si="363"/>
        <v>7890</v>
      </c>
      <c r="T2383" s="60">
        <f>IFERROR(VLOOKUP($B2383,'Из ГУГЛа'!$B:$G,4,0)*U2383+V2383,VLOOKUP($B2383,'Из ГУГЛа'!$B:$G,4,0))</f>
        <v>4190</v>
      </c>
      <c r="U2383" s="15">
        <v>1</v>
      </c>
      <c r="V2383" s="76">
        <f>INDEX($AA:$AA,MATCH($H2383,$C:$C,0))</f>
        <v>600</v>
      </c>
      <c r="W2383" s="74">
        <f t="shared" si="360"/>
        <v>0.23281250000000009</v>
      </c>
      <c r="X2383" s="74">
        <f t="shared" si="361"/>
        <v>-1.4138817480719794E-2</v>
      </c>
      <c r="Y2383" s="74">
        <f t="shared" si="362"/>
        <v>0.21562499999999996</v>
      </c>
      <c r="Z2383" s="76">
        <f>INDEX($Z:$Z,MATCH($H2383,$C:$C,0))+V2383</f>
        <v>7780</v>
      </c>
      <c r="AB2383" s="43" t="str">
        <f>INDEX($AB:$AB,MATCH($H2383,$C:$C,0))</f>
        <v>https://motorring.ru/product/19191-bokovoe-zerkalo-levoe-novogo-obrazca-elektroprivodom</v>
      </c>
    </row>
    <row r="2384" spans="1:28" ht="60" x14ac:dyDescent="0.25">
      <c r="A2384" s="71" t="str">
        <f>INDEX('Выгр Торг'!$A:$A,MATCH($B2384,'Выгр Торг'!$B:$B,0))</f>
        <v>Оригинальные боковые зеркала с электроприводом и обогревом для Шевроле Нива</v>
      </c>
      <c r="B2384" s="88">
        <v>184410</v>
      </c>
      <c r="C2384" s="72">
        <f>VLOOKUP($B2384,'Выгр Торг'!$B:$P,C$1,0)</f>
        <v>121993</v>
      </c>
      <c r="D2384" s="71" t="str">
        <f>VLOOKUP($B2384,'Выгр Торг'!$B:$P,D$1,0)</f>
        <v>Оригинальные боковые зеркала с электроприводом и обогревом для Шевроле Нива (В цвет, Снежная королева (серебристый, 690))</v>
      </c>
      <c r="E2384" s="72" t="str">
        <f>VLOOKUP($B2384,'Выгр Торг'!$B:$P,E$1,0)</f>
        <v>Y</v>
      </c>
      <c r="F2384" s="72" t="str">
        <f>VLOOKUP($B2384,'Выгр Торг'!$B:$P,F$1,0)</f>
        <v>1</v>
      </c>
      <c r="G2384" s="36" t="s">
        <v>2500</v>
      </c>
      <c r="H2384" s="28">
        <v>76129</v>
      </c>
      <c r="I2384" s="53">
        <f>INDEX($I:$I,MATCH($H2384,$C:$C,0))</f>
        <v>600</v>
      </c>
      <c r="J2384" s="5" t="s">
        <v>2578</v>
      </c>
      <c r="K2384" s="56">
        <f>INDEX($K:$K,MATCH($H2384,$C:$C,0))+I2384</f>
        <v>6400</v>
      </c>
      <c r="L2384" s="14">
        <f>VLOOKUP(K2384,Наценка!$A$1:$B$8,2,1)</f>
        <v>1.2</v>
      </c>
      <c r="M2384" s="56">
        <f>INDEX($M:$M,MATCH($H2384,$C:$C,0))+I2384*$M$2</f>
        <v>7860</v>
      </c>
      <c r="N2384" s="57">
        <f t="shared" si="356"/>
        <v>7890</v>
      </c>
      <c r="O2384" s="72">
        <f>VLOOKUP($B2384,'Выгр Торг'!$B:$P,O$1,0)</f>
        <v>6400</v>
      </c>
      <c r="P2384" s="72">
        <f>VLOOKUP($B2384,'Выгр Торг'!$B:$P,P$1,0)</f>
        <v>7890</v>
      </c>
      <c r="Q2384" s="42">
        <f t="shared" si="358"/>
        <v>0</v>
      </c>
      <c r="R2384" s="42">
        <f t="shared" si="359"/>
        <v>0</v>
      </c>
      <c r="S2384" s="85">
        <f t="shared" si="363"/>
        <v>7890</v>
      </c>
      <c r="T2384" s="60">
        <f>IFERROR(VLOOKUP($B2384,'Из ГУГЛа'!$B:$G,4,0)*U2384+V2384,VLOOKUP($B2384,'Из ГУГЛа'!$B:$G,4,0))</f>
        <v>4190</v>
      </c>
      <c r="U2384" s="15">
        <v>1</v>
      </c>
      <c r="V2384" s="76">
        <f>INDEX($AA:$AA,MATCH($H2384,$C:$C,0))</f>
        <v>600</v>
      </c>
      <c r="W2384" s="74">
        <f t="shared" si="360"/>
        <v>0.23281250000000009</v>
      </c>
      <c r="X2384" s="74">
        <f t="shared" si="361"/>
        <v>-1.4138817480719794E-2</v>
      </c>
      <c r="Y2384" s="74">
        <f t="shared" si="362"/>
        <v>0.21562499999999996</v>
      </c>
      <c r="Z2384" s="76">
        <f>INDEX($Z:$Z,MATCH($H2384,$C:$C,0))+V2384</f>
        <v>7780</v>
      </c>
      <c r="AB2384" s="43" t="str">
        <f>INDEX($AB:$AB,MATCH($H2384,$C:$C,0))</f>
        <v>https://motorring.ru/product/19191-bokovoe-zerkalo-levoe-novogo-obrazca-elektroprivodom</v>
      </c>
    </row>
    <row r="2385" spans="1:28" ht="60" x14ac:dyDescent="0.25">
      <c r="A2385" s="71" t="str">
        <f>INDEX('Выгр Торг'!$A:$A,MATCH($B2385,'Выгр Торг'!$B:$B,0))</f>
        <v>Оригинальные боковые зеркала с электроприводом и обогревом для Шевроле Нива</v>
      </c>
      <c r="B2385" s="88">
        <v>184411</v>
      </c>
      <c r="C2385" s="72">
        <f>VLOOKUP($B2385,'Выгр Торг'!$B:$P,C$1,0)</f>
        <v>121994</v>
      </c>
      <c r="D2385" s="71" t="str">
        <f>VLOOKUP($B2385,'Выгр Торг'!$B:$P,D$1,0)</f>
        <v>Оригинальные боковые зеркала с электроприводом и обогревом для Шевроле Нива (В цвет, Сочи (серебристо-серо-зеленоватый, 360))</v>
      </c>
      <c r="E2385" s="72" t="str">
        <f>VLOOKUP($B2385,'Выгр Торг'!$B:$P,E$1,0)</f>
        <v>Y</v>
      </c>
      <c r="F2385" s="72" t="str">
        <f>VLOOKUP($B2385,'Выгр Торг'!$B:$P,F$1,0)</f>
        <v>1</v>
      </c>
      <c r="G2385" s="36" t="s">
        <v>2500</v>
      </c>
      <c r="H2385" s="28">
        <v>76129</v>
      </c>
      <c r="I2385" s="53">
        <f>INDEX($I:$I,MATCH($H2385,$C:$C,0))</f>
        <v>600</v>
      </c>
      <c r="J2385" s="5" t="s">
        <v>2578</v>
      </c>
      <c r="K2385" s="56">
        <f>INDEX($K:$K,MATCH($H2385,$C:$C,0))+I2385</f>
        <v>6400</v>
      </c>
      <c r="L2385" s="14">
        <f>VLOOKUP(K2385,Наценка!$A$1:$B$8,2,1)</f>
        <v>1.2</v>
      </c>
      <c r="M2385" s="56">
        <f>INDEX($M:$M,MATCH($H2385,$C:$C,0))+I2385*$M$2</f>
        <v>7860</v>
      </c>
      <c r="N2385" s="57">
        <f t="shared" si="356"/>
        <v>7890</v>
      </c>
      <c r="O2385" s="72">
        <f>VLOOKUP($B2385,'Выгр Торг'!$B:$P,O$1,0)</f>
        <v>6400</v>
      </c>
      <c r="P2385" s="72">
        <f>VLOOKUP($B2385,'Выгр Торг'!$B:$P,P$1,0)</f>
        <v>7890</v>
      </c>
      <c r="Q2385" s="42">
        <f t="shared" si="358"/>
        <v>0</v>
      </c>
      <c r="R2385" s="42">
        <f t="shared" si="359"/>
        <v>0</v>
      </c>
      <c r="S2385" s="85">
        <f t="shared" si="363"/>
        <v>7890</v>
      </c>
      <c r="T2385" s="60">
        <f>IFERROR(VLOOKUP($B2385,'Из ГУГЛа'!$B:$G,4,0)*U2385+V2385,VLOOKUP($B2385,'Из ГУГЛа'!$B:$G,4,0))</f>
        <v>4190</v>
      </c>
      <c r="U2385" s="15">
        <v>1</v>
      </c>
      <c r="V2385" s="76">
        <f>INDEX($AA:$AA,MATCH($H2385,$C:$C,0))</f>
        <v>600</v>
      </c>
      <c r="W2385" s="74">
        <f t="shared" si="360"/>
        <v>0.23281250000000009</v>
      </c>
      <c r="X2385" s="74">
        <f t="shared" si="361"/>
        <v>-1.4138817480719794E-2</v>
      </c>
      <c r="Y2385" s="74">
        <f t="shared" si="362"/>
        <v>0.21562499999999996</v>
      </c>
      <c r="Z2385" s="76">
        <f>INDEX($Z:$Z,MATCH($H2385,$C:$C,0))+V2385</f>
        <v>7780</v>
      </c>
      <c r="AB2385" s="43" t="str">
        <f>INDEX($AB:$AB,MATCH($H2385,$C:$C,0))</f>
        <v>https://motorring.ru/product/19191-bokovoe-zerkalo-levoe-novogo-obrazca-elektroprivodom</v>
      </c>
    </row>
    <row r="2386" spans="1:28" ht="60" x14ac:dyDescent="0.25">
      <c r="A2386" s="71" t="str">
        <f>INDEX('Выгр Торг'!$A:$A,MATCH($B2386,'Выгр Торг'!$B:$B,0))</f>
        <v>Оригинальные боковые зеркала с электроприводом и обогревом для Шевроле Нива</v>
      </c>
      <c r="B2386" s="88">
        <v>184412</v>
      </c>
      <c r="C2386" s="72">
        <f>VLOOKUP($B2386,'Выгр Торг'!$B:$P,C$1,0)</f>
        <v>121995</v>
      </c>
      <c r="D2386" s="71" t="str">
        <f>VLOOKUP($B2386,'Выгр Торг'!$B:$P,D$1,0)</f>
        <v>Оригинальные боковые зеркала с электроприводом и обогревом для Шевроле Нива (В цвет, Техно (серебристо-серый, 618))</v>
      </c>
      <c r="E2386" s="72" t="str">
        <f>VLOOKUP($B2386,'Выгр Торг'!$B:$P,E$1,0)</f>
        <v>Y</v>
      </c>
      <c r="F2386" s="72" t="str">
        <f>VLOOKUP($B2386,'Выгр Торг'!$B:$P,F$1,0)</f>
        <v>1</v>
      </c>
      <c r="G2386" s="36" t="s">
        <v>2500</v>
      </c>
      <c r="H2386" s="28">
        <v>76129</v>
      </c>
      <c r="I2386" s="53">
        <f>INDEX($I:$I,MATCH($H2386,$C:$C,0))</f>
        <v>600</v>
      </c>
      <c r="J2386" s="5" t="s">
        <v>2578</v>
      </c>
      <c r="K2386" s="56">
        <f>INDEX($K:$K,MATCH($H2386,$C:$C,0))+I2386</f>
        <v>6400</v>
      </c>
      <c r="L2386" s="14">
        <f>VLOOKUP(K2386,Наценка!$A$1:$B$8,2,1)</f>
        <v>1.2</v>
      </c>
      <c r="M2386" s="56">
        <f>INDEX($M:$M,MATCH($H2386,$C:$C,0))+I2386*$M$2</f>
        <v>7860</v>
      </c>
      <c r="N2386" s="57">
        <f t="shared" si="356"/>
        <v>7890</v>
      </c>
      <c r="O2386" s="72">
        <f>VLOOKUP($B2386,'Выгр Торг'!$B:$P,O$1,0)</f>
        <v>6400</v>
      </c>
      <c r="P2386" s="72">
        <f>VLOOKUP($B2386,'Выгр Торг'!$B:$P,P$1,0)</f>
        <v>7890</v>
      </c>
      <c r="Q2386" s="42">
        <f t="shared" si="358"/>
        <v>0</v>
      </c>
      <c r="R2386" s="42">
        <f t="shared" si="359"/>
        <v>0</v>
      </c>
      <c r="S2386" s="85">
        <f t="shared" si="363"/>
        <v>7890</v>
      </c>
      <c r="T2386" s="60">
        <f>IFERROR(VLOOKUP($B2386,'Из ГУГЛа'!$B:$G,4,0)*U2386+V2386,VLOOKUP($B2386,'Из ГУГЛа'!$B:$G,4,0))</f>
        <v>4190</v>
      </c>
      <c r="U2386" s="15">
        <v>1</v>
      </c>
      <c r="V2386" s="76">
        <f>INDEX($AA:$AA,MATCH($H2386,$C:$C,0))</f>
        <v>600</v>
      </c>
      <c r="W2386" s="74">
        <f t="shared" si="360"/>
        <v>0.23281250000000009</v>
      </c>
      <c r="X2386" s="74">
        <f t="shared" si="361"/>
        <v>-1.4138817480719794E-2</v>
      </c>
      <c r="Y2386" s="74">
        <f t="shared" si="362"/>
        <v>0.21562499999999996</v>
      </c>
      <c r="Z2386" s="76">
        <f>INDEX($Z:$Z,MATCH($H2386,$C:$C,0))+V2386</f>
        <v>7780</v>
      </c>
      <c r="AB2386" s="43" t="str">
        <f>INDEX($AB:$AB,MATCH($H2386,$C:$C,0))</f>
        <v>https://motorring.ru/product/19191-bokovoe-zerkalo-levoe-novogo-obrazca-elektroprivodom</v>
      </c>
    </row>
    <row r="2387" spans="1:28" ht="60" x14ac:dyDescent="0.25">
      <c r="A2387" s="71" t="str">
        <f>INDEX('Выгр Торг'!$A:$A,MATCH($B2387,'Выгр Торг'!$B:$B,0))</f>
        <v>Оригинальные боковые зеркала с электроприводом и обогревом для Шевроле Нива</v>
      </c>
      <c r="B2387" s="88">
        <v>184413</v>
      </c>
      <c r="C2387" s="72">
        <f>VLOOKUP($B2387,'Выгр Торг'!$B:$P,C$1,0)</f>
        <v>121996</v>
      </c>
      <c r="D2387" s="71" t="str">
        <f>VLOOKUP($B2387,'Выгр Торг'!$B:$P,D$1,0)</f>
        <v>Оригинальные боковые зеркала с электроприводом и обогревом для Шевроле Нива (В цвет, Тундра (серебристо-зеленоватый, 475))</v>
      </c>
      <c r="E2387" s="72" t="str">
        <f>VLOOKUP($B2387,'Выгр Торг'!$B:$P,E$1,0)</f>
        <v>Y</v>
      </c>
      <c r="F2387" s="72" t="str">
        <f>VLOOKUP($B2387,'Выгр Торг'!$B:$P,F$1,0)</f>
        <v>1</v>
      </c>
      <c r="G2387" s="36" t="s">
        <v>2500</v>
      </c>
      <c r="H2387" s="28">
        <v>76129</v>
      </c>
      <c r="I2387" s="53">
        <f>INDEX($I:$I,MATCH($H2387,$C:$C,0))</f>
        <v>600</v>
      </c>
      <c r="J2387" s="5" t="s">
        <v>2578</v>
      </c>
      <c r="K2387" s="56">
        <f>INDEX($K:$K,MATCH($H2387,$C:$C,0))+I2387</f>
        <v>6400</v>
      </c>
      <c r="L2387" s="14">
        <f>VLOOKUP(K2387,Наценка!$A$1:$B$8,2,1)</f>
        <v>1.2</v>
      </c>
      <c r="M2387" s="56">
        <f>INDEX($M:$M,MATCH($H2387,$C:$C,0))+I2387*$M$2</f>
        <v>7860</v>
      </c>
      <c r="N2387" s="57">
        <f t="shared" si="356"/>
        <v>7890</v>
      </c>
      <c r="O2387" s="72">
        <f>VLOOKUP($B2387,'Выгр Торг'!$B:$P,O$1,0)</f>
        <v>6400</v>
      </c>
      <c r="P2387" s="72">
        <f>VLOOKUP($B2387,'Выгр Торг'!$B:$P,P$1,0)</f>
        <v>7890</v>
      </c>
      <c r="Q2387" s="42">
        <f t="shared" si="358"/>
        <v>0</v>
      </c>
      <c r="R2387" s="42">
        <f t="shared" si="359"/>
        <v>0</v>
      </c>
      <c r="S2387" s="85">
        <f t="shared" si="363"/>
        <v>7890</v>
      </c>
      <c r="T2387" s="60">
        <f>IFERROR(VLOOKUP($B2387,'Из ГУГЛа'!$B:$G,4,0)*U2387+V2387,VLOOKUP($B2387,'Из ГУГЛа'!$B:$G,4,0))</f>
        <v>4190</v>
      </c>
      <c r="U2387" s="15">
        <v>1</v>
      </c>
      <c r="V2387" s="76">
        <f>INDEX($AA:$AA,MATCH($H2387,$C:$C,0))</f>
        <v>600</v>
      </c>
      <c r="W2387" s="74">
        <f t="shared" si="360"/>
        <v>0.23281250000000009</v>
      </c>
      <c r="X2387" s="74">
        <f t="shared" si="361"/>
        <v>-1.4138817480719794E-2</v>
      </c>
      <c r="Y2387" s="74">
        <f t="shared" si="362"/>
        <v>0.21562499999999996</v>
      </c>
      <c r="Z2387" s="76">
        <f>INDEX($Z:$Z,MATCH($H2387,$C:$C,0))+V2387</f>
        <v>7780</v>
      </c>
      <c r="AB2387" s="43" t="str">
        <f>INDEX($AB:$AB,MATCH($H2387,$C:$C,0))</f>
        <v>https://motorring.ru/product/19191-bokovoe-zerkalo-levoe-novogo-obrazca-elektroprivodom</v>
      </c>
    </row>
    <row r="2388" spans="1:28" ht="60" x14ac:dyDescent="0.25">
      <c r="A2388" s="71" t="str">
        <f>INDEX('Выгр Торг'!$A:$A,MATCH($B2388,'Выгр Торг'!$B:$B,0))</f>
        <v>Оригинальные боковые зеркала с электроприводом и обогревом для Шевроле Нива</v>
      </c>
      <c r="B2388" s="88">
        <v>184414</v>
      </c>
      <c r="C2388" s="72">
        <f>VLOOKUP($B2388,'Выгр Торг'!$B:$P,C$1,0)</f>
        <v>121997</v>
      </c>
      <c r="D2388" s="71" t="str">
        <f>VLOOKUP($B2388,'Выгр Торг'!$B:$P,D$1,0)</f>
        <v>Оригинальные боковые зеркала с электроприводом и обогревом для Шевроле Нива (В цвет, Феерия (ярко красный, 115))</v>
      </c>
      <c r="E2388" s="72" t="str">
        <f>VLOOKUP($B2388,'Выгр Торг'!$B:$P,E$1,0)</f>
        <v>Y</v>
      </c>
      <c r="F2388" s="72" t="str">
        <f>VLOOKUP($B2388,'Выгр Торг'!$B:$P,F$1,0)</f>
        <v>1</v>
      </c>
      <c r="G2388" s="36" t="s">
        <v>2500</v>
      </c>
      <c r="H2388" s="28">
        <v>76129</v>
      </c>
      <c r="I2388" s="53">
        <f>INDEX($I:$I,MATCH($H2388,$C:$C,0))</f>
        <v>600</v>
      </c>
      <c r="J2388" s="5" t="s">
        <v>2578</v>
      </c>
      <c r="K2388" s="56">
        <f>INDEX($K:$K,MATCH($H2388,$C:$C,0))+I2388</f>
        <v>6400</v>
      </c>
      <c r="L2388" s="14">
        <f>VLOOKUP(K2388,Наценка!$A$1:$B$8,2,1)</f>
        <v>1.2</v>
      </c>
      <c r="M2388" s="56">
        <f>INDEX($M:$M,MATCH($H2388,$C:$C,0))+I2388*$M$2</f>
        <v>7860</v>
      </c>
      <c r="N2388" s="57">
        <f t="shared" si="356"/>
        <v>7890</v>
      </c>
      <c r="O2388" s="72">
        <f>VLOOKUP($B2388,'Выгр Торг'!$B:$P,O$1,0)</f>
        <v>6400</v>
      </c>
      <c r="P2388" s="72">
        <f>VLOOKUP($B2388,'Выгр Торг'!$B:$P,P$1,0)</f>
        <v>7890</v>
      </c>
      <c r="Q2388" s="42">
        <f t="shared" si="358"/>
        <v>0</v>
      </c>
      <c r="R2388" s="42">
        <f t="shared" si="359"/>
        <v>0</v>
      </c>
      <c r="S2388" s="85">
        <f t="shared" si="363"/>
        <v>7890</v>
      </c>
      <c r="T2388" s="60">
        <f>IFERROR(VLOOKUP($B2388,'Из ГУГЛа'!$B:$G,4,0)*U2388+V2388,VLOOKUP($B2388,'Из ГУГЛа'!$B:$G,4,0))</f>
        <v>4190</v>
      </c>
      <c r="U2388" s="15">
        <v>1</v>
      </c>
      <c r="V2388" s="76">
        <f>INDEX($AA:$AA,MATCH($H2388,$C:$C,0))</f>
        <v>600</v>
      </c>
      <c r="W2388" s="74">
        <f t="shared" si="360"/>
        <v>0.23281250000000009</v>
      </c>
      <c r="X2388" s="74">
        <f t="shared" si="361"/>
        <v>-1.4138817480719794E-2</v>
      </c>
      <c r="Y2388" s="74">
        <f t="shared" si="362"/>
        <v>0.21562499999999996</v>
      </c>
      <c r="Z2388" s="76">
        <f>INDEX($Z:$Z,MATCH($H2388,$C:$C,0))+V2388</f>
        <v>7780</v>
      </c>
      <c r="AB2388" s="43" t="str">
        <f>INDEX($AB:$AB,MATCH($H2388,$C:$C,0))</f>
        <v>https://motorring.ru/product/19191-bokovoe-zerkalo-levoe-novogo-obrazca-elektroprivodom</v>
      </c>
    </row>
    <row r="2389" spans="1:28" ht="45" x14ac:dyDescent="0.25">
      <c r="A2389" s="71" t="str">
        <f>INDEX('Выгр Торг'!$A:$A,MATCH($B2389,'Выгр Торг'!$B:$B,0))</f>
        <v>Оригинальные боковые зеркала Урбан (механические, без обогрева) для Лада Нива 4х4</v>
      </c>
      <c r="B2389" s="88">
        <v>184416</v>
      </c>
      <c r="C2389" s="72">
        <f>VLOOKUP($B2389,'Выгр Торг'!$B:$P,C$1,0)</f>
        <v>69564</v>
      </c>
      <c r="D2389" s="71" t="str">
        <f>VLOOKUP($B2389,'Выгр Торг'!$B:$P,D$1,0)</f>
        <v>Оригинальные боковые зеркала Урбан (механические, без обогрева) для Лада Нива 4х4 (Без покраски)</v>
      </c>
      <c r="E2389" s="72" t="str">
        <f>VLOOKUP($B2389,'Выгр Торг'!$B:$P,E$1,0)</f>
        <v>Y</v>
      </c>
      <c r="F2389" s="72" t="str">
        <f>VLOOKUP($B2389,'Выгр Торг'!$B:$P,F$1,0)</f>
        <v>1</v>
      </c>
      <c r="G2389" s="36" t="s">
        <v>2500</v>
      </c>
      <c r="H2389" s="28">
        <v>69564</v>
      </c>
      <c r="I2389" s="52">
        <v>600</v>
      </c>
      <c r="J2389" s="5" t="s">
        <v>2578</v>
      </c>
      <c r="K2389" s="73">
        <f>O2389</f>
        <v>3600</v>
      </c>
      <c r="L2389" s="14">
        <f>VLOOKUP(K2389,Наценка!$A$1:$B$8,2,1)</f>
        <v>1.4</v>
      </c>
      <c r="M2389" s="93">
        <f>K2389*1.2</f>
        <v>4320</v>
      </c>
      <c r="N2389" s="57">
        <f t="shared" si="356"/>
        <v>4390</v>
      </c>
      <c r="O2389" s="72">
        <f>VLOOKUP($B2389,'Выгр Торг'!$B:$P,O$1,0)</f>
        <v>3600</v>
      </c>
      <c r="P2389" s="72">
        <f>VLOOKUP($B2389,'Выгр Торг'!$B:$P,P$1,0)</f>
        <v>4490</v>
      </c>
      <c r="Q2389" s="42">
        <f t="shared" si="358"/>
        <v>0</v>
      </c>
      <c r="R2389" s="42">
        <f t="shared" si="359"/>
        <v>100</v>
      </c>
      <c r="S2389" s="85">
        <f t="shared" si="363"/>
        <v>4390</v>
      </c>
      <c r="T2389" s="60">
        <f>IFERROR(VLOOKUP($B2389,'Из ГУГЛа'!$B:$G,4,0)*U2389+V2389,VLOOKUP($B2389,'Из ГУГЛа'!$B:$G,4,0))</f>
        <v>3600</v>
      </c>
      <c r="U2389" s="15">
        <v>2</v>
      </c>
      <c r="V2389" s="62">
        <f>-I2389*1.3</f>
        <v>-780</v>
      </c>
      <c r="W2389" s="74">
        <f t="shared" si="360"/>
        <v>0.21944444444444455</v>
      </c>
      <c r="X2389" s="74">
        <f t="shared" si="361"/>
        <v>-0.21944444444444444</v>
      </c>
      <c r="Y2389" s="74">
        <f t="shared" si="362"/>
        <v>0</v>
      </c>
      <c r="Z2389" s="79">
        <f>2190*U2389+V2389</f>
        <v>3600</v>
      </c>
      <c r="AA2389" s="4" t="s">
        <v>2693</v>
      </c>
      <c r="AB2389" s="20" t="s">
        <v>2649</v>
      </c>
    </row>
    <row r="2390" spans="1:28" ht="60" x14ac:dyDescent="0.25">
      <c r="A2390" s="71" t="str">
        <f>INDEX('Выгр Торг'!$A:$A,MATCH($B2390,'Выгр Торг'!$B:$B,0))</f>
        <v>Оригинальные боковые зеркала Урбан (механические, без обогрева) для Лада Нива 4х4</v>
      </c>
      <c r="B2390" s="88">
        <v>184417</v>
      </c>
      <c r="C2390" s="72">
        <f>VLOOKUP($B2390,'Выгр Торг'!$B:$P,C$1,0)</f>
        <v>89036</v>
      </c>
      <c r="D2390" s="71" t="str">
        <f>VLOOKUP($B2390,'Выгр Торг'!$B:$P,D$1,0)</f>
        <v>Оригинальные боковые зеркала Урбан (механические, без обогрева) для Лада Нива 4х4 (В цвет, Балтика (темно-сине-зеленый, 420))</v>
      </c>
      <c r="E2390" s="72" t="str">
        <f>VLOOKUP($B2390,'Выгр Торг'!$B:$P,E$1,0)</f>
        <v>Y</v>
      </c>
      <c r="F2390" s="72" t="str">
        <f>VLOOKUP($B2390,'Выгр Торг'!$B:$P,F$1,0)</f>
        <v>1</v>
      </c>
      <c r="G2390" s="36" t="s">
        <v>2500</v>
      </c>
      <c r="H2390" s="28">
        <v>69564</v>
      </c>
      <c r="I2390" s="53">
        <f>INDEX($I:$I,MATCH($H2390,$C:$C,0))</f>
        <v>600</v>
      </c>
      <c r="J2390" s="5" t="s">
        <v>2578</v>
      </c>
      <c r="K2390" s="56">
        <f>INDEX($K:$K,MATCH($H2390,$C:$C,0))+I2390</f>
        <v>4200</v>
      </c>
      <c r="L2390" s="14">
        <f>VLOOKUP(K2390,Наценка!$A$1:$B$8,2,1)</f>
        <v>1.4</v>
      </c>
      <c r="M2390" s="56">
        <f>INDEX($M:$M,MATCH($H2390,$C:$C,0))+I2390*$M$2</f>
        <v>5100</v>
      </c>
      <c r="N2390" s="57">
        <f t="shared" si="356"/>
        <v>5090</v>
      </c>
      <c r="O2390" s="72">
        <f>VLOOKUP($B2390,'Выгр Торг'!$B:$P,O$1,0)</f>
        <v>4200</v>
      </c>
      <c r="P2390" s="72">
        <f>VLOOKUP($B2390,'Выгр Торг'!$B:$P,P$1,0)</f>
        <v>5190</v>
      </c>
      <c r="Q2390" s="42">
        <f t="shared" si="358"/>
        <v>0</v>
      </c>
      <c r="R2390" s="42">
        <f t="shared" si="359"/>
        <v>100</v>
      </c>
      <c r="S2390" s="85">
        <f t="shared" si="363"/>
        <v>5090</v>
      </c>
      <c r="T2390" s="60">
        <f>IFERROR(VLOOKUP($B2390,'Из ГУГЛа'!$B:$G,4,0)*U2390+V2390,VLOOKUP($B2390,'Из ГУГЛа'!$B:$G,4,0))</f>
        <v>4380</v>
      </c>
      <c r="U2390" s="15">
        <v>2</v>
      </c>
      <c r="V2390" s="59"/>
      <c r="W2390" s="74">
        <f t="shared" si="360"/>
        <v>0.21190476190476182</v>
      </c>
      <c r="X2390" s="74">
        <f t="shared" si="361"/>
        <v>-0.16210045662100456</v>
      </c>
      <c r="Y2390" s="74">
        <f t="shared" si="362"/>
        <v>4.2857142857142927E-2</v>
      </c>
      <c r="Z2390" s="79">
        <f>2190*U2390</f>
        <v>4380</v>
      </c>
      <c r="AB2390" s="20" t="s">
        <v>2649</v>
      </c>
    </row>
    <row r="2391" spans="1:28" ht="60" x14ac:dyDescent="0.25">
      <c r="A2391" s="71" t="str">
        <f>INDEX('Выгр Торг'!$A:$A,MATCH($B2391,'Выгр Торг'!$B:$B,0))</f>
        <v>Оригинальные боковые зеркала Урбан (механические, без обогрева) для Лада Нива 4х4</v>
      </c>
      <c r="B2391" s="88">
        <v>184418</v>
      </c>
      <c r="C2391" s="72">
        <f>VLOOKUP($B2391,'Выгр Торг'!$B:$P,C$1,0)</f>
        <v>89037</v>
      </c>
      <c r="D2391" s="71" t="str">
        <f>VLOOKUP($B2391,'Выгр Торг'!$B:$P,D$1,0)</f>
        <v>Оригинальные боковые зеркала Урбан (механические, без обогрева) для Лада Нива 4х4 (В цвет, Барокко (малиновый, 172))</v>
      </c>
      <c r="E2391" s="72" t="str">
        <f>VLOOKUP($B2391,'Выгр Торг'!$B:$P,E$1,0)</f>
        <v>Y</v>
      </c>
      <c r="F2391" s="72" t="str">
        <f>VLOOKUP($B2391,'Выгр Торг'!$B:$P,F$1,0)</f>
        <v>1</v>
      </c>
      <c r="G2391" s="36" t="s">
        <v>2500</v>
      </c>
      <c r="H2391" s="28">
        <v>69564</v>
      </c>
      <c r="I2391" s="53">
        <f>INDEX($I:$I,MATCH($H2391,$C:$C,0))</f>
        <v>600</v>
      </c>
      <c r="J2391" s="5" t="s">
        <v>2578</v>
      </c>
      <c r="K2391" s="56">
        <f>INDEX($K:$K,MATCH($H2391,$C:$C,0))+I2391</f>
        <v>4200</v>
      </c>
      <c r="L2391" s="14">
        <f>VLOOKUP(K2391,Наценка!$A$1:$B$8,2,1)</f>
        <v>1.4</v>
      </c>
      <c r="M2391" s="56">
        <f>INDEX($M:$M,MATCH($H2391,$C:$C,0))+I2391*$M$2</f>
        <v>5100</v>
      </c>
      <c r="N2391" s="57">
        <f t="shared" si="356"/>
        <v>5090</v>
      </c>
      <c r="O2391" s="72">
        <f>VLOOKUP($B2391,'Выгр Торг'!$B:$P,O$1,0)</f>
        <v>4200</v>
      </c>
      <c r="P2391" s="72">
        <f>VLOOKUP($B2391,'Выгр Торг'!$B:$P,P$1,0)</f>
        <v>5190</v>
      </c>
      <c r="Q2391" s="42">
        <f t="shared" si="358"/>
        <v>0</v>
      </c>
      <c r="R2391" s="42">
        <f t="shared" si="359"/>
        <v>100</v>
      </c>
      <c r="S2391" s="85">
        <f t="shared" si="363"/>
        <v>5090</v>
      </c>
      <c r="T2391" s="60">
        <f>IFERROR(VLOOKUP($B2391,'Из ГУГЛа'!$B:$G,4,0)*U2391+V2391,VLOOKUP($B2391,'Из ГУГЛа'!$B:$G,4,0))</f>
        <v>4380</v>
      </c>
      <c r="U2391" s="15">
        <v>2</v>
      </c>
      <c r="V2391" s="59"/>
      <c r="W2391" s="74">
        <f t="shared" si="360"/>
        <v>0.21190476190476182</v>
      </c>
      <c r="X2391" s="74">
        <f t="shared" si="361"/>
        <v>-0.16210045662100456</v>
      </c>
      <c r="Y2391" s="74">
        <f t="shared" si="362"/>
        <v>4.2857142857142927E-2</v>
      </c>
      <c r="Z2391" s="79">
        <f t="shared" ref="Z2391:Z2403" si="364">2190*U2391</f>
        <v>4380</v>
      </c>
      <c r="AB2391" s="20" t="s">
        <v>2649</v>
      </c>
    </row>
    <row r="2392" spans="1:28" ht="60" x14ac:dyDescent="0.25">
      <c r="A2392" s="71" t="str">
        <f>INDEX('Выгр Торг'!$A:$A,MATCH($B2392,'Выгр Торг'!$B:$B,0))</f>
        <v>Оригинальные боковые зеркала Урбан (механические, без обогрева) для Лада Нива 4х4</v>
      </c>
      <c r="B2392" s="88">
        <v>184419</v>
      </c>
      <c r="C2392" s="72">
        <f>VLOOKUP($B2392,'Выгр Торг'!$B:$P,C$1,0)</f>
        <v>89038</v>
      </c>
      <c r="D2392" s="71" t="str">
        <f>VLOOKUP($B2392,'Выгр Торг'!$B:$P,D$1,0)</f>
        <v>Оригинальные боковые зеркала Урбан (механические, без обогрева) для Лада Нива 4х4 (В цвет, Бенефис (глубокий темно-фиолетовый, 135))</v>
      </c>
      <c r="E2392" s="72" t="str">
        <f>VLOOKUP($B2392,'Выгр Торг'!$B:$P,E$1,0)</f>
        <v>Y</v>
      </c>
      <c r="F2392" s="72" t="str">
        <f>VLOOKUP($B2392,'Выгр Торг'!$B:$P,F$1,0)</f>
        <v>1</v>
      </c>
      <c r="G2392" s="36" t="s">
        <v>2500</v>
      </c>
      <c r="H2392" s="28">
        <v>69564</v>
      </c>
      <c r="I2392" s="53">
        <f>INDEX($I:$I,MATCH($H2392,$C:$C,0))</f>
        <v>600</v>
      </c>
      <c r="J2392" s="5" t="s">
        <v>2578</v>
      </c>
      <c r="K2392" s="56">
        <f>INDEX($K:$K,MATCH($H2392,$C:$C,0))+I2392</f>
        <v>4200</v>
      </c>
      <c r="L2392" s="14">
        <f>VLOOKUP(K2392,Наценка!$A$1:$B$8,2,1)</f>
        <v>1.4</v>
      </c>
      <c r="M2392" s="56">
        <f>INDEX($M:$M,MATCH($H2392,$C:$C,0))+I2392*$M$2</f>
        <v>5100</v>
      </c>
      <c r="N2392" s="57">
        <f t="shared" si="356"/>
        <v>5090</v>
      </c>
      <c r="O2392" s="72">
        <f>VLOOKUP($B2392,'Выгр Торг'!$B:$P,O$1,0)</f>
        <v>4200</v>
      </c>
      <c r="P2392" s="72">
        <f>VLOOKUP($B2392,'Выгр Торг'!$B:$P,P$1,0)</f>
        <v>5190</v>
      </c>
      <c r="Q2392" s="42">
        <f t="shared" si="358"/>
        <v>0</v>
      </c>
      <c r="R2392" s="42">
        <f t="shared" si="359"/>
        <v>100</v>
      </c>
      <c r="S2392" s="85">
        <f t="shared" si="363"/>
        <v>5090</v>
      </c>
      <c r="T2392" s="60">
        <f>IFERROR(VLOOKUP($B2392,'Из ГУГЛа'!$B:$G,4,0)*U2392+V2392,VLOOKUP($B2392,'Из ГУГЛа'!$B:$G,4,0))</f>
        <v>4380</v>
      </c>
      <c r="U2392" s="15">
        <v>2</v>
      </c>
      <c r="V2392" s="59"/>
      <c r="W2392" s="74">
        <f t="shared" si="360"/>
        <v>0.21190476190476182</v>
      </c>
      <c r="X2392" s="74">
        <f t="shared" si="361"/>
        <v>-0.16210045662100456</v>
      </c>
      <c r="Y2392" s="74">
        <f t="shared" si="362"/>
        <v>4.2857142857142927E-2</v>
      </c>
      <c r="Z2392" s="79">
        <f t="shared" si="364"/>
        <v>4380</v>
      </c>
      <c r="AB2392" s="20" t="s">
        <v>2649</v>
      </c>
    </row>
    <row r="2393" spans="1:28" ht="60" x14ac:dyDescent="0.25">
      <c r="A2393" s="71" t="str">
        <f>INDEX('Выгр Торг'!$A:$A,MATCH($B2393,'Выгр Торг'!$B:$B,0))</f>
        <v>Оригинальные боковые зеркала Урбан (механические, без обогрева) для Лада Нива 4х4</v>
      </c>
      <c r="B2393" s="88">
        <v>184420</v>
      </c>
      <c r="C2393" s="72">
        <f>VLOOKUP($B2393,'Выгр Торг'!$B:$P,C$1,0)</f>
        <v>89039</v>
      </c>
      <c r="D2393" s="71" t="str">
        <f>VLOOKUP($B2393,'Выгр Торг'!$B:$P,D$1,0)</f>
        <v>Оригинальные боковые зеркала Урбан (механические, без обогрева) для Лада Нива 4х4 (В цвет, Борнео (темный серебристо-серый, 633))</v>
      </c>
      <c r="E2393" s="72" t="str">
        <f>VLOOKUP($B2393,'Выгр Торг'!$B:$P,E$1,0)</f>
        <v>Y</v>
      </c>
      <c r="F2393" s="72" t="str">
        <f>VLOOKUP($B2393,'Выгр Торг'!$B:$P,F$1,0)</f>
        <v>1</v>
      </c>
      <c r="G2393" s="36" t="s">
        <v>2500</v>
      </c>
      <c r="H2393" s="28">
        <v>69564</v>
      </c>
      <c r="I2393" s="53">
        <f>INDEX($I:$I,MATCH($H2393,$C:$C,0))</f>
        <v>600</v>
      </c>
      <c r="J2393" s="5" t="s">
        <v>2578</v>
      </c>
      <c r="K2393" s="56">
        <f>INDEX($K:$K,MATCH($H2393,$C:$C,0))+I2393</f>
        <v>4200</v>
      </c>
      <c r="L2393" s="14">
        <f>VLOOKUP(K2393,Наценка!$A$1:$B$8,2,1)</f>
        <v>1.4</v>
      </c>
      <c r="M2393" s="56">
        <f>INDEX($M:$M,MATCH($H2393,$C:$C,0))+I2393*$M$2</f>
        <v>5100</v>
      </c>
      <c r="N2393" s="57">
        <f t="shared" si="356"/>
        <v>5090</v>
      </c>
      <c r="O2393" s="72">
        <f>VLOOKUP($B2393,'Выгр Торг'!$B:$P,O$1,0)</f>
        <v>4200</v>
      </c>
      <c r="P2393" s="72">
        <f>VLOOKUP($B2393,'Выгр Торг'!$B:$P,P$1,0)</f>
        <v>5190</v>
      </c>
      <c r="Q2393" s="42">
        <f t="shared" si="358"/>
        <v>0</v>
      </c>
      <c r="R2393" s="42">
        <f t="shared" si="359"/>
        <v>100</v>
      </c>
      <c r="S2393" s="85">
        <f t="shared" si="363"/>
        <v>5090</v>
      </c>
      <c r="T2393" s="60">
        <f>IFERROR(VLOOKUP($B2393,'Из ГУГЛа'!$B:$G,4,0)*U2393+V2393,VLOOKUP($B2393,'Из ГУГЛа'!$B:$G,4,0))</f>
        <v>4380</v>
      </c>
      <c r="U2393" s="15">
        <v>2</v>
      </c>
      <c r="V2393" s="59"/>
      <c r="W2393" s="74">
        <f t="shared" si="360"/>
        <v>0.21190476190476182</v>
      </c>
      <c r="X2393" s="74">
        <f t="shared" si="361"/>
        <v>-0.16210045662100456</v>
      </c>
      <c r="Y2393" s="74">
        <f t="shared" si="362"/>
        <v>4.2857142857142927E-2</v>
      </c>
      <c r="Z2393" s="79">
        <f t="shared" si="364"/>
        <v>4380</v>
      </c>
      <c r="AB2393" s="20" t="s">
        <v>2649</v>
      </c>
    </row>
    <row r="2394" spans="1:28" ht="60" x14ac:dyDescent="0.25">
      <c r="A2394" s="71" t="str">
        <f>INDEX('Выгр Торг'!$A:$A,MATCH($B2394,'Выгр Торг'!$B:$B,0))</f>
        <v>Оригинальные боковые зеркала Урбан (механические, без обогрева) для Лада Нива 4х4</v>
      </c>
      <c r="B2394" s="88">
        <v>184421</v>
      </c>
      <c r="C2394" s="72">
        <f>VLOOKUP($B2394,'Выгр Торг'!$B:$P,C$1,0)</f>
        <v>89040</v>
      </c>
      <c r="D2394" s="71" t="str">
        <f>VLOOKUP($B2394,'Выгр Торг'!$B:$P,D$1,0)</f>
        <v>Оригинальные боковые зеркала Урбан (механические, без обогрева) для Лада Нива 4х4 (В цвет, Гравилат (оливковый, 306))</v>
      </c>
      <c r="E2394" s="72" t="str">
        <f>VLOOKUP($B2394,'Выгр Торг'!$B:$P,E$1,0)</f>
        <v>Y</v>
      </c>
      <c r="F2394" s="72" t="str">
        <f>VLOOKUP($B2394,'Выгр Торг'!$B:$P,F$1,0)</f>
        <v>1</v>
      </c>
      <c r="G2394" s="36" t="s">
        <v>2500</v>
      </c>
      <c r="H2394" s="28">
        <v>69564</v>
      </c>
      <c r="I2394" s="53">
        <f>INDEX($I:$I,MATCH($H2394,$C:$C,0))</f>
        <v>600</v>
      </c>
      <c r="J2394" s="5" t="s">
        <v>2578</v>
      </c>
      <c r="K2394" s="56">
        <f>INDEX($K:$K,MATCH($H2394,$C:$C,0))+I2394</f>
        <v>4200</v>
      </c>
      <c r="L2394" s="14">
        <f>VLOOKUP(K2394,Наценка!$A$1:$B$8,2,1)</f>
        <v>1.4</v>
      </c>
      <c r="M2394" s="56">
        <f>INDEX($M:$M,MATCH($H2394,$C:$C,0))+I2394*$M$2</f>
        <v>5100</v>
      </c>
      <c r="N2394" s="57">
        <f t="shared" si="356"/>
        <v>5090</v>
      </c>
      <c r="O2394" s="72">
        <f>VLOOKUP($B2394,'Выгр Торг'!$B:$P,O$1,0)</f>
        <v>4200</v>
      </c>
      <c r="P2394" s="72">
        <f>VLOOKUP($B2394,'Выгр Торг'!$B:$P,P$1,0)</f>
        <v>5190</v>
      </c>
      <c r="Q2394" s="42">
        <f t="shared" si="358"/>
        <v>0</v>
      </c>
      <c r="R2394" s="42">
        <f t="shared" si="359"/>
        <v>100</v>
      </c>
      <c r="S2394" s="85">
        <f t="shared" si="363"/>
        <v>5090</v>
      </c>
      <c r="T2394" s="60">
        <f>IFERROR(VLOOKUP($B2394,'Из ГУГЛа'!$B:$G,4,0)*U2394+V2394,VLOOKUP($B2394,'Из ГУГЛа'!$B:$G,4,0))</f>
        <v>4380</v>
      </c>
      <c r="U2394" s="15">
        <v>2</v>
      </c>
      <c r="V2394" s="59"/>
      <c r="W2394" s="74">
        <f t="shared" si="360"/>
        <v>0.21190476190476182</v>
      </c>
      <c r="X2394" s="74">
        <f t="shared" si="361"/>
        <v>-0.16210045662100456</v>
      </c>
      <c r="Y2394" s="74">
        <f t="shared" si="362"/>
        <v>4.2857142857142927E-2</v>
      </c>
      <c r="Z2394" s="79">
        <f t="shared" si="364"/>
        <v>4380</v>
      </c>
      <c r="AB2394" s="20" t="s">
        <v>2649</v>
      </c>
    </row>
    <row r="2395" spans="1:28" ht="60" x14ac:dyDescent="0.25">
      <c r="A2395" s="71" t="str">
        <f>INDEX('Выгр Торг'!$A:$A,MATCH($B2395,'Выгр Торг'!$B:$B,0))</f>
        <v>Оригинальные боковые зеркала Урбан (механические, без обогрева) для Лада Нива 4х4</v>
      </c>
      <c r="B2395" s="88">
        <v>184422</v>
      </c>
      <c r="C2395" s="72">
        <f>VLOOKUP($B2395,'Выгр Торг'!$B:$P,C$1,0)</f>
        <v>89041</v>
      </c>
      <c r="D2395" s="71" t="str">
        <f>VLOOKUP($B2395,'Выгр Торг'!$B:$P,D$1,0)</f>
        <v>Оригинальные боковые зеркала Урбан (механические, без обогрева) для Лада Нива 4х4 (В цвет, Карма (темно-фиолетовый, 114))</v>
      </c>
      <c r="E2395" s="72" t="str">
        <f>VLOOKUP($B2395,'Выгр Торг'!$B:$P,E$1,0)</f>
        <v>Y</v>
      </c>
      <c r="F2395" s="72" t="str">
        <f>VLOOKUP($B2395,'Выгр Торг'!$B:$P,F$1,0)</f>
        <v>1</v>
      </c>
      <c r="G2395" s="36" t="s">
        <v>2500</v>
      </c>
      <c r="H2395" s="28">
        <v>69564</v>
      </c>
      <c r="I2395" s="53">
        <f>INDEX($I:$I,MATCH($H2395,$C:$C,0))</f>
        <v>600</v>
      </c>
      <c r="J2395" s="5" t="s">
        <v>2578</v>
      </c>
      <c r="K2395" s="56">
        <f>INDEX($K:$K,MATCH($H2395,$C:$C,0))+I2395</f>
        <v>4200</v>
      </c>
      <c r="L2395" s="14">
        <f>VLOOKUP(K2395,Наценка!$A$1:$B$8,2,1)</f>
        <v>1.4</v>
      </c>
      <c r="M2395" s="56">
        <f>INDEX($M:$M,MATCH($H2395,$C:$C,0))+I2395*$M$2</f>
        <v>5100</v>
      </c>
      <c r="N2395" s="57">
        <f t="shared" si="356"/>
        <v>5090</v>
      </c>
      <c r="O2395" s="72">
        <f>VLOOKUP($B2395,'Выгр Торг'!$B:$P,O$1,0)</f>
        <v>4200</v>
      </c>
      <c r="P2395" s="72">
        <f>VLOOKUP($B2395,'Выгр Торг'!$B:$P,P$1,0)</f>
        <v>5190</v>
      </c>
      <c r="Q2395" s="42">
        <f t="shared" si="358"/>
        <v>0</v>
      </c>
      <c r="R2395" s="42">
        <f t="shared" si="359"/>
        <v>100</v>
      </c>
      <c r="S2395" s="85">
        <f t="shared" si="363"/>
        <v>5090</v>
      </c>
      <c r="T2395" s="60">
        <f>IFERROR(VLOOKUP($B2395,'Из ГУГЛа'!$B:$G,4,0)*U2395+V2395,VLOOKUP($B2395,'Из ГУГЛа'!$B:$G,4,0))</f>
        <v>4380</v>
      </c>
      <c r="U2395" s="15">
        <v>2</v>
      </c>
      <c r="V2395" s="59"/>
      <c r="W2395" s="74">
        <f t="shared" si="360"/>
        <v>0.21190476190476182</v>
      </c>
      <c r="X2395" s="74">
        <f t="shared" si="361"/>
        <v>-0.16210045662100456</v>
      </c>
      <c r="Y2395" s="74">
        <f t="shared" si="362"/>
        <v>4.2857142857142927E-2</v>
      </c>
      <c r="Z2395" s="79">
        <f t="shared" si="364"/>
        <v>4380</v>
      </c>
      <c r="AB2395" s="20" t="s">
        <v>2649</v>
      </c>
    </row>
    <row r="2396" spans="1:28" ht="60" x14ac:dyDescent="0.25">
      <c r="A2396" s="71" t="str">
        <f>INDEX('Выгр Торг'!$A:$A,MATCH($B2396,'Выгр Торг'!$B:$B,0))</f>
        <v>Оригинальные боковые зеркала Урбан (механические, без обогрева) для Лада Нива 4х4</v>
      </c>
      <c r="B2396" s="88">
        <v>184423</v>
      </c>
      <c r="C2396" s="72">
        <f>VLOOKUP($B2396,'Выгр Торг'!$B:$P,C$1,0)</f>
        <v>89042</v>
      </c>
      <c r="D2396" s="71" t="str">
        <f>VLOOKUP($B2396,'Выгр Торг'!$B:$P,D$1,0)</f>
        <v>Оригинальные боковые зеркала Урбан (механические, без обогрева) для Лада Нива 4х4 (В цвет, Мурена (сине-зеленый, 377))</v>
      </c>
      <c r="E2396" s="72" t="str">
        <f>VLOOKUP($B2396,'Выгр Торг'!$B:$P,E$1,0)</f>
        <v>Y</v>
      </c>
      <c r="F2396" s="72" t="str">
        <f>VLOOKUP($B2396,'Выгр Торг'!$B:$P,F$1,0)</f>
        <v>1</v>
      </c>
      <c r="G2396" s="36" t="s">
        <v>2500</v>
      </c>
      <c r="H2396" s="28">
        <v>69564</v>
      </c>
      <c r="I2396" s="53">
        <f>INDEX($I:$I,MATCH($H2396,$C:$C,0))</f>
        <v>600</v>
      </c>
      <c r="J2396" s="5" t="s">
        <v>2578</v>
      </c>
      <c r="K2396" s="56">
        <f>INDEX($K:$K,MATCH($H2396,$C:$C,0))+I2396</f>
        <v>4200</v>
      </c>
      <c r="L2396" s="14">
        <f>VLOOKUP(K2396,Наценка!$A$1:$B$8,2,1)</f>
        <v>1.4</v>
      </c>
      <c r="M2396" s="56">
        <f>INDEX($M:$M,MATCH($H2396,$C:$C,0))+I2396*$M$2</f>
        <v>5100</v>
      </c>
      <c r="N2396" s="57">
        <f t="shared" si="356"/>
        <v>5090</v>
      </c>
      <c r="O2396" s="72">
        <f>VLOOKUP($B2396,'Выгр Торг'!$B:$P,O$1,0)</f>
        <v>4200</v>
      </c>
      <c r="P2396" s="72">
        <f>VLOOKUP($B2396,'Выгр Торг'!$B:$P,P$1,0)</f>
        <v>5190</v>
      </c>
      <c r="Q2396" s="42">
        <f t="shared" si="358"/>
        <v>0</v>
      </c>
      <c r="R2396" s="42">
        <f t="shared" si="359"/>
        <v>100</v>
      </c>
      <c r="S2396" s="85">
        <f t="shared" si="363"/>
        <v>5090</v>
      </c>
      <c r="T2396" s="60">
        <f>IFERROR(VLOOKUP($B2396,'Из ГУГЛа'!$B:$G,4,0)*U2396+V2396,VLOOKUP($B2396,'Из ГУГЛа'!$B:$G,4,0))</f>
        <v>4380</v>
      </c>
      <c r="U2396" s="15">
        <v>2</v>
      </c>
      <c r="V2396" s="59"/>
      <c r="W2396" s="74">
        <f t="shared" si="360"/>
        <v>0.21190476190476182</v>
      </c>
      <c r="X2396" s="74">
        <f t="shared" si="361"/>
        <v>-0.16210045662100456</v>
      </c>
      <c r="Y2396" s="74">
        <f t="shared" si="362"/>
        <v>4.2857142857142927E-2</v>
      </c>
      <c r="Z2396" s="79">
        <f t="shared" si="364"/>
        <v>4380</v>
      </c>
      <c r="AB2396" s="20" t="s">
        <v>2649</v>
      </c>
    </row>
    <row r="2397" spans="1:28" ht="60" x14ac:dyDescent="0.25">
      <c r="A2397" s="71" t="str">
        <f>INDEX('Выгр Торг'!$A:$A,MATCH($B2397,'Выгр Торг'!$B:$B,0))</f>
        <v>Оригинальные боковые зеркала Урбан (механические, без обогрева) для Лада Нива 4х4</v>
      </c>
      <c r="B2397" s="88">
        <v>184424</v>
      </c>
      <c r="C2397" s="72">
        <f>VLOOKUP($B2397,'Выгр Торг'!$B:$P,C$1,0)</f>
        <v>89043</v>
      </c>
      <c r="D2397" s="71" t="str">
        <f>VLOOKUP($B2397,'Выгр Торг'!$B:$P,D$1,0)</f>
        <v>Оригинальные боковые зеркала Урбан (механические, без обогрева) для Лада Нива 4х4 (В цвет, Несси (темно-зеленый, 368))</v>
      </c>
      <c r="E2397" s="72" t="str">
        <f>VLOOKUP($B2397,'Выгр Торг'!$B:$P,E$1,0)</f>
        <v>Y</v>
      </c>
      <c r="F2397" s="72" t="str">
        <f>VLOOKUP($B2397,'Выгр Торг'!$B:$P,F$1,0)</f>
        <v>1</v>
      </c>
      <c r="G2397" s="36" t="s">
        <v>2500</v>
      </c>
      <c r="H2397" s="28">
        <v>69564</v>
      </c>
      <c r="I2397" s="53">
        <f>INDEX($I:$I,MATCH($H2397,$C:$C,0))</f>
        <v>600</v>
      </c>
      <c r="J2397" s="5" t="s">
        <v>2578</v>
      </c>
      <c r="K2397" s="56">
        <f>INDEX($K:$K,MATCH($H2397,$C:$C,0))+I2397</f>
        <v>4200</v>
      </c>
      <c r="L2397" s="14">
        <f>VLOOKUP(K2397,Наценка!$A$1:$B$8,2,1)</f>
        <v>1.4</v>
      </c>
      <c r="M2397" s="56">
        <f>INDEX($M:$M,MATCH($H2397,$C:$C,0))+I2397*$M$2</f>
        <v>5100</v>
      </c>
      <c r="N2397" s="57">
        <f t="shared" si="356"/>
        <v>5090</v>
      </c>
      <c r="O2397" s="72">
        <f>VLOOKUP($B2397,'Выгр Торг'!$B:$P,O$1,0)</f>
        <v>4200</v>
      </c>
      <c r="P2397" s="72">
        <f>VLOOKUP($B2397,'Выгр Торг'!$B:$P,P$1,0)</f>
        <v>5190</v>
      </c>
      <c r="Q2397" s="42">
        <f t="shared" si="358"/>
        <v>0</v>
      </c>
      <c r="R2397" s="42">
        <f t="shared" si="359"/>
        <v>100</v>
      </c>
      <c r="S2397" s="85">
        <f t="shared" si="363"/>
        <v>5090</v>
      </c>
      <c r="T2397" s="60">
        <f>IFERROR(VLOOKUP($B2397,'Из ГУГЛа'!$B:$G,4,0)*U2397+V2397,VLOOKUP($B2397,'Из ГУГЛа'!$B:$G,4,0))</f>
        <v>4380</v>
      </c>
      <c r="U2397" s="15">
        <v>2</v>
      </c>
      <c r="V2397" s="59"/>
      <c r="W2397" s="74">
        <f t="shared" si="360"/>
        <v>0.21190476190476182</v>
      </c>
      <c r="X2397" s="74">
        <f t="shared" si="361"/>
        <v>-0.16210045662100456</v>
      </c>
      <c r="Y2397" s="74">
        <f t="shared" si="362"/>
        <v>4.2857142857142927E-2</v>
      </c>
      <c r="Z2397" s="79">
        <f t="shared" si="364"/>
        <v>4380</v>
      </c>
      <c r="AB2397" s="20" t="s">
        <v>2649</v>
      </c>
    </row>
    <row r="2398" spans="1:28" ht="45" x14ac:dyDescent="0.25">
      <c r="A2398" s="71" t="str">
        <f>INDEX('Выгр Торг'!$A:$A,MATCH($B2398,'Выгр Торг'!$B:$B,0))</f>
        <v>Оригинальные боковые зеркала Урбан (механические, без обогрева) для Лада Нива 4х4</v>
      </c>
      <c r="B2398" s="88">
        <v>184425</v>
      </c>
      <c r="C2398" s="72">
        <f>VLOOKUP($B2398,'Выгр Торг'!$B:$P,C$1,0)</f>
        <v>89044</v>
      </c>
      <c r="D2398" s="71" t="str">
        <f>VLOOKUP($B2398,'Выгр Торг'!$B:$P,D$1,0)</f>
        <v>Оригинальные боковые зеркала Урбан (механические, без обогрева) для Лада Нива 4х4 (В цвет, Океан (темно-синий, 449))</v>
      </c>
      <c r="E2398" s="72" t="str">
        <f>VLOOKUP($B2398,'Выгр Торг'!$B:$P,E$1,0)</f>
        <v>Y</v>
      </c>
      <c r="F2398" s="72" t="str">
        <f>VLOOKUP($B2398,'Выгр Торг'!$B:$P,F$1,0)</f>
        <v>1</v>
      </c>
      <c r="G2398" s="36" t="s">
        <v>2500</v>
      </c>
      <c r="H2398" s="28">
        <v>69564</v>
      </c>
      <c r="I2398" s="53">
        <f>INDEX($I:$I,MATCH($H2398,$C:$C,0))</f>
        <v>600</v>
      </c>
      <c r="J2398" s="5" t="s">
        <v>2578</v>
      </c>
      <c r="K2398" s="56">
        <f>INDEX($K:$K,MATCH($H2398,$C:$C,0))+I2398</f>
        <v>4200</v>
      </c>
      <c r="L2398" s="14">
        <f>VLOOKUP(K2398,Наценка!$A$1:$B$8,2,1)</f>
        <v>1.4</v>
      </c>
      <c r="M2398" s="56">
        <f>INDEX($M:$M,MATCH($H2398,$C:$C,0))+I2398*$M$2</f>
        <v>5100</v>
      </c>
      <c r="N2398" s="57">
        <f t="shared" si="356"/>
        <v>5090</v>
      </c>
      <c r="O2398" s="72">
        <f>VLOOKUP($B2398,'Выгр Торг'!$B:$P,O$1,0)</f>
        <v>4200</v>
      </c>
      <c r="P2398" s="72">
        <f>VLOOKUP($B2398,'Выгр Торг'!$B:$P,P$1,0)</f>
        <v>5190</v>
      </c>
      <c r="Q2398" s="42">
        <f t="shared" si="358"/>
        <v>0</v>
      </c>
      <c r="R2398" s="42">
        <f t="shared" si="359"/>
        <v>100</v>
      </c>
      <c r="S2398" s="85">
        <f t="shared" si="363"/>
        <v>5090</v>
      </c>
      <c r="T2398" s="60">
        <f>IFERROR(VLOOKUP($B2398,'Из ГУГЛа'!$B:$G,4,0)*U2398+V2398,VLOOKUP($B2398,'Из ГУГЛа'!$B:$G,4,0))</f>
        <v>4380</v>
      </c>
      <c r="U2398" s="15">
        <v>2</v>
      </c>
      <c r="V2398" s="59"/>
      <c r="W2398" s="74">
        <f t="shared" si="360"/>
        <v>0.21190476190476182</v>
      </c>
      <c r="X2398" s="74">
        <f t="shared" si="361"/>
        <v>-0.16210045662100456</v>
      </c>
      <c r="Y2398" s="74">
        <f t="shared" si="362"/>
        <v>4.2857142857142927E-2</v>
      </c>
      <c r="Z2398" s="79">
        <f t="shared" si="364"/>
        <v>4380</v>
      </c>
      <c r="AB2398" s="20" t="s">
        <v>2649</v>
      </c>
    </row>
    <row r="2399" spans="1:28" ht="60" x14ac:dyDescent="0.25">
      <c r="A2399" s="71" t="str">
        <f>INDEX('Выгр Торг'!$A:$A,MATCH($B2399,'Выгр Торг'!$B:$B,0))</f>
        <v>Оригинальные боковые зеркала Урбан (механические, без обогрева) для Лада Нива 4х4</v>
      </c>
      <c r="B2399" s="88">
        <v>184426</v>
      </c>
      <c r="C2399" s="72">
        <f>VLOOKUP($B2399,'Выгр Торг'!$B:$P,C$1,0)</f>
        <v>89045</v>
      </c>
      <c r="D2399" s="71" t="str">
        <f>VLOOKUP($B2399,'Выгр Торг'!$B:$P,D$1,0)</f>
        <v>Оригинальные боковые зеркала Урбан (механические, без обогрева) для Лада Нива 4х4 (В цвет, Пантера (черная база, 672))</v>
      </c>
      <c r="E2399" s="72" t="str">
        <f>VLOOKUP($B2399,'Выгр Торг'!$B:$P,E$1,0)</f>
        <v>Y</v>
      </c>
      <c r="F2399" s="72" t="str">
        <f>VLOOKUP($B2399,'Выгр Торг'!$B:$P,F$1,0)</f>
        <v>1</v>
      </c>
      <c r="G2399" s="36" t="s">
        <v>2500</v>
      </c>
      <c r="H2399" s="28">
        <v>69564</v>
      </c>
      <c r="I2399" s="53">
        <f>INDEX($I:$I,MATCH($H2399,$C:$C,0))</f>
        <v>600</v>
      </c>
      <c r="J2399" s="5" t="s">
        <v>2578</v>
      </c>
      <c r="K2399" s="56">
        <f>INDEX($K:$K,MATCH($H2399,$C:$C,0))+I2399</f>
        <v>4200</v>
      </c>
      <c r="L2399" s="14">
        <f>VLOOKUP(K2399,Наценка!$A$1:$B$8,2,1)</f>
        <v>1.4</v>
      </c>
      <c r="M2399" s="56">
        <f>INDEX($M:$M,MATCH($H2399,$C:$C,0))+I2399*$M$2</f>
        <v>5100</v>
      </c>
      <c r="N2399" s="57">
        <f t="shared" si="356"/>
        <v>5090</v>
      </c>
      <c r="O2399" s="72">
        <f>VLOOKUP($B2399,'Выгр Торг'!$B:$P,O$1,0)</f>
        <v>4200</v>
      </c>
      <c r="P2399" s="72">
        <f>VLOOKUP($B2399,'Выгр Торг'!$B:$P,P$1,0)</f>
        <v>5190</v>
      </c>
      <c r="Q2399" s="42">
        <f t="shared" si="358"/>
        <v>0</v>
      </c>
      <c r="R2399" s="42">
        <f t="shared" si="359"/>
        <v>100</v>
      </c>
      <c r="S2399" s="85">
        <f t="shared" si="363"/>
        <v>5090</v>
      </c>
      <c r="T2399" s="60">
        <f>IFERROR(VLOOKUP($B2399,'Из ГУГЛа'!$B:$G,4,0)*U2399+V2399,VLOOKUP($B2399,'Из ГУГЛа'!$B:$G,4,0))</f>
        <v>4380</v>
      </c>
      <c r="U2399" s="15">
        <v>2</v>
      </c>
      <c r="V2399" s="59"/>
      <c r="W2399" s="74">
        <f t="shared" si="360"/>
        <v>0.21190476190476182</v>
      </c>
      <c r="X2399" s="74">
        <f t="shared" si="361"/>
        <v>-0.16210045662100456</v>
      </c>
      <c r="Y2399" s="74">
        <f t="shared" si="362"/>
        <v>4.2857142857142927E-2</v>
      </c>
      <c r="Z2399" s="79">
        <f t="shared" si="364"/>
        <v>4380</v>
      </c>
      <c r="AB2399" s="20" t="s">
        <v>2649</v>
      </c>
    </row>
    <row r="2400" spans="1:28" ht="60" x14ac:dyDescent="0.25">
      <c r="A2400" s="71" t="str">
        <f>INDEX('Выгр Торг'!$A:$A,MATCH($B2400,'Выгр Торг'!$B:$B,0))</f>
        <v>Оригинальные боковые зеркала Урбан (механические, без обогрева) для Лада Нива 4х4</v>
      </c>
      <c r="B2400" s="88">
        <v>184427</v>
      </c>
      <c r="C2400" s="72">
        <f>VLOOKUP($B2400,'Выгр Торг'!$B:$P,C$1,0)</f>
        <v>89046</v>
      </c>
      <c r="D2400" s="71" t="str">
        <f>VLOOKUP($B2400,'Выгр Торг'!$B:$P,D$1,0)</f>
        <v>Оригинальные боковые зеркала Урбан (механические, без обогрева) для Лада Нива 4х4 (В цвет, Сити (золотисто-коричневый, 231))</v>
      </c>
      <c r="E2400" s="72" t="str">
        <f>VLOOKUP($B2400,'Выгр Торг'!$B:$P,E$1,0)</f>
        <v>Y</v>
      </c>
      <c r="F2400" s="72" t="str">
        <f>VLOOKUP($B2400,'Выгр Торг'!$B:$P,F$1,0)</f>
        <v>1</v>
      </c>
      <c r="G2400" s="36" t="s">
        <v>2500</v>
      </c>
      <c r="H2400" s="28">
        <v>69564</v>
      </c>
      <c r="I2400" s="53">
        <f>INDEX($I:$I,MATCH($H2400,$C:$C,0))</f>
        <v>600</v>
      </c>
      <c r="J2400" s="5" t="s">
        <v>2578</v>
      </c>
      <c r="K2400" s="56">
        <f>INDEX($K:$K,MATCH($H2400,$C:$C,0))+I2400</f>
        <v>4200</v>
      </c>
      <c r="L2400" s="14">
        <f>VLOOKUP(K2400,Наценка!$A$1:$B$8,2,1)</f>
        <v>1.4</v>
      </c>
      <c r="M2400" s="56">
        <f>INDEX($M:$M,MATCH($H2400,$C:$C,0))+I2400*$M$2</f>
        <v>5100</v>
      </c>
      <c r="N2400" s="57">
        <f t="shared" si="356"/>
        <v>5090</v>
      </c>
      <c r="O2400" s="72">
        <f>VLOOKUP($B2400,'Выгр Торг'!$B:$P,O$1,0)</f>
        <v>4200</v>
      </c>
      <c r="P2400" s="72">
        <f>VLOOKUP($B2400,'Выгр Торг'!$B:$P,P$1,0)</f>
        <v>5190</v>
      </c>
      <c r="Q2400" s="42">
        <f t="shared" si="358"/>
        <v>0</v>
      </c>
      <c r="R2400" s="42">
        <f t="shared" si="359"/>
        <v>100</v>
      </c>
      <c r="S2400" s="85">
        <f t="shared" si="363"/>
        <v>5090</v>
      </c>
      <c r="T2400" s="60">
        <f>IFERROR(VLOOKUP($B2400,'Из ГУГЛа'!$B:$G,4,0)*U2400+V2400,VLOOKUP($B2400,'Из ГУГЛа'!$B:$G,4,0))</f>
        <v>4380</v>
      </c>
      <c r="U2400" s="15">
        <v>2</v>
      </c>
      <c r="V2400" s="59"/>
      <c r="W2400" s="74">
        <f t="shared" si="360"/>
        <v>0.21190476190476182</v>
      </c>
      <c r="X2400" s="74">
        <f t="shared" si="361"/>
        <v>-0.16210045662100456</v>
      </c>
      <c r="Y2400" s="74">
        <f t="shared" si="362"/>
        <v>4.2857142857142927E-2</v>
      </c>
      <c r="Z2400" s="79">
        <f t="shared" si="364"/>
        <v>4380</v>
      </c>
      <c r="AB2400" s="20" t="s">
        <v>2649</v>
      </c>
    </row>
    <row r="2401" spans="1:28" ht="45" x14ac:dyDescent="0.25">
      <c r="A2401" s="71" t="str">
        <f>INDEX('Выгр Торг'!$A:$A,MATCH($B2401,'Выгр Торг'!$B:$B,0))</f>
        <v>Оригинальные боковые зеркала Урбан (механические, без обогрева) для Лада Нива 4х4</v>
      </c>
      <c r="B2401" s="88">
        <v>184428</v>
      </c>
      <c r="C2401" s="72">
        <f>VLOOKUP($B2401,'Выгр Торг'!$B:$P,C$1,0)</f>
        <v>89047</v>
      </c>
      <c r="D2401" s="71" t="str">
        <f>VLOOKUP($B2401,'Выгр Торг'!$B:$P,D$1,0)</f>
        <v>Оригинальные боковые зеркала Урбан (механические, без обогрева) для Лада Нива 4х4 (В цвет, Терра (коричневый, 507))</v>
      </c>
      <c r="E2401" s="72" t="str">
        <f>VLOOKUP($B2401,'Выгр Торг'!$B:$P,E$1,0)</f>
        <v>Y</v>
      </c>
      <c r="F2401" s="72" t="str">
        <f>VLOOKUP($B2401,'Выгр Торг'!$B:$P,F$1,0)</f>
        <v>1</v>
      </c>
      <c r="G2401" s="36" t="s">
        <v>2500</v>
      </c>
      <c r="H2401" s="28">
        <v>69564</v>
      </c>
      <c r="I2401" s="53">
        <f>INDEX($I:$I,MATCH($H2401,$C:$C,0))</f>
        <v>600</v>
      </c>
      <c r="J2401" s="5" t="s">
        <v>2578</v>
      </c>
      <c r="K2401" s="56">
        <f>INDEX($K:$K,MATCH($H2401,$C:$C,0))+I2401</f>
        <v>4200</v>
      </c>
      <c r="L2401" s="14">
        <f>VLOOKUP(K2401,Наценка!$A$1:$B$8,2,1)</f>
        <v>1.4</v>
      </c>
      <c r="M2401" s="56">
        <f>INDEX($M:$M,MATCH($H2401,$C:$C,0))+I2401*$M$2</f>
        <v>5100</v>
      </c>
      <c r="N2401" s="57">
        <f t="shared" si="356"/>
        <v>5090</v>
      </c>
      <c r="O2401" s="72">
        <f>VLOOKUP($B2401,'Выгр Торг'!$B:$P,O$1,0)</f>
        <v>4200</v>
      </c>
      <c r="P2401" s="72">
        <f>VLOOKUP($B2401,'Выгр Торг'!$B:$P,P$1,0)</f>
        <v>5190</v>
      </c>
      <c r="Q2401" s="42">
        <f t="shared" si="358"/>
        <v>0</v>
      </c>
      <c r="R2401" s="42">
        <f t="shared" si="359"/>
        <v>100</v>
      </c>
      <c r="S2401" s="85">
        <f t="shared" si="363"/>
        <v>5090</v>
      </c>
      <c r="T2401" s="60">
        <f>IFERROR(VLOOKUP($B2401,'Из ГУГЛа'!$B:$G,4,0)*U2401+V2401,VLOOKUP($B2401,'Из ГУГЛа'!$B:$G,4,0))</f>
        <v>4380</v>
      </c>
      <c r="U2401" s="15">
        <v>2</v>
      </c>
      <c r="V2401" s="59"/>
      <c r="W2401" s="74">
        <f t="shared" si="360"/>
        <v>0.21190476190476182</v>
      </c>
      <c r="X2401" s="74">
        <f t="shared" si="361"/>
        <v>-0.16210045662100456</v>
      </c>
      <c r="Y2401" s="74">
        <f t="shared" si="362"/>
        <v>4.2857142857142927E-2</v>
      </c>
      <c r="Z2401" s="79">
        <f t="shared" si="364"/>
        <v>4380</v>
      </c>
      <c r="AB2401" s="20" t="s">
        <v>2649</v>
      </c>
    </row>
    <row r="2402" spans="1:28" ht="45" x14ac:dyDescent="0.25">
      <c r="A2402" s="71" t="str">
        <f>INDEX('Выгр Торг'!$A:$A,MATCH($B2402,'Выгр Торг'!$B:$B,0))</f>
        <v>Оригинальные боковые зеркала Урбан (механические, без обогрева) для Лада Нива 4х4</v>
      </c>
      <c r="B2402" s="88">
        <v>184429</v>
      </c>
      <c r="C2402" s="72">
        <f>VLOOKUP($B2402,'Выгр Торг'!$B:$P,C$1,0)</f>
        <v>69565</v>
      </c>
      <c r="D2402" s="71" t="str">
        <f>VLOOKUP($B2402,'Выгр Торг'!$B:$P,D$1,0)</f>
        <v>Оригинальные боковые зеркала Урбан (механические, без обогрева) для Лада Нива 4х4 (В цвет, Уточнить у менеджера)</v>
      </c>
      <c r="E2402" s="72" t="str">
        <f>VLOOKUP($B2402,'Выгр Торг'!$B:$P,E$1,0)</f>
        <v>Y</v>
      </c>
      <c r="F2402" s="72" t="str">
        <f>VLOOKUP($B2402,'Выгр Торг'!$B:$P,F$1,0)</f>
        <v>1</v>
      </c>
      <c r="G2402" s="36" t="s">
        <v>2500</v>
      </c>
      <c r="H2402" s="28">
        <v>69564</v>
      </c>
      <c r="I2402" s="53">
        <f>INDEX($I:$I,MATCH($H2402,$C:$C,0))</f>
        <v>600</v>
      </c>
      <c r="J2402" s="5" t="s">
        <v>2578</v>
      </c>
      <c r="K2402" s="56">
        <f>INDEX($K:$K,MATCH($H2402,$C:$C,0))+I2402</f>
        <v>4200</v>
      </c>
      <c r="L2402" s="14">
        <f>VLOOKUP(K2402,Наценка!$A$1:$B$8,2,1)</f>
        <v>1.4</v>
      </c>
      <c r="M2402" s="56">
        <f>INDEX($M:$M,MATCH($H2402,$C:$C,0))+I2402*$M$2</f>
        <v>5100</v>
      </c>
      <c r="N2402" s="57">
        <f t="shared" si="356"/>
        <v>5090</v>
      </c>
      <c r="O2402" s="72">
        <f>VLOOKUP($B2402,'Выгр Торг'!$B:$P,O$1,0)</f>
        <v>4200</v>
      </c>
      <c r="P2402" s="72">
        <f>VLOOKUP($B2402,'Выгр Торг'!$B:$P,P$1,0)</f>
        <v>5190</v>
      </c>
      <c r="Q2402" s="42">
        <f t="shared" si="358"/>
        <v>0</v>
      </c>
      <c r="R2402" s="42">
        <f t="shared" si="359"/>
        <v>100</v>
      </c>
      <c r="S2402" s="85">
        <f t="shared" si="363"/>
        <v>5090</v>
      </c>
      <c r="T2402" s="60">
        <f>IFERROR(VLOOKUP($B2402,'Из ГУГЛа'!$B:$G,4,0)*U2402+V2402,VLOOKUP($B2402,'Из ГУГЛа'!$B:$G,4,0))</f>
        <v>4380</v>
      </c>
      <c r="U2402" s="15">
        <v>2</v>
      </c>
      <c r="V2402" s="59"/>
      <c r="W2402" s="74">
        <f t="shared" si="360"/>
        <v>0.21190476190476182</v>
      </c>
      <c r="X2402" s="74">
        <f t="shared" si="361"/>
        <v>-0.16210045662100456</v>
      </c>
      <c r="Y2402" s="74">
        <f t="shared" si="362"/>
        <v>4.2857142857142927E-2</v>
      </c>
      <c r="Z2402" s="79">
        <f t="shared" si="364"/>
        <v>4380</v>
      </c>
      <c r="AB2402" s="20" t="s">
        <v>2649</v>
      </c>
    </row>
    <row r="2403" spans="1:28" ht="60" x14ac:dyDescent="0.25">
      <c r="A2403" s="71" t="str">
        <f>INDEX('Выгр Торг'!$A:$A,MATCH($B2403,'Выгр Торг'!$B:$B,0))</f>
        <v>Оригинальные боковые зеркала Урбан (механические, без обогрева) для Лада Нива 4х4</v>
      </c>
      <c r="B2403" s="88">
        <v>184430</v>
      </c>
      <c r="C2403" s="72">
        <f>VLOOKUP($B2403,'Выгр Торг'!$B:$P,C$1,0)</f>
        <v>89048</v>
      </c>
      <c r="D2403" s="71" t="str">
        <f>VLOOKUP($B2403,'Выгр Торг'!$B:$P,D$1,0)</f>
        <v>Оригинальные боковые зеркала Урбан (механические, без обогрева) для Лада Нива 4х4 (В цвет, Яшма (темно-вишневый, 140))</v>
      </c>
      <c r="E2403" s="72" t="str">
        <f>VLOOKUP($B2403,'Выгр Торг'!$B:$P,E$1,0)</f>
        <v>Y</v>
      </c>
      <c r="F2403" s="72" t="str">
        <f>VLOOKUP($B2403,'Выгр Торг'!$B:$P,F$1,0)</f>
        <v>1</v>
      </c>
      <c r="G2403" s="36" t="s">
        <v>2500</v>
      </c>
      <c r="H2403" s="28">
        <v>69564</v>
      </c>
      <c r="I2403" s="53">
        <f>INDEX($I:$I,MATCH($H2403,$C:$C,0))</f>
        <v>600</v>
      </c>
      <c r="J2403" s="5" t="s">
        <v>2578</v>
      </c>
      <c r="K2403" s="56">
        <f>INDEX($K:$K,MATCH($H2403,$C:$C,0))+I2403</f>
        <v>4200</v>
      </c>
      <c r="L2403" s="14">
        <f>VLOOKUP(K2403,Наценка!$A$1:$B$8,2,1)</f>
        <v>1.4</v>
      </c>
      <c r="M2403" s="56">
        <f>INDEX($M:$M,MATCH($H2403,$C:$C,0))+I2403*$M$2</f>
        <v>5100</v>
      </c>
      <c r="N2403" s="57">
        <f t="shared" si="356"/>
        <v>5090</v>
      </c>
      <c r="O2403" s="72">
        <f>VLOOKUP($B2403,'Выгр Торг'!$B:$P,O$1,0)</f>
        <v>4200</v>
      </c>
      <c r="P2403" s="72">
        <f>VLOOKUP($B2403,'Выгр Торг'!$B:$P,P$1,0)</f>
        <v>5190</v>
      </c>
      <c r="Q2403" s="42">
        <f t="shared" si="358"/>
        <v>0</v>
      </c>
      <c r="R2403" s="42">
        <f t="shared" si="359"/>
        <v>100</v>
      </c>
      <c r="S2403" s="85">
        <f t="shared" si="363"/>
        <v>5090</v>
      </c>
      <c r="T2403" s="60">
        <f>IFERROR(VLOOKUP($B2403,'Из ГУГЛа'!$B:$G,4,0)*U2403+V2403,VLOOKUP($B2403,'Из ГУГЛа'!$B:$G,4,0))</f>
        <v>4380</v>
      </c>
      <c r="U2403" s="15">
        <v>2</v>
      </c>
      <c r="V2403" s="59"/>
      <c r="W2403" s="74">
        <f t="shared" si="360"/>
        <v>0.21190476190476182</v>
      </c>
      <c r="X2403" s="74">
        <f t="shared" si="361"/>
        <v>-0.16210045662100456</v>
      </c>
      <c r="Y2403" s="74">
        <f t="shared" si="362"/>
        <v>4.2857142857142927E-2</v>
      </c>
      <c r="Z2403" s="79">
        <f t="shared" si="364"/>
        <v>4380</v>
      </c>
      <c r="AB2403" s="20" t="s">
        <v>2649</v>
      </c>
    </row>
    <row r="2404" spans="1:28" ht="45" x14ac:dyDescent="0.25">
      <c r="A2404" s="71" t="str">
        <f>INDEX('Выгр Торг'!$A:$A,MATCH($B2404,'Выгр Торг'!$B:$B,0))</f>
        <v>Боковые электро-зеркала с повторителем нового образца (2181) для Лада Веста</v>
      </c>
      <c r="B2404" s="88">
        <v>249696</v>
      </c>
      <c r="C2404" s="72">
        <f>VLOOKUP($B2404,'Выгр Торг'!$B:$P,C$1,0)</f>
        <v>182106</v>
      </c>
      <c r="D2404" s="71" t="str">
        <f>VLOOKUP($B2404,'Выгр Торг'!$B:$P,D$1,0)</f>
        <v>Боковые зеркала "АвтоВАЗ" 2181 Н/О (повторитель, обогрев) для Лада Веста (Без покраски)</v>
      </c>
      <c r="E2404" s="72" t="str">
        <f>VLOOKUP($B2404,'Выгр Торг'!$B:$P,E$1,0)</f>
        <v>Y</v>
      </c>
      <c r="F2404" s="72" t="str">
        <f>VLOOKUP($B2404,'Выгр Торг'!$B:$P,F$1,0)</f>
        <v>1</v>
      </c>
      <c r="G2404" s="36" t="s">
        <v>2500</v>
      </c>
      <c r="H2404" s="28">
        <v>182106</v>
      </c>
      <c r="I2404" s="52">
        <v>600</v>
      </c>
      <c r="J2404" s="5" t="s">
        <v>2578</v>
      </c>
      <c r="K2404" s="73">
        <f>O2404</f>
        <v>9000</v>
      </c>
      <c r="L2404" s="14">
        <f>VLOOKUP(K2404,Наценка!$A$1:$B$8,2,1)</f>
        <v>1.2</v>
      </c>
      <c r="M2404" s="92">
        <f>Z2404-100</f>
        <v>11490</v>
      </c>
      <c r="N2404" s="57">
        <f t="shared" si="356"/>
        <v>11490</v>
      </c>
      <c r="O2404" s="72">
        <f>VLOOKUP($B2404,'Выгр Торг'!$B:$P,O$1,0)</f>
        <v>9000</v>
      </c>
      <c r="P2404" s="72">
        <f>VLOOKUP($B2404,'Выгр Торг'!$B:$P,P$1,0)</f>
        <v>11790</v>
      </c>
      <c r="Q2404" s="42">
        <f t="shared" si="358"/>
        <v>0</v>
      </c>
      <c r="R2404" s="42">
        <f t="shared" si="359"/>
        <v>300</v>
      </c>
      <c r="S2404" s="85">
        <f t="shared" si="363"/>
        <v>11490</v>
      </c>
      <c r="T2404" s="60">
        <f>IFERROR(VLOOKUP($B2404,'Из ГУГЛа'!$B:$G,4,0)*U2404+V2404,VLOOKUP($B2404,'Из ГУГЛа'!$B:$G,4,0))</f>
        <v>11590</v>
      </c>
      <c r="U2404" s="15">
        <v>1</v>
      </c>
      <c r="V2404" s="59"/>
      <c r="W2404" s="74">
        <f t="shared" si="360"/>
        <v>0.27666666666666662</v>
      </c>
      <c r="X2404" s="74">
        <f t="shared" si="361"/>
        <v>8.6281276962899053E-3</v>
      </c>
      <c r="Y2404" s="74">
        <f t="shared" si="362"/>
        <v>0.28777777777777769</v>
      </c>
      <c r="Z2404" s="79">
        <v>11590</v>
      </c>
      <c r="AA2404" s="4">
        <v>600</v>
      </c>
      <c r="AB2404" s="20" t="s">
        <v>2644</v>
      </c>
    </row>
    <row r="2405" spans="1:28" ht="45" x14ac:dyDescent="0.25">
      <c r="A2405" s="71" t="str">
        <f>INDEX('Выгр Торг'!$A:$A,MATCH($B2405,'Выгр Торг'!$B:$B,0))</f>
        <v>Боковые электро-зеркала с повторителем нового образца (2181) для Лада Веста</v>
      </c>
      <c r="B2405" s="88">
        <v>249697</v>
      </c>
      <c r="C2405" s="72">
        <f>VLOOKUP($B2405,'Выгр Торг'!$B:$P,C$1,0)</f>
        <v>182108</v>
      </c>
      <c r="D2405" s="71" t="str">
        <f>VLOOKUP($B2405,'Выгр Торг'!$B:$P,D$1,0)</f>
        <v>Боковые зеркала "АвтоВАЗ" 2181 Н/О (повторитель, обогрев) для Лада Веста (В цвет 246)</v>
      </c>
      <c r="E2405" s="72" t="str">
        <f>VLOOKUP($B2405,'Выгр Торг'!$B:$P,E$1,0)</f>
        <v>Y</v>
      </c>
      <c r="F2405" s="72" t="str">
        <f>VLOOKUP($B2405,'Выгр Торг'!$B:$P,F$1,0)</f>
        <v>1</v>
      </c>
      <c r="G2405" s="36" t="s">
        <v>2500</v>
      </c>
      <c r="H2405" s="28">
        <v>182106</v>
      </c>
      <c r="I2405" s="53">
        <f>INDEX($I:$I,MATCH($H2405,$C:$C,0))</f>
        <v>600</v>
      </c>
      <c r="J2405" s="5" t="s">
        <v>2578</v>
      </c>
      <c r="K2405" s="56">
        <f>INDEX($K:$K,MATCH($H2405,$C:$C,0))+I2405</f>
        <v>9600</v>
      </c>
      <c r="L2405" s="14">
        <f>VLOOKUP(K2405,Наценка!$A$1:$B$8,2,1)</f>
        <v>1.2</v>
      </c>
      <c r="M2405" s="56">
        <f>INDEX($M:$M,MATCH($H2405,$C:$C,0))+I2405*$M$2</f>
        <v>12270</v>
      </c>
      <c r="N2405" s="57">
        <f t="shared" si="356"/>
        <v>12290</v>
      </c>
      <c r="O2405" s="72">
        <f>VLOOKUP($B2405,'Выгр Торг'!$B:$P,O$1,0)</f>
        <v>9600</v>
      </c>
      <c r="P2405" s="72">
        <f>VLOOKUP($B2405,'Выгр Торг'!$B:$P,P$1,0)</f>
        <v>12590</v>
      </c>
      <c r="Q2405" s="42">
        <f t="shared" si="358"/>
        <v>0</v>
      </c>
      <c r="R2405" s="42">
        <f t="shared" si="359"/>
        <v>300</v>
      </c>
      <c r="S2405" s="85">
        <f t="shared" si="363"/>
        <v>12290</v>
      </c>
      <c r="T2405" s="60">
        <f>IFERROR(VLOOKUP($B2405,'Из ГУГЛа'!$B:$G,4,0)*U2405+V2405,VLOOKUP($B2405,'Из ГУГЛа'!$B:$G,4,0))</f>
        <v>12190</v>
      </c>
      <c r="U2405" s="15">
        <v>1</v>
      </c>
      <c r="V2405" s="76">
        <f>INDEX($AA:$AA,MATCH($H2405,$C:$C,0))</f>
        <v>600</v>
      </c>
      <c r="W2405" s="74">
        <f t="shared" si="360"/>
        <v>0.28020833333333339</v>
      </c>
      <c r="X2405" s="74">
        <f t="shared" si="361"/>
        <v>-8.2034454470877767E-3</v>
      </c>
      <c r="Y2405" s="74">
        <f t="shared" si="362"/>
        <v>0.26979166666666665</v>
      </c>
      <c r="Z2405" s="76">
        <f>INDEX($Z:$Z,MATCH($H2405,$C:$C,0))+V2405</f>
        <v>12190</v>
      </c>
      <c r="AB2405" s="43" t="str">
        <f>INDEX($AB:$AB,MATCH($H2405,$C:$C,0))</f>
        <v>https://motorring.ru/product/27739-bokovye-zerkala-povtoritelem-povorotov-elektroprivod-vesta</v>
      </c>
    </row>
    <row r="2406" spans="1:28" ht="45" x14ac:dyDescent="0.25">
      <c r="A2406" s="71" t="str">
        <f>INDEX('Выгр Торг'!$A:$A,MATCH($B2406,'Выгр Торг'!$B:$B,0))</f>
        <v>Боковые электро-зеркала с повторителем нового образца (2181) для Лада Веста</v>
      </c>
      <c r="B2406" s="88">
        <v>249698</v>
      </c>
      <c r="C2406" s="72">
        <f>VLOOKUP($B2406,'Выгр Торг'!$B:$P,C$1,0)</f>
        <v>182109</v>
      </c>
      <c r="D2406" s="71" t="str">
        <f>VLOOKUP($B2406,'Выгр Торг'!$B:$P,D$1,0)</f>
        <v>Боковые зеркала "АвтоВАЗ" 2181 Н/О (повторитель, обогрев) для Лада Веста (В цвет 492)</v>
      </c>
      <c r="E2406" s="72" t="str">
        <f>VLOOKUP($B2406,'Выгр Торг'!$B:$P,E$1,0)</f>
        <v>Y</v>
      </c>
      <c r="F2406" s="72" t="str">
        <f>VLOOKUP($B2406,'Выгр Торг'!$B:$P,F$1,0)</f>
        <v>1</v>
      </c>
      <c r="G2406" s="36" t="s">
        <v>2500</v>
      </c>
      <c r="H2406" s="28">
        <v>182106</v>
      </c>
      <c r="I2406" s="53">
        <f>INDEX($I:$I,MATCH($H2406,$C:$C,0))</f>
        <v>600</v>
      </c>
      <c r="J2406" s="5" t="s">
        <v>2578</v>
      </c>
      <c r="K2406" s="56">
        <f>INDEX($K:$K,MATCH($H2406,$C:$C,0))+I2406</f>
        <v>9600</v>
      </c>
      <c r="L2406" s="14">
        <f>VLOOKUP(K2406,Наценка!$A$1:$B$8,2,1)</f>
        <v>1.2</v>
      </c>
      <c r="M2406" s="56">
        <f>INDEX($M:$M,MATCH($H2406,$C:$C,0))+I2406*$M$2</f>
        <v>12270</v>
      </c>
      <c r="N2406" s="57">
        <f t="shared" si="356"/>
        <v>12290</v>
      </c>
      <c r="O2406" s="72">
        <f>VLOOKUP($B2406,'Выгр Торг'!$B:$P,O$1,0)</f>
        <v>9600</v>
      </c>
      <c r="P2406" s="72">
        <f>VLOOKUP($B2406,'Выгр Торг'!$B:$P,P$1,0)</f>
        <v>12590</v>
      </c>
      <c r="Q2406" s="42">
        <f t="shared" si="358"/>
        <v>0</v>
      </c>
      <c r="R2406" s="42">
        <f t="shared" si="359"/>
        <v>300</v>
      </c>
      <c r="S2406" s="85">
        <f t="shared" si="363"/>
        <v>12290</v>
      </c>
      <c r="T2406" s="60">
        <f>IFERROR(VLOOKUP($B2406,'Из ГУГЛа'!$B:$G,4,0)*U2406+V2406,VLOOKUP($B2406,'Из ГУГЛа'!$B:$G,4,0))</f>
        <v>12190</v>
      </c>
      <c r="U2406" s="15">
        <v>1</v>
      </c>
      <c r="V2406" s="76">
        <f>INDEX($AA:$AA,MATCH($H2406,$C:$C,0))</f>
        <v>600</v>
      </c>
      <c r="W2406" s="74">
        <f t="shared" si="360"/>
        <v>0.28020833333333339</v>
      </c>
      <c r="X2406" s="74">
        <f t="shared" si="361"/>
        <v>-8.2034454470877767E-3</v>
      </c>
      <c r="Y2406" s="74">
        <f t="shared" si="362"/>
        <v>0.26979166666666665</v>
      </c>
      <c r="Z2406" s="76">
        <f>INDEX($Z:$Z,MATCH($H2406,$C:$C,0))+V2406</f>
        <v>12190</v>
      </c>
      <c r="AB2406" s="43" t="str">
        <f>INDEX($AB:$AB,MATCH($H2406,$C:$C,0))</f>
        <v>https://motorring.ru/product/27739-bokovye-zerkala-povtoritelem-povorotov-elektroprivod-vesta</v>
      </c>
    </row>
    <row r="2407" spans="1:28" ht="45" x14ac:dyDescent="0.25">
      <c r="A2407" s="71" t="str">
        <f>INDEX('Выгр Торг'!$A:$A,MATCH($B2407,'Выгр Торг'!$B:$B,0))</f>
        <v>Боковые электро-зеркала с повторителем нового образца (2181) для Лада Веста</v>
      </c>
      <c r="B2407" s="88">
        <v>249699</v>
      </c>
      <c r="C2407" s="72">
        <f>VLOOKUP($B2407,'Выгр Торг'!$B:$P,C$1,0)</f>
        <v>182110</v>
      </c>
      <c r="D2407" s="71" t="str">
        <f>VLOOKUP($B2407,'Выгр Торг'!$B:$P,D$1,0)</f>
        <v>Боковые зеркала "АвтоВАЗ" 2181 Н/О (повторитель, обогрев) для Лада Веста (В цвет 476)</v>
      </c>
      <c r="E2407" s="72" t="str">
        <f>VLOOKUP($B2407,'Выгр Торг'!$B:$P,E$1,0)</f>
        <v>Y</v>
      </c>
      <c r="F2407" s="72" t="str">
        <f>VLOOKUP($B2407,'Выгр Торг'!$B:$P,F$1,0)</f>
        <v>1</v>
      </c>
      <c r="G2407" s="36" t="s">
        <v>2500</v>
      </c>
      <c r="H2407" s="28">
        <v>182106</v>
      </c>
      <c r="I2407" s="53">
        <f>INDEX($I:$I,MATCH($H2407,$C:$C,0))</f>
        <v>600</v>
      </c>
      <c r="J2407" s="5" t="s">
        <v>2578</v>
      </c>
      <c r="K2407" s="56">
        <f>INDEX($K:$K,MATCH($H2407,$C:$C,0))+I2407</f>
        <v>9600</v>
      </c>
      <c r="L2407" s="14">
        <f>VLOOKUP(K2407,Наценка!$A$1:$B$8,2,1)</f>
        <v>1.2</v>
      </c>
      <c r="M2407" s="56">
        <f>INDEX($M:$M,MATCH($H2407,$C:$C,0))+I2407*$M$2</f>
        <v>12270</v>
      </c>
      <c r="N2407" s="57">
        <f t="shared" si="356"/>
        <v>12290</v>
      </c>
      <c r="O2407" s="72">
        <f>VLOOKUP($B2407,'Выгр Торг'!$B:$P,O$1,0)</f>
        <v>9600</v>
      </c>
      <c r="P2407" s="72">
        <f>VLOOKUP($B2407,'Выгр Торг'!$B:$P,P$1,0)</f>
        <v>12590</v>
      </c>
      <c r="Q2407" s="42">
        <f t="shared" si="358"/>
        <v>0</v>
      </c>
      <c r="R2407" s="42">
        <f t="shared" si="359"/>
        <v>300</v>
      </c>
      <c r="S2407" s="85">
        <f t="shared" si="363"/>
        <v>12290</v>
      </c>
      <c r="T2407" s="60">
        <f>IFERROR(VLOOKUP($B2407,'Из ГУГЛа'!$B:$G,4,0)*U2407+V2407,VLOOKUP($B2407,'Из ГУГЛа'!$B:$G,4,0))</f>
        <v>12190</v>
      </c>
      <c r="U2407" s="15">
        <v>1</v>
      </c>
      <c r="V2407" s="76">
        <f>INDEX($AA:$AA,MATCH($H2407,$C:$C,0))</f>
        <v>600</v>
      </c>
      <c r="W2407" s="74">
        <f t="shared" si="360"/>
        <v>0.28020833333333339</v>
      </c>
      <c r="X2407" s="74">
        <f t="shared" si="361"/>
        <v>-8.2034454470877767E-3</v>
      </c>
      <c r="Y2407" s="74">
        <f t="shared" si="362"/>
        <v>0.26979166666666665</v>
      </c>
      <c r="Z2407" s="76">
        <f>INDEX($Z:$Z,MATCH($H2407,$C:$C,0))+V2407</f>
        <v>12190</v>
      </c>
      <c r="AB2407" s="43" t="str">
        <f>INDEX($AB:$AB,MATCH($H2407,$C:$C,0))</f>
        <v>https://motorring.ru/product/27739-bokovye-zerkala-povtoritelem-povorotov-elektroprivod-vesta</v>
      </c>
    </row>
    <row r="2408" spans="1:28" ht="45" x14ac:dyDescent="0.25">
      <c r="A2408" s="71" t="str">
        <f>INDEX('Выгр Торг'!$A:$A,MATCH($B2408,'Выгр Торг'!$B:$B,0))</f>
        <v>Боковые электро-зеркала с повторителем нового образца (2181) для Лада Веста</v>
      </c>
      <c r="B2408" s="88">
        <v>249700</v>
      </c>
      <c r="C2408" s="72">
        <f>VLOOKUP($B2408,'Выгр Торг'!$B:$P,C$1,0)</f>
        <v>182111</v>
      </c>
      <c r="D2408" s="71" t="str">
        <f>VLOOKUP($B2408,'Выгр Торг'!$B:$P,D$1,0)</f>
        <v>Боковые зеркала "АвтоВАЗ" 2181 Н/О (повторитель, обогрев) для Лада Веста (В цвет 247)</v>
      </c>
      <c r="E2408" s="72" t="str">
        <f>VLOOKUP($B2408,'Выгр Торг'!$B:$P,E$1,0)</f>
        <v>Y</v>
      </c>
      <c r="F2408" s="72" t="str">
        <f>VLOOKUP($B2408,'Выгр Торг'!$B:$P,F$1,0)</f>
        <v>1</v>
      </c>
      <c r="G2408" s="36" t="s">
        <v>2500</v>
      </c>
      <c r="H2408" s="28">
        <v>182106</v>
      </c>
      <c r="I2408" s="53">
        <f>INDEX($I:$I,MATCH($H2408,$C:$C,0))</f>
        <v>600</v>
      </c>
      <c r="J2408" s="5" t="s">
        <v>2578</v>
      </c>
      <c r="K2408" s="56">
        <f>INDEX($K:$K,MATCH($H2408,$C:$C,0))+I2408</f>
        <v>9600</v>
      </c>
      <c r="L2408" s="14">
        <f>VLOOKUP(K2408,Наценка!$A$1:$B$8,2,1)</f>
        <v>1.2</v>
      </c>
      <c r="M2408" s="56">
        <f>INDEX($M:$M,MATCH($H2408,$C:$C,0))+I2408*$M$2</f>
        <v>12270</v>
      </c>
      <c r="N2408" s="57">
        <f t="shared" si="356"/>
        <v>12290</v>
      </c>
      <c r="O2408" s="72">
        <f>VLOOKUP($B2408,'Выгр Торг'!$B:$P,O$1,0)</f>
        <v>9600</v>
      </c>
      <c r="P2408" s="72">
        <f>VLOOKUP($B2408,'Выгр Торг'!$B:$P,P$1,0)</f>
        <v>12590</v>
      </c>
      <c r="Q2408" s="42">
        <f t="shared" si="358"/>
        <v>0</v>
      </c>
      <c r="R2408" s="42">
        <f t="shared" si="359"/>
        <v>300</v>
      </c>
      <c r="S2408" s="85">
        <f t="shared" si="363"/>
        <v>12290</v>
      </c>
      <c r="T2408" s="60">
        <f>IFERROR(VLOOKUP($B2408,'Из ГУГЛа'!$B:$G,4,0)*U2408+V2408,VLOOKUP($B2408,'Из ГУГЛа'!$B:$G,4,0))</f>
        <v>12190</v>
      </c>
      <c r="U2408" s="15">
        <v>1</v>
      </c>
      <c r="V2408" s="76">
        <f>INDEX($AA:$AA,MATCH($H2408,$C:$C,0))</f>
        <v>600</v>
      </c>
      <c r="W2408" s="74">
        <f t="shared" si="360"/>
        <v>0.28020833333333339</v>
      </c>
      <c r="X2408" s="74">
        <f t="shared" si="361"/>
        <v>-8.2034454470877767E-3</v>
      </c>
      <c r="Y2408" s="74">
        <f t="shared" si="362"/>
        <v>0.26979166666666665</v>
      </c>
      <c r="Z2408" s="76">
        <f>INDEX($Z:$Z,MATCH($H2408,$C:$C,0))+V2408</f>
        <v>12190</v>
      </c>
      <c r="AB2408" s="43" t="str">
        <f>INDEX($AB:$AB,MATCH($H2408,$C:$C,0))</f>
        <v>https://motorring.ru/product/27739-bokovye-zerkala-povtoritelem-povorotov-elektroprivod-vesta</v>
      </c>
    </row>
    <row r="2409" spans="1:28" ht="45" x14ac:dyDescent="0.25">
      <c r="A2409" s="71" t="str">
        <f>INDEX('Выгр Торг'!$A:$A,MATCH($B2409,'Выгр Торг'!$B:$B,0))</f>
        <v>Боковые электро-зеркала с повторителем нового образца (2181) для Лада Веста</v>
      </c>
      <c r="B2409" s="88">
        <v>249701</v>
      </c>
      <c r="C2409" s="72">
        <f>VLOOKUP($B2409,'Выгр Торг'!$B:$P,C$1,0)</f>
        <v>182112</v>
      </c>
      <c r="D2409" s="71" t="str">
        <f>VLOOKUP($B2409,'Выгр Торг'!$B:$P,D$1,0)</f>
        <v>Боковые зеркала "АвтоВАЗ" 2181 Н/О (повторитель, обогрев) для Лада Веста (В цвет 372)</v>
      </c>
      <c r="E2409" s="72" t="str">
        <f>VLOOKUP($B2409,'Выгр Торг'!$B:$P,E$1,0)</f>
        <v>Y</v>
      </c>
      <c r="F2409" s="72" t="str">
        <f>VLOOKUP($B2409,'Выгр Торг'!$B:$P,F$1,0)</f>
        <v>1</v>
      </c>
      <c r="G2409" s="36" t="s">
        <v>2500</v>
      </c>
      <c r="H2409" s="28">
        <v>182106</v>
      </c>
      <c r="I2409" s="53">
        <f>INDEX($I:$I,MATCH($H2409,$C:$C,0))</f>
        <v>600</v>
      </c>
      <c r="J2409" s="5" t="s">
        <v>2578</v>
      </c>
      <c r="K2409" s="56">
        <f>INDEX($K:$K,MATCH($H2409,$C:$C,0))+I2409</f>
        <v>9600</v>
      </c>
      <c r="L2409" s="14">
        <f>VLOOKUP(K2409,Наценка!$A$1:$B$8,2,1)</f>
        <v>1.2</v>
      </c>
      <c r="M2409" s="56">
        <f>INDEX($M:$M,MATCH($H2409,$C:$C,0))+I2409*$M$2</f>
        <v>12270</v>
      </c>
      <c r="N2409" s="57">
        <f t="shared" ref="N2409:N2421" si="365">IF(M2409&lt;=1000,(ROUNDUP(M2409,-1)-1),(ROUNDUP(M2409,-2)-10))</f>
        <v>12290</v>
      </c>
      <c r="O2409" s="72">
        <f>VLOOKUP($B2409,'Выгр Торг'!$B:$P,O$1,0)</f>
        <v>9600</v>
      </c>
      <c r="P2409" s="72">
        <f>VLOOKUP($B2409,'Выгр Торг'!$B:$P,P$1,0)</f>
        <v>12590</v>
      </c>
      <c r="Q2409" s="42">
        <f t="shared" si="358"/>
        <v>0</v>
      </c>
      <c r="R2409" s="42">
        <f t="shared" si="359"/>
        <v>300</v>
      </c>
      <c r="S2409" s="85">
        <f t="shared" si="363"/>
        <v>12290</v>
      </c>
      <c r="T2409" s="60">
        <f>IFERROR(VLOOKUP($B2409,'Из ГУГЛа'!$B:$G,4,0)*U2409+V2409,VLOOKUP($B2409,'Из ГУГЛа'!$B:$G,4,0))</f>
        <v>12190</v>
      </c>
      <c r="U2409" s="15">
        <v>1</v>
      </c>
      <c r="V2409" s="76">
        <f>INDEX($AA:$AA,MATCH($H2409,$C:$C,0))</f>
        <v>600</v>
      </c>
      <c r="W2409" s="74">
        <f t="shared" si="360"/>
        <v>0.28020833333333339</v>
      </c>
      <c r="X2409" s="74">
        <f t="shared" si="361"/>
        <v>-8.2034454470877767E-3</v>
      </c>
      <c r="Y2409" s="74">
        <f t="shared" si="362"/>
        <v>0.26979166666666665</v>
      </c>
      <c r="Z2409" s="76">
        <f>INDEX($Z:$Z,MATCH($H2409,$C:$C,0))+V2409</f>
        <v>12190</v>
      </c>
      <c r="AB2409" s="43" t="str">
        <f>INDEX($AB:$AB,MATCH($H2409,$C:$C,0))</f>
        <v>https://motorring.ru/product/27739-bokovye-zerkala-povtoritelem-povorotov-elektroprivod-vesta</v>
      </c>
    </row>
    <row r="2410" spans="1:28" ht="45" x14ac:dyDescent="0.25">
      <c r="A2410" s="71" t="str">
        <f>INDEX('Выгр Торг'!$A:$A,MATCH($B2410,'Выгр Торг'!$B:$B,0))</f>
        <v>Боковые электро-зеркала с повторителем нового образца (2181) для Лада Веста</v>
      </c>
      <c r="B2410" s="88">
        <v>249702</v>
      </c>
      <c r="C2410" s="72">
        <f>VLOOKUP($B2410,'Выгр Торг'!$B:$P,C$1,0)</f>
        <v>182113</v>
      </c>
      <c r="D2410" s="71" t="str">
        <f>VLOOKUP($B2410,'Выгр Торг'!$B:$P,D$1,0)</f>
        <v>Боковые зеркала "АвтоВАЗ" 2181 Н/О (повторитель, обогрев) для Лада Веста (В цвет 366)</v>
      </c>
      <c r="E2410" s="72" t="str">
        <f>VLOOKUP($B2410,'Выгр Торг'!$B:$P,E$1,0)</f>
        <v>Y</v>
      </c>
      <c r="F2410" s="72" t="str">
        <f>VLOOKUP($B2410,'Выгр Торг'!$B:$P,F$1,0)</f>
        <v>1</v>
      </c>
      <c r="G2410" s="36" t="s">
        <v>2500</v>
      </c>
      <c r="H2410" s="28">
        <v>182106</v>
      </c>
      <c r="I2410" s="53">
        <f>INDEX($I:$I,MATCH($H2410,$C:$C,0))</f>
        <v>600</v>
      </c>
      <c r="J2410" s="5" t="s">
        <v>2578</v>
      </c>
      <c r="K2410" s="56">
        <f>INDEX($K:$K,MATCH($H2410,$C:$C,0))+I2410</f>
        <v>9600</v>
      </c>
      <c r="L2410" s="14">
        <f>VLOOKUP(K2410,Наценка!$A$1:$B$8,2,1)</f>
        <v>1.2</v>
      </c>
      <c r="M2410" s="56">
        <f>INDEX($M:$M,MATCH($H2410,$C:$C,0))+I2410*$M$2</f>
        <v>12270</v>
      </c>
      <c r="N2410" s="57">
        <f t="shared" si="365"/>
        <v>12290</v>
      </c>
      <c r="O2410" s="72">
        <f>VLOOKUP($B2410,'Выгр Торг'!$B:$P,O$1,0)</f>
        <v>9600</v>
      </c>
      <c r="P2410" s="72">
        <f>VLOOKUP($B2410,'Выгр Торг'!$B:$P,P$1,0)</f>
        <v>12590</v>
      </c>
      <c r="Q2410" s="42">
        <f t="shared" si="358"/>
        <v>0</v>
      </c>
      <c r="R2410" s="42">
        <f t="shared" si="359"/>
        <v>300</v>
      </c>
      <c r="S2410" s="85">
        <f t="shared" si="363"/>
        <v>12290</v>
      </c>
      <c r="T2410" s="60">
        <f>IFERROR(VLOOKUP($B2410,'Из ГУГЛа'!$B:$G,4,0)*U2410+V2410,VLOOKUP($B2410,'Из ГУГЛа'!$B:$G,4,0))</f>
        <v>12190</v>
      </c>
      <c r="U2410" s="15">
        <v>1</v>
      </c>
      <c r="V2410" s="76">
        <f>INDEX($AA:$AA,MATCH($H2410,$C:$C,0))</f>
        <v>600</v>
      </c>
      <c r="W2410" s="74">
        <f t="shared" si="360"/>
        <v>0.28020833333333339</v>
      </c>
      <c r="X2410" s="74">
        <f t="shared" si="361"/>
        <v>-8.2034454470877767E-3</v>
      </c>
      <c r="Y2410" s="74">
        <f t="shared" si="362"/>
        <v>0.26979166666666665</v>
      </c>
      <c r="Z2410" s="76">
        <f>INDEX($Z:$Z,MATCH($H2410,$C:$C,0))+V2410</f>
        <v>12190</v>
      </c>
      <c r="AB2410" s="43" t="str">
        <f>INDEX($AB:$AB,MATCH($H2410,$C:$C,0))</f>
        <v>https://motorring.ru/product/27739-bokovye-zerkala-povtoritelem-povorotov-elektroprivod-vesta</v>
      </c>
    </row>
    <row r="2411" spans="1:28" ht="45" x14ac:dyDescent="0.25">
      <c r="A2411" s="71" t="str">
        <f>INDEX('Выгр Торг'!$A:$A,MATCH($B2411,'Выгр Торг'!$B:$B,0))</f>
        <v>Боковые электро-зеркала с повторителем нового образца (2181) для Лада Веста</v>
      </c>
      <c r="B2411" s="88">
        <v>249703</v>
      </c>
      <c r="C2411" s="72">
        <f>VLOOKUP($B2411,'Выгр Торг'!$B:$P,C$1,0)</f>
        <v>182114</v>
      </c>
      <c r="D2411" s="71" t="str">
        <f>VLOOKUP($B2411,'Выгр Торг'!$B:$P,D$1,0)</f>
        <v>Боковые зеркала "АвтоВАЗ" 2181 Н/О (повторитель, обогрев) для Лада Веста (В цвет 221)</v>
      </c>
      <c r="E2411" s="72" t="str">
        <f>VLOOKUP($B2411,'Выгр Торг'!$B:$P,E$1,0)</f>
        <v>Y</v>
      </c>
      <c r="F2411" s="72" t="str">
        <f>VLOOKUP($B2411,'Выгр Торг'!$B:$P,F$1,0)</f>
        <v>1</v>
      </c>
      <c r="G2411" s="36" t="s">
        <v>2500</v>
      </c>
      <c r="H2411" s="28">
        <v>182106</v>
      </c>
      <c r="I2411" s="53">
        <f>INDEX($I:$I,MATCH($H2411,$C:$C,0))</f>
        <v>600</v>
      </c>
      <c r="J2411" s="5" t="s">
        <v>2578</v>
      </c>
      <c r="K2411" s="56">
        <f>INDEX($K:$K,MATCH($H2411,$C:$C,0))+I2411</f>
        <v>9600</v>
      </c>
      <c r="L2411" s="14">
        <f>VLOOKUP(K2411,Наценка!$A$1:$B$8,2,1)</f>
        <v>1.2</v>
      </c>
      <c r="M2411" s="56">
        <f>INDEX($M:$M,MATCH($H2411,$C:$C,0))+I2411*$M$2</f>
        <v>12270</v>
      </c>
      <c r="N2411" s="57">
        <f t="shared" si="365"/>
        <v>12290</v>
      </c>
      <c r="O2411" s="72">
        <f>VLOOKUP($B2411,'Выгр Торг'!$B:$P,O$1,0)</f>
        <v>9600</v>
      </c>
      <c r="P2411" s="72">
        <f>VLOOKUP($B2411,'Выгр Торг'!$B:$P,P$1,0)</f>
        <v>12590</v>
      </c>
      <c r="Q2411" s="42">
        <f t="shared" si="358"/>
        <v>0</v>
      </c>
      <c r="R2411" s="42">
        <f t="shared" si="359"/>
        <v>300</v>
      </c>
      <c r="S2411" s="85">
        <f t="shared" si="363"/>
        <v>12290</v>
      </c>
      <c r="T2411" s="60">
        <f>IFERROR(VLOOKUP($B2411,'Из ГУГЛа'!$B:$G,4,0)*U2411+V2411,VLOOKUP($B2411,'Из ГУГЛа'!$B:$G,4,0))</f>
        <v>12190</v>
      </c>
      <c r="U2411" s="15">
        <v>1</v>
      </c>
      <c r="V2411" s="76">
        <f>INDEX($AA:$AA,MATCH($H2411,$C:$C,0))</f>
        <v>600</v>
      </c>
      <c r="W2411" s="74">
        <f t="shared" si="360"/>
        <v>0.28020833333333339</v>
      </c>
      <c r="X2411" s="74">
        <f t="shared" si="361"/>
        <v>-8.2034454470877767E-3</v>
      </c>
      <c r="Y2411" s="74">
        <f t="shared" si="362"/>
        <v>0.26979166666666665</v>
      </c>
      <c r="Z2411" s="76">
        <f>INDEX($Z:$Z,MATCH($H2411,$C:$C,0))+V2411</f>
        <v>12190</v>
      </c>
      <c r="AB2411" s="43" t="str">
        <f>INDEX($AB:$AB,MATCH($H2411,$C:$C,0))</f>
        <v>https://motorring.ru/product/27739-bokovye-zerkala-povtoritelem-povorotov-elektroprivod-vesta</v>
      </c>
    </row>
    <row r="2412" spans="1:28" ht="45" x14ac:dyDescent="0.25">
      <c r="A2412" s="71" t="str">
        <f>INDEX('Выгр Торг'!$A:$A,MATCH($B2412,'Выгр Торг'!$B:$B,0))</f>
        <v>Боковые электро-зеркала с повторителем нового образца (2181) для Лада Веста</v>
      </c>
      <c r="B2412" s="88">
        <v>249704</v>
      </c>
      <c r="C2412" s="72">
        <f>VLOOKUP($B2412,'Выгр Торг'!$B:$P,C$1,0)</f>
        <v>182115</v>
      </c>
      <c r="D2412" s="71" t="str">
        <f>VLOOKUP($B2412,'Выгр Торг'!$B:$P,D$1,0)</f>
        <v>Боковые зеркала "АвтоВАЗ" 2181 Н/О (повторитель, обогрев) для Лада Веста (В цвет 130)</v>
      </c>
      <c r="E2412" s="72" t="str">
        <f>VLOOKUP($B2412,'Выгр Торг'!$B:$P,E$1,0)</f>
        <v>Y</v>
      </c>
      <c r="F2412" s="72" t="str">
        <f>VLOOKUP($B2412,'Выгр Торг'!$B:$P,F$1,0)</f>
        <v>1</v>
      </c>
      <c r="G2412" s="36" t="s">
        <v>2500</v>
      </c>
      <c r="H2412" s="28">
        <v>182106</v>
      </c>
      <c r="I2412" s="53">
        <f>INDEX($I:$I,MATCH($H2412,$C:$C,0))</f>
        <v>600</v>
      </c>
      <c r="J2412" s="5" t="s">
        <v>2578</v>
      </c>
      <c r="K2412" s="56">
        <f>INDEX($K:$K,MATCH($H2412,$C:$C,0))+I2412</f>
        <v>9600</v>
      </c>
      <c r="L2412" s="14">
        <f>VLOOKUP(K2412,Наценка!$A$1:$B$8,2,1)</f>
        <v>1.2</v>
      </c>
      <c r="M2412" s="56">
        <f>INDEX($M:$M,MATCH($H2412,$C:$C,0))+I2412*$M$2</f>
        <v>12270</v>
      </c>
      <c r="N2412" s="57">
        <f t="shared" si="365"/>
        <v>12290</v>
      </c>
      <c r="O2412" s="72">
        <f>VLOOKUP($B2412,'Выгр Торг'!$B:$P,O$1,0)</f>
        <v>9600</v>
      </c>
      <c r="P2412" s="72">
        <f>VLOOKUP($B2412,'Выгр Торг'!$B:$P,P$1,0)</f>
        <v>12590</v>
      </c>
      <c r="Q2412" s="42">
        <f t="shared" si="358"/>
        <v>0</v>
      </c>
      <c r="R2412" s="42">
        <f t="shared" si="359"/>
        <v>300</v>
      </c>
      <c r="S2412" s="85">
        <f t="shared" si="363"/>
        <v>12290</v>
      </c>
      <c r="T2412" s="60">
        <f>IFERROR(VLOOKUP($B2412,'Из ГУГЛа'!$B:$G,4,0)*U2412+V2412,VLOOKUP($B2412,'Из ГУГЛа'!$B:$G,4,0))</f>
        <v>12190</v>
      </c>
      <c r="U2412" s="15">
        <v>1</v>
      </c>
      <c r="V2412" s="76">
        <f>INDEX($AA:$AA,MATCH($H2412,$C:$C,0))</f>
        <v>600</v>
      </c>
      <c r="W2412" s="74">
        <f t="shared" si="360"/>
        <v>0.28020833333333339</v>
      </c>
      <c r="X2412" s="74">
        <f t="shared" si="361"/>
        <v>-8.2034454470877767E-3</v>
      </c>
      <c r="Y2412" s="74">
        <f t="shared" si="362"/>
        <v>0.26979166666666665</v>
      </c>
      <c r="Z2412" s="76">
        <f>INDEX($Z:$Z,MATCH($H2412,$C:$C,0))+V2412</f>
        <v>12190</v>
      </c>
      <c r="AB2412" s="43" t="str">
        <f>INDEX($AB:$AB,MATCH($H2412,$C:$C,0))</f>
        <v>https://motorring.ru/product/27739-bokovye-zerkala-povtoritelem-povorotov-elektroprivod-vesta</v>
      </c>
    </row>
    <row r="2413" spans="1:28" ht="45" x14ac:dyDescent="0.25">
      <c r="A2413" s="71" t="str">
        <f>INDEX('Выгр Торг'!$A:$A,MATCH($B2413,'Выгр Торг'!$B:$B,0))</f>
        <v>Боковые электро-зеркала с повторителем нового образца (2181) для Лада Веста</v>
      </c>
      <c r="B2413" s="88">
        <v>249705</v>
      </c>
      <c r="C2413" s="72">
        <f>VLOOKUP($B2413,'Выгр Торг'!$B:$P,C$1,0)</f>
        <v>182116</v>
      </c>
      <c r="D2413" s="71" t="str">
        <f>VLOOKUP($B2413,'Выгр Торг'!$B:$P,D$1,0)</f>
        <v>Боковые зеркала "АвтоВАЗ" 2181 Н/О (повторитель, обогрев) для Лада Веста (В цвет 653)</v>
      </c>
      <c r="E2413" s="72" t="str">
        <f>VLOOKUP($B2413,'Выгр Торг'!$B:$P,E$1,0)</f>
        <v>Y</v>
      </c>
      <c r="F2413" s="72" t="str">
        <f>VLOOKUP($B2413,'Выгр Торг'!$B:$P,F$1,0)</f>
        <v>1</v>
      </c>
      <c r="G2413" s="36" t="s">
        <v>2500</v>
      </c>
      <c r="H2413" s="28">
        <v>182106</v>
      </c>
      <c r="I2413" s="53">
        <f>INDEX($I:$I,MATCH($H2413,$C:$C,0))</f>
        <v>600</v>
      </c>
      <c r="J2413" s="5" t="s">
        <v>2578</v>
      </c>
      <c r="K2413" s="56">
        <f>INDEX($K:$K,MATCH($H2413,$C:$C,0))+I2413</f>
        <v>9600</v>
      </c>
      <c r="L2413" s="14">
        <f>VLOOKUP(K2413,Наценка!$A$1:$B$8,2,1)</f>
        <v>1.2</v>
      </c>
      <c r="M2413" s="56">
        <f>INDEX($M:$M,MATCH($H2413,$C:$C,0))+I2413*$M$2</f>
        <v>12270</v>
      </c>
      <c r="N2413" s="57">
        <f t="shared" si="365"/>
        <v>12290</v>
      </c>
      <c r="O2413" s="72">
        <f>VLOOKUP($B2413,'Выгр Торг'!$B:$P,O$1,0)</f>
        <v>9600</v>
      </c>
      <c r="P2413" s="72">
        <f>VLOOKUP($B2413,'Выгр Торг'!$B:$P,P$1,0)</f>
        <v>12590</v>
      </c>
      <c r="Q2413" s="42">
        <f t="shared" si="358"/>
        <v>0</v>
      </c>
      <c r="R2413" s="42">
        <f t="shared" si="359"/>
        <v>300</v>
      </c>
      <c r="S2413" s="85">
        <f t="shared" si="363"/>
        <v>12290</v>
      </c>
      <c r="T2413" s="60">
        <f>IFERROR(VLOOKUP($B2413,'Из ГУГЛа'!$B:$G,4,0)*U2413+V2413,VLOOKUP($B2413,'Из ГУГЛа'!$B:$G,4,0))</f>
        <v>12190</v>
      </c>
      <c r="U2413" s="15">
        <v>1</v>
      </c>
      <c r="V2413" s="76">
        <f>INDEX($AA:$AA,MATCH($H2413,$C:$C,0))</f>
        <v>600</v>
      </c>
      <c r="W2413" s="74">
        <f t="shared" si="360"/>
        <v>0.28020833333333339</v>
      </c>
      <c r="X2413" s="74">
        <f t="shared" si="361"/>
        <v>-8.2034454470877767E-3</v>
      </c>
      <c r="Y2413" s="74">
        <f t="shared" si="362"/>
        <v>0.26979166666666665</v>
      </c>
      <c r="Z2413" s="76">
        <f>INDEX($Z:$Z,MATCH($H2413,$C:$C,0))+V2413</f>
        <v>12190</v>
      </c>
      <c r="AB2413" s="43" t="str">
        <f>INDEX($AB:$AB,MATCH($H2413,$C:$C,0))</f>
        <v>https://motorring.ru/product/27739-bokovye-zerkala-povtoritelem-povorotov-elektroprivod-vesta</v>
      </c>
    </row>
    <row r="2414" spans="1:28" ht="45" x14ac:dyDescent="0.25">
      <c r="A2414" s="71" t="str">
        <f>INDEX('Выгр Торг'!$A:$A,MATCH($B2414,'Выгр Торг'!$B:$B,0))</f>
        <v>Боковые электро-зеркала с повторителем нового образца (2181) для Лада Веста</v>
      </c>
      <c r="B2414" s="88">
        <v>249706</v>
      </c>
      <c r="C2414" s="72">
        <f>VLOOKUP($B2414,'Выгр Торг'!$B:$P,C$1,0)</f>
        <v>182117</v>
      </c>
      <c r="D2414" s="71" t="str">
        <f>VLOOKUP($B2414,'Выгр Торг'!$B:$P,D$1,0)</f>
        <v>Боковые зеркала "АвтоВАЗ" 2181 Н/О (повторитель, обогрев) для Лада Веста (В цвет 672)</v>
      </c>
      <c r="E2414" s="72" t="str">
        <f>VLOOKUP($B2414,'Выгр Торг'!$B:$P,E$1,0)</f>
        <v>Y</v>
      </c>
      <c r="F2414" s="72" t="str">
        <f>VLOOKUP($B2414,'Выгр Торг'!$B:$P,F$1,0)</f>
        <v>1</v>
      </c>
      <c r="G2414" s="36" t="s">
        <v>2500</v>
      </c>
      <c r="H2414" s="28">
        <v>182106</v>
      </c>
      <c r="I2414" s="53">
        <f>INDEX($I:$I,MATCH($H2414,$C:$C,0))</f>
        <v>600</v>
      </c>
      <c r="J2414" s="5" t="s">
        <v>2578</v>
      </c>
      <c r="K2414" s="56">
        <f>INDEX($K:$K,MATCH($H2414,$C:$C,0))+I2414</f>
        <v>9600</v>
      </c>
      <c r="L2414" s="14">
        <f>VLOOKUP(K2414,Наценка!$A$1:$B$8,2,1)</f>
        <v>1.2</v>
      </c>
      <c r="M2414" s="56">
        <f>INDEX($M:$M,MATCH($H2414,$C:$C,0))+I2414*$M$2</f>
        <v>12270</v>
      </c>
      <c r="N2414" s="57">
        <f t="shared" si="365"/>
        <v>12290</v>
      </c>
      <c r="O2414" s="72">
        <f>VLOOKUP($B2414,'Выгр Торг'!$B:$P,O$1,0)</f>
        <v>9600</v>
      </c>
      <c r="P2414" s="72">
        <f>VLOOKUP($B2414,'Выгр Торг'!$B:$P,P$1,0)</f>
        <v>12590</v>
      </c>
      <c r="Q2414" s="42">
        <f t="shared" ref="Q2414:Q2421" si="366">O2414-K2414</f>
        <v>0</v>
      </c>
      <c r="R2414" s="42">
        <f t="shared" ref="R2414:R2421" si="367">P2414-N2414</f>
        <v>300</v>
      </c>
      <c r="S2414" s="85">
        <f t="shared" si="363"/>
        <v>12290</v>
      </c>
      <c r="T2414" s="60">
        <f>IFERROR(VLOOKUP($B2414,'Из ГУГЛа'!$B:$G,4,0)*U2414+V2414,VLOOKUP($B2414,'Из ГУГЛа'!$B:$G,4,0))</f>
        <v>12190</v>
      </c>
      <c r="U2414" s="15">
        <v>1</v>
      </c>
      <c r="V2414" s="76">
        <f>INDEX($AA:$AA,MATCH($H2414,$C:$C,0))</f>
        <v>600</v>
      </c>
      <c r="W2414" s="74">
        <f t="shared" ref="W2414:W2421" si="368">IFERROR(S2414/K2414-1,"")</f>
        <v>0.28020833333333339</v>
      </c>
      <c r="X2414" s="74">
        <f t="shared" ref="X2414:X2421" si="369">IFERROR((Z2414-S2414)/Z2414,"")</f>
        <v>-8.2034454470877767E-3</v>
      </c>
      <c r="Y2414" s="74">
        <f t="shared" ref="Y2414:Y2421" si="370">IFERROR(IF(Z2414="","",Z2414/K2414-1),"")</f>
        <v>0.26979166666666665</v>
      </c>
      <c r="Z2414" s="76">
        <f>INDEX($Z:$Z,MATCH($H2414,$C:$C,0))+V2414</f>
        <v>12190</v>
      </c>
      <c r="AB2414" s="43" t="str">
        <f>INDEX($AB:$AB,MATCH($H2414,$C:$C,0))</f>
        <v>https://motorring.ru/product/27739-bokovye-zerkala-povtoritelem-povorotov-elektroprivod-vesta</v>
      </c>
    </row>
    <row r="2415" spans="1:28" ht="45" x14ac:dyDescent="0.25">
      <c r="A2415" s="71" t="str">
        <f>INDEX('Выгр Торг'!$A:$A,MATCH($B2415,'Выгр Торг'!$B:$B,0))</f>
        <v>Боковые электро-зеркала с повторителем нового образца (2181) для Лада Веста</v>
      </c>
      <c r="B2415" s="88">
        <v>249707</v>
      </c>
      <c r="C2415" s="72">
        <f>VLOOKUP($B2415,'Выгр Торг'!$B:$P,C$1,0)</f>
        <v>182118</v>
      </c>
      <c r="D2415" s="71" t="str">
        <f>VLOOKUP($B2415,'Выгр Торг'!$B:$P,D$1,0)</f>
        <v>Боковые зеркала "АвтоВАЗ" 2181 Н/О (повторитель, обогрев) для Лада Веста (В цвет 691)</v>
      </c>
      <c r="E2415" s="72" t="str">
        <f>VLOOKUP($B2415,'Выгр Торг'!$B:$P,E$1,0)</f>
        <v>Y</v>
      </c>
      <c r="F2415" s="72" t="str">
        <f>VLOOKUP($B2415,'Выгр Торг'!$B:$P,F$1,0)</f>
        <v>1</v>
      </c>
      <c r="G2415" s="36" t="s">
        <v>2500</v>
      </c>
      <c r="H2415" s="28">
        <v>182106</v>
      </c>
      <c r="I2415" s="53">
        <f>INDEX($I:$I,MATCH($H2415,$C:$C,0))</f>
        <v>600</v>
      </c>
      <c r="J2415" s="5" t="s">
        <v>2578</v>
      </c>
      <c r="K2415" s="56">
        <f>INDEX($K:$K,MATCH($H2415,$C:$C,0))+I2415</f>
        <v>9600</v>
      </c>
      <c r="L2415" s="14">
        <f>VLOOKUP(K2415,Наценка!$A$1:$B$8,2,1)</f>
        <v>1.2</v>
      </c>
      <c r="M2415" s="56">
        <f>INDEX($M:$M,MATCH($H2415,$C:$C,0))+I2415*$M$2</f>
        <v>12270</v>
      </c>
      <c r="N2415" s="57">
        <f t="shared" si="365"/>
        <v>12290</v>
      </c>
      <c r="O2415" s="72">
        <f>VLOOKUP($B2415,'Выгр Торг'!$B:$P,O$1,0)</f>
        <v>9600</v>
      </c>
      <c r="P2415" s="72">
        <f>VLOOKUP($B2415,'Выгр Торг'!$B:$P,P$1,0)</f>
        <v>12590</v>
      </c>
      <c r="Q2415" s="42">
        <f t="shared" si="366"/>
        <v>0</v>
      </c>
      <c r="R2415" s="42">
        <f t="shared" si="367"/>
        <v>300</v>
      </c>
      <c r="S2415" s="85">
        <f t="shared" si="363"/>
        <v>12290</v>
      </c>
      <c r="T2415" s="60">
        <f>IFERROR(VLOOKUP($B2415,'Из ГУГЛа'!$B:$G,4,0)*U2415+V2415,VLOOKUP($B2415,'Из ГУГЛа'!$B:$G,4,0))</f>
        <v>12190</v>
      </c>
      <c r="U2415" s="15">
        <v>1</v>
      </c>
      <c r="V2415" s="76">
        <f>INDEX($AA:$AA,MATCH($H2415,$C:$C,0))</f>
        <v>600</v>
      </c>
      <c r="W2415" s="74">
        <f t="shared" si="368"/>
        <v>0.28020833333333339</v>
      </c>
      <c r="X2415" s="74">
        <f t="shared" si="369"/>
        <v>-8.2034454470877767E-3</v>
      </c>
      <c r="Y2415" s="74">
        <f t="shared" si="370"/>
        <v>0.26979166666666665</v>
      </c>
      <c r="Z2415" s="76">
        <f>INDEX($Z:$Z,MATCH($H2415,$C:$C,0))+V2415</f>
        <v>12190</v>
      </c>
      <c r="AB2415" s="43" t="str">
        <f>INDEX($AB:$AB,MATCH($H2415,$C:$C,0))</f>
        <v>https://motorring.ru/product/27739-bokovye-zerkala-povtoritelem-povorotov-elektroprivod-vesta</v>
      </c>
    </row>
    <row r="2416" spans="1:28" ht="45" x14ac:dyDescent="0.25">
      <c r="A2416" s="71" t="str">
        <f>INDEX('Выгр Торг'!$A:$A,MATCH($B2416,'Выгр Торг'!$B:$B,0))</f>
        <v>Боковые электро-зеркала с повторителем нового образца (2181) для Лада Веста</v>
      </c>
      <c r="B2416" s="88">
        <v>249708</v>
      </c>
      <c r="C2416" s="72">
        <f>VLOOKUP($B2416,'Выгр Торг'!$B:$P,C$1,0)</f>
        <v>182119</v>
      </c>
      <c r="D2416" s="71" t="str">
        <f>VLOOKUP($B2416,'Выгр Торг'!$B:$P,D$1,0)</f>
        <v>Боковые зеркала "АвтоВАЗ" 2181 Н/О (повторитель, обогрев) для Лада Веста (В цвет 608)</v>
      </c>
      <c r="E2416" s="72" t="str">
        <f>VLOOKUP($B2416,'Выгр Торг'!$B:$P,E$1,0)</f>
        <v>Y</v>
      </c>
      <c r="F2416" s="72" t="str">
        <f>VLOOKUP($B2416,'Выгр Торг'!$B:$P,F$1,0)</f>
        <v>1</v>
      </c>
      <c r="G2416" s="36" t="s">
        <v>2500</v>
      </c>
      <c r="H2416" s="28">
        <v>182106</v>
      </c>
      <c r="I2416" s="53">
        <f>INDEX($I:$I,MATCH($H2416,$C:$C,0))</f>
        <v>600</v>
      </c>
      <c r="J2416" s="5" t="s">
        <v>2578</v>
      </c>
      <c r="K2416" s="56">
        <f>INDEX($K:$K,MATCH($H2416,$C:$C,0))+I2416</f>
        <v>9600</v>
      </c>
      <c r="L2416" s="14">
        <f>VLOOKUP(K2416,Наценка!$A$1:$B$8,2,1)</f>
        <v>1.2</v>
      </c>
      <c r="M2416" s="56">
        <f>INDEX($M:$M,MATCH($H2416,$C:$C,0))+I2416*$M$2</f>
        <v>12270</v>
      </c>
      <c r="N2416" s="57">
        <f t="shared" si="365"/>
        <v>12290</v>
      </c>
      <c r="O2416" s="72">
        <f>VLOOKUP($B2416,'Выгр Торг'!$B:$P,O$1,0)</f>
        <v>9600</v>
      </c>
      <c r="P2416" s="72">
        <f>VLOOKUP($B2416,'Выгр Торг'!$B:$P,P$1,0)</f>
        <v>12590</v>
      </c>
      <c r="Q2416" s="42">
        <f t="shared" si="366"/>
        <v>0</v>
      </c>
      <c r="R2416" s="42">
        <f t="shared" si="367"/>
        <v>300</v>
      </c>
      <c r="S2416" s="85">
        <f t="shared" si="363"/>
        <v>12290</v>
      </c>
      <c r="T2416" s="60">
        <f>IFERROR(VLOOKUP($B2416,'Из ГУГЛа'!$B:$G,4,0)*U2416+V2416,VLOOKUP($B2416,'Из ГУГЛа'!$B:$G,4,0))</f>
        <v>12190</v>
      </c>
      <c r="U2416" s="15">
        <v>1</v>
      </c>
      <c r="V2416" s="76">
        <f>INDEX($AA:$AA,MATCH($H2416,$C:$C,0))</f>
        <v>600</v>
      </c>
      <c r="W2416" s="74">
        <f t="shared" si="368"/>
        <v>0.28020833333333339</v>
      </c>
      <c r="X2416" s="74">
        <f t="shared" si="369"/>
        <v>-8.2034454470877767E-3</v>
      </c>
      <c r="Y2416" s="74">
        <f t="shared" si="370"/>
        <v>0.26979166666666665</v>
      </c>
      <c r="Z2416" s="76">
        <f>INDEX($Z:$Z,MATCH($H2416,$C:$C,0))+V2416</f>
        <v>12190</v>
      </c>
      <c r="AB2416" s="43" t="str">
        <f>INDEX($AB:$AB,MATCH($H2416,$C:$C,0))</f>
        <v>https://motorring.ru/product/27739-bokovye-zerkala-povtoritelem-povorotov-elektroprivod-vesta</v>
      </c>
    </row>
    <row r="2417" spans="1:28" ht="45" x14ac:dyDescent="0.25">
      <c r="A2417" s="71" t="str">
        <f>INDEX('Выгр Торг'!$A:$A,MATCH($B2417,'Выгр Торг'!$B:$B,0))</f>
        <v>Боковые электро-зеркала с повторителем нового образца (2181) для Лада Веста</v>
      </c>
      <c r="B2417" s="88">
        <v>249709</v>
      </c>
      <c r="C2417" s="72">
        <f>VLOOKUP($B2417,'Выгр Торг'!$B:$P,C$1,0)</f>
        <v>182120</v>
      </c>
      <c r="D2417" s="71" t="str">
        <f>VLOOKUP($B2417,'Выгр Торг'!$B:$P,D$1,0)</f>
        <v>Боковые зеркала "АвтоВАЗ" 2181 Н/О (повторитель, обогрев) для Лада Веста (В цвет 195)</v>
      </c>
      <c r="E2417" s="72" t="str">
        <f>VLOOKUP($B2417,'Выгр Торг'!$B:$P,E$1,0)</f>
        <v>Y</v>
      </c>
      <c r="F2417" s="72" t="str">
        <f>VLOOKUP($B2417,'Выгр Торг'!$B:$P,F$1,0)</f>
        <v>1</v>
      </c>
      <c r="G2417" s="36" t="s">
        <v>2500</v>
      </c>
      <c r="H2417" s="28">
        <v>182106</v>
      </c>
      <c r="I2417" s="53">
        <f>INDEX($I:$I,MATCH($H2417,$C:$C,0))</f>
        <v>600</v>
      </c>
      <c r="J2417" s="5" t="s">
        <v>2578</v>
      </c>
      <c r="K2417" s="56">
        <f>INDEX($K:$K,MATCH($H2417,$C:$C,0))+I2417</f>
        <v>9600</v>
      </c>
      <c r="L2417" s="14">
        <f>VLOOKUP(K2417,Наценка!$A$1:$B$8,2,1)</f>
        <v>1.2</v>
      </c>
      <c r="M2417" s="56">
        <f>INDEX($M:$M,MATCH($H2417,$C:$C,0))+I2417*$M$2</f>
        <v>12270</v>
      </c>
      <c r="N2417" s="57">
        <f t="shared" si="365"/>
        <v>12290</v>
      </c>
      <c r="O2417" s="72">
        <f>VLOOKUP($B2417,'Выгр Торг'!$B:$P,O$1,0)</f>
        <v>9600</v>
      </c>
      <c r="P2417" s="72">
        <f>VLOOKUP($B2417,'Выгр Торг'!$B:$P,P$1,0)</f>
        <v>12590</v>
      </c>
      <c r="Q2417" s="42">
        <f t="shared" si="366"/>
        <v>0</v>
      </c>
      <c r="R2417" s="42">
        <f t="shared" si="367"/>
        <v>300</v>
      </c>
      <c r="S2417" s="85">
        <f t="shared" si="363"/>
        <v>12290</v>
      </c>
      <c r="T2417" s="60">
        <f>IFERROR(VLOOKUP($B2417,'Из ГУГЛа'!$B:$G,4,0)*U2417+V2417,VLOOKUP($B2417,'Из ГУГЛа'!$B:$G,4,0))</f>
        <v>12190</v>
      </c>
      <c r="U2417" s="15">
        <v>1</v>
      </c>
      <c r="V2417" s="76">
        <f>INDEX($AA:$AA,MATCH($H2417,$C:$C,0))</f>
        <v>600</v>
      </c>
      <c r="W2417" s="74">
        <f t="shared" si="368"/>
        <v>0.28020833333333339</v>
      </c>
      <c r="X2417" s="74">
        <f t="shared" si="369"/>
        <v>-8.2034454470877767E-3</v>
      </c>
      <c r="Y2417" s="74">
        <f t="shared" si="370"/>
        <v>0.26979166666666665</v>
      </c>
      <c r="Z2417" s="76">
        <f>INDEX($Z:$Z,MATCH($H2417,$C:$C,0))+V2417</f>
        <v>12190</v>
      </c>
      <c r="AB2417" s="43" t="str">
        <f>INDEX($AB:$AB,MATCH($H2417,$C:$C,0))</f>
        <v>https://motorring.ru/product/27739-bokovye-zerkala-povtoritelem-povorotov-elektroprivod-vesta</v>
      </c>
    </row>
    <row r="2418" spans="1:28" ht="45" x14ac:dyDescent="0.25">
      <c r="A2418" s="71" t="str">
        <f>INDEX('Выгр Торг'!$A:$A,MATCH($B2418,'Выгр Торг'!$B:$B,0))</f>
        <v>Боковые электро-зеркала с повторителем нового образца (2181) для Лада Веста</v>
      </c>
      <c r="B2418" s="88">
        <v>249710</v>
      </c>
      <c r="C2418" s="72">
        <f>VLOOKUP($B2418,'Выгр Торг'!$B:$P,C$1,0)</f>
        <v>182121</v>
      </c>
      <c r="D2418" s="71" t="str">
        <f>VLOOKUP($B2418,'Выгр Торг'!$B:$P,D$1,0)</f>
        <v>Боковые зеркала "АвтоВАЗ" 2181 Н/О (повторитель, обогрев) для Лада Веста (В цвет 616)</v>
      </c>
      <c r="E2418" s="72" t="str">
        <f>VLOOKUP($B2418,'Выгр Торг'!$B:$P,E$1,0)</f>
        <v>Y</v>
      </c>
      <c r="F2418" s="72" t="str">
        <f>VLOOKUP($B2418,'Выгр Торг'!$B:$P,F$1,0)</f>
        <v>1</v>
      </c>
      <c r="G2418" s="36" t="s">
        <v>2500</v>
      </c>
      <c r="H2418" s="28">
        <v>182106</v>
      </c>
      <c r="I2418" s="53">
        <f>INDEX($I:$I,MATCH($H2418,$C:$C,0))</f>
        <v>600</v>
      </c>
      <c r="J2418" s="5" t="s">
        <v>2578</v>
      </c>
      <c r="K2418" s="56">
        <f>INDEX($K:$K,MATCH($H2418,$C:$C,0))+I2418</f>
        <v>9600</v>
      </c>
      <c r="L2418" s="14">
        <f>VLOOKUP(K2418,Наценка!$A$1:$B$8,2,1)</f>
        <v>1.2</v>
      </c>
      <c r="M2418" s="56">
        <f>INDEX($M:$M,MATCH($H2418,$C:$C,0))+I2418*$M$2</f>
        <v>12270</v>
      </c>
      <c r="N2418" s="57">
        <f t="shared" si="365"/>
        <v>12290</v>
      </c>
      <c r="O2418" s="72">
        <f>VLOOKUP($B2418,'Выгр Торг'!$B:$P,O$1,0)</f>
        <v>9600</v>
      </c>
      <c r="P2418" s="72">
        <f>VLOOKUP($B2418,'Выгр Торг'!$B:$P,P$1,0)</f>
        <v>12590</v>
      </c>
      <c r="Q2418" s="42">
        <f t="shared" si="366"/>
        <v>0</v>
      </c>
      <c r="R2418" s="42">
        <f t="shared" si="367"/>
        <v>300</v>
      </c>
      <c r="S2418" s="85">
        <f t="shared" si="363"/>
        <v>12290</v>
      </c>
      <c r="T2418" s="60">
        <f>IFERROR(VLOOKUP($B2418,'Из ГУГЛа'!$B:$G,4,0)*U2418+V2418,VLOOKUP($B2418,'Из ГУГЛа'!$B:$G,4,0))</f>
        <v>12190</v>
      </c>
      <c r="U2418" s="15">
        <v>1</v>
      </c>
      <c r="V2418" s="76">
        <f>INDEX($AA:$AA,MATCH($H2418,$C:$C,0))</f>
        <v>600</v>
      </c>
      <c r="W2418" s="74">
        <f t="shared" si="368"/>
        <v>0.28020833333333339</v>
      </c>
      <c r="X2418" s="74">
        <f t="shared" si="369"/>
        <v>-8.2034454470877767E-3</v>
      </c>
      <c r="Y2418" s="74">
        <f t="shared" si="370"/>
        <v>0.26979166666666665</v>
      </c>
      <c r="Z2418" s="76">
        <f>INDEX($Z:$Z,MATCH($H2418,$C:$C,0))+V2418</f>
        <v>12190</v>
      </c>
      <c r="AB2418" s="43" t="str">
        <f>INDEX($AB:$AB,MATCH($H2418,$C:$C,0))</f>
        <v>https://motorring.ru/product/27739-bokovye-zerkala-povtoritelem-povorotov-elektroprivod-vesta</v>
      </c>
    </row>
    <row r="2419" spans="1:28" ht="45" x14ac:dyDescent="0.25">
      <c r="A2419" s="71" t="str">
        <f>INDEX('Выгр Торг'!$A:$A,MATCH($B2419,'Выгр Торг'!$B:$B,0))</f>
        <v>Боковые электро-зеркала с повторителем нового образца (2181) для Лада Веста</v>
      </c>
      <c r="B2419" s="88">
        <v>249711</v>
      </c>
      <c r="C2419" s="72">
        <f>VLOOKUP($B2419,'Выгр Торг'!$B:$P,C$1,0)</f>
        <v>182107</v>
      </c>
      <c r="D2419" s="71" t="str">
        <f>VLOOKUP($B2419,'Выгр Торг'!$B:$P,D$1,0)</f>
        <v>Боковые зеркала "АвтоВАЗ" 2181 Н/О (повторитель, обогрев) для Лада Веста (Уточнить у менеджера)</v>
      </c>
      <c r="E2419" s="72" t="str">
        <f>VLOOKUP($B2419,'Выгр Торг'!$B:$P,E$1,0)</f>
        <v>Y</v>
      </c>
      <c r="F2419" s="72" t="str">
        <f>VLOOKUP($B2419,'Выгр Торг'!$B:$P,F$1,0)</f>
        <v>1</v>
      </c>
      <c r="G2419" s="36" t="s">
        <v>2500</v>
      </c>
      <c r="H2419" s="28">
        <v>182106</v>
      </c>
      <c r="I2419" s="53">
        <f>INDEX($I:$I,MATCH($H2419,$C:$C,0))</f>
        <v>600</v>
      </c>
      <c r="J2419" s="5" t="s">
        <v>2578</v>
      </c>
      <c r="K2419" s="56">
        <f>INDEX($K:$K,MATCH($H2419,$C:$C,0))+I2419</f>
        <v>9600</v>
      </c>
      <c r="L2419" s="14">
        <f>VLOOKUP(K2419,Наценка!$A$1:$B$8,2,1)</f>
        <v>1.2</v>
      </c>
      <c r="M2419" s="56">
        <f>INDEX($M:$M,MATCH($H2419,$C:$C,0))+I2419*$M$2</f>
        <v>12270</v>
      </c>
      <c r="N2419" s="57">
        <f t="shared" si="365"/>
        <v>12290</v>
      </c>
      <c r="O2419" s="72">
        <f>VLOOKUP($B2419,'Выгр Торг'!$B:$P,O$1,0)</f>
        <v>9600</v>
      </c>
      <c r="P2419" s="72">
        <f>VLOOKUP($B2419,'Выгр Торг'!$B:$P,P$1,0)</f>
        <v>12590</v>
      </c>
      <c r="Q2419" s="42">
        <f t="shared" si="366"/>
        <v>0</v>
      </c>
      <c r="R2419" s="42">
        <f t="shared" si="367"/>
        <v>300</v>
      </c>
      <c r="S2419" s="85">
        <f t="shared" si="363"/>
        <v>12290</v>
      </c>
      <c r="T2419" s="60">
        <f>IFERROR(VLOOKUP($B2419,'Из ГУГЛа'!$B:$G,4,0)*U2419+V2419,VLOOKUP($B2419,'Из ГУГЛа'!$B:$G,4,0))</f>
        <v>12190</v>
      </c>
      <c r="U2419" s="15">
        <v>1</v>
      </c>
      <c r="V2419" s="76">
        <f>INDEX($AA:$AA,MATCH($H2419,$C:$C,0))</f>
        <v>600</v>
      </c>
      <c r="W2419" s="74">
        <f t="shared" si="368"/>
        <v>0.28020833333333339</v>
      </c>
      <c r="X2419" s="74">
        <f t="shared" si="369"/>
        <v>-8.2034454470877767E-3</v>
      </c>
      <c r="Y2419" s="74">
        <f t="shared" si="370"/>
        <v>0.26979166666666665</v>
      </c>
      <c r="Z2419" s="76">
        <f>INDEX($Z:$Z,MATCH($H2419,$C:$C,0))+V2419</f>
        <v>12190</v>
      </c>
      <c r="AB2419" s="43" t="str">
        <f>INDEX($AB:$AB,MATCH($H2419,$C:$C,0))</f>
        <v>https://motorring.ru/product/27739-bokovye-zerkala-povtoritelem-povorotov-elektroprivod-vesta</v>
      </c>
    </row>
    <row r="2420" spans="1:28" ht="45" x14ac:dyDescent="0.25">
      <c r="A2420" s="71" t="str">
        <f>INDEX('Выгр Торг'!$A:$A,MATCH($B2420,'Выгр Торг'!$B:$B,0))</f>
        <v>Боковые электро-зеркала с повторителем нового образца (2181) для Лада Веста</v>
      </c>
      <c r="B2420" s="88">
        <v>249712</v>
      </c>
      <c r="C2420" s="72">
        <f>VLOOKUP($B2420,'Выгр Торг'!$B:$P,C$1,0)</f>
        <v>182122</v>
      </c>
      <c r="D2420" s="71" t="str">
        <f>VLOOKUP($B2420,'Выгр Торг'!$B:$P,D$1,0)</f>
        <v>Боковые зеркала "АвтоВАЗ" 2181 Н/О (повторитель, обогрев) для Лада Веста (В цвет 496)</v>
      </c>
      <c r="E2420" s="72" t="str">
        <f>VLOOKUP($B2420,'Выгр Торг'!$B:$P,E$1,0)</f>
        <v>Y</v>
      </c>
      <c r="F2420" s="72" t="str">
        <f>VLOOKUP($B2420,'Выгр Торг'!$B:$P,F$1,0)</f>
        <v>1</v>
      </c>
      <c r="G2420" s="36" t="s">
        <v>2500</v>
      </c>
      <c r="H2420" s="28">
        <v>182106</v>
      </c>
      <c r="I2420" s="53">
        <f>INDEX($I:$I,MATCH($H2420,$C:$C,0))</f>
        <v>600</v>
      </c>
      <c r="J2420" s="5" t="s">
        <v>2578</v>
      </c>
      <c r="K2420" s="56">
        <f>INDEX($K:$K,MATCH($H2420,$C:$C,0))+I2420</f>
        <v>9600</v>
      </c>
      <c r="L2420" s="14">
        <f>VLOOKUP(K2420,Наценка!$A$1:$B$8,2,1)</f>
        <v>1.2</v>
      </c>
      <c r="M2420" s="56">
        <f>INDEX($M:$M,MATCH($H2420,$C:$C,0))+I2420*$M$2</f>
        <v>12270</v>
      </c>
      <c r="N2420" s="57">
        <f t="shared" si="365"/>
        <v>12290</v>
      </c>
      <c r="O2420" s="72">
        <f>VLOOKUP($B2420,'Выгр Торг'!$B:$P,O$1,0)</f>
        <v>9600</v>
      </c>
      <c r="P2420" s="72">
        <f>VLOOKUP($B2420,'Выгр Торг'!$B:$P,P$1,0)</f>
        <v>12590</v>
      </c>
      <c r="Q2420" s="42">
        <f t="shared" si="366"/>
        <v>0</v>
      </c>
      <c r="R2420" s="42">
        <f t="shared" si="367"/>
        <v>300</v>
      </c>
      <c r="S2420" s="85">
        <f t="shared" si="363"/>
        <v>12290</v>
      </c>
      <c r="T2420" s="60">
        <f>IFERROR(VLOOKUP($B2420,'Из ГУГЛа'!$B:$G,4,0)*U2420+V2420,VLOOKUP($B2420,'Из ГУГЛа'!$B:$G,4,0))</f>
        <v>12190</v>
      </c>
      <c r="U2420" s="15">
        <v>1</v>
      </c>
      <c r="V2420" s="76">
        <f>INDEX($AA:$AA,MATCH($H2420,$C:$C,0))</f>
        <v>600</v>
      </c>
      <c r="W2420" s="74">
        <f t="shared" si="368"/>
        <v>0.28020833333333339</v>
      </c>
      <c r="X2420" s="74">
        <f t="shared" si="369"/>
        <v>-8.2034454470877767E-3</v>
      </c>
      <c r="Y2420" s="74">
        <f t="shared" si="370"/>
        <v>0.26979166666666665</v>
      </c>
      <c r="Z2420" s="76">
        <f>INDEX($Z:$Z,MATCH($H2420,$C:$C,0))+V2420</f>
        <v>12190</v>
      </c>
      <c r="AB2420" s="43" t="str">
        <f>INDEX($AB:$AB,MATCH($H2420,$C:$C,0))</f>
        <v>https://motorring.ru/product/27739-bokovye-zerkala-povtoritelem-povorotov-elektroprivod-vesta</v>
      </c>
    </row>
    <row r="2421" spans="1:28" ht="45" x14ac:dyDescent="0.25">
      <c r="A2421" s="71" t="str">
        <f>INDEX('Выгр Торг'!$A:$A,MATCH($B2421,'Выгр Торг'!$B:$B,0))</f>
        <v>Боковые электро-зеркала с повторителем нового образца (2181) для Лада Веста</v>
      </c>
      <c r="B2421" s="88">
        <v>249713</v>
      </c>
      <c r="C2421" s="72">
        <f>VLOOKUP($B2421,'Выгр Торг'!$B:$P,C$1,0)</f>
        <v>182123</v>
      </c>
      <c r="D2421" s="71" t="str">
        <f>VLOOKUP($B2421,'Выгр Торг'!$B:$P,D$1,0)</f>
        <v>Боковые зеркала "АвтоВАЗ" 2181 Н/О (повторитель, обогрев) для Лада Веста (В цвет 676)</v>
      </c>
      <c r="E2421" s="72" t="str">
        <f>VLOOKUP($B2421,'Выгр Торг'!$B:$P,E$1,0)</f>
        <v>Y</v>
      </c>
      <c r="F2421" s="72" t="str">
        <f>VLOOKUP($B2421,'Выгр Торг'!$B:$P,F$1,0)</f>
        <v>1</v>
      </c>
      <c r="G2421" s="36" t="s">
        <v>2500</v>
      </c>
      <c r="H2421" s="28">
        <v>182106</v>
      </c>
      <c r="I2421" s="53">
        <f>INDEX($I:$I,MATCH($H2421,$C:$C,0))</f>
        <v>600</v>
      </c>
      <c r="J2421" s="5" t="s">
        <v>2578</v>
      </c>
      <c r="K2421" s="56">
        <f>INDEX($K:$K,MATCH($H2421,$C:$C,0))+I2421</f>
        <v>9600</v>
      </c>
      <c r="L2421" s="14">
        <f>VLOOKUP(K2421,Наценка!$A$1:$B$8,2,1)</f>
        <v>1.2</v>
      </c>
      <c r="M2421" s="56">
        <f>INDEX($M:$M,MATCH($H2421,$C:$C,0))+I2421*$M$2</f>
        <v>12270</v>
      </c>
      <c r="N2421" s="57">
        <f t="shared" si="365"/>
        <v>12290</v>
      </c>
      <c r="O2421" s="72">
        <f>VLOOKUP($B2421,'Выгр Торг'!$B:$P,O$1,0)</f>
        <v>9600</v>
      </c>
      <c r="P2421" s="72">
        <f>VLOOKUP($B2421,'Выгр Торг'!$B:$P,P$1,0)</f>
        <v>12590</v>
      </c>
      <c r="Q2421" s="42">
        <f t="shared" si="366"/>
        <v>0</v>
      </c>
      <c r="R2421" s="42">
        <f t="shared" si="367"/>
        <v>300</v>
      </c>
      <c r="S2421" s="85">
        <f t="shared" si="363"/>
        <v>12290</v>
      </c>
      <c r="T2421" s="60">
        <f>IFERROR(VLOOKUP($B2421,'Из ГУГЛа'!$B:$G,4,0)*U2421+V2421,VLOOKUP($B2421,'Из ГУГЛа'!$B:$G,4,0))</f>
        <v>12190</v>
      </c>
      <c r="U2421" s="15">
        <v>1</v>
      </c>
      <c r="V2421" s="76">
        <f>INDEX($AA:$AA,MATCH($H2421,$C:$C,0))</f>
        <v>600</v>
      </c>
      <c r="W2421" s="74">
        <f t="shared" si="368"/>
        <v>0.28020833333333339</v>
      </c>
      <c r="X2421" s="74">
        <f t="shared" si="369"/>
        <v>-8.2034454470877767E-3</v>
      </c>
      <c r="Y2421" s="74">
        <f t="shared" si="370"/>
        <v>0.26979166666666665</v>
      </c>
      <c r="Z2421" s="76">
        <f>INDEX($Z:$Z,MATCH($H2421,$C:$C,0))+V2421</f>
        <v>12190</v>
      </c>
      <c r="AB2421" s="43" t="str">
        <f>INDEX($AB:$AB,MATCH($H2421,$C:$C,0))</f>
        <v>https://motorring.ru/product/27739-bokovye-zerkala-povtoritelem-povorotov-elektroprivod-vesta</v>
      </c>
    </row>
    <row r="2422" spans="1:28" ht="60" x14ac:dyDescent="0.25">
      <c r="A2422" s="71" t="str">
        <f>INDEX('Выгр Торг'!$A:$A,MATCH($B2422,'Выгр Торг'!$B:$B,0))</f>
        <v>Боковые зеркала "АТП" в стиле Гранта для ВАЗ 2110-2112, Лада Приора</v>
      </c>
      <c r="B2422" s="88">
        <v>327191</v>
      </c>
      <c r="C2422" s="72">
        <f>VLOOKUP($B2422,'Выгр Торг'!$B:$P,C$1,0)</f>
        <v>327191</v>
      </c>
      <c r="D2422" s="71" t="str">
        <f>VLOOKUP($B2422,'Выгр Торг'!$B:$P,D$1,0)</f>
        <v>Боковые зеркала "АТП" в стиле Гранта (повторитель: Динамический (PLAZMA), Механическая, Без обогрева, Без покраски) для ВАЗ 2110-2112, Лада Приора</v>
      </c>
      <c r="E2422" s="72" t="str">
        <f>VLOOKUP($B2422,'Выгр Торг'!$B:$P,E$1,0)</f>
        <v>Y</v>
      </c>
      <c r="F2422" s="72" t="str">
        <f>VLOOKUP($B2422,'Выгр Торг'!$B:$P,F$1,0)</f>
        <v>1</v>
      </c>
      <c r="G2422" s="36"/>
      <c r="H2422" s="28">
        <v>327191</v>
      </c>
      <c r="I2422" s="52">
        <v>600</v>
      </c>
      <c r="J2422" s="5" t="s">
        <v>3410</v>
      </c>
      <c r="K2422" s="73">
        <f>O2422</f>
        <v>3000</v>
      </c>
      <c r="L2422" s="14">
        <f>VLOOKUP(K2422,Наценка!$A$1:$B$8,2,1)</f>
        <v>1.4</v>
      </c>
      <c r="M2422" s="83">
        <f>K2422*L2422</f>
        <v>4200</v>
      </c>
      <c r="N2422" s="57">
        <f t="shared" ref="N2422:N2423" si="371">IF(M2422&lt;=1000,(ROUNDUP(M2422,-1)-1),(ROUNDUP(M2422,-2)-10))</f>
        <v>4190</v>
      </c>
      <c r="O2422" s="72">
        <f>VLOOKUP($B2422,'Выгр Торг'!$B:$P,O$1,0)</f>
        <v>3000</v>
      </c>
      <c r="P2422" s="72">
        <f>VLOOKUP($B2422,'Выгр Торг'!$B:$P,P$1,0)</f>
        <v>4290</v>
      </c>
      <c r="Q2422" s="42">
        <f t="shared" ref="Q2422:Q2423" si="372">O2422-K2422</f>
        <v>0</v>
      </c>
      <c r="R2422" s="42">
        <f t="shared" ref="R2422:R2423" si="373">P2422-N2422</f>
        <v>100</v>
      </c>
      <c r="S2422" s="85">
        <f t="shared" si="363"/>
        <v>4190</v>
      </c>
      <c r="T2422" s="60" t="str">
        <f>IFERROR(VLOOKUP($B2422,'Из ГУГЛа'!$B:$G,4,0)*U2422+V2422,VLOOKUP($B2422,'Из ГУГЛа'!$B:$G,4,0))</f>
        <v/>
      </c>
      <c r="U2422" s="15">
        <v>1</v>
      </c>
      <c r="V2422" s="59"/>
      <c r="W2422" s="74">
        <f t="shared" ref="W2422:W2423" si="374">IFERROR(S2422/K2422-1,"")</f>
        <v>0.39666666666666672</v>
      </c>
      <c r="X2422" s="74" t="str">
        <f t="shared" ref="X2422:X2423" si="375">IFERROR((Z2422-S2422)/Z2422,"")</f>
        <v/>
      </c>
      <c r="Y2422" s="74" t="str">
        <f t="shared" ref="Y2422:Y2423" si="376">IFERROR(IF(Z2422="","",Z2422/K2422-1),"")</f>
        <v/>
      </c>
      <c r="Z2422" s="78" t="s">
        <v>2579</v>
      </c>
    </row>
    <row r="2423" spans="1:28" ht="60" x14ac:dyDescent="0.25">
      <c r="A2423" s="71" t="str">
        <f>INDEX('Выгр Торг'!$A:$A,MATCH($B2423,'Выгр Торг'!$B:$B,0))</f>
        <v>Боковые зеркала "АТП" в стиле Гранта для ВАЗ 2110-2112, Лада Приора</v>
      </c>
      <c r="B2423" s="88">
        <v>327737</v>
      </c>
      <c r="C2423" s="72">
        <f>VLOOKUP($B2423,'Выгр Торг'!$B:$P,C$1,0)</f>
        <v>327737</v>
      </c>
      <c r="D2423" s="71" t="str">
        <f>VLOOKUP($B2423,'Выгр Торг'!$B:$P,D$1,0)</f>
        <v>Боковые зеркала "АТП" в стиле Гранта (повторитель: Динамический (PLAZMA), Механическая, Без обогрева, В цвет 100) для ВАЗ 2110-2112, Лада Приора</v>
      </c>
      <c r="E2423" s="72" t="str">
        <f>VLOOKUP($B2423,'Выгр Торг'!$B:$P,E$1,0)</f>
        <v>Y</v>
      </c>
      <c r="F2423" s="72" t="str">
        <f>VLOOKUP($B2423,'Выгр Торг'!$B:$P,F$1,0)</f>
        <v>1</v>
      </c>
      <c r="G2423" s="36"/>
      <c r="H2423" s="28">
        <v>327191</v>
      </c>
      <c r="I2423" s="53">
        <f>INDEX($I:$I,MATCH($H2423,$C:$C,0))</f>
        <v>600</v>
      </c>
      <c r="J2423" s="5" t="s">
        <v>3410</v>
      </c>
      <c r="K2423" s="56">
        <f>INDEX($K:$K,MATCH($H2423,$C:$C,0))+I2423</f>
        <v>3600</v>
      </c>
      <c r="L2423" s="14">
        <f>VLOOKUP(K2423,Наценка!$A$1:$B$8,2,1)</f>
        <v>1.4</v>
      </c>
      <c r="M2423" s="56">
        <f>INDEX($M:$M,MATCH($H2423,$C:$C,0))+I2423*$M$2</f>
        <v>4980</v>
      </c>
      <c r="N2423" s="57">
        <f t="shared" si="371"/>
        <v>4990</v>
      </c>
      <c r="O2423" s="72">
        <f>VLOOKUP($B2423,'Выгр Торг'!$B:$P,O$1,0)</f>
        <v>3600</v>
      </c>
      <c r="P2423" s="72">
        <f>VLOOKUP($B2423,'Выгр Торг'!$B:$P,P$1,0)</f>
        <v>5090</v>
      </c>
      <c r="Q2423" s="42">
        <f t="shared" si="372"/>
        <v>0</v>
      </c>
      <c r="R2423" s="42">
        <f t="shared" si="373"/>
        <v>100</v>
      </c>
      <c r="S2423" s="85">
        <f t="shared" si="363"/>
        <v>4990</v>
      </c>
      <c r="T2423" s="60" t="str">
        <f>IFERROR(VLOOKUP($B2423,'Из ГУГЛа'!$B:$G,4,0)*U2423+V2423,VLOOKUP($B2423,'Из ГУГЛа'!$B:$G,4,0))</f>
        <v/>
      </c>
      <c r="U2423" s="15">
        <v>1</v>
      </c>
      <c r="V2423" s="59"/>
      <c r="W2423" s="74">
        <f t="shared" si="374"/>
        <v>0.38611111111111107</v>
      </c>
      <c r="X2423" s="74" t="str">
        <f t="shared" si="375"/>
        <v/>
      </c>
      <c r="Y2423" s="74" t="str">
        <f t="shared" si="376"/>
        <v/>
      </c>
      <c r="Z2423" s="76" t="e">
        <f>INDEX($Z:$Z,MATCH($H2423,$C:$C,0))+V2423</f>
        <v>#VALUE!</v>
      </c>
      <c r="AB2423" s="43">
        <f>INDEX($AB:$AB,MATCH($H2423,$C:$C,0))</f>
        <v>0</v>
      </c>
    </row>
    <row r="2424" spans="1:28" ht="60" x14ac:dyDescent="0.25">
      <c r="A2424" s="71" t="str">
        <f>INDEX('Выгр Торг'!$A:$A,MATCH($B2424,'Выгр Торг'!$B:$B,0))</f>
        <v>Боковые зеркала "АТП" в стиле Гранта для ВАЗ 2110-2112, Лада Приора</v>
      </c>
      <c r="B2424" s="88">
        <v>327419</v>
      </c>
      <c r="C2424" s="72">
        <f>VLOOKUP($B2424,'Выгр Торг'!$B:$P,C$1,0)</f>
        <v>327419</v>
      </c>
      <c r="D2424" s="71" t="str">
        <f>VLOOKUP($B2424,'Выгр Торг'!$B:$P,D$1,0)</f>
        <v>Боковые зеркала "АТП" в стиле Гранта (повторитель: Динамический (PLAZMA), Механическая, Без обогрева, В цвет 125) для ВАЗ 2110-2112, Лада Приора</v>
      </c>
      <c r="E2424" s="72" t="str">
        <f>VLOOKUP($B2424,'Выгр Торг'!$B:$P,E$1,0)</f>
        <v>Y</v>
      </c>
      <c r="F2424" s="72" t="str">
        <f>VLOOKUP($B2424,'Выгр Торг'!$B:$P,F$1,0)</f>
        <v>1</v>
      </c>
      <c r="G2424" s="36"/>
      <c r="H2424" s="28">
        <v>327191</v>
      </c>
      <c r="I2424" s="53">
        <f>INDEX($I:$I,MATCH($H2424,$C:$C,0))</f>
        <v>600</v>
      </c>
      <c r="J2424" s="5" t="s">
        <v>3410</v>
      </c>
      <c r="K2424" s="56">
        <f>INDEX($K:$K,MATCH($H2424,$C:$C,0))+I2424</f>
        <v>3600</v>
      </c>
      <c r="L2424" s="14">
        <f>VLOOKUP(K2424,Наценка!$A$1:$B$8,2,1)</f>
        <v>1.4</v>
      </c>
      <c r="M2424" s="56">
        <f>INDEX($M:$M,MATCH($H2424,$C:$C,0))+I2424*$M$2</f>
        <v>4980</v>
      </c>
      <c r="N2424" s="57">
        <f t="shared" ref="N2424:N2468" si="377">IF(M2424&lt;=1000,(ROUNDUP(M2424,-1)-1),(ROUNDUP(M2424,-2)-10))</f>
        <v>4990</v>
      </c>
      <c r="O2424" s="72">
        <f>VLOOKUP($B2424,'Выгр Торг'!$B:$P,O$1,0)</f>
        <v>3600</v>
      </c>
      <c r="P2424" s="72">
        <f>VLOOKUP($B2424,'Выгр Торг'!$B:$P,P$1,0)</f>
        <v>5090</v>
      </c>
      <c r="Q2424" s="42">
        <f t="shared" ref="Q2424:Q2468" si="378">O2424-K2424</f>
        <v>0</v>
      </c>
      <c r="R2424" s="42">
        <f t="shared" ref="R2424:R2468" si="379">P2424-N2424</f>
        <v>100</v>
      </c>
      <c r="S2424" s="85">
        <f t="shared" si="363"/>
        <v>4990</v>
      </c>
      <c r="T2424" s="60" t="str">
        <f>IFERROR(VLOOKUP($B2424,'Из ГУГЛа'!$B:$G,4,0)*U2424+V2424,VLOOKUP($B2424,'Из ГУГЛа'!$B:$G,4,0))</f>
        <v/>
      </c>
      <c r="U2424" s="15">
        <v>1</v>
      </c>
      <c r="V2424" s="59"/>
      <c r="W2424" s="74">
        <f t="shared" ref="W2424:W2468" si="380">IFERROR(S2424/K2424-1,"")</f>
        <v>0.38611111111111107</v>
      </c>
      <c r="X2424" s="74" t="str">
        <f t="shared" ref="X2424:X2468" si="381">IFERROR((Z2424-S2424)/Z2424,"")</f>
        <v/>
      </c>
      <c r="Y2424" s="74" t="str">
        <f t="shared" ref="Y2424:Y2468" si="382">IFERROR(IF(Z2424="","",Z2424/K2424-1),"")</f>
        <v/>
      </c>
      <c r="Z2424" s="76" t="e">
        <f>INDEX($Z:$Z,MATCH($H2424,$C:$C,0))+V2424</f>
        <v>#VALUE!</v>
      </c>
      <c r="AB2424" s="43">
        <f>INDEX($AB:$AB,MATCH($H2424,$C:$C,0))</f>
        <v>0</v>
      </c>
    </row>
    <row r="2425" spans="1:28" ht="60" x14ac:dyDescent="0.25">
      <c r="A2425" s="71" t="str">
        <f>INDEX('Выгр Торг'!$A:$A,MATCH($B2425,'Выгр Торг'!$B:$B,0))</f>
        <v>Боковые зеркала "АТП" в стиле Гранта для ВАЗ 2110-2112, Лада Приора</v>
      </c>
      <c r="B2425" s="88">
        <v>327553</v>
      </c>
      <c r="C2425" s="72">
        <f>VLOOKUP($B2425,'Выгр Торг'!$B:$P,C$1,0)</f>
        <v>327553</v>
      </c>
      <c r="D2425" s="71" t="str">
        <f>VLOOKUP($B2425,'Выгр Торг'!$B:$P,D$1,0)</f>
        <v>Боковые зеркала "АТП" в стиле Гранта (повторитель: Динамический (PLAZMA), Механическая, Без обогрева, В цвет 133) для ВАЗ 2110-2112, Лада Приора</v>
      </c>
      <c r="E2425" s="72" t="str">
        <f>VLOOKUP($B2425,'Выгр Торг'!$B:$P,E$1,0)</f>
        <v>Y</v>
      </c>
      <c r="F2425" s="72" t="str">
        <f>VLOOKUP($B2425,'Выгр Торг'!$B:$P,F$1,0)</f>
        <v>1</v>
      </c>
      <c r="G2425" s="36"/>
      <c r="H2425" s="28">
        <v>327191</v>
      </c>
      <c r="I2425" s="53">
        <f>INDEX($I:$I,MATCH($H2425,$C:$C,0))</f>
        <v>600</v>
      </c>
      <c r="J2425" s="5" t="s">
        <v>3410</v>
      </c>
      <c r="K2425" s="56">
        <f>INDEX($K:$K,MATCH($H2425,$C:$C,0))+I2425</f>
        <v>3600</v>
      </c>
      <c r="L2425" s="14">
        <f>VLOOKUP(K2425,Наценка!$A$1:$B$8,2,1)</f>
        <v>1.4</v>
      </c>
      <c r="M2425" s="56">
        <f>INDEX($M:$M,MATCH($H2425,$C:$C,0))+I2425*$M$2</f>
        <v>4980</v>
      </c>
      <c r="N2425" s="57">
        <f t="shared" si="377"/>
        <v>4990</v>
      </c>
      <c r="O2425" s="72">
        <f>VLOOKUP($B2425,'Выгр Торг'!$B:$P,O$1,0)</f>
        <v>3600</v>
      </c>
      <c r="P2425" s="72">
        <f>VLOOKUP($B2425,'Выгр Торг'!$B:$P,P$1,0)</f>
        <v>5090</v>
      </c>
      <c r="Q2425" s="42">
        <f t="shared" si="378"/>
        <v>0</v>
      </c>
      <c r="R2425" s="42">
        <f t="shared" si="379"/>
        <v>100</v>
      </c>
      <c r="S2425" s="85">
        <f t="shared" si="363"/>
        <v>4990</v>
      </c>
      <c r="T2425" s="60" t="str">
        <f>IFERROR(VLOOKUP($B2425,'Из ГУГЛа'!$B:$G,4,0)*U2425+V2425,VLOOKUP($B2425,'Из ГУГЛа'!$B:$G,4,0))</f>
        <v/>
      </c>
      <c r="U2425" s="15">
        <v>1</v>
      </c>
      <c r="V2425" s="59"/>
      <c r="W2425" s="74">
        <f t="shared" si="380"/>
        <v>0.38611111111111107</v>
      </c>
      <c r="X2425" s="74" t="str">
        <f t="shared" si="381"/>
        <v/>
      </c>
      <c r="Y2425" s="74" t="str">
        <f t="shared" si="382"/>
        <v/>
      </c>
      <c r="Z2425" s="76" t="e">
        <f>INDEX($Z:$Z,MATCH($H2425,$C:$C,0))+V2425</f>
        <v>#VALUE!</v>
      </c>
      <c r="AB2425" s="43">
        <f>INDEX($AB:$AB,MATCH($H2425,$C:$C,0))</f>
        <v>0</v>
      </c>
    </row>
    <row r="2426" spans="1:28" ht="60" x14ac:dyDescent="0.25">
      <c r="A2426" s="71" t="str">
        <f>INDEX('Выгр Торг'!$A:$A,MATCH($B2426,'Выгр Торг'!$B:$B,0))</f>
        <v>Боковые зеркала "АТП" в стиле Гранта для ВАЗ 2110-2112, Лада Приора</v>
      </c>
      <c r="B2426" s="88">
        <v>327537</v>
      </c>
      <c r="C2426" s="72">
        <f>VLOOKUP($B2426,'Выгр Торг'!$B:$P,C$1,0)</f>
        <v>327537</v>
      </c>
      <c r="D2426" s="71" t="str">
        <f>VLOOKUP($B2426,'Выгр Торг'!$B:$P,D$1,0)</f>
        <v>Боковые зеркала "АТП" в стиле Гранта (повторитель: Динамический (PLAZMA), Механическая, Без обогрева, В цвет 171) для ВАЗ 2110-2112, Лада Приора</v>
      </c>
      <c r="E2426" s="72" t="str">
        <f>VLOOKUP($B2426,'Выгр Торг'!$B:$P,E$1,0)</f>
        <v>Y</v>
      </c>
      <c r="F2426" s="72" t="str">
        <f>VLOOKUP($B2426,'Выгр Торг'!$B:$P,F$1,0)</f>
        <v>1</v>
      </c>
      <c r="G2426" s="36"/>
      <c r="H2426" s="28">
        <v>327191</v>
      </c>
      <c r="I2426" s="53">
        <f>INDEX($I:$I,MATCH($H2426,$C:$C,0))</f>
        <v>600</v>
      </c>
      <c r="J2426" s="5" t="s">
        <v>3410</v>
      </c>
      <c r="K2426" s="56">
        <f>INDEX($K:$K,MATCH($H2426,$C:$C,0))+I2426</f>
        <v>3600</v>
      </c>
      <c r="L2426" s="14">
        <f>VLOOKUP(K2426,Наценка!$A$1:$B$8,2,1)</f>
        <v>1.4</v>
      </c>
      <c r="M2426" s="56">
        <f>INDEX($M:$M,MATCH($H2426,$C:$C,0))+I2426*$M$2</f>
        <v>4980</v>
      </c>
      <c r="N2426" s="57">
        <f t="shared" si="377"/>
        <v>4990</v>
      </c>
      <c r="O2426" s="72">
        <f>VLOOKUP($B2426,'Выгр Торг'!$B:$P,O$1,0)</f>
        <v>3600</v>
      </c>
      <c r="P2426" s="72">
        <f>VLOOKUP($B2426,'Выгр Торг'!$B:$P,P$1,0)</f>
        <v>5090</v>
      </c>
      <c r="Q2426" s="42">
        <f t="shared" si="378"/>
        <v>0</v>
      </c>
      <c r="R2426" s="42">
        <f t="shared" si="379"/>
        <v>100</v>
      </c>
      <c r="S2426" s="85">
        <f t="shared" si="363"/>
        <v>4990</v>
      </c>
      <c r="T2426" s="60" t="str">
        <f>IFERROR(VLOOKUP($B2426,'Из ГУГЛа'!$B:$G,4,0)*U2426+V2426,VLOOKUP($B2426,'Из ГУГЛа'!$B:$G,4,0))</f>
        <v/>
      </c>
      <c r="U2426" s="15">
        <v>1</v>
      </c>
      <c r="V2426" s="59"/>
      <c r="W2426" s="74">
        <f t="shared" si="380"/>
        <v>0.38611111111111107</v>
      </c>
      <c r="X2426" s="74" t="str">
        <f t="shared" si="381"/>
        <v/>
      </c>
      <c r="Y2426" s="74" t="str">
        <f t="shared" si="382"/>
        <v/>
      </c>
      <c r="Z2426" s="76" t="e">
        <f>INDEX($Z:$Z,MATCH($H2426,$C:$C,0))+V2426</f>
        <v>#VALUE!</v>
      </c>
      <c r="AB2426" s="43">
        <f>INDEX($AB:$AB,MATCH($H2426,$C:$C,0))</f>
        <v>0</v>
      </c>
    </row>
    <row r="2427" spans="1:28" ht="60" x14ac:dyDescent="0.25">
      <c r="A2427" s="71" t="str">
        <f>INDEX('Выгр Торг'!$A:$A,MATCH($B2427,'Выгр Торг'!$B:$B,0))</f>
        <v>Боковые зеркала "АТП" в стиле Гранта для ВАЗ 2110-2112, Лада Приора</v>
      </c>
      <c r="B2427" s="88">
        <v>327491</v>
      </c>
      <c r="C2427" s="72">
        <f>VLOOKUP($B2427,'Выгр Торг'!$B:$P,C$1,0)</f>
        <v>327491</v>
      </c>
      <c r="D2427" s="71" t="str">
        <f>VLOOKUP($B2427,'Выгр Торг'!$B:$P,D$1,0)</f>
        <v>Боковые зеркала "АТП" в стиле Гранта (повторитель: Динамический (PLAZMA), Механическая, Без обогрева, В цвет 190) для ВАЗ 2110-2112, Лада Приора</v>
      </c>
      <c r="E2427" s="72" t="str">
        <f>VLOOKUP($B2427,'Выгр Торг'!$B:$P,E$1,0)</f>
        <v>Y</v>
      </c>
      <c r="F2427" s="72" t="str">
        <f>VLOOKUP($B2427,'Выгр Торг'!$B:$P,F$1,0)</f>
        <v>1</v>
      </c>
      <c r="G2427" s="36"/>
      <c r="H2427" s="28">
        <v>327191</v>
      </c>
      <c r="I2427" s="53">
        <f>INDEX($I:$I,MATCH($H2427,$C:$C,0))</f>
        <v>600</v>
      </c>
      <c r="J2427" s="5" t="s">
        <v>3410</v>
      </c>
      <c r="K2427" s="56">
        <f>INDEX($K:$K,MATCH($H2427,$C:$C,0))+I2427</f>
        <v>3600</v>
      </c>
      <c r="L2427" s="14">
        <f>VLOOKUP(K2427,Наценка!$A$1:$B$8,2,1)</f>
        <v>1.4</v>
      </c>
      <c r="M2427" s="56">
        <f>INDEX($M:$M,MATCH($H2427,$C:$C,0))+I2427*$M$2</f>
        <v>4980</v>
      </c>
      <c r="N2427" s="57">
        <f t="shared" si="377"/>
        <v>4990</v>
      </c>
      <c r="O2427" s="72">
        <f>VLOOKUP($B2427,'Выгр Торг'!$B:$P,O$1,0)</f>
        <v>3600</v>
      </c>
      <c r="P2427" s="72">
        <f>VLOOKUP($B2427,'Выгр Торг'!$B:$P,P$1,0)</f>
        <v>5090</v>
      </c>
      <c r="Q2427" s="42">
        <f t="shared" si="378"/>
        <v>0</v>
      </c>
      <c r="R2427" s="42">
        <f t="shared" si="379"/>
        <v>100</v>
      </c>
      <c r="S2427" s="85">
        <f t="shared" si="363"/>
        <v>4990</v>
      </c>
      <c r="T2427" s="60" t="str">
        <f>IFERROR(VLOOKUP($B2427,'Из ГУГЛа'!$B:$G,4,0)*U2427+V2427,VLOOKUP($B2427,'Из ГУГЛа'!$B:$G,4,0))</f>
        <v/>
      </c>
      <c r="U2427" s="15">
        <v>1</v>
      </c>
      <c r="V2427" s="59"/>
      <c r="W2427" s="74">
        <f t="shared" si="380"/>
        <v>0.38611111111111107</v>
      </c>
      <c r="X2427" s="74" t="str">
        <f t="shared" si="381"/>
        <v/>
      </c>
      <c r="Y2427" s="74" t="str">
        <f t="shared" si="382"/>
        <v/>
      </c>
      <c r="Z2427" s="76" t="e">
        <f>INDEX($Z:$Z,MATCH($H2427,$C:$C,0))+V2427</f>
        <v>#VALUE!</v>
      </c>
      <c r="AB2427" s="43">
        <f>INDEX($AB:$AB,MATCH($H2427,$C:$C,0))</f>
        <v>0</v>
      </c>
    </row>
    <row r="2428" spans="1:28" ht="60" x14ac:dyDescent="0.25">
      <c r="A2428" s="71" t="str">
        <f>INDEX('Выгр Торг'!$A:$A,MATCH($B2428,'Выгр Торг'!$B:$B,0))</f>
        <v>Боковые зеркала "АТП" в стиле Гранта для ВАЗ 2110-2112, Лада Приора</v>
      </c>
      <c r="B2428" s="88">
        <v>327665</v>
      </c>
      <c r="C2428" s="72">
        <f>VLOOKUP($B2428,'Выгр Торг'!$B:$P,C$1,0)</f>
        <v>327665</v>
      </c>
      <c r="D2428" s="71" t="str">
        <f>VLOOKUP($B2428,'Выгр Торг'!$B:$P,D$1,0)</f>
        <v>Боковые зеркала "АТП" в стиле Гранта (повторитель: Динамический (PLAZMA), Механическая, Без обогрева, В цвет 192) для ВАЗ 2110-2112, Лада Приора</v>
      </c>
      <c r="E2428" s="72" t="str">
        <f>VLOOKUP($B2428,'Выгр Торг'!$B:$P,E$1,0)</f>
        <v>Y</v>
      </c>
      <c r="F2428" s="72" t="str">
        <f>VLOOKUP($B2428,'Выгр Торг'!$B:$P,F$1,0)</f>
        <v>1</v>
      </c>
      <c r="G2428" s="36"/>
      <c r="H2428" s="28">
        <v>327191</v>
      </c>
      <c r="I2428" s="53">
        <f>INDEX($I:$I,MATCH($H2428,$C:$C,0))</f>
        <v>600</v>
      </c>
      <c r="J2428" s="5" t="s">
        <v>3410</v>
      </c>
      <c r="K2428" s="56">
        <f>INDEX($K:$K,MATCH($H2428,$C:$C,0))+I2428</f>
        <v>3600</v>
      </c>
      <c r="L2428" s="14">
        <f>VLOOKUP(K2428,Наценка!$A$1:$B$8,2,1)</f>
        <v>1.4</v>
      </c>
      <c r="M2428" s="56">
        <f>INDEX($M:$M,MATCH($H2428,$C:$C,0))+I2428*$M$2</f>
        <v>4980</v>
      </c>
      <c r="N2428" s="57">
        <f t="shared" si="377"/>
        <v>4990</v>
      </c>
      <c r="O2428" s="72">
        <f>VLOOKUP($B2428,'Выгр Торг'!$B:$P,O$1,0)</f>
        <v>3600</v>
      </c>
      <c r="P2428" s="72">
        <f>VLOOKUP($B2428,'Выгр Торг'!$B:$P,P$1,0)</f>
        <v>5090</v>
      </c>
      <c r="Q2428" s="42">
        <f t="shared" si="378"/>
        <v>0</v>
      </c>
      <c r="R2428" s="42">
        <f t="shared" si="379"/>
        <v>100</v>
      </c>
      <c r="S2428" s="85">
        <f t="shared" si="363"/>
        <v>4990</v>
      </c>
      <c r="T2428" s="60" t="str">
        <f>IFERROR(VLOOKUP($B2428,'Из ГУГЛа'!$B:$G,4,0)*U2428+V2428,VLOOKUP($B2428,'Из ГУГЛа'!$B:$G,4,0))</f>
        <v/>
      </c>
      <c r="U2428" s="15">
        <v>1</v>
      </c>
      <c r="V2428" s="59"/>
      <c r="W2428" s="74">
        <f t="shared" si="380"/>
        <v>0.38611111111111107</v>
      </c>
      <c r="X2428" s="74" t="str">
        <f t="shared" si="381"/>
        <v/>
      </c>
      <c r="Y2428" s="74" t="str">
        <f t="shared" si="382"/>
        <v/>
      </c>
      <c r="Z2428" s="76" t="e">
        <f>INDEX($Z:$Z,MATCH($H2428,$C:$C,0))+V2428</f>
        <v>#VALUE!</v>
      </c>
      <c r="AB2428" s="43">
        <f>INDEX($AB:$AB,MATCH($H2428,$C:$C,0))</f>
        <v>0</v>
      </c>
    </row>
    <row r="2429" spans="1:28" ht="60" x14ac:dyDescent="0.25">
      <c r="A2429" s="71" t="str">
        <f>INDEX('Выгр Торг'!$A:$A,MATCH($B2429,'Выгр Торг'!$B:$B,0))</f>
        <v>Боковые зеркала "АТП" в стиле Гранта для ВАЗ 2110-2112, Лада Приора</v>
      </c>
      <c r="B2429" s="88">
        <v>327649</v>
      </c>
      <c r="C2429" s="72">
        <f>VLOOKUP($B2429,'Выгр Торг'!$B:$P,C$1,0)</f>
        <v>327649</v>
      </c>
      <c r="D2429" s="71" t="str">
        <f>VLOOKUP($B2429,'Выгр Торг'!$B:$P,D$1,0)</f>
        <v>Боковые зеркала "АТП" в стиле Гранта (повторитель: Динамический (PLAZMA), Механическая, Без обогрева, В цвет 193) для ВАЗ 2110-2112, Лада Приора</v>
      </c>
      <c r="E2429" s="72" t="str">
        <f>VLOOKUP($B2429,'Выгр Торг'!$B:$P,E$1,0)</f>
        <v>Y</v>
      </c>
      <c r="F2429" s="72" t="str">
        <f>VLOOKUP($B2429,'Выгр Торг'!$B:$P,F$1,0)</f>
        <v>1</v>
      </c>
      <c r="G2429" s="36"/>
      <c r="H2429" s="28">
        <v>327191</v>
      </c>
      <c r="I2429" s="53">
        <f>INDEX($I:$I,MATCH($H2429,$C:$C,0))</f>
        <v>600</v>
      </c>
      <c r="J2429" s="5" t="s">
        <v>3410</v>
      </c>
      <c r="K2429" s="56">
        <f>INDEX($K:$K,MATCH($H2429,$C:$C,0))+I2429</f>
        <v>3600</v>
      </c>
      <c r="L2429" s="14">
        <f>VLOOKUP(K2429,Наценка!$A$1:$B$8,2,1)</f>
        <v>1.4</v>
      </c>
      <c r="M2429" s="56">
        <f>INDEX($M:$M,MATCH($H2429,$C:$C,0))+I2429*$M$2</f>
        <v>4980</v>
      </c>
      <c r="N2429" s="57">
        <f t="shared" si="377"/>
        <v>4990</v>
      </c>
      <c r="O2429" s="72">
        <f>VLOOKUP($B2429,'Выгр Торг'!$B:$P,O$1,0)</f>
        <v>3600</v>
      </c>
      <c r="P2429" s="72">
        <f>VLOOKUP($B2429,'Выгр Торг'!$B:$P,P$1,0)</f>
        <v>5090</v>
      </c>
      <c r="Q2429" s="42">
        <f t="shared" si="378"/>
        <v>0</v>
      </c>
      <c r="R2429" s="42">
        <f t="shared" si="379"/>
        <v>100</v>
      </c>
      <c r="S2429" s="85">
        <f t="shared" si="363"/>
        <v>4990</v>
      </c>
      <c r="T2429" s="60" t="str">
        <f>IFERROR(VLOOKUP($B2429,'Из ГУГЛа'!$B:$G,4,0)*U2429+V2429,VLOOKUP($B2429,'Из ГУГЛа'!$B:$G,4,0))</f>
        <v/>
      </c>
      <c r="U2429" s="15">
        <v>1</v>
      </c>
      <c r="V2429" s="59"/>
      <c r="W2429" s="74">
        <f t="shared" si="380"/>
        <v>0.38611111111111107</v>
      </c>
      <c r="X2429" s="74" t="str">
        <f t="shared" si="381"/>
        <v/>
      </c>
      <c r="Y2429" s="74" t="str">
        <f t="shared" si="382"/>
        <v/>
      </c>
      <c r="Z2429" s="76" t="e">
        <f>INDEX($Z:$Z,MATCH($H2429,$C:$C,0))+V2429</f>
        <v>#VALUE!</v>
      </c>
      <c r="AB2429" s="43">
        <f>INDEX($AB:$AB,MATCH($H2429,$C:$C,0))</f>
        <v>0</v>
      </c>
    </row>
    <row r="2430" spans="1:28" ht="60" x14ac:dyDescent="0.25">
      <c r="A2430" s="71" t="str">
        <f>INDEX('Выгр Торг'!$A:$A,MATCH($B2430,'Выгр Торг'!$B:$B,0))</f>
        <v>Боковые зеркала "АТП" в стиле Гранта для ВАЗ 2110-2112, Лада Приора</v>
      </c>
      <c r="B2430" s="88">
        <v>327721</v>
      </c>
      <c r="C2430" s="72">
        <f>VLOOKUP($B2430,'Выгр Торг'!$B:$P,C$1,0)</f>
        <v>327721</v>
      </c>
      <c r="D2430" s="71" t="str">
        <f>VLOOKUP($B2430,'Выгр Торг'!$B:$P,D$1,0)</f>
        <v>Боковые зеркала "АТП" в стиле Гранта (повторитель: Динамический (PLAZMA), Механическая, Без обогрева, В цвет 206) для ВАЗ 2110-2112, Лада Приора</v>
      </c>
      <c r="E2430" s="72" t="str">
        <f>VLOOKUP($B2430,'Выгр Торг'!$B:$P,E$1,0)</f>
        <v>Y</v>
      </c>
      <c r="F2430" s="72" t="str">
        <f>VLOOKUP($B2430,'Выгр Торг'!$B:$P,F$1,0)</f>
        <v>1</v>
      </c>
      <c r="G2430" s="36"/>
      <c r="H2430" s="28">
        <v>327191</v>
      </c>
      <c r="I2430" s="53">
        <f>INDEX($I:$I,MATCH($H2430,$C:$C,0))</f>
        <v>600</v>
      </c>
      <c r="J2430" s="5" t="s">
        <v>3410</v>
      </c>
      <c r="K2430" s="56">
        <f>INDEX($K:$K,MATCH($H2430,$C:$C,0))+I2430</f>
        <v>3600</v>
      </c>
      <c r="L2430" s="14">
        <f>VLOOKUP(K2430,Наценка!$A$1:$B$8,2,1)</f>
        <v>1.4</v>
      </c>
      <c r="M2430" s="56">
        <f>INDEX($M:$M,MATCH($H2430,$C:$C,0))+I2430*$M$2</f>
        <v>4980</v>
      </c>
      <c r="N2430" s="57">
        <f t="shared" si="377"/>
        <v>4990</v>
      </c>
      <c r="O2430" s="72">
        <f>VLOOKUP($B2430,'Выгр Торг'!$B:$P,O$1,0)</f>
        <v>3600</v>
      </c>
      <c r="P2430" s="72">
        <f>VLOOKUP($B2430,'Выгр Торг'!$B:$P,P$1,0)</f>
        <v>5090</v>
      </c>
      <c r="Q2430" s="42">
        <f t="shared" si="378"/>
        <v>0</v>
      </c>
      <c r="R2430" s="42">
        <f t="shared" si="379"/>
        <v>100</v>
      </c>
      <c r="S2430" s="85">
        <f t="shared" si="363"/>
        <v>4990</v>
      </c>
      <c r="T2430" s="60" t="str">
        <f>IFERROR(VLOOKUP($B2430,'Из ГУГЛа'!$B:$G,4,0)*U2430+V2430,VLOOKUP($B2430,'Из ГУГЛа'!$B:$G,4,0))</f>
        <v/>
      </c>
      <c r="U2430" s="15">
        <v>1</v>
      </c>
      <c r="V2430" s="59"/>
      <c r="W2430" s="74">
        <f t="shared" si="380"/>
        <v>0.38611111111111107</v>
      </c>
      <c r="X2430" s="74" t="str">
        <f t="shared" si="381"/>
        <v/>
      </c>
      <c r="Y2430" s="74" t="str">
        <f t="shared" si="382"/>
        <v/>
      </c>
      <c r="Z2430" s="76" t="e">
        <f>INDEX($Z:$Z,MATCH($H2430,$C:$C,0))+V2430</f>
        <v>#VALUE!</v>
      </c>
      <c r="AB2430" s="43">
        <f>INDEX($AB:$AB,MATCH($H2430,$C:$C,0))</f>
        <v>0</v>
      </c>
    </row>
    <row r="2431" spans="1:28" ht="60" x14ac:dyDescent="0.25">
      <c r="A2431" s="71" t="str">
        <f>INDEX('Выгр Торг'!$A:$A,MATCH($B2431,'Выгр Торг'!$B:$B,0))</f>
        <v>Боковые зеркала "АТП" в стиле Гранта для ВАЗ 2110-2112, Лада Приора</v>
      </c>
      <c r="B2431" s="88">
        <v>327561</v>
      </c>
      <c r="C2431" s="72">
        <f>VLOOKUP($B2431,'Выгр Торг'!$B:$P,C$1,0)</f>
        <v>327561</v>
      </c>
      <c r="D2431" s="71" t="str">
        <f>VLOOKUP($B2431,'Выгр Торг'!$B:$P,D$1,0)</f>
        <v>Боковые зеркала "АТП" в стиле Гранта (повторитель: Динамический (PLAZMA), Механическая, Без обогрева, В цвет 217) для ВАЗ 2110-2112, Лада Приора</v>
      </c>
      <c r="E2431" s="72" t="str">
        <f>VLOOKUP($B2431,'Выгр Торг'!$B:$P,E$1,0)</f>
        <v>Y</v>
      </c>
      <c r="F2431" s="72" t="str">
        <f>VLOOKUP($B2431,'Выгр Торг'!$B:$P,F$1,0)</f>
        <v>1</v>
      </c>
      <c r="G2431" s="36"/>
      <c r="H2431" s="28">
        <v>327191</v>
      </c>
      <c r="I2431" s="53">
        <f>INDEX($I:$I,MATCH($H2431,$C:$C,0))</f>
        <v>600</v>
      </c>
      <c r="J2431" s="5" t="s">
        <v>3410</v>
      </c>
      <c r="K2431" s="56">
        <f>INDEX($K:$K,MATCH($H2431,$C:$C,0))+I2431</f>
        <v>3600</v>
      </c>
      <c r="L2431" s="14">
        <f>VLOOKUP(K2431,Наценка!$A$1:$B$8,2,1)</f>
        <v>1.4</v>
      </c>
      <c r="M2431" s="56">
        <f>INDEX($M:$M,MATCH($H2431,$C:$C,0))+I2431*$M$2</f>
        <v>4980</v>
      </c>
      <c r="N2431" s="57">
        <f t="shared" si="377"/>
        <v>4990</v>
      </c>
      <c r="O2431" s="72">
        <f>VLOOKUP($B2431,'Выгр Торг'!$B:$P,O$1,0)</f>
        <v>3600</v>
      </c>
      <c r="P2431" s="72">
        <f>VLOOKUP($B2431,'Выгр Торг'!$B:$P,P$1,0)</f>
        <v>5090</v>
      </c>
      <c r="Q2431" s="42">
        <f t="shared" si="378"/>
        <v>0</v>
      </c>
      <c r="R2431" s="42">
        <f t="shared" si="379"/>
        <v>100</v>
      </c>
      <c r="S2431" s="85">
        <f t="shared" si="363"/>
        <v>4990</v>
      </c>
      <c r="T2431" s="60" t="str">
        <f>IFERROR(VLOOKUP($B2431,'Из ГУГЛа'!$B:$G,4,0)*U2431+V2431,VLOOKUP($B2431,'Из ГУГЛа'!$B:$G,4,0))</f>
        <v/>
      </c>
      <c r="U2431" s="15">
        <v>1</v>
      </c>
      <c r="V2431" s="59"/>
      <c r="W2431" s="74">
        <f t="shared" si="380"/>
        <v>0.38611111111111107</v>
      </c>
      <c r="X2431" s="74" t="str">
        <f t="shared" si="381"/>
        <v/>
      </c>
      <c r="Y2431" s="74" t="str">
        <f t="shared" si="382"/>
        <v/>
      </c>
      <c r="Z2431" s="76" t="e">
        <f>INDEX($Z:$Z,MATCH($H2431,$C:$C,0))+V2431</f>
        <v>#VALUE!</v>
      </c>
      <c r="AB2431" s="43">
        <f>INDEX($AB:$AB,MATCH($H2431,$C:$C,0))</f>
        <v>0</v>
      </c>
    </row>
    <row r="2432" spans="1:28" ht="60" x14ac:dyDescent="0.25">
      <c r="A2432" s="71" t="str">
        <f>INDEX('Выгр Торг'!$A:$A,MATCH($B2432,'Выгр Торг'!$B:$B,0))</f>
        <v>Боковые зеркала "АТП" в стиле Гранта для ВАЗ 2110-2112, Лада Приора</v>
      </c>
      <c r="B2432" s="88">
        <v>327435</v>
      </c>
      <c r="C2432" s="72">
        <f>VLOOKUP($B2432,'Выгр Торг'!$B:$P,C$1,0)</f>
        <v>327435</v>
      </c>
      <c r="D2432" s="71" t="str">
        <f>VLOOKUP($B2432,'Выгр Торг'!$B:$P,D$1,0)</f>
        <v>Боковые зеркала "АТП" в стиле Гранта (повторитель: Динамический (PLAZMA), Механическая, Без обогрева, В цвет 240) для ВАЗ 2110-2112, Лада Приора</v>
      </c>
      <c r="E2432" s="72" t="str">
        <f>VLOOKUP($B2432,'Выгр Торг'!$B:$P,E$1,0)</f>
        <v>Y</v>
      </c>
      <c r="F2432" s="72" t="str">
        <f>VLOOKUP($B2432,'Выгр Торг'!$B:$P,F$1,0)</f>
        <v>1</v>
      </c>
      <c r="G2432" s="36"/>
      <c r="H2432" s="28">
        <v>327191</v>
      </c>
      <c r="I2432" s="53">
        <f>INDEX($I:$I,MATCH($H2432,$C:$C,0))</f>
        <v>600</v>
      </c>
      <c r="J2432" s="5" t="s">
        <v>3410</v>
      </c>
      <c r="K2432" s="56">
        <f>INDEX($K:$K,MATCH($H2432,$C:$C,0))+I2432</f>
        <v>3600</v>
      </c>
      <c r="L2432" s="14">
        <f>VLOOKUP(K2432,Наценка!$A$1:$B$8,2,1)</f>
        <v>1.4</v>
      </c>
      <c r="M2432" s="56">
        <f>INDEX($M:$M,MATCH($H2432,$C:$C,0))+I2432*$M$2</f>
        <v>4980</v>
      </c>
      <c r="N2432" s="57">
        <f t="shared" si="377"/>
        <v>4990</v>
      </c>
      <c r="O2432" s="72">
        <f>VLOOKUP($B2432,'Выгр Торг'!$B:$P,O$1,0)</f>
        <v>3600</v>
      </c>
      <c r="P2432" s="72">
        <f>VLOOKUP($B2432,'Выгр Торг'!$B:$P,P$1,0)</f>
        <v>5090</v>
      </c>
      <c r="Q2432" s="42">
        <f t="shared" si="378"/>
        <v>0</v>
      </c>
      <c r="R2432" s="42">
        <f t="shared" si="379"/>
        <v>100</v>
      </c>
      <c r="S2432" s="85">
        <f t="shared" si="363"/>
        <v>4990</v>
      </c>
      <c r="T2432" s="60" t="str">
        <f>IFERROR(VLOOKUP($B2432,'Из ГУГЛа'!$B:$G,4,0)*U2432+V2432,VLOOKUP($B2432,'Из ГУГЛа'!$B:$G,4,0))</f>
        <v/>
      </c>
      <c r="U2432" s="15">
        <v>1</v>
      </c>
      <c r="V2432" s="59"/>
      <c r="W2432" s="74">
        <f t="shared" si="380"/>
        <v>0.38611111111111107</v>
      </c>
      <c r="X2432" s="74" t="str">
        <f t="shared" si="381"/>
        <v/>
      </c>
      <c r="Y2432" s="74" t="str">
        <f t="shared" si="382"/>
        <v/>
      </c>
      <c r="Z2432" s="76" t="e">
        <f>INDEX($Z:$Z,MATCH($H2432,$C:$C,0))+V2432</f>
        <v>#VALUE!</v>
      </c>
      <c r="AB2432" s="43">
        <f>INDEX($AB:$AB,MATCH($H2432,$C:$C,0))</f>
        <v>0</v>
      </c>
    </row>
    <row r="2433" spans="1:28" ht="60" x14ac:dyDescent="0.25">
      <c r="A2433" s="71" t="str">
        <f>INDEX('Выгр Торг'!$A:$A,MATCH($B2433,'Выгр Торг'!$B:$B,0))</f>
        <v>Боковые зеркала "АТП" в стиле Гранта для ВАЗ 2110-2112, Лада Приора</v>
      </c>
      <c r="B2433" s="88">
        <v>327673</v>
      </c>
      <c r="C2433" s="72">
        <f>VLOOKUP($B2433,'Выгр Торг'!$B:$P,C$1,0)</f>
        <v>327673</v>
      </c>
      <c r="D2433" s="71" t="str">
        <f>VLOOKUP($B2433,'Выгр Торг'!$B:$P,D$1,0)</f>
        <v>Боковые зеркала "АТП" в стиле Гранта (повторитель: Динамический (PLAZMA), Механическая, Без обогрева, В цвет 276) для ВАЗ 2110-2112, Лада Приора</v>
      </c>
      <c r="E2433" s="72" t="str">
        <f>VLOOKUP($B2433,'Выгр Торг'!$B:$P,E$1,0)</f>
        <v>Y</v>
      </c>
      <c r="F2433" s="72" t="str">
        <f>VLOOKUP($B2433,'Выгр Торг'!$B:$P,F$1,0)</f>
        <v>1</v>
      </c>
      <c r="G2433" s="36"/>
      <c r="H2433" s="28">
        <v>327191</v>
      </c>
      <c r="I2433" s="53">
        <f>INDEX($I:$I,MATCH($H2433,$C:$C,0))</f>
        <v>600</v>
      </c>
      <c r="J2433" s="5" t="s">
        <v>3410</v>
      </c>
      <c r="K2433" s="56">
        <f>INDEX($K:$K,MATCH($H2433,$C:$C,0))+I2433</f>
        <v>3600</v>
      </c>
      <c r="L2433" s="14">
        <f>VLOOKUP(K2433,Наценка!$A$1:$B$8,2,1)</f>
        <v>1.4</v>
      </c>
      <c r="M2433" s="56">
        <f>INDEX($M:$M,MATCH($H2433,$C:$C,0))+I2433*$M$2</f>
        <v>4980</v>
      </c>
      <c r="N2433" s="57">
        <f t="shared" si="377"/>
        <v>4990</v>
      </c>
      <c r="O2433" s="72">
        <f>VLOOKUP($B2433,'Выгр Торг'!$B:$P,O$1,0)</f>
        <v>3600</v>
      </c>
      <c r="P2433" s="72">
        <f>VLOOKUP($B2433,'Выгр Торг'!$B:$P,P$1,0)</f>
        <v>5090</v>
      </c>
      <c r="Q2433" s="42">
        <f t="shared" si="378"/>
        <v>0</v>
      </c>
      <c r="R2433" s="42">
        <f t="shared" si="379"/>
        <v>100</v>
      </c>
      <c r="S2433" s="85">
        <f t="shared" si="363"/>
        <v>4990</v>
      </c>
      <c r="T2433" s="60" t="str">
        <f>IFERROR(VLOOKUP($B2433,'Из ГУГЛа'!$B:$G,4,0)*U2433+V2433,VLOOKUP($B2433,'Из ГУГЛа'!$B:$G,4,0))</f>
        <v/>
      </c>
      <c r="U2433" s="15">
        <v>1</v>
      </c>
      <c r="V2433" s="59"/>
      <c r="W2433" s="74">
        <f t="shared" si="380"/>
        <v>0.38611111111111107</v>
      </c>
      <c r="X2433" s="74" t="str">
        <f t="shared" si="381"/>
        <v/>
      </c>
      <c r="Y2433" s="74" t="str">
        <f t="shared" si="382"/>
        <v/>
      </c>
      <c r="Z2433" s="76" t="e">
        <f>INDEX($Z:$Z,MATCH($H2433,$C:$C,0))+V2433</f>
        <v>#VALUE!</v>
      </c>
      <c r="AB2433" s="43">
        <f>INDEX($AB:$AB,MATCH($H2433,$C:$C,0))</f>
        <v>0</v>
      </c>
    </row>
    <row r="2434" spans="1:28" ht="60" x14ac:dyDescent="0.25">
      <c r="A2434" s="71" t="str">
        <f>INDEX('Выгр Торг'!$A:$A,MATCH($B2434,'Выгр Торг'!$B:$B,0))</f>
        <v>Боковые зеркала "АТП" в стиле Гранта для ВАЗ 2110-2112, Лада Приора</v>
      </c>
      <c r="B2434" s="88">
        <v>327569</v>
      </c>
      <c r="C2434" s="72">
        <f>VLOOKUP($B2434,'Выгр Торг'!$B:$P,C$1,0)</f>
        <v>327569</v>
      </c>
      <c r="D2434" s="71" t="str">
        <f>VLOOKUP($B2434,'Выгр Торг'!$B:$P,D$1,0)</f>
        <v>Боковые зеркала "АТП" в стиле Гранта (повторитель: Динамический (PLAZMA), Механическая, Без обогрева, В цвет 280) для ВАЗ 2110-2112, Лада Приора</v>
      </c>
      <c r="E2434" s="72" t="str">
        <f>VLOOKUP($B2434,'Выгр Торг'!$B:$P,E$1,0)</f>
        <v>Y</v>
      </c>
      <c r="F2434" s="72" t="str">
        <f>VLOOKUP($B2434,'Выгр Торг'!$B:$P,F$1,0)</f>
        <v>1</v>
      </c>
      <c r="G2434" s="36"/>
      <c r="H2434" s="28">
        <v>327191</v>
      </c>
      <c r="I2434" s="53">
        <f>INDEX($I:$I,MATCH($H2434,$C:$C,0))</f>
        <v>600</v>
      </c>
      <c r="J2434" s="5" t="s">
        <v>3410</v>
      </c>
      <c r="K2434" s="56">
        <f>INDEX($K:$K,MATCH($H2434,$C:$C,0))+I2434</f>
        <v>3600</v>
      </c>
      <c r="L2434" s="14">
        <f>VLOOKUP(K2434,Наценка!$A$1:$B$8,2,1)</f>
        <v>1.4</v>
      </c>
      <c r="M2434" s="56">
        <f>INDEX($M:$M,MATCH($H2434,$C:$C,0))+I2434*$M$2</f>
        <v>4980</v>
      </c>
      <c r="N2434" s="57">
        <f t="shared" si="377"/>
        <v>4990</v>
      </c>
      <c r="O2434" s="72">
        <f>VLOOKUP($B2434,'Выгр Торг'!$B:$P,O$1,0)</f>
        <v>3600</v>
      </c>
      <c r="P2434" s="72">
        <f>VLOOKUP($B2434,'Выгр Торг'!$B:$P,P$1,0)</f>
        <v>5090</v>
      </c>
      <c r="Q2434" s="42">
        <f t="shared" si="378"/>
        <v>0</v>
      </c>
      <c r="R2434" s="42">
        <f t="shared" si="379"/>
        <v>100</v>
      </c>
      <c r="S2434" s="85">
        <f t="shared" si="363"/>
        <v>4990</v>
      </c>
      <c r="T2434" s="60" t="str">
        <f>IFERROR(VLOOKUP($B2434,'Из ГУГЛа'!$B:$G,4,0)*U2434+V2434,VLOOKUP($B2434,'Из ГУГЛа'!$B:$G,4,0))</f>
        <v/>
      </c>
      <c r="U2434" s="15">
        <v>1</v>
      </c>
      <c r="V2434" s="59"/>
      <c r="W2434" s="74">
        <f t="shared" si="380"/>
        <v>0.38611111111111107</v>
      </c>
      <c r="X2434" s="74" t="str">
        <f t="shared" si="381"/>
        <v/>
      </c>
      <c r="Y2434" s="74" t="str">
        <f t="shared" si="382"/>
        <v/>
      </c>
      <c r="Z2434" s="76" t="e">
        <f>INDEX($Z:$Z,MATCH($H2434,$C:$C,0))+V2434</f>
        <v>#VALUE!</v>
      </c>
      <c r="AB2434" s="43">
        <f>INDEX($AB:$AB,MATCH($H2434,$C:$C,0))</f>
        <v>0</v>
      </c>
    </row>
    <row r="2435" spans="1:28" ht="60" x14ac:dyDescent="0.25">
      <c r="A2435" s="71" t="str">
        <f>INDEX('Выгр Торг'!$A:$A,MATCH($B2435,'Выгр Торг'!$B:$B,0))</f>
        <v>Боковые зеркала "АТП" в стиле Гранта для ВАЗ 2110-2112, Лада Приора</v>
      </c>
      <c r="B2435" s="88">
        <v>327523</v>
      </c>
      <c r="C2435" s="72">
        <f>VLOOKUP($B2435,'Выгр Торг'!$B:$P,C$1,0)</f>
        <v>327523</v>
      </c>
      <c r="D2435" s="71" t="str">
        <f>VLOOKUP($B2435,'Выгр Торг'!$B:$P,D$1,0)</f>
        <v>Боковые зеркала "АТП" в стиле Гранта (повторитель: Динамический (PLAZMA), Механическая, Без обогрева, В цвет 281) для ВАЗ 2110-2112, Лада Приора</v>
      </c>
      <c r="E2435" s="72" t="str">
        <f>VLOOKUP($B2435,'Выгр Торг'!$B:$P,E$1,0)</f>
        <v>Y</v>
      </c>
      <c r="F2435" s="72" t="str">
        <f>VLOOKUP($B2435,'Выгр Торг'!$B:$P,F$1,0)</f>
        <v>1</v>
      </c>
      <c r="G2435" s="36"/>
      <c r="H2435" s="28">
        <v>327191</v>
      </c>
      <c r="I2435" s="53">
        <f>INDEX($I:$I,MATCH($H2435,$C:$C,0))</f>
        <v>600</v>
      </c>
      <c r="J2435" s="5" t="s">
        <v>3410</v>
      </c>
      <c r="K2435" s="56">
        <f>INDEX($K:$K,MATCH($H2435,$C:$C,0))+I2435</f>
        <v>3600</v>
      </c>
      <c r="L2435" s="14">
        <f>VLOOKUP(K2435,Наценка!$A$1:$B$8,2,1)</f>
        <v>1.4</v>
      </c>
      <c r="M2435" s="56">
        <f>INDEX($M:$M,MATCH($H2435,$C:$C,0))+I2435*$M$2</f>
        <v>4980</v>
      </c>
      <c r="N2435" s="57">
        <f t="shared" si="377"/>
        <v>4990</v>
      </c>
      <c r="O2435" s="72">
        <f>VLOOKUP($B2435,'Выгр Торг'!$B:$P,O$1,0)</f>
        <v>3600</v>
      </c>
      <c r="P2435" s="72">
        <f>VLOOKUP($B2435,'Выгр Торг'!$B:$P,P$1,0)</f>
        <v>5090</v>
      </c>
      <c r="Q2435" s="42">
        <f t="shared" si="378"/>
        <v>0</v>
      </c>
      <c r="R2435" s="42">
        <f t="shared" si="379"/>
        <v>100</v>
      </c>
      <c r="S2435" s="85">
        <f t="shared" si="363"/>
        <v>4990</v>
      </c>
      <c r="T2435" s="60" t="str">
        <f>IFERROR(VLOOKUP($B2435,'Из ГУГЛа'!$B:$G,4,0)*U2435+V2435,VLOOKUP($B2435,'Из ГУГЛа'!$B:$G,4,0))</f>
        <v/>
      </c>
      <c r="U2435" s="15">
        <v>1</v>
      </c>
      <c r="V2435" s="59"/>
      <c r="W2435" s="74">
        <f t="shared" si="380"/>
        <v>0.38611111111111107</v>
      </c>
      <c r="X2435" s="74" t="str">
        <f t="shared" si="381"/>
        <v/>
      </c>
      <c r="Y2435" s="74" t="str">
        <f t="shared" si="382"/>
        <v/>
      </c>
      <c r="Z2435" s="76" t="e">
        <f>INDEX($Z:$Z,MATCH($H2435,$C:$C,0))+V2435</f>
        <v>#VALUE!</v>
      </c>
      <c r="AB2435" s="43">
        <f>INDEX($AB:$AB,MATCH($H2435,$C:$C,0))</f>
        <v>0</v>
      </c>
    </row>
    <row r="2436" spans="1:28" ht="60" x14ac:dyDescent="0.25">
      <c r="A2436" s="71" t="str">
        <f>INDEX('Выгр Торг'!$A:$A,MATCH($B2436,'Выгр Торг'!$B:$B,0))</f>
        <v>Боковые зеркала "АТП" в стиле Гранта для ВАЗ 2110-2112, Лада Приора</v>
      </c>
      <c r="B2436" s="88">
        <v>327609</v>
      </c>
      <c r="C2436" s="72">
        <f>VLOOKUP($B2436,'Выгр Торг'!$B:$P,C$1,0)</f>
        <v>327609</v>
      </c>
      <c r="D2436" s="71" t="str">
        <f>VLOOKUP($B2436,'Выгр Торг'!$B:$P,D$1,0)</f>
        <v>Боковые зеркала "АТП" в стиле Гранта (повторитель: Динамический (PLAZMA), Механическая, Без обогрева, В цвет 328) для ВАЗ 2110-2112, Лада Приора</v>
      </c>
      <c r="E2436" s="72" t="str">
        <f>VLOOKUP($B2436,'Выгр Торг'!$B:$P,E$1,0)</f>
        <v>Y</v>
      </c>
      <c r="F2436" s="72" t="str">
        <f>VLOOKUP($B2436,'Выгр Торг'!$B:$P,F$1,0)</f>
        <v>1</v>
      </c>
      <c r="G2436" s="36"/>
      <c r="H2436" s="28">
        <v>327191</v>
      </c>
      <c r="I2436" s="53">
        <f>INDEX($I:$I,MATCH($H2436,$C:$C,0))</f>
        <v>600</v>
      </c>
      <c r="J2436" s="5" t="s">
        <v>3410</v>
      </c>
      <c r="K2436" s="56">
        <f>INDEX($K:$K,MATCH($H2436,$C:$C,0))+I2436</f>
        <v>3600</v>
      </c>
      <c r="L2436" s="14">
        <f>VLOOKUP(K2436,Наценка!$A$1:$B$8,2,1)</f>
        <v>1.4</v>
      </c>
      <c r="M2436" s="56">
        <f>INDEX($M:$M,MATCH($H2436,$C:$C,0))+I2436*$M$2</f>
        <v>4980</v>
      </c>
      <c r="N2436" s="57">
        <f t="shared" si="377"/>
        <v>4990</v>
      </c>
      <c r="O2436" s="72">
        <f>VLOOKUP($B2436,'Выгр Торг'!$B:$P,O$1,0)</f>
        <v>3600</v>
      </c>
      <c r="P2436" s="72">
        <f>VLOOKUP($B2436,'Выгр Торг'!$B:$P,P$1,0)</f>
        <v>5090</v>
      </c>
      <c r="Q2436" s="42">
        <f t="shared" si="378"/>
        <v>0</v>
      </c>
      <c r="R2436" s="42">
        <f t="shared" si="379"/>
        <v>100</v>
      </c>
      <c r="S2436" s="85">
        <f t="shared" si="363"/>
        <v>4990</v>
      </c>
      <c r="T2436" s="60" t="str">
        <f>IFERROR(VLOOKUP($B2436,'Из ГУГЛа'!$B:$G,4,0)*U2436+V2436,VLOOKUP($B2436,'Из ГУГЛа'!$B:$G,4,0))</f>
        <v/>
      </c>
      <c r="U2436" s="15">
        <v>1</v>
      </c>
      <c r="V2436" s="59"/>
      <c r="W2436" s="74">
        <f t="shared" si="380"/>
        <v>0.38611111111111107</v>
      </c>
      <c r="X2436" s="74" t="str">
        <f t="shared" si="381"/>
        <v/>
      </c>
      <c r="Y2436" s="74" t="str">
        <f t="shared" si="382"/>
        <v/>
      </c>
      <c r="Z2436" s="76" t="e">
        <f>INDEX($Z:$Z,MATCH($H2436,$C:$C,0))+V2436</f>
        <v>#VALUE!</v>
      </c>
      <c r="AB2436" s="43">
        <f>INDEX($AB:$AB,MATCH($H2436,$C:$C,0))</f>
        <v>0</v>
      </c>
    </row>
    <row r="2437" spans="1:28" ht="60" x14ac:dyDescent="0.25">
      <c r="A2437" s="71" t="str">
        <f>INDEX('Выгр Торг'!$A:$A,MATCH($B2437,'Выгр Торг'!$B:$B,0))</f>
        <v>Боковые зеркала "АТП" в стиле Гранта для ВАЗ 2110-2112, Лада Приора</v>
      </c>
      <c r="B2437" s="88">
        <v>327475</v>
      </c>
      <c r="C2437" s="72">
        <f>VLOOKUP($B2437,'Выгр Торг'!$B:$P,C$1,0)</f>
        <v>327475</v>
      </c>
      <c r="D2437" s="71" t="str">
        <f>VLOOKUP($B2437,'Выгр Торг'!$B:$P,D$1,0)</f>
        <v>Боковые зеркала "АТП" в стиле Гранта (повторитель: Динамический (PLAZMA), Механическая, Без обогрева, В цвет 347) для ВАЗ 2110-2112, Лада Приора</v>
      </c>
      <c r="E2437" s="72" t="str">
        <f>VLOOKUP($B2437,'Выгр Торг'!$B:$P,E$1,0)</f>
        <v>Y</v>
      </c>
      <c r="F2437" s="72" t="str">
        <f>VLOOKUP($B2437,'Выгр Торг'!$B:$P,F$1,0)</f>
        <v>1</v>
      </c>
      <c r="G2437" s="36"/>
      <c r="H2437" s="28">
        <v>327191</v>
      </c>
      <c r="I2437" s="53">
        <f>INDEX($I:$I,MATCH($H2437,$C:$C,0))</f>
        <v>600</v>
      </c>
      <c r="J2437" s="5" t="s">
        <v>3410</v>
      </c>
      <c r="K2437" s="56">
        <f>INDEX($K:$K,MATCH($H2437,$C:$C,0))+I2437</f>
        <v>3600</v>
      </c>
      <c r="L2437" s="14">
        <f>VLOOKUP(K2437,Наценка!$A$1:$B$8,2,1)</f>
        <v>1.4</v>
      </c>
      <c r="M2437" s="56">
        <f>INDEX($M:$M,MATCH($H2437,$C:$C,0))+I2437*$M$2</f>
        <v>4980</v>
      </c>
      <c r="N2437" s="57">
        <f t="shared" si="377"/>
        <v>4990</v>
      </c>
      <c r="O2437" s="72">
        <f>VLOOKUP($B2437,'Выгр Торг'!$B:$P,O$1,0)</f>
        <v>3600</v>
      </c>
      <c r="P2437" s="72">
        <f>VLOOKUP($B2437,'Выгр Торг'!$B:$P,P$1,0)</f>
        <v>5090</v>
      </c>
      <c r="Q2437" s="42">
        <f t="shared" si="378"/>
        <v>0</v>
      </c>
      <c r="R2437" s="42">
        <f t="shared" si="379"/>
        <v>100</v>
      </c>
      <c r="S2437" s="85">
        <f t="shared" si="363"/>
        <v>4990</v>
      </c>
      <c r="T2437" s="60" t="str">
        <f>IFERROR(VLOOKUP($B2437,'Из ГУГЛа'!$B:$G,4,0)*U2437+V2437,VLOOKUP($B2437,'Из ГУГЛа'!$B:$G,4,0))</f>
        <v/>
      </c>
      <c r="U2437" s="15">
        <v>1</v>
      </c>
      <c r="V2437" s="59"/>
      <c r="W2437" s="74">
        <f t="shared" si="380"/>
        <v>0.38611111111111107</v>
      </c>
      <c r="X2437" s="74" t="str">
        <f t="shared" si="381"/>
        <v/>
      </c>
      <c r="Y2437" s="74" t="str">
        <f t="shared" si="382"/>
        <v/>
      </c>
      <c r="Z2437" s="76" t="e">
        <f>INDEX($Z:$Z,MATCH($H2437,$C:$C,0))+V2437</f>
        <v>#VALUE!</v>
      </c>
      <c r="AB2437" s="43">
        <f>INDEX($AB:$AB,MATCH($H2437,$C:$C,0))</f>
        <v>0</v>
      </c>
    </row>
    <row r="2438" spans="1:28" ht="60" x14ac:dyDescent="0.25">
      <c r="A2438" s="71" t="str">
        <f>INDEX('Выгр Торг'!$A:$A,MATCH($B2438,'Выгр Торг'!$B:$B,0))</f>
        <v>Боковые зеркала "АТП" в стиле Гранта для ВАЗ 2110-2112, Лада Приора</v>
      </c>
      <c r="B2438" s="88">
        <v>327713</v>
      </c>
      <c r="C2438" s="72">
        <f>VLOOKUP($B2438,'Выгр Торг'!$B:$P,C$1,0)</f>
        <v>327713</v>
      </c>
      <c r="D2438" s="71" t="str">
        <f>VLOOKUP($B2438,'Выгр Торг'!$B:$P,D$1,0)</f>
        <v>Боковые зеркала "АТП" в стиле Гранта (повторитель: Динамический (PLAZMA), Механическая, Без обогрева, В цвет 360) для ВАЗ 2110-2112, Лада Приора</v>
      </c>
      <c r="E2438" s="72" t="str">
        <f>VLOOKUP($B2438,'Выгр Торг'!$B:$P,E$1,0)</f>
        <v>Y</v>
      </c>
      <c r="F2438" s="72" t="str">
        <f>VLOOKUP($B2438,'Выгр Торг'!$B:$P,F$1,0)</f>
        <v>1</v>
      </c>
      <c r="G2438" s="36"/>
      <c r="H2438" s="28">
        <v>327191</v>
      </c>
      <c r="I2438" s="53">
        <f>INDEX($I:$I,MATCH($H2438,$C:$C,0))</f>
        <v>600</v>
      </c>
      <c r="J2438" s="5" t="s">
        <v>3410</v>
      </c>
      <c r="K2438" s="56">
        <f>INDEX($K:$K,MATCH($H2438,$C:$C,0))+I2438</f>
        <v>3600</v>
      </c>
      <c r="L2438" s="14">
        <f>VLOOKUP(K2438,Наценка!$A$1:$B$8,2,1)</f>
        <v>1.4</v>
      </c>
      <c r="M2438" s="56">
        <f>INDEX($M:$M,MATCH($H2438,$C:$C,0))+I2438*$M$2</f>
        <v>4980</v>
      </c>
      <c r="N2438" s="57">
        <f t="shared" si="377"/>
        <v>4990</v>
      </c>
      <c r="O2438" s="72">
        <f>VLOOKUP($B2438,'Выгр Торг'!$B:$P,O$1,0)</f>
        <v>3600</v>
      </c>
      <c r="P2438" s="72">
        <f>VLOOKUP($B2438,'Выгр Торг'!$B:$P,P$1,0)</f>
        <v>5090</v>
      </c>
      <c r="Q2438" s="42">
        <f t="shared" si="378"/>
        <v>0</v>
      </c>
      <c r="R2438" s="42">
        <f t="shared" si="379"/>
        <v>100</v>
      </c>
      <c r="S2438" s="85">
        <f t="shared" ref="S2438:S2501" si="383">IFERROR(ROUND(N2438*(1-$S$2),),"")</f>
        <v>4990</v>
      </c>
      <c r="T2438" s="60" t="str">
        <f>IFERROR(VLOOKUP($B2438,'Из ГУГЛа'!$B:$G,4,0)*U2438+V2438,VLOOKUP($B2438,'Из ГУГЛа'!$B:$G,4,0))</f>
        <v/>
      </c>
      <c r="U2438" s="15">
        <v>1</v>
      </c>
      <c r="V2438" s="59"/>
      <c r="W2438" s="74">
        <f t="shared" si="380"/>
        <v>0.38611111111111107</v>
      </c>
      <c r="X2438" s="74" t="str">
        <f t="shared" si="381"/>
        <v/>
      </c>
      <c r="Y2438" s="74" t="str">
        <f t="shared" si="382"/>
        <v/>
      </c>
      <c r="Z2438" s="76" t="e">
        <f>INDEX($Z:$Z,MATCH($H2438,$C:$C,0))+V2438</f>
        <v>#VALUE!</v>
      </c>
      <c r="AB2438" s="43">
        <f>INDEX($AB:$AB,MATCH($H2438,$C:$C,0))</f>
        <v>0</v>
      </c>
    </row>
    <row r="2439" spans="1:28" ht="60" x14ac:dyDescent="0.25">
      <c r="A2439" s="71" t="str">
        <f>INDEX('Выгр Торг'!$A:$A,MATCH($B2439,'Выгр Торг'!$B:$B,0))</f>
        <v>Боковые зеркала "АТП" в стиле Гранта для ВАЗ 2110-2112, Лада Приора</v>
      </c>
      <c r="B2439" s="88">
        <v>327753</v>
      </c>
      <c r="C2439" s="72">
        <f>VLOOKUP($B2439,'Выгр Торг'!$B:$P,C$1,0)</f>
        <v>327753</v>
      </c>
      <c r="D2439" s="71" t="str">
        <f>VLOOKUP($B2439,'Выгр Торг'!$B:$P,D$1,0)</f>
        <v>Боковые зеркала "АТП" в стиле Гранта (повторитель: Динамический (PLAZMA), Механическая, Без обогрева, В цвет 363) для ВАЗ 2110-2112, Лада Приора</v>
      </c>
      <c r="E2439" s="72" t="str">
        <f>VLOOKUP($B2439,'Выгр Торг'!$B:$P,E$1,0)</f>
        <v>Y</v>
      </c>
      <c r="F2439" s="72" t="str">
        <f>VLOOKUP($B2439,'Выгр Торг'!$B:$P,F$1,0)</f>
        <v>1</v>
      </c>
      <c r="G2439" s="36"/>
      <c r="H2439" s="28">
        <v>327191</v>
      </c>
      <c r="I2439" s="53">
        <f>INDEX($I:$I,MATCH($H2439,$C:$C,0))</f>
        <v>600</v>
      </c>
      <c r="J2439" s="5" t="s">
        <v>3410</v>
      </c>
      <c r="K2439" s="56">
        <f>INDEX($K:$K,MATCH($H2439,$C:$C,0))+I2439</f>
        <v>3600</v>
      </c>
      <c r="L2439" s="14">
        <f>VLOOKUP(K2439,Наценка!$A$1:$B$8,2,1)</f>
        <v>1.4</v>
      </c>
      <c r="M2439" s="56">
        <f>INDEX($M:$M,MATCH($H2439,$C:$C,0))+I2439*$M$2</f>
        <v>4980</v>
      </c>
      <c r="N2439" s="57">
        <f t="shared" si="377"/>
        <v>4990</v>
      </c>
      <c r="O2439" s="72">
        <f>VLOOKUP($B2439,'Выгр Торг'!$B:$P,O$1,0)</f>
        <v>3600</v>
      </c>
      <c r="P2439" s="72">
        <f>VLOOKUP($B2439,'Выгр Торг'!$B:$P,P$1,0)</f>
        <v>5090</v>
      </c>
      <c r="Q2439" s="42">
        <f t="shared" si="378"/>
        <v>0</v>
      </c>
      <c r="R2439" s="42">
        <f t="shared" si="379"/>
        <v>100</v>
      </c>
      <c r="S2439" s="85">
        <f t="shared" si="383"/>
        <v>4990</v>
      </c>
      <c r="T2439" s="60" t="str">
        <f>IFERROR(VLOOKUP($B2439,'Из ГУГЛа'!$B:$G,4,0)*U2439+V2439,VLOOKUP($B2439,'Из ГУГЛа'!$B:$G,4,0))</f>
        <v/>
      </c>
      <c r="U2439" s="15">
        <v>1</v>
      </c>
      <c r="V2439" s="59"/>
      <c r="W2439" s="74">
        <f t="shared" si="380"/>
        <v>0.38611111111111107</v>
      </c>
      <c r="X2439" s="74" t="str">
        <f t="shared" si="381"/>
        <v/>
      </c>
      <c r="Y2439" s="74" t="str">
        <f t="shared" si="382"/>
        <v/>
      </c>
      <c r="Z2439" s="76" t="e">
        <f>INDEX($Z:$Z,MATCH($H2439,$C:$C,0))+V2439</f>
        <v>#VALUE!</v>
      </c>
      <c r="AB2439" s="43">
        <f>INDEX($AB:$AB,MATCH($H2439,$C:$C,0))</f>
        <v>0</v>
      </c>
    </row>
    <row r="2440" spans="1:28" ht="60" x14ac:dyDescent="0.25">
      <c r="A2440" s="71" t="str">
        <f>INDEX('Выгр Торг'!$A:$A,MATCH($B2440,'Выгр Торг'!$B:$B,0))</f>
        <v>Боковые зеркала "АТП" в стиле Гранта для ВАЗ 2110-2112, Лада Приора</v>
      </c>
      <c r="B2440" s="88">
        <v>327411</v>
      </c>
      <c r="C2440" s="72">
        <f>VLOOKUP($B2440,'Выгр Торг'!$B:$P,C$1,0)</f>
        <v>327411</v>
      </c>
      <c r="D2440" s="71" t="str">
        <f>VLOOKUP($B2440,'Выгр Торг'!$B:$P,D$1,0)</f>
        <v>Боковые зеркала "АТП" в стиле Гранта (повторитель: Динамический (PLAZMA), Механическая, Без обогрева, В цвет 371) для ВАЗ 2110-2112, Лада Приора</v>
      </c>
      <c r="E2440" s="72" t="str">
        <f>VLOOKUP($B2440,'Выгр Торг'!$B:$P,E$1,0)</f>
        <v>Y</v>
      </c>
      <c r="F2440" s="72" t="str">
        <f>VLOOKUP($B2440,'Выгр Торг'!$B:$P,F$1,0)</f>
        <v>1</v>
      </c>
      <c r="G2440" s="36"/>
      <c r="H2440" s="28">
        <v>327191</v>
      </c>
      <c r="I2440" s="53">
        <f>INDEX($I:$I,MATCH($H2440,$C:$C,0))</f>
        <v>600</v>
      </c>
      <c r="J2440" s="5" t="s">
        <v>3410</v>
      </c>
      <c r="K2440" s="56">
        <f>INDEX($K:$K,MATCH($H2440,$C:$C,0))+I2440</f>
        <v>3600</v>
      </c>
      <c r="L2440" s="14">
        <f>VLOOKUP(K2440,Наценка!$A$1:$B$8,2,1)</f>
        <v>1.4</v>
      </c>
      <c r="M2440" s="56">
        <f>INDEX($M:$M,MATCH($H2440,$C:$C,0))+I2440*$M$2</f>
        <v>4980</v>
      </c>
      <c r="N2440" s="57">
        <f t="shared" si="377"/>
        <v>4990</v>
      </c>
      <c r="O2440" s="72">
        <f>VLOOKUP($B2440,'Выгр Торг'!$B:$P,O$1,0)</f>
        <v>3600</v>
      </c>
      <c r="P2440" s="72">
        <f>VLOOKUP($B2440,'Выгр Торг'!$B:$P,P$1,0)</f>
        <v>5090</v>
      </c>
      <c r="Q2440" s="42">
        <f t="shared" si="378"/>
        <v>0</v>
      </c>
      <c r="R2440" s="42">
        <f t="shared" si="379"/>
        <v>100</v>
      </c>
      <c r="S2440" s="85">
        <f t="shared" si="383"/>
        <v>4990</v>
      </c>
      <c r="T2440" s="60" t="str">
        <f>IFERROR(VLOOKUP($B2440,'Из ГУГЛа'!$B:$G,4,0)*U2440+V2440,VLOOKUP($B2440,'Из ГУГЛа'!$B:$G,4,0))</f>
        <v/>
      </c>
      <c r="U2440" s="15">
        <v>1</v>
      </c>
      <c r="V2440" s="59"/>
      <c r="W2440" s="74">
        <f t="shared" si="380"/>
        <v>0.38611111111111107</v>
      </c>
      <c r="X2440" s="74" t="str">
        <f t="shared" si="381"/>
        <v/>
      </c>
      <c r="Y2440" s="74" t="str">
        <f t="shared" si="382"/>
        <v/>
      </c>
      <c r="Z2440" s="76" t="e">
        <f>INDEX($Z:$Z,MATCH($H2440,$C:$C,0))+V2440</f>
        <v>#VALUE!</v>
      </c>
      <c r="AB2440" s="43">
        <f>INDEX($AB:$AB,MATCH($H2440,$C:$C,0))</f>
        <v>0</v>
      </c>
    </row>
    <row r="2441" spans="1:28" ht="60" x14ac:dyDescent="0.25">
      <c r="A2441" s="71" t="str">
        <f>INDEX('Выгр Торг'!$A:$A,MATCH($B2441,'Выгр Торг'!$B:$B,0))</f>
        <v>Боковые зеркала "АТП" в стиле Гранта для ВАЗ 2110-2112, Лада Приора</v>
      </c>
      <c r="B2441" s="88">
        <v>327601</v>
      </c>
      <c r="C2441" s="72">
        <f>VLOOKUP($B2441,'Выгр Торг'!$B:$P,C$1,0)</f>
        <v>327601</v>
      </c>
      <c r="D2441" s="71" t="str">
        <f>VLOOKUP($B2441,'Выгр Торг'!$B:$P,D$1,0)</f>
        <v>Боковые зеркала "АТП" в стиле Гранта (повторитель: Динамический (PLAZMA), Механическая, Без обогрева, В цвет 383) для ВАЗ 2110-2112, Лада Приора</v>
      </c>
      <c r="E2441" s="72" t="str">
        <f>VLOOKUP($B2441,'Выгр Торг'!$B:$P,E$1,0)</f>
        <v>Y</v>
      </c>
      <c r="F2441" s="72" t="str">
        <f>VLOOKUP($B2441,'Выгр Торг'!$B:$P,F$1,0)</f>
        <v>1</v>
      </c>
      <c r="G2441" s="36"/>
      <c r="H2441" s="28">
        <v>327191</v>
      </c>
      <c r="I2441" s="53">
        <f>INDEX($I:$I,MATCH($H2441,$C:$C,0))</f>
        <v>600</v>
      </c>
      <c r="J2441" s="5" t="s">
        <v>3410</v>
      </c>
      <c r="K2441" s="56">
        <f>INDEX($K:$K,MATCH($H2441,$C:$C,0))+I2441</f>
        <v>3600</v>
      </c>
      <c r="L2441" s="14">
        <f>VLOOKUP(K2441,Наценка!$A$1:$B$8,2,1)</f>
        <v>1.4</v>
      </c>
      <c r="M2441" s="56">
        <f>INDEX($M:$M,MATCH($H2441,$C:$C,0))+I2441*$M$2</f>
        <v>4980</v>
      </c>
      <c r="N2441" s="57">
        <f t="shared" si="377"/>
        <v>4990</v>
      </c>
      <c r="O2441" s="72">
        <f>VLOOKUP($B2441,'Выгр Торг'!$B:$P,O$1,0)</f>
        <v>3600</v>
      </c>
      <c r="P2441" s="72">
        <f>VLOOKUP($B2441,'Выгр Торг'!$B:$P,P$1,0)</f>
        <v>5090</v>
      </c>
      <c r="Q2441" s="42">
        <f t="shared" si="378"/>
        <v>0</v>
      </c>
      <c r="R2441" s="42">
        <f t="shared" si="379"/>
        <v>100</v>
      </c>
      <c r="S2441" s="85">
        <f t="shared" si="383"/>
        <v>4990</v>
      </c>
      <c r="T2441" s="60" t="str">
        <f>IFERROR(VLOOKUP($B2441,'Из ГУГЛа'!$B:$G,4,0)*U2441+V2441,VLOOKUP($B2441,'Из ГУГЛа'!$B:$G,4,0))</f>
        <v/>
      </c>
      <c r="U2441" s="15">
        <v>1</v>
      </c>
      <c r="V2441" s="59"/>
      <c r="W2441" s="74">
        <f t="shared" si="380"/>
        <v>0.38611111111111107</v>
      </c>
      <c r="X2441" s="74" t="str">
        <f t="shared" si="381"/>
        <v/>
      </c>
      <c r="Y2441" s="74" t="str">
        <f t="shared" si="382"/>
        <v/>
      </c>
      <c r="Z2441" s="76" t="e">
        <f>INDEX($Z:$Z,MATCH($H2441,$C:$C,0))+V2441</f>
        <v>#VALUE!</v>
      </c>
      <c r="AB2441" s="43">
        <f>INDEX($AB:$AB,MATCH($H2441,$C:$C,0))</f>
        <v>0</v>
      </c>
    </row>
    <row r="2442" spans="1:28" ht="60" x14ac:dyDescent="0.25">
      <c r="A2442" s="71" t="str">
        <f>INDEX('Выгр Торг'!$A:$A,MATCH($B2442,'Выгр Торг'!$B:$B,0))</f>
        <v>Боковые зеркала "АТП" в стиле Гранта для ВАЗ 2110-2112, Лада Приора</v>
      </c>
      <c r="B2442" s="88">
        <v>327483</v>
      </c>
      <c r="C2442" s="72">
        <f>VLOOKUP($B2442,'Выгр Торг'!$B:$P,C$1,0)</f>
        <v>327483</v>
      </c>
      <c r="D2442" s="71" t="str">
        <f>VLOOKUP($B2442,'Выгр Торг'!$B:$P,D$1,0)</f>
        <v>Боковые зеркала "АТП" в стиле Гранта (повторитель: Динамический (PLAZMA), Механическая, Без обогрева, В цвет 385) для ВАЗ 2110-2112, Лада Приора</v>
      </c>
      <c r="E2442" s="72" t="str">
        <f>VLOOKUP($B2442,'Выгр Торг'!$B:$P,E$1,0)</f>
        <v>Y</v>
      </c>
      <c r="F2442" s="72" t="str">
        <f>VLOOKUP($B2442,'Выгр Торг'!$B:$P,F$1,0)</f>
        <v>1</v>
      </c>
      <c r="G2442" s="36"/>
      <c r="H2442" s="28">
        <v>327191</v>
      </c>
      <c r="I2442" s="53">
        <f>INDEX($I:$I,MATCH($H2442,$C:$C,0))</f>
        <v>600</v>
      </c>
      <c r="J2442" s="5" t="s">
        <v>3410</v>
      </c>
      <c r="K2442" s="56">
        <f>INDEX($K:$K,MATCH($H2442,$C:$C,0))+I2442</f>
        <v>3600</v>
      </c>
      <c r="L2442" s="14">
        <f>VLOOKUP(K2442,Наценка!$A$1:$B$8,2,1)</f>
        <v>1.4</v>
      </c>
      <c r="M2442" s="56">
        <f>INDEX($M:$M,MATCH($H2442,$C:$C,0))+I2442*$M$2</f>
        <v>4980</v>
      </c>
      <c r="N2442" s="57">
        <f t="shared" si="377"/>
        <v>4990</v>
      </c>
      <c r="O2442" s="72">
        <f>VLOOKUP($B2442,'Выгр Торг'!$B:$P,O$1,0)</f>
        <v>3600</v>
      </c>
      <c r="P2442" s="72">
        <f>VLOOKUP($B2442,'Выгр Торг'!$B:$P,P$1,0)</f>
        <v>5090</v>
      </c>
      <c r="Q2442" s="42">
        <f t="shared" si="378"/>
        <v>0</v>
      </c>
      <c r="R2442" s="42">
        <f t="shared" si="379"/>
        <v>100</v>
      </c>
      <c r="S2442" s="85">
        <f t="shared" si="383"/>
        <v>4990</v>
      </c>
      <c r="T2442" s="60" t="str">
        <f>IFERROR(VLOOKUP($B2442,'Из ГУГЛа'!$B:$G,4,0)*U2442+V2442,VLOOKUP($B2442,'Из ГУГЛа'!$B:$G,4,0))</f>
        <v/>
      </c>
      <c r="U2442" s="15">
        <v>1</v>
      </c>
      <c r="V2442" s="59"/>
      <c r="W2442" s="74">
        <f t="shared" si="380"/>
        <v>0.38611111111111107</v>
      </c>
      <c r="X2442" s="74" t="str">
        <f t="shared" si="381"/>
        <v/>
      </c>
      <c r="Y2442" s="74" t="str">
        <f t="shared" si="382"/>
        <v/>
      </c>
      <c r="Z2442" s="76" t="e">
        <f>INDEX($Z:$Z,MATCH($H2442,$C:$C,0))+V2442</f>
        <v>#VALUE!</v>
      </c>
      <c r="AB2442" s="43">
        <f>INDEX($AB:$AB,MATCH($H2442,$C:$C,0))</f>
        <v>0</v>
      </c>
    </row>
    <row r="2443" spans="1:28" ht="60" x14ac:dyDescent="0.25">
      <c r="A2443" s="71" t="str">
        <f>INDEX('Выгр Торг'!$A:$A,MATCH($B2443,'Выгр Торг'!$B:$B,0))</f>
        <v>Боковые зеркала "АТП" в стиле Гранта для ВАЗ 2110-2112, Лада Приора</v>
      </c>
      <c r="B2443" s="88">
        <v>327633</v>
      </c>
      <c r="C2443" s="72">
        <f>VLOOKUP($B2443,'Выгр Торг'!$B:$P,C$1,0)</f>
        <v>327633</v>
      </c>
      <c r="D2443" s="71" t="str">
        <f>VLOOKUP($B2443,'Выгр Торг'!$B:$P,D$1,0)</f>
        <v>Боковые зеркала "АТП" в стиле Гранта (повторитель: Динамический (PLAZMA), Механическая, Без обогрева, В цвет 387) для ВАЗ 2110-2112, Лада Приора</v>
      </c>
      <c r="E2443" s="72" t="str">
        <f>VLOOKUP($B2443,'Выгр Торг'!$B:$P,E$1,0)</f>
        <v>Y</v>
      </c>
      <c r="F2443" s="72" t="str">
        <f>VLOOKUP($B2443,'Выгр Торг'!$B:$P,F$1,0)</f>
        <v>1</v>
      </c>
      <c r="G2443" s="36"/>
      <c r="H2443" s="28">
        <v>327191</v>
      </c>
      <c r="I2443" s="53">
        <f>INDEX($I:$I,MATCH($H2443,$C:$C,0))</f>
        <v>600</v>
      </c>
      <c r="J2443" s="5" t="s">
        <v>3410</v>
      </c>
      <c r="K2443" s="56">
        <f>INDEX($K:$K,MATCH($H2443,$C:$C,0))+I2443</f>
        <v>3600</v>
      </c>
      <c r="L2443" s="14">
        <f>VLOOKUP(K2443,Наценка!$A$1:$B$8,2,1)</f>
        <v>1.4</v>
      </c>
      <c r="M2443" s="56">
        <f>INDEX($M:$M,MATCH($H2443,$C:$C,0))+I2443*$M$2</f>
        <v>4980</v>
      </c>
      <c r="N2443" s="57">
        <f t="shared" si="377"/>
        <v>4990</v>
      </c>
      <c r="O2443" s="72">
        <f>VLOOKUP($B2443,'Выгр Торг'!$B:$P,O$1,0)</f>
        <v>3600</v>
      </c>
      <c r="P2443" s="72">
        <f>VLOOKUP($B2443,'Выгр Торг'!$B:$P,P$1,0)</f>
        <v>5090</v>
      </c>
      <c r="Q2443" s="42">
        <f t="shared" si="378"/>
        <v>0</v>
      </c>
      <c r="R2443" s="42">
        <f t="shared" si="379"/>
        <v>100</v>
      </c>
      <c r="S2443" s="85">
        <f t="shared" si="383"/>
        <v>4990</v>
      </c>
      <c r="T2443" s="60" t="str">
        <f>IFERROR(VLOOKUP($B2443,'Из ГУГЛа'!$B:$G,4,0)*U2443+V2443,VLOOKUP($B2443,'Из ГУГЛа'!$B:$G,4,0))</f>
        <v/>
      </c>
      <c r="U2443" s="15">
        <v>1</v>
      </c>
      <c r="V2443" s="59"/>
      <c r="W2443" s="74">
        <f t="shared" si="380"/>
        <v>0.38611111111111107</v>
      </c>
      <c r="X2443" s="74" t="str">
        <f t="shared" si="381"/>
        <v/>
      </c>
      <c r="Y2443" s="74" t="str">
        <f t="shared" si="382"/>
        <v/>
      </c>
      <c r="Z2443" s="76" t="e">
        <f>INDEX($Z:$Z,MATCH($H2443,$C:$C,0))+V2443</f>
        <v>#VALUE!</v>
      </c>
      <c r="AB2443" s="43">
        <f>INDEX($AB:$AB,MATCH($H2443,$C:$C,0))</f>
        <v>0</v>
      </c>
    </row>
    <row r="2444" spans="1:28" ht="60" x14ac:dyDescent="0.25">
      <c r="A2444" s="71" t="str">
        <f>INDEX('Выгр Торг'!$A:$A,MATCH($B2444,'Выгр Торг'!$B:$B,0))</f>
        <v>Боковые зеркала "АТП" в стиле Гранта для ВАЗ 2110-2112, Лада Приора</v>
      </c>
      <c r="B2444" s="88">
        <v>327697</v>
      </c>
      <c r="C2444" s="72">
        <f>VLOOKUP($B2444,'Выгр Торг'!$B:$P,C$1,0)</f>
        <v>327697</v>
      </c>
      <c r="D2444" s="71" t="str">
        <f>VLOOKUP($B2444,'Выгр Торг'!$B:$P,D$1,0)</f>
        <v>Боковые зеркала "АТП" в стиле Гранта (повторитель: Динамический (PLAZMA), Механическая, Без обогрева, В цвет 391) для ВАЗ 2110-2112, Лада Приора</v>
      </c>
      <c r="E2444" s="72" t="str">
        <f>VLOOKUP($B2444,'Выгр Торг'!$B:$P,E$1,0)</f>
        <v>Y</v>
      </c>
      <c r="F2444" s="72" t="str">
        <f>VLOOKUP($B2444,'Выгр Торг'!$B:$P,F$1,0)</f>
        <v>1</v>
      </c>
      <c r="G2444" s="36"/>
      <c r="H2444" s="28">
        <v>327191</v>
      </c>
      <c r="I2444" s="53">
        <f>INDEX($I:$I,MATCH($H2444,$C:$C,0))</f>
        <v>600</v>
      </c>
      <c r="J2444" s="5" t="s">
        <v>3410</v>
      </c>
      <c r="K2444" s="56">
        <f>INDEX($K:$K,MATCH($H2444,$C:$C,0))+I2444</f>
        <v>3600</v>
      </c>
      <c r="L2444" s="14">
        <f>VLOOKUP(K2444,Наценка!$A$1:$B$8,2,1)</f>
        <v>1.4</v>
      </c>
      <c r="M2444" s="56">
        <f>INDEX($M:$M,MATCH($H2444,$C:$C,0))+I2444*$M$2</f>
        <v>4980</v>
      </c>
      <c r="N2444" s="57">
        <f t="shared" si="377"/>
        <v>4990</v>
      </c>
      <c r="O2444" s="72">
        <f>VLOOKUP($B2444,'Выгр Торг'!$B:$P,O$1,0)</f>
        <v>3600</v>
      </c>
      <c r="P2444" s="72">
        <f>VLOOKUP($B2444,'Выгр Торг'!$B:$P,P$1,0)</f>
        <v>5090</v>
      </c>
      <c r="Q2444" s="42">
        <f t="shared" si="378"/>
        <v>0</v>
      </c>
      <c r="R2444" s="42">
        <f t="shared" si="379"/>
        <v>100</v>
      </c>
      <c r="S2444" s="85">
        <f t="shared" si="383"/>
        <v>4990</v>
      </c>
      <c r="T2444" s="60" t="str">
        <f>IFERROR(VLOOKUP($B2444,'Из ГУГЛа'!$B:$G,4,0)*U2444+V2444,VLOOKUP($B2444,'Из ГУГЛа'!$B:$G,4,0))</f>
        <v/>
      </c>
      <c r="U2444" s="15">
        <v>1</v>
      </c>
      <c r="V2444" s="59"/>
      <c r="W2444" s="74">
        <f t="shared" si="380"/>
        <v>0.38611111111111107</v>
      </c>
      <c r="X2444" s="74" t="str">
        <f t="shared" si="381"/>
        <v/>
      </c>
      <c r="Y2444" s="74" t="str">
        <f t="shared" si="382"/>
        <v/>
      </c>
      <c r="Z2444" s="76" t="e">
        <f>INDEX($Z:$Z,MATCH($H2444,$C:$C,0))+V2444</f>
        <v>#VALUE!</v>
      </c>
      <c r="AB2444" s="43">
        <f>INDEX($AB:$AB,MATCH($H2444,$C:$C,0))</f>
        <v>0</v>
      </c>
    </row>
    <row r="2445" spans="1:28" ht="60" x14ac:dyDescent="0.25">
      <c r="A2445" s="71" t="str">
        <f>INDEX('Выгр Торг'!$A:$A,MATCH($B2445,'Выгр Торг'!$B:$B,0))</f>
        <v>Боковые зеркала "АТП" в стиле Гранта для ВАЗ 2110-2112, Лада Приора</v>
      </c>
      <c r="B2445" s="88">
        <v>327689</v>
      </c>
      <c r="C2445" s="72">
        <f>VLOOKUP($B2445,'Выгр Торг'!$B:$P,C$1,0)</f>
        <v>327689</v>
      </c>
      <c r="D2445" s="71" t="str">
        <f>VLOOKUP($B2445,'Выгр Торг'!$B:$P,D$1,0)</f>
        <v>Боковые зеркала "АТП" в стиле Гранта (повторитель: Динамический (PLAZMA), Механическая, Без обогрева, В цвет 412) для ВАЗ 2110-2112, Лада Приора</v>
      </c>
      <c r="E2445" s="72" t="str">
        <f>VLOOKUP($B2445,'Выгр Торг'!$B:$P,E$1,0)</f>
        <v>Y</v>
      </c>
      <c r="F2445" s="72" t="str">
        <f>VLOOKUP($B2445,'Выгр Торг'!$B:$P,F$1,0)</f>
        <v>1</v>
      </c>
      <c r="G2445" s="36"/>
      <c r="H2445" s="28">
        <v>327191</v>
      </c>
      <c r="I2445" s="53">
        <f>INDEX($I:$I,MATCH($H2445,$C:$C,0))</f>
        <v>600</v>
      </c>
      <c r="J2445" s="5" t="s">
        <v>3410</v>
      </c>
      <c r="K2445" s="56">
        <f>INDEX($K:$K,MATCH($H2445,$C:$C,0))+I2445</f>
        <v>3600</v>
      </c>
      <c r="L2445" s="14">
        <f>VLOOKUP(K2445,Наценка!$A$1:$B$8,2,1)</f>
        <v>1.4</v>
      </c>
      <c r="M2445" s="56">
        <f>INDEX($M:$M,MATCH($H2445,$C:$C,0))+I2445*$M$2</f>
        <v>4980</v>
      </c>
      <c r="N2445" s="57">
        <f t="shared" si="377"/>
        <v>4990</v>
      </c>
      <c r="O2445" s="72">
        <f>VLOOKUP($B2445,'Выгр Торг'!$B:$P,O$1,0)</f>
        <v>3600</v>
      </c>
      <c r="P2445" s="72">
        <f>VLOOKUP($B2445,'Выгр Торг'!$B:$P,P$1,0)</f>
        <v>5090</v>
      </c>
      <c r="Q2445" s="42">
        <f t="shared" si="378"/>
        <v>0</v>
      </c>
      <c r="R2445" s="42">
        <f t="shared" si="379"/>
        <v>100</v>
      </c>
      <c r="S2445" s="85">
        <f t="shared" si="383"/>
        <v>4990</v>
      </c>
      <c r="T2445" s="60" t="str">
        <f>IFERROR(VLOOKUP($B2445,'Из ГУГЛа'!$B:$G,4,0)*U2445+V2445,VLOOKUP($B2445,'Из ГУГЛа'!$B:$G,4,0))</f>
        <v/>
      </c>
      <c r="U2445" s="15">
        <v>1</v>
      </c>
      <c r="V2445" s="59"/>
      <c r="W2445" s="74">
        <f t="shared" si="380"/>
        <v>0.38611111111111107</v>
      </c>
      <c r="X2445" s="74" t="str">
        <f t="shared" si="381"/>
        <v/>
      </c>
      <c r="Y2445" s="74" t="str">
        <f t="shared" si="382"/>
        <v/>
      </c>
      <c r="Z2445" s="76" t="e">
        <f>INDEX($Z:$Z,MATCH($H2445,$C:$C,0))+V2445</f>
        <v>#VALUE!</v>
      </c>
      <c r="AB2445" s="43">
        <f>INDEX($AB:$AB,MATCH($H2445,$C:$C,0))</f>
        <v>0</v>
      </c>
    </row>
    <row r="2446" spans="1:28" ht="60" x14ac:dyDescent="0.25">
      <c r="A2446" s="71" t="str">
        <f>INDEX('Выгр Торг'!$A:$A,MATCH($B2446,'Выгр Торг'!$B:$B,0))</f>
        <v>Боковые зеркала "АТП" в стиле Гранта для ВАЗ 2110-2112, Лада Приора</v>
      </c>
      <c r="B2446" s="88">
        <v>327545</v>
      </c>
      <c r="C2446" s="72">
        <f>VLOOKUP($B2446,'Выгр Торг'!$B:$P,C$1,0)</f>
        <v>327545</v>
      </c>
      <c r="D2446" s="71" t="str">
        <f>VLOOKUP($B2446,'Выгр Торг'!$B:$P,D$1,0)</f>
        <v>Боковые зеркала "АТП" в стиле Гранта (повторитель: Динамический (PLAZMA), Механическая, Без обогрева, В цвет 413) для ВАЗ 2110-2112, Лада Приора</v>
      </c>
      <c r="E2446" s="72" t="str">
        <f>VLOOKUP($B2446,'Выгр Торг'!$B:$P,E$1,0)</f>
        <v>Y</v>
      </c>
      <c r="F2446" s="72" t="str">
        <f>VLOOKUP($B2446,'Выгр Торг'!$B:$P,F$1,0)</f>
        <v>1</v>
      </c>
      <c r="G2446" s="36"/>
      <c r="H2446" s="28">
        <v>327191</v>
      </c>
      <c r="I2446" s="53">
        <f>INDEX($I:$I,MATCH($H2446,$C:$C,0))</f>
        <v>600</v>
      </c>
      <c r="J2446" s="5" t="s">
        <v>3410</v>
      </c>
      <c r="K2446" s="56">
        <f>INDEX($K:$K,MATCH($H2446,$C:$C,0))+I2446</f>
        <v>3600</v>
      </c>
      <c r="L2446" s="14">
        <f>VLOOKUP(K2446,Наценка!$A$1:$B$8,2,1)</f>
        <v>1.4</v>
      </c>
      <c r="M2446" s="56">
        <f>INDEX($M:$M,MATCH($H2446,$C:$C,0))+I2446*$M$2</f>
        <v>4980</v>
      </c>
      <c r="N2446" s="57">
        <f t="shared" si="377"/>
        <v>4990</v>
      </c>
      <c r="O2446" s="72">
        <f>VLOOKUP($B2446,'Выгр Торг'!$B:$P,O$1,0)</f>
        <v>3600</v>
      </c>
      <c r="P2446" s="72">
        <f>VLOOKUP($B2446,'Выгр Торг'!$B:$P,P$1,0)</f>
        <v>5090</v>
      </c>
      <c r="Q2446" s="42">
        <f t="shared" si="378"/>
        <v>0</v>
      </c>
      <c r="R2446" s="42">
        <f t="shared" si="379"/>
        <v>100</v>
      </c>
      <c r="S2446" s="85">
        <f t="shared" si="383"/>
        <v>4990</v>
      </c>
      <c r="T2446" s="60" t="str">
        <f>IFERROR(VLOOKUP($B2446,'Из ГУГЛа'!$B:$G,4,0)*U2446+V2446,VLOOKUP($B2446,'Из ГУГЛа'!$B:$G,4,0))</f>
        <v/>
      </c>
      <c r="U2446" s="15">
        <v>1</v>
      </c>
      <c r="V2446" s="59"/>
      <c r="W2446" s="74">
        <f t="shared" si="380"/>
        <v>0.38611111111111107</v>
      </c>
      <c r="X2446" s="74" t="str">
        <f t="shared" si="381"/>
        <v/>
      </c>
      <c r="Y2446" s="74" t="str">
        <f t="shared" si="382"/>
        <v/>
      </c>
      <c r="Z2446" s="76" t="e">
        <f>INDEX($Z:$Z,MATCH($H2446,$C:$C,0))+V2446</f>
        <v>#VALUE!</v>
      </c>
      <c r="AB2446" s="43">
        <f>INDEX($AB:$AB,MATCH($H2446,$C:$C,0))</f>
        <v>0</v>
      </c>
    </row>
    <row r="2447" spans="1:28" ht="60" x14ac:dyDescent="0.25">
      <c r="A2447" s="71" t="str">
        <f>INDEX('Выгр Торг'!$A:$A,MATCH($B2447,'Выгр Торг'!$B:$B,0))</f>
        <v>Боковые зеркала "АТП" в стиле Гранта для ВАЗ 2110-2112, Лада Приора</v>
      </c>
      <c r="B2447" s="88">
        <v>327745</v>
      </c>
      <c r="C2447" s="72">
        <f>VLOOKUP($B2447,'Выгр Торг'!$B:$P,C$1,0)</f>
        <v>327745</v>
      </c>
      <c r="D2447" s="71" t="str">
        <f>VLOOKUP($B2447,'Выгр Торг'!$B:$P,D$1,0)</f>
        <v>Боковые зеркала "АТП" в стиле Гранта (повторитель: Динамический (PLAZMA), Механическая, Без обогрева, В цвет 416) для ВАЗ 2110-2112, Лада Приора</v>
      </c>
      <c r="E2447" s="72" t="str">
        <f>VLOOKUP($B2447,'Выгр Торг'!$B:$P,E$1,0)</f>
        <v>Y</v>
      </c>
      <c r="F2447" s="72" t="str">
        <f>VLOOKUP($B2447,'Выгр Торг'!$B:$P,F$1,0)</f>
        <v>1</v>
      </c>
      <c r="G2447" s="36"/>
      <c r="H2447" s="28">
        <v>327191</v>
      </c>
      <c r="I2447" s="53">
        <f>INDEX($I:$I,MATCH($H2447,$C:$C,0))</f>
        <v>600</v>
      </c>
      <c r="J2447" s="5" t="s">
        <v>3410</v>
      </c>
      <c r="K2447" s="56">
        <f>INDEX($K:$K,MATCH($H2447,$C:$C,0))+I2447</f>
        <v>3600</v>
      </c>
      <c r="L2447" s="14">
        <f>VLOOKUP(K2447,Наценка!$A$1:$B$8,2,1)</f>
        <v>1.4</v>
      </c>
      <c r="M2447" s="56">
        <f>INDEX($M:$M,MATCH($H2447,$C:$C,0))+I2447*$M$2</f>
        <v>4980</v>
      </c>
      <c r="N2447" s="57">
        <f t="shared" si="377"/>
        <v>4990</v>
      </c>
      <c r="O2447" s="72">
        <f>VLOOKUP($B2447,'Выгр Торг'!$B:$P,O$1,0)</f>
        <v>3600</v>
      </c>
      <c r="P2447" s="72">
        <f>VLOOKUP($B2447,'Выгр Торг'!$B:$P,P$1,0)</f>
        <v>5090</v>
      </c>
      <c r="Q2447" s="42">
        <f t="shared" si="378"/>
        <v>0</v>
      </c>
      <c r="R2447" s="42">
        <f t="shared" si="379"/>
        <v>100</v>
      </c>
      <c r="S2447" s="85">
        <f t="shared" si="383"/>
        <v>4990</v>
      </c>
      <c r="T2447" s="60" t="str">
        <f>IFERROR(VLOOKUP($B2447,'Из ГУГЛа'!$B:$G,4,0)*U2447+V2447,VLOOKUP($B2447,'Из ГУГЛа'!$B:$G,4,0))</f>
        <v/>
      </c>
      <c r="U2447" s="15">
        <v>1</v>
      </c>
      <c r="V2447" s="59"/>
      <c r="W2447" s="74">
        <f t="shared" si="380"/>
        <v>0.38611111111111107</v>
      </c>
      <c r="X2447" s="74" t="str">
        <f t="shared" si="381"/>
        <v/>
      </c>
      <c r="Y2447" s="74" t="str">
        <f t="shared" si="382"/>
        <v/>
      </c>
      <c r="Z2447" s="76" t="e">
        <f>INDEX($Z:$Z,MATCH($H2447,$C:$C,0))+V2447</f>
        <v>#VALUE!</v>
      </c>
      <c r="AB2447" s="43">
        <f>INDEX($AB:$AB,MATCH($H2447,$C:$C,0))</f>
        <v>0</v>
      </c>
    </row>
    <row r="2448" spans="1:28" ht="60" x14ac:dyDescent="0.25">
      <c r="A2448" s="71" t="str">
        <f>INDEX('Выгр Торг'!$A:$A,MATCH($B2448,'Выгр Торг'!$B:$B,0))</f>
        <v>Боковые зеркала "АТП" в стиле Гранта для ВАЗ 2110-2112, Лада Приора</v>
      </c>
      <c r="B2448" s="88">
        <v>327459</v>
      </c>
      <c r="C2448" s="72">
        <f>VLOOKUP($B2448,'Выгр Торг'!$B:$P,C$1,0)</f>
        <v>327459</v>
      </c>
      <c r="D2448" s="71" t="str">
        <f>VLOOKUP($B2448,'Выгр Торг'!$B:$P,D$1,0)</f>
        <v>Боковые зеркала "АТП" в стиле Гранта (повторитель: Динамический (PLAZMA), Механическая, Без обогрева, В цвет 418) для ВАЗ 2110-2112, Лада Приора</v>
      </c>
      <c r="E2448" s="72" t="str">
        <f>VLOOKUP($B2448,'Выгр Торг'!$B:$P,E$1,0)</f>
        <v>Y</v>
      </c>
      <c r="F2448" s="72" t="str">
        <f>VLOOKUP($B2448,'Выгр Торг'!$B:$P,F$1,0)</f>
        <v>1</v>
      </c>
      <c r="G2448" s="36"/>
      <c r="H2448" s="28">
        <v>327191</v>
      </c>
      <c r="I2448" s="53">
        <f>INDEX($I:$I,MATCH($H2448,$C:$C,0))</f>
        <v>600</v>
      </c>
      <c r="J2448" s="5" t="s">
        <v>3410</v>
      </c>
      <c r="K2448" s="56">
        <f>INDEX($K:$K,MATCH($H2448,$C:$C,0))+I2448</f>
        <v>3600</v>
      </c>
      <c r="L2448" s="14">
        <f>VLOOKUP(K2448,Наценка!$A$1:$B$8,2,1)</f>
        <v>1.4</v>
      </c>
      <c r="M2448" s="56">
        <f>INDEX($M:$M,MATCH($H2448,$C:$C,0))+I2448*$M$2</f>
        <v>4980</v>
      </c>
      <c r="N2448" s="57">
        <f t="shared" si="377"/>
        <v>4990</v>
      </c>
      <c r="O2448" s="72">
        <f>VLOOKUP($B2448,'Выгр Торг'!$B:$P,O$1,0)</f>
        <v>3600</v>
      </c>
      <c r="P2448" s="72">
        <f>VLOOKUP($B2448,'Выгр Торг'!$B:$P,P$1,0)</f>
        <v>5090</v>
      </c>
      <c r="Q2448" s="42">
        <f t="shared" si="378"/>
        <v>0</v>
      </c>
      <c r="R2448" s="42">
        <f t="shared" si="379"/>
        <v>100</v>
      </c>
      <c r="S2448" s="85">
        <f t="shared" si="383"/>
        <v>4990</v>
      </c>
      <c r="T2448" s="60" t="str">
        <f>IFERROR(VLOOKUP($B2448,'Из ГУГЛа'!$B:$G,4,0)*U2448+V2448,VLOOKUP($B2448,'Из ГУГЛа'!$B:$G,4,0))</f>
        <v/>
      </c>
      <c r="U2448" s="15">
        <v>1</v>
      </c>
      <c r="V2448" s="59"/>
      <c r="W2448" s="74">
        <f t="shared" si="380"/>
        <v>0.38611111111111107</v>
      </c>
      <c r="X2448" s="74" t="str">
        <f t="shared" si="381"/>
        <v/>
      </c>
      <c r="Y2448" s="74" t="str">
        <f t="shared" si="382"/>
        <v/>
      </c>
      <c r="Z2448" s="76" t="e">
        <f>INDEX($Z:$Z,MATCH($H2448,$C:$C,0))+V2448</f>
        <v>#VALUE!</v>
      </c>
      <c r="AB2448" s="43">
        <f>INDEX($AB:$AB,MATCH($H2448,$C:$C,0))</f>
        <v>0</v>
      </c>
    </row>
    <row r="2449" spans="1:28" ht="60" x14ac:dyDescent="0.25">
      <c r="A2449" s="71" t="str">
        <f>INDEX('Выгр Торг'!$A:$A,MATCH($B2449,'Выгр Торг'!$B:$B,0))</f>
        <v>Боковые зеркала "АТП" в стиле Гранта для ВАЗ 2110-2112, Лада Приора</v>
      </c>
      <c r="B2449" s="88">
        <v>327617</v>
      </c>
      <c r="C2449" s="72">
        <f>VLOOKUP($B2449,'Выгр Торг'!$B:$P,C$1,0)</f>
        <v>327617</v>
      </c>
      <c r="D2449" s="71" t="str">
        <f>VLOOKUP($B2449,'Выгр Торг'!$B:$P,D$1,0)</f>
        <v>Боковые зеркала "АТП" в стиле Гранта (повторитель: Динамический (PLAZMA), Механическая, Без обогрева, В цвет 419) для ВАЗ 2110-2112, Лада Приора</v>
      </c>
      <c r="E2449" s="72" t="str">
        <f>VLOOKUP($B2449,'Выгр Торг'!$B:$P,E$1,0)</f>
        <v>Y</v>
      </c>
      <c r="F2449" s="72" t="str">
        <f>VLOOKUP($B2449,'Выгр Торг'!$B:$P,F$1,0)</f>
        <v>1</v>
      </c>
      <c r="G2449" s="36"/>
      <c r="H2449" s="28">
        <v>327191</v>
      </c>
      <c r="I2449" s="53">
        <f>INDEX($I:$I,MATCH($H2449,$C:$C,0))</f>
        <v>600</v>
      </c>
      <c r="J2449" s="5" t="s">
        <v>3410</v>
      </c>
      <c r="K2449" s="56">
        <f>INDEX($K:$K,MATCH($H2449,$C:$C,0))+I2449</f>
        <v>3600</v>
      </c>
      <c r="L2449" s="14">
        <f>VLOOKUP(K2449,Наценка!$A$1:$B$8,2,1)</f>
        <v>1.4</v>
      </c>
      <c r="M2449" s="56">
        <f>INDEX($M:$M,MATCH($H2449,$C:$C,0))+I2449*$M$2</f>
        <v>4980</v>
      </c>
      <c r="N2449" s="57">
        <f t="shared" si="377"/>
        <v>4990</v>
      </c>
      <c r="O2449" s="72">
        <f>VLOOKUP($B2449,'Выгр Торг'!$B:$P,O$1,0)</f>
        <v>3600</v>
      </c>
      <c r="P2449" s="72">
        <f>VLOOKUP($B2449,'Выгр Торг'!$B:$P,P$1,0)</f>
        <v>5090</v>
      </c>
      <c r="Q2449" s="42">
        <f t="shared" si="378"/>
        <v>0</v>
      </c>
      <c r="R2449" s="42">
        <f t="shared" si="379"/>
        <v>100</v>
      </c>
      <c r="S2449" s="85">
        <f t="shared" si="383"/>
        <v>4990</v>
      </c>
      <c r="T2449" s="60" t="str">
        <f>IFERROR(VLOOKUP($B2449,'Из ГУГЛа'!$B:$G,4,0)*U2449+V2449,VLOOKUP($B2449,'Из ГУГЛа'!$B:$G,4,0))</f>
        <v/>
      </c>
      <c r="U2449" s="15">
        <v>1</v>
      </c>
      <c r="V2449" s="59"/>
      <c r="W2449" s="74">
        <f t="shared" si="380"/>
        <v>0.38611111111111107</v>
      </c>
      <c r="X2449" s="74" t="str">
        <f t="shared" si="381"/>
        <v/>
      </c>
      <c r="Y2449" s="74" t="str">
        <f t="shared" si="382"/>
        <v/>
      </c>
      <c r="Z2449" s="76" t="e">
        <f>INDEX($Z:$Z,MATCH($H2449,$C:$C,0))+V2449</f>
        <v>#VALUE!</v>
      </c>
      <c r="AB2449" s="43">
        <f>INDEX($AB:$AB,MATCH($H2449,$C:$C,0))</f>
        <v>0</v>
      </c>
    </row>
    <row r="2450" spans="1:28" ht="60" x14ac:dyDescent="0.25">
      <c r="A2450" s="71" t="str">
        <f>INDEX('Выгр Торг'!$A:$A,MATCH($B2450,'Выгр Торг'!$B:$B,0))</f>
        <v>Боковые зеркала "АТП" в стиле Гранта для ВАЗ 2110-2112, Лада Приора</v>
      </c>
      <c r="B2450" s="88">
        <v>327427</v>
      </c>
      <c r="C2450" s="72">
        <f>VLOOKUP($B2450,'Выгр Торг'!$B:$P,C$1,0)</f>
        <v>327427</v>
      </c>
      <c r="D2450" s="71" t="str">
        <f>VLOOKUP($B2450,'Выгр Торг'!$B:$P,D$1,0)</f>
        <v>Боковые зеркала "АТП" в стиле Гранта (повторитель: Динамический (PLAZMA), Механическая, Без обогрева, В цвет 421) для ВАЗ 2110-2112, Лада Приора</v>
      </c>
      <c r="E2450" s="72" t="str">
        <f>VLOOKUP($B2450,'Выгр Торг'!$B:$P,E$1,0)</f>
        <v>Y</v>
      </c>
      <c r="F2450" s="72" t="str">
        <f>VLOOKUP($B2450,'Выгр Торг'!$B:$P,F$1,0)</f>
        <v>1</v>
      </c>
      <c r="G2450" s="36"/>
      <c r="H2450" s="28">
        <v>327191</v>
      </c>
      <c r="I2450" s="53">
        <f>INDEX($I:$I,MATCH($H2450,$C:$C,0))</f>
        <v>600</v>
      </c>
      <c r="J2450" s="5" t="s">
        <v>3410</v>
      </c>
      <c r="K2450" s="56">
        <f>INDEX($K:$K,MATCH($H2450,$C:$C,0))+I2450</f>
        <v>3600</v>
      </c>
      <c r="L2450" s="14">
        <f>VLOOKUP(K2450,Наценка!$A$1:$B$8,2,1)</f>
        <v>1.4</v>
      </c>
      <c r="M2450" s="56">
        <f>INDEX($M:$M,MATCH($H2450,$C:$C,0))+I2450*$M$2</f>
        <v>4980</v>
      </c>
      <c r="N2450" s="57">
        <f t="shared" si="377"/>
        <v>4990</v>
      </c>
      <c r="O2450" s="72">
        <f>VLOOKUP($B2450,'Выгр Торг'!$B:$P,O$1,0)</f>
        <v>3600</v>
      </c>
      <c r="P2450" s="72">
        <f>VLOOKUP($B2450,'Выгр Торг'!$B:$P,P$1,0)</f>
        <v>5090</v>
      </c>
      <c r="Q2450" s="42">
        <f t="shared" si="378"/>
        <v>0</v>
      </c>
      <c r="R2450" s="42">
        <f t="shared" si="379"/>
        <v>100</v>
      </c>
      <c r="S2450" s="85">
        <f t="shared" si="383"/>
        <v>4990</v>
      </c>
      <c r="T2450" s="60" t="str">
        <f>IFERROR(VLOOKUP($B2450,'Из ГУГЛа'!$B:$G,4,0)*U2450+V2450,VLOOKUP($B2450,'Из ГУГЛа'!$B:$G,4,0))</f>
        <v/>
      </c>
      <c r="U2450" s="15">
        <v>1</v>
      </c>
      <c r="V2450" s="59"/>
      <c r="W2450" s="74">
        <f t="shared" si="380"/>
        <v>0.38611111111111107</v>
      </c>
      <c r="X2450" s="74" t="str">
        <f t="shared" si="381"/>
        <v/>
      </c>
      <c r="Y2450" s="74" t="str">
        <f t="shared" si="382"/>
        <v/>
      </c>
      <c r="Z2450" s="76" t="e">
        <f>INDEX($Z:$Z,MATCH($H2450,$C:$C,0))+V2450</f>
        <v>#VALUE!</v>
      </c>
      <c r="AB2450" s="43">
        <f>INDEX($AB:$AB,MATCH($H2450,$C:$C,0))</f>
        <v>0</v>
      </c>
    </row>
    <row r="2451" spans="1:28" ht="60" x14ac:dyDescent="0.25">
      <c r="A2451" s="71" t="str">
        <f>INDEX('Выгр Торг'!$A:$A,MATCH($B2451,'Выгр Торг'!$B:$B,0))</f>
        <v>Боковые зеркала "АТП" в стиле Гранта для ВАЗ 2110-2112, Лада Приора</v>
      </c>
      <c r="B2451" s="88">
        <v>327585</v>
      </c>
      <c r="C2451" s="72">
        <f>VLOOKUP($B2451,'Выгр Торг'!$B:$P,C$1,0)</f>
        <v>327585</v>
      </c>
      <c r="D2451" s="71" t="str">
        <f>VLOOKUP($B2451,'Выгр Торг'!$B:$P,D$1,0)</f>
        <v>Боковые зеркала "АТП" в стиле Гранта (повторитель: Динамический (PLAZMA), Механическая, Без обогрева, В цвет 426) для ВАЗ 2110-2112, Лада Приора</v>
      </c>
      <c r="E2451" s="72" t="str">
        <f>VLOOKUP($B2451,'Выгр Торг'!$B:$P,E$1,0)</f>
        <v>Y</v>
      </c>
      <c r="F2451" s="72" t="str">
        <f>VLOOKUP($B2451,'Выгр Торг'!$B:$P,F$1,0)</f>
        <v>1</v>
      </c>
      <c r="G2451" s="36"/>
      <c r="H2451" s="28">
        <v>327191</v>
      </c>
      <c r="I2451" s="53">
        <f>INDEX($I:$I,MATCH($H2451,$C:$C,0))</f>
        <v>600</v>
      </c>
      <c r="J2451" s="5" t="s">
        <v>3410</v>
      </c>
      <c r="K2451" s="56">
        <f>INDEX($K:$K,MATCH($H2451,$C:$C,0))+I2451</f>
        <v>3600</v>
      </c>
      <c r="L2451" s="14">
        <f>VLOOKUP(K2451,Наценка!$A$1:$B$8,2,1)</f>
        <v>1.4</v>
      </c>
      <c r="M2451" s="56">
        <f>INDEX($M:$M,MATCH($H2451,$C:$C,0))+I2451*$M$2</f>
        <v>4980</v>
      </c>
      <c r="N2451" s="57">
        <f t="shared" si="377"/>
        <v>4990</v>
      </c>
      <c r="O2451" s="72">
        <f>VLOOKUP($B2451,'Выгр Торг'!$B:$P,O$1,0)</f>
        <v>3600</v>
      </c>
      <c r="P2451" s="72">
        <f>VLOOKUP($B2451,'Выгр Торг'!$B:$P,P$1,0)</f>
        <v>5090</v>
      </c>
      <c r="Q2451" s="42">
        <f t="shared" si="378"/>
        <v>0</v>
      </c>
      <c r="R2451" s="42">
        <f t="shared" si="379"/>
        <v>100</v>
      </c>
      <c r="S2451" s="85">
        <f t="shared" si="383"/>
        <v>4990</v>
      </c>
      <c r="T2451" s="60" t="str">
        <f>IFERROR(VLOOKUP($B2451,'Из ГУГЛа'!$B:$G,4,0)*U2451+V2451,VLOOKUP($B2451,'Из ГУГЛа'!$B:$G,4,0))</f>
        <v/>
      </c>
      <c r="U2451" s="15">
        <v>1</v>
      </c>
      <c r="V2451" s="59"/>
      <c r="W2451" s="74">
        <f t="shared" si="380"/>
        <v>0.38611111111111107</v>
      </c>
      <c r="X2451" s="74" t="str">
        <f t="shared" si="381"/>
        <v/>
      </c>
      <c r="Y2451" s="74" t="str">
        <f t="shared" si="382"/>
        <v/>
      </c>
      <c r="Z2451" s="76" t="e">
        <f>INDEX($Z:$Z,MATCH($H2451,$C:$C,0))+V2451</f>
        <v>#VALUE!</v>
      </c>
      <c r="AB2451" s="43">
        <f>INDEX($AB:$AB,MATCH($H2451,$C:$C,0))</f>
        <v>0</v>
      </c>
    </row>
    <row r="2452" spans="1:28" ht="60" x14ac:dyDescent="0.25">
      <c r="A2452" s="71" t="str">
        <f>INDEX('Выгр Торг'!$A:$A,MATCH($B2452,'Выгр Торг'!$B:$B,0))</f>
        <v>Боковые зеркала "АТП" в стиле Гранта для ВАЗ 2110-2112, Лада Приора</v>
      </c>
      <c r="B2452" s="88">
        <v>327641</v>
      </c>
      <c r="C2452" s="72">
        <f>VLOOKUP($B2452,'Выгр Торг'!$B:$P,C$1,0)</f>
        <v>327641</v>
      </c>
      <c r="D2452" s="71" t="str">
        <f>VLOOKUP($B2452,'Выгр Торг'!$B:$P,D$1,0)</f>
        <v>Боковые зеркала "АТП" в стиле Гранта (повторитель: Динамический (PLAZMA), Механическая, Без обогрева, В цвет 429) для ВАЗ 2110-2112, Лада Приора</v>
      </c>
      <c r="E2452" s="72" t="str">
        <f>VLOOKUP($B2452,'Выгр Торг'!$B:$P,E$1,0)</f>
        <v>Y</v>
      </c>
      <c r="F2452" s="72" t="str">
        <f>VLOOKUP($B2452,'Выгр Торг'!$B:$P,F$1,0)</f>
        <v>1</v>
      </c>
      <c r="G2452" s="36"/>
      <c r="H2452" s="28">
        <v>327191</v>
      </c>
      <c r="I2452" s="53">
        <f>INDEX($I:$I,MATCH($H2452,$C:$C,0))</f>
        <v>600</v>
      </c>
      <c r="J2452" s="5" t="s">
        <v>3410</v>
      </c>
      <c r="K2452" s="56">
        <f>INDEX($K:$K,MATCH($H2452,$C:$C,0))+I2452</f>
        <v>3600</v>
      </c>
      <c r="L2452" s="14">
        <f>VLOOKUP(K2452,Наценка!$A$1:$B$8,2,1)</f>
        <v>1.4</v>
      </c>
      <c r="M2452" s="56">
        <f>INDEX($M:$M,MATCH($H2452,$C:$C,0))+I2452*$M$2</f>
        <v>4980</v>
      </c>
      <c r="N2452" s="57">
        <f t="shared" si="377"/>
        <v>4990</v>
      </c>
      <c r="O2452" s="72">
        <f>VLOOKUP($B2452,'Выгр Торг'!$B:$P,O$1,0)</f>
        <v>3600</v>
      </c>
      <c r="P2452" s="72">
        <f>VLOOKUP($B2452,'Выгр Торг'!$B:$P,P$1,0)</f>
        <v>5090</v>
      </c>
      <c r="Q2452" s="42">
        <f t="shared" si="378"/>
        <v>0</v>
      </c>
      <c r="R2452" s="42">
        <f t="shared" si="379"/>
        <v>100</v>
      </c>
      <c r="S2452" s="85">
        <f t="shared" si="383"/>
        <v>4990</v>
      </c>
      <c r="T2452" s="60" t="str">
        <f>IFERROR(VLOOKUP($B2452,'Из ГУГЛа'!$B:$G,4,0)*U2452+V2452,VLOOKUP($B2452,'Из ГУГЛа'!$B:$G,4,0))</f>
        <v/>
      </c>
      <c r="U2452" s="15">
        <v>1</v>
      </c>
      <c r="V2452" s="59"/>
      <c r="W2452" s="74">
        <f t="shared" si="380"/>
        <v>0.38611111111111107</v>
      </c>
      <c r="X2452" s="74" t="str">
        <f t="shared" si="381"/>
        <v/>
      </c>
      <c r="Y2452" s="74" t="str">
        <f t="shared" si="382"/>
        <v/>
      </c>
      <c r="Z2452" s="76" t="e">
        <f>INDEX($Z:$Z,MATCH($H2452,$C:$C,0))+V2452</f>
        <v>#VALUE!</v>
      </c>
      <c r="AB2452" s="43">
        <f>INDEX($AB:$AB,MATCH($H2452,$C:$C,0))</f>
        <v>0</v>
      </c>
    </row>
    <row r="2453" spans="1:28" ht="60" x14ac:dyDescent="0.25">
      <c r="A2453" s="71" t="str">
        <f>INDEX('Выгр Торг'!$A:$A,MATCH($B2453,'Выгр Торг'!$B:$B,0))</f>
        <v>Боковые зеркала "АТП" в стиле Гранта для ВАЗ 2110-2112, Лада Приора</v>
      </c>
      <c r="B2453" s="88">
        <v>327681</v>
      </c>
      <c r="C2453" s="72">
        <f>VLOOKUP($B2453,'Выгр Торг'!$B:$P,C$1,0)</f>
        <v>327681</v>
      </c>
      <c r="D2453" s="71" t="str">
        <f>VLOOKUP($B2453,'Выгр Торг'!$B:$P,D$1,0)</f>
        <v>Боковые зеркала "АТП" в стиле Гранта (повторитель: Динамический (PLAZMA), Механическая, Без обогрева, В цвет 448) для ВАЗ 2110-2112, Лада Приора</v>
      </c>
      <c r="E2453" s="72" t="str">
        <f>VLOOKUP($B2453,'Выгр Торг'!$B:$P,E$1,0)</f>
        <v>Y</v>
      </c>
      <c r="F2453" s="72" t="str">
        <f>VLOOKUP($B2453,'Выгр Торг'!$B:$P,F$1,0)</f>
        <v>1</v>
      </c>
      <c r="G2453" s="36"/>
      <c r="H2453" s="28">
        <v>327191</v>
      </c>
      <c r="I2453" s="53">
        <f>INDEX($I:$I,MATCH($H2453,$C:$C,0))</f>
        <v>600</v>
      </c>
      <c r="J2453" s="5" t="s">
        <v>3410</v>
      </c>
      <c r="K2453" s="56">
        <f>INDEX($K:$K,MATCH($H2453,$C:$C,0))+I2453</f>
        <v>3600</v>
      </c>
      <c r="L2453" s="14">
        <f>VLOOKUP(K2453,Наценка!$A$1:$B$8,2,1)</f>
        <v>1.4</v>
      </c>
      <c r="M2453" s="56">
        <f>INDEX($M:$M,MATCH($H2453,$C:$C,0))+I2453*$M$2</f>
        <v>4980</v>
      </c>
      <c r="N2453" s="57">
        <f t="shared" si="377"/>
        <v>4990</v>
      </c>
      <c r="O2453" s="72">
        <f>VLOOKUP($B2453,'Выгр Торг'!$B:$P,O$1,0)</f>
        <v>3600</v>
      </c>
      <c r="P2453" s="72">
        <f>VLOOKUP($B2453,'Выгр Торг'!$B:$P,P$1,0)</f>
        <v>5090</v>
      </c>
      <c r="Q2453" s="42">
        <f t="shared" si="378"/>
        <v>0</v>
      </c>
      <c r="R2453" s="42">
        <f t="shared" si="379"/>
        <v>100</v>
      </c>
      <c r="S2453" s="85">
        <f t="shared" si="383"/>
        <v>4990</v>
      </c>
      <c r="T2453" s="60" t="str">
        <f>IFERROR(VLOOKUP($B2453,'Из ГУГЛа'!$B:$G,4,0)*U2453+V2453,VLOOKUP($B2453,'Из ГУГЛа'!$B:$G,4,0))</f>
        <v/>
      </c>
      <c r="U2453" s="15">
        <v>1</v>
      </c>
      <c r="V2453" s="59"/>
      <c r="W2453" s="74">
        <f t="shared" si="380"/>
        <v>0.38611111111111107</v>
      </c>
      <c r="X2453" s="74" t="str">
        <f t="shared" si="381"/>
        <v/>
      </c>
      <c r="Y2453" s="74" t="str">
        <f t="shared" si="382"/>
        <v/>
      </c>
      <c r="Z2453" s="76" t="e">
        <f>INDEX($Z:$Z,MATCH($H2453,$C:$C,0))+V2453</f>
        <v>#VALUE!</v>
      </c>
      <c r="AB2453" s="43">
        <f>INDEX($AB:$AB,MATCH($H2453,$C:$C,0))</f>
        <v>0</v>
      </c>
    </row>
    <row r="2454" spans="1:28" ht="60" x14ac:dyDescent="0.25">
      <c r="A2454" s="71" t="str">
        <f>INDEX('Выгр Торг'!$A:$A,MATCH($B2454,'Выгр Торг'!$B:$B,0))</f>
        <v>Боковые зеркала "АТП" в стиле Гранта для ВАЗ 2110-2112, Лада Приора</v>
      </c>
      <c r="B2454" s="88">
        <v>327395</v>
      </c>
      <c r="C2454" s="72">
        <f>VLOOKUP($B2454,'Выгр Торг'!$B:$P,C$1,0)</f>
        <v>327395</v>
      </c>
      <c r="D2454" s="71" t="str">
        <f>VLOOKUP($B2454,'Выгр Торг'!$B:$P,D$1,0)</f>
        <v>Боковые зеркала "АТП" в стиле Гранта (повторитель: Динамический (PLAZMA), Механическая, Без обогрева, В цвет 460) для ВАЗ 2110-2112, Лада Приора</v>
      </c>
      <c r="E2454" s="72" t="str">
        <f>VLOOKUP($B2454,'Выгр Торг'!$B:$P,E$1,0)</f>
        <v>Y</v>
      </c>
      <c r="F2454" s="72" t="str">
        <f>VLOOKUP($B2454,'Выгр Торг'!$B:$P,F$1,0)</f>
        <v>1</v>
      </c>
      <c r="G2454" s="36"/>
      <c r="H2454" s="28">
        <v>327191</v>
      </c>
      <c r="I2454" s="53">
        <f>INDEX($I:$I,MATCH($H2454,$C:$C,0))</f>
        <v>600</v>
      </c>
      <c r="J2454" s="5" t="s">
        <v>3410</v>
      </c>
      <c r="K2454" s="56">
        <f>INDEX($K:$K,MATCH($H2454,$C:$C,0))+I2454</f>
        <v>3600</v>
      </c>
      <c r="L2454" s="14">
        <f>VLOOKUP(K2454,Наценка!$A$1:$B$8,2,1)</f>
        <v>1.4</v>
      </c>
      <c r="M2454" s="56">
        <f>INDEX($M:$M,MATCH($H2454,$C:$C,0))+I2454*$M$2</f>
        <v>4980</v>
      </c>
      <c r="N2454" s="57">
        <f t="shared" si="377"/>
        <v>4990</v>
      </c>
      <c r="O2454" s="72">
        <f>VLOOKUP($B2454,'Выгр Торг'!$B:$P,O$1,0)</f>
        <v>3600</v>
      </c>
      <c r="P2454" s="72">
        <f>VLOOKUP($B2454,'Выгр Торг'!$B:$P,P$1,0)</f>
        <v>5090</v>
      </c>
      <c r="Q2454" s="42">
        <f t="shared" si="378"/>
        <v>0</v>
      </c>
      <c r="R2454" s="42">
        <f t="shared" si="379"/>
        <v>100</v>
      </c>
      <c r="S2454" s="85">
        <f t="shared" si="383"/>
        <v>4990</v>
      </c>
      <c r="T2454" s="60" t="str">
        <f>IFERROR(VLOOKUP($B2454,'Из ГУГЛа'!$B:$G,4,0)*U2454+V2454,VLOOKUP($B2454,'Из ГУГЛа'!$B:$G,4,0))</f>
        <v/>
      </c>
      <c r="U2454" s="15">
        <v>1</v>
      </c>
      <c r="V2454" s="59"/>
      <c r="W2454" s="74">
        <f t="shared" si="380"/>
        <v>0.38611111111111107</v>
      </c>
      <c r="X2454" s="74" t="str">
        <f t="shared" si="381"/>
        <v/>
      </c>
      <c r="Y2454" s="74" t="str">
        <f t="shared" si="382"/>
        <v/>
      </c>
      <c r="Z2454" s="76" t="e">
        <f>INDEX($Z:$Z,MATCH($H2454,$C:$C,0))+V2454</f>
        <v>#VALUE!</v>
      </c>
      <c r="AB2454" s="43">
        <f>INDEX($AB:$AB,MATCH($H2454,$C:$C,0))</f>
        <v>0</v>
      </c>
    </row>
    <row r="2455" spans="1:28" ht="60" x14ac:dyDescent="0.25">
      <c r="A2455" s="71" t="str">
        <f>INDEX('Выгр Торг'!$A:$A,MATCH($B2455,'Выгр Торг'!$B:$B,0))</f>
        <v>Боковые зеркала "АТП" в стиле Гранта для ВАЗ 2110-2112, Лада Приора</v>
      </c>
      <c r="B2455" s="88">
        <v>327729</v>
      </c>
      <c r="C2455" s="72">
        <f>VLOOKUP($B2455,'Выгр Торг'!$B:$P,C$1,0)</f>
        <v>327729</v>
      </c>
      <c r="D2455" s="71" t="str">
        <f>VLOOKUP($B2455,'Выгр Торг'!$B:$P,D$1,0)</f>
        <v>Боковые зеркала "АТП" в стиле Гранта (повторитель: Динамический (PLAZMA), Механическая, Без обогрева, В цвет 507) для ВАЗ 2110-2112, Лада Приора</v>
      </c>
      <c r="E2455" s="72" t="str">
        <f>VLOOKUP($B2455,'Выгр Торг'!$B:$P,E$1,0)</f>
        <v>Y</v>
      </c>
      <c r="F2455" s="72" t="str">
        <f>VLOOKUP($B2455,'Выгр Торг'!$B:$P,F$1,0)</f>
        <v>1</v>
      </c>
      <c r="G2455" s="36"/>
      <c r="H2455" s="28">
        <v>327191</v>
      </c>
      <c r="I2455" s="53">
        <f>INDEX($I:$I,MATCH($H2455,$C:$C,0))</f>
        <v>600</v>
      </c>
      <c r="J2455" s="5" t="s">
        <v>3410</v>
      </c>
      <c r="K2455" s="56">
        <f>INDEX($K:$K,MATCH($H2455,$C:$C,0))+I2455</f>
        <v>3600</v>
      </c>
      <c r="L2455" s="14">
        <f>VLOOKUP(K2455,Наценка!$A$1:$B$8,2,1)</f>
        <v>1.4</v>
      </c>
      <c r="M2455" s="56">
        <f>INDEX($M:$M,MATCH($H2455,$C:$C,0))+I2455*$M$2</f>
        <v>4980</v>
      </c>
      <c r="N2455" s="57">
        <f t="shared" si="377"/>
        <v>4990</v>
      </c>
      <c r="O2455" s="72">
        <f>VLOOKUP($B2455,'Выгр Торг'!$B:$P,O$1,0)</f>
        <v>3600</v>
      </c>
      <c r="P2455" s="72">
        <f>VLOOKUP($B2455,'Выгр Торг'!$B:$P,P$1,0)</f>
        <v>5090</v>
      </c>
      <c r="Q2455" s="42">
        <f t="shared" si="378"/>
        <v>0</v>
      </c>
      <c r="R2455" s="42">
        <f t="shared" si="379"/>
        <v>100</v>
      </c>
      <c r="S2455" s="85">
        <f t="shared" si="383"/>
        <v>4990</v>
      </c>
      <c r="T2455" s="60" t="str">
        <f>IFERROR(VLOOKUP($B2455,'Из ГУГЛа'!$B:$G,4,0)*U2455+V2455,VLOOKUP($B2455,'Из ГУГЛа'!$B:$G,4,0))</f>
        <v/>
      </c>
      <c r="U2455" s="15">
        <v>1</v>
      </c>
      <c r="V2455" s="59"/>
      <c r="W2455" s="74">
        <f t="shared" si="380"/>
        <v>0.38611111111111107</v>
      </c>
      <c r="X2455" s="74" t="str">
        <f t="shared" si="381"/>
        <v/>
      </c>
      <c r="Y2455" s="74" t="str">
        <f t="shared" si="382"/>
        <v/>
      </c>
      <c r="Z2455" s="76" t="e">
        <f>INDEX($Z:$Z,MATCH($H2455,$C:$C,0))+V2455</f>
        <v>#VALUE!</v>
      </c>
      <c r="AB2455" s="43">
        <f>INDEX($AB:$AB,MATCH($H2455,$C:$C,0))</f>
        <v>0</v>
      </c>
    </row>
    <row r="2456" spans="1:28" ht="60" x14ac:dyDescent="0.25">
      <c r="A2456" s="71" t="str">
        <f>INDEX('Выгр Торг'!$A:$A,MATCH($B2456,'Выгр Торг'!$B:$B,0))</f>
        <v>Боковые зеркала "АТП" в стиле Гранта для ВАЗ 2110-2112, Лада Приора</v>
      </c>
      <c r="B2456" s="88">
        <v>327577</v>
      </c>
      <c r="C2456" s="72">
        <f>VLOOKUP($B2456,'Выгр Торг'!$B:$P,C$1,0)</f>
        <v>327577</v>
      </c>
      <c r="D2456" s="71" t="str">
        <f>VLOOKUP($B2456,'Выгр Торг'!$B:$P,D$1,0)</f>
        <v>Боковые зеркала "АТП" в стиле Гранта (повторитель: Динамический (PLAZMA), Механическая, Без обогрева, В цвет 606) для ВАЗ 2110-2112, Лада Приора</v>
      </c>
      <c r="E2456" s="72" t="str">
        <f>VLOOKUP($B2456,'Выгр Торг'!$B:$P,E$1,0)</f>
        <v>Y</v>
      </c>
      <c r="F2456" s="72" t="str">
        <f>VLOOKUP($B2456,'Выгр Торг'!$B:$P,F$1,0)</f>
        <v>1</v>
      </c>
      <c r="G2456" s="36"/>
      <c r="H2456" s="28">
        <v>327191</v>
      </c>
      <c r="I2456" s="53">
        <f>INDEX($I:$I,MATCH($H2456,$C:$C,0))</f>
        <v>600</v>
      </c>
      <c r="J2456" s="5" t="s">
        <v>3410</v>
      </c>
      <c r="K2456" s="56">
        <f>INDEX($K:$K,MATCH($H2456,$C:$C,0))+I2456</f>
        <v>3600</v>
      </c>
      <c r="L2456" s="14">
        <f>VLOOKUP(K2456,Наценка!$A$1:$B$8,2,1)</f>
        <v>1.4</v>
      </c>
      <c r="M2456" s="56">
        <f>INDEX($M:$M,MATCH($H2456,$C:$C,0))+I2456*$M$2</f>
        <v>4980</v>
      </c>
      <c r="N2456" s="57">
        <f t="shared" si="377"/>
        <v>4990</v>
      </c>
      <c r="O2456" s="72">
        <f>VLOOKUP($B2456,'Выгр Торг'!$B:$P,O$1,0)</f>
        <v>3600</v>
      </c>
      <c r="P2456" s="72">
        <f>VLOOKUP($B2456,'Выгр Торг'!$B:$P,P$1,0)</f>
        <v>5090</v>
      </c>
      <c r="Q2456" s="42">
        <f t="shared" si="378"/>
        <v>0</v>
      </c>
      <c r="R2456" s="42">
        <f t="shared" si="379"/>
        <v>100</v>
      </c>
      <c r="S2456" s="85">
        <f t="shared" si="383"/>
        <v>4990</v>
      </c>
      <c r="T2456" s="60" t="str">
        <f>IFERROR(VLOOKUP($B2456,'Из ГУГЛа'!$B:$G,4,0)*U2456+V2456,VLOOKUP($B2456,'Из ГУГЛа'!$B:$G,4,0))</f>
        <v/>
      </c>
      <c r="U2456" s="15">
        <v>1</v>
      </c>
      <c r="V2456" s="59"/>
      <c r="W2456" s="74">
        <f t="shared" si="380"/>
        <v>0.38611111111111107</v>
      </c>
      <c r="X2456" s="74" t="str">
        <f t="shared" si="381"/>
        <v/>
      </c>
      <c r="Y2456" s="74" t="str">
        <f t="shared" si="382"/>
        <v/>
      </c>
      <c r="Z2456" s="76" t="e">
        <f>INDEX($Z:$Z,MATCH($H2456,$C:$C,0))+V2456</f>
        <v>#VALUE!</v>
      </c>
      <c r="AB2456" s="43">
        <f>INDEX($AB:$AB,MATCH($H2456,$C:$C,0))</f>
        <v>0</v>
      </c>
    </row>
    <row r="2457" spans="1:28" ht="60" x14ac:dyDescent="0.25">
      <c r="A2457" s="71" t="str">
        <f>INDEX('Выгр Торг'!$A:$A,MATCH($B2457,'Выгр Торг'!$B:$B,0))</f>
        <v>Боковые зеркала "АТП" в стиле Гранта для ВАЗ 2110-2112, Лада Приора</v>
      </c>
      <c r="B2457" s="88">
        <v>327657</v>
      </c>
      <c r="C2457" s="72">
        <f>VLOOKUP($B2457,'Выгр Торг'!$B:$P,C$1,0)</f>
        <v>327657</v>
      </c>
      <c r="D2457" s="71" t="str">
        <f>VLOOKUP($B2457,'Выгр Торг'!$B:$P,D$1,0)</f>
        <v>Боковые зеркала "АТП" в стиле Гранта (повторитель: Динамический (PLAZMA), Механическая, Без обогрева, В цвет 615) для ВАЗ 2110-2112, Лада Приора</v>
      </c>
      <c r="E2457" s="72" t="str">
        <f>VLOOKUP($B2457,'Выгр Торг'!$B:$P,E$1,0)</f>
        <v>Y</v>
      </c>
      <c r="F2457" s="72" t="str">
        <f>VLOOKUP($B2457,'Выгр Торг'!$B:$P,F$1,0)</f>
        <v>1</v>
      </c>
      <c r="G2457" s="36"/>
      <c r="H2457" s="28">
        <v>327191</v>
      </c>
      <c r="I2457" s="53">
        <f>INDEX($I:$I,MATCH($H2457,$C:$C,0))</f>
        <v>600</v>
      </c>
      <c r="J2457" s="5" t="s">
        <v>3410</v>
      </c>
      <c r="K2457" s="56">
        <f>INDEX($K:$K,MATCH($H2457,$C:$C,0))+I2457</f>
        <v>3600</v>
      </c>
      <c r="L2457" s="14">
        <f>VLOOKUP(K2457,Наценка!$A$1:$B$8,2,1)</f>
        <v>1.4</v>
      </c>
      <c r="M2457" s="56">
        <f>INDEX($M:$M,MATCH($H2457,$C:$C,0))+I2457*$M$2</f>
        <v>4980</v>
      </c>
      <c r="N2457" s="57">
        <f t="shared" si="377"/>
        <v>4990</v>
      </c>
      <c r="O2457" s="72">
        <f>VLOOKUP($B2457,'Выгр Торг'!$B:$P,O$1,0)</f>
        <v>3600</v>
      </c>
      <c r="P2457" s="72">
        <f>VLOOKUP($B2457,'Выгр Торг'!$B:$P,P$1,0)</f>
        <v>5090</v>
      </c>
      <c r="Q2457" s="42">
        <f t="shared" si="378"/>
        <v>0</v>
      </c>
      <c r="R2457" s="42">
        <f t="shared" si="379"/>
        <v>100</v>
      </c>
      <c r="S2457" s="85">
        <f t="shared" si="383"/>
        <v>4990</v>
      </c>
      <c r="T2457" s="60" t="str">
        <f>IFERROR(VLOOKUP($B2457,'Из ГУГЛа'!$B:$G,4,0)*U2457+V2457,VLOOKUP($B2457,'Из ГУГЛа'!$B:$G,4,0))</f>
        <v/>
      </c>
      <c r="U2457" s="15">
        <v>1</v>
      </c>
      <c r="V2457" s="59"/>
      <c r="W2457" s="74">
        <f t="shared" si="380"/>
        <v>0.38611111111111107</v>
      </c>
      <c r="X2457" s="74" t="str">
        <f t="shared" si="381"/>
        <v/>
      </c>
      <c r="Y2457" s="74" t="str">
        <f t="shared" si="382"/>
        <v/>
      </c>
      <c r="Z2457" s="76" t="e">
        <f>INDEX($Z:$Z,MATCH($H2457,$C:$C,0))+V2457</f>
        <v>#VALUE!</v>
      </c>
      <c r="AB2457" s="43">
        <f>INDEX($AB:$AB,MATCH($H2457,$C:$C,0))</f>
        <v>0</v>
      </c>
    </row>
    <row r="2458" spans="1:28" ht="60" x14ac:dyDescent="0.25">
      <c r="A2458" s="71" t="str">
        <f>INDEX('Выгр Торг'!$A:$A,MATCH($B2458,'Выгр Торг'!$B:$B,0))</f>
        <v>Боковые зеркала "АТП" в стиле Гранта для ВАЗ 2110-2112, Лада Приора</v>
      </c>
      <c r="B2458" s="88">
        <v>327467</v>
      </c>
      <c r="C2458" s="72">
        <f>VLOOKUP($B2458,'Выгр Торг'!$B:$P,C$1,0)</f>
        <v>327467</v>
      </c>
      <c r="D2458" s="71" t="str">
        <f>VLOOKUP($B2458,'Выгр Торг'!$B:$P,D$1,0)</f>
        <v>Боковые зеркала "АТП" в стиле Гранта (повторитель: Динамический (PLAZMA), Механическая, Без обогрева, В цвет 627) для ВАЗ 2110-2112, Лада Приора</v>
      </c>
      <c r="E2458" s="72" t="str">
        <f>VLOOKUP($B2458,'Выгр Торг'!$B:$P,E$1,0)</f>
        <v>Y</v>
      </c>
      <c r="F2458" s="72" t="str">
        <f>VLOOKUP($B2458,'Выгр Торг'!$B:$P,F$1,0)</f>
        <v>1</v>
      </c>
      <c r="G2458" s="36"/>
      <c r="H2458" s="28">
        <v>327191</v>
      </c>
      <c r="I2458" s="53">
        <f>INDEX($I:$I,MATCH($H2458,$C:$C,0))</f>
        <v>600</v>
      </c>
      <c r="J2458" s="5" t="s">
        <v>3410</v>
      </c>
      <c r="K2458" s="56">
        <f>INDEX($K:$K,MATCH($H2458,$C:$C,0))+I2458</f>
        <v>3600</v>
      </c>
      <c r="L2458" s="14">
        <f>VLOOKUP(K2458,Наценка!$A$1:$B$8,2,1)</f>
        <v>1.4</v>
      </c>
      <c r="M2458" s="56">
        <f>INDEX($M:$M,MATCH($H2458,$C:$C,0))+I2458*$M$2</f>
        <v>4980</v>
      </c>
      <c r="N2458" s="57">
        <f t="shared" si="377"/>
        <v>4990</v>
      </c>
      <c r="O2458" s="72">
        <f>VLOOKUP($B2458,'Выгр Торг'!$B:$P,O$1,0)</f>
        <v>3600</v>
      </c>
      <c r="P2458" s="72">
        <f>VLOOKUP($B2458,'Выгр Торг'!$B:$P,P$1,0)</f>
        <v>5090</v>
      </c>
      <c r="Q2458" s="42">
        <f t="shared" si="378"/>
        <v>0</v>
      </c>
      <c r="R2458" s="42">
        <f t="shared" si="379"/>
        <v>100</v>
      </c>
      <c r="S2458" s="85">
        <f t="shared" si="383"/>
        <v>4990</v>
      </c>
      <c r="T2458" s="60" t="str">
        <f>IFERROR(VLOOKUP($B2458,'Из ГУГЛа'!$B:$G,4,0)*U2458+V2458,VLOOKUP($B2458,'Из ГУГЛа'!$B:$G,4,0))</f>
        <v/>
      </c>
      <c r="U2458" s="15">
        <v>1</v>
      </c>
      <c r="V2458" s="59"/>
      <c r="W2458" s="74">
        <f t="shared" si="380"/>
        <v>0.38611111111111107</v>
      </c>
      <c r="X2458" s="74" t="str">
        <f t="shared" si="381"/>
        <v/>
      </c>
      <c r="Y2458" s="74" t="str">
        <f t="shared" si="382"/>
        <v/>
      </c>
      <c r="Z2458" s="76" t="e">
        <f>INDEX($Z:$Z,MATCH($H2458,$C:$C,0))+V2458</f>
        <v>#VALUE!</v>
      </c>
      <c r="AB2458" s="43">
        <f>INDEX($AB:$AB,MATCH($H2458,$C:$C,0))</f>
        <v>0</v>
      </c>
    </row>
    <row r="2459" spans="1:28" ht="60" x14ac:dyDescent="0.25">
      <c r="A2459" s="71" t="str">
        <f>INDEX('Выгр Торг'!$A:$A,MATCH($B2459,'Выгр Торг'!$B:$B,0))</f>
        <v>Боковые зеркала "АТП" в стиле Гранта для ВАЗ 2110-2112, Лада Приора</v>
      </c>
      <c r="B2459" s="88">
        <v>327593</v>
      </c>
      <c r="C2459" s="72">
        <f>VLOOKUP($B2459,'Выгр Торг'!$B:$P,C$1,0)</f>
        <v>327593</v>
      </c>
      <c r="D2459" s="71" t="str">
        <f>VLOOKUP($B2459,'Выгр Торг'!$B:$P,D$1,0)</f>
        <v>Боковые зеркала "АТП" в стиле Гранта (повторитель: Динамический (PLAZMA), Механическая, Без обогрева, В цвет 628) для ВАЗ 2110-2112, Лада Приора</v>
      </c>
      <c r="E2459" s="72" t="str">
        <f>VLOOKUP($B2459,'Выгр Торг'!$B:$P,E$1,0)</f>
        <v>Y</v>
      </c>
      <c r="F2459" s="72" t="str">
        <f>VLOOKUP($B2459,'Выгр Торг'!$B:$P,F$1,0)</f>
        <v>1</v>
      </c>
      <c r="G2459" s="36"/>
      <c r="H2459" s="28">
        <v>327191</v>
      </c>
      <c r="I2459" s="53">
        <f>INDEX($I:$I,MATCH($H2459,$C:$C,0))</f>
        <v>600</v>
      </c>
      <c r="J2459" s="5" t="s">
        <v>3410</v>
      </c>
      <c r="K2459" s="56">
        <f>INDEX($K:$K,MATCH($H2459,$C:$C,0))+I2459</f>
        <v>3600</v>
      </c>
      <c r="L2459" s="14">
        <f>VLOOKUP(K2459,Наценка!$A$1:$B$8,2,1)</f>
        <v>1.4</v>
      </c>
      <c r="M2459" s="56">
        <f>INDEX($M:$M,MATCH($H2459,$C:$C,0))+I2459*$M$2</f>
        <v>4980</v>
      </c>
      <c r="N2459" s="57">
        <f t="shared" si="377"/>
        <v>4990</v>
      </c>
      <c r="O2459" s="72">
        <f>VLOOKUP($B2459,'Выгр Торг'!$B:$P,O$1,0)</f>
        <v>3600</v>
      </c>
      <c r="P2459" s="72">
        <f>VLOOKUP($B2459,'Выгр Торг'!$B:$P,P$1,0)</f>
        <v>5090</v>
      </c>
      <c r="Q2459" s="42">
        <f t="shared" si="378"/>
        <v>0</v>
      </c>
      <c r="R2459" s="42">
        <f t="shared" si="379"/>
        <v>100</v>
      </c>
      <c r="S2459" s="85">
        <f t="shared" si="383"/>
        <v>4990</v>
      </c>
      <c r="T2459" s="60" t="str">
        <f>IFERROR(VLOOKUP($B2459,'Из ГУГЛа'!$B:$G,4,0)*U2459+V2459,VLOOKUP($B2459,'Из ГУГЛа'!$B:$G,4,0))</f>
        <v/>
      </c>
      <c r="U2459" s="15">
        <v>1</v>
      </c>
      <c r="V2459" s="59"/>
      <c r="W2459" s="74">
        <f t="shared" si="380"/>
        <v>0.38611111111111107</v>
      </c>
      <c r="X2459" s="74" t="str">
        <f t="shared" si="381"/>
        <v/>
      </c>
      <c r="Y2459" s="74" t="str">
        <f t="shared" si="382"/>
        <v/>
      </c>
      <c r="Z2459" s="76" t="e">
        <f>INDEX($Z:$Z,MATCH($H2459,$C:$C,0))+V2459</f>
        <v>#VALUE!</v>
      </c>
      <c r="AB2459" s="43">
        <f>INDEX($AB:$AB,MATCH($H2459,$C:$C,0))</f>
        <v>0</v>
      </c>
    </row>
    <row r="2460" spans="1:28" ht="60" x14ac:dyDescent="0.25">
      <c r="A2460" s="71" t="str">
        <f>INDEX('Выгр Торг'!$A:$A,MATCH($B2460,'Выгр Торг'!$B:$B,0))</f>
        <v>Боковые зеркала "АТП" в стиле Гранта для ВАЗ 2110-2112, Лада Приора</v>
      </c>
      <c r="B2460" s="88">
        <v>327499</v>
      </c>
      <c r="C2460" s="72">
        <f>VLOOKUP($B2460,'Выгр Торг'!$B:$P,C$1,0)</f>
        <v>327499</v>
      </c>
      <c r="D2460" s="71" t="str">
        <f>VLOOKUP($B2460,'Выгр Торг'!$B:$P,D$1,0)</f>
        <v>Боковые зеркала "АТП" в стиле Гранта (повторитель: Динамический (PLAZMA), Механическая, Без обогрева, В цвет 630) для ВАЗ 2110-2112, Лада Приора</v>
      </c>
      <c r="E2460" s="72" t="str">
        <f>VLOOKUP($B2460,'Выгр Торг'!$B:$P,E$1,0)</f>
        <v>Y</v>
      </c>
      <c r="F2460" s="72" t="str">
        <f>VLOOKUP($B2460,'Выгр Торг'!$B:$P,F$1,0)</f>
        <v>1</v>
      </c>
      <c r="G2460" s="36"/>
      <c r="H2460" s="28">
        <v>327191</v>
      </c>
      <c r="I2460" s="53">
        <f>INDEX($I:$I,MATCH($H2460,$C:$C,0))</f>
        <v>600</v>
      </c>
      <c r="J2460" s="5" t="s">
        <v>3410</v>
      </c>
      <c r="K2460" s="56">
        <f>INDEX($K:$K,MATCH($H2460,$C:$C,0))+I2460</f>
        <v>3600</v>
      </c>
      <c r="L2460" s="14">
        <f>VLOOKUP(K2460,Наценка!$A$1:$B$8,2,1)</f>
        <v>1.4</v>
      </c>
      <c r="M2460" s="56">
        <f>INDEX($M:$M,MATCH($H2460,$C:$C,0))+I2460*$M$2</f>
        <v>4980</v>
      </c>
      <c r="N2460" s="57">
        <f t="shared" si="377"/>
        <v>4990</v>
      </c>
      <c r="O2460" s="72">
        <f>VLOOKUP($B2460,'Выгр Торг'!$B:$P,O$1,0)</f>
        <v>3600</v>
      </c>
      <c r="P2460" s="72">
        <f>VLOOKUP($B2460,'Выгр Торг'!$B:$P,P$1,0)</f>
        <v>5090</v>
      </c>
      <c r="Q2460" s="42">
        <f t="shared" si="378"/>
        <v>0</v>
      </c>
      <c r="R2460" s="42">
        <f t="shared" si="379"/>
        <v>100</v>
      </c>
      <c r="S2460" s="85">
        <f t="shared" si="383"/>
        <v>4990</v>
      </c>
      <c r="T2460" s="60" t="str">
        <f>IFERROR(VLOOKUP($B2460,'Из ГУГЛа'!$B:$G,4,0)*U2460+V2460,VLOOKUP($B2460,'Из ГУГЛа'!$B:$G,4,0))</f>
        <v/>
      </c>
      <c r="U2460" s="15">
        <v>1</v>
      </c>
      <c r="V2460" s="59"/>
      <c r="W2460" s="74">
        <f t="shared" si="380"/>
        <v>0.38611111111111107</v>
      </c>
      <c r="X2460" s="74" t="str">
        <f t="shared" si="381"/>
        <v/>
      </c>
      <c r="Y2460" s="74" t="str">
        <f t="shared" si="382"/>
        <v/>
      </c>
      <c r="Z2460" s="76" t="e">
        <f>INDEX($Z:$Z,MATCH($H2460,$C:$C,0))+V2460</f>
        <v>#VALUE!</v>
      </c>
      <c r="AB2460" s="43">
        <f>INDEX($AB:$AB,MATCH($H2460,$C:$C,0))</f>
        <v>0</v>
      </c>
    </row>
    <row r="2461" spans="1:28" ht="60" x14ac:dyDescent="0.25">
      <c r="A2461" s="71" t="str">
        <f>INDEX('Выгр Торг'!$A:$A,MATCH($B2461,'Выгр Торг'!$B:$B,0))</f>
        <v>Боковые зеркала "АТП" в стиле Гранта для ВАЗ 2110-2112, Лада Приора</v>
      </c>
      <c r="B2461" s="88">
        <v>327443</v>
      </c>
      <c r="C2461" s="72">
        <f>VLOOKUP($B2461,'Выгр Торг'!$B:$P,C$1,0)</f>
        <v>327443</v>
      </c>
      <c r="D2461" s="71" t="str">
        <f>VLOOKUP($B2461,'Выгр Торг'!$B:$P,D$1,0)</f>
        <v>Боковые зеркала "АТП" в стиле Гранта (повторитель: Динамический (PLAZMA), Механическая, Без обогрева, В цвет 633) для ВАЗ 2110-2112, Лада Приора</v>
      </c>
      <c r="E2461" s="72" t="str">
        <f>VLOOKUP($B2461,'Выгр Торг'!$B:$P,E$1,0)</f>
        <v>Y</v>
      </c>
      <c r="F2461" s="72" t="str">
        <f>VLOOKUP($B2461,'Выгр Торг'!$B:$P,F$1,0)</f>
        <v>1</v>
      </c>
      <c r="G2461" s="36"/>
      <c r="H2461" s="28">
        <v>327191</v>
      </c>
      <c r="I2461" s="53">
        <f>INDEX($I:$I,MATCH($H2461,$C:$C,0))</f>
        <v>600</v>
      </c>
      <c r="J2461" s="5" t="s">
        <v>3410</v>
      </c>
      <c r="K2461" s="56">
        <f>INDEX($K:$K,MATCH($H2461,$C:$C,0))+I2461</f>
        <v>3600</v>
      </c>
      <c r="L2461" s="14">
        <f>VLOOKUP(K2461,Наценка!$A$1:$B$8,2,1)</f>
        <v>1.4</v>
      </c>
      <c r="M2461" s="56">
        <f>INDEX($M:$M,MATCH($H2461,$C:$C,0))+I2461*$M$2</f>
        <v>4980</v>
      </c>
      <c r="N2461" s="57">
        <f t="shared" si="377"/>
        <v>4990</v>
      </c>
      <c r="O2461" s="72">
        <f>VLOOKUP($B2461,'Выгр Торг'!$B:$P,O$1,0)</f>
        <v>3600</v>
      </c>
      <c r="P2461" s="72">
        <f>VLOOKUP($B2461,'Выгр Торг'!$B:$P,P$1,0)</f>
        <v>5090</v>
      </c>
      <c r="Q2461" s="42">
        <f t="shared" si="378"/>
        <v>0</v>
      </c>
      <c r="R2461" s="42">
        <f t="shared" si="379"/>
        <v>100</v>
      </c>
      <c r="S2461" s="85">
        <f t="shared" si="383"/>
        <v>4990</v>
      </c>
      <c r="T2461" s="60" t="str">
        <f>IFERROR(VLOOKUP($B2461,'Из ГУГЛа'!$B:$G,4,0)*U2461+V2461,VLOOKUP($B2461,'Из ГУГЛа'!$B:$G,4,0))</f>
        <v/>
      </c>
      <c r="U2461" s="15">
        <v>1</v>
      </c>
      <c r="V2461" s="59"/>
      <c r="W2461" s="74">
        <f t="shared" si="380"/>
        <v>0.38611111111111107</v>
      </c>
      <c r="X2461" s="74" t="str">
        <f t="shared" si="381"/>
        <v/>
      </c>
      <c r="Y2461" s="74" t="str">
        <f t="shared" si="382"/>
        <v/>
      </c>
      <c r="Z2461" s="76" t="e">
        <f>INDEX($Z:$Z,MATCH($H2461,$C:$C,0))+V2461</f>
        <v>#VALUE!</v>
      </c>
      <c r="AB2461" s="43">
        <f>INDEX($AB:$AB,MATCH($H2461,$C:$C,0))</f>
        <v>0</v>
      </c>
    </row>
    <row r="2462" spans="1:28" ht="60" x14ac:dyDescent="0.25">
      <c r="A2462" s="71" t="str">
        <f>INDEX('Выгр Торг'!$A:$A,MATCH($B2462,'Выгр Торг'!$B:$B,0))</f>
        <v>Боковые зеркала "АТП" в стиле Гранта для ВАЗ 2110-2112, Лада Приора</v>
      </c>
      <c r="B2462" s="88">
        <v>327451</v>
      </c>
      <c r="C2462" s="72">
        <f>VLOOKUP($B2462,'Выгр Торг'!$B:$P,C$1,0)</f>
        <v>327451</v>
      </c>
      <c r="D2462" s="71" t="str">
        <f>VLOOKUP($B2462,'Выгр Торг'!$B:$P,D$1,0)</f>
        <v>Боковые зеркала "АТП" в стиле Гранта (повторитель: Динамический (PLAZMA), Механическая, Без обогрева, В цвет 655) для ВАЗ 2110-2112, Лада Приора</v>
      </c>
      <c r="E2462" s="72" t="str">
        <f>VLOOKUP($B2462,'Выгр Торг'!$B:$P,E$1,0)</f>
        <v>Y</v>
      </c>
      <c r="F2462" s="72" t="str">
        <f>VLOOKUP($B2462,'Выгр Торг'!$B:$P,F$1,0)</f>
        <v>1</v>
      </c>
      <c r="G2462" s="36"/>
      <c r="H2462" s="28">
        <v>327191</v>
      </c>
      <c r="I2462" s="53">
        <f>INDEX($I:$I,MATCH($H2462,$C:$C,0))</f>
        <v>600</v>
      </c>
      <c r="J2462" s="5" t="s">
        <v>3410</v>
      </c>
      <c r="K2462" s="56">
        <f>INDEX($K:$K,MATCH($H2462,$C:$C,0))+I2462</f>
        <v>3600</v>
      </c>
      <c r="L2462" s="14">
        <f>VLOOKUP(K2462,Наценка!$A$1:$B$8,2,1)</f>
        <v>1.4</v>
      </c>
      <c r="M2462" s="56">
        <f>INDEX($M:$M,MATCH($H2462,$C:$C,0))+I2462*$M$2</f>
        <v>4980</v>
      </c>
      <c r="N2462" s="57">
        <f t="shared" si="377"/>
        <v>4990</v>
      </c>
      <c r="O2462" s="72">
        <f>VLOOKUP($B2462,'Выгр Торг'!$B:$P,O$1,0)</f>
        <v>3600</v>
      </c>
      <c r="P2462" s="72">
        <f>VLOOKUP($B2462,'Выгр Торг'!$B:$P,P$1,0)</f>
        <v>5090</v>
      </c>
      <c r="Q2462" s="42">
        <f t="shared" si="378"/>
        <v>0</v>
      </c>
      <c r="R2462" s="42">
        <f t="shared" si="379"/>
        <v>100</v>
      </c>
      <c r="S2462" s="85">
        <f t="shared" si="383"/>
        <v>4990</v>
      </c>
      <c r="T2462" s="60" t="str">
        <f>IFERROR(VLOOKUP($B2462,'Из ГУГЛа'!$B:$G,4,0)*U2462+V2462,VLOOKUP($B2462,'Из ГУГЛа'!$B:$G,4,0))</f>
        <v/>
      </c>
      <c r="U2462" s="15">
        <v>1</v>
      </c>
      <c r="V2462" s="59"/>
      <c r="W2462" s="74">
        <f t="shared" si="380"/>
        <v>0.38611111111111107</v>
      </c>
      <c r="X2462" s="74" t="str">
        <f t="shared" si="381"/>
        <v/>
      </c>
      <c r="Y2462" s="74" t="str">
        <f t="shared" si="382"/>
        <v/>
      </c>
      <c r="Z2462" s="76" t="e">
        <f>INDEX($Z:$Z,MATCH($H2462,$C:$C,0))+V2462</f>
        <v>#VALUE!</v>
      </c>
      <c r="AB2462" s="43">
        <f>INDEX($AB:$AB,MATCH($H2462,$C:$C,0))</f>
        <v>0</v>
      </c>
    </row>
    <row r="2463" spans="1:28" ht="60" x14ac:dyDescent="0.25">
      <c r="A2463" s="71" t="str">
        <f>INDEX('Выгр Торг'!$A:$A,MATCH($B2463,'Выгр Торг'!$B:$B,0))</f>
        <v>Боковые зеркала "АТП" в стиле Гранта для ВАЗ 2110-2112, Лада Приора</v>
      </c>
      <c r="B2463" s="88">
        <v>327403</v>
      </c>
      <c r="C2463" s="72">
        <f>VLOOKUP($B2463,'Выгр Торг'!$B:$P,C$1,0)</f>
        <v>327403</v>
      </c>
      <c r="D2463" s="71" t="str">
        <f>VLOOKUP($B2463,'Выгр Торг'!$B:$P,D$1,0)</f>
        <v>Боковые зеркала "АТП" в стиле Гранта (повторитель: Динамический (PLAZMA), Механическая, Без обогрева, В цвет 660) для ВАЗ 2110-2112, Лада Приора</v>
      </c>
      <c r="E2463" s="72" t="str">
        <f>VLOOKUP($B2463,'Выгр Торг'!$B:$P,E$1,0)</f>
        <v>Y</v>
      </c>
      <c r="F2463" s="72" t="str">
        <f>VLOOKUP($B2463,'Выгр Торг'!$B:$P,F$1,0)</f>
        <v>1</v>
      </c>
      <c r="G2463" s="36"/>
      <c r="H2463" s="28">
        <v>327191</v>
      </c>
      <c r="I2463" s="53">
        <f>INDEX($I:$I,MATCH($H2463,$C:$C,0))</f>
        <v>600</v>
      </c>
      <c r="J2463" s="5" t="s">
        <v>3410</v>
      </c>
      <c r="K2463" s="56">
        <f>INDEX($K:$K,MATCH($H2463,$C:$C,0))+I2463</f>
        <v>3600</v>
      </c>
      <c r="L2463" s="14">
        <f>VLOOKUP(K2463,Наценка!$A$1:$B$8,2,1)</f>
        <v>1.4</v>
      </c>
      <c r="M2463" s="56">
        <f>INDEX($M:$M,MATCH($H2463,$C:$C,0))+I2463*$M$2</f>
        <v>4980</v>
      </c>
      <c r="N2463" s="57">
        <f t="shared" si="377"/>
        <v>4990</v>
      </c>
      <c r="O2463" s="72">
        <f>VLOOKUP($B2463,'Выгр Торг'!$B:$P,O$1,0)</f>
        <v>3600</v>
      </c>
      <c r="P2463" s="72">
        <f>VLOOKUP($B2463,'Выгр Торг'!$B:$P,P$1,0)</f>
        <v>5090</v>
      </c>
      <c r="Q2463" s="42">
        <f t="shared" si="378"/>
        <v>0</v>
      </c>
      <c r="R2463" s="42">
        <f t="shared" si="379"/>
        <v>100</v>
      </c>
      <c r="S2463" s="85">
        <f t="shared" si="383"/>
        <v>4990</v>
      </c>
      <c r="T2463" s="60" t="str">
        <f>IFERROR(VLOOKUP($B2463,'Из ГУГЛа'!$B:$G,4,0)*U2463+V2463,VLOOKUP($B2463,'Из ГУГЛа'!$B:$G,4,0))</f>
        <v/>
      </c>
      <c r="U2463" s="15">
        <v>1</v>
      </c>
      <c r="V2463" s="59"/>
      <c r="W2463" s="74">
        <f t="shared" si="380"/>
        <v>0.38611111111111107</v>
      </c>
      <c r="X2463" s="74" t="str">
        <f t="shared" si="381"/>
        <v/>
      </c>
      <c r="Y2463" s="74" t="str">
        <f t="shared" si="382"/>
        <v/>
      </c>
      <c r="Z2463" s="76" t="e">
        <f>INDEX($Z:$Z,MATCH($H2463,$C:$C,0))+V2463</f>
        <v>#VALUE!</v>
      </c>
      <c r="AB2463" s="43">
        <f>INDEX($AB:$AB,MATCH($H2463,$C:$C,0))</f>
        <v>0</v>
      </c>
    </row>
    <row r="2464" spans="1:28" ht="60" x14ac:dyDescent="0.25">
      <c r="A2464" s="71" t="str">
        <f>INDEX('Выгр Торг'!$A:$A,MATCH($B2464,'Выгр Торг'!$B:$B,0))</f>
        <v>Боковые зеркала "АТП" в стиле Гранта для ВАЗ 2110-2112, Лада Приора</v>
      </c>
      <c r="B2464" s="88">
        <v>327515</v>
      </c>
      <c r="C2464" s="72">
        <f>VLOOKUP($B2464,'Выгр Торг'!$B:$P,C$1,0)</f>
        <v>327515</v>
      </c>
      <c r="D2464" s="71" t="str">
        <f>VLOOKUP($B2464,'Выгр Торг'!$B:$P,D$1,0)</f>
        <v>Боковые зеркала "АТП" в стиле Гранта (повторитель: Динамический (PLAZMA), Механическая, Без обогрева, В цвет 665) для ВАЗ 2110-2112, Лада Приора</v>
      </c>
      <c r="E2464" s="72" t="str">
        <f>VLOOKUP($B2464,'Выгр Торг'!$B:$P,E$1,0)</f>
        <v>Y</v>
      </c>
      <c r="F2464" s="72" t="str">
        <f>VLOOKUP($B2464,'Выгр Торг'!$B:$P,F$1,0)</f>
        <v>1</v>
      </c>
      <c r="G2464" s="36"/>
      <c r="H2464" s="28">
        <v>327191</v>
      </c>
      <c r="I2464" s="53">
        <f>INDEX($I:$I,MATCH($H2464,$C:$C,0))</f>
        <v>600</v>
      </c>
      <c r="J2464" s="5" t="s">
        <v>3410</v>
      </c>
      <c r="K2464" s="56">
        <f>INDEX($K:$K,MATCH($H2464,$C:$C,0))+I2464</f>
        <v>3600</v>
      </c>
      <c r="L2464" s="14">
        <f>VLOOKUP(K2464,Наценка!$A$1:$B$8,2,1)</f>
        <v>1.4</v>
      </c>
      <c r="M2464" s="56">
        <f>INDEX($M:$M,MATCH($H2464,$C:$C,0))+I2464*$M$2</f>
        <v>4980</v>
      </c>
      <c r="N2464" s="57">
        <f t="shared" si="377"/>
        <v>4990</v>
      </c>
      <c r="O2464" s="72">
        <f>VLOOKUP($B2464,'Выгр Торг'!$B:$P,O$1,0)</f>
        <v>3600</v>
      </c>
      <c r="P2464" s="72">
        <f>VLOOKUP($B2464,'Выгр Торг'!$B:$P,P$1,0)</f>
        <v>5090</v>
      </c>
      <c r="Q2464" s="42">
        <f t="shared" si="378"/>
        <v>0</v>
      </c>
      <c r="R2464" s="42">
        <f t="shared" si="379"/>
        <v>100</v>
      </c>
      <c r="S2464" s="85">
        <f t="shared" si="383"/>
        <v>4990</v>
      </c>
      <c r="T2464" s="60" t="str">
        <f>IFERROR(VLOOKUP($B2464,'Из ГУГЛа'!$B:$G,4,0)*U2464+V2464,VLOOKUP($B2464,'Из ГУГЛа'!$B:$G,4,0))</f>
        <v/>
      </c>
      <c r="U2464" s="15">
        <v>1</v>
      </c>
      <c r="V2464" s="59"/>
      <c r="W2464" s="74">
        <f t="shared" si="380"/>
        <v>0.38611111111111107</v>
      </c>
      <c r="X2464" s="74" t="str">
        <f t="shared" si="381"/>
        <v/>
      </c>
      <c r="Y2464" s="74" t="str">
        <f t="shared" si="382"/>
        <v/>
      </c>
      <c r="Z2464" s="76" t="e">
        <f>INDEX($Z:$Z,MATCH($H2464,$C:$C,0))+V2464</f>
        <v>#VALUE!</v>
      </c>
      <c r="AB2464" s="43">
        <f>INDEX($AB:$AB,MATCH($H2464,$C:$C,0))</f>
        <v>0</v>
      </c>
    </row>
    <row r="2465" spans="1:28" ht="60" x14ac:dyDescent="0.25">
      <c r="A2465" s="71" t="str">
        <f>INDEX('Выгр Торг'!$A:$A,MATCH($B2465,'Выгр Торг'!$B:$B,0))</f>
        <v>Боковые зеркала "АТП" в стиле Гранта для ВАЗ 2110-2112, Лада Приора</v>
      </c>
      <c r="B2465" s="88">
        <v>327625</v>
      </c>
      <c r="C2465" s="72">
        <f>VLOOKUP($B2465,'Выгр Торг'!$B:$P,C$1,0)</f>
        <v>327625</v>
      </c>
      <c r="D2465" s="71" t="str">
        <f>VLOOKUP($B2465,'Выгр Торг'!$B:$P,D$1,0)</f>
        <v>Боковые зеркала "АТП" в стиле Гранта (повторитель: Динамический (PLAZMA), Механическая, Без обогрева, В цвет 672) для ВАЗ 2110-2112, Лада Приора</v>
      </c>
      <c r="E2465" s="72" t="str">
        <f>VLOOKUP($B2465,'Выгр Торг'!$B:$P,E$1,0)</f>
        <v>Y</v>
      </c>
      <c r="F2465" s="72" t="str">
        <f>VLOOKUP($B2465,'Выгр Торг'!$B:$P,F$1,0)</f>
        <v>1</v>
      </c>
      <c r="G2465" s="36"/>
      <c r="H2465" s="28">
        <v>327191</v>
      </c>
      <c r="I2465" s="53">
        <f>INDEX($I:$I,MATCH($H2465,$C:$C,0))</f>
        <v>600</v>
      </c>
      <c r="J2465" s="5" t="s">
        <v>3410</v>
      </c>
      <c r="K2465" s="56">
        <f>INDEX($K:$K,MATCH($H2465,$C:$C,0))+I2465</f>
        <v>3600</v>
      </c>
      <c r="L2465" s="14">
        <f>VLOOKUP(K2465,Наценка!$A$1:$B$8,2,1)</f>
        <v>1.4</v>
      </c>
      <c r="M2465" s="56">
        <f>INDEX($M:$M,MATCH($H2465,$C:$C,0))+I2465*$M$2</f>
        <v>4980</v>
      </c>
      <c r="N2465" s="57">
        <f t="shared" si="377"/>
        <v>4990</v>
      </c>
      <c r="O2465" s="72">
        <f>VLOOKUP($B2465,'Выгр Торг'!$B:$P,O$1,0)</f>
        <v>3600</v>
      </c>
      <c r="P2465" s="72">
        <f>VLOOKUP($B2465,'Выгр Торг'!$B:$P,P$1,0)</f>
        <v>5090</v>
      </c>
      <c r="Q2465" s="42">
        <f t="shared" si="378"/>
        <v>0</v>
      </c>
      <c r="R2465" s="42">
        <f t="shared" si="379"/>
        <v>100</v>
      </c>
      <c r="S2465" s="85">
        <f t="shared" si="383"/>
        <v>4990</v>
      </c>
      <c r="T2465" s="60" t="str">
        <f>IFERROR(VLOOKUP($B2465,'Из ГУГЛа'!$B:$G,4,0)*U2465+V2465,VLOOKUP($B2465,'Из ГУГЛа'!$B:$G,4,0))</f>
        <v/>
      </c>
      <c r="U2465" s="15">
        <v>1</v>
      </c>
      <c r="V2465" s="59"/>
      <c r="W2465" s="74">
        <f t="shared" si="380"/>
        <v>0.38611111111111107</v>
      </c>
      <c r="X2465" s="74" t="str">
        <f t="shared" si="381"/>
        <v/>
      </c>
      <c r="Y2465" s="74" t="str">
        <f t="shared" si="382"/>
        <v/>
      </c>
      <c r="Z2465" s="76" t="e">
        <f>INDEX($Z:$Z,MATCH($H2465,$C:$C,0))+V2465</f>
        <v>#VALUE!</v>
      </c>
      <c r="AB2465" s="43">
        <f>INDEX($AB:$AB,MATCH($H2465,$C:$C,0))</f>
        <v>0</v>
      </c>
    </row>
    <row r="2466" spans="1:28" ht="60" x14ac:dyDescent="0.25">
      <c r="A2466" s="71" t="str">
        <f>INDEX('Выгр Торг'!$A:$A,MATCH($B2466,'Выгр Торг'!$B:$B,0))</f>
        <v>Боковые зеркала "АТП" в стиле Гранта для ВАЗ 2110-2112, Лада Приора</v>
      </c>
      <c r="B2466" s="88">
        <v>327705</v>
      </c>
      <c r="C2466" s="72">
        <f>VLOOKUP($B2466,'Выгр Торг'!$B:$P,C$1,0)</f>
        <v>327705</v>
      </c>
      <c r="D2466" s="71" t="str">
        <f>VLOOKUP($B2466,'Выгр Торг'!$B:$P,D$1,0)</f>
        <v>Боковые зеркала "АТП" в стиле Гранта (повторитель: Динамический (PLAZMA), Механическая, Без обогрева, В цвет 690) для ВАЗ 2110-2112, Лада Приора</v>
      </c>
      <c r="E2466" s="72" t="str">
        <f>VLOOKUP($B2466,'Выгр Торг'!$B:$P,E$1,0)</f>
        <v>Y</v>
      </c>
      <c r="F2466" s="72" t="str">
        <f>VLOOKUP($B2466,'Выгр Торг'!$B:$P,F$1,0)</f>
        <v>1</v>
      </c>
      <c r="G2466" s="36"/>
      <c r="H2466" s="28">
        <v>327191</v>
      </c>
      <c r="I2466" s="53">
        <f>INDEX($I:$I,MATCH($H2466,$C:$C,0))</f>
        <v>600</v>
      </c>
      <c r="J2466" s="5" t="s">
        <v>3410</v>
      </c>
      <c r="K2466" s="56">
        <f>INDEX($K:$K,MATCH($H2466,$C:$C,0))+I2466</f>
        <v>3600</v>
      </c>
      <c r="L2466" s="14">
        <f>VLOOKUP(K2466,Наценка!$A$1:$B$8,2,1)</f>
        <v>1.4</v>
      </c>
      <c r="M2466" s="56">
        <f>INDEX($M:$M,MATCH($H2466,$C:$C,0))+I2466*$M$2</f>
        <v>4980</v>
      </c>
      <c r="N2466" s="57">
        <f t="shared" si="377"/>
        <v>4990</v>
      </c>
      <c r="O2466" s="72">
        <f>VLOOKUP($B2466,'Выгр Торг'!$B:$P,O$1,0)</f>
        <v>3600</v>
      </c>
      <c r="P2466" s="72">
        <f>VLOOKUP($B2466,'Выгр Торг'!$B:$P,P$1,0)</f>
        <v>5090</v>
      </c>
      <c r="Q2466" s="42">
        <f t="shared" si="378"/>
        <v>0</v>
      </c>
      <c r="R2466" s="42">
        <f t="shared" si="379"/>
        <v>100</v>
      </c>
      <c r="S2466" s="85">
        <f t="shared" si="383"/>
        <v>4990</v>
      </c>
      <c r="T2466" s="60" t="str">
        <f>IFERROR(VLOOKUP($B2466,'Из ГУГЛа'!$B:$G,4,0)*U2466+V2466,VLOOKUP($B2466,'Из ГУГЛа'!$B:$G,4,0))</f>
        <v/>
      </c>
      <c r="U2466" s="15">
        <v>1</v>
      </c>
      <c r="V2466" s="59"/>
      <c r="W2466" s="74">
        <f t="shared" si="380"/>
        <v>0.38611111111111107</v>
      </c>
      <c r="X2466" s="74" t="str">
        <f t="shared" si="381"/>
        <v/>
      </c>
      <c r="Y2466" s="74" t="str">
        <f t="shared" si="382"/>
        <v/>
      </c>
      <c r="Z2466" s="76" t="e">
        <f>INDEX($Z:$Z,MATCH($H2466,$C:$C,0))+V2466</f>
        <v>#VALUE!</v>
      </c>
      <c r="AB2466" s="43">
        <f>INDEX($AB:$AB,MATCH($H2466,$C:$C,0))</f>
        <v>0</v>
      </c>
    </row>
    <row r="2467" spans="1:28" ht="60" x14ac:dyDescent="0.25">
      <c r="A2467" s="71" t="str">
        <f>INDEX('Выгр Торг'!$A:$A,MATCH($B2467,'Выгр Торг'!$B:$B,0))</f>
        <v>Боковые зеркала "АТП" в стиле Гранта для ВАЗ 2110-2112, Лада Приора</v>
      </c>
      <c r="B2467" s="88">
        <v>327507</v>
      </c>
      <c r="C2467" s="72">
        <f>VLOOKUP($B2467,'Выгр Торг'!$B:$P,C$1,0)</f>
        <v>327507</v>
      </c>
      <c r="D2467" s="71" t="str">
        <f>VLOOKUP($B2467,'Выгр Торг'!$B:$P,D$1,0)</f>
        <v>Боковые зеркала "АТП" в стиле Гранта (повторитель: Динамический (PLAZMA), Механическая, Без обогрева, В цвет 790) для ВАЗ 2110-2112, Лада Приора</v>
      </c>
      <c r="E2467" s="72" t="str">
        <f>VLOOKUP($B2467,'Выгр Торг'!$B:$P,E$1,0)</f>
        <v>Y</v>
      </c>
      <c r="F2467" s="72" t="str">
        <f>VLOOKUP($B2467,'Выгр Торг'!$B:$P,F$1,0)</f>
        <v>1</v>
      </c>
      <c r="G2467" s="36"/>
      <c r="H2467" s="28">
        <v>327191</v>
      </c>
      <c r="I2467" s="53">
        <f>INDEX($I:$I,MATCH($H2467,$C:$C,0))</f>
        <v>600</v>
      </c>
      <c r="J2467" s="5" t="s">
        <v>3410</v>
      </c>
      <c r="K2467" s="56">
        <f>INDEX($K:$K,MATCH($H2467,$C:$C,0))+I2467</f>
        <v>3600</v>
      </c>
      <c r="L2467" s="14">
        <f>VLOOKUP(K2467,Наценка!$A$1:$B$8,2,1)</f>
        <v>1.4</v>
      </c>
      <c r="M2467" s="56">
        <f>INDEX($M:$M,MATCH($H2467,$C:$C,0))+I2467*$M$2</f>
        <v>4980</v>
      </c>
      <c r="N2467" s="57">
        <f t="shared" si="377"/>
        <v>4990</v>
      </c>
      <c r="O2467" s="72">
        <f>VLOOKUP($B2467,'Выгр Торг'!$B:$P,O$1,0)</f>
        <v>3600</v>
      </c>
      <c r="P2467" s="72">
        <f>VLOOKUP($B2467,'Выгр Торг'!$B:$P,P$1,0)</f>
        <v>5090</v>
      </c>
      <c r="Q2467" s="42">
        <f t="shared" si="378"/>
        <v>0</v>
      </c>
      <c r="R2467" s="42">
        <f t="shared" si="379"/>
        <v>100</v>
      </c>
      <c r="S2467" s="85">
        <f t="shared" si="383"/>
        <v>4990</v>
      </c>
      <c r="T2467" s="60" t="str">
        <f>IFERROR(VLOOKUP($B2467,'Из ГУГЛа'!$B:$G,4,0)*U2467+V2467,VLOOKUP($B2467,'Из ГУГЛа'!$B:$G,4,0))</f>
        <v/>
      </c>
      <c r="U2467" s="15">
        <v>1</v>
      </c>
      <c r="V2467" s="59"/>
      <c r="W2467" s="74">
        <f t="shared" si="380"/>
        <v>0.38611111111111107</v>
      </c>
      <c r="X2467" s="74" t="str">
        <f t="shared" si="381"/>
        <v/>
      </c>
      <c r="Y2467" s="74" t="str">
        <f t="shared" si="382"/>
        <v/>
      </c>
      <c r="Z2467" s="76" t="e">
        <f>INDEX($Z:$Z,MATCH($H2467,$C:$C,0))+V2467</f>
        <v>#VALUE!</v>
      </c>
      <c r="AB2467" s="43">
        <f>INDEX($AB:$AB,MATCH($H2467,$C:$C,0))</f>
        <v>0</v>
      </c>
    </row>
    <row r="2468" spans="1:28" ht="75" x14ac:dyDescent="0.25">
      <c r="A2468" s="71" t="str">
        <f>INDEX('Выгр Торг'!$A:$A,MATCH($B2468,'Выгр Торг'!$B:$B,0))</f>
        <v>Боковые зеркала "АТП" в стиле Гранта для ВАЗ 2110-2112, Лада Приора</v>
      </c>
      <c r="B2468" s="88">
        <v>327387</v>
      </c>
      <c r="C2468" s="72">
        <f>VLOOKUP($B2468,'Выгр Торг'!$B:$P,C$1,0)</f>
        <v>327387</v>
      </c>
      <c r="D2468" s="71" t="str">
        <f>VLOOKUP($B2468,'Выгр Торг'!$B:$P,D$1,0)</f>
        <v>Боковые зеркала "АТП" в стиле Гранта (повторитель: Динамический (PLAZMA), Механическая, Без обогрева, Уточнить у менеджера) для ВАЗ 2110-2112, Лада Приора</v>
      </c>
      <c r="E2468" s="72" t="str">
        <f>VLOOKUP($B2468,'Выгр Торг'!$B:$P,E$1,0)</f>
        <v>Y</v>
      </c>
      <c r="F2468" s="72" t="str">
        <f>VLOOKUP($B2468,'Выгр Торг'!$B:$P,F$1,0)</f>
        <v>1</v>
      </c>
      <c r="G2468" s="36"/>
      <c r="H2468" s="28">
        <v>327191</v>
      </c>
      <c r="I2468" s="53">
        <f>INDEX($I:$I,MATCH($H2468,$C:$C,0))</f>
        <v>600</v>
      </c>
      <c r="J2468" s="5" t="s">
        <v>3410</v>
      </c>
      <c r="K2468" s="56">
        <f>INDEX($K:$K,MATCH($H2468,$C:$C,0))+I2468</f>
        <v>3600</v>
      </c>
      <c r="L2468" s="14">
        <f>VLOOKUP(K2468,Наценка!$A$1:$B$8,2,1)</f>
        <v>1.4</v>
      </c>
      <c r="M2468" s="56">
        <f>INDEX($M:$M,MATCH($H2468,$C:$C,0))+I2468*$M$2</f>
        <v>4980</v>
      </c>
      <c r="N2468" s="57">
        <f t="shared" si="377"/>
        <v>4990</v>
      </c>
      <c r="O2468" s="72">
        <f>VLOOKUP($B2468,'Выгр Торг'!$B:$P,O$1,0)</f>
        <v>3600</v>
      </c>
      <c r="P2468" s="72">
        <f>VLOOKUP($B2468,'Выгр Торг'!$B:$P,P$1,0)</f>
        <v>5090</v>
      </c>
      <c r="Q2468" s="42">
        <f t="shared" si="378"/>
        <v>0</v>
      </c>
      <c r="R2468" s="42">
        <f t="shared" si="379"/>
        <v>100</v>
      </c>
      <c r="S2468" s="85">
        <f t="shared" si="383"/>
        <v>4990</v>
      </c>
      <c r="T2468" s="60" t="str">
        <f>IFERROR(VLOOKUP($B2468,'Из ГУГЛа'!$B:$G,4,0)*U2468+V2468,VLOOKUP($B2468,'Из ГУГЛа'!$B:$G,4,0))</f>
        <v/>
      </c>
      <c r="U2468" s="15">
        <v>1</v>
      </c>
      <c r="V2468" s="59"/>
      <c r="W2468" s="74">
        <f t="shared" si="380"/>
        <v>0.38611111111111107</v>
      </c>
      <c r="X2468" s="74" t="str">
        <f t="shared" si="381"/>
        <v/>
      </c>
      <c r="Y2468" s="74" t="str">
        <f t="shared" si="382"/>
        <v/>
      </c>
      <c r="Z2468" s="76" t="e">
        <f>INDEX($Z:$Z,MATCH($H2468,$C:$C,0))+V2468</f>
        <v>#VALUE!</v>
      </c>
      <c r="AB2468" s="43">
        <f>INDEX($AB:$AB,MATCH($H2468,$C:$C,0))</f>
        <v>0</v>
      </c>
    </row>
    <row r="2469" spans="1:28" ht="60" x14ac:dyDescent="0.25">
      <c r="A2469" s="71" t="str">
        <f>INDEX('Выгр Торг'!$A:$A,MATCH($B2469,'Выгр Торг'!$B:$B,0))</f>
        <v>Боковые зеркала "АТП" в стиле Гранта для ВАЗ 2110-2112, Лада Приора</v>
      </c>
      <c r="B2469" s="88">
        <v>327195</v>
      </c>
      <c r="C2469" s="72">
        <f>VLOOKUP($B2469,'Выгр Торг'!$B:$P,C$1,0)</f>
        <v>327195</v>
      </c>
      <c r="D2469" s="71" t="str">
        <f>VLOOKUP($B2469,'Выгр Торг'!$B:$P,D$1,0)</f>
        <v>Боковые зеркала "АТП" в стиле Гранта (повторитель: Динамический (PLAZMA), Механическая, С обогревом, Без покраски) для ВАЗ 2110-2112, Лада Приора</v>
      </c>
      <c r="E2469" s="72" t="str">
        <f>VLOOKUP($B2469,'Выгр Торг'!$B:$P,E$1,0)</f>
        <v>Y</v>
      </c>
      <c r="F2469" s="72" t="str">
        <f>VLOOKUP($B2469,'Выгр Торг'!$B:$P,F$1,0)</f>
        <v>1</v>
      </c>
      <c r="G2469" s="36"/>
      <c r="H2469" s="28">
        <v>327195</v>
      </c>
      <c r="I2469" s="52">
        <v>600</v>
      </c>
      <c r="J2469" s="5" t="s">
        <v>3410</v>
      </c>
      <c r="K2469" s="73">
        <f>O2469</f>
        <v>3000</v>
      </c>
      <c r="L2469" s="14">
        <f>VLOOKUP(K2469,Наценка!$A$1:$B$8,2,1)</f>
        <v>1.4</v>
      </c>
      <c r="M2469" s="83">
        <f>K2469*L2469</f>
        <v>4200</v>
      </c>
      <c r="N2469" s="57">
        <f t="shared" ref="N2469:N2470" si="384">IF(M2469&lt;=1000,(ROUNDUP(M2469,-1)-1),(ROUNDUP(M2469,-2)-10))</f>
        <v>4190</v>
      </c>
      <c r="O2469" s="72">
        <f>VLOOKUP($B2469,'Выгр Торг'!$B:$P,O$1,0)</f>
        <v>3000</v>
      </c>
      <c r="P2469" s="72">
        <f>VLOOKUP($B2469,'Выгр Торг'!$B:$P,P$1,0)</f>
        <v>4290</v>
      </c>
      <c r="Q2469" s="42">
        <f t="shared" ref="Q2469:Q2470" si="385">O2469-K2469</f>
        <v>0</v>
      </c>
      <c r="R2469" s="42">
        <f t="shared" ref="R2469:R2470" si="386">P2469-N2469</f>
        <v>100</v>
      </c>
      <c r="S2469" s="85">
        <f t="shared" si="383"/>
        <v>4190</v>
      </c>
      <c r="T2469" s="60" t="str">
        <f>IFERROR(VLOOKUP($B2469,'Из ГУГЛа'!$B:$G,4,0)*U2469+V2469,VLOOKUP($B2469,'Из ГУГЛа'!$B:$G,4,0))</f>
        <v/>
      </c>
      <c r="U2469" s="15">
        <v>1</v>
      </c>
      <c r="V2469" s="59"/>
      <c r="W2469" s="74">
        <f t="shared" ref="W2469:W2470" si="387">IFERROR(S2469/K2469-1,"")</f>
        <v>0.39666666666666672</v>
      </c>
      <c r="X2469" s="74" t="str">
        <f t="shared" ref="X2469:X2470" si="388">IFERROR((Z2469-S2469)/Z2469,"")</f>
        <v/>
      </c>
      <c r="Y2469" s="74" t="str">
        <f t="shared" ref="Y2469:Y2470" si="389">IFERROR(IF(Z2469="","",Z2469/K2469-1),"")</f>
        <v/>
      </c>
      <c r="Z2469" s="78" t="s">
        <v>2579</v>
      </c>
    </row>
    <row r="2470" spans="1:28" ht="60" x14ac:dyDescent="0.25">
      <c r="A2470" s="71" t="str">
        <f>INDEX('Выгр Торг'!$A:$A,MATCH($B2470,'Выгр Торг'!$B:$B,0))</f>
        <v>Боковые зеркала "АТП" в стиле Гранта для ВАЗ 2110-2112, Лада Приора</v>
      </c>
      <c r="B2470" s="88">
        <v>327741</v>
      </c>
      <c r="C2470" s="72">
        <f>VLOOKUP($B2470,'Выгр Торг'!$B:$P,C$1,0)</f>
        <v>327741</v>
      </c>
      <c r="D2470" s="71" t="str">
        <f>VLOOKUP($B2470,'Выгр Торг'!$B:$P,D$1,0)</f>
        <v>Боковые зеркала "АТП" в стиле Гранта (повторитель: Динамический (PLAZMA), Механическая, С обогревом, В цвет 100) для ВАЗ 2110-2112, Лада Приора</v>
      </c>
      <c r="E2470" s="72" t="str">
        <f>VLOOKUP($B2470,'Выгр Торг'!$B:$P,E$1,0)</f>
        <v>Y</v>
      </c>
      <c r="F2470" s="72" t="str">
        <f>VLOOKUP($B2470,'Выгр Торг'!$B:$P,F$1,0)</f>
        <v>1</v>
      </c>
      <c r="G2470" s="36"/>
      <c r="H2470" s="28">
        <v>327195</v>
      </c>
      <c r="I2470" s="53">
        <f>INDEX($I:$I,MATCH($H2470,$C:$C,0))</f>
        <v>600</v>
      </c>
      <c r="J2470" s="5" t="s">
        <v>3410</v>
      </c>
      <c r="K2470" s="56">
        <f>INDEX($K:$K,MATCH($H2470,$C:$C,0))+I2470</f>
        <v>3600</v>
      </c>
      <c r="L2470" s="14">
        <f>VLOOKUP(K2470,Наценка!$A$1:$B$8,2,1)</f>
        <v>1.4</v>
      </c>
      <c r="M2470" s="56">
        <f>INDEX($M:$M,MATCH($H2470,$C:$C,0))+I2470*$M$2</f>
        <v>4980</v>
      </c>
      <c r="N2470" s="57">
        <f t="shared" si="384"/>
        <v>4990</v>
      </c>
      <c r="O2470" s="72">
        <f>VLOOKUP($B2470,'Выгр Торг'!$B:$P,O$1,0)</f>
        <v>3600</v>
      </c>
      <c r="P2470" s="72">
        <f>VLOOKUP($B2470,'Выгр Торг'!$B:$P,P$1,0)</f>
        <v>5090</v>
      </c>
      <c r="Q2470" s="42">
        <f t="shared" si="385"/>
        <v>0</v>
      </c>
      <c r="R2470" s="42">
        <f t="shared" si="386"/>
        <v>100</v>
      </c>
      <c r="S2470" s="85">
        <f t="shared" si="383"/>
        <v>4990</v>
      </c>
      <c r="T2470" s="60" t="str">
        <f>IFERROR(VLOOKUP($B2470,'Из ГУГЛа'!$B:$G,4,0)*U2470+V2470,VLOOKUP($B2470,'Из ГУГЛа'!$B:$G,4,0))</f>
        <v/>
      </c>
      <c r="U2470" s="15">
        <v>1</v>
      </c>
      <c r="V2470" s="59"/>
      <c r="W2470" s="74">
        <f t="shared" si="387"/>
        <v>0.38611111111111107</v>
      </c>
      <c r="X2470" s="74" t="str">
        <f t="shared" si="388"/>
        <v/>
      </c>
      <c r="Y2470" s="74" t="str">
        <f t="shared" si="389"/>
        <v/>
      </c>
      <c r="Z2470" s="76" t="e">
        <f>INDEX($Z:$Z,MATCH($H2470,$C:$C,0))+V2470</f>
        <v>#VALUE!</v>
      </c>
      <c r="AB2470" s="43">
        <f>INDEX($AB:$AB,MATCH($H2470,$C:$C,0))</f>
        <v>0</v>
      </c>
    </row>
    <row r="2471" spans="1:28" ht="60" x14ac:dyDescent="0.25">
      <c r="A2471" s="71" t="str">
        <f>INDEX('Выгр Торг'!$A:$A,MATCH($B2471,'Выгр Торг'!$B:$B,0))</f>
        <v>Боковые зеркала "АТП" в стиле Гранта для ВАЗ 2110-2112, Лада Приора</v>
      </c>
      <c r="B2471" s="88">
        <v>327423</v>
      </c>
      <c r="C2471" s="72">
        <f>VLOOKUP($B2471,'Выгр Торг'!$B:$P,C$1,0)</f>
        <v>327423</v>
      </c>
      <c r="D2471" s="71" t="str">
        <f>VLOOKUP($B2471,'Выгр Торг'!$B:$P,D$1,0)</f>
        <v>Боковые зеркала "АТП" в стиле Гранта (повторитель: Динамический (PLAZMA), Механическая, С обогревом, В цвет 125) для ВАЗ 2110-2112, Лада Приора</v>
      </c>
      <c r="E2471" s="72" t="str">
        <f>VLOOKUP($B2471,'Выгр Торг'!$B:$P,E$1,0)</f>
        <v>Y</v>
      </c>
      <c r="F2471" s="72" t="str">
        <f>VLOOKUP($B2471,'Выгр Торг'!$B:$P,F$1,0)</f>
        <v>1</v>
      </c>
      <c r="G2471" s="36"/>
      <c r="H2471" s="28">
        <v>327195</v>
      </c>
      <c r="I2471" s="53">
        <f>INDEX($I:$I,MATCH($H2471,$C:$C,0))</f>
        <v>600</v>
      </c>
      <c r="J2471" s="5" t="s">
        <v>3410</v>
      </c>
      <c r="K2471" s="56">
        <f>INDEX($K:$K,MATCH($H2471,$C:$C,0))+I2471</f>
        <v>3600</v>
      </c>
      <c r="L2471" s="14">
        <f>VLOOKUP(K2471,Наценка!$A$1:$B$8,2,1)</f>
        <v>1.4</v>
      </c>
      <c r="M2471" s="56">
        <f>INDEX($M:$M,MATCH($H2471,$C:$C,0))+I2471*$M$2</f>
        <v>4980</v>
      </c>
      <c r="N2471" s="57">
        <f t="shared" ref="N2471:N2515" si="390">IF(M2471&lt;=1000,(ROUNDUP(M2471,-1)-1),(ROUNDUP(M2471,-2)-10))</f>
        <v>4990</v>
      </c>
      <c r="O2471" s="72">
        <f>VLOOKUP($B2471,'Выгр Торг'!$B:$P,O$1,0)</f>
        <v>3600</v>
      </c>
      <c r="P2471" s="72">
        <f>VLOOKUP($B2471,'Выгр Торг'!$B:$P,P$1,0)</f>
        <v>5090</v>
      </c>
      <c r="Q2471" s="42">
        <f t="shared" ref="Q2471:Q2515" si="391">O2471-K2471</f>
        <v>0</v>
      </c>
      <c r="R2471" s="42">
        <f t="shared" ref="R2471:R2515" si="392">P2471-N2471</f>
        <v>100</v>
      </c>
      <c r="S2471" s="85">
        <f t="shared" si="383"/>
        <v>4990</v>
      </c>
      <c r="T2471" s="60" t="str">
        <f>IFERROR(VLOOKUP($B2471,'Из ГУГЛа'!$B:$G,4,0)*U2471+V2471,VLOOKUP($B2471,'Из ГУГЛа'!$B:$G,4,0))</f>
        <v/>
      </c>
      <c r="U2471" s="15">
        <v>1</v>
      </c>
      <c r="V2471" s="59"/>
      <c r="W2471" s="74">
        <f t="shared" ref="W2471:W2515" si="393">IFERROR(S2471/K2471-1,"")</f>
        <v>0.38611111111111107</v>
      </c>
      <c r="X2471" s="74" t="str">
        <f t="shared" ref="X2471:X2515" si="394">IFERROR((Z2471-S2471)/Z2471,"")</f>
        <v/>
      </c>
      <c r="Y2471" s="74" t="str">
        <f t="shared" ref="Y2471:Y2515" si="395">IFERROR(IF(Z2471="","",Z2471/K2471-1),"")</f>
        <v/>
      </c>
      <c r="Z2471" s="76" t="e">
        <f>INDEX($Z:$Z,MATCH($H2471,$C:$C,0))+V2471</f>
        <v>#VALUE!</v>
      </c>
      <c r="AB2471" s="43">
        <f>INDEX($AB:$AB,MATCH($H2471,$C:$C,0))</f>
        <v>0</v>
      </c>
    </row>
    <row r="2472" spans="1:28" ht="60" x14ac:dyDescent="0.25">
      <c r="A2472" s="71" t="str">
        <f>INDEX('Выгр Торг'!$A:$A,MATCH($B2472,'Выгр Торг'!$B:$B,0))</f>
        <v>Боковые зеркала "АТП" в стиле Гранта для ВАЗ 2110-2112, Лада Приора</v>
      </c>
      <c r="B2472" s="88">
        <v>327557</v>
      </c>
      <c r="C2472" s="72">
        <f>VLOOKUP($B2472,'Выгр Торг'!$B:$P,C$1,0)</f>
        <v>327557</v>
      </c>
      <c r="D2472" s="71" t="str">
        <f>VLOOKUP($B2472,'Выгр Торг'!$B:$P,D$1,0)</f>
        <v>Боковые зеркала "АТП" в стиле Гранта (повторитель: Динамический (PLAZMA), Механическая, С обогревом, В цвет 133) для ВАЗ 2110-2112, Лада Приора</v>
      </c>
      <c r="E2472" s="72" t="str">
        <f>VLOOKUP($B2472,'Выгр Торг'!$B:$P,E$1,0)</f>
        <v>Y</v>
      </c>
      <c r="F2472" s="72" t="str">
        <f>VLOOKUP($B2472,'Выгр Торг'!$B:$P,F$1,0)</f>
        <v>1</v>
      </c>
      <c r="G2472" s="36"/>
      <c r="H2472" s="28">
        <v>327195</v>
      </c>
      <c r="I2472" s="53">
        <f>INDEX($I:$I,MATCH($H2472,$C:$C,0))</f>
        <v>600</v>
      </c>
      <c r="J2472" s="5" t="s">
        <v>3410</v>
      </c>
      <c r="K2472" s="56">
        <f>INDEX($K:$K,MATCH($H2472,$C:$C,0))+I2472</f>
        <v>3600</v>
      </c>
      <c r="L2472" s="14">
        <f>VLOOKUP(K2472,Наценка!$A$1:$B$8,2,1)</f>
        <v>1.4</v>
      </c>
      <c r="M2472" s="56">
        <f>INDEX($M:$M,MATCH($H2472,$C:$C,0))+I2472*$M$2</f>
        <v>4980</v>
      </c>
      <c r="N2472" s="57">
        <f t="shared" si="390"/>
        <v>4990</v>
      </c>
      <c r="O2472" s="72">
        <f>VLOOKUP($B2472,'Выгр Торг'!$B:$P,O$1,0)</f>
        <v>3600</v>
      </c>
      <c r="P2472" s="72">
        <f>VLOOKUP($B2472,'Выгр Торг'!$B:$P,P$1,0)</f>
        <v>5090</v>
      </c>
      <c r="Q2472" s="42">
        <f t="shared" si="391"/>
        <v>0</v>
      </c>
      <c r="R2472" s="42">
        <f t="shared" si="392"/>
        <v>100</v>
      </c>
      <c r="S2472" s="85">
        <f t="shared" si="383"/>
        <v>4990</v>
      </c>
      <c r="T2472" s="60" t="str">
        <f>IFERROR(VLOOKUP($B2472,'Из ГУГЛа'!$B:$G,4,0)*U2472+V2472,VLOOKUP($B2472,'Из ГУГЛа'!$B:$G,4,0))</f>
        <v/>
      </c>
      <c r="U2472" s="15">
        <v>1</v>
      </c>
      <c r="V2472" s="59"/>
      <c r="W2472" s="74">
        <f t="shared" si="393"/>
        <v>0.38611111111111107</v>
      </c>
      <c r="X2472" s="74" t="str">
        <f t="shared" si="394"/>
        <v/>
      </c>
      <c r="Y2472" s="74" t="str">
        <f t="shared" si="395"/>
        <v/>
      </c>
      <c r="Z2472" s="76" t="e">
        <f>INDEX($Z:$Z,MATCH($H2472,$C:$C,0))+V2472</f>
        <v>#VALUE!</v>
      </c>
      <c r="AB2472" s="43">
        <f>INDEX($AB:$AB,MATCH($H2472,$C:$C,0))</f>
        <v>0</v>
      </c>
    </row>
    <row r="2473" spans="1:28" ht="60" x14ac:dyDescent="0.25">
      <c r="A2473" s="71" t="str">
        <f>INDEX('Выгр Торг'!$A:$A,MATCH($B2473,'Выгр Торг'!$B:$B,0))</f>
        <v>Боковые зеркала "АТП" в стиле Гранта для ВАЗ 2110-2112, Лада Приора</v>
      </c>
      <c r="B2473" s="88">
        <v>327541</v>
      </c>
      <c r="C2473" s="72">
        <f>VLOOKUP($B2473,'Выгр Торг'!$B:$P,C$1,0)</f>
        <v>327541</v>
      </c>
      <c r="D2473" s="71" t="str">
        <f>VLOOKUP($B2473,'Выгр Торг'!$B:$P,D$1,0)</f>
        <v>Боковые зеркала "АТП" в стиле Гранта (повторитель: Динамический (PLAZMA), Механическая, С обогревом, В цвет 171) для ВАЗ 2110-2112, Лада Приора</v>
      </c>
      <c r="E2473" s="72" t="str">
        <f>VLOOKUP($B2473,'Выгр Торг'!$B:$P,E$1,0)</f>
        <v>Y</v>
      </c>
      <c r="F2473" s="72" t="str">
        <f>VLOOKUP($B2473,'Выгр Торг'!$B:$P,F$1,0)</f>
        <v>1</v>
      </c>
      <c r="G2473" s="36"/>
      <c r="H2473" s="28">
        <v>327195</v>
      </c>
      <c r="I2473" s="53">
        <f>INDEX($I:$I,MATCH($H2473,$C:$C,0))</f>
        <v>600</v>
      </c>
      <c r="J2473" s="5" t="s">
        <v>3410</v>
      </c>
      <c r="K2473" s="56">
        <f>INDEX($K:$K,MATCH($H2473,$C:$C,0))+I2473</f>
        <v>3600</v>
      </c>
      <c r="L2473" s="14">
        <f>VLOOKUP(K2473,Наценка!$A$1:$B$8,2,1)</f>
        <v>1.4</v>
      </c>
      <c r="M2473" s="56">
        <f>INDEX($M:$M,MATCH($H2473,$C:$C,0))+I2473*$M$2</f>
        <v>4980</v>
      </c>
      <c r="N2473" s="57">
        <f t="shared" si="390"/>
        <v>4990</v>
      </c>
      <c r="O2473" s="72">
        <f>VLOOKUP($B2473,'Выгр Торг'!$B:$P,O$1,0)</f>
        <v>3600</v>
      </c>
      <c r="P2473" s="72">
        <f>VLOOKUP($B2473,'Выгр Торг'!$B:$P,P$1,0)</f>
        <v>5090</v>
      </c>
      <c r="Q2473" s="42">
        <f t="shared" si="391"/>
        <v>0</v>
      </c>
      <c r="R2473" s="42">
        <f t="shared" si="392"/>
        <v>100</v>
      </c>
      <c r="S2473" s="85">
        <f t="shared" si="383"/>
        <v>4990</v>
      </c>
      <c r="T2473" s="60" t="str">
        <f>IFERROR(VLOOKUP($B2473,'Из ГУГЛа'!$B:$G,4,0)*U2473+V2473,VLOOKUP($B2473,'Из ГУГЛа'!$B:$G,4,0))</f>
        <v/>
      </c>
      <c r="U2473" s="15">
        <v>1</v>
      </c>
      <c r="V2473" s="59"/>
      <c r="W2473" s="74">
        <f t="shared" si="393"/>
        <v>0.38611111111111107</v>
      </c>
      <c r="X2473" s="74" t="str">
        <f t="shared" si="394"/>
        <v/>
      </c>
      <c r="Y2473" s="74" t="str">
        <f t="shared" si="395"/>
        <v/>
      </c>
      <c r="Z2473" s="76" t="e">
        <f>INDEX($Z:$Z,MATCH($H2473,$C:$C,0))+V2473</f>
        <v>#VALUE!</v>
      </c>
      <c r="AB2473" s="43">
        <f>INDEX($AB:$AB,MATCH($H2473,$C:$C,0))</f>
        <v>0</v>
      </c>
    </row>
    <row r="2474" spans="1:28" ht="60" x14ac:dyDescent="0.25">
      <c r="A2474" s="71" t="str">
        <f>INDEX('Выгр Торг'!$A:$A,MATCH($B2474,'Выгр Торг'!$B:$B,0))</f>
        <v>Боковые зеркала "АТП" в стиле Гранта для ВАЗ 2110-2112, Лада Приора</v>
      </c>
      <c r="B2474" s="88">
        <v>327495</v>
      </c>
      <c r="C2474" s="72">
        <f>VLOOKUP($B2474,'Выгр Торг'!$B:$P,C$1,0)</f>
        <v>327495</v>
      </c>
      <c r="D2474" s="71" t="str">
        <f>VLOOKUP($B2474,'Выгр Торг'!$B:$P,D$1,0)</f>
        <v>Боковые зеркала "АТП" в стиле Гранта (повторитель: Динамический (PLAZMA), Механическая, С обогревом, В цвет 190) для ВАЗ 2110-2112, Лада Приора</v>
      </c>
      <c r="E2474" s="72" t="str">
        <f>VLOOKUP($B2474,'Выгр Торг'!$B:$P,E$1,0)</f>
        <v>Y</v>
      </c>
      <c r="F2474" s="72" t="str">
        <f>VLOOKUP($B2474,'Выгр Торг'!$B:$P,F$1,0)</f>
        <v>1</v>
      </c>
      <c r="G2474" s="36"/>
      <c r="H2474" s="28">
        <v>327195</v>
      </c>
      <c r="I2474" s="53">
        <f>INDEX($I:$I,MATCH($H2474,$C:$C,0))</f>
        <v>600</v>
      </c>
      <c r="J2474" s="5" t="s">
        <v>3410</v>
      </c>
      <c r="K2474" s="56">
        <f>INDEX($K:$K,MATCH($H2474,$C:$C,0))+I2474</f>
        <v>3600</v>
      </c>
      <c r="L2474" s="14">
        <f>VLOOKUP(K2474,Наценка!$A$1:$B$8,2,1)</f>
        <v>1.4</v>
      </c>
      <c r="M2474" s="56">
        <f>INDEX($M:$M,MATCH($H2474,$C:$C,0))+I2474*$M$2</f>
        <v>4980</v>
      </c>
      <c r="N2474" s="57">
        <f t="shared" si="390"/>
        <v>4990</v>
      </c>
      <c r="O2474" s="72">
        <f>VLOOKUP($B2474,'Выгр Торг'!$B:$P,O$1,0)</f>
        <v>3600</v>
      </c>
      <c r="P2474" s="72">
        <f>VLOOKUP($B2474,'Выгр Торг'!$B:$P,P$1,0)</f>
        <v>5090</v>
      </c>
      <c r="Q2474" s="42">
        <f t="shared" si="391"/>
        <v>0</v>
      </c>
      <c r="R2474" s="42">
        <f t="shared" si="392"/>
        <v>100</v>
      </c>
      <c r="S2474" s="85">
        <f t="shared" si="383"/>
        <v>4990</v>
      </c>
      <c r="T2474" s="60" t="str">
        <f>IFERROR(VLOOKUP($B2474,'Из ГУГЛа'!$B:$G,4,0)*U2474+V2474,VLOOKUP($B2474,'Из ГУГЛа'!$B:$G,4,0))</f>
        <v/>
      </c>
      <c r="U2474" s="15">
        <v>1</v>
      </c>
      <c r="V2474" s="59"/>
      <c r="W2474" s="74">
        <f t="shared" si="393"/>
        <v>0.38611111111111107</v>
      </c>
      <c r="X2474" s="74" t="str">
        <f t="shared" si="394"/>
        <v/>
      </c>
      <c r="Y2474" s="74" t="str">
        <f t="shared" si="395"/>
        <v/>
      </c>
      <c r="Z2474" s="76" t="e">
        <f>INDEX($Z:$Z,MATCH($H2474,$C:$C,0))+V2474</f>
        <v>#VALUE!</v>
      </c>
      <c r="AB2474" s="43">
        <f>INDEX($AB:$AB,MATCH($H2474,$C:$C,0))</f>
        <v>0</v>
      </c>
    </row>
    <row r="2475" spans="1:28" ht="60" x14ac:dyDescent="0.25">
      <c r="A2475" s="71" t="str">
        <f>INDEX('Выгр Торг'!$A:$A,MATCH($B2475,'Выгр Торг'!$B:$B,0))</f>
        <v>Боковые зеркала "АТП" в стиле Гранта для ВАЗ 2110-2112, Лада Приора</v>
      </c>
      <c r="B2475" s="88">
        <v>327669</v>
      </c>
      <c r="C2475" s="72">
        <f>VLOOKUP($B2475,'Выгр Торг'!$B:$P,C$1,0)</f>
        <v>327669</v>
      </c>
      <c r="D2475" s="71" t="str">
        <f>VLOOKUP($B2475,'Выгр Торг'!$B:$P,D$1,0)</f>
        <v>Боковые зеркала "АТП" в стиле Гранта (повторитель: Динамический (PLAZMA), Механическая, С обогревом, В цвет 192) для ВАЗ 2110-2112, Лада Приора</v>
      </c>
      <c r="E2475" s="72" t="str">
        <f>VLOOKUP($B2475,'Выгр Торг'!$B:$P,E$1,0)</f>
        <v>Y</v>
      </c>
      <c r="F2475" s="72" t="str">
        <f>VLOOKUP($B2475,'Выгр Торг'!$B:$P,F$1,0)</f>
        <v>1</v>
      </c>
      <c r="G2475" s="36"/>
      <c r="H2475" s="28">
        <v>327195</v>
      </c>
      <c r="I2475" s="53">
        <f>INDEX($I:$I,MATCH($H2475,$C:$C,0))</f>
        <v>600</v>
      </c>
      <c r="J2475" s="5" t="s">
        <v>3410</v>
      </c>
      <c r="K2475" s="56">
        <f>INDEX($K:$K,MATCH($H2475,$C:$C,0))+I2475</f>
        <v>3600</v>
      </c>
      <c r="L2475" s="14">
        <f>VLOOKUP(K2475,Наценка!$A$1:$B$8,2,1)</f>
        <v>1.4</v>
      </c>
      <c r="M2475" s="56">
        <f>INDEX($M:$M,MATCH($H2475,$C:$C,0))+I2475*$M$2</f>
        <v>4980</v>
      </c>
      <c r="N2475" s="57">
        <f t="shared" si="390"/>
        <v>4990</v>
      </c>
      <c r="O2475" s="72">
        <f>VLOOKUP($B2475,'Выгр Торг'!$B:$P,O$1,0)</f>
        <v>3600</v>
      </c>
      <c r="P2475" s="72">
        <f>VLOOKUP($B2475,'Выгр Торг'!$B:$P,P$1,0)</f>
        <v>5090</v>
      </c>
      <c r="Q2475" s="42">
        <f t="shared" si="391"/>
        <v>0</v>
      </c>
      <c r="R2475" s="42">
        <f t="shared" si="392"/>
        <v>100</v>
      </c>
      <c r="S2475" s="85">
        <f t="shared" si="383"/>
        <v>4990</v>
      </c>
      <c r="T2475" s="60" t="str">
        <f>IFERROR(VLOOKUP($B2475,'Из ГУГЛа'!$B:$G,4,0)*U2475+V2475,VLOOKUP($B2475,'Из ГУГЛа'!$B:$G,4,0))</f>
        <v/>
      </c>
      <c r="U2475" s="15">
        <v>1</v>
      </c>
      <c r="V2475" s="59"/>
      <c r="W2475" s="74">
        <f t="shared" si="393"/>
        <v>0.38611111111111107</v>
      </c>
      <c r="X2475" s="74" t="str">
        <f t="shared" si="394"/>
        <v/>
      </c>
      <c r="Y2475" s="74" t="str">
        <f t="shared" si="395"/>
        <v/>
      </c>
      <c r="Z2475" s="76" t="e">
        <f>INDEX($Z:$Z,MATCH($H2475,$C:$C,0))+V2475</f>
        <v>#VALUE!</v>
      </c>
      <c r="AB2475" s="43">
        <f>INDEX($AB:$AB,MATCH($H2475,$C:$C,0))</f>
        <v>0</v>
      </c>
    </row>
    <row r="2476" spans="1:28" ht="60" x14ac:dyDescent="0.25">
      <c r="A2476" s="71" t="str">
        <f>INDEX('Выгр Торг'!$A:$A,MATCH($B2476,'Выгр Торг'!$B:$B,0))</f>
        <v>Боковые зеркала "АТП" в стиле Гранта для ВАЗ 2110-2112, Лада Приора</v>
      </c>
      <c r="B2476" s="88">
        <v>327653</v>
      </c>
      <c r="C2476" s="72">
        <f>VLOOKUP($B2476,'Выгр Торг'!$B:$P,C$1,0)</f>
        <v>327653</v>
      </c>
      <c r="D2476" s="71" t="str">
        <f>VLOOKUP($B2476,'Выгр Торг'!$B:$P,D$1,0)</f>
        <v>Боковые зеркала "АТП" в стиле Гранта (повторитель: Динамический (PLAZMA), Механическая, С обогревом, В цвет 193) для ВАЗ 2110-2112, Лада Приора</v>
      </c>
      <c r="E2476" s="72" t="str">
        <f>VLOOKUP($B2476,'Выгр Торг'!$B:$P,E$1,0)</f>
        <v>Y</v>
      </c>
      <c r="F2476" s="72" t="str">
        <f>VLOOKUP($B2476,'Выгр Торг'!$B:$P,F$1,0)</f>
        <v>1</v>
      </c>
      <c r="G2476" s="36"/>
      <c r="H2476" s="28">
        <v>327195</v>
      </c>
      <c r="I2476" s="53">
        <f>INDEX($I:$I,MATCH($H2476,$C:$C,0))</f>
        <v>600</v>
      </c>
      <c r="J2476" s="5" t="s">
        <v>3410</v>
      </c>
      <c r="K2476" s="56">
        <f>INDEX($K:$K,MATCH($H2476,$C:$C,0))+I2476</f>
        <v>3600</v>
      </c>
      <c r="L2476" s="14">
        <f>VLOOKUP(K2476,Наценка!$A$1:$B$8,2,1)</f>
        <v>1.4</v>
      </c>
      <c r="M2476" s="56">
        <f>INDEX($M:$M,MATCH($H2476,$C:$C,0))+I2476*$M$2</f>
        <v>4980</v>
      </c>
      <c r="N2476" s="57">
        <f t="shared" si="390"/>
        <v>4990</v>
      </c>
      <c r="O2476" s="72">
        <f>VLOOKUP($B2476,'Выгр Торг'!$B:$P,O$1,0)</f>
        <v>3600</v>
      </c>
      <c r="P2476" s="72">
        <f>VLOOKUP($B2476,'Выгр Торг'!$B:$P,P$1,0)</f>
        <v>5090</v>
      </c>
      <c r="Q2476" s="42">
        <f t="shared" si="391"/>
        <v>0</v>
      </c>
      <c r="R2476" s="42">
        <f t="shared" si="392"/>
        <v>100</v>
      </c>
      <c r="S2476" s="85">
        <f t="shared" si="383"/>
        <v>4990</v>
      </c>
      <c r="T2476" s="60" t="str">
        <f>IFERROR(VLOOKUP($B2476,'Из ГУГЛа'!$B:$G,4,0)*U2476+V2476,VLOOKUP($B2476,'Из ГУГЛа'!$B:$G,4,0))</f>
        <v/>
      </c>
      <c r="U2476" s="15">
        <v>1</v>
      </c>
      <c r="V2476" s="59"/>
      <c r="W2476" s="74">
        <f t="shared" si="393"/>
        <v>0.38611111111111107</v>
      </c>
      <c r="X2476" s="74" t="str">
        <f t="shared" si="394"/>
        <v/>
      </c>
      <c r="Y2476" s="74" t="str">
        <f t="shared" si="395"/>
        <v/>
      </c>
      <c r="Z2476" s="76" t="e">
        <f>INDEX($Z:$Z,MATCH($H2476,$C:$C,0))+V2476</f>
        <v>#VALUE!</v>
      </c>
      <c r="AB2476" s="43">
        <f>INDEX($AB:$AB,MATCH($H2476,$C:$C,0))</f>
        <v>0</v>
      </c>
    </row>
    <row r="2477" spans="1:28" ht="60" x14ac:dyDescent="0.25">
      <c r="A2477" s="71" t="str">
        <f>INDEX('Выгр Торг'!$A:$A,MATCH($B2477,'Выгр Торг'!$B:$B,0))</f>
        <v>Боковые зеркала "АТП" в стиле Гранта для ВАЗ 2110-2112, Лада Приора</v>
      </c>
      <c r="B2477" s="88">
        <v>327725</v>
      </c>
      <c r="C2477" s="72">
        <f>VLOOKUP($B2477,'Выгр Торг'!$B:$P,C$1,0)</f>
        <v>327725</v>
      </c>
      <c r="D2477" s="71" t="str">
        <f>VLOOKUP($B2477,'Выгр Торг'!$B:$P,D$1,0)</f>
        <v>Боковые зеркала "АТП" в стиле Гранта (повторитель: Динамический (PLAZMA), Механическая, С обогревом, В цвет 206) для ВАЗ 2110-2112, Лада Приора</v>
      </c>
      <c r="E2477" s="72" t="str">
        <f>VLOOKUP($B2477,'Выгр Торг'!$B:$P,E$1,0)</f>
        <v>Y</v>
      </c>
      <c r="F2477" s="72" t="str">
        <f>VLOOKUP($B2477,'Выгр Торг'!$B:$P,F$1,0)</f>
        <v>1</v>
      </c>
      <c r="G2477" s="36"/>
      <c r="H2477" s="28">
        <v>327195</v>
      </c>
      <c r="I2477" s="53">
        <f>INDEX($I:$I,MATCH($H2477,$C:$C,0))</f>
        <v>600</v>
      </c>
      <c r="J2477" s="5" t="s">
        <v>3410</v>
      </c>
      <c r="K2477" s="56">
        <f>INDEX($K:$K,MATCH($H2477,$C:$C,0))+I2477</f>
        <v>3600</v>
      </c>
      <c r="L2477" s="14">
        <f>VLOOKUP(K2477,Наценка!$A$1:$B$8,2,1)</f>
        <v>1.4</v>
      </c>
      <c r="M2477" s="56">
        <f>INDEX($M:$M,MATCH($H2477,$C:$C,0))+I2477*$M$2</f>
        <v>4980</v>
      </c>
      <c r="N2477" s="57">
        <f t="shared" si="390"/>
        <v>4990</v>
      </c>
      <c r="O2477" s="72">
        <f>VLOOKUP($B2477,'Выгр Торг'!$B:$P,O$1,0)</f>
        <v>3600</v>
      </c>
      <c r="P2477" s="72">
        <f>VLOOKUP($B2477,'Выгр Торг'!$B:$P,P$1,0)</f>
        <v>5090</v>
      </c>
      <c r="Q2477" s="42">
        <f t="shared" si="391"/>
        <v>0</v>
      </c>
      <c r="R2477" s="42">
        <f t="shared" si="392"/>
        <v>100</v>
      </c>
      <c r="S2477" s="85">
        <f t="shared" si="383"/>
        <v>4990</v>
      </c>
      <c r="T2477" s="60" t="str">
        <f>IFERROR(VLOOKUP($B2477,'Из ГУГЛа'!$B:$G,4,0)*U2477+V2477,VLOOKUP($B2477,'Из ГУГЛа'!$B:$G,4,0))</f>
        <v/>
      </c>
      <c r="U2477" s="15">
        <v>1</v>
      </c>
      <c r="V2477" s="59"/>
      <c r="W2477" s="74">
        <f t="shared" si="393"/>
        <v>0.38611111111111107</v>
      </c>
      <c r="X2477" s="74" t="str">
        <f t="shared" si="394"/>
        <v/>
      </c>
      <c r="Y2477" s="74" t="str">
        <f t="shared" si="395"/>
        <v/>
      </c>
      <c r="Z2477" s="76" t="e">
        <f>INDEX($Z:$Z,MATCH($H2477,$C:$C,0))+V2477</f>
        <v>#VALUE!</v>
      </c>
      <c r="AB2477" s="43">
        <f>INDEX($AB:$AB,MATCH($H2477,$C:$C,0))</f>
        <v>0</v>
      </c>
    </row>
    <row r="2478" spans="1:28" ht="60" x14ac:dyDescent="0.25">
      <c r="A2478" s="71" t="str">
        <f>INDEX('Выгр Торг'!$A:$A,MATCH($B2478,'Выгр Торг'!$B:$B,0))</f>
        <v>Боковые зеркала "АТП" в стиле Гранта для ВАЗ 2110-2112, Лада Приора</v>
      </c>
      <c r="B2478" s="88">
        <v>327565</v>
      </c>
      <c r="C2478" s="72">
        <f>VLOOKUP($B2478,'Выгр Торг'!$B:$P,C$1,0)</f>
        <v>327565</v>
      </c>
      <c r="D2478" s="71" t="str">
        <f>VLOOKUP($B2478,'Выгр Торг'!$B:$P,D$1,0)</f>
        <v>Боковые зеркала "АТП" в стиле Гранта (повторитель: Динамический (PLAZMA), Механическая, С обогревом, В цвет 217) для ВАЗ 2110-2112, Лада Приора</v>
      </c>
      <c r="E2478" s="72" t="str">
        <f>VLOOKUP($B2478,'Выгр Торг'!$B:$P,E$1,0)</f>
        <v>Y</v>
      </c>
      <c r="F2478" s="72" t="str">
        <f>VLOOKUP($B2478,'Выгр Торг'!$B:$P,F$1,0)</f>
        <v>1</v>
      </c>
      <c r="G2478" s="36"/>
      <c r="H2478" s="28">
        <v>327195</v>
      </c>
      <c r="I2478" s="53">
        <f>INDEX($I:$I,MATCH($H2478,$C:$C,0))</f>
        <v>600</v>
      </c>
      <c r="J2478" s="5" t="s">
        <v>3410</v>
      </c>
      <c r="K2478" s="56">
        <f>INDEX($K:$K,MATCH($H2478,$C:$C,0))+I2478</f>
        <v>3600</v>
      </c>
      <c r="L2478" s="14">
        <f>VLOOKUP(K2478,Наценка!$A$1:$B$8,2,1)</f>
        <v>1.4</v>
      </c>
      <c r="M2478" s="56">
        <f>INDEX($M:$M,MATCH($H2478,$C:$C,0))+I2478*$M$2</f>
        <v>4980</v>
      </c>
      <c r="N2478" s="57">
        <f t="shared" si="390"/>
        <v>4990</v>
      </c>
      <c r="O2478" s="72">
        <f>VLOOKUP($B2478,'Выгр Торг'!$B:$P,O$1,0)</f>
        <v>3600</v>
      </c>
      <c r="P2478" s="72">
        <f>VLOOKUP($B2478,'Выгр Торг'!$B:$P,P$1,0)</f>
        <v>5090</v>
      </c>
      <c r="Q2478" s="42">
        <f t="shared" si="391"/>
        <v>0</v>
      </c>
      <c r="R2478" s="42">
        <f t="shared" si="392"/>
        <v>100</v>
      </c>
      <c r="S2478" s="85">
        <f t="shared" si="383"/>
        <v>4990</v>
      </c>
      <c r="T2478" s="60" t="str">
        <f>IFERROR(VLOOKUP($B2478,'Из ГУГЛа'!$B:$G,4,0)*U2478+V2478,VLOOKUP($B2478,'Из ГУГЛа'!$B:$G,4,0))</f>
        <v/>
      </c>
      <c r="U2478" s="15">
        <v>1</v>
      </c>
      <c r="V2478" s="59"/>
      <c r="W2478" s="74">
        <f t="shared" si="393"/>
        <v>0.38611111111111107</v>
      </c>
      <c r="X2478" s="74" t="str">
        <f t="shared" si="394"/>
        <v/>
      </c>
      <c r="Y2478" s="74" t="str">
        <f t="shared" si="395"/>
        <v/>
      </c>
      <c r="Z2478" s="76" t="e">
        <f>INDEX($Z:$Z,MATCH($H2478,$C:$C,0))+V2478</f>
        <v>#VALUE!</v>
      </c>
      <c r="AB2478" s="43">
        <f>INDEX($AB:$AB,MATCH($H2478,$C:$C,0))</f>
        <v>0</v>
      </c>
    </row>
    <row r="2479" spans="1:28" ht="60" x14ac:dyDescent="0.25">
      <c r="A2479" s="71" t="str">
        <f>INDEX('Выгр Торг'!$A:$A,MATCH($B2479,'Выгр Торг'!$B:$B,0))</f>
        <v>Боковые зеркала "АТП" в стиле Гранта для ВАЗ 2110-2112, Лада Приора</v>
      </c>
      <c r="B2479" s="88">
        <v>327439</v>
      </c>
      <c r="C2479" s="72">
        <f>VLOOKUP($B2479,'Выгр Торг'!$B:$P,C$1,0)</f>
        <v>327439</v>
      </c>
      <c r="D2479" s="71" t="str">
        <f>VLOOKUP($B2479,'Выгр Торг'!$B:$P,D$1,0)</f>
        <v>Боковые зеркала "АТП" в стиле Гранта (повторитель: Динамический (PLAZMA), Механическая, С обогревом, В цвет 240) для ВАЗ 2110-2112, Лада Приора</v>
      </c>
      <c r="E2479" s="72" t="str">
        <f>VLOOKUP($B2479,'Выгр Торг'!$B:$P,E$1,0)</f>
        <v>Y</v>
      </c>
      <c r="F2479" s="72" t="str">
        <f>VLOOKUP($B2479,'Выгр Торг'!$B:$P,F$1,0)</f>
        <v>1</v>
      </c>
      <c r="G2479" s="36"/>
      <c r="H2479" s="28">
        <v>327195</v>
      </c>
      <c r="I2479" s="53">
        <f>INDEX($I:$I,MATCH($H2479,$C:$C,0))</f>
        <v>600</v>
      </c>
      <c r="J2479" s="5" t="s">
        <v>3410</v>
      </c>
      <c r="K2479" s="56">
        <f>INDEX($K:$K,MATCH($H2479,$C:$C,0))+I2479</f>
        <v>3600</v>
      </c>
      <c r="L2479" s="14">
        <f>VLOOKUP(K2479,Наценка!$A$1:$B$8,2,1)</f>
        <v>1.4</v>
      </c>
      <c r="M2479" s="56">
        <f>INDEX($M:$M,MATCH($H2479,$C:$C,0))+I2479*$M$2</f>
        <v>4980</v>
      </c>
      <c r="N2479" s="57">
        <f t="shared" si="390"/>
        <v>4990</v>
      </c>
      <c r="O2479" s="72">
        <f>VLOOKUP($B2479,'Выгр Торг'!$B:$P,O$1,0)</f>
        <v>3600</v>
      </c>
      <c r="P2479" s="72">
        <f>VLOOKUP($B2479,'Выгр Торг'!$B:$P,P$1,0)</f>
        <v>5090</v>
      </c>
      <c r="Q2479" s="42">
        <f t="shared" si="391"/>
        <v>0</v>
      </c>
      <c r="R2479" s="42">
        <f t="shared" si="392"/>
        <v>100</v>
      </c>
      <c r="S2479" s="85">
        <f t="shared" si="383"/>
        <v>4990</v>
      </c>
      <c r="T2479" s="60" t="str">
        <f>IFERROR(VLOOKUP($B2479,'Из ГУГЛа'!$B:$G,4,0)*U2479+V2479,VLOOKUP($B2479,'Из ГУГЛа'!$B:$G,4,0))</f>
        <v/>
      </c>
      <c r="U2479" s="15">
        <v>1</v>
      </c>
      <c r="V2479" s="59"/>
      <c r="W2479" s="74">
        <f t="shared" si="393"/>
        <v>0.38611111111111107</v>
      </c>
      <c r="X2479" s="74" t="str">
        <f t="shared" si="394"/>
        <v/>
      </c>
      <c r="Y2479" s="74" t="str">
        <f t="shared" si="395"/>
        <v/>
      </c>
      <c r="Z2479" s="76" t="e">
        <f>INDEX($Z:$Z,MATCH($H2479,$C:$C,0))+V2479</f>
        <v>#VALUE!</v>
      </c>
      <c r="AB2479" s="43">
        <f>INDEX($AB:$AB,MATCH($H2479,$C:$C,0))</f>
        <v>0</v>
      </c>
    </row>
    <row r="2480" spans="1:28" ht="60" x14ac:dyDescent="0.25">
      <c r="A2480" s="71" t="str">
        <f>INDEX('Выгр Торг'!$A:$A,MATCH($B2480,'Выгр Торг'!$B:$B,0))</f>
        <v>Боковые зеркала "АТП" в стиле Гранта для ВАЗ 2110-2112, Лада Приора</v>
      </c>
      <c r="B2480" s="88">
        <v>327677</v>
      </c>
      <c r="C2480" s="72">
        <f>VLOOKUP($B2480,'Выгр Торг'!$B:$P,C$1,0)</f>
        <v>327677</v>
      </c>
      <c r="D2480" s="71" t="str">
        <f>VLOOKUP($B2480,'Выгр Торг'!$B:$P,D$1,0)</f>
        <v>Боковые зеркала "АТП" в стиле Гранта (повторитель: Динамический (PLAZMA), Механическая, С обогревом, В цвет 276) для ВАЗ 2110-2112, Лада Приора</v>
      </c>
      <c r="E2480" s="72" t="str">
        <f>VLOOKUP($B2480,'Выгр Торг'!$B:$P,E$1,0)</f>
        <v>Y</v>
      </c>
      <c r="F2480" s="72" t="str">
        <f>VLOOKUP($B2480,'Выгр Торг'!$B:$P,F$1,0)</f>
        <v>1</v>
      </c>
      <c r="G2480" s="36"/>
      <c r="H2480" s="28">
        <v>327195</v>
      </c>
      <c r="I2480" s="53">
        <f>INDEX($I:$I,MATCH($H2480,$C:$C,0))</f>
        <v>600</v>
      </c>
      <c r="J2480" s="5" t="s">
        <v>3410</v>
      </c>
      <c r="K2480" s="56">
        <f>INDEX($K:$K,MATCH($H2480,$C:$C,0))+I2480</f>
        <v>3600</v>
      </c>
      <c r="L2480" s="14">
        <f>VLOOKUP(K2480,Наценка!$A$1:$B$8,2,1)</f>
        <v>1.4</v>
      </c>
      <c r="M2480" s="56">
        <f>INDEX($M:$M,MATCH($H2480,$C:$C,0))+I2480*$M$2</f>
        <v>4980</v>
      </c>
      <c r="N2480" s="57">
        <f t="shared" si="390"/>
        <v>4990</v>
      </c>
      <c r="O2480" s="72">
        <f>VLOOKUP($B2480,'Выгр Торг'!$B:$P,O$1,0)</f>
        <v>3600</v>
      </c>
      <c r="P2480" s="72">
        <f>VLOOKUP($B2480,'Выгр Торг'!$B:$P,P$1,0)</f>
        <v>5090</v>
      </c>
      <c r="Q2480" s="42">
        <f t="shared" si="391"/>
        <v>0</v>
      </c>
      <c r="R2480" s="42">
        <f t="shared" si="392"/>
        <v>100</v>
      </c>
      <c r="S2480" s="85">
        <f t="shared" si="383"/>
        <v>4990</v>
      </c>
      <c r="T2480" s="60" t="str">
        <f>IFERROR(VLOOKUP($B2480,'Из ГУГЛа'!$B:$G,4,0)*U2480+V2480,VLOOKUP($B2480,'Из ГУГЛа'!$B:$G,4,0))</f>
        <v/>
      </c>
      <c r="U2480" s="15">
        <v>1</v>
      </c>
      <c r="V2480" s="59"/>
      <c r="W2480" s="74">
        <f t="shared" si="393"/>
        <v>0.38611111111111107</v>
      </c>
      <c r="X2480" s="74" t="str">
        <f t="shared" si="394"/>
        <v/>
      </c>
      <c r="Y2480" s="74" t="str">
        <f t="shared" si="395"/>
        <v/>
      </c>
      <c r="Z2480" s="76" t="e">
        <f>INDEX($Z:$Z,MATCH($H2480,$C:$C,0))+V2480</f>
        <v>#VALUE!</v>
      </c>
      <c r="AB2480" s="43">
        <f>INDEX($AB:$AB,MATCH($H2480,$C:$C,0))</f>
        <v>0</v>
      </c>
    </row>
    <row r="2481" spans="1:28" ht="60" x14ac:dyDescent="0.25">
      <c r="A2481" s="71" t="str">
        <f>INDEX('Выгр Торг'!$A:$A,MATCH($B2481,'Выгр Торг'!$B:$B,0))</f>
        <v>Боковые зеркала "АТП" в стиле Гранта для ВАЗ 2110-2112, Лада Приора</v>
      </c>
      <c r="B2481" s="88">
        <v>327573</v>
      </c>
      <c r="C2481" s="72">
        <f>VLOOKUP($B2481,'Выгр Торг'!$B:$P,C$1,0)</f>
        <v>327573</v>
      </c>
      <c r="D2481" s="71" t="str">
        <f>VLOOKUP($B2481,'Выгр Торг'!$B:$P,D$1,0)</f>
        <v>Боковые зеркала "АТП" в стиле Гранта (повторитель: Динамический (PLAZMA), Механическая, С обогревом, В цвет 280) для ВАЗ 2110-2112, Лада Приора</v>
      </c>
      <c r="E2481" s="72" t="str">
        <f>VLOOKUP($B2481,'Выгр Торг'!$B:$P,E$1,0)</f>
        <v>Y</v>
      </c>
      <c r="F2481" s="72" t="str">
        <f>VLOOKUP($B2481,'Выгр Торг'!$B:$P,F$1,0)</f>
        <v>1</v>
      </c>
      <c r="G2481" s="36"/>
      <c r="H2481" s="28">
        <v>327195</v>
      </c>
      <c r="I2481" s="53">
        <f>INDEX($I:$I,MATCH($H2481,$C:$C,0))</f>
        <v>600</v>
      </c>
      <c r="J2481" s="5" t="s">
        <v>3410</v>
      </c>
      <c r="K2481" s="56">
        <f>INDEX($K:$K,MATCH($H2481,$C:$C,0))+I2481</f>
        <v>3600</v>
      </c>
      <c r="L2481" s="14">
        <f>VLOOKUP(K2481,Наценка!$A$1:$B$8,2,1)</f>
        <v>1.4</v>
      </c>
      <c r="M2481" s="56">
        <f>INDEX($M:$M,MATCH($H2481,$C:$C,0))+I2481*$M$2</f>
        <v>4980</v>
      </c>
      <c r="N2481" s="57">
        <f t="shared" si="390"/>
        <v>4990</v>
      </c>
      <c r="O2481" s="72">
        <f>VLOOKUP($B2481,'Выгр Торг'!$B:$P,O$1,0)</f>
        <v>3600</v>
      </c>
      <c r="P2481" s="72">
        <f>VLOOKUP($B2481,'Выгр Торг'!$B:$P,P$1,0)</f>
        <v>5090</v>
      </c>
      <c r="Q2481" s="42">
        <f t="shared" si="391"/>
        <v>0</v>
      </c>
      <c r="R2481" s="42">
        <f t="shared" si="392"/>
        <v>100</v>
      </c>
      <c r="S2481" s="85">
        <f t="shared" si="383"/>
        <v>4990</v>
      </c>
      <c r="T2481" s="60" t="str">
        <f>IFERROR(VLOOKUP($B2481,'Из ГУГЛа'!$B:$G,4,0)*U2481+V2481,VLOOKUP($B2481,'Из ГУГЛа'!$B:$G,4,0))</f>
        <v/>
      </c>
      <c r="U2481" s="15">
        <v>1</v>
      </c>
      <c r="V2481" s="59"/>
      <c r="W2481" s="74">
        <f t="shared" si="393"/>
        <v>0.38611111111111107</v>
      </c>
      <c r="X2481" s="74" t="str">
        <f t="shared" si="394"/>
        <v/>
      </c>
      <c r="Y2481" s="74" t="str">
        <f t="shared" si="395"/>
        <v/>
      </c>
      <c r="Z2481" s="76" t="e">
        <f>INDEX($Z:$Z,MATCH($H2481,$C:$C,0))+V2481</f>
        <v>#VALUE!</v>
      </c>
      <c r="AB2481" s="43">
        <f>INDEX($AB:$AB,MATCH($H2481,$C:$C,0))</f>
        <v>0</v>
      </c>
    </row>
    <row r="2482" spans="1:28" ht="60" x14ac:dyDescent="0.25">
      <c r="A2482" s="71" t="str">
        <f>INDEX('Выгр Торг'!$A:$A,MATCH($B2482,'Выгр Торг'!$B:$B,0))</f>
        <v>Боковые зеркала "АТП" в стиле Гранта для ВАЗ 2110-2112, Лада Приора</v>
      </c>
      <c r="B2482" s="88">
        <v>327527</v>
      </c>
      <c r="C2482" s="72">
        <f>VLOOKUP($B2482,'Выгр Торг'!$B:$P,C$1,0)</f>
        <v>327527</v>
      </c>
      <c r="D2482" s="71" t="str">
        <f>VLOOKUP($B2482,'Выгр Торг'!$B:$P,D$1,0)</f>
        <v>Боковые зеркала "АТП" в стиле Гранта (повторитель: Динамический (PLAZMA), Механическая, С обогревом, В цвет 281) для ВАЗ 2110-2112, Лада Приора</v>
      </c>
      <c r="E2482" s="72" t="str">
        <f>VLOOKUP($B2482,'Выгр Торг'!$B:$P,E$1,0)</f>
        <v>Y</v>
      </c>
      <c r="F2482" s="72" t="str">
        <f>VLOOKUP($B2482,'Выгр Торг'!$B:$P,F$1,0)</f>
        <v>1</v>
      </c>
      <c r="G2482" s="36"/>
      <c r="H2482" s="28">
        <v>327195</v>
      </c>
      <c r="I2482" s="53">
        <f>INDEX($I:$I,MATCH($H2482,$C:$C,0))</f>
        <v>600</v>
      </c>
      <c r="J2482" s="5" t="s">
        <v>3410</v>
      </c>
      <c r="K2482" s="56">
        <f>INDEX($K:$K,MATCH($H2482,$C:$C,0))+I2482</f>
        <v>3600</v>
      </c>
      <c r="L2482" s="14">
        <f>VLOOKUP(K2482,Наценка!$A$1:$B$8,2,1)</f>
        <v>1.4</v>
      </c>
      <c r="M2482" s="56">
        <f>INDEX($M:$M,MATCH($H2482,$C:$C,0))+I2482*$M$2</f>
        <v>4980</v>
      </c>
      <c r="N2482" s="57">
        <f t="shared" si="390"/>
        <v>4990</v>
      </c>
      <c r="O2482" s="72">
        <f>VLOOKUP($B2482,'Выгр Торг'!$B:$P,O$1,0)</f>
        <v>3600</v>
      </c>
      <c r="P2482" s="72">
        <f>VLOOKUP($B2482,'Выгр Торг'!$B:$P,P$1,0)</f>
        <v>5090</v>
      </c>
      <c r="Q2482" s="42">
        <f t="shared" si="391"/>
        <v>0</v>
      </c>
      <c r="R2482" s="42">
        <f t="shared" si="392"/>
        <v>100</v>
      </c>
      <c r="S2482" s="85">
        <f t="shared" si="383"/>
        <v>4990</v>
      </c>
      <c r="T2482" s="60" t="str">
        <f>IFERROR(VLOOKUP($B2482,'Из ГУГЛа'!$B:$G,4,0)*U2482+V2482,VLOOKUP($B2482,'Из ГУГЛа'!$B:$G,4,0))</f>
        <v/>
      </c>
      <c r="U2482" s="15">
        <v>1</v>
      </c>
      <c r="V2482" s="59"/>
      <c r="W2482" s="74">
        <f t="shared" si="393"/>
        <v>0.38611111111111107</v>
      </c>
      <c r="X2482" s="74" t="str">
        <f t="shared" si="394"/>
        <v/>
      </c>
      <c r="Y2482" s="74" t="str">
        <f t="shared" si="395"/>
        <v/>
      </c>
      <c r="Z2482" s="76" t="e">
        <f>INDEX($Z:$Z,MATCH($H2482,$C:$C,0))+V2482</f>
        <v>#VALUE!</v>
      </c>
      <c r="AB2482" s="43">
        <f>INDEX($AB:$AB,MATCH($H2482,$C:$C,0))</f>
        <v>0</v>
      </c>
    </row>
    <row r="2483" spans="1:28" ht="60" x14ac:dyDescent="0.25">
      <c r="A2483" s="71" t="str">
        <f>INDEX('Выгр Торг'!$A:$A,MATCH($B2483,'Выгр Торг'!$B:$B,0))</f>
        <v>Боковые зеркала "АТП" в стиле Гранта для ВАЗ 2110-2112, Лада Приора</v>
      </c>
      <c r="B2483" s="88">
        <v>327613</v>
      </c>
      <c r="C2483" s="72">
        <f>VLOOKUP($B2483,'Выгр Торг'!$B:$P,C$1,0)</f>
        <v>327613</v>
      </c>
      <c r="D2483" s="71" t="str">
        <f>VLOOKUP($B2483,'Выгр Торг'!$B:$P,D$1,0)</f>
        <v>Боковые зеркала "АТП" в стиле Гранта (повторитель: Динамический (PLAZMA), Механическая, С обогревом, В цвет 328) для ВАЗ 2110-2112, Лада Приора</v>
      </c>
      <c r="E2483" s="72" t="str">
        <f>VLOOKUP($B2483,'Выгр Торг'!$B:$P,E$1,0)</f>
        <v>Y</v>
      </c>
      <c r="F2483" s="72" t="str">
        <f>VLOOKUP($B2483,'Выгр Торг'!$B:$P,F$1,0)</f>
        <v>1</v>
      </c>
      <c r="G2483" s="36"/>
      <c r="H2483" s="28">
        <v>327195</v>
      </c>
      <c r="I2483" s="53">
        <f>INDEX($I:$I,MATCH($H2483,$C:$C,0))</f>
        <v>600</v>
      </c>
      <c r="J2483" s="5" t="s">
        <v>3410</v>
      </c>
      <c r="K2483" s="56">
        <f>INDEX($K:$K,MATCH($H2483,$C:$C,0))+I2483</f>
        <v>3600</v>
      </c>
      <c r="L2483" s="14">
        <f>VLOOKUP(K2483,Наценка!$A$1:$B$8,2,1)</f>
        <v>1.4</v>
      </c>
      <c r="M2483" s="56">
        <f>INDEX($M:$M,MATCH($H2483,$C:$C,0))+I2483*$M$2</f>
        <v>4980</v>
      </c>
      <c r="N2483" s="57">
        <f t="shared" si="390"/>
        <v>4990</v>
      </c>
      <c r="O2483" s="72">
        <f>VLOOKUP($B2483,'Выгр Торг'!$B:$P,O$1,0)</f>
        <v>3600</v>
      </c>
      <c r="P2483" s="72">
        <f>VLOOKUP($B2483,'Выгр Торг'!$B:$P,P$1,0)</f>
        <v>5090</v>
      </c>
      <c r="Q2483" s="42">
        <f t="shared" si="391"/>
        <v>0</v>
      </c>
      <c r="R2483" s="42">
        <f t="shared" si="392"/>
        <v>100</v>
      </c>
      <c r="S2483" s="85">
        <f t="shared" si="383"/>
        <v>4990</v>
      </c>
      <c r="T2483" s="60" t="str">
        <f>IFERROR(VLOOKUP($B2483,'Из ГУГЛа'!$B:$G,4,0)*U2483+V2483,VLOOKUP($B2483,'Из ГУГЛа'!$B:$G,4,0))</f>
        <v/>
      </c>
      <c r="U2483" s="15">
        <v>1</v>
      </c>
      <c r="V2483" s="59"/>
      <c r="W2483" s="74">
        <f t="shared" si="393"/>
        <v>0.38611111111111107</v>
      </c>
      <c r="X2483" s="74" t="str">
        <f t="shared" si="394"/>
        <v/>
      </c>
      <c r="Y2483" s="74" t="str">
        <f t="shared" si="395"/>
        <v/>
      </c>
      <c r="Z2483" s="76" t="e">
        <f>INDEX($Z:$Z,MATCH($H2483,$C:$C,0))+V2483</f>
        <v>#VALUE!</v>
      </c>
      <c r="AB2483" s="43">
        <f>INDEX($AB:$AB,MATCH($H2483,$C:$C,0))</f>
        <v>0</v>
      </c>
    </row>
    <row r="2484" spans="1:28" ht="60" x14ac:dyDescent="0.25">
      <c r="A2484" s="71" t="str">
        <f>INDEX('Выгр Торг'!$A:$A,MATCH($B2484,'Выгр Торг'!$B:$B,0))</f>
        <v>Боковые зеркала "АТП" в стиле Гранта для ВАЗ 2110-2112, Лада Приора</v>
      </c>
      <c r="B2484" s="88">
        <v>327479</v>
      </c>
      <c r="C2484" s="72">
        <f>VLOOKUP($B2484,'Выгр Торг'!$B:$P,C$1,0)</f>
        <v>327479</v>
      </c>
      <c r="D2484" s="71" t="str">
        <f>VLOOKUP($B2484,'Выгр Торг'!$B:$P,D$1,0)</f>
        <v>Боковые зеркала "АТП" в стиле Гранта (повторитель: Динамический (PLAZMA), Механическая, С обогревом, В цвет 347) для ВАЗ 2110-2112, Лада Приора</v>
      </c>
      <c r="E2484" s="72" t="str">
        <f>VLOOKUP($B2484,'Выгр Торг'!$B:$P,E$1,0)</f>
        <v>Y</v>
      </c>
      <c r="F2484" s="72" t="str">
        <f>VLOOKUP($B2484,'Выгр Торг'!$B:$P,F$1,0)</f>
        <v>1</v>
      </c>
      <c r="G2484" s="36"/>
      <c r="H2484" s="28">
        <v>327195</v>
      </c>
      <c r="I2484" s="53">
        <f>INDEX($I:$I,MATCH($H2484,$C:$C,0))</f>
        <v>600</v>
      </c>
      <c r="J2484" s="5" t="s">
        <v>3410</v>
      </c>
      <c r="K2484" s="56">
        <f>INDEX($K:$K,MATCH($H2484,$C:$C,0))+I2484</f>
        <v>3600</v>
      </c>
      <c r="L2484" s="14">
        <f>VLOOKUP(K2484,Наценка!$A$1:$B$8,2,1)</f>
        <v>1.4</v>
      </c>
      <c r="M2484" s="56">
        <f>INDEX($M:$M,MATCH($H2484,$C:$C,0))+I2484*$M$2</f>
        <v>4980</v>
      </c>
      <c r="N2484" s="57">
        <f t="shared" si="390"/>
        <v>4990</v>
      </c>
      <c r="O2484" s="72">
        <f>VLOOKUP($B2484,'Выгр Торг'!$B:$P,O$1,0)</f>
        <v>3600</v>
      </c>
      <c r="P2484" s="72">
        <f>VLOOKUP($B2484,'Выгр Торг'!$B:$P,P$1,0)</f>
        <v>5090</v>
      </c>
      <c r="Q2484" s="42">
        <f t="shared" si="391"/>
        <v>0</v>
      </c>
      <c r="R2484" s="42">
        <f t="shared" si="392"/>
        <v>100</v>
      </c>
      <c r="S2484" s="85">
        <f t="shared" si="383"/>
        <v>4990</v>
      </c>
      <c r="T2484" s="60" t="str">
        <f>IFERROR(VLOOKUP($B2484,'Из ГУГЛа'!$B:$G,4,0)*U2484+V2484,VLOOKUP($B2484,'Из ГУГЛа'!$B:$G,4,0))</f>
        <v/>
      </c>
      <c r="U2484" s="15">
        <v>1</v>
      </c>
      <c r="V2484" s="59"/>
      <c r="W2484" s="74">
        <f t="shared" si="393"/>
        <v>0.38611111111111107</v>
      </c>
      <c r="X2484" s="74" t="str">
        <f t="shared" si="394"/>
        <v/>
      </c>
      <c r="Y2484" s="74" t="str">
        <f t="shared" si="395"/>
        <v/>
      </c>
      <c r="Z2484" s="76" t="e">
        <f>INDEX($Z:$Z,MATCH($H2484,$C:$C,0))+V2484</f>
        <v>#VALUE!</v>
      </c>
      <c r="AB2484" s="43">
        <f>INDEX($AB:$AB,MATCH($H2484,$C:$C,0))</f>
        <v>0</v>
      </c>
    </row>
    <row r="2485" spans="1:28" ht="60" x14ac:dyDescent="0.25">
      <c r="A2485" s="71" t="str">
        <f>INDEX('Выгр Торг'!$A:$A,MATCH($B2485,'Выгр Торг'!$B:$B,0))</f>
        <v>Боковые зеркала "АТП" в стиле Гранта для ВАЗ 2110-2112, Лада Приора</v>
      </c>
      <c r="B2485" s="88">
        <v>327717</v>
      </c>
      <c r="C2485" s="72">
        <f>VLOOKUP($B2485,'Выгр Торг'!$B:$P,C$1,0)</f>
        <v>327717</v>
      </c>
      <c r="D2485" s="71" t="str">
        <f>VLOOKUP($B2485,'Выгр Торг'!$B:$P,D$1,0)</f>
        <v>Боковые зеркала "АТП" в стиле Гранта (повторитель: Динамический (PLAZMA), Механическая, С обогревом, В цвет 360) для ВАЗ 2110-2112, Лада Приора</v>
      </c>
      <c r="E2485" s="72" t="str">
        <f>VLOOKUP($B2485,'Выгр Торг'!$B:$P,E$1,0)</f>
        <v>Y</v>
      </c>
      <c r="F2485" s="72" t="str">
        <f>VLOOKUP($B2485,'Выгр Торг'!$B:$P,F$1,0)</f>
        <v>1</v>
      </c>
      <c r="G2485" s="36"/>
      <c r="H2485" s="28">
        <v>327195</v>
      </c>
      <c r="I2485" s="53">
        <f>INDEX($I:$I,MATCH($H2485,$C:$C,0))</f>
        <v>600</v>
      </c>
      <c r="J2485" s="5" t="s">
        <v>3410</v>
      </c>
      <c r="K2485" s="56">
        <f>INDEX($K:$K,MATCH($H2485,$C:$C,0))+I2485</f>
        <v>3600</v>
      </c>
      <c r="L2485" s="14">
        <f>VLOOKUP(K2485,Наценка!$A$1:$B$8,2,1)</f>
        <v>1.4</v>
      </c>
      <c r="M2485" s="56">
        <f>INDEX($M:$M,MATCH($H2485,$C:$C,0))+I2485*$M$2</f>
        <v>4980</v>
      </c>
      <c r="N2485" s="57">
        <f t="shared" si="390"/>
        <v>4990</v>
      </c>
      <c r="O2485" s="72">
        <f>VLOOKUP($B2485,'Выгр Торг'!$B:$P,O$1,0)</f>
        <v>3600</v>
      </c>
      <c r="P2485" s="72">
        <f>VLOOKUP($B2485,'Выгр Торг'!$B:$P,P$1,0)</f>
        <v>5090</v>
      </c>
      <c r="Q2485" s="42">
        <f t="shared" si="391"/>
        <v>0</v>
      </c>
      <c r="R2485" s="42">
        <f t="shared" si="392"/>
        <v>100</v>
      </c>
      <c r="S2485" s="85">
        <f t="shared" si="383"/>
        <v>4990</v>
      </c>
      <c r="T2485" s="60" t="str">
        <f>IFERROR(VLOOKUP($B2485,'Из ГУГЛа'!$B:$G,4,0)*U2485+V2485,VLOOKUP($B2485,'Из ГУГЛа'!$B:$G,4,0))</f>
        <v/>
      </c>
      <c r="U2485" s="15">
        <v>1</v>
      </c>
      <c r="V2485" s="59"/>
      <c r="W2485" s="74">
        <f t="shared" si="393"/>
        <v>0.38611111111111107</v>
      </c>
      <c r="X2485" s="74" t="str">
        <f t="shared" si="394"/>
        <v/>
      </c>
      <c r="Y2485" s="74" t="str">
        <f t="shared" si="395"/>
        <v/>
      </c>
      <c r="Z2485" s="76" t="e">
        <f>INDEX($Z:$Z,MATCH($H2485,$C:$C,0))+V2485</f>
        <v>#VALUE!</v>
      </c>
      <c r="AB2485" s="43">
        <f>INDEX($AB:$AB,MATCH($H2485,$C:$C,0))</f>
        <v>0</v>
      </c>
    </row>
    <row r="2486" spans="1:28" ht="60" x14ac:dyDescent="0.25">
      <c r="A2486" s="71" t="str">
        <f>INDEX('Выгр Торг'!$A:$A,MATCH($B2486,'Выгр Торг'!$B:$B,0))</f>
        <v>Боковые зеркала "АТП" в стиле Гранта для ВАЗ 2110-2112, Лада Приора</v>
      </c>
      <c r="B2486" s="88">
        <v>327757</v>
      </c>
      <c r="C2486" s="72">
        <f>VLOOKUP($B2486,'Выгр Торг'!$B:$P,C$1,0)</f>
        <v>327757</v>
      </c>
      <c r="D2486" s="71" t="str">
        <f>VLOOKUP($B2486,'Выгр Торг'!$B:$P,D$1,0)</f>
        <v>Боковые зеркала "АТП" в стиле Гранта (повторитель: Динамический (PLAZMA), Механическая, С обогревом, В цвет 363) для ВАЗ 2110-2112, Лада Приора</v>
      </c>
      <c r="E2486" s="72" t="str">
        <f>VLOOKUP($B2486,'Выгр Торг'!$B:$P,E$1,0)</f>
        <v>Y</v>
      </c>
      <c r="F2486" s="72" t="str">
        <f>VLOOKUP($B2486,'Выгр Торг'!$B:$P,F$1,0)</f>
        <v>1</v>
      </c>
      <c r="G2486" s="36"/>
      <c r="H2486" s="28">
        <v>327195</v>
      </c>
      <c r="I2486" s="53">
        <f>INDEX($I:$I,MATCH($H2486,$C:$C,0))</f>
        <v>600</v>
      </c>
      <c r="J2486" s="5" t="s">
        <v>3410</v>
      </c>
      <c r="K2486" s="56">
        <f>INDEX($K:$K,MATCH($H2486,$C:$C,0))+I2486</f>
        <v>3600</v>
      </c>
      <c r="L2486" s="14">
        <f>VLOOKUP(K2486,Наценка!$A$1:$B$8,2,1)</f>
        <v>1.4</v>
      </c>
      <c r="M2486" s="56">
        <f>INDEX($M:$M,MATCH($H2486,$C:$C,0))+I2486*$M$2</f>
        <v>4980</v>
      </c>
      <c r="N2486" s="57">
        <f t="shared" si="390"/>
        <v>4990</v>
      </c>
      <c r="O2486" s="72">
        <f>VLOOKUP($B2486,'Выгр Торг'!$B:$P,O$1,0)</f>
        <v>3600</v>
      </c>
      <c r="P2486" s="72">
        <f>VLOOKUP($B2486,'Выгр Торг'!$B:$P,P$1,0)</f>
        <v>5090</v>
      </c>
      <c r="Q2486" s="42">
        <f t="shared" si="391"/>
        <v>0</v>
      </c>
      <c r="R2486" s="42">
        <f t="shared" si="392"/>
        <v>100</v>
      </c>
      <c r="S2486" s="85">
        <f t="shared" si="383"/>
        <v>4990</v>
      </c>
      <c r="T2486" s="60" t="str">
        <f>IFERROR(VLOOKUP($B2486,'Из ГУГЛа'!$B:$G,4,0)*U2486+V2486,VLOOKUP($B2486,'Из ГУГЛа'!$B:$G,4,0))</f>
        <v/>
      </c>
      <c r="U2486" s="15">
        <v>1</v>
      </c>
      <c r="V2486" s="59"/>
      <c r="W2486" s="74">
        <f t="shared" si="393"/>
        <v>0.38611111111111107</v>
      </c>
      <c r="X2486" s="74" t="str">
        <f t="shared" si="394"/>
        <v/>
      </c>
      <c r="Y2486" s="74" t="str">
        <f t="shared" si="395"/>
        <v/>
      </c>
      <c r="Z2486" s="76" t="e">
        <f>INDEX($Z:$Z,MATCH($H2486,$C:$C,0))+V2486</f>
        <v>#VALUE!</v>
      </c>
      <c r="AB2486" s="43">
        <f>INDEX($AB:$AB,MATCH($H2486,$C:$C,0))</f>
        <v>0</v>
      </c>
    </row>
    <row r="2487" spans="1:28" ht="60" x14ac:dyDescent="0.25">
      <c r="A2487" s="71" t="str">
        <f>INDEX('Выгр Торг'!$A:$A,MATCH($B2487,'Выгр Торг'!$B:$B,0))</f>
        <v>Боковые зеркала "АТП" в стиле Гранта для ВАЗ 2110-2112, Лада Приора</v>
      </c>
      <c r="B2487" s="88">
        <v>327415</v>
      </c>
      <c r="C2487" s="72">
        <f>VLOOKUP($B2487,'Выгр Торг'!$B:$P,C$1,0)</f>
        <v>327415</v>
      </c>
      <c r="D2487" s="71" t="str">
        <f>VLOOKUP($B2487,'Выгр Торг'!$B:$P,D$1,0)</f>
        <v>Боковые зеркала "АТП" в стиле Гранта (повторитель: Динамический (PLAZMA), Механическая, С обогревом, В цвет 371) для ВАЗ 2110-2112, Лада Приора</v>
      </c>
      <c r="E2487" s="72" t="str">
        <f>VLOOKUP($B2487,'Выгр Торг'!$B:$P,E$1,0)</f>
        <v>Y</v>
      </c>
      <c r="F2487" s="72" t="str">
        <f>VLOOKUP($B2487,'Выгр Торг'!$B:$P,F$1,0)</f>
        <v>1</v>
      </c>
      <c r="G2487" s="36"/>
      <c r="H2487" s="28">
        <v>327195</v>
      </c>
      <c r="I2487" s="53">
        <f>INDEX($I:$I,MATCH($H2487,$C:$C,0))</f>
        <v>600</v>
      </c>
      <c r="J2487" s="5" t="s">
        <v>3410</v>
      </c>
      <c r="K2487" s="56">
        <f>INDEX($K:$K,MATCH($H2487,$C:$C,0))+I2487</f>
        <v>3600</v>
      </c>
      <c r="L2487" s="14">
        <f>VLOOKUP(K2487,Наценка!$A$1:$B$8,2,1)</f>
        <v>1.4</v>
      </c>
      <c r="M2487" s="56">
        <f>INDEX($M:$M,MATCH($H2487,$C:$C,0))+I2487*$M$2</f>
        <v>4980</v>
      </c>
      <c r="N2487" s="57">
        <f t="shared" si="390"/>
        <v>4990</v>
      </c>
      <c r="O2487" s="72">
        <f>VLOOKUP($B2487,'Выгр Торг'!$B:$P,O$1,0)</f>
        <v>3600</v>
      </c>
      <c r="P2487" s="72">
        <f>VLOOKUP($B2487,'Выгр Торг'!$B:$P,P$1,0)</f>
        <v>5090</v>
      </c>
      <c r="Q2487" s="42">
        <f t="shared" si="391"/>
        <v>0</v>
      </c>
      <c r="R2487" s="42">
        <f t="shared" si="392"/>
        <v>100</v>
      </c>
      <c r="S2487" s="85">
        <f t="shared" si="383"/>
        <v>4990</v>
      </c>
      <c r="T2487" s="60" t="str">
        <f>IFERROR(VLOOKUP($B2487,'Из ГУГЛа'!$B:$G,4,0)*U2487+V2487,VLOOKUP($B2487,'Из ГУГЛа'!$B:$G,4,0))</f>
        <v/>
      </c>
      <c r="U2487" s="15">
        <v>1</v>
      </c>
      <c r="V2487" s="59"/>
      <c r="W2487" s="74">
        <f t="shared" si="393"/>
        <v>0.38611111111111107</v>
      </c>
      <c r="X2487" s="74" t="str">
        <f t="shared" si="394"/>
        <v/>
      </c>
      <c r="Y2487" s="74" t="str">
        <f t="shared" si="395"/>
        <v/>
      </c>
      <c r="Z2487" s="76" t="e">
        <f>INDEX($Z:$Z,MATCH($H2487,$C:$C,0))+V2487</f>
        <v>#VALUE!</v>
      </c>
      <c r="AB2487" s="43">
        <f>INDEX($AB:$AB,MATCH($H2487,$C:$C,0))</f>
        <v>0</v>
      </c>
    </row>
    <row r="2488" spans="1:28" ht="60" x14ac:dyDescent="0.25">
      <c r="A2488" s="71" t="str">
        <f>INDEX('Выгр Торг'!$A:$A,MATCH($B2488,'Выгр Торг'!$B:$B,0))</f>
        <v>Боковые зеркала "АТП" в стиле Гранта для ВАЗ 2110-2112, Лада Приора</v>
      </c>
      <c r="B2488" s="88">
        <v>327605</v>
      </c>
      <c r="C2488" s="72">
        <f>VLOOKUP($B2488,'Выгр Торг'!$B:$P,C$1,0)</f>
        <v>327605</v>
      </c>
      <c r="D2488" s="71" t="str">
        <f>VLOOKUP($B2488,'Выгр Торг'!$B:$P,D$1,0)</f>
        <v>Боковые зеркала "АТП" в стиле Гранта (повторитель: Динамический (PLAZMA), Механическая, С обогревом, В цвет 383) для ВАЗ 2110-2112, Лада Приора</v>
      </c>
      <c r="E2488" s="72" t="str">
        <f>VLOOKUP($B2488,'Выгр Торг'!$B:$P,E$1,0)</f>
        <v>Y</v>
      </c>
      <c r="F2488" s="72" t="str">
        <f>VLOOKUP($B2488,'Выгр Торг'!$B:$P,F$1,0)</f>
        <v>1</v>
      </c>
      <c r="G2488" s="36"/>
      <c r="H2488" s="28">
        <v>327195</v>
      </c>
      <c r="I2488" s="53">
        <f>INDEX($I:$I,MATCH($H2488,$C:$C,0))</f>
        <v>600</v>
      </c>
      <c r="J2488" s="5" t="s">
        <v>3410</v>
      </c>
      <c r="K2488" s="56">
        <f>INDEX($K:$K,MATCH($H2488,$C:$C,0))+I2488</f>
        <v>3600</v>
      </c>
      <c r="L2488" s="14">
        <f>VLOOKUP(K2488,Наценка!$A$1:$B$8,2,1)</f>
        <v>1.4</v>
      </c>
      <c r="M2488" s="56">
        <f>INDEX($M:$M,MATCH($H2488,$C:$C,0))+I2488*$M$2</f>
        <v>4980</v>
      </c>
      <c r="N2488" s="57">
        <f t="shared" si="390"/>
        <v>4990</v>
      </c>
      <c r="O2488" s="72">
        <f>VLOOKUP($B2488,'Выгр Торг'!$B:$P,O$1,0)</f>
        <v>3600</v>
      </c>
      <c r="P2488" s="72">
        <f>VLOOKUP($B2488,'Выгр Торг'!$B:$P,P$1,0)</f>
        <v>5090</v>
      </c>
      <c r="Q2488" s="42">
        <f t="shared" si="391"/>
        <v>0</v>
      </c>
      <c r="R2488" s="42">
        <f t="shared" si="392"/>
        <v>100</v>
      </c>
      <c r="S2488" s="85">
        <f t="shared" si="383"/>
        <v>4990</v>
      </c>
      <c r="T2488" s="60" t="str">
        <f>IFERROR(VLOOKUP($B2488,'Из ГУГЛа'!$B:$G,4,0)*U2488+V2488,VLOOKUP($B2488,'Из ГУГЛа'!$B:$G,4,0))</f>
        <v/>
      </c>
      <c r="U2488" s="15">
        <v>1</v>
      </c>
      <c r="V2488" s="59"/>
      <c r="W2488" s="74">
        <f t="shared" si="393"/>
        <v>0.38611111111111107</v>
      </c>
      <c r="X2488" s="74" t="str">
        <f t="shared" si="394"/>
        <v/>
      </c>
      <c r="Y2488" s="74" t="str">
        <f t="shared" si="395"/>
        <v/>
      </c>
      <c r="Z2488" s="76" t="e">
        <f>INDEX($Z:$Z,MATCH($H2488,$C:$C,0))+V2488</f>
        <v>#VALUE!</v>
      </c>
      <c r="AB2488" s="43">
        <f>INDEX($AB:$AB,MATCH($H2488,$C:$C,0))</f>
        <v>0</v>
      </c>
    </row>
    <row r="2489" spans="1:28" ht="60" x14ac:dyDescent="0.25">
      <c r="A2489" s="71" t="str">
        <f>INDEX('Выгр Торг'!$A:$A,MATCH($B2489,'Выгр Торг'!$B:$B,0))</f>
        <v>Боковые зеркала "АТП" в стиле Гранта для ВАЗ 2110-2112, Лада Приора</v>
      </c>
      <c r="B2489" s="88">
        <v>327487</v>
      </c>
      <c r="C2489" s="72">
        <f>VLOOKUP($B2489,'Выгр Торг'!$B:$P,C$1,0)</f>
        <v>327487</v>
      </c>
      <c r="D2489" s="71" t="str">
        <f>VLOOKUP($B2489,'Выгр Торг'!$B:$P,D$1,0)</f>
        <v>Боковые зеркала "АТП" в стиле Гранта (повторитель: Динамический (PLAZMA), Механическая, С обогревом, В цвет 385) для ВАЗ 2110-2112, Лада Приора</v>
      </c>
      <c r="E2489" s="72" t="str">
        <f>VLOOKUP($B2489,'Выгр Торг'!$B:$P,E$1,0)</f>
        <v>Y</v>
      </c>
      <c r="F2489" s="72" t="str">
        <f>VLOOKUP($B2489,'Выгр Торг'!$B:$P,F$1,0)</f>
        <v>1</v>
      </c>
      <c r="G2489" s="36"/>
      <c r="H2489" s="28">
        <v>327195</v>
      </c>
      <c r="I2489" s="53">
        <f>INDEX($I:$I,MATCH($H2489,$C:$C,0))</f>
        <v>600</v>
      </c>
      <c r="J2489" s="5" t="s">
        <v>3410</v>
      </c>
      <c r="K2489" s="56">
        <f>INDEX($K:$K,MATCH($H2489,$C:$C,0))+I2489</f>
        <v>3600</v>
      </c>
      <c r="L2489" s="14">
        <f>VLOOKUP(K2489,Наценка!$A$1:$B$8,2,1)</f>
        <v>1.4</v>
      </c>
      <c r="M2489" s="56">
        <f>INDEX($M:$M,MATCH($H2489,$C:$C,0))+I2489*$M$2</f>
        <v>4980</v>
      </c>
      <c r="N2489" s="57">
        <f t="shared" si="390"/>
        <v>4990</v>
      </c>
      <c r="O2489" s="72">
        <f>VLOOKUP($B2489,'Выгр Торг'!$B:$P,O$1,0)</f>
        <v>3600</v>
      </c>
      <c r="P2489" s="72">
        <f>VLOOKUP($B2489,'Выгр Торг'!$B:$P,P$1,0)</f>
        <v>5090</v>
      </c>
      <c r="Q2489" s="42">
        <f t="shared" si="391"/>
        <v>0</v>
      </c>
      <c r="R2489" s="42">
        <f t="shared" si="392"/>
        <v>100</v>
      </c>
      <c r="S2489" s="85">
        <f t="shared" si="383"/>
        <v>4990</v>
      </c>
      <c r="T2489" s="60" t="str">
        <f>IFERROR(VLOOKUP($B2489,'Из ГУГЛа'!$B:$G,4,0)*U2489+V2489,VLOOKUP($B2489,'Из ГУГЛа'!$B:$G,4,0))</f>
        <v/>
      </c>
      <c r="U2489" s="15">
        <v>1</v>
      </c>
      <c r="V2489" s="59"/>
      <c r="W2489" s="74">
        <f t="shared" si="393"/>
        <v>0.38611111111111107</v>
      </c>
      <c r="X2489" s="74" t="str">
        <f t="shared" si="394"/>
        <v/>
      </c>
      <c r="Y2489" s="74" t="str">
        <f t="shared" si="395"/>
        <v/>
      </c>
      <c r="Z2489" s="76" t="e">
        <f>INDEX($Z:$Z,MATCH($H2489,$C:$C,0))+V2489</f>
        <v>#VALUE!</v>
      </c>
      <c r="AB2489" s="43">
        <f>INDEX($AB:$AB,MATCH($H2489,$C:$C,0))</f>
        <v>0</v>
      </c>
    </row>
    <row r="2490" spans="1:28" ht="60" x14ac:dyDescent="0.25">
      <c r="A2490" s="71" t="str">
        <f>INDEX('Выгр Торг'!$A:$A,MATCH($B2490,'Выгр Торг'!$B:$B,0))</f>
        <v>Боковые зеркала "АТП" в стиле Гранта для ВАЗ 2110-2112, Лада Приора</v>
      </c>
      <c r="B2490" s="88">
        <v>327637</v>
      </c>
      <c r="C2490" s="72">
        <f>VLOOKUP($B2490,'Выгр Торг'!$B:$P,C$1,0)</f>
        <v>327637</v>
      </c>
      <c r="D2490" s="71" t="str">
        <f>VLOOKUP($B2490,'Выгр Торг'!$B:$P,D$1,0)</f>
        <v>Боковые зеркала "АТП" в стиле Гранта (повторитель: Динамический (PLAZMA), Механическая, С обогревом, В цвет 387) для ВАЗ 2110-2112, Лада Приора</v>
      </c>
      <c r="E2490" s="72" t="str">
        <f>VLOOKUP($B2490,'Выгр Торг'!$B:$P,E$1,0)</f>
        <v>Y</v>
      </c>
      <c r="F2490" s="72" t="str">
        <f>VLOOKUP($B2490,'Выгр Торг'!$B:$P,F$1,0)</f>
        <v>1</v>
      </c>
      <c r="G2490" s="36"/>
      <c r="H2490" s="28">
        <v>327195</v>
      </c>
      <c r="I2490" s="53">
        <f>INDEX($I:$I,MATCH($H2490,$C:$C,0))</f>
        <v>600</v>
      </c>
      <c r="J2490" s="5" t="s">
        <v>3410</v>
      </c>
      <c r="K2490" s="56">
        <f>INDEX($K:$K,MATCH($H2490,$C:$C,0))+I2490</f>
        <v>3600</v>
      </c>
      <c r="L2490" s="14">
        <f>VLOOKUP(K2490,Наценка!$A$1:$B$8,2,1)</f>
        <v>1.4</v>
      </c>
      <c r="M2490" s="56">
        <f>INDEX($M:$M,MATCH($H2490,$C:$C,0))+I2490*$M$2</f>
        <v>4980</v>
      </c>
      <c r="N2490" s="57">
        <f t="shared" si="390"/>
        <v>4990</v>
      </c>
      <c r="O2490" s="72">
        <f>VLOOKUP($B2490,'Выгр Торг'!$B:$P,O$1,0)</f>
        <v>3600</v>
      </c>
      <c r="P2490" s="72">
        <f>VLOOKUP($B2490,'Выгр Торг'!$B:$P,P$1,0)</f>
        <v>5090</v>
      </c>
      <c r="Q2490" s="42">
        <f t="shared" si="391"/>
        <v>0</v>
      </c>
      <c r="R2490" s="42">
        <f t="shared" si="392"/>
        <v>100</v>
      </c>
      <c r="S2490" s="85">
        <f t="shared" si="383"/>
        <v>4990</v>
      </c>
      <c r="T2490" s="60" t="str">
        <f>IFERROR(VLOOKUP($B2490,'Из ГУГЛа'!$B:$G,4,0)*U2490+V2490,VLOOKUP($B2490,'Из ГУГЛа'!$B:$G,4,0))</f>
        <v/>
      </c>
      <c r="U2490" s="15">
        <v>1</v>
      </c>
      <c r="V2490" s="59"/>
      <c r="W2490" s="74">
        <f t="shared" si="393"/>
        <v>0.38611111111111107</v>
      </c>
      <c r="X2490" s="74" t="str">
        <f t="shared" si="394"/>
        <v/>
      </c>
      <c r="Y2490" s="74" t="str">
        <f t="shared" si="395"/>
        <v/>
      </c>
      <c r="Z2490" s="76" t="e">
        <f>INDEX($Z:$Z,MATCH($H2490,$C:$C,0))+V2490</f>
        <v>#VALUE!</v>
      </c>
      <c r="AB2490" s="43">
        <f>INDEX($AB:$AB,MATCH($H2490,$C:$C,0))</f>
        <v>0</v>
      </c>
    </row>
    <row r="2491" spans="1:28" ht="60" x14ac:dyDescent="0.25">
      <c r="A2491" s="71" t="str">
        <f>INDEX('Выгр Торг'!$A:$A,MATCH($B2491,'Выгр Торг'!$B:$B,0))</f>
        <v>Боковые зеркала "АТП" в стиле Гранта для ВАЗ 2110-2112, Лада Приора</v>
      </c>
      <c r="B2491" s="88">
        <v>327701</v>
      </c>
      <c r="C2491" s="72">
        <f>VLOOKUP($B2491,'Выгр Торг'!$B:$P,C$1,0)</f>
        <v>327701</v>
      </c>
      <c r="D2491" s="71" t="str">
        <f>VLOOKUP($B2491,'Выгр Торг'!$B:$P,D$1,0)</f>
        <v>Боковые зеркала "АТП" в стиле Гранта (повторитель: Динамический (PLAZMA), Механическая, С обогревом, В цвет 391) для ВАЗ 2110-2112, Лада Приора</v>
      </c>
      <c r="E2491" s="72" t="str">
        <f>VLOOKUP($B2491,'Выгр Торг'!$B:$P,E$1,0)</f>
        <v>Y</v>
      </c>
      <c r="F2491" s="72" t="str">
        <f>VLOOKUP($B2491,'Выгр Торг'!$B:$P,F$1,0)</f>
        <v>1</v>
      </c>
      <c r="G2491" s="36"/>
      <c r="H2491" s="28">
        <v>327195</v>
      </c>
      <c r="I2491" s="53">
        <f>INDEX($I:$I,MATCH($H2491,$C:$C,0))</f>
        <v>600</v>
      </c>
      <c r="J2491" s="5" t="s">
        <v>3410</v>
      </c>
      <c r="K2491" s="56">
        <f>INDEX($K:$K,MATCH($H2491,$C:$C,0))+I2491</f>
        <v>3600</v>
      </c>
      <c r="L2491" s="14">
        <f>VLOOKUP(K2491,Наценка!$A$1:$B$8,2,1)</f>
        <v>1.4</v>
      </c>
      <c r="M2491" s="56">
        <f>INDEX($M:$M,MATCH($H2491,$C:$C,0))+I2491*$M$2</f>
        <v>4980</v>
      </c>
      <c r="N2491" s="57">
        <f t="shared" si="390"/>
        <v>4990</v>
      </c>
      <c r="O2491" s="72">
        <f>VLOOKUP($B2491,'Выгр Торг'!$B:$P,O$1,0)</f>
        <v>3600</v>
      </c>
      <c r="P2491" s="72">
        <f>VLOOKUP($B2491,'Выгр Торг'!$B:$P,P$1,0)</f>
        <v>5090</v>
      </c>
      <c r="Q2491" s="42">
        <f t="shared" si="391"/>
        <v>0</v>
      </c>
      <c r="R2491" s="42">
        <f t="shared" si="392"/>
        <v>100</v>
      </c>
      <c r="S2491" s="85">
        <f t="shared" si="383"/>
        <v>4990</v>
      </c>
      <c r="T2491" s="60" t="str">
        <f>IFERROR(VLOOKUP($B2491,'Из ГУГЛа'!$B:$G,4,0)*U2491+V2491,VLOOKUP($B2491,'Из ГУГЛа'!$B:$G,4,0))</f>
        <v/>
      </c>
      <c r="U2491" s="15">
        <v>1</v>
      </c>
      <c r="V2491" s="59"/>
      <c r="W2491" s="74">
        <f t="shared" si="393"/>
        <v>0.38611111111111107</v>
      </c>
      <c r="X2491" s="74" t="str">
        <f t="shared" si="394"/>
        <v/>
      </c>
      <c r="Y2491" s="74" t="str">
        <f t="shared" si="395"/>
        <v/>
      </c>
      <c r="Z2491" s="76" t="e">
        <f>INDEX($Z:$Z,MATCH($H2491,$C:$C,0))+V2491</f>
        <v>#VALUE!</v>
      </c>
      <c r="AB2491" s="43">
        <f>INDEX($AB:$AB,MATCH($H2491,$C:$C,0))</f>
        <v>0</v>
      </c>
    </row>
    <row r="2492" spans="1:28" ht="60" x14ac:dyDescent="0.25">
      <c r="A2492" s="71" t="str">
        <f>INDEX('Выгр Торг'!$A:$A,MATCH($B2492,'Выгр Торг'!$B:$B,0))</f>
        <v>Боковые зеркала "АТП" в стиле Гранта для ВАЗ 2110-2112, Лада Приора</v>
      </c>
      <c r="B2492" s="88">
        <v>327693</v>
      </c>
      <c r="C2492" s="72">
        <f>VLOOKUP($B2492,'Выгр Торг'!$B:$P,C$1,0)</f>
        <v>327693</v>
      </c>
      <c r="D2492" s="71" t="str">
        <f>VLOOKUP($B2492,'Выгр Торг'!$B:$P,D$1,0)</f>
        <v>Боковые зеркала "АТП" в стиле Гранта (повторитель: Динамический (PLAZMA), Механическая, С обогревом, В цвет 412) для ВАЗ 2110-2112, Лада Приора</v>
      </c>
      <c r="E2492" s="72" t="str">
        <f>VLOOKUP($B2492,'Выгр Торг'!$B:$P,E$1,0)</f>
        <v>Y</v>
      </c>
      <c r="F2492" s="72" t="str">
        <f>VLOOKUP($B2492,'Выгр Торг'!$B:$P,F$1,0)</f>
        <v>1</v>
      </c>
      <c r="G2492" s="36"/>
      <c r="H2492" s="28">
        <v>327195</v>
      </c>
      <c r="I2492" s="53">
        <f>INDEX($I:$I,MATCH($H2492,$C:$C,0))</f>
        <v>600</v>
      </c>
      <c r="J2492" s="5" t="s">
        <v>3410</v>
      </c>
      <c r="K2492" s="56">
        <f>INDEX($K:$K,MATCH($H2492,$C:$C,0))+I2492</f>
        <v>3600</v>
      </c>
      <c r="L2492" s="14">
        <f>VLOOKUP(K2492,Наценка!$A$1:$B$8,2,1)</f>
        <v>1.4</v>
      </c>
      <c r="M2492" s="56">
        <f>INDEX($M:$M,MATCH($H2492,$C:$C,0))+I2492*$M$2</f>
        <v>4980</v>
      </c>
      <c r="N2492" s="57">
        <f t="shared" si="390"/>
        <v>4990</v>
      </c>
      <c r="O2492" s="72">
        <f>VLOOKUP($B2492,'Выгр Торг'!$B:$P,O$1,0)</f>
        <v>3600</v>
      </c>
      <c r="P2492" s="72">
        <f>VLOOKUP($B2492,'Выгр Торг'!$B:$P,P$1,0)</f>
        <v>5090</v>
      </c>
      <c r="Q2492" s="42">
        <f t="shared" si="391"/>
        <v>0</v>
      </c>
      <c r="R2492" s="42">
        <f t="shared" si="392"/>
        <v>100</v>
      </c>
      <c r="S2492" s="85">
        <f t="shared" si="383"/>
        <v>4990</v>
      </c>
      <c r="T2492" s="60" t="str">
        <f>IFERROR(VLOOKUP($B2492,'Из ГУГЛа'!$B:$G,4,0)*U2492+V2492,VLOOKUP($B2492,'Из ГУГЛа'!$B:$G,4,0))</f>
        <v/>
      </c>
      <c r="U2492" s="15">
        <v>1</v>
      </c>
      <c r="V2492" s="59"/>
      <c r="W2492" s="74">
        <f t="shared" si="393"/>
        <v>0.38611111111111107</v>
      </c>
      <c r="X2492" s="74" t="str">
        <f t="shared" si="394"/>
        <v/>
      </c>
      <c r="Y2492" s="74" t="str">
        <f t="shared" si="395"/>
        <v/>
      </c>
      <c r="Z2492" s="76" t="e">
        <f>INDEX($Z:$Z,MATCH($H2492,$C:$C,0))+V2492</f>
        <v>#VALUE!</v>
      </c>
      <c r="AB2492" s="43">
        <f>INDEX($AB:$AB,MATCH($H2492,$C:$C,0))</f>
        <v>0</v>
      </c>
    </row>
    <row r="2493" spans="1:28" ht="60" x14ac:dyDescent="0.25">
      <c r="A2493" s="71" t="str">
        <f>INDEX('Выгр Торг'!$A:$A,MATCH($B2493,'Выгр Торг'!$B:$B,0))</f>
        <v>Боковые зеркала "АТП" в стиле Гранта для ВАЗ 2110-2112, Лада Приора</v>
      </c>
      <c r="B2493" s="88">
        <v>327549</v>
      </c>
      <c r="C2493" s="72">
        <f>VLOOKUP($B2493,'Выгр Торг'!$B:$P,C$1,0)</f>
        <v>327549</v>
      </c>
      <c r="D2493" s="71" t="str">
        <f>VLOOKUP($B2493,'Выгр Торг'!$B:$P,D$1,0)</f>
        <v>Боковые зеркала "АТП" в стиле Гранта (повторитель: Динамический (PLAZMA), Механическая, С обогревом, В цвет 413) для ВАЗ 2110-2112, Лада Приора</v>
      </c>
      <c r="E2493" s="72" t="str">
        <f>VLOOKUP($B2493,'Выгр Торг'!$B:$P,E$1,0)</f>
        <v>Y</v>
      </c>
      <c r="F2493" s="72" t="str">
        <f>VLOOKUP($B2493,'Выгр Торг'!$B:$P,F$1,0)</f>
        <v>1</v>
      </c>
      <c r="G2493" s="36"/>
      <c r="H2493" s="28">
        <v>327195</v>
      </c>
      <c r="I2493" s="53">
        <f>INDEX($I:$I,MATCH($H2493,$C:$C,0))</f>
        <v>600</v>
      </c>
      <c r="J2493" s="5" t="s">
        <v>3410</v>
      </c>
      <c r="K2493" s="56">
        <f>INDEX($K:$K,MATCH($H2493,$C:$C,0))+I2493</f>
        <v>3600</v>
      </c>
      <c r="L2493" s="14">
        <f>VLOOKUP(K2493,Наценка!$A$1:$B$8,2,1)</f>
        <v>1.4</v>
      </c>
      <c r="M2493" s="56">
        <f>INDEX($M:$M,MATCH($H2493,$C:$C,0))+I2493*$M$2</f>
        <v>4980</v>
      </c>
      <c r="N2493" s="57">
        <f t="shared" si="390"/>
        <v>4990</v>
      </c>
      <c r="O2493" s="72">
        <f>VLOOKUP($B2493,'Выгр Торг'!$B:$P,O$1,0)</f>
        <v>3600</v>
      </c>
      <c r="P2493" s="72">
        <f>VLOOKUP($B2493,'Выгр Торг'!$B:$P,P$1,0)</f>
        <v>5090</v>
      </c>
      <c r="Q2493" s="42">
        <f t="shared" si="391"/>
        <v>0</v>
      </c>
      <c r="R2493" s="42">
        <f t="shared" si="392"/>
        <v>100</v>
      </c>
      <c r="S2493" s="85">
        <f t="shared" si="383"/>
        <v>4990</v>
      </c>
      <c r="T2493" s="60" t="str">
        <f>IFERROR(VLOOKUP($B2493,'Из ГУГЛа'!$B:$G,4,0)*U2493+V2493,VLOOKUP($B2493,'Из ГУГЛа'!$B:$G,4,0))</f>
        <v/>
      </c>
      <c r="U2493" s="15">
        <v>1</v>
      </c>
      <c r="V2493" s="59"/>
      <c r="W2493" s="74">
        <f t="shared" si="393"/>
        <v>0.38611111111111107</v>
      </c>
      <c r="X2493" s="74" t="str">
        <f t="shared" si="394"/>
        <v/>
      </c>
      <c r="Y2493" s="74" t="str">
        <f t="shared" si="395"/>
        <v/>
      </c>
      <c r="Z2493" s="76" t="e">
        <f>INDEX($Z:$Z,MATCH($H2493,$C:$C,0))+V2493</f>
        <v>#VALUE!</v>
      </c>
      <c r="AB2493" s="43">
        <f>INDEX($AB:$AB,MATCH($H2493,$C:$C,0))</f>
        <v>0</v>
      </c>
    </row>
    <row r="2494" spans="1:28" ht="60" x14ac:dyDescent="0.25">
      <c r="A2494" s="71" t="str">
        <f>INDEX('Выгр Торг'!$A:$A,MATCH($B2494,'Выгр Торг'!$B:$B,0))</f>
        <v>Боковые зеркала "АТП" в стиле Гранта для ВАЗ 2110-2112, Лада Приора</v>
      </c>
      <c r="B2494" s="88">
        <v>327749</v>
      </c>
      <c r="C2494" s="72">
        <f>VLOOKUP($B2494,'Выгр Торг'!$B:$P,C$1,0)</f>
        <v>327749</v>
      </c>
      <c r="D2494" s="71" t="str">
        <f>VLOOKUP($B2494,'Выгр Торг'!$B:$P,D$1,0)</f>
        <v>Боковые зеркала "АТП" в стиле Гранта (повторитель: Динамический (PLAZMA), Механическая, С обогревом, В цвет 416) для ВАЗ 2110-2112, Лада Приора</v>
      </c>
      <c r="E2494" s="72" t="str">
        <f>VLOOKUP($B2494,'Выгр Торг'!$B:$P,E$1,0)</f>
        <v>Y</v>
      </c>
      <c r="F2494" s="72" t="str">
        <f>VLOOKUP($B2494,'Выгр Торг'!$B:$P,F$1,0)</f>
        <v>1</v>
      </c>
      <c r="G2494" s="36"/>
      <c r="H2494" s="28">
        <v>327195</v>
      </c>
      <c r="I2494" s="53">
        <f>INDEX($I:$I,MATCH($H2494,$C:$C,0))</f>
        <v>600</v>
      </c>
      <c r="J2494" s="5" t="s">
        <v>3410</v>
      </c>
      <c r="K2494" s="56">
        <f>INDEX($K:$K,MATCH($H2494,$C:$C,0))+I2494</f>
        <v>3600</v>
      </c>
      <c r="L2494" s="14">
        <f>VLOOKUP(K2494,Наценка!$A$1:$B$8,2,1)</f>
        <v>1.4</v>
      </c>
      <c r="M2494" s="56">
        <f>INDEX($M:$M,MATCH($H2494,$C:$C,0))+I2494*$M$2</f>
        <v>4980</v>
      </c>
      <c r="N2494" s="57">
        <f t="shared" si="390"/>
        <v>4990</v>
      </c>
      <c r="O2494" s="72">
        <f>VLOOKUP($B2494,'Выгр Торг'!$B:$P,O$1,0)</f>
        <v>3600</v>
      </c>
      <c r="P2494" s="72">
        <f>VLOOKUP($B2494,'Выгр Торг'!$B:$P,P$1,0)</f>
        <v>5090</v>
      </c>
      <c r="Q2494" s="42">
        <f t="shared" si="391"/>
        <v>0</v>
      </c>
      <c r="R2494" s="42">
        <f t="shared" si="392"/>
        <v>100</v>
      </c>
      <c r="S2494" s="85">
        <f t="shared" si="383"/>
        <v>4990</v>
      </c>
      <c r="T2494" s="60" t="str">
        <f>IFERROR(VLOOKUP($B2494,'Из ГУГЛа'!$B:$G,4,0)*U2494+V2494,VLOOKUP($B2494,'Из ГУГЛа'!$B:$G,4,0))</f>
        <v/>
      </c>
      <c r="U2494" s="15">
        <v>1</v>
      </c>
      <c r="V2494" s="59"/>
      <c r="W2494" s="74">
        <f t="shared" si="393"/>
        <v>0.38611111111111107</v>
      </c>
      <c r="X2494" s="74" t="str">
        <f t="shared" si="394"/>
        <v/>
      </c>
      <c r="Y2494" s="74" t="str">
        <f t="shared" si="395"/>
        <v/>
      </c>
      <c r="Z2494" s="76" t="e">
        <f>INDEX($Z:$Z,MATCH($H2494,$C:$C,0))+V2494</f>
        <v>#VALUE!</v>
      </c>
      <c r="AB2494" s="43">
        <f>INDEX($AB:$AB,MATCH($H2494,$C:$C,0))</f>
        <v>0</v>
      </c>
    </row>
    <row r="2495" spans="1:28" ht="60" x14ac:dyDescent="0.25">
      <c r="A2495" s="71" t="str">
        <f>INDEX('Выгр Торг'!$A:$A,MATCH($B2495,'Выгр Торг'!$B:$B,0))</f>
        <v>Боковые зеркала "АТП" в стиле Гранта для ВАЗ 2110-2112, Лада Приора</v>
      </c>
      <c r="B2495" s="88">
        <v>327463</v>
      </c>
      <c r="C2495" s="72">
        <f>VLOOKUP($B2495,'Выгр Торг'!$B:$P,C$1,0)</f>
        <v>327463</v>
      </c>
      <c r="D2495" s="71" t="str">
        <f>VLOOKUP($B2495,'Выгр Торг'!$B:$P,D$1,0)</f>
        <v>Боковые зеркала "АТП" в стиле Гранта (повторитель: Динамический (PLAZMA), Механическая, С обогревом, В цвет 418) для ВАЗ 2110-2112, Лада Приора</v>
      </c>
      <c r="E2495" s="72" t="str">
        <f>VLOOKUP($B2495,'Выгр Торг'!$B:$P,E$1,0)</f>
        <v>Y</v>
      </c>
      <c r="F2495" s="72" t="str">
        <f>VLOOKUP($B2495,'Выгр Торг'!$B:$P,F$1,0)</f>
        <v>1</v>
      </c>
      <c r="G2495" s="36"/>
      <c r="H2495" s="28">
        <v>327195</v>
      </c>
      <c r="I2495" s="53">
        <f>INDEX($I:$I,MATCH($H2495,$C:$C,0))</f>
        <v>600</v>
      </c>
      <c r="J2495" s="5" t="s">
        <v>3410</v>
      </c>
      <c r="K2495" s="56">
        <f>INDEX($K:$K,MATCH($H2495,$C:$C,0))+I2495</f>
        <v>3600</v>
      </c>
      <c r="L2495" s="14">
        <f>VLOOKUP(K2495,Наценка!$A$1:$B$8,2,1)</f>
        <v>1.4</v>
      </c>
      <c r="M2495" s="56">
        <f>INDEX($M:$M,MATCH($H2495,$C:$C,0))+I2495*$M$2</f>
        <v>4980</v>
      </c>
      <c r="N2495" s="57">
        <f t="shared" si="390"/>
        <v>4990</v>
      </c>
      <c r="O2495" s="72">
        <f>VLOOKUP($B2495,'Выгр Торг'!$B:$P,O$1,0)</f>
        <v>3600</v>
      </c>
      <c r="P2495" s="72">
        <f>VLOOKUP($B2495,'Выгр Торг'!$B:$P,P$1,0)</f>
        <v>5090</v>
      </c>
      <c r="Q2495" s="42">
        <f t="shared" si="391"/>
        <v>0</v>
      </c>
      <c r="R2495" s="42">
        <f t="shared" si="392"/>
        <v>100</v>
      </c>
      <c r="S2495" s="85">
        <f t="shared" si="383"/>
        <v>4990</v>
      </c>
      <c r="T2495" s="60" t="str">
        <f>IFERROR(VLOOKUP($B2495,'Из ГУГЛа'!$B:$G,4,0)*U2495+V2495,VLOOKUP($B2495,'Из ГУГЛа'!$B:$G,4,0))</f>
        <v/>
      </c>
      <c r="U2495" s="15">
        <v>1</v>
      </c>
      <c r="V2495" s="59"/>
      <c r="W2495" s="74">
        <f t="shared" si="393"/>
        <v>0.38611111111111107</v>
      </c>
      <c r="X2495" s="74" t="str">
        <f t="shared" si="394"/>
        <v/>
      </c>
      <c r="Y2495" s="74" t="str">
        <f t="shared" si="395"/>
        <v/>
      </c>
      <c r="Z2495" s="76" t="e">
        <f>INDEX($Z:$Z,MATCH($H2495,$C:$C,0))+V2495</f>
        <v>#VALUE!</v>
      </c>
      <c r="AB2495" s="43">
        <f>INDEX($AB:$AB,MATCH($H2495,$C:$C,0))</f>
        <v>0</v>
      </c>
    </row>
    <row r="2496" spans="1:28" ht="60" x14ac:dyDescent="0.25">
      <c r="A2496" s="71" t="str">
        <f>INDEX('Выгр Торг'!$A:$A,MATCH($B2496,'Выгр Торг'!$B:$B,0))</f>
        <v>Боковые зеркала "АТП" в стиле Гранта для ВАЗ 2110-2112, Лада Приора</v>
      </c>
      <c r="B2496" s="88">
        <v>327621</v>
      </c>
      <c r="C2496" s="72">
        <f>VLOOKUP($B2496,'Выгр Торг'!$B:$P,C$1,0)</f>
        <v>327621</v>
      </c>
      <c r="D2496" s="71" t="str">
        <f>VLOOKUP($B2496,'Выгр Торг'!$B:$P,D$1,0)</f>
        <v>Боковые зеркала "АТП" в стиле Гранта (повторитель: Динамический (PLAZMA), Механическая, С обогревом, В цвет 419) для ВАЗ 2110-2112, Лада Приора</v>
      </c>
      <c r="E2496" s="72" t="str">
        <f>VLOOKUP($B2496,'Выгр Торг'!$B:$P,E$1,0)</f>
        <v>Y</v>
      </c>
      <c r="F2496" s="72" t="str">
        <f>VLOOKUP($B2496,'Выгр Торг'!$B:$P,F$1,0)</f>
        <v>1</v>
      </c>
      <c r="G2496" s="36"/>
      <c r="H2496" s="28">
        <v>327195</v>
      </c>
      <c r="I2496" s="53">
        <f>INDEX($I:$I,MATCH($H2496,$C:$C,0))</f>
        <v>600</v>
      </c>
      <c r="J2496" s="5" t="s">
        <v>3410</v>
      </c>
      <c r="K2496" s="56">
        <f>INDEX($K:$K,MATCH($H2496,$C:$C,0))+I2496</f>
        <v>3600</v>
      </c>
      <c r="L2496" s="14">
        <f>VLOOKUP(K2496,Наценка!$A$1:$B$8,2,1)</f>
        <v>1.4</v>
      </c>
      <c r="M2496" s="56">
        <f>INDEX($M:$M,MATCH($H2496,$C:$C,0))+I2496*$M$2</f>
        <v>4980</v>
      </c>
      <c r="N2496" s="57">
        <f t="shared" si="390"/>
        <v>4990</v>
      </c>
      <c r="O2496" s="72">
        <f>VLOOKUP($B2496,'Выгр Торг'!$B:$P,O$1,0)</f>
        <v>3600</v>
      </c>
      <c r="P2496" s="72">
        <f>VLOOKUP($B2496,'Выгр Торг'!$B:$P,P$1,0)</f>
        <v>5090</v>
      </c>
      <c r="Q2496" s="42">
        <f t="shared" si="391"/>
        <v>0</v>
      </c>
      <c r="R2496" s="42">
        <f t="shared" si="392"/>
        <v>100</v>
      </c>
      <c r="S2496" s="85">
        <f t="shared" si="383"/>
        <v>4990</v>
      </c>
      <c r="T2496" s="60" t="str">
        <f>IFERROR(VLOOKUP($B2496,'Из ГУГЛа'!$B:$G,4,0)*U2496+V2496,VLOOKUP($B2496,'Из ГУГЛа'!$B:$G,4,0))</f>
        <v/>
      </c>
      <c r="U2496" s="15">
        <v>1</v>
      </c>
      <c r="V2496" s="59"/>
      <c r="W2496" s="74">
        <f t="shared" si="393"/>
        <v>0.38611111111111107</v>
      </c>
      <c r="X2496" s="74" t="str">
        <f t="shared" si="394"/>
        <v/>
      </c>
      <c r="Y2496" s="74" t="str">
        <f t="shared" si="395"/>
        <v/>
      </c>
      <c r="Z2496" s="76" t="e">
        <f>INDEX($Z:$Z,MATCH($H2496,$C:$C,0))+V2496</f>
        <v>#VALUE!</v>
      </c>
      <c r="AB2496" s="43">
        <f>INDEX($AB:$AB,MATCH($H2496,$C:$C,0))</f>
        <v>0</v>
      </c>
    </row>
    <row r="2497" spans="1:28" ht="60" x14ac:dyDescent="0.25">
      <c r="A2497" s="71" t="str">
        <f>INDEX('Выгр Торг'!$A:$A,MATCH($B2497,'Выгр Торг'!$B:$B,0))</f>
        <v>Боковые зеркала "АТП" в стиле Гранта для ВАЗ 2110-2112, Лада Приора</v>
      </c>
      <c r="B2497" s="88">
        <v>327431</v>
      </c>
      <c r="C2497" s="72">
        <f>VLOOKUP($B2497,'Выгр Торг'!$B:$P,C$1,0)</f>
        <v>327431</v>
      </c>
      <c r="D2497" s="71" t="str">
        <f>VLOOKUP($B2497,'Выгр Торг'!$B:$P,D$1,0)</f>
        <v>Боковые зеркала "АТП" в стиле Гранта (повторитель: Динамический (PLAZMA), Механическая, С обогревом, В цвет 421) для ВАЗ 2110-2112, Лада Приора</v>
      </c>
      <c r="E2497" s="72" t="str">
        <f>VLOOKUP($B2497,'Выгр Торг'!$B:$P,E$1,0)</f>
        <v>Y</v>
      </c>
      <c r="F2497" s="72" t="str">
        <f>VLOOKUP($B2497,'Выгр Торг'!$B:$P,F$1,0)</f>
        <v>1</v>
      </c>
      <c r="G2497" s="36"/>
      <c r="H2497" s="28">
        <v>327195</v>
      </c>
      <c r="I2497" s="53">
        <f>INDEX($I:$I,MATCH($H2497,$C:$C,0))</f>
        <v>600</v>
      </c>
      <c r="J2497" s="5" t="s">
        <v>3410</v>
      </c>
      <c r="K2497" s="56">
        <f>INDEX($K:$K,MATCH($H2497,$C:$C,0))+I2497</f>
        <v>3600</v>
      </c>
      <c r="L2497" s="14">
        <f>VLOOKUP(K2497,Наценка!$A$1:$B$8,2,1)</f>
        <v>1.4</v>
      </c>
      <c r="M2497" s="56">
        <f>INDEX($M:$M,MATCH($H2497,$C:$C,0))+I2497*$M$2</f>
        <v>4980</v>
      </c>
      <c r="N2497" s="57">
        <f t="shared" si="390"/>
        <v>4990</v>
      </c>
      <c r="O2497" s="72">
        <f>VLOOKUP($B2497,'Выгр Торг'!$B:$P,O$1,0)</f>
        <v>3600</v>
      </c>
      <c r="P2497" s="72">
        <f>VLOOKUP($B2497,'Выгр Торг'!$B:$P,P$1,0)</f>
        <v>5090</v>
      </c>
      <c r="Q2497" s="42">
        <f t="shared" si="391"/>
        <v>0</v>
      </c>
      <c r="R2497" s="42">
        <f t="shared" si="392"/>
        <v>100</v>
      </c>
      <c r="S2497" s="85">
        <f t="shared" si="383"/>
        <v>4990</v>
      </c>
      <c r="T2497" s="60" t="str">
        <f>IFERROR(VLOOKUP($B2497,'Из ГУГЛа'!$B:$G,4,0)*U2497+V2497,VLOOKUP($B2497,'Из ГУГЛа'!$B:$G,4,0))</f>
        <v/>
      </c>
      <c r="U2497" s="15">
        <v>1</v>
      </c>
      <c r="V2497" s="59"/>
      <c r="W2497" s="74">
        <f t="shared" si="393"/>
        <v>0.38611111111111107</v>
      </c>
      <c r="X2497" s="74" t="str">
        <f t="shared" si="394"/>
        <v/>
      </c>
      <c r="Y2497" s="74" t="str">
        <f t="shared" si="395"/>
        <v/>
      </c>
      <c r="Z2497" s="76" t="e">
        <f>INDEX($Z:$Z,MATCH($H2497,$C:$C,0))+V2497</f>
        <v>#VALUE!</v>
      </c>
      <c r="AB2497" s="43">
        <f>INDEX($AB:$AB,MATCH($H2497,$C:$C,0))</f>
        <v>0</v>
      </c>
    </row>
    <row r="2498" spans="1:28" ht="60" x14ac:dyDescent="0.25">
      <c r="A2498" s="71" t="str">
        <f>INDEX('Выгр Торг'!$A:$A,MATCH($B2498,'Выгр Торг'!$B:$B,0))</f>
        <v>Боковые зеркала "АТП" в стиле Гранта для ВАЗ 2110-2112, Лада Приора</v>
      </c>
      <c r="B2498" s="88">
        <v>327589</v>
      </c>
      <c r="C2498" s="72">
        <f>VLOOKUP($B2498,'Выгр Торг'!$B:$P,C$1,0)</f>
        <v>327589</v>
      </c>
      <c r="D2498" s="71" t="str">
        <f>VLOOKUP($B2498,'Выгр Торг'!$B:$P,D$1,0)</f>
        <v>Боковые зеркала "АТП" в стиле Гранта (повторитель: Динамический (PLAZMA), Механическая, С обогревом, В цвет 426) для ВАЗ 2110-2112, Лада Приора</v>
      </c>
      <c r="E2498" s="72" t="str">
        <f>VLOOKUP($B2498,'Выгр Торг'!$B:$P,E$1,0)</f>
        <v>Y</v>
      </c>
      <c r="F2498" s="72" t="str">
        <f>VLOOKUP($B2498,'Выгр Торг'!$B:$P,F$1,0)</f>
        <v>1</v>
      </c>
      <c r="G2498" s="36"/>
      <c r="H2498" s="28">
        <v>327195</v>
      </c>
      <c r="I2498" s="53">
        <f>INDEX($I:$I,MATCH($H2498,$C:$C,0))</f>
        <v>600</v>
      </c>
      <c r="J2498" s="5" t="s">
        <v>3410</v>
      </c>
      <c r="K2498" s="56">
        <f>INDEX($K:$K,MATCH($H2498,$C:$C,0))+I2498</f>
        <v>3600</v>
      </c>
      <c r="L2498" s="14">
        <f>VLOOKUP(K2498,Наценка!$A$1:$B$8,2,1)</f>
        <v>1.4</v>
      </c>
      <c r="M2498" s="56">
        <f>INDEX($M:$M,MATCH($H2498,$C:$C,0))+I2498*$M$2</f>
        <v>4980</v>
      </c>
      <c r="N2498" s="57">
        <f t="shared" si="390"/>
        <v>4990</v>
      </c>
      <c r="O2498" s="72">
        <f>VLOOKUP($B2498,'Выгр Торг'!$B:$P,O$1,0)</f>
        <v>3600</v>
      </c>
      <c r="P2498" s="72">
        <f>VLOOKUP($B2498,'Выгр Торг'!$B:$P,P$1,0)</f>
        <v>5090</v>
      </c>
      <c r="Q2498" s="42">
        <f t="shared" si="391"/>
        <v>0</v>
      </c>
      <c r="R2498" s="42">
        <f t="shared" si="392"/>
        <v>100</v>
      </c>
      <c r="S2498" s="85">
        <f t="shared" si="383"/>
        <v>4990</v>
      </c>
      <c r="T2498" s="60" t="str">
        <f>IFERROR(VLOOKUP($B2498,'Из ГУГЛа'!$B:$G,4,0)*U2498+V2498,VLOOKUP($B2498,'Из ГУГЛа'!$B:$G,4,0))</f>
        <v/>
      </c>
      <c r="U2498" s="15">
        <v>1</v>
      </c>
      <c r="V2498" s="59"/>
      <c r="W2498" s="74">
        <f t="shared" si="393"/>
        <v>0.38611111111111107</v>
      </c>
      <c r="X2498" s="74" t="str">
        <f t="shared" si="394"/>
        <v/>
      </c>
      <c r="Y2498" s="74" t="str">
        <f t="shared" si="395"/>
        <v/>
      </c>
      <c r="Z2498" s="76" t="e">
        <f>INDEX($Z:$Z,MATCH($H2498,$C:$C,0))+V2498</f>
        <v>#VALUE!</v>
      </c>
      <c r="AB2498" s="43">
        <f>INDEX($AB:$AB,MATCH($H2498,$C:$C,0))</f>
        <v>0</v>
      </c>
    </row>
    <row r="2499" spans="1:28" ht="60" x14ac:dyDescent="0.25">
      <c r="A2499" s="71" t="str">
        <f>INDEX('Выгр Торг'!$A:$A,MATCH($B2499,'Выгр Торг'!$B:$B,0))</f>
        <v>Боковые зеркала "АТП" в стиле Гранта для ВАЗ 2110-2112, Лада Приора</v>
      </c>
      <c r="B2499" s="88">
        <v>327645</v>
      </c>
      <c r="C2499" s="72">
        <f>VLOOKUP($B2499,'Выгр Торг'!$B:$P,C$1,0)</f>
        <v>327645</v>
      </c>
      <c r="D2499" s="71" t="str">
        <f>VLOOKUP($B2499,'Выгр Торг'!$B:$P,D$1,0)</f>
        <v>Боковые зеркала "АТП" в стиле Гранта (повторитель: Динамический (PLAZMA), Механическая, С обогревом, В цвет 429) для ВАЗ 2110-2112, Лада Приора</v>
      </c>
      <c r="E2499" s="72" t="str">
        <f>VLOOKUP($B2499,'Выгр Торг'!$B:$P,E$1,0)</f>
        <v>Y</v>
      </c>
      <c r="F2499" s="72" t="str">
        <f>VLOOKUP($B2499,'Выгр Торг'!$B:$P,F$1,0)</f>
        <v>1</v>
      </c>
      <c r="G2499" s="36"/>
      <c r="H2499" s="28">
        <v>327195</v>
      </c>
      <c r="I2499" s="53">
        <f>INDEX($I:$I,MATCH($H2499,$C:$C,0))</f>
        <v>600</v>
      </c>
      <c r="J2499" s="5" t="s">
        <v>3410</v>
      </c>
      <c r="K2499" s="56">
        <f>INDEX($K:$K,MATCH($H2499,$C:$C,0))+I2499</f>
        <v>3600</v>
      </c>
      <c r="L2499" s="14">
        <f>VLOOKUP(K2499,Наценка!$A$1:$B$8,2,1)</f>
        <v>1.4</v>
      </c>
      <c r="M2499" s="56">
        <f>INDEX($M:$M,MATCH($H2499,$C:$C,0))+I2499*$M$2</f>
        <v>4980</v>
      </c>
      <c r="N2499" s="57">
        <f t="shared" si="390"/>
        <v>4990</v>
      </c>
      <c r="O2499" s="72">
        <f>VLOOKUP($B2499,'Выгр Торг'!$B:$P,O$1,0)</f>
        <v>3600</v>
      </c>
      <c r="P2499" s="72">
        <f>VLOOKUP($B2499,'Выгр Торг'!$B:$P,P$1,0)</f>
        <v>5090</v>
      </c>
      <c r="Q2499" s="42">
        <f t="shared" si="391"/>
        <v>0</v>
      </c>
      <c r="R2499" s="42">
        <f t="shared" si="392"/>
        <v>100</v>
      </c>
      <c r="S2499" s="85">
        <f t="shared" si="383"/>
        <v>4990</v>
      </c>
      <c r="T2499" s="60" t="str">
        <f>IFERROR(VLOOKUP($B2499,'Из ГУГЛа'!$B:$G,4,0)*U2499+V2499,VLOOKUP($B2499,'Из ГУГЛа'!$B:$G,4,0))</f>
        <v/>
      </c>
      <c r="U2499" s="15">
        <v>1</v>
      </c>
      <c r="V2499" s="59"/>
      <c r="W2499" s="74">
        <f t="shared" si="393"/>
        <v>0.38611111111111107</v>
      </c>
      <c r="X2499" s="74" t="str">
        <f t="shared" si="394"/>
        <v/>
      </c>
      <c r="Y2499" s="74" t="str">
        <f t="shared" si="395"/>
        <v/>
      </c>
      <c r="Z2499" s="76" t="e">
        <f>INDEX($Z:$Z,MATCH($H2499,$C:$C,0))+V2499</f>
        <v>#VALUE!</v>
      </c>
      <c r="AB2499" s="43">
        <f>INDEX($AB:$AB,MATCH($H2499,$C:$C,0))</f>
        <v>0</v>
      </c>
    </row>
    <row r="2500" spans="1:28" ht="60" x14ac:dyDescent="0.25">
      <c r="A2500" s="71" t="str">
        <f>INDEX('Выгр Торг'!$A:$A,MATCH($B2500,'Выгр Торг'!$B:$B,0))</f>
        <v>Боковые зеркала "АТП" в стиле Гранта для ВАЗ 2110-2112, Лада Приора</v>
      </c>
      <c r="B2500" s="88">
        <v>327685</v>
      </c>
      <c r="C2500" s="72">
        <f>VLOOKUP($B2500,'Выгр Торг'!$B:$P,C$1,0)</f>
        <v>327685</v>
      </c>
      <c r="D2500" s="71" t="str">
        <f>VLOOKUP($B2500,'Выгр Торг'!$B:$P,D$1,0)</f>
        <v>Боковые зеркала "АТП" в стиле Гранта (повторитель: Динамический (PLAZMA), Механическая, С обогревом, В цвет 448) для ВАЗ 2110-2112, Лада Приора</v>
      </c>
      <c r="E2500" s="72" t="str">
        <f>VLOOKUP($B2500,'Выгр Торг'!$B:$P,E$1,0)</f>
        <v>Y</v>
      </c>
      <c r="F2500" s="72" t="str">
        <f>VLOOKUP($B2500,'Выгр Торг'!$B:$P,F$1,0)</f>
        <v>1</v>
      </c>
      <c r="G2500" s="36"/>
      <c r="H2500" s="28">
        <v>327195</v>
      </c>
      <c r="I2500" s="53">
        <f>INDEX($I:$I,MATCH($H2500,$C:$C,0))</f>
        <v>600</v>
      </c>
      <c r="J2500" s="5" t="s">
        <v>3410</v>
      </c>
      <c r="K2500" s="56">
        <f>INDEX($K:$K,MATCH($H2500,$C:$C,0))+I2500</f>
        <v>3600</v>
      </c>
      <c r="L2500" s="14">
        <f>VLOOKUP(K2500,Наценка!$A$1:$B$8,2,1)</f>
        <v>1.4</v>
      </c>
      <c r="M2500" s="56">
        <f>INDEX($M:$M,MATCH($H2500,$C:$C,0))+I2500*$M$2</f>
        <v>4980</v>
      </c>
      <c r="N2500" s="57">
        <f t="shared" si="390"/>
        <v>4990</v>
      </c>
      <c r="O2500" s="72">
        <f>VLOOKUP($B2500,'Выгр Торг'!$B:$P,O$1,0)</f>
        <v>3600</v>
      </c>
      <c r="P2500" s="72">
        <f>VLOOKUP($B2500,'Выгр Торг'!$B:$P,P$1,0)</f>
        <v>5090</v>
      </c>
      <c r="Q2500" s="42">
        <f t="shared" si="391"/>
        <v>0</v>
      </c>
      <c r="R2500" s="42">
        <f t="shared" si="392"/>
        <v>100</v>
      </c>
      <c r="S2500" s="85">
        <f t="shared" si="383"/>
        <v>4990</v>
      </c>
      <c r="T2500" s="60" t="str">
        <f>IFERROR(VLOOKUP($B2500,'Из ГУГЛа'!$B:$G,4,0)*U2500+V2500,VLOOKUP($B2500,'Из ГУГЛа'!$B:$G,4,0))</f>
        <v/>
      </c>
      <c r="U2500" s="15">
        <v>1</v>
      </c>
      <c r="V2500" s="59"/>
      <c r="W2500" s="74">
        <f t="shared" si="393"/>
        <v>0.38611111111111107</v>
      </c>
      <c r="X2500" s="74" t="str">
        <f t="shared" si="394"/>
        <v/>
      </c>
      <c r="Y2500" s="74" t="str">
        <f t="shared" si="395"/>
        <v/>
      </c>
      <c r="Z2500" s="76" t="e">
        <f>INDEX($Z:$Z,MATCH($H2500,$C:$C,0))+V2500</f>
        <v>#VALUE!</v>
      </c>
      <c r="AB2500" s="43">
        <f>INDEX($AB:$AB,MATCH($H2500,$C:$C,0))</f>
        <v>0</v>
      </c>
    </row>
    <row r="2501" spans="1:28" ht="60" x14ac:dyDescent="0.25">
      <c r="A2501" s="71" t="str">
        <f>INDEX('Выгр Торг'!$A:$A,MATCH($B2501,'Выгр Торг'!$B:$B,0))</f>
        <v>Боковые зеркала "АТП" в стиле Гранта для ВАЗ 2110-2112, Лада Приора</v>
      </c>
      <c r="B2501" s="88">
        <v>327399</v>
      </c>
      <c r="C2501" s="72">
        <f>VLOOKUP($B2501,'Выгр Торг'!$B:$P,C$1,0)</f>
        <v>327399</v>
      </c>
      <c r="D2501" s="71" t="str">
        <f>VLOOKUP($B2501,'Выгр Торг'!$B:$P,D$1,0)</f>
        <v>Боковые зеркала "АТП" в стиле Гранта (повторитель: Динамический (PLAZMA), Механическая, С обогревом, В цвет 460) для ВАЗ 2110-2112, Лада Приора</v>
      </c>
      <c r="E2501" s="72" t="str">
        <f>VLOOKUP($B2501,'Выгр Торг'!$B:$P,E$1,0)</f>
        <v>Y</v>
      </c>
      <c r="F2501" s="72" t="str">
        <f>VLOOKUP($B2501,'Выгр Торг'!$B:$P,F$1,0)</f>
        <v>1</v>
      </c>
      <c r="G2501" s="36"/>
      <c r="H2501" s="28">
        <v>327195</v>
      </c>
      <c r="I2501" s="53">
        <f>INDEX($I:$I,MATCH($H2501,$C:$C,0))</f>
        <v>600</v>
      </c>
      <c r="J2501" s="5" t="s">
        <v>3410</v>
      </c>
      <c r="K2501" s="56">
        <f>INDEX($K:$K,MATCH($H2501,$C:$C,0))+I2501</f>
        <v>3600</v>
      </c>
      <c r="L2501" s="14">
        <f>VLOOKUP(K2501,Наценка!$A$1:$B$8,2,1)</f>
        <v>1.4</v>
      </c>
      <c r="M2501" s="56">
        <f>INDEX($M:$M,MATCH($H2501,$C:$C,0))+I2501*$M$2</f>
        <v>4980</v>
      </c>
      <c r="N2501" s="57">
        <f t="shared" si="390"/>
        <v>4990</v>
      </c>
      <c r="O2501" s="72">
        <f>VLOOKUP($B2501,'Выгр Торг'!$B:$P,O$1,0)</f>
        <v>3600</v>
      </c>
      <c r="P2501" s="72">
        <f>VLOOKUP($B2501,'Выгр Торг'!$B:$P,P$1,0)</f>
        <v>5090</v>
      </c>
      <c r="Q2501" s="42">
        <f t="shared" si="391"/>
        <v>0</v>
      </c>
      <c r="R2501" s="42">
        <f t="shared" si="392"/>
        <v>100</v>
      </c>
      <c r="S2501" s="85">
        <f t="shared" si="383"/>
        <v>4990</v>
      </c>
      <c r="T2501" s="60" t="str">
        <f>IFERROR(VLOOKUP($B2501,'Из ГУГЛа'!$B:$G,4,0)*U2501+V2501,VLOOKUP($B2501,'Из ГУГЛа'!$B:$G,4,0))</f>
        <v/>
      </c>
      <c r="U2501" s="15">
        <v>1</v>
      </c>
      <c r="V2501" s="59"/>
      <c r="W2501" s="74">
        <f t="shared" si="393"/>
        <v>0.38611111111111107</v>
      </c>
      <c r="X2501" s="74" t="str">
        <f t="shared" si="394"/>
        <v/>
      </c>
      <c r="Y2501" s="74" t="str">
        <f t="shared" si="395"/>
        <v/>
      </c>
      <c r="Z2501" s="76" t="e">
        <f>INDEX($Z:$Z,MATCH($H2501,$C:$C,0))+V2501</f>
        <v>#VALUE!</v>
      </c>
      <c r="AB2501" s="43">
        <f>INDEX($AB:$AB,MATCH($H2501,$C:$C,0))</f>
        <v>0</v>
      </c>
    </row>
    <row r="2502" spans="1:28" ht="60" x14ac:dyDescent="0.25">
      <c r="A2502" s="71" t="str">
        <f>INDEX('Выгр Торг'!$A:$A,MATCH($B2502,'Выгр Торг'!$B:$B,0))</f>
        <v>Боковые зеркала "АТП" в стиле Гранта для ВАЗ 2110-2112, Лада Приора</v>
      </c>
      <c r="B2502" s="88">
        <v>327733</v>
      </c>
      <c r="C2502" s="72">
        <f>VLOOKUP($B2502,'Выгр Торг'!$B:$P,C$1,0)</f>
        <v>327733</v>
      </c>
      <c r="D2502" s="71" t="str">
        <f>VLOOKUP($B2502,'Выгр Торг'!$B:$P,D$1,0)</f>
        <v>Боковые зеркала "АТП" в стиле Гранта (повторитель: Динамический (PLAZMA), Механическая, С обогревом, В цвет 507) для ВАЗ 2110-2112, Лада Приора</v>
      </c>
      <c r="E2502" s="72" t="str">
        <f>VLOOKUP($B2502,'Выгр Торг'!$B:$P,E$1,0)</f>
        <v>Y</v>
      </c>
      <c r="F2502" s="72" t="str">
        <f>VLOOKUP($B2502,'Выгр Торг'!$B:$P,F$1,0)</f>
        <v>1</v>
      </c>
      <c r="G2502" s="36"/>
      <c r="H2502" s="28">
        <v>327195</v>
      </c>
      <c r="I2502" s="53">
        <f>INDEX($I:$I,MATCH($H2502,$C:$C,0))</f>
        <v>600</v>
      </c>
      <c r="J2502" s="5" t="s">
        <v>3410</v>
      </c>
      <c r="K2502" s="56">
        <f>INDEX($K:$K,MATCH($H2502,$C:$C,0))+I2502</f>
        <v>3600</v>
      </c>
      <c r="L2502" s="14">
        <f>VLOOKUP(K2502,Наценка!$A$1:$B$8,2,1)</f>
        <v>1.4</v>
      </c>
      <c r="M2502" s="56">
        <f>INDEX($M:$M,MATCH($H2502,$C:$C,0))+I2502*$M$2</f>
        <v>4980</v>
      </c>
      <c r="N2502" s="57">
        <f t="shared" si="390"/>
        <v>4990</v>
      </c>
      <c r="O2502" s="72">
        <f>VLOOKUP($B2502,'Выгр Торг'!$B:$P,O$1,0)</f>
        <v>3600</v>
      </c>
      <c r="P2502" s="72">
        <f>VLOOKUP($B2502,'Выгр Торг'!$B:$P,P$1,0)</f>
        <v>5090</v>
      </c>
      <c r="Q2502" s="42">
        <f t="shared" si="391"/>
        <v>0</v>
      </c>
      <c r="R2502" s="42">
        <f t="shared" si="392"/>
        <v>100</v>
      </c>
      <c r="S2502" s="85">
        <f t="shared" ref="S2502:S2565" si="396">IFERROR(ROUND(N2502*(1-$S$2),),"")</f>
        <v>4990</v>
      </c>
      <c r="T2502" s="60" t="str">
        <f>IFERROR(VLOOKUP($B2502,'Из ГУГЛа'!$B:$G,4,0)*U2502+V2502,VLOOKUP($B2502,'Из ГУГЛа'!$B:$G,4,0))</f>
        <v/>
      </c>
      <c r="U2502" s="15">
        <v>1</v>
      </c>
      <c r="V2502" s="59"/>
      <c r="W2502" s="74">
        <f t="shared" si="393"/>
        <v>0.38611111111111107</v>
      </c>
      <c r="X2502" s="74" t="str">
        <f t="shared" si="394"/>
        <v/>
      </c>
      <c r="Y2502" s="74" t="str">
        <f t="shared" si="395"/>
        <v/>
      </c>
      <c r="Z2502" s="76" t="e">
        <f>INDEX($Z:$Z,MATCH($H2502,$C:$C,0))+V2502</f>
        <v>#VALUE!</v>
      </c>
      <c r="AB2502" s="43">
        <f>INDEX($AB:$AB,MATCH($H2502,$C:$C,0))</f>
        <v>0</v>
      </c>
    </row>
    <row r="2503" spans="1:28" ht="60" x14ac:dyDescent="0.25">
      <c r="A2503" s="71" t="str">
        <f>INDEX('Выгр Торг'!$A:$A,MATCH($B2503,'Выгр Торг'!$B:$B,0))</f>
        <v>Боковые зеркала "АТП" в стиле Гранта для ВАЗ 2110-2112, Лада Приора</v>
      </c>
      <c r="B2503" s="88">
        <v>327581</v>
      </c>
      <c r="C2503" s="72">
        <f>VLOOKUP($B2503,'Выгр Торг'!$B:$P,C$1,0)</f>
        <v>327581</v>
      </c>
      <c r="D2503" s="71" t="str">
        <f>VLOOKUP($B2503,'Выгр Торг'!$B:$P,D$1,0)</f>
        <v>Боковые зеркала "АТП" в стиле Гранта (повторитель: Динамический (PLAZMA), Механическая, С обогревом, В цвет 606) для ВАЗ 2110-2112, Лада Приора</v>
      </c>
      <c r="E2503" s="72" t="str">
        <f>VLOOKUP($B2503,'Выгр Торг'!$B:$P,E$1,0)</f>
        <v>Y</v>
      </c>
      <c r="F2503" s="72" t="str">
        <f>VLOOKUP($B2503,'Выгр Торг'!$B:$P,F$1,0)</f>
        <v>1</v>
      </c>
      <c r="G2503" s="36"/>
      <c r="H2503" s="28">
        <v>327195</v>
      </c>
      <c r="I2503" s="53">
        <f>INDEX($I:$I,MATCH($H2503,$C:$C,0))</f>
        <v>600</v>
      </c>
      <c r="J2503" s="5" t="s">
        <v>3410</v>
      </c>
      <c r="K2503" s="56">
        <f>INDEX($K:$K,MATCH($H2503,$C:$C,0))+I2503</f>
        <v>3600</v>
      </c>
      <c r="L2503" s="14">
        <f>VLOOKUP(K2503,Наценка!$A$1:$B$8,2,1)</f>
        <v>1.4</v>
      </c>
      <c r="M2503" s="56">
        <f>INDEX($M:$M,MATCH($H2503,$C:$C,0))+I2503*$M$2</f>
        <v>4980</v>
      </c>
      <c r="N2503" s="57">
        <f t="shared" si="390"/>
        <v>4990</v>
      </c>
      <c r="O2503" s="72">
        <f>VLOOKUP($B2503,'Выгр Торг'!$B:$P,O$1,0)</f>
        <v>3600</v>
      </c>
      <c r="P2503" s="72">
        <f>VLOOKUP($B2503,'Выгр Торг'!$B:$P,P$1,0)</f>
        <v>5090</v>
      </c>
      <c r="Q2503" s="42">
        <f t="shared" si="391"/>
        <v>0</v>
      </c>
      <c r="R2503" s="42">
        <f t="shared" si="392"/>
        <v>100</v>
      </c>
      <c r="S2503" s="85">
        <f t="shared" si="396"/>
        <v>4990</v>
      </c>
      <c r="T2503" s="60" t="str">
        <f>IFERROR(VLOOKUP($B2503,'Из ГУГЛа'!$B:$G,4,0)*U2503+V2503,VLOOKUP($B2503,'Из ГУГЛа'!$B:$G,4,0))</f>
        <v/>
      </c>
      <c r="U2503" s="15">
        <v>1</v>
      </c>
      <c r="V2503" s="59"/>
      <c r="W2503" s="74">
        <f t="shared" si="393"/>
        <v>0.38611111111111107</v>
      </c>
      <c r="X2503" s="74" t="str">
        <f t="shared" si="394"/>
        <v/>
      </c>
      <c r="Y2503" s="74" t="str">
        <f t="shared" si="395"/>
        <v/>
      </c>
      <c r="Z2503" s="76" t="e">
        <f>INDEX($Z:$Z,MATCH($H2503,$C:$C,0))+V2503</f>
        <v>#VALUE!</v>
      </c>
      <c r="AB2503" s="43">
        <f>INDEX($AB:$AB,MATCH($H2503,$C:$C,0))</f>
        <v>0</v>
      </c>
    </row>
    <row r="2504" spans="1:28" ht="60" x14ac:dyDescent="0.25">
      <c r="A2504" s="71" t="str">
        <f>INDEX('Выгр Торг'!$A:$A,MATCH($B2504,'Выгр Торг'!$B:$B,0))</f>
        <v>Боковые зеркала "АТП" в стиле Гранта для ВАЗ 2110-2112, Лада Приора</v>
      </c>
      <c r="B2504" s="88">
        <v>327661</v>
      </c>
      <c r="C2504" s="72">
        <f>VLOOKUP($B2504,'Выгр Торг'!$B:$P,C$1,0)</f>
        <v>327661</v>
      </c>
      <c r="D2504" s="71" t="str">
        <f>VLOOKUP($B2504,'Выгр Торг'!$B:$P,D$1,0)</f>
        <v>Боковые зеркала "АТП" в стиле Гранта (повторитель: Динамический (PLAZMA), Механическая, С обогревом, В цвет 615) для ВАЗ 2110-2112, Лада Приора</v>
      </c>
      <c r="E2504" s="72" t="str">
        <f>VLOOKUP($B2504,'Выгр Торг'!$B:$P,E$1,0)</f>
        <v>Y</v>
      </c>
      <c r="F2504" s="72" t="str">
        <f>VLOOKUP($B2504,'Выгр Торг'!$B:$P,F$1,0)</f>
        <v>1</v>
      </c>
      <c r="G2504" s="36"/>
      <c r="H2504" s="28">
        <v>327195</v>
      </c>
      <c r="I2504" s="53">
        <f>INDEX($I:$I,MATCH($H2504,$C:$C,0))</f>
        <v>600</v>
      </c>
      <c r="J2504" s="5" t="s">
        <v>3410</v>
      </c>
      <c r="K2504" s="56">
        <f>INDEX($K:$K,MATCH($H2504,$C:$C,0))+I2504</f>
        <v>3600</v>
      </c>
      <c r="L2504" s="14">
        <f>VLOOKUP(K2504,Наценка!$A$1:$B$8,2,1)</f>
        <v>1.4</v>
      </c>
      <c r="M2504" s="56">
        <f>INDEX($M:$M,MATCH($H2504,$C:$C,0))+I2504*$M$2</f>
        <v>4980</v>
      </c>
      <c r="N2504" s="57">
        <f t="shared" si="390"/>
        <v>4990</v>
      </c>
      <c r="O2504" s="72">
        <f>VLOOKUP($B2504,'Выгр Торг'!$B:$P,O$1,0)</f>
        <v>3600</v>
      </c>
      <c r="P2504" s="72">
        <f>VLOOKUP($B2504,'Выгр Торг'!$B:$P,P$1,0)</f>
        <v>5090</v>
      </c>
      <c r="Q2504" s="42">
        <f t="shared" si="391"/>
        <v>0</v>
      </c>
      <c r="R2504" s="42">
        <f t="shared" si="392"/>
        <v>100</v>
      </c>
      <c r="S2504" s="85">
        <f t="shared" si="396"/>
        <v>4990</v>
      </c>
      <c r="T2504" s="60" t="str">
        <f>IFERROR(VLOOKUP($B2504,'Из ГУГЛа'!$B:$G,4,0)*U2504+V2504,VLOOKUP($B2504,'Из ГУГЛа'!$B:$G,4,0))</f>
        <v/>
      </c>
      <c r="U2504" s="15">
        <v>1</v>
      </c>
      <c r="V2504" s="59"/>
      <c r="W2504" s="74">
        <f t="shared" si="393"/>
        <v>0.38611111111111107</v>
      </c>
      <c r="X2504" s="74" t="str">
        <f t="shared" si="394"/>
        <v/>
      </c>
      <c r="Y2504" s="74" t="str">
        <f t="shared" si="395"/>
        <v/>
      </c>
      <c r="Z2504" s="76" t="e">
        <f>INDEX($Z:$Z,MATCH($H2504,$C:$C,0))+V2504</f>
        <v>#VALUE!</v>
      </c>
      <c r="AB2504" s="43">
        <f>INDEX($AB:$AB,MATCH($H2504,$C:$C,0))</f>
        <v>0</v>
      </c>
    </row>
    <row r="2505" spans="1:28" ht="60" x14ac:dyDescent="0.25">
      <c r="A2505" s="71" t="str">
        <f>INDEX('Выгр Торг'!$A:$A,MATCH($B2505,'Выгр Торг'!$B:$B,0))</f>
        <v>Боковые зеркала "АТП" в стиле Гранта для ВАЗ 2110-2112, Лада Приора</v>
      </c>
      <c r="B2505" s="88">
        <v>327471</v>
      </c>
      <c r="C2505" s="72">
        <f>VLOOKUP($B2505,'Выгр Торг'!$B:$P,C$1,0)</f>
        <v>327471</v>
      </c>
      <c r="D2505" s="71" t="str">
        <f>VLOOKUP($B2505,'Выгр Торг'!$B:$P,D$1,0)</f>
        <v>Боковые зеркала "АТП" в стиле Гранта (повторитель: Динамический (PLAZMA), Механическая, С обогревом, В цвет 627) для ВАЗ 2110-2112, Лада Приора</v>
      </c>
      <c r="E2505" s="72" t="str">
        <f>VLOOKUP($B2505,'Выгр Торг'!$B:$P,E$1,0)</f>
        <v>Y</v>
      </c>
      <c r="F2505" s="72" t="str">
        <f>VLOOKUP($B2505,'Выгр Торг'!$B:$P,F$1,0)</f>
        <v>1</v>
      </c>
      <c r="G2505" s="36"/>
      <c r="H2505" s="28">
        <v>327195</v>
      </c>
      <c r="I2505" s="53">
        <f>INDEX($I:$I,MATCH($H2505,$C:$C,0))</f>
        <v>600</v>
      </c>
      <c r="J2505" s="5" t="s">
        <v>3410</v>
      </c>
      <c r="K2505" s="56">
        <f>INDEX($K:$K,MATCH($H2505,$C:$C,0))+I2505</f>
        <v>3600</v>
      </c>
      <c r="L2505" s="14">
        <f>VLOOKUP(K2505,Наценка!$A$1:$B$8,2,1)</f>
        <v>1.4</v>
      </c>
      <c r="M2505" s="56">
        <f>INDEX($M:$M,MATCH($H2505,$C:$C,0))+I2505*$M$2</f>
        <v>4980</v>
      </c>
      <c r="N2505" s="57">
        <f t="shared" si="390"/>
        <v>4990</v>
      </c>
      <c r="O2505" s="72">
        <f>VLOOKUP($B2505,'Выгр Торг'!$B:$P,O$1,0)</f>
        <v>3600</v>
      </c>
      <c r="P2505" s="72">
        <f>VLOOKUP($B2505,'Выгр Торг'!$B:$P,P$1,0)</f>
        <v>5090</v>
      </c>
      <c r="Q2505" s="42">
        <f t="shared" si="391"/>
        <v>0</v>
      </c>
      <c r="R2505" s="42">
        <f t="shared" si="392"/>
        <v>100</v>
      </c>
      <c r="S2505" s="85">
        <f t="shared" si="396"/>
        <v>4990</v>
      </c>
      <c r="T2505" s="60" t="str">
        <f>IFERROR(VLOOKUP($B2505,'Из ГУГЛа'!$B:$G,4,0)*U2505+V2505,VLOOKUP($B2505,'Из ГУГЛа'!$B:$G,4,0))</f>
        <v/>
      </c>
      <c r="U2505" s="15">
        <v>1</v>
      </c>
      <c r="V2505" s="59"/>
      <c r="W2505" s="74">
        <f t="shared" si="393"/>
        <v>0.38611111111111107</v>
      </c>
      <c r="X2505" s="74" t="str">
        <f t="shared" si="394"/>
        <v/>
      </c>
      <c r="Y2505" s="74" t="str">
        <f t="shared" si="395"/>
        <v/>
      </c>
      <c r="Z2505" s="76" t="e">
        <f>INDEX($Z:$Z,MATCH($H2505,$C:$C,0))+V2505</f>
        <v>#VALUE!</v>
      </c>
      <c r="AB2505" s="43">
        <f>INDEX($AB:$AB,MATCH($H2505,$C:$C,0))</f>
        <v>0</v>
      </c>
    </row>
    <row r="2506" spans="1:28" ht="60" x14ac:dyDescent="0.25">
      <c r="A2506" s="71" t="str">
        <f>INDEX('Выгр Торг'!$A:$A,MATCH($B2506,'Выгр Торг'!$B:$B,0))</f>
        <v>Боковые зеркала "АТП" в стиле Гранта для ВАЗ 2110-2112, Лада Приора</v>
      </c>
      <c r="B2506" s="88">
        <v>327597</v>
      </c>
      <c r="C2506" s="72">
        <f>VLOOKUP($B2506,'Выгр Торг'!$B:$P,C$1,0)</f>
        <v>327597</v>
      </c>
      <c r="D2506" s="71" t="str">
        <f>VLOOKUP($B2506,'Выгр Торг'!$B:$P,D$1,0)</f>
        <v>Боковые зеркала "АТП" в стиле Гранта (повторитель: Динамический (PLAZMA), Механическая, С обогревом, В цвет 628) для ВАЗ 2110-2112, Лада Приора</v>
      </c>
      <c r="E2506" s="72" t="str">
        <f>VLOOKUP($B2506,'Выгр Торг'!$B:$P,E$1,0)</f>
        <v>Y</v>
      </c>
      <c r="F2506" s="72" t="str">
        <f>VLOOKUP($B2506,'Выгр Торг'!$B:$P,F$1,0)</f>
        <v>1</v>
      </c>
      <c r="G2506" s="36"/>
      <c r="H2506" s="28">
        <v>327195</v>
      </c>
      <c r="I2506" s="53">
        <f>INDEX($I:$I,MATCH($H2506,$C:$C,0))</f>
        <v>600</v>
      </c>
      <c r="J2506" s="5" t="s">
        <v>3410</v>
      </c>
      <c r="K2506" s="56">
        <f>INDEX($K:$K,MATCH($H2506,$C:$C,0))+I2506</f>
        <v>3600</v>
      </c>
      <c r="L2506" s="14">
        <f>VLOOKUP(K2506,Наценка!$A$1:$B$8,2,1)</f>
        <v>1.4</v>
      </c>
      <c r="M2506" s="56">
        <f>INDEX($M:$M,MATCH($H2506,$C:$C,0))+I2506*$M$2</f>
        <v>4980</v>
      </c>
      <c r="N2506" s="57">
        <f t="shared" si="390"/>
        <v>4990</v>
      </c>
      <c r="O2506" s="72">
        <f>VLOOKUP($B2506,'Выгр Торг'!$B:$P,O$1,0)</f>
        <v>3600</v>
      </c>
      <c r="P2506" s="72">
        <f>VLOOKUP($B2506,'Выгр Торг'!$B:$P,P$1,0)</f>
        <v>5090</v>
      </c>
      <c r="Q2506" s="42">
        <f t="shared" si="391"/>
        <v>0</v>
      </c>
      <c r="R2506" s="42">
        <f t="shared" si="392"/>
        <v>100</v>
      </c>
      <c r="S2506" s="85">
        <f t="shared" si="396"/>
        <v>4990</v>
      </c>
      <c r="T2506" s="60" t="str">
        <f>IFERROR(VLOOKUP($B2506,'Из ГУГЛа'!$B:$G,4,0)*U2506+V2506,VLOOKUP($B2506,'Из ГУГЛа'!$B:$G,4,0))</f>
        <v/>
      </c>
      <c r="U2506" s="15">
        <v>1</v>
      </c>
      <c r="V2506" s="59"/>
      <c r="W2506" s="74">
        <f t="shared" si="393"/>
        <v>0.38611111111111107</v>
      </c>
      <c r="X2506" s="74" t="str">
        <f t="shared" si="394"/>
        <v/>
      </c>
      <c r="Y2506" s="74" t="str">
        <f t="shared" si="395"/>
        <v/>
      </c>
      <c r="Z2506" s="76" t="e">
        <f>INDEX($Z:$Z,MATCH($H2506,$C:$C,0))+V2506</f>
        <v>#VALUE!</v>
      </c>
      <c r="AB2506" s="43">
        <f>INDEX($AB:$AB,MATCH($H2506,$C:$C,0))</f>
        <v>0</v>
      </c>
    </row>
    <row r="2507" spans="1:28" ht="60" x14ac:dyDescent="0.25">
      <c r="A2507" s="71" t="str">
        <f>INDEX('Выгр Торг'!$A:$A,MATCH($B2507,'Выгр Торг'!$B:$B,0))</f>
        <v>Боковые зеркала "АТП" в стиле Гранта для ВАЗ 2110-2112, Лада Приора</v>
      </c>
      <c r="B2507" s="88">
        <v>327503</v>
      </c>
      <c r="C2507" s="72">
        <f>VLOOKUP($B2507,'Выгр Торг'!$B:$P,C$1,0)</f>
        <v>327503</v>
      </c>
      <c r="D2507" s="71" t="str">
        <f>VLOOKUP($B2507,'Выгр Торг'!$B:$P,D$1,0)</f>
        <v>Боковые зеркала "АТП" в стиле Гранта (повторитель: Динамический (PLAZMA), Механическая, С обогревом, В цвет 630) для ВАЗ 2110-2112, Лада Приора</v>
      </c>
      <c r="E2507" s="72" t="str">
        <f>VLOOKUP($B2507,'Выгр Торг'!$B:$P,E$1,0)</f>
        <v>Y</v>
      </c>
      <c r="F2507" s="72" t="str">
        <f>VLOOKUP($B2507,'Выгр Торг'!$B:$P,F$1,0)</f>
        <v>1</v>
      </c>
      <c r="G2507" s="36"/>
      <c r="H2507" s="28">
        <v>327195</v>
      </c>
      <c r="I2507" s="53">
        <f>INDEX($I:$I,MATCH($H2507,$C:$C,0))</f>
        <v>600</v>
      </c>
      <c r="J2507" s="5" t="s">
        <v>3410</v>
      </c>
      <c r="K2507" s="56">
        <f>INDEX($K:$K,MATCH($H2507,$C:$C,0))+I2507</f>
        <v>3600</v>
      </c>
      <c r="L2507" s="14">
        <f>VLOOKUP(K2507,Наценка!$A$1:$B$8,2,1)</f>
        <v>1.4</v>
      </c>
      <c r="M2507" s="56">
        <f>INDEX($M:$M,MATCH($H2507,$C:$C,0))+I2507*$M$2</f>
        <v>4980</v>
      </c>
      <c r="N2507" s="57">
        <f t="shared" si="390"/>
        <v>4990</v>
      </c>
      <c r="O2507" s="72">
        <f>VLOOKUP($B2507,'Выгр Торг'!$B:$P,O$1,0)</f>
        <v>3600</v>
      </c>
      <c r="P2507" s="72">
        <f>VLOOKUP($B2507,'Выгр Торг'!$B:$P,P$1,0)</f>
        <v>5090</v>
      </c>
      <c r="Q2507" s="42">
        <f t="shared" si="391"/>
        <v>0</v>
      </c>
      <c r="R2507" s="42">
        <f t="shared" si="392"/>
        <v>100</v>
      </c>
      <c r="S2507" s="85">
        <f t="shared" si="396"/>
        <v>4990</v>
      </c>
      <c r="T2507" s="60" t="str">
        <f>IFERROR(VLOOKUP($B2507,'Из ГУГЛа'!$B:$G,4,0)*U2507+V2507,VLOOKUP($B2507,'Из ГУГЛа'!$B:$G,4,0))</f>
        <v/>
      </c>
      <c r="U2507" s="15">
        <v>1</v>
      </c>
      <c r="V2507" s="59"/>
      <c r="W2507" s="74">
        <f t="shared" si="393"/>
        <v>0.38611111111111107</v>
      </c>
      <c r="X2507" s="74" t="str">
        <f t="shared" si="394"/>
        <v/>
      </c>
      <c r="Y2507" s="74" t="str">
        <f t="shared" si="395"/>
        <v/>
      </c>
      <c r="Z2507" s="76" t="e">
        <f>INDEX($Z:$Z,MATCH($H2507,$C:$C,0))+V2507</f>
        <v>#VALUE!</v>
      </c>
      <c r="AB2507" s="43">
        <f>INDEX($AB:$AB,MATCH($H2507,$C:$C,0))</f>
        <v>0</v>
      </c>
    </row>
    <row r="2508" spans="1:28" ht="60" x14ac:dyDescent="0.25">
      <c r="A2508" s="71" t="str">
        <f>INDEX('Выгр Торг'!$A:$A,MATCH($B2508,'Выгр Торг'!$B:$B,0))</f>
        <v>Боковые зеркала "АТП" в стиле Гранта для ВАЗ 2110-2112, Лада Приора</v>
      </c>
      <c r="B2508" s="88">
        <v>327447</v>
      </c>
      <c r="C2508" s="72">
        <f>VLOOKUP($B2508,'Выгр Торг'!$B:$P,C$1,0)</f>
        <v>327447</v>
      </c>
      <c r="D2508" s="71" t="str">
        <f>VLOOKUP($B2508,'Выгр Торг'!$B:$P,D$1,0)</f>
        <v>Боковые зеркала "АТП" в стиле Гранта (повторитель: Динамический (PLAZMA), Механическая, С обогревом, В цвет 633) для ВАЗ 2110-2112, Лада Приора</v>
      </c>
      <c r="E2508" s="72" t="str">
        <f>VLOOKUP($B2508,'Выгр Торг'!$B:$P,E$1,0)</f>
        <v>Y</v>
      </c>
      <c r="F2508" s="72" t="str">
        <f>VLOOKUP($B2508,'Выгр Торг'!$B:$P,F$1,0)</f>
        <v>1</v>
      </c>
      <c r="G2508" s="36"/>
      <c r="H2508" s="28">
        <v>327195</v>
      </c>
      <c r="I2508" s="53">
        <f>INDEX($I:$I,MATCH($H2508,$C:$C,0))</f>
        <v>600</v>
      </c>
      <c r="J2508" s="5" t="s">
        <v>3410</v>
      </c>
      <c r="K2508" s="56">
        <f>INDEX($K:$K,MATCH($H2508,$C:$C,0))+I2508</f>
        <v>3600</v>
      </c>
      <c r="L2508" s="14">
        <f>VLOOKUP(K2508,Наценка!$A$1:$B$8,2,1)</f>
        <v>1.4</v>
      </c>
      <c r="M2508" s="56">
        <f>INDEX($M:$M,MATCH($H2508,$C:$C,0))+I2508*$M$2</f>
        <v>4980</v>
      </c>
      <c r="N2508" s="57">
        <f t="shared" si="390"/>
        <v>4990</v>
      </c>
      <c r="O2508" s="72">
        <f>VLOOKUP($B2508,'Выгр Торг'!$B:$P,O$1,0)</f>
        <v>3600</v>
      </c>
      <c r="P2508" s="72">
        <f>VLOOKUP($B2508,'Выгр Торг'!$B:$P,P$1,0)</f>
        <v>5090</v>
      </c>
      <c r="Q2508" s="42">
        <f t="shared" si="391"/>
        <v>0</v>
      </c>
      <c r="R2508" s="42">
        <f t="shared" si="392"/>
        <v>100</v>
      </c>
      <c r="S2508" s="85">
        <f t="shared" si="396"/>
        <v>4990</v>
      </c>
      <c r="T2508" s="60" t="str">
        <f>IFERROR(VLOOKUP($B2508,'Из ГУГЛа'!$B:$G,4,0)*U2508+V2508,VLOOKUP($B2508,'Из ГУГЛа'!$B:$G,4,0))</f>
        <v/>
      </c>
      <c r="U2508" s="15">
        <v>1</v>
      </c>
      <c r="V2508" s="59"/>
      <c r="W2508" s="74">
        <f t="shared" si="393"/>
        <v>0.38611111111111107</v>
      </c>
      <c r="X2508" s="74" t="str">
        <f t="shared" si="394"/>
        <v/>
      </c>
      <c r="Y2508" s="74" t="str">
        <f t="shared" si="395"/>
        <v/>
      </c>
      <c r="Z2508" s="76" t="e">
        <f>INDEX($Z:$Z,MATCH($H2508,$C:$C,0))+V2508</f>
        <v>#VALUE!</v>
      </c>
      <c r="AB2508" s="43">
        <f>INDEX($AB:$AB,MATCH($H2508,$C:$C,0))</f>
        <v>0</v>
      </c>
    </row>
    <row r="2509" spans="1:28" ht="60" x14ac:dyDescent="0.25">
      <c r="A2509" s="71" t="str">
        <f>INDEX('Выгр Торг'!$A:$A,MATCH($B2509,'Выгр Торг'!$B:$B,0))</f>
        <v>Боковые зеркала "АТП" в стиле Гранта для ВАЗ 2110-2112, Лада Приора</v>
      </c>
      <c r="B2509" s="88">
        <v>327455</v>
      </c>
      <c r="C2509" s="72">
        <f>VLOOKUP($B2509,'Выгр Торг'!$B:$P,C$1,0)</f>
        <v>327455</v>
      </c>
      <c r="D2509" s="71" t="str">
        <f>VLOOKUP($B2509,'Выгр Торг'!$B:$P,D$1,0)</f>
        <v>Боковые зеркала "АТП" в стиле Гранта (повторитель: Динамический (PLAZMA), Механическая, С обогревом, В цвет 655) для ВАЗ 2110-2112, Лада Приора</v>
      </c>
      <c r="E2509" s="72" t="str">
        <f>VLOOKUP($B2509,'Выгр Торг'!$B:$P,E$1,0)</f>
        <v>Y</v>
      </c>
      <c r="F2509" s="72" t="str">
        <f>VLOOKUP($B2509,'Выгр Торг'!$B:$P,F$1,0)</f>
        <v>1</v>
      </c>
      <c r="G2509" s="36"/>
      <c r="H2509" s="28">
        <v>327195</v>
      </c>
      <c r="I2509" s="53">
        <f>INDEX($I:$I,MATCH($H2509,$C:$C,0))</f>
        <v>600</v>
      </c>
      <c r="J2509" s="5" t="s">
        <v>3410</v>
      </c>
      <c r="K2509" s="56">
        <f>INDEX($K:$K,MATCH($H2509,$C:$C,0))+I2509</f>
        <v>3600</v>
      </c>
      <c r="L2509" s="14">
        <f>VLOOKUP(K2509,Наценка!$A$1:$B$8,2,1)</f>
        <v>1.4</v>
      </c>
      <c r="M2509" s="56">
        <f>INDEX($M:$M,MATCH($H2509,$C:$C,0))+I2509*$M$2</f>
        <v>4980</v>
      </c>
      <c r="N2509" s="57">
        <f t="shared" si="390"/>
        <v>4990</v>
      </c>
      <c r="O2509" s="72">
        <f>VLOOKUP($B2509,'Выгр Торг'!$B:$P,O$1,0)</f>
        <v>3600</v>
      </c>
      <c r="P2509" s="72">
        <f>VLOOKUP($B2509,'Выгр Торг'!$B:$P,P$1,0)</f>
        <v>5090</v>
      </c>
      <c r="Q2509" s="42">
        <f t="shared" si="391"/>
        <v>0</v>
      </c>
      <c r="R2509" s="42">
        <f t="shared" si="392"/>
        <v>100</v>
      </c>
      <c r="S2509" s="85">
        <f t="shared" si="396"/>
        <v>4990</v>
      </c>
      <c r="T2509" s="60" t="str">
        <f>IFERROR(VLOOKUP($B2509,'Из ГУГЛа'!$B:$G,4,0)*U2509+V2509,VLOOKUP($B2509,'Из ГУГЛа'!$B:$G,4,0))</f>
        <v/>
      </c>
      <c r="U2509" s="15">
        <v>1</v>
      </c>
      <c r="V2509" s="59"/>
      <c r="W2509" s="74">
        <f t="shared" si="393"/>
        <v>0.38611111111111107</v>
      </c>
      <c r="X2509" s="74" t="str">
        <f t="shared" si="394"/>
        <v/>
      </c>
      <c r="Y2509" s="74" t="str">
        <f t="shared" si="395"/>
        <v/>
      </c>
      <c r="Z2509" s="76" t="e">
        <f>INDEX($Z:$Z,MATCH($H2509,$C:$C,0))+V2509</f>
        <v>#VALUE!</v>
      </c>
      <c r="AB2509" s="43">
        <f>INDEX($AB:$AB,MATCH($H2509,$C:$C,0))</f>
        <v>0</v>
      </c>
    </row>
    <row r="2510" spans="1:28" ht="60" x14ac:dyDescent="0.25">
      <c r="A2510" s="71" t="str">
        <f>INDEX('Выгр Торг'!$A:$A,MATCH($B2510,'Выгр Торг'!$B:$B,0))</f>
        <v>Боковые зеркала "АТП" в стиле Гранта для ВАЗ 2110-2112, Лада Приора</v>
      </c>
      <c r="B2510" s="88">
        <v>327407</v>
      </c>
      <c r="C2510" s="72">
        <f>VLOOKUP($B2510,'Выгр Торг'!$B:$P,C$1,0)</f>
        <v>327407</v>
      </c>
      <c r="D2510" s="71" t="str">
        <f>VLOOKUP($B2510,'Выгр Торг'!$B:$P,D$1,0)</f>
        <v>Боковые зеркала "АТП" в стиле Гранта (повторитель: Динамический (PLAZMA), Механическая, С обогревом, В цвет 660) для ВАЗ 2110-2112, Лада Приора</v>
      </c>
      <c r="E2510" s="72" t="str">
        <f>VLOOKUP($B2510,'Выгр Торг'!$B:$P,E$1,0)</f>
        <v>Y</v>
      </c>
      <c r="F2510" s="72" t="str">
        <f>VLOOKUP($B2510,'Выгр Торг'!$B:$P,F$1,0)</f>
        <v>1</v>
      </c>
      <c r="G2510" s="36"/>
      <c r="H2510" s="28">
        <v>327195</v>
      </c>
      <c r="I2510" s="53">
        <f>INDEX($I:$I,MATCH($H2510,$C:$C,0))</f>
        <v>600</v>
      </c>
      <c r="J2510" s="5" t="s">
        <v>3410</v>
      </c>
      <c r="K2510" s="56">
        <f>INDEX($K:$K,MATCH($H2510,$C:$C,0))+I2510</f>
        <v>3600</v>
      </c>
      <c r="L2510" s="14">
        <f>VLOOKUP(K2510,Наценка!$A$1:$B$8,2,1)</f>
        <v>1.4</v>
      </c>
      <c r="M2510" s="56">
        <f>INDEX($M:$M,MATCH($H2510,$C:$C,0))+I2510*$M$2</f>
        <v>4980</v>
      </c>
      <c r="N2510" s="57">
        <f t="shared" si="390"/>
        <v>4990</v>
      </c>
      <c r="O2510" s="72">
        <f>VLOOKUP($B2510,'Выгр Торг'!$B:$P,O$1,0)</f>
        <v>3600</v>
      </c>
      <c r="P2510" s="72">
        <f>VLOOKUP($B2510,'Выгр Торг'!$B:$P,P$1,0)</f>
        <v>5090</v>
      </c>
      <c r="Q2510" s="42">
        <f t="shared" si="391"/>
        <v>0</v>
      </c>
      <c r="R2510" s="42">
        <f t="shared" si="392"/>
        <v>100</v>
      </c>
      <c r="S2510" s="85">
        <f t="shared" si="396"/>
        <v>4990</v>
      </c>
      <c r="T2510" s="60" t="str">
        <f>IFERROR(VLOOKUP($B2510,'Из ГУГЛа'!$B:$G,4,0)*U2510+V2510,VLOOKUP($B2510,'Из ГУГЛа'!$B:$G,4,0))</f>
        <v/>
      </c>
      <c r="U2510" s="15">
        <v>1</v>
      </c>
      <c r="V2510" s="59"/>
      <c r="W2510" s="74">
        <f t="shared" si="393"/>
        <v>0.38611111111111107</v>
      </c>
      <c r="X2510" s="74" t="str">
        <f t="shared" si="394"/>
        <v/>
      </c>
      <c r="Y2510" s="74" t="str">
        <f t="shared" si="395"/>
        <v/>
      </c>
      <c r="Z2510" s="76" t="e">
        <f>INDEX($Z:$Z,MATCH($H2510,$C:$C,0))+V2510</f>
        <v>#VALUE!</v>
      </c>
      <c r="AB2510" s="43">
        <f>INDEX($AB:$AB,MATCH($H2510,$C:$C,0))</f>
        <v>0</v>
      </c>
    </row>
    <row r="2511" spans="1:28" ht="60" x14ac:dyDescent="0.25">
      <c r="A2511" s="71" t="str">
        <f>INDEX('Выгр Торг'!$A:$A,MATCH($B2511,'Выгр Торг'!$B:$B,0))</f>
        <v>Боковые зеркала "АТП" в стиле Гранта для ВАЗ 2110-2112, Лада Приора</v>
      </c>
      <c r="B2511" s="88">
        <v>327519</v>
      </c>
      <c r="C2511" s="72">
        <f>VLOOKUP($B2511,'Выгр Торг'!$B:$P,C$1,0)</f>
        <v>327519</v>
      </c>
      <c r="D2511" s="71" t="str">
        <f>VLOOKUP($B2511,'Выгр Торг'!$B:$P,D$1,0)</f>
        <v>Боковые зеркала "АТП" в стиле Гранта (повторитель: Динамический (PLAZMA), Механическая, С обогревом, В цвет 665) для ВАЗ 2110-2112, Лада Приора</v>
      </c>
      <c r="E2511" s="72" t="str">
        <f>VLOOKUP($B2511,'Выгр Торг'!$B:$P,E$1,0)</f>
        <v>Y</v>
      </c>
      <c r="F2511" s="72" t="str">
        <f>VLOOKUP($B2511,'Выгр Торг'!$B:$P,F$1,0)</f>
        <v>1</v>
      </c>
      <c r="G2511" s="36"/>
      <c r="H2511" s="28">
        <v>327195</v>
      </c>
      <c r="I2511" s="53">
        <f>INDEX($I:$I,MATCH($H2511,$C:$C,0))</f>
        <v>600</v>
      </c>
      <c r="J2511" s="5" t="s">
        <v>3410</v>
      </c>
      <c r="K2511" s="56">
        <f>INDEX($K:$K,MATCH($H2511,$C:$C,0))+I2511</f>
        <v>3600</v>
      </c>
      <c r="L2511" s="14">
        <f>VLOOKUP(K2511,Наценка!$A$1:$B$8,2,1)</f>
        <v>1.4</v>
      </c>
      <c r="M2511" s="56">
        <f>INDEX($M:$M,MATCH($H2511,$C:$C,0))+I2511*$M$2</f>
        <v>4980</v>
      </c>
      <c r="N2511" s="57">
        <f t="shared" si="390"/>
        <v>4990</v>
      </c>
      <c r="O2511" s="72">
        <f>VLOOKUP($B2511,'Выгр Торг'!$B:$P,O$1,0)</f>
        <v>3600</v>
      </c>
      <c r="P2511" s="72">
        <f>VLOOKUP($B2511,'Выгр Торг'!$B:$P,P$1,0)</f>
        <v>5090</v>
      </c>
      <c r="Q2511" s="42">
        <f t="shared" si="391"/>
        <v>0</v>
      </c>
      <c r="R2511" s="42">
        <f t="shared" si="392"/>
        <v>100</v>
      </c>
      <c r="S2511" s="85">
        <f t="shared" si="396"/>
        <v>4990</v>
      </c>
      <c r="T2511" s="60" t="str">
        <f>IFERROR(VLOOKUP($B2511,'Из ГУГЛа'!$B:$G,4,0)*U2511+V2511,VLOOKUP($B2511,'Из ГУГЛа'!$B:$G,4,0))</f>
        <v/>
      </c>
      <c r="U2511" s="15">
        <v>1</v>
      </c>
      <c r="V2511" s="59"/>
      <c r="W2511" s="74">
        <f t="shared" si="393"/>
        <v>0.38611111111111107</v>
      </c>
      <c r="X2511" s="74" t="str">
        <f t="shared" si="394"/>
        <v/>
      </c>
      <c r="Y2511" s="74" t="str">
        <f t="shared" si="395"/>
        <v/>
      </c>
      <c r="Z2511" s="76" t="e">
        <f>INDEX($Z:$Z,MATCH($H2511,$C:$C,0))+V2511</f>
        <v>#VALUE!</v>
      </c>
      <c r="AB2511" s="43">
        <f>INDEX($AB:$AB,MATCH($H2511,$C:$C,0))</f>
        <v>0</v>
      </c>
    </row>
    <row r="2512" spans="1:28" ht="60" x14ac:dyDescent="0.25">
      <c r="A2512" s="71" t="str">
        <f>INDEX('Выгр Торг'!$A:$A,MATCH($B2512,'Выгр Торг'!$B:$B,0))</f>
        <v>Боковые зеркала "АТП" в стиле Гранта для ВАЗ 2110-2112, Лада Приора</v>
      </c>
      <c r="B2512" s="88">
        <v>327629</v>
      </c>
      <c r="C2512" s="72">
        <f>VLOOKUP($B2512,'Выгр Торг'!$B:$P,C$1,0)</f>
        <v>327629</v>
      </c>
      <c r="D2512" s="71" t="str">
        <f>VLOOKUP($B2512,'Выгр Торг'!$B:$P,D$1,0)</f>
        <v>Боковые зеркала "АТП" в стиле Гранта (повторитель: Динамический (PLAZMA), Механическая, С обогревом, В цвет 672) для ВАЗ 2110-2112, Лада Приора</v>
      </c>
      <c r="E2512" s="72" t="str">
        <f>VLOOKUP($B2512,'Выгр Торг'!$B:$P,E$1,0)</f>
        <v>Y</v>
      </c>
      <c r="F2512" s="72" t="str">
        <f>VLOOKUP($B2512,'Выгр Торг'!$B:$P,F$1,0)</f>
        <v>1</v>
      </c>
      <c r="G2512" s="36"/>
      <c r="H2512" s="28">
        <v>327195</v>
      </c>
      <c r="I2512" s="53">
        <f>INDEX($I:$I,MATCH($H2512,$C:$C,0))</f>
        <v>600</v>
      </c>
      <c r="J2512" s="5" t="s">
        <v>3410</v>
      </c>
      <c r="K2512" s="56">
        <f>INDEX($K:$K,MATCH($H2512,$C:$C,0))+I2512</f>
        <v>3600</v>
      </c>
      <c r="L2512" s="14">
        <f>VLOOKUP(K2512,Наценка!$A$1:$B$8,2,1)</f>
        <v>1.4</v>
      </c>
      <c r="M2512" s="56">
        <f>INDEX($M:$M,MATCH($H2512,$C:$C,0))+I2512*$M$2</f>
        <v>4980</v>
      </c>
      <c r="N2512" s="57">
        <f t="shared" si="390"/>
        <v>4990</v>
      </c>
      <c r="O2512" s="72">
        <f>VLOOKUP($B2512,'Выгр Торг'!$B:$P,O$1,0)</f>
        <v>3600</v>
      </c>
      <c r="P2512" s="72">
        <f>VLOOKUP($B2512,'Выгр Торг'!$B:$P,P$1,0)</f>
        <v>5090</v>
      </c>
      <c r="Q2512" s="42">
        <f t="shared" si="391"/>
        <v>0</v>
      </c>
      <c r="R2512" s="42">
        <f t="shared" si="392"/>
        <v>100</v>
      </c>
      <c r="S2512" s="85">
        <f t="shared" si="396"/>
        <v>4990</v>
      </c>
      <c r="T2512" s="60" t="str">
        <f>IFERROR(VLOOKUP($B2512,'Из ГУГЛа'!$B:$G,4,0)*U2512+V2512,VLOOKUP($B2512,'Из ГУГЛа'!$B:$G,4,0))</f>
        <v/>
      </c>
      <c r="U2512" s="15">
        <v>1</v>
      </c>
      <c r="V2512" s="59"/>
      <c r="W2512" s="74">
        <f t="shared" si="393"/>
        <v>0.38611111111111107</v>
      </c>
      <c r="X2512" s="74" t="str">
        <f t="shared" si="394"/>
        <v/>
      </c>
      <c r="Y2512" s="74" t="str">
        <f t="shared" si="395"/>
        <v/>
      </c>
      <c r="Z2512" s="76" t="e">
        <f>INDEX($Z:$Z,MATCH($H2512,$C:$C,0))+V2512</f>
        <v>#VALUE!</v>
      </c>
      <c r="AB2512" s="43">
        <f>INDEX($AB:$AB,MATCH($H2512,$C:$C,0))</f>
        <v>0</v>
      </c>
    </row>
    <row r="2513" spans="1:28" ht="60" x14ac:dyDescent="0.25">
      <c r="A2513" s="71" t="str">
        <f>INDEX('Выгр Торг'!$A:$A,MATCH($B2513,'Выгр Торг'!$B:$B,0))</f>
        <v>Боковые зеркала "АТП" в стиле Гранта для ВАЗ 2110-2112, Лада Приора</v>
      </c>
      <c r="B2513" s="88">
        <v>327709</v>
      </c>
      <c r="C2513" s="72">
        <f>VLOOKUP($B2513,'Выгр Торг'!$B:$P,C$1,0)</f>
        <v>327709</v>
      </c>
      <c r="D2513" s="71" t="str">
        <f>VLOOKUP($B2513,'Выгр Торг'!$B:$P,D$1,0)</f>
        <v>Боковые зеркала "АТП" в стиле Гранта (повторитель: Динамический (PLAZMA), Механическая, С обогревом, В цвет 690) для ВАЗ 2110-2112, Лада Приора</v>
      </c>
      <c r="E2513" s="72" t="str">
        <f>VLOOKUP($B2513,'Выгр Торг'!$B:$P,E$1,0)</f>
        <v>Y</v>
      </c>
      <c r="F2513" s="72" t="str">
        <f>VLOOKUP($B2513,'Выгр Торг'!$B:$P,F$1,0)</f>
        <v>1</v>
      </c>
      <c r="G2513" s="36"/>
      <c r="H2513" s="28">
        <v>327195</v>
      </c>
      <c r="I2513" s="53">
        <f>INDEX($I:$I,MATCH($H2513,$C:$C,0))</f>
        <v>600</v>
      </c>
      <c r="J2513" s="5" t="s">
        <v>3410</v>
      </c>
      <c r="K2513" s="56">
        <f>INDEX($K:$K,MATCH($H2513,$C:$C,0))+I2513</f>
        <v>3600</v>
      </c>
      <c r="L2513" s="14">
        <f>VLOOKUP(K2513,Наценка!$A$1:$B$8,2,1)</f>
        <v>1.4</v>
      </c>
      <c r="M2513" s="56">
        <f>INDEX($M:$M,MATCH($H2513,$C:$C,0))+I2513*$M$2</f>
        <v>4980</v>
      </c>
      <c r="N2513" s="57">
        <f t="shared" si="390"/>
        <v>4990</v>
      </c>
      <c r="O2513" s="72">
        <f>VLOOKUP($B2513,'Выгр Торг'!$B:$P,O$1,0)</f>
        <v>3600</v>
      </c>
      <c r="P2513" s="72">
        <f>VLOOKUP($B2513,'Выгр Торг'!$B:$P,P$1,0)</f>
        <v>5090</v>
      </c>
      <c r="Q2513" s="42">
        <f t="shared" si="391"/>
        <v>0</v>
      </c>
      <c r="R2513" s="42">
        <f t="shared" si="392"/>
        <v>100</v>
      </c>
      <c r="S2513" s="85">
        <f t="shared" si="396"/>
        <v>4990</v>
      </c>
      <c r="T2513" s="60" t="str">
        <f>IFERROR(VLOOKUP($B2513,'Из ГУГЛа'!$B:$G,4,0)*U2513+V2513,VLOOKUP($B2513,'Из ГУГЛа'!$B:$G,4,0))</f>
        <v/>
      </c>
      <c r="U2513" s="15">
        <v>1</v>
      </c>
      <c r="V2513" s="59"/>
      <c r="W2513" s="74">
        <f t="shared" si="393"/>
        <v>0.38611111111111107</v>
      </c>
      <c r="X2513" s="74" t="str">
        <f t="shared" si="394"/>
        <v/>
      </c>
      <c r="Y2513" s="74" t="str">
        <f t="shared" si="395"/>
        <v/>
      </c>
      <c r="Z2513" s="76" t="e">
        <f>INDEX($Z:$Z,MATCH($H2513,$C:$C,0))+V2513</f>
        <v>#VALUE!</v>
      </c>
      <c r="AB2513" s="43">
        <f>INDEX($AB:$AB,MATCH($H2513,$C:$C,0))</f>
        <v>0</v>
      </c>
    </row>
    <row r="2514" spans="1:28" ht="60" x14ac:dyDescent="0.25">
      <c r="A2514" s="71" t="str">
        <f>INDEX('Выгр Торг'!$A:$A,MATCH($B2514,'Выгр Торг'!$B:$B,0))</f>
        <v>Боковые зеркала "АТП" в стиле Гранта для ВАЗ 2110-2112, Лада Приора</v>
      </c>
      <c r="B2514" s="88">
        <v>327511</v>
      </c>
      <c r="C2514" s="72">
        <f>VLOOKUP($B2514,'Выгр Торг'!$B:$P,C$1,0)</f>
        <v>327511</v>
      </c>
      <c r="D2514" s="71" t="str">
        <f>VLOOKUP($B2514,'Выгр Торг'!$B:$P,D$1,0)</f>
        <v>Боковые зеркала "АТП" в стиле Гранта (повторитель: Динамический (PLAZMA), Механическая, С обогревом, В цвет 790) для ВАЗ 2110-2112, Лада Приора</v>
      </c>
      <c r="E2514" s="72" t="str">
        <f>VLOOKUP($B2514,'Выгр Торг'!$B:$P,E$1,0)</f>
        <v>Y</v>
      </c>
      <c r="F2514" s="72" t="str">
        <f>VLOOKUP($B2514,'Выгр Торг'!$B:$P,F$1,0)</f>
        <v>1</v>
      </c>
      <c r="G2514" s="36"/>
      <c r="H2514" s="28">
        <v>327195</v>
      </c>
      <c r="I2514" s="53">
        <f>INDEX($I:$I,MATCH($H2514,$C:$C,0))</f>
        <v>600</v>
      </c>
      <c r="J2514" s="5" t="s">
        <v>3410</v>
      </c>
      <c r="K2514" s="56">
        <f>INDEX($K:$K,MATCH($H2514,$C:$C,0))+I2514</f>
        <v>3600</v>
      </c>
      <c r="L2514" s="14">
        <f>VLOOKUP(K2514,Наценка!$A$1:$B$8,2,1)</f>
        <v>1.4</v>
      </c>
      <c r="M2514" s="56">
        <f>INDEX($M:$M,MATCH($H2514,$C:$C,0))+I2514*$M$2</f>
        <v>4980</v>
      </c>
      <c r="N2514" s="57">
        <f t="shared" si="390"/>
        <v>4990</v>
      </c>
      <c r="O2514" s="72">
        <f>VLOOKUP($B2514,'Выгр Торг'!$B:$P,O$1,0)</f>
        <v>3600</v>
      </c>
      <c r="P2514" s="72">
        <f>VLOOKUP($B2514,'Выгр Торг'!$B:$P,P$1,0)</f>
        <v>5090</v>
      </c>
      <c r="Q2514" s="42">
        <f t="shared" si="391"/>
        <v>0</v>
      </c>
      <c r="R2514" s="42">
        <f t="shared" si="392"/>
        <v>100</v>
      </c>
      <c r="S2514" s="85">
        <f t="shared" si="396"/>
        <v>4990</v>
      </c>
      <c r="T2514" s="60" t="str">
        <f>IFERROR(VLOOKUP($B2514,'Из ГУГЛа'!$B:$G,4,0)*U2514+V2514,VLOOKUP($B2514,'Из ГУГЛа'!$B:$G,4,0))</f>
        <v/>
      </c>
      <c r="U2514" s="15">
        <v>1</v>
      </c>
      <c r="V2514" s="59"/>
      <c r="W2514" s="74">
        <f t="shared" si="393"/>
        <v>0.38611111111111107</v>
      </c>
      <c r="X2514" s="74" t="str">
        <f t="shared" si="394"/>
        <v/>
      </c>
      <c r="Y2514" s="74" t="str">
        <f t="shared" si="395"/>
        <v/>
      </c>
      <c r="Z2514" s="76" t="e">
        <f>INDEX($Z:$Z,MATCH($H2514,$C:$C,0))+V2514</f>
        <v>#VALUE!</v>
      </c>
      <c r="AB2514" s="43">
        <f>INDEX($AB:$AB,MATCH($H2514,$C:$C,0))</f>
        <v>0</v>
      </c>
    </row>
    <row r="2515" spans="1:28" ht="75" x14ac:dyDescent="0.25">
      <c r="A2515" s="71" t="str">
        <f>INDEX('Выгр Торг'!$A:$A,MATCH($B2515,'Выгр Торг'!$B:$B,0))</f>
        <v>Боковые зеркала "АТП" в стиле Гранта для ВАЗ 2110-2112, Лада Приора</v>
      </c>
      <c r="B2515" s="88">
        <v>327391</v>
      </c>
      <c r="C2515" s="72">
        <f>VLOOKUP($B2515,'Выгр Торг'!$B:$P,C$1,0)</f>
        <v>327391</v>
      </c>
      <c r="D2515" s="71" t="str">
        <f>VLOOKUP($B2515,'Выгр Торг'!$B:$P,D$1,0)</f>
        <v>Боковые зеркала "АТП" в стиле Гранта (повторитель: Динамический (PLAZMA), Механическая, С обогревом, Уточнить у менеджера) для ВАЗ 2110-2112, Лада Приора</v>
      </c>
      <c r="E2515" s="72" t="str">
        <f>VLOOKUP($B2515,'Выгр Торг'!$B:$P,E$1,0)</f>
        <v>Y</v>
      </c>
      <c r="F2515" s="72" t="str">
        <f>VLOOKUP($B2515,'Выгр Торг'!$B:$P,F$1,0)</f>
        <v>1</v>
      </c>
      <c r="G2515" s="36"/>
      <c r="H2515" s="28">
        <v>327195</v>
      </c>
      <c r="I2515" s="53">
        <f>INDEX($I:$I,MATCH($H2515,$C:$C,0))</f>
        <v>600</v>
      </c>
      <c r="J2515" s="5" t="s">
        <v>3410</v>
      </c>
      <c r="K2515" s="56">
        <f>INDEX($K:$K,MATCH($H2515,$C:$C,0))+I2515</f>
        <v>3600</v>
      </c>
      <c r="L2515" s="14">
        <f>VLOOKUP(K2515,Наценка!$A$1:$B$8,2,1)</f>
        <v>1.4</v>
      </c>
      <c r="M2515" s="56">
        <f>INDEX($M:$M,MATCH($H2515,$C:$C,0))+I2515*$M$2</f>
        <v>4980</v>
      </c>
      <c r="N2515" s="57">
        <f t="shared" si="390"/>
        <v>4990</v>
      </c>
      <c r="O2515" s="72">
        <f>VLOOKUP($B2515,'Выгр Торг'!$B:$P,O$1,0)</f>
        <v>3600</v>
      </c>
      <c r="P2515" s="72">
        <f>VLOOKUP($B2515,'Выгр Торг'!$B:$P,P$1,0)</f>
        <v>5090</v>
      </c>
      <c r="Q2515" s="42">
        <f t="shared" si="391"/>
        <v>0</v>
      </c>
      <c r="R2515" s="42">
        <f t="shared" si="392"/>
        <v>100</v>
      </c>
      <c r="S2515" s="85">
        <f t="shared" si="396"/>
        <v>4990</v>
      </c>
      <c r="T2515" s="60" t="str">
        <f>IFERROR(VLOOKUP($B2515,'Из ГУГЛа'!$B:$G,4,0)*U2515+V2515,VLOOKUP($B2515,'Из ГУГЛа'!$B:$G,4,0))</f>
        <v/>
      </c>
      <c r="U2515" s="15">
        <v>1</v>
      </c>
      <c r="V2515" s="59"/>
      <c r="W2515" s="74">
        <f t="shared" si="393"/>
        <v>0.38611111111111107</v>
      </c>
      <c r="X2515" s="74" t="str">
        <f t="shared" si="394"/>
        <v/>
      </c>
      <c r="Y2515" s="74" t="str">
        <f t="shared" si="395"/>
        <v/>
      </c>
      <c r="Z2515" s="76" t="e">
        <f>INDEX($Z:$Z,MATCH($H2515,$C:$C,0))+V2515</f>
        <v>#VALUE!</v>
      </c>
      <c r="AB2515" s="43">
        <f>INDEX($AB:$AB,MATCH($H2515,$C:$C,0))</f>
        <v>0</v>
      </c>
    </row>
    <row r="2516" spans="1:28" ht="60" x14ac:dyDescent="0.25">
      <c r="A2516" s="71" t="str">
        <f>INDEX('Выгр Торг'!$A:$A,MATCH($B2516,'Выгр Торг'!$B:$B,0))</f>
        <v>Боковые зеркала "АТП" в стиле Гранта для ВАЗ 2110-2112, Лада Приора</v>
      </c>
      <c r="B2516" s="88">
        <v>327187</v>
      </c>
      <c r="C2516" s="72">
        <f>VLOOKUP($B2516,'Выгр Торг'!$B:$P,C$1,0)</f>
        <v>327187</v>
      </c>
      <c r="D2516" s="71" t="str">
        <f>VLOOKUP($B2516,'Выгр Торг'!$B:$P,D$1,0)</f>
        <v>Боковые зеркала "АТП" в стиле Гранта (повторитель: Динамический (PLAZMA), Электропривод, Без покраски) для ВАЗ 2110-2112, Лада Приора</v>
      </c>
      <c r="E2516" s="72" t="str">
        <f>VLOOKUP($B2516,'Выгр Торг'!$B:$P,E$1,0)</f>
        <v>Y</v>
      </c>
      <c r="F2516" s="72" t="str">
        <f>VLOOKUP($B2516,'Выгр Торг'!$B:$P,F$1,0)</f>
        <v>1</v>
      </c>
      <c r="G2516" s="36"/>
      <c r="H2516" s="28">
        <v>327187</v>
      </c>
      <c r="I2516" s="52">
        <v>600</v>
      </c>
      <c r="J2516" s="5" t="s">
        <v>3410</v>
      </c>
      <c r="K2516" s="73">
        <f>O2516</f>
        <v>3800</v>
      </c>
      <c r="L2516" s="14">
        <f>VLOOKUP(K2516,Наценка!$A$1:$B$8,2,1)</f>
        <v>1.4</v>
      </c>
      <c r="M2516" s="83">
        <f>K2516*L2516</f>
        <v>5320</v>
      </c>
      <c r="N2516" s="57">
        <f t="shared" ref="N2516:N2517" si="397">IF(M2516&lt;=1000,(ROUNDUP(M2516,-1)-1),(ROUNDUP(M2516,-2)-10))</f>
        <v>5390</v>
      </c>
      <c r="O2516" s="72">
        <f>VLOOKUP($B2516,'Выгр Торг'!$B:$P,O$1,0)</f>
        <v>3800</v>
      </c>
      <c r="P2516" s="72">
        <f>VLOOKUP($B2516,'Выгр Торг'!$B:$P,P$1,0)</f>
        <v>5490</v>
      </c>
      <c r="Q2516" s="42">
        <f t="shared" ref="Q2516:Q2517" si="398">O2516-K2516</f>
        <v>0</v>
      </c>
      <c r="R2516" s="42">
        <f t="shared" ref="R2516:R2517" si="399">P2516-N2516</f>
        <v>100</v>
      </c>
      <c r="S2516" s="85">
        <f t="shared" si="396"/>
        <v>5390</v>
      </c>
      <c r="T2516" s="60" t="str">
        <f>IFERROR(VLOOKUP($B2516,'Из ГУГЛа'!$B:$G,4,0)*U2516+V2516,VLOOKUP($B2516,'Из ГУГЛа'!$B:$G,4,0))</f>
        <v/>
      </c>
      <c r="U2516" s="15">
        <v>1</v>
      </c>
      <c r="V2516" s="59"/>
      <c r="W2516" s="74">
        <f t="shared" ref="W2516:W2517" si="400">IFERROR(S2516/K2516-1,"")</f>
        <v>0.41842105263157903</v>
      </c>
      <c r="X2516" s="74" t="str">
        <f t="shared" ref="X2516:X2517" si="401">IFERROR((Z2516-S2516)/Z2516,"")</f>
        <v/>
      </c>
      <c r="Y2516" s="74" t="str">
        <f t="shared" ref="Y2516:Y2517" si="402">IFERROR(IF(Z2516="","",Z2516/K2516-1),"")</f>
        <v/>
      </c>
      <c r="Z2516" s="78" t="s">
        <v>2579</v>
      </c>
    </row>
    <row r="2517" spans="1:28" ht="60" x14ac:dyDescent="0.25">
      <c r="A2517" s="71" t="str">
        <f>INDEX('Выгр Торг'!$A:$A,MATCH($B2517,'Выгр Торг'!$B:$B,0))</f>
        <v>Боковые зеркала "АТП" в стиле Гранта для ВАЗ 2110-2112, Лада Приора</v>
      </c>
      <c r="B2517" s="88">
        <v>327373</v>
      </c>
      <c r="C2517" s="72">
        <f>VLOOKUP($B2517,'Выгр Торг'!$B:$P,C$1,0)</f>
        <v>327373</v>
      </c>
      <c r="D2517" s="71" t="str">
        <f>VLOOKUP($B2517,'Выгр Торг'!$B:$P,D$1,0)</f>
        <v>Боковые зеркала "АТП" в стиле Гранта (повторитель: Динамический (PLAZMA), Электропривод, В цвет 100) для ВАЗ 2110-2112, Лада Приора</v>
      </c>
      <c r="E2517" s="72" t="str">
        <f>VLOOKUP($B2517,'Выгр Торг'!$B:$P,E$1,0)</f>
        <v>Y</v>
      </c>
      <c r="F2517" s="72" t="str">
        <f>VLOOKUP($B2517,'Выгр Торг'!$B:$P,F$1,0)</f>
        <v>1</v>
      </c>
      <c r="G2517" s="36"/>
      <c r="H2517" s="28">
        <v>327187</v>
      </c>
      <c r="I2517" s="53">
        <f>INDEX($I:$I,MATCH($H2517,$C:$C,0))</f>
        <v>600</v>
      </c>
      <c r="J2517" s="5" t="s">
        <v>3410</v>
      </c>
      <c r="K2517" s="56">
        <f>INDEX($K:$K,MATCH($H2517,$C:$C,0))+I2517</f>
        <v>4400</v>
      </c>
      <c r="L2517" s="14">
        <f>VLOOKUP(K2517,Наценка!$A$1:$B$8,2,1)</f>
        <v>1.4</v>
      </c>
      <c r="M2517" s="56">
        <f>INDEX($M:$M,MATCH($H2517,$C:$C,0))+I2517*$M$2</f>
        <v>6100</v>
      </c>
      <c r="N2517" s="57">
        <f t="shared" si="397"/>
        <v>6090</v>
      </c>
      <c r="O2517" s="72">
        <f>VLOOKUP($B2517,'Выгр Торг'!$B:$P,O$1,0)</f>
        <v>4400</v>
      </c>
      <c r="P2517" s="72">
        <f>VLOOKUP($B2517,'Выгр Торг'!$B:$P,P$1,0)</f>
        <v>6290</v>
      </c>
      <c r="Q2517" s="42">
        <f t="shared" si="398"/>
        <v>0</v>
      </c>
      <c r="R2517" s="42">
        <f t="shared" si="399"/>
        <v>200</v>
      </c>
      <c r="S2517" s="85">
        <f t="shared" si="396"/>
        <v>6090</v>
      </c>
      <c r="T2517" s="60" t="str">
        <f>IFERROR(VLOOKUP($B2517,'Из ГУГЛа'!$B:$G,4,0)*U2517+V2517,VLOOKUP($B2517,'Из ГУГЛа'!$B:$G,4,0))</f>
        <v/>
      </c>
      <c r="U2517" s="15">
        <v>1</v>
      </c>
      <c r="V2517" s="59"/>
      <c r="W2517" s="74">
        <f t="shared" si="400"/>
        <v>0.38409090909090904</v>
      </c>
      <c r="X2517" s="74" t="str">
        <f t="shared" si="401"/>
        <v/>
      </c>
      <c r="Y2517" s="74" t="str">
        <f t="shared" si="402"/>
        <v/>
      </c>
      <c r="Z2517" s="76" t="e">
        <f>INDEX($Z:$Z,MATCH($H2517,$C:$C,0))+V2517</f>
        <v>#VALUE!</v>
      </c>
      <c r="AB2517" s="43">
        <f>INDEX($AB:$AB,MATCH($H2517,$C:$C,0))</f>
        <v>0</v>
      </c>
    </row>
    <row r="2518" spans="1:28" ht="60" x14ac:dyDescent="0.25">
      <c r="A2518" s="71" t="str">
        <f>INDEX('Выгр Торг'!$A:$A,MATCH($B2518,'Выгр Торг'!$B:$B,0))</f>
        <v>Боковые зеркала "АТП" в стиле Гранта для ВАЗ 2110-2112, Лада Приора</v>
      </c>
      <c r="B2518" s="88">
        <v>327215</v>
      </c>
      <c r="C2518" s="72">
        <f>VLOOKUP($B2518,'Выгр Торг'!$B:$P,C$1,0)</f>
        <v>327215</v>
      </c>
      <c r="D2518" s="71" t="str">
        <f>VLOOKUP($B2518,'Выгр Торг'!$B:$P,D$1,0)</f>
        <v>Боковые зеркала "АТП" в стиле Гранта (повторитель: Динамический (PLAZMA), Электропривод, В цвет 125) для ВАЗ 2110-2112, Лада Приора</v>
      </c>
      <c r="E2518" s="72" t="str">
        <f>VLOOKUP($B2518,'Выгр Торг'!$B:$P,E$1,0)</f>
        <v>Y</v>
      </c>
      <c r="F2518" s="72" t="str">
        <f>VLOOKUP($B2518,'Выгр Торг'!$B:$P,F$1,0)</f>
        <v>1</v>
      </c>
      <c r="G2518" s="36"/>
      <c r="H2518" s="28">
        <v>327187</v>
      </c>
      <c r="I2518" s="53">
        <f>INDEX($I:$I,MATCH($H2518,$C:$C,0))</f>
        <v>600</v>
      </c>
      <c r="J2518" s="5" t="s">
        <v>3410</v>
      </c>
      <c r="K2518" s="56">
        <f>INDEX($K:$K,MATCH($H2518,$C:$C,0))+I2518</f>
        <v>4400</v>
      </c>
      <c r="L2518" s="14">
        <f>VLOOKUP(K2518,Наценка!$A$1:$B$8,2,1)</f>
        <v>1.4</v>
      </c>
      <c r="M2518" s="56">
        <f>INDEX($M:$M,MATCH($H2518,$C:$C,0))+I2518*$M$2</f>
        <v>6100</v>
      </c>
      <c r="N2518" s="57">
        <f t="shared" ref="N2518:N2562" si="403">IF(M2518&lt;=1000,(ROUNDUP(M2518,-1)-1),(ROUNDUP(M2518,-2)-10))</f>
        <v>6090</v>
      </c>
      <c r="O2518" s="72">
        <f>VLOOKUP($B2518,'Выгр Торг'!$B:$P,O$1,0)</f>
        <v>4400</v>
      </c>
      <c r="P2518" s="72">
        <f>VLOOKUP($B2518,'Выгр Торг'!$B:$P,P$1,0)</f>
        <v>6290</v>
      </c>
      <c r="Q2518" s="42">
        <f t="shared" ref="Q2518:Q2562" si="404">O2518-K2518</f>
        <v>0</v>
      </c>
      <c r="R2518" s="42">
        <f t="shared" ref="R2518:R2562" si="405">P2518-N2518</f>
        <v>200</v>
      </c>
      <c r="S2518" s="85">
        <f t="shared" si="396"/>
        <v>6090</v>
      </c>
      <c r="T2518" s="60" t="str">
        <f>IFERROR(VLOOKUP($B2518,'Из ГУГЛа'!$B:$G,4,0)*U2518+V2518,VLOOKUP($B2518,'Из ГУГЛа'!$B:$G,4,0))</f>
        <v/>
      </c>
      <c r="U2518" s="15">
        <v>1</v>
      </c>
      <c r="V2518" s="59"/>
      <c r="W2518" s="74">
        <f t="shared" ref="W2518:W2562" si="406">IFERROR(S2518/K2518-1,"")</f>
        <v>0.38409090909090904</v>
      </c>
      <c r="X2518" s="74" t="str">
        <f t="shared" ref="X2518:X2562" si="407">IFERROR((Z2518-S2518)/Z2518,"")</f>
        <v/>
      </c>
      <c r="Y2518" s="74" t="str">
        <f t="shared" ref="Y2518:Y2562" si="408">IFERROR(IF(Z2518="","",Z2518/K2518-1),"")</f>
        <v/>
      </c>
      <c r="Z2518" s="76" t="e">
        <f>INDEX($Z:$Z,MATCH($H2518,$C:$C,0))+V2518</f>
        <v>#VALUE!</v>
      </c>
      <c r="AB2518" s="43">
        <f>INDEX($AB:$AB,MATCH($H2518,$C:$C,0))</f>
        <v>0</v>
      </c>
    </row>
    <row r="2519" spans="1:28" ht="60" x14ac:dyDescent="0.25">
      <c r="A2519" s="71" t="str">
        <f>INDEX('Выгр Торг'!$A:$A,MATCH($B2519,'Выгр Торг'!$B:$B,0))</f>
        <v>Боковые зеркала "АТП" в стиле Гранта для ВАЗ 2110-2112, Лада Приора</v>
      </c>
      <c r="B2519" s="88">
        <v>327281</v>
      </c>
      <c r="C2519" s="72">
        <f>VLOOKUP($B2519,'Выгр Торг'!$B:$P,C$1,0)</f>
        <v>327281</v>
      </c>
      <c r="D2519" s="71" t="str">
        <f>VLOOKUP($B2519,'Выгр Торг'!$B:$P,D$1,0)</f>
        <v>Боковые зеркала "АТП" в стиле Гранта (повторитель: Динамический (PLAZMA), Электропривод, В цвет 133) для ВАЗ 2110-2112, Лада Приора</v>
      </c>
      <c r="E2519" s="72" t="str">
        <f>VLOOKUP($B2519,'Выгр Торг'!$B:$P,E$1,0)</f>
        <v>Y</v>
      </c>
      <c r="F2519" s="72" t="str">
        <f>VLOOKUP($B2519,'Выгр Торг'!$B:$P,F$1,0)</f>
        <v>1</v>
      </c>
      <c r="G2519" s="36"/>
      <c r="H2519" s="28">
        <v>327187</v>
      </c>
      <c r="I2519" s="53">
        <f>INDEX($I:$I,MATCH($H2519,$C:$C,0))</f>
        <v>600</v>
      </c>
      <c r="J2519" s="5" t="s">
        <v>3410</v>
      </c>
      <c r="K2519" s="56">
        <f>INDEX($K:$K,MATCH($H2519,$C:$C,0))+I2519</f>
        <v>4400</v>
      </c>
      <c r="L2519" s="14">
        <f>VLOOKUP(K2519,Наценка!$A$1:$B$8,2,1)</f>
        <v>1.4</v>
      </c>
      <c r="M2519" s="56">
        <f>INDEX($M:$M,MATCH($H2519,$C:$C,0))+I2519*$M$2</f>
        <v>6100</v>
      </c>
      <c r="N2519" s="57">
        <f t="shared" si="403"/>
        <v>6090</v>
      </c>
      <c r="O2519" s="72">
        <f>VLOOKUP($B2519,'Выгр Торг'!$B:$P,O$1,0)</f>
        <v>4400</v>
      </c>
      <c r="P2519" s="72">
        <f>VLOOKUP($B2519,'Выгр Торг'!$B:$P,P$1,0)</f>
        <v>6290</v>
      </c>
      <c r="Q2519" s="42">
        <f t="shared" si="404"/>
        <v>0</v>
      </c>
      <c r="R2519" s="42">
        <f t="shared" si="405"/>
        <v>200</v>
      </c>
      <c r="S2519" s="85">
        <f t="shared" si="396"/>
        <v>6090</v>
      </c>
      <c r="T2519" s="60" t="str">
        <f>IFERROR(VLOOKUP($B2519,'Из ГУГЛа'!$B:$G,4,0)*U2519+V2519,VLOOKUP($B2519,'Из ГУГЛа'!$B:$G,4,0))</f>
        <v/>
      </c>
      <c r="U2519" s="15">
        <v>1</v>
      </c>
      <c r="V2519" s="59"/>
      <c r="W2519" s="74">
        <f t="shared" si="406"/>
        <v>0.38409090909090904</v>
      </c>
      <c r="X2519" s="74" t="str">
        <f t="shared" si="407"/>
        <v/>
      </c>
      <c r="Y2519" s="74" t="str">
        <f t="shared" si="408"/>
        <v/>
      </c>
      <c r="Z2519" s="76" t="e">
        <f>INDEX($Z:$Z,MATCH($H2519,$C:$C,0))+V2519</f>
        <v>#VALUE!</v>
      </c>
      <c r="AB2519" s="43">
        <f>INDEX($AB:$AB,MATCH($H2519,$C:$C,0))</f>
        <v>0</v>
      </c>
    </row>
    <row r="2520" spans="1:28" ht="60" x14ac:dyDescent="0.25">
      <c r="A2520" s="71" t="str">
        <f>INDEX('Выгр Торг'!$A:$A,MATCH($B2520,'Выгр Торг'!$B:$B,0))</f>
        <v>Боковые зеркала "АТП" в стиле Гранта для ВАЗ 2110-2112, Лада Приора</v>
      </c>
      <c r="B2520" s="88">
        <v>327273</v>
      </c>
      <c r="C2520" s="72">
        <f>VLOOKUP($B2520,'Выгр Торг'!$B:$P,C$1,0)</f>
        <v>327273</v>
      </c>
      <c r="D2520" s="71" t="str">
        <f>VLOOKUP($B2520,'Выгр Торг'!$B:$P,D$1,0)</f>
        <v>Боковые зеркала "АТП" в стиле Гранта (повторитель: Динамический (PLAZMA), Электропривод, В цвет 171) для ВАЗ 2110-2112, Лада Приора</v>
      </c>
      <c r="E2520" s="72" t="str">
        <f>VLOOKUP($B2520,'Выгр Торг'!$B:$P,E$1,0)</f>
        <v>Y</v>
      </c>
      <c r="F2520" s="72" t="str">
        <f>VLOOKUP($B2520,'Выгр Торг'!$B:$P,F$1,0)</f>
        <v>1</v>
      </c>
      <c r="G2520" s="36"/>
      <c r="H2520" s="28">
        <v>327187</v>
      </c>
      <c r="I2520" s="53">
        <f>INDEX($I:$I,MATCH($H2520,$C:$C,0))</f>
        <v>600</v>
      </c>
      <c r="J2520" s="5" t="s">
        <v>3410</v>
      </c>
      <c r="K2520" s="56">
        <f>INDEX($K:$K,MATCH($H2520,$C:$C,0))+I2520</f>
        <v>4400</v>
      </c>
      <c r="L2520" s="14">
        <f>VLOOKUP(K2520,Наценка!$A$1:$B$8,2,1)</f>
        <v>1.4</v>
      </c>
      <c r="M2520" s="56">
        <f>INDEX($M:$M,MATCH($H2520,$C:$C,0))+I2520*$M$2</f>
        <v>6100</v>
      </c>
      <c r="N2520" s="57">
        <f t="shared" si="403"/>
        <v>6090</v>
      </c>
      <c r="O2520" s="72">
        <f>VLOOKUP($B2520,'Выгр Торг'!$B:$P,O$1,0)</f>
        <v>4400</v>
      </c>
      <c r="P2520" s="72">
        <f>VLOOKUP($B2520,'Выгр Торг'!$B:$P,P$1,0)</f>
        <v>6290</v>
      </c>
      <c r="Q2520" s="42">
        <f t="shared" si="404"/>
        <v>0</v>
      </c>
      <c r="R2520" s="42">
        <f t="shared" si="405"/>
        <v>200</v>
      </c>
      <c r="S2520" s="85">
        <f t="shared" si="396"/>
        <v>6090</v>
      </c>
      <c r="T2520" s="60" t="str">
        <f>IFERROR(VLOOKUP($B2520,'Из ГУГЛа'!$B:$G,4,0)*U2520+V2520,VLOOKUP($B2520,'Из ГУГЛа'!$B:$G,4,0))</f>
        <v/>
      </c>
      <c r="U2520" s="15">
        <v>1</v>
      </c>
      <c r="V2520" s="59"/>
      <c r="W2520" s="74">
        <f t="shared" si="406"/>
        <v>0.38409090909090904</v>
      </c>
      <c r="X2520" s="74" t="str">
        <f t="shared" si="407"/>
        <v/>
      </c>
      <c r="Y2520" s="74" t="str">
        <f t="shared" si="408"/>
        <v/>
      </c>
      <c r="Z2520" s="76" t="e">
        <f>INDEX($Z:$Z,MATCH($H2520,$C:$C,0))+V2520</f>
        <v>#VALUE!</v>
      </c>
      <c r="AB2520" s="43">
        <f>INDEX($AB:$AB,MATCH($H2520,$C:$C,0))</f>
        <v>0</v>
      </c>
    </row>
    <row r="2521" spans="1:28" ht="60" x14ac:dyDescent="0.25">
      <c r="A2521" s="71" t="str">
        <f>INDEX('Выгр Торг'!$A:$A,MATCH($B2521,'Выгр Торг'!$B:$B,0))</f>
        <v>Боковые зеркала "АТП" в стиле Гранта для ВАЗ 2110-2112, Лада Приора</v>
      </c>
      <c r="B2521" s="88">
        <v>327251</v>
      </c>
      <c r="C2521" s="72">
        <f>VLOOKUP($B2521,'Выгр Торг'!$B:$P,C$1,0)</f>
        <v>327251</v>
      </c>
      <c r="D2521" s="71" t="str">
        <f>VLOOKUP($B2521,'Выгр Торг'!$B:$P,D$1,0)</f>
        <v>Боковые зеркала "АТП" в стиле Гранта (повторитель: Динамический (PLAZMA), Электропривод, В цвет 190) для ВАЗ 2110-2112, Лада Приора</v>
      </c>
      <c r="E2521" s="72" t="str">
        <f>VLOOKUP($B2521,'Выгр Торг'!$B:$P,E$1,0)</f>
        <v>Y</v>
      </c>
      <c r="F2521" s="72" t="str">
        <f>VLOOKUP($B2521,'Выгр Торг'!$B:$P,F$1,0)</f>
        <v>1</v>
      </c>
      <c r="G2521" s="36"/>
      <c r="H2521" s="28">
        <v>327187</v>
      </c>
      <c r="I2521" s="53">
        <f>INDEX($I:$I,MATCH($H2521,$C:$C,0))</f>
        <v>600</v>
      </c>
      <c r="J2521" s="5" t="s">
        <v>3410</v>
      </c>
      <c r="K2521" s="56">
        <f>INDEX($K:$K,MATCH($H2521,$C:$C,0))+I2521</f>
        <v>4400</v>
      </c>
      <c r="L2521" s="14">
        <f>VLOOKUP(K2521,Наценка!$A$1:$B$8,2,1)</f>
        <v>1.4</v>
      </c>
      <c r="M2521" s="56">
        <f>INDEX($M:$M,MATCH($H2521,$C:$C,0))+I2521*$M$2</f>
        <v>6100</v>
      </c>
      <c r="N2521" s="57">
        <f t="shared" si="403"/>
        <v>6090</v>
      </c>
      <c r="O2521" s="72">
        <f>VLOOKUP($B2521,'Выгр Торг'!$B:$P,O$1,0)</f>
        <v>4400</v>
      </c>
      <c r="P2521" s="72">
        <f>VLOOKUP($B2521,'Выгр Торг'!$B:$P,P$1,0)</f>
        <v>6290</v>
      </c>
      <c r="Q2521" s="42">
        <f t="shared" si="404"/>
        <v>0</v>
      </c>
      <c r="R2521" s="42">
        <f t="shared" si="405"/>
        <v>200</v>
      </c>
      <c r="S2521" s="85">
        <f t="shared" si="396"/>
        <v>6090</v>
      </c>
      <c r="T2521" s="60" t="str">
        <f>IFERROR(VLOOKUP($B2521,'Из ГУГЛа'!$B:$G,4,0)*U2521+V2521,VLOOKUP($B2521,'Из ГУГЛа'!$B:$G,4,0))</f>
        <v/>
      </c>
      <c r="U2521" s="15">
        <v>1</v>
      </c>
      <c r="V2521" s="59"/>
      <c r="W2521" s="74">
        <f t="shared" si="406"/>
        <v>0.38409090909090904</v>
      </c>
      <c r="X2521" s="74" t="str">
        <f t="shared" si="407"/>
        <v/>
      </c>
      <c r="Y2521" s="74" t="str">
        <f t="shared" si="408"/>
        <v/>
      </c>
      <c r="Z2521" s="76" t="e">
        <f>INDEX($Z:$Z,MATCH($H2521,$C:$C,0))+V2521</f>
        <v>#VALUE!</v>
      </c>
      <c r="AB2521" s="43">
        <f>INDEX($AB:$AB,MATCH($H2521,$C:$C,0))</f>
        <v>0</v>
      </c>
    </row>
    <row r="2522" spans="1:28" ht="60" x14ac:dyDescent="0.25">
      <c r="A2522" s="71" t="str">
        <f>INDEX('Выгр Торг'!$A:$A,MATCH($B2522,'Выгр Торг'!$B:$B,0))</f>
        <v>Боковые зеркала "АТП" в стиле Гранта для ВАЗ 2110-2112, Лада Приора</v>
      </c>
      <c r="B2522" s="88">
        <v>327337</v>
      </c>
      <c r="C2522" s="72">
        <f>VLOOKUP($B2522,'Выгр Торг'!$B:$P,C$1,0)</f>
        <v>327337</v>
      </c>
      <c r="D2522" s="71" t="str">
        <f>VLOOKUP($B2522,'Выгр Торг'!$B:$P,D$1,0)</f>
        <v>Боковые зеркала "АТП" в стиле Гранта (повторитель: Динамический (PLAZMA), Электропривод, В цвет 192) для ВАЗ 2110-2112, Лада Приора</v>
      </c>
      <c r="E2522" s="72" t="str">
        <f>VLOOKUP($B2522,'Выгр Торг'!$B:$P,E$1,0)</f>
        <v>Y</v>
      </c>
      <c r="F2522" s="72" t="str">
        <f>VLOOKUP($B2522,'Выгр Торг'!$B:$P,F$1,0)</f>
        <v>1</v>
      </c>
      <c r="G2522" s="36"/>
      <c r="H2522" s="28">
        <v>327187</v>
      </c>
      <c r="I2522" s="53">
        <f>INDEX($I:$I,MATCH($H2522,$C:$C,0))</f>
        <v>600</v>
      </c>
      <c r="J2522" s="5" t="s">
        <v>3410</v>
      </c>
      <c r="K2522" s="56">
        <f>INDEX($K:$K,MATCH($H2522,$C:$C,0))+I2522</f>
        <v>4400</v>
      </c>
      <c r="L2522" s="14">
        <f>VLOOKUP(K2522,Наценка!$A$1:$B$8,2,1)</f>
        <v>1.4</v>
      </c>
      <c r="M2522" s="56">
        <f>INDEX($M:$M,MATCH($H2522,$C:$C,0))+I2522*$M$2</f>
        <v>6100</v>
      </c>
      <c r="N2522" s="57">
        <f t="shared" si="403"/>
        <v>6090</v>
      </c>
      <c r="O2522" s="72">
        <f>VLOOKUP($B2522,'Выгр Торг'!$B:$P,O$1,0)</f>
        <v>4400</v>
      </c>
      <c r="P2522" s="72">
        <f>VLOOKUP($B2522,'Выгр Торг'!$B:$P,P$1,0)</f>
        <v>6290</v>
      </c>
      <c r="Q2522" s="42">
        <f t="shared" si="404"/>
        <v>0</v>
      </c>
      <c r="R2522" s="42">
        <f t="shared" si="405"/>
        <v>200</v>
      </c>
      <c r="S2522" s="85">
        <f t="shared" si="396"/>
        <v>6090</v>
      </c>
      <c r="T2522" s="60" t="str">
        <f>IFERROR(VLOOKUP($B2522,'Из ГУГЛа'!$B:$G,4,0)*U2522+V2522,VLOOKUP($B2522,'Из ГУГЛа'!$B:$G,4,0))</f>
        <v/>
      </c>
      <c r="U2522" s="15">
        <v>1</v>
      </c>
      <c r="V2522" s="59"/>
      <c r="W2522" s="74">
        <f t="shared" si="406"/>
        <v>0.38409090909090904</v>
      </c>
      <c r="X2522" s="74" t="str">
        <f t="shared" si="407"/>
        <v/>
      </c>
      <c r="Y2522" s="74" t="str">
        <f t="shared" si="408"/>
        <v/>
      </c>
      <c r="Z2522" s="76" t="e">
        <f>INDEX($Z:$Z,MATCH($H2522,$C:$C,0))+V2522</f>
        <v>#VALUE!</v>
      </c>
      <c r="AB2522" s="43">
        <f>INDEX($AB:$AB,MATCH($H2522,$C:$C,0))</f>
        <v>0</v>
      </c>
    </row>
    <row r="2523" spans="1:28" ht="60" x14ac:dyDescent="0.25">
      <c r="A2523" s="71" t="str">
        <f>INDEX('Выгр Торг'!$A:$A,MATCH($B2523,'Выгр Торг'!$B:$B,0))</f>
        <v>Боковые зеркала "АТП" в стиле Гранта для ВАЗ 2110-2112, Лада Приора</v>
      </c>
      <c r="B2523" s="88">
        <v>327329</v>
      </c>
      <c r="C2523" s="72">
        <f>VLOOKUP($B2523,'Выгр Торг'!$B:$P,C$1,0)</f>
        <v>327329</v>
      </c>
      <c r="D2523" s="71" t="str">
        <f>VLOOKUP($B2523,'Выгр Торг'!$B:$P,D$1,0)</f>
        <v>Боковые зеркала "АТП" в стиле Гранта (повторитель: Динамический (PLAZMA), Электропривод, В цвет 193) для ВАЗ 2110-2112, Лада Приора</v>
      </c>
      <c r="E2523" s="72" t="str">
        <f>VLOOKUP($B2523,'Выгр Торг'!$B:$P,E$1,0)</f>
        <v>Y</v>
      </c>
      <c r="F2523" s="72" t="str">
        <f>VLOOKUP($B2523,'Выгр Торг'!$B:$P,F$1,0)</f>
        <v>1</v>
      </c>
      <c r="G2523" s="36"/>
      <c r="H2523" s="28">
        <v>327187</v>
      </c>
      <c r="I2523" s="53">
        <f>INDEX($I:$I,MATCH($H2523,$C:$C,0))</f>
        <v>600</v>
      </c>
      <c r="J2523" s="5" t="s">
        <v>3410</v>
      </c>
      <c r="K2523" s="56">
        <f>INDEX($K:$K,MATCH($H2523,$C:$C,0))+I2523</f>
        <v>4400</v>
      </c>
      <c r="L2523" s="14">
        <f>VLOOKUP(K2523,Наценка!$A$1:$B$8,2,1)</f>
        <v>1.4</v>
      </c>
      <c r="M2523" s="56">
        <f>INDEX($M:$M,MATCH($H2523,$C:$C,0))+I2523*$M$2</f>
        <v>6100</v>
      </c>
      <c r="N2523" s="57">
        <f t="shared" si="403"/>
        <v>6090</v>
      </c>
      <c r="O2523" s="72">
        <f>VLOOKUP($B2523,'Выгр Торг'!$B:$P,O$1,0)</f>
        <v>4400</v>
      </c>
      <c r="P2523" s="72">
        <f>VLOOKUP($B2523,'Выгр Торг'!$B:$P,P$1,0)</f>
        <v>6290</v>
      </c>
      <c r="Q2523" s="42">
        <f t="shared" si="404"/>
        <v>0</v>
      </c>
      <c r="R2523" s="42">
        <f t="shared" si="405"/>
        <v>200</v>
      </c>
      <c r="S2523" s="85">
        <f t="shared" si="396"/>
        <v>6090</v>
      </c>
      <c r="T2523" s="60" t="str">
        <f>IFERROR(VLOOKUP($B2523,'Из ГУГЛа'!$B:$G,4,0)*U2523+V2523,VLOOKUP($B2523,'Из ГУГЛа'!$B:$G,4,0))</f>
        <v/>
      </c>
      <c r="U2523" s="15">
        <v>1</v>
      </c>
      <c r="V2523" s="59"/>
      <c r="W2523" s="74">
        <f t="shared" si="406"/>
        <v>0.38409090909090904</v>
      </c>
      <c r="X2523" s="74" t="str">
        <f t="shared" si="407"/>
        <v/>
      </c>
      <c r="Y2523" s="74" t="str">
        <f t="shared" si="408"/>
        <v/>
      </c>
      <c r="Z2523" s="76" t="e">
        <f>INDEX($Z:$Z,MATCH($H2523,$C:$C,0))+V2523</f>
        <v>#VALUE!</v>
      </c>
      <c r="AB2523" s="43">
        <f>INDEX($AB:$AB,MATCH($H2523,$C:$C,0))</f>
        <v>0</v>
      </c>
    </row>
    <row r="2524" spans="1:28" ht="60" x14ac:dyDescent="0.25">
      <c r="A2524" s="71" t="str">
        <f>INDEX('Выгр Торг'!$A:$A,MATCH($B2524,'Выгр Торг'!$B:$B,0))</f>
        <v>Боковые зеркала "АТП" в стиле Гранта для ВАЗ 2110-2112, Лада Приора</v>
      </c>
      <c r="B2524" s="88">
        <v>327365</v>
      </c>
      <c r="C2524" s="72">
        <f>VLOOKUP($B2524,'Выгр Торг'!$B:$P,C$1,0)</f>
        <v>327365</v>
      </c>
      <c r="D2524" s="71" t="str">
        <f>VLOOKUP($B2524,'Выгр Торг'!$B:$P,D$1,0)</f>
        <v>Боковые зеркала "АТП" в стиле Гранта (повторитель: Динамический (PLAZMA), Электропривод, В цвет 206) для ВАЗ 2110-2112, Лада Приора</v>
      </c>
      <c r="E2524" s="72" t="str">
        <f>VLOOKUP($B2524,'Выгр Торг'!$B:$P,E$1,0)</f>
        <v>Y</v>
      </c>
      <c r="F2524" s="72" t="str">
        <f>VLOOKUP($B2524,'Выгр Торг'!$B:$P,F$1,0)</f>
        <v>1</v>
      </c>
      <c r="G2524" s="36"/>
      <c r="H2524" s="28">
        <v>327187</v>
      </c>
      <c r="I2524" s="53">
        <f>INDEX($I:$I,MATCH($H2524,$C:$C,0))</f>
        <v>600</v>
      </c>
      <c r="J2524" s="5" t="s">
        <v>3410</v>
      </c>
      <c r="K2524" s="56">
        <f>INDEX($K:$K,MATCH($H2524,$C:$C,0))+I2524</f>
        <v>4400</v>
      </c>
      <c r="L2524" s="14">
        <f>VLOOKUP(K2524,Наценка!$A$1:$B$8,2,1)</f>
        <v>1.4</v>
      </c>
      <c r="M2524" s="56">
        <f>INDEX($M:$M,MATCH($H2524,$C:$C,0))+I2524*$M$2</f>
        <v>6100</v>
      </c>
      <c r="N2524" s="57">
        <f t="shared" si="403"/>
        <v>6090</v>
      </c>
      <c r="O2524" s="72">
        <f>VLOOKUP($B2524,'Выгр Торг'!$B:$P,O$1,0)</f>
        <v>4400</v>
      </c>
      <c r="P2524" s="72">
        <f>VLOOKUP($B2524,'Выгр Торг'!$B:$P,P$1,0)</f>
        <v>6290</v>
      </c>
      <c r="Q2524" s="42">
        <f t="shared" si="404"/>
        <v>0</v>
      </c>
      <c r="R2524" s="42">
        <f t="shared" si="405"/>
        <v>200</v>
      </c>
      <c r="S2524" s="85">
        <f t="shared" si="396"/>
        <v>6090</v>
      </c>
      <c r="T2524" s="60" t="str">
        <f>IFERROR(VLOOKUP($B2524,'Из ГУГЛа'!$B:$G,4,0)*U2524+V2524,VLOOKUP($B2524,'Из ГУГЛа'!$B:$G,4,0))</f>
        <v/>
      </c>
      <c r="U2524" s="15">
        <v>1</v>
      </c>
      <c r="V2524" s="59"/>
      <c r="W2524" s="74">
        <f t="shared" si="406"/>
        <v>0.38409090909090904</v>
      </c>
      <c r="X2524" s="74" t="str">
        <f t="shared" si="407"/>
        <v/>
      </c>
      <c r="Y2524" s="74" t="str">
        <f t="shared" si="408"/>
        <v/>
      </c>
      <c r="Z2524" s="76" t="e">
        <f>INDEX($Z:$Z,MATCH($H2524,$C:$C,0))+V2524</f>
        <v>#VALUE!</v>
      </c>
      <c r="AB2524" s="43">
        <f>INDEX($AB:$AB,MATCH($H2524,$C:$C,0))</f>
        <v>0</v>
      </c>
    </row>
    <row r="2525" spans="1:28" ht="60" x14ac:dyDescent="0.25">
      <c r="A2525" s="71" t="str">
        <f>INDEX('Выгр Торг'!$A:$A,MATCH($B2525,'Выгр Торг'!$B:$B,0))</f>
        <v>Боковые зеркала "АТП" в стиле Гранта для ВАЗ 2110-2112, Лада Приора</v>
      </c>
      <c r="B2525" s="88">
        <v>327285</v>
      </c>
      <c r="C2525" s="72">
        <f>VLOOKUP($B2525,'Выгр Торг'!$B:$P,C$1,0)</f>
        <v>327285</v>
      </c>
      <c r="D2525" s="71" t="str">
        <f>VLOOKUP($B2525,'Выгр Торг'!$B:$P,D$1,0)</f>
        <v>Боковые зеркала "АТП" в стиле Гранта (повторитель: Динамический (PLAZMA), Электропривод, В цвет 217) для ВАЗ 2110-2112, Лада Приора</v>
      </c>
      <c r="E2525" s="72" t="str">
        <f>VLOOKUP($B2525,'Выгр Торг'!$B:$P,E$1,0)</f>
        <v>Y</v>
      </c>
      <c r="F2525" s="72" t="str">
        <f>VLOOKUP($B2525,'Выгр Торг'!$B:$P,F$1,0)</f>
        <v>1</v>
      </c>
      <c r="G2525" s="36"/>
      <c r="H2525" s="28">
        <v>327187</v>
      </c>
      <c r="I2525" s="53">
        <f>INDEX($I:$I,MATCH($H2525,$C:$C,0))</f>
        <v>600</v>
      </c>
      <c r="J2525" s="5" t="s">
        <v>3410</v>
      </c>
      <c r="K2525" s="56">
        <f>INDEX($K:$K,MATCH($H2525,$C:$C,0))+I2525</f>
        <v>4400</v>
      </c>
      <c r="L2525" s="14">
        <f>VLOOKUP(K2525,Наценка!$A$1:$B$8,2,1)</f>
        <v>1.4</v>
      </c>
      <c r="M2525" s="56">
        <f>INDEX($M:$M,MATCH($H2525,$C:$C,0))+I2525*$M$2</f>
        <v>6100</v>
      </c>
      <c r="N2525" s="57">
        <f t="shared" si="403"/>
        <v>6090</v>
      </c>
      <c r="O2525" s="72">
        <f>VLOOKUP($B2525,'Выгр Торг'!$B:$P,O$1,0)</f>
        <v>4400</v>
      </c>
      <c r="P2525" s="72">
        <f>VLOOKUP($B2525,'Выгр Торг'!$B:$P,P$1,0)</f>
        <v>6290</v>
      </c>
      <c r="Q2525" s="42">
        <f t="shared" si="404"/>
        <v>0</v>
      </c>
      <c r="R2525" s="42">
        <f t="shared" si="405"/>
        <v>200</v>
      </c>
      <c r="S2525" s="85">
        <f t="shared" si="396"/>
        <v>6090</v>
      </c>
      <c r="T2525" s="60" t="str">
        <f>IFERROR(VLOOKUP($B2525,'Из ГУГЛа'!$B:$G,4,0)*U2525+V2525,VLOOKUP($B2525,'Из ГУГЛа'!$B:$G,4,0))</f>
        <v/>
      </c>
      <c r="U2525" s="15">
        <v>1</v>
      </c>
      <c r="V2525" s="59"/>
      <c r="W2525" s="74">
        <f t="shared" si="406"/>
        <v>0.38409090909090904</v>
      </c>
      <c r="X2525" s="74" t="str">
        <f t="shared" si="407"/>
        <v/>
      </c>
      <c r="Y2525" s="74" t="str">
        <f t="shared" si="408"/>
        <v/>
      </c>
      <c r="Z2525" s="76" t="e">
        <f>INDEX($Z:$Z,MATCH($H2525,$C:$C,0))+V2525</f>
        <v>#VALUE!</v>
      </c>
      <c r="AB2525" s="43">
        <f>INDEX($AB:$AB,MATCH($H2525,$C:$C,0))</f>
        <v>0</v>
      </c>
    </row>
    <row r="2526" spans="1:28" ht="60" x14ac:dyDescent="0.25">
      <c r="A2526" s="71" t="str">
        <f>INDEX('Выгр Торг'!$A:$A,MATCH($B2526,'Выгр Торг'!$B:$B,0))</f>
        <v>Боковые зеркала "АТП" в стиле Гранта для ВАЗ 2110-2112, Лада Приора</v>
      </c>
      <c r="B2526" s="88">
        <v>327223</v>
      </c>
      <c r="C2526" s="72">
        <f>VLOOKUP($B2526,'Выгр Торг'!$B:$P,C$1,0)</f>
        <v>327223</v>
      </c>
      <c r="D2526" s="71" t="str">
        <f>VLOOKUP($B2526,'Выгр Торг'!$B:$P,D$1,0)</f>
        <v>Боковые зеркала "АТП" в стиле Гранта (повторитель: Динамический (PLAZMA), Электропривод, В цвет 240) для ВАЗ 2110-2112, Лада Приора</v>
      </c>
      <c r="E2526" s="72" t="str">
        <f>VLOOKUP($B2526,'Выгр Торг'!$B:$P,E$1,0)</f>
        <v>Y</v>
      </c>
      <c r="F2526" s="72" t="str">
        <f>VLOOKUP($B2526,'Выгр Торг'!$B:$P,F$1,0)</f>
        <v>1</v>
      </c>
      <c r="G2526" s="36"/>
      <c r="H2526" s="28">
        <v>327187</v>
      </c>
      <c r="I2526" s="53">
        <f>INDEX($I:$I,MATCH($H2526,$C:$C,0))</f>
        <v>600</v>
      </c>
      <c r="J2526" s="5" t="s">
        <v>3410</v>
      </c>
      <c r="K2526" s="56">
        <f>INDEX($K:$K,MATCH($H2526,$C:$C,0))+I2526</f>
        <v>4400</v>
      </c>
      <c r="L2526" s="14">
        <f>VLOOKUP(K2526,Наценка!$A$1:$B$8,2,1)</f>
        <v>1.4</v>
      </c>
      <c r="M2526" s="56">
        <f>INDEX($M:$M,MATCH($H2526,$C:$C,0))+I2526*$M$2</f>
        <v>6100</v>
      </c>
      <c r="N2526" s="57">
        <f t="shared" si="403"/>
        <v>6090</v>
      </c>
      <c r="O2526" s="72">
        <f>VLOOKUP($B2526,'Выгр Торг'!$B:$P,O$1,0)</f>
        <v>4400</v>
      </c>
      <c r="P2526" s="72">
        <f>VLOOKUP($B2526,'Выгр Торг'!$B:$P,P$1,0)</f>
        <v>6290</v>
      </c>
      <c r="Q2526" s="42">
        <f t="shared" si="404"/>
        <v>0</v>
      </c>
      <c r="R2526" s="42">
        <f t="shared" si="405"/>
        <v>200</v>
      </c>
      <c r="S2526" s="85">
        <f t="shared" si="396"/>
        <v>6090</v>
      </c>
      <c r="T2526" s="60" t="str">
        <f>IFERROR(VLOOKUP($B2526,'Из ГУГЛа'!$B:$G,4,0)*U2526+V2526,VLOOKUP($B2526,'Из ГУГЛа'!$B:$G,4,0))</f>
        <v/>
      </c>
      <c r="U2526" s="15">
        <v>1</v>
      </c>
      <c r="V2526" s="59"/>
      <c r="W2526" s="74">
        <f t="shared" si="406"/>
        <v>0.38409090909090904</v>
      </c>
      <c r="X2526" s="74" t="str">
        <f t="shared" si="407"/>
        <v/>
      </c>
      <c r="Y2526" s="74" t="str">
        <f t="shared" si="408"/>
        <v/>
      </c>
      <c r="Z2526" s="76" t="e">
        <f>INDEX($Z:$Z,MATCH($H2526,$C:$C,0))+V2526</f>
        <v>#VALUE!</v>
      </c>
      <c r="AB2526" s="43">
        <f>INDEX($AB:$AB,MATCH($H2526,$C:$C,0))</f>
        <v>0</v>
      </c>
    </row>
    <row r="2527" spans="1:28" ht="60" x14ac:dyDescent="0.25">
      <c r="A2527" s="71" t="str">
        <f>INDEX('Выгр Торг'!$A:$A,MATCH($B2527,'Выгр Торг'!$B:$B,0))</f>
        <v>Боковые зеркала "АТП" в стиле Гранта для ВАЗ 2110-2112, Лада Приора</v>
      </c>
      <c r="B2527" s="88">
        <v>327341</v>
      </c>
      <c r="C2527" s="72">
        <f>VLOOKUP($B2527,'Выгр Торг'!$B:$P,C$1,0)</f>
        <v>327341</v>
      </c>
      <c r="D2527" s="71" t="str">
        <f>VLOOKUP($B2527,'Выгр Торг'!$B:$P,D$1,0)</f>
        <v>Боковые зеркала "АТП" в стиле Гранта (повторитель: Динамический (PLAZMA), Электропривод, В цвет 276) для ВАЗ 2110-2112, Лада Приора</v>
      </c>
      <c r="E2527" s="72" t="str">
        <f>VLOOKUP($B2527,'Выгр Торг'!$B:$P,E$1,0)</f>
        <v>Y</v>
      </c>
      <c r="F2527" s="72" t="str">
        <f>VLOOKUP($B2527,'Выгр Торг'!$B:$P,F$1,0)</f>
        <v>1</v>
      </c>
      <c r="G2527" s="36"/>
      <c r="H2527" s="28">
        <v>327187</v>
      </c>
      <c r="I2527" s="53">
        <f>INDEX($I:$I,MATCH($H2527,$C:$C,0))</f>
        <v>600</v>
      </c>
      <c r="J2527" s="5" t="s">
        <v>3410</v>
      </c>
      <c r="K2527" s="56">
        <f>INDEX($K:$K,MATCH($H2527,$C:$C,0))+I2527</f>
        <v>4400</v>
      </c>
      <c r="L2527" s="14">
        <f>VLOOKUP(K2527,Наценка!$A$1:$B$8,2,1)</f>
        <v>1.4</v>
      </c>
      <c r="M2527" s="56">
        <f>INDEX($M:$M,MATCH($H2527,$C:$C,0))+I2527*$M$2</f>
        <v>6100</v>
      </c>
      <c r="N2527" s="57">
        <f t="shared" si="403"/>
        <v>6090</v>
      </c>
      <c r="O2527" s="72">
        <f>VLOOKUP($B2527,'Выгр Торг'!$B:$P,O$1,0)</f>
        <v>4400</v>
      </c>
      <c r="P2527" s="72">
        <f>VLOOKUP($B2527,'Выгр Торг'!$B:$P,P$1,0)</f>
        <v>6290</v>
      </c>
      <c r="Q2527" s="42">
        <f t="shared" si="404"/>
        <v>0</v>
      </c>
      <c r="R2527" s="42">
        <f t="shared" si="405"/>
        <v>200</v>
      </c>
      <c r="S2527" s="85">
        <f t="shared" si="396"/>
        <v>6090</v>
      </c>
      <c r="T2527" s="60" t="str">
        <f>IFERROR(VLOOKUP($B2527,'Из ГУГЛа'!$B:$G,4,0)*U2527+V2527,VLOOKUP($B2527,'Из ГУГЛа'!$B:$G,4,0))</f>
        <v/>
      </c>
      <c r="U2527" s="15">
        <v>1</v>
      </c>
      <c r="V2527" s="59"/>
      <c r="W2527" s="74">
        <f t="shared" si="406"/>
        <v>0.38409090909090904</v>
      </c>
      <c r="X2527" s="74" t="str">
        <f t="shared" si="407"/>
        <v/>
      </c>
      <c r="Y2527" s="74" t="str">
        <f t="shared" si="408"/>
        <v/>
      </c>
      <c r="Z2527" s="76" t="e">
        <f>INDEX($Z:$Z,MATCH($H2527,$C:$C,0))+V2527</f>
        <v>#VALUE!</v>
      </c>
      <c r="AB2527" s="43">
        <f>INDEX($AB:$AB,MATCH($H2527,$C:$C,0))</f>
        <v>0</v>
      </c>
    </row>
    <row r="2528" spans="1:28" ht="60" x14ac:dyDescent="0.25">
      <c r="A2528" s="71" t="str">
        <f>INDEX('Выгр Торг'!$A:$A,MATCH($B2528,'Выгр Торг'!$B:$B,0))</f>
        <v>Боковые зеркала "АТП" в стиле Гранта для ВАЗ 2110-2112, Лада Приора</v>
      </c>
      <c r="B2528" s="88">
        <v>327289</v>
      </c>
      <c r="C2528" s="72">
        <f>VLOOKUP($B2528,'Выгр Торг'!$B:$P,C$1,0)</f>
        <v>327289</v>
      </c>
      <c r="D2528" s="71" t="str">
        <f>VLOOKUP($B2528,'Выгр Торг'!$B:$P,D$1,0)</f>
        <v>Боковые зеркала "АТП" в стиле Гранта (повторитель: Динамический (PLAZMA), Электропривод, В цвет 280) для ВАЗ 2110-2112, Лада Приора</v>
      </c>
      <c r="E2528" s="72" t="str">
        <f>VLOOKUP($B2528,'Выгр Торг'!$B:$P,E$1,0)</f>
        <v>Y</v>
      </c>
      <c r="F2528" s="72" t="str">
        <f>VLOOKUP($B2528,'Выгр Торг'!$B:$P,F$1,0)</f>
        <v>1</v>
      </c>
      <c r="G2528" s="36"/>
      <c r="H2528" s="28">
        <v>327187</v>
      </c>
      <c r="I2528" s="53">
        <f>INDEX($I:$I,MATCH($H2528,$C:$C,0))</f>
        <v>600</v>
      </c>
      <c r="J2528" s="5" t="s">
        <v>3410</v>
      </c>
      <c r="K2528" s="56">
        <f>INDEX($K:$K,MATCH($H2528,$C:$C,0))+I2528</f>
        <v>4400</v>
      </c>
      <c r="L2528" s="14">
        <f>VLOOKUP(K2528,Наценка!$A$1:$B$8,2,1)</f>
        <v>1.4</v>
      </c>
      <c r="M2528" s="56">
        <f>INDEX($M:$M,MATCH($H2528,$C:$C,0))+I2528*$M$2</f>
        <v>6100</v>
      </c>
      <c r="N2528" s="57">
        <f t="shared" si="403"/>
        <v>6090</v>
      </c>
      <c r="O2528" s="72">
        <f>VLOOKUP($B2528,'Выгр Торг'!$B:$P,O$1,0)</f>
        <v>4400</v>
      </c>
      <c r="P2528" s="72">
        <f>VLOOKUP($B2528,'Выгр Торг'!$B:$P,P$1,0)</f>
        <v>6290</v>
      </c>
      <c r="Q2528" s="42">
        <f t="shared" si="404"/>
        <v>0</v>
      </c>
      <c r="R2528" s="42">
        <f t="shared" si="405"/>
        <v>200</v>
      </c>
      <c r="S2528" s="85">
        <f t="shared" si="396"/>
        <v>6090</v>
      </c>
      <c r="T2528" s="60" t="str">
        <f>IFERROR(VLOOKUP($B2528,'Из ГУГЛа'!$B:$G,4,0)*U2528+V2528,VLOOKUP($B2528,'Из ГУГЛа'!$B:$G,4,0))</f>
        <v/>
      </c>
      <c r="U2528" s="15">
        <v>1</v>
      </c>
      <c r="V2528" s="59"/>
      <c r="W2528" s="74">
        <f t="shared" si="406"/>
        <v>0.38409090909090904</v>
      </c>
      <c r="X2528" s="74" t="str">
        <f t="shared" si="407"/>
        <v/>
      </c>
      <c r="Y2528" s="74" t="str">
        <f t="shared" si="408"/>
        <v/>
      </c>
      <c r="Z2528" s="76" t="e">
        <f>INDEX($Z:$Z,MATCH($H2528,$C:$C,0))+V2528</f>
        <v>#VALUE!</v>
      </c>
      <c r="AB2528" s="43">
        <f>INDEX($AB:$AB,MATCH($H2528,$C:$C,0))</f>
        <v>0</v>
      </c>
    </row>
    <row r="2529" spans="1:28" ht="60" x14ac:dyDescent="0.25">
      <c r="A2529" s="71" t="str">
        <f>INDEX('Выгр Торг'!$A:$A,MATCH($B2529,'Выгр Торг'!$B:$B,0))</f>
        <v>Боковые зеркала "АТП" в стиле Гранта для ВАЗ 2110-2112, Лада Приора</v>
      </c>
      <c r="B2529" s="88">
        <v>327267</v>
      </c>
      <c r="C2529" s="72">
        <f>VLOOKUP($B2529,'Выгр Торг'!$B:$P,C$1,0)</f>
        <v>327267</v>
      </c>
      <c r="D2529" s="71" t="str">
        <f>VLOOKUP($B2529,'Выгр Торг'!$B:$P,D$1,0)</f>
        <v>Боковые зеркала "АТП" в стиле Гранта (повторитель: Динамический (PLAZMA), Электропривод, В цвет 281) для ВАЗ 2110-2112, Лада Приора</v>
      </c>
      <c r="E2529" s="72" t="str">
        <f>VLOOKUP($B2529,'Выгр Торг'!$B:$P,E$1,0)</f>
        <v>Y</v>
      </c>
      <c r="F2529" s="72" t="str">
        <f>VLOOKUP($B2529,'Выгр Торг'!$B:$P,F$1,0)</f>
        <v>1</v>
      </c>
      <c r="G2529" s="36"/>
      <c r="H2529" s="28">
        <v>327187</v>
      </c>
      <c r="I2529" s="53">
        <f>INDEX($I:$I,MATCH($H2529,$C:$C,0))</f>
        <v>600</v>
      </c>
      <c r="J2529" s="5" t="s">
        <v>3410</v>
      </c>
      <c r="K2529" s="56">
        <f>INDEX($K:$K,MATCH($H2529,$C:$C,0))+I2529</f>
        <v>4400</v>
      </c>
      <c r="L2529" s="14">
        <f>VLOOKUP(K2529,Наценка!$A$1:$B$8,2,1)</f>
        <v>1.4</v>
      </c>
      <c r="M2529" s="56">
        <f>INDEX($M:$M,MATCH($H2529,$C:$C,0))+I2529*$M$2</f>
        <v>6100</v>
      </c>
      <c r="N2529" s="57">
        <f t="shared" si="403"/>
        <v>6090</v>
      </c>
      <c r="O2529" s="72">
        <f>VLOOKUP($B2529,'Выгр Торг'!$B:$P,O$1,0)</f>
        <v>4400</v>
      </c>
      <c r="P2529" s="72">
        <f>VLOOKUP($B2529,'Выгр Торг'!$B:$P,P$1,0)</f>
        <v>6290</v>
      </c>
      <c r="Q2529" s="42">
        <f t="shared" si="404"/>
        <v>0</v>
      </c>
      <c r="R2529" s="42">
        <f t="shared" si="405"/>
        <v>200</v>
      </c>
      <c r="S2529" s="85">
        <f t="shared" si="396"/>
        <v>6090</v>
      </c>
      <c r="T2529" s="60" t="str">
        <f>IFERROR(VLOOKUP($B2529,'Из ГУГЛа'!$B:$G,4,0)*U2529+V2529,VLOOKUP($B2529,'Из ГУГЛа'!$B:$G,4,0))</f>
        <v/>
      </c>
      <c r="U2529" s="15">
        <v>1</v>
      </c>
      <c r="V2529" s="59"/>
      <c r="W2529" s="74">
        <f t="shared" si="406"/>
        <v>0.38409090909090904</v>
      </c>
      <c r="X2529" s="74" t="str">
        <f t="shared" si="407"/>
        <v/>
      </c>
      <c r="Y2529" s="74" t="str">
        <f t="shared" si="408"/>
        <v/>
      </c>
      <c r="Z2529" s="76" t="e">
        <f>INDEX($Z:$Z,MATCH($H2529,$C:$C,0))+V2529</f>
        <v>#VALUE!</v>
      </c>
      <c r="AB2529" s="43">
        <f>INDEX($AB:$AB,MATCH($H2529,$C:$C,0))</f>
        <v>0</v>
      </c>
    </row>
    <row r="2530" spans="1:28" ht="60" x14ac:dyDescent="0.25">
      <c r="A2530" s="71" t="str">
        <f>INDEX('Выгр Торг'!$A:$A,MATCH($B2530,'Выгр Торг'!$B:$B,0))</f>
        <v>Боковые зеркала "АТП" в стиле Гранта для ВАЗ 2110-2112, Лада Приора</v>
      </c>
      <c r="B2530" s="88">
        <v>327309</v>
      </c>
      <c r="C2530" s="72">
        <f>VLOOKUP($B2530,'Выгр Торг'!$B:$P,C$1,0)</f>
        <v>327309</v>
      </c>
      <c r="D2530" s="71" t="str">
        <f>VLOOKUP($B2530,'Выгр Торг'!$B:$P,D$1,0)</f>
        <v>Боковые зеркала "АТП" в стиле Гранта (повторитель: Динамический (PLAZMA), Электропривод, В цвет 328) для ВАЗ 2110-2112, Лада Приора</v>
      </c>
      <c r="E2530" s="72" t="str">
        <f>VLOOKUP($B2530,'Выгр Торг'!$B:$P,E$1,0)</f>
        <v>Y</v>
      </c>
      <c r="F2530" s="72" t="str">
        <f>VLOOKUP($B2530,'Выгр Торг'!$B:$P,F$1,0)</f>
        <v>1</v>
      </c>
      <c r="G2530" s="36"/>
      <c r="H2530" s="28">
        <v>327187</v>
      </c>
      <c r="I2530" s="53">
        <f>INDEX($I:$I,MATCH($H2530,$C:$C,0))</f>
        <v>600</v>
      </c>
      <c r="J2530" s="5" t="s">
        <v>3410</v>
      </c>
      <c r="K2530" s="56">
        <f>INDEX($K:$K,MATCH($H2530,$C:$C,0))+I2530</f>
        <v>4400</v>
      </c>
      <c r="L2530" s="14">
        <f>VLOOKUP(K2530,Наценка!$A$1:$B$8,2,1)</f>
        <v>1.4</v>
      </c>
      <c r="M2530" s="56">
        <f>INDEX($M:$M,MATCH($H2530,$C:$C,0))+I2530*$M$2</f>
        <v>6100</v>
      </c>
      <c r="N2530" s="57">
        <f t="shared" si="403"/>
        <v>6090</v>
      </c>
      <c r="O2530" s="72">
        <f>VLOOKUP($B2530,'Выгр Торг'!$B:$P,O$1,0)</f>
        <v>4400</v>
      </c>
      <c r="P2530" s="72">
        <f>VLOOKUP($B2530,'Выгр Торг'!$B:$P,P$1,0)</f>
        <v>6290</v>
      </c>
      <c r="Q2530" s="42">
        <f t="shared" si="404"/>
        <v>0</v>
      </c>
      <c r="R2530" s="42">
        <f t="shared" si="405"/>
        <v>200</v>
      </c>
      <c r="S2530" s="85">
        <f t="shared" si="396"/>
        <v>6090</v>
      </c>
      <c r="T2530" s="60" t="str">
        <f>IFERROR(VLOOKUP($B2530,'Из ГУГЛа'!$B:$G,4,0)*U2530+V2530,VLOOKUP($B2530,'Из ГУГЛа'!$B:$G,4,0))</f>
        <v/>
      </c>
      <c r="U2530" s="15">
        <v>1</v>
      </c>
      <c r="V2530" s="59"/>
      <c r="W2530" s="74">
        <f t="shared" si="406"/>
        <v>0.38409090909090904</v>
      </c>
      <c r="X2530" s="74" t="str">
        <f t="shared" si="407"/>
        <v/>
      </c>
      <c r="Y2530" s="74" t="str">
        <f t="shared" si="408"/>
        <v/>
      </c>
      <c r="Z2530" s="76" t="e">
        <f>INDEX($Z:$Z,MATCH($H2530,$C:$C,0))+V2530</f>
        <v>#VALUE!</v>
      </c>
      <c r="AB2530" s="43">
        <f>INDEX($AB:$AB,MATCH($H2530,$C:$C,0))</f>
        <v>0</v>
      </c>
    </row>
    <row r="2531" spans="1:28" ht="60" x14ac:dyDescent="0.25">
      <c r="A2531" s="71" t="str">
        <f>INDEX('Выгр Торг'!$A:$A,MATCH($B2531,'Выгр Торг'!$B:$B,0))</f>
        <v>Боковые зеркала "АТП" в стиле Гранта для ВАЗ 2110-2112, Лада Приора</v>
      </c>
      <c r="B2531" s="88">
        <v>327243</v>
      </c>
      <c r="C2531" s="72">
        <f>VLOOKUP($B2531,'Выгр Торг'!$B:$P,C$1,0)</f>
        <v>327243</v>
      </c>
      <c r="D2531" s="71" t="str">
        <f>VLOOKUP($B2531,'Выгр Торг'!$B:$P,D$1,0)</f>
        <v>Боковые зеркала "АТП" в стиле Гранта (повторитель: Динамический (PLAZMA), Электропривод, В цвет 347) для ВАЗ 2110-2112, Лада Приора</v>
      </c>
      <c r="E2531" s="72" t="str">
        <f>VLOOKUP($B2531,'Выгр Торг'!$B:$P,E$1,0)</f>
        <v>Y</v>
      </c>
      <c r="F2531" s="72" t="str">
        <f>VLOOKUP($B2531,'Выгр Торг'!$B:$P,F$1,0)</f>
        <v>1</v>
      </c>
      <c r="G2531" s="36"/>
      <c r="H2531" s="28">
        <v>327187</v>
      </c>
      <c r="I2531" s="53">
        <f>INDEX($I:$I,MATCH($H2531,$C:$C,0))</f>
        <v>600</v>
      </c>
      <c r="J2531" s="5" t="s">
        <v>3410</v>
      </c>
      <c r="K2531" s="56">
        <f>INDEX($K:$K,MATCH($H2531,$C:$C,0))+I2531</f>
        <v>4400</v>
      </c>
      <c r="L2531" s="14">
        <f>VLOOKUP(K2531,Наценка!$A$1:$B$8,2,1)</f>
        <v>1.4</v>
      </c>
      <c r="M2531" s="56">
        <f>INDEX($M:$M,MATCH($H2531,$C:$C,0))+I2531*$M$2</f>
        <v>6100</v>
      </c>
      <c r="N2531" s="57">
        <f t="shared" si="403"/>
        <v>6090</v>
      </c>
      <c r="O2531" s="72">
        <f>VLOOKUP($B2531,'Выгр Торг'!$B:$P,O$1,0)</f>
        <v>4400</v>
      </c>
      <c r="P2531" s="72">
        <f>VLOOKUP($B2531,'Выгр Торг'!$B:$P,P$1,0)</f>
        <v>6290</v>
      </c>
      <c r="Q2531" s="42">
        <f t="shared" si="404"/>
        <v>0</v>
      </c>
      <c r="R2531" s="42">
        <f t="shared" si="405"/>
        <v>200</v>
      </c>
      <c r="S2531" s="85">
        <f t="shared" si="396"/>
        <v>6090</v>
      </c>
      <c r="T2531" s="60" t="str">
        <f>IFERROR(VLOOKUP($B2531,'Из ГУГЛа'!$B:$G,4,0)*U2531+V2531,VLOOKUP($B2531,'Из ГУГЛа'!$B:$G,4,0))</f>
        <v/>
      </c>
      <c r="U2531" s="15">
        <v>1</v>
      </c>
      <c r="V2531" s="59"/>
      <c r="W2531" s="74">
        <f t="shared" si="406"/>
        <v>0.38409090909090904</v>
      </c>
      <c r="X2531" s="74" t="str">
        <f t="shared" si="407"/>
        <v/>
      </c>
      <c r="Y2531" s="74" t="str">
        <f t="shared" si="408"/>
        <v/>
      </c>
      <c r="Z2531" s="76" t="e">
        <f>INDEX($Z:$Z,MATCH($H2531,$C:$C,0))+V2531</f>
        <v>#VALUE!</v>
      </c>
      <c r="AB2531" s="43">
        <f>INDEX($AB:$AB,MATCH($H2531,$C:$C,0))</f>
        <v>0</v>
      </c>
    </row>
    <row r="2532" spans="1:28" ht="60" x14ac:dyDescent="0.25">
      <c r="A2532" s="71" t="str">
        <f>INDEX('Выгр Торг'!$A:$A,MATCH($B2532,'Выгр Торг'!$B:$B,0))</f>
        <v>Боковые зеркала "АТП" в стиле Гранта для ВАЗ 2110-2112, Лада Приора</v>
      </c>
      <c r="B2532" s="88">
        <v>327361</v>
      </c>
      <c r="C2532" s="72">
        <f>VLOOKUP($B2532,'Выгр Торг'!$B:$P,C$1,0)</f>
        <v>327361</v>
      </c>
      <c r="D2532" s="71" t="str">
        <f>VLOOKUP($B2532,'Выгр Торг'!$B:$P,D$1,0)</f>
        <v>Боковые зеркала "АТП" в стиле Гранта (повторитель: Динамический (PLAZMA), Электропривод, В цвет 360) для ВАЗ 2110-2112, Лада Приора</v>
      </c>
      <c r="E2532" s="72" t="str">
        <f>VLOOKUP($B2532,'Выгр Торг'!$B:$P,E$1,0)</f>
        <v>Y</v>
      </c>
      <c r="F2532" s="72" t="str">
        <f>VLOOKUP($B2532,'Выгр Торг'!$B:$P,F$1,0)</f>
        <v>1</v>
      </c>
      <c r="G2532" s="36"/>
      <c r="H2532" s="28">
        <v>327187</v>
      </c>
      <c r="I2532" s="53">
        <f>INDEX($I:$I,MATCH($H2532,$C:$C,0))</f>
        <v>600</v>
      </c>
      <c r="J2532" s="5" t="s">
        <v>3410</v>
      </c>
      <c r="K2532" s="56">
        <f>INDEX($K:$K,MATCH($H2532,$C:$C,0))+I2532</f>
        <v>4400</v>
      </c>
      <c r="L2532" s="14">
        <f>VLOOKUP(K2532,Наценка!$A$1:$B$8,2,1)</f>
        <v>1.4</v>
      </c>
      <c r="M2532" s="56">
        <f>INDEX($M:$M,MATCH($H2532,$C:$C,0))+I2532*$M$2</f>
        <v>6100</v>
      </c>
      <c r="N2532" s="57">
        <f t="shared" si="403"/>
        <v>6090</v>
      </c>
      <c r="O2532" s="72">
        <f>VLOOKUP($B2532,'Выгр Торг'!$B:$P,O$1,0)</f>
        <v>4400</v>
      </c>
      <c r="P2532" s="72">
        <f>VLOOKUP($B2532,'Выгр Торг'!$B:$P,P$1,0)</f>
        <v>6290</v>
      </c>
      <c r="Q2532" s="42">
        <f t="shared" si="404"/>
        <v>0</v>
      </c>
      <c r="R2532" s="42">
        <f t="shared" si="405"/>
        <v>200</v>
      </c>
      <c r="S2532" s="85">
        <f t="shared" si="396"/>
        <v>6090</v>
      </c>
      <c r="T2532" s="60" t="str">
        <f>IFERROR(VLOOKUP($B2532,'Из ГУГЛа'!$B:$G,4,0)*U2532+V2532,VLOOKUP($B2532,'Из ГУГЛа'!$B:$G,4,0))</f>
        <v/>
      </c>
      <c r="U2532" s="15">
        <v>1</v>
      </c>
      <c r="V2532" s="59"/>
      <c r="W2532" s="74">
        <f t="shared" si="406"/>
        <v>0.38409090909090904</v>
      </c>
      <c r="X2532" s="74" t="str">
        <f t="shared" si="407"/>
        <v/>
      </c>
      <c r="Y2532" s="74" t="str">
        <f t="shared" si="408"/>
        <v/>
      </c>
      <c r="Z2532" s="76" t="e">
        <f>INDEX($Z:$Z,MATCH($H2532,$C:$C,0))+V2532</f>
        <v>#VALUE!</v>
      </c>
      <c r="AB2532" s="43">
        <f>INDEX($AB:$AB,MATCH($H2532,$C:$C,0))</f>
        <v>0</v>
      </c>
    </row>
    <row r="2533" spans="1:28" ht="60" x14ac:dyDescent="0.25">
      <c r="A2533" s="71" t="str">
        <f>INDEX('Выгр Торг'!$A:$A,MATCH($B2533,'Выгр Торг'!$B:$B,0))</f>
        <v>Боковые зеркала "АТП" в стиле Гранта для ВАЗ 2110-2112, Лада Приора</v>
      </c>
      <c r="B2533" s="88">
        <v>327381</v>
      </c>
      <c r="C2533" s="72">
        <f>VLOOKUP($B2533,'Выгр Торг'!$B:$P,C$1,0)</f>
        <v>327381</v>
      </c>
      <c r="D2533" s="71" t="str">
        <f>VLOOKUP($B2533,'Выгр Торг'!$B:$P,D$1,0)</f>
        <v>Боковые зеркала "АТП" в стиле Гранта (повторитель: Динамический (PLAZMA), Электропривод, В цвет 363) для ВАЗ 2110-2112, Лада Приора</v>
      </c>
      <c r="E2533" s="72" t="str">
        <f>VLOOKUP($B2533,'Выгр Торг'!$B:$P,E$1,0)</f>
        <v>Y</v>
      </c>
      <c r="F2533" s="72" t="str">
        <f>VLOOKUP($B2533,'Выгр Торг'!$B:$P,F$1,0)</f>
        <v>1</v>
      </c>
      <c r="G2533" s="36"/>
      <c r="H2533" s="28">
        <v>327187</v>
      </c>
      <c r="I2533" s="53">
        <f>INDEX($I:$I,MATCH($H2533,$C:$C,0))</f>
        <v>600</v>
      </c>
      <c r="J2533" s="5" t="s">
        <v>3410</v>
      </c>
      <c r="K2533" s="56">
        <f>INDEX($K:$K,MATCH($H2533,$C:$C,0))+I2533</f>
        <v>4400</v>
      </c>
      <c r="L2533" s="14">
        <f>VLOOKUP(K2533,Наценка!$A$1:$B$8,2,1)</f>
        <v>1.4</v>
      </c>
      <c r="M2533" s="56">
        <f>INDEX($M:$M,MATCH($H2533,$C:$C,0))+I2533*$M$2</f>
        <v>6100</v>
      </c>
      <c r="N2533" s="57">
        <f t="shared" si="403"/>
        <v>6090</v>
      </c>
      <c r="O2533" s="72">
        <f>VLOOKUP($B2533,'Выгр Торг'!$B:$P,O$1,0)</f>
        <v>4400</v>
      </c>
      <c r="P2533" s="72">
        <f>VLOOKUP($B2533,'Выгр Торг'!$B:$P,P$1,0)</f>
        <v>6290</v>
      </c>
      <c r="Q2533" s="42">
        <f t="shared" si="404"/>
        <v>0</v>
      </c>
      <c r="R2533" s="42">
        <f t="shared" si="405"/>
        <v>200</v>
      </c>
      <c r="S2533" s="85">
        <f t="shared" si="396"/>
        <v>6090</v>
      </c>
      <c r="T2533" s="60" t="str">
        <f>IFERROR(VLOOKUP($B2533,'Из ГУГЛа'!$B:$G,4,0)*U2533+V2533,VLOOKUP($B2533,'Из ГУГЛа'!$B:$G,4,0))</f>
        <v/>
      </c>
      <c r="U2533" s="15">
        <v>1</v>
      </c>
      <c r="V2533" s="59"/>
      <c r="W2533" s="74">
        <f t="shared" si="406"/>
        <v>0.38409090909090904</v>
      </c>
      <c r="X2533" s="74" t="str">
        <f t="shared" si="407"/>
        <v/>
      </c>
      <c r="Y2533" s="74" t="str">
        <f t="shared" si="408"/>
        <v/>
      </c>
      <c r="Z2533" s="76" t="e">
        <f>INDEX($Z:$Z,MATCH($H2533,$C:$C,0))+V2533</f>
        <v>#VALUE!</v>
      </c>
      <c r="AB2533" s="43">
        <f>INDEX($AB:$AB,MATCH($H2533,$C:$C,0))</f>
        <v>0</v>
      </c>
    </row>
    <row r="2534" spans="1:28" ht="60" x14ac:dyDescent="0.25">
      <c r="A2534" s="71" t="str">
        <f>INDEX('Выгр Торг'!$A:$A,MATCH($B2534,'Выгр Торг'!$B:$B,0))</f>
        <v>Боковые зеркала "АТП" в стиле Гранта для ВАЗ 2110-2112, Лада Приора</v>
      </c>
      <c r="B2534" s="88">
        <v>327211</v>
      </c>
      <c r="C2534" s="72">
        <f>VLOOKUP($B2534,'Выгр Торг'!$B:$P,C$1,0)</f>
        <v>327211</v>
      </c>
      <c r="D2534" s="71" t="str">
        <f>VLOOKUP($B2534,'Выгр Торг'!$B:$P,D$1,0)</f>
        <v>Боковые зеркала "АТП" в стиле Гранта (повторитель: Динамический (PLAZMA), Электропривод, В цвет 371) для ВАЗ 2110-2112, Лада Приора</v>
      </c>
      <c r="E2534" s="72" t="str">
        <f>VLOOKUP($B2534,'Выгр Торг'!$B:$P,E$1,0)</f>
        <v>Y</v>
      </c>
      <c r="F2534" s="72" t="str">
        <f>VLOOKUP($B2534,'Выгр Торг'!$B:$P,F$1,0)</f>
        <v>1</v>
      </c>
      <c r="G2534" s="36"/>
      <c r="H2534" s="28">
        <v>327187</v>
      </c>
      <c r="I2534" s="53">
        <f>INDEX($I:$I,MATCH($H2534,$C:$C,0))</f>
        <v>600</v>
      </c>
      <c r="J2534" s="5" t="s">
        <v>3410</v>
      </c>
      <c r="K2534" s="56">
        <f>INDEX($K:$K,MATCH($H2534,$C:$C,0))+I2534</f>
        <v>4400</v>
      </c>
      <c r="L2534" s="14">
        <f>VLOOKUP(K2534,Наценка!$A$1:$B$8,2,1)</f>
        <v>1.4</v>
      </c>
      <c r="M2534" s="56">
        <f>INDEX($M:$M,MATCH($H2534,$C:$C,0))+I2534*$M$2</f>
        <v>6100</v>
      </c>
      <c r="N2534" s="57">
        <f t="shared" si="403"/>
        <v>6090</v>
      </c>
      <c r="O2534" s="72">
        <f>VLOOKUP($B2534,'Выгр Торг'!$B:$P,O$1,0)</f>
        <v>4400</v>
      </c>
      <c r="P2534" s="72">
        <f>VLOOKUP($B2534,'Выгр Торг'!$B:$P,P$1,0)</f>
        <v>6290</v>
      </c>
      <c r="Q2534" s="42">
        <f t="shared" si="404"/>
        <v>0</v>
      </c>
      <c r="R2534" s="42">
        <f t="shared" si="405"/>
        <v>200</v>
      </c>
      <c r="S2534" s="85">
        <f t="shared" si="396"/>
        <v>6090</v>
      </c>
      <c r="T2534" s="60" t="str">
        <f>IFERROR(VLOOKUP($B2534,'Из ГУГЛа'!$B:$G,4,0)*U2534+V2534,VLOOKUP($B2534,'Из ГУГЛа'!$B:$G,4,0))</f>
        <v/>
      </c>
      <c r="U2534" s="15">
        <v>1</v>
      </c>
      <c r="V2534" s="59"/>
      <c r="W2534" s="74">
        <f t="shared" si="406"/>
        <v>0.38409090909090904</v>
      </c>
      <c r="X2534" s="74" t="str">
        <f t="shared" si="407"/>
        <v/>
      </c>
      <c r="Y2534" s="74" t="str">
        <f t="shared" si="408"/>
        <v/>
      </c>
      <c r="Z2534" s="76" t="e">
        <f>INDEX($Z:$Z,MATCH($H2534,$C:$C,0))+V2534</f>
        <v>#VALUE!</v>
      </c>
      <c r="AB2534" s="43">
        <f>INDEX($AB:$AB,MATCH($H2534,$C:$C,0))</f>
        <v>0</v>
      </c>
    </row>
    <row r="2535" spans="1:28" ht="60" x14ac:dyDescent="0.25">
      <c r="A2535" s="71" t="str">
        <f>INDEX('Выгр Торг'!$A:$A,MATCH($B2535,'Выгр Торг'!$B:$B,0))</f>
        <v>Боковые зеркала "АТП" в стиле Гранта для ВАЗ 2110-2112, Лада Приора</v>
      </c>
      <c r="B2535" s="88">
        <v>327305</v>
      </c>
      <c r="C2535" s="72">
        <f>VLOOKUP($B2535,'Выгр Торг'!$B:$P,C$1,0)</f>
        <v>327305</v>
      </c>
      <c r="D2535" s="71" t="str">
        <f>VLOOKUP($B2535,'Выгр Торг'!$B:$P,D$1,0)</f>
        <v>Боковые зеркала "АТП" в стиле Гранта (повторитель: Динамический (PLAZMA), Электропривод, В цвет 383) для ВАЗ 2110-2112, Лада Приора</v>
      </c>
      <c r="E2535" s="72" t="str">
        <f>VLOOKUP($B2535,'Выгр Торг'!$B:$P,E$1,0)</f>
        <v>Y</v>
      </c>
      <c r="F2535" s="72" t="str">
        <f>VLOOKUP($B2535,'Выгр Торг'!$B:$P,F$1,0)</f>
        <v>1</v>
      </c>
      <c r="G2535" s="36"/>
      <c r="H2535" s="28">
        <v>327187</v>
      </c>
      <c r="I2535" s="53">
        <f>INDEX($I:$I,MATCH($H2535,$C:$C,0))</f>
        <v>600</v>
      </c>
      <c r="J2535" s="5" t="s">
        <v>3410</v>
      </c>
      <c r="K2535" s="56">
        <f>INDEX($K:$K,MATCH($H2535,$C:$C,0))+I2535</f>
        <v>4400</v>
      </c>
      <c r="L2535" s="14">
        <f>VLOOKUP(K2535,Наценка!$A$1:$B$8,2,1)</f>
        <v>1.4</v>
      </c>
      <c r="M2535" s="56">
        <f>INDEX($M:$M,MATCH($H2535,$C:$C,0))+I2535*$M$2</f>
        <v>6100</v>
      </c>
      <c r="N2535" s="57">
        <f t="shared" si="403"/>
        <v>6090</v>
      </c>
      <c r="O2535" s="72">
        <f>VLOOKUP($B2535,'Выгр Торг'!$B:$P,O$1,0)</f>
        <v>4400</v>
      </c>
      <c r="P2535" s="72">
        <f>VLOOKUP($B2535,'Выгр Торг'!$B:$P,P$1,0)</f>
        <v>6290</v>
      </c>
      <c r="Q2535" s="42">
        <f t="shared" si="404"/>
        <v>0</v>
      </c>
      <c r="R2535" s="42">
        <f t="shared" si="405"/>
        <v>200</v>
      </c>
      <c r="S2535" s="85">
        <f t="shared" si="396"/>
        <v>6090</v>
      </c>
      <c r="T2535" s="60" t="str">
        <f>IFERROR(VLOOKUP($B2535,'Из ГУГЛа'!$B:$G,4,0)*U2535+V2535,VLOOKUP($B2535,'Из ГУГЛа'!$B:$G,4,0))</f>
        <v/>
      </c>
      <c r="U2535" s="15">
        <v>1</v>
      </c>
      <c r="V2535" s="59"/>
      <c r="W2535" s="74">
        <f t="shared" si="406"/>
        <v>0.38409090909090904</v>
      </c>
      <c r="X2535" s="74" t="str">
        <f t="shared" si="407"/>
        <v/>
      </c>
      <c r="Y2535" s="74" t="str">
        <f t="shared" si="408"/>
        <v/>
      </c>
      <c r="Z2535" s="76" t="e">
        <f>INDEX($Z:$Z,MATCH($H2535,$C:$C,0))+V2535</f>
        <v>#VALUE!</v>
      </c>
      <c r="AB2535" s="43">
        <f>INDEX($AB:$AB,MATCH($H2535,$C:$C,0))</f>
        <v>0</v>
      </c>
    </row>
    <row r="2536" spans="1:28" ht="60" x14ac:dyDescent="0.25">
      <c r="A2536" s="71" t="str">
        <f>INDEX('Выгр Торг'!$A:$A,MATCH($B2536,'Выгр Торг'!$B:$B,0))</f>
        <v>Боковые зеркала "АТП" в стиле Гранта для ВАЗ 2110-2112, Лада Приора</v>
      </c>
      <c r="B2536" s="88">
        <v>327247</v>
      </c>
      <c r="C2536" s="72">
        <f>VLOOKUP($B2536,'Выгр Торг'!$B:$P,C$1,0)</f>
        <v>327247</v>
      </c>
      <c r="D2536" s="71" t="str">
        <f>VLOOKUP($B2536,'Выгр Торг'!$B:$P,D$1,0)</f>
        <v>Боковые зеркала "АТП" в стиле Гранта (повторитель: Динамический (PLAZMA), Электропривод, В цвет 385) для ВАЗ 2110-2112, Лада Приора</v>
      </c>
      <c r="E2536" s="72" t="str">
        <f>VLOOKUP($B2536,'Выгр Торг'!$B:$P,E$1,0)</f>
        <v>Y</v>
      </c>
      <c r="F2536" s="72" t="str">
        <f>VLOOKUP($B2536,'Выгр Торг'!$B:$P,F$1,0)</f>
        <v>1</v>
      </c>
      <c r="G2536" s="36"/>
      <c r="H2536" s="28">
        <v>327187</v>
      </c>
      <c r="I2536" s="53">
        <f>INDEX($I:$I,MATCH($H2536,$C:$C,0))</f>
        <v>600</v>
      </c>
      <c r="J2536" s="5" t="s">
        <v>3410</v>
      </c>
      <c r="K2536" s="56">
        <f>INDEX($K:$K,MATCH($H2536,$C:$C,0))+I2536</f>
        <v>4400</v>
      </c>
      <c r="L2536" s="14">
        <f>VLOOKUP(K2536,Наценка!$A$1:$B$8,2,1)</f>
        <v>1.4</v>
      </c>
      <c r="M2536" s="56">
        <f>INDEX($M:$M,MATCH($H2536,$C:$C,0))+I2536*$M$2</f>
        <v>6100</v>
      </c>
      <c r="N2536" s="57">
        <f t="shared" si="403"/>
        <v>6090</v>
      </c>
      <c r="O2536" s="72">
        <f>VLOOKUP($B2536,'Выгр Торг'!$B:$P,O$1,0)</f>
        <v>4400</v>
      </c>
      <c r="P2536" s="72">
        <f>VLOOKUP($B2536,'Выгр Торг'!$B:$P,P$1,0)</f>
        <v>6290</v>
      </c>
      <c r="Q2536" s="42">
        <f t="shared" si="404"/>
        <v>0</v>
      </c>
      <c r="R2536" s="42">
        <f t="shared" si="405"/>
        <v>200</v>
      </c>
      <c r="S2536" s="85">
        <f t="shared" si="396"/>
        <v>6090</v>
      </c>
      <c r="T2536" s="60" t="str">
        <f>IFERROR(VLOOKUP($B2536,'Из ГУГЛа'!$B:$G,4,0)*U2536+V2536,VLOOKUP($B2536,'Из ГУГЛа'!$B:$G,4,0))</f>
        <v/>
      </c>
      <c r="U2536" s="15">
        <v>1</v>
      </c>
      <c r="V2536" s="59"/>
      <c r="W2536" s="74">
        <f t="shared" si="406"/>
        <v>0.38409090909090904</v>
      </c>
      <c r="X2536" s="74" t="str">
        <f t="shared" si="407"/>
        <v/>
      </c>
      <c r="Y2536" s="74" t="str">
        <f t="shared" si="408"/>
        <v/>
      </c>
      <c r="Z2536" s="76" t="e">
        <f>INDEX($Z:$Z,MATCH($H2536,$C:$C,0))+V2536</f>
        <v>#VALUE!</v>
      </c>
      <c r="AB2536" s="43">
        <f>INDEX($AB:$AB,MATCH($H2536,$C:$C,0))</f>
        <v>0</v>
      </c>
    </row>
    <row r="2537" spans="1:28" ht="60" x14ac:dyDescent="0.25">
      <c r="A2537" s="71" t="str">
        <f>INDEX('Выгр Торг'!$A:$A,MATCH($B2537,'Выгр Торг'!$B:$B,0))</f>
        <v>Боковые зеркала "АТП" в стиле Гранта для ВАЗ 2110-2112, Лада Приора</v>
      </c>
      <c r="B2537" s="88">
        <v>327321</v>
      </c>
      <c r="C2537" s="72">
        <f>VLOOKUP($B2537,'Выгр Торг'!$B:$P,C$1,0)</f>
        <v>327321</v>
      </c>
      <c r="D2537" s="71" t="str">
        <f>VLOOKUP($B2537,'Выгр Торг'!$B:$P,D$1,0)</f>
        <v>Боковые зеркала "АТП" в стиле Гранта (повторитель: Динамический (PLAZMA), Электропривод, В цвет 387) для ВАЗ 2110-2112, Лада Приора</v>
      </c>
      <c r="E2537" s="72" t="str">
        <f>VLOOKUP($B2537,'Выгр Торг'!$B:$P,E$1,0)</f>
        <v>Y</v>
      </c>
      <c r="F2537" s="72" t="str">
        <f>VLOOKUP($B2537,'Выгр Торг'!$B:$P,F$1,0)</f>
        <v>1</v>
      </c>
      <c r="G2537" s="36"/>
      <c r="H2537" s="28">
        <v>327187</v>
      </c>
      <c r="I2537" s="53">
        <f>INDEX($I:$I,MATCH($H2537,$C:$C,0))</f>
        <v>600</v>
      </c>
      <c r="J2537" s="5" t="s">
        <v>3410</v>
      </c>
      <c r="K2537" s="56">
        <f>INDEX($K:$K,MATCH($H2537,$C:$C,0))+I2537</f>
        <v>4400</v>
      </c>
      <c r="L2537" s="14">
        <f>VLOOKUP(K2537,Наценка!$A$1:$B$8,2,1)</f>
        <v>1.4</v>
      </c>
      <c r="M2537" s="56">
        <f>INDEX($M:$M,MATCH($H2537,$C:$C,0))+I2537*$M$2</f>
        <v>6100</v>
      </c>
      <c r="N2537" s="57">
        <f t="shared" si="403"/>
        <v>6090</v>
      </c>
      <c r="O2537" s="72">
        <f>VLOOKUP($B2537,'Выгр Торг'!$B:$P,O$1,0)</f>
        <v>4400</v>
      </c>
      <c r="P2537" s="72">
        <f>VLOOKUP($B2537,'Выгр Торг'!$B:$P,P$1,0)</f>
        <v>6290</v>
      </c>
      <c r="Q2537" s="42">
        <f t="shared" si="404"/>
        <v>0</v>
      </c>
      <c r="R2537" s="42">
        <f t="shared" si="405"/>
        <v>200</v>
      </c>
      <c r="S2537" s="85">
        <f t="shared" si="396"/>
        <v>6090</v>
      </c>
      <c r="T2537" s="60" t="str">
        <f>IFERROR(VLOOKUP($B2537,'Из ГУГЛа'!$B:$G,4,0)*U2537+V2537,VLOOKUP($B2537,'Из ГУГЛа'!$B:$G,4,0))</f>
        <v/>
      </c>
      <c r="U2537" s="15">
        <v>1</v>
      </c>
      <c r="V2537" s="59"/>
      <c r="W2537" s="74">
        <f t="shared" si="406"/>
        <v>0.38409090909090904</v>
      </c>
      <c r="X2537" s="74" t="str">
        <f t="shared" si="407"/>
        <v/>
      </c>
      <c r="Y2537" s="74" t="str">
        <f t="shared" si="408"/>
        <v/>
      </c>
      <c r="Z2537" s="76" t="e">
        <f>INDEX($Z:$Z,MATCH($H2537,$C:$C,0))+V2537</f>
        <v>#VALUE!</v>
      </c>
      <c r="AB2537" s="43">
        <f>INDEX($AB:$AB,MATCH($H2537,$C:$C,0))</f>
        <v>0</v>
      </c>
    </row>
    <row r="2538" spans="1:28" ht="60" x14ac:dyDescent="0.25">
      <c r="A2538" s="71" t="str">
        <f>INDEX('Выгр Торг'!$A:$A,MATCH($B2538,'Выгр Торг'!$B:$B,0))</f>
        <v>Боковые зеркала "АТП" в стиле Гранта для ВАЗ 2110-2112, Лада Приора</v>
      </c>
      <c r="B2538" s="88">
        <v>327353</v>
      </c>
      <c r="C2538" s="72">
        <f>VLOOKUP($B2538,'Выгр Торг'!$B:$P,C$1,0)</f>
        <v>327353</v>
      </c>
      <c r="D2538" s="71" t="str">
        <f>VLOOKUP($B2538,'Выгр Торг'!$B:$P,D$1,0)</f>
        <v>Боковые зеркала "АТП" в стиле Гранта (повторитель: Динамический (PLAZMA), Электропривод, В цвет 391) для ВАЗ 2110-2112, Лада Приора</v>
      </c>
      <c r="E2538" s="72" t="str">
        <f>VLOOKUP($B2538,'Выгр Торг'!$B:$P,E$1,0)</f>
        <v>Y</v>
      </c>
      <c r="F2538" s="72" t="str">
        <f>VLOOKUP($B2538,'Выгр Торг'!$B:$P,F$1,0)</f>
        <v>1</v>
      </c>
      <c r="G2538" s="36"/>
      <c r="H2538" s="28">
        <v>327187</v>
      </c>
      <c r="I2538" s="53">
        <f>INDEX($I:$I,MATCH($H2538,$C:$C,0))</f>
        <v>600</v>
      </c>
      <c r="J2538" s="5" t="s">
        <v>3410</v>
      </c>
      <c r="K2538" s="56">
        <f>INDEX($K:$K,MATCH($H2538,$C:$C,0))+I2538</f>
        <v>4400</v>
      </c>
      <c r="L2538" s="14">
        <f>VLOOKUP(K2538,Наценка!$A$1:$B$8,2,1)</f>
        <v>1.4</v>
      </c>
      <c r="M2538" s="56">
        <f>INDEX($M:$M,MATCH($H2538,$C:$C,0))+I2538*$M$2</f>
        <v>6100</v>
      </c>
      <c r="N2538" s="57">
        <f t="shared" si="403"/>
        <v>6090</v>
      </c>
      <c r="O2538" s="72">
        <f>VLOOKUP($B2538,'Выгр Торг'!$B:$P,O$1,0)</f>
        <v>4400</v>
      </c>
      <c r="P2538" s="72">
        <f>VLOOKUP($B2538,'Выгр Торг'!$B:$P,P$1,0)</f>
        <v>6290</v>
      </c>
      <c r="Q2538" s="42">
        <f t="shared" si="404"/>
        <v>0</v>
      </c>
      <c r="R2538" s="42">
        <f t="shared" si="405"/>
        <v>200</v>
      </c>
      <c r="S2538" s="85">
        <f t="shared" si="396"/>
        <v>6090</v>
      </c>
      <c r="T2538" s="60" t="str">
        <f>IFERROR(VLOOKUP($B2538,'Из ГУГЛа'!$B:$G,4,0)*U2538+V2538,VLOOKUP($B2538,'Из ГУГЛа'!$B:$G,4,0))</f>
        <v/>
      </c>
      <c r="U2538" s="15">
        <v>1</v>
      </c>
      <c r="V2538" s="59"/>
      <c r="W2538" s="74">
        <f t="shared" si="406"/>
        <v>0.38409090909090904</v>
      </c>
      <c r="X2538" s="74" t="str">
        <f t="shared" si="407"/>
        <v/>
      </c>
      <c r="Y2538" s="74" t="str">
        <f t="shared" si="408"/>
        <v/>
      </c>
      <c r="Z2538" s="76" t="e">
        <f>INDEX($Z:$Z,MATCH($H2538,$C:$C,0))+V2538</f>
        <v>#VALUE!</v>
      </c>
      <c r="AB2538" s="43">
        <f>INDEX($AB:$AB,MATCH($H2538,$C:$C,0))</f>
        <v>0</v>
      </c>
    </row>
    <row r="2539" spans="1:28" ht="60" x14ac:dyDescent="0.25">
      <c r="A2539" s="71" t="str">
        <f>INDEX('Выгр Торг'!$A:$A,MATCH($B2539,'Выгр Торг'!$B:$B,0))</f>
        <v>Боковые зеркала "АТП" в стиле Гранта для ВАЗ 2110-2112, Лада Приора</v>
      </c>
      <c r="B2539" s="88">
        <v>327349</v>
      </c>
      <c r="C2539" s="72">
        <f>VLOOKUP($B2539,'Выгр Торг'!$B:$P,C$1,0)</f>
        <v>327349</v>
      </c>
      <c r="D2539" s="71" t="str">
        <f>VLOOKUP($B2539,'Выгр Торг'!$B:$P,D$1,0)</f>
        <v>Боковые зеркала "АТП" в стиле Гранта (повторитель: Динамический (PLAZMA), Электропривод, В цвет 412) для ВАЗ 2110-2112, Лада Приора</v>
      </c>
      <c r="E2539" s="72" t="str">
        <f>VLOOKUP($B2539,'Выгр Торг'!$B:$P,E$1,0)</f>
        <v>Y</v>
      </c>
      <c r="F2539" s="72" t="str">
        <f>VLOOKUP($B2539,'Выгр Торг'!$B:$P,F$1,0)</f>
        <v>1</v>
      </c>
      <c r="G2539" s="36"/>
      <c r="H2539" s="28">
        <v>327187</v>
      </c>
      <c r="I2539" s="53">
        <f>INDEX($I:$I,MATCH($H2539,$C:$C,0))</f>
        <v>600</v>
      </c>
      <c r="J2539" s="5" t="s">
        <v>3410</v>
      </c>
      <c r="K2539" s="56">
        <f>INDEX($K:$K,MATCH($H2539,$C:$C,0))+I2539</f>
        <v>4400</v>
      </c>
      <c r="L2539" s="14">
        <f>VLOOKUP(K2539,Наценка!$A$1:$B$8,2,1)</f>
        <v>1.4</v>
      </c>
      <c r="M2539" s="56">
        <f>INDEX($M:$M,MATCH($H2539,$C:$C,0))+I2539*$M$2</f>
        <v>6100</v>
      </c>
      <c r="N2539" s="57">
        <f t="shared" si="403"/>
        <v>6090</v>
      </c>
      <c r="O2539" s="72">
        <f>VLOOKUP($B2539,'Выгр Торг'!$B:$P,O$1,0)</f>
        <v>4400</v>
      </c>
      <c r="P2539" s="72">
        <f>VLOOKUP($B2539,'Выгр Торг'!$B:$P,P$1,0)</f>
        <v>6290</v>
      </c>
      <c r="Q2539" s="42">
        <f t="shared" si="404"/>
        <v>0</v>
      </c>
      <c r="R2539" s="42">
        <f t="shared" si="405"/>
        <v>200</v>
      </c>
      <c r="S2539" s="85">
        <f t="shared" si="396"/>
        <v>6090</v>
      </c>
      <c r="T2539" s="60" t="str">
        <f>IFERROR(VLOOKUP($B2539,'Из ГУГЛа'!$B:$G,4,0)*U2539+V2539,VLOOKUP($B2539,'Из ГУГЛа'!$B:$G,4,0))</f>
        <v/>
      </c>
      <c r="U2539" s="15">
        <v>1</v>
      </c>
      <c r="V2539" s="59"/>
      <c r="W2539" s="74">
        <f t="shared" si="406"/>
        <v>0.38409090909090904</v>
      </c>
      <c r="X2539" s="74" t="str">
        <f t="shared" si="407"/>
        <v/>
      </c>
      <c r="Y2539" s="74" t="str">
        <f t="shared" si="408"/>
        <v/>
      </c>
      <c r="Z2539" s="76" t="e">
        <f>INDEX($Z:$Z,MATCH($H2539,$C:$C,0))+V2539</f>
        <v>#VALUE!</v>
      </c>
      <c r="AB2539" s="43">
        <f>INDEX($AB:$AB,MATCH($H2539,$C:$C,0))</f>
        <v>0</v>
      </c>
    </row>
    <row r="2540" spans="1:28" ht="60" x14ac:dyDescent="0.25">
      <c r="A2540" s="71" t="str">
        <f>INDEX('Выгр Торг'!$A:$A,MATCH($B2540,'Выгр Торг'!$B:$B,0))</f>
        <v>Боковые зеркала "АТП" в стиле Гранта для ВАЗ 2110-2112, Лада Приора</v>
      </c>
      <c r="B2540" s="88">
        <v>327277</v>
      </c>
      <c r="C2540" s="72">
        <f>VLOOKUP($B2540,'Выгр Торг'!$B:$P,C$1,0)</f>
        <v>327277</v>
      </c>
      <c r="D2540" s="71" t="str">
        <f>VLOOKUP($B2540,'Выгр Торг'!$B:$P,D$1,0)</f>
        <v>Боковые зеркала "АТП" в стиле Гранта (повторитель: Динамический (PLAZMA), Электропривод, В цвет 413) для ВАЗ 2110-2112, Лада Приора</v>
      </c>
      <c r="E2540" s="72" t="str">
        <f>VLOOKUP($B2540,'Выгр Торг'!$B:$P,E$1,0)</f>
        <v>Y</v>
      </c>
      <c r="F2540" s="72" t="str">
        <f>VLOOKUP($B2540,'Выгр Торг'!$B:$P,F$1,0)</f>
        <v>1</v>
      </c>
      <c r="G2540" s="36"/>
      <c r="H2540" s="28">
        <v>327187</v>
      </c>
      <c r="I2540" s="53">
        <f>INDEX($I:$I,MATCH($H2540,$C:$C,0))</f>
        <v>600</v>
      </c>
      <c r="J2540" s="5" t="s">
        <v>3410</v>
      </c>
      <c r="K2540" s="56">
        <f>INDEX($K:$K,MATCH($H2540,$C:$C,0))+I2540</f>
        <v>4400</v>
      </c>
      <c r="L2540" s="14">
        <f>VLOOKUP(K2540,Наценка!$A$1:$B$8,2,1)</f>
        <v>1.4</v>
      </c>
      <c r="M2540" s="56">
        <f>INDEX($M:$M,MATCH($H2540,$C:$C,0))+I2540*$M$2</f>
        <v>6100</v>
      </c>
      <c r="N2540" s="57">
        <f t="shared" si="403"/>
        <v>6090</v>
      </c>
      <c r="O2540" s="72">
        <f>VLOOKUP($B2540,'Выгр Торг'!$B:$P,O$1,0)</f>
        <v>4400</v>
      </c>
      <c r="P2540" s="72">
        <f>VLOOKUP($B2540,'Выгр Торг'!$B:$P,P$1,0)</f>
        <v>6290</v>
      </c>
      <c r="Q2540" s="42">
        <f t="shared" si="404"/>
        <v>0</v>
      </c>
      <c r="R2540" s="42">
        <f t="shared" si="405"/>
        <v>200</v>
      </c>
      <c r="S2540" s="85">
        <f t="shared" si="396"/>
        <v>6090</v>
      </c>
      <c r="T2540" s="60" t="str">
        <f>IFERROR(VLOOKUP($B2540,'Из ГУГЛа'!$B:$G,4,0)*U2540+V2540,VLOOKUP($B2540,'Из ГУГЛа'!$B:$G,4,0))</f>
        <v/>
      </c>
      <c r="U2540" s="15">
        <v>1</v>
      </c>
      <c r="V2540" s="59"/>
      <c r="W2540" s="74">
        <f t="shared" si="406"/>
        <v>0.38409090909090904</v>
      </c>
      <c r="X2540" s="74" t="str">
        <f t="shared" si="407"/>
        <v/>
      </c>
      <c r="Y2540" s="74" t="str">
        <f t="shared" si="408"/>
        <v/>
      </c>
      <c r="Z2540" s="76" t="e">
        <f>INDEX($Z:$Z,MATCH($H2540,$C:$C,0))+V2540</f>
        <v>#VALUE!</v>
      </c>
      <c r="AB2540" s="43">
        <f>INDEX($AB:$AB,MATCH($H2540,$C:$C,0))</f>
        <v>0</v>
      </c>
    </row>
    <row r="2541" spans="1:28" ht="60" x14ac:dyDescent="0.25">
      <c r="A2541" s="71" t="str">
        <f>INDEX('Выгр Торг'!$A:$A,MATCH($B2541,'Выгр Торг'!$B:$B,0))</f>
        <v>Боковые зеркала "АТП" в стиле Гранта для ВАЗ 2110-2112, Лада Приора</v>
      </c>
      <c r="B2541" s="88">
        <v>327377</v>
      </c>
      <c r="C2541" s="72">
        <f>VLOOKUP($B2541,'Выгр Торг'!$B:$P,C$1,0)</f>
        <v>327377</v>
      </c>
      <c r="D2541" s="71" t="str">
        <f>VLOOKUP($B2541,'Выгр Торг'!$B:$P,D$1,0)</f>
        <v>Боковые зеркала "АТП" в стиле Гранта (повторитель: Динамический (PLAZMA), Электропривод, В цвет 416) для ВАЗ 2110-2112, Лада Приора</v>
      </c>
      <c r="E2541" s="72" t="str">
        <f>VLOOKUP($B2541,'Выгр Торг'!$B:$P,E$1,0)</f>
        <v>Y</v>
      </c>
      <c r="F2541" s="72" t="str">
        <f>VLOOKUP($B2541,'Выгр Торг'!$B:$P,F$1,0)</f>
        <v>1</v>
      </c>
      <c r="G2541" s="36"/>
      <c r="H2541" s="28">
        <v>327187</v>
      </c>
      <c r="I2541" s="53">
        <f>INDEX($I:$I,MATCH($H2541,$C:$C,0))</f>
        <v>600</v>
      </c>
      <c r="J2541" s="5" t="s">
        <v>3410</v>
      </c>
      <c r="K2541" s="56">
        <f>INDEX($K:$K,MATCH($H2541,$C:$C,0))+I2541</f>
        <v>4400</v>
      </c>
      <c r="L2541" s="14">
        <f>VLOOKUP(K2541,Наценка!$A$1:$B$8,2,1)</f>
        <v>1.4</v>
      </c>
      <c r="M2541" s="56">
        <f>INDEX($M:$M,MATCH($H2541,$C:$C,0))+I2541*$M$2</f>
        <v>6100</v>
      </c>
      <c r="N2541" s="57">
        <f t="shared" si="403"/>
        <v>6090</v>
      </c>
      <c r="O2541" s="72">
        <f>VLOOKUP($B2541,'Выгр Торг'!$B:$P,O$1,0)</f>
        <v>4400</v>
      </c>
      <c r="P2541" s="72">
        <f>VLOOKUP($B2541,'Выгр Торг'!$B:$P,P$1,0)</f>
        <v>6290</v>
      </c>
      <c r="Q2541" s="42">
        <f t="shared" si="404"/>
        <v>0</v>
      </c>
      <c r="R2541" s="42">
        <f t="shared" si="405"/>
        <v>200</v>
      </c>
      <c r="S2541" s="85">
        <f t="shared" si="396"/>
        <v>6090</v>
      </c>
      <c r="T2541" s="60" t="str">
        <f>IFERROR(VLOOKUP($B2541,'Из ГУГЛа'!$B:$G,4,0)*U2541+V2541,VLOOKUP($B2541,'Из ГУГЛа'!$B:$G,4,0))</f>
        <v/>
      </c>
      <c r="U2541" s="15">
        <v>1</v>
      </c>
      <c r="V2541" s="59"/>
      <c r="W2541" s="74">
        <f t="shared" si="406"/>
        <v>0.38409090909090904</v>
      </c>
      <c r="X2541" s="74" t="str">
        <f t="shared" si="407"/>
        <v/>
      </c>
      <c r="Y2541" s="74" t="str">
        <f t="shared" si="408"/>
        <v/>
      </c>
      <c r="Z2541" s="76" t="e">
        <f>INDEX($Z:$Z,MATCH($H2541,$C:$C,0))+V2541</f>
        <v>#VALUE!</v>
      </c>
      <c r="AB2541" s="43">
        <f>INDEX($AB:$AB,MATCH($H2541,$C:$C,0))</f>
        <v>0</v>
      </c>
    </row>
    <row r="2542" spans="1:28" ht="60" x14ac:dyDescent="0.25">
      <c r="A2542" s="71" t="str">
        <f>INDEX('Выгр Торг'!$A:$A,MATCH($B2542,'Выгр Торг'!$B:$B,0))</f>
        <v>Боковые зеркала "АТП" в стиле Гранта для ВАЗ 2110-2112, Лада Приора</v>
      </c>
      <c r="B2542" s="88">
        <v>327235</v>
      </c>
      <c r="C2542" s="72">
        <f>VLOOKUP($B2542,'Выгр Торг'!$B:$P,C$1,0)</f>
        <v>327235</v>
      </c>
      <c r="D2542" s="71" t="str">
        <f>VLOOKUP($B2542,'Выгр Торг'!$B:$P,D$1,0)</f>
        <v>Боковые зеркала "АТП" в стиле Гранта (повторитель: Динамический (PLAZMA), Электропривод, В цвет 418) для ВАЗ 2110-2112, Лада Приора</v>
      </c>
      <c r="E2542" s="72" t="str">
        <f>VLOOKUP($B2542,'Выгр Торг'!$B:$P,E$1,0)</f>
        <v>Y</v>
      </c>
      <c r="F2542" s="72" t="str">
        <f>VLOOKUP($B2542,'Выгр Торг'!$B:$P,F$1,0)</f>
        <v>1</v>
      </c>
      <c r="G2542" s="36"/>
      <c r="H2542" s="28">
        <v>327187</v>
      </c>
      <c r="I2542" s="53">
        <f>INDEX($I:$I,MATCH($H2542,$C:$C,0))</f>
        <v>600</v>
      </c>
      <c r="J2542" s="5" t="s">
        <v>3410</v>
      </c>
      <c r="K2542" s="56">
        <f>INDEX($K:$K,MATCH($H2542,$C:$C,0))+I2542</f>
        <v>4400</v>
      </c>
      <c r="L2542" s="14">
        <f>VLOOKUP(K2542,Наценка!$A$1:$B$8,2,1)</f>
        <v>1.4</v>
      </c>
      <c r="M2542" s="56">
        <f>INDEX($M:$M,MATCH($H2542,$C:$C,0))+I2542*$M$2</f>
        <v>6100</v>
      </c>
      <c r="N2542" s="57">
        <f t="shared" si="403"/>
        <v>6090</v>
      </c>
      <c r="O2542" s="72">
        <f>VLOOKUP($B2542,'Выгр Торг'!$B:$P,O$1,0)</f>
        <v>4400</v>
      </c>
      <c r="P2542" s="72">
        <f>VLOOKUP($B2542,'Выгр Торг'!$B:$P,P$1,0)</f>
        <v>6290</v>
      </c>
      <c r="Q2542" s="42">
        <f t="shared" si="404"/>
        <v>0</v>
      </c>
      <c r="R2542" s="42">
        <f t="shared" si="405"/>
        <v>200</v>
      </c>
      <c r="S2542" s="85">
        <f t="shared" si="396"/>
        <v>6090</v>
      </c>
      <c r="T2542" s="60" t="str">
        <f>IFERROR(VLOOKUP($B2542,'Из ГУГЛа'!$B:$G,4,0)*U2542+V2542,VLOOKUP($B2542,'Из ГУГЛа'!$B:$G,4,0))</f>
        <v/>
      </c>
      <c r="U2542" s="15">
        <v>1</v>
      </c>
      <c r="V2542" s="59"/>
      <c r="W2542" s="74">
        <f t="shared" si="406"/>
        <v>0.38409090909090904</v>
      </c>
      <c r="X2542" s="74" t="str">
        <f t="shared" si="407"/>
        <v/>
      </c>
      <c r="Y2542" s="74" t="str">
        <f t="shared" si="408"/>
        <v/>
      </c>
      <c r="Z2542" s="76" t="e">
        <f>INDEX($Z:$Z,MATCH($H2542,$C:$C,0))+V2542</f>
        <v>#VALUE!</v>
      </c>
      <c r="AB2542" s="43">
        <f>INDEX($AB:$AB,MATCH($H2542,$C:$C,0))</f>
        <v>0</v>
      </c>
    </row>
    <row r="2543" spans="1:28" ht="60" x14ac:dyDescent="0.25">
      <c r="A2543" s="71" t="str">
        <f>INDEX('Выгр Торг'!$A:$A,MATCH($B2543,'Выгр Торг'!$B:$B,0))</f>
        <v>Боковые зеркала "АТП" в стиле Гранта для ВАЗ 2110-2112, Лада Приора</v>
      </c>
      <c r="B2543" s="88">
        <v>327313</v>
      </c>
      <c r="C2543" s="72">
        <f>VLOOKUP($B2543,'Выгр Торг'!$B:$P,C$1,0)</f>
        <v>327313</v>
      </c>
      <c r="D2543" s="71" t="str">
        <f>VLOOKUP($B2543,'Выгр Торг'!$B:$P,D$1,0)</f>
        <v>Боковые зеркала "АТП" в стиле Гранта (повторитель: Динамический (PLAZMA), Электропривод, В цвет 419) для ВАЗ 2110-2112, Лада Приора</v>
      </c>
      <c r="E2543" s="72" t="str">
        <f>VLOOKUP($B2543,'Выгр Торг'!$B:$P,E$1,0)</f>
        <v>Y</v>
      </c>
      <c r="F2543" s="72" t="str">
        <f>VLOOKUP($B2543,'Выгр Торг'!$B:$P,F$1,0)</f>
        <v>1</v>
      </c>
      <c r="G2543" s="36"/>
      <c r="H2543" s="28">
        <v>327187</v>
      </c>
      <c r="I2543" s="53">
        <f>INDEX($I:$I,MATCH($H2543,$C:$C,0))</f>
        <v>600</v>
      </c>
      <c r="J2543" s="5" t="s">
        <v>3410</v>
      </c>
      <c r="K2543" s="56">
        <f>INDEX($K:$K,MATCH($H2543,$C:$C,0))+I2543</f>
        <v>4400</v>
      </c>
      <c r="L2543" s="14">
        <f>VLOOKUP(K2543,Наценка!$A$1:$B$8,2,1)</f>
        <v>1.4</v>
      </c>
      <c r="M2543" s="56">
        <f>INDEX($M:$M,MATCH($H2543,$C:$C,0))+I2543*$M$2</f>
        <v>6100</v>
      </c>
      <c r="N2543" s="57">
        <f t="shared" si="403"/>
        <v>6090</v>
      </c>
      <c r="O2543" s="72">
        <f>VLOOKUP($B2543,'Выгр Торг'!$B:$P,O$1,0)</f>
        <v>4400</v>
      </c>
      <c r="P2543" s="72">
        <f>VLOOKUP($B2543,'Выгр Торг'!$B:$P,P$1,0)</f>
        <v>6290</v>
      </c>
      <c r="Q2543" s="42">
        <f t="shared" si="404"/>
        <v>0</v>
      </c>
      <c r="R2543" s="42">
        <f t="shared" si="405"/>
        <v>200</v>
      </c>
      <c r="S2543" s="85">
        <f t="shared" si="396"/>
        <v>6090</v>
      </c>
      <c r="T2543" s="60" t="str">
        <f>IFERROR(VLOOKUP($B2543,'Из ГУГЛа'!$B:$G,4,0)*U2543+V2543,VLOOKUP($B2543,'Из ГУГЛа'!$B:$G,4,0))</f>
        <v/>
      </c>
      <c r="U2543" s="15">
        <v>1</v>
      </c>
      <c r="V2543" s="59"/>
      <c r="W2543" s="74">
        <f t="shared" si="406"/>
        <v>0.38409090909090904</v>
      </c>
      <c r="X2543" s="74" t="str">
        <f t="shared" si="407"/>
        <v/>
      </c>
      <c r="Y2543" s="74" t="str">
        <f t="shared" si="408"/>
        <v/>
      </c>
      <c r="Z2543" s="76" t="e">
        <f>INDEX($Z:$Z,MATCH($H2543,$C:$C,0))+V2543</f>
        <v>#VALUE!</v>
      </c>
      <c r="AB2543" s="43">
        <f>INDEX($AB:$AB,MATCH($H2543,$C:$C,0))</f>
        <v>0</v>
      </c>
    </row>
    <row r="2544" spans="1:28" ht="60" x14ac:dyDescent="0.25">
      <c r="A2544" s="71" t="str">
        <f>INDEX('Выгр Торг'!$A:$A,MATCH($B2544,'Выгр Торг'!$B:$B,0))</f>
        <v>Боковые зеркала "АТП" в стиле Гранта для ВАЗ 2110-2112, Лада Приора</v>
      </c>
      <c r="B2544" s="88">
        <v>327219</v>
      </c>
      <c r="C2544" s="72">
        <f>VLOOKUP($B2544,'Выгр Торг'!$B:$P,C$1,0)</f>
        <v>327219</v>
      </c>
      <c r="D2544" s="71" t="str">
        <f>VLOOKUP($B2544,'Выгр Торг'!$B:$P,D$1,0)</f>
        <v>Боковые зеркала "АТП" в стиле Гранта (повторитель: Динамический (PLAZMA), Электропривод, В цвет 421) для ВАЗ 2110-2112, Лада Приора</v>
      </c>
      <c r="E2544" s="72" t="str">
        <f>VLOOKUP($B2544,'Выгр Торг'!$B:$P,E$1,0)</f>
        <v>Y</v>
      </c>
      <c r="F2544" s="72" t="str">
        <f>VLOOKUP($B2544,'Выгр Торг'!$B:$P,F$1,0)</f>
        <v>1</v>
      </c>
      <c r="G2544" s="36"/>
      <c r="H2544" s="28">
        <v>327187</v>
      </c>
      <c r="I2544" s="53">
        <f>INDEX($I:$I,MATCH($H2544,$C:$C,0))</f>
        <v>600</v>
      </c>
      <c r="J2544" s="5" t="s">
        <v>3410</v>
      </c>
      <c r="K2544" s="56">
        <f>INDEX($K:$K,MATCH($H2544,$C:$C,0))+I2544</f>
        <v>4400</v>
      </c>
      <c r="L2544" s="14">
        <f>VLOOKUP(K2544,Наценка!$A$1:$B$8,2,1)</f>
        <v>1.4</v>
      </c>
      <c r="M2544" s="56">
        <f>INDEX($M:$M,MATCH($H2544,$C:$C,0))+I2544*$M$2</f>
        <v>6100</v>
      </c>
      <c r="N2544" s="57">
        <f t="shared" si="403"/>
        <v>6090</v>
      </c>
      <c r="O2544" s="72">
        <f>VLOOKUP($B2544,'Выгр Торг'!$B:$P,O$1,0)</f>
        <v>4400</v>
      </c>
      <c r="P2544" s="72">
        <f>VLOOKUP($B2544,'Выгр Торг'!$B:$P,P$1,0)</f>
        <v>6290</v>
      </c>
      <c r="Q2544" s="42">
        <f t="shared" si="404"/>
        <v>0</v>
      </c>
      <c r="R2544" s="42">
        <f t="shared" si="405"/>
        <v>200</v>
      </c>
      <c r="S2544" s="85">
        <f t="shared" si="396"/>
        <v>6090</v>
      </c>
      <c r="T2544" s="60" t="str">
        <f>IFERROR(VLOOKUP($B2544,'Из ГУГЛа'!$B:$G,4,0)*U2544+V2544,VLOOKUP($B2544,'Из ГУГЛа'!$B:$G,4,0))</f>
        <v/>
      </c>
      <c r="U2544" s="15">
        <v>1</v>
      </c>
      <c r="V2544" s="59"/>
      <c r="W2544" s="74">
        <f t="shared" si="406"/>
        <v>0.38409090909090904</v>
      </c>
      <c r="X2544" s="74" t="str">
        <f t="shared" si="407"/>
        <v/>
      </c>
      <c r="Y2544" s="74" t="str">
        <f t="shared" si="408"/>
        <v/>
      </c>
      <c r="Z2544" s="76" t="e">
        <f>INDEX($Z:$Z,MATCH($H2544,$C:$C,0))+V2544</f>
        <v>#VALUE!</v>
      </c>
      <c r="AB2544" s="43">
        <f>INDEX($AB:$AB,MATCH($H2544,$C:$C,0))</f>
        <v>0</v>
      </c>
    </row>
    <row r="2545" spans="1:28" ht="60" x14ac:dyDescent="0.25">
      <c r="A2545" s="71" t="str">
        <f>INDEX('Выгр Торг'!$A:$A,MATCH($B2545,'Выгр Торг'!$B:$B,0))</f>
        <v>Боковые зеркала "АТП" в стиле Гранта для ВАЗ 2110-2112, Лада Приора</v>
      </c>
      <c r="B2545" s="88">
        <v>327297</v>
      </c>
      <c r="C2545" s="72">
        <f>VLOOKUP($B2545,'Выгр Торг'!$B:$P,C$1,0)</f>
        <v>327297</v>
      </c>
      <c r="D2545" s="71" t="str">
        <f>VLOOKUP($B2545,'Выгр Торг'!$B:$P,D$1,0)</f>
        <v>Боковые зеркала "АТП" в стиле Гранта (повторитель: Динамический (PLAZMA), Электропривод, В цвет 426) для ВАЗ 2110-2112, Лада Приора</v>
      </c>
      <c r="E2545" s="72" t="str">
        <f>VLOOKUP($B2545,'Выгр Торг'!$B:$P,E$1,0)</f>
        <v>Y</v>
      </c>
      <c r="F2545" s="72" t="str">
        <f>VLOOKUP($B2545,'Выгр Торг'!$B:$P,F$1,0)</f>
        <v>1</v>
      </c>
      <c r="G2545" s="36"/>
      <c r="H2545" s="28">
        <v>327187</v>
      </c>
      <c r="I2545" s="53">
        <f>INDEX($I:$I,MATCH($H2545,$C:$C,0))</f>
        <v>600</v>
      </c>
      <c r="J2545" s="5" t="s">
        <v>3410</v>
      </c>
      <c r="K2545" s="56">
        <f>INDEX($K:$K,MATCH($H2545,$C:$C,0))+I2545</f>
        <v>4400</v>
      </c>
      <c r="L2545" s="14">
        <f>VLOOKUP(K2545,Наценка!$A$1:$B$8,2,1)</f>
        <v>1.4</v>
      </c>
      <c r="M2545" s="56">
        <f>INDEX($M:$M,MATCH($H2545,$C:$C,0))+I2545*$M$2</f>
        <v>6100</v>
      </c>
      <c r="N2545" s="57">
        <f t="shared" si="403"/>
        <v>6090</v>
      </c>
      <c r="O2545" s="72">
        <f>VLOOKUP($B2545,'Выгр Торг'!$B:$P,O$1,0)</f>
        <v>4400</v>
      </c>
      <c r="P2545" s="72">
        <f>VLOOKUP($B2545,'Выгр Торг'!$B:$P,P$1,0)</f>
        <v>6290</v>
      </c>
      <c r="Q2545" s="42">
        <f t="shared" si="404"/>
        <v>0</v>
      </c>
      <c r="R2545" s="42">
        <f t="shared" si="405"/>
        <v>200</v>
      </c>
      <c r="S2545" s="85">
        <f t="shared" si="396"/>
        <v>6090</v>
      </c>
      <c r="T2545" s="60" t="str">
        <f>IFERROR(VLOOKUP($B2545,'Из ГУГЛа'!$B:$G,4,0)*U2545+V2545,VLOOKUP($B2545,'Из ГУГЛа'!$B:$G,4,0))</f>
        <v/>
      </c>
      <c r="U2545" s="15">
        <v>1</v>
      </c>
      <c r="V2545" s="59"/>
      <c r="W2545" s="74">
        <f t="shared" si="406"/>
        <v>0.38409090909090904</v>
      </c>
      <c r="X2545" s="74" t="str">
        <f t="shared" si="407"/>
        <v/>
      </c>
      <c r="Y2545" s="74" t="str">
        <f t="shared" si="408"/>
        <v/>
      </c>
      <c r="Z2545" s="76" t="e">
        <f>INDEX($Z:$Z,MATCH($H2545,$C:$C,0))+V2545</f>
        <v>#VALUE!</v>
      </c>
      <c r="AB2545" s="43">
        <f>INDEX($AB:$AB,MATCH($H2545,$C:$C,0))</f>
        <v>0</v>
      </c>
    </row>
    <row r="2546" spans="1:28" ht="60" x14ac:dyDescent="0.25">
      <c r="A2546" s="71" t="str">
        <f>INDEX('Выгр Торг'!$A:$A,MATCH($B2546,'Выгр Торг'!$B:$B,0))</f>
        <v>Боковые зеркала "АТП" в стиле Гранта для ВАЗ 2110-2112, Лада Приора</v>
      </c>
      <c r="B2546" s="88">
        <v>327325</v>
      </c>
      <c r="C2546" s="72">
        <f>VLOOKUP($B2546,'Выгр Торг'!$B:$P,C$1,0)</f>
        <v>327325</v>
      </c>
      <c r="D2546" s="71" t="str">
        <f>VLOOKUP($B2546,'Выгр Торг'!$B:$P,D$1,0)</f>
        <v>Боковые зеркала "АТП" в стиле Гранта (повторитель: Динамический (PLAZMA), Электропривод, В цвет 429) для ВАЗ 2110-2112, Лада Приора</v>
      </c>
      <c r="E2546" s="72" t="str">
        <f>VLOOKUP($B2546,'Выгр Торг'!$B:$P,E$1,0)</f>
        <v>Y</v>
      </c>
      <c r="F2546" s="72" t="str">
        <f>VLOOKUP($B2546,'Выгр Торг'!$B:$P,F$1,0)</f>
        <v>1</v>
      </c>
      <c r="G2546" s="36"/>
      <c r="H2546" s="28">
        <v>327187</v>
      </c>
      <c r="I2546" s="53">
        <f>INDEX($I:$I,MATCH($H2546,$C:$C,0))</f>
        <v>600</v>
      </c>
      <c r="J2546" s="5" t="s">
        <v>3410</v>
      </c>
      <c r="K2546" s="56">
        <f>INDEX($K:$K,MATCH($H2546,$C:$C,0))+I2546</f>
        <v>4400</v>
      </c>
      <c r="L2546" s="14">
        <f>VLOOKUP(K2546,Наценка!$A$1:$B$8,2,1)</f>
        <v>1.4</v>
      </c>
      <c r="M2546" s="56">
        <f>INDEX($M:$M,MATCH($H2546,$C:$C,0))+I2546*$M$2</f>
        <v>6100</v>
      </c>
      <c r="N2546" s="57">
        <f t="shared" si="403"/>
        <v>6090</v>
      </c>
      <c r="O2546" s="72">
        <f>VLOOKUP($B2546,'Выгр Торг'!$B:$P,O$1,0)</f>
        <v>4400</v>
      </c>
      <c r="P2546" s="72">
        <f>VLOOKUP($B2546,'Выгр Торг'!$B:$P,P$1,0)</f>
        <v>6290</v>
      </c>
      <c r="Q2546" s="42">
        <f t="shared" si="404"/>
        <v>0</v>
      </c>
      <c r="R2546" s="42">
        <f t="shared" si="405"/>
        <v>200</v>
      </c>
      <c r="S2546" s="85">
        <f t="shared" si="396"/>
        <v>6090</v>
      </c>
      <c r="T2546" s="60" t="str">
        <f>IFERROR(VLOOKUP($B2546,'Из ГУГЛа'!$B:$G,4,0)*U2546+V2546,VLOOKUP($B2546,'Из ГУГЛа'!$B:$G,4,0))</f>
        <v/>
      </c>
      <c r="U2546" s="15">
        <v>1</v>
      </c>
      <c r="V2546" s="59"/>
      <c r="W2546" s="74">
        <f t="shared" si="406"/>
        <v>0.38409090909090904</v>
      </c>
      <c r="X2546" s="74" t="str">
        <f t="shared" si="407"/>
        <v/>
      </c>
      <c r="Y2546" s="74" t="str">
        <f t="shared" si="408"/>
        <v/>
      </c>
      <c r="Z2546" s="76" t="e">
        <f>INDEX($Z:$Z,MATCH($H2546,$C:$C,0))+V2546</f>
        <v>#VALUE!</v>
      </c>
      <c r="AB2546" s="43">
        <f>INDEX($AB:$AB,MATCH($H2546,$C:$C,0))</f>
        <v>0</v>
      </c>
    </row>
    <row r="2547" spans="1:28" ht="60" x14ac:dyDescent="0.25">
      <c r="A2547" s="71" t="str">
        <f>INDEX('Выгр Торг'!$A:$A,MATCH($B2547,'Выгр Торг'!$B:$B,0))</f>
        <v>Боковые зеркала "АТП" в стиле Гранта для ВАЗ 2110-2112, Лада Приора</v>
      </c>
      <c r="B2547" s="88">
        <v>327345</v>
      </c>
      <c r="C2547" s="72">
        <f>VLOOKUP($B2547,'Выгр Торг'!$B:$P,C$1,0)</f>
        <v>327345</v>
      </c>
      <c r="D2547" s="71" t="str">
        <f>VLOOKUP($B2547,'Выгр Торг'!$B:$P,D$1,0)</f>
        <v>Боковые зеркала "АТП" в стиле Гранта (повторитель: Динамический (PLAZMA), Электропривод, В цвет 448) для ВАЗ 2110-2112, Лада Приора</v>
      </c>
      <c r="E2547" s="72" t="str">
        <f>VLOOKUP($B2547,'Выгр Торг'!$B:$P,E$1,0)</f>
        <v>Y</v>
      </c>
      <c r="F2547" s="72" t="str">
        <f>VLOOKUP($B2547,'Выгр Торг'!$B:$P,F$1,0)</f>
        <v>1</v>
      </c>
      <c r="G2547" s="36"/>
      <c r="H2547" s="28">
        <v>327187</v>
      </c>
      <c r="I2547" s="53">
        <f>INDEX($I:$I,MATCH($H2547,$C:$C,0))</f>
        <v>600</v>
      </c>
      <c r="J2547" s="5" t="s">
        <v>3410</v>
      </c>
      <c r="K2547" s="56">
        <f>INDEX($K:$K,MATCH($H2547,$C:$C,0))+I2547</f>
        <v>4400</v>
      </c>
      <c r="L2547" s="14">
        <f>VLOOKUP(K2547,Наценка!$A$1:$B$8,2,1)</f>
        <v>1.4</v>
      </c>
      <c r="M2547" s="56">
        <f>INDEX($M:$M,MATCH($H2547,$C:$C,0))+I2547*$M$2</f>
        <v>6100</v>
      </c>
      <c r="N2547" s="57">
        <f t="shared" si="403"/>
        <v>6090</v>
      </c>
      <c r="O2547" s="72">
        <f>VLOOKUP($B2547,'Выгр Торг'!$B:$P,O$1,0)</f>
        <v>4400</v>
      </c>
      <c r="P2547" s="72">
        <f>VLOOKUP($B2547,'Выгр Торг'!$B:$P,P$1,0)</f>
        <v>6290</v>
      </c>
      <c r="Q2547" s="42">
        <f t="shared" si="404"/>
        <v>0</v>
      </c>
      <c r="R2547" s="42">
        <f t="shared" si="405"/>
        <v>200</v>
      </c>
      <c r="S2547" s="85">
        <f t="shared" si="396"/>
        <v>6090</v>
      </c>
      <c r="T2547" s="60" t="str">
        <f>IFERROR(VLOOKUP($B2547,'Из ГУГЛа'!$B:$G,4,0)*U2547+V2547,VLOOKUP($B2547,'Из ГУГЛа'!$B:$G,4,0))</f>
        <v/>
      </c>
      <c r="U2547" s="15">
        <v>1</v>
      </c>
      <c r="V2547" s="59"/>
      <c r="W2547" s="74">
        <f t="shared" si="406"/>
        <v>0.38409090909090904</v>
      </c>
      <c r="X2547" s="74" t="str">
        <f t="shared" si="407"/>
        <v/>
      </c>
      <c r="Y2547" s="74" t="str">
        <f t="shared" si="408"/>
        <v/>
      </c>
      <c r="Z2547" s="76" t="e">
        <f>INDEX($Z:$Z,MATCH($H2547,$C:$C,0))+V2547</f>
        <v>#VALUE!</v>
      </c>
      <c r="AB2547" s="43">
        <f>INDEX($AB:$AB,MATCH($H2547,$C:$C,0))</f>
        <v>0</v>
      </c>
    </row>
    <row r="2548" spans="1:28" ht="60" x14ac:dyDescent="0.25">
      <c r="A2548" s="71" t="str">
        <f>INDEX('Выгр Торг'!$A:$A,MATCH($B2548,'Выгр Торг'!$B:$B,0))</f>
        <v>Боковые зеркала "АТП" в стиле Гранта для ВАЗ 2110-2112, Лада Приора</v>
      </c>
      <c r="B2548" s="88">
        <v>327203</v>
      </c>
      <c r="C2548" s="72">
        <f>VLOOKUP($B2548,'Выгр Торг'!$B:$P,C$1,0)</f>
        <v>327203</v>
      </c>
      <c r="D2548" s="71" t="str">
        <f>VLOOKUP($B2548,'Выгр Торг'!$B:$P,D$1,0)</f>
        <v>Боковые зеркала "АТП" в стиле Гранта (повторитель: Динамический (PLAZMA), Электропривод, В цвет 460) для ВАЗ 2110-2112, Лада Приора</v>
      </c>
      <c r="E2548" s="72" t="str">
        <f>VLOOKUP($B2548,'Выгр Торг'!$B:$P,E$1,0)</f>
        <v>Y</v>
      </c>
      <c r="F2548" s="72" t="str">
        <f>VLOOKUP($B2548,'Выгр Торг'!$B:$P,F$1,0)</f>
        <v>1</v>
      </c>
      <c r="G2548" s="36"/>
      <c r="H2548" s="28">
        <v>327187</v>
      </c>
      <c r="I2548" s="53">
        <f>INDEX($I:$I,MATCH($H2548,$C:$C,0))</f>
        <v>600</v>
      </c>
      <c r="J2548" s="5" t="s">
        <v>3410</v>
      </c>
      <c r="K2548" s="56">
        <f>INDEX($K:$K,MATCH($H2548,$C:$C,0))+I2548</f>
        <v>4400</v>
      </c>
      <c r="L2548" s="14">
        <f>VLOOKUP(K2548,Наценка!$A$1:$B$8,2,1)</f>
        <v>1.4</v>
      </c>
      <c r="M2548" s="56">
        <f>INDEX($M:$M,MATCH($H2548,$C:$C,0))+I2548*$M$2</f>
        <v>6100</v>
      </c>
      <c r="N2548" s="57">
        <f t="shared" si="403"/>
        <v>6090</v>
      </c>
      <c r="O2548" s="72">
        <f>VLOOKUP($B2548,'Выгр Торг'!$B:$P,O$1,0)</f>
        <v>4400</v>
      </c>
      <c r="P2548" s="72">
        <f>VLOOKUP($B2548,'Выгр Торг'!$B:$P,P$1,0)</f>
        <v>6290</v>
      </c>
      <c r="Q2548" s="42">
        <f t="shared" si="404"/>
        <v>0</v>
      </c>
      <c r="R2548" s="42">
        <f t="shared" si="405"/>
        <v>200</v>
      </c>
      <c r="S2548" s="85">
        <f t="shared" si="396"/>
        <v>6090</v>
      </c>
      <c r="T2548" s="60" t="str">
        <f>IFERROR(VLOOKUP($B2548,'Из ГУГЛа'!$B:$G,4,0)*U2548+V2548,VLOOKUP($B2548,'Из ГУГЛа'!$B:$G,4,0))</f>
        <v/>
      </c>
      <c r="U2548" s="15">
        <v>1</v>
      </c>
      <c r="V2548" s="59"/>
      <c r="W2548" s="74">
        <f t="shared" si="406"/>
        <v>0.38409090909090904</v>
      </c>
      <c r="X2548" s="74" t="str">
        <f t="shared" si="407"/>
        <v/>
      </c>
      <c r="Y2548" s="74" t="str">
        <f t="shared" si="408"/>
        <v/>
      </c>
      <c r="Z2548" s="76" t="e">
        <f>INDEX($Z:$Z,MATCH($H2548,$C:$C,0))+V2548</f>
        <v>#VALUE!</v>
      </c>
      <c r="AB2548" s="43">
        <f>INDEX($AB:$AB,MATCH($H2548,$C:$C,0))</f>
        <v>0</v>
      </c>
    </row>
    <row r="2549" spans="1:28" ht="60" x14ac:dyDescent="0.25">
      <c r="A2549" s="71" t="str">
        <f>INDEX('Выгр Торг'!$A:$A,MATCH($B2549,'Выгр Торг'!$B:$B,0))</f>
        <v>Боковые зеркала "АТП" в стиле Гранта для ВАЗ 2110-2112, Лада Приора</v>
      </c>
      <c r="B2549" s="88">
        <v>327369</v>
      </c>
      <c r="C2549" s="72">
        <f>VLOOKUP($B2549,'Выгр Торг'!$B:$P,C$1,0)</f>
        <v>327369</v>
      </c>
      <c r="D2549" s="71" t="str">
        <f>VLOOKUP($B2549,'Выгр Торг'!$B:$P,D$1,0)</f>
        <v>Боковые зеркала "АТП" в стиле Гранта (повторитель: Динамический (PLAZMA), Электропривод, В цвет 507) для ВАЗ 2110-2112, Лада Приора</v>
      </c>
      <c r="E2549" s="72" t="str">
        <f>VLOOKUP($B2549,'Выгр Торг'!$B:$P,E$1,0)</f>
        <v>Y</v>
      </c>
      <c r="F2549" s="72" t="str">
        <f>VLOOKUP($B2549,'Выгр Торг'!$B:$P,F$1,0)</f>
        <v>1</v>
      </c>
      <c r="G2549" s="36"/>
      <c r="H2549" s="28">
        <v>327187</v>
      </c>
      <c r="I2549" s="53">
        <f>INDEX($I:$I,MATCH($H2549,$C:$C,0))</f>
        <v>600</v>
      </c>
      <c r="J2549" s="5" t="s">
        <v>3410</v>
      </c>
      <c r="K2549" s="56">
        <f>INDEX($K:$K,MATCH($H2549,$C:$C,0))+I2549</f>
        <v>4400</v>
      </c>
      <c r="L2549" s="14">
        <f>VLOOKUP(K2549,Наценка!$A$1:$B$8,2,1)</f>
        <v>1.4</v>
      </c>
      <c r="M2549" s="56">
        <f>INDEX($M:$M,MATCH($H2549,$C:$C,0))+I2549*$M$2</f>
        <v>6100</v>
      </c>
      <c r="N2549" s="57">
        <f t="shared" si="403"/>
        <v>6090</v>
      </c>
      <c r="O2549" s="72">
        <f>VLOOKUP($B2549,'Выгр Торг'!$B:$P,O$1,0)</f>
        <v>4400</v>
      </c>
      <c r="P2549" s="72">
        <f>VLOOKUP($B2549,'Выгр Торг'!$B:$P,P$1,0)</f>
        <v>6290</v>
      </c>
      <c r="Q2549" s="42">
        <f t="shared" si="404"/>
        <v>0</v>
      </c>
      <c r="R2549" s="42">
        <f t="shared" si="405"/>
        <v>200</v>
      </c>
      <c r="S2549" s="85">
        <f t="shared" si="396"/>
        <v>6090</v>
      </c>
      <c r="T2549" s="60" t="str">
        <f>IFERROR(VLOOKUP($B2549,'Из ГУГЛа'!$B:$G,4,0)*U2549+V2549,VLOOKUP($B2549,'Из ГУГЛа'!$B:$G,4,0))</f>
        <v/>
      </c>
      <c r="U2549" s="15">
        <v>1</v>
      </c>
      <c r="V2549" s="59"/>
      <c r="W2549" s="74">
        <f t="shared" si="406"/>
        <v>0.38409090909090904</v>
      </c>
      <c r="X2549" s="74" t="str">
        <f t="shared" si="407"/>
        <v/>
      </c>
      <c r="Y2549" s="74" t="str">
        <f t="shared" si="408"/>
        <v/>
      </c>
      <c r="Z2549" s="76" t="e">
        <f>INDEX($Z:$Z,MATCH($H2549,$C:$C,0))+V2549</f>
        <v>#VALUE!</v>
      </c>
      <c r="AB2549" s="43">
        <f>INDEX($AB:$AB,MATCH($H2549,$C:$C,0))</f>
        <v>0</v>
      </c>
    </row>
    <row r="2550" spans="1:28" ht="60" x14ac:dyDescent="0.25">
      <c r="A2550" s="71" t="str">
        <f>INDEX('Выгр Торг'!$A:$A,MATCH($B2550,'Выгр Торг'!$B:$B,0))</f>
        <v>Боковые зеркала "АТП" в стиле Гранта для ВАЗ 2110-2112, Лада Приора</v>
      </c>
      <c r="B2550" s="88">
        <v>327293</v>
      </c>
      <c r="C2550" s="72">
        <f>VLOOKUP($B2550,'Выгр Торг'!$B:$P,C$1,0)</f>
        <v>327293</v>
      </c>
      <c r="D2550" s="71" t="str">
        <f>VLOOKUP($B2550,'Выгр Торг'!$B:$P,D$1,0)</f>
        <v>Боковые зеркала "АТП" в стиле Гранта (повторитель: Динамический (PLAZMA), Электропривод, В цвет 606) для ВАЗ 2110-2112, Лада Приора</v>
      </c>
      <c r="E2550" s="72" t="str">
        <f>VLOOKUP($B2550,'Выгр Торг'!$B:$P,E$1,0)</f>
        <v>Y</v>
      </c>
      <c r="F2550" s="72" t="str">
        <f>VLOOKUP($B2550,'Выгр Торг'!$B:$P,F$1,0)</f>
        <v>1</v>
      </c>
      <c r="G2550" s="36"/>
      <c r="H2550" s="28">
        <v>327187</v>
      </c>
      <c r="I2550" s="53">
        <f>INDEX($I:$I,MATCH($H2550,$C:$C,0))</f>
        <v>600</v>
      </c>
      <c r="J2550" s="5" t="s">
        <v>3410</v>
      </c>
      <c r="K2550" s="56">
        <f>INDEX($K:$K,MATCH($H2550,$C:$C,0))+I2550</f>
        <v>4400</v>
      </c>
      <c r="L2550" s="14">
        <f>VLOOKUP(K2550,Наценка!$A$1:$B$8,2,1)</f>
        <v>1.4</v>
      </c>
      <c r="M2550" s="56">
        <f>INDEX($M:$M,MATCH($H2550,$C:$C,0))+I2550*$M$2</f>
        <v>6100</v>
      </c>
      <c r="N2550" s="57">
        <f t="shared" si="403"/>
        <v>6090</v>
      </c>
      <c r="O2550" s="72">
        <f>VLOOKUP($B2550,'Выгр Торг'!$B:$P,O$1,0)</f>
        <v>4400</v>
      </c>
      <c r="P2550" s="72">
        <f>VLOOKUP($B2550,'Выгр Торг'!$B:$P,P$1,0)</f>
        <v>6290</v>
      </c>
      <c r="Q2550" s="42">
        <f t="shared" si="404"/>
        <v>0</v>
      </c>
      <c r="R2550" s="42">
        <f t="shared" si="405"/>
        <v>200</v>
      </c>
      <c r="S2550" s="85">
        <f t="shared" si="396"/>
        <v>6090</v>
      </c>
      <c r="T2550" s="60" t="str">
        <f>IFERROR(VLOOKUP($B2550,'Из ГУГЛа'!$B:$G,4,0)*U2550+V2550,VLOOKUP($B2550,'Из ГУГЛа'!$B:$G,4,0))</f>
        <v/>
      </c>
      <c r="U2550" s="15">
        <v>1</v>
      </c>
      <c r="V2550" s="59"/>
      <c r="W2550" s="74">
        <f t="shared" si="406"/>
        <v>0.38409090909090904</v>
      </c>
      <c r="X2550" s="74" t="str">
        <f t="shared" si="407"/>
        <v/>
      </c>
      <c r="Y2550" s="74" t="str">
        <f t="shared" si="408"/>
        <v/>
      </c>
      <c r="Z2550" s="76" t="e">
        <f>INDEX($Z:$Z,MATCH($H2550,$C:$C,0))+V2550</f>
        <v>#VALUE!</v>
      </c>
      <c r="AB2550" s="43">
        <f>INDEX($AB:$AB,MATCH($H2550,$C:$C,0))</f>
        <v>0</v>
      </c>
    </row>
    <row r="2551" spans="1:28" ht="60" x14ac:dyDescent="0.25">
      <c r="A2551" s="71" t="str">
        <f>INDEX('Выгр Торг'!$A:$A,MATCH($B2551,'Выгр Торг'!$B:$B,0))</f>
        <v>Боковые зеркала "АТП" в стиле Гранта для ВАЗ 2110-2112, Лада Приора</v>
      </c>
      <c r="B2551" s="88">
        <v>327333</v>
      </c>
      <c r="C2551" s="72">
        <f>VLOOKUP($B2551,'Выгр Торг'!$B:$P,C$1,0)</f>
        <v>327333</v>
      </c>
      <c r="D2551" s="71" t="str">
        <f>VLOOKUP($B2551,'Выгр Торг'!$B:$P,D$1,0)</f>
        <v>Боковые зеркала "АТП" в стиле Гранта (повторитель: Динамический (PLAZMA), Электропривод, В цвет 615) для ВАЗ 2110-2112, Лада Приора</v>
      </c>
      <c r="E2551" s="72" t="str">
        <f>VLOOKUP($B2551,'Выгр Торг'!$B:$P,E$1,0)</f>
        <v>Y</v>
      </c>
      <c r="F2551" s="72" t="str">
        <f>VLOOKUP($B2551,'Выгр Торг'!$B:$P,F$1,0)</f>
        <v>1</v>
      </c>
      <c r="G2551" s="36"/>
      <c r="H2551" s="28">
        <v>327187</v>
      </c>
      <c r="I2551" s="53">
        <f>INDEX($I:$I,MATCH($H2551,$C:$C,0))</f>
        <v>600</v>
      </c>
      <c r="J2551" s="5" t="s">
        <v>3410</v>
      </c>
      <c r="K2551" s="56">
        <f>INDEX($K:$K,MATCH($H2551,$C:$C,0))+I2551</f>
        <v>4400</v>
      </c>
      <c r="L2551" s="14">
        <f>VLOOKUP(K2551,Наценка!$A$1:$B$8,2,1)</f>
        <v>1.4</v>
      </c>
      <c r="M2551" s="56">
        <f>INDEX($M:$M,MATCH($H2551,$C:$C,0))+I2551*$M$2</f>
        <v>6100</v>
      </c>
      <c r="N2551" s="57">
        <f t="shared" si="403"/>
        <v>6090</v>
      </c>
      <c r="O2551" s="72">
        <f>VLOOKUP($B2551,'Выгр Торг'!$B:$P,O$1,0)</f>
        <v>4400</v>
      </c>
      <c r="P2551" s="72">
        <f>VLOOKUP($B2551,'Выгр Торг'!$B:$P,P$1,0)</f>
        <v>6290</v>
      </c>
      <c r="Q2551" s="42">
        <f t="shared" si="404"/>
        <v>0</v>
      </c>
      <c r="R2551" s="42">
        <f t="shared" si="405"/>
        <v>200</v>
      </c>
      <c r="S2551" s="85">
        <f t="shared" si="396"/>
        <v>6090</v>
      </c>
      <c r="T2551" s="60" t="str">
        <f>IFERROR(VLOOKUP($B2551,'Из ГУГЛа'!$B:$G,4,0)*U2551+V2551,VLOOKUP($B2551,'Из ГУГЛа'!$B:$G,4,0))</f>
        <v/>
      </c>
      <c r="U2551" s="15">
        <v>1</v>
      </c>
      <c r="V2551" s="59"/>
      <c r="W2551" s="74">
        <f t="shared" si="406"/>
        <v>0.38409090909090904</v>
      </c>
      <c r="X2551" s="74" t="str">
        <f t="shared" si="407"/>
        <v/>
      </c>
      <c r="Y2551" s="74" t="str">
        <f t="shared" si="408"/>
        <v/>
      </c>
      <c r="Z2551" s="76" t="e">
        <f>INDEX($Z:$Z,MATCH($H2551,$C:$C,0))+V2551</f>
        <v>#VALUE!</v>
      </c>
      <c r="AB2551" s="43">
        <f>INDEX($AB:$AB,MATCH($H2551,$C:$C,0))</f>
        <v>0</v>
      </c>
    </row>
    <row r="2552" spans="1:28" ht="60" x14ac:dyDescent="0.25">
      <c r="A2552" s="71" t="str">
        <f>INDEX('Выгр Торг'!$A:$A,MATCH($B2552,'Выгр Торг'!$B:$B,0))</f>
        <v>Боковые зеркала "АТП" в стиле Гранта для ВАЗ 2110-2112, Лада Приора</v>
      </c>
      <c r="B2552" s="88">
        <v>327239</v>
      </c>
      <c r="C2552" s="72">
        <f>VLOOKUP($B2552,'Выгр Торг'!$B:$P,C$1,0)</f>
        <v>327239</v>
      </c>
      <c r="D2552" s="71" t="str">
        <f>VLOOKUP($B2552,'Выгр Торг'!$B:$P,D$1,0)</f>
        <v>Боковые зеркала "АТП" в стиле Гранта (повторитель: Динамический (PLAZMA), Электропривод, В цвет 627) для ВАЗ 2110-2112, Лада Приора</v>
      </c>
      <c r="E2552" s="72" t="str">
        <f>VLOOKUP($B2552,'Выгр Торг'!$B:$P,E$1,0)</f>
        <v>Y</v>
      </c>
      <c r="F2552" s="72" t="str">
        <f>VLOOKUP($B2552,'Выгр Торг'!$B:$P,F$1,0)</f>
        <v>1</v>
      </c>
      <c r="G2552" s="36"/>
      <c r="H2552" s="28">
        <v>327187</v>
      </c>
      <c r="I2552" s="53">
        <f>INDEX($I:$I,MATCH($H2552,$C:$C,0))</f>
        <v>600</v>
      </c>
      <c r="J2552" s="5" t="s">
        <v>3410</v>
      </c>
      <c r="K2552" s="56">
        <f>INDEX($K:$K,MATCH($H2552,$C:$C,0))+I2552</f>
        <v>4400</v>
      </c>
      <c r="L2552" s="14">
        <f>VLOOKUP(K2552,Наценка!$A$1:$B$8,2,1)</f>
        <v>1.4</v>
      </c>
      <c r="M2552" s="56">
        <f>INDEX($M:$M,MATCH($H2552,$C:$C,0))+I2552*$M$2</f>
        <v>6100</v>
      </c>
      <c r="N2552" s="57">
        <f t="shared" si="403"/>
        <v>6090</v>
      </c>
      <c r="O2552" s="72">
        <f>VLOOKUP($B2552,'Выгр Торг'!$B:$P,O$1,0)</f>
        <v>4400</v>
      </c>
      <c r="P2552" s="72">
        <f>VLOOKUP($B2552,'Выгр Торг'!$B:$P,P$1,0)</f>
        <v>6290</v>
      </c>
      <c r="Q2552" s="42">
        <f t="shared" si="404"/>
        <v>0</v>
      </c>
      <c r="R2552" s="42">
        <f t="shared" si="405"/>
        <v>200</v>
      </c>
      <c r="S2552" s="85">
        <f t="shared" si="396"/>
        <v>6090</v>
      </c>
      <c r="T2552" s="60" t="str">
        <f>IFERROR(VLOOKUP($B2552,'Из ГУГЛа'!$B:$G,4,0)*U2552+V2552,VLOOKUP($B2552,'Из ГУГЛа'!$B:$G,4,0))</f>
        <v/>
      </c>
      <c r="U2552" s="15">
        <v>1</v>
      </c>
      <c r="V2552" s="59"/>
      <c r="W2552" s="74">
        <f t="shared" si="406"/>
        <v>0.38409090909090904</v>
      </c>
      <c r="X2552" s="74" t="str">
        <f t="shared" si="407"/>
        <v/>
      </c>
      <c r="Y2552" s="74" t="str">
        <f t="shared" si="408"/>
        <v/>
      </c>
      <c r="Z2552" s="76" t="e">
        <f>INDEX($Z:$Z,MATCH($H2552,$C:$C,0))+V2552</f>
        <v>#VALUE!</v>
      </c>
      <c r="AB2552" s="43">
        <f>INDEX($AB:$AB,MATCH($H2552,$C:$C,0))</f>
        <v>0</v>
      </c>
    </row>
    <row r="2553" spans="1:28" ht="60" x14ac:dyDescent="0.25">
      <c r="A2553" s="71" t="str">
        <f>INDEX('Выгр Торг'!$A:$A,MATCH($B2553,'Выгр Торг'!$B:$B,0))</f>
        <v>Боковые зеркала "АТП" в стиле Гранта для ВАЗ 2110-2112, Лада Приора</v>
      </c>
      <c r="B2553" s="88">
        <v>327301</v>
      </c>
      <c r="C2553" s="72">
        <f>VLOOKUP($B2553,'Выгр Торг'!$B:$P,C$1,0)</f>
        <v>327301</v>
      </c>
      <c r="D2553" s="71" t="str">
        <f>VLOOKUP($B2553,'Выгр Торг'!$B:$P,D$1,0)</f>
        <v>Боковые зеркала "АТП" в стиле Гранта (повторитель: Динамический (PLAZMA), Электропривод, В цвет 628) для ВАЗ 2110-2112, Лада Приора</v>
      </c>
      <c r="E2553" s="72" t="str">
        <f>VLOOKUP($B2553,'Выгр Торг'!$B:$P,E$1,0)</f>
        <v>Y</v>
      </c>
      <c r="F2553" s="72" t="str">
        <f>VLOOKUP($B2553,'Выгр Торг'!$B:$P,F$1,0)</f>
        <v>1</v>
      </c>
      <c r="G2553" s="36"/>
      <c r="H2553" s="28">
        <v>327187</v>
      </c>
      <c r="I2553" s="53">
        <f>INDEX($I:$I,MATCH($H2553,$C:$C,0))</f>
        <v>600</v>
      </c>
      <c r="J2553" s="5" t="s">
        <v>3410</v>
      </c>
      <c r="K2553" s="56">
        <f>INDEX($K:$K,MATCH($H2553,$C:$C,0))+I2553</f>
        <v>4400</v>
      </c>
      <c r="L2553" s="14">
        <f>VLOOKUP(K2553,Наценка!$A$1:$B$8,2,1)</f>
        <v>1.4</v>
      </c>
      <c r="M2553" s="56">
        <f>INDEX($M:$M,MATCH($H2553,$C:$C,0))+I2553*$M$2</f>
        <v>6100</v>
      </c>
      <c r="N2553" s="57">
        <f t="shared" si="403"/>
        <v>6090</v>
      </c>
      <c r="O2553" s="72">
        <f>VLOOKUP($B2553,'Выгр Торг'!$B:$P,O$1,0)</f>
        <v>4400</v>
      </c>
      <c r="P2553" s="72">
        <f>VLOOKUP($B2553,'Выгр Торг'!$B:$P,P$1,0)</f>
        <v>6290</v>
      </c>
      <c r="Q2553" s="42">
        <f t="shared" si="404"/>
        <v>0</v>
      </c>
      <c r="R2553" s="42">
        <f t="shared" si="405"/>
        <v>200</v>
      </c>
      <c r="S2553" s="85">
        <f t="shared" si="396"/>
        <v>6090</v>
      </c>
      <c r="T2553" s="60" t="str">
        <f>IFERROR(VLOOKUP($B2553,'Из ГУГЛа'!$B:$G,4,0)*U2553+V2553,VLOOKUP($B2553,'Из ГУГЛа'!$B:$G,4,0))</f>
        <v/>
      </c>
      <c r="U2553" s="15">
        <v>1</v>
      </c>
      <c r="V2553" s="59"/>
      <c r="W2553" s="74">
        <f t="shared" si="406"/>
        <v>0.38409090909090904</v>
      </c>
      <c r="X2553" s="74" t="str">
        <f t="shared" si="407"/>
        <v/>
      </c>
      <c r="Y2553" s="74" t="str">
        <f t="shared" si="408"/>
        <v/>
      </c>
      <c r="Z2553" s="76" t="e">
        <f>INDEX($Z:$Z,MATCH($H2553,$C:$C,0))+V2553</f>
        <v>#VALUE!</v>
      </c>
      <c r="AB2553" s="43">
        <f>INDEX($AB:$AB,MATCH($H2553,$C:$C,0))</f>
        <v>0</v>
      </c>
    </row>
    <row r="2554" spans="1:28" ht="60" x14ac:dyDescent="0.25">
      <c r="A2554" s="71" t="str">
        <f>INDEX('Выгр Торг'!$A:$A,MATCH($B2554,'Выгр Торг'!$B:$B,0))</f>
        <v>Боковые зеркала "АТП" в стиле Гранта для ВАЗ 2110-2112, Лада Приора</v>
      </c>
      <c r="B2554" s="88">
        <v>327255</v>
      </c>
      <c r="C2554" s="72">
        <f>VLOOKUP($B2554,'Выгр Торг'!$B:$P,C$1,0)</f>
        <v>327255</v>
      </c>
      <c r="D2554" s="71" t="str">
        <f>VLOOKUP($B2554,'Выгр Торг'!$B:$P,D$1,0)</f>
        <v>Боковые зеркала "АТП" в стиле Гранта (повторитель: Динамический (PLAZMA), Электропривод, В цвет 630) для ВАЗ 2110-2112, Лада Приора</v>
      </c>
      <c r="E2554" s="72" t="str">
        <f>VLOOKUP($B2554,'Выгр Торг'!$B:$P,E$1,0)</f>
        <v>Y</v>
      </c>
      <c r="F2554" s="72" t="str">
        <f>VLOOKUP($B2554,'Выгр Торг'!$B:$P,F$1,0)</f>
        <v>1</v>
      </c>
      <c r="G2554" s="36"/>
      <c r="H2554" s="28">
        <v>327187</v>
      </c>
      <c r="I2554" s="53">
        <f>INDEX($I:$I,MATCH($H2554,$C:$C,0))</f>
        <v>600</v>
      </c>
      <c r="J2554" s="5" t="s">
        <v>3410</v>
      </c>
      <c r="K2554" s="56">
        <f>INDEX($K:$K,MATCH($H2554,$C:$C,0))+I2554</f>
        <v>4400</v>
      </c>
      <c r="L2554" s="14">
        <f>VLOOKUP(K2554,Наценка!$A$1:$B$8,2,1)</f>
        <v>1.4</v>
      </c>
      <c r="M2554" s="56">
        <f>INDEX($M:$M,MATCH($H2554,$C:$C,0))+I2554*$M$2</f>
        <v>6100</v>
      </c>
      <c r="N2554" s="57">
        <f t="shared" si="403"/>
        <v>6090</v>
      </c>
      <c r="O2554" s="72">
        <f>VLOOKUP($B2554,'Выгр Торг'!$B:$P,O$1,0)</f>
        <v>4400</v>
      </c>
      <c r="P2554" s="72">
        <f>VLOOKUP($B2554,'Выгр Торг'!$B:$P,P$1,0)</f>
        <v>6290</v>
      </c>
      <c r="Q2554" s="42">
        <f t="shared" si="404"/>
        <v>0</v>
      </c>
      <c r="R2554" s="42">
        <f t="shared" si="405"/>
        <v>200</v>
      </c>
      <c r="S2554" s="85">
        <f t="shared" si="396"/>
        <v>6090</v>
      </c>
      <c r="T2554" s="60" t="str">
        <f>IFERROR(VLOOKUP($B2554,'Из ГУГЛа'!$B:$G,4,0)*U2554+V2554,VLOOKUP($B2554,'Из ГУГЛа'!$B:$G,4,0))</f>
        <v/>
      </c>
      <c r="U2554" s="15">
        <v>1</v>
      </c>
      <c r="V2554" s="59"/>
      <c r="W2554" s="74">
        <f t="shared" si="406"/>
        <v>0.38409090909090904</v>
      </c>
      <c r="X2554" s="74" t="str">
        <f t="shared" si="407"/>
        <v/>
      </c>
      <c r="Y2554" s="74" t="str">
        <f t="shared" si="408"/>
        <v/>
      </c>
      <c r="Z2554" s="76" t="e">
        <f>INDEX($Z:$Z,MATCH($H2554,$C:$C,0))+V2554</f>
        <v>#VALUE!</v>
      </c>
      <c r="AB2554" s="43">
        <f>INDEX($AB:$AB,MATCH($H2554,$C:$C,0))</f>
        <v>0</v>
      </c>
    </row>
    <row r="2555" spans="1:28" ht="60" x14ac:dyDescent="0.25">
      <c r="A2555" s="71" t="str">
        <f>INDEX('Выгр Торг'!$A:$A,MATCH($B2555,'Выгр Торг'!$B:$B,0))</f>
        <v>Боковые зеркала "АТП" в стиле Гранта для ВАЗ 2110-2112, Лада Приора</v>
      </c>
      <c r="B2555" s="88">
        <v>327227</v>
      </c>
      <c r="C2555" s="72">
        <f>VLOOKUP($B2555,'Выгр Торг'!$B:$P,C$1,0)</f>
        <v>327227</v>
      </c>
      <c r="D2555" s="71" t="str">
        <f>VLOOKUP($B2555,'Выгр Торг'!$B:$P,D$1,0)</f>
        <v>Боковые зеркала "АТП" в стиле Гранта (повторитель: Динамический (PLAZMA), Электропривод, В цвет 633) для ВАЗ 2110-2112, Лада Приора</v>
      </c>
      <c r="E2555" s="72" t="str">
        <f>VLOOKUP($B2555,'Выгр Торг'!$B:$P,E$1,0)</f>
        <v>Y</v>
      </c>
      <c r="F2555" s="72" t="str">
        <f>VLOOKUP($B2555,'Выгр Торг'!$B:$P,F$1,0)</f>
        <v>1</v>
      </c>
      <c r="G2555" s="36"/>
      <c r="H2555" s="28">
        <v>327187</v>
      </c>
      <c r="I2555" s="53">
        <f>INDEX($I:$I,MATCH($H2555,$C:$C,0))</f>
        <v>600</v>
      </c>
      <c r="J2555" s="5" t="s">
        <v>3410</v>
      </c>
      <c r="K2555" s="56">
        <f>INDEX($K:$K,MATCH($H2555,$C:$C,0))+I2555</f>
        <v>4400</v>
      </c>
      <c r="L2555" s="14">
        <f>VLOOKUP(K2555,Наценка!$A$1:$B$8,2,1)</f>
        <v>1.4</v>
      </c>
      <c r="M2555" s="56">
        <f>INDEX($M:$M,MATCH($H2555,$C:$C,0))+I2555*$M$2</f>
        <v>6100</v>
      </c>
      <c r="N2555" s="57">
        <f t="shared" si="403"/>
        <v>6090</v>
      </c>
      <c r="O2555" s="72">
        <f>VLOOKUP($B2555,'Выгр Торг'!$B:$P,O$1,0)</f>
        <v>4400</v>
      </c>
      <c r="P2555" s="72">
        <f>VLOOKUP($B2555,'Выгр Торг'!$B:$P,P$1,0)</f>
        <v>6290</v>
      </c>
      <c r="Q2555" s="42">
        <f t="shared" si="404"/>
        <v>0</v>
      </c>
      <c r="R2555" s="42">
        <f t="shared" si="405"/>
        <v>200</v>
      </c>
      <c r="S2555" s="85">
        <f t="shared" si="396"/>
        <v>6090</v>
      </c>
      <c r="T2555" s="60" t="str">
        <f>IFERROR(VLOOKUP($B2555,'Из ГУГЛа'!$B:$G,4,0)*U2555+V2555,VLOOKUP($B2555,'Из ГУГЛа'!$B:$G,4,0))</f>
        <v/>
      </c>
      <c r="U2555" s="15">
        <v>1</v>
      </c>
      <c r="V2555" s="59"/>
      <c r="W2555" s="74">
        <f t="shared" si="406"/>
        <v>0.38409090909090904</v>
      </c>
      <c r="X2555" s="74" t="str">
        <f t="shared" si="407"/>
        <v/>
      </c>
      <c r="Y2555" s="74" t="str">
        <f t="shared" si="408"/>
        <v/>
      </c>
      <c r="Z2555" s="76" t="e">
        <f>INDEX($Z:$Z,MATCH($H2555,$C:$C,0))+V2555</f>
        <v>#VALUE!</v>
      </c>
      <c r="AB2555" s="43">
        <f>INDEX($AB:$AB,MATCH($H2555,$C:$C,0))</f>
        <v>0</v>
      </c>
    </row>
    <row r="2556" spans="1:28" ht="60" x14ac:dyDescent="0.25">
      <c r="A2556" s="71" t="str">
        <f>INDEX('Выгр Торг'!$A:$A,MATCH($B2556,'Выгр Торг'!$B:$B,0))</f>
        <v>Боковые зеркала "АТП" в стиле Гранта для ВАЗ 2110-2112, Лада Приора</v>
      </c>
      <c r="B2556" s="88">
        <v>327231</v>
      </c>
      <c r="C2556" s="72">
        <f>VLOOKUP($B2556,'Выгр Торг'!$B:$P,C$1,0)</f>
        <v>327231</v>
      </c>
      <c r="D2556" s="71" t="str">
        <f>VLOOKUP($B2556,'Выгр Торг'!$B:$P,D$1,0)</f>
        <v>Боковые зеркала "АТП" в стиле Гранта (повторитель: Динамический (PLAZMA), Электропривод, В цвет 655) для ВАЗ 2110-2112, Лада Приора</v>
      </c>
      <c r="E2556" s="72" t="str">
        <f>VLOOKUP($B2556,'Выгр Торг'!$B:$P,E$1,0)</f>
        <v>Y</v>
      </c>
      <c r="F2556" s="72" t="str">
        <f>VLOOKUP($B2556,'Выгр Торг'!$B:$P,F$1,0)</f>
        <v>1</v>
      </c>
      <c r="G2556" s="36"/>
      <c r="H2556" s="28">
        <v>327187</v>
      </c>
      <c r="I2556" s="53">
        <f>INDEX($I:$I,MATCH($H2556,$C:$C,0))</f>
        <v>600</v>
      </c>
      <c r="J2556" s="5" t="s">
        <v>3410</v>
      </c>
      <c r="K2556" s="56">
        <f>INDEX($K:$K,MATCH($H2556,$C:$C,0))+I2556</f>
        <v>4400</v>
      </c>
      <c r="L2556" s="14">
        <f>VLOOKUP(K2556,Наценка!$A$1:$B$8,2,1)</f>
        <v>1.4</v>
      </c>
      <c r="M2556" s="56">
        <f>INDEX($M:$M,MATCH($H2556,$C:$C,0))+I2556*$M$2</f>
        <v>6100</v>
      </c>
      <c r="N2556" s="57">
        <f t="shared" si="403"/>
        <v>6090</v>
      </c>
      <c r="O2556" s="72">
        <f>VLOOKUP($B2556,'Выгр Торг'!$B:$P,O$1,0)</f>
        <v>4400</v>
      </c>
      <c r="P2556" s="72">
        <f>VLOOKUP($B2556,'Выгр Торг'!$B:$P,P$1,0)</f>
        <v>6290</v>
      </c>
      <c r="Q2556" s="42">
        <f t="shared" si="404"/>
        <v>0</v>
      </c>
      <c r="R2556" s="42">
        <f t="shared" si="405"/>
        <v>200</v>
      </c>
      <c r="S2556" s="85">
        <f t="shared" si="396"/>
        <v>6090</v>
      </c>
      <c r="T2556" s="60" t="str">
        <f>IFERROR(VLOOKUP($B2556,'Из ГУГЛа'!$B:$G,4,0)*U2556+V2556,VLOOKUP($B2556,'Из ГУГЛа'!$B:$G,4,0))</f>
        <v/>
      </c>
      <c r="U2556" s="15">
        <v>1</v>
      </c>
      <c r="V2556" s="59"/>
      <c r="W2556" s="74">
        <f t="shared" si="406"/>
        <v>0.38409090909090904</v>
      </c>
      <c r="X2556" s="74" t="str">
        <f t="shared" si="407"/>
        <v/>
      </c>
      <c r="Y2556" s="74" t="str">
        <f t="shared" si="408"/>
        <v/>
      </c>
      <c r="Z2556" s="76" t="e">
        <f>INDEX($Z:$Z,MATCH($H2556,$C:$C,0))+V2556</f>
        <v>#VALUE!</v>
      </c>
      <c r="AB2556" s="43">
        <f>INDEX($AB:$AB,MATCH($H2556,$C:$C,0))</f>
        <v>0</v>
      </c>
    </row>
    <row r="2557" spans="1:28" ht="60" x14ac:dyDescent="0.25">
      <c r="A2557" s="71" t="str">
        <f>INDEX('Выгр Торг'!$A:$A,MATCH($B2557,'Выгр Торг'!$B:$B,0))</f>
        <v>Боковые зеркала "АТП" в стиле Гранта для ВАЗ 2110-2112, Лада Приора</v>
      </c>
      <c r="B2557" s="88">
        <v>327207</v>
      </c>
      <c r="C2557" s="72">
        <f>VLOOKUP($B2557,'Выгр Торг'!$B:$P,C$1,0)</f>
        <v>327207</v>
      </c>
      <c r="D2557" s="71" t="str">
        <f>VLOOKUP($B2557,'Выгр Торг'!$B:$P,D$1,0)</f>
        <v>Боковые зеркала "АТП" в стиле Гранта (повторитель: Динамический (PLAZMA), Электропривод, В цвет 660) для ВАЗ 2110-2112, Лада Приора</v>
      </c>
      <c r="E2557" s="72" t="str">
        <f>VLOOKUP($B2557,'Выгр Торг'!$B:$P,E$1,0)</f>
        <v>Y</v>
      </c>
      <c r="F2557" s="72" t="str">
        <f>VLOOKUP($B2557,'Выгр Торг'!$B:$P,F$1,0)</f>
        <v>1</v>
      </c>
      <c r="G2557" s="36"/>
      <c r="H2557" s="28">
        <v>327187</v>
      </c>
      <c r="I2557" s="53">
        <f>INDEX($I:$I,MATCH($H2557,$C:$C,0))</f>
        <v>600</v>
      </c>
      <c r="J2557" s="5" t="s">
        <v>3410</v>
      </c>
      <c r="K2557" s="56">
        <f>INDEX($K:$K,MATCH($H2557,$C:$C,0))+I2557</f>
        <v>4400</v>
      </c>
      <c r="L2557" s="14">
        <f>VLOOKUP(K2557,Наценка!$A$1:$B$8,2,1)</f>
        <v>1.4</v>
      </c>
      <c r="M2557" s="56">
        <f>INDEX($M:$M,MATCH($H2557,$C:$C,0))+I2557*$M$2</f>
        <v>6100</v>
      </c>
      <c r="N2557" s="57">
        <f t="shared" si="403"/>
        <v>6090</v>
      </c>
      <c r="O2557" s="72">
        <f>VLOOKUP($B2557,'Выгр Торг'!$B:$P,O$1,0)</f>
        <v>4400</v>
      </c>
      <c r="P2557" s="72">
        <f>VLOOKUP($B2557,'Выгр Торг'!$B:$P,P$1,0)</f>
        <v>6290</v>
      </c>
      <c r="Q2557" s="42">
        <f t="shared" si="404"/>
        <v>0</v>
      </c>
      <c r="R2557" s="42">
        <f t="shared" si="405"/>
        <v>200</v>
      </c>
      <c r="S2557" s="85">
        <f t="shared" si="396"/>
        <v>6090</v>
      </c>
      <c r="T2557" s="60" t="str">
        <f>IFERROR(VLOOKUP($B2557,'Из ГУГЛа'!$B:$G,4,0)*U2557+V2557,VLOOKUP($B2557,'Из ГУГЛа'!$B:$G,4,0))</f>
        <v/>
      </c>
      <c r="U2557" s="15">
        <v>1</v>
      </c>
      <c r="V2557" s="59"/>
      <c r="W2557" s="74">
        <f t="shared" si="406"/>
        <v>0.38409090909090904</v>
      </c>
      <c r="X2557" s="74" t="str">
        <f t="shared" si="407"/>
        <v/>
      </c>
      <c r="Y2557" s="74" t="str">
        <f t="shared" si="408"/>
        <v/>
      </c>
      <c r="Z2557" s="76" t="e">
        <f>INDEX($Z:$Z,MATCH($H2557,$C:$C,0))+V2557</f>
        <v>#VALUE!</v>
      </c>
      <c r="AB2557" s="43">
        <f>INDEX($AB:$AB,MATCH($H2557,$C:$C,0))</f>
        <v>0</v>
      </c>
    </row>
    <row r="2558" spans="1:28" ht="60" x14ac:dyDescent="0.25">
      <c r="A2558" s="71" t="str">
        <f>INDEX('Выгр Торг'!$A:$A,MATCH($B2558,'Выгр Торг'!$B:$B,0))</f>
        <v>Боковые зеркала "АТП" в стиле Гранта для ВАЗ 2110-2112, Лада Приора</v>
      </c>
      <c r="B2558" s="88">
        <v>327263</v>
      </c>
      <c r="C2558" s="72">
        <f>VLOOKUP($B2558,'Выгр Торг'!$B:$P,C$1,0)</f>
        <v>327263</v>
      </c>
      <c r="D2558" s="71" t="str">
        <f>VLOOKUP($B2558,'Выгр Торг'!$B:$P,D$1,0)</f>
        <v>Боковые зеркала "АТП" в стиле Гранта (повторитель: Динамический (PLAZMA), Электропривод, В цвет 665) для ВАЗ 2110-2112, Лада Приора</v>
      </c>
      <c r="E2558" s="72" t="str">
        <f>VLOOKUP($B2558,'Выгр Торг'!$B:$P,E$1,0)</f>
        <v>Y</v>
      </c>
      <c r="F2558" s="72" t="str">
        <f>VLOOKUP($B2558,'Выгр Торг'!$B:$P,F$1,0)</f>
        <v>1</v>
      </c>
      <c r="G2558" s="36"/>
      <c r="H2558" s="28">
        <v>327187</v>
      </c>
      <c r="I2558" s="53">
        <f>INDEX($I:$I,MATCH($H2558,$C:$C,0))</f>
        <v>600</v>
      </c>
      <c r="J2558" s="5" t="s">
        <v>3410</v>
      </c>
      <c r="K2558" s="56">
        <f>INDEX($K:$K,MATCH($H2558,$C:$C,0))+I2558</f>
        <v>4400</v>
      </c>
      <c r="L2558" s="14">
        <f>VLOOKUP(K2558,Наценка!$A$1:$B$8,2,1)</f>
        <v>1.4</v>
      </c>
      <c r="M2558" s="56">
        <f>INDEX($M:$M,MATCH($H2558,$C:$C,0))+I2558*$M$2</f>
        <v>6100</v>
      </c>
      <c r="N2558" s="57">
        <f t="shared" si="403"/>
        <v>6090</v>
      </c>
      <c r="O2558" s="72">
        <f>VLOOKUP($B2558,'Выгр Торг'!$B:$P,O$1,0)</f>
        <v>4400</v>
      </c>
      <c r="P2558" s="72">
        <f>VLOOKUP($B2558,'Выгр Торг'!$B:$P,P$1,0)</f>
        <v>6290</v>
      </c>
      <c r="Q2558" s="42">
        <f t="shared" si="404"/>
        <v>0</v>
      </c>
      <c r="R2558" s="42">
        <f t="shared" si="405"/>
        <v>200</v>
      </c>
      <c r="S2558" s="85">
        <f t="shared" si="396"/>
        <v>6090</v>
      </c>
      <c r="T2558" s="60" t="str">
        <f>IFERROR(VLOOKUP($B2558,'Из ГУГЛа'!$B:$G,4,0)*U2558+V2558,VLOOKUP($B2558,'Из ГУГЛа'!$B:$G,4,0))</f>
        <v/>
      </c>
      <c r="U2558" s="15">
        <v>1</v>
      </c>
      <c r="V2558" s="59"/>
      <c r="W2558" s="74">
        <f t="shared" si="406"/>
        <v>0.38409090909090904</v>
      </c>
      <c r="X2558" s="74" t="str">
        <f t="shared" si="407"/>
        <v/>
      </c>
      <c r="Y2558" s="74" t="str">
        <f t="shared" si="408"/>
        <v/>
      </c>
      <c r="Z2558" s="76" t="e">
        <f>INDEX($Z:$Z,MATCH($H2558,$C:$C,0))+V2558</f>
        <v>#VALUE!</v>
      </c>
      <c r="AB2558" s="43">
        <f>INDEX($AB:$AB,MATCH($H2558,$C:$C,0))</f>
        <v>0</v>
      </c>
    </row>
    <row r="2559" spans="1:28" ht="60" x14ac:dyDescent="0.25">
      <c r="A2559" s="71" t="str">
        <f>INDEX('Выгр Торг'!$A:$A,MATCH($B2559,'Выгр Торг'!$B:$B,0))</f>
        <v>Боковые зеркала "АТП" в стиле Гранта для ВАЗ 2110-2112, Лада Приора</v>
      </c>
      <c r="B2559" s="88">
        <v>327317</v>
      </c>
      <c r="C2559" s="72">
        <f>VLOOKUP($B2559,'Выгр Торг'!$B:$P,C$1,0)</f>
        <v>327317</v>
      </c>
      <c r="D2559" s="71" t="str">
        <f>VLOOKUP($B2559,'Выгр Торг'!$B:$P,D$1,0)</f>
        <v>Боковые зеркала "АТП" в стиле Гранта (повторитель: Динамический (PLAZMA), Электропривод, В цвет 672) для ВАЗ 2110-2112, Лада Приора</v>
      </c>
      <c r="E2559" s="72" t="str">
        <f>VLOOKUP($B2559,'Выгр Торг'!$B:$P,E$1,0)</f>
        <v>Y</v>
      </c>
      <c r="F2559" s="72" t="str">
        <f>VLOOKUP($B2559,'Выгр Торг'!$B:$P,F$1,0)</f>
        <v>1</v>
      </c>
      <c r="G2559" s="36"/>
      <c r="H2559" s="28">
        <v>327187</v>
      </c>
      <c r="I2559" s="53">
        <f>INDEX($I:$I,MATCH($H2559,$C:$C,0))</f>
        <v>600</v>
      </c>
      <c r="J2559" s="5" t="s">
        <v>3410</v>
      </c>
      <c r="K2559" s="56">
        <f>INDEX($K:$K,MATCH($H2559,$C:$C,0))+I2559</f>
        <v>4400</v>
      </c>
      <c r="L2559" s="14">
        <f>VLOOKUP(K2559,Наценка!$A$1:$B$8,2,1)</f>
        <v>1.4</v>
      </c>
      <c r="M2559" s="56">
        <f>INDEX($M:$M,MATCH($H2559,$C:$C,0))+I2559*$M$2</f>
        <v>6100</v>
      </c>
      <c r="N2559" s="57">
        <f t="shared" si="403"/>
        <v>6090</v>
      </c>
      <c r="O2559" s="72">
        <f>VLOOKUP($B2559,'Выгр Торг'!$B:$P,O$1,0)</f>
        <v>4400</v>
      </c>
      <c r="P2559" s="72">
        <f>VLOOKUP($B2559,'Выгр Торг'!$B:$P,P$1,0)</f>
        <v>6290</v>
      </c>
      <c r="Q2559" s="42">
        <f t="shared" si="404"/>
        <v>0</v>
      </c>
      <c r="R2559" s="42">
        <f t="shared" si="405"/>
        <v>200</v>
      </c>
      <c r="S2559" s="85">
        <f t="shared" si="396"/>
        <v>6090</v>
      </c>
      <c r="T2559" s="60" t="str">
        <f>IFERROR(VLOOKUP($B2559,'Из ГУГЛа'!$B:$G,4,0)*U2559+V2559,VLOOKUP($B2559,'Из ГУГЛа'!$B:$G,4,0))</f>
        <v/>
      </c>
      <c r="U2559" s="15">
        <v>1</v>
      </c>
      <c r="V2559" s="59"/>
      <c r="W2559" s="74">
        <f t="shared" si="406"/>
        <v>0.38409090909090904</v>
      </c>
      <c r="X2559" s="74" t="str">
        <f t="shared" si="407"/>
        <v/>
      </c>
      <c r="Y2559" s="74" t="str">
        <f t="shared" si="408"/>
        <v/>
      </c>
      <c r="Z2559" s="76" t="e">
        <f>INDEX($Z:$Z,MATCH($H2559,$C:$C,0))+V2559</f>
        <v>#VALUE!</v>
      </c>
      <c r="AB2559" s="43">
        <f>INDEX($AB:$AB,MATCH($H2559,$C:$C,0))</f>
        <v>0</v>
      </c>
    </row>
    <row r="2560" spans="1:28" ht="60" x14ac:dyDescent="0.25">
      <c r="A2560" s="71" t="str">
        <f>INDEX('Выгр Торг'!$A:$A,MATCH($B2560,'Выгр Торг'!$B:$B,0))</f>
        <v>Боковые зеркала "АТП" в стиле Гранта для ВАЗ 2110-2112, Лада Приора</v>
      </c>
      <c r="B2560" s="88">
        <v>327357</v>
      </c>
      <c r="C2560" s="72">
        <f>VLOOKUP($B2560,'Выгр Торг'!$B:$P,C$1,0)</f>
        <v>327357</v>
      </c>
      <c r="D2560" s="71" t="str">
        <f>VLOOKUP($B2560,'Выгр Торг'!$B:$P,D$1,0)</f>
        <v>Боковые зеркала "АТП" в стиле Гранта (повторитель: Динамический (PLAZMA), Электропривод, В цвет 690) для ВАЗ 2110-2112, Лада Приора</v>
      </c>
      <c r="E2560" s="72" t="str">
        <f>VLOOKUP($B2560,'Выгр Торг'!$B:$P,E$1,0)</f>
        <v>Y</v>
      </c>
      <c r="F2560" s="72" t="str">
        <f>VLOOKUP($B2560,'Выгр Торг'!$B:$P,F$1,0)</f>
        <v>1</v>
      </c>
      <c r="G2560" s="36"/>
      <c r="H2560" s="28">
        <v>327187</v>
      </c>
      <c r="I2560" s="53">
        <f>INDEX($I:$I,MATCH($H2560,$C:$C,0))</f>
        <v>600</v>
      </c>
      <c r="J2560" s="5" t="s">
        <v>3410</v>
      </c>
      <c r="K2560" s="56">
        <f>INDEX($K:$K,MATCH($H2560,$C:$C,0))+I2560</f>
        <v>4400</v>
      </c>
      <c r="L2560" s="14">
        <f>VLOOKUP(K2560,Наценка!$A$1:$B$8,2,1)</f>
        <v>1.4</v>
      </c>
      <c r="M2560" s="56">
        <f>INDEX($M:$M,MATCH($H2560,$C:$C,0))+I2560*$M$2</f>
        <v>6100</v>
      </c>
      <c r="N2560" s="57">
        <f t="shared" si="403"/>
        <v>6090</v>
      </c>
      <c r="O2560" s="72">
        <f>VLOOKUP($B2560,'Выгр Торг'!$B:$P,O$1,0)</f>
        <v>4400</v>
      </c>
      <c r="P2560" s="72">
        <f>VLOOKUP($B2560,'Выгр Торг'!$B:$P,P$1,0)</f>
        <v>6290</v>
      </c>
      <c r="Q2560" s="42">
        <f t="shared" si="404"/>
        <v>0</v>
      </c>
      <c r="R2560" s="42">
        <f t="shared" si="405"/>
        <v>200</v>
      </c>
      <c r="S2560" s="85">
        <f t="shared" si="396"/>
        <v>6090</v>
      </c>
      <c r="T2560" s="60" t="str">
        <f>IFERROR(VLOOKUP($B2560,'Из ГУГЛа'!$B:$G,4,0)*U2560+V2560,VLOOKUP($B2560,'Из ГУГЛа'!$B:$G,4,0))</f>
        <v/>
      </c>
      <c r="U2560" s="15">
        <v>1</v>
      </c>
      <c r="V2560" s="59"/>
      <c r="W2560" s="74">
        <f t="shared" si="406"/>
        <v>0.38409090909090904</v>
      </c>
      <c r="X2560" s="74" t="str">
        <f t="shared" si="407"/>
        <v/>
      </c>
      <c r="Y2560" s="74" t="str">
        <f t="shared" si="408"/>
        <v/>
      </c>
      <c r="Z2560" s="76" t="e">
        <f>INDEX($Z:$Z,MATCH($H2560,$C:$C,0))+V2560</f>
        <v>#VALUE!</v>
      </c>
      <c r="AB2560" s="43">
        <f>INDEX($AB:$AB,MATCH($H2560,$C:$C,0))</f>
        <v>0</v>
      </c>
    </row>
    <row r="2561" spans="1:28" ht="60" x14ac:dyDescent="0.25">
      <c r="A2561" s="71" t="str">
        <f>INDEX('Выгр Торг'!$A:$A,MATCH($B2561,'Выгр Торг'!$B:$B,0))</f>
        <v>Боковые зеркала "АТП" в стиле Гранта для ВАЗ 2110-2112, Лада Приора</v>
      </c>
      <c r="B2561" s="88">
        <v>327259</v>
      </c>
      <c r="C2561" s="72">
        <f>VLOOKUP($B2561,'Выгр Торг'!$B:$P,C$1,0)</f>
        <v>327259</v>
      </c>
      <c r="D2561" s="71" t="str">
        <f>VLOOKUP($B2561,'Выгр Торг'!$B:$P,D$1,0)</f>
        <v>Боковые зеркала "АТП" в стиле Гранта (повторитель: Динамический (PLAZMA), Электропривод, В цвет 790) для ВАЗ 2110-2112, Лада Приора</v>
      </c>
      <c r="E2561" s="72" t="str">
        <f>VLOOKUP($B2561,'Выгр Торг'!$B:$P,E$1,0)</f>
        <v>Y</v>
      </c>
      <c r="F2561" s="72" t="str">
        <f>VLOOKUP($B2561,'Выгр Торг'!$B:$P,F$1,0)</f>
        <v>1</v>
      </c>
      <c r="G2561" s="36"/>
      <c r="H2561" s="28">
        <v>327187</v>
      </c>
      <c r="I2561" s="53">
        <f>INDEX($I:$I,MATCH($H2561,$C:$C,0))</f>
        <v>600</v>
      </c>
      <c r="J2561" s="5" t="s">
        <v>3410</v>
      </c>
      <c r="K2561" s="56">
        <f>INDEX($K:$K,MATCH($H2561,$C:$C,0))+I2561</f>
        <v>4400</v>
      </c>
      <c r="L2561" s="14">
        <f>VLOOKUP(K2561,Наценка!$A$1:$B$8,2,1)</f>
        <v>1.4</v>
      </c>
      <c r="M2561" s="56">
        <f>INDEX($M:$M,MATCH($H2561,$C:$C,0))+I2561*$M$2</f>
        <v>6100</v>
      </c>
      <c r="N2561" s="57">
        <f t="shared" si="403"/>
        <v>6090</v>
      </c>
      <c r="O2561" s="72">
        <f>VLOOKUP($B2561,'Выгр Торг'!$B:$P,O$1,0)</f>
        <v>4400</v>
      </c>
      <c r="P2561" s="72">
        <f>VLOOKUP($B2561,'Выгр Торг'!$B:$P,P$1,0)</f>
        <v>6290</v>
      </c>
      <c r="Q2561" s="42">
        <f t="shared" si="404"/>
        <v>0</v>
      </c>
      <c r="R2561" s="42">
        <f t="shared" si="405"/>
        <v>200</v>
      </c>
      <c r="S2561" s="85">
        <f t="shared" si="396"/>
        <v>6090</v>
      </c>
      <c r="T2561" s="60" t="str">
        <f>IFERROR(VLOOKUP($B2561,'Из ГУГЛа'!$B:$G,4,0)*U2561+V2561,VLOOKUP($B2561,'Из ГУГЛа'!$B:$G,4,0))</f>
        <v/>
      </c>
      <c r="U2561" s="15">
        <v>1</v>
      </c>
      <c r="V2561" s="59"/>
      <c r="W2561" s="74">
        <f t="shared" si="406"/>
        <v>0.38409090909090904</v>
      </c>
      <c r="X2561" s="74" t="str">
        <f t="shared" si="407"/>
        <v/>
      </c>
      <c r="Y2561" s="74" t="str">
        <f t="shared" si="408"/>
        <v/>
      </c>
      <c r="Z2561" s="76" t="e">
        <f>INDEX($Z:$Z,MATCH($H2561,$C:$C,0))+V2561</f>
        <v>#VALUE!</v>
      </c>
      <c r="AB2561" s="43">
        <f>INDEX($AB:$AB,MATCH($H2561,$C:$C,0))</f>
        <v>0</v>
      </c>
    </row>
    <row r="2562" spans="1:28" ht="60" x14ac:dyDescent="0.25">
      <c r="A2562" s="71" t="str">
        <f>INDEX('Выгр Торг'!$A:$A,MATCH($B2562,'Выгр Торг'!$B:$B,0))</f>
        <v>Боковые зеркала "АТП" в стиле Гранта для ВАЗ 2110-2112, Лада Приора</v>
      </c>
      <c r="B2562" s="88">
        <v>327199</v>
      </c>
      <c r="C2562" s="72">
        <f>VLOOKUP($B2562,'Выгр Торг'!$B:$P,C$1,0)</f>
        <v>327199</v>
      </c>
      <c r="D2562" s="71" t="str">
        <f>VLOOKUP($B2562,'Выгр Торг'!$B:$P,D$1,0)</f>
        <v>Боковые зеркала "АТП" в стиле Гранта (повторитель: Динамический (PLAZMA), Электропривод, Уточнить у менеджера) для ВАЗ 2110-2112, Лада Приора</v>
      </c>
      <c r="E2562" s="72" t="str">
        <f>VLOOKUP($B2562,'Выгр Торг'!$B:$P,E$1,0)</f>
        <v>Y</v>
      </c>
      <c r="F2562" s="72" t="str">
        <f>VLOOKUP($B2562,'Выгр Торг'!$B:$P,F$1,0)</f>
        <v>1</v>
      </c>
      <c r="G2562" s="36"/>
      <c r="H2562" s="28">
        <v>327187</v>
      </c>
      <c r="I2562" s="53">
        <f>INDEX($I:$I,MATCH($H2562,$C:$C,0))</f>
        <v>600</v>
      </c>
      <c r="J2562" s="5" t="s">
        <v>3410</v>
      </c>
      <c r="K2562" s="56">
        <f>INDEX($K:$K,MATCH($H2562,$C:$C,0))+I2562</f>
        <v>4400</v>
      </c>
      <c r="L2562" s="14">
        <f>VLOOKUP(K2562,Наценка!$A$1:$B$8,2,1)</f>
        <v>1.4</v>
      </c>
      <c r="M2562" s="56">
        <f>INDEX($M:$M,MATCH($H2562,$C:$C,0))+I2562*$M$2</f>
        <v>6100</v>
      </c>
      <c r="N2562" s="57">
        <f t="shared" si="403"/>
        <v>6090</v>
      </c>
      <c r="O2562" s="72">
        <f>VLOOKUP($B2562,'Выгр Торг'!$B:$P,O$1,0)</f>
        <v>4400</v>
      </c>
      <c r="P2562" s="72">
        <f>VLOOKUP($B2562,'Выгр Торг'!$B:$P,P$1,0)</f>
        <v>6290</v>
      </c>
      <c r="Q2562" s="42">
        <f t="shared" si="404"/>
        <v>0</v>
      </c>
      <c r="R2562" s="42">
        <f t="shared" si="405"/>
        <v>200</v>
      </c>
      <c r="S2562" s="85">
        <f t="shared" si="396"/>
        <v>6090</v>
      </c>
      <c r="T2562" s="60" t="str">
        <f>IFERROR(VLOOKUP($B2562,'Из ГУГЛа'!$B:$G,4,0)*U2562+V2562,VLOOKUP($B2562,'Из ГУГЛа'!$B:$G,4,0))</f>
        <v/>
      </c>
      <c r="U2562" s="15">
        <v>1</v>
      </c>
      <c r="V2562" s="59"/>
      <c r="W2562" s="74">
        <f t="shared" si="406"/>
        <v>0.38409090909090904</v>
      </c>
      <c r="X2562" s="74" t="str">
        <f t="shared" si="407"/>
        <v/>
      </c>
      <c r="Y2562" s="74" t="str">
        <f t="shared" si="408"/>
        <v/>
      </c>
      <c r="Z2562" s="76" t="e">
        <f>INDEX($Z:$Z,MATCH($H2562,$C:$C,0))+V2562</f>
        <v>#VALUE!</v>
      </c>
      <c r="AB2562" s="43">
        <f>INDEX($AB:$AB,MATCH($H2562,$C:$C,0))</f>
        <v>0</v>
      </c>
    </row>
    <row r="2563" spans="1:28" ht="60" x14ac:dyDescent="0.25">
      <c r="A2563" s="71" t="str">
        <f>INDEX('Выгр Торг'!$A:$A,MATCH($B2563,'Выгр Торг'!$B:$B,0))</f>
        <v>Боковые зеркала "АТП" в стиле Гранта для ВАЗ 2110-2112, Лада Приора</v>
      </c>
      <c r="B2563" s="88">
        <v>327190</v>
      </c>
      <c r="C2563" s="72">
        <f>VLOOKUP($B2563,'Выгр Торг'!$B:$P,C$1,0)</f>
        <v>327190</v>
      </c>
      <c r="D2563" s="71" t="str">
        <f>VLOOKUP($B2563,'Выгр Торг'!$B:$P,D$1,0)</f>
        <v>Боковые зеркала "АТП" в стиле Гранта (повторитель: Динамический (МУЛЬТИ PLAZMA), Механическая, Без обогрева, Без покраски) для ВАЗ 2110-2112, Лада Приора</v>
      </c>
      <c r="E2563" s="72" t="str">
        <f>VLOOKUP($B2563,'Выгр Торг'!$B:$P,E$1,0)</f>
        <v>Y</v>
      </c>
      <c r="F2563" s="72" t="str">
        <f>VLOOKUP($B2563,'Выгр Торг'!$B:$P,F$1,0)</f>
        <v>1</v>
      </c>
      <c r="G2563" s="36"/>
      <c r="H2563" s="28">
        <v>327190</v>
      </c>
      <c r="I2563" s="52">
        <v>600</v>
      </c>
      <c r="J2563" s="5" t="s">
        <v>3410</v>
      </c>
      <c r="K2563" s="73">
        <f>O2563</f>
        <v>3000</v>
      </c>
      <c r="L2563" s="14">
        <f>VLOOKUP(K2563,Наценка!$A$1:$B$8,2,1)</f>
        <v>1.4</v>
      </c>
      <c r="M2563" s="83">
        <f>K2563*L2563</f>
        <v>4200</v>
      </c>
      <c r="N2563" s="57">
        <f t="shared" ref="N2563:N2564" si="409">IF(M2563&lt;=1000,(ROUNDUP(M2563,-1)-1),(ROUNDUP(M2563,-2)-10))</f>
        <v>4190</v>
      </c>
      <c r="O2563" s="72">
        <f>VLOOKUP($B2563,'Выгр Торг'!$B:$P,O$1,0)</f>
        <v>3000</v>
      </c>
      <c r="P2563" s="72">
        <f>VLOOKUP($B2563,'Выгр Торг'!$B:$P,P$1,0)</f>
        <v>4290</v>
      </c>
      <c r="Q2563" s="42">
        <f t="shared" ref="Q2563:Q2564" si="410">O2563-K2563</f>
        <v>0</v>
      </c>
      <c r="R2563" s="42">
        <f t="shared" ref="R2563:R2564" si="411">P2563-N2563</f>
        <v>100</v>
      </c>
      <c r="S2563" s="85">
        <f t="shared" si="396"/>
        <v>4190</v>
      </c>
      <c r="T2563" s="60" t="str">
        <f>IFERROR(VLOOKUP($B2563,'Из ГУГЛа'!$B:$G,4,0)*U2563+V2563,VLOOKUP($B2563,'Из ГУГЛа'!$B:$G,4,0))</f>
        <v/>
      </c>
      <c r="U2563" s="15">
        <v>1</v>
      </c>
      <c r="V2563" s="59"/>
      <c r="W2563" s="74">
        <f t="shared" ref="W2563:W2564" si="412">IFERROR(S2563/K2563-1,"")</f>
        <v>0.39666666666666672</v>
      </c>
      <c r="X2563" s="74" t="str">
        <f t="shared" ref="X2563:X2564" si="413">IFERROR((Z2563-S2563)/Z2563,"")</f>
        <v/>
      </c>
      <c r="Y2563" s="74" t="str">
        <f t="shared" ref="Y2563:Y2564" si="414">IFERROR(IF(Z2563="","",Z2563/K2563-1),"")</f>
        <v/>
      </c>
      <c r="Z2563" s="78" t="s">
        <v>2579</v>
      </c>
    </row>
    <row r="2564" spans="1:28" ht="60" x14ac:dyDescent="0.25">
      <c r="A2564" s="71" t="str">
        <f>INDEX('Выгр Торг'!$A:$A,MATCH($B2564,'Выгр Торг'!$B:$B,0))</f>
        <v>Боковые зеркала "АТП" в стиле Гранта для ВАЗ 2110-2112, Лада Приора</v>
      </c>
      <c r="B2564" s="88">
        <v>327736</v>
      </c>
      <c r="C2564" s="72">
        <f>VLOOKUP($B2564,'Выгр Торг'!$B:$P,C$1,0)</f>
        <v>327736</v>
      </c>
      <c r="D2564" s="71" t="str">
        <f>VLOOKUP($B2564,'Выгр Торг'!$B:$P,D$1,0)</f>
        <v>Боковые зеркала "АТП" в стиле Гранта (повторитель: Динамический (МУЛЬТИ PLAZMA), Механическая, Без обогрева, В цвет 100) для ВАЗ 2110-2112, Лада Приора</v>
      </c>
      <c r="E2564" s="72" t="str">
        <f>VLOOKUP($B2564,'Выгр Торг'!$B:$P,E$1,0)</f>
        <v>Y</v>
      </c>
      <c r="F2564" s="72" t="str">
        <f>VLOOKUP($B2564,'Выгр Торг'!$B:$P,F$1,0)</f>
        <v>1</v>
      </c>
      <c r="G2564" s="36"/>
      <c r="H2564" s="28">
        <v>327190</v>
      </c>
      <c r="I2564" s="53">
        <f>INDEX($I:$I,MATCH($H2564,$C:$C,0))</f>
        <v>600</v>
      </c>
      <c r="J2564" s="5" t="s">
        <v>3410</v>
      </c>
      <c r="K2564" s="56">
        <f>INDEX($K:$K,MATCH($H2564,$C:$C,0))+I2564</f>
        <v>3600</v>
      </c>
      <c r="L2564" s="14">
        <f>VLOOKUP(K2564,Наценка!$A$1:$B$8,2,1)</f>
        <v>1.4</v>
      </c>
      <c r="M2564" s="56">
        <f>INDEX($M:$M,MATCH($H2564,$C:$C,0))+I2564*$M$2</f>
        <v>4980</v>
      </c>
      <c r="N2564" s="57">
        <f t="shared" si="409"/>
        <v>4990</v>
      </c>
      <c r="O2564" s="72">
        <f>VLOOKUP($B2564,'Выгр Торг'!$B:$P,O$1,0)</f>
        <v>3600</v>
      </c>
      <c r="P2564" s="72">
        <f>VLOOKUP($B2564,'Выгр Торг'!$B:$P,P$1,0)</f>
        <v>5090</v>
      </c>
      <c r="Q2564" s="42">
        <f t="shared" si="410"/>
        <v>0</v>
      </c>
      <c r="R2564" s="42">
        <f t="shared" si="411"/>
        <v>100</v>
      </c>
      <c r="S2564" s="85">
        <f t="shared" si="396"/>
        <v>4990</v>
      </c>
      <c r="T2564" s="60" t="str">
        <f>IFERROR(VLOOKUP($B2564,'Из ГУГЛа'!$B:$G,4,0)*U2564+V2564,VLOOKUP($B2564,'Из ГУГЛа'!$B:$G,4,0))</f>
        <v/>
      </c>
      <c r="U2564" s="15">
        <v>1</v>
      </c>
      <c r="V2564" s="59"/>
      <c r="W2564" s="74">
        <f t="shared" si="412"/>
        <v>0.38611111111111107</v>
      </c>
      <c r="X2564" s="74" t="str">
        <f t="shared" si="413"/>
        <v/>
      </c>
      <c r="Y2564" s="74" t="str">
        <f t="shared" si="414"/>
        <v/>
      </c>
      <c r="Z2564" s="76" t="e">
        <f>INDEX($Z:$Z,MATCH($H2564,$C:$C,0))+V2564</f>
        <v>#VALUE!</v>
      </c>
      <c r="AB2564" s="43">
        <f>INDEX($AB:$AB,MATCH($H2564,$C:$C,0))</f>
        <v>0</v>
      </c>
    </row>
    <row r="2565" spans="1:28" ht="60" x14ac:dyDescent="0.25">
      <c r="A2565" s="71" t="str">
        <f>INDEX('Выгр Торг'!$A:$A,MATCH($B2565,'Выгр Торг'!$B:$B,0))</f>
        <v>Боковые зеркала "АТП" в стиле Гранта для ВАЗ 2110-2112, Лада Приора</v>
      </c>
      <c r="B2565" s="88">
        <v>327418</v>
      </c>
      <c r="C2565" s="72">
        <f>VLOOKUP($B2565,'Выгр Торг'!$B:$P,C$1,0)</f>
        <v>327418</v>
      </c>
      <c r="D2565" s="71" t="str">
        <f>VLOOKUP($B2565,'Выгр Торг'!$B:$P,D$1,0)</f>
        <v>Боковые зеркала "АТП" в стиле Гранта (повторитель: Динамический (МУЛЬТИ PLAZMA), Механическая, Без обогрева, В цвет 125) для ВАЗ 2110-2112, Лада Приора</v>
      </c>
      <c r="E2565" s="72" t="str">
        <f>VLOOKUP($B2565,'Выгр Торг'!$B:$P,E$1,0)</f>
        <v>Y</v>
      </c>
      <c r="F2565" s="72" t="str">
        <f>VLOOKUP($B2565,'Выгр Торг'!$B:$P,F$1,0)</f>
        <v>1</v>
      </c>
      <c r="G2565" s="36"/>
      <c r="H2565" s="28">
        <v>327190</v>
      </c>
      <c r="I2565" s="53">
        <f>INDEX($I:$I,MATCH($H2565,$C:$C,0))</f>
        <v>600</v>
      </c>
      <c r="J2565" s="5" t="s">
        <v>3410</v>
      </c>
      <c r="K2565" s="56">
        <f>INDEX($K:$K,MATCH($H2565,$C:$C,0))+I2565</f>
        <v>3600</v>
      </c>
      <c r="L2565" s="14">
        <f>VLOOKUP(K2565,Наценка!$A$1:$B$8,2,1)</f>
        <v>1.4</v>
      </c>
      <c r="M2565" s="56">
        <f>INDEX($M:$M,MATCH($H2565,$C:$C,0))+I2565*$M$2</f>
        <v>4980</v>
      </c>
      <c r="N2565" s="57">
        <f t="shared" ref="N2565:N2609" si="415">IF(M2565&lt;=1000,(ROUNDUP(M2565,-1)-1),(ROUNDUP(M2565,-2)-10))</f>
        <v>4990</v>
      </c>
      <c r="O2565" s="72">
        <f>VLOOKUP($B2565,'Выгр Торг'!$B:$P,O$1,0)</f>
        <v>3600</v>
      </c>
      <c r="P2565" s="72">
        <f>VLOOKUP($B2565,'Выгр Торг'!$B:$P,P$1,0)</f>
        <v>5090</v>
      </c>
      <c r="Q2565" s="42">
        <f t="shared" ref="Q2565:Q2609" si="416">O2565-K2565</f>
        <v>0</v>
      </c>
      <c r="R2565" s="42">
        <f t="shared" ref="R2565:R2609" si="417">P2565-N2565</f>
        <v>100</v>
      </c>
      <c r="S2565" s="85">
        <f t="shared" si="396"/>
        <v>4990</v>
      </c>
      <c r="T2565" s="60" t="str">
        <f>IFERROR(VLOOKUP($B2565,'Из ГУГЛа'!$B:$G,4,0)*U2565+V2565,VLOOKUP($B2565,'Из ГУГЛа'!$B:$G,4,0))</f>
        <v/>
      </c>
      <c r="U2565" s="15">
        <v>1</v>
      </c>
      <c r="V2565" s="59"/>
      <c r="W2565" s="74">
        <f t="shared" ref="W2565:W2609" si="418">IFERROR(S2565/K2565-1,"")</f>
        <v>0.38611111111111107</v>
      </c>
      <c r="X2565" s="74" t="str">
        <f t="shared" ref="X2565:X2609" si="419">IFERROR((Z2565-S2565)/Z2565,"")</f>
        <v/>
      </c>
      <c r="Y2565" s="74" t="str">
        <f t="shared" ref="Y2565:Y2609" si="420">IFERROR(IF(Z2565="","",Z2565/K2565-1),"")</f>
        <v/>
      </c>
      <c r="Z2565" s="76" t="e">
        <f>INDEX($Z:$Z,MATCH($H2565,$C:$C,0))+V2565</f>
        <v>#VALUE!</v>
      </c>
      <c r="AB2565" s="43">
        <f>INDEX($AB:$AB,MATCH($H2565,$C:$C,0))</f>
        <v>0</v>
      </c>
    </row>
    <row r="2566" spans="1:28" ht="60" x14ac:dyDescent="0.25">
      <c r="A2566" s="71" t="str">
        <f>INDEX('Выгр Торг'!$A:$A,MATCH($B2566,'Выгр Торг'!$B:$B,0))</f>
        <v>Боковые зеркала "АТП" в стиле Гранта для ВАЗ 2110-2112, Лада Приора</v>
      </c>
      <c r="B2566" s="88">
        <v>327552</v>
      </c>
      <c r="C2566" s="72">
        <f>VLOOKUP($B2566,'Выгр Торг'!$B:$P,C$1,0)</f>
        <v>327552</v>
      </c>
      <c r="D2566" s="71" t="str">
        <f>VLOOKUP($B2566,'Выгр Торг'!$B:$P,D$1,0)</f>
        <v>Боковые зеркала "АТП" в стиле Гранта (повторитель: Динамический (МУЛЬТИ PLAZMA), Механическая, Без обогрева, В цвет 133) для ВАЗ 2110-2112, Лада Приора</v>
      </c>
      <c r="E2566" s="72" t="str">
        <f>VLOOKUP($B2566,'Выгр Торг'!$B:$P,E$1,0)</f>
        <v>Y</v>
      </c>
      <c r="F2566" s="72" t="str">
        <f>VLOOKUP($B2566,'Выгр Торг'!$B:$P,F$1,0)</f>
        <v>1</v>
      </c>
      <c r="G2566" s="36"/>
      <c r="H2566" s="28">
        <v>327190</v>
      </c>
      <c r="I2566" s="53">
        <f>INDEX($I:$I,MATCH($H2566,$C:$C,0))</f>
        <v>600</v>
      </c>
      <c r="J2566" s="5" t="s">
        <v>3410</v>
      </c>
      <c r="K2566" s="56">
        <f>INDEX($K:$K,MATCH($H2566,$C:$C,0))+I2566</f>
        <v>3600</v>
      </c>
      <c r="L2566" s="14">
        <f>VLOOKUP(K2566,Наценка!$A$1:$B$8,2,1)</f>
        <v>1.4</v>
      </c>
      <c r="M2566" s="56">
        <f>INDEX($M:$M,MATCH($H2566,$C:$C,0))+I2566*$M$2</f>
        <v>4980</v>
      </c>
      <c r="N2566" s="57">
        <f t="shared" si="415"/>
        <v>4990</v>
      </c>
      <c r="O2566" s="72">
        <f>VLOOKUP($B2566,'Выгр Торг'!$B:$P,O$1,0)</f>
        <v>3600</v>
      </c>
      <c r="P2566" s="72">
        <f>VLOOKUP($B2566,'Выгр Торг'!$B:$P,P$1,0)</f>
        <v>5090</v>
      </c>
      <c r="Q2566" s="42">
        <f t="shared" si="416"/>
        <v>0</v>
      </c>
      <c r="R2566" s="42">
        <f t="shared" si="417"/>
        <v>100</v>
      </c>
      <c r="S2566" s="85">
        <f t="shared" ref="S2566:S2629" si="421">IFERROR(ROUND(N2566*(1-$S$2),),"")</f>
        <v>4990</v>
      </c>
      <c r="T2566" s="60" t="str">
        <f>IFERROR(VLOOKUP($B2566,'Из ГУГЛа'!$B:$G,4,0)*U2566+V2566,VLOOKUP($B2566,'Из ГУГЛа'!$B:$G,4,0))</f>
        <v/>
      </c>
      <c r="U2566" s="15">
        <v>1</v>
      </c>
      <c r="V2566" s="59"/>
      <c r="W2566" s="74">
        <f t="shared" si="418"/>
        <v>0.38611111111111107</v>
      </c>
      <c r="X2566" s="74" t="str">
        <f t="shared" si="419"/>
        <v/>
      </c>
      <c r="Y2566" s="74" t="str">
        <f t="shared" si="420"/>
        <v/>
      </c>
      <c r="Z2566" s="76" t="e">
        <f>INDEX($Z:$Z,MATCH($H2566,$C:$C,0))+V2566</f>
        <v>#VALUE!</v>
      </c>
      <c r="AB2566" s="43">
        <f>INDEX($AB:$AB,MATCH($H2566,$C:$C,0))</f>
        <v>0</v>
      </c>
    </row>
    <row r="2567" spans="1:28" ht="60" x14ac:dyDescent="0.25">
      <c r="A2567" s="71" t="str">
        <f>INDEX('Выгр Торг'!$A:$A,MATCH($B2567,'Выгр Торг'!$B:$B,0))</f>
        <v>Боковые зеркала "АТП" в стиле Гранта для ВАЗ 2110-2112, Лада Приора</v>
      </c>
      <c r="B2567" s="88">
        <v>327536</v>
      </c>
      <c r="C2567" s="72">
        <f>VLOOKUP($B2567,'Выгр Торг'!$B:$P,C$1,0)</f>
        <v>327536</v>
      </c>
      <c r="D2567" s="71" t="str">
        <f>VLOOKUP($B2567,'Выгр Торг'!$B:$P,D$1,0)</f>
        <v>Боковые зеркала "АТП" в стиле Гранта (повторитель: Динамический (МУЛЬТИ PLAZMA), Механическая, Без обогрева, В цвет 171) для ВАЗ 2110-2112, Лада Приора</v>
      </c>
      <c r="E2567" s="72" t="str">
        <f>VLOOKUP($B2567,'Выгр Торг'!$B:$P,E$1,0)</f>
        <v>Y</v>
      </c>
      <c r="F2567" s="72" t="str">
        <f>VLOOKUP($B2567,'Выгр Торг'!$B:$P,F$1,0)</f>
        <v>1</v>
      </c>
      <c r="G2567" s="36"/>
      <c r="H2567" s="28">
        <v>327190</v>
      </c>
      <c r="I2567" s="53">
        <f>INDEX($I:$I,MATCH($H2567,$C:$C,0))</f>
        <v>600</v>
      </c>
      <c r="J2567" s="5" t="s">
        <v>3410</v>
      </c>
      <c r="K2567" s="56">
        <f>INDEX($K:$K,MATCH($H2567,$C:$C,0))+I2567</f>
        <v>3600</v>
      </c>
      <c r="L2567" s="14">
        <f>VLOOKUP(K2567,Наценка!$A$1:$B$8,2,1)</f>
        <v>1.4</v>
      </c>
      <c r="M2567" s="56">
        <f>INDEX($M:$M,MATCH($H2567,$C:$C,0))+I2567*$M$2</f>
        <v>4980</v>
      </c>
      <c r="N2567" s="57">
        <f t="shared" si="415"/>
        <v>4990</v>
      </c>
      <c r="O2567" s="72">
        <f>VLOOKUP($B2567,'Выгр Торг'!$B:$P,O$1,0)</f>
        <v>3600</v>
      </c>
      <c r="P2567" s="72">
        <f>VLOOKUP($B2567,'Выгр Торг'!$B:$P,P$1,0)</f>
        <v>5090</v>
      </c>
      <c r="Q2567" s="42">
        <f t="shared" si="416"/>
        <v>0</v>
      </c>
      <c r="R2567" s="42">
        <f t="shared" si="417"/>
        <v>100</v>
      </c>
      <c r="S2567" s="85">
        <f t="shared" si="421"/>
        <v>4990</v>
      </c>
      <c r="T2567" s="60" t="str">
        <f>IFERROR(VLOOKUP($B2567,'Из ГУГЛа'!$B:$G,4,0)*U2567+V2567,VLOOKUP($B2567,'Из ГУГЛа'!$B:$G,4,0))</f>
        <v/>
      </c>
      <c r="U2567" s="15">
        <v>1</v>
      </c>
      <c r="V2567" s="59"/>
      <c r="W2567" s="74">
        <f t="shared" si="418"/>
        <v>0.38611111111111107</v>
      </c>
      <c r="X2567" s="74" t="str">
        <f t="shared" si="419"/>
        <v/>
      </c>
      <c r="Y2567" s="74" t="str">
        <f t="shared" si="420"/>
        <v/>
      </c>
      <c r="Z2567" s="76" t="e">
        <f>INDEX($Z:$Z,MATCH($H2567,$C:$C,0))+V2567</f>
        <v>#VALUE!</v>
      </c>
      <c r="AB2567" s="43">
        <f>INDEX($AB:$AB,MATCH($H2567,$C:$C,0))</f>
        <v>0</v>
      </c>
    </row>
    <row r="2568" spans="1:28" ht="60" x14ac:dyDescent="0.25">
      <c r="A2568" s="71" t="str">
        <f>INDEX('Выгр Торг'!$A:$A,MATCH($B2568,'Выгр Торг'!$B:$B,0))</f>
        <v>Боковые зеркала "АТП" в стиле Гранта для ВАЗ 2110-2112, Лада Приора</v>
      </c>
      <c r="B2568" s="88">
        <v>327490</v>
      </c>
      <c r="C2568" s="72">
        <f>VLOOKUP($B2568,'Выгр Торг'!$B:$P,C$1,0)</f>
        <v>327490</v>
      </c>
      <c r="D2568" s="71" t="str">
        <f>VLOOKUP($B2568,'Выгр Торг'!$B:$P,D$1,0)</f>
        <v>Боковые зеркала "АТП" в стиле Гранта (повторитель: Динамический (МУЛЬТИ PLAZMA), Механическая, Без обогрева, В цвет 190) для ВАЗ 2110-2112, Лада Приора</v>
      </c>
      <c r="E2568" s="72" t="str">
        <f>VLOOKUP($B2568,'Выгр Торг'!$B:$P,E$1,0)</f>
        <v>Y</v>
      </c>
      <c r="F2568" s="72" t="str">
        <f>VLOOKUP($B2568,'Выгр Торг'!$B:$P,F$1,0)</f>
        <v>1</v>
      </c>
      <c r="G2568" s="36"/>
      <c r="H2568" s="28">
        <v>327190</v>
      </c>
      <c r="I2568" s="53">
        <f>INDEX($I:$I,MATCH($H2568,$C:$C,0))</f>
        <v>600</v>
      </c>
      <c r="J2568" s="5" t="s">
        <v>3410</v>
      </c>
      <c r="K2568" s="56">
        <f>INDEX($K:$K,MATCH($H2568,$C:$C,0))+I2568</f>
        <v>3600</v>
      </c>
      <c r="L2568" s="14">
        <f>VLOOKUP(K2568,Наценка!$A$1:$B$8,2,1)</f>
        <v>1.4</v>
      </c>
      <c r="M2568" s="56">
        <f>INDEX($M:$M,MATCH($H2568,$C:$C,0))+I2568*$M$2</f>
        <v>4980</v>
      </c>
      <c r="N2568" s="57">
        <f t="shared" si="415"/>
        <v>4990</v>
      </c>
      <c r="O2568" s="72">
        <f>VLOOKUP($B2568,'Выгр Торг'!$B:$P,O$1,0)</f>
        <v>3600</v>
      </c>
      <c r="P2568" s="72">
        <f>VLOOKUP($B2568,'Выгр Торг'!$B:$P,P$1,0)</f>
        <v>5090</v>
      </c>
      <c r="Q2568" s="42">
        <f t="shared" si="416"/>
        <v>0</v>
      </c>
      <c r="R2568" s="42">
        <f t="shared" si="417"/>
        <v>100</v>
      </c>
      <c r="S2568" s="85">
        <f t="shared" si="421"/>
        <v>4990</v>
      </c>
      <c r="T2568" s="60" t="str">
        <f>IFERROR(VLOOKUP($B2568,'Из ГУГЛа'!$B:$G,4,0)*U2568+V2568,VLOOKUP($B2568,'Из ГУГЛа'!$B:$G,4,0))</f>
        <v/>
      </c>
      <c r="U2568" s="15">
        <v>1</v>
      </c>
      <c r="V2568" s="59"/>
      <c r="W2568" s="74">
        <f t="shared" si="418"/>
        <v>0.38611111111111107</v>
      </c>
      <c r="X2568" s="74" t="str">
        <f t="shared" si="419"/>
        <v/>
      </c>
      <c r="Y2568" s="74" t="str">
        <f t="shared" si="420"/>
        <v/>
      </c>
      <c r="Z2568" s="76" t="e">
        <f>INDEX($Z:$Z,MATCH($H2568,$C:$C,0))+V2568</f>
        <v>#VALUE!</v>
      </c>
      <c r="AB2568" s="43">
        <f>INDEX($AB:$AB,MATCH($H2568,$C:$C,0))</f>
        <v>0</v>
      </c>
    </row>
    <row r="2569" spans="1:28" ht="60" x14ac:dyDescent="0.25">
      <c r="A2569" s="71" t="str">
        <f>INDEX('Выгр Торг'!$A:$A,MATCH($B2569,'Выгр Торг'!$B:$B,0))</f>
        <v>Боковые зеркала "АТП" в стиле Гранта для ВАЗ 2110-2112, Лада Приора</v>
      </c>
      <c r="B2569" s="88">
        <v>327664</v>
      </c>
      <c r="C2569" s="72">
        <f>VLOOKUP($B2569,'Выгр Торг'!$B:$P,C$1,0)</f>
        <v>327664</v>
      </c>
      <c r="D2569" s="71" t="str">
        <f>VLOOKUP($B2569,'Выгр Торг'!$B:$P,D$1,0)</f>
        <v>Боковые зеркала "АТП" в стиле Гранта (повторитель: Динамический (МУЛЬТИ PLAZMA), Механическая, Без обогрева, В цвет 192) для ВАЗ 2110-2112, Лада Приора</v>
      </c>
      <c r="E2569" s="72" t="str">
        <f>VLOOKUP($B2569,'Выгр Торг'!$B:$P,E$1,0)</f>
        <v>Y</v>
      </c>
      <c r="F2569" s="72" t="str">
        <f>VLOOKUP($B2569,'Выгр Торг'!$B:$P,F$1,0)</f>
        <v>1</v>
      </c>
      <c r="G2569" s="36"/>
      <c r="H2569" s="28">
        <v>327190</v>
      </c>
      <c r="I2569" s="53">
        <f>INDEX($I:$I,MATCH($H2569,$C:$C,0))</f>
        <v>600</v>
      </c>
      <c r="J2569" s="5" t="s">
        <v>3410</v>
      </c>
      <c r="K2569" s="56">
        <f>INDEX($K:$K,MATCH($H2569,$C:$C,0))+I2569</f>
        <v>3600</v>
      </c>
      <c r="L2569" s="14">
        <f>VLOOKUP(K2569,Наценка!$A$1:$B$8,2,1)</f>
        <v>1.4</v>
      </c>
      <c r="M2569" s="56">
        <f>INDEX($M:$M,MATCH($H2569,$C:$C,0))+I2569*$M$2</f>
        <v>4980</v>
      </c>
      <c r="N2569" s="57">
        <f t="shared" si="415"/>
        <v>4990</v>
      </c>
      <c r="O2569" s="72">
        <f>VLOOKUP($B2569,'Выгр Торг'!$B:$P,O$1,0)</f>
        <v>3600</v>
      </c>
      <c r="P2569" s="72">
        <f>VLOOKUP($B2569,'Выгр Торг'!$B:$P,P$1,0)</f>
        <v>5090</v>
      </c>
      <c r="Q2569" s="42">
        <f t="shared" si="416"/>
        <v>0</v>
      </c>
      <c r="R2569" s="42">
        <f t="shared" si="417"/>
        <v>100</v>
      </c>
      <c r="S2569" s="85">
        <f t="shared" si="421"/>
        <v>4990</v>
      </c>
      <c r="T2569" s="60" t="str">
        <f>IFERROR(VLOOKUP($B2569,'Из ГУГЛа'!$B:$G,4,0)*U2569+V2569,VLOOKUP($B2569,'Из ГУГЛа'!$B:$G,4,0))</f>
        <v/>
      </c>
      <c r="U2569" s="15">
        <v>1</v>
      </c>
      <c r="V2569" s="59"/>
      <c r="W2569" s="74">
        <f t="shared" si="418"/>
        <v>0.38611111111111107</v>
      </c>
      <c r="X2569" s="74" t="str">
        <f t="shared" si="419"/>
        <v/>
      </c>
      <c r="Y2569" s="74" t="str">
        <f t="shared" si="420"/>
        <v/>
      </c>
      <c r="Z2569" s="76" t="e">
        <f>INDEX($Z:$Z,MATCH($H2569,$C:$C,0))+V2569</f>
        <v>#VALUE!</v>
      </c>
      <c r="AB2569" s="43">
        <f>INDEX($AB:$AB,MATCH($H2569,$C:$C,0))</f>
        <v>0</v>
      </c>
    </row>
    <row r="2570" spans="1:28" ht="60" x14ac:dyDescent="0.25">
      <c r="A2570" s="71" t="str">
        <f>INDEX('Выгр Торг'!$A:$A,MATCH($B2570,'Выгр Торг'!$B:$B,0))</f>
        <v>Боковые зеркала "АТП" в стиле Гранта для ВАЗ 2110-2112, Лада Приора</v>
      </c>
      <c r="B2570" s="88">
        <v>327648</v>
      </c>
      <c r="C2570" s="72">
        <f>VLOOKUP($B2570,'Выгр Торг'!$B:$P,C$1,0)</f>
        <v>327648</v>
      </c>
      <c r="D2570" s="71" t="str">
        <f>VLOOKUP($B2570,'Выгр Торг'!$B:$P,D$1,0)</f>
        <v>Боковые зеркала "АТП" в стиле Гранта (повторитель: Динамический (МУЛЬТИ PLAZMA), Механическая, Без обогрева, В цвет 193) для ВАЗ 2110-2112, Лада Приора</v>
      </c>
      <c r="E2570" s="72" t="str">
        <f>VLOOKUP($B2570,'Выгр Торг'!$B:$P,E$1,0)</f>
        <v>Y</v>
      </c>
      <c r="F2570" s="72" t="str">
        <f>VLOOKUP($B2570,'Выгр Торг'!$B:$P,F$1,0)</f>
        <v>1</v>
      </c>
      <c r="G2570" s="36"/>
      <c r="H2570" s="28">
        <v>327190</v>
      </c>
      <c r="I2570" s="53">
        <f>INDEX($I:$I,MATCH($H2570,$C:$C,0))</f>
        <v>600</v>
      </c>
      <c r="J2570" s="5" t="s">
        <v>3410</v>
      </c>
      <c r="K2570" s="56">
        <f>INDEX($K:$K,MATCH($H2570,$C:$C,0))+I2570</f>
        <v>3600</v>
      </c>
      <c r="L2570" s="14">
        <f>VLOOKUP(K2570,Наценка!$A$1:$B$8,2,1)</f>
        <v>1.4</v>
      </c>
      <c r="M2570" s="56">
        <f>INDEX($M:$M,MATCH($H2570,$C:$C,0))+I2570*$M$2</f>
        <v>4980</v>
      </c>
      <c r="N2570" s="57">
        <f t="shared" si="415"/>
        <v>4990</v>
      </c>
      <c r="O2570" s="72">
        <f>VLOOKUP($B2570,'Выгр Торг'!$B:$P,O$1,0)</f>
        <v>3600</v>
      </c>
      <c r="P2570" s="72">
        <f>VLOOKUP($B2570,'Выгр Торг'!$B:$P,P$1,0)</f>
        <v>5090</v>
      </c>
      <c r="Q2570" s="42">
        <f t="shared" si="416"/>
        <v>0</v>
      </c>
      <c r="R2570" s="42">
        <f t="shared" si="417"/>
        <v>100</v>
      </c>
      <c r="S2570" s="85">
        <f t="shared" si="421"/>
        <v>4990</v>
      </c>
      <c r="T2570" s="60" t="str">
        <f>IFERROR(VLOOKUP($B2570,'Из ГУГЛа'!$B:$G,4,0)*U2570+V2570,VLOOKUP($B2570,'Из ГУГЛа'!$B:$G,4,0))</f>
        <v/>
      </c>
      <c r="U2570" s="15">
        <v>1</v>
      </c>
      <c r="V2570" s="59"/>
      <c r="W2570" s="74">
        <f t="shared" si="418"/>
        <v>0.38611111111111107</v>
      </c>
      <c r="X2570" s="74" t="str">
        <f t="shared" si="419"/>
        <v/>
      </c>
      <c r="Y2570" s="74" t="str">
        <f t="shared" si="420"/>
        <v/>
      </c>
      <c r="Z2570" s="76" t="e">
        <f>INDEX($Z:$Z,MATCH($H2570,$C:$C,0))+V2570</f>
        <v>#VALUE!</v>
      </c>
      <c r="AB2570" s="43">
        <f>INDEX($AB:$AB,MATCH($H2570,$C:$C,0))</f>
        <v>0</v>
      </c>
    </row>
    <row r="2571" spans="1:28" ht="60" x14ac:dyDescent="0.25">
      <c r="A2571" s="71" t="str">
        <f>INDEX('Выгр Торг'!$A:$A,MATCH($B2571,'Выгр Торг'!$B:$B,0))</f>
        <v>Боковые зеркала "АТП" в стиле Гранта для ВАЗ 2110-2112, Лада Приора</v>
      </c>
      <c r="B2571" s="88">
        <v>327720</v>
      </c>
      <c r="C2571" s="72">
        <f>VLOOKUP($B2571,'Выгр Торг'!$B:$P,C$1,0)</f>
        <v>327720</v>
      </c>
      <c r="D2571" s="71" t="str">
        <f>VLOOKUP($B2571,'Выгр Торг'!$B:$P,D$1,0)</f>
        <v>Боковые зеркала "АТП" в стиле Гранта (повторитель: Динамический (МУЛЬТИ PLAZMA), Механическая, Без обогрева, В цвет 206) для ВАЗ 2110-2112, Лада Приора</v>
      </c>
      <c r="E2571" s="72" t="str">
        <f>VLOOKUP($B2571,'Выгр Торг'!$B:$P,E$1,0)</f>
        <v>Y</v>
      </c>
      <c r="F2571" s="72" t="str">
        <f>VLOOKUP($B2571,'Выгр Торг'!$B:$P,F$1,0)</f>
        <v>1</v>
      </c>
      <c r="G2571" s="36"/>
      <c r="H2571" s="28">
        <v>327190</v>
      </c>
      <c r="I2571" s="53">
        <f>INDEX($I:$I,MATCH($H2571,$C:$C,0))</f>
        <v>600</v>
      </c>
      <c r="J2571" s="5" t="s">
        <v>3410</v>
      </c>
      <c r="K2571" s="56">
        <f>INDEX($K:$K,MATCH($H2571,$C:$C,0))+I2571</f>
        <v>3600</v>
      </c>
      <c r="L2571" s="14">
        <f>VLOOKUP(K2571,Наценка!$A$1:$B$8,2,1)</f>
        <v>1.4</v>
      </c>
      <c r="M2571" s="56">
        <f>INDEX($M:$M,MATCH($H2571,$C:$C,0))+I2571*$M$2</f>
        <v>4980</v>
      </c>
      <c r="N2571" s="57">
        <f t="shared" si="415"/>
        <v>4990</v>
      </c>
      <c r="O2571" s="72">
        <f>VLOOKUP($B2571,'Выгр Торг'!$B:$P,O$1,0)</f>
        <v>3600</v>
      </c>
      <c r="P2571" s="72">
        <f>VLOOKUP($B2571,'Выгр Торг'!$B:$P,P$1,0)</f>
        <v>5090</v>
      </c>
      <c r="Q2571" s="42">
        <f t="shared" si="416"/>
        <v>0</v>
      </c>
      <c r="R2571" s="42">
        <f t="shared" si="417"/>
        <v>100</v>
      </c>
      <c r="S2571" s="85">
        <f t="shared" si="421"/>
        <v>4990</v>
      </c>
      <c r="T2571" s="60" t="str">
        <f>IFERROR(VLOOKUP($B2571,'Из ГУГЛа'!$B:$G,4,0)*U2571+V2571,VLOOKUP($B2571,'Из ГУГЛа'!$B:$G,4,0))</f>
        <v/>
      </c>
      <c r="U2571" s="15">
        <v>1</v>
      </c>
      <c r="V2571" s="59"/>
      <c r="W2571" s="74">
        <f t="shared" si="418"/>
        <v>0.38611111111111107</v>
      </c>
      <c r="X2571" s="74" t="str">
        <f t="shared" si="419"/>
        <v/>
      </c>
      <c r="Y2571" s="74" t="str">
        <f t="shared" si="420"/>
        <v/>
      </c>
      <c r="Z2571" s="76" t="e">
        <f>INDEX($Z:$Z,MATCH($H2571,$C:$C,0))+V2571</f>
        <v>#VALUE!</v>
      </c>
      <c r="AB2571" s="43">
        <f>INDEX($AB:$AB,MATCH($H2571,$C:$C,0))</f>
        <v>0</v>
      </c>
    </row>
    <row r="2572" spans="1:28" ht="60" x14ac:dyDescent="0.25">
      <c r="A2572" s="71" t="str">
        <f>INDEX('Выгр Торг'!$A:$A,MATCH($B2572,'Выгр Торг'!$B:$B,0))</f>
        <v>Боковые зеркала "АТП" в стиле Гранта для ВАЗ 2110-2112, Лада Приора</v>
      </c>
      <c r="B2572" s="88">
        <v>327560</v>
      </c>
      <c r="C2572" s="72">
        <f>VLOOKUP($B2572,'Выгр Торг'!$B:$P,C$1,0)</f>
        <v>327560</v>
      </c>
      <c r="D2572" s="71" t="str">
        <f>VLOOKUP($B2572,'Выгр Торг'!$B:$P,D$1,0)</f>
        <v>Боковые зеркала "АТП" в стиле Гранта (повторитель: Динамический (МУЛЬТИ PLAZMA), Механическая, Без обогрева, В цвет 217) для ВАЗ 2110-2112, Лада Приора</v>
      </c>
      <c r="E2572" s="72" t="str">
        <f>VLOOKUP($B2572,'Выгр Торг'!$B:$P,E$1,0)</f>
        <v>Y</v>
      </c>
      <c r="F2572" s="72" t="str">
        <f>VLOOKUP($B2572,'Выгр Торг'!$B:$P,F$1,0)</f>
        <v>1</v>
      </c>
      <c r="G2572" s="36"/>
      <c r="H2572" s="28">
        <v>327190</v>
      </c>
      <c r="I2572" s="53">
        <f>INDEX($I:$I,MATCH($H2572,$C:$C,0))</f>
        <v>600</v>
      </c>
      <c r="J2572" s="5" t="s">
        <v>3410</v>
      </c>
      <c r="K2572" s="56">
        <f>INDEX($K:$K,MATCH($H2572,$C:$C,0))+I2572</f>
        <v>3600</v>
      </c>
      <c r="L2572" s="14">
        <f>VLOOKUP(K2572,Наценка!$A$1:$B$8,2,1)</f>
        <v>1.4</v>
      </c>
      <c r="M2572" s="56">
        <f>INDEX($M:$M,MATCH($H2572,$C:$C,0))+I2572*$M$2</f>
        <v>4980</v>
      </c>
      <c r="N2572" s="57">
        <f t="shared" si="415"/>
        <v>4990</v>
      </c>
      <c r="O2572" s="72">
        <f>VLOOKUP($B2572,'Выгр Торг'!$B:$P,O$1,0)</f>
        <v>3600</v>
      </c>
      <c r="P2572" s="72">
        <f>VLOOKUP($B2572,'Выгр Торг'!$B:$P,P$1,0)</f>
        <v>5090</v>
      </c>
      <c r="Q2572" s="42">
        <f t="shared" si="416"/>
        <v>0</v>
      </c>
      <c r="R2572" s="42">
        <f t="shared" si="417"/>
        <v>100</v>
      </c>
      <c r="S2572" s="85">
        <f t="shared" si="421"/>
        <v>4990</v>
      </c>
      <c r="T2572" s="60" t="str">
        <f>IFERROR(VLOOKUP($B2572,'Из ГУГЛа'!$B:$G,4,0)*U2572+V2572,VLOOKUP($B2572,'Из ГУГЛа'!$B:$G,4,0))</f>
        <v/>
      </c>
      <c r="U2572" s="15">
        <v>1</v>
      </c>
      <c r="V2572" s="59"/>
      <c r="W2572" s="74">
        <f t="shared" si="418"/>
        <v>0.38611111111111107</v>
      </c>
      <c r="X2572" s="74" t="str">
        <f t="shared" si="419"/>
        <v/>
      </c>
      <c r="Y2572" s="74" t="str">
        <f t="shared" si="420"/>
        <v/>
      </c>
      <c r="Z2572" s="76" t="e">
        <f>INDEX($Z:$Z,MATCH($H2572,$C:$C,0))+V2572</f>
        <v>#VALUE!</v>
      </c>
      <c r="AB2572" s="43">
        <f>INDEX($AB:$AB,MATCH($H2572,$C:$C,0))</f>
        <v>0</v>
      </c>
    </row>
    <row r="2573" spans="1:28" ht="60" x14ac:dyDescent="0.25">
      <c r="A2573" s="71" t="str">
        <f>INDEX('Выгр Торг'!$A:$A,MATCH($B2573,'Выгр Торг'!$B:$B,0))</f>
        <v>Боковые зеркала "АТП" в стиле Гранта для ВАЗ 2110-2112, Лада Приора</v>
      </c>
      <c r="B2573" s="88">
        <v>327434</v>
      </c>
      <c r="C2573" s="72">
        <f>VLOOKUP($B2573,'Выгр Торг'!$B:$P,C$1,0)</f>
        <v>327434</v>
      </c>
      <c r="D2573" s="71" t="str">
        <f>VLOOKUP($B2573,'Выгр Торг'!$B:$P,D$1,0)</f>
        <v>Боковые зеркала "АТП" в стиле Гранта (повторитель: Динамический (МУЛЬТИ PLAZMA), Механическая, Без обогрева, В цвет 240) для ВАЗ 2110-2112, Лада Приора</v>
      </c>
      <c r="E2573" s="72" t="str">
        <f>VLOOKUP($B2573,'Выгр Торг'!$B:$P,E$1,0)</f>
        <v>Y</v>
      </c>
      <c r="F2573" s="72" t="str">
        <f>VLOOKUP($B2573,'Выгр Торг'!$B:$P,F$1,0)</f>
        <v>1</v>
      </c>
      <c r="G2573" s="36"/>
      <c r="H2573" s="28">
        <v>327190</v>
      </c>
      <c r="I2573" s="53">
        <f>INDEX($I:$I,MATCH($H2573,$C:$C,0))</f>
        <v>600</v>
      </c>
      <c r="J2573" s="5" t="s">
        <v>3410</v>
      </c>
      <c r="K2573" s="56">
        <f>INDEX($K:$K,MATCH($H2573,$C:$C,0))+I2573</f>
        <v>3600</v>
      </c>
      <c r="L2573" s="14">
        <f>VLOOKUP(K2573,Наценка!$A$1:$B$8,2,1)</f>
        <v>1.4</v>
      </c>
      <c r="M2573" s="56">
        <f>INDEX($M:$M,MATCH($H2573,$C:$C,0))+I2573*$M$2</f>
        <v>4980</v>
      </c>
      <c r="N2573" s="57">
        <f t="shared" si="415"/>
        <v>4990</v>
      </c>
      <c r="O2573" s="72">
        <f>VLOOKUP($B2573,'Выгр Торг'!$B:$P,O$1,0)</f>
        <v>3600</v>
      </c>
      <c r="P2573" s="72">
        <f>VLOOKUP($B2573,'Выгр Торг'!$B:$P,P$1,0)</f>
        <v>5090</v>
      </c>
      <c r="Q2573" s="42">
        <f t="shared" si="416"/>
        <v>0</v>
      </c>
      <c r="R2573" s="42">
        <f t="shared" si="417"/>
        <v>100</v>
      </c>
      <c r="S2573" s="85">
        <f t="shared" si="421"/>
        <v>4990</v>
      </c>
      <c r="T2573" s="60" t="str">
        <f>IFERROR(VLOOKUP($B2573,'Из ГУГЛа'!$B:$G,4,0)*U2573+V2573,VLOOKUP($B2573,'Из ГУГЛа'!$B:$G,4,0))</f>
        <v/>
      </c>
      <c r="U2573" s="15">
        <v>1</v>
      </c>
      <c r="V2573" s="59"/>
      <c r="W2573" s="74">
        <f t="shared" si="418"/>
        <v>0.38611111111111107</v>
      </c>
      <c r="X2573" s="74" t="str">
        <f t="shared" si="419"/>
        <v/>
      </c>
      <c r="Y2573" s="74" t="str">
        <f t="shared" si="420"/>
        <v/>
      </c>
      <c r="Z2573" s="76" t="e">
        <f>INDEX($Z:$Z,MATCH($H2573,$C:$C,0))+V2573</f>
        <v>#VALUE!</v>
      </c>
      <c r="AB2573" s="43">
        <f>INDEX($AB:$AB,MATCH($H2573,$C:$C,0))</f>
        <v>0</v>
      </c>
    </row>
    <row r="2574" spans="1:28" ht="60" x14ac:dyDescent="0.25">
      <c r="A2574" s="71" t="str">
        <f>INDEX('Выгр Торг'!$A:$A,MATCH($B2574,'Выгр Торг'!$B:$B,0))</f>
        <v>Боковые зеркала "АТП" в стиле Гранта для ВАЗ 2110-2112, Лада Приора</v>
      </c>
      <c r="B2574" s="88">
        <v>327672</v>
      </c>
      <c r="C2574" s="72">
        <f>VLOOKUP($B2574,'Выгр Торг'!$B:$P,C$1,0)</f>
        <v>327672</v>
      </c>
      <c r="D2574" s="71" t="str">
        <f>VLOOKUP($B2574,'Выгр Торг'!$B:$P,D$1,0)</f>
        <v>Боковые зеркала "АТП" в стиле Гранта (повторитель: Динамический (МУЛЬТИ PLAZMA), Механическая, Без обогрева, В цвет 276) для ВАЗ 2110-2112, Лада Приора</v>
      </c>
      <c r="E2574" s="72" t="str">
        <f>VLOOKUP($B2574,'Выгр Торг'!$B:$P,E$1,0)</f>
        <v>Y</v>
      </c>
      <c r="F2574" s="72" t="str">
        <f>VLOOKUP($B2574,'Выгр Торг'!$B:$P,F$1,0)</f>
        <v>1</v>
      </c>
      <c r="G2574" s="36"/>
      <c r="H2574" s="28">
        <v>327190</v>
      </c>
      <c r="I2574" s="53">
        <f>INDEX($I:$I,MATCH($H2574,$C:$C,0))</f>
        <v>600</v>
      </c>
      <c r="J2574" s="5" t="s">
        <v>3410</v>
      </c>
      <c r="K2574" s="56">
        <f>INDEX($K:$K,MATCH($H2574,$C:$C,0))+I2574</f>
        <v>3600</v>
      </c>
      <c r="L2574" s="14">
        <f>VLOOKUP(K2574,Наценка!$A$1:$B$8,2,1)</f>
        <v>1.4</v>
      </c>
      <c r="M2574" s="56">
        <f>INDEX($M:$M,MATCH($H2574,$C:$C,0))+I2574*$M$2</f>
        <v>4980</v>
      </c>
      <c r="N2574" s="57">
        <f t="shared" si="415"/>
        <v>4990</v>
      </c>
      <c r="O2574" s="72">
        <f>VLOOKUP($B2574,'Выгр Торг'!$B:$P,O$1,0)</f>
        <v>3600</v>
      </c>
      <c r="P2574" s="72">
        <f>VLOOKUP($B2574,'Выгр Торг'!$B:$P,P$1,0)</f>
        <v>5090</v>
      </c>
      <c r="Q2574" s="42">
        <f t="shared" si="416"/>
        <v>0</v>
      </c>
      <c r="R2574" s="42">
        <f t="shared" si="417"/>
        <v>100</v>
      </c>
      <c r="S2574" s="85">
        <f t="shared" si="421"/>
        <v>4990</v>
      </c>
      <c r="T2574" s="60" t="str">
        <f>IFERROR(VLOOKUP($B2574,'Из ГУГЛа'!$B:$G,4,0)*U2574+V2574,VLOOKUP($B2574,'Из ГУГЛа'!$B:$G,4,0))</f>
        <v/>
      </c>
      <c r="U2574" s="15">
        <v>1</v>
      </c>
      <c r="V2574" s="59"/>
      <c r="W2574" s="74">
        <f t="shared" si="418"/>
        <v>0.38611111111111107</v>
      </c>
      <c r="X2574" s="74" t="str">
        <f t="shared" si="419"/>
        <v/>
      </c>
      <c r="Y2574" s="74" t="str">
        <f t="shared" si="420"/>
        <v/>
      </c>
      <c r="Z2574" s="76" t="e">
        <f>INDEX($Z:$Z,MATCH($H2574,$C:$C,0))+V2574</f>
        <v>#VALUE!</v>
      </c>
      <c r="AB2574" s="43">
        <f>INDEX($AB:$AB,MATCH($H2574,$C:$C,0))</f>
        <v>0</v>
      </c>
    </row>
    <row r="2575" spans="1:28" ht="60" x14ac:dyDescent="0.25">
      <c r="A2575" s="71" t="str">
        <f>INDEX('Выгр Торг'!$A:$A,MATCH($B2575,'Выгр Торг'!$B:$B,0))</f>
        <v>Боковые зеркала "АТП" в стиле Гранта для ВАЗ 2110-2112, Лада Приора</v>
      </c>
      <c r="B2575" s="88">
        <v>327568</v>
      </c>
      <c r="C2575" s="72">
        <f>VLOOKUP($B2575,'Выгр Торг'!$B:$P,C$1,0)</f>
        <v>327568</v>
      </c>
      <c r="D2575" s="71" t="str">
        <f>VLOOKUP($B2575,'Выгр Торг'!$B:$P,D$1,0)</f>
        <v>Боковые зеркала "АТП" в стиле Гранта (повторитель: Динамический (МУЛЬТИ PLAZMA), Механическая, Без обогрева, В цвет 280) для ВАЗ 2110-2112, Лада Приора</v>
      </c>
      <c r="E2575" s="72" t="str">
        <f>VLOOKUP($B2575,'Выгр Торг'!$B:$P,E$1,0)</f>
        <v>Y</v>
      </c>
      <c r="F2575" s="72" t="str">
        <f>VLOOKUP($B2575,'Выгр Торг'!$B:$P,F$1,0)</f>
        <v>1</v>
      </c>
      <c r="G2575" s="36"/>
      <c r="H2575" s="28">
        <v>327190</v>
      </c>
      <c r="I2575" s="53">
        <f>INDEX($I:$I,MATCH($H2575,$C:$C,0))</f>
        <v>600</v>
      </c>
      <c r="J2575" s="5" t="s">
        <v>3410</v>
      </c>
      <c r="K2575" s="56">
        <f>INDEX($K:$K,MATCH($H2575,$C:$C,0))+I2575</f>
        <v>3600</v>
      </c>
      <c r="L2575" s="14">
        <f>VLOOKUP(K2575,Наценка!$A$1:$B$8,2,1)</f>
        <v>1.4</v>
      </c>
      <c r="M2575" s="56">
        <f>INDEX($M:$M,MATCH($H2575,$C:$C,0))+I2575*$M$2</f>
        <v>4980</v>
      </c>
      <c r="N2575" s="57">
        <f t="shared" si="415"/>
        <v>4990</v>
      </c>
      <c r="O2575" s="72">
        <f>VLOOKUP($B2575,'Выгр Торг'!$B:$P,O$1,0)</f>
        <v>3600</v>
      </c>
      <c r="P2575" s="72">
        <f>VLOOKUP($B2575,'Выгр Торг'!$B:$P,P$1,0)</f>
        <v>5090</v>
      </c>
      <c r="Q2575" s="42">
        <f t="shared" si="416"/>
        <v>0</v>
      </c>
      <c r="R2575" s="42">
        <f t="shared" si="417"/>
        <v>100</v>
      </c>
      <c r="S2575" s="85">
        <f t="shared" si="421"/>
        <v>4990</v>
      </c>
      <c r="T2575" s="60" t="str">
        <f>IFERROR(VLOOKUP($B2575,'Из ГУГЛа'!$B:$G,4,0)*U2575+V2575,VLOOKUP($B2575,'Из ГУГЛа'!$B:$G,4,0))</f>
        <v/>
      </c>
      <c r="U2575" s="15">
        <v>1</v>
      </c>
      <c r="V2575" s="59"/>
      <c r="W2575" s="74">
        <f t="shared" si="418"/>
        <v>0.38611111111111107</v>
      </c>
      <c r="X2575" s="74" t="str">
        <f t="shared" si="419"/>
        <v/>
      </c>
      <c r="Y2575" s="74" t="str">
        <f t="shared" si="420"/>
        <v/>
      </c>
      <c r="Z2575" s="76" t="e">
        <f>INDEX($Z:$Z,MATCH($H2575,$C:$C,0))+V2575</f>
        <v>#VALUE!</v>
      </c>
      <c r="AB2575" s="43">
        <f>INDEX($AB:$AB,MATCH($H2575,$C:$C,0))</f>
        <v>0</v>
      </c>
    </row>
    <row r="2576" spans="1:28" ht="60" x14ac:dyDescent="0.25">
      <c r="A2576" s="71" t="str">
        <f>INDEX('Выгр Торг'!$A:$A,MATCH($B2576,'Выгр Торг'!$B:$B,0))</f>
        <v>Боковые зеркала "АТП" в стиле Гранта для ВАЗ 2110-2112, Лада Приора</v>
      </c>
      <c r="B2576" s="88">
        <v>327522</v>
      </c>
      <c r="C2576" s="72">
        <f>VLOOKUP($B2576,'Выгр Торг'!$B:$P,C$1,0)</f>
        <v>327522</v>
      </c>
      <c r="D2576" s="71" t="str">
        <f>VLOOKUP($B2576,'Выгр Торг'!$B:$P,D$1,0)</f>
        <v>Боковые зеркала "АТП" в стиле Гранта (повторитель: Динамический (МУЛЬТИ PLAZMA), Механическая, Без обогрева, В цвет 281) для ВАЗ 2110-2112, Лада Приора</v>
      </c>
      <c r="E2576" s="72" t="str">
        <f>VLOOKUP($B2576,'Выгр Торг'!$B:$P,E$1,0)</f>
        <v>Y</v>
      </c>
      <c r="F2576" s="72" t="str">
        <f>VLOOKUP($B2576,'Выгр Торг'!$B:$P,F$1,0)</f>
        <v>1</v>
      </c>
      <c r="G2576" s="36"/>
      <c r="H2576" s="28">
        <v>327190</v>
      </c>
      <c r="I2576" s="53">
        <f>INDEX($I:$I,MATCH($H2576,$C:$C,0))</f>
        <v>600</v>
      </c>
      <c r="J2576" s="5" t="s">
        <v>3410</v>
      </c>
      <c r="K2576" s="56">
        <f>INDEX($K:$K,MATCH($H2576,$C:$C,0))+I2576</f>
        <v>3600</v>
      </c>
      <c r="L2576" s="14">
        <f>VLOOKUP(K2576,Наценка!$A$1:$B$8,2,1)</f>
        <v>1.4</v>
      </c>
      <c r="M2576" s="56">
        <f>INDEX($M:$M,MATCH($H2576,$C:$C,0))+I2576*$M$2</f>
        <v>4980</v>
      </c>
      <c r="N2576" s="57">
        <f t="shared" si="415"/>
        <v>4990</v>
      </c>
      <c r="O2576" s="72">
        <f>VLOOKUP($B2576,'Выгр Торг'!$B:$P,O$1,0)</f>
        <v>3600</v>
      </c>
      <c r="P2576" s="72">
        <f>VLOOKUP($B2576,'Выгр Торг'!$B:$P,P$1,0)</f>
        <v>5090</v>
      </c>
      <c r="Q2576" s="42">
        <f t="shared" si="416"/>
        <v>0</v>
      </c>
      <c r="R2576" s="42">
        <f t="shared" si="417"/>
        <v>100</v>
      </c>
      <c r="S2576" s="85">
        <f t="shared" si="421"/>
        <v>4990</v>
      </c>
      <c r="T2576" s="60" t="str">
        <f>IFERROR(VLOOKUP($B2576,'Из ГУГЛа'!$B:$G,4,0)*U2576+V2576,VLOOKUP($B2576,'Из ГУГЛа'!$B:$G,4,0))</f>
        <v/>
      </c>
      <c r="U2576" s="15">
        <v>1</v>
      </c>
      <c r="V2576" s="59"/>
      <c r="W2576" s="74">
        <f t="shared" si="418"/>
        <v>0.38611111111111107</v>
      </c>
      <c r="X2576" s="74" t="str">
        <f t="shared" si="419"/>
        <v/>
      </c>
      <c r="Y2576" s="74" t="str">
        <f t="shared" si="420"/>
        <v/>
      </c>
      <c r="Z2576" s="76" t="e">
        <f>INDEX($Z:$Z,MATCH($H2576,$C:$C,0))+V2576</f>
        <v>#VALUE!</v>
      </c>
      <c r="AB2576" s="43">
        <f>INDEX($AB:$AB,MATCH($H2576,$C:$C,0))</f>
        <v>0</v>
      </c>
    </row>
    <row r="2577" spans="1:28" ht="60" x14ac:dyDescent="0.25">
      <c r="A2577" s="71" t="str">
        <f>INDEX('Выгр Торг'!$A:$A,MATCH($B2577,'Выгр Торг'!$B:$B,0))</f>
        <v>Боковые зеркала "АТП" в стиле Гранта для ВАЗ 2110-2112, Лада Приора</v>
      </c>
      <c r="B2577" s="88">
        <v>327608</v>
      </c>
      <c r="C2577" s="72">
        <f>VLOOKUP($B2577,'Выгр Торг'!$B:$P,C$1,0)</f>
        <v>327608</v>
      </c>
      <c r="D2577" s="71" t="str">
        <f>VLOOKUP($B2577,'Выгр Торг'!$B:$P,D$1,0)</f>
        <v>Боковые зеркала "АТП" в стиле Гранта (повторитель: Динамический (МУЛЬТИ PLAZMA), Механическая, Без обогрева, В цвет 328) для ВАЗ 2110-2112, Лада Приора</v>
      </c>
      <c r="E2577" s="72" t="str">
        <f>VLOOKUP($B2577,'Выгр Торг'!$B:$P,E$1,0)</f>
        <v>Y</v>
      </c>
      <c r="F2577" s="72" t="str">
        <f>VLOOKUP($B2577,'Выгр Торг'!$B:$P,F$1,0)</f>
        <v>1</v>
      </c>
      <c r="G2577" s="36"/>
      <c r="H2577" s="28">
        <v>327190</v>
      </c>
      <c r="I2577" s="53">
        <f>INDEX($I:$I,MATCH($H2577,$C:$C,0))</f>
        <v>600</v>
      </c>
      <c r="J2577" s="5" t="s">
        <v>3410</v>
      </c>
      <c r="K2577" s="56">
        <f>INDEX($K:$K,MATCH($H2577,$C:$C,0))+I2577</f>
        <v>3600</v>
      </c>
      <c r="L2577" s="14">
        <f>VLOOKUP(K2577,Наценка!$A$1:$B$8,2,1)</f>
        <v>1.4</v>
      </c>
      <c r="M2577" s="56">
        <f>INDEX($M:$M,MATCH($H2577,$C:$C,0))+I2577*$M$2</f>
        <v>4980</v>
      </c>
      <c r="N2577" s="57">
        <f t="shared" si="415"/>
        <v>4990</v>
      </c>
      <c r="O2577" s="72">
        <f>VLOOKUP($B2577,'Выгр Торг'!$B:$P,O$1,0)</f>
        <v>3600</v>
      </c>
      <c r="P2577" s="72">
        <f>VLOOKUP($B2577,'Выгр Торг'!$B:$P,P$1,0)</f>
        <v>5090</v>
      </c>
      <c r="Q2577" s="42">
        <f t="shared" si="416"/>
        <v>0</v>
      </c>
      <c r="R2577" s="42">
        <f t="shared" si="417"/>
        <v>100</v>
      </c>
      <c r="S2577" s="85">
        <f t="shared" si="421"/>
        <v>4990</v>
      </c>
      <c r="T2577" s="60" t="str">
        <f>IFERROR(VLOOKUP($B2577,'Из ГУГЛа'!$B:$G,4,0)*U2577+V2577,VLOOKUP($B2577,'Из ГУГЛа'!$B:$G,4,0))</f>
        <v/>
      </c>
      <c r="U2577" s="15">
        <v>1</v>
      </c>
      <c r="V2577" s="59"/>
      <c r="W2577" s="74">
        <f t="shared" si="418"/>
        <v>0.38611111111111107</v>
      </c>
      <c r="X2577" s="74" t="str">
        <f t="shared" si="419"/>
        <v/>
      </c>
      <c r="Y2577" s="74" t="str">
        <f t="shared" si="420"/>
        <v/>
      </c>
      <c r="Z2577" s="76" t="e">
        <f>INDEX($Z:$Z,MATCH($H2577,$C:$C,0))+V2577</f>
        <v>#VALUE!</v>
      </c>
      <c r="AB2577" s="43">
        <f>INDEX($AB:$AB,MATCH($H2577,$C:$C,0))</f>
        <v>0</v>
      </c>
    </row>
    <row r="2578" spans="1:28" ht="60" x14ac:dyDescent="0.25">
      <c r="A2578" s="71" t="str">
        <f>INDEX('Выгр Торг'!$A:$A,MATCH($B2578,'Выгр Торг'!$B:$B,0))</f>
        <v>Боковые зеркала "АТП" в стиле Гранта для ВАЗ 2110-2112, Лада Приора</v>
      </c>
      <c r="B2578" s="88">
        <v>327474</v>
      </c>
      <c r="C2578" s="72">
        <f>VLOOKUP($B2578,'Выгр Торг'!$B:$P,C$1,0)</f>
        <v>327474</v>
      </c>
      <c r="D2578" s="71" t="str">
        <f>VLOOKUP($B2578,'Выгр Торг'!$B:$P,D$1,0)</f>
        <v>Боковые зеркала "АТП" в стиле Гранта (повторитель: Динамический (МУЛЬТИ PLAZMA), Механическая, Без обогрева, В цвет 347) для ВАЗ 2110-2112, Лада Приора</v>
      </c>
      <c r="E2578" s="72" t="str">
        <f>VLOOKUP($B2578,'Выгр Торг'!$B:$P,E$1,0)</f>
        <v>Y</v>
      </c>
      <c r="F2578" s="72" t="str">
        <f>VLOOKUP($B2578,'Выгр Торг'!$B:$P,F$1,0)</f>
        <v>1</v>
      </c>
      <c r="G2578" s="36"/>
      <c r="H2578" s="28">
        <v>327190</v>
      </c>
      <c r="I2578" s="53">
        <f>INDEX($I:$I,MATCH($H2578,$C:$C,0))</f>
        <v>600</v>
      </c>
      <c r="J2578" s="5" t="s">
        <v>3410</v>
      </c>
      <c r="K2578" s="56">
        <f>INDEX($K:$K,MATCH($H2578,$C:$C,0))+I2578</f>
        <v>3600</v>
      </c>
      <c r="L2578" s="14">
        <f>VLOOKUP(K2578,Наценка!$A$1:$B$8,2,1)</f>
        <v>1.4</v>
      </c>
      <c r="M2578" s="56">
        <f>INDEX($M:$M,MATCH($H2578,$C:$C,0))+I2578*$M$2</f>
        <v>4980</v>
      </c>
      <c r="N2578" s="57">
        <f t="shared" si="415"/>
        <v>4990</v>
      </c>
      <c r="O2578" s="72">
        <f>VLOOKUP($B2578,'Выгр Торг'!$B:$P,O$1,0)</f>
        <v>3600</v>
      </c>
      <c r="P2578" s="72">
        <f>VLOOKUP($B2578,'Выгр Торг'!$B:$P,P$1,0)</f>
        <v>5090</v>
      </c>
      <c r="Q2578" s="42">
        <f t="shared" si="416"/>
        <v>0</v>
      </c>
      <c r="R2578" s="42">
        <f t="shared" si="417"/>
        <v>100</v>
      </c>
      <c r="S2578" s="85">
        <f t="shared" si="421"/>
        <v>4990</v>
      </c>
      <c r="T2578" s="60" t="str">
        <f>IFERROR(VLOOKUP($B2578,'Из ГУГЛа'!$B:$G,4,0)*U2578+V2578,VLOOKUP($B2578,'Из ГУГЛа'!$B:$G,4,0))</f>
        <v/>
      </c>
      <c r="U2578" s="15">
        <v>1</v>
      </c>
      <c r="V2578" s="59"/>
      <c r="W2578" s="74">
        <f t="shared" si="418"/>
        <v>0.38611111111111107</v>
      </c>
      <c r="X2578" s="74" t="str">
        <f t="shared" si="419"/>
        <v/>
      </c>
      <c r="Y2578" s="74" t="str">
        <f t="shared" si="420"/>
        <v/>
      </c>
      <c r="Z2578" s="76" t="e">
        <f>INDEX($Z:$Z,MATCH($H2578,$C:$C,0))+V2578</f>
        <v>#VALUE!</v>
      </c>
      <c r="AB2578" s="43">
        <f>INDEX($AB:$AB,MATCH($H2578,$C:$C,0))</f>
        <v>0</v>
      </c>
    </row>
    <row r="2579" spans="1:28" ht="60" x14ac:dyDescent="0.25">
      <c r="A2579" s="71" t="str">
        <f>INDEX('Выгр Торг'!$A:$A,MATCH($B2579,'Выгр Торг'!$B:$B,0))</f>
        <v>Боковые зеркала "АТП" в стиле Гранта для ВАЗ 2110-2112, Лада Приора</v>
      </c>
      <c r="B2579" s="88">
        <v>327712</v>
      </c>
      <c r="C2579" s="72">
        <f>VLOOKUP($B2579,'Выгр Торг'!$B:$P,C$1,0)</f>
        <v>327712</v>
      </c>
      <c r="D2579" s="71" t="str">
        <f>VLOOKUP($B2579,'Выгр Торг'!$B:$P,D$1,0)</f>
        <v>Боковые зеркала "АТП" в стиле Гранта (повторитель: Динамический (МУЛЬТИ PLAZMA), Механическая, Без обогрева, В цвет 360) для ВАЗ 2110-2112, Лада Приора</v>
      </c>
      <c r="E2579" s="72" t="str">
        <f>VLOOKUP($B2579,'Выгр Торг'!$B:$P,E$1,0)</f>
        <v>Y</v>
      </c>
      <c r="F2579" s="72" t="str">
        <f>VLOOKUP($B2579,'Выгр Торг'!$B:$P,F$1,0)</f>
        <v>1</v>
      </c>
      <c r="G2579" s="36"/>
      <c r="H2579" s="28">
        <v>327190</v>
      </c>
      <c r="I2579" s="53">
        <f>INDEX($I:$I,MATCH($H2579,$C:$C,0))</f>
        <v>600</v>
      </c>
      <c r="J2579" s="5" t="s">
        <v>3410</v>
      </c>
      <c r="K2579" s="56">
        <f>INDEX($K:$K,MATCH($H2579,$C:$C,0))+I2579</f>
        <v>3600</v>
      </c>
      <c r="L2579" s="14">
        <f>VLOOKUP(K2579,Наценка!$A$1:$B$8,2,1)</f>
        <v>1.4</v>
      </c>
      <c r="M2579" s="56">
        <f>INDEX($M:$M,MATCH($H2579,$C:$C,0))+I2579*$M$2</f>
        <v>4980</v>
      </c>
      <c r="N2579" s="57">
        <f t="shared" si="415"/>
        <v>4990</v>
      </c>
      <c r="O2579" s="72">
        <f>VLOOKUP($B2579,'Выгр Торг'!$B:$P,O$1,0)</f>
        <v>3600</v>
      </c>
      <c r="P2579" s="72">
        <f>VLOOKUP($B2579,'Выгр Торг'!$B:$P,P$1,0)</f>
        <v>5090</v>
      </c>
      <c r="Q2579" s="42">
        <f t="shared" si="416"/>
        <v>0</v>
      </c>
      <c r="R2579" s="42">
        <f t="shared" si="417"/>
        <v>100</v>
      </c>
      <c r="S2579" s="85">
        <f t="shared" si="421"/>
        <v>4990</v>
      </c>
      <c r="T2579" s="60" t="str">
        <f>IFERROR(VLOOKUP($B2579,'Из ГУГЛа'!$B:$G,4,0)*U2579+V2579,VLOOKUP($B2579,'Из ГУГЛа'!$B:$G,4,0))</f>
        <v/>
      </c>
      <c r="U2579" s="15">
        <v>1</v>
      </c>
      <c r="V2579" s="59"/>
      <c r="W2579" s="74">
        <f t="shared" si="418"/>
        <v>0.38611111111111107</v>
      </c>
      <c r="X2579" s="74" t="str">
        <f t="shared" si="419"/>
        <v/>
      </c>
      <c r="Y2579" s="74" t="str">
        <f t="shared" si="420"/>
        <v/>
      </c>
      <c r="Z2579" s="76" t="e">
        <f>INDEX($Z:$Z,MATCH($H2579,$C:$C,0))+V2579</f>
        <v>#VALUE!</v>
      </c>
      <c r="AB2579" s="43">
        <f>INDEX($AB:$AB,MATCH($H2579,$C:$C,0))</f>
        <v>0</v>
      </c>
    </row>
    <row r="2580" spans="1:28" ht="60" x14ac:dyDescent="0.25">
      <c r="A2580" s="71" t="str">
        <f>INDEX('Выгр Торг'!$A:$A,MATCH($B2580,'Выгр Торг'!$B:$B,0))</f>
        <v>Боковые зеркала "АТП" в стиле Гранта для ВАЗ 2110-2112, Лада Приора</v>
      </c>
      <c r="B2580" s="88">
        <v>327752</v>
      </c>
      <c r="C2580" s="72">
        <f>VLOOKUP($B2580,'Выгр Торг'!$B:$P,C$1,0)</f>
        <v>327752</v>
      </c>
      <c r="D2580" s="71" t="str">
        <f>VLOOKUP($B2580,'Выгр Торг'!$B:$P,D$1,0)</f>
        <v>Боковые зеркала "АТП" в стиле Гранта (повторитель: Динамический (МУЛЬТИ PLAZMA), Механическая, Без обогрева, В цвет 363) для ВАЗ 2110-2112, Лада Приора</v>
      </c>
      <c r="E2580" s="72" t="str">
        <f>VLOOKUP($B2580,'Выгр Торг'!$B:$P,E$1,0)</f>
        <v>Y</v>
      </c>
      <c r="F2580" s="72" t="str">
        <f>VLOOKUP($B2580,'Выгр Торг'!$B:$P,F$1,0)</f>
        <v>1</v>
      </c>
      <c r="G2580" s="36"/>
      <c r="H2580" s="28">
        <v>327190</v>
      </c>
      <c r="I2580" s="53">
        <f>INDEX($I:$I,MATCH($H2580,$C:$C,0))</f>
        <v>600</v>
      </c>
      <c r="J2580" s="5" t="s">
        <v>3410</v>
      </c>
      <c r="K2580" s="56">
        <f>INDEX($K:$K,MATCH($H2580,$C:$C,0))+I2580</f>
        <v>3600</v>
      </c>
      <c r="L2580" s="14">
        <f>VLOOKUP(K2580,Наценка!$A$1:$B$8,2,1)</f>
        <v>1.4</v>
      </c>
      <c r="M2580" s="56">
        <f>INDEX($M:$M,MATCH($H2580,$C:$C,0))+I2580*$M$2</f>
        <v>4980</v>
      </c>
      <c r="N2580" s="57">
        <f t="shared" si="415"/>
        <v>4990</v>
      </c>
      <c r="O2580" s="72">
        <f>VLOOKUP($B2580,'Выгр Торг'!$B:$P,O$1,0)</f>
        <v>3600</v>
      </c>
      <c r="P2580" s="72">
        <f>VLOOKUP($B2580,'Выгр Торг'!$B:$P,P$1,0)</f>
        <v>5090</v>
      </c>
      <c r="Q2580" s="42">
        <f t="shared" si="416"/>
        <v>0</v>
      </c>
      <c r="R2580" s="42">
        <f t="shared" si="417"/>
        <v>100</v>
      </c>
      <c r="S2580" s="85">
        <f t="shared" si="421"/>
        <v>4990</v>
      </c>
      <c r="T2580" s="60" t="str">
        <f>IFERROR(VLOOKUP($B2580,'Из ГУГЛа'!$B:$G,4,0)*U2580+V2580,VLOOKUP($B2580,'Из ГУГЛа'!$B:$G,4,0))</f>
        <v/>
      </c>
      <c r="U2580" s="15">
        <v>1</v>
      </c>
      <c r="V2580" s="59"/>
      <c r="W2580" s="74">
        <f t="shared" si="418"/>
        <v>0.38611111111111107</v>
      </c>
      <c r="X2580" s="74" t="str">
        <f t="shared" si="419"/>
        <v/>
      </c>
      <c r="Y2580" s="74" t="str">
        <f t="shared" si="420"/>
        <v/>
      </c>
      <c r="Z2580" s="76" t="e">
        <f>INDEX($Z:$Z,MATCH($H2580,$C:$C,0))+V2580</f>
        <v>#VALUE!</v>
      </c>
      <c r="AB2580" s="43">
        <f>INDEX($AB:$AB,MATCH($H2580,$C:$C,0))</f>
        <v>0</v>
      </c>
    </row>
    <row r="2581" spans="1:28" ht="60" x14ac:dyDescent="0.25">
      <c r="A2581" s="71" t="str">
        <f>INDEX('Выгр Торг'!$A:$A,MATCH($B2581,'Выгр Торг'!$B:$B,0))</f>
        <v>Боковые зеркала "АТП" в стиле Гранта для ВАЗ 2110-2112, Лада Приора</v>
      </c>
      <c r="B2581" s="88">
        <v>327410</v>
      </c>
      <c r="C2581" s="72">
        <f>VLOOKUP($B2581,'Выгр Торг'!$B:$P,C$1,0)</f>
        <v>327410</v>
      </c>
      <c r="D2581" s="71" t="str">
        <f>VLOOKUP($B2581,'Выгр Торг'!$B:$P,D$1,0)</f>
        <v>Боковые зеркала "АТП" в стиле Гранта (повторитель: Динамический (МУЛЬТИ PLAZMA), Механическая, Без обогрева, В цвет 371) для ВАЗ 2110-2112, Лада Приора</v>
      </c>
      <c r="E2581" s="72" t="str">
        <f>VLOOKUP($B2581,'Выгр Торг'!$B:$P,E$1,0)</f>
        <v>Y</v>
      </c>
      <c r="F2581" s="72" t="str">
        <f>VLOOKUP($B2581,'Выгр Торг'!$B:$P,F$1,0)</f>
        <v>1</v>
      </c>
      <c r="G2581" s="36"/>
      <c r="H2581" s="28">
        <v>327190</v>
      </c>
      <c r="I2581" s="53">
        <f>INDEX($I:$I,MATCH($H2581,$C:$C,0))</f>
        <v>600</v>
      </c>
      <c r="J2581" s="5" t="s">
        <v>3410</v>
      </c>
      <c r="K2581" s="56">
        <f>INDEX($K:$K,MATCH($H2581,$C:$C,0))+I2581</f>
        <v>3600</v>
      </c>
      <c r="L2581" s="14">
        <f>VLOOKUP(K2581,Наценка!$A$1:$B$8,2,1)</f>
        <v>1.4</v>
      </c>
      <c r="M2581" s="56">
        <f>INDEX($M:$M,MATCH($H2581,$C:$C,0))+I2581*$M$2</f>
        <v>4980</v>
      </c>
      <c r="N2581" s="57">
        <f t="shared" si="415"/>
        <v>4990</v>
      </c>
      <c r="O2581" s="72">
        <f>VLOOKUP($B2581,'Выгр Торг'!$B:$P,O$1,0)</f>
        <v>3600</v>
      </c>
      <c r="P2581" s="72">
        <f>VLOOKUP($B2581,'Выгр Торг'!$B:$P,P$1,0)</f>
        <v>5090</v>
      </c>
      <c r="Q2581" s="42">
        <f t="shared" si="416"/>
        <v>0</v>
      </c>
      <c r="R2581" s="42">
        <f t="shared" si="417"/>
        <v>100</v>
      </c>
      <c r="S2581" s="85">
        <f t="shared" si="421"/>
        <v>4990</v>
      </c>
      <c r="T2581" s="60" t="str">
        <f>IFERROR(VLOOKUP($B2581,'Из ГУГЛа'!$B:$G,4,0)*U2581+V2581,VLOOKUP($B2581,'Из ГУГЛа'!$B:$G,4,0))</f>
        <v/>
      </c>
      <c r="U2581" s="15">
        <v>1</v>
      </c>
      <c r="V2581" s="59"/>
      <c r="W2581" s="74">
        <f t="shared" si="418"/>
        <v>0.38611111111111107</v>
      </c>
      <c r="X2581" s="74" t="str">
        <f t="shared" si="419"/>
        <v/>
      </c>
      <c r="Y2581" s="74" t="str">
        <f t="shared" si="420"/>
        <v/>
      </c>
      <c r="Z2581" s="76" t="e">
        <f>INDEX($Z:$Z,MATCH($H2581,$C:$C,0))+V2581</f>
        <v>#VALUE!</v>
      </c>
      <c r="AB2581" s="43">
        <f>INDEX($AB:$AB,MATCH($H2581,$C:$C,0))</f>
        <v>0</v>
      </c>
    </row>
    <row r="2582" spans="1:28" ht="60" x14ac:dyDescent="0.25">
      <c r="A2582" s="71" t="str">
        <f>INDEX('Выгр Торг'!$A:$A,MATCH($B2582,'Выгр Торг'!$B:$B,0))</f>
        <v>Боковые зеркала "АТП" в стиле Гранта для ВАЗ 2110-2112, Лада Приора</v>
      </c>
      <c r="B2582" s="88">
        <v>327600</v>
      </c>
      <c r="C2582" s="72">
        <f>VLOOKUP($B2582,'Выгр Торг'!$B:$P,C$1,0)</f>
        <v>327600</v>
      </c>
      <c r="D2582" s="71" t="str">
        <f>VLOOKUP($B2582,'Выгр Торг'!$B:$P,D$1,0)</f>
        <v>Боковые зеркала "АТП" в стиле Гранта (повторитель: Динамический (МУЛЬТИ PLAZMA), Механическая, Без обогрева, В цвет 383) для ВАЗ 2110-2112, Лада Приора</v>
      </c>
      <c r="E2582" s="72" t="str">
        <f>VLOOKUP($B2582,'Выгр Торг'!$B:$P,E$1,0)</f>
        <v>Y</v>
      </c>
      <c r="F2582" s="72" t="str">
        <f>VLOOKUP($B2582,'Выгр Торг'!$B:$P,F$1,0)</f>
        <v>1</v>
      </c>
      <c r="G2582" s="36"/>
      <c r="H2582" s="28">
        <v>327190</v>
      </c>
      <c r="I2582" s="53">
        <f>INDEX($I:$I,MATCH($H2582,$C:$C,0))</f>
        <v>600</v>
      </c>
      <c r="J2582" s="5" t="s">
        <v>3410</v>
      </c>
      <c r="K2582" s="56">
        <f>INDEX($K:$K,MATCH($H2582,$C:$C,0))+I2582</f>
        <v>3600</v>
      </c>
      <c r="L2582" s="14">
        <f>VLOOKUP(K2582,Наценка!$A$1:$B$8,2,1)</f>
        <v>1.4</v>
      </c>
      <c r="M2582" s="56">
        <f>INDEX($M:$M,MATCH($H2582,$C:$C,0))+I2582*$M$2</f>
        <v>4980</v>
      </c>
      <c r="N2582" s="57">
        <f t="shared" si="415"/>
        <v>4990</v>
      </c>
      <c r="O2582" s="72">
        <f>VLOOKUP($B2582,'Выгр Торг'!$B:$P,O$1,0)</f>
        <v>3600</v>
      </c>
      <c r="P2582" s="72">
        <f>VLOOKUP($B2582,'Выгр Торг'!$B:$P,P$1,0)</f>
        <v>5090</v>
      </c>
      <c r="Q2582" s="42">
        <f t="shared" si="416"/>
        <v>0</v>
      </c>
      <c r="R2582" s="42">
        <f t="shared" si="417"/>
        <v>100</v>
      </c>
      <c r="S2582" s="85">
        <f t="shared" si="421"/>
        <v>4990</v>
      </c>
      <c r="T2582" s="60" t="str">
        <f>IFERROR(VLOOKUP($B2582,'Из ГУГЛа'!$B:$G,4,0)*U2582+V2582,VLOOKUP($B2582,'Из ГУГЛа'!$B:$G,4,0))</f>
        <v/>
      </c>
      <c r="U2582" s="15">
        <v>1</v>
      </c>
      <c r="V2582" s="59"/>
      <c r="W2582" s="74">
        <f t="shared" si="418"/>
        <v>0.38611111111111107</v>
      </c>
      <c r="X2582" s="74" t="str">
        <f t="shared" si="419"/>
        <v/>
      </c>
      <c r="Y2582" s="74" t="str">
        <f t="shared" si="420"/>
        <v/>
      </c>
      <c r="Z2582" s="76" t="e">
        <f>INDEX($Z:$Z,MATCH($H2582,$C:$C,0))+V2582</f>
        <v>#VALUE!</v>
      </c>
      <c r="AB2582" s="43">
        <f>INDEX($AB:$AB,MATCH($H2582,$C:$C,0))</f>
        <v>0</v>
      </c>
    </row>
    <row r="2583" spans="1:28" ht="60" x14ac:dyDescent="0.25">
      <c r="A2583" s="71" t="str">
        <f>INDEX('Выгр Торг'!$A:$A,MATCH($B2583,'Выгр Торг'!$B:$B,0))</f>
        <v>Боковые зеркала "АТП" в стиле Гранта для ВАЗ 2110-2112, Лада Приора</v>
      </c>
      <c r="B2583" s="88">
        <v>327482</v>
      </c>
      <c r="C2583" s="72">
        <f>VLOOKUP($B2583,'Выгр Торг'!$B:$P,C$1,0)</f>
        <v>327482</v>
      </c>
      <c r="D2583" s="71" t="str">
        <f>VLOOKUP($B2583,'Выгр Торг'!$B:$P,D$1,0)</f>
        <v>Боковые зеркала "АТП" в стиле Гранта (повторитель: Динамический (МУЛЬТИ PLAZMA), Механическая, Без обогрева, В цвет 385) для ВАЗ 2110-2112, Лада Приора</v>
      </c>
      <c r="E2583" s="72" t="str">
        <f>VLOOKUP($B2583,'Выгр Торг'!$B:$P,E$1,0)</f>
        <v>Y</v>
      </c>
      <c r="F2583" s="72" t="str">
        <f>VLOOKUP($B2583,'Выгр Торг'!$B:$P,F$1,0)</f>
        <v>1</v>
      </c>
      <c r="G2583" s="36"/>
      <c r="H2583" s="28">
        <v>327190</v>
      </c>
      <c r="I2583" s="53">
        <f>INDEX($I:$I,MATCH($H2583,$C:$C,0))</f>
        <v>600</v>
      </c>
      <c r="J2583" s="5" t="s">
        <v>3410</v>
      </c>
      <c r="K2583" s="56">
        <f>INDEX($K:$K,MATCH($H2583,$C:$C,0))+I2583</f>
        <v>3600</v>
      </c>
      <c r="L2583" s="14">
        <f>VLOOKUP(K2583,Наценка!$A$1:$B$8,2,1)</f>
        <v>1.4</v>
      </c>
      <c r="M2583" s="56">
        <f>INDEX($M:$M,MATCH($H2583,$C:$C,0))+I2583*$M$2</f>
        <v>4980</v>
      </c>
      <c r="N2583" s="57">
        <f t="shared" si="415"/>
        <v>4990</v>
      </c>
      <c r="O2583" s="72">
        <f>VLOOKUP($B2583,'Выгр Торг'!$B:$P,O$1,0)</f>
        <v>3600</v>
      </c>
      <c r="P2583" s="72">
        <f>VLOOKUP($B2583,'Выгр Торг'!$B:$P,P$1,0)</f>
        <v>5090</v>
      </c>
      <c r="Q2583" s="42">
        <f t="shared" si="416"/>
        <v>0</v>
      </c>
      <c r="R2583" s="42">
        <f t="shared" si="417"/>
        <v>100</v>
      </c>
      <c r="S2583" s="85">
        <f t="shared" si="421"/>
        <v>4990</v>
      </c>
      <c r="T2583" s="60" t="str">
        <f>IFERROR(VLOOKUP($B2583,'Из ГУГЛа'!$B:$G,4,0)*U2583+V2583,VLOOKUP($B2583,'Из ГУГЛа'!$B:$G,4,0))</f>
        <v/>
      </c>
      <c r="U2583" s="15">
        <v>1</v>
      </c>
      <c r="V2583" s="59"/>
      <c r="W2583" s="74">
        <f t="shared" si="418"/>
        <v>0.38611111111111107</v>
      </c>
      <c r="X2583" s="74" t="str">
        <f t="shared" si="419"/>
        <v/>
      </c>
      <c r="Y2583" s="74" t="str">
        <f t="shared" si="420"/>
        <v/>
      </c>
      <c r="Z2583" s="76" t="e">
        <f>INDEX($Z:$Z,MATCH($H2583,$C:$C,0))+V2583</f>
        <v>#VALUE!</v>
      </c>
      <c r="AB2583" s="43">
        <f>INDEX($AB:$AB,MATCH($H2583,$C:$C,0))</f>
        <v>0</v>
      </c>
    </row>
    <row r="2584" spans="1:28" ht="60" x14ac:dyDescent="0.25">
      <c r="A2584" s="71" t="str">
        <f>INDEX('Выгр Торг'!$A:$A,MATCH($B2584,'Выгр Торг'!$B:$B,0))</f>
        <v>Боковые зеркала "АТП" в стиле Гранта для ВАЗ 2110-2112, Лада Приора</v>
      </c>
      <c r="B2584" s="88">
        <v>327632</v>
      </c>
      <c r="C2584" s="72">
        <f>VLOOKUP($B2584,'Выгр Торг'!$B:$P,C$1,0)</f>
        <v>327632</v>
      </c>
      <c r="D2584" s="71" t="str">
        <f>VLOOKUP($B2584,'Выгр Торг'!$B:$P,D$1,0)</f>
        <v>Боковые зеркала "АТП" в стиле Гранта (повторитель: Динамический (МУЛЬТИ PLAZMA), Механическая, Без обогрева, В цвет 387) для ВАЗ 2110-2112, Лада Приора</v>
      </c>
      <c r="E2584" s="72" t="str">
        <f>VLOOKUP($B2584,'Выгр Торг'!$B:$P,E$1,0)</f>
        <v>Y</v>
      </c>
      <c r="F2584" s="72" t="str">
        <f>VLOOKUP($B2584,'Выгр Торг'!$B:$P,F$1,0)</f>
        <v>1</v>
      </c>
      <c r="G2584" s="36"/>
      <c r="H2584" s="28">
        <v>327190</v>
      </c>
      <c r="I2584" s="53">
        <f>INDEX($I:$I,MATCH($H2584,$C:$C,0))</f>
        <v>600</v>
      </c>
      <c r="J2584" s="5" t="s">
        <v>3410</v>
      </c>
      <c r="K2584" s="56">
        <f>INDEX($K:$K,MATCH($H2584,$C:$C,0))+I2584</f>
        <v>3600</v>
      </c>
      <c r="L2584" s="14">
        <f>VLOOKUP(K2584,Наценка!$A$1:$B$8,2,1)</f>
        <v>1.4</v>
      </c>
      <c r="M2584" s="56">
        <f>INDEX($M:$M,MATCH($H2584,$C:$C,0))+I2584*$M$2</f>
        <v>4980</v>
      </c>
      <c r="N2584" s="57">
        <f t="shared" si="415"/>
        <v>4990</v>
      </c>
      <c r="O2584" s="72">
        <f>VLOOKUP($B2584,'Выгр Торг'!$B:$P,O$1,0)</f>
        <v>3600</v>
      </c>
      <c r="P2584" s="72">
        <f>VLOOKUP($B2584,'Выгр Торг'!$B:$P,P$1,0)</f>
        <v>5090</v>
      </c>
      <c r="Q2584" s="42">
        <f t="shared" si="416"/>
        <v>0</v>
      </c>
      <c r="R2584" s="42">
        <f t="shared" si="417"/>
        <v>100</v>
      </c>
      <c r="S2584" s="85">
        <f t="shared" si="421"/>
        <v>4990</v>
      </c>
      <c r="T2584" s="60" t="str">
        <f>IFERROR(VLOOKUP($B2584,'Из ГУГЛа'!$B:$G,4,0)*U2584+V2584,VLOOKUP($B2584,'Из ГУГЛа'!$B:$G,4,0))</f>
        <v/>
      </c>
      <c r="U2584" s="15">
        <v>1</v>
      </c>
      <c r="V2584" s="59"/>
      <c r="W2584" s="74">
        <f t="shared" si="418"/>
        <v>0.38611111111111107</v>
      </c>
      <c r="X2584" s="74" t="str">
        <f t="shared" si="419"/>
        <v/>
      </c>
      <c r="Y2584" s="74" t="str">
        <f t="shared" si="420"/>
        <v/>
      </c>
      <c r="Z2584" s="76" t="e">
        <f>INDEX($Z:$Z,MATCH($H2584,$C:$C,0))+V2584</f>
        <v>#VALUE!</v>
      </c>
      <c r="AB2584" s="43">
        <f>INDEX($AB:$AB,MATCH($H2584,$C:$C,0))</f>
        <v>0</v>
      </c>
    </row>
    <row r="2585" spans="1:28" ht="60" x14ac:dyDescent="0.25">
      <c r="A2585" s="71" t="str">
        <f>INDEX('Выгр Торг'!$A:$A,MATCH($B2585,'Выгр Торг'!$B:$B,0))</f>
        <v>Боковые зеркала "АТП" в стиле Гранта для ВАЗ 2110-2112, Лада Приора</v>
      </c>
      <c r="B2585" s="88">
        <v>327696</v>
      </c>
      <c r="C2585" s="72">
        <f>VLOOKUP($B2585,'Выгр Торг'!$B:$P,C$1,0)</f>
        <v>327696</v>
      </c>
      <c r="D2585" s="71" t="str">
        <f>VLOOKUP($B2585,'Выгр Торг'!$B:$P,D$1,0)</f>
        <v>Боковые зеркала "АТП" в стиле Гранта (повторитель: Динамический (МУЛЬТИ PLAZMA), Механическая, Без обогрева, В цвет 391) для ВАЗ 2110-2112, Лада Приора</v>
      </c>
      <c r="E2585" s="72" t="str">
        <f>VLOOKUP($B2585,'Выгр Торг'!$B:$P,E$1,0)</f>
        <v>Y</v>
      </c>
      <c r="F2585" s="72" t="str">
        <f>VLOOKUP($B2585,'Выгр Торг'!$B:$P,F$1,0)</f>
        <v>1</v>
      </c>
      <c r="G2585" s="36"/>
      <c r="H2585" s="28">
        <v>327190</v>
      </c>
      <c r="I2585" s="53">
        <f>INDEX($I:$I,MATCH($H2585,$C:$C,0))</f>
        <v>600</v>
      </c>
      <c r="J2585" s="5" t="s">
        <v>3410</v>
      </c>
      <c r="K2585" s="56">
        <f>INDEX($K:$K,MATCH($H2585,$C:$C,0))+I2585</f>
        <v>3600</v>
      </c>
      <c r="L2585" s="14">
        <f>VLOOKUP(K2585,Наценка!$A$1:$B$8,2,1)</f>
        <v>1.4</v>
      </c>
      <c r="M2585" s="56">
        <f>INDEX($M:$M,MATCH($H2585,$C:$C,0))+I2585*$M$2</f>
        <v>4980</v>
      </c>
      <c r="N2585" s="57">
        <f t="shared" si="415"/>
        <v>4990</v>
      </c>
      <c r="O2585" s="72">
        <f>VLOOKUP($B2585,'Выгр Торг'!$B:$P,O$1,0)</f>
        <v>3600</v>
      </c>
      <c r="P2585" s="72">
        <f>VLOOKUP($B2585,'Выгр Торг'!$B:$P,P$1,0)</f>
        <v>5090</v>
      </c>
      <c r="Q2585" s="42">
        <f t="shared" si="416"/>
        <v>0</v>
      </c>
      <c r="R2585" s="42">
        <f t="shared" si="417"/>
        <v>100</v>
      </c>
      <c r="S2585" s="85">
        <f t="shared" si="421"/>
        <v>4990</v>
      </c>
      <c r="T2585" s="60" t="str">
        <f>IFERROR(VLOOKUP($B2585,'Из ГУГЛа'!$B:$G,4,0)*U2585+V2585,VLOOKUP($B2585,'Из ГУГЛа'!$B:$G,4,0))</f>
        <v/>
      </c>
      <c r="U2585" s="15">
        <v>1</v>
      </c>
      <c r="V2585" s="59"/>
      <c r="W2585" s="74">
        <f t="shared" si="418"/>
        <v>0.38611111111111107</v>
      </c>
      <c r="X2585" s="74" t="str">
        <f t="shared" si="419"/>
        <v/>
      </c>
      <c r="Y2585" s="74" t="str">
        <f t="shared" si="420"/>
        <v/>
      </c>
      <c r="Z2585" s="76" t="e">
        <f>INDEX($Z:$Z,MATCH($H2585,$C:$C,0))+V2585</f>
        <v>#VALUE!</v>
      </c>
      <c r="AB2585" s="43">
        <f>INDEX($AB:$AB,MATCH($H2585,$C:$C,0))</f>
        <v>0</v>
      </c>
    </row>
    <row r="2586" spans="1:28" ht="60" x14ac:dyDescent="0.25">
      <c r="A2586" s="71" t="str">
        <f>INDEX('Выгр Торг'!$A:$A,MATCH($B2586,'Выгр Торг'!$B:$B,0))</f>
        <v>Боковые зеркала "АТП" в стиле Гранта для ВАЗ 2110-2112, Лада Приора</v>
      </c>
      <c r="B2586" s="88">
        <v>327688</v>
      </c>
      <c r="C2586" s="72">
        <f>VLOOKUP($B2586,'Выгр Торг'!$B:$P,C$1,0)</f>
        <v>327688</v>
      </c>
      <c r="D2586" s="71" t="str">
        <f>VLOOKUP($B2586,'Выгр Торг'!$B:$P,D$1,0)</f>
        <v>Боковые зеркала "АТП" в стиле Гранта (повторитель: Динамический (МУЛЬТИ PLAZMA), Механическая, Без обогрева, В цвет 412) для ВАЗ 2110-2112, Лада Приора</v>
      </c>
      <c r="E2586" s="72" t="str">
        <f>VLOOKUP($B2586,'Выгр Торг'!$B:$P,E$1,0)</f>
        <v>Y</v>
      </c>
      <c r="F2586" s="72" t="str">
        <f>VLOOKUP($B2586,'Выгр Торг'!$B:$P,F$1,0)</f>
        <v>1</v>
      </c>
      <c r="G2586" s="36"/>
      <c r="H2586" s="28">
        <v>327190</v>
      </c>
      <c r="I2586" s="53">
        <f>INDEX($I:$I,MATCH($H2586,$C:$C,0))</f>
        <v>600</v>
      </c>
      <c r="J2586" s="5" t="s">
        <v>3410</v>
      </c>
      <c r="K2586" s="56">
        <f>INDEX($K:$K,MATCH($H2586,$C:$C,0))+I2586</f>
        <v>3600</v>
      </c>
      <c r="L2586" s="14">
        <f>VLOOKUP(K2586,Наценка!$A$1:$B$8,2,1)</f>
        <v>1.4</v>
      </c>
      <c r="M2586" s="56">
        <f>INDEX($M:$M,MATCH($H2586,$C:$C,0))+I2586*$M$2</f>
        <v>4980</v>
      </c>
      <c r="N2586" s="57">
        <f t="shared" si="415"/>
        <v>4990</v>
      </c>
      <c r="O2586" s="72">
        <f>VLOOKUP($B2586,'Выгр Торг'!$B:$P,O$1,0)</f>
        <v>3600</v>
      </c>
      <c r="P2586" s="72">
        <f>VLOOKUP($B2586,'Выгр Торг'!$B:$P,P$1,0)</f>
        <v>5090</v>
      </c>
      <c r="Q2586" s="42">
        <f t="shared" si="416"/>
        <v>0</v>
      </c>
      <c r="R2586" s="42">
        <f t="shared" si="417"/>
        <v>100</v>
      </c>
      <c r="S2586" s="85">
        <f t="shared" si="421"/>
        <v>4990</v>
      </c>
      <c r="T2586" s="60" t="str">
        <f>IFERROR(VLOOKUP($B2586,'Из ГУГЛа'!$B:$G,4,0)*U2586+V2586,VLOOKUP($B2586,'Из ГУГЛа'!$B:$G,4,0))</f>
        <v/>
      </c>
      <c r="U2586" s="15">
        <v>1</v>
      </c>
      <c r="V2586" s="59"/>
      <c r="W2586" s="74">
        <f t="shared" si="418"/>
        <v>0.38611111111111107</v>
      </c>
      <c r="X2586" s="74" t="str">
        <f t="shared" si="419"/>
        <v/>
      </c>
      <c r="Y2586" s="74" t="str">
        <f t="shared" si="420"/>
        <v/>
      </c>
      <c r="Z2586" s="76" t="e">
        <f>INDEX($Z:$Z,MATCH($H2586,$C:$C,0))+V2586</f>
        <v>#VALUE!</v>
      </c>
      <c r="AB2586" s="43">
        <f>INDEX($AB:$AB,MATCH($H2586,$C:$C,0))</f>
        <v>0</v>
      </c>
    </row>
    <row r="2587" spans="1:28" ht="60" x14ac:dyDescent="0.25">
      <c r="A2587" s="71" t="str">
        <f>INDEX('Выгр Торг'!$A:$A,MATCH($B2587,'Выгр Торг'!$B:$B,0))</f>
        <v>Боковые зеркала "АТП" в стиле Гранта для ВАЗ 2110-2112, Лада Приора</v>
      </c>
      <c r="B2587" s="88">
        <v>327544</v>
      </c>
      <c r="C2587" s="72">
        <f>VLOOKUP($B2587,'Выгр Торг'!$B:$P,C$1,0)</f>
        <v>327544</v>
      </c>
      <c r="D2587" s="71" t="str">
        <f>VLOOKUP($B2587,'Выгр Торг'!$B:$P,D$1,0)</f>
        <v>Боковые зеркала "АТП" в стиле Гранта (повторитель: Динамический (МУЛЬТИ PLAZMA), Механическая, Без обогрева, В цвет 413) для ВАЗ 2110-2112, Лада Приора</v>
      </c>
      <c r="E2587" s="72" t="str">
        <f>VLOOKUP($B2587,'Выгр Торг'!$B:$P,E$1,0)</f>
        <v>Y</v>
      </c>
      <c r="F2587" s="72" t="str">
        <f>VLOOKUP($B2587,'Выгр Торг'!$B:$P,F$1,0)</f>
        <v>1</v>
      </c>
      <c r="G2587" s="36"/>
      <c r="H2587" s="28">
        <v>327190</v>
      </c>
      <c r="I2587" s="53">
        <f>INDEX($I:$I,MATCH($H2587,$C:$C,0))</f>
        <v>600</v>
      </c>
      <c r="J2587" s="5" t="s">
        <v>3410</v>
      </c>
      <c r="K2587" s="56">
        <f>INDEX($K:$K,MATCH($H2587,$C:$C,0))+I2587</f>
        <v>3600</v>
      </c>
      <c r="L2587" s="14">
        <f>VLOOKUP(K2587,Наценка!$A$1:$B$8,2,1)</f>
        <v>1.4</v>
      </c>
      <c r="M2587" s="56">
        <f>INDEX($M:$M,MATCH($H2587,$C:$C,0))+I2587*$M$2</f>
        <v>4980</v>
      </c>
      <c r="N2587" s="57">
        <f t="shared" si="415"/>
        <v>4990</v>
      </c>
      <c r="O2587" s="72">
        <f>VLOOKUP($B2587,'Выгр Торг'!$B:$P,O$1,0)</f>
        <v>3600</v>
      </c>
      <c r="P2587" s="72">
        <f>VLOOKUP($B2587,'Выгр Торг'!$B:$P,P$1,0)</f>
        <v>5090</v>
      </c>
      <c r="Q2587" s="42">
        <f t="shared" si="416"/>
        <v>0</v>
      </c>
      <c r="R2587" s="42">
        <f t="shared" si="417"/>
        <v>100</v>
      </c>
      <c r="S2587" s="85">
        <f t="shared" si="421"/>
        <v>4990</v>
      </c>
      <c r="T2587" s="60" t="str">
        <f>IFERROR(VLOOKUP($B2587,'Из ГУГЛа'!$B:$G,4,0)*U2587+V2587,VLOOKUP($B2587,'Из ГУГЛа'!$B:$G,4,0))</f>
        <v/>
      </c>
      <c r="U2587" s="15">
        <v>1</v>
      </c>
      <c r="V2587" s="59"/>
      <c r="W2587" s="74">
        <f t="shared" si="418"/>
        <v>0.38611111111111107</v>
      </c>
      <c r="X2587" s="74" t="str">
        <f t="shared" si="419"/>
        <v/>
      </c>
      <c r="Y2587" s="74" t="str">
        <f t="shared" si="420"/>
        <v/>
      </c>
      <c r="Z2587" s="76" t="e">
        <f>INDEX($Z:$Z,MATCH($H2587,$C:$C,0))+V2587</f>
        <v>#VALUE!</v>
      </c>
      <c r="AB2587" s="43">
        <f>INDEX($AB:$AB,MATCH($H2587,$C:$C,0))</f>
        <v>0</v>
      </c>
    </row>
    <row r="2588" spans="1:28" ht="60" x14ac:dyDescent="0.25">
      <c r="A2588" s="71" t="str">
        <f>INDEX('Выгр Торг'!$A:$A,MATCH($B2588,'Выгр Торг'!$B:$B,0))</f>
        <v>Боковые зеркала "АТП" в стиле Гранта для ВАЗ 2110-2112, Лада Приора</v>
      </c>
      <c r="B2588" s="88">
        <v>327744</v>
      </c>
      <c r="C2588" s="72">
        <f>VLOOKUP($B2588,'Выгр Торг'!$B:$P,C$1,0)</f>
        <v>327744</v>
      </c>
      <c r="D2588" s="71" t="str">
        <f>VLOOKUP($B2588,'Выгр Торг'!$B:$P,D$1,0)</f>
        <v>Боковые зеркала "АТП" в стиле Гранта (повторитель: Динамический (МУЛЬТИ PLAZMA), Механическая, Без обогрева, В цвет 416) для ВАЗ 2110-2112, Лада Приора</v>
      </c>
      <c r="E2588" s="72" t="str">
        <f>VLOOKUP($B2588,'Выгр Торг'!$B:$P,E$1,0)</f>
        <v>Y</v>
      </c>
      <c r="F2588" s="72" t="str">
        <f>VLOOKUP($B2588,'Выгр Торг'!$B:$P,F$1,0)</f>
        <v>1</v>
      </c>
      <c r="G2588" s="36"/>
      <c r="H2588" s="28">
        <v>327190</v>
      </c>
      <c r="I2588" s="53">
        <f>INDEX($I:$I,MATCH($H2588,$C:$C,0))</f>
        <v>600</v>
      </c>
      <c r="J2588" s="5" t="s">
        <v>3410</v>
      </c>
      <c r="K2588" s="56">
        <f>INDEX($K:$K,MATCH($H2588,$C:$C,0))+I2588</f>
        <v>3600</v>
      </c>
      <c r="L2588" s="14">
        <f>VLOOKUP(K2588,Наценка!$A$1:$B$8,2,1)</f>
        <v>1.4</v>
      </c>
      <c r="M2588" s="56">
        <f>INDEX($M:$M,MATCH($H2588,$C:$C,0))+I2588*$M$2</f>
        <v>4980</v>
      </c>
      <c r="N2588" s="57">
        <f t="shared" si="415"/>
        <v>4990</v>
      </c>
      <c r="O2588" s="72">
        <f>VLOOKUP($B2588,'Выгр Торг'!$B:$P,O$1,0)</f>
        <v>3600</v>
      </c>
      <c r="P2588" s="72">
        <f>VLOOKUP($B2588,'Выгр Торг'!$B:$P,P$1,0)</f>
        <v>5090</v>
      </c>
      <c r="Q2588" s="42">
        <f t="shared" si="416"/>
        <v>0</v>
      </c>
      <c r="R2588" s="42">
        <f t="shared" si="417"/>
        <v>100</v>
      </c>
      <c r="S2588" s="85">
        <f t="shared" si="421"/>
        <v>4990</v>
      </c>
      <c r="T2588" s="60" t="str">
        <f>IFERROR(VLOOKUP($B2588,'Из ГУГЛа'!$B:$G,4,0)*U2588+V2588,VLOOKUP($B2588,'Из ГУГЛа'!$B:$G,4,0))</f>
        <v/>
      </c>
      <c r="U2588" s="15">
        <v>1</v>
      </c>
      <c r="V2588" s="59"/>
      <c r="W2588" s="74">
        <f t="shared" si="418"/>
        <v>0.38611111111111107</v>
      </c>
      <c r="X2588" s="74" t="str">
        <f t="shared" si="419"/>
        <v/>
      </c>
      <c r="Y2588" s="74" t="str">
        <f t="shared" si="420"/>
        <v/>
      </c>
      <c r="Z2588" s="76" t="e">
        <f>INDEX($Z:$Z,MATCH($H2588,$C:$C,0))+V2588</f>
        <v>#VALUE!</v>
      </c>
      <c r="AB2588" s="43">
        <f>INDEX($AB:$AB,MATCH($H2588,$C:$C,0))</f>
        <v>0</v>
      </c>
    </row>
    <row r="2589" spans="1:28" ht="60" x14ac:dyDescent="0.25">
      <c r="A2589" s="71" t="str">
        <f>INDEX('Выгр Торг'!$A:$A,MATCH($B2589,'Выгр Торг'!$B:$B,0))</f>
        <v>Боковые зеркала "АТП" в стиле Гранта для ВАЗ 2110-2112, Лада Приора</v>
      </c>
      <c r="B2589" s="88">
        <v>327458</v>
      </c>
      <c r="C2589" s="72">
        <f>VLOOKUP($B2589,'Выгр Торг'!$B:$P,C$1,0)</f>
        <v>327458</v>
      </c>
      <c r="D2589" s="71" t="str">
        <f>VLOOKUP($B2589,'Выгр Торг'!$B:$P,D$1,0)</f>
        <v>Боковые зеркала "АТП" в стиле Гранта (повторитель: Динамический (МУЛЬТИ PLAZMA), Механическая, Без обогрева, В цвет 418) для ВАЗ 2110-2112, Лада Приора</v>
      </c>
      <c r="E2589" s="72" t="str">
        <f>VLOOKUP($B2589,'Выгр Торг'!$B:$P,E$1,0)</f>
        <v>Y</v>
      </c>
      <c r="F2589" s="72" t="str">
        <f>VLOOKUP($B2589,'Выгр Торг'!$B:$P,F$1,0)</f>
        <v>1</v>
      </c>
      <c r="G2589" s="36"/>
      <c r="H2589" s="28">
        <v>327190</v>
      </c>
      <c r="I2589" s="53">
        <f>INDEX($I:$I,MATCH($H2589,$C:$C,0))</f>
        <v>600</v>
      </c>
      <c r="J2589" s="5" t="s">
        <v>3410</v>
      </c>
      <c r="K2589" s="56">
        <f>INDEX($K:$K,MATCH($H2589,$C:$C,0))+I2589</f>
        <v>3600</v>
      </c>
      <c r="L2589" s="14">
        <f>VLOOKUP(K2589,Наценка!$A$1:$B$8,2,1)</f>
        <v>1.4</v>
      </c>
      <c r="M2589" s="56">
        <f>INDEX($M:$M,MATCH($H2589,$C:$C,0))+I2589*$M$2</f>
        <v>4980</v>
      </c>
      <c r="N2589" s="57">
        <f t="shared" si="415"/>
        <v>4990</v>
      </c>
      <c r="O2589" s="72">
        <f>VLOOKUP($B2589,'Выгр Торг'!$B:$P,O$1,0)</f>
        <v>3600</v>
      </c>
      <c r="P2589" s="72">
        <f>VLOOKUP($B2589,'Выгр Торг'!$B:$P,P$1,0)</f>
        <v>5090</v>
      </c>
      <c r="Q2589" s="42">
        <f t="shared" si="416"/>
        <v>0</v>
      </c>
      <c r="R2589" s="42">
        <f t="shared" si="417"/>
        <v>100</v>
      </c>
      <c r="S2589" s="85">
        <f t="shared" si="421"/>
        <v>4990</v>
      </c>
      <c r="T2589" s="60" t="str">
        <f>IFERROR(VLOOKUP($B2589,'Из ГУГЛа'!$B:$G,4,0)*U2589+V2589,VLOOKUP($B2589,'Из ГУГЛа'!$B:$G,4,0))</f>
        <v/>
      </c>
      <c r="U2589" s="15">
        <v>1</v>
      </c>
      <c r="V2589" s="59"/>
      <c r="W2589" s="74">
        <f t="shared" si="418"/>
        <v>0.38611111111111107</v>
      </c>
      <c r="X2589" s="74" t="str">
        <f t="shared" si="419"/>
        <v/>
      </c>
      <c r="Y2589" s="74" t="str">
        <f t="shared" si="420"/>
        <v/>
      </c>
      <c r="Z2589" s="76" t="e">
        <f>INDEX($Z:$Z,MATCH($H2589,$C:$C,0))+V2589</f>
        <v>#VALUE!</v>
      </c>
      <c r="AB2589" s="43">
        <f>INDEX($AB:$AB,MATCH($H2589,$C:$C,0))</f>
        <v>0</v>
      </c>
    </row>
    <row r="2590" spans="1:28" ht="60" x14ac:dyDescent="0.25">
      <c r="A2590" s="71" t="str">
        <f>INDEX('Выгр Торг'!$A:$A,MATCH($B2590,'Выгр Торг'!$B:$B,0))</f>
        <v>Боковые зеркала "АТП" в стиле Гранта для ВАЗ 2110-2112, Лада Приора</v>
      </c>
      <c r="B2590" s="88">
        <v>327616</v>
      </c>
      <c r="C2590" s="72">
        <f>VLOOKUP($B2590,'Выгр Торг'!$B:$P,C$1,0)</f>
        <v>327616</v>
      </c>
      <c r="D2590" s="71" t="str">
        <f>VLOOKUP($B2590,'Выгр Торг'!$B:$P,D$1,0)</f>
        <v>Боковые зеркала "АТП" в стиле Гранта (повторитель: Динамический (МУЛЬТИ PLAZMA), Механическая, Без обогрева, В цвет 419) для ВАЗ 2110-2112, Лада Приора</v>
      </c>
      <c r="E2590" s="72" t="str">
        <f>VLOOKUP($B2590,'Выгр Торг'!$B:$P,E$1,0)</f>
        <v>Y</v>
      </c>
      <c r="F2590" s="72" t="str">
        <f>VLOOKUP($B2590,'Выгр Торг'!$B:$P,F$1,0)</f>
        <v>1</v>
      </c>
      <c r="G2590" s="36"/>
      <c r="H2590" s="28">
        <v>327190</v>
      </c>
      <c r="I2590" s="53">
        <f>INDEX($I:$I,MATCH($H2590,$C:$C,0))</f>
        <v>600</v>
      </c>
      <c r="J2590" s="5" t="s">
        <v>3410</v>
      </c>
      <c r="K2590" s="56">
        <f>INDEX($K:$K,MATCH($H2590,$C:$C,0))+I2590</f>
        <v>3600</v>
      </c>
      <c r="L2590" s="14">
        <f>VLOOKUP(K2590,Наценка!$A$1:$B$8,2,1)</f>
        <v>1.4</v>
      </c>
      <c r="M2590" s="56">
        <f>INDEX($M:$M,MATCH($H2590,$C:$C,0))+I2590*$M$2</f>
        <v>4980</v>
      </c>
      <c r="N2590" s="57">
        <f t="shared" si="415"/>
        <v>4990</v>
      </c>
      <c r="O2590" s="72">
        <f>VLOOKUP($B2590,'Выгр Торг'!$B:$P,O$1,0)</f>
        <v>3600</v>
      </c>
      <c r="P2590" s="72">
        <f>VLOOKUP($B2590,'Выгр Торг'!$B:$P,P$1,0)</f>
        <v>5090</v>
      </c>
      <c r="Q2590" s="42">
        <f t="shared" si="416"/>
        <v>0</v>
      </c>
      <c r="R2590" s="42">
        <f t="shared" si="417"/>
        <v>100</v>
      </c>
      <c r="S2590" s="85">
        <f t="shared" si="421"/>
        <v>4990</v>
      </c>
      <c r="T2590" s="60" t="str">
        <f>IFERROR(VLOOKUP($B2590,'Из ГУГЛа'!$B:$G,4,0)*U2590+V2590,VLOOKUP($B2590,'Из ГУГЛа'!$B:$G,4,0))</f>
        <v/>
      </c>
      <c r="U2590" s="15">
        <v>1</v>
      </c>
      <c r="V2590" s="59"/>
      <c r="W2590" s="74">
        <f t="shared" si="418"/>
        <v>0.38611111111111107</v>
      </c>
      <c r="X2590" s="74" t="str">
        <f t="shared" si="419"/>
        <v/>
      </c>
      <c r="Y2590" s="74" t="str">
        <f t="shared" si="420"/>
        <v/>
      </c>
      <c r="Z2590" s="76" t="e">
        <f>INDEX($Z:$Z,MATCH($H2590,$C:$C,0))+V2590</f>
        <v>#VALUE!</v>
      </c>
      <c r="AB2590" s="43">
        <f>INDEX($AB:$AB,MATCH($H2590,$C:$C,0))</f>
        <v>0</v>
      </c>
    </row>
    <row r="2591" spans="1:28" ht="60" x14ac:dyDescent="0.25">
      <c r="A2591" s="71" t="str">
        <f>INDEX('Выгр Торг'!$A:$A,MATCH($B2591,'Выгр Торг'!$B:$B,0))</f>
        <v>Боковые зеркала "АТП" в стиле Гранта для ВАЗ 2110-2112, Лада Приора</v>
      </c>
      <c r="B2591" s="88">
        <v>327426</v>
      </c>
      <c r="C2591" s="72">
        <f>VLOOKUP($B2591,'Выгр Торг'!$B:$P,C$1,0)</f>
        <v>327426</v>
      </c>
      <c r="D2591" s="71" t="str">
        <f>VLOOKUP($B2591,'Выгр Торг'!$B:$P,D$1,0)</f>
        <v>Боковые зеркала "АТП" в стиле Гранта (повторитель: Динамический (МУЛЬТИ PLAZMA), Механическая, Без обогрева, В цвет 421) для ВАЗ 2110-2112, Лада Приора</v>
      </c>
      <c r="E2591" s="72" t="str">
        <f>VLOOKUP($B2591,'Выгр Торг'!$B:$P,E$1,0)</f>
        <v>Y</v>
      </c>
      <c r="F2591" s="72" t="str">
        <f>VLOOKUP($B2591,'Выгр Торг'!$B:$P,F$1,0)</f>
        <v>1</v>
      </c>
      <c r="G2591" s="36"/>
      <c r="H2591" s="28">
        <v>327190</v>
      </c>
      <c r="I2591" s="53">
        <f>INDEX($I:$I,MATCH($H2591,$C:$C,0))</f>
        <v>600</v>
      </c>
      <c r="J2591" s="5" t="s">
        <v>3410</v>
      </c>
      <c r="K2591" s="56">
        <f>INDEX($K:$K,MATCH($H2591,$C:$C,0))+I2591</f>
        <v>3600</v>
      </c>
      <c r="L2591" s="14">
        <f>VLOOKUP(K2591,Наценка!$A$1:$B$8,2,1)</f>
        <v>1.4</v>
      </c>
      <c r="M2591" s="56">
        <f>INDEX($M:$M,MATCH($H2591,$C:$C,0))+I2591*$M$2</f>
        <v>4980</v>
      </c>
      <c r="N2591" s="57">
        <f t="shared" si="415"/>
        <v>4990</v>
      </c>
      <c r="O2591" s="72">
        <f>VLOOKUP($B2591,'Выгр Торг'!$B:$P,O$1,0)</f>
        <v>3600</v>
      </c>
      <c r="P2591" s="72">
        <f>VLOOKUP($B2591,'Выгр Торг'!$B:$P,P$1,0)</f>
        <v>5090</v>
      </c>
      <c r="Q2591" s="42">
        <f t="shared" si="416"/>
        <v>0</v>
      </c>
      <c r="R2591" s="42">
        <f t="shared" si="417"/>
        <v>100</v>
      </c>
      <c r="S2591" s="85">
        <f t="shared" si="421"/>
        <v>4990</v>
      </c>
      <c r="T2591" s="60" t="str">
        <f>IFERROR(VLOOKUP($B2591,'Из ГУГЛа'!$B:$G,4,0)*U2591+V2591,VLOOKUP($B2591,'Из ГУГЛа'!$B:$G,4,0))</f>
        <v/>
      </c>
      <c r="U2591" s="15">
        <v>1</v>
      </c>
      <c r="V2591" s="59"/>
      <c r="W2591" s="74">
        <f t="shared" si="418"/>
        <v>0.38611111111111107</v>
      </c>
      <c r="X2591" s="74" t="str">
        <f t="shared" si="419"/>
        <v/>
      </c>
      <c r="Y2591" s="74" t="str">
        <f t="shared" si="420"/>
        <v/>
      </c>
      <c r="Z2591" s="76" t="e">
        <f>INDEX($Z:$Z,MATCH($H2591,$C:$C,0))+V2591</f>
        <v>#VALUE!</v>
      </c>
      <c r="AB2591" s="43">
        <f>INDEX($AB:$AB,MATCH($H2591,$C:$C,0))</f>
        <v>0</v>
      </c>
    </row>
    <row r="2592" spans="1:28" ht="60" x14ac:dyDescent="0.25">
      <c r="A2592" s="71" t="str">
        <f>INDEX('Выгр Торг'!$A:$A,MATCH($B2592,'Выгр Торг'!$B:$B,0))</f>
        <v>Боковые зеркала "АТП" в стиле Гранта для ВАЗ 2110-2112, Лада Приора</v>
      </c>
      <c r="B2592" s="88">
        <v>327584</v>
      </c>
      <c r="C2592" s="72">
        <f>VLOOKUP($B2592,'Выгр Торг'!$B:$P,C$1,0)</f>
        <v>327584</v>
      </c>
      <c r="D2592" s="71" t="str">
        <f>VLOOKUP($B2592,'Выгр Торг'!$B:$P,D$1,0)</f>
        <v>Боковые зеркала "АТП" в стиле Гранта (повторитель: Динамический (МУЛЬТИ PLAZMA), Механическая, Без обогрева, В цвет 426) для ВАЗ 2110-2112, Лада Приора</v>
      </c>
      <c r="E2592" s="72" t="str">
        <f>VLOOKUP($B2592,'Выгр Торг'!$B:$P,E$1,0)</f>
        <v>Y</v>
      </c>
      <c r="F2592" s="72" t="str">
        <f>VLOOKUP($B2592,'Выгр Торг'!$B:$P,F$1,0)</f>
        <v>1</v>
      </c>
      <c r="G2592" s="36"/>
      <c r="H2592" s="28">
        <v>327190</v>
      </c>
      <c r="I2592" s="53">
        <f>INDEX($I:$I,MATCH($H2592,$C:$C,0))</f>
        <v>600</v>
      </c>
      <c r="J2592" s="5" t="s">
        <v>3410</v>
      </c>
      <c r="K2592" s="56">
        <f>INDEX($K:$K,MATCH($H2592,$C:$C,0))+I2592</f>
        <v>3600</v>
      </c>
      <c r="L2592" s="14">
        <f>VLOOKUP(K2592,Наценка!$A$1:$B$8,2,1)</f>
        <v>1.4</v>
      </c>
      <c r="M2592" s="56">
        <f>INDEX($M:$M,MATCH($H2592,$C:$C,0))+I2592*$M$2</f>
        <v>4980</v>
      </c>
      <c r="N2592" s="57">
        <f t="shared" si="415"/>
        <v>4990</v>
      </c>
      <c r="O2592" s="72">
        <f>VLOOKUP($B2592,'Выгр Торг'!$B:$P,O$1,0)</f>
        <v>3600</v>
      </c>
      <c r="P2592" s="72">
        <f>VLOOKUP($B2592,'Выгр Торг'!$B:$P,P$1,0)</f>
        <v>5090</v>
      </c>
      <c r="Q2592" s="42">
        <f t="shared" si="416"/>
        <v>0</v>
      </c>
      <c r="R2592" s="42">
        <f t="shared" si="417"/>
        <v>100</v>
      </c>
      <c r="S2592" s="85">
        <f t="shared" si="421"/>
        <v>4990</v>
      </c>
      <c r="T2592" s="60" t="str">
        <f>IFERROR(VLOOKUP($B2592,'Из ГУГЛа'!$B:$G,4,0)*U2592+V2592,VLOOKUP($B2592,'Из ГУГЛа'!$B:$G,4,0))</f>
        <v/>
      </c>
      <c r="U2592" s="15">
        <v>1</v>
      </c>
      <c r="V2592" s="59"/>
      <c r="W2592" s="74">
        <f t="shared" si="418"/>
        <v>0.38611111111111107</v>
      </c>
      <c r="X2592" s="74" t="str">
        <f t="shared" si="419"/>
        <v/>
      </c>
      <c r="Y2592" s="74" t="str">
        <f t="shared" si="420"/>
        <v/>
      </c>
      <c r="Z2592" s="76" t="e">
        <f>INDEX($Z:$Z,MATCH($H2592,$C:$C,0))+V2592</f>
        <v>#VALUE!</v>
      </c>
      <c r="AB2592" s="43">
        <f>INDEX($AB:$AB,MATCH($H2592,$C:$C,0))</f>
        <v>0</v>
      </c>
    </row>
    <row r="2593" spans="1:28" ht="60" x14ac:dyDescent="0.25">
      <c r="A2593" s="71" t="str">
        <f>INDEX('Выгр Торг'!$A:$A,MATCH($B2593,'Выгр Торг'!$B:$B,0))</f>
        <v>Боковые зеркала "АТП" в стиле Гранта для ВАЗ 2110-2112, Лада Приора</v>
      </c>
      <c r="B2593" s="88">
        <v>327640</v>
      </c>
      <c r="C2593" s="72">
        <f>VLOOKUP($B2593,'Выгр Торг'!$B:$P,C$1,0)</f>
        <v>327640</v>
      </c>
      <c r="D2593" s="71" t="str">
        <f>VLOOKUP($B2593,'Выгр Торг'!$B:$P,D$1,0)</f>
        <v>Боковые зеркала "АТП" в стиле Гранта (повторитель: Динамический (МУЛЬТИ PLAZMA), Механическая, Без обогрева, В цвет 429) для ВАЗ 2110-2112, Лада Приора</v>
      </c>
      <c r="E2593" s="72" t="str">
        <f>VLOOKUP($B2593,'Выгр Торг'!$B:$P,E$1,0)</f>
        <v>Y</v>
      </c>
      <c r="F2593" s="72" t="str">
        <f>VLOOKUP($B2593,'Выгр Торг'!$B:$P,F$1,0)</f>
        <v>1</v>
      </c>
      <c r="G2593" s="36"/>
      <c r="H2593" s="28">
        <v>327190</v>
      </c>
      <c r="I2593" s="53">
        <f>INDEX($I:$I,MATCH($H2593,$C:$C,0))</f>
        <v>600</v>
      </c>
      <c r="J2593" s="5" t="s">
        <v>3410</v>
      </c>
      <c r="K2593" s="56">
        <f>INDEX($K:$K,MATCH($H2593,$C:$C,0))+I2593</f>
        <v>3600</v>
      </c>
      <c r="L2593" s="14">
        <f>VLOOKUP(K2593,Наценка!$A$1:$B$8,2,1)</f>
        <v>1.4</v>
      </c>
      <c r="M2593" s="56">
        <f>INDEX($M:$M,MATCH($H2593,$C:$C,0))+I2593*$M$2</f>
        <v>4980</v>
      </c>
      <c r="N2593" s="57">
        <f t="shared" si="415"/>
        <v>4990</v>
      </c>
      <c r="O2593" s="72">
        <f>VLOOKUP($B2593,'Выгр Торг'!$B:$P,O$1,0)</f>
        <v>3600</v>
      </c>
      <c r="P2593" s="72">
        <f>VLOOKUP($B2593,'Выгр Торг'!$B:$P,P$1,0)</f>
        <v>5090</v>
      </c>
      <c r="Q2593" s="42">
        <f t="shared" si="416"/>
        <v>0</v>
      </c>
      <c r="R2593" s="42">
        <f t="shared" si="417"/>
        <v>100</v>
      </c>
      <c r="S2593" s="85">
        <f t="shared" si="421"/>
        <v>4990</v>
      </c>
      <c r="T2593" s="60" t="str">
        <f>IFERROR(VLOOKUP($B2593,'Из ГУГЛа'!$B:$G,4,0)*U2593+V2593,VLOOKUP($B2593,'Из ГУГЛа'!$B:$G,4,0))</f>
        <v/>
      </c>
      <c r="U2593" s="15">
        <v>1</v>
      </c>
      <c r="V2593" s="59"/>
      <c r="W2593" s="74">
        <f t="shared" si="418"/>
        <v>0.38611111111111107</v>
      </c>
      <c r="X2593" s="74" t="str">
        <f t="shared" si="419"/>
        <v/>
      </c>
      <c r="Y2593" s="74" t="str">
        <f t="shared" si="420"/>
        <v/>
      </c>
      <c r="Z2593" s="76" t="e">
        <f>INDEX($Z:$Z,MATCH($H2593,$C:$C,0))+V2593</f>
        <v>#VALUE!</v>
      </c>
      <c r="AB2593" s="43">
        <f>INDEX($AB:$AB,MATCH($H2593,$C:$C,0))</f>
        <v>0</v>
      </c>
    </row>
    <row r="2594" spans="1:28" ht="60" x14ac:dyDescent="0.25">
      <c r="A2594" s="71" t="str">
        <f>INDEX('Выгр Торг'!$A:$A,MATCH($B2594,'Выгр Торг'!$B:$B,0))</f>
        <v>Боковые зеркала "АТП" в стиле Гранта для ВАЗ 2110-2112, Лада Приора</v>
      </c>
      <c r="B2594" s="88">
        <v>327680</v>
      </c>
      <c r="C2594" s="72">
        <f>VLOOKUP($B2594,'Выгр Торг'!$B:$P,C$1,0)</f>
        <v>327680</v>
      </c>
      <c r="D2594" s="71" t="str">
        <f>VLOOKUP($B2594,'Выгр Торг'!$B:$P,D$1,0)</f>
        <v>Боковые зеркала "АТП" в стиле Гранта (повторитель: Динамический (МУЛЬТИ PLAZMA), Механическая, Без обогрева, В цвет 448) для ВАЗ 2110-2112, Лада Приора</v>
      </c>
      <c r="E2594" s="72" t="str">
        <f>VLOOKUP($B2594,'Выгр Торг'!$B:$P,E$1,0)</f>
        <v>Y</v>
      </c>
      <c r="F2594" s="72" t="str">
        <f>VLOOKUP($B2594,'Выгр Торг'!$B:$P,F$1,0)</f>
        <v>1</v>
      </c>
      <c r="G2594" s="36"/>
      <c r="H2594" s="28">
        <v>327190</v>
      </c>
      <c r="I2594" s="53">
        <f>INDEX($I:$I,MATCH($H2594,$C:$C,0))</f>
        <v>600</v>
      </c>
      <c r="J2594" s="5" t="s">
        <v>3410</v>
      </c>
      <c r="K2594" s="56">
        <f>INDEX($K:$K,MATCH($H2594,$C:$C,0))+I2594</f>
        <v>3600</v>
      </c>
      <c r="L2594" s="14">
        <f>VLOOKUP(K2594,Наценка!$A$1:$B$8,2,1)</f>
        <v>1.4</v>
      </c>
      <c r="M2594" s="56">
        <f>INDEX($M:$M,MATCH($H2594,$C:$C,0))+I2594*$M$2</f>
        <v>4980</v>
      </c>
      <c r="N2594" s="57">
        <f t="shared" si="415"/>
        <v>4990</v>
      </c>
      <c r="O2594" s="72">
        <f>VLOOKUP($B2594,'Выгр Торг'!$B:$P,O$1,0)</f>
        <v>3600</v>
      </c>
      <c r="P2594" s="72">
        <f>VLOOKUP($B2594,'Выгр Торг'!$B:$P,P$1,0)</f>
        <v>5090</v>
      </c>
      <c r="Q2594" s="42">
        <f t="shared" si="416"/>
        <v>0</v>
      </c>
      <c r="R2594" s="42">
        <f t="shared" si="417"/>
        <v>100</v>
      </c>
      <c r="S2594" s="85">
        <f t="shared" si="421"/>
        <v>4990</v>
      </c>
      <c r="T2594" s="60" t="str">
        <f>IFERROR(VLOOKUP($B2594,'Из ГУГЛа'!$B:$G,4,0)*U2594+V2594,VLOOKUP($B2594,'Из ГУГЛа'!$B:$G,4,0))</f>
        <v/>
      </c>
      <c r="U2594" s="15">
        <v>1</v>
      </c>
      <c r="V2594" s="59"/>
      <c r="W2594" s="74">
        <f t="shared" si="418"/>
        <v>0.38611111111111107</v>
      </c>
      <c r="X2594" s="74" t="str">
        <f t="shared" si="419"/>
        <v/>
      </c>
      <c r="Y2594" s="74" t="str">
        <f t="shared" si="420"/>
        <v/>
      </c>
      <c r="Z2594" s="76" t="e">
        <f>INDEX($Z:$Z,MATCH($H2594,$C:$C,0))+V2594</f>
        <v>#VALUE!</v>
      </c>
      <c r="AB2594" s="43">
        <f>INDEX($AB:$AB,MATCH($H2594,$C:$C,0))</f>
        <v>0</v>
      </c>
    </row>
    <row r="2595" spans="1:28" ht="60" x14ac:dyDescent="0.25">
      <c r="A2595" s="71" t="str">
        <f>INDEX('Выгр Торг'!$A:$A,MATCH($B2595,'Выгр Торг'!$B:$B,0))</f>
        <v>Боковые зеркала "АТП" в стиле Гранта для ВАЗ 2110-2112, Лада Приора</v>
      </c>
      <c r="B2595" s="88">
        <v>327394</v>
      </c>
      <c r="C2595" s="72">
        <f>VLOOKUP($B2595,'Выгр Торг'!$B:$P,C$1,0)</f>
        <v>327394</v>
      </c>
      <c r="D2595" s="71" t="str">
        <f>VLOOKUP($B2595,'Выгр Торг'!$B:$P,D$1,0)</f>
        <v>Боковые зеркала "АТП" в стиле Гранта (повторитель: Динамический (МУЛЬТИ PLAZMA), Механическая, Без обогрева, В цвет 460) для ВАЗ 2110-2112, Лада Приора</v>
      </c>
      <c r="E2595" s="72" t="str">
        <f>VLOOKUP($B2595,'Выгр Торг'!$B:$P,E$1,0)</f>
        <v>Y</v>
      </c>
      <c r="F2595" s="72" t="str">
        <f>VLOOKUP($B2595,'Выгр Торг'!$B:$P,F$1,0)</f>
        <v>1</v>
      </c>
      <c r="G2595" s="36"/>
      <c r="H2595" s="28">
        <v>327190</v>
      </c>
      <c r="I2595" s="53">
        <f>INDEX($I:$I,MATCH($H2595,$C:$C,0))</f>
        <v>600</v>
      </c>
      <c r="J2595" s="5" t="s">
        <v>3410</v>
      </c>
      <c r="K2595" s="56">
        <f>INDEX($K:$K,MATCH($H2595,$C:$C,0))+I2595</f>
        <v>3600</v>
      </c>
      <c r="L2595" s="14">
        <f>VLOOKUP(K2595,Наценка!$A$1:$B$8,2,1)</f>
        <v>1.4</v>
      </c>
      <c r="M2595" s="56">
        <f>INDEX($M:$M,MATCH($H2595,$C:$C,0))+I2595*$M$2</f>
        <v>4980</v>
      </c>
      <c r="N2595" s="57">
        <f t="shared" si="415"/>
        <v>4990</v>
      </c>
      <c r="O2595" s="72">
        <f>VLOOKUP($B2595,'Выгр Торг'!$B:$P,O$1,0)</f>
        <v>3600</v>
      </c>
      <c r="P2595" s="72">
        <f>VLOOKUP($B2595,'Выгр Торг'!$B:$P,P$1,0)</f>
        <v>5090</v>
      </c>
      <c r="Q2595" s="42">
        <f t="shared" si="416"/>
        <v>0</v>
      </c>
      <c r="R2595" s="42">
        <f t="shared" si="417"/>
        <v>100</v>
      </c>
      <c r="S2595" s="85">
        <f t="shared" si="421"/>
        <v>4990</v>
      </c>
      <c r="T2595" s="60" t="str">
        <f>IFERROR(VLOOKUP($B2595,'Из ГУГЛа'!$B:$G,4,0)*U2595+V2595,VLOOKUP($B2595,'Из ГУГЛа'!$B:$G,4,0))</f>
        <v/>
      </c>
      <c r="U2595" s="15">
        <v>1</v>
      </c>
      <c r="V2595" s="59"/>
      <c r="W2595" s="74">
        <f t="shared" si="418"/>
        <v>0.38611111111111107</v>
      </c>
      <c r="X2595" s="74" t="str">
        <f t="shared" si="419"/>
        <v/>
      </c>
      <c r="Y2595" s="74" t="str">
        <f t="shared" si="420"/>
        <v/>
      </c>
      <c r="Z2595" s="76" t="e">
        <f>INDEX($Z:$Z,MATCH($H2595,$C:$C,0))+V2595</f>
        <v>#VALUE!</v>
      </c>
      <c r="AB2595" s="43">
        <f>INDEX($AB:$AB,MATCH($H2595,$C:$C,0))</f>
        <v>0</v>
      </c>
    </row>
    <row r="2596" spans="1:28" ht="60" x14ac:dyDescent="0.25">
      <c r="A2596" s="71" t="str">
        <f>INDEX('Выгр Торг'!$A:$A,MATCH($B2596,'Выгр Торг'!$B:$B,0))</f>
        <v>Боковые зеркала "АТП" в стиле Гранта для ВАЗ 2110-2112, Лада Приора</v>
      </c>
      <c r="B2596" s="88">
        <v>327728</v>
      </c>
      <c r="C2596" s="72">
        <f>VLOOKUP($B2596,'Выгр Торг'!$B:$P,C$1,0)</f>
        <v>327728</v>
      </c>
      <c r="D2596" s="71" t="str">
        <f>VLOOKUP($B2596,'Выгр Торг'!$B:$P,D$1,0)</f>
        <v>Боковые зеркала "АТП" в стиле Гранта (повторитель: Динамический (МУЛЬТИ PLAZMA), Механическая, Без обогрева, В цвет 507) для ВАЗ 2110-2112, Лада Приора</v>
      </c>
      <c r="E2596" s="72" t="str">
        <f>VLOOKUP($B2596,'Выгр Торг'!$B:$P,E$1,0)</f>
        <v>Y</v>
      </c>
      <c r="F2596" s="72" t="str">
        <f>VLOOKUP($B2596,'Выгр Торг'!$B:$P,F$1,0)</f>
        <v>1</v>
      </c>
      <c r="G2596" s="36"/>
      <c r="H2596" s="28">
        <v>327190</v>
      </c>
      <c r="I2596" s="53">
        <f>INDEX($I:$I,MATCH($H2596,$C:$C,0))</f>
        <v>600</v>
      </c>
      <c r="J2596" s="5" t="s">
        <v>3410</v>
      </c>
      <c r="K2596" s="56">
        <f>INDEX($K:$K,MATCH($H2596,$C:$C,0))+I2596</f>
        <v>3600</v>
      </c>
      <c r="L2596" s="14">
        <f>VLOOKUP(K2596,Наценка!$A$1:$B$8,2,1)</f>
        <v>1.4</v>
      </c>
      <c r="M2596" s="56">
        <f>INDEX($M:$M,MATCH($H2596,$C:$C,0))+I2596*$M$2</f>
        <v>4980</v>
      </c>
      <c r="N2596" s="57">
        <f t="shared" si="415"/>
        <v>4990</v>
      </c>
      <c r="O2596" s="72">
        <f>VLOOKUP($B2596,'Выгр Торг'!$B:$P,O$1,0)</f>
        <v>3600</v>
      </c>
      <c r="P2596" s="72">
        <f>VLOOKUP($B2596,'Выгр Торг'!$B:$P,P$1,0)</f>
        <v>5090</v>
      </c>
      <c r="Q2596" s="42">
        <f t="shared" si="416"/>
        <v>0</v>
      </c>
      <c r="R2596" s="42">
        <f t="shared" si="417"/>
        <v>100</v>
      </c>
      <c r="S2596" s="85">
        <f t="shared" si="421"/>
        <v>4990</v>
      </c>
      <c r="T2596" s="60" t="str">
        <f>IFERROR(VLOOKUP($B2596,'Из ГУГЛа'!$B:$G,4,0)*U2596+V2596,VLOOKUP($B2596,'Из ГУГЛа'!$B:$G,4,0))</f>
        <v/>
      </c>
      <c r="U2596" s="15">
        <v>1</v>
      </c>
      <c r="V2596" s="59"/>
      <c r="W2596" s="74">
        <f t="shared" si="418"/>
        <v>0.38611111111111107</v>
      </c>
      <c r="X2596" s="74" t="str">
        <f t="shared" si="419"/>
        <v/>
      </c>
      <c r="Y2596" s="74" t="str">
        <f t="shared" si="420"/>
        <v/>
      </c>
      <c r="Z2596" s="76" t="e">
        <f>INDEX($Z:$Z,MATCH($H2596,$C:$C,0))+V2596</f>
        <v>#VALUE!</v>
      </c>
      <c r="AB2596" s="43">
        <f>INDEX($AB:$AB,MATCH($H2596,$C:$C,0))</f>
        <v>0</v>
      </c>
    </row>
    <row r="2597" spans="1:28" ht="60" x14ac:dyDescent="0.25">
      <c r="A2597" s="71" t="str">
        <f>INDEX('Выгр Торг'!$A:$A,MATCH($B2597,'Выгр Торг'!$B:$B,0))</f>
        <v>Боковые зеркала "АТП" в стиле Гранта для ВАЗ 2110-2112, Лада Приора</v>
      </c>
      <c r="B2597" s="88">
        <v>327576</v>
      </c>
      <c r="C2597" s="72">
        <f>VLOOKUP($B2597,'Выгр Торг'!$B:$P,C$1,0)</f>
        <v>327576</v>
      </c>
      <c r="D2597" s="71" t="str">
        <f>VLOOKUP($B2597,'Выгр Торг'!$B:$P,D$1,0)</f>
        <v>Боковые зеркала "АТП" в стиле Гранта (повторитель: Динамический (МУЛЬТИ PLAZMA), Механическая, Без обогрева, В цвет 606) для ВАЗ 2110-2112, Лада Приора</v>
      </c>
      <c r="E2597" s="72" t="str">
        <f>VLOOKUP($B2597,'Выгр Торг'!$B:$P,E$1,0)</f>
        <v>Y</v>
      </c>
      <c r="F2597" s="72" t="str">
        <f>VLOOKUP($B2597,'Выгр Торг'!$B:$P,F$1,0)</f>
        <v>1</v>
      </c>
      <c r="G2597" s="36"/>
      <c r="H2597" s="28">
        <v>327190</v>
      </c>
      <c r="I2597" s="53">
        <f>INDEX($I:$I,MATCH($H2597,$C:$C,0))</f>
        <v>600</v>
      </c>
      <c r="J2597" s="5" t="s">
        <v>3410</v>
      </c>
      <c r="K2597" s="56">
        <f>INDEX($K:$K,MATCH($H2597,$C:$C,0))+I2597</f>
        <v>3600</v>
      </c>
      <c r="L2597" s="14">
        <f>VLOOKUP(K2597,Наценка!$A$1:$B$8,2,1)</f>
        <v>1.4</v>
      </c>
      <c r="M2597" s="56">
        <f>INDEX($M:$M,MATCH($H2597,$C:$C,0))+I2597*$M$2</f>
        <v>4980</v>
      </c>
      <c r="N2597" s="57">
        <f t="shared" si="415"/>
        <v>4990</v>
      </c>
      <c r="O2597" s="72">
        <f>VLOOKUP($B2597,'Выгр Торг'!$B:$P,O$1,0)</f>
        <v>3600</v>
      </c>
      <c r="P2597" s="72">
        <f>VLOOKUP($B2597,'Выгр Торг'!$B:$P,P$1,0)</f>
        <v>5090</v>
      </c>
      <c r="Q2597" s="42">
        <f t="shared" si="416"/>
        <v>0</v>
      </c>
      <c r="R2597" s="42">
        <f t="shared" si="417"/>
        <v>100</v>
      </c>
      <c r="S2597" s="85">
        <f t="shared" si="421"/>
        <v>4990</v>
      </c>
      <c r="T2597" s="60" t="str">
        <f>IFERROR(VLOOKUP($B2597,'Из ГУГЛа'!$B:$G,4,0)*U2597+V2597,VLOOKUP($B2597,'Из ГУГЛа'!$B:$G,4,0))</f>
        <v/>
      </c>
      <c r="U2597" s="15">
        <v>1</v>
      </c>
      <c r="V2597" s="59"/>
      <c r="W2597" s="74">
        <f t="shared" si="418"/>
        <v>0.38611111111111107</v>
      </c>
      <c r="X2597" s="74" t="str">
        <f t="shared" si="419"/>
        <v/>
      </c>
      <c r="Y2597" s="74" t="str">
        <f t="shared" si="420"/>
        <v/>
      </c>
      <c r="Z2597" s="76" t="e">
        <f>INDEX($Z:$Z,MATCH($H2597,$C:$C,0))+V2597</f>
        <v>#VALUE!</v>
      </c>
      <c r="AB2597" s="43">
        <f>INDEX($AB:$AB,MATCH($H2597,$C:$C,0))</f>
        <v>0</v>
      </c>
    </row>
    <row r="2598" spans="1:28" ht="60" x14ac:dyDescent="0.25">
      <c r="A2598" s="71" t="str">
        <f>INDEX('Выгр Торг'!$A:$A,MATCH($B2598,'Выгр Торг'!$B:$B,0))</f>
        <v>Боковые зеркала "АТП" в стиле Гранта для ВАЗ 2110-2112, Лада Приора</v>
      </c>
      <c r="B2598" s="88">
        <v>327656</v>
      </c>
      <c r="C2598" s="72">
        <f>VLOOKUP($B2598,'Выгр Торг'!$B:$P,C$1,0)</f>
        <v>327656</v>
      </c>
      <c r="D2598" s="71" t="str">
        <f>VLOOKUP($B2598,'Выгр Торг'!$B:$P,D$1,0)</f>
        <v>Боковые зеркала "АТП" в стиле Гранта (повторитель: Динамический (МУЛЬТИ PLAZMA), Механическая, Без обогрева, В цвет 615) для ВАЗ 2110-2112, Лада Приора</v>
      </c>
      <c r="E2598" s="72" t="str">
        <f>VLOOKUP($B2598,'Выгр Торг'!$B:$P,E$1,0)</f>
        <v>Y</v>
      </c>
      <c r="F2598" s="72" t="str">
        <f>VLOOKUP($B2598,'Выгр Торг'!$B:$P,F$1,0)</f>
        <v>1</v>
      </c>
      <c r="G2598" s="36"/>
      <c r="H2598" s="28">
        <v>327190</v>
      </c>
      <c r="I2598" s="53">
        <f>INDEX($I:$I,MATCH($H2598,$C:$C,0))</f>
        <v>600</v>
      </c>
      <c r="J2598" s="5" t="s">
        <v>3410</v>
      </c>
      <c r="K2598" s="56">
        <f>INDEX($K:$K,MATCH($H2598,$C:$C,0))+I2598</f>
        <v>3600</v>
      </c>
      <c r="L2598" s="14">
        <f>VLOOKUP(K2598,Наценка!$A$1:$B$8,2,1)</f>
        <v>1.4</v>
      </c>
      <c r="M2598" s="56">
        <f>INDEX($M:$M,MATCH($H2598,$C:$C,0))+I2598*$M$2</f>
        <v>4980</v>
      </c>
      <c r="N2598" s="57">
        <f t="shared" si="415"/>
        <v>4990</v>
      </c>
      <c r="O2598" s="72">
        <f>VLOOKUP($B2598,'Выгр Торг'!$B:$P,O$1,0)</f>
        <v>3600</v>
      </c>
      <c r="P2598" s="72">
        <f>VLOOKUP($B2598,'Выгр Торг'!$B:$P,P$1,0)</f>
        <v>5090</v>
      </c>
      <c r="Q2598" s="42">
        <f t="shared" si="416"/>
        <v>0</v>
      </c>
      <c r="R2598" s="42">
        <f t="shared" si="417"/>
        <v>100</v>
      </c>
      <c r="S2598" s="85">
        <f t="shared" si="421"/>
        <v>4990</v>
      </c>
      <c r="T2598" s="60" t="str">
        <f>IFERROR(VLOOKUP($B2598,'Из ГУГЛа'!$B:$G,4,0)*U2598+V2598,VLOOKUP($B2598,'Из ГУГЛа'!$B:$G,4,0))</f>
        <v/>
      </c>
      <c r="U2598" s="15">
        <v>1</v>
      </c>
      <c r="V2598" s="59"/>
      <c r="W2598" s="74">
        <f t="shared" si="418"/>
        <v>0.38611111111111107</v>
      </c>
      <c r="X2598" s="74" t="str">
        <f t="shared" si="419"/>
        <v/>
      </c>
      <c r="Y2598" s="74" t="str">
        <f t="shared" si="420"/>
        <v/>
      </c>
      <c r="Z2598" s="76" t="e">
        <f>INDEX($Z:$Z,MATCH($H2598,$C:$C,0))+V2598</f>
        <v>#VALUE!</v>
      </c>
      <c r="AB2598" s="43">
        <f>INDEX($AB:$AB,MATCH($H2598,$C:$C,0))</f>
        <v>0</v>
      </c>
    </row>
    <row r="2599" spans="1:28" ht="60" x14ac:dyDescent="0.25">
      <c r="A2599" s="71" t="str">
        <f>INDEX('Выгр Торг'!$A:$A,MATCH($B2599,'Выгр Торг'!$B:$B,0))</f>
        <v>Боковые зеркала "АТП" в стиле Гранта для ВАЗ 2110-2112, Лада Приора</v>
      </c>
      <c r="B2599" s="88">
        <v>327466</v>
      </c>
      <c r="C2599" s="72">
        <f>VLOOKUP($B2599,'Выгр Торг'!$B:$P,C$1,0)</f>
        <v>327466</v>
      </c>
      <c r="D2599" s="71" t="str">
        <f>VLOOKUP($B2599,'Выгр Торг'!$B:$P,D$1,0)</f>
        <v>Боковые зеркала "АТП" в стиле Гранта (повторитель: Динамический (МУЛЬТИ PLAZMA), Механическая, Без обогрева, В цвет 627) для ВАЗ 2110-2112, Лада Приора</v>
      </c>
      <c r="E2599" s="72" t="str">
        <f>VLOOKUP($B2599,'Выгр Торг'!$B:$P,E$1,0)</f>
        <v>Y</v>
      </c>
      <c r="F2599" s="72" t="str">
        <f>VLOOKUP($B2599,'Выгр Торг'!$B:$P,F$1,0)</f>
        <v>1</v>
      </c>
      <c r="G2599" s="36"/>
      <c r="H2599" s="28">
        <v>327190</v>
      </c>
      <c r="I2599" s="53">
        <f>INDEX($I:$I,MATCH($H2599,$C:$C,0))</f>
        <v>600</v>
      </c>
      <c r="J2599" s="5" t="s">
        <v>3410</v>
      </c>
      <c r="K2599" s="56">
        <f>INDEX($K:$K,MATCH($H2599,$C:$C,0))+I2599</f>
        <v>3600</v>
      </c>
      <c r="L2599" s="14">
        <f>VLOOKUP(K2599,Наценка!$A$1:$B$8,2,1)</f>
        <v>1.4</v>
      </c>
      <c r="M2599" s="56">
        <f>INDEX($M:$M,MATCH($H2599,$C:$C,0))+I2599*$M$2</f>
        <v>4980</v>
      </c>
      <c r="N2599" s="57">
        <f t="shared" si="415"/>
        <v>4990</v>
      </c>
      <c r="O2599" s="72">
        <f>VLOOKUP($B2599,'Выгр Торг'!$B:$P,O$1,0)</f>
        <v>3600</v>
      </c>
      <c r="P2599" s="72">
        <f>VLOOKUP($B2599,'Выгр Торг'!$B:$P,P$1,0)</f>
        <v>5090</v>
      </c>
      <c r="Q2599" s="42">
        <f t="shared" si="416"/>
        <v>0</v>
      </c>
      <c r="R2599" s="42">
        <f t="shared" si="417"/>
        <v>100</v>
      </c>
      <c r="S2599" s="85">
        <f t="shared" si="421"/>
        <v>4990</v>
      </c>
      <c r="T2599" s="60" t="str">
        <f>IFERROR(VLOOKUP($B2599,'Из ГУГЛа'!$B:$G,4,0)*U2599+V2599,VLOOKUP($B2599,'Из ГУГЛа'!$B:$G,4,0))</f>
        <v/>
      </c>
      <c r="U2599" s="15">
        <v>1</v>
      </c>
      <c r="V2599" s="59"/>
      <c r="W2599" s="74">
        <f t="shared" si="418"/>
        <v>0.38611111111111107</v>
      </c>
      <c r="X2599" s="74" t="str">
        <f t="shared" si="419"/>
        <v/>
      </c>
      <c r="Y2599" s="74" t="str">
        <f t="shared" si="420"/>
        <v/>
      </c>
      <c r="Z2599" s="76" t="e">
        <f>INDEX($Z:$Z,MATCH($H2599,$C:$C,0))+V2599</f>
        <v>#VALUE!</v>
      </c>
      <c r="AB2599" s="43">
        <f>INDEX($AB:$AB,MATCH($H2599,$C:$C,0))</f>
        <v>0</v>
      </c>
    </row>
    <row r="2600" spans="1:28" ht="60" x14ac:dyDescent="0.25">
      <c r="A2600" s="71" t="str">
        <f>INDEX('Выгр Торг'!$A:$A,MATCH($B2600,'Выгр Торг'!$B:$B,0))</f>
        <v>Боковые зеркала "АТП" в стиле Гранта для ВАЗ 2110-2112, Лада Приора</v>
      </c>
      <c r="B2600" s="88">
        <v>327592</v>
      </c>
      <c r="C2600" s="72">
        <f>VLOOKUP($B2600,'Выгр Торг'!$B:$P,C$1,0)</f>
        <v>327592</v>
      </c>
      <c r="D2600" s="71" t="str">
        <f>VLOOKUP($B2600,'Выгр Торг'!$B:$P,D$1,0)</f>
        <v>Боковые зеркала "АТП" в стиле Гранта (повторитель: Динамический (МУЛЬТИ PLAZMA), Механическая, Без обогрева, В цвет 628) для ВАЗ 2110-2112, Лада Приора</v>
      </c>
      <c r="E2600" s="72" t="str">
        <f>VLOOKUP($B2600,'Выгр Торг'!$B:$P,E$1,0)</f>
        <v>Y</v>
      </c>
      <c r="F2600" s="72" t="str">
        <f>VLOOKUP($B2600,'Выгр Торг'!$B:$P,F$1,0)</f>
        <v>1</v>
      </c>
      <c r="G2600" s="36"/>
      <c r="H2600" s="28">
        <v>327190</v>
      </c>
      <c r="I2600" s="53">
        <f>INDEX($I:$I,MATCH($H2600,$C:$C,0))</f>
        <v>600</v>
      </c>
      <c r="J2600" s="5" t="s">
        <v>3410</v>
      </c>
      <c r="K2600" s="56">
        <f>INDEX($K:$K,MATCH($H2600,$C:$C,0))+I2600</f>
        <v>3600</v>
      </c>
      <c r="L2600" s="14">
        <f>VLOOKUP(K2600,Наценка!$A$1:$B$8,2,1)</f>
        <v>1.4</v>
      </c>
      <c r="M2600" s="56">
        <f>INDEX($M:$M,MATCH($H2600,$C:$C,0))+I2600*$M$2</f>
        <v>4980</v>
      </c>
      <c r="N2600" s="57">
        <f t="shared" si="415"/>
        <v>4990</v>
      </c>
      <c r="O2600" s="72">
        <f>VLOOKUP($B2600,'Выгр Торг'!$B:$P,O$1,0)</f>
        <v>3600</v>
      </c>
      <c r="P2600" s="72">
        <f>VLOOKUP($B2600,'Выгр Торг'!$B:$P,P$1,0)</f>
        <v>5090</v>
      </c>
      <c r="Q2600" s="42">
        <f t="shared" si="416"/>
        <v>0</v>
      </c>
      <c r="R2600" s="42">
        <f t="shared" si="417"/>
        <v>100</v>
      </c>
      <c r="S2600" s="85">
        <f t="shared" si="421"/>
        <v>4990</v>
      </c>
      <c r="T2600" s="60" t="str">
        <f>IFERROR(VLOOKUP($B2600,'Из ГУГЛа'!$B:$G,4,0)*U2600+V2600,VLOOKUP($B2600,'Из ГУГЛа'!$B:$G,4,0))</f>
        <v/>
      </c>
      <c r="U2600" s="15">
        <v>1</v>
      </c>
      <c r="V2600" s="59"/>
      <c r="W2600" s="74">
        <f t="shared" si="418"/>
        <v>0.38611111111111107</v>
      </c>
      <c r="X2600" s="74" t="str">
        <f t="shared" si="419"/>
        <v/>
      </c>
      <c r="Y2600" s="74" t="str">
        <f t="shared" si="420"/>
        <v/>
      </c>
      <c r="Z2600" s="76" t="e">
        <f>INDEX($Z:$Z,MATCH($H2600,$C:$C,0))+V2600</f>
        <v>#VALUE!</v>
      </c>
      <c r="AB2600" s="43">
        <f>INDEX($AB:$AB,MATCH($H2600,$C:$C,0))</f>
        <v>0</v>
      </c>
    </row>
    <row r="2601" spans="1:28" ht="60" x14ac:dyDescent="0.25">
      <c r="A2601" s="71" t="str">
        <f>INDEX('Выгр Торг'!$A:$A,MATCH($B2601,'Выгр Торг'!$B:$B,0))</f>
        <v>Боковые зеркала "АТП" в стиле Гранта для ВАЗ 2110-2112, Лада Приора</v>
      </c>
      <c r="B2601" s="88">
        <v>327498</v>
      </c>
      <c r="C2601" s="72">
        <f>VLOOKUP($B2601,'Выгр Торг'!$B:$P,C$1,0)</f>
        <v>327498</v>
      </c>
      <c r="D2601" s="71" t="str">
        <f>VLOOKUP($B2601,'Выгр Торг'!$B:$P,D$1,0)</f>
        <v>Боковые зеркала "АТП" в стиле Гранта (повторитель: Динамический (МУЛЬТИ PLAZMA), Механическая, Без обогрева, В цвет 630) для ВАЗ 2110-2112, Лада Приора</v>
      </c>
      <c r="E2601" s="72" t="str">
        <f>VLOOKUP($B2601,'Выгр Торг'!$B:$P,E$1,0)</f>
        <v>Y</v>
      </c>
      <c r="F2601" s="72" t="str">
        <f>VLOOKUP($B2601,'Выгр Торг'!$B:$P,F$1,0)</f>
        <v>1</v>
      </c>
      <c r="G2601" s="36"/>
      <c r="H2601" s="28">
        <v>327190</v>
      </c>
      <c r="I2601" s="53">
        <f>INDEX($I:$I,MATCH($H2601,$C:$C,0))</f>
        <v>600</v>
      </c>
      <c r="J2601" s="5" t="s">
        <v>3410</v>
      </c>
      <c r="K2601" s="56">
        <f>INDEX($K:$K,MATCH($H2601,$C:$C,0))+I2601</f>
        <v>3600</v>
      </c>
      <c r="L2601" s="14">
        <f>VLOOKUP(K2601,Наценка!$A$1:$B$8,2,1)</f>
        <v>1.4</v>
      </c>
      <c r="M2601" s="56">
        <f>INDEX($M:$M,MATCH($H2601,$C:$C,0))+I2601*$M$2</f>
        <v>4980</v>
      </c>
      <c r="N2601" s="57">
        <f t="shared" si="415"/>
        <v>4990</v>
      </c>
      <c r="O2601" s="72">
        <f>VLOOKUP($B2601,'Выгр Торг'!$B:$P,O$1,0)</f>
        <v>3600</v>
      </c>
      <c r="P2601" s="72">
        <f>VLOOKUP($B2601,'Выгр Торг'!$B:$P,P$1,0)</f>
        <v>5090</v>
      </c>
      <c r="Q2601" s="42">
        <f t="shared" si="416"/>
        <v>0</v>
      </c>
      <c r="R2601" s="42">
        <f t="shared" si="417"/>
        <v>100</v>
      </c>
      <c r="S2601" s="85">
        <f t="shared" si="421"/>
        <v>4990</v>
      </c>
      <c r="T2601" s="60" t="str">
        <f>IFERROR(VLOOKUP($B2601,'Из ГУГЛа'!$B:$G,4,0)*U2601+V2601,VLOOKUP($B2601,'Из ГУГЛа'!$B:$G,4,0))</f>
        <v/>
      </c>
      <c r="U2601" s="15">
        <v>1</v>
      </c>
      <c r="V2601" s="59"/>
      <c r="W2601" s="74">
        <f t="shared" si="418"/>
        <v>0.38611111111111107</v>
      </c>
      <c r="X2601" s="74" t="str">
        <f t="shared" si="419"/>
        <v/>
      </c>
      <c r="Y2601" s="74" t="str">
        <f t="shared" si="420"/>
        <v/>
      </c>
      <c r="Z2601" s="76" t="e">
        <f>INDEX($Z:$Z,MATCH($H2601,$C:$C,0))+V2601</f>
        <v>#VALUE!</v>
      </c>
      <c r="AB2601" s="43">
        <f>INDEX($AB:$AB,MATCH($H2601,$C:$C,0))</f>
        <v>0</v>
      </c>
    </row>
    <row r="2602" spans="1:28" ht="60" x14ac:dyDescent="0.25">
      <c r="A2602" s="71" t="str">
        <f>INDEX('Выгр Торг'!$A:$A,MATCH($B2602,'Выгр Торг'!$B:$B,0))</f>
        <v>Боковые зеркала "АТП" в стиле Гранта для ВАЗ 2110-2112, Лада Приора</v>
      </c>
      <c r="B2602" s="88">
        <v>327442</v>
      </c>
      <c r="C2602" s="72">
        <f>VLOOKUP($B2602,'Выгр Торг'!$B:$P,C$1,0)</f>
        <v>327442</v>
      </c>
      <c r="D2602" s="71" t="str">
        <f>VLOOKUP($B2602,'Выгр Торг'!$B:$P,D$1,0)</f>
        <v>Боковые зеркала "АТП" в стиле Гранта (повторитель: Динамический (МУЛЬТИ PLAZMA), Механическая, Без обогрева, В цвет 633) для ВАЗ 2110-2112, Лада Приора</v>
      </c>
      <c r="E2602" s="72" t="str">
        <f>VLOOKUP($B2602,'Выгр Торг'!$B:$P,E$1,0)</f>
        <v>Y</v>
      </c>
      <c r="F2602" s="72" t="str">
        <f>VLOOKUP($B2602,'Выгр Торг'!$B:$P,F$1,0)</f>
        <v>1</v>
      </c>
      <c r="G2602" s="36"/>
      <c r="H2602" s="28">
        <v>327190</v>
      </c>
      <c r="I2602" s="53">
        <f>INDEX($I:$I,MATCH($H2602,$C:$C,0))</f>
        <v>600</v>
      </c>
      <c r="J2602" s="5" t="s">
        <v>3410</v>
      </c>
      <c r="K2602" s="56">
        <f>INDEX($K:$K,MATCH($H2602,$C:$C,0))+I2602</f>
        <v>3600</v>
      </c>
      <c r="L2602" s="14">
        <f>VLOOKUP(K2602,Наценка!$A$1:$B$8,2,1)</f>
        <v>1.4</v>
      </c>
      <c r="M2602" s="56">
        <f>INDEX($M:$M,MATCH($H2602,$C:$C,0))+I2602*$M$2</f>
        <v>4980</v>
      </c>
      <c r="N2602" s="57">
        <f t="shared" si="415"/>
        <v>4990</v>
      </c>
      <c r="O2602" s="72">
        <f>VLOOKUP($B2602,'Выгр Торг'!$B:$P,O$1,0)</f>
        <v>3600</v>
      </c>
      <c r="P2602" s="72">
        <f>VLOOKUP($B2602,'Выгр Торг'!$B:$P,P$1,0)</f>
        <v>5090</v>
      </c>
      <c r="Q2602" s="42">
        <f t="shared" si="416"/>
        <v>0</v>
      </c>
      <c r="R2602" s="42">
        <f t="shared" si="417"/>
        <v>100</v>
      </c>
      <c r="S2602" s="85">
        <f t="shared" si="421"/>
        <v>4990</v>
      </c>
      <c r="T2602" s="60" t="str">
        <f>IFERROR(VLOOKUP($B2602,'Из ГУГЛа'!$B:$G,4,0)*U2602+V2602,VLOOKUP($B2602,'Из ГУГЛа'!$B:$G,4,0))</f>
        <v/>
      </c>
      <c r="U2602" s="15">
        <v>1</v>
      </c>
      <c r="V2602" s="59"/>
      <c r="W2602" s="74">
        <f t="shared" si="418"/>
        <v>0.38611111111111107</v>
      </c>
      <c r="X2602" s="74" t="str">
        <f t="shared" si="419"/>
        <v/>
      </c>
      <c r="Y2602" s="74" t="str">
        <f t="shared" si="420"/>
        <v/>
      </c>
      <c r="Z2602" s="76" t="e">
        <f>INDEX($Z:$Z,MATCH($H2602,$C:$C,0))+V2602</f>
        <v>#VALUE!</v>
      </c>
      <c r="AB2602" s="43">
        <f>INDEX($AB:$AB,MATCH($H2602,$C:$C,0))</f>
        <v>0</v>
      </c>
    </row>
    <row r="2603" spans="1:28" ht="60" x14ac:dyDescent="0.25">
      <c r="A2603" s="71" t="str">
        <f>INDEX('Выгр Торг'!$A:$A,MATCH($B2603,'Выгр Торг'!$B:$B,0))</f>
        <v>Боковые зеркала "АТП" в стиле Гранта для ВАЗ 2110-2112, Лада Приора</v>
      </c>
      <c r="B2603" s="88">
        <v>327450</v>
      </c>
      <c r="C2603" s="72">
        <f>VLOOKUP($B2603,'Выгр Торг'!$B:$P,C$1,0)</f>
        <v>327450</v>
      </c>
      <c r="D2603" s="71" t="str">
        <f>VLOOKUP($B2603,'Выгр Торг'!$B:$P,D$1,0)</f>
        <v>Боковые зеркала "АТП" в стиле Гранта (повторитель: Динамический (МУЛЬТИ PLAZMA), Механическая, Без обогрева, В цвет 655) для ВАЗ 2110-2112, Лада Приора</v>
      </c>
      <c r="E2603" s="72" t="str">
        <f>VLOOKUP($B2603,'Выгр Торг'!$B:$P,E$1,0)</f>
        <v>Y</v>
      </c>
      <c r="F2603" s="72" t="str">
        <f>VLOOKUP($B2603,'Выгр Торг'!$B:$P,F$1,0)</f>
        <v>1</v>
      </c>
      <c r="G2603" s="36"/>
      <c r="H2603" s="28">
        <v>327190</v>
      </c>
      <c r="I2603" s="53">
        <f>INDEX($I:$I,MATCH($H2603,$C:$C,0))</f>
        <v>600</v>
      </c>
      <c r="J2603" s="5" t="s">
        <v>3410</v>
      </c>
      <c r="K2603" s="56">
        <f>INDEX($K:$K,MATCH($H2603,$C:$C,0))+I2603</f>
        <v>3600</v>
      </c>
      <c r="L2603" s="14">
        <f>VLOOKUP(K2603,Наценка!$A$1:$B$8,2,1)</f>
        <v>1.4</v>
      </c>
      <c r="M2603" s="56">
        <f>INDEX($M:$M,MATCH($H2603,$C:$C,0))+I2603*$M$2</f>
        <v>4980</v>
      </c>
      <c r="N2603" s="57">
        <f t="shared" si="415"/>
        <v>4990</v>
      </c>
      <c r="O2603" s="72">
        <f>VLOOKUP($B2603,'Выгр Торг'!$B:$P,O$1,0)</f>
        <v>3600</v>
      </c>
      <c r="P2603" s="72">
        <f>VLOOKUP($B2603,'Выгр Торг'!$B:$P,P$1,0)</f>
        <v>5090</v>
      </c>
      <c r="Q2603" s="42">
        <f t="shared" si="416"/>
        <v>0</v>
      </c>
      <c r="R2603" s="42">
        <f t="shared" si="417"/>
        <v>100</v>
      </c>
      <c r="S2603" s="85">
        <f t="shared" si="421"/>
        <v>4990</v>
      </c>
      <c r="T2603" s="60" t="str">
        <f>IFERROR(VLOOKUP($B2603,'Из ГУГЛа'!$B:$G,4,0)*U2603+V2603,VLOOKUP($B2603,'Из ГУГЛа'!$B:$G,4,0))</f>
        <v/>
      </c>
      <c r="U2603" s="15">
        <v>1</v>
      </c>
      <c r="V2603" s="59"/>
      <c r="W2603" s="74">
        <f t="shared" si="418"/>
        <v>0.38611111111111107</v>
      </c>
      <c r="X2603" s="74" t="str">
        <f t="shared" si="419"/>
        <v/>
      </c>
      <c r="Y2603" s="74" t="str">
        <f t="shared" si="420"/>
        <v/>
      </c>
      <c r="Z2603" s="76" t="e">
        <f>INDEX($Z:$Z,MATCH($H2603,$C:$C,0))+V2603</f>
        <v>#VALUE!</v>
      </c>
      <c r="AB2603" s="43">
        <f>INDEX($AB:$AB,MATCH($H2603,$C:$C,0))</f>
        <v>0</v>
      </c>
    </row>
    <row r="2604" spans="1:28" ht="60" x14ac:dyDescent="0.25">
      <c r="A2604" s="71" t="str">
        <f>INDEX('Выгр Торг'!$A:$A,MATCH($B2604,'Выгр Торг'!$B:$B,0))</f>
        <v>Боковые зеркала "АТП" в стиле Гранта для ВАЗ 2110-2112, Лада Приора</v>
      </c>
      <c r="B2604" s="88">
        <v>327402</v>
      </c>
      <c r="C2604" s="72">
        <f>VLOOKUP($B2604,'Выгр Торг'!$B:$P,C$1,0)</f>
        <v>327402</v>
      </c>
      <c r="D2604" s="71" t="str">
        <f>VLOOKUP($B2604,'Выгр Торг'!$B:$P,D$1,0)</f>
        <v>Боковые зеркала "АТП" в стиле Гранта (повторитель: Динамический (МУЛЬТИ PLAZMA), Механическая, Без обогрева, В цвет 660) для ВАЗ 2110-2112, Лада Приора</v>
      </c>
      <c r="E2604" s="72" t="str">
        <f>VLOOKUP($B2604,'Выгр Торг'!$B:$P,E$1,0)</f>
        <v>Y</v>
      </c>
      <c r="F2604" s="72" t="str">
        <f>VLOOKUP($B2604,'Выгр Торг'!$B:$P,F$1,0)</f>
        <v>1</v>
      </c>
      <c r="G2604" s="36"/>
      <c r="H2604" s="28">
        <v>327190</v>
      </c>
      <c r="I2604" s="53">
        <f>INDEX($I:$I,MATCH($H2604,$C:$C,0))</f>
        <v>600</v>
      </c>
      <c r="J2604" s="5" t="s">
        <v>3410</v>
      </c>
      <c r="K2604" s="56">
        <f>INDEX($K:$K,MATCH($H2604,$C:$C,0))+I2604</f>
        <v>3600</v>
      </c>
      <c r="L2604" s="14">
        <f>VLOOKUP(K2604,Наценка!$A$1:$B$8,2,1)</f>
        <v>1.4</v>
      </c>
      <c r="M2604" s="56">
        <f>INDEX($M:$M,MATCH($H2604,$C:$C,0))+I2604*$M$2</f>
        <v>4980</v>
      </c>
      <c r="N2604" s="57">
        <f t="shared" si="415"/>
        <v>4990</v>
      </c>
      <c r="O2604" s="72">
        <f>VLOOKUP($B2604,'Выгр Торг'!$B:$P,O$1,0)</f>
        <v>3600</v>
      </c>
      <c r="P2604" s="72">
        <f>VLOOKUP($B2604,'Выгр Торг'!$B:$P,P$1,0)</f>
        <v>5090</v>
      </c>
      <c r="Q2604" s="42">
        <f t="shared" si="416"/>
        <v>0</v>
      </c>
      <c r="R2604" s="42">
        <f t="shared" si="417"/>
        <v>100</v>
      </c>
      <c r="S2604" s="85">
        <f t="shared" si="421"/>
        <v>4990</v>
      </c>
      <c r="T2604" s="60" t="str">
        <f>IFERROR(VLOOKUP($B2604,'Из ГУГЛа'!$B:$G,4,0)*U2604+V2604,VLOOKUP($B2604,'Из ГУГЛа'!$B:$G,4,0))</f>
        <v/>
      </c>
      <c r="U2604" s="15">
        <v>1</v>
      </c>
      <c r="V2604" s="59"/>
      <c r="W2604" s="74">
        <f t="shared" si="418"/>
        <v>0.38611111111111107</v>
      </c>
      <c r="X2604" s="74" t="str">
        <f t="shared" si="419"/>
        <v/>
      </c>
      <c r="Y2604" s="74" t="str">
        <f t="shared" si="420"/>
        <v/>
      </c>
      <c r="Z2604" s="76" t="e">
        <f>INDEX($Z:$Z,MATCH($H2604,$C:$C,0))+V2604</f>
        <v>#VALUE!</v>
      </c>
      <c r="AB2604" s="43">
        <f>INDEX($AB:$AB,MATCH($H2604,$C:$C,0))</f>
        <v>0</v>
      </c>
    </row>
    <row r="2605" spans="1:28" ht="60" x14ac:dyDescent="0.25">
      <c r="A2605" s="71" t="str">
        <f>INDEX('Выгр Торг'!$A:$A,MATCH($B2605,'Выгр Торг'!$B:$B,0))</f>
        <v>Боковые зеркала "АТП" в стиле Гранта для ВАЗ 2110-2112, Лада Приора</v>
      </c>
      <c r="B2605" s="88">
        <v>327514</v>
      </c>
      <c r="C2605" s="72">
        <f>VLOOKUP($B2605,'Выгр Торг'!$B:$P,C$1,0)</f>
        <v>327514</v>
      </c>
      <c r="D2605" s="71" t="str">
        <f>VLOOKUP($B2605,'Выгр Торг'!$B:$P,D$1,0)</f>
        <v>Боковые зеркала "АТП" в стиле Гранта (повторитель: Динамический (МУЛЬТИ PLAZMA), Механическая, Без обогрева, В цвет 665) для ВАЗ 2110-2112, Лада Приора</v>
      </c>
      <c r="E2605" s="72" t="str">
        <f>VLOOKUP($B2605,'Выгр Торг'!$B:$P,E$1,0)</f>
        <v>Y</v>
      </c>
      <c r="F2605" s="72" t="str">
        <f>VLOOKUP($B2605,'Выгр Торг'!$B:$P,F$1,0)</f>
        <v>1</v>
      </c>
      <c r="G2605" s="36"/>
      <c r="H2605" s="28">
        <v>327190</v>
      </c>
      <c r="I2605" s="53">
        <f>INDEX($I:$I,MATCH($H2605,$C:$C,0))</f>
        <v>600</v>
      </c>
      <c r="J2605" s="5" t="s">
        <v>3410</v>
      </c>
      <c r="K2605" s="56">
        <f>INDEX($K:$K,MATCH($H2605,$C:$C,0))+I2605</f>
        <v>3600</v>
      </c>
      <c r="L2605" s="14">
        <f>VLOOKUP(K2605,Наценка!$A$1:$B$8,2,1)</f>
        <v>1.4</v>
      </c>
      <c r="M2605" s="56">
        <f>INDEX($M:$M,MATCH($H2605,$C:$C,0))+I2605*$M$2</f>
        <v>4980</v>
      </c>
      <c r="N2605" s="57">
        <f t="shared" si="415"/>
        <v>4990</v>
      </c>
      <c r="O2605" s="72">
        <f>VLOOKUP($B2605,'Выгр Торг'!$B:$P,O$1,0)</f>
        <v>3600</v>
      </c>
      <c r="P2605" s="72">
        <f>VLOOKUP($B2605,'Выгр Торг'!$B:$P,P$1,0)</f>
        <v>5090</v>
      </c>
      <c r="Q2605" s="42">
        <f t="shared" si="416"/>
        <v>0</v>
      </c>
      <c r="R2605" s="42">
        <f t="shared" si="417"/>
        <v>100</v>
      </c>
      <c r="S2605" s="85">
        <f t="shared" si="421"/>
        <v>4990</v>
      </c>
      <c r="T2605" s="60" t="str">
        <f>IFERROR(VLOOKUP($B2605,'Из ГУГЛа'!$B:$G,4,0)*U2605+V2605,VLOOKUP($B2605,'Из ГУГЛа'!$B:$G,4,0))</f>
        <v/>
      </c>
      <c r="U2605" s="15">
        <v>1</v>
      </c>
      <c r="V2605" s="59"/>
      <c r="W2605" s="74">
        <f t="shared" si="418"/>
        <v>0.38611111111111107</v>
      </c>
      <c r="X2605" s="74" t="str">
        <f t="shared" si="419"/>
        <v/>
      </c>
      <c r="Y2605" s="74" t="str">
        <f t="shared" si="420"/>
        <v/>
      </c>
      <c r="Z2605" s="76" t="e">
        <f>INDEX($Z:$Z,MATCH($H2605,$C:$C,0))+V2605</f>
        <v>#VALUE!</v>
      </c>
      <c r="AB2605" s="43">
        <f>INDEX($AB:$AB,MATCH($H2605,$C:$C,0))</f>
        <v>0</v>
      </c>
    </row>
    <row r="2606" spans="1:28" ht="60" x14ac:dyDescent="0.25">
      <c r="A2606" s="71" t="str">
        <f>INDEX('Выгр Торг'!$A:$A,MATCH($B2606,'Выгр Торг'!$B:$B,0))</f>
        <v>Боковые зеркала "АТП" в стиле Гранта для ВАЗ 2110-2112, Лада Приора</v>
      </c>
      <c r="B2606" s="88">
        <v>327624</v>
      </c>
      <c r="C2606" s="72">
        <f>VLOOKUP($B2606,'Выгр Торг'!$B:$P,C$1,0)</f>
        <v>327624</v>
      </c>
      <c r="D2606" s="71" t="str">
        <f>VLOOKUP($B2606,'Выгр Торг'!$B:$P,D$1,0)</f>
        <v>Боковые зеркала "АТП" в стиле Гранта (повторитель: Динамический (МУЛЬТИ PLAZMA), Механическая, Без обогрева, В цвет 672) для ВАЗ 2110-2112, Лада Приора</v>
      </c>
      <c r="E2606" s="72" t="str">
        <f>VLOOKUP($B2606,'Выгр Торг'!$B:$P,E$1,0)</f>
        <v>Y</v>
      </c>
      <c r="F2606" s="72" t="str">
        <f>VLOOKUP($B2606,'Выгр Торг'!$B:$P,F$1,0)</f>
        <v>1</v>
      </c>
      <c r="G2606" s="36"/>
      <c r="H2606" s="28">
        <v>327190</v>
      </c>
      <c r="I2606" s="53">
        <f>INDEX($I:$I,MATCH($H2606,$C:$C,0))</f>
        <v>600</v>
      </c>
      <c r="J2606" s="5" t="s">
        <v>3410</v>
      </c>
      <c r="K2606" s="56">
        <f>INDEX($K:$K,MATCH($H2606,$C:$C,0))+I2606</f>
        <v>3600</v>
      </c>
      <c r="L2606" s="14">
        <f>VLOOKUP(K2606,Наценка!$A$1:$B$8,2,1)</f>
        <v>1.4</v>
      </c>
      <c r="M2606" s="56">
        <f>INDEX($M:$M,MATCH($H2606,$C:$C,0))+I2606*$M$2</f>
        <v>4980</v>
      </c>
      <c r="N2606" s="57">
        <f t="shared" si="415"/>
        <v>4990</v>
      </c>
      <c r="O2606" s="72">
        <f>VLOOKUP($B2606,'Выгр Торг'!$B:$P,O$1,0)</f>
        <v>3600</v>
      </c>
      <c r="P2606" s="72">
        <f>VLOOKUP($B2606,'Выгр Торг'!$B:$P,P$1,0)</f>
        <v>5090</v>
      </c>
      <c r="Q2606" s="42">
        <f t="shared" si="416"/>
        <v>0</v>
      </c>
      <c r="R2606" s="42">
        <f t="shared" si="417"/>
        <v>100</v>
      </c>
      <c r="S2606" s="85">
        <f t="shared" si="421"/>
        <v>4990</v>
      </c>
      <c r="T2606" s="60" t="str">
        <f>IFERROR(VLOOKUP($B2606,'Из ГУГЛа'!$B:$G,4,0)*U2606+V2606,VLOOKUP($B2606,'Из ГУГЛа'!$B:$G,4,0))</f>
        <v/>
      </c>
      <c r="U2606" s="15">
        <v>1</v>
      </c>
      <c r="V2606" s="59"/>
      <c r="W2606" s="74">
        <f t="shared" si="418"/>
        <v>0.38611111111111107</v>
      </c>
      <c r="X2606" s="74" t="str">
        <f t="shared" si="419"/>
        <v/>
      </c>
      <c r="Y2606" s="74" t="str">
        <f t="shared" si="420"/>
        <v/>
      </c>
      <c r="Z2606" s="76" t="e">
        <f>INDEX($Z:$Z,MATCH($H2606,$C:$C,0))+V2606</f>
        <v>#VALUE!</v>
      </c>
      <c r="AB2606" s="43">
        <f>INDEX($AB:$AB,MATCH($H2606,$C:$C,0))</f>
        <v>0</v>
      </c>
    </row>
    <row r="2607" spans="1:28" ht="60" x14ac:dyDescent="0.25">
      <c r="A2607" s="71" t="str">
        <f>INDEX('Выгр Торг'!$A:$A,MATCH($B2607,'Выгр Торг'!$B:$B,0))</f>
        <v>Боковые зеркала "АТП" в стиле Гранта для ВАЗ 2110-2112, Лада Приора</v>
      </c>
      <c r="B2607" s="88">
        <v>327704</v>
      </c>
      <c r="C2607" s="72">
        <f>VLOOKUP($B2607,'Выгр Торг'!$B:$P,C$1,0)</f>
        <v>327704</v>
      </c>
      <c r="D2607" s="71" t="str">
        <f>VLOOKUP($B2607,'Выгр Торг'!$B:$P,D$1,0)</f>
        <v>Боковые зеркала "АТП" в стиле Гранта (повторитель: Динамический (МУЛЬТИ PLAZMA), Механическая, Без обогрева, В цвет 690) для ВАЗ 2110-2112, Лада Приора</v>
      </c>
      <c r="E2607" s="72" t="str">
        <f>VLOOKUP($B2607,'Выгр Торг'!$B:$P,E$1,0)</f>
        <v>Y</v>
      </c>
      <c r="F2607" s="72" t="str">
        <f>VLOOKUP($B2607,'Выгр Торг'!$B:$P,F$1,0)</f>
        <v>1</v>
      </c>
      <c r="G2607" s="36"/>
      <c r="H2607" s="28">
        <v>327190</v>
      </c>
      <c r="I2607" s="53">
        <f>INDEX($I:$I,MATCH($H2607,$C:$C,0))</f>
        <v>600</v>
      </c>
      <c r="J2607" s="5" t="s">
        <v>3410</v>
      </c>
      <c r="K2607" s="56">
        <f>INDEX($K:$K,MATCH($H2607,$C:$C,0))+I2607</f>
        <v>3600</v>
      </c>
      <c r="L2607" s="14">
        <f>VLOOKUP(K2607,Наценка!$A$1:$B$8,2,1)</f>
        <v>1.4</v>
      </c>
      <c r="M2607" s="56">
        <f>INDEX($M:$M,MATCH($H2607,$C:$C,0))+I2607*$M$2</f>
        <v>4980</v>
      </c>
      <c r="N2607" s="57">
        <f t="shared" si="415"/>
        <v>4990</v>
      </c>
      <c r="O2607" s="72">
        <f>VLOOKUP($B2607,'Выгр Торг'!$B:$P,O$1,0)</f>
        <v>3600</v>
      </c>
      <c r="P2607" s="72">
        <f>VLOOKUP($B2607,'Выгр Торг'!$B:$P,P$1,0)</f>
        <v>5090</v>
      </c>
      <c r="Q2607" s="42">
        <f t="shared" si="416"/>
        <v>0</v>
      </c>
      <c r="R2607" s="42">
        <f t="shared" si="417"/>
        <v>100</v>
      </c>
      <c r="S2607" s="85">
        <f t="shared" si="421"/>
        <v>4990</v>
      </c>
      <c r="T2607" s="60" t="str">
        <f>IFERROR(VLOOKUP($B2607,'Из ГУГЛа'!$B:$G,4,0)*U2607+V2607,VLOOKUP($B2607,'Из ГУГЛа'!$B:$G,4,0))</f>
        <v/>
      </c>
      <c r="U2607" s="15">
        <v>1</v>
      </c>
      <c r="V2607" s="59"/>
      <c r="W2607" s="74">
        <f t="shared" si="418"/>
        <v>0.38611111111111107</v>
      </c>
      <c r="X2607" s="74" t="str">
        <f t="shared" si="419"/>
        <v/>
      </c>
      <c r="Y2607" s="74" t="str">
        <f t="shared" si="420"/>
        <v/>
      </c>
      <c r="Z2607" s="76" t="e">
        <f>INDEX($Z:$Z,MATCH($H2607,$C:$C,0))+V2607</f>
        <v>#VALUE!</v>
      </c>
      <c r="AB2607" s="43">
        <f>INDEX($AB:$AB,MATCH($H2607,$C:$C,0))</f>
        <v>0</v>
      </c>
    </row>
    <row r="2608" spans="1:28" ht="60" x14ac:dyDescent="0.25">
      <c r="A2608" s="71" t="str">
        <f>INDEX('Выгр Торг'!$A:$A,MATCH($B2608,'Выгр Торг'!$B:$B,0))</f>
        <v>Боковые зеркала "АТП" в стиле Гранта для ВАЗ 2110-2112, Лада Приора</v>
      </c>
      <c r="B2608" s="88">
        <v>327506</v>
      </c>
      <c r="C2608" s="72">
        <f>VLOOKUP($B2608,'Выгр Торг'!$B:$P,C$1,0)</f>
        <v>327506</v>
      </c>
      <c r="D2608" s="71" t="str">
        <f>VLOOKUP($B2608,'Выгр Торг'!$B:$P,D$1,0)</f>
        <v>Боковые зеркала "АТП" в стиле Гранта (повторитель: Динамический (МУЛЬТИ PLAZMA), Механическая, Без обогрева, В цвет 790) для ВАЗ 2110-2112, Лада Приора</v>
      </c>
      <c r="E2608" s="72" t="str">
        <f>VLOOKUP($B2608,'Выгр Торг'!$B:$P,E$1,0)</f>
        <v>Y</v>
      </c>
      <c r="F2608" s="72" t="str">
        <f>VLOOKUP($B2608,'Выгр Торг'!$B:$P,F$1,0)</f>
        <v>1</v>
      </c>
      <c r="G2608" s="36"/>
      <c r="H2608" s="28">
        <v>327190</v>
      </c>
      <c r="I2608" s="53">
        <f>INDEX($I:$I,MATCH($H2608,$C:$C,0))</f>
        <v>600</v>
      </c>
      <c r="J2608" s="5" t="s">
        <v>3410</v>
      </c>
      <c r="K2608" s="56">
        <f>INDEX($K:$K,MATCH($H2608,$C:$C,0))+I2608</f>
        <v>3600</v>
      </c>
      <c r="L2608" s="14">
        <f>VLOOKUP(K2608,Наценка!$A$1:$B$8,2,1)</f>
        <v>1.4</v>
      </c>
      <c r="M2608" s="56">
        <f>INDEX($M:$M,MATCH($H2608,$C:$C,0))+I2608*$M$2</f>
        <v>4980</v>
      </c>
      <c r="N2608" s="57">
        <f t="shared" si="415"/>
        <v>4990</v>
      </c>
      <c r="O2608" s="72">
        <f>VLOOKUP($B2608,'Выгр Торг'!$B:$P,O$1,0)</f>
        <v>3600</v>
      </c>
      <c r="P2608" s="72">
        <f>VLOOKUP($B2608,'Выгр Торг'!$B:$P,P$1,0)</f>
        <v>5090</v>
      </c>
      <c r="Q2608" s="42">
        <f t="shared" si="416"/>
        <v>0</v>
      </c>
      <c r="R2608" s="42">
        <f t="shared" si="417"/>
        <v>100</v>
      </c>
      <c r="S2608" s="85">
        <f t="shared" si="421"/>
        <v>4990</v>
      </c>
      <c r="T2608" s="60" t="str">
        <f>IFERROR(VLOOKUP($B2608,'Из ГУГЛа'!$B:$G,4,0)*U2608+V2608,VLOOKUP($B2608,'Из ГУГЛа'!$B:$G,4,0))</f>
        <v/>
      </c>
      <c r="U2608" s="15">
        <v>1</v>
      </c>
      <c r="V2608" s="59"/>
      <c r="W2608" s="74">
        <f t="shared" si="418"/>
        <v>0.38611111111111107</v>
      </c>
      <c r="X2608" s="74" t="str">
        <f t="shared" si="419"/>
        <v/>
      </c>
      <c r="Y2608" s="74" t="str">
        <f t="shared" si="420"/>
        <v/>
      </c>
      <c r="Z2608" s="76" t="e">
        <f>INDEX($Z:$Z,MATCH($H2608,$C:$C,0))+V2608</f>
        <v>#VALUE!</v>
      </c>
      <c r="AB2608" s="43">
        <f>INDEX($AB:$AB,MATCH($H2608,$C:$C,0))</f>
        <v>0</v>
      </c>
    </row>
    <row r="2609" spans="1:28" ht="75" x14ac:dyDescent="0.25">
      <c r="A2609" s="71" t="str">
        <f>INDEX('Выгр Торг'!$A:$A,MATCH($B2609,'Выгр Торг'!$B:$B,0))</f>
        <v>Боковые зеркала "АТП" в стиле Гранта для ВАЗ 2110-2112, Лада Приора</v>
      </c>
      <c r="B2609" s="88">
        <v>327386</v>
      </c>
      <c r="C2609" s="72">
        <f>VLOOKUP($B2609,'Выгр Торг'!$B:$P,C$1,0)</f>
        <v>327386</v>
      </c>
      <c r="D2609" s="71" t="str">
        <f>VLOOKUP($B2609,'Выгр Торг'!$B:$P,D$1,0)</f>
        <v>Боковые зеркала "АТП" в стиле Гранта (повторитель: Динамический (МУЛЬТИ PLAZMA), Механическая, Без обогрева, Уточнить у менеджера) для ВАЗ 2110-2112, Лада Приора</v>
      </c>
      <c r="E2609" s="72" t="str">
        <f>VLOOKUP($B2609,'Выгр Торг'!$B:$P,E$1,0)</f>
        <v>Y</v>
      </c>
      <c r="F2609" s="72" t="str">
        <f>VLOOKUP($B2609,'Выгр Торг'!$B:$P,F$1,0)</f>
        <v>1</v>
      </c>
      <c r="G2609" s="36"/>
      <c r="H2609" s="28">
        <v>327190</v>
      </c>
      <c r="I2609" s="53">
        <f>INDEX($I:$I,MATCH($H2609,$C:$C,0))</f>
        <v>600</v>
      </c>
      <c r="J2609" s="5" t="s">
        <v>3410</v>
      </c>
      <c r="K2609" s="56">
        <f>INDEX($K:$K,MATCH($H2609,$C:$C,0))+I2609</f>
        <v>3600</v>
      </c>
      <c r="L2609" s="14">
        <f>VLOOKUP(K2609,Наценка!$A$1:$B$8,2,1)</f>
        <v>1.4</v>
      </c>
      <c r="M2609" s="56">
        <f>INDEX($M:$M,MATCH($H2609,$C:$C,0))+I2609*$M$2</f>
        <v>4980</v>
      </c>
      <c r="N2609" s="57">
        <f t="shared" si="415"/>
        <v>4990</v>
      </c>
      <c r="O2609" s="72">
        <f>VLOOKUP($B2609,'Выгр Торг'!$B:$P,O$1,0)</f>
        <v>3600</v>
      </c>
      <c r="P2609" s="72">
        <f>VLOOKUP($B2609,'Выгр Торг'!$B:$P,P$1,0)</f>
        <v>5090</v>
      </c>
      <c r="Q2609" s="42">
        <f t="shared" si="416"/>
        <v>0</v>
      </c>
      <c r="R2609" s="42">
        <f t="shared" si="417"/>
        <v>100</v>
      </c>
      <c r="S2609" s="85">
        <f t="shared" si="421"/>
        <v>4990</v>
      </c>
      <c r="T2609" s="60" t="str">
        <f>IFERROR(VLOOKUP($B2609,'Из ГУГЛа'!$B:$G,4,0)*U2609+V2609,VLOOKUP($B2609,'Из ГУГЛа'!$B:$G,4,0))</f>
        <v/>
      </c>
      <c r="U2609" s="15">
        <v>1</v>
      </c>
      <c r="V2609" s="59"/>
      <c r="W2609" s="74">
        <f t="shared" si="418"/>
        <v>0.38611111111111107</v>
      </c>
      <c r="X2609" s="74" t="str">
        <f t="shared" si="419"/>
        <v/>
      </c>
      <c r="Y2609" s="74" t="str">
        <f t="shared" si="420"/>
        <v/>
      </c>
      <c r="Z2609" s="76" t="e">
        <f>INDEX($Z:$Z,MATCH($H2609,$C:$C,0))+V2609</f>
        <v>#VALUE!</v>
      </c>
      <c r="AB2609" s="43">
        <f>INDEX($AB:$AB,MATCH($H2609,$C:$C,0))</f>
        <v>0</v>
      </c>
    </row>
    <row r="2610" spans="1:28" ht="60" x14ac:dyDescent="0.25">
      <c r="A2610" s="71" t="str">
        <f>INDEX('Выгр Торг'!$A:$A,MATCH($B2610,'Выгр Торг'!$B:$B,0))</f>
        <v>Боковые зеркала "АТП" в стиле Гранта для ВАЗ 2110-2112, Лада Приора</v>
      </c>
      <c r="B2610" s="88">
        <v>327194</v>
      </c>
      <c r="C2610" s="72">
        <f>VLOOKUP($B2610,'Выгр Торг'!$B:$P,C$1,0)</f>
        <v>327194</v>
      </c>
      <c r="D2610" s="71" t="str">
        <f>VLOOKUP($B2610,'Выгр Торг'!$B:$P,D$1,0)</f>
        <v>Боковые зеркала "АТП" в стиле Гранта (повторитель: Динамический (МУЛЬТИ PLAZMA), Механическая, С обогревом, Без покраски) для ВАЗ 2110-2112, Лада Приора</v>
      </c>
      <c r="E2610" s="72" t="str">
        <f>VLOOKUP($B2610,'Выгр Торг'!$B:$P,E$1,0)</f>
        <v>Y</v>
      </c>
      <c r="F2610" s="72" t="str">
        <f>VLOOKUP($B2610,'Выгр Торг'!$B:$P,F$1,0)</f>
        <v>1</v>
      </c>
      <c r="G2610" s="36"/>
      <c r="H2610" s="28">
        <v>327194</v>
      </c>
      <c r="I2610" s="52">
        <v>600</v>
      </c>
      <c r="J2610" s="5" t="s">
        <v>3410</v>
      </c>
      <c r="K2610" s="73">
        <f>O2610</f>
        <v>3000</v>
      </c>
      <c r="L2610" s="14">
        <f>VLOOKUP(K2610,Наценка!$A$1:$B$8,2,1)</f>
        <v>1.4</v>
      </c>
      <c r="M2610" s="83">
        <f>K2610*L2610</f>
        <v>4200</v>
      </c>
      <c r="N2610" s="57">
        <f t="shared" ref="N2610:N2611" si="422">IF(M2610&lt;=1000,(ROUNDUP(M2610,-1)-1),(ROUNDUP(M2610,-2)-10))</f>
        <v>4190</v>
      </c>
      <c r="O2610" s="72">
        <f>VLOOKUP($B2610,'Выгр Торг'!$B:$P,O$1,0)</f>
        <v>3000</v>
      </c>
      <c r="P2610" s="72">
        <f>VLOOKUP($B2610,'Выгр Торг'!$B:$P,P$1,0)</f>
        <v>4290</v>
      </c>
      <c r="Q2610" s="42">
        <f t="shared" ref="Q2610:Q2611" si="423">O2610-K2610</f>
        <v>0</v>
      </c>
      <c r="R2610" s="42">
        <f t="shared" ref="R2610:R2611" si="424">P2610-N2610</f>
        <v>100</v>
      </c>
      <c r="S2610" s="85">
        <f t="shared" si="421"/>
        <v>4190</v>
      </c>
      <c r="T2610" s="60" t="str">
        <f>IFERROR(VLOOKUP($B2610,'Из ГУГЛа'!$B:$G,4,0)*U2610+V2610,VLOOKUP($B2610,'Из ГУГЛа'!$B:$G,4,0))</f>
        <v/>
      </c>
      <c r="U2610" s="15">
        <v>1</v>
      </c>
      <c r="V2610" s="59"/>
      <c r="W2610" s="74">
        <f t="shared" ref="W2610:W2611" si="425">IFERROR(S2610/K2610-1,"")</f>
        <v>0.39666666666666672</v>
      </c>
      <c r="X2610" s="74" t="str">
        <f t="shared" ref="X2610:X2611" si="426">IFERROR((Z2610-S2610)/Z2610,"")</f>
        <v/>
      </c>
      <c r="Y2610" s="74" t="str">
        <f t="shared" ref="Y2610:Y2611" si="427">IFERROR(IF(Z2610="","",Z2610/K2610-1),"")</f>
        <v/>
      </c>
      <c r="Z2610" s="78" t="s">
        <v>2579</v>
      </c>
    </row>
    <row r="2611" spans="1:28" ht="60" x14ac:dyDescent="0.25">
      <c r="A2611" s="71" t="str">
        <f>INDEX('Выгр Торг'!$A:$A,MATCH($B2611,'Выгр Торг'!$B:$B,0))</f>
        <v>Боковые зеркала "АТП" в стиле Гранта для ВАЗ 2110-2112, Лада Приора</v>
      </c>
      <c r="B2611" s="88">
        <v>327740</v>
      </c>
      <c r="C2611" s="72">
        <f>VLOOKUP($B2611,'Выгр Торг'!$B:$P,C$1,0)</f>
        <v>327740</v>
      </c>
      <c r="D2611" s="71" t="str">
        <f>VLOOKUP($B2611,'Выгр Торг'!$B:$P,D$1,0)</f>
        <v>Боковые зеркала "АТП" в стиле Гранта (повторитель: Динамический (МУЛЬТИ PLAZMA), Механическая, С обогревом, В цвет 100) для ВАЗ 2110-2112, Лада Приора</v>
      </c>
      <c r="E2611" s="72" t="str">
        <f>VLOOKUP($B2611,'Выгр Торг'!$B:$P,E$1,0)</f>
        <v>Y</v>
      </c>
      <c r="F2611" s="72" t="str">
        <f>VLOOKUP($B2611,'Выгр Торг'!$B:$P,F$1,0)</f>
        <v>1</v>
      </c>
      <c r="G2611" s="36"/>
      <c r="H2611" s="28">
        <v>327194</v>
      </c>
      <c r="I2611" s="53">
        <f>INDEX($I:$I,MATCH($H2611,$C:$C,0))</f>
        <v>600</v>
      </c>
      <c r="J2611" s="5" t="s">
        <v>3410</v>
      </c>
      <c r="K2611" s="56">
        <f>INDEX($K:$K,MATCH($H2611,$C:$C,0))+I2611</f>
        <v>3600</v>
      </c>
      <c r="L2611" s="14">
        <f>VLOOKUP(K2611,Наценка!$A$1:$B$8,2,1)</f>
        <v>1.4</v>
      </c>
      <c r="M2611" s="56">
        <f>INDEX($M:$M,MATCH($H2611,$C:$C,0))+I2611*$M$2</f>
        <v>4980</v>
      </c>
      <c r="N2611" s="57">
        <f t="shared" si="422"/>
        <v>4990</v>
      </c>
      <c r="O2611" s="72">
        <f>VLOOKUP($B2611,'Выгр Торг'!$B:$P,O$1,0)</f>
        <v>3600</v>
      </c>
      <c r="P2611" s="72">
        <f>VLOOKUP($B2611,'Выгр Торг'!$B:$P,P$1,0)</f>
        <v>5090</v>
      </c>
      <c r="Q2611" s="42">
        <f t="shared" si="423"/>
        <v>0</v>
      </c>
      <c r="R2611" s="42">
        <f t="shared" si="424"/>
        <v>100</v>
      </c>
      <c r="S2611" s="85">
        <f t="shared" si="421"/>
        <v>4990</v>
      </c>
      <c r="T2611" s="60" t="str">
        <f>IFERROR(VLOOKUP($B2611,'Из ГУГЛа'!$B:$G,4,0)*U2611+V2611,VLOOKUP($B2611,'Из ГУГЛа'!$B:$G,4,0))</f>
        <v/>
      </c>
      <c r="U2611" s="15">
        <v>1</v>
      </c>
      <c r="V2611" s="59"/>
      <c r="W2611" s="74">
        <f t="shared" si="425"/>
        <v>0.38611111111111107</v>
      </c>
      <c r="X2611" s="74" t="str">
        <f t="shared" si="426"/>
        <v/>
      </c>
      <c r="Y2611" s="74" t="str">
        <f t="shared" si="427"/>
        <v/>
      </c>
      <c r="Z2611" s="76" t="e">
        <f>INDEX($Z:$Z,MATCH($H2611,$C:$C,0))+V2611</f>
        <v>#VALUE!</v>
      </c>
      <c r="AB2611" s="43">
        <f>INDEX($AB:$AB,MATCH($H2611,$C:$C,0))</f>
        <v>0</v>
      </c>
    </row>
    <row r="2612" spans="1:28" ht="60" x14ac:dyDescent="0.25">
      <c r="A2612" s="71" t="str">
        <f>INDEX('Выгр Торг'!$A:$A,MATCH($B2612,'Выгр Торг'!$B:$B,0))</f>
        <v>Боковые зеркала "АТП" в стиле Гранта для ВАЗ 2110-2112, Лада Приора</v>
      </c>
      <c r="B2612" s="88">
        <v>327422</v>
      </c>
      <c r="C2612" s="72">
        <f>VLOOKUP($B2612,'Выгр Торг'!$B:$P,C$1,0)</f>
        <v>327422</v>
      </c>
      <c r="D2612" s="71" t="str">
        <f>VLOOKUP($B2612,'Выгр Торг'!$B:$P,D$1,0)</f>
        <v>Боковые зеркала "АТП" в стиле Гранта (повторитель: Динамический (МУЛЬТИ PLAZMA), Механическая, С обогревом, В цвет 125) для ВАЗ 2110-2112, Лада Приора</v>
      </c>
      <c r="E2612" s="72" t="str">
        <f>VLOOKUP($B2612,'Выгр Торг'!$B:$P,E$1,0)</f>
        <v>Y</v>
      </c>
      <c r="F2612" s="72" t="str">
        <f>VLOOKUP($B2612,'Выгр Торг'!$B:$P,F$1,0)</f>
        <v>1</v>
      </c>
      <c r="G2612" s="36"/>
      <c r="H2612" s="28">
        <v>327194</v>
      </c>
      <c r="I2612" s="53">
        <f>INDEX($I:$I,MATCH($H2612,$C:$C,0))</f>
        <v>600</v>
      </c>
      <c r="J2612" s="5" t="s">
        <v>3410</v>
      </c>
      <c r="K2612" s="56">
        <f>INDEX($K:$K,MATCH($H2612,$C:$C,0))+I2612</f>
        <v>3600</v>
      </c>
      <c r="L2612" s="14">
        <f>VLOOKUP(K2612,Наценка!$A$1:$B$8,2,1)</f>
        <v>1.4</v>
      </c>
      <c r="M2612" s="56">
        <f>INDEX($M:$M,MATCH($H2612,$C:$C,0))+I2612*$M$2</f>
        <v>4980</v>
      </c>
      <c r="N2612" s="57">
        <f t="shared" ref="N2612:N2656" si="428">IF(M2612&lt;=1000,(ROUNDUP(M2612,-1)-1),(ROUNDUP(M2612,-2)-10))</f>
        <v>4990</v>
      </c>
      <c r="O2612" s="72">
        <f>VLOOKUP($B2612,'Выгр Торг'!$B:$P,O$1,0)</f>
        <v>3600</v>
      </c>
      <c r="P2612" s="72">
        <f>VLOOKUP($B2612,'Выгр Торг'!$B:$P,P$1,0)</f>
        <v>5090</v>
      </c>
      <c r="Q2612" s="42">
        <f t="shared" ref="Q2612:Q2656" si="429">O2612-K2612</f>
        <v>0</v>
      </c>
      <c r="R2612" s="42">
        <f t="shared" ref="R2612:R2656" si="430">P2612-N2612</f>
        <v>100</v>
      </c>
      <c r="S2612" s="85">
        <f t="shared" si="421"/>
        <v>4990</v>
      </c>
      <c r="T2612" s="60" t="str">
        <f>IFERROR(VLOOKUP($B2612,'Из ГУГЛа'!$B:$G,4,0)*U2612+V2612,VLOOKUP($B2612,'Из ГУГЛа'!$B:$G,4,0))</f>
        <v/>
      </c>
      <c r="U2612" s="15">
        <v>1</v>
      </c>
      <c r="V2612" s="59"/>
      <c r="W2612" s="74">
        <f t="shared" ref="W2612:W2656" si="431">IFERROR(S2612/K2612-1,"")</f>
        <v>0.38611111111111107</v>
      </c>
      <c r="X2612" s="74" t="str">
        <f t="shared" ref="X2612:X2656" si="432">IFERROR((Z2612-S2612)/Z2612,"")</f>
        <v/>
      </c>
      <c r="Y2612" s="74" t="str">
        <f t="shared" ref="Y2612:Y2656" si="433">IFERROR(IF(Z2612="","",Z2612/K2612-1),"")</f>
        <v/>
      </c>
      <c r="Z2612" s="76" t="e">
        <f>INDEX($Z:$Z,MATCH($H2612,$C:$C,0))+V2612</f>
        <v>#VALUE!</v>
      </c>
      <c r="AB2612" s="43">
        <f>INDEX($AB:$AB,MATCH($H2612,$C:$C,0))</f>
        <v>0</v>
      </c>
    </row>
    <row r="2613" spans="1:28" ht="60" x14ac:dyDescent="0.25">
      <c r="A2613" s="71" t="str">
        <f>INDEX('Выгр Торг'!$A:$A,MATCH($B2613,'Выгр Торг'!$B:$B,0))</f>
        <v>Боковые зеркала "АТП" в стиле Гранта для ВАЗ 2110-2112, Лада Приора</v>
      </c>
      <c r="B2613" s="88">
        <v>327556</v>
      </c>
      <c r="C2613" s="72">
        <f>VLOOKUP($B2613,'Выгр Торг'!$B:$P,C$1,0)</f>
        <v>327556</v>
      </c>
      <c r="D2613" s="71" t="str">
        <f>VLOOKUP($B2613,'Выгр Торг'!$B:$P,D$1,0)</f>
        <v>Боковые зеркала "АТП" в стиле Гранта (повторитель: Динамический (МУЛЬТИ PLAZMA), Механическая, С обогревом, В цвет 133) для ВАЗ 2110-2112, Лада Приора</v>
      </c>
      <c r="E2613" s="72" t="str">
        <f>VLOOKUP($B2613,'Выгр Торг'!$B:$P,E$1,0)</f>
        <v>Y</v>
      </c>
      <c r="F2613" s="72" t="str">
        <f>VLOOKUP($B2613,'Выгр Торг'!$B:$P,F$1,0)</f>
        <v>1</v>
      </c>
      <c r="G2613" s="36"/>
      <c r="H2613" s="28">
        <v>327194</v>
      </c>
      <c r="I2613" s="53">
        <f>INDEX($I:$I,MATCH($H2613,$C:$C,0))</f>
        <v>600</v>
      </c>
      <c r="J2613" s="5" t="s">
        <v>3410</v>
      </c>
      <c r="K2613" s="56">
        <f>INDEX($K:$K,MATCH($H2613,$C:$C,0))+I2613</f>
        <v>3600</v>
      </c>
      <c r="L2613" s="14">
        <f>VLOOKUP(K2613,Наценка!$A$1:$B$8,2,1)</f>
        <v>1.4</v>
      </c>
      <c r="M2613" s="56">
        <f>INDEX($M:$M,MATCH($H2613,$C:$C,0))+I2613*$M$2</f>
        <v>4980</v>
      </c>
      <c r="N2613" s="57">
        <f t="shared" si="428"/>
        <v>4990</v>
      </c>
      <c r="O2613" s="72">
        <f>VLOOKUP($B2613,'Выгр Торг'!$B:$P,O$1,0)</f>
        <v>3600</v>
      </c>
      <c r="P2613" s="72">
        <f>VLOOKUP($B2613,'Выгр Торг'!$B:$P,P$1,0)</f>
        <v>5090</v>
      </c>
      <c r="Q2613" s="42">
        <f t="shared" si="429"/>
        <v>0</v>
      </c>
      <c r="R2613" s="42">
        <f t="shared" si="430"/>
        <v>100</v>
      </c>
      <c r="S2613" s="85">
        <f t="shared" si="421"/>
        <v>4990</v>
      </c>
      <c r="T2613" s="60" t="str">
        <f>IFERROR(VLOOKUP($B2613,'Из ГУГЛа'!$B:$G,4,0)*U2613+V2613,VLOOKUP($B2613,'Из ГУГЛа'!$B:$G,4,0))</f>
        <v/>
      </c>
      <c r="U2613" s="15">
        <v>1</v>
      </c>
      <c r="V2613" s="59"/>
      <c r="W2613" s="74">
        <f t="shared" si="431"/>
        <v>0.38611111111111107</v>
      </c>
      <c r="X2613" s="74" t="str">
        <f t="shared" si="432"/>
        <v/>
      </c>
      <c r="Y2613" s="74" t="str">
        <f t="shared" si="433"/>
        <v/>
      </c>
      <c r="Z2613" s="76" t="e">
        <f>INDEX($Z:$Z,MATCH($H2613,$C:$C,0))+V2613</f>
        <v>#VALUE!</v>
      </c>
      <c r="AB2613" s="43">
        <f>INDEX($AB:$AB,MATCH($H2613,$C:$C,0))</f>
        <v>0</v>
      </c>
    </row>
    <row r="2614" spans="1:28" ht="60" x14ac:dyDescent="0.25">
      <c r="A2614" s="71" t="str">
        <f>INDEX('Выгр Торг'!$A:$A,MATCH($B2614,'Выгр Торг'!$B:$B,0))</f>
        <v>Боковые зеркала "АТП" в стиле Гранта для ВАЗ 2110-2112, Лада Приора</v>
      </c>
      <c r="B2614" s="88">
        <v>327540</v>
      </c>
      <c r="C2614" s="72">
        <f>VLOOKUP($B2614,'Выгр Торг'!$B:$P,C$1,0)</f>
        <v>327540</v>
      </c>
      <c r="D2614" s="71" t="str">
        <f>VLOOKUP($B2614,'Выгр Торг'!$B:$P,D$1,0)</f>
        <v>Боковые зеркала "АТП" в стиле Гранта (повторитель: Динамический (МУЛЬТИ PLAZMA), Механическая, С обогревом, В цвет 171) для ВАЗ 2110-2112, Лада Приора</v>
      </c>
      <c r="E2614" s="72" t="str">
        <f>VLOOKUP($B2614,'Выгр Торг'!$B:$P,E$1,0)</f>
        <v>Y</v>
      </c>
      <c r="F2614" s="72" t="str">
        <f>VLOOKUP($B2614,'Выгр Торг'!$B:$P,F$1,0)</f>
        <v>1</v>
      </c>
      <c r="G2614" s="36"/>
      <c r="H2614" s="28">
        <v>327194</v>
      </c>
      <c r="I2614" s="53">
        <f>INDEX($I:$I,MATCH($H2614,$C:$C,0))</f>
        <v>600</v>
      </c>
      <c r="J2614" s="5" t="s">
        <v>3410</v>
      </c>
      <c r="K2614" s="56">
        <f>INDEX($K:$K,MATCH($H2614,$C:$C,0))+I2614</f>
        <v>3600</v>
      </c>
      <c r="L2614" s="14">
        <f>VLOOKUP(K2614,Наценка!$A$1:$B$8,2,1)</f>
        <v>1.4</v>
      </c>
      <c r="M2614" s="56">
        <f>INDEX($M:$M,MATCH($H2614,$C:$C,0))+I2614*$M$2</f>
        <v>4980</v>
      </c>
      <c r="N2614" s="57">
        <f t="shared" si="428"/>
        <v>4990</v>
      </c>
      <c r="O2614" s="72">
        <f>VLOOKUP($B2614,'Выгр Торг'!$B:$P,O$1,0)</f>
        <v>3600</v>
      </c>
      <c r="P2614" s="72">
        <f>VLOOKUP($B2614,'Выгр Торг'!$B:$P,P$1,0)</f>
        <v>5090</v>
      </c>
      <c r="Q2614" s="42">
        <f t="shared" si="429"/>
        <v>0</v>
      </c>
      <c r="R2614" s="42">
        <f t="shared" si="430"/>
        <v>100</v>
      </c>
      <c r="S2614" s="85">
        <f t="shared" si="421"/>
        <v>4990</v>
      </c>
      <c r="T2614" s="60" t="str">
        <f>IFERROR(VLOOKUP($B2614,'Из ГУГЛа'!$B:$G,4,0)*U2614+V2614,VLOOKUP($B2614,'Из ГУГЛа'!$B:$G,4,0))</f>
        <v/>
      </c>
      <c r="U2614" s="15">
        <v>1</v>
      </c>
      <c r="V2614" s="59"/>
      <c r="W2614" s="74">
        <f t="shared" si="431"/>
        <v>0.38611111111111107</v>
      </c>
      <c r="X2614" s="74" t="str">
        <f t="shared" si="432"/>
        <v/>
      </c>
      <c r="Y2614" s="74" t="str">
        <f t="shared" si="433"/>
        <v/>
      </c>
      <c r="Z2614" s="76" t="e">
        <f>INDEX($Z:$Z,MATCH($H2614,$C:$C,0))+V2614</f>
        <v>#VALUE!</v>
      </c>
      <c r="AB2614" s="43">
        <f>INDEX($AB:$AB,MATCH($H2614,$C:$C,0))</f>
        <v>0</v>
      </c>
    </row>
    <row r="2615" spans="1:28" ht="60" x14ac:dyDescent="0.25">
      <c r="A2615" s="71" t="str">
        <f>INDEX('Выгр Торг'!$A:$A,MATCH($B2615,'Выгр Торг'!$B:$B,0))</f>
        <v>Боковые зеркала "АТП" в стиле Гранта для ВАЗ 2110-2112, Лада Приора</v>
      </c>
      <c r="B2615" s="88">
        <v>327494</v>
      </c>
      <c r="C2615" s="72">
        <f>VLOOKUP($B2615,'Выгр Торг'!$B:$P,C$1,0)</f>
        <v>327494</v>
      </c>
      <c r="D2615" s="71" t="str">
        <f>VLOOKUP($B2615,'Выгр Торг'!$B:$P,D$1,0)</f>
        <v>Боковые зеркала "АТП" в стиле Гранта (повторитель: Динамический (МУЛЬТИ PLAZMA), Механическая, С обогревом, В цвет 190) для ВАЗ 2110-2112, Лада Приора</v>
      </c>
      <c r="E2615" s="72" t="str">
        <f>VLOOKUP($B2615,'Выгр Торг'!$B:$P,E$1,0)</f>
        <v>Y</v>
      </c>
      <c r="F2615" s="72" t="str">
        <f>VLOOKUP($B2615,'Выгр Торг'!$B:$P,F$1,0)</f>
        <v>1</v>
      </c>
      <c r="G2615" s="36"/>
      <c r="H2615" s="28">
        <v>327194</v>
      </c>
      <c r="I2615" s="53">
        <f>INDEX($I:$I,MATCH($H2615,$C:$C,0))</f>
        <v>600</v>
      </c>
      <c r="J2615" s="5" t="s">
        <v>3410</v>
      </c>
      <c r="K2615" s="56">
        <f>INDEX($K:$K,MATCH($H2615,$C:$C,0))+I2615</f>
        <v>3600</v>
      </c>
      <c r="L2615" s="14">
        <f>VLOOKUP(K2615,Наценка!$A$1:$B$8,2,1)</f>
        <v>1.4</v>
      </c>
      <c r="M2615" s="56">
        <f>INDEX($M:$M,MATCH($H2615,$C:$C,0))+I2615*$M$2</f>
        <v>4980</v>
      </c>
      <c r="N2615" s="57">
        <f t="shared" si="428"/>
        <v>4990</v>
      </c>
      <c r="O2615" s="72">
        <f>VLOOKUP($B2615,'Выгр Торг'!$B:$P,O$1,0)</f>
        <v>3600</v>
      </c>
      <c r="P2615" s="72">
        <f>VLOOKUP($B2615,'Выгр Торг'!$B:$P,P$1,0)</f>
        <v>5090</v>
      </c>
      <c r="Q2615" s="42">
        <f t="shared" si="429"/>
        <v>0</v>
      </c>
      <c r="R2615" s="42">
        <f t="shared" si="430"/>
        <v>100</v>
      </c>
      <c r="S2615" s="85">
        <f t="shared" si="421"/>
        <v>4990</v>
      </c>
      <c r="T2615" s="60" t="str">
        <f>IFERROR(VLOOKUP($B2615,'Из ГУГЛа'!$B:$G,4,0)*U2615+V2615,VLOOKUP($B2615,'Из ГУГЛа'!$B:$G,4,0))</f>
        <v/>
      </c>
      <c r="U2615" s="15">
        <v>1</v>
      </c>
      <c r="V2615" s="59"/>
      <c r="W2615" s="74">
        <f t="shared" si="431"/>
        <v>0.38611111111111107</v>
      </c>
      <c r="X2615" s="74" t="str">
        <f t="shared" si="432"/>
        <v/>
      </c>
      <c r="Y2615" s="74" t="str">
        <f t="shared" si="433"/>
        <v/>
      </c>
      <c r="Z2615" s="76" t="e">
        <f>INDEX($Z:$Z,MATCH($H2615,$C:$C,0))+V2615</f>
        <v>#VALUE!</v>
      </c>
      <c r="AB2615" s="43">
        <f>INDEX($AB:$AB,MATCH($H2615,$C:$C,0))</f>
        <v>0</v>
      </c>
    </row>
    <row r="2616" spans="1:28" ht="60" x14ac:dyDescent="0.25">
      <c r="A2616" s="71" t="str">
        <f>INDEX('Выгр Торг'!$A:$A,MATCH($B2616,'Выгр Торг'!$B:$B,0))</f>
        <v>Боковые зеркала "АТП" в стиле Гранта для ВАЗ 2110-2112, Лада Приора</v>
      </c>
      <c r="B2616" s="88">
        <v>327668</v>
      </c>
      <c r="C2616" s="72">
        <f>VLOOKUP($B2616,'Выгр Торг'!$B:$P,C$1,0)</f>
        <v>327668</v>
      </c>
      <c r="D2616" s="71" t="str">
        <f>VLOOKUP($B2616,'Выгр Торг'!$B:$P,D$1,0)</f>
        <v>Боковые зеркала "АТП" в стиле Гранта (повторитель: Динамический (МУЛЬТИ PLAZMA), Механическая, С обогревом, В цвет 192) для ВАЗ 2110-2112, Лада Приора</v>
      </c>
      <c r="E2616" s="72" t="str">
        <f>VLOOKUP($B2616,'Выгр Торг'!$B:$P,E$1,0)</f>
        <v>Y</v>
      </c>
      <c r="F2616" s="72" t="str">
        <f>VLOOKUP($B2616,'Выгр Торг'!$B:$P,F$1,0)</f>
        <v>1</v>
      </c>
      <c r="G2616" s="36"/>
      <c r="H2616" s="28">
        <v>327194</v>
      </c>
      <c r="I2616" s="53">
        <f>INDEX($I:$I,MATCH($H2616,$C:$C,0))</f>
        <v>600</v>
      </c>
      <c r="J2616" s="5" t="s">
        <v>3410</v>
      </c>
      <c r="K2616" s="56">
        <f>INDEX($K:$K,MATCH($H2616,$C:$C,0))+I2616</f>
        <v>3600</v>
      </c>
      <c r="L2616" s="14">
        <f>VLOOKUP(K2616,Наценка!$A$1:$B$8,2,1)</f>
        <v>1.4</v>
      </c>
      <c r="M2616" s="56">
        <f>INDEX($M:$M,MATCH($H2616,$C:$C,0))+I2616*$M$2</f>
        <v>4980</v>
      </c>
      <c r="N2616" s="57">
        <f t="shared" si="428"/>
        <v>4990</v>
      </c>
      <c r="O2616" s="72">
        <f>VLOOKUP($B2616,'Выгр Торг'!$B:$P,O$1,0)</f>
        <v>3600</v>
      </c>
      <c r="P2616" s="72">
        <f>VLOOKUP($B2616,'Выгр Торг'!$B:$P,P$1,0)</f>
        <v>5090</v>
      </c>
      <c r="Q2616" s="42">
        <f t="shared" si="429"/>
        <v>0</v>
      </c>
      <c r="R2616" s="42">
        <f t="shared" si="430"/>
        <v>100</v>
      </c>
      <c r="S2616" s="85">
        <f t="shared" si="421"/>
        <v>4990</v>
      </c>
      <c r="T2616" s="60" t="str">
        <f>IFERROR(VLOOKUP($B2616,'Из ГУГЛа'!$B:$G,4,0)*U2616+V2616,VLOOKUP($B2616,'Из ГУГЛа'!$B:$G,4,0))</f>
        <v/>
      </c>
      <c r="U2616" s="15">
        <v>1</v>
      </c>
      <c r="V2616" s="59"/>
      <c r="W2616" s="74">
        <f t="shared" si="431"/>
        <v>0.38611111111111107</v>
      </c>
      <c r="X2616" s="74" t="str">
        <f t="shared" si="432"/>
        <v/>
      </c>
      <c r="Y2616" s="74" t="str">
        <f t="shared" si="433"/>
        <v/>
      </c>
      <c r="Z2616" s="76" t="e">
        <f>INDEX($Z:$Z,MATCH($H2616,$C:$C,0))+V2616</f>
        <v>#VALUE!</v>
      </c>
      <c r="AB2616" s="43">
        <f>INDEX($AB:$AB,MATCH($H2616,$C:$C,0))</f>
        <v>0</v>
      </c>
    </row>
    <row r="2617" spans="1:28" ht="60" x14ac:dyDescent="0.25">
      <c r="A2617" s="71" t="str">
        <f>INDEX('Выгр Торг'!$A:$A,MATCH($B2617,'Выгр Торг'!$B:$B,0))</f>
        <v>Боковые зеркала "АТП" в стиле Гранта для ВАЗ 2110-2112, Лада Приора</v>
      </c>
      <c r="B2617" s="88">
        <v>327652</v>
      </c>
      <c r="C2617" s="72">
        <f>VLOOKUP($B2617,'Выгр Торг'!$B:$P,C$1,0)</f>
        <v>327652</v>
      </c>
      <c r="D2617" s="71" t="str">
        <f>VLOOKUP($B2617,'Выгр Торг'!$B:$P,D$1,0)</f>
        <v>Боковые зеркала "АТП" в стиле Гранта (повторитель: Динамический (МУЛЬТИ PLAZMA), Механическая, С обогревом, В цвет 193) для ВАЗ 2110-2112, Лада Приора</v>
      </c>
      <c r="E2617" s="72" t="str">
        <f>VLOOKUP($B2617,'Выгр Торг'!$B:$P,E$1,0)</f>
        <v>Y</v>
      </c>
      <c r="F2617" s="72" t="str">
        <f>VLOOKUP($B2617,'Выгр Торг'!$B:$P,F$1,0)</f>
        <v>1</v>
      </c>
      <c r="G2617" s="36"/>
      <c r="H2617" s="28">
        <v>327194</v>
      </c>
      <c r="I2617" s="53">
        <f>INDEX($I:$I,MATCH($H2617,$C:$C,0))</f>
        <v>600</v>
      </c>
      <c r="J2617" s="5" t="s">
        <v>3410</v>
      </c>
      <c r="K2617" s="56">
        <f>INDEX($K:$K,MATCH($H2617,$C:$C,0))+I2617</f>
        <v>3600</v>
      </c>
      <c r="L2617" s="14">
        <f>VLOOKUP(K2617,Наценка!$A$1:$B$8,2,1)</f>
        <v>1.4</v>
      </c>
      <c r="M2617" s="56">
        <f>INDEX($M:$M,MATCH($H2617,$C:$C,0))+I2617*$M$2</f>
        <v>4980</v>
      </c>
      <c r="N2617" s="57">
        <f t="shared" si="428"/>
        <v>4990</v>
      </c>
      <c r="O2617" s="72">
        <f>VLOOKUP($B2617,'Выгр Торг'!$B:$P,O$1,0)</f>
        <v>3600</v>
      </c>
      <c r="P2617" s="72">
        <f>VLOOKUP($B2617,'Выгр Торг'!$B:$P,P$1,0)</f>
        <v>5090</v>
      </c>
      <c r="Q2617" s="42">
        <f t="shared" si="429"/>
        <v>0</v>
      </c>
      <c r="R2617" s="42">
        <f t="shared" si="430"/>
        <v>100</v>
      </c>
      <c r="S2617" s="85">
        <f t="shared" si="421"/>
        <v>4990</v>
      </c>
      <c r="T2617" s="60" t="str">
        <f>IFERROR(VLOOKUP($B2617,'Из ГУГЛа'!$B:$G,4,0)*U2617+V2617,VLOOKUP($B2617,'Из ГУГЛа'!$B:$G,4,0))</f>
        <v/>
      </c>
      <c r="U2617" s="15">
        <v>1</v>
      </c>
      <c r="V2617" s="59"/>
      <c r="W2617" s="74">
        <f t="shared" si="431"/>
        <v>0.38611111111111107</v>
      </c>
      <c r="X2617" s="74" t="str">
        <f t="shared" si="432"/>
        <v/>
      </c>
      <c r="Y2617" s="74" t="str">
        <f t="shared" si="433"/>
        <v/>
      </c>
      <c r="Z2617" s="76" t="e">
        <f>INDEX($Z:$Z,MATCH($H2617,$C:$C,0))+V2617</f>
        <v>#VALUE!</v>
      </c>
      <c r="AB2617" s="43">
        <f>INDEX($AB:$AB,MATCH($H2617,$C:$C,0))</f>
        <v>0</v>
      </c>
    </row>
    <row r="2618" spans="1:28" ht="60" x14ac:dyDescent="0.25">
      <c r="A2618" s="71" t="str">
        <f>INDEX('Выгр Торг'!$A:$A,MATCH($B2618,'Выгр Торг'!$B:$B,0))</f>
        <v>Боковые зеркала "АТП" в стиле Гранта для ВАЗ 2110-2112, Лада Приора</v>
      </c>
      <c r="B2618" s="88">
        <v>327724</v>
      </c>
      <c r="C2618" s="72">
        <f>VLOOKUP($B2618,'Выгр Торг'!$B:$P,C$1,0)</f>
        <v>327724</v>
      </c>
      <c r="D2618" s="71" t="str">
        <f>VLOOKUP($B2618,'Выгр Торг'!$B:$P,D$1,0)</f>
        <v>Боковые зеркала "АТП" в стиле Гранта (повторитель: Динамический (МУЛЬТИ PLAZMA), Механическая, С обогревом, В цвет 206) для ВАЗ 2110-2112, Лада Приора</v>
      </c>
      <c r="E2618" s="72" t="str">
        <f>VLOOKUP($B2618,'Выгр Торг'!$B:$P,E$1,0)</f>
        <v>Y</v>
      </c>
      <c r="F2618" s="72" t="str">
        <f>VLOOKUP($B2618,'Выгр Торг'!$B:$P,F$1,0)</f>
        <v>1</v>
      </c>
      <c r="G2618" s="36"/>
      <c r="H2618" s="28">
        <v>327194</v>
      </c>
      <c r="I2618" s="53">
        <f>INDEX($I:$I,MATCH($H2618,$C:$C,0))</f>
        <v>600</v>
      </c>
      <c r="J2618" s="5" t="s">
        <v>3410</v>
      </c>
      <c r="K2618" s="56">
        <f>INDEX($K:$K,MATCH($H2618,$C:$C,0))+I2618</f>
        <v>3600</v>
      </c>
      <c r="L2618" s="14">
        <f>VLOOKUP(K2618,Наценка!$A$1:$B$8,2,1)</f>
        <v>1.4</v>
      </c>
      <c r="M2618" s="56">
        <f>INDEX($M:$M,MATCH($H2618,$C:$C,0))+I2618*$M$2</f>
        <v>4980</v>
      </c>
      <c r="N2618" s="57">
        <f t="shared" si="428"/>
        <v>4990</v>
      </c>
      <c r="O2618" s="72">
        <f>VLOOKUP($B2618,'Выгр Торг'!$B:$P,O$1,0)</f>
        <v>3600</v>
      </c>
      <c r="P2618" s="72">
        <f>VLOOKUP($B2618,'Выгр Торг'!$B:$P,P$1,0)</f>
        <v>5090</v>
      </c>
      <c r="Q2618" s="42">
        <f t="shared" si="429"/>
        <v>0</v>
      </c>
      <c r="R2618" s="42">
        <f t="shared" si="430"/>
        <v>100</v>
      </c>
      <c r="S2618" s="85">
        <f t="shared" si="421"/>
        <v>4990</v>
      </c>
      <c r="T2618" s="60" t="str">
        <f>IFERROR(VLOOKUP($B2618,'Из ГУГЛа'!$B:$G,4,0)*U2618+V2618,VLOOKUP($B2618,'Из ГУГЛа'!$B:$G,4,0))</f>
        <v/>
      </c>
      <c r="U2618" s="15">
        <v>1</v>
      </c>
      <c r="V2618" s="59"/>
      <c r="W2618" s="74">
        <f t="shared" si="431"/>
        <v>0.38611111111111107</v>
      </c>
      <c r="X2618" s="74" t="str">
        <f t="shared" si="432"/>
        <v/>
      </c>
      <c r="Y2618" s="74" t="str">
        <f t="shared" si="433"/>
        <v/>
      </c>
      <c r="Z2618" s="76" t="e">
        <f>INDEX($Z:$Z,MATCH($H2618,$C:$C,0))+V2618</f>
        <v>#VALUE!</v>
      </c>
      <c r="AB2618" s="43">
        <f>INDEX($AB:$AB,MATCH($H2618,$C:$C,0))</f>
        <v>0</v>
      </c>
    </row>
    <row r="2619" spans="1:28" ht="60" x14ac:dyDescent="0.25">
      <c r="A2619" s="71" t="str">
        <f>INDEX('Выгр Торг'!$A:$A,MATCH($B2619,'Выгр Торг'!$B:$B,0))</f>
        <v>Боковые зеркала "АТП" в стиле Гранта для ВАЗ 2110-2112, Лада Приора</v>
      </c>
      <c r="B2619" s="88">
        <v>327564</v>
      </c>
      <c r="C2619" s="72">
        <f>VLOOKUP($B2619,'Выгр Торг'!$B:$P,C$1,0)</f>
        <v>327564</v>
      </c>
      <c r="D2619" s="71" t="str">
        <f>VLOOKUP($B2619,'Выгр Торг'!$B:$P,D$1,0)</f>
        <v>Боковые зеркала "АТП" в стиле Гранта (повторитель: Динамический (МУЛЬТИ PLAZMA), Механическая, С обогревом, В цвет 217) для ВАЗ 2110-2112, Лада Приора</v>
      </c>
      <c r="E2619" s="72" t="str">
        <f>VLOOKUP($B2619,'Выгр Торг'!$B:$P,E$1,0)</f>
        <v>Y</v>
      </c>
      <c r="F2619" s="72" t="str">
        <f>VLOOKUP($B2619,'Выгр Торг'!$B:$P,F$1,0)</f>
        <v>1</v>
      </c>
      <c r="G2619" s="36"/>
      <c r="H2619" s="28">
        <v>327194</v>
      </c>
      <c r="I2619" s="53">
        <f>INDEX($I:$I,MATCH($H2619,$C:$C,0))</f>
        <v>600</v>
      </c>
      <c r="J2619" s="5" t="s">
        <v>3410</v>
      </c>
      <c r="K2619" s="56">
        <f>INDEX($K:$K,MATCH($H2619,$C:$C,0))+I2619</f>
        <v>3600</v>
      </c>
      <c r="L2619" s="14">
        <f>VLOOKUP(K2619,Наценка!$A$1:$B$8,2,1)</f>
        <v>1.4</v>
      </c>
      <c r="M2619" s="56">
        <f>INDEX($M:$M,MATCH($H2619,$C:$C,0))+I2619*$M$2</f>
        <v>4980</v>
      </c>
      <c r="N2619" s="57">
        <f t="shared" si="428"/>
        <v>4990</v>
      </c>
      <c r="O2619" s="72">
        <f>VLOOKUP($B2619,'Выгр Торг'!$B:$P,O$1,0)</f>
        <v>3600</v>
      </c>
      <c r="P2619" s="72">
        <f>VLOOKUP($B2619,'Выгр Торг'!$B:$P,P$1,0)</f>
        <v>5090</v>
      </c>
      <c r="Q2619" s="42">
        <f t="shared" si="429"/>
        <v>0</v>
      </c>
      <c r="R2619" s="42">
        <f t="shared" si="430"/>
        <v>100</v>
      </c>
      <c r="S2619" s="85">
        <f t="shared" si="421"/>
        <v>4990</v>
      </c>
      <c r="T2619" s="60" t="str">
        <f>IFERROR(VLOOKUP($B2619,'Из ГУГЛа'!$B:$G,4,0)*U2619+V2619,VLOOKUP($B2619,'Из ГУГЛа'!$B:$G,4,0))</f>
        <v/>
      </c>
      <c r="U2619" s="15">
        <v>1</v>
      </c>
      <c r="V2619" s="59"/>
      <c r="W2619" s="74">
        <f t="shared" si="431"/>
        <v>0.38611111111111107</v>
      </c>
      <c r="X2619" s="74" t="str">
        <f t="shared" si="432"/>
        <v/>
      </c>
      <c r="Y2619" s="74" t="str">
        <f t="shared" si="433"/>
        <v/>
      </c>
      <c r="Z2619" s="76" t="e">
        <f>INDEX($Z:$Z,MATCH($H2619,$C:$C,0))+V2619</f>
        <v>#VALUE!</v>
      </c>
      <c r="AB2619" s="43">
        <f>INDEX($AB:$AB,MATCH($H2619,$C:$C,0))</f>
        <v>0</v>
      </c>
    </row>
    <row r="2620" spans="1:28" ht="60" x14ac:dyDescent="0.25">
      <c r="A2620" s="71" t="str">
        <f>INDEX('Выгр Торг'!$A:$A,MATCH($B2620,'Выгр Торг'!$B:$B,0))</f>
        <v>Боковые зеркала "АТП" в стиле Гранта для ВАЗ 2110-2112, Лада Приора</v>
      </c>
      <c r="B2620" s="88">
        <v>327438</v>
      </c>
      <c r="C2620" s="72">
        <f>VLOOKUP($B2620,'Выгр Торг'!$B:$P,C$1,0)</f>
        <v>327438</v>
      </c>
      <c r="D2620" s="71" t="str">
        <f>VLOOKUP($B2620,'Выгр Торг'!$B:$P,D$1,0)</f>
        <v>Боковые зеркала "АТП" в стиле Гранта (повторитель: Динамический (МУЛЬТИ PLAZMA), Механическая, С обогревом, В цвет 240) для ВАЗ 2110-2112, Лада Приора</v>
      </c>
      <c r="E2620" s="72" t="str">
        <f>VLOOKUP($B2620,'Выгр Торг'!$B:$P,E$1,0)</f>
        <v>Y</v>
      </c>
      <c r="F2620" s="72" t="str">
        <f>VLOOKUP($B2620,'Выгр Торг'!$B:$P,F$1,0)</f>
        <v>1</v>
      </c>
      <c r="G2620" s="36"/>
      <c r="H2620" s="28">
        <v>327194</v>
      </c>
      <c r="I2620" s="53">
        <f>INDEX($I:$I,MATCH($H2620,$C:$C,0))</f>
        <v>600</v>
      </c>
      <c r="J2620" s="5" t="s">
        <v>3410</v>
      </c>
      <c r="K2620" s="56">
        <f>INDEX($K:$K,MATCH($H2620,$C:$C,0))+I2620</f>
        <v>3600</v>
      </c>
      <c r="L2620" s="14">
        <f>VLOOKUP(K2620,Наценка!$A$1:$B$8,2,1)</f>
        <v>1.4</v>
      </c>
      <c r="M2620" s="56">
        <f>INDEX($M:$M,MATCH($H2620,$C:$C,0))+I2620*$M$2</f>
        <v>4980</v>
      </c>
      <c r="N2620" s="57">
        <f t="shared" si="428"/>
        <v>4990</v>
      </c>
      <c r="O2620" s="72">
        <f>VLOOKUP($B2620,'Выгр Торг'!$B:$P,O$1,0)</f>
        <v>3600</v>
      </c>
      <c r="P2620" s="72">
        <f>VLOOKUP($B2620,'Выгр Торг'!$B:$P,P$1,0)</f>
        <v>5090</v>
      </c>
      <c r="Q2620" s="42">
        <f t="shared" si="429"/>
        <v>0</v>
      </c>
      <c r="R2620" s="42">
        <f t="shared" si="430"/>
        <v>100</v>
      </c>
      <c r="S2620" s="85">
        <f t="shared" si="421"/>
        <v>4990</v>
      </c>
      <c r="T2620" s="60" t="str">
        <f>IFERROR(VLOOKUP($B2620,'Из ГУГЛа'!$B:$G,4,0)*U2620+V2620,VLOOKUP($B2620,'Из ГУГЛа'!$B:$G,4,0))</f>
        <v/>
      </c>
      <c r="U2620" s="15">
        <v>1</v>
      </c>
      <c r="V2620" s="59"/>
      <c r="W2620" s="74">
        <f t="shared" si="431"/>
        <v>0.38611111111111107</v>
      </c>
      <c r="X2620" s="74" t="str">
        <f t="shared" si="432"/>
        <v/>
      </c>
      <c r="Y2620" s="74" t="str">
        <f t="shared" si="433"/>
        <v/>
      </c>
      <c r="Z2620" s="76" t="e">
        <f>INDEX($Z:$Z,MATCH($H2620,$C:$C,0))+V2620</f>
        <v>#VALUE!</v>
      </c>
      <c r="AB2620" s="43">
        <f>INDEX($AB:$AB,MATCH($H2620,$C:$C,0))</f>
        <v>0</v>
      </c>
    </row>
    <row r="2621" spans="1:28" ht="60" x14ac:dyDescent="0.25">
      <c r="A2621" s="71" t="str">
        <f>INDEX('Выгр Торг'!$A:$A,MATCH($B2621,'Выгр Торг'!$B:$B,0))</f>
        <v>Боковые зеркала "АТП" в стиле Гранта для ВАЗ 2110-2112, Лада Приора</v>
      </c>
      <c r="B2621" s="88">
        <v>327676</v>
      </c>
      <c r="C2621" s="72">
        <f>VLOOKUP($B2621,'Выгр Торг'!$B:$P,C$1,0)</f>
        <v>327676</v>
      </c>
      <c r="D2621" s="71" t="str">
        <f>VLOOKUP($B2621,'Выгр Торг'!$B:$P,D$1,0)</f>
        <v>Боковые зеркала "АТП" в стиле Гранта (повторитель: Динамический (МУЛЬТИ PLAZMA), Механическая, С обогревом, В цвет 276) для ВАЗ 2110-2112, Лада Приора</v>
      </c>
      <c r="E2621" s="72" t="str">
        <f>VLOOKUP($B2621,'Выгр Торг'!$B:$P,E$1,0)</f>
        <v>Y</v>
      </c>
      <c r="F2621" s="72" t="str">
        <f>VLOOKUP($B2621,'Выгр Торг'!$B:$P,F$1,0)</f>
        <v>1</v>
      </c>
      <c r="G2621" s="36"/>
      <c r="H2621" s="28">
        <v>327194</v>
      </c>
      <c r="I2621" s="53">
        <f>INDEX($I:$I,MATCH($H2621,$C:$C,0))</f>
        <v>600</v>
      </c>
      <c r="J2621" s="5" t="s">
        <v>3410</v>
      </c>
      <c r="K2621" s="56">
        <f>INDEX($K:$K,MATCH($H2621,$C:$C,0))+I2621</f>
        <v>3600</v>
      </c>
      <c r="L2621" s="14">
        <f>VLOOKUP(K2621,Наценка!$A$1:$B$8,2,1)</f>
        <v>1.4</v>
      </c>
      <c r="M2621" s="56">
        <f>INDEX($M:$M,MATCH($H2621,$C:$C,0))+I2621*$M$2</f>
        <v>4980</v>
      </c>
      <c r="N2621" s="57">
        <f t="shared" si="428"/>
        <v>4990</v>
      </c>
      <c r="O2621" s="72">
        <f>VLOOKUP($B2621,'Выгр Торг'!$B:$P,O$1,0)</f>
        <v>3600</v>
      </c>
      <c r="P2621" s="72">
        <f>VLOOKUP($B2621,'Выгр Торг'!$B:$P,P$1,0)</f>
        <v>5090</v>
      </c>
      <c r="Q2621" s="42">
        <f t="shared" si="429"/>
        <v>0</v>
      </c>
      <c r="R2621" s="42">
        <f t="shared" si="430"/>
        <v>100</v>
      </c>
      <c r="S2621" s="85">
        <f t="shared" si="421"/>
        <v>4990</v>
      </c>
      <c r="T2621" s="60" t="str">
        <f>IFERROR(VLOOKUP($B2621,'Из ГУГЛа'!$B:$G,4,0)*U2621+V2621,VLOOKUP($B2621,'Из ГУГЛа'!$B:$G,4,0))</f>
        <v/>
      </c>
      <c r="U2621" s="15">
        <v>1</v>
      </c>
      <c r="V2621" s="59"/>
      <c r="W2621" s="74">
        <f t="shared" si="431"/>
        <v>0.38611111111111107</v>
      </c>
      <c r="X2621" s="74" t="str">
        <f t="shared" si="432"/>
        <v/>
      </c>
      <c r="Y2621" s="74" t="str">
        <f t="shared" si="433"/>
        <v/>
      </c>
      <c r="Z2621" s="76" t="e">
        <f>INDEX($Z:$Z,MATCH($H2621,$C:$C,0))+V2621</f>
        <v>#VALUE!</v>
      </c>
      <c r="AB2621" s="43">
        <f>INDEX($AB:$AB,MATCH($H2621,$C:$C,0))</f>
        <v>0</v>
      </c>
    </row>
    <row r="2622" spans="1:28" ht="60" x14ac:dyDescent="0.25">
      <c r="A2622" s="71" t="str">
        <f>INDEX('Выгр Торг'!$A:$A,MATCH($B2622,'Выгр Торг'!$B:$B,0))</f>
        <v>Боковые зеркала "АТП" в стиле Гранта для ВАЗ 2110-2112, Лада Приора</v>
      </c>
      <c r="B2622" s="88">
        <v>327572</v>
      </c>
      <c r="C2622" s="72">
        <f>VLOOKUP($B2622,'Выгр Торг'!$B:$P,C$1,0)</f>
        <v>327572</v>
      </c>
      <c r="D2622" s="71" t="str">
        <f>VLOOKUP($B2622,'Выгр Торг'!$B:$P,D$1,0)</f>
        <v>Боковые зеркала "АТП" в стиле Гранта (повторитель: Динамический (МУЛЬТИ PLAZMA), Механическая, С обогревом, В цвет 280) для ВАЗ 2110-2112, Лада Приора</v>
      </c>
      <c r="E2622" s="72" t="str">
        <f>VLOOKUP($B2622,'Выгр Торг'!$B:$P,E$1,0)</f>
        <v>Y</v>
      </c>
      <c r="F2622" s="72" t="str">
        <f>VLOOKUP($B2622,'Выгр Торг'!$B:$P,F$1,0)</f>
        <v>1</v>
      </c>
      <c r="G2622" s="36"/>
      <c r="H2622" s="28">
        <v>327194</v>
      </c>
      <c r="I2622" s="53">
        <f>INDEX($I:$I,MATCH($H2622,$C:$C,0))</f>
        <v>600</v>
      </c>
      <c r="J2622" s="5" t="s">
        <v>3410</v>
      </c>
      <c r="K2622" s="56">
        <f>INDEX($K:$K,MATCH($H2622,$C:$C,0))+I2622</f>
        <v>3600</v>
      </c>
      <c r="L2622" s="14">
        <f>VLOOKUP(K2622,Наценка!$A$1:$B$8,2,1)</f>
        <v>1.4</v>
      </c>
      <c r="M2622" s="56">
        <f>INDEX($M:$M,MATCH($H2622,$C:$C,0))+I2622*$M$2</f>
        <v>4980</v>
      </c>
      <c r="N2622" s="57">
        <f t="shared" si="428"/>
        <v>4990</v>
      </c>
      <c r="O2622" s="72">
        <f>VLOOKUP($B2622,'Выгр Торг'!$B:$P,O$1,0)</f>
        <v>3600</v>
      </c>
      <c r="P2622" s="72">
        <f>VLOOKUP($B2622,'Выгр Торг'!$B:$P,P$1,0)</f>
        <v>5090</v>
      </c>
      <c r="Q2622" s="42">
        <f t="shared" si="429"/>
        <v>0</v>
      </c>
      <c r="R2622" s="42">
        <f t="shared" si="430"/>
        <v>100</v>
      </c>
      <c r="S2622" s="85">
        <f t="shared" si="421"/>
        <v>4990</v>
      </c>
      <c r="T2622" s="60" t="str">
        <f>IFERROR(VLOOKUP($B2622,'Из ГУГЛа'!$B:$G,4,0)*U2622+V2622,VLOOKUP($B2622,'Из ГУГЛа'!$B:$G,4,0))</f>
        <v/>
      </c>
      <c r="U2622" s="15">
        <v>1</v>
      </c>
      <c r="V2622" s="59"/>
      <c r="W2622" s="74">
        <f t="shared" si="431"/>
        <v>0.38611111111111107</v>
      </c>
      <c r="X2622" s="74" t="str">
        <f t="shared" si="432"/>
        <v/>
      </c>
      <c r="Y2622" s="74" t="str">
        <f t="shared" si="433"/>
        <v/>
      </c>
      <c r="Z2622" s="76" t="e">
        <f>INDEX($Z:$Z,MATCH($H2622,$C:$C,0))+V2622</f>
        <v>#VALUE!</v>
      </c>
      <c r="AB2622" s="43">
        <f>INDEX($AB:$AB,MATCH($H2622,$C:$C,0))</f>
        <v>0</v>
      </c>
    </row>
    <row r="2623" spans="1:28" ht="60" x14ac:dyDescent="0.25">
      <c r="A2623" s="71" t="str">
        <f>INDEX('Выгр Торг'!$A:$A,MATCH($B2623,'Выгр Торг'!$B:$B,0))</f>
        <v>Боковые зеркала "АТП" в стиле Гранта для ВАЗ 2110-2112, Лада Приора</v>
      </c>
      <c r="B2623" s="88">
        <v>327526</v>
      </c>
      <c r="C2623" s="72">
        <f>VLOOKUP($B2623,'Выгр Торг'!$B:$P,C$1,0)</f>
        <v>327526</v>
      </c>
      <c r="D2623" s="71" t="str">
        <f>VLOOKUP($B2623,'Выгр Торг'!$B:$P,D$1,0)</f>
        <v>Боковые зеркала "АТП" в стиле Гранта (повторитель: Динамический (МУЛЬТИ PLAZMA), Механическая, С обогревом, В цвет 281) для ВАЗ 2110-2112, Лада Приора</v>
      </c>
      <c r="E2623" s="72" t="str">
        <f>VLOOKUP($B2623,'Выгр Торг'!$B:$P,E$1,0)</f>
        <v>Y</v>
      </c>
      <c r="F2623" s="72" t="str">
        <f>VLOOKUP($B2623,'Выгр Торг'!$B:$P,F$1,0)</f>
        <v>1</v>
      </c>
      <c r="G2623" s="36"/>
      <c r="H2623" s="28">
        <v>327194</v>
      </c>
      <c r="I2623" s="53">
        <f>INDEX($I:$I,MATCH($H2623,$C:$C,0))</f>
        <v>600</v>
      </c>
      <c r="J2623" s="5" t="s">
        <v>3410</v>
      </c>
      <c r="K2623" s="56">
        <f>INDEX($K:$K,MATCH($H2623,$C:$C,0))+I2623</f>
        <v>3600</v>
      </c>
      <c r="L2623" s="14">
        <f>VLOOKUP(K2623,Наценка!$A$1:$B$8,2,1)</f>
        <v>1.4</v>
      </c>
      <c r="M2623" s="56">
        <f>INDEX($M:$M,MATCH($H2623,$C:$C,0))+I2623*$M$2</f>
        <v>4980</v>
      </c>
      <c r="N2623" s="57">
        <f t="shared" si="428"/>
        <v>4990</v>
      </c>
      <c r="O2623" s="72">
        <f>VLOOKUP($B2623,'Выгр Торг'!$B:$P,O$1,0)</f>
        <v>3600</v>
      </c>
      <c r="P2623" s="72">
        <f>VLOOKUP($B2623,'Выгр Торг'!$B:$P,P$1,0)</f>
        <v>5090</v>
      </c>
      <c r="Q2623" s="42">
        <f t="shared" si="429"/>
        <v>0</v>
      </c>
      <c r="R2623" s="42">
        <f t="shared" si="430"/>
        <v>100</v>
      </c>
      <c r="S2623" s="85">
        <f t="shared" si="421"/>
        <v>4990</v>
      </c>
      <c r="T2623" s="60" t="str">
        <f>IFERROR(VLOOKUP($B2623,'Из ГУГЛа'!$B:$G,4,0)*U2623+V2623,VLOOKUP($B2623,'Из ГУГЛа'!$B:$G,4,0))</f>
        <v/>
      </c>
      <c r="U2623" s="15">
        <v>1</v>
      </c>
      <c r="V2623" s="59"/>
      <c r="W2623" s="74">
        <f t="shared" si="431"/>
        <v>0.38611111111111107</v>
      </c>
      <c r="X2623" s="74" t="str">
        <f t="shared" si="432"/>
        <v/>
      </c>
      <c r="Y2623" s="74" t="str">
        <f t="shared" si="433"/>
        <v/>
      </c>
      <c r="Z2623" s="76" t="e">
        <f>INDEX($Z:$Z,MATCH($H2623,$C:$C,0))+V2623</f>
        <v>#VALUE!</v>
      </c>
      <c r="AB2623" s="43">
        <f>INDEX($AB:$AB,MATCH($H2623,$C:$C,0))</f>
        <v>0</v>
      </c>
    </row>
    <row r="2624" spans="1:28" ht="60" x14ac:dyDescent="0.25">
      <c r="A2624" s="71" t="str">
        <f>INDEX('Выгр Торг'!$A:$A,MATCH($B2624,'Выгр Торг'!$B:$B,0))</f>
        <v>Боковые зеркала "АТП" в стиле Гранта для ВАЗ 2110-2112, Лада Приора</v>
      </c>
      <c r="B2624" s="88">
        <v>327612</v>
      </c>
      <c r="C2624" s="72">
        <f>VLOOKUP($B2624,'Выгр Торг'!$B:$P,C$1,0)</f>
        <v>327612</v>
      </c>
      <c r="D2624" s="71" t="str">
        <f>VLOOKUP($B2624,'Выгр Торг'!$B:$P,D$1,0)</f>
        <v>Боковые зеркала "АТП" в стиле Гранта (повторитель: Динамический (МУЛЬТИ PLAZMA), Механическая, С обогревом, В цвет 328) для ВАЗ 2110-2112, Лада Приора</v>
      </c>
      <c r="E2624" s="72" t="str">
        <f>VLOOKUP($B2624,'Выгр Торг'!$B:$P,E$1,0)</f>
        <v>Y</v>
      </c>
      <c r="F2624" s="72" t="str">
        <f>VLOOKUP($B2624,'Выгр Торг'!$B:$P,F$1,0)</f>
        <v>1</v>
      </c>
      <c r="G2624" s="36"/>
      <c r="H2624" s="28">
        <v>327194</v>
      </c>
      <c r="I2624" s="53">
        <f>INDEX($I:$I,MATCH($H2624,$C:$C,0))</f>
        <v>600</v>
      </c>
      <c r="J2624" s="5" t="s">
        <v>3410</v>
      </c>
      <c r="K2624" s="56">
        <f>INDEX($K:$K,MATCH($H2624,$C:$C,0))+I2624</f>
        <v>3600</v>
      </c>
      <c r="L2624" s="14">
        <f>VLOOKUP(K2624,Наценка!$A$1:$B$8,2,1)</f>
        <v>1.4</v>
      </c>
      <c r="M2624" s="56">
        <f>INDEX($M:$M,MATCH($H2624,$C:$C,0))+I2624*$M$2</f>
        <v>4980</v>
      </c>
      <c r="N2624" s="57">
        <f t="shared" si="428"/>
        <v>4990</v>
      </c>
      <c r="O2624" s="72">
        <f>VLOOKUP($B2624,'Выгр Торг'!$B:$P,O$1,0)</f>
        <v>3600</v>
      </c>
      <c r="P2624" s="72">
        <f>VLOOKUP($B2624,'Выгр Торг'!$B:$P,P$1,0)</f>
        <v>5090</v>
      </c>
      <c r="Q2624" s="42">
        <f t="shared" si="429"/>
        <v>0</v>
      </c>
      <c r="R2624" s="42">
        <f t="shared" si="430"/>
        <v>100</v>
      </c>
      <c r="S2624" s="85">
        <f t="shared" si="421"/>
        <v>4990</v>
      </c>
      <c r="T2624" s="60" t="str">
        <f>IFERROR(VLOOKUP($B2624,'Из ГУГЛа'!$B:$G,4,0)*U2624+V2624,VLOOKUP($B2624,'Из ГУГЛа'!$B:$G,4,0))</f>
        <v/>
      </c>
      <c r="U2624" s="15">
        <v>1</v>
      </c>
      <c r="V2624" s="59"/>
      <c r="W2624" s="74">
        <f t="shared" si="431"/>
        <v>0.38611111111111107</v>
      </c>
      <c r="X2624" s="74" t="str">
        <f t="shared" si="432"/>
        <v/>
      </c>
      <c r="Y2624" s="74" t="str">
        <f t="shared" si="433"/>
        <v/>
      </c>
      <c r="Z2624" s="76" t="e">
        <f>INDEX($Z:$Z,MATCH($H2624,$C:$C,0))+V2624</f>
        <v>#VALUE!</v>
      </c>
      <c r="AB2624" s="43">
        <f>INDEX($AB:$AB,MATCH($H2624,$C:$C,0))</f>
        <v>0</v>
      </c>
    </row>
    <row r="2625" spans="1:28" ht="60" x14ac:dyDescent="0.25">
      <c r="A2625" s="71" t="str">
        <f>INDEX('Выгр Торг'!$A:$A,MATCH($B2625,'Выгр Торг'!$B:$B,0))</f>
        <v>Боковые зеркала "АТП" в стиле Гранта для ВАЗ 2110-2112, Лада Приора</v>
      </c>
      <c r="B2625" s="88">
        <v>327478</v>
      </c>
      <c r="C2625" s="72">
        <f>VLOOKUP($B2625,'Выгр Торг'!$B:$P,C$1,0)</f>
        <v>327478</v>
      </c>
      <c r="D2625" s="71" t="str">
        <f>VLOOKUP($B2625,'Выгр Торг'!$B:$P,D$1,0)</f>
        <v>Боковые зеркала "АТП" в стиле Гранта (повторитель: Динамический (МУЛЬТИ PLAZMA), Механическая, С обогревом, В цвет 347) для ВАЗ 2110-2112, Лада Приора</v>
      </c>
      <c r="E2625" s="72" t="str">
        <f>VLOOKUP($B2625,'Выгр Торг'!$B:$P,E$1,0)</f>
        <v>Y</v>
      </c>
      <c r="F2625" s="72" t="str">
        <f>VLOOKUP($B2625,'Выгр Торг'!$B:$P,F$1,0)</f>
        <v>1</v>
      </c>
      <c r="G2625" s="36"/>
      <c r="H2625" s="28">
        <v>327194</v>
      </c>
      <c r="I2625" s="53">
        <f>INDEX($I:$I,MATCH($H2625,$C:$C,0))</f>
        <v>600</v>
      </c>
      <c r="J2625" s="5" t="s">
        <v>3410</v>
      </c>
      <c r="K2625" s="56">
        <f>INDEX($K:$K,MATCH($H2625,$C:$C,0))+I2625</f>
        <v>3600</v>
      </c>
      <c r="L2625" s="14">
        <f>VLOOKUP(K2625,Наценка!$A$1:$B$8,2,1)</f>
        <v>1.4</v>
      </c>
      <c r="M2625" s="56">
        <f>INDEX($M:$M,MATCH($H2625,$C:$C,0))+I2625*$M$2</f>
        <v>4980</v>
      </c>
      <c r="N2625" s="57">
        <f t="shared" si="428"/>
        <v>4990</v>
      </c>
      <c r="O2625" s="72">
        <f>VLOOKUP($B2625,'Выгр Торг'!$B:$P,O$1,0)</f>
        <v>3600</v>
      </c>
      <c r="P2625" s="72">
        <f>VLOOKUP($B2625,'Выгр Торг'!$B:$P,P$1,0)</f>
        <v>5090</v>
      </c>
      <c r="Q2625" s="42">
        <f t="shared" si="429"/>
        <v>0</v>
      </c>
      <c r="R2625" s="42">
        <f t="shared" si="430"/>
        <v>100</v>
      </c>
      <c r="S2625" s="85">
        <f t="shared" si="421"/>
        <v>4990</v>
      </c>
      <c r="T2625" s="60" t="str">
        <f>IFERROR(VLOOKUP($B2625,'Из ГУГЛа'!$B:$G,4,0)*U2625+V2625,VLOOKUP($B2625,'Из ГУГЛа'!$B:$G,4,0))</f>
        <v/>
      </c>
      <c r="U2625" s="15">
        <v>1</v>
      </c>
      <c r="V2625" s="59"/>
      <c r="W2625" s="74">
        <f t="shared" si="431"/>
        <v>0.38611111111111107</v>
      </c>
      <c r="X2625" s="74" t="str">
        <f t="shared" si="432"/>
        <v/>
      </c>
      <c r="Y2625" s="74" t="str">
        <f t="shared" si="433"/>
        <v/>
      </c>
      <c r="Z2625" s="76" t="e">
        <f>INDEX($Z:$Z,MATCH($H2625,$C:$C,0))+V2625</f>
        <v>#VALUE!</v>
      </c>
      <c r="AB2625" s="43">
        <f>INDEX($AB:$AB,MATCH($H2625,$C:$C,0))</f>
        <v>0</v>
      </c>
    </row>
    <row r="2626" spans="1:28" ht="60" x14ac:dyDescent="0.25">
      <c r="A2626" s="71" t="str">
        <f>INDEX('Выгр Торг'!$A:$A,MATCH($B2626,'Выгр Торг'!$B:$B,0))</f>
        <v>Боковые зеркала "АТП" в стиле Гранта для ВАЗ 2110-2112, Лада Приора</v>
      </c>
      <c r="B2626" s="88">
        <v>327716</v>
      </c>
      <c r="C2626" s="72">
        <f>VLOOKUP($B2626,'Выгр Торг'!$B:$P,C$1,0)</f>
        <v>327716</v>
      </c>
      <c r="D2626" s="71" t="str">
        <f>VLOOKUP($B2626,'Выгр Торг'!$B:$P,D$1,0)</f>
        <v>Боковые зеркала "АТП" в стиле Гранта (повторитель: Динамический (МУЛЬТИ PLAZMA), Механическая, С обогревом, В цвет 360) для ВАЗ 2110-2112, Лада Приора</v>
      </c>
      <c r="E2626" s="72" t="str">
        <f>VLOOKUP($B2626,'Выгр Торг'!$B:$P,E$1,0)</f>
        <v>Y</v>
      </c>
      <c r="F2626" s="72" t="str">
        <f>VLOOKUP($B2626,'Выгр Торг'!$B:$P,F$1,0)</f>
        <v>1</v>
      </c>
      <c r="G2626" s="36"/>
      <c r="H2626" s="28">
        <v>327194</v>
      </c>
      <c r="I2626" s="53">
        <f>INDEX($I:$I,MATCH($H2626,$C:$C,0))</f>
        <v>600</v>
      </c>
      <c r="J2626" s="5" t="s">
        <v>3410</v>
      </c>
      <c r="K2626" s="56">
        <f>INDEX($K:$K,MATCH($H2626,$C:$C,0))+I2626</f>
        <v>3600</v>
      </c>
      <c r="L2626" s="14">
        <f>VLOOKUP(K2626,Наценка!$A$1:$B$8,2,1)</f>
        <v>1.4</v>
      </c>
      <c r="M2626" s="56">
        <f>INDEX($M:$M,MATCH($H2626,$C:$C,0))+I2626*$M$2</f>
        <v>4980</v>
      </c>
      <c r="N2626" s="57">
        <f t="shared" si="428"/>
        <v>4990</v>
      </c>
      <c r="O2626" s="72">
        <f>VLOOKUP($B2626,'Выгр Торг'!$B:$P,O$1,0)</f>
        <v>3600</v>
      </c>
      <c r="P2626" s="72">
        <f>VLOOKUP($B2626,'Выгр Торг'!$B:$P,P$1,0)</f>
        <v>5090</v>
      </c>
      <c r="Q2626" s="42">
        <f t="shared" si="429"/>
        <v>0</v>
      </c>
      <c r="R2626" s="42">
        <f t="shared" si="430"/>
        <v>100</v>
      </c>
      <c r="S2626" s="85">
        <f t="shared" si="421"/>
        <v>4990</v>
      </c>
      <c r="T2626" s="60" t="str">
        <f>IFERROR(VLOOKUP($B2626,'Из ГУГЛа'!$B:$G,4,0)*U2626+V2626,VLOOKUP($B2626,'Из ГУГЛа'!$B:$G,4,0))</f>
        <v/>
      </c>
      <c r="U2626" s="15">
        <v>1</v>
      </c>
      <c r="V2626" s="59"/>
      <c r="W2626" s="74">
        <f t="shared" si="431"/>
        <v>0.38611111111111107</v>
      </c>
      <c r="X2626" s="74" t="str">
        <f t="shared" si="432"/>
        <v/>
      </c>
      <c r="Y2626" s="74" t="str">
        <f t="shared" si="433"/>
        <v/>
      </c>
      <c r="Z2626" s="76" t="e">
        <f>INDEX($Z:$Z,MATCH($H2626,$C:$C,0))+V2626</f>
        <v>#VALUE!</v>
      </c>
      <c r="AB2626" s="43">
        <f>INDEX($AB:$AB,MATCH($H2626,$C:$C,0))</f>
        <v>0</v>
      </c>
    </row>
    <row r="2627" spans="1:28" ht="60" x14ac:dyDescent="0.25">
      <c r="A2627" s="71" t="str">
        <f>INDEX('Выгр Торг'!$A:$A,MATCH($B2627,'Выгр Торг'!$B:$B,0))</f>
        <v>Боковые зеркала "АТП" в стиле Гранта для ВАЗ 2110-2112, Лада Приора</v>
      </c>
      <c r="B2627" s="88">
        <v>327756</v>
      </c>
      <c r="C2627" s="72">
        <f>VLOOKUP($B2627,'Выгр Торг'!$B:$P,C$1,0)</f>
        <v>327756</v>
      </c>
      <c r="D2627" s="71" t="str">
        <f>VLOOKUP($B2627,'Выгр Торг'!$B:$P,D$1,0)</f>
        <v>Боковые зеркала "АТП" в стиле Гранта (повторитель: Динамический (МУЛЬТИ PLAZMA), Механическая, С обогревом, В цвет 363) для ВАЗ 2110-2112, Лада Приора</v>
      </c>
      <c r="E2627" s="72" t="str">
        <f>VLOOKUP($B2627,'Выгр Торг'!$B:$P,E$1,0)</f>
        <v>Y</v>
      </c>
      <c r="F2627" s="72" t="str">
        <f>VLOOKUP($B2627,'Выгр Торг'!$B:$P,F$1,0)</f>
        <v>1</v>
      </c>
      <c r="G2627" s="36"/>
      <c r="H2627" s="28">
        <v>327194</v>
      </c>
      <c r="I2627" s="53">
        <f>INDEX($I:$I,MATCH($H2627,$C:$C,0))</f>
        <v>600</v>
      </c>
      <c r="J2627" s="5" t="s">
        <v>3410</v>
      </c>
      <c r="K2627" s="56">
        <f>INDEX($K:$K,MATCH($H2627,$C:$C,0))+I2627</f>
        <v>3600</v>
      </c>
      <c r="L2627" s="14">
        <f>VLOOKUP(K2627,Наценка!$A$1:$B$8,2,1)</f>
        <v>1.4</v>
      </c>
      <c r="M2627" s="56">
        <f>INDEX($M:$M,MATCH($H2627,$C:$C,0))+I2627*$M$2</f>
        <v>4980</v>
      </c>
      <c r="N2627" s="57">
        <f t="shared" si="428"/>
        <v>4990</v>
      </c>
      <c r="O2627" s="72">
        <f>VLOOKUP($B2627,'Выгр Торг'!$B:$P,O$1,0)</f>
        <v>3600</v>
      </c>
      <c r="P2627" s="72">
        <f>VLOOKUP($B2627,'Выгр Торг'!$B:$P,P$1,0)</f>
        <v>5090</v>
      </c>
      <c r="Q2627" s="42">
        <f t="shared" si="429"/>
        <v>0</v>
      </c>
      <c r="R2627" s="42">
        <f t="shared" si="430"/>
        <v>100</v>
      </c>
      <c r="S2627" s="85">
        <f t="shared" si="421"/>
        <v>4990</v>
      </c>
      <c r="T2627" s="60" t="str">
        <f>IFERROR(VLOOKUP($B2627,'Из ГУГЛа'!$B:$G,4,0)*U2627+V2627,VLOOKUP($B2627,'Из ГУГЛа'!$B:$G,4,0))</f>
        <v/>
      </c>
      <c r="U2627" s="15">
        <v>1</v>
      </c>
      <c r="V2627" s="59"/>
      <c r="W2627" s="74">
        <f t="shared" si="431"/>
        <v>0.38611111111111107</v>
      </c>
      <c r="X2627" s="74" t="str">
        <f t="shared" si="432"/>
        <v/>
      </c>
      <c r="Y2627" s="74" t="str">
        <f t="shared" si="433"/>
        <v/>
      </c>
      <c r="Z2627" s="76" t="e">
        <f>INDEX($Z:$Z,MATCH($H2627,$C:$C,0))+V2627</f>
        <v>#VALUE!</v>
      </c>
      <c r="AB2627" s="43">
        <f>INDEX($AB:$AB,MATCH($H2627,$C:$C,0))</f>
        <v>0</v>
      </c>
    </row>
    <row r="2628" spans="1:28" ht="60" x14ac:dyDescent="0.25">
      <c r="A2628" s="71" t="str">
        <f>INDEX('Выгр Торг'!$A:$A,MATCH($B2628,'Выгр Торг'!$B:$B,0))</f>
        <v>Боковые зеркала "АТП" в стиле Гранта для ВАЗ 2110-2112, Лада Приора</v>
      </c>
      <c r="B2628" s="88">
        <v>327414</v>
      </c>
      <c r="C2628" s="72">
        <f>VLOOKUP($B2628,'Выгр Торг'!$B:$P,C$1,0)</f>
        <v>327414</v>
      </c>
      <c r="D2628" s="71" t="str">
        <f>VLOOKUP($B2628,'Выгр Торг'!$B:$P,D$1,0)</f>
        <v>Боковые зеркала "АТП" в стиле Гранта (повторитель: Динамический (МУЛЬТИ PLAZMA), Механическая, С обогревом, В цвет 371) для ВАЗ 2110-2112, Лада Приора</v>
      </c>
      <c r="E2628" s="72" t="str">
        <f>VLOOKUP($B2628,'Выгр Торг'!$B:$P,E$1,0)</f>
        <v>Y</v>
      </c>
      <c r="F2628" s="72" t="str">
        <f>VLOOKUP($B2628,'Выгр Торг'!$B:$P,F$1,0)</f>
        <v>1</v>
      </c>
      <c r="G2628" s="36"/>
      <c r="H2628" s="28">
        <v>327194</v>
      </c>
      <c r="I2628" s="53">
        <f>INDEX($I:$I,MATCH($H2628,$C:$C,0))</f>
        <v>600</v>
      </c>
      <c r="J2628" s="5" t="s">
        <v>3410</v>
      </c>
      <c r="K2628" s="56">
        <f>INDEX($K:$K,MATCH($H2628,$C:$C,0))+I2628</f>
        <v>3600</v>
      </c>
      <c r="L2628" s="14">
        <f>VLOOKUP(K2628,Наценка!$A$1:$B$8,2,1)</f>
        <v>1.4</v>
      </c>
      <c r="M2628" s="56">
        <f>INDEX($M:$M,MATCH($H2628,$C:$C,0))+I2628*$M$2</f>
        <v>4980</v>
      </c>
      <c r="N2628" s="57">
        <f t="shared" si="428"/>
        <v>4990</v>
      </c>
      <c r="O2628" s="72">
        <f>VLOOKUP($B2628,'Выгр Торг'!$B:$P,O$1,0)</f>
        <v>3600</v>
      </c>
      <c r="P2628" s="72">
        <f>VLOOKUP($B2628,'Выгр Торг'!$B:$P,P$1,0)</f>
        <v>5090</v>
      </c>
      <c r="Q2628" s="42">
        <f t="shared" si="429"/>
        <v>0</v>
      </c>
      <c r="R2628" s="42">
        <f t="shared" si="430"/>
        <v>100</v>
      </c>
      <c r="S2628" s="85">
        <f t="shared" si="421"/>
        <v>4990</v>
      </c>
      <c r="T2628" s="60" t="str">
        <f>IFERROR(VLOOKUP($B2628,'Из ГУГЛа'!$B:$G,4,0)*U2628+V2628,VLOOKUP($B2628,'Из ГУГЛа'!$B:$G,4,0))</f>
        <v/>
      </c>
      <c r="U2628" s="15">
        <v>1</v>
      </c>
      <c r="V2628" s="59"/>
      <c r="W2628" s="74">
        <f t="shared" si="431"/>
        <v>0.38611111111111107</v>
      </c>
      <c r="X2628" s="74" t="str">
        <f t="shared" si="432"/>
        <v/>
      </c>
      <c r="Y2628" s="74" t="str">
        <f t="shared" si="433"/>
        <v/>
      </c>
      <c r="Z2628" s="76" t="e">
        <f>INDEX($Z:$Z,MATCH($H2628,$C:$C,0))+V2628</f>
        <v>#VALUE!</v>
      </c>
      <c r="AB2628" s="43">
        <f>INDEX($AB:$AB,MATCH($H2628,$C:$C,0))</f>
        <v>0</v>
      </c>
    </row>
    <row r="2629" spans="1:28" ht="60" x14ac:dyDescent="0.25">
      <c r="A2629" s="71" t="str">
        <f>INDEX('Выгр Торг'!$A:$A,MATCH($B2629,'Выгр Торг'!$B:$B,0))</f>
        <v>Боковые зеркала "АТП" в стиле Гранта для ВАЗ 2110-2112, Лада Приора</v>
      </c>
      <c r="B2629" s="88">
        <v>327604</v>
      </c>
      <c r="C2629" s="72">
        <f>VLOOKUP($B2629,'Выгр Торг'!$B:$P,C$1,0)</f>
        <v>327604</v>
      </c>
      <c r="D2629" s="71" t="str">
        <f>VLOOKUP($B2629,'Выгр Торг'!$B:$P,D$1,0)</f>
        <v>Боковые зеркала "АТП" в стиле Гранта (повторитель: Динамический (МУЛЬТИ PLAZMA), Механическая, С обогревом, В цвет 383) для ВАЗ 2110-2112, Лада Приора</v>
      </c>
      <c r="E2629" s="72" t="str">
        <f>VLOOKUP($B2629,'Выгр Торг'!$B:$P,E$1,0)</f>
        <v>Y</v>
      </c>
      <c r="F2629" s="72" t="str">
        <f>VLOOKUP($B2629,'Выгр Торг'!$B:$P,F$1,0)</f>
        <v>1</v>
      </c>
      <c r="G2629" s="36"/>
      <c r="H2629" s="28">
        <v>327194</v>
      </c>
      <c r="I2629" s="53">
        <f>INDEX($I:$I,MATCH($H2629,$C:$C,0))</f>
        <v>600</v>
      </c>
      <c r="J2629" s="5" t="s">
        <v>3410</v>
      </c>
      <c r="K2629" s="56">
        <f>INDEX($K:$K,MATCH($H2629,$C:$C,0))+I2629</f>
        <v>3600</v>
      </c>
      <c r="L2629" s="14">
        <f>VLOOKUP(K2629,Наценка!$A$1:$B$8,2,1)</f>
        <v>1.4</v>
      </c>
      <c r="M2629" s="56">
        <f>INDEX($M:$M,MATCH($H2629,$C:$C,0))+I2629*$M$2</f>
        <v>4980</v>
      </c>
      <c r="N2629" s="57">
        <f t="shared" si="428"/>
        <v>4990</v>
      </c>
      <c r="O2629" s="72">
        <f>VLOOKUP($B2629,'Выгр Торг'!$B:$P,O$1,0)</f>
        <v>3600</v>
      </c>
      <c r="P2629" s="72">
        <f>VLOOKUP($B2629,'Выгр Торг'!$B:$P,P$1,0)</f>
        <v>5090</v>
      </c>
      <c r="Q2629" s="42">
        <f t="shared" si="429"/>
        <v>0</v>
      </c>
      <c r="R2629" s="42">
        <f t="shared" si="430"/>
        <v>100</v>
      </c>
      <c r="S2629" s="85">
        <f t="shared" si="421"/>
        <v>4990</v>
      </c>
      <c r="T2629" s="60" t="str">
        <f>IFERROR(VLOOKUP($B2629,'Из ГУГЛа'!$B:$G,4,0)*U2629+V2629,VLOOKUP($B2629,'Из ГУГЛа'!$B:$G,4,0))</f>
        <v/>
      </c>
      <c r="U2629" s="15">
        <v>1</v>
      </c>
      <c r="V2629" s="59"/>
      <c r="W2629" s="74">
        <f t="shared" si="431"/>
        <v>0.38611111111111107</v>
      </c>
      <c r="X2629" s="74" t="str">
        <f t="shared" si="432"/>
        <v/>
      </c>
      <c r="Y2629" s="74" t="str">
        <f t="shared" si="433"/>
        <v/>
      </c>
      <c r="Z2629" s="76" t="e">
        <f>INDEX($Z:$Z,MATCH($H2629,$C:$C,0))+V2629</f>
        <v>#VALUE!</v>
      </c>
      <c r="AB2629" s="43">
        <f>INDEX($AB:$AB,MATCH($H2629,$C:$C,0))</f>
        <v>0</v>
      </c>
    </row>
    <row r="2630" spans="1:28" ht="60" x14ac:dyDescent="0.25">
      <c r="A2630" s="71" t="str">
        <f>INDEX('Выгр Торг'!$A:$A,MATCH($B2630,'Выгр Торг'!$B:$B,0))</f>
        <v>Боковые зеркала "АТП" в стиле Гранта для ВАЗ 2110-2112, Лада Приора</v>
      </c>
      <c r="B2630" s="88">
        <v>327486</v>
      </c>
      <c r="C2630" s="72">
        <f>VLOOKUP($B2630,'Выгр Торг'!$B:$P,C$1,0)</f>
        <v>327486</v>
      </c>
      <c r="D2630" s="71" t="str">
        <f>VLOOKUP($B2630,'Выгр Торг'!$B:$P,D$1,0)</f>
        <v>Боковые зеркала "АТП" в стиле Гранта (повторитель: Динамический (МУЛЬТИ PLAZMA), Механическая, С обогревом, В цвет 385) для ВАЗ 2110-2112, Лада Приора</v>
      </c>
      <c r="E2630" s="72" t="str">
        <f>VLOOKUP($B2630,'Выгр Торг'!$B:$P,E$1,0)</f>
        <v>Y</v>
      </c>
      <c r="F2630" s="72" t="str">
        <f>VLOOKUP($B2630,'Выгр Торг'!$B:$P,F$1,0)</f>
        <v>1</v>
      </c>
      <c r="G2630" s="36"/>
      <c r="H2630" s="28">
        <v>327194</v>
      </c>
      <c r="I2630" s="53">
        <f>INDEX($I:$I,MATCH($H2630,$C:$C,0))</f>
        <v>600</v>
      </c>
      <c r="J2630" s="5" t="s">
        <v>3410</v>
      </c>
      <c r="K2630" s="56">
        <f>INDEX($K:$K,MATCH($H2630,$C:$C,0))+I2630</f>
        <v>3600</v>
      </c>
      <c r="L2630" s="14">
        <f>VLOOKUP(K2630,Наценка!$A$1:$B$8,2,1)</f>
        <v>1.4</v>
      </c>
      <c r="M2630" s="56">
        <f>INDEX($M:$M,MATCH($H2630,$C:$C,0))+I2630*$M$2</f>
        <v>4980</v>
      </c>
      <c r="N2630" s="57">
        <f t="shared" si="428"/>
        <v>4990</v>
      </c>
      <c r="O2630" s="72">
        <f>VLOOKUP($B2630,'Выгр Торг'!$B:$P,O$1,0)</f>
        <v>3600</v>
      </c>
      <c r="P2630" s="72">
        <f>VLOOKUP($B2630,'Выгр Торг'!$B:$P,P$1,0)</f>
        <v>5090</v>
      </c>
      <c r="Q2630" s="42">
        <f t="shared" si="429"/>
        <v>0</v>
      </c>
      <c r="R2630" s="42">
        <f t="shared" si="430"/>
        <v>100</v>
      </c>
      <c r="S2630" s="85">
        <f t="shared" ref="S2630:S2693" si="434">IFERROR(ROUND(N2630*(1-$S$2),),"")</f>
        <v>4990</v>
      </c>
      <c r="T2630" s="60" t="str">
        <f>IFERROR(VLOOKUP($B2630,'Из ГУГЛа'!$B:$G,4,0)*U2630+V2630,VLOOKUP($B2630,'Из ГУГЛа'!$B:$G,4,0))</f>
        <v/>
      </c>
      <c r="U2630" s="15">
        <v>1</v>
      </c>
      <c r="V2630" s="59"/>
      <c r="W2630" s="74">
        <f t="shared" si="431"/>
        <v>0.38611111111111107</v>
      </c>
      <c r="X2630" s="74" t="str">
        <f t="shared" si="432"/>
        <v/>
      </c>
      <c r="Y2630" s="74" t="str">
        <f t="shared" si="433"/>
        <v/>
      </c>
      <c r="Z2630" s="76" t="e">
        <f>INDEX($Z:$Z,MATCH($H2630,$C:$C,0))+V2630</f>
        <v>#VALUE!</v>
      </c>
      <c r="AB2630" s="43">
        <f>INDEX($AB:$AB,MATCH($H2630,$C:$C,0))</f>
        <v>0</v>
      </c>
    </row>
    <row r="2631" spans="1:28" ht="60" x14ac:dyDescent="0.25">
      <c r="A2631" s="71" t="str">
        <f>INDEX('Выгр Торг'!$A:$A,MATCH($B2631,'Выгр Торг'!$B:$B,0))</f>
        <v>Боковые зеркала "АТП" в стиле Гранта для ВАЗ 2110-2112, Лада Приора</v>
      </c>
      <c r="B2631" s="88">
        <v>327636</v>
      </c>
      <c r="C2631" s="72">
        <f>VLOOKUP($B2631,'Выгр Торг'!$B:$P,C$1,0)</f>
        <v>327636</v>
      </c>
      <c r="D2631" s="71" t="str">
        <f>VLOOKUP($B2631,'Выгр Торг'!$B:$P,D$1,0)</f>
        <v>Боковые зеркала "АТП" в стиле Гранта (повторитель: Динамический (МУЛЬТИ PLAZMA), Механическая, С обогревом, В цвет 387) для ВАЗ 2110-2112, Лада Приора</v>
      </c>
      <c r="E2631" s="72" t="str">
        <f>VLOOKUP($B2631,'Выгр Торг'!$B:$P,E$1,0)</f>
        <v>Y</v>
      </c>
      <c r="F2631" s="72" t="str">
        <f>VLOOKUP($B2631,'Выгр Торг'!$B:$P,F$1,0)</f>
        <v>1</v>
      </c>
      <c r="G2631" s="36"/>
      <c r="H2631" s="28">
        <v>327194</v>
      </c>
      <c r="I2631" s="53">
        <f>INDEX($I:$I,MATCH($H2631,$C:$C,0))</f>
        <v>600</v>
      </c>
      <c r="J2631" s="5" t="s">
        <v>3410</v>
      </c>
      <c r="K2631" s="56">
        <f>INDEX($K:$K,MATCH($H2631,$C:$C,0))+I2631</f>
        <v>3600</v>
      </c>
      <c r="L2631" s="14">
        <f>VLOOKUP(K2631,Наценка!$A$1:$B$8,2,1)</f>
        <v>1.4</v>
      </c>
      <c r="M2631" s="56">
        <f>INDEX($M:$M,MATCH($H2631,$C:$C,0))+I2631*$M$2</f>
        <v>4980</v>
      </c>
      <c r="N2631" s="57">
        <f t="shared" si="428"/>
        <v>4990</v>
      </c>
      <c r="O2631" s="72">
        <f>VLOOKUP($B2631,'Выгр Торг'!$B:$P,O$1,0)</f>
        <v>3600</v>
      </c>
      <c r="P2631" s="72">
        <f>VLOOKUP($B2631,'Выгр Торг'!$B:$P,P$1,0)</f>
        <v>5090</v>
      </c>
      <c r="Q2631" s="42">
        <f t="shared" si="429"/>
        <v>0</v>
      </c>
      <c r="R2631" s="42">
        <f t="shared" si="430"/>
        <v>100</v>
      </c>
      <c r="S2631" s="85">
        <f t="shared" si="434"/>
        <v>4990</v>
      </c>
      <c r="T2631" s="60" t="str">
        <f>IFERROR(VLOOKUP($B2631,'Из ГУГЛа'!$B:$G,4,0)*U2631+V2631,VLOOKUP($B2631,'Из ГУГЛа'!$B:$G,4,0))</f>
        <v/>
      </c>
      <c r="U2631" s="15">
        <v>1</v>
      </c>
      <c r="V2631" s="59"/>
      <c r="W2631" s="74">
        <f t="shared" si="431"/>
        <v>0.38611111111111107</v>
      </c>
      <c r="X2631" s="74" t="str">
        <f t="shared" si="432"/>
        <v/>
      </c>
      <c r="Y2631" s="74" t="str">
        <f t="shared" si="433"/>
        <v/>
      </c>
      <c r="Z2631" s="76" t="e">
        <f>INDEX($Z:$Z,MATCH($H2631,$C:$C,0))+V2631</f>
        <v>#VALUE!</v>
      </c>
      <c r="AB2631" s="43">
        <f>INDEX($AB:$AB,MATCH($H2631,$C:$C,0))</f>
        <v>0</v>
      </c>
    </row>
    <row r="2632" spans="1:28" ht="60" x14ac:dyDescent="0.25">
      <c r="A2632" s="71" t="str">
        <f>INDEX('Выгр Торг'!$A:$A,MATCH($B2632,'Выгр Торг'!$B:$B,0))</f>
        <v>Боковые зеркала "АТП" в стиле Гранта для ВАЗ 2110-2112, Лада Приора</v>
      </c>
      <c r="B2632" s="88">
        <v>327700</v>
      </c>
      <c r="C2632" s="72">
        <f>VLOOKUP($B2632,'Выгр Торг'!$B:$P,C$1,0)</f>
        <v>327700</v>
      </c>
      <c r="D2632" s="71" t="str">
        <f>VLOOKUP($B2632,'Выгр Торг'!$B:$P,D$1,0)</f>
        <v>Боковые зеркала "АТП" в стиле Гранта (повторитель: Динамический (МУЛЬТИ PLAZMA), Механическая, С обогревом, В цвет 391) для ВАЗ 2110-2112, Лада Приора</v>
      </c>
      <c r="E2632" s="72" t="str">
        <f>VLOOKUP($B2632,'Выгр Торг'!$B:$P,E$1,0)</f>
        <v>Y</v>
      </c>
      <c r="F2632" s="72" t="str">
        <f>VLOOKUP($B2632,'Выгр Торг'!$B:$P,F$1,0)</f>
        <v>1</v>
      </c>
      <c r="G2632" s="36"/>
      <c r="H2632" s="28">
        <v>327194</v>
      </c>
      <c r="I2632" s="53">
        <f>INDEX($I:$I,MATCH($H2632,$C:$C,0))</f>
        <v>600</v>
      </c>
      <c r="J2632" s="5" t="s">
        <v>3410</v>
      </c>
      <c r="K2632" s="56">
        <f>INDEX($K:$K,MATCH($H2632,$C:$C,0))+I2632</f>
        <v>3600</v>
      </c>
      <c r="L2632" s="14">
        <f>VLOOKUP(K2632,Наценка!$A$1:$B$8,2,1)</f>
        <v>1.4</v>
      </c>
      <c r="M2632" s="56">
        <f>INDEX($M:$M,MATCH($H2632,$C:$C,0))+I2632*$M$2</f>
        <v>4980</v>
      </c>
      <c r="N2632" s="57">
        <f t="shared" si="428"/>
        <v>4990</v>
      </c>
      <c r="O2632" s="72">
        <f>VLOOKUP($B2632,'Выгр Торг'!$B:$P,O$1,0)</f>
        <v>3600</v>
      </c>
      <c r="P2632" s="72">
        <f>VLOOKUP($B2632,'Выгр Торг'!$B:$P,P$1,0)</f>
        <v>5090</v>
      </c>
      <c r="Q2632" s="42">
        <f t="shared" si="429"/>
        <v>0</v>
      </c>
      <c r="R2632" s="42">
        <f t="shared" si="430"/>
        <v>100</v>
      </c>
      <c r="S2632" s="85">
        <f t="shared" si="434"/>
        <v>4990</v>
      </c>
      <c r="T2632" s="60" t="str">
        <f>IFERROR(VLOOKUP($B2632,'Из ГУГЛа'!$B:$G,4,0)*U2632+V2632,VLOOKUP($B2632,'Из ГУГЛа'!$B:$G,4,0))</f>
        <v/>
      </c>
      <c r="U2632" s="15">
        <v>1</v>
      </c>
      <c r="V2632" s="59"/>
      <c r="W2632" s="74">
        <f t="shared" si="431"/>
        <v>0.38611111111111107</v>
      </c>
      <c r="X2632" s="74" t="str">
        <f t="shared" si="432"/>
        <v/>
      </c>
      <c r="Y2632" s="74" t="str">
        <f t="shared" si="433"/>
        <v/>
      </c>
      <c r="Z2632" s="76" t="e">
        <f>INDEX($Z:$Z,MATCH($H2632,$C:$C,0))+V2632</f>
        <v>#VALUE!</v>
      </c>
      <c r="AB2632" s="43">
        <f>INDEX($AB:$AB,MATCH($H2632,$C:$C,0))</f>
        <v>0</v>
      </c>
    </row>
    <row r="2633" spans="1:28" ht="60" x14ac:dyDescent="0.25">
      <c r="A2633" s="71" t="str">
        <f>INDEX('Выгр Торг'!$A:$A,MATCH($B2633,'Выгр Торг'!$B:$B,0))</f>
        <v>Боковые зеркала "АТП" в стиле Гранта для ВАЗ 2110-2112, Лада Приора</v>
      </c>
      <c r="B2633" s="88">
        <v>327692</v>
      </c>
      <c r="C2633" s="72">
        <f>VLOOKUP($B2633,'Выгр Торг'!$B:$P,C$1,0)</f>
        <v>327692</v>
      </c>
      <c r="D2633" s="71" t="str">
        <f>VLOOKUP($B2633,'Выгр Торг'!$B:$P,D$1,0)</f>
        <v>Боковые зеркала "АТП" в стиле Гранта (повторитель: Динамический (МУЛЬТИ PLAZMA), Механическая, С обогревом, В цвет 412) для ВАЗ 2110-2112, Лада Приора</v>
      </c>
      <c r="E2633" s="72" t="str">
        <f>VLOOKUP($B2633,'Выгр Торг'!$B:$P,E$1,0)</f>
        <v>Y</v>
      </c>
      <c r="F2633" s="72" t="str">
        <f>VLOOKUP($B2633,'Выгр Торг'!$B:$P,F$1,0)</f>
        <v>1</v>
      </c>
      <c r="G2633" s="36"/>
      <c r="H2633" s="28">
        <v>327194</v>
      </c>
      <c r="I2633" s="53">
        <f>INDEX($I:$I,MATCH($H2633,$C:$C,0))</f>
        <v>600</v>
      </c>
      <c r="J2633" s="5" t="s">
        <v>3410</v>
      </c>
      <c r="K2633" s="56">
        <f>INDEX($K:$K,MATCH($H2633,$C:$C,0))+I2633</f>
        <v>3600</v>
      </c>
      <c r="L2633" s="14">
        <f>VLOOKUP(K2633,Наценка!$A$1:$B$8,2,1)</f>
        <v>1.4</v>
      </c>
      <c r="M2633" s="56">
        <f>INDEX($M:$M,MATCH($H2633,$C:$C,0))+I2633*$M$2</f>
        <v>4980</v>
      </c>
      <c r="N2633" s="57">
        <f t="shared" si="428"/>
        <v>4990</v>
      </c>
      <c r="O2633" s="72">
        <f>VLOOKUP($B2633,'Выгр Торг'!$B:$P,O$1,0)</f>
        <v>3600</v>
      </c>
      <c r="P2633" s="72">
        <f>VLOOKUP($B2633,'Выгр Торг'!$B:$P,P$1,0)</f>
        <v>5090</v>
      </c>
      <c r="Q2633" s="42">
        <f t="shared" si="429"/>
        <v>0</v>
      </c>
      <c r="R2633" s="42">
        <f t="shared" si="430"/>
        <v>100</v>
      </c>
      <c r="S2633" s="85">
        <f t="shared" si="434"/>
        <v>4990</v>
      </c>
      <c r="T2633" s="60" t="str">
        <f>IFERROR(VLOOKUP($B2633,'Из ГУГЛа'!$B:$G,4,0)*U2633+V2633,VLOOKUP($B2633,'Из ГУГЛа'!$B:$G,4,0))</f>
        <v/>
      </c>
      <c r="U2633" s="15">
        <v>1</v>
      </c>
      <c r="V2633" s="59"/>
      <c r="W2633" s="74">
        <f t="shared" si="431"/>
        <v>0.38611111111111107</v>
      </c>
      <c r="X2633" s="74" t="str">
        <f t="shared" si="432"/>
        <v/>
      </c>
      <c r="Y2633" s="74" t="str">
        <f t="shared" si="433"/>
        <v/>
      </c>
      <c r="Z2633" s="76" t="e">
        <f>INDEX($Z:$Z,MATCH($H2633,$C:$C,0))+V2633</f>
        <v>#VALUE!</v>
      </c>
      <c r="AB2633" s="43">
        <f>INDEX($AB:$AB,MATCH($H2633,$C:$C,0))</f>
        <v>0</v>
      </c>
    </row>
    <row r="2634" spans="1:28" ht="60" x14ac:dyDescent="0.25">
      <c r="A2634" s="71" t="str">
        <f>INDEX('Выгр Торг'!$A:$A,MATCH($B2634,'Выгр Торг'!$B:$B,0))</f>
        <v>Боковые зеркала "АТП" в стиле Гранта для ВАЗ 2110-2112, Лада Приора</v>
      </c>
      <c r="B2634" s="88">
        <v>327548</v>
      </c>
      <c r="C2634" s="72">
        <f>VLOOKUP($B2634,'Выгр Торг'!$B:$P,C$1,0)</f>
        <v>327548</v>
      </c>
      <c r="D2634" s="71" t="str">
        <f>VLOOKUP($B2634,'Выгр Торг'!$B:$P,D$1,0)</f>
        <v>Боковые зеркала "АТП" в стиле Гранта (повторитель: Динамический (МУЛЬТИ PLAZMA), Механическая, С обогревом, В цвет 413) для ВАЗ 2110-2112, Лада Приора</v>
      </c>
      <c r="E2634" s="72" t="str">
        <f>VLOOKUP($B2634,'Выгр Торг'!$B:$P,E$1,0)</f>
        <v>Y</v>
      </c>
      <c r="F2634" s="72" t="str">
        <f>VLOOKUP($B2634,'Выгр Торг'!$B:$P,F$1,0)</f>
        <v>1</v>
      </c>
      <c r="G2634" s="36"/>
      <c r="H2634" s="28">
        <v>327194</v>
      </c>
      <c r="I2634" s="53">
        <f>INDEX($I:$I,MATCH($H2634,$C:$C,0))</f>
        <v>600</v>
      </c>
      <c r="J2634" s="5" t="s">
        <v>3410</v>
      </c>
      <c r="K2634" s="56">
        <f>INDEX($K:$K,MATCH($H2634,$C:$C,0))+I2634</f>
        <v>3600</v>
      </c>
      <c r="L2634" s="14">
        <f>VLOOKUP(K2634,Наценка!$A$1:$B$8,2,1)</f>
        <v>1.4</v>
      </c>
      <c r="M2634" s="56">
        <f>INDEX($M:$M,MATCH($H2634,$C:$C,0))+I2634*$M$2</f>
        <v>4980</v>
      </c>
      <c r="N2634" s="57">
        <f t="shared" si="428"/>
        <v>4990</v>
      </c>
      <c r="O2634" s="72">
        <f>VLOOKUP($B2634,'Выгр Торг'!$B:$P,O$1,0)</f>
        <v>3600</v>
      </c>
      <c r="P2634" s="72">
        <f>VLOOKUP($B2634,'Выгр Торг'!$B:$P,P$1,0)</f>
        <v>5090</v>
      </c>
      <c r="Q2634" s="42">
        <f t="shared" si="429"/>
        <v>0</v>
      </c>
      <c r="R2634" s="42">
        <f t="shared" si="430"/>
        <v>100</v>
      </c>
      <c r="S2634" s="85">
        <f t="shared" si="434"/>
        <v>4990</v>
      </c>
      <c r="T2634" s="60" t="str">
        <f>IFERROR(VLOOKUP($B2634,'Из ГУГЛа'!$B:$G,4,0)*U2634+V2634,VLOOKUP($B2634,'Из ГУГЛа'!$B:$G,4,0))</f>
        <v/>
      </c>
      <c r="U2634" s="15">
        <v>1</v>
      </c>
      <c r="V2634" s="59"/>
      <c r="W2634" s="74">
        <f t="shared" si="431"/>
        <v>0.38611111111111107</v>
      </c>
      <c r="X2634" s="74" t="str">
        <f t="shared" si="432"/>
        <v/>
      </c>
      <c r="Y2634" s="74" t="str">
        <f t="shared" si="433"/>
        <v/>
      </c>
      <c r="Z2634" s="76" t="e">
        <f>INDEX($Z:$Z,MATCH($H2634,$C:$C,0))+V2634</f>
        <v>#VALUE!</v>
      </c>
      <c r="AB2634" s="43">
        <f>INDEX($AB:$AB,MATCH($H2634,$C:$C,0))</f>
        <v>0</v>
      </c>
    </row>
    <row r="2635" spans="1:28" ht="60" x14ac:dyDescent="0.25">
      <c r="A2635" s="71" t="str">
        <f>INDEX('Выгр Торг'!$A:$A,MATCH($B2635,'Выгр Торг'!$B:$B,0))</f>
        <v>Боковые зеркала "АТП" в стиле Гранта для ВАЗ 2110-2112, Лада Приора</v>
      </c>
      <c r="B2635" s="88">
        <v>327748</v>
      </c>
      <c r="C2635" s="72">
        <f>VLOOKUP($B2635,'Выгр Торг'!$B:$P,C$1,0)</f>
        <v>327748</v>
      </c>
      <c r="D2635" s="71" t="str">
        <f>VLOOKUP($B2635,'Выгр Торг'!$B:$P,D$1,0)</f>
        <v>Боковые зеркала "АТП" в стиле Гранта (повторитель: Динамический (МУЛЬТИ PLAZMA), Механическая, С обогревом, В цвет 416) для ВАЗ 2110-2112, Лада Приора</v>
      </c>
      <c r="E2635" s="72" t="str">
        <f>VLOOKUP($B2635,'Выгр Торг'!$B:$P,E$1,0)</f>
        <v>Y</v>
      </c>
      <c r="F2635" s="72" t="str">
        <f>VLOOKUP($B2635,'Выгр Торг'!$B:$P,F$1,0)</f>
        <v>1</v>
      </c>
      <c r="G2635" s="36"/>
      <c r="H2635" s="28">
        <v>327194</v>
      </c>
      <c r="I2635" s="53">
        <f>INDEX($I:$I,MATCH($H2635,$C:$C,0))</f>
        <v>600</v>
      </c>
      <c r="J2635" s="5" t="s">
        <v>3410</v>
      </c>
      <c r="K2635" s="56">
        <f>INDEX($K:$K,MATCH($H2635,$C:$C,0))+I2635</f>
        <v>3600</v>
      </c>
      <c r="L2635" s="14">
        <f>VLOOKUP(K2635,Наценка!$A$1:$B$8,2,1)</f>
        <v>1.4</v>
      </c>
      <c r="M2635" s="56">
        <f>INDEX($M:$M,MATCH($H2635,$C:$C,0))+I2635*$M$2</f>
        <v>4980</v>
      </c>
      <c r="N2635" s="57">
        <f t="shared" si="428"/>
        <v>4990</v>
      </c>
      <c r="O2635" s="72">
        <f>VLOOKUP($B2635,'Выгр Торг'!$B:$P,O$1,0)</f>
        <v>3600</v>
      </c>
      <c r="P2635" s="72">
        <f>VLOOKUP($B2635,'Выгр Торг'!$B:$P,P$1,0)</f>
        <v>5090</v>
      </c>
      <c r="Q2635" s="42">
        <f t="shared" si="429"/>
        <v>0</v>
      </c>
      <c r="R2635" s="42">
        <f t="shared" si="430"/>
        <v>100</v>
      </c>
      <c r="S2635" s="85">
        <f t="shared" si="434"/>
        <v>4990</v>
      </c>
      <c r="T2635" s="60" t="str">
        <f>IFERROR(VLOOKUP($B2635,'Из ГУГЛа'!$B:$G,4,0)*U2635+V2635,VLOOKUP($B2635,'Из ГУГЛа'!$B:$G,4,0))</f>
        <v/>
      </c>
      <c r="U2635" s="15">
        <v>1</v>
      </c>
      <c r="V2635" s="59"/>
      <c r="W2635" s="74">
        <f t="shared" si="431"/>
        <v>0.38611111111111107</v>
      </c>
      <c r="X2635" s="74" t="str">
        <f t="shared" si="432"/>
        <v/>
      </c>
      <c r="Y2635" s="74" t="str">
        <f t="shared" si="433"/>
        <v/>
      </c>
      <c r="Z2635" s="76" t="e">
        <f>INDEX($Z:$Z,MATCH($H2635,$C:$C,0))+V2635</f>
        <v>#VALUE!</v>
      </c>
      <c r="AB2635" s="43">
        <f>INDEX($AB:$AB,MATCH($H2635,$C:$C,0))</f>
        <v>0</v>
      </c>
    </row>
    <row r="2636" spans="1:28" ht="60" x14ac:dyDescent="0.25">
      <c r="A2636" s="71" t="str">
        <f>INDEX('Выгр Торг'!$A:$A,MATCH($B2636,'Выгр Торг'!$B:$B,0))</f>
        <v>Боковые зеркала "АТП" в стиле Гранта для ВАЗ 2110-2112, Лада Приора</v>
      </c>
      <c r="B2636" s="88">
        <v>327462</v>
      </c>
      <c r="C2636" s="72">
        <f>VLOOKUP($B2636,'Выгр Торг'!$B:$P,C$1,0)</f>
        <v>327462</v>
      </c>
      <c r="D2636" s="71" t="str">
        <f>VLOOKUP($B2636,'Выгр Торг'!$B:$P,D$1,0)</f>
        <v>Боковые зеркала "АТП" в стиле Гранта (повторитель: Динамический (МУЛЬТИ PLAZMA), Механическая, С обогревом, В цвет 418) для ВАЗ 2110-2112, Лада Приора</v>
      </c>
      <c r="E2636" s="72" t="str">
        <f>VLOOKUP($B2636,'Выгр Торг'!$B:$P,E$1,0)</f>
        <v>Y</v>
      </c>
      <c r="F2636" s="72" t="str">
        <f>VLOOKUP($B2636,'Выгр Торг'!$B:$P,F$1,0)</f>
        <v>1</v>
      </c>
      <c r="G2636" s="36"/>
      <c r="H2636" s="28">
        <v>327194</v>
      </c>
      <c r="I2636" s="53">
        <f>INDEX($I:$I,MATCH($H2636,$C:$C,0))</f>
        <v>600</v>
      </c>
      <c r="J2636" s="5" t="s">
        <v>3410</v>
      </c>
      <c r="K2636" s="56">
        <f>INDEX($K:$K,MATCH($H2636,$C:$C,0))+I2636</f>
        <v>3600</v>
      </c>
      <c r="L2636" s="14">
        <f>VLOOKUP(K2636,Наценка!$A$1:$B$8,2,1)</f>
        <v>1.4</v>
      </c>
      <c r="M2636" s="56">
        <f>INDEX($M:$M,MATCH($H2636,$C:$C,0))+I2636*$M$2</f>
        <v>4980</v>
      </c>
      <c r="N2636" s="57">
        <f t="shared" si="428"/>
        <v>4990</v>
      </c>
      <c r="O2636" s="72">
        <f>VLOOKUP($B2636,'Выгр Торг'!$B:$P,O$1,0)</f>
        <v>3600</v>
      </c>
      <c r="P2636" s="72">
        <f>VLOOKUP($B2636,'Выгр Торг'!$B:$P,P$1,0)</f>
        <v>5090</v>
      </c>
      <c r="Q2636" s="42">
        <f t="shared" si="429"/>
        <v>0</v>
      </c>
      <c r="R2636" s="42">
        <f t="shared" si="430"/>
        <v>100</v>
      </c>
      <c r="S2636" s="85">
        <f t="shared" si="434"/>
        <v>4990</v>
      </c>
      <c r="T2636" s="60" t="str">
        <f>IFERROR(VLOOKUP($B2636,'Из ГУГЛа'!$B:$G,4,0)*U2636+V2636,VLOOKUP($B2636,'Из ГУГЛа'!$B:$G,4,0))</f>
        <v/>
      </c>
      <c r="U2636" s="15">
        <v>1</v>
      </c>
      <c r="V2636" s="59"/>
      <c r="W2636" s="74">
        <f t="shared" si="431"/>
        <v>0.38611111111111107</v>
      </c>
      <c r="X2636" s="74" t="str">
        <f t="shared" si="432"/>
        <v/>
      </c>
      <c r="Y2636" s="74" t="str">
        <f t="shared" si="433"/>
        <v/>
      </c>
      <c r="Z2636" s="76" t="e">
        <f>INDEX($Z:$Z,MATCH($H2636,$C:$C,0))+V2636</f>
        <v>#VALUE!</v>
      </c>
      <c r="AB2636" s="43">
        <f>INDEX($AB:$AB,MATCH($H2636,$C:$C,0))</f>
        <v>0</v>
      </c>
    </row>
    <row r="2637" spans="1:28" ht="60" x14ac:dyDescent="0.25">
      <c r="A2637" s="71" t="str">
        <f>INDEX('Выгр Торг'!$A:$A,MATCH($B2637,'Выгр Торг'!$B:$B,0))</f>
        <v>Боковые зеркала "АТП" в стиле Гранта для ВАЗ 2110-2112, Лада Приора</v>
      </c>
      <c r="B2637" s="88">
        <v>327620</v>
      </c>
      <c r="C2637" s="72">
        <f>VLOOKUP($B2637,'Выгр Торг'!$B:$P,C$1,0)</f>
        <v>327620</v>
      </c>
      <c r="D2637" s="71" t="str">
        <f>VLOOKUP($B2637,'Выгр Торг'!$B:$P,D$1,0)</f>
        <v>Боковые зеркала "АТП" в стиле Гранта (повторитель: Динамический (МУЛЬТИ PLAZMA), Механическая, С обогревом, В цвет 419) для ВАЗ 2110-2112, Лада Приора</v>
      </c>
      <c r="E2637" s="72" t="str">
        <f>VLOOKUP($B2637,'Выгр Торг'!$B:$P,E$1,0)</f>
        <v>Y</v>
      </c>
      <c r="F2637" s="72" t="str">
        <f>VLOOKUP($B2637,'Выгр Торг'!$B:$P,F$1,0)</f>
        <v>1</v>
      </c>
      <c r="G2637" s="36"/>
      <c r="H2637" s="28">
        <v>327194</v>
      </c>
      <c r="I2637" s="53">
        <f>INDEX($I:$I,MATCH($H2637,$C:$C,0))</f>
        <v>600</v>
      </c>
      <c r="J2637" s="5" t="s">
        <v>3410</v>
      </c>
      <c r="K2637" s="56">
        <f>INDEX($K:$K,MATCH($H2637,$C:$C,0))+I2637</f>
        <v>3600</v>
      </c>
      <c r="L2637" s="14">
        <f>VLOOKUP(K2637,Наценка!$A$1:$B$8,2,1)</f>
        <v>1.4</v>
      </c>
      <c r="M2637" s="56">
        <f>INDEX($M:$M,MATCH($H2637,$C:$C,0))+I2637*$M$2</f>
        <v>4980</v>
      </c>
      <c r="N2637" s="57">
        <f t="shared" si="428"/>
        <v>4990</v>
      </c>
      <c r="O2637" s="72">
        <f>VLOOKUP($B2637,'Выгр Торг'!$B:$P,O$1,0)</f>
        <v>3600</v>
      </c>
      <c r="P2637" s="72">
        <f>VLOOKUP($B2637,'Выгр Торг'!$B:$P,P$1,0)</f>
        <v>5090</v>
      </c>
      <c r="Q2637" s="42">
        <f t="shared" si="429"/>
        <v>0</v>
      </c>
      <c r="R2637" s="42">
        <f t="shared" si="430"/>
        <v>100</v>
      </c>
      <c r="S2637" s="85">
        <f t="shared" si="434"/>
        <v>4990</v>
      </c>
      <c r="T2637" s="60" t="str">
        <f>IFERROR(VLOOKUP($B2637,'Из ГУГЛа'!$B:$G,4,0)*U2637+V2637,VLOOKUP($B2637,'Из ГУГЛа'!$B:$G,4,0))</f>
        <v/>
      </c>
      <c r="U2637" s="15">
        <v>1</v>
      </c>
      <c r="V2637" s="59"/>
      <c r="W2637" s="74">
        <f t="shared" si="431"/>
        <v>0.38611111111111107</v>
      </c>
      <c r="X2637" s="74" t="str">
        <f t="shared" si="432"/>
        <v/>
      </c>
      <c r="Y2637" s="74" t="str">
        <f t="shared" si="433"/>
        <v/>
      </c>
      <c r="Z2637" s="76" t="e">
        <f>INDEX($Z:$Z,MATCH($H2637,$C:$C,0))+V2637</f>
        <v>#VALUE!</v>
      </c>
      <c r="AB2637" s="43">
        <f>INDEX($AB:$AB,MATCH($H2637,$C:$C,0))</f>
        <v>0</v>
      </c>
    </row>
    <row r="2638" spans="1:28" ht="60" x14ac:dyDescent="0.25">
      <c r="A2638" s="71" t="str">
        <f>INDEX('Выгр Торг'!$A:$A,MATCH($B2638,'Выгр Торг'!$B:$B,0))</f>
        <v>Боковые зеркала "АТП" в стиле Гранта для ВАЗ 2110-2112, Лада Приора</v>
      </c>
      <c r="B2638" s="88">
        <v>327430</v>
      </c>
      <c r="C2638" s="72">
        <f>VLOOKUP($B2638,'Выгр Торг'!$B:$P,C$1,0)</f>
        <v>327430</v>
      </c>
      <c r="D2638" s="71" t="str">
        <f>VLOOKUP($B2638,'Выгр Торг'!$B:$P,D$1,0)</f>
        <v>Боковые зеркала "АТП" в стиле Гранта (повторитель: Динамический (МУЛЬТИ PLAZMA), Механическая, С обогревом, В цвет 421) для ВАЗ 2110-2112, Лада Приора</v>
      </c>
      <c r="E2638" s="72" t="str">
        <f>VLOOKUP($B2638,'Выгр Торг'!$B:$P,E$1,0)</f>
        <v>Y</v>
      </c>
      <c r="F2638" s="72" t="str">
        <f>VLOOKUP($B2638,'Выгр Торг'!$B:$P,F$1,0)</f>
        <v>1</v>
      </c>
      <c r="G2638" s="36"/>
      <c r="H2638" s="28">
        <v>327194</v>
      </c>
      <c r="I2638" s="53">
        <f>INDEX($I:$I,MATCH($H2638,$C:$C,0))</f>
        <v>600</v>
      </c>
      <c r="J2638" s="5" t="s">
        <v>3410</v>
      </c>
      <c r="K2638" s="56">
        <f>INDEX($K:$K,MATCH($H2638,$C:$C,0))+I2638</f>
        <v>3600</v>
      </c>
      <c r="L2638" s="14">
        <f>VLOOKUP(K2638,Наценка!$A$1:$B$8,2,1)</f>
        <v>1.4</v>
      </c>
      <c r="M2638" s="56">
        <f>INDEX($M:$M,MATCH($H2638,$C:$C,0))+I2638*$M$2</f>
        <v>4980</v>
      </c>
      <c r="N2638" s="57">
        <f t="shared" si="428"/>
        <v>4990</v>
      </c>
      <c r="O2638" s="72">
        <f>VLOOKUP($B2638,'Выгр Торг'!$B:$P,O$1,0)</f>
        <v>3600</v>
      </c>
      <c r="P2638" s="72">
        <f>VLOOKUP($B2638,'Выгр Торг'!$B:$P,P$1,0)</f>
        <v>5090</v>
      </c>
      <c r="Q2638" s="42">
        <f t="shared" si="429"/>
        <v>0</v>
      </c>
      <c r="R2638" s="42">
        <f t="shared" si="430"/>
        <v>100</v>
      </c>
      <c r="S2638" s="85">
        <f t="shared" si="434"/>
        <v>4990</v>
      </c>
      <c r="T2638" s="60" t="str">
        <f>IFERROR(VLOOKUP($B2638,'Из ГУГЛа'!$B:$G,4,0)*U2638+V2638,VLOOKUP($B2638,'Из ГУГЛа'!$B:$G,4,0))</f>
        <v/>
      </c>
      <c r="U2638" s="15">
        <v>1</v>
      </c>
      <c r="V2638" s="59"/>
      <c r="W2638" s="74">
        <f t="shared" si="431"/>
        <v>0.38611111111111107</v>
      </c>
      <c r="X2638" s="74" t="str">
        <f t="shared" si="432"/>
        <v/>
      </c>
      <c r="Y2638" s="74" t="str">
        <f t="shared" si="433"/>
        <v/>
      </c>
      <c r="Z2638" s="76" t="e">
        <f>INDEX($Z:$Z,MATCH($H2638,$C:$C,0))+V2638</f>
        <v>#VALUE!</v>
      </c>
      <c r="AB2638" s="43">
        <f>INDEX($AB:$AB,MATCH($H2638,$C:$C,0))</f>
        <v>0</v>
      </c>
    </row>
    <row r="2639" spans="1:28" ht="60" x14ac:dyDescent="0.25">
      <c r="A2639" s="71" t="str">
        <f>INDEX('Выгр Торг'!$A:$A,MATCH($B2639,'Выгр Торг'!$B:$B,0))</f>
        <v>Боковые зеркала "АТП" в стиле Гранта для ВАЗ 2110-2112, Лада Приора</v>
      </c>
      <c r="B2639" s="88">
        <v>327588</v>
      </c>
      <c r="C2639" s="72">
        <f>VLOOKUP($B2639,'Выгр Торг'!$B:$P,C$1,0)</f>
        <v>327588</v>
      </c>
      <c r="D2639" s="71" t="str">
        <f>VLOOKUP($B2639,'Выгр Торг'!$B:$P,D$1,0)</f>
        <v>Боковые зеркала "АТП" в стиле Гранта (повторитель: Динамический (МУЛЬТИ PLAZMA), Механическая, С обогревом, В цвет 426) для ВАЗ 2110-2112, Лада Приора</v>
      </c>
      <c r="E2639" s="72" t="str">
        <f>VLOOKUP($B2639,'Выгр Торг'!$B:$P,E$1,0)</f>
        <v>Y</v>
      </c>
      <c r="F2639" s="72" t="str">
        <f>VLOOKUP($B2639,'Выгр Торг'!$B:$P,F$1,0)</f>
        <v>1</v>
      </c>
      <c r="G2639" s="36"/>
      <c r="H2639" s="28">
        <v>327194</v>
      </c>
      <c r="I2639" s="53">
        <f>INDEX($I:$I,MATCH($H2639,$C:$C,0))</f>
        <v>600</v>
      </c>
      <c r="J2639" s="5" t="s">
        <v>3410</v>
      </c>
      <c r="K2639" s="56">
        <f>INDEX($K:$K,MATCH($H2639,$C:$C,0))+I2639</f>
        <v>3600</v>
      </c>
      <c r="L2639" s="14">
        <f>VLOOKUP(K2639,Наценка!$A$1:$B$8,2,1)</f>
        <v>1.4</v>
      </c>
      <c r="M2639" s="56">
        <f>INDEX($M:$M,MATCH($H2639,$C:$C,0))+I2639*$M$2</f>
        <v>4980</v>
      </c>
      <c r="N2639" s="57">
        <f t="shared" si="428"/>
        <v>4990</v>
      </c>
      <c r="O2639" s="72">
        <f>VLOOKUP($B2639,'Выгр Торг'!$B:$P,O$1,0)</f>
        <v>3600</v>
      </c>
      <c r="P2639" s="72">
        <f>VLOOKUP($B2639,'Выгр Торг'!$B:$P,P$1,0)</f>
        <v>5090</v>
      </c>
      <c r="Q2639" s="42">
        <f t="shared" si="429"/>
        <v>0</v>
      </c>
      <c r="R2639" s="42">
        <f t="shared" si="430"/>
        <v>100</v>
      </c>
      <c r="S2639" s="85">
        <f t="shared" si="434"/>
        <v>4990</v>
      </c>
      <c r="T2639" s="60" t="str">
        <f>IFERROR(VLOOKUP($B2639,'Из ГУГЛа'!$B:$G,4,0)*U2639+V2639,VLOOKUP($B2639,'Из ГУГЛа'!$B:$G,4,0))</f>
        <v/>
      </c>
      <c r="U2639" s="15">
        <v>1</v>
      </c>
      <c r="V2639" s="59"/>
      <c r="W2639" s="74">
        <f t="shared" si="431"/>
        <v>0.38611111111111107</v>
      </c>
      <c r="X2639" s="74" t="str">
        <f t="shared" si="432"/>
        <v/>
      </c>
      <c r="Y2639" s="74" t="str">
        <f t="shared" si="433"/>
        <v/>
      </c>
      <c r="Z2639" s="76" t="e">
        <f>INDEX($Z:$Z,MATCH($H2639,$C:$C,0))+V2639</f>
        <v>#VALUE!</v>
      </c>
      <c r="AB2639" s="43">
        <f>INDEX($AB:$AB,MATCH($H2639,$C:$C,0))</f>
        <v>0</v>
      </c>
    </row>
    <row r="2640" spans="1:28" ht="60" x14ac:dyDescent="0.25">
      <c r="A2640" s="71" t="str">
        <f>INDEX('Выгр Торг'!$A:$A,MATCH($B2640,'Выгр Торг'!$B:$B,0))</f>
        <v>Боковые зеркала "АТП" в стиле Гранта для ВАЗ 2110-2112, Лада Приора</v>
      </c>
      <c r="B2640" s="88">
        <v>327644</v>
      </c>
      <c r="C2640" s="72">
        <f>VLOOKUP($B2640,'Выгр Торг'!$B:$P,C$1,0)</f>
        <v>327644</v>
      </c>
      <c r="D2640" s="71" t="str">
        <f>VLOOKUP($B2640,'Выгр Торг'!$B:$P,D$1,0)</f>
        <v>Боковые зеркала "АТП" в стиле Гранта (повторитель: Динамический (МУЛЬТИ PLAZMA), Механическая, С обогревом, В цвет 429) для ВАЗ 2110-2112, Лада Приора</v>
      </c>
      <c r="E2640" s="72" t="str">
        <f>VLOOKUP($B2640,'Выгр Торг'!$B:$P,E$1,0)</f>
        <v>Y</v>
      </c>
      <c r="F2640" s="72" t="str">
        <f>VLOOKUP($B2640,'Выгр Торг'!$B:$P,F$1,0)</f>
        <v>1</v>
      </c>
      <c r="G2640" s="36"/>
      <c r="H2640" s="28">
        <v>327194</v>
      </c>
      <c r="I2640" s="53">
        <f>INDEX($I:$I,MATCH($H2640,$C:$C,0))</f>
        <v>600</v>
      </c>
      <c r="J2640" s="5" t="s">
        <v>3410</v>
      </c>
      <c r="K2640" s="56">
        <f>INDEX($K:$K,MATCH($H2640,$C:$C,0))+I2640</f>
        <v>3600</v>
      </c>
      <c r="L2640" s="14">
        <f>VLOOKUP(K2640,Наценка!$A$1:$B$8,2,1)</f>
        <v>1.4</v>
      </c>
      <c r="M2640" s="56">
        <f>INDEX($M:$M,MATCH($H2640,$C:$C,0))+I2640*$M$2</f>
        <v>4980</v>
      </c>
      <c r="N2640" s="57">
        <f t="shared" si="428"/>
        <v>4990</v>
      </c>
      <c r="O2640" s="72">
        <f>VLOOKUP($B2640,'Выгр Торг'!$B:$P,O$1,0)</f>
        <v>3600</v>
      </c>
      <c r="P2640" s="72">
        <f>VLOOKUP($B2640,'Выгр Торг'!$B:$P,P$1,0)</f>
        <v>5090</v>
      </c>
      <c r="Q2640" s="42">
        <f t="shared" si="429"/>
        <v>0</v>
      </c>
      <c r="R2640" s="42">
        <f t="shared" si="430"/>
        <v>100</v>
      </c>
      <c r="S2640" s="85">
        <f t="shared" si="434"/>
        <v>4990</v>
      </c>
      <c r="T2640" s="60" t="str">
        <f>IFERROR(VLOOKUP($B2640,'Из ГУГЛа'!$B:$G,4,0)*U2640+V2640,VLOOKUP($B2640,'Из ГУГЛа'!$B:$G,4,0))</f>
        <v/>
      </c>
      <c r="U2640" s="15">
        <v>1</v>
      </c>
      <c r="V2640" s="59"/>
      <c r="W2640" s="74">
        <f t="shared" si="431"/>
        <v>0.38611111111111107</v>
      </c>
      <c r="X2640" s="74" t="str">
        <f t="shared" si="432"/>
        <v/>
      </c>
      <c r="Y2640" s="74" t="str">
        <f t="shared" si="433"/>
        <v/>
      </c>
      <c r="Z2640" s="76" t="e">
        <f>INDEX($Z:$Z,MATCH($H2640,$C:$C,0))+V2640</f>
        <v>#VALUE!</v>
      </c>
      <c r="AB2640" s="43">
        <f>INDEX($AB:$AB,MATCH($H2640,$C:$C,0))</f>
        <v>0</v>
      </c>
    </row>
    <row r="2641" spans="1:28" ht="60" x14ac:dyDescent="0.25">
      <c r="A2641" s="71" t="str">
        <f>INDEX('Выгр Торг'!$A:$A,MATCH($B2641,'Выгр Торг'!$B:$B,0))</f>
        <v>Боковые зеркала "АТП" в стиле Гранта для ВАЗ 2110-2112, Лада Приора</v>
      </c>
      <c r="B2641" s="88">
        <v>327684</v>
      </c>
      <c r="C2641" s="72">
        <f>VLOOKUP($B2641,'Выгр Торг'!$B:$P,C$1,0)</f>
        <v>327684</v>
      </c>
      <c r="D2641" s="71" t="str">
        <f>VLOOKUP($B2641,'Выгр Торг'!$B:$P,D$1,0)</f>
        <v>Боковые зеркала "АТП" в стиле Гранта (повторитель: Динамический (МУЛЬТИ PLAZMA), Механическая, С обогревом, В цвет 448) для ВАЗ 2110-2112, Лада Приора</v>
      </c>
      <c r="E2641" s="72" t="str">
        <f>VLOOKUP($B2641,'Выгр Торг'!$B:$P,E$1,0)</f>
        <v>Y</v>
      </c>
      <c r="F2641" s="72" t="str">
        <f>VLOOKUP($B2641,'Выгр Торг'!$B:$P,F$1,0)</f>
        <v>1</v>
      </c>
      <c r="G2641" s="36"/>
      <c r="H2641" s="28">
        <v>327194</v>
      </c>
      <c r="I2641" s="53">
        <f>INDEX($I:$I,MATCH($H2641,$C:$C,0))</f>
        <v>600</v>
      </c>
      <c r="J2641" s="5" t="s">
        <v>3410</v>
      </c>
      <c r="K2641" s="56">
        <f>INDEX($K:$K,MATCH($H2641,$C:$C,0))+I2641</f>
        <v>3600</v>
      </c>
      <c r="L2641" s="14">
        <f>VLOOKUP(K2641,Наценка!$A$1:$B$8,2,1)</f>
        <v>1.4</v>
      </c>
      <c r="M2641" s="56">
        <f>INDEX($M:$M,MATCH($H2641,$C:$C,0))+I2641*$M$2</f>
        <v>4980</v>
      </c>
      <c r="N2641" s="57">
        <f t="shared" si="428"/>
        <v>4990</v>
      </c>
      <c r="O2641" s="72">
        <f>VLOOKUP($B2641,'Выгр Торг'!$B:$P,O$1,0)</f>
        <v>3600</v>
      </c>
      <c r="P2641" s="72">
        <f>VLOOKUP($B2641,'Выгр Торг'!$B:$P,P$1,0)</f>
        <v>5090</v>
      </c>
      <c r="Q2641" s="42">
        <f t="shared" si="429"/>
        <v>0</v>
      </c>
      <c r="R2641" s="42">
        <f t="shared" si="430"/>
        <v>100</v>
      </c>
      <c r="S2641" s="85">
        <f t="shared" si="434"/>
        <v>4990</v>
      </c>
      <c r="T2641" s="60" t="str">
        <f>IFERROR(VLOOKUP($B2641,'Из ГУГЛа'!$B:$G,4,0)*U2641+V2641,VLOOKUP($B2641,'Из ГУГЛа'!$B:$G,4,0))</f>
        <v/>
      </c>
      <c r="U2641" s="15">
        <v>1</v>
      </c>
      <c r="V2641" s="59"/>
      <c r="W2641" s="74">
        <f t="shared" si="431"/>
        <v>0.38611111111111107</v>
      </c>
      <c r="X2641" s="74" t="str">
        <f t="shared" si="432"/>
        <v/>
      </c>
      <c r="Y2641" s="74" t="str">
        <f t="shared" si="433"/>
        <v/>
      </c>
      <c r="Z2641" s="76" t="e">
        <f>INDEX($Z:$Z,MATCH($H2641,$C:$C,0))+V2641</f>
        <v>#VALUE!</v>
      </c>
      <c r="AB2641" s="43">
        <f>INDEX($AB:$AB,MATCH($H2641,$C:$C,0))</f>
        <v>0</v>
      </c>
    </row>
    <row r="2642" spans="1:28" ht="60" x14ac:dyDescent="0.25">
      <c r="A2642" s="71" t="str">
        <f>INDEX('Выгр Торг'!$A:$A,MATCH($B2642,'Выгр Торг'!$B:$B,0))</f>
        <v>Боковые зеркала "АТП" в стиле Гранта для ВАЗ 2110-2112, Лада Приора</v>
      </c>
      <c r="B2642" s="88">
        <v>327398</v>
      </c>
      <c r="C2642" s="72">
        <f>VLOOKUP($B2642,'Выгр Торг'!$B:$P,C$1,0)</f>
        <v>327398</v>
      </c>
      <c r="D2642" s="71" t="str">
        <f>VLOOKUP($B2642,'Выгр Торг'!$B:$P,D$1,0)</f>
        <v>Боковые зеркала "АТП" в стиле Гранта (повторитель: Динамический (МУЛЬТИ PLAZMA), Механическая, С обогревом, В цвет 460) для ВАЗ 2110-2112, Лада Приора</v>
      </c>
      <c r="E2642" s="72" t="str">
        <f>VLOOKUP($B2642,'Выгр Торг'!$B:$P,E$1,0)</f>
        <v>Y</v>
      </c>
      <c r="F2642" s="72" t="str">
        <f>VLOOKUP($B2642,'Выгр Торг'!$B:$P,F$1,0)</f>
        <v>1</v>
      </c>
      <c r="G2642" s="36"/>
      <c r="H2642" s="28">
        <v>327194</v>
      </c>
      <c r="I2642" s="53">
        <f>INDEX($I:$I,MATCH($H2642,$C:$C,0))</f>
        <v>600</v>
      </c>
      <c r="J2642" s="5" t="s">
        <v>3410</v>
      </c>
      <c r="K2642" s="56">
        <f>INDEX($K:$K,MATCH($H2642,$C:$C,0))+I2642</f>
        <v>3600</v>
      </c>
      <c r="L2642" s="14">
        <f>VLOOKUP(K2642,Наценка!$A$1:$B$8,2,1)</f>
        <v>1.4</v>
      </c>
      <c r="M2642" s="56">
        <f>INDEX($M:$M,MATCH($H2642,$C:$C,0))+I2642*$M$2</f>
        <v>4980</v>
      </c>
      <c r="N2642" s="57">
        <f t="shared" si="428"/>
        <v>4990</v>
      </c>
      <c r="O2642" s="72">
        <f>VLOOKUP($B2642,'Выгр Торг'!$B:$P,O$1,0)</f>
        <v>3600</v>
      </c>
      <c r="P2642" s="72">
        <f>VLOOKUP($B2642,'Выгр Торг'!$B:$P,P$1,0)</f>
        <v>5090</v>
      </c>
      <c r="Q2642" s="42">
        <f t="shared" si="429"/>
        <v>0</v>
      </c>
      <c r="R2642" s="42">
        <f t="shared" si="430"/>
        <v>100</v>
      </c>
      <c r="S2642" s="85">
        <f t="shared" si="434"/>
        <v>4990</v>
      </c>
      <c r="T2642" s="60" t="str">
        <f>IFERROR(VLOOKUP($B2642,'Из ГУГЛа'!$B:$G,4,0)*U2642+V2642,VLOOKUP($B2642,'Из ГУГЛа'!$B:$G,4,0))</f>
        <v/>
      </c>
      <c r="U2642" s="15">
        <v>1</v>
      </c>
      <c r="V2642" s="59"/>
      <c r="W2642" s="74">
        <f t="shared" si="431"/>
        <v>0.38611111111111107</v>
      </c>
      <c r="X2642" s="74" t="str">
        <f t="shared" si="432"/>
        <v/>
      </c>
      <c r="Y2642" s="74" t="str">
        <f t="shared" si="433"/>
        <v/>
      </c>
      <c r="Z2642" s="76" t="e">
        <f>INDEX($Z:$Z,MATCH($H2642,$C:$C,0))+V2642</f>
        <v>#VALUE!</v>
      </c>
      <c r="AB2642" s="43">
        <f>INDEX($AB:$AB,MATCH($H2642,$C:$C,0))</f>
        <v>0</v>
      </c>
    </row>
    <row r="2643" spans="1:28" ht="60" x14ac:dyDescent="0.25">
      <c r="A2643" s="71" t="str">
        <f>INDEX('Выгр Торг'!$A:$A,MATCH($B2643,'Выгр Торг'!$B:$B,0))</f>
        <v>Боковые зеркала "АТП" в стиле Гранта для ВАЗ 2110-2112, Лада Приора</v>
      </c>
      <c r="B2643" s="88">
        <v>327732</v>
      </c>
      <c r="C2643" s="72">
        <f>VLOOKUP($B2643,'Выгр Торг'!$B:$P,C$1,0)</f>
        <v>327732</v>
      </c>
      <c r="D2643" s="71" t="str">
        <f>VLOOKUP($B2643,'Выгр Торг'!$B:$P,D$1,0)</f>
        <v>Боковые зеркала "АТП" в стиле Гранта (повторитель: Динамический (МУЛЬТИ PLAZMA), Механическая, С обогревом, В цвет 507) для ВАЗ 2110-2112, Лада Приора</v>
      </c>
      <c r="E2643" s="72" t="str">
        <f>VLOOKUP($B2643,'Выгр Торг'!$B:$P,E$1,0)</f>
        <v>Y</v>
      </c>
      <c r="F2643" s="72" t="str">
        <f>VLOOKUP($B2643,'Выгр Торг'!$B:$P,F$1,0)</f>
        <v>1</v>
      </c>
      <c r="G2643" s="36"/>
      <c r="H2643" s="28">
        <v>327194</v>
      </c>
      <c r="I2643" s="53">
        <f>INDEX($I:$I,MATCH($H2643,$C:$C,0))</f>
        <v>600</v>
      </c>
      <c r="J2643" s="5" t="s">
        <v>3410</v>
      </c>
      <c r="K2643" s="56">
        <f>INDEX($K:$K,MATCH($H2643,$C:$C,0))+I2643</f>
        <v>3600</v>
      </c>
      <c r="L2643" s="14">
        <f>VLOOKUP(K2643,Наценка!$A$1:$B$8,2,1)</f>
        <v>1.4</v>
      </c>
      <c r="M2643" s="56">
        <f>INDEX($M:$M,MATCH($H2643,$C:$C,0))+I2643*$M$2</f>
        <v>4980</v>
      </c>
      <c r="N2643" s="57">
        <f t="shared" si="428"/>
        <v>4990</v>
      </c>
      <c r="O2643" s="72">
        <f>VLOOKUP($B2643,'Выгр Торг'!$B:$P,O$1,0)</f>
        <v>3600</v>
      </c>
      <c r="P2643" s="72">
        <f>VLOOKUP($B2643,'Выгр Торг'!$B:$P,P$1,0)</f>
        <v>5090</v>
      </c>
      <c r="Q2643" s="42">
        <f t="shared" si="429"/>
        <v>0</v>
      </c>
      <c r="R2643" s="42">
        <f t="shared" si="430"/>
        <v>100</v>
      </c>
      <c r="S2643" s="85">
        <f t="shared" si="434"/>
        <v>4990</v>
      </c>
      <c r="T2643" s="60" t="str">
        <f>IFERROR(VLOOKUP($B2643,'Из ГУГЛа'!$B:$G,4,0)*U2643+V2643,VLOOKUP($B2643,'Из ГУГЛа'!$B:$G,4,0))</f>
        <v/>
      </c>
      <c r="U2643" s="15">
        <v>1</v>
      </c>
      <c r="V2643" s="59"/>
      <c r="W2643" s="74">
        <f t="shared" si="431"/>
        <v>0.38611111111111107</v>
      </c>
      <c r="X2643" s="74" t="str">
        <f t="shared" si="432"/>
        <v/>
      </c>
      <c r="Y2643" s="74" t="str">
        <f t="shared" si="433"/>
        <v/>
      </c>
      <c r="Z2643" s="76" t="e">
        <f>INDEX($Z:$Z,MATCH($H2643,$C:$C,0))+V2643</f>
        <v>#VALUE!</v>
      </c>
      <c r="AB2643" s="43">
        <f>INDEX($AB:$AB,MATCH($H2643,$C:$C,0))</f>
        <v>0</v>
      </c>
    </row>
    <row r="2644" spans="1:28" ht="60" x14ac:dyDescent="0.25">
      <c r="A2644" s="71" t="str">
        <f>INDEX('Выгр Торг'!$A:$A,MATCH($B2644,'Выгр Торг'!$B:$B,0))</f>
        <v>Боковые зеркала "АТП" в стиле Гранта для ВАЗ 2110-2112, Лада Приора</v>
      </c>
      <c r="B2644" s="88">
        <v>327580</v>
      </c>
      <c r="C2644" s="72">
        <f>VLOOKUP($B2644,'Выгр Торг'!$B:$P,C$1,0)</f>
        <v>327580</v>
      </c>
      <c r="D2644" s="71" t="str">
        <f>VLOOKUP($B2644,'Выгр Торг'!$B:$P,D$1,0)</f>
        <v>Боковые зеркала "АТП" в стиле Гранта (повторитель: Динамический (МУЛЬТИ PLAZMA), Механическая, С обогревом, В цвет 606) для ВАЗ 2110-2112, Лада Приора</v>
      </c>
      <c r="E2644" s="72" t="str">
        <f>VLOOKUP($B2644,'Выгр Торг'!$B:$P,E$1,0)</f>
        <v>Y</v>
      </c>
      <c r="F2644" s="72" t="str">
        <f>VLOOKUP($B2644,'Выгр Торг'!$B:$P,F$1,0)</f>
        <v>1</v>
      </c>
      <c r="G2644" s="36"/>
      <c r="H2644" s="28">
        <v>327194</v>
      </c>
      <c r="I2644" s="53">
        <f>INDEX($I:$I,MATCH($H2644,$C:$C,0))</f>
        <v>600</v>
      </c>
      <c r="J2644" s="5" t="s">
        <v>3410</v>
      </c>
      <c r="K2644" s="56">
        <f>INDEX($K:$K,MATCH($H2644,$C:$C,0))+I2644</f>
        <v>3600</v>
      </c>
      <c r="L2644" s="14">
        <f>VLOOKUP(K2644,Наценка!$A$1:$B$8,2,1)</f>
        <v>1.4</v>
      </c>
      <c r="M2644" s="56">
        <f>INDEX($M:$M,MATCH($H2644,$C:$C,0))+I2644*$M$2</f>
        <v>4980</v>
      </c>
      <c r="N2644" s="57">
        <f t="shared" si="428"/>
        <v>4990</v>
      </c>
      <c r="O2644" s="72">
        <f>VLOOKUP($B2644,'Выгр Торг'!$B:$P,O$1,0)</f>
        <v>3600</v>
      </c>
      <c r="P2644" s="72">
        <f>VLOOKUP($B2644,'Выгр Торг'!$B:$P,P$1,0)</f>
        <v>5090</v>
      </c>
      <c r="Q2644" s="42">
        <f t="shared" si="429"/>
        <v>0</v>
      </c>
      <c r="R2644" s="42">
        <f t="shared" si="430"/>
        <v>100</v>
      </c>
      <c r="S2644" s="85">
        <f t="shared" si="434"/>
        <v>4990</v>
      </c>
      <c r="T2644" s="60" t="str">
        <f>IFERROR(VLOOKUP($B2644,'Из ГУГЛа'!$B:$G,4,0)*U2644+V2644,VLOOKUP($B2644,'Из ГУГЛа'!$B:$G,4,0))</f>
        <v/>
      </c>
      <c r="U2644" s="15">
        <v>1</v>
      </c>
      <c r="V2644" s="59"/>
      <c r="W2644" s="74">
        <f t="shared" si="431"/>
        <v>0.38611111111111107</v>
      </c>
      <c r="X2644" s="74" t="str">
        <f t="shared" si="432"/>
        <v/>
      </c>
      <c r="Y2644" s="74" t="str">
        <f t="shared" si="433"/>
        <v/>
      </c>
      <c r="Z2644" s="76" t="e">
        <f>INDEX($Z:$Z,MATCH($H2644,$C:$C,0))+V2644</f>
        <v>#VALUE!</v>
      </c>
      <c r="AB2644" s="43">
        <f>INDEX($AB:$AB,MATCH($H2644,$C:$C,0))</f>
        <v>0</v>
      </c>
    </row>
    <row r="2645" spans="1:28" ht="60" x14ac:dyDescent="0.25">
      <c r="A2645" s="71" t="str">
        <f>INDEX('Выгр Торг'!$A:$A,MATCH($B2645,'Выгр Торг'!$B:$B,0))</f>
        <v>Боковые зеркала "АТП" в стиле Гранта для ВАЗ 2110-2112, Лада Приора</v>
      </c>
      <c r="B2645" s="88">
        <v>327660</v>
      </c>
      <c r="C2645" s="72">
        <f>VLOOKUP($B2645,'Выгр Торг'!$B:$P,C$1,0)</f>
        <v>327660</v>
      </c>
      <c r="D2645" s="71" t="str">
        <f>VLOOKUP($B2645,'Выгр Торг'!$B:$P,D$1,0)</f>
        <v>Боковые зеркала "АТП" в стиле Гранта (повторитель: Динамический (МУЛЬТИ PLAZMA), Механическая, С обогревом, В цвет 615) для ВАЗ 2110-2112, Лада Приора</v>
      </c>
      <c r="E2645" s="72" t="str">
        <f>VLOOKUP($B2645,'Выгр Торг'!$B:$P,E$1,0)</f>
        <v>Y</v>
      </c>
      <c r="F2645" s="72" t="str">
        <f>VLOOKUP($B2645,'Выгр Торг'!$B:$P,F$1,0)</f>
        <v>1</v>
      </c>
      <c r="G2645" s="36"/>
      <c r="H2645" s="28">
        <v>327194</v>
      </c>
      <c r="I2645" s="53">
        <f>INDEX($I:$I,MATCH($H2645,$C:$C,0))</f>
        <v>600</v>
      </c>
      <c r="J2645" s="5" t="s">
        <v>3410</v>
      </c>
      <c r="K2645" s="56">
        <f>INDEX($K:$K,MATCH($H2645,$C:$C,0))+I2645</f>
        <v>3600</v>
      </c>
      <c r="L2645" s="14">
        <f>VLOOKUP(K2645,Наценка!$A$1:$B$8,2,1)</f>
        <v>1.4</v>
      </c>
      <c r="M2645" s="56">
        <f>INDEX($M:$M,MATCH($H2645,$C:$C,0))+I2645*$M$2</f>
        <v>4980</v>
      </c>
      <c r="N2645" s="57">
        <f t="shared" si="428"/>
        <v>4990</v>
      </c>
      <c r="O2645" s="72">
        <f>VLOOKUP($B2645,'Выгр Торг'!$B:$P,O$1,0)</f>
        <v>3600</v>
      </c>
      <c r="P2645" s="72">
        <f>VLOOKUP($B2645,'Выгр Торг'!$B:$P,P$1,0)</f>
        <v>5090</v>
      </c>
      <c r="Q2645" s="42">
        <f t="shared" si="429"/>
        <v>0</v>
      </c>
      <c r="R2645" s="42">
        <f t="shared" si="430"/>
        <v>100</v>
      </c>
      <c r="S2645" s="85">
        <f t="shared" si="434"/>
        <v>4990</v>
      </c>
      <c r="T2645" s="60" t="str">
        <f>IFERROR(VLOOKUP($B2645,'Из ГУГЛа'!$B:$G,4,0)*U2645+V2645,VLOOKUP($B2645,'Из ГУГЛа'!$B:$G,4,0))</f>
        <v/>
      </c>
      <c r="U2645" s="15">
        <v>1</v>
      </c>
      <c r="V2645" s="59"/>
      <c r="W2645" s="74">
        <f t="shared" si="431"/>
        <v>0.38611111111111107</v>
      </c>
      <c r="X2645" s="74" t="str">
        <f t="shared" si="432"/>
        <v/>
      </c>
      <c r="Y2645" s="74" t="str">
        <f t="shared" si="433"/>
        <v/>
      </c>
      <c r="Z2645" s="76" t="e">
        <f>INDEX($Z:$Z,MATCH($H2645,$C:$C,0))+V2645</f>
        <v>#VALUE!</v>
      </c>
      <c r="AB2645" s="43">
        <f>INDEX($AB:$AB,MATCH($H2645,$C:$C,0))</f>
        <v>0</v>
      </c>
    </row>
    <row r="2646" spans="1:28" ht="60" x14ac:dyDescent="0.25">
      <c r="A2646" s="71" t="str">
        <f>INDEX('Выгр Торг'!$A:$A,MATCH($B2646,'Выгр Торг'!$B:$B,0))</f>
        <v>Боковые зеркала "АТП" в стиле Гранта для ВАЗ 2110-2112, Лада Приора</v>
      </c>
      <c r="B2646" s="88">
        <v>327470</v>
      </c>
      <c r="C2646" s="72">
        <f>VLOOKUP($B2646,'Выгр Торг'!$B:$P,C$1,0)</f>
        <v>327470</v>
      </c>
      <c r="D2646" s="71" t="str">
        <f>VLOOKUP($B2646,'Выгр Торг'!$B:$P,D$1,0)</f>
        <v>Боковые зеркала "АТП" в стиле Гранта (повторитель: Динамический (МУЛЬТИ PLAZMA), Механическая, С обогревом, В цвет 627) для ВАЗ 2110-2112, Лада Приора</v>
      </c>
      <c r="E2646" s="72" t="str">
        <f>VLOOKUP($B2646,'Выгр Торг'!$B:$P,E$1,0)</f>
        <v>Y</v>
      </c>
      <c r="F2646" s="72" t="str">
        <f>VLOOKUP($B2646,'Выгр Торг'!$B:$P,F$1,0)</f>
        <v>1</v>
      </c>
      <c r="G2646" s="36"/>
      <c r="H2646" s="28">
        <v>327194</v>
      </c>
      <c r="I2646" s="53">
        <f>INDEX($I:$I,MATCH($H2646,$C:$C,0))</f>
        <v>600</v>
      </c>
      <c r="J2646" s="5" t="s">
        <v>3410</v>
      </c>
      <c r="K2646" s="56">
        <f>INDEX($K:$K,MATCH($H2646,$C:$C,0))+I2646</f>
        <v>3600</v>
      </c>
      <c r="L2646" s="14">
        <f>VLOOKUP(K2646,Наценка!$A$1:$B$8,2,1)</f>
        <v>1.4</v>
      </c>
      <c r="M2646" s="56">
        <f>INDEX($M:$M,MATCH($H2646,$C:$C,0))+I2646*$M$2</f>
        <v>4980</v>
      </c>
      <c r="N2646" s="57">
        <f t="shared" si="428"/>
        <v>4990</v>
      </c>
      <c r="O2646" s="72">
        <f>VLOOKUP($B2646,'Выгр Торг'!$B:$P,O$1,0)</f>
        <v>3600</v>
      </c>
      <c r="P2646" s="72">
        <f>VLOOKUP($B2646,'Выгр Торг'!$B:$P,P$1,0)</f>
        <v>5090</v>
      </c>
      <c r="Q2646" s="42">
        <f t="shared" si="429"/>
        <v>0</v>
      </c>
      <c r="R2646" s="42">
        <f t="shared" si="430"/>
        <v>100</v>
      </c>
      <c r="S2646" s="85">
        <f t="shared" si="434"/>
        <v>4990</v>
      </c>
      <c r="T2646" s="60" t="str">
        <f>IFERROR(VLOOKUP($B2646,'Из ГУГЛа'!$B:$G,4,0)*U2646+V2646,VLOOKUP($B2646,'Из ГУГЛа'!$B:$G,4,0))</f>
        <v/>
      </c>
      <c r="U2646" s="15">
        <v>1</v>
      </c>
      <c r="V2646" s="59"/>
      <c r="W2646" s="74">
        <f t="shared" si="431"/>
        <v>0.38611111111111107</v>
      </c>
      <c r="X2646" s="74" t="str">
        <f t="shared" si="432"/>
        <v/>
      </c>
      <c r="Y2646" s="74" t="str">
        <f t="shared" si="433"/>
        <v/>
      </c>
      <c r="Z2646" s="76" t="e">
        <f>INDEX($Z:$Z,MATCH($H2646,$C:$C,0))+V2646</f>
        <v>#VALUE!</v>
      </c>
      <c r="AB2646" s="43">
        <f>INDEX($AB:$AB,MATCH($H2646,$C:$C,0))</f>
        <v>0</v>
      </c>
    </row>
    <row r="2647" spans="1:28" ht="60" x14ac:dyDescent="0.25">
      <c r="A2647" s="71" t="str">
        <f>INDEX('Выгр Торг'!$A:$A,MATCH($B2647,'Выгр Торг'!$B:$B,0))</f>
        <v>Боковые зеркала "АТП" в стиле Гранта для ВАЗ 2110-2112, Лада Приора</v>
      </c>
      <c r="B2647" s="88">
        <v>327596</v>
      </c>
      <c r="C2647" s="72">
        <f>VLOOKUP($B2647,'Выгр Торг'!$B:$P,C$1,0)</f>
        <v>327596</v>
      </c>
      <c r="D2647" s="71" t="str">
        <f>VLOOKUP($B2647,'Выгр Торг'!$B:$P,D$1,0)</f>
        <v>Боковые зеркала "АТП" в стиле Гранта (повторитель: Динамический (МУЛЬТИ PLAZMA), Механическая, С обогревом, В цвет 628) для ВАЗ 2110-2112, Лада Приора</v>
      </c>
      <c r="E2647" s="72" t="str">
        <f>VLOOKUP($B2647,'Выгр Торг'!$B:$P,E$1,0)</f>
        <v>Y</v>
      </c>
      <c r="F2647" s="72" t="str">
        <f>VLOOKUP($B2647,'Выгр Торг'!$B:$P,F$1,0)</f>
        <v>1</v>
      </c>
      <c r="G2647" s="36"/>
      <c r="H2647" s="28">
        <v>327194</v>
      </c>
      <c r="I2647" s="53">
        <f>INDEX($I:$I,MATCH($H2647,$C:$C,0))</f>
        <v>600</v>
      </c>
      <c r="J2647" s="5" t="s">
        <v>3410</v>
      </c>
      <c r="K2647" s="56">
        <f>INDEX($K:$K,MATCH($H2647,$C:$C,0))+I2647</f>
        <v>3600</v>
      </c>
      <c r="L2647" s="14">
        <f>VLOOKUP(K2647,Наценка!$A$1:$B$8,2,1)</f>
        <v>1.4</v>
      </c>
      <c r="M2647" s="56">
        <f>INDEX($M:$M,MATCH($H2647,$C:$C,0))+I2647*$M$2</f>
        <v>4980</v>
      </c>
      <c r="N2647" s="57">
        <f t="shared" si="428"/>
        <v>4990</v>
      </c>
      <c r="O2647" s="72">
        <f>VLOOKUP($B2647,'Выгр Торг'!$B:$P,O$1,0)</f>
        <v>3600</v>
      </c>
      <c r="P2647" s="72">
        <f>VLOOKUP($B2647,'Выгр Торг'!$B:$P,P$1,0)</f>
        <v>5090</v>
      </c>
      <c r="Q2647" s="42">
        <f t="shared" si="429"/>
        <v>0</v>
      </c>
      <c r="R2647" s="42">
        <f t="shared" si="430"/>
        <v>100</v>
      </c>
      <c r="S2647" s="85">
        <f t="shared" si="434"/>
        <v>4990</v>
      </c>
      <c r="T2647" s="60" t="str">
        <f>IFERROR(VLOOKUP($B2647,'Из ГУГЛа'!$B:$G,4,0)*U2647+V2647,VLOOKUP($B2647,'Из ГУГЛа'!$B:$G,4,0))</f>
        <v/>
      </c>
      <c r="U2647" s="15">
        <v>1</v>
      </c>
      <c r="V2647" s="59"/>
      <c r="W2647" s="74">
        <f t="shared" si="431"/>
        <v>0.38611111111111107</v>
      </c>
      <c r="X2647" s="74" t="str">
        <f t="shared" si="432"/>
        <v/>
      </c>
      <c r="Y2647" s="74" t="str">
        <f t="shared" si="433"/>
        <v/>
      </c>
      <c r="Z2647" s="76" t="e">
        <f>INDEX($Z:$Z,MATCH($H2647,$C:$C,0))+V2647</f>
        <v>#VALUE!</v>
      </c>
      <c r="AB2647" s="43">
        <f>INDEX($AB:$AB,MATCH($H2647,$C:$C,0))</f>
        <v>0</v>
      </c>
    </row>
    <row r="2648" spans="1:28" ht="60" x14ac:dyDescent="0.25">
      <c r="A2648" s="71" t="str">
        <f>INDEX('Выгр Торг'!$A:$A,MATCH($B2648,'Выгр Торг'!$B:$B,0))</f>
        <v>Боковые зеркала "АТП" в стиле Гранта для ВАЗ 2110-2112, Лада Приора</v>
      </c>
      <c r="B2648" s="88">
        <v>327502</v>
      </c>
      <c r="C2648" s="72">
        <f>VLOOKUP($B2648,'Выгр Торг'!$B:$P,C$1,0)</f>
        <v>327502</v>
      </c>
      <c r="D2648" s="71" t="str">
        <f>VLOOKUP($B2648,'Выгр Торг'!$B:$P,D$1,0)</f>
        <v>Боковые зеркала "АТП" в стиле Гранта (повторитель: Динамический (МУЛЬТИ PLAZMA), Механическая, С обогревом, В цвет 630) для ВАЗ 2110-2112, Лада Приора</v>
      </c>
      <c r="E2648" s="72" t="str">
        <f>VLOOKUP($B2648,'Выгр Торг'!$B:$P,E$1,0)</f>
        <v>Y</v>
      </c>
      <c r="F2648" s="72" t="str">
        <f>VLOOKUP($B2648,'Выгр Торг'!$B:$P,F$1,0)</f>
        <v>1</v>
      </c>
      <c r="G2648" s="36"/>
      <c r="H2648" s="28">
        <v>327194</v>
      </c>
      <c r="I2648" s="53">
        <f>INDEX($I:$I,MATCH($H2648,$C:$C,0))</f>
        <v>600</v>
      </c>
      <c r="J2648" s="5" t="s">
        <v>3410</v>
      </c>
      <c r="K2648" s="56">
        <f>INDEX($K:$K,MATCH($H2648,$C:$C,0))+I2648</f>
        <v>3600</v>
      </c>
      <c r="L2648" s="14">
        <f>VLOOKUP(K2648,Наценка!$A$1:$B$8,2,1)</f>
        <v>1.4</v>
      </c>
      <c r="M2648" s="56">
        <f>INDEX($M:$M,MATCH($H2648,$C:$C,0))+I2648*$M$2</f>
        <v>4980</v>
      </c>
      <c r="N2648" s="57">
        <f t="shared" si="428"/>
        <v>4990</v>
      </c>
      <c r="O2648" s="72">
        <f>VLOOKUP($B2648,'Выгр Торг'!$B:$P,O$1,0)</f>
        <v>3600</v>
      </c>
      <c r="P2648" s="72">
        <f>VLOOKUP($B2648,'Выгр Торг'!$B:$P,P$1,0)</f>
        <v>5090</v>
      </c>
      <c r="Q2648" s="42">
        <f t="shared" si="429"/>
        <v>0</v>
      </c>
      <c r="R2648" s="42">
        <f t="shared" si="430"/>
        <v>100</v>
      </c>
      <c r="S2648" s="85">
        <f t="shared" si="434"/>
        <v>4990</v>
      </c>
      <c r="T2648" s="60" t="str">
        <f>IFERROR(VLOOKUP($B2648,'Из ГУГЛа'!$B:$G,4,0)*U2648+V2648,VLOOKUP($B2648,'Из ГУГЛа'!$B:$G,4,0))</f>
        <v/>
      </c>
      <c r="U2648" s="15">
        <v>1</v>
      </c>
      <c r="V2648" s="59"/>
      <c r="W2648" s="74">
        <f t="shared" si="431"/>
        <v>0.38611111111111107</v>
      </c>
      <c r="X2648" s="74" t="str">
        <f t="shared" si="432"/>
        <v/>
      </c>
      <c r="Y2648" s="74" t="str">
        <f t="shared" si="433"/>
        <v/>
      </c>
      <c r="Z2648" s="76" t="e">
        <f>INDEX($Z:$Z,MATCH($H2648,$C:$C,0))+V2648</f>
        <v>#VALUE!</v>
      </c>
      <c r="AB2648" s="43">
        <f>INDEX($AB:$AB,MATCH($H2648,$C:$C,0))</f>
        <v>0</v>
      </c>
    </row>
    <row r="2649" spans="1:28" ht="60" x14ac:dyDescent="0.25">
      <c r="A2649" s="71" t="str">
        <f>INDEX('Выгр Торг'!$A:$A,MATCH($B2649,'Выгр Торг'!$B:$B,0))</f>
        <v>Боковые зеркала "АТП" в стиле Гранта для ВАЗ 2110-2112, Лада Приора</v>
      </c>
      <c r="B2649" s="88">
        <v>327446</v>
      </c>
      <c r="C2649" s="72">
        <f>VLOOKUP($B2649,'Выгр Торг'!$B:$P,C$1,0)</f>
        <v>327446</v>
      </c>
      <c r="D2649" s="71" t="str">
        <f>VLOOKUP($B2649,'Выгр Торг'!$B:$P,D$1,0)</f>
        <v>Боковые зеркала "АТП" в стиле Гранта (повторитель: Динамический (МУЛЬТИ PLAZMA), Механическая, С обогревом, В цвет 633) для ВАЗ 2110-2112, Лада Приора</v>
      </c>
      <c r="E2649" s="72" t="str">
        <f>VLOOKUP($B2649,'Выгр Торг'!$B:$P,E$1,0)</f>
        <v>Y</v>
      </c>
      <c r="F2649" s="72" t="str">
        <f>VLOOKUP($B2649,'Выгр Торг'!$B:$P,F$1,0)</f>
        <v>1</v>
      </c>
      <c r="G2649" s="36"/>
      <c r="H2649" s="28">
        <v>327194</v>
      </c>
      <c r="I2649" s="53">
        <f>INDEX($I:$I,MATCH($H2649,$C:$C,0))</f>
        <v>600</v>
      </c>
      <c r="J2649" s="5" t="s">
        <v>3410</v>
      </c>
      <c r="K2649" s="56">
        <f>INDEX($K:$K,MATCH($H2649,$C:$C,0))+I2649</f>
        <v>3600</v>
      </c>
      <c r="L2649" s="14">
        <f>VLOOKUP(K2649,Наценка!$A$1:$B$8,2,1)</f>
        <v>1.4</v>
      </c>
      <c r="M2649" s="56">
        <f>INDEX($M:$M,MATCH($H2649,$C:$C,0))+I2649*$M$2</f>
        <v>4980</v>
      </c>
      <c r="N2649" s="57">
        <f t="shared" si="428"/>
        <v>4990</v>
      </c>
      <c r="O2649" s="72">
        <f>VLOOKUP($B2649,'Выгр Торг'!$B:$P,O$1,0)</f>
        <v>3600</v>
      </c>
      <c r="P2649" s="72">
        <f>VLOOKUP($B2649,'Выгр Торг'!$B:$P,P$1,0)</f>
        <v>5090</v>
      </c>
      <c r="Q2649" s="42">
        <f t="shared" si="429"/>
        <v>0</v>
      </c>
      <c r="R2649" s="42">
        <f t="shared" si="430"/>
        <v>100</v>
      </c>
      <c r="S2649" s="85">
        <f t="shared" si="434"/>
        <v>4990</v>
      </c>
      <c r="T2649" s="60" t="str">
        <f>IFERROR(VLOOKUP($B2649,'Из ГУГЛа'!$B:$G,4,0)*U2649+V2649,VLOOKUP($B2649,'Из ГУГЛа'!$B:$G,4,0))</f>
        <v/>
      </c>
      <c r="U2649" s="15">
        <v>1</v>
      </c>
      <c r="V2649" s="59"/>
      <c r="W2649" s="74">
        <f t="shared" si="431"/>
        <v>0.38611111111111107</v>
      </c>
      <c r="X2649" s="74" t="str">
        <f t="shared" si="432"/>
        <v/>
      </c>
      <c r="Y2649" s="74" t="str">
        <f t="shared" si="433"/>
        <v/>
      </c>
      <c r="Z2649" s="76" t="e">
        <f>INDEX($Z:$Z,MATCH($H2649,$C:$C,0))+V2649</f>
        <v>#VALUE!</v>
      </c>
      <c r="AB2649" s="43">
        <f>INDEX($AB:$AB,MATCH($H2649,$C:$C,0))</f>
        <v>0</v>
      </c>
    </row>
    <row r="2650" spans="1:28" ht="60" x14ac:dyDescent="0.25">
      <c r="A2650" s="71" t="str">
        <f>INDEX('Выгр Торг'!$A:$A,MATCH($B2650,'Выгр Торг'!$B:$B,0))</f>
        <v>Боковые зеркала "АТП" в стиле Гранта для ВАЗ 2110-2112, Лада Приора</v>
      </c>
      <c r="B2650" s="88">
        <v>327454</v>
      </c>
      <c r="C2650" s="72">
        <f>VLOOKUP($B2650,'Выгр Торг'!$B:$P,C$1,0)</f>
        <v>327454</v>
      </c>
      <c r="D2650" s="71" t="str">
        <f>VLOOKUP($B2650,'Выгр Торг'!$B:$P,D$1,0)</f>
        <v>Боковые зеркала "АТП" в стиле Гранта (повторитель: Динамический (МУЛЬТИ PLAZMA), Механическая, С обогревом, В цвет 655) для ВАЗ 2110-2112, Лада Приора</v>
      </c>
      <c r="E2650" s="72" t="str">
        <f>VLOOKUP($B2650,'Выгр Торг'!$B:$P,E$1,0)</f>
        <v>Y</v>
      </c>
      <c r="F2650" s="72" t="str">
        <f>VLOOKUP($B2650,'Выгр Торг'!$B:$P,F$1,0)</f>
        <v>1</v>
      </c>
      <c r="G2650" s="36"/>
      <c r="H2650" s="28">
        <v>327194</v>
      </c>
      <c r="I2650" s="53">
        <f>INDEX($I:$I,MATCH($H2650,$C:$C,0))</f>
        <v>600</v>
      </c>
      <c r="J2650" s="5" t="s">
        <v>3410</v>
      </c>
      <c r="K2650" s="56">
        <f>INDEX($K:$K,MATCH($H2650,$C:$C,0))+I2650</f>
        <v>3600</v>
      </c>
      <c r="L2650" s="14">
        <f>VLOOKUP(K2650,Наценка!$A$1:$B$8,2,1)</f>
        <v>1.4</v>
      </c>
      <c r="M2650" s="56">
        <f>INDEX($M:$M,MATCH($H2650,$C:$C,0))+I2650*$M$2</f>
        <v>4980</v>
      </c>
      <c r="N2650" s="57">
        <f t="shared" si="428"/>
        <v>4990</v>
      </c>
      <c r="O2650" s="72">
        <f>VLOOKUP($B2650,'Выгр Торг'!$B:$P,O$1,0)</f>
        <v>3600</v>
      </c>
      <c r="P2650" s="72">
        <f>VLOOKUP($B2650,'Выгр Торг'!$B:$P,P$1,0)</f>
        <v>5090</v>
      </c>
      <c r="Q2650" s="42">
        <f t="shared" si="429"/>
        <v>0</v>
      </c>
      <c r="R2650" s="42">
        <f t="shared" si="430"/>
        <v>100</v>
      </c>
      <c r="S2650" s="85">
        <f t="shared" si="434"/>
        <v>4990</v>
      </c>
      <c r="T2650" s="60" t="str">
        <f>IFERROR(VLOOKUP($B2650,'Из ГУГЛа'!$B:$G,4,0)*U2650+V2650,VLOOKUP($B2650,'Из ГУГЛа'!$B:$G,4,0))</f>
        <v/>
      </c>
      <c r="U2650" s="15">
        <v>1</v>
      </c>
      <c r="V2650" s="59"/>
      <c r="W2650" s="74">
        <f t="shared" si="431"/>
        <v>0.38611111111111107</v>
      </c>
      <c r="X2650" s="74" t="str">
        <f t="shared" si="432"/>
        <v/>
      </c>
      <c r="Y2650" s="74" t="str">
        <f t="shared" si="433"/>
        <v/>
      </c>
      <c r="Z2650" s="76" t="e">
        <f>INDEX($Z:$Z,MATCH($H2650,$C:$C,0))+V2650</f>
        <v>#VALUE!</v>
      </c>
      <c r="AB2650" s="43">
        <f>INDEX($AB:$AB,MATCH($H2650,$C:$C,0))</f>
        <v>0</v>
      </c>
    </row>
    <row r="2651" spans="1:28" ht="60" x14ac:dyDescent="0.25">
      <c r="A2651" s="71" t="str">
        <f>INDEX('Выгр Торг'!$A:$A,MATCH($B2651,'Выгр Торг'!$B:$B,0))</f>
        <v>Боковые зеркала "АТП" в стиле Гранта для ВАЗ 2110-2112, Лада Приора</v>
      </c>
      <c r="B2651" s="88">
        <v>327406</v>
      </c>
      <c r="C2651" s="72">
        <f>VLOOKUP($B2651,'Выгр Торг'!$B:$P,C$1,0)</f>
        <v>327406</v>
      </c>
      <c r="D2651" s="71" t="str">
        <f>VLOOKUP($B2651,'Выгр Торг'!$B:$P,D$1,0)</f>
        <v>Боковые зеркала "АТП" в стиле Гранта (повторитель: Динамический (МУЛЬТИ PLAZMA), Механическая, С обогревом, В цвет 660) для ВАЗ 2110-2112, Лада Приора</v>
      </c>
      <c r="E2651" s="72" t="str">
        <f>VLOOKUP($B2651,'Выгр Торг'!$B:$P,E$1,0)</f>
        <v>Y</v>
      </c>
      <c r="F2651" s="72" t="str">
        <f>VLOOKUP($B2651,'Выгр Торг'!$B:$P,F$1,0)</f>
        <v>1</v>
      </c>
      <c r="G2651" s="36"/>
      <c r="H2651" s="28">
        <v>327194</v>
      </c>
      <c r="I2651" s="53">
        <f>INDEX($I:$I,MATCH($H2651,$C:$C,0))</f>
        <v>600</v>
      </c>
      <c r="J2651" s="5" t="s">
        <v>3410</v>
      </c>
      <c r="K2651" s="56">
        <f>INDEX($K:$K,MATCH($H2651,$C:$C,0))+I2651</f>
        <v>3600</v>
      </c>
      <c r="L2651" s="14">
        <f>VLOOKUP(K2651,Наценка!$A$1:$B$8,2,1)</f>
        <v>1.4</v>
      </c>
      <c r="M2651" s="56">
        <f>INDEX($M:$M,MATCH($H2651,$C:$C,0))+I2651*$M$2</f>
        <v>4980</v>
      </c>
      <c r="N2651" s="57">
        <f t="shared" si="428"/>
        <v>4990</v>
      </c>
      <c r="O2651" s="72">
        <f>VLOOKUP($B2651,'Выгр Торг'!$B:$P,O$1,0)</f>
        <v>3600</v>
      </c>
      <c r="P2651" s="72">
        <f>VLOOKUP($B2651,'Выгр Торг'!$B:$P,P$1,0)</f>
        <v>5090</v>
      </c>
      <c r="Q2651" s="42">
        <f t="shared" si="429"/>
        <v>0</v>
      </c>
      <c r="R2651" s="42">
        <f t="shared" si="430"/>
        <v>100</v>
      </c>
      <c r="S2651" s="85">
        <f t="shared" si="434"/>
        <v>4990</v>
      </c>
      <c r="T2651" s="60" t="str">
        <f>IFERROR(VLOOKUP($B2651,'Из ГУГЛа'!$B:$G,4,0)*U2651+V2651,VLOOKUP($B2651,'Из ГУГЛа'!$B:$G,4,0))</f>
        <v/>
      </c>
      <c r="U2651" s="15">
        <v>1</v>
      </c>
      <c r="V2651" s="59"/>
      <c r="W2651" s="74">
        <f t="shared" si="431"/>
        <v>0.38611111111111107</v>
      </c>
      <c r="X2651" s="74" t="str">
        <f t="shared" si="432"/>
        <v/>
      </c>
      <c r="Y2651" s="74" t="str">
        <f t="shared" si="433"/>
        <v/>
      </c>
      <c r="Z2651" s="76" t="e">
        <f>INDEX($Z:$Z,MATCH($H2651,$C:$C,0))+V2651</f>
        <v>#VALUE!</v>
      </c>
      <c r="AB2651" s="43">
        <f>INDEX($AB:$AB,MATCH($H2651,$C:$C,0))</f>
        <v>0</v>
      </c>
    </row>
    <row r="2652" spans="1:28" ht="60" x14ac:dyDescent="0.25">
      <c r="A2652" s="71" t="str">
        <f>INDEX('Выгр Торг'!$A:$A,MATCH($B2652,'Выгр Торг'!$B:$B,0))</f>
        <v>Боковые зеркала "АТП" в стиле Гранта для ВАЗ 2110-2112, Лада Приора</v>
      </c>
      <c r="B2652" s="88">
        <v>327518</v>
      </c>
      <c r="C2652" s="72">
        <f>VLOOKUP($B2652,'Выгр Торг'!$B:$P,C$1,0)</f>
        <v>327518</v>
      </c>
      <c r="D2652" s="71" t="str">
        <f>VLOOKUP($B2652,'Выгр Торг'!$B:$P,D$1,0)</f>
        <v>Боковые зеркала "АТП" в стиле Гранта (повторитель: Динамический (МУЛЬТИ PLAZMA), Механическая, С обогревом, В цвет 665) для ВАЗ 2110-2112, Лада Приора</v>
      </c>
      <c r="E2652" s="72" t="str">
        <f>VLOOKUP($B2652,'Выгр Торг'!$B:$P,E$1,0)</f>
        <v>Y</v>
      </c>
      <c r="F2652" s="72" t="str">
        <f>VLOOKUP($B2652,'Выгр Торг'!$B:$P,F$1,0)</f>
        <v>1</v>
      </c>
      <c r="G2652" s="36"/>
      <c r="H2652" s="28">
        <v>327194</v>
      </c>
      <c r="I2652" s="53">
        <f>INDEX($I:$I,MATCH($H2652,$C:$C,0))</f>
        <v>600</v>
      </c>
      <c r="J2652" s="5" t="s">
        <v>3410</v>
      </c>
      <c r="K2652" s="56">
        <f>INDEX($K:$K,MATCH($H2652,$C:$C,0))+I2652</f>
        <v>3600</v>
      </c>
      <c r="L2652" s="14">
        <f>VLOOKUP(K2652,Наценка!$A$1:$B$8,2,1)</f>
        <v>1.4</v>
      </c>
      <c r="M2652" s="56">
        <f>INDEX($M:$M,MATCH($H2652,$C:$C,0))+I2652*$M$2</f>
        <v>4980</v>
      </c>
      <c r="N2652" s="57">
        <f t="shared" si="428"/>
        <v>4990</v>
      </c>
      <c r="O2652" s="72">
        <f>VLOOKUP($B2652,'Выгр Торг'!$B:$P,O$1,0)</f>
        <v>3600</v>
      </c>
      <c r="P2652" s="72">
        <f>VLOOKUP($B2652,'Выгр Торг'!$B:$P,P$1,0)</f>
        <v>5090</v>
      </c>
      <c r="Q2652" s="42">
        <f t="shared" si="429"/>
        <v>0</v>
      </c>
      <c r="R2652" s="42">
        <f t="shared" si="430"/>
        <v>100</v>
      </c>
      <c r="S2652" s="85">
        <f t="shared" si="434"/>
        <v>4990</v>
      </c>
      <c r="T2652" s="60" t="str">
        <f>IFERROR(VLOOKUP($B2652,'Из ГУГЛа'!$B:$G,4,0)*U2652+V2652,VLOOKUP($B2652,'Из ГУГЛа'!$B:$G,4,0))</f>
        <v/>
      </c>
      <c r="U2652" s="15">
        <v>1</v>
      </c>
      <c r="V2652" s="59"/>
      <c r="W2652" s="74">
        <f t="shared" si="431"/>
        <v>0.38611111111111107</v>
      </c>
      <c r="X2652" s="74" t="str">
        <f t="shared" si="432"/>
        <v/>
      </c>
      <c r="Y2652" s="74" t="str">
        <f t="shared" si="433"/>
        <v/>
      </c>
      <c r="Z2652" s="76" t="e">
        <f>INDEX($Z:$Z,MATCH($H2652,$C:$C,0))+V2652</f>
        <v>#VALUE!</v>
      </c>
      <c r="AB2652" s="43">
        <f>INDEX($AB:$AB,MATCH($H2652,$C:$C,0))</f>
        <v>0</v>
      </c>
    </row>
    <row r="2653" spans="1:28" ht="60" x14ac:dyDescent="0.25">
      <c r="A2653" s="71" t="str">
        <f>INDEX('Выгр Торг'!$A:$A,MATCH($B2653,'Выгр Торг'!$B:$B,0))</f>
        <v>Боковые зеркала "АТП" в стиле Гранта для ВАЗ 2110-2112, Лада Приора</v>
      </c>
      <c r="B2653" s="88">
        <v>327628</v>
      </c>
      <c r="C2653" s="72">
        <f>VLOOKUP($B2653,'Выгр Торг'!$B:$P,C$1,0)</f>
        <v>327628</v>
      </c>
      <c r="D2653" s="71" t="str">
        <f>VLOOKUP($B2653,'Выгр Торг'!$B:$P,D$1,0)</f>
        <v>Боковые зеркала "АТП" в стиле Гранта (повторитель: Динамический (МУЛЬТИ PLAZMA), Механическая, С обогревом, В цвет 672) для ВАЗ 2110-2112, Лада Приора</v>
      </c>
      <c r="E2653" s="72" t="str">
        <f>VLOOKUP($B2653,'Выгр Торг'!$B:$P,E$1,0)</f>
        <v>Y</v>
      </c>
      <c r="F2653" s="72" t="str">
        <f>VLOOKUP($B2653,'Выгр Торг'!$B:$P,F$1,0)</f>
        <v>1</v>
      </c>
      <c r="G2653" s="36"/>
      <c r="H2653" s="28">
        <v>327194</v>
      </c>
      <c r="I2653" s="53">
        <f>INDEX($I:$I,MATCH($H2653,$C:$C,0))</f>
        <v>600</v>
      </c>
      <c r="J2653" s="5" t="s">
        <v>3410</v>
      </c>
      <c r="K2653" s="56">
        <f>INDEX($K:$K,MATCH($H2653,$C:$C,0))+I2653</f>
        <v>3600</v>
      </c>
      <c r="L2653" s="14">
        <f>VLOOKUP(K2653,Наценка!$A$1:$B$8,2,1)</f>
        <v>1.4</v>
      </c>
      <c r="M2653" s="56">
        <f>INDEX($M:$M,MATCH($H2653,$C:$C,0))+I2653*$M$2</f>
        <v>4980</v>
      </c>
      <c r="N2653" s="57">
        <f t="shared" si="428"/>
        <v>4990</v>
      </c>
      <c r="O2653" s="72">
        <f>VLOOKUP($B2653,'Выгр Торг'!$B:$P,O$1,0)</f>
        <v>3600</v>
      </c>
      <c r="P2653" s="72">
        <f>VLOOKUP($B2653,'Выгр Торг'!$B:$P,P$1,0)</f>
        <v>5090</v>
      </c>
      <c r="Q2653" s="42">
        <f t="shared" si="429"/>
        <v>0</v>
      </c>
      <c r="R2653" s="42">
        <f t="shared" si="430"/>
        <v>100</v>
      </c>
      <c r="S2653" s="85">
        <f t="shared" si="434"/>
        <v>4990</v>
      </c>
      <c r="T2653" s="60" t="str">
        <f>IFERROR(VLOOKUP($B2653,'Из ГУГЛа'!$B:$G,4,0)*U2653+V2653,VLOOKUP($B2653,'Из ГУГЛа'!$B:$G,4,0))</f>
        <v/>
      </c>
      <c r="U2653" s="15">
        <v>1</v>
      </c>
      <c r="V2653" s="59"/>
      <c r="W2653" s="74">
        <f t="shared" si="431"/>
        <v>0.38611111111111107</v>
      </c>
      <c r="X2653" s="74" t="str">
        <f t="shared" si="432"/>
        <v/>
      </c>
      <c r="Y2653" s="74" t="str">
        <f t="shared" si="433"/>
        <v/>
      </c>
      <c r="Z2653" s="76" t="e">
        <f>INDEX($Z:$Z,MATCH($H2653,$C:$C,0))+V2653</f>
        <v>#VALUE!</v>
      </c>
      <c r="AB2653" s="43">
        <f>INDEX($AB:$AB,MATCH($H2653,$C:$C,0))</f>
        <v>0</v>
      </c>
    </row>
    <row r="2654" spans="1:28" ht="60" x14ac:dyDescent="0.25">
      <c r="A2654" s="71" t="str">
        <f>INDEX('Выгр Торг'!$A:$A,MATCH($B2654,'Выгр Торг'!$B:$B,0))</f>
        <v>Боковые зеркала "АТП" в стиле Гранта для ВАЗ 2110-2112, Лада Приора</v>
      </c>
      <c r="B2654" s="88">
        <v>327708</v>
      </c>
      <c r="C2654" s="72">
        <f>VLOOKUP($B2654,'Выгр Торг'!$B:$P,C$1,0)</f>
        <v>327708</v>
      </c>
      <c r="D2654" s="71" t="str">
        <f>VLOOKUP($B2654,'Выгр Торг'!$B:$P,D$1,0)</f>
        <v>Боковые зеркала "АТП" в стиле Гранта (повторитель: Динамический (МУЛЬТИ PLAZMA), Механическая, С обогревом, В цвет 690) для ВАЗ 2110-2112, Лада Приора</v>
      </c>
      <c r="E2654" s="72" t="str">
        <f>VLOOKUP($B2654,'Выгр Торг'!$B:$P,E$1,0)</f>
        <v>Y</v>
      </c>
      <c r="F2654" s="72" t="str">
        <f>VLOOKUP($B2654,'Выгр Торг'!$B:$P,F$1,0)</f>
        <v>1</v>
      </c>
      <c r="G2654" s="36"/>
      <c r="H2654" s="28">
        <v>327194</v>
      </c>
      <c r="I2654" s="53">
        <f>INDEX($I:$I,MATCH($H2654,$C:$C,0))</f>
        <v>600</v>
      </c>
      <c r="J2654" s="5" t="s">
        <v>3410</v>
      </c>
      <c r="K2654" s="56">
        <f>INDEX($K:$K,MATCH($H2654,$C:$C,0))+I2654</f>
        <v>3600</v>
      </c>
      <c r="L2654" s="14">
        <f>VLOOKUP(K2654,Наценка!$A$1:$B$8,2,1)</f>
        <v>1.4</v>
      </c>
      <c r="M2654" s="56">
        <f>INDEX($M:$M,MATCH($H2654,$C:$C,0))+I2654*$M$2</f>
        <v>4980</v>
      </c>
      <c r="N2654" s="57">
        <f t="shared" si="428"/>
        <v>4990</v>
      </c>
      <c r="O2654" s="72">
        <f>VLOOKUP($B2654,'Выгр Торг'!$B:$P,O$1,0)</f>
        <v>3600</v>
      </c>
      <c r="P2654" s="72">
        <f>VLOOKUP($B2654,'Выгр Торг'!$B:$P,P$1,0)</f>
        <v>5090</v>
      </c>
      <c r="Q2654" s="42">
        <f t="shared" si="429"/>
        <v>0</v>
      </c>
      <c r="R2654" s="42">
        <f t="shared" si="430"/>
        <v>100</v>
      </c>
      <c r="S2654" s="85">
        <f t="shared" si="434"/>
        <v>4990</v>
      </c>
      <c r="T2654" s="60" t="str">
        <f>IFERROR(VLOOKUP($B2654,'Из ГУГЛа'!$B:$G,4,0)*U2654+V2654,VLOOKUP($B2654,'Из ГУГЛа'!$B:$G,4,0))</f>
        <v/>
      </c>
      <c r="U2654" s="15">
        <v>1</v>
      </c>
      <c r="V2654" s="59"/>
      <c r="W2654" s="74">
        <f t="shared" si="431"/>
        <v>0.38611111111111107</v>
      </c>
      <c r="X2654" s="74" t="str">
        <f t="shared" si="432"/>
        <v/>
      </c>
      <c r="Y2654" s="74" t="str">
        <f t="shared" si="433"/>
        <v/>
      </c>
      <c r="Z2654" s="76" t="e">
        <f>INDEX($Z:$Z,MATCH($H2654,$C:$C,0))+V2654</f>
        <v>#VALUE!</v>
      </c>
      <c r="AB2654" s="43">
        <f>INDEX($AB:$AB,MATCH($H2654,$C:$C,0))</f>
        <v>0</v>
      </c>
    </row>
    <row r="2655" spans="1:28" ht="60" x14ac:dyDescent="0.25">
      <c r="A2655" s="71" t="str">
        <f>INDEX('Выгр Торг'!$A:$A,MATCH($B2655,'Выгр Торг'!$B:$B,0))</f>
        <v>Боковые зеркала "АТП" в стиле Гранта для ВАЗ 2110-2112, Лада Приора</v>
      </c>
      <c r="B2655" s="88">
        <v>327510</v>
      </c>
      <c r="C2655" s="72">
        <f>VLOOKUP($B2655,'Выгр Торг'!$B:$P,C$1,0)</f>
        <v>327510</v>
      </c>
      <c r="D2655" s="71" t="str">
        <f>VLOOKUP($B2655,'Выгр Торг'!$B:$P,D$1,0)</f>
        <v>Боковые зеркала "АТП" в стиле Гранта (повторитель: Динамический (МУЛЬТИ PLAZMA), Механическая, С обогревом, В цвет 790) для ВАЗ 2110-2112, Лада Приора</v>
      </c>
      <c r="E2655" s="72" t="str">
        <f>VLOOKUP($B2655,'Выгр Торг'!$B:$P,E$1,0)</f>
        <v>Y</v>
      </c>
      <c r="F2655" s="72" t="str">
        <f>VLOOKUP($B2655,'Выгр Торг'!$B:$P,F$1,0)</f>
        <v>1</v>
      </c>
      <c r="G2655" s="36"/>
      <c r="H2655" s="28">
        <v>327194</v>
      </c>
      <c r="I2655" s="53">
        <f>INDEX($I:$I,MATCH($H2655,$C:$C,0))</f>
        <v>600</v>
      </c>
      <c r="J2655" s="5" t="s">
        <v>3410</v>
      </c>
      <c r="K2655" s="56">
        <f>INDEX($K:$K,MATCH($H2655,$C:$C,0))+I2655</f>
        <v>3600</v>
      </c>
      <c r="L2655" s="14">
        <f>VLOOKUP(K2655,Наценка!$A$1:$B$8,2,1)</f>
        <v>1.4</v>
      </c>
      <c r="M2655" s="56">
        <f>INDEX($M:$M,MATCH($H2655,$C:$C,0))+I2655*$M$2</f>
        <v>4980</v>
      </c>
      <c r="N2655" s="57">
        <f t="shared" si="428"/>
        <v>4990</v>
      </c>
      <c r="O2655" s="72">
        <f>VLOOKUP($B2655,'Выгр Торг'!$B:$P,O$1,0)</f>
        <v>3600</v>
      </c>
      <c r="P2655" s="72">
        <f>VLOOKUP($B2655,'Выгр Торг'!$B:$P,P$1,0)</f>
        <v>5090</v>
      </c>
      <c r="Q2655" s="42">
        <f t="shared" si="429"/>
        <v>0</v>
      </c>
      <c r="R2655" s="42">
        <f t="shared" si="430"/>
        <v>100</v>
      </c>
      <c r="S2655" s="85">
        <f t="shared" si="434"/>
        <v>4990</v>
      </c>
      <c r="T2655" s="60" t="str">
        <f>IFERROR(VLOOKUP($B2655,'Из ГУГЛа'!$B:$G,4,0)*U2655+V2655,VLOOKUP($B2655,'Из ГУГЛа'!$B:$G,4,0))</f>
        <v/>
      </c>
      <c r="U2655" s="15">
        <v>1</v>
      </c>
      <c r="V2655" s="59"/>
      <c r="W2655" s="74">
        <f t="shared" si="431"/>
        <v>0.38611111111111107</v>
      </c>
      <c r="X2655" s="74" t="str">
        <f t="shared" si="432"/>
        <v/>
      </c>
      <c r="Y2655" s="74" t="str">
        <f t="shared" si="433"/>
        <v/>
      </c>
      <c r="Z2655" s="76" t="e">
        <f>INDEX($Z:$Z,MATCH($H2655,$C:$C,0))+V2655</f>
        <v>#VALUE!</v>
      </c>
      <c r="AB2655" s="43">
        <f>INDEX($AB:$AB,MATCH($H2655,$C:$C,0))</f>
        <v>0</v>
      </c>
    </row>
    <row r="2656" spans="1:28" ht="75" x14ac:dyDescent="0.25">
      <c r="A2656" s="71" t="str">
        <f>INDEX('Выгр Торг'!$A:$A,MATCH($B2656,'Выгр Торг'!$B:$B,0))</f>
        <v>Боковые зеркала "АТП" в стиле Гранта для ВАЗ 2110-2112, Лада Приора</v>
      </c>
      <c r="B2656" s="88">
        <v>327390</v>
      </c>
      <c r="C2656" s="72">
        <f>VLOOKUP($B2656,'Выгр Торг'!$B:$P,C$1,0)</f>
        <v>327390</v>
      </c>
      <c r="D2656" s="71" t="str">
        <f>VLOOKUP($B2656,'Выгр Торг'!$B:$P,D$1,0)</f>
        <v>Боковые зеркала "АТП" в стиле Гранта (повторитель: Динамический (МУЛЬТИ PLAZMA), Механическая, С обогревом, Уточнить у менеджера) для ВАЗ 2110-2112, Лада Приора</v>
      </c>
      <c r="E2656" s="72" t="str">
        <f>VLOOKUP($B2656,'Выгр Торг'!$B:$P,E$1,0)</f>
        <v>Y</v>
      </c>
      <c r="F2656" s="72" t="str">
        <f>VLOOKUP($B2656,'Выгр Торг'!$B:$P,F$1,0)</f>
        <v>1</v>
      </c>
      <c r="G2656" s="36"/>
      <c r="H2656" s="28">
        <v>327194</v>
      </c>
      <c r="I2656" s="53">
        <f>INDEX($I:$I,MATCH($H2656,$C:$C,0))</f>
        <v>600</v>
      </c>
      <c r="J2656" s="5" t="s">
        <v>3410</v>
      </c>
      <c r="K2656" s="56">
        <f>INDEX($K:$K,MATCH($H2656,$C:$C,0))+I2656</f>
        <v>3600</v>
      </c>
      <c r="L2656" s="14">
        <f>VLOOKUP(K2656,Наценка!$A$1:$B$8,2,1)</f>
        <v>1.4</v>
      </c>
      <c r="M2656" s="56">
        <f>INDEX($M:$M,MATCH($H2656,$C:$C,0))+I2656*$M$2</f>
        <v>4980</v>
      </c>
      <c r="N2656" s="57">
        <f t="shared" si="428"/>
        <v>4990</v>
      </c>
      <c r="O2656" s="72">
        <f>VLOOKUP($B2656,'Выгр Торг'!$B:$P,O$1,0)</f>
        <v>3600</v>
      </c>
      <c r="P2656" s="72">
        <f>VLOOKUP($B2656,'Выгр Торг'!$B:$P,P$1,0)</f>
        <v>5090</v>
      </c>
      <c r="Q2656" s="42">
        <f t="shared" si="429"/>
        <v>0</v>
      </c>
      <c r="R2656" s="42">
        <f t="shared" si="430"/>
        <v>100</v>
      </c>
      <c r="S2656" s="85">
        <f t="shared" si="434"/>
        <v>4990</v>
      </c>
      <c r="T2656" s="60" t="str">
        <f>IFERROR(VLOOKUP($B2656,'Из ГУГЛа'!$B:$G,4,0)*U2656+V2656,VLOOKUP($B2656,'Из ГУГЛа'!$B:$G,4,0))</f>
        <v/>
      </c>
      <c r="U2656" s="15">
        <v>1</v>
      </c>
      <c r="V2656" s="59"/>
      <c r="W2656" s="74">
        <f t="shared" si="431"/>
        <v>0.38611111111111107</v>
      </c>
      <c r="X2656" s="74" t="str">
        <f t="shared" si="432"/>
        <v/>
      </c>
      <c r="Y2656" s="74" t="str">
        <f t="shared" si="433"/>
        <v/>
      </c>
      <c r="Z2656" s="76" t="e">
        <f>INDEX($Z:$Z,MATCH($H2656,$C:$C,0))+V2656</f>
        <v>#VALUE!</v>
      </c>
      <c r="AB2656" s="43">
        <f>INDEX($AB:$AB,MATCH($H2656,$C:$C,0))</f>
        <v>0</v>
      </c>
    </row>
    <row r="2657" spans="1:28" ht="60" x14ac:dyDescent="0.25">
      <c r="A2657" s="71" t="str">
        <f>INDEX('Выгр Торг'!$A:$A,MATCH($B2657,'Выгр Торг'!$B:$B,0))</f>
        <v>Боковые зеркала "АТП" в стиле Гранта для ВАЗ 2110-2112, Лада Приора</v>
      </c>
      <c r="B2657" s="88">
        <v>327186</v>
      </c>
      <c r="C2657" s="72">
        <f>VLOOKUP($B2657,'Выгр Торг'!$B:$P,C$1,0)</f>
        <v>327186</v>
      </c>
      <c r="D2657" s="71" t="str">
        <f>VLOOKUP($B2657,'Выгр Торг'!$B:$P,D$1,0)</f>
        <v>Боковые зеркала "АТП" в стиле Гранта (повторитель: Динамический (МУЛЬТИ PLAZMA), Электропривод, Без покраски) для ВАЗ 2110-2112, Лада Приора</v>
      </c>
      <c r="E2657" s="72" t="str">
        <f>VLOOKUP($B2657,'Выгр Торг'!$B:$P,E$1,0)</f>
        <v>Y</v>
      </c>
      <c r="F2657" s="72" t="str">
        <f>VLOOKUP($B2657,'Выгр Торг'!$B:$P,F$1,0)</f>
        <v>1</v>
      </c>
      <c r="G2657" s="36"/>
      <c r="H2657" s="28">
        <v>327186</v>
      </c>
      <c r="I2657" s="52">
        <v>600</v>
      </c>
      <c r="J2657" s="5" t="s">
        <v>3410</v>
      </c>
      <c r="K2657" s="73">
        <f>O2657</f>
        <v>3800</v>
      </c>
      <c r="L2657" s="14">
        <f>VLOOKUP(K2657,Наценка!$A$1:$B$8,2,1)</f>
        <v>1.4</v>
      </c>
      <c r="M2657" s="83">
        <f>K2657*L2657</f>
        <v>5320</v>
      </c>
      <c r="N2657" s="57">
        <f t="shared" ref="N2657:N2658" si="435">IF(M2657&lt;=1000,(ROUNDUP(M2657,-1)-1),(ROUNDUP(M2657,-2)-10))</f>
        <v>5390</v>
      </c>
      <c r="O2657" s="72">
        <f>VLOOKUP($B2657,'Выгр Торг'!$B:$P,O$1,0)</f>
        <v>3800</v>
      </c>
      <c r="P2657" s="72">
        <f>VLOOKUP($B2657,'Выгр Торг'!$B:$P,P$1,0)</f>
        <v>5490</v>
      </c>
      <c r="Q2657" s="42">
        <f t="shared" ref="Q2657:Q2658" si="436">O2657-K2657</f>
        <v>0</v>
      </c>
      <c r="R2657" s="42">
        <f t="shared" ref="R2657:R2658" si="437">P2657-N2657</f>
        <v>100</v>
      </c>
      <c r="S2657" s="85">
        <f t="shared" si="434"/>
        <v>5390</v>
      </c>
      <c r="T2657" s="60" t="str">
        <f>IFERROR(VLOOKUP($B2657,'Из ГУГЛа'!$B:$G,4,0)*U2657+V2657,VLOOKUP($B2657,'Из ГУГЛа'!$B:$G,4,0))</f>
        <v/>
      </c>
      <c r="U2657" s="15">
        <v>1</v>
      </c>
      <c r="V2657" s="59"/>
      <c r="W2657" s="74">
        <f t="shared" ref="W2657:W2658" si="438">IFERROR(S2657/K2657-1,"")</f>
        <v>0.41842105263157903</v>
      </c>
      <c r="X2657" s="74" t="str">
        <f t="shared" ref="X2657:X2658" si="439">IFERROR((Z2657-S2657)/Z2657,"")</f>
        <v/>
      </c>
      <c r="Y2657" s="74" t="str">
        <f t="shared" ref="Y2657:Y2658" si="440">IFERROR(IF(Z2657="","",Z2657/K2657-1),"")</f>
        <v/>
      </c>
      <c r="Z2657" s="78" t="s">
        <v>2579</v>
      </c>
    </row>
    <row r="2658" spans="1:28" ht="60" x14ac:dyDescent="0.25">
      <c r="A2658" s="71" t="str">
        <f>INDEX('Выгр Торг'!$A:$A,MATCH($B2658,'Выгр Торг'!$B:$B,0))</f>
        <v>Боковые зеркала "АТП" в стиле Гранта для ВАЗ 2110-2112, Лада Приора</v>
      </c>
      <c r="B2658" s="88">
        <v>327372</v>
      </c>
      <c r="C2658" s="72">
        <f>VLOOKUP($B2658,'Выгр Торг'!$B:$P,C$1,0)</f>
        <v>327372</v>
      </c>
      <c r="D2658" s="71" t="str">
        <f>VLOOKUP($B2658,'Выгр Торг'!$B:$P,D$1,0)</f>
        <v>Боковые зеркала "АТП" в стиле Гранта (повторитель: Динамический (МУЛЬТИ PLAZMA), Электропривод, В цвет 100) для ВАЗ 2110-2112, Лада Приора</v>
      </c>
      <c r="E2658" s="72" t="str">
        <f>VLOOKUP($B2658,'Выгр Торг'!$B:$P,E$1,0)</f>
        <v>Y</v>
      </c>
      <c r="F2658" s="72" t="str">
        <f>VLOOKUP($B2658,'Выгр Торг'!$B:$P,F$1,0)</f>
        <v>1</v>
      </c>
      <c r="G2658" s="36"/>
      <c r="H2658" s="28">
        <v>327186</v>
      </c>
      <c r="I2658" s="53">
        <f>INDEX($I:$I,MATCH($H2658,$C:$C,0))</f>
        <v>600</v>
      </c>
      <c r="J2658" s="5" t="s">
        <v>3410</v>
      </c>
      <c r="K2658" s="56">
        <f>INDEX($K:$K,MATCH($H2658,$C:$C,0))+I2658</f>
        <v>4400</v>
      </c>
      <c r="L2658" s="14">
        <f>VLOOKUP(K2658,Наценка!$A$1:$B$8,2,1)</f>
        <v>1.4</v>
      </c>
      <c r="M2658" s="56">
        <f>INDEX($M:$M,MATCH($H2658,$C:$C,0))+I2658*$M$2</f>
        <v>6100</v>
      </c>
      <c r="N2658" s="57">
        <f t="shared" si="435"/>
        <v>6090</v>
      </c>
      <c r="O2658" s="72">
        <f>VLOOKUP($B2658,'Выгр Торг'!$B:$P,O$1,0)</f>
        <v>4400</v>
      </c>
      <c r="P2658" s="72">
        <f>VLOOKUP($B2658,'Выгр Торг'!$B:$P,P$1,0)</f>
        <v>6290</v>
      </c>
      <c r="Q2658" s="42">
        <f t="shared" si="436"/>
        <v>0</v>
      </c>
      <c r="R2658" s="42">
        <f t="shared" si="437"/>
        <v>200</v>
      </c>
      <c r="S2658" s="85">
        <f t="shared" si="434"/>
        <v>6090</v>
      </c>
      <c r="T2658" s="60" t="str">
        <f>IFERROR(VLOOKUP($B2658,'Из ГУГЛа'!$B:$G,4,0)*U2658+V2658,VLOOKUP($B2658,'Из ГУГЛа'!$B:$G,4,0))</f>
        <v/>
      </c>
      <c r="U2658" s="15">
        <v>1</v>
      </c>
      <c r="V2658" s="59"/>
      <c r="W2658" s="74">
        <f t="shared" si="438"/>
        <v>0.38409090909090904</v>
      </c>
      <c r="X2658" s="74" t="str">
        <f t="shared" si="439"/>
        <v/>
      </c>
      <c r="Y2658" s="74" t="str">
        <f t="shared" si="440"/>
        <v/>
      </c>
      <c r="Z2658" s="76" t="e">
        <f>INDEX($Z:$Z,MATCH($H2658,$C:$C,0))+V2658</f>
        <v>#VALUE!</v>
      </c>
      <c r="AB2658" s="43">
        <f>INDEX($AB:$AB,MATCH($H2658,$C:$C,0))</f>
        <v>0</v>
      </c>
    </row>
    <row r="2659" spans="1:28" ht="60" x14ac:dyDescent="0.25">
      <c r="A2659" s="71" t="str">
        <f>INDEX('Выгр Торг'!$A:$A,MATCH($B2659,'Выгр Торг'!$B:$B,0))</f>
        <v>Боковые зеркала "АТП" в стиле Гранта для ВАЗ 2110-2112, Лада Приора</v>
      </c>
      <c r="B2659" s="88">
        <v>327214</v>
      </c>
      <c r="C2659" s="72">
        <f>VLOOKUP($B2659,'Выгр Торг'!$B:$P,C$1,0)</f>
        <v>327214</v>
      </c>
      <c r="D2659" s="71" t="str">
        <f>VLOOKUP($B2659,'Выгр Торг'!$B:$P,D$1,0)</f>
        <v>Боковые зеркала "АТП" в стиле Гранта (повторитель: Динамический (МУЛЬТИ PLAZMA), Электропривод, В цвет 125) для ВАЗ 2110-2112, Лада Приора</v>
      </c>
      <c r="E2659" s="72" t="str">
        <f>VLOOKUP($B2659,'Выгр Торг'!$B:$P,E$1,0)</f>
        <v>Y</v>
      </c>
      <c r="F2659" s="72" t="str">
        <f>VLOOKUP($B2659,'Выгр Торг'!$B:$P,F$1,0)</f>
        <v>1</v>
      </c>
      <c r="G2659" s="36"/>
      <c r="H2659" s="28">
        <v>327186</v>
      </c>
      <c r="I2659" s="53">
        <f>INDEX($I:$I,MATCH($H2659,$C:$C,0))</f>
        <v>600</v>
      </c>
      <c r="J2659" s="5" t="s">
        <v>3410</v>
      </c>
      <c r="K2659" s="56">
        <f>INDEX($K:$K,MATCH($H2659,$C:$C,0))+I2659</f>
        <v>4400</v>
      </c>
      <c r="L2659" s="14">
        <f>VLOOKUP(K2659,Наценка!$A$1:$B$8,2,1)</f>
        <v>1.4</v>
      </c>
      <c r="M2659" s="56">
        <f>INDEX($M:$M,MATCH($H2659,$C:$C,0))+I2659*$M$2</f>
        <v>6100</v>
      </c>
      <c r="N2659" s="57">
        <f t="shared" ref="N2659:N2703" si="441">IF(M2659&lt;=1000,(ROUNDUP(M2659,-1)-1),(ROUNDUP(M2659,-2)-10))</f>
        <v>6090</v>
      </c>
      <c r="O2659" s="72">
        <f>VLOOKUP($B2659,'Выгр Торг'!$B:$P,O$1,0)</f>
        <v>4400</v>
      </c>
      <c r="P2659" s="72">
        <f>VLOOKUP($B2659,'Выгр Торг'!$B:$P,P$1,0)</f>
        <v>6290</v>
      </c>
      <c r="Q2659" s="42">
        <f t="shared" ref="Q2659:Q2703" si="442">O2659-K2659</f>
        <v>0</v>
      </c>
      <c r="R2659" s="42">
        <f t="shared" ref="R2659:R2703" si="443">P2659-N2659</f>
        <v>200</v>
      </c>
      <c r="S2659" s="85">
        <f t="shared" si="434"/>
        <v>6090</v>
      </c>
      <c r="T2659" s="60" t="str">
        <f>IFERROR(VLOOKUP($B2659,'Из ГУГЛа'!$B:$G,4,0)*U2659+V2659,VLOOKUP($B2659,'Из ГУГЛа'!$B:$G,4,0))</f>
        <v/>
      </c>
      <c r="U2659" s="15">
        <v>1</v>
      </c>
      <c r="V2659" s="59"/>
      <c r="W2659" s="74">
        <f t="shared" ref="W2659:W2703" si="444">IFERROR(S2659/K2659-1,"")</f>
        <v>0.38409090909090904</v>
      </c>
      <c r="X2659" s="74" t="str">
        <f t="shared" ref="X2659:X2703" si="445">IFERROR((Z2659-S2659)/Z2659,"")</f>
        <v/>
      </c>
      <c r="Y2659" s="74" t="str">
        <f t="shared" ref="Y2659:Y2703" si="446">IFERROR(IF(Z2659="","",Z2659/K2659-1),"")</f>
        <v/>
      </c>
      <c r="Z2659" s="76" t="e">
        <f>INDEX($Z:$Z,MATCH($H2659,$C:$C,0))+V2659</f>
        <v>#VALUE!</v>
      </c>
      <c r="AB2659" s="43">
        <f>INDEX($AB:$AB,MATCH($H2659,$C:$C,0))</f>
        <v>0</v>
      </c>
    </row>
    <row r="2660" spans="1:28" ht="60" x14ac:dyDescent="0.25">
      <c r="A2660" s="71" t="str">
        <f>INDEX('Выгр Торг'!$A:$A,MATCH($B2660,'Выгр Торг'!$B:$B,0))</f>
        <v>Боковые зеркала "АТП" в стиле Гранта для ВАЗ 2110-2112, Лада Приора</v>
      </c>
      <c r="B2660" s="88">
        <v>327280</v>
      </c>
      <c r="C2660" s="72">
        <f>VLOOKUP($B2660,'Выгр Торг'!$B:$P,C$1,0)</f>
        <v>327280</v>
      </c>
      <c r="D2660" s="71" t="str">
        <f>VLOOKUP($B2660,'Выгр Торг'!$B:$P,D$1,0)</f>
        <v>Боковые зеркала "АТП" в стиле Гранта (повторитель: Динамический (МУЛЬТИ PLAZMA), Электропривод, В цвет 133) для ВАЗ 2110-2112, Лада Приора</v>
      </c>
      <c r="E2660" s="72" t="str">
        <f>VLOOKUP($B2660,'Выгр Торг'!$B:$P,E$1,0)</f>
        <v>Y</v>
      </c>
      <c r="F2660" s="72" t="str">
        <f>VLOOKUP($B2660,'Выгр Торг'!$B:$P,F$1,0)</f>
        <v>1</v>
      </c>
      <c r="G2660" s="36"/>
      <c r="H2660" s="28">
        <v>327186</v>
      </c>
      <c r="I2660" s="53">
        <f>INDEX($I:$I,MATCH($H2660,$C:$C,0))</f>
        <v>600</v>
      </c>
      <c r="J2660" s="5" t="s">
        <v>3410</v>
      </c>
      <c r="K2660" s="56">
        <f>INDEX($K:$K,MATCH($H2660,$C:$C,0))+I2660</f>
        <v>4400</v>
      </c>
      <c r="L2660" s="14">
        <f>VLOOKUP(K2660,Наценка!$A$1:$B$8,2,1)</f>
        <v>1.4</v>
      </c>
      <c r="M2660" s="56">
        <f>INDEX($M:$M,MATCH($H2660,$C:$C,0))+I2660*$M$2</f>
        <v>6100</v>
      </c>
      <c r="N2660" s="57">
        <f t="shared" si="441"/>
        <v>6090</v>
      </c>
      <c r="O2660" s="72">
        <f>VLOOKUP($B2660,'Выгр Торг'!$B:$P,O$1,0)</f>
        <v>4400</v>
      </c>
      <c r="P2660" s="72">
        <f>VLOOKUP($B2660,'Выгр Торг'!$B:$P,P$1,0)</f>
        <v>6290</v>
      </c>
      <c r="Q2660" s="42">
        <f t="shared" si="442"/>
        <v>0</v>
      </c>
      <c r="R2660" s="42">
        <f t="shared" si="443"/>
        <v>200</v>
      </c>
      <c r="S2660" s="85">
        <f t="shared" si="434"/>
        <v>6090</v>
      </c>
      <c r="T2660" s="60" t="str">
        <f>IFERROR(VLOOKUP($B2660,'Из ГУГЛа'!$B:$G,4,0)*U2660+V2660,VLOOKUP($B2660,'Из ГУГЛа'!$B:$G,4,0))</f>
        <v/>
      </c>
      <c r="U2660" s="15">
        <v>1</v>
      </c>
      <c r="V2660" s="59"/>
      <c r="W2660" s="74">
        <f t="shared" si="444"/>
        <v>0.38409090909090904</v>
      </c>
      <c r="X2660" s="74" t="str">
        <f t="shared" si="445"/>
        <v/>
      </c>
      <c r="Y2660" s="74" t="str">
        <f t="shared" si="446"/>
        <v/>
      </c>
      <c r="Z2660" s="76" t="e">
        <f>INDEX($Z:$Z,MATCH($H2660,$C:$C,0))+V2660</f>
        <v>#VALUE!</v>
      </c>
      <c r="AB2660" s="43">
        <f>INDEX($AB:$AB,MATCH($H2660,$C:$C,0))</f>
        <v>0</v>
      </c>
    </row>
    <row r="2661" spans="1:28" ht="60" x14ac:dyDescent="0.25">
      <c r="A2661" s="71" t="str">
        <f>INDEX('Выгр Торг'!$A:$A,MATCH($B2661,'Выгр Торг'!$B:$B,0))</f>
        <v>Боковые зеркала "АТП" в стиле Гранта для ВАЗ 2110-2112, Лада Приора</v>
      </c>
      <c r="B2661" s="88">
        <v>327272</v>
      </c>
      <c r="C2661" s="72">
        <f>VLOOKUP($B2661,'Выгр Торг'!$B:$P,C$1,0)</f>
        <v>327272</v>
      </c>
      <c r="D2661" s="71" t="str">
        <f>VLOOKUP($B2661,'Выгр Торг'!$B:$P,D$1,0)</f>
        <v>Боковые зеркала "АТП" в стиле Гранта (повторитель: Динамический (МУЛЬТИ PLAZMA), Электропривод, В цвет 171) для ВАЗ 2110-2112, Лада Приора</v>
      </c>
      <c r="E2661" s="72" t="str">
        <f>VLOOKUP($B2661,'Выгр Торг'!$B:$P,E$1,0)</f>
        <v>Y</v>
      </c>
      <c r="F2661" s="72" t="str">
        <f>VLOOKUP($B2661,'Выгр Торг'!$B:$P,F$1,0)</f>
        <v>1</v>
      </c>
      <c r="G2661" s="36"/>
      <c r="H2661" s="28">
        <v>327186</v>
      </c>
      <c r="I2661" s="53">
        <f>INDEX($I:$I,MATCH($H2661,$C:$C,0))</f>
        <v>600</v>
      </c>
      <c r="J2661" s="5" t="s">
        <v>3410</v>
      </c>
      <c r="K2661" s="56">
        <f>INDEX($K:$K,MATCH($H2661,$C:$C,0))+I2661</f>
        <v>4400</v>
      </c>
      <c r="L2661" s="14">
        <f>VLOOKUP(K2661,Наценка!$A$1:$B$8,2,1)</f>
        <v>1.4</v>
      </c>
      <c r="M2661" s="56">
        <f>INDEX($M:$M,MATCH($H2661,$C:$C,0))+I2661*$M$2</f>
        <v>6100</v>
      </c>
      <c r="N2661" s="57">
        <f t="shared" si="441"/>
        <v>6090</v>
      </c>
      <c r="O2661" s="72">
        <f>VLOOKUP($B2661,'Выгр Торг'!$B:$P,O$1,0)</f>
        <v>4400</v>
      </c>
      <c r="P2661" s="72">
        <f>VLOOKUP($B2661,'Выгр Торг'!$B:$P,P$1,0)</f>
        <v>6290</v>
      </c>
      <c r="Q2661" s="42">
        <f t="shared" si="442"/>
        <v>0</v>
      </c>
      <c r="R2661" s="42">
        <f t="shared" si="443"/>
        <v>200</v>
      </c>
      <c r="S2661" s="85">
        <f t="shared" si="434"/>
        <v>6090</v>
      </c>
      <c r="T2661" s="60" t="str">
        <f>IFERROR(VLOOKUP($B2661,'Из ГУГЛа'!$B:$G,4,0)*U2661+V2661,VLOOKUP($B2661,'Из ГУГЛа'!$B:$G,4,0))</f>
        <v/>
      </c>
      <c r="U2661" s="15">
        <v>1</v>
      </c>
      <c r="V2661" s="59"/>
      <c r="W2661" s="74">
        <f t="shared" si="444"/>
        <v>0.38409090909090904</v>
      </c>
      <c r="X2661" s="74" t="str">
        <f t="shared" si="445"/>
        <v/>
      </c>
      <c r="Y2661" s="74" t="str">
        <f t="shared" si="446"/>
        <v/>
      </c>
      <c r="Z2661" s="76" t="e">
        <f>INDEX($Z:$Z,MATCH($H2661,$C:$C,0))+V2661</f>
        <v>#VALUE!</v>
      </c>
      <c r="AB2661" s="43">
        <f>INDEX($AB:$AB,MATCH($H2661,$C:$C,0))</f>
        <v>0</v>
      </c>
    </row>
    <row r="2662" spans="1:28" ht="60" x14ac:dyDescent="0.25">
      <c r="A2662" s="71" t="str">
        <f>INDEX('Выгр Торг'!$A:$A,MATCH($B2662,'Выгр Торг'!$B:$B,0))</f>
        <v>Боковые зеркала "АТП" в стиле Гранта для ВАЗ 2110-2112, Лада Приора</v>
      </c>
      <c r="B2662" s="88">
        <v>327250</v>
      </c>
      <c r="C2662" s="72">
        <f>VLOOKUP($B2662,'Выгр Торг'!$B:$P,C$1,0)</f>
        <v>327250</v>
      </c>
      <c r="D2662" s="71" t="str">
        <f>VLOOKUP($B2662,'Выгр Торг'!$B:$P,D$1,0)</f>
        <v>Боковые зеркала "АТП" в стиле Гранта (повторитель: Динамический (МУЛЬТИ PLAZMA), Электропривод, В цвет 190) для ВАЗ 2110-2112, Лада Приора</v>
      </c>
      <c r="E2662" s="72" t="str">
        <f>VLOOKUP($B2662,'Выгр Торг'!$B:$P,E$1,0)</f>
        <v>Y</v>
      </c>
      <c r="F2662" s="72" t="str">
        <f>VLOOKUP($B2662,'Выгр Торг'!$B:$P,F$1,0)</f>
        <v>1</v>
      </c>
      <c r="G2662" s="36"/>
      <c r="H2662" s="28">
        <v>327186</v>
      </c>
      <c r="I2662" s="53">
        <f>INDEX($I:$I,MATCH($H2662,$C:$C,0))</f>
        <v>600</v>
      </c>
      <c r="J2662" s="5" t="s">
        <v>3410</v>
      </c>
      <c r="K2662" s="56">
        <f>INDEX($K:$K,MATCH($H2662,$C:$C,0))+I2662</f>
        <v>4400</v>
      </c>
      <c r="L2662" s="14">
        <f>VLOOKUP(K2662,Наценка!$A$1:$B$8,2,1)</f>
        <v>1.4</v>
      </c>
      <c r="M2662" s="56">
        <f>INDEX($M:$M,MATCH($H2662,$C:$C,0))+I2662*$M$2</f>
        <v>6100</v>
      </c>
      <c r="N2662" s="57">
        <f t="shared" si="441"/>
        <v>6090</v>
      </c>
      <c r="O2662" s="72">
        <f>VLOOKUP($B2662,'Выгр Торг'!$B:$P,O$1,0)</f>
        <v>4400</v>
      </c>
      <c r="P2662" s="72">
        <f>VLOOKUP($B2662,'Выгр Торг'!$B:$P,P$1,0)</f>
        <v>6290</v>
      </c>
      <c r="Q2662" s="42">
        <f t="shared" si="442"/>
        <v>0</v>
      </c>
      <c r="R2662" s="42">
        <f t="shared" si="443"/>
        <v>200</v>
      </c>
      <c r="S2662" s="85">
        <f t="shared" si="434"/>
        <v>6090</v>
      </c>
      <c r="T2662" s="60" t="str">
        <f>IFERROR(VLOOKUP($B2662,'Из ГУГЛа'!$B:$G,4,0)*U2662+V2662,VLOOKUP($B2662,'Из ГУГЛа'!$B:$G,4,0))</f>
        <v/>
      </c>
      <c r="U2662" s="15">
        <v>1</v>
      </c>
      <c r="V2662" s="59"/>
      <c r="W2662" s="74">
        <f t="shared" si="444"/>
        <v>0.38409090909090904</v>
      </c>
      <c r="X2662" s="74" t="str">
        <f t="shared" si="445"/>
        <v/>
      </c>
      <c r="Y2662" s="74" t="str">
        <f t="shared" si="446"/>
        <v/>
      </c>
      <c r="Z2662" s="76" t="e">
        <f>INDEX($Z:$Z,MATCH($H2662,$C:$C,0))+V2662</f>
        <v>#VALUE!</v>
      </c>
      <c r="AB2662" s="43">
        <f>INDEX($AB:$AB,MATCH($H2662,$C:$C,0))</f>
        <v>0</v>
      </c>
    </row>
    <row r="2663" spans="1:28" ht="60" x14ac:dyDescent="0.25">
      <c r="A2663" s="71" t="str">
        <f>INDEX('Выгр Торг'!$A:$A,MATCH($B2663,'Выгр Торг'!$B:$B,0))</f>
        <v>Боковые зеркала "АТП" в стиле Гранта для ВАЗ 2110-2112, Лада Приора</v>
      </c>
      <c r="B2663" s="88">
        <v>327336</v>
      </c>
      <c r="C2663" s="72">
        <f>VLOOKUP($B2663,'Выгр Торг'!$B:$P,C$1,0)</f>
        <v>327336</v>
      </c>
      <c r="D2663" s="71" t="str">
        <f>VLOOKUP($B2663,'Выгр Торг'!$B:$P,D$1,0)</f>
        <v>Боковые зеркала "АТП" в стиле Гранта (повторитель: Динамический (МУЛЬТИ PLAZMA), Электропривод, В цвет 192) для ВАЗ 2110-2112, Лада Приора</v>
      </c>
      <c r="E2663" s="72" t="str">
        <f>VLOOKUP($B2663,'Выгр Торг'!$B:$P,E$1,0)</f>
        <v>Y</v>
      </c>
      <c r="F2663" s="72" t="str">
        <f>VLOOKUP($B2663,'Выгр Торг'!$B:$P,F$1,0)</f>
        <v>1</v>
      </c>
      <c r="G2663" s="36"/>
      <c r="H2663" s="28">
        <v>327186</v>
      </c>
      <c r="I2663" s="53">
        <f>INDEX($I:$I,MATCH($H2663,$C:$C,0))</f>
        <v>600</v>
      </c>
      <c r="J2663" s="5" t="s">
        <v>3410</v>
      </c>
      <c r="K2663" s="56">
        <f>INDEX($K:$K,MATCH($H2663,$C:$C,0))+I2663</f>
        <v>4400</v>
      </c>
      <c r="L2663" s="14">
        <f>VLOOKUP(K2663,Наценка!$A$1:$B$8,2,1)</f>
        <v>1.4</v>
      </c>
      <c r="M2663" s="56">
        <f>INDEX($M:$M,MATCH($H2663,$C:$C,0))+I2663*$M$2</f>
        <v>6100</v>
      </c>
      <c r="N2663" s="57">
        <f t="shared" si="441"/>
        <v>6090</v>
      </c>
      <c r="O2663" s="72">
        <f>VLOOKUP($B2663,'Выгр Торг'!$B:$P,O$1,0)</f>
        <v>4400</v>
      </c>
      <c r="P2663" s="72">
        <f>VLOOKUP($B2663,'Выгр Торг'!$B:$P,P$1,0)</f>
        <v>6290</v>
      </c>
      <c r="Q2663" s="42">
        <f t="shared" si="442"/>
        <v>0</v>
      </c>
      <c r="R2663" s="42">
        <f t="shared" si="443"/>
        <v>200</v>
      </c>
      <c r="S2663" s="85">
        <f t="shared" si="434"/>
        <v>6090</v>
      </c>
      <c r="T2663" s="60" t="str">
        <f>IFERROR(VLOOKUP($B2663,'Из ГУГЛа'!$B:$G,4,0)*U2663+V2663,VLOOKUP($B2663,'Из ГУГЛа'!$B:$G,4,0))</f>
        <v/>
      </c>
      <c r="U2663" s="15">
        <v>1</v>
      </c>
      <c r="V2663" s="59"/>
      <c r="W2663" s="74">
        <f t="shared" si="444"/>
        <v>0.38409090909090904</v>
      </c>
      <c r="X2663" s="74" t="str">
        <f t="shared" si="445"/>
        <v/>
      </c>
      <c r="Y2663" s="74" t="str">
        <f t="shared" si="446"/>
        <v/>
      </c>
      <c r="Z2663" s="76" t="e">
        <f>INDEX($Z:$Z,MATCH($H2663,$C:$C,0))+V2663</f>
        <v>#VALUE!</v>
      </c>
      <c r="AB2663" s="43">
        <f>INDEX($AB:$AB,MATCH($H2663,$C:$C,0))</f>
        <v>0</v>
      </c>
    </row>
    <row r="2664" spans="1:28" ht="60" x14ac:dyDescent="0.25">
      <c r="A2664" s="71" t="str">
        <f>INDEX('Выгр Торг'!$A:$A,MATCH($B2664,'Выгр Торг'!$B:$B,0))</f>
        <v>Боковые зеркала "АТП" в стиле Гранта для ВАЗ 2110-2112, Лада Приора</v>
      </c>
      <c r="B2664" s="88">
        <v>327328</v>
      </c>
      <c r="C2664" s="72">
        <f>VLOOKUP($B2664,'Выгр Торг'!$B:$P,C$1,0)</f>
        <v>327328</v>
      </c>
      <c r="D2664" s="71" t="str">
        <f>VLOOKUP($B2664,'Выгр Торг'!$B:$P,D$1,0)</f>
        <v>Боковые зеркала "АТП" в стиле Гранта (повторитель: Динамический (МУЛЬТИ PLAZMA), Электропривод, В цвет 193) для ВАЗ 2110-2112, Лада Приора</v>
      </c>
      <c r="E2664" s="72" t="str">
        <f>VLOOKUP($B2664,'Выгр Торг'!$B:$P,E$1,0)</f>
        <v>Y</v>
      </c>
      <c r="F2664" s="72" t="str">
        <f>VLOOKUP($B2664,'Выгр Торг'!$B:$P,F$1,0)</f>
        <v>1</v>
      </c>
      <c r="G2664" s="36"/>
      <c r="H2664" s="28">
        <v>327186</v>
      </c>
      <c r="I2664" s="53">
        <f>INDEX($I:$I,MATCH($H2664,$C:$C,0))</f>
        <v>600</v>
      </c>
      <c r="J2664" s="5" t="s">
        <v>3410</v>
      </c>
      <c r="K2664" s="56">
        <f>INDEX($K:$K,MATCH($H2664,$C:$C,0))+I2664</f>
        <v>4400</v>
      </c>
      <c r="L2664" s="14">
        <f>VLOOKUP(K2664,Наценка!$A$1:$B$8,2,1)</f>
        <v>1.4</v>
      </c>
      <c r="M2664" s="56">
        <f>INDEX($M:$M,MATCH($H2664,$C:$C,0))+I2664*$M$2</f>
        <v>6100</v>
      </c>
      <c r="N2664" s="57">
        <f t="shared" si="441"/>
        <v>6090</v>
      </c>
      <c r="O2664" s="72">
        <f>VLOOKUP($B2664,'Выгр Торг'!$B:$P,O$1,0)</f>
        <v>4400</v>
      </c>
      <c r="P2664" s="72">
        <f>VLOOKUP($B2664,'Выгр Торг'!$B:$P,P$1,0)</f>
        <v>6290</v>
      </c>
      <c r="Q2664" s="42">
        <f t="shared" si="442"/>
        <v>0</v>
      </c>
      <c r="R2664" s="42">
        <f t="shared" si="443"/>
        <v>200</v>
      </c>
      <c r="S2664" s="85">
        <f t="shared" si="434"/>
        <v>6090</v>
      </c>
      <c r="T2664" s="60" t="str">
        <f>IFERROR(VLOOKUP($B2664,'Из ГУГЛа'!$B:$G,4,0)*U2664+V2664,VLOOKUP($B2664,'Из ГУГЛа'!$B:$G,4,0))</f>
        <v/>
      </c>
      <c r="U2664" s="15">
        <v>1</v>
      </c>
      <c r="V2664" s="59"/>
      <c r="W2664" s="74">
        <f t="shared" si="444"/>
        <v>0.38409090909090904</v>
      </c>
      <c r="X2664" s="74" t="str">
        <f t="shared" si="445"/>
        <v/>
      </c>
      <c r="Y2664" s="74" t="str">
        <f t="shared" si="446"/>
        <v/>
      </c>
      <c r="Z2664" s="76" t="e">
        <f>INDEX($Z:$Z,MATCH($H2664,$C:$C,0))+V2664</f>
        <v>#VALUE!</v>
      </c>
      <c r="AB2664" s="43">
        <f>INDEX($AB:$AB,MATCH($H2664,$C:$C,0))</f>
        <v>0</v>
      </c>
    </row>
    <row r="2665" spans="1:28" ht="60" x14ac:dyDescent="0.25">
      <c r="A2665" s="71" t="str">
        <f>INDEX('Выгр Торг'!$A:$A,MATCH($B2665,'Выгр Торг'!$B:$B,0))</f>
        <v>Боковые зеркала "АТП" в стиле Гранта для ВАЗ 2110-2112, Лада Приора</v>
      </c>
      <c r="B2665" s="88">
        <v>327364</v>
      </c>
      <c r="C2665" s="72">
        <f>VLOOKUP($B2665,'Выгр Торг'!$B:$P,C$1,0)</f>
        <v>327364</v>
      </c>
      <c r="D2665" s="71" t="str">
        <f>VLOOKUP($B2665,'Выгр Торг'!$B:$P,D$1,0)</f>
        <v>Боковые зеркала "АТП" в стиле Гранта (повторитель: Динамический (МУЛЬТИ PLAZMA), Электропривод, В цвет 206) для ВАЗ 2110-2112, Лада Приора</v>
      </c>
      <c r="E2665" s="72" t="str">
        <f>VLOOKUP($B2665,'Выгр Торг'!$B:$P,E$1,0)</f>
        <v>Y</v>
      </c>
      <c r="F2665" s="72" t="str">
        <f>VLOOKUP($B2665,'Выгр Торг'!$B:$P,F$1,0)</f>
        <v>1</v>
      </c>
      <c r="G2665" s="36"/>
      <c r="H2665" s="28">
        <v>327186</v>
      </c>
      <c r="I2665" s="53">
        <f>INDEX($I:$I,MATCH($H2665,$C:$C,0))</f>
        <v>600</v>
      </c>
      <c r="J2665" s="5" t="s">
        <v>3410</v>
      </c>
      <c r="K2665" s="56">
        <f>INDEX($K:$K,MATCH($H2665,$C:$C,0))+I2665</f>
        <v>4400</v>
      </c>
      <c r="L2665" s="14">
        <f>VLOOKUP(K2665,Наценка!$A$1:$B$8,2,1)</f>
        <v>1.4</v>
      </c>
      <c r="M2665" s="56">
        <f>INDEX($M:$M,MATCH($H2665,$C:$C,0))+I2665*$M$2</f>
        <v>6100</v>
      </c>
      <c r="N2665" s="57">
        <f t="shared" si="441"/>
        <v>6090</v>
      </c>
      <c r="O2665" s="72">
        <f>VLOOKUP($B2665,'Выгр Торг'!$B:$P,O$1,0)</f>
        <v>4400</v>
      </c>
      <c r="P2665" s="72">
        <f>VLOOKUP($B2665,'Выгр Торг'!$B:$P,P$1,0)</f>
        <v>6290</v>
      </c>
      <c r="Q2665" s="42">
        <f t="shared" si="442"/>
        <v>0</v>
      </c>
      <c r="R2665" s="42">
        <f t="shared" si="443"/>
        <v>200</v>
      </c>
      <c r="S2665" s="85">
        <f t="shared" si="434"/>
        <v>6090</v>
      </c>
      <c r="T2665" s="60" t="str">
        <f>IFERROR(VLOOKUP($B2665,'Из ГУГЛа'!$B:$G,4,0)*U2665+V2665,VLOOKUP($B2665,'Из ГУГЛа'!$B:$G,4,0))</f>
        <v/>
      </c>
      <c r="U2665" s="15">
        <v>1</v>
      </c>
      <c r="V2665" s="59"/>
      <c r="W2665" s="74">
        <f t="shared" si="444"/>
        <v>0.38409090909090904</v>
      </c>
      <c r="X2665" s="74" t="str">
        <f t="shared" si="445"/>
        <v/>
      </c>
      <c r="Y2665" s="74" t="str">
        <f t="shared" si="446"/>
        <v/>
      </c>
      <c r="Z2665" s="76" t="e">
        <f>INDEX($Z:$Z,MATCH($H2665,$C:$C,0))+V2665</f>
        <v>#VALUE!</v>
      </c>
      <c r="AB2665" s="43">
        <f>INDEX($AB:$AB,MATCH($H2665,$C:$C,0))</f>
        <v>0</v>
      </c>
    </row>
    <row r="2666" spans="1:28" ht="60" x14ac:dyDescent="0.25">
      <c r="A2666" s="71" t="str">
        <f>INDEX('Выгр Торг'!$A:$A,MATCH($B2666,'Выгр Торг'!$B:$B,0))</f>
        <v>Боковые зеркала "АТП" в стиле Гранта для ВАЗ 2110-2112, Лада Приора</v>
      </c>
      <c r="B2666" s="88">
        <v>327284</v>
      </c>
      <c r="C2666" s="72">
        <f>VLOOKUP($B2666,'Выгр Торг'!$B:$P,C$1,0)</f>
        <v>327284</v>
      </c>
      <c r="D2666" s="71" t="str">
        <f>VLOOKUP($B2666,'Выгр Торг'!$B:$P,D$1,0)</f>
        <v>Боковые зеркала "АТП" в стиле Гранта (повторитель: Динамический (МУЛЬТИ PLAZMA), Электропривод, В цвет 217) для ВАЗ 2110-2112, Лада Приора</v>
      </c>
      <c r="E2666" s="72" t="str">
        <f>VLOOKUP($B2666,'Выгр Торг'!$B:$P,E$1,0)</f>
        <v>Y</v>
      </c>
      <c r="F2666" s="72" t="str">
        <f>VLOOKUP($B2666,'Выгр Торг'!$B:$P,F$1,0)</f>
        <v>1</v>
      </c>
      <c r="G2666" s="36"/>
      <c r="H2666" s="28">
        <v>327186</v>
      </c>
      <c r="I2666" s="53">
        <f>INDEX($I:$I,MATCH($H2666,$C:$C,0))</f>
        <v>600</v>
      </c>
      <c r="J2666" s="5" t="s">
        <v>3410</v>
      </c>
      <c r="K2666" s="56">
        <f>INDEX($K:$K,MATCH($H2666,$C:$C,0))+I2666</f>
        <v>4400</v>
      </c>
      <c r="L2666" s="14">
        <f>VLOOKUP(K2666,Наценка!$A$1:$B$8,2,1)</f>
        <v>1.4</v>
      </c>
      <c r="M2666" s="56">
        <f>INDEX($M:$M,MATCH($H2666,$C:$C,0))+I2666*$M$2</f>
        <v>6100</v>
      </c>
      <c r="N2666" s="57">
        <f t="shared" si="441"/>
        <v>6090</v>
      </c>
      <c r="O2666" s="72">
        <f>VLOOKUP($B2666,'Выгр Торг'!$B:$P,O$1,0)</f>
        <v>4400</v>
      </c>
      <c r="P2666" s="72">
        <f>VLOOKUP($B2666,'Выгр Торг'!$B:$P,P$1,0)</f>
        <v>6290</v>
      </c>
      <c r="Q2666" s="42">
        <f t="shared" si="442"/>
        <v>0</v>
      </c>
      <c r="R2666" s="42">
        <f t="shared" si="443"/>
        <v>200</v>
      </c>
      <c r="S2666" s="85">
        <f t="shared" si="434"/>
        <v>6090</v>
      </c>
      <c r="T2666" s="60" t="str">
        <f>IFERROR(VLOOKUP($B2666,'Из ГУГЛа'!$B:$G,4,0)*U2666+V2666,VLOOKUP($B2666,'Из ГУГЛа'!$B:$G,4,0))</f>
        <v/>
      </c>
      <c r="U2666" s="15">
        <v>1</v>
      </c>
      <c r="V2666" s="59"/>
      <c r="W2666" s="74">
        <f t="shared" si="444"/>
        <v>0.38409090909090904</v>
      </c>
      <c r="X2666" s="74" t="str">
        <f t="shared" si="445"/>
        <v/>
      </c>
      <c r="Y2666" s="74" t="str">
        <f t="shared" si="446"/>
        <v/>
      </c>
      <c r="Z2666" s="76" t="e">
        <f>INDEX($Z:$Z,MATCH($H2666,$C:$C,0))+V2666</f>
        <v>#VALUE!</v>
      </c>
      <c r="AB2666" s="43">
        <f>INDEX($AB:$AB,MATCH($H2666,$C:$C,0))</f>
        <v>0</v>
      </c>
    </row>
    <row r="2667" spans="1:28" ht="60" x14ac:dyDescent="0.25">
      <c r="A2667" s="71" t="str">
        <f>INDEX('Выгр Торг'!$A:$A,MATCH($B2667,'Выгр Торг'!$B:$B,0))</f>
        <v>Боковые зеркала "АТП" в стиле Гранта для ВАЗ 2110-2112, Лада Приора</v>
      </c>
      <c r="B2667" s="88">
        <v>327222</v>
      </c>
      <c r="C2667" s="72">
        <f>VLOOKUP($B2667,'Выгр Торг'!$B:$P,C$1,0)</f>
        <v>327222</v>
      </c>
      <c r="D2667" s="71" t="str">
        <f>VLOOKUP($B2667,'Выгр Торг'!$B:$P,D$1,0)</f>
        <v>Боковые зеркала "АТП" в стиле Гранта (повторитель: Динамический (МУЛЬТИ PLAZMA), Электропривод, В цвет 240) для ВАЗ 2110-2112, Лада Приора</v>
      </c>
      <c r="E2667" s="72" t="str">
        <f>VLOOKUP($B2667,'Выгр Торг'!$B:$P,E$1,0)</f>
        <v>Y</v>
      </c>
      <c r="F2667" s="72" t="str">
        <f>VLOOKUP($B2667,'Выгр Торг'!$B:$P,F$1,0)</f>
        <v>1</v>
      </c>
      <c r="G2667" s="36"/>
      <c r="H2667" s="28">
        <v>327186</v>
      </c>
      <c r="I2667" s="53">
        <f>INDEX($I:$I,MATCH($H2667,$C:$C,0))</f>
        <v>600</v>
      </c>
      <c r="J2667" s="5" t="s">
        <v>3410</v>
      </c>
      <c r="K2667" s="56">
        <f>INDEX($K:$K,MATCH($H2667,$C:$C,0))+I2667</f>
        <v>4400</v>
      </c>
      <c r="L2667" s="14">
        <f>VLOOKUP(K2667,Наценка!$A$1:$B$8,2,1)</f>
        <v>1.4</v>
      </c>
      <c r="M2667" s="56">
        <f>INDEX($M:$M,MATCH($H2667,$C:$C,0))+I2667*$M$2</f>
        <v>6100</v>
      </c>
      <c r="N2667" s="57">
        <f t="shared" si="441"/>
        <v>6090</v>
      </c>
      <c r="O2667" s="72">
        <f>VLOOKUP($B2667,'Выгр Торг'!$B:$P,O$1,0)</f>
        <v>4400</v>
      </c>
      <c r="P2667" s="72">
        <f>VLOOKUP($B2667,'Выгр Торг'!$B:$P,P$1,0)</f>
        <v>6290</v>
      </c>
      <c r="Q2667" s="42">
        <f t="shared" si="442"/>
        <v>0</v>
      </c>
      <c r="R2667" s="42">
        <f t="shared" si="443"/>
        <v>200</v>
      </c>
      <c r="S2667" s="85">
        <f t="shared" si="434"/>
        <v>6090</v>
      </c>
      <c r="T2667" s="60" t="str">
        <f>IFERROR(VLOOKUP($B2667,'Из ГУГЛа'!$B:$G,4,0)*U2667+V2667,VLOOKUP($B2667,'Из ГУГЛа'!$B:$G,4,0))</f>
        <v/>
      </c>
      <c r="U2667" s="15">
        <v>1</v>
      </c>
      <c r="V2667" s="59"/>
      <c r="W2667" s="74">
        <f t="shared" si="444"/>
        <v>0.38409090909090904</v>
      </c>
      <c r="X2667" s="74" t="str">
        <f t="shared" si="445"/>
        <v/>
      </c>
      <c r="Y2667" s="74" t="str">
        <f t="shared" si="446"/>
        <v/>
      </c>
      <c r="Z2667" s="76" t="e">
        <f>INDEX($Z:$Z,MATCH($H2667,$C:$C,0))+V2667</f>
        <v>#VALUE!</v>
      </c>
      <c r="AB2667" s="43">
        <f>INDEX($AB:$AB,MATCH($H2667,$C:$C,0))</f>
        <v>0</v>
      </c>
    </row>
    <row r="2668" spans="1:28" ht="60" x14ac:dyDescent="0.25">
      <c r="A2668" s="71" t="str">
        <f>INDEX('Выгр Торг'!$A:$A,MATCH($B2668,'Выгр Торг'!$B:$B,0))</f>
        <v>Боковые зеркала "АТП" в стиле Гранта для ВАЗ 2110-2112, Лада Приора</v>
      </c>
      <c r="B2668" s="88">
        <v>327340</v>
      </c>
      <c r="C2668" s="72">
        <f>VLOOKUP($B2668,'Выгр Торг'!$B:$P,C$1,0)</f>
        <v>327340</v>
      </c>
      <c r="D2668" s="71" t="str">
        <f>VLOOKUP($B2668,'Выгр Торг'!$B:$P,D$1,0)</f>
        <v>Боковые зеркала "АТП" в стиле Гранта (повторитель: Динамический (МУЛЬТИ PLAZMA), Электропривод, В цвет 276) для ВАЗ 2110-2112, Лада Приора</v>
      </c>
      <c r="E2668" s="72" t="str">
        <f>VLOOKUP($B2668,'Выгр Торг'!$B:$P,E$1,0)</f>
        <v>Y</v>
      </c>
      <c r="F2668" s="72" t="str">
        <f>VLOOKUP($B2668,'Выгр Торг'!$B:$P,F$1,0)</f>
        <v>1</v>
      </c>
      <c r="G2668" s="36"/>
      <c r="H2668" s="28">
        <v>327186</v>
      </c>
      <c r="I2668" s="53">
        <f>INDEX($I:$I,MATCH($H2668,$C:$C,0))</f>
        <v>600</v>
      </c>
      <c r="J2668" s="5" t="s">
        <v>3410</v>
      </c>
      <c r="K2668" s="56">
        <f>INDEX($K:$K,MATCH($H2668,$C:$C,0))+I2668</f>
        <v>4400</v>
      </c>
      <c r="L2668" s="14">
        <f>VLOOKUP(K2668,Наценка!$A$1:$B$8,2,1)</f>
        <v>1.4</v>
      </c>
      <c r="M2668" s="56">
        <f>INDEX($M:$M,MATCH($H2668,$C:$C,0))+I2668*$M$2</f>
        <v>6100</v>
      </c>
      <c r="N2668" s="57">
        <f t="shared" si="441"/>
        <v>6090</v>
      </c>
      <c r="O2668" s="72">
        <f>VLOOKUP($B2668,'Выгр Торг'!$B:$P,O$1,0)</f>
        <v>4400</v>
      </c>
      <c r="P2668" s="72">
        <f>VLOOKUP($B2668,'Выгр Торг'!$B:$P,P$1,0)</f>
        <v>6290</v>
      </c>
      <c r="Q2668" s="42">
        <f t="shared" si="442"/>
        <v>0</v>
      </c>
      <c r="R2668" s="42">
        <f t="shared" si="443"/>
        <v>200</v>
      </c>
      <c r="S2668" s="85">
        <f t="shared" si="434"/>
        <v>6090</v>
      </c>
      <c r="T2668" s="60" t="str">
        <f>IFERROR(VLOOKUP($B2668,'Из ГУГЛа'!$B:$G,4,0)*U2668+V2668,VLOOKUP($B2668,'Из ГУГЛа'!$B:$G,4,0))</f>
        <v/>
      </c>
      <c r="U2668" s="15">
        <v>1</v>
      </c>
      <c r="V2668" s="59"/>
      <c r="W2668" s="74">
        <f t="shared" si="444"/>
        <v>0.38409090909090904</v>
      </c>
      <c r="X2668" s="74" t="str">
        <f t="shared" si="445"/>
        <v/>
      </c>
      <c r="Y2668" s="74" t="str">
        <f t="shared" si="446"/>
        <v/>
      </c>
      <c r="Z2668" s="76" t="e">
        <f>INDEX($Z:$Z,MATCH($H2668,$C:$C,0))+V2668</f>
        <v>#VALUE!</v>
      </c>
      <c r="AB2668" s="43">
        <f>INDEX($AB:$AB,MATCH($H2668,$C:$C,0))</f>
        <v>0</v>
      </c>
    </row>
    <row r="2669" spans="1:28" ht="60" x14ac:dyDescent="0.25">
      <c r="A2669" s="71" t="str">
        <f>INDEX('Выгр Торг'!$A:$A,MATCH($B2669,'Выгр Торг'!$B:$B,0))</f>
        <v>Боковые зеркала "АТП" в стиле Гранта для ВАЗ 2110-2112, Лада Приора</v>
      </c>
      <c r="B2669" s="88">
        <v>327288</v>
      </c>
      <c r="C2669" s="72">
        <f>VLOOKUP($B2669,'Выгр Торг'!$B:$P,C$1,0)</f>
        <v>327288</v>
      </c>
      <c r="D2669" s="71" t="str">
        <f>VLOOKUP($B2669,'Выгр Торг'!$B:$P,D$1,0)</f>
        <v>Боковые зеркала "АТП" в стиле Гранта (повторитель: Динамический (МУЛЬТИ PLAZMA), Электропривод, В цвет 280) для ВАЗ 2110-2112, Лада Приора</v>
      </c>
      <c r="E2669" s="72" t="str">
        <f>VLOOKUP($B2669,'Выгр Торг'!$B:$P,E$1,0)</f>
        <v>Y</v>
      </c>
      <c r="F2669" s="72" t="str">
        <f>VLOOKUP($B2669,'Выгр Торг'!$B:$P,F$1,0)</f>
        <v>1</v>
      </c>
      <c r="G2669" s="36"/>
      <c r="H2669" s="28">
        <v>327186</v>
      </c>
      <c r="I2669" s="53">
        <f>INDEX($I:$I,MATCH($H2669,$C:$C,0))</f>
        <v>600</v>
      </c>
      <c r="J2669" s="5" t="s">
        <v>3410</v>
      </c>
      <c r="K2669" s="56">
        <f>INDEX($K:$K,MATCH($H2669,$C:$C,0))+I2669</f>
        <v>4400</v>
      </c>
      <c r="L2669" s="14">
        <f>VLOOKUP(K2669,Наценка!$A$1:$B$8,2,1)</f>
        <v>1.4</v>
      </c>
      <c r="M2669" s="56">
        <f>INDEX($M:$M,MATCH($H2669,$C:$C,0))+I2669*$M$2</f>
        <v>6100</v>
      </c>
      <c r="N2669" s="57">
        <f t="shared" si="441"/>
        <v>6090</v>
      </c>
      <c r="O2669" s="72">
        <f>VLOOKUP($B2669,'Выгр Торг'!$B:$P,O$1,0)</f>
        <v>4400</v>
      </c>
      <c r="P2669" s="72">
        <f>VLOOKUP($B2669,'Выгр Торг'!$B:$P,P$1,0)</f>
        <v>6290</v>
      </c>
      <c r="Q2669" s="42">
        <f t="shared" si="442"/>
        <v>0</v>
      </c>
      <c r="R2669" s="42">
        <f t="shared" si="443"/>
        <v>200</v>
      </c>
      <c r="S2669" s="85">
        <f t="shared" si="434"/>
        <v>6090</v>
      </c>
      <c r="T2669" s="60" t="str">
        <f>IFERROR(VLOOKUP($B2669,'Из ГУГЛа'!$B:$G,4,0)*U2669+V2669,VLOOKUP($B2669,'Из ГУГЛа'!$B:$G,4,0))</f>
        <v/>
      </c>
      <c r="U2669" s="15">
        <v>1</v>
      </c>
      <c r="V2669" s="59"/>
      <c r="W2669" s="74">
        <f t="shared" si="444"/>
        <v>0.38409090909090904</v>
      </c>
      <c r="X2669" s="74" t="str">
        <f t="shared" si="445"/>
        <v/>
      </c>
      <c r="Y2669" s="74" t="str">
        <f t="shared" si="446"/>
        <v/>
      </c>
      <c r="Z2669" s="76" t="e">
        <f>INDEX($Z:$Z,MATCH($H2669,$C:$C,0))+V2669</f>
        <v>#VALUE!</v>
      </c>
      <c r="AB2669" s="43">
        <f>INDEX($AB:$AB,MATCH($H2669,$C:$C,0))</f>
        <v>0</v>
      </c>
    </row>
    <row r="2670" spans="1:28" ht="60" x14ac:dyDescent="0.25">
      <c r="A2670" s="71" t="str">
        <f>INDEX('Выгр Торг'!$A:$A,MATCH($B2670,'Выгр Торг'!$B:$B,0))</f>
        <v>Боковые зеркала "АТП" в стиле Гранта для ВАЗ 2110-2112, Лада Приора</v>
      </c>
      <c r="B2670" s="88">
        <v>327266</v>
      </c>
      <c r="C2670" s="72">
        <f>VLOOKUP($B2670,'Выгр Торг'!$B:$P,C$1,0)</f>
        <v>327266</v>
      </c>
      <c r="D2670" s="71" t="str">
        <f>VLOOKUP($B2670,'Выгр Торг'!$B:$P,D$1,0)</f>
        <v>Боковые зеркала "АТП" в стиле Гранта (повторитель: Динамический (МУЛЬТИ PLAZMA), Электропривод, В цвет 281) для ВАЗ 2110-2112, Лада Приора</v>
      </c>
      <c r="E2670" s="72" t="str">
        <f>VLOOKUP($B2670,'Выгр Торг'!$B:$P,E$1,0)</f>
        <v>Y</v>
      </c>
      <c r="F2670" s="72" t="str">
        <f>VLOOKUP($B2670,'Выгр Торг'!$B:$P,F$1,0)</f>
        <v>1</v>
      </c>
      <c r="G2670" s="36"/>
      <c r="H2670" s="28">
        <v>327186</v>
      </c>
      <c r="I2670" s="53">
        <f>INDEX($I:$I,MATCH($H2670,$C:$C,0))</f>
        <v>600</v>
      </c>
      <c r="J2670" s="5" t="s">
        <v>3410</v>
      </c>
      <c r="K2670" s="56">
        <f>INDEX($K:$K,MATCH($H2670,$C:$C,0))+I2670</f>
        <v>4400</v>
      </c>
      <c r="L2670" s="14">
        <f>VLOOKUP(K2670,Наценка!$A$1:$B$8,2,1)</f>
        <v>1.4</v>
      </c>
      <c r="M2670" s="56">
        <f>INDEX($M:$M,MATCH($H2670,$C:$C,0))+I2670*$M$2</f>
        <v>6100</v>
      </c>
      <c r="N2670" s="57">
        <f t="shared" si="441"/>
        <v>6090</v>
      </c>
      <c r="O2670" s="72">
        <f>VLOOKUP($B2670,'Выгр Торг'!$B:$P,O$1,0)</f>
        <v>4400</v>
      </c>
      <c r="P2670" s="72">
        <f>VLOOKUP($B2670,'Выгр Торг'!$B:$P,P$1,0)</f>
        <v>6290</v>
      </c>
      <c r="Q2670" s="42">
        <f t="shared" si="442"/>
        <v>0</v>
      </c>
      <c r="R2670" s="42">
        <f t="shared" si="443"/>
        <v>200</v>
      </c>
      <c r="S2670" s="85">
        <f t="shared" si="434"/>
        <v>6090</v>
      </c>
      <c r="T2670" s="60" t="str">
        <f>IFERROR(VLOOKUP($B2670,'Из ГУГЛа'!$B:$G,4,0)*U2670+V2670,VLOOKUP($B2670,'Из ГУГЛа'!$B:$G,4,0))</f>
        <v/>
      </c>
      <c r="U2670" s="15">
        <v>1</v>
      </c>
      <c r="V2670" s="59"/>
      <c r="W2670" s="74">
        <f t="shared" si="444"/>
        <v>0.38409090909090904</v>
      </c>
      <c r="X2670" s="74" t="str">
        <f t="shared" si="445"/>
        <v/>
      </c>
      <c r="Y2670" s="74" t="str">
        <f t="shared" si="446"/>
        <v/>
      </c>
      <c r="Z2670" s="76" t="e">
        <f>INDEX($Z:$Z,MATCH($H2670,$C:$C,0))+V2670</f>
        <v>#VALUE!</v>
      </c>
      <c r="AB2670" s="43">
        <f>INDEX($AB:$AB,MATCH($H2670,$C:$C,0))</f>
        <v>0</v>
      </c>
    </row>
    <row r="2671" spans="1:28" ht="60" x14ac:dyDescent="0.25">
      <c r="A2671" s="71" t="str">
        <f>INDEX('Выгр Торг'!$A:$A,MATCH($B2671,'Выгр Торг'!$B:$B,0))</f>
        <v>Боковые зеркала "АТП" в стиле Гранта для ВАЗ 2110-2112, Лада Приора</v>
      </c>
      <c r="B2671" s="88">
        <v>327308</v>
      </c>
      <c r="C2671" s="72">
        <f>VLOOKUP($B2671,'Выгр Торг'!$B:$P,C$1,0)</f>
        <v>327308</v>
      </c>
      <c r="D2671" s="71" t="str">
        <f>VLOOKUP($B2671,'Выгр Торг'!$B:$P,D$1,0)</f>
        <v>Боковые зеркала "АТП" в стиле Гранта (повторитель: Динамический (МУЛЬТИ PLAZMA), Электропривод, В цвет 328) для ВАЗ 2110-2112, Лада Приора</v>
      </c>
      <c r="E2671" s="72" t="str">
        <f>VLOOKUP($B2671,'Выгр Торг'!$B:$P,E$1,0)</f>
        <v>Y</v>
      </c>
      <c r="F2671" s="72" t="str">
        <f>VLOOKUP($B2671,'Выгр Торг'!$B:$P,F$1,0)</f>
        <v>1</v>
      </c>
      <c r="G2671" s="36"/>
      <c r="H2671" s="28">
        <v>327186</v>
      </c>
      <c r="I2671" s="53">
        <f>INDEX($I:$I,MATCH($H2671,$C:$C,0))</f>
        <v>600</v>
      </c>
      <c r="J2671" s="5" t="s">
        <v>3410</v>
      </c>
      <c r="K2671" s="56">
        <f>INDEX($K:$K,MATCH($H2671,$C:$C,0))+I2671</f>
        <v>4400</v>
      </c>
      <c r="L2671" s="14">
        <f>VLOOKUP(K2671,Наценка!$A$1:$B$8,2,1)</f>
        <v>1.4</v>
      </c>
      <c r="M2671" s="56">
        <f>INDEX($M:$M,MATCH($H2671,$C:$C,0))+I2671*$M$2</f>
        <v>6100</v>
      </c>
      <c r="N2671" s="57">
        <f t="shared" si="441"/>
        <v>6090</v>
      </c>
      <c r="O2671" s="72">
        <f>VLOOKUP($B2671,'Выгр Торг'!$B:$P,O$1,0)</f>
        <v>4400</v>
      </c>
      <c r="P2671" s="72">
        <f>VLOOKUP($B2671,'Выгр Торг'!$B:$P,P$1,0)</f>
        <v>6290</v>
      </c>
      <c r="Q2671" s="42">
        <f t="shared" si="442"/>
        <v>0</v>
      </c>
      <c r="R2671" s="42">
        <f t="shared" si="443"/>
        <v>200</v>
      </c>
      <c r="S2671" s="85">
        <f t="shared" si="434"/>
        <v>6090</v>
      </c>
      <c r="T2671" s="60" t="str">
        <f>IFERROR(VLOOKUP($B2671,'Из ГУГЛа'!$B:$G,4,0)*U2671+V2671,VLOOKUP($B2671,'Из ГУГЛа'!$B:$G,4,0))</f>
        <v/>
      </c>
      <c r="U2671" s="15">
        <v>1</v>
      </c>
      <c r="V2671" s="59"/>
      <c r="W2671" s="74">
        <f t="shared" si="444"/>
        <v>0.38409090909090904</v>
      </c>
      <c r="X2671" s="74" t="str">
        <f t="shared" si="445"/>
        <v/>
      </c>
      <c r="Y2671" s="74" t="str">
        <f t="shared" si="446"/>
        <v/>
      </c>
      <c r="Z2671" s="76" t="e">
        <f>INDEX($Z:$Z,MATCH($H2671,$C:$C,0))+V2671</f>
        <v>#VALUE!</v>
      </c>
      <c r="AB2671" s="43">
        <f>INDEX($AB:$AB,MATCH($H2671,$C:$C,0))</f>
        <v>0</v>
      </c>
    </row>
    <row r="2672" spans="1:28" ht="60" x14ac:dyDescent="0.25">
      <c r="A2672" s="71" t="str">
        <f>INDEX('Выгр Торг'!$A:$A,MATCH($B2672,'Выгр Торг'!$B:$B,0))</f>
        <v>Боковые зеркала "АТП" в стиле Гранта для ВАЗ 2110-2112, Лада Приора</v>
      </c>
      <c r="B2672" s="88">
        <v>327242</v>
      </c>
      <c r="C2672" s="72">
        <f>VLOOKUP($B2672,'Выгр Торг'!$B:$P,C$1,0)</f>
        <v>327242</v>
      </c>
      <c r="D2672" s="71" t="str">
        <f>VLOOKUP($B2672,'Выгр Торг'!$B:$P,D$1,0)</f>
        <v>Боковые зеркала "АТП" в стиле Гранта (повторитель: Динамический (МУЛЬТИ PLAZMA), Электропривод, В цвет 347) для ВАЗ 2110-2112, Лада Приора</v>
      </c>
      <c r="E2672" s="72" t="str">
        <f>VLOOKUP($B2672,'Выгр Торг'!$B:$P,E$1,0)</f>
        <v>Y</v>
      </c>
      <c r="F2672" s="72" t="str">
        <f>VLOOKUP($B2672,'Выгр Торг'!$B:$P,F$1,0)</f>
        <v>1</v>
      </c>
      <c r="G2672" s="36"/>
      <c r="H2672" s="28">
        <v>327186</v>
      </c>
      <c r="I2672" s="53">
        <f>INDEX($I:$I,MATCH($H2672,$C:$C,0))</f>
        <v>600</v>
      </c>
      <c r="J2672" s="5" t="s">
        <v>3410</v>
      </c>
      <c r="K2672" s="56">
        <f>INDEX($K:$K,MATCH($H2672,$C:$C,0))+I2672</f>
        <v>4400</v>
      </c>
      <c r="L2672" s="14">
        <f>VLOOKUP(K2672,Наценка!$A$1:$B$8,2,1)</f>
        <v>1.4</v>
      </c>
      <c r="M2672" s="56">
        <f>INDEX($M:$M,MATCH($H2672,$C:$C,0))+I2672*$M$2</f>
        <v>6100</v>
      </c>
      <c r="N2672" s="57">
        <f t="shared" si="441"/>
        <v>6090</v>
      </c>
      <c r="O2672" s="72">
        <f>VLOOKUP($B2672,'Выгр Торг'!$B:$P,O$1,0)</f>
        <v>4400</v>
      </c>
      <c r="P2672" s="72">
        <f>VLOOKUP($B2672,'Выгр Торг'!$B:$P,P$1,0)</f>
        <v>6290</v>
      </c>
      <c r="Q2672" s="42">
        <f t="shared" si="442"/>
        <v>0</v>
      </c>
      <c r="R2672" s="42">
        <f t="shared" si="443"/>
        <v>200</v>
      </c>
      <c r="S2672" s="85">
        <f t="shared" si="434"/>
        <v>6090</v>
      </c>
      <c r="T2672" s="60" t="str">
        <f>IFERROR(VLOOKUP($B2672,'Из ГУГЛа'!$B:$G,4,0)*U2672+V2672,VLOOKUP($B2672,'Из ГУГЛа'!$B:$G,4,0))</f>
        <v/>
      </c>
      <c r="U2672" s="15">
        <v>1</v>
      </c>
      <c r="V2672" s="59"/>
      <c r="W2672" s="74">
        <f t="shared" si="444"/>
        <v>0.38409090909090904</v>
      </c>
      <c r="X2672" s="74" t="str">
        <f t="shared" si="445"/>
        <v/>
      </c>
      <c r="Y2672" s="74" t="str">
        <f t="shared" si="446"/>
        <v/>
      </c>
      <c r="Z2672" s="76" t="e">
        <f>INDEX($Z:$Z,MATCH($H2672,$C:$C,0))+V2672</f>
        <v>#VALUE!</v>
      </c>
      <c r="AB2672" s="43">
        <f>INDEX($AB:$AB,MATCH($H2672,$C:$C,0))</f>
        <v>0</v>
      </c>
    </row>
    <row r="2673" spans="1:28" ht="60" x14ac:dyDescent="0.25">
      <c r="A2673" s="71" t="str">
        <f>INDEX('Выгр Торг'!$A:$A,MATCH($B2673,'Выгр Торг'!$B:$B,0))</f>
        <v>Боковые зеркала "АТП" в стиле Гранта для ВАЗ 2110-2112, Лада Приора</v>
      </c>
      <c r="B2673" s="88">
        <v>327360</v>
      </c>
      <c r="C2673" s="72">
        <f>VLOOKUP($B2673,'Выгр Торг'!$B:$P,C$1,0)</f>
        <v>327360</v>
      </c>
      <c r="D2673" s="71" t="str">
        <f>VLOOKUP($B2673,'Выгр Торг'!$B:$P,D$1,0)</f>
        <v>Боковые зеркала "АТП" в стиле Гранта (повторитель: Динамический (МУЛЬТИ PLAZMA), Электропривод, В цвет 360) для ВАЗ 2110-2112, Лада Приора</v>
      </c>
      <c r="E2673" s="72" t="str">
        <f>VLOOKUP($B2673,'Выгр Торг'!$B:$P,E$1,0)</f>
        <v>Y</v>
      </c>
      <c r="F2673" s="72" t="str">
        <f>VLOOKUP($B2673,'Выгр Торг'!$B:$P,F$1,0)</f>
        <v>1</v>
      </c>
      <c r="G2673" s="36"/>
      <c r="H2673" s="28">
        <v>327186</v>
      </c>
      <c r="I2673" s="53">
        <f>INDEX($I:$I,MATCH($H2673,$C:$C,0))</f>
        <v>600</v>
      </c>
      <c r="J2673" s="5" t="s">
        <v>3410</v>
      </c>
      <c r="K2673" s="56">
        <f>INDEX($K:$K,MATCH($H2673,$C:$C,0))+I2673</f>
        <v>4400</v>
      </c>
      <c r="L2673" s="14">
        <f>VLOOKUP(K2673,Наценка!$A$1:$B$8,2,1)</f>
        <v>1.4</v>
      </c>
      <c r="M2673" s="56">
        <f>INDEX($M:$M,MATCH($H2673,$C:$C,0))+I2673*$M$2</f>
        <v>6100</v>
      </c>
      <c r="N2673" s="57">
        <f t="shared" si="441"/>
        <v>6090</v>
      </c>
      <c r="O2673" s="72">
        <f>VLOOKUP($B2673,'Выгр Торг'!$B:$P,O$1,0)</f>
        <v>4400</v>
      </c>
      <c r="P2673" s="72">
        <f>VLOOKUP($B2673,'Выгр Торг'!$B:$P,P$1,0)</f>
        <v>6290</v>
      </c>
      <c r="Q2673" s="42">
        <f t="shared" si="442"/>
        <v>0</v>
      </c>
      <c r="R2673" s="42">
        <f t="shared" si="443"/>
        <v>200</v>
      </c>
      <c r="S2673" s="85">
        <f t="shared" si="434"/>
        <v>6090</v>
      </c>
      <c r="T2673" s="60" t="str">
        <f>IFERROR(VLOOKUP($B2673,'Из ГУГЛа'!$B:$G,4,0)*U2673+V2673,VLOOKUP($B2673,'Из ГУГЛа'!$B:$G,4,0))</f>
        <v/>
      </c>
      <c r="U2673" s="15">
        <v>1</v>
      </c>
      <c r="V2673" s="59"/>
      <c r="W2673" s="74">
        <f t="shared" si="444"/>
        <v>0.38409090909090904</v>
      </c>
      <c r="X2673" s="74" t="str">
        <f t="shared" si="445"/>
        <v/>
      </c>
      <c r="Y2673" s="74" t="str">
        <f t="shared" si="446"/>
        <v/>
      </c>
      <c r="Z2673" s="76" t="e">
        <f>INDEX($Z:$Z,MATCH($H2673,$C:$C,0))+V2673</f>
        <v>#VALUE!</v>
      </c>
      <c r="AB2673" s="43">
        <f>INDEX($AB:$AB,MATCH($H2673,$C:$C,0))</f>
        <v>0</v>
      </c>
    </row>
    <row r="2674" spans="1:28" ht="60" x14ac:dyDescent="0.25">
      <c r="A2674" s="71" t="str">
        <f>INDEX('Выгр Торг'!$A:$A,MATCH($B2674,'Выгр Торг'!$B:$B,0))</f>
        <v>Боковые зеркала "АТП" в стиле Гранта для ВАЗ 2110-2112, Лада Приора</v>
      </c>
      <c r="B2674" s="88">
        <v>327380</v>
      </c>
      <c r="C2674" s="72">
        <f>VLOOKUP($B2674,'Выгр Торг'!$B:$P,C$1,0)</f>
        <v>327380</v>
      </c>
      <c r="D2674" s="71" t="str">
        <f>VLOOKUP($B2674,'Выгр Торг'!$B:$P,D$1,0)</f>
        <v>Боковые зеркала "АТП" в стиле Гранта (повторитель: Динамический (МУЛЬТИ PLAZMA), Электропривод, В цвет 363) для ВАЗ 2110-2112, Лада Приора</v>
      </c>
      <c r="E2674" s="72" t="str">
        <f>VLOOKUP($B2674,'Выгр Торг'!$B:$P,E$1,0)</f>
        <v>Y</v>
      </c>
      <c r="F2674" s="72" t="str">
        <f>VLOOKUP($B2674,'Выгр Торг'!$B:$P,F$1,0)</f>
        <v>1</v>
      </c>
      <c r="G2674" s="36"/>
      <c r="H2674" s="28">
        <v>327186</v>
      </c>
      <c r="I2674" s="53">
        <f>INDEX($I:$I,MATCH($H2674,$C:$C,0))</f>
        <v>600</v>
      </c>
      <c r="J2674" s="5" t="s">
        <v>3410</v>
      </c>
      <c r="K2674" s="56">
        <f>INDEX($K:$K,MATCH($H2674,$C:$C,0))+I2674</f>
        <v>4400</v>
      </c>
      <c r="L2674" s="14">
        <f>VLOOKUP(K2674,Наценка!$A$1:$B$8,2,1)</f>
        <v>1.4</v>
      </c>
      <c r="M2674" s="56">
        <f>INDEX($M:$M,MATCH($H2674,$C:$C,0))+I2674*$M$2</f>
        <v>6100</v>
      </c>
      <c r="N2674" s="57">
        <f t="shared" si="441"/>
        <v>6090</v>
      </c>
      <c r="O2674" s="72">
        <f>VLOOKUP($B2674,'Выгр Торг'!$B:$P,O$1,0)</f>
        <v>4400</v>
      </c>
      <c r="P2674" s="72">
        <f>VLOOKUP($B2674,'Выгр Торг'!$B:$P,P$1,0)</f>
        <v>6290</v>
      </c>
      <c r="Q2674" s="42">
        <f t="shared" si="442"/>
        <v>0</v>
      </c>
      <c r="R2674" s="42">
        <f t="shared" si="443"/>
        <v>200</v>
      </c>
      <c r="S2674" s="85">
        <f t="shared" si="434"/>
        <v>6090</v>
      </c>
      <c r="T2674" s="60" t="str">
        <f>IFERROR(VLOOKUP($B2674,'Из ГУГЛа'!$B:$G,4,0)*U2674+V2674,VLOOKUP($B2674,'Из ГУГЛа'!$B:$G,4,0))</f>
        <v/>
      </c>
      <c r="U2674" s="15">
        <v>1</v>
      </c>
      <c r="V2674" s="59"/>
      <c r="W2674" s="74">
        <f t="shared" si="444"/>
        <v>0.38409090909090904</v>
      </c>
      <c r="X2674" s="74" t="str">
        <f t="shared" si="445"/>
        <v/>
      </c>
      <c r="Y2674" s="74" t="str">
        <f t="shared" si="446"/>
        <v/>
      </c>
      <c r="Z2674" s="76" t="e">
        <f>INDEX($Z:$Z,MATCH($H2674,$C:$C,0))+V2674</f>
        <v>#VALUE!</v>
      </c>
      <c r="AB2674" s="43">
        <f>INDEX($AB:$AB,MATCH($H2674,$C:$C,0))</f>
        <v>0</v>
      </c>
    </row>
    <row r="2675" spans="1:28" ht="60" x14ac:dyDescent="0.25">
      <c r="A2675" s="71" t="str">
        <f>INDEX('Выгр Торг'!$A:$A,MATCH($B2675,'Выгр Торг'!$B:$B,0))</f>
        <v>Боковые зеркала "АТП" в стиле Гранта для ВАЗ 2110-2112, Лада Приора</v>
      </c>
      <c r="B2675" s="88">
        <v>327210</v>
      </c>
      <c r="C2675" s="72">
        <f>VLOOKUP($B2675,'Выгр Торг'!$B:$P,C$1,0)</f>
        <v>327210</v>
      </c>
      <c r="D2675" s="71" t="str">
        <f>VLOOKUP($B2675,'Выгр Торг'!$B:$P,D$1,0)</f>
        <v>Боковые зеркала "АТП" в стиле Гранта (повторитель: Динамический (МУЛЬТИ PLAZMA), Электропривод, В цвет 371) для ВАЗ 2110-2112, Лада Приора</v>
      </c>
      <c r="E2675" s="72" t="str">
        <f>VLOOKUP($B2675,'Выгр Торг'!$B:$P,E$1,0)</f>
        <v>Y</v>
      </c>
      <c r="F2675" s="72" t="str">
        <f>VLOOKUP($B2675,'Выгр Торг'!$B:$P,F$1,0)</f>
        <v>1</v>
      </c>
      <c r="G2675" s="36"/>
      <c r="H2675" s="28">
        <v>327186</v>
      </c>
      <c r="I2675" s="53">
        <f>INDEX($I:$I,MATCH($H2675,$C:$C,0))</f>
        <v>600</v>
      </c>
      <c r="J2675" s="5" t="s">
        <v>3410</v>
      </c>
      <c r="K2675" s="56">
        <f>INDEX($K:$K,MATCH($H2675,$C:$C,0))+I2675</f>
        <v>4400</v>
      </c>
      <c r="L2675" s="14">
        <f>VLOOKUP(K2675,Наценка!$A$1:$B$8,2,1)</f>
        <v>1.4</v>
      </c>
      <c r="M2675" s="56">
        <f>INDEX($M:$M,MATCH($H2675,$C:$C,0))+I2675*$M$2</f>
        <v>6100</v>
      </c>
      <c r="N2675" s="57">
        <f t="shared" si="441"/>
        <v>6090</v>
      </c>
      <c r="O2675" s="72">
        <f>VLOOKUP($B2675,'Выгр Торг'!$B:$P,O$1,0)</f>
        <v>4400</v>
      </c>
      <c r="P2675" s="72">
        <f>VLOOKUP($B2675,'Выгр Торг'!$B:$P,P$1,0)</f>
        <v>6290</v>
      </c>
      <c r="Q2675" s="42">
        <f t="shared" si="442"/>
        <v>0</v>
      </c>
      <c r="R2675" s="42">
        <f t="shared" si="443"/>
        <v>200</v>
      </c>
      <c r="S2675" s="85">
        <f t="shared" si="434"/>
        <v>6090</v>
      </c>
      <c r="T2675" s="60" t="str">
        <f>IFERROR(VLOOKUP($B2675,'Из ГУГЛа'!$B:$G,4,0)*U2675+V2675,VLOOKUP($B2675,'Из ГУГЛа'!$B:$G,4,0))</f>
        <v/>
      </c>
      <c r="U2675" s="15">
        <v>1</v>
      </c>
      <c r="V2675" s="59"/>
      <c r="W2675" s="74">
        <f t="shared" si="444"/>
        <v>0.38409090909090904</v>
      </c>
      <c r="X2675" s="74" t="str">
        <f t="shared" si="445"/>
        <v/>
      </c>
      <c r="Y2675" s="74" t="str">
        <f t="shared" si="446"/>
        <v/>
      </c>
      <c r="Z2675" s="76" t="e">
        <f>INDEX($Z:$Z,MATCH($H2675,$C:$C,0))+V2675</f>
        <v>#VALUE!</v>
      </c>
      <c r="AB2675" s="43">
        <f>INDEX($AB:$AB,MATCH($H2675,$C:$C,0))</f>
        <v>0</v>
      </c>
    </row>
    <row r="2676" spans="1:28" ht="60" x14ac:dyDescent="0.25">
      <c r="A2676" s="71" t="str">
        <f>INDEX('Выгр Торг'!$A:$A,MATCH($B2676,'Выгр Торг'!$B:$B,0))</f>
        <v>Боковые зеркала "АТП" в стиле Гранта для ВАЗ 2110-2112, Лада Приора</v>
      </c>
      <c r="B2676" s="88">
        <v>327304</v>
      </c>
      <c r="C2676" s="72">
        <f>VLOOKUP($B2676,'Выгр Торг'!$B:$P,C$1,0)</f>
        <v>327304</v>
      </c>
      <c r="D2676" s="71" t="str">
        <f>VLOOKUP($B2676,'Выгр Торг'!$B:$P,D$1,0)</f>
        <v>Боковые зеркала "АТП" в стиле Гранта (повторитель: Динамический (МУЛЬТИ PLAZMA), Электропривод, В цвет 383) для ВАЗ 2110-2112, Лада Приора</v>
      </c>
      <c r="E2676" s="72" t="str">
        <f>VLOOKUP($B2676,'Выгр Торг'!$B:$P,E$1,0)</f>
        <v>Y</v>
      </c>
      <c r="F2676" s="72" t="str">
        <f>VLOOKUP($B2676,'Выгр Торг'!$B:$P,F$1,0)</f>
        <v>1</v>
      </c>
      <c r="G2676" s="36"/>
      <c r="H2676" s="28">
        <v>327186</v>
      </c>
      <c r="I2676" s="53">
        <f>INDEX($I:$I,MATCH($H2676,$C:$C,0))</f>
        <v>600</v>
      </c>
      <c r="J2676" s="5" t="s">
        <v>3410</v>
      </c>
      <c r="K2676" s="56">
        <f>INDEX($K:$K,MATCH($H2676,$C:$C,0))+I2676</f>
        <v>4400</v>
      </c>
      <c r="L2676" s="14">
        <f>VLOOKUP(K2676,Наценка!$A$1:$B$8,2,1)</f>
        <v>1.4</v>
      </c>
      <c r="M2676" s="56">
        <f>INDEX($M:$M,MATCH($H2676,$C:$C,0))+I2676*$M$2</f>
        <v>6100</v>
      </c>
      <c r="N2676" s="57">
        <f t="shared" si="441"/>
        <v>6090</v>
      </c>
      <c r="O2676" s="72">
        <f>VLOOKUP($B2676,'Выгр Торг'!$B:$P,O$1,0)</f>
        <v>4400</v>
      </c>
      <c r="P2676" s="72">
        <f>VLOOKUP($B2676,'Выгр Торг'!$B:$P,P$1,0)</f>
        <v>6290</v>
      </c>
      <c r="Q2676" s="42">
        <f t="shared" si="442"/>
        <v>0</v>
      </c>
      <c r="R2676" s="42">
        <f t="shared" si="443"/>
        <v>200</v>
      </c>
      <c r="S2676" s="85">
        <f t="shared" si="434"/>
        <v>6090</v>
      </c>
      <c r="T2676" s="60" t="str">
        <f>IFERROR(VLOOKUP($B2676,'Из ГУГЛа'!$B:$G,4,0)*U2676+V2676,VLOOKUP($B2676,'Из ГУГЛа'!$B:$G,4,0))</f>
        <v/>
      </c>
      <c r="U2676" s="15">
        <v>1</v>
      </c>
      <c r="V2676" s="59"/>
      <c r="W2676" s="74">
        <f t="shared" si="444"/>
        <v>0.38409090909090904</v>
      </c>
      <c r="X2676" s="74" t="str">
        <f t="shared" si="445"/>
        <v/>
      </c>
      <c r="Y2676" s="74" t="str">
        <f t="shared" si="446"/>
        <v/>
      </c>
      <c r="Z2676" s="76" t="e">
        <f>INDEX($Z:$Z,MATCH($H2676,$C:$C,0))+V2676</f>
        <v>#VALUE!</v>
      </c>
      <c r="AB2676" s="43">
        <f>INDEX($AB:$AB,MATCH($H2676,$C:$C,0))</f>
        <v>0</v>
      </c>
    </row>
    <row r="2677" spans="1:28" ht="60" x14ac:dyDescent="0.25">
      <c r="A2677" s="71" t="str">
        <f>INDEX('Выгр Торг'!$A:$A,MATCH($B2677,'Выгр Торг'!$B:$B,0))</f>
        <v>Боковые зеркала "АТП" в стиле Гранта для ВАЗ 2110-2112, Лада Приора</v>
      </c>
      <c r="B2677" s="88">
        <v>327246</v>
      </c>
      <c r="C2677" s="72">
        <f>VLOOKUP($B2677,'Выгр Торг'!$B:$P,C$1,0)</f>
        <v>327246</v>
      </c>
      <c r="D2677" s="71" t="str">
        <f>VLOOKUP($B2677,'Выгр Торг'!$B:$P,D$1,0)</f>
        <v>Боковые зеркала "АТП" в стиле Гранта (повторитель: Динамический (МУЛЬТИ PLAZMA), Электропривод, В цвет 385) для ВАЗ 2110-2112, Лада Приора</v>
      </c>
      <c r="E2677" s="72" t="str">
        <f>VLOOKUP($B2677,'Выгр Торг'!$B:$P,E$1,0)</f>
        <v>Y</v>
      </c>
      <c r="F2677" s="72" t="str">
        <f>VLOOKUP($B2677,'Выгр Торг'!$B:$P,F$1,0)</f>
        <v>1</v>
      </c>
      <c r="G2677" s="36"/>
      <c r="H2677" s="28">
        <v>327186</v>
      </c>
      <c r="I2677" s="53">
        <f>INDEX($I:$I,MATCH($H2677,$C:$C,0))</f>
        <v>600</v>
      </c>
      <c r="J2677" s="5" t="s">
        <v>3410</v>
      </c>
      <c r="K2677" s="56">
        <f>INDEX($K:$K,MATCH($H2677,$C:$C,0))+I2677</f>
        <v>4400</v>
      </c>
      <c r="L2677" s="14">
        <f>VLOOKUP(K2677,Наценка!$A$1:$B$8,2,1)</f>
        <v>1.4</v>
      </c>
      <c r="M2677" s="56">
        <f>INDEX($M:$M,MATCH($H2677,$C:$C,0))+I2677*$M$2</f>
        <v>6100</v>
      </c>
      <c r="N2677" s="57">
        <f t="shared" si="441"/>
        <v>6090</v>
      </c>
      <c r="O2677" s="72">
        <f>VLOOKUP($B2677,'Выгр Торг'!$B:$P,O$1,0)</f>
        <v>4400</v>
      </c>
      <c r="P2677" s="72">
        <f>VLOOKUP($B2677,'Выгр Торг'!$B:$P,P$1,0)</f>
        <v>6290</v>
      </c>
      <c r="Q2677" s="42">
        <f t="shared" si="442"/>
        <v>0</v>
      </c>
      <c r="R2677" s="42">
        <f t="shared" si="443"/>
        <v>200</v>
      </c>
      <c r="S2677" s="85">
        <f t="shared" si="434"/>
        <v>6090</v>
      </c>
      <c r="T2677" s="60" t="str">
        <f>IFERROR(VLOOKUP($B2677,'Из ГУГЛа'!$B:$G,4,0)*U2677+V2677,VLOOKUP($B2677,'Из ГУГЛа'!$B:$G,4,0))</f>
        <v/>
      </c>
      <c r="U2677" s="15">
        <v>1</v>
      </c>
      <c r="V2677" s="59"/>
      <c r="W2677" s="74">
        <f t="shared" si="444"/>
        <v>0.38409090909090904</v>
      </c>
      <c r="X2677" s="74" t="str">
        <f t="shared" si="445"/>
        <v/>
      </c>
      <c r="Y2677" s="74" t="str">
        <f t="shared" si="446"/>
        <v/>
      </c>
      <c r="Z2677" s="76" t="e">
        <f>INDEX($Z:$Z,MATCH($H2677,$C:$C,0))+V2677</f>
        <v>#VALUE!</v>
      </c>
      <c r="AB2677" s="43">
        <f>INDEX($AB:$AB,MATCH($H2677,$C:$C,0))</f>
        <v>0</v>
      </c>
    </row>
    <row r="2678" spans="1:28" ht="60" x14ac:dyDescent="0.25">
      <c r="A2678" s="71" t="str">
        <f>INDEX('Выгр Торг'!$A:$A,MATCH($B2678,'Выгр Торг'!$B:$B,0))</f>
        <v>Боковые зеркала "АТП" в стиле Гранта для ВАЗ 2110-2112, Лада Приора</v>
      </c>
      <c r="B2678" s="88">
        <v>327320</v>
      </c>
      <c r="C2678" s="72">
        <f>VLOOKUP($B2678,'Выгр Торг'!$B:$P,C$1,0)</f>
        <v>327320</v>
      </c>
      <c r="D2678" s="71" t="str">
        <f>VLOOKUP($B2678,'Выгр Торг'!$B:$P,D$1,0)</f>
        <v>Боковые зеркала "АТП" в стиле Гранта (повторитель: Динамический (МУЛЬТИ PLAZMA), Электропривод, В цвет 387) для ВАЗ 2110-2112, Лада Приора</v>
      </c>
      <c r="E2678" s="72" t="str">
        <f>VLOOKUP($B2678,'Выгр Торг'!$B:$P,E$1,0)</f>
        <v>Y</v>
      </c>
      <c r="F2678" s="72" t="str">
        <f>VLOOKUP($B2678,'Выгр Торг'!$B:$P,F$1,0)</f>
        <v>1</v>
      </c>
      <c r="G2678" s="36"/>
      <c r="H2678" s="28">
        <v>327186</v>
      </c>
      <c r="I2678" s="53">
        <f>INDEX($I:$I,MATCH($H2678,$C:$C,0))</f>
        <v>600</v>
      </c>
      <c r="J2678" s="5" t="s">
        <v>3410</v>
      </c>
      <c r="K2678" s="56">
        <f>INDEX($K:$K,MATCH($H2678,$C:$C,0))+I2678</f>
        <v>4400</v>
      </c>
      <c r="L2678" s="14">
        <f>VLOOKUP(K2678,Наценка!$A$1:$B$8,2,1)</f>
        <v>1.4</v>
      </c>
      <c r="M2678" s="56">
        <f>INDEX($M:$M,MATCH($H2678,$C:$C,0))+I2678*$M$2</f>
        <v>6100</v>
      </c>
      <c r="N2678" s="57">
        <f t="shared" si="441"/>
        <v>6090</v>
      </c>
      <c r="O2678" s="72">
        <f>VLOOKUP($B2678,'Выгр Торг'!$B:$P,O$1,0)</f>
        <v>4400</v>
      </c>
      <c r="P2678" s="72">
        <f>VLOOKUP($B2678,'Выгр Торг'!$B:$P,P$1,0)</f>
        <v>6290</v>
      </c>
      <c r="Q2678" s="42">
        <f t="shared" si="442"/>
        <v>0</v>
      </c>
      <c r="R2678" s="42">
        <f t="shared" si="443"/>
        <v>200</v>
      </c>
      <c r="S2678" s="85">
        <f t="shared" si="434"/>
        <v>6090</v>
      </c>
      <c r="T2678" s="60" t="str">
        <f>IFERROR(VLOOKUP($B2678,'Из ГУГЛа'!$B:$G,4,0)*U2678+V2678,VLOOKUP($B2678,'Из ГУГЛа'!$B:$G,4,0))</f>
        <v/>
      </c>
      <c r="U2678" s="15">
        <v>1</v>
      </c>
      <c r="V2678" s="59"/>
      <c r="W2678" s="74">
        <f t="shared" si="444"/>
        <v>0.38409090909090904</v>
      </c>
      <c r="X2678" s="74" t="str">
        <f t="shared" si="445"/>
        <v/>
      </c>
      <c r="Y2678" s="74" t="str">
        <f t="shared" si="446"/>
        <v/>
      </c>
      <c r="Z2678" s="76" t="e">
        <f>INDEX($Z:$Z,MATCH($H2678,$C:$C,0))+V2678</f>
        <v>#VALUE!</v>
      </c>
      <c r="AB2678" s="43">
        <f>INDEX($AB:$AB,MATCH($H2678,$C:$C,0))</f>
        <v>0</v>
      </c>
    </row>
    <row r="2679" spans="1:28" ht="60" x14ac:dyDescent="0.25">
      <c r="A2679" s="71" t="str">
        <f>INDEX('Выгр Торг'!$A:$A,MATCH($B2679,'Выгр Торг'!$B:$B,0))</f>
        <v>Боковые зеркала "АТП" в стиле Гранта для ВАЗ 2110-2112, Лада Приора</v>
      </c>
      <c r="B2679" s="88">
        <v>327352</v>
      </c>
      <c r="C2679" s="72">
        <f>VLOOKUP($B2679,'Выгр Торг'!$B:$P,C$1,0)</f>
        <v>327352</v>
      </c>
      <c r="D2679" s="71" t="str">
        <f>VLOOKUP($B2679,'Выгр Торг'!$B:$P,D$1,0)</f>
        <v>Боковые зеркала "АТП" в стиле Гранта (повторитель: Динамический (МУЛЬТИ PLAZMA), Электропривод, В цвет 391) для ВАЗ 2110-2112, Лада Приора</v>
      </c>
      <c r="E2679" s="72" t="str">
        <f>VLOOKUP($B2679,'Выгр Торг'!$B:$P,E$1,0)</f>
        <v>Y</v>
      </c>
      <c r="F2679" s="72" t="str">
        <f>VLOOKUP($B2679,'Выгр Торг'!$B:$P,F$1,0)</f>
        <v>1</v>
      </c>
      <c r="G2679" s="36"/>
      <c r="H2679" s="28">
        <v>327186</v>
      </c>
      <c r="I2679" s="53">
        <f>INDEX($I:$I,MATCH($H2679,$C:$C,0))</f>
        <v>600</v>
      </c>
      <c r="J2679" s="5" t="s">
        <v>3410</v>
      </c>
      <c r="K2679" s="56">
        <f>INDEX($K:$K,MATCH($H2679,$C:$C,0))+I2679</f>
        <v>4400</v>
      </c>
      <c r="L2679" s="14">
        <f>VLOOKUP(K2679,Наценка!$A$1:$B$8,2,1)</f>
        <v>1.4</v>
      </c>
      <c r="M2679" s="56">
        <f>INDEX($M:$M,MATCH($H2679,$C:$C,0))+I2679*$M$2</f>
        <v>6100</v>
      </c>
      <c r="N2679" s="57">
        <f t="shared" si="441"/>
        <v>6090</v>
      </c>
      <c r="O2679" s="72">
        <f>VLOOKUP($B2679,'Выгр Торг'!$B:$P,O$1,0)</f>
        <v>4400</v>
      </c>
      <c r="P2679" s="72">
        <f>VLOOKUP($B2679,'Выгр Торг'!$B:$P,P$1,0)</f>
        <v>6290</v>
      </c>
      <c r="Q2679" s="42">
        <f t="shared" si="442"/>
        <v>0</v>
      </c>
      <c r="R2679" s="42">
        <f t="shared" si="443"/>
        <v>200</v>
      </c>
      <c r="S2679" s="85">
        <f t="shared" si="434"/>
        <v>6090</v>
      </c>
      <c r="T2679" s="60" t="str">
        <f>IFERROR(VLOOKUP($B2679,'Из ГУГЛа'!$B:$G,4,0)*U2679+V2679,VLOOKUP($B2679,'Из ГУГЛа'!$B:$G,4,0))</f>
        <v/>
      </c>
      <c r="U2679" s="15">
        <v>1</v>
      </c>
      <c r="V2679" s="59"/>
      <c r="W2679" s="74">
        <f t="shared" si="444"/>
        <v>0.38409090909090904</v>
      </c>
      <c r="X2679" s="74" t="str">
        <f t="shared" si="445"/>
        <v/>
      </c>
      <c r="Y2679" s="74" t="str">
        <f t="shared" si="446"/>
        <v/>
      </c>
      <c r="Z2679" s="76" t="e">
        <f>INDEX($Z:$Z,MATCH($H2679,$C:$C,0))+V2679</f>
        <v>#VALUE!</v>
      </c>
      <c r="AB2679" s="43">
        <f>INDEX($AB:$AB,MATCH($H2679,$C:$C,0))</f>
        <v>0</v>
      </c>
    </row>
    <row r="2680" spans="1:28" ht="60" x14ac:dyDescent="0.25">
      <c r="A2680" s="71" t="str">
        <f>INDEX('Выгр Торг'!$A:$A,MATCH($B2680,'Выгр Торг'!$B:$B,0))</f>
        <v>Боковые зеркала "АТП" в стиле Гранта для ВАЗ 2110-2112, Лада Приора</v>
      </c>
      <c r="B2680" s="88">
        <v>327348</v>
      </c>
      <c r="C2680" s="72">
        <f>VLOOKUP($B2680,'Выгр Торг'!$B:$P,C$1,0)</f>
        <v>327348</v>
      </c>
      <c r="D2680" s="71" t="str">
        <f>VLOOKUP($B2680,'Выгр Торг'!$B:$P,D$1,0)</f>
        <v>Боковые зеркала "АТП" в стиле Гранта (повторитель: Динамический (МУЛЬТИ PLAZMA), Электропривод, В цвет 412) для ВАЗ 2110-2112, Лада Приора</v>
      </c>
      <c r="E2680" s="72" t="str">
        <f>VLOOKUP($B2680,'Выгр Торг'!$B:$P,E$1,0)</f>
        <v>Y</v>
      </c>
      <c r="F2680" s="72" t="str">
        <f>VLOOKUP($B2680,'Выгр Торг'!$B:$P,F$1,0)</f>
        <v>1</v>
      </c>
      <c r="G2680" s="36"/>
      <c r="H2680" s="28">
        <v>327186</v>
      </c>
      <c r="I2680" s="53">
        <f>INDEX($I:$I,MATCH($H2680,$C:$C,0))</f>
        <v>600</v>
      </c>
      <c r="J2680" s="5" t="s">
        <v>3410</v>
      </c>
      <c r="K2680" s="56">
        <f>INDEX($K:$K,MATCH($H2680,$C:$C,0))+I2680</f>
        <v>4400</v>
      </c>
      <c r="L2680" s="14">
        <f>VLOOKUP(K2680,Наценка!$A$1:$B$8,2,1)</f>
        <v>1.4</v>
      </c>
      <c r="M2680" s="56">
        <f>INDEX($M:$M,MATCH($H2680,$C:$C,0))+I2680*$M$2</f>
        <v>6100</v>
      </c>
      <c r="N2680" s="57">
        <f t="shared" si="441"/>
        <v>6090</v>
      </c>
      <c r="O2680" s="72">
        <f>VLOOKUP($B2680,'Выгр Торг'!$B:$P,O$1,0)</f>
        <v>4400</v>
      </c>
      <c r="P2680" s="72">
        <f>VLOOKUP($B2680,'Выгр Торг'!$B:$P,P$1,0)</f>
        <v>6290</v>
      </c>
      <c r="Q2680" s="42">
        <f t="shared" si="442"/>
        <v>0</v>
      </c>
      <c r="R2680" s="42">
        <f t="shared" si="443"/>
        <v>200</v>
      </c>
      <c r="S2680" s="85">
        <f t="shared" si="434"/>
        <v>6090</v>
      </c>
      <c r="T2680" s="60" t="str">
        <f>IFERROR(VLOOKUP($B2680,'Из ГУГЛа'!$B:$G,4,0)*U2680+V2680,VLOOKUP($B2680,'Из ГУГЛа'!$B:$G,4,0))</f>
        <v/>
      </c>
      <c r="U2680" s="15">
        <v>1</v>
      </c>
      <c r="V2680" s="59"/>
      <c r="W2680" s="74">
        <f t="shared" si="444"/>
        <v>0.38409090909090904</v>
      </c>
      <c r="X2680" s="74" t="str">
        <f t="shared" si="445"/>
        <v/>
      </c>
      <c r="Y2680" s="74" t="str">
        <f t="shared" si="446"/>
        <v/>
      </c>
      <c r="Z2680" s="76" t="e">
        <f>INDEX($Z:$Z,MATCH($H2680,$C:$C,0))+V2680</f>
        <v>#VALUE!</v>
      </c>
      <c r="AB2680" s="43">
        <f>INDEX($AB:$AB,MATCH($H2680,$C:$C,0))</f>
        <v>0</v>
      </c>
    </row>
    <row r="2681" spans="1:28" ht="60" x14ac:dyDescent="0.25">
      <c r="A2681" s="71" t="str">
        <f>INDEX('Выгр Торг'!$A:$A,MATCH($B2681,'Выгр Торг'!$B:$B,0))</f>
        <v>Боковые зеркала "АТП" в стиле Гранта для ВАЗ 2110-2112, Лада Приора</v>
      </c>
      <c r="B2681" s="88">
        <v>327276</v>
      </c>
      <c r="C2681" s="72">
        <f>VLOOKUP($B2681,'Выгр Торг'!$B:$P,C$1,0)</f>
        <v>327276</v>
      </c>
      <c r="D2681" s="71" t="str">
        <f>VLOOKUP($B2681,'Выгр Торг'!$B:$P,D$1,0)</f>
        <v>Боковые зеркала "АТП" в стиле Гранта (повторитель: Динамический (МУЛЬТИ PLAZMA), Электропривод, В цвет 413) для ВАЗ 2110-2112, Лада Приора</v>
      </c>
      <c r="E2681" s="72" t="str">
        <f>VLOOKUP($B2681,'Выгр Торг'!$B:$P,E$1,0)</f>
        <v>Y</v>
      </c>
      <c r="F2681" s="72" t="str">
        <f>VLOOKUP($B2681,'Выгр Торг'!$B:$P,F$1,0)</f>
        <v>1</v>
      </c>
      <c r="G2681" s="36"/>
      <c r="H2681" s="28">
        <v>327186</v>
      </c>
      <c r="I2681" s="53">
        <f>INDEX($I:$I,MATCH($H2681,$C:$C,0))</f>
        <v>600</v>
      </c>
      <c r="J2681" s="5" t="s">
        <v>3410</v>
      </c>
      <c r="K2681" s="56">
        <f>INDEX($K:$K,MATCH($H2681,$C:$C,0))+I2681</f>
        <v>4400</v>
      </c>
      <c r="L2681" s="14">
        <f>VLOOKUP(K2681,Наценка!$A$1:$B$8,2,1)</f>
        <v>1.4</v>
      </c>
      <c r="M2681" s="56">
        <f>INDEX($M:$M,MATCH($H2681,$C:$C,0))+I2681*$M$2</f>
        <v>6100</v>
      </c>
      <c r="N2681" s="57">
        <f t="shared" si="441"/>
        <v>6090</v>
      </c>
      <c r="O2681" s="72">
        <f>VLOOKUP($B2681,'Выгр Торг'!$B:$P,O$1,0)</f>
        <v>4400</v>
      </c>
      <c r="P2681" s="72">
        <f>VLOOKUP($B2681,'Выгр Торг'!$B:$P,P$1,0)</f>
        <v>6290</v>
      </c>
      <c r="Q2681" s="42">
        <f t="shared" si="442"/>
        <v>0</v>
      </c>
      <c r="R2681" s="42">
        <f t="shared" si="443"/>
        <v>200</v>
      </c>
      <c r="S2681" s="85">
        <f t="shared" si="434"/>
        <v>6090</v>
      </c>
      <c r="T2681" s="60" t="str">
        <f>IFERROR(VLOOKUP($B2681,'Из ГУГЛа'!$B:$G,4,0)*U2681+V2681,VLOOKUP($B2681,'Из ГУГЛа'!$B:$G,4,0))</f>
        <v/>
      </c>
      <c r="U2681" s="15">
        <v>1</v>
      </c>
      <c r="V2681" s="59"/>
      <c r="W2681" s="74">
        <f t="shared" si="444"/>
        <v>0.38409090909090904</v>
      </c>
      <c r="X2681" s="74" t="str">
        <f t="shared" si="445"/>
        <v/>
      </c>
      <c r="Y2681" s="74" t="str">
        <f t="shared" si="446"/>
        <v/>
      </c>
      <c r="Z2681" s="76" t="e">
        <f>INDEX($Z:$Z,MATCH($H2681,$C:$C,0))+V2681</f>
        <v>#VALUE!</v>
      </c>
      <c r="AB2681" s="43">
        <f>INDEX($AB:$AB,MATCH($H2681,$C:$C,0))</f>
        <v>0</v>
      </c>
    </row>
    <row r="2682" spans="1:28" ht="60" x14ac:dyDescent="0.25">
      <c r="A2682" s="71" t="str">
        <f>INDEX('Выгр Торг'!$A:$A,MATCH($B2682,'Выгр Торг'!$B:$B,0))</f>
        <v>Боковые зеркала "АТП" в стиле Гранта для ВАЗ 2110-2112, Лада Приора</v>
      </c>
      <c r="B2682" s="88">
        <v>327376</v>
      </c>
      <c r="C2682" s="72">
        <f>VLOOKUP($B2682,'Выгр Торг'!$B:$P,C$1,0)</f>
        <v>327376</v>
      </c>
      <c r="D2682" s="71" t="str">
        <f>VLOOKUP($B2682,'Выгр Торг'!$B:$P,D$1,0)</f>
        <v>Боковые зеркала "АТП" в стиле Гранта (повторитель: Динамический (МУЛЬТИ PLAZMA), Электропривод, В цвет 416) для ВАЗ 2110-2112, Лада Приора</v>
      </c>
      <c r="E2682" s="72" t="str">
        <f>VLOOKUP($B2682,'Выгр Торг'!$B:$P,E$1,0)</f>
        <v>Y</v>
      </c>
      <c r="F2682" s="72" t="str">
        <f>VLOOKUP($B2682,'Выгр Торг'!$B:$P,F$1,0)</f>
        <v>1</v>
      </c>
      <c r="G2682" s="36"/>
      <c r="H2682" s="28">
        <v>327186</v>
      </c>
      <c r="I2682" s="53">
        <f>INDEX($I:$I,MATCH($H2682,$C:$C,0))</f>
        <v>600</v>
      </c>
      <c r="J2682" s="5" t="s">
        <v>3410</v>
      </c>
      <c r="K2682" s="56">
        <f>INDEX($K:$K,MATCH($H2682,$C:$C,0))+I2682</f>
        <v>4400</v>
      </c>
      <c r="L2682" s="14">
        <f>VLOOKUP(K2682,Наценка!$A$1:$B$8,2,1)</f>
        <v>1.4</v>
      </c>
      <c r="M2682" s="56">
        <f>INDEX($M:$M,MATCH($H2682,$C:$C,0))+I2682*$M$2</f>
        <v>6100</v>
      </c>
      <c r="N2682" s="57">
        <f t="shared" si="441"/>
        <v>6090</v>
      </c>
      <c r="O2682" s="72">
        <f>VLOOKUP($B2682,'Выгр Торг'!$B:$P,O$1,0)</f>
        <v>4400</v>
      </c>
      <c r="P2682" s="72">
        <f>VLOOKUP($B2682,'Выгр Торг'!$B:$P,P$1,0)</f>
        <v>6290</v>
      </c>
      <c r="Q2682" s="42">
        <f t="shared" si="442"/>
        <v>0</v>
      </c>
      <c r="R2682" s="42">
        <f t="shared" si="443"/>
        <v>200</v>
      </c>
      <c r="S2682" s="85">
        <f t="shared" si="434"/>
        <v>6090</v>
      </c>
      <c r="T2682" s="60" t="str">
        <f>IFERROR(VLOOKUP($B2682,'Из ГУГЛа'!$B:$G,4,0)*U2682+V2682,VLOOKUP($B2682,'Из ГУГЛа'!$B:$G,4,0))</f>
        <v/>
      </c>
      <c r="U2682" s="15">
        <v>1</v>
      </c>
      <c r="V2682" s="59"/>
      <c r="W2682" s="74">
        <f t="shared" si="444"/>
        <v>0.38409090909090904</v>
      </c>
      <c r="X2682" s="74" t="str">
        <f t="shared" si="445"/>
        <v/>
      </c>
      <c r="Y2682" s="74" t="str">
        <f t="shared" si="446"/>
        <v/>
      </c>
      <c r="Z2682" s="76" t="e">
        <f>INDEX($Z:$Z,MATCH($H2682,$C:$C,0))+V2682</f>
        <v>#VALUE!</v>
      </c>
      <c r="AB2682" s="43">
        <f>INDEX($AB:$AB,MATCH($H2682,$C:$C,0))</f>
        <v>0</v>
      </c>
    </row>
    <row r="2683" spans="1:28" ht="60" x14ac:dyDescent="0.25">
      <c r="A2683" s="71" t="str">
        <f>INDEX('Выгр Торг'!$A:$A,MATCH($B2683,'Выгр Торг'!$B:$B,0))</f>
        <v>Боковые зеркала "АТП" в стиле Гранта для ВАЗ 2110-2112, Лада Приора</v>
      </c>
      <c r="B2683" s="88">
        <v>327234</v>
      </c>
      <c r="C2683" s="72">
        <f>VLOOKUP($B2683,'Выгр Торг'!$B:$P,C$1,0)</f>
        <v>327234</v>
      </c>
      <c r="D2683" s="71" t="str">
        <f>VLOOKUP($B2683,'Выгр Торг'!$B:$P,D$1,0)</f>
        <v>Боковые зеркала "АТП" в стиле Гранта (повторитель: Динамический (МУЛЬТИ PLAZMA), Электропривод, В цвет 418) для ВАЗ 2110-2112, Лада Приора</v>
      </c>
      <c r="E2683" s="72" t="str">
        <f>VLOOKUP($B2683,'Выгр Торг'!$B:$P,E$1,0)</f>
        <v>Y</v>
      </c>
      <c r="F2683" s="72" t="str">
        <f>VLOOKUP($B2683,'Выгр Торг'!$B:$P,F$1,0)</f>
        <v>1</v>
      </c>
      <c r="G2683" s="36"/>
      <c r="H2683" s="28">
        <v>327186</v>
      </c>
      <c r="I2683" s="53">
        <f>INDEX($I:$I,MATCH($H2683,$C:$C,0))</f>
        <v>600</v>
      </c>
      <c r="J2683" s="5" t="s">
        <v>3410</v>
      </c>
      <c r="K2683" s="56">
        <f>INDEX($K:$K,MATCH($H2683,$C:$C,0))+I2683</f>
        <v>4400</v>
      </c>
      <c r="L2683" s="14">
        <f>VLOOKUP(K2683,Наценка!$A$1:$B$8,2,1)</f>
        <v>1.4</v>
      </c>
      <c r="M2683" s="56">
        <f>INDEX($M:$M,MATCH($H2683,$C:$C,0))+I2683*$M$2</f>
        <v>6100</v>
      </c>
      <c r="N2683" s="57">
        <f t="shared" si="441"/>
        <v>6090</v>
      </c>
      <c r="O2683" s="72">
        <f>VLOOKUP($B2683,'Выгр Торг'!$B:$P,O$1,0)</f>
        <v>4400</v>
      </c>
      <c r="P2683" s="72">
        <f>VLOOKUP($B2683,'Выгр Торг'!$B:$P,P$1,0)</f>
        <v>6290</v>
      </c>
      <c r="Q2683" s="42">
        <f t="shared" si="442"/>
        <v>0</v>
      </c>
      <c r="R2683" s="42">
        <f t="shared" si="443"/>
        <v>200</v>
      </c>
      <c r="S2683" s="85">
        <f t="shared" si="434"/>
        <v>6090</v>
      </c>
      <c r="T2683" s="60" t="str">
        <f>IFERROR(VLOOKUP($B2683,'Из ГУГЛа'!$B:$G,4,0)*U2683+V2683,VLOOKUP($B2683,'Из ГУГЛа'!$B:$G,4,0))</f>
        <v/>
      </c>
      <c r="U2683" s="15">
        <v>1</v>
      </c>
      <c r="V2683" s="59"/>
      <c r="W2683" s="74">
        <f t="shared" si="444"/>
        <v>0.38409090909090904</v>
      </c>
      <c r="X2683" s="74" t="str">
        <f t="shared" si="445"/>
        <v/>
      </c>
      <c r="Y2683" s="74" t="str">
        <f t="shared" si="446"/>
        <v/>
      </c>
      <c r="Z2683" s="76" t="e">
        <f>INDEX($Z:$Z,MATCH($H2683,$C:$C,0))+V2683</f>
        <v>#VALUE!</v>
      </c>
      <c r="AB2683" s="43">
        <f>INDEX($AB:$AB,MATCH($H2683,$C:$C,0))</f>
        <v>0</v>
      </c>
    </row>
    <row r="2684" spans="1:28" ht="60" x14ac:dyDescent="0.25">
      <c r="A2684" s="71" t="str">
        <f>INDEX('Выгр Торг'!$A:$A,MATCH($B2684,'Выгр Торг'!$B:$B,0))</f>
        <v>Боковые зеркала "АТП" в стиле Гранта для ВАЗ 2110-2112, Лада Приора</v>
      </c>
      <c r="B2684" s="88">
        <v>327312</v>
      </c>
      <c r="C2684" s="72">
        <f>VLOOKUP($B2684,'Выгр Торг'!$B:$P,C$1,0)</f>
        <v>327312</v>
      </c>
      <c r="D2684" s="71" t="str">
        <f>VLOOKUP($B2684,'Выгр Торг'!$B:$P,D$1,0)</f>
        <v>Боковые зеркала "АТП" в стиле Гранта (повторитель: Динамический (МУЛЬТИ PLAZMA), Электропривод, В цвет 419) для ВАЗ 2110-2112, Лада Приора</v>
      </c>
      <c r="E2684" s="72" t="str">
        <f>VLOOKUP($B2684,'Выгр Торг'!$B:$P,E$1,0)</f>
        <v>Y</v>
      </c>
      <c r="F2684" s="72" t="str">
        <f>VLOOKUP($B2684,'Выгр Торг'!$B:$P,F$1,0)</f>
        <v>1</v>
      </c>
      <c r="G2684" s="36"/>
      <c r="H2684" s="28">
        <v>327186</v>
      </c>
      <c r="I2684" s="53">
        <f>INDEX($I:$I,MATCH($H2684,$C:$C,0))</f>
        <v>600</v>
      </c>
      <c r="J2684" s="5" t="s">
        <v>3410</v>
      </c>
      <c r="K2684" s="56">
        <f>INDEX($K:$K,MATCH($H2684,$C:$C,0))+I2684</f>
        <v>4400</v>
      </c>
      <c r="L2684" s="14">
        <f>VLOOKUP(K2684,Наценка!$A$1:$B$8,2,1)</f>
        <v>1.4</v>
      </c>
      <c r="M2684" s="56">
        <f>INDEX($M:$M,MATCH($H2684,$C:$C,0))+I2684*$M$2</f>
        <v>6100</v>
      </c>
      <c r="N2684" s="57">
        <f t="shared" si="441"/>
        <v>6090</v>
      </c>
      <c r="O2684" s="72">
        <f>VLOOKUP($B2684,'Выгр Торг'!$B:$P,O$1,0)</f>
        <v>4400</v>
      </c>
      <c r="P2684" s="72">
        <f>VLOOKUP($B2684,'Выгр Торг'!$B:$P,P$1,0)</f>
        <v>6290</v>
      </c>
      <c r="Q2684" s="42">
        <f t="shared" si="442"/>
        <v>0</v>
      </c>
      <c r="R2684" s="42">
        <f t="shared" si="443"/>
        <v>200</v>
      </c>
      <c r="S2684" s="85">
        <f t="shared" si="434"/>
        <v>6090</v>
      </c>
      <c r="T2684" s="60" t="str">
        <f>IFERROR(VLOOKUP($B2684,'Из ГУГЛа'!$B:$G,4,0)*U2684+V2684,VLOOKUP($B2684,'Из ГУГЛа'!$B:$G,4,0))</f>
        <v/>
      </c>
      <c r="U2684" s="15">
        <v>1</v>
      </c>
      <c r="V2684" s="59"/>
      <c r="W2684" s="74">
        <f t="shared" si="444"/>
        <v>0.38409090909090904</v>
      </c>
      <c r="X2684" s="74" t="str">
        <f t="shared" si="445"/>
        <v/>
      </c>
      <c r="Y2684" s="74" t="str">
        <f t="shared" si="446"/>
        <v/>
      </c>
      <c r="Z2684" s="76" t="e">
        <f>INDEX($Z:$Z,MATCH($H2684,$C:$C,0))+V2684</f>
        <v>#VALUE!</v>
      </c>
      <c r="AB2684" s="43">
        <f>INDEX($AB:$AB,MATCH($H2684,$C:$C,0))</f>
        <v>0</v>
      </c>
    </row>
    <row r="2685" spans="1:28" ht="60" x14ac:dyDescent="0.25">
      <c r="A2685" s="71" t="str">
        <f>INDEX('Выгр Торг'!$A:$A,MATCH($B2685,'Выгр Торг'!$B:$B,0))</f>
        <v>Боковые зеркала "АТП" в стиле Гранта для ВАЗ 2110-2112, Лада Приора</v>
      </c>
      <c r="B2685" s="88">
        <v>327218</v>
      </c>
      <c r="C2685" s="72">
        <f>VLOOKUP($B2685,'Выгр Торг'!$B:$P,C$1,0)</f>
        <v>327218</v>
      </c>
      <c r="D2685" s="71" t="str">
        <f>VLOOKUP($B2685,'Выгр Торг'!$B:$P,D$1,0)</f>
        <v>Боковые зеркала "АТП" в стиле Гранта (повторитель: Динамический (МУЛЬТИ PLAZMA), Электропривод, В цвет 421) для ВАЗ 2110-2112, Лада Приора</v>
      </c>
      <c r="E2685" s="72" t="str">
        <f>VLOOKUP($B2685,'Выгр Торг'!$B:$P,E$1,0)</f>
        <v>Y</v>
      </c>
      <c r="F2685" s="72" t="str">
        <f>VLOOKUP($B2685,'Выгр Торг'!$B:$P,F$1,0)</f>
        <v>1</v>
      </c>
      <c r="G2685" s="36"/>
      <c r="H2685" s="28">
        <v>327186</v>
      </c>
      <c r="I2685" s="53">
        <f>INDEX($I:$I,MATCH($H2685,$C:$C,0))</f>
        <v>600</v>
      </c>
      <c r="J2685" s="5" t="s">
        <v>3410</v>
      </c>
      <c r="K2685" s="56">
        <f>INDEX($K:$K,MATCH($H2685,$C:$C,0))+I2685</f>
        <v>4400</v>
      </c>
      <c r="L2685" s="14">
        <f>VLOOKUP(K2685,Наценка!$A$1:$B$8,2,1)</f>
        <v>1.4</v>
      </c>
      <c r="M2685" s="56">
        <f>INDEX($M:$M,MATCH($H2685,$C:$C,0))+I2685*$M$2</f>
        <v>6100</v>
      </c>
      <c r="N2685" s="57">
        <f t="shared" si="441"/>
        <v>6090</v>
      </c>
      <c r="O2685" s="72">
        <f>VLOOKUP($B2685,'Выгр Торг'!$B:$P,O$1,0)</f>
        <v>4400</v>
      </c>
      <c r="P2685" s="72">
        <f>VLOOKUP($B2685,'Выгр Торг'!$B:$P,P$1,0)</f>
        <v>6290</v>
      </c>
      <c r="Q2685" s="42">
        <f t="shared" si="442"/>
        <v>0</v>
      </c>
      <c r="R2685" s="42">
        <f t="shared" si="443"/>
        <v>200</v>
      </c>
      <c r="S2685" s="85">
        <f t="shared" si="434"/>
        <v>6090</v>
      </c>
      <c r="T2685" s="60" t="str">
        <f>IFERROR(VLOOKUP($B2685,'Из ГУГЛа'!$B:$G,4,0)*U2685+V2685,VLOOKUP($B2685,'Из ГУГЛа'!$B:$G,4,0))</f>
        <v/>
      </c>
      <c r="U2685" s="15">
        <v>1</v>
      </c>
      <c r="V2685" s="59"/>
      <c r="W2685" s="74">
        <f t="shared" si="444"/>
        <v>0.38409090909090904</v>
      </c>
      <c r="X2685" s="74" t="str">
        <f t="shared" si="445"/>
        <v/>
      </c>
      <c r="Y2685" s="74" t="str">
        <f t="shared" si="446"/>
        <v/>
      </c>
      <c r="Z2685" s="76" t="e">
        <f>INDEX($Z:$Z,MATCH($H2685,$C:$C,0))+V2685</f>
        <v>#VALUE!</v>
      </c>
      <c r="AB2685" s="43">
        <f>INDEX($AB:$AB,MATCH($H2685,$C:$C,0))</f>
        <v>0</v>
      </c>
    </row>
    <row r="2686" spans="1:28" ht="60" x14ac:dyDescent="0.25">
      <c r="A2686" s="71" t="str">
        <f>INDEX('Выгр Торг'!$A:$A,MATCH($B2686,'Выгр Торг'!$B:$B,0))</f>
        <v>Боковые зеркала "АТП" в стиле Гранта для ВАЗ 2110-2112, Лада Приора</v>
      </c>
      <c r="B2686" s="88">
        <v>327296</v>
      </c>
      <c r="C2686" s="72">
        <f>VLOOKUP($B2686,'Выгр Торг'!$B:$P,C$1,0)</f>
        <v>327296</v>
      </c>
      <c r="D2686" s="71" t="str">
        <f>VLOOKUP($B2686,'Выгр Торг'!$B:$P,D$1,0)</f>
        <v>Боковые зеркала "АТП" в стиле Гранта (повторитель: Динамический (МУЛЬТИ PLAZMA), Электропривод, В цвет 426) для ВАЗ 2110-2112, Лада Приора</v>
      </c>
      <c r="E2686" s="72" t="str">
        <f>VLOOKUP($B2686,'Выгр Торг'!$B:$P,E$1,0)</f>
        <v>Y</v>
      </c>
      <c r="F2686" s="72" t="str">
        <f>VLOOKUP($B2686,'Выгр Торг'!$B:$P,F$1,0)</f>
        <v>1</v>
      </c>
      <c r="G2686" s="36"/>
      <c r="H2686" s="28">
        <v>327186</v>
      </c>
      <c r="I2686" s="53">
        <f>INDEX($I:$I,MATCH($H2686,$C:$C,0))</f>
        <v>600</v>
      </c>
      <c r="J2686" s="5" t="s">
        <v>3410</v>
      </c>
      <c r="K2686" s="56">
        <f>INDEX($K:$K,MATCH($H2686,$C:$C,0))+I2686</f>
        <v>4400</v>
      </c>
      <c r="L2686" s="14">
        <f>VLOOKUP(K2686,Наценка!$A$1:$B$8,2,1)</f>
        <v>1.4</v>
      </c>
      <c r="M2686" s="56">
        <f>INDEX($M:$M,MATCH($H2686,$C:$C,0))+I2686*$M$2</f>
        <v>6100</v>
      </c>
      <c r="N2686" s="57">
        <f t="shared" si="441"/>
        <v>6090</v>
      </c>
      <c r="O2686" s="72">
        <f>VLOOKUP($B2686,'Выгр Торг'!$B:$P,O$1,0)</f>
        <v>4400</v>
      </c>
      <c r="P2686" s="72">
        <f>VLOOKUP($B2686,'Выгр Торг'!$B:$P,P$1,0)</f>
        <v>6290</v>
      </c>
      <c r="Q2686" s="42">
        <f t="shared" si="442"/>
        <v>0</v>
      </c>
      <c r="R2686" s="42">
        <f t="shared" si="443"/>
        <v>200</v>
      </c>
      <c r="S2686" s="85">
        <f t="shared" si="434"/>
        <v>6090</v>
      </c>
      <c r="T2686" s="60" t="str">
        <f>IFERROR(VLOOKUP($B2686,'Из ГУГЛа'!$B:$G,4,0)*U2686+V2686,VLOOKUP($B2686,'Из ГУГЛа'!$B:$G,4,0))</f>
        <v/>
      </c>
      <c r="U2686" s="15">
        <v>1</v>
      </c>
      <c r="V2686" s="59"/>
      <c r="W2686" s="74">
        <f t="shared" si="444"/>
        <v>0.38409090909090904</v>
      </c>
      <c r="X2686" s="74" t="str">
        <f t="shared" si="445"/>
        <v/>
      </c>
      <c r="Y2686" s="74" t="str">
        <f t="shared" si="446"/>
        <v/>
      </c>
      <c r="Z2686" s="76" t="e">
        <f>INDEX($Z:$Z,MATCH($H2686,$C:$C,0))+V2686</f>
        <v>#VALUE!</v>
      </c>
      <c r="AB2686" s="43">
        <f>INDEX($AB:$AB,MATCH($H2686,$C:$C,0))</f>
        <v>0</v>
      </c>
    </row>
    <row r="2687" spans="1:28" ht="60" x14ac:dyDescent="0.25">
      <c r="A2687" s="71" t="str">
        <f>INDEX('Выгр Торг'!$A:$A,MATCH($B2687,'Выгр Торг'!$B:$B,0))</f>
        <v>Боковые зеркала "АТП" в стиле Гранта для ВАЗ 2110-2112, Лада Приора</v>
      </c>
      <c r="B2687" s="88">
        <v>327324</v>
      </c>
      <c r="C2687" s="72">
        <f>VLOOKUP($B2687,'Выгр Торг'!$B:$P,C$1,0)</f>
        <v>327324</v>
      </c>
      <c r="D2687" s="71" t="str">
        <f>VLOOKUP($B2687,'Выгр Торг'!$B:$P,D$1,0)</f>
        <v>Боковые зеркала "АТП" в стиле Гранта (повторитель: Динамический (МУЛЬТИ PLAZMA), Электропривод, В цвет 429) для ВАЗ 2110-2112, Лада Приора</v>
      </c>
      <c r="E2687" s="72" t="str">
        <f>VLOOKUP($B2687,'Выгр Торг'!$B:$P,E$1,0)</f>
        <v>Y</v>
      </c>
      <c r="F2687" s="72" t="str">
        <f>VLOOKUP($B2687,'Выгр Торг'!$B:$P,F$1,0)</f>
        <v>1</v>
      </c>
      <c r="G2687" s="36"/>
      <c r="H2687" s="28">
        <v>327186</v>
      </c>
      <c r="I2687" s="53">
        <f>INDEX($I:$I,MATCH($H2687,$C:$C,0))</f>
        <v>600</v>
      </c>
      <c r="J2687" s="5" t="s">
        <v>3410</v>
      </c>
      <c r="K2687" s="56">
        <f>INDEX($K:$K,MATCH($H2687,$C:$C,0))+I2687</f>
        <v>4400</v>
      </c>
      <c r="L2687" s="14">
        <f>VLOOKUP(K2687,Наценка!$A$1:$B$8,2,1)</f>
        <v>1.4</v>
      </c>
      <c r="M2687" s="56">
        <f>INDEX($M:$M,MATCH($H2687,$C:$C,0))+I2687*$M$2</f>
        <v>6100</v>
      </c>
      <c r="N2687" s="57">
        <f t="shared" si="441"/>
        <v>6090</v>
      </c>
      <c r="O2687" s="72">
        <f>VLOOKUP($B2687,'Выгр Торг'!$B:$P,O$1,0)</f>
        <v>4400</v>
      </c>
      <c r="P2687" s="72">
        <f>VLOOKUP($B2687,'Выгр Торг'!$B:$P,P$1,0)</f>
        <v>6290</v>
      </c>
      <c r="Q2687" s="42">
        <f t="shared" si="442"/>
        <v>0</v>
      </c>
      <c r="R2687" s="42">
        <f t="shared" si="443"/>
        <v>200</v>
      </c>
      <c r="S2687" s="85">
        <f t="shared" si="434"/>
        <v>6090</v>
      </c>
      <c r="T2687" s="60" t="str">
        <f>IFERROR(VLOOKUP($B2687,'Из ГУГЛа'!$B:$G,4,0)*U2687+V2687,VLOOKUP($B2687,'Из ГУГЛа'!$B:$G,4,0))</f>
        <v/>
      </c>
      <c r="U2687" s="15">
        <v>1</v>
      </c>
      <c r="V2687" s="59"/>
      <c r="W2687" s="74">
        <f t="shared" si="444"/>
        <v>0.38409090909090904</v>
      </c>
      <c r="X2687" s="74" t="str">
        <f t="shared" si="445"/>
        <v/>
      </c>
      <c r="Y2687" s="74" t="str">
        <f t="shared" si="446"/>
        <v/>
      </c>
      <c r="Z2687" s="76" t="e">
        <f>INDEX($Z:$Z,MATCH($H2687,$C:$C,0))+V2687</f>
        <v>#VALUE!</v>
      </c>
      <c r="AB2687" s="43">
        <f>INDEX($AB:$AB,MATCH($H2687,$C:$C,0))</f>
        <v>0</v>
      </c>
    </row>
    <row r="2688" spans="1:28" ht="60" x14ac:dyDescent="0.25">
      <c r="A2688" s="71" t="str">
        <f>INDEX('Выгр Торг'!$A:$A,MATCH($B2688,'Выгр Торг'!$B:$B,0))</f>
        <v>Боковые зеркала "АТП" в стиле Гранта для ВАЗ 2110-2112, Лада Приора</v>
      </c>
      <c r="B2688" s="88">
        <v>327344</v>
      </c>
      <c r="C2688" s="72">
        <f>VLOOKUP($B2688,'Выгр Торг'!$B:$P,C$1,0)</f>
        <v>327344</v>
      </c>
      <c r="D2688" s="71" t="str">
        <f>VLOOKUP($B2688,'Выгр Торг'!$B:$P,D$1,0)</f>
        <v>Боковые зеркала "АТП" в стиле Гранта (повторитель: Динамический (МУЛЬТИ PLAZMA), Электропривод, В цвет 448) для ВАЗ 2110-2112, Лада Приора</v>
      </c>
      <c r="E2688" s="72" t="str">
        <f>VLOOKUP($B2688,'Выгр Торг'!$B:$P,E$1,0)</f>
        <v>Y</v>
      </c>
      <c r="F2688" s="72" t="str">
        <f>VLOOKUP($B2688,'Выгр Торг'!$B:$P,F$1,0)</f>
        <v>1</v>
      </c>
      <c r="G2688" s="36"/>
      <c r="H2688" s="28">
        <v>327186</v>
      </c>
      <c r="I2688" s="53">
        <f>INDEX($I:$I,MATCH($H2688,$C:$C,0))</f>
        <v>600</v>
      </c>
      <c r="J2688" s="5" t="s">
        <v>3410</v>
      </c>
      <c r="K2688" s="56">
        <f>INDEX($K:$K,MATCH($H2688,$C:$C,0))+I2688</f>
        <v>4400</v>
      </c>
      <c r="L2688" s="14">
        <f>VLOOKUP(K2688,Наценка!$A$1:$B$8,2,1)</f>
        <v>1.4</v>
      </c>
      <c r="M2688" s="56">
        <f>INDEX($M:$M,MATCH($H2688,$C:$C,0))+I2688*$M$2</f>
        <v>6100</v>
      </c>
      <c r="N2688" s="57">
        <f t="shared" si="441"/>
        <v>6090</v>
      </c>
      <c r="O2688" s="72">
        <f>VLOOKUP($B2688,'Выгр Торг'!$B:$P,O$1,0)</f>
        <v>4400</v>
      </c>
      <c r="P2688" s="72">
        <f>VLOOKUP($B2688,'Выгр Торг'!$B:$P,P$1,0)</f>
        <v>6290</v>
      </c>
      <c r="Q2688" s="42">
        <f t="shared" si="442"/>
        <v>0</v>
      </c>
      <c r="R2688" s="42">
        <f t="shared" si="443"/>
        <v>200</v>
      </c>
      <c r="S2688" s="85">
        <f t="shared" si="434"/>
        <v>6090</v>
      </c>
      <c r="T2688" s="60" t="str">
        <f>IFERROR(VLOOKUP($B2688,'Из ГУГЛа'!$B:$G,4,0)*U2688+V2688,VLOOKUP($B2688,'Из ГУГЛа'!$B:$G,4,0))</f>
        <v/>
      </c>
      <c r="U2688" s="15">
        <v>1</v>
      </c>
      <c r="V2688" s="59"/>
      <c r="W2688" s="74">
        <f t="shared" si="444"/>
        <v>0.38409090909090904</v>
      </c>
      <c r="X2688" s="74" t="str">
        <f t="shared" si="445"/>
        <v/>
      </c>
      <c r="Y2688" s="74" t="str">
        <f t="shared" si="446"/>
        <v/>
      </c>
      <c r="Z2688" s="76" t="e">
        <f>INDEX($Z:$Z,MATCH($H2688,$C:$C,0))+V2688</f>
        <v>#VALUE!</v>
      </c>
      <c r="AB2688" s="43">
        <f>INDEX($AB:$AB,MATCH($H2688,$C:$C,0))</f>
        <v>0</v>
      </c>
    </row>
    <row r="2689" spans="1:28" ht="60" x14ac:dyDescent="0.25">
      <c r="A2689" s="71" t="str">
        <f>INDEX('Выгр Торг'!$A:$A,MATCH($B2689,'Выгр Торг'!$B:$B,0))</f>
        <v>Боковые зеркала "АТП" в стиле Гранта для ВАЗ 2110-2112, Лада Приора</v>
      </c>
      <c r="B2689" s="88">
        <v>327202</v>
      </c>
      <c r="C2689" s="72">
        <f>VLOOKUP($B2689,'Выгр Торг'!$B:$P,C$1,0)</f>
        <v>327202</v>
      </c>
      <c r="D2689" s="71" t="str">
        <f>VLOOKUP($B2689,'Выгр Торг'!$B:$P,D$1,0)</f>
        <v>Боковые зеркала "АТП" в стиле Гранта (повторитель: Динамический (МУЛЬТИ PLAZMA), Электропривод, В цвет 460) для ВАЗ 2110-2112, Лада Приора</v>
      </c>
      <c r="E2689" s="72" t="str">
        <f>VLOOKUP($B2689,'Выгр Торг'!$B:$P,E$1,0)</f>
        <v>Y</v>
      </c>
      <c r="F2689" s="72" t="str">
        <f>VLOOKUP($B2689,'Выгр Торг'!$B:$P,F$1,0)</f>
        <v>1</v>
      </c>
      <c r="G2689" s="36"/>
      <c r="H2689" s="28">
        <v>327186</v>
      </c>
      <c r="I2689" s="53">
        <f>INDEX($I:$I,MATCH($H2689,$C:$C,0))</f>
        <v>600</v>
      </c>
      <c r="J2689" s="5" t="s">
        <v>3410</v>
      </c>
      <c r="K2689" s="56">
        <f>INDEX($K:$K,MATCH($H2689,$C:$C,0))+I2689</f>
        <v>4400</v>
      </c>
      <c r="L2689" s="14">
        <f>VLOOKUP(K2689,Наценка!$A$1:$B$8,2,1)</f>
        <v>1.4</v>
      </c>
      <c r="M2689" s="56">
        <f>INDEX($M:$M,MATCH($H2689,$C:$C,0))+I2689*$M$2</f>
        <v>6100</v>
      </c>
      <c r="N2689" s="57">
        <f t="shared" si="441"/>
        <v>6090</v>
      </c>
      <c r="O2689" s="72">
        <f>VLOOKUP($B2689,'Выгр Торг'!$B:$P,O$1,0)</f>
        <v>4400</v>
      </c>
      <c r="P2689" s="72">
        <f>VLOOKUP($B2689,'Выгр Торг'!$B:$P,P$1,0)</f>
        <v>6290</v>
      </c>
      <c r="Q2689" s="42">
        <f t="shared" si="442"/>
        <v>0</v>
      </c>
      <c r="R2689" s="42">
        <f t="shared" si="443"/>
        <v>200</v>
      </c>
      <c r="S2689" s="85">
        <f t="shared" si="434"/>
        <v>6090</v>
      </c>
      <c r="T2689" s="60" t="str">
        <f>IFERROR(VLOOKUP($B2689,'Из ГУГЛа'!$B:$G,4,0)*U2689+V2689,VLOOKUP($B2689,'Из ГУГЛа'!$B:$G,4,0))</f>
        <v/>
      </c>
      <c r="U2689" s="15">
        <v>1</v>
      </c>
      <c r="V2689" s="59"/>
      <c r="W2689" s="74">
        <f t="shared" si="444"/>
        <v>0.38409090909090904</v>
      </c>
      <c r="X2689" s="74" t="str">
        <f t="shared" si="445"/>
        <v/>
      </c>
      <c r="Y2689" s="74" t="str">
        <f t="shared" si="446"/>
        <v/>
      </c>
      <c r="Z2689" s="76" t="e">
        <f>INDEX($Z:$Z,MATCH($H2689,$C:$C,0))+V2689</f>
        <v>#VALUE!</v>
      </c>
      <c r="AB2689" s="43">
        <f>INDEX($AB:$AB,MATCH($H2689,$C:$C,0))</f>
        <v>0</v>
      </c>
    </row>
    <row r="2690" spans="1:28" ht="60" x14ac:dyDescent="0.25">
      <c r="A2690" s="71" t="str">
        <f>INDEX('Выгр Торг'!$A:$A,MATCH($B2690,'Выгр Торг'!$B:$B,0))</f>
        <v>Боковые зеркала "АТП" в стиле Гранта для ВАЗ 2110-2112, Лада Приора</v>
      </c>
      <c r="B2690" s="88">
        <v>327368</v>
      </c>
      <c r="C2690" s="72">
        <f>VLOOKUP($B2690,'Выгр Торг'!$B:$P,C$1,0)</f>
        <v>327368</v>
      </c>
      <c r="D2690" s="71" t="str">
        <f>VLOOKUP($B2690,'Выгр Торг'!$B:$P,D$1,0)</f>
        <v>Боковые зеркала "АТП" в стиле Гранта (повторитель: Динамический (МУЛЬТИ PLAZMA), Электропривод, В цвет 507) для ВАЗ 2110-2112, Лада Приора</v>
      </c>
      <c r="E2690" s="72" t="str">
        <f>VLOOKUP($B2690,'Выгр Торг'!$B:$P,E$1,0)</f>
        <v>Y</v>
      </c>
      <c r="F2690" s="72" t="str">
        <f>VLOOKUP($B2690,'Выгр Торг'!$B:$P,F$1,0)</f>
        <v>1</v>
      </c>
      <c r="G2690" s="36"/>
      <c r="H2690" s="28">
        <v>327186</v>
      </c>
      <c r="I2690" s="53">
        <f>INDEX($I:$I,MATCH($H2690,$C:$C,0))</f>
        <v>600</v>
      </c>
      <c r="J2690" s="5" t="s">
        <v>3410</v>
      </c>
      <c r="K2690" s="56">
        <f>INDEX($K:$K,MATCH($H2690,$C:$C,0))+I2690</f>
        <v>4400</v>
      </c>
      <c r="L2690" s="14">
        <f>VLOOKUP(K2690,Наценка!$A$1:$B$8,2,1)</f>
        <v>1.4</v>
      </c>
      <c r="M2690" s="56">
        <f>INDEX($M:$M,MATCH($H2690,$C:$C,0))+I2690*$M$2</f>
        <v>6100</v>
      </c>
      <c r="N2690" s="57">
        <f t="shared" si="441"/>
        <v>6090</v>
      </c>
      <c r="O2690" s="72">
        <f>VLOOKUP($B2690,'Выгр Торг'!$B:$P,O$1,0)</f>
        <v>4400</v>
      </c>
      <c r="P2690" s="72">
        <f>VLOOKUP($B2690,'Выгр Торг'!$B:$P,P$1,0)</f>
        <v>6290</v>
      </c>
      <c r="Q2690" s="42">
        <f t="shared" si="442"/>
        <v>0</v>
      </c>
      <c r="R2690" s="42">
        <f t="shared" si="443"/>
        <v>200</v>
      </c>
      <c r="S2690" s="85">
        <f t="shared" si="434"/>
        <v>6090</v>
      </c>
      <c r="T2690" s="60" t="str">
        <f>IFERROR(VLOOKUP($B2690,'Из ГУГЛа'!$B:$G,4,0)*U2690+V2690,VLOOKUP($B2690,'Из ГУГЛа'!$B:$G,4,0))</f>
        <v/>
      </c>
      <c r="U2690" s="15">
        <v>1</v>
      </c>
      <c r="V2690" s="59"/>
      <c r="W2690" s="74">
        <f t="shared" si="444"/>
        <v>0.38409090909090904</v>
      </c>
      <c r="X2690" s="74" t="str">
        <f t="shared" si="445"/>
        <v/>
      </c>
      <c r="Y2690" s="74" t="str">
        <f t="shared" si="446"/>
        <v/>
      </c>
      <c r="Z2690" s="76" t="e">
        <f>INDEX($Z:$Z,MATCH($H2690,$C:$C,0))+V2690</f>
        <v>#VALUE!</v>
      </c>
      <c r="AB2690" s="43">
        <f>INDEX($AB:$AB,MATCH($H2690,$C:$C,0))</f>
        <v>0</v>
      </c>
    </row>
    <row r="2691" spans="1:28" ht="60" x14ac:dyDescent="0.25">
      <c r="A2691" s="71" t="str">
        <f>INDEX('Выгр Торг'!$A:$A,MATCH($B2691,'Выгр Торг'!$B:$B,0))</f>
        <v>Боковые зеркала "АТП" в стиле Гранта для ВАЗ 2110-2112, Лада Приора</v>
      </c>
      <c r="B2691" s="88">
        <v>327292</v>
      </c>
      <c r="C2691" s="72">
        <f>VLOOKUP($B2691,'Выгр Торг'!$B:$P,C$1,0)</f>
        <v>327292</v>
      </c>
      <c r="D2691" s="71" t="str">
        <f>VLOOKUP($B2691,'Выгр Торг'!$B:$P,D$1,0)</f>
        <v>Боковые зеркала "АТП" в стиле Гранта (повторитель: Динамический (МУЛЬТИ PLAZMA), Электропривод, В цвет 606) для ВАЗ 2110-2112, Лада Приора</v>
      </c>
      <c r="E2691" s="72" t="str">
        <f>VLOOKUP($B2691,'Выгр Торг'!$B:$P,E$1,0)</f>
        <v>Y</v>
      </c>
      <c r="F2691" s="72" t="str">
        <f>VLOOKUP($B2691,'Выгр Торг'!$B:$P,F$1,0)</f>
        <v>1</v>
      </c>
      <c r="G2691" s="36"/>
      <c r="H2691" s="28">
        <v>327186</v>
      </c>
      <c r="I2691" s="53">
        <f>INDEX($I:$I,MATCH($H2691,$C:$C,0))</f>
        <v>600</v>
      </c>
      <c r="J2691" s="5" t="s">
        <v>3410</v>
      </c>
      <c r="K2691" s="56">
        <f>INDEX($K:$K,MATCH($H2691,$C:$C,0))+I2691</f>
        <v>4400</v>
      </c>
      <c r="L2691" s="14">
        <f>VLOOKUP(K2691,Наценка!$A$1:$B$8,2,1)</f>
        <v>1.4</v>
      </c>
      <c r="M2691" s="56">
        <f>INDEX($M:$M,MATCH($H2691,$C:$C,0))+I2691*$M$2</f>
        <v>6100</v>
      </c>
      <c r="N2691" s="57">
        <f t="shared" si="441"/>
        <v>6090</v>
      </c>
      <c r="O2691" s="72">
        <f>VLOOKUP($B2691,'Выгр Торг'!$B:$P,O$1,0)</f>
        <v>4400</v>
      </c>
      <c r="P2691" s="72">
        <f>VLOOKUP($B2691,'Выгр Торг'!$B:$P,P$1,0)</f>
        <v>6290</v>
      </c>
      <c r="Q2691" s="42">
        <f t="shared" si="442"/>
        <v>0</v>
      </c>
      <c r="R2691" s="42">
        <f t="shared" si="443"/>
        <v>200</v>
      </c>
      <c r="S2691" s="85">
        <f t="shared" si="434"/>
        <v>6090</v>
      </c>
      <c r="T2691" s="60" t="str">
        <f>IFERROR(VLOOKUP($B2691,'Из ГУГЛа'!$B:$G,4,0)*U2691+V2691,VLOOKUP($B2691,'Из ГУГЛа'!$B:$G,4,0))</f>
        <v/>
      </c>
      <c r="U2691" s="15">
        <v>1</v>
      </c>
      <c r="V2691" s="59"/>
      <c r="W2691" s="74">
        <f t="shared" si="444"/>
        <v>0.38409090909090904</v>
      </c>
      <c r="X2691" s="74" t="str">
        <f t="shared" si="445"/>
        <v/>
      </c>
      <c r="Y2691" s="74" t="str">
        <f t="shared" si="446"/>
        <v/>
      </c>
      <c r="Z2691" s="76" t="e">
        <f>INDEX($Z:$Z,MATCH($H2691,$C:$C,0))+V2691</f>
        <v>#VALUE!</v>
      </c>
      <c r="AB2691" s="43">
        <f>INDEX($AB:$AB,MATCH($H2691,$C:$C,0))</f>
        <v>0</v>
      </c>
    </row>
    <row r="2692" spans="1:28" ht="60" x14ac:dyDescent="0.25">
      <c r="A2692" s="71" t="str">
        <f>INDEX('Выгр Торг'!$A:$A,MATCH($B2692,'Выгр Торг'!$B:$B,0))</f>
        <v>Боковые зеркала "АТП" в стиле Гранта для ВАЗ 2110-2112, Лада Приора</v>
      </c>
      <c r="B2692" s="88">
        <v>327332</v>
      </c>
      <c r="C2692" s="72">
        <f>VLOOKUP($B2692,'Выгр Торг'!$B:$P,C$1,0)</f>
        <v>327332</v>
      </c>
      <c r="D2692" s="71" t="str">
        <f>VLOOKUP($B2692,'Выгр Торг'!$B:$P,D$1,0)</f>
        <v>Боковые зеркала "АТП" в стиле Гранта (повторитель: Динамический (МУЛЬТИ PLAZMA), Электропривод, В цвет 615) для ВАЗ 2110-2112, Лада Приора</v>
      </c>
      <c r="E2692" s="72" t="str">
        <f>VLOOKUP($B2692,'Выгр Торг'!$B:$P,E$1,0)</f>
        <v>Y</v>
      </c>
      <c r="F2692" s="72" t="str">
        <f>VLOOKUP($B2692,'Выгр Торг'!$B:$P,F$1,0)</f>
        <v>1</v>
      </c>
      <c r="G2692" s="36"/>
      <c r="H2692" s="28">
        <v>327186</v>
      </c>
      <c r="I2692" s="53">
        <f>INDEX($I:$I,MATCH($H2692,$C:$C,0))</f>
        <v>600</v>
      </c>
      <c r="J2692" s="5" t="s">
        <v>3410</v>
      </c>
      <c r="K2692" s="56">
        <f>INDEX($K:$K,MATCH($H2692,$C:$C,0))+I2692</f>
        <v>4400</v>
      </c>
      <c r="L2692" s="14">
        <f>VLOOKUP(K2692,Наценка!$A$1:$B$8,2,1)</f>
        <v>1.4</v>
      </c>
      <c r="M2692" s="56">
        <f>INDEX($M:$M,MATCH($H2692,$C:$C,0))+I2692*$M$2</f>
        <v>6100</v>
      </c>
      <c r="N2692" s="57">
        <f t="shared" si="441"/>
        <v>6090</v>
      </c>
      <c r="O2692" s="72">
        <f>VLOOKUP($B2692,'Выгр Торг'!$B:$P,O$1,0)</f>
        <v>4400</v>
      </c>
      <c r="P2692" s="72">
        <f>VLOOKUP($B2692,'Выгр Торг'!$B:$P,P$1,0)</f>
        <v>6290</v>
      </c>
      <c r="Q2692" s="42">
        <f t="shared" si="442"/>
        <v>0</v>
      </c>
      <c r="R2692" s="42">
        <f t="shared" si="443"/>
        <v>200</v>
      </c>
      <c r="S2692" s="85">
        <f t="shared" si="434"/>
        <v>6090</v>
      </c>
      <c r="T2692" s="60" t="str">
        <f>IFERROR(VLOOKUP($B2692,'Из ГУГЛа'!$B:$G,4,0)*U2692+V2692,VLOOKUP($B2692,'Из ГУГЛа'!$B:$G,4,0))</f>
        <v/>
      </c>
      <c r="U2692" s="15">
        <v>1</v>
      </c>
      <c r="V2692" s="59"/>
      <c r="W2692" s="74">
        <f t="shared" si="444"/>
        <v>0.38409090909090904</v>
      </c>
      <c r="X2692" s="74" t="str">
        <f t="shared" si="445"/>
        <v/>
      </c>
      <c r="Y2692" s="74" t="str">
        <f t="shared" si="446"/>
        <v/>
      </c>
      <c r="Z2692" s="76" t="e">
        <f>INDEX($Z:$Z,MATCH($H2692,$C:$C,0))+V2692</f>
        <v>#VALUE!</v>
      </c>
      <c r="AB2692" s="43">
        <f>INDEX($AB:$AB,MATCH($H2692,$C:$C,0))</f>
        <v>0</v>
      </c>
    </row>
    <row r="2693" spans="1:28" ht="60" x14ac:dyDescent="0.25">
      <c r="A2693" s="71" t="str">
        <f>INDEX('Выгр Торг'!$A:$A,MATCH($B2693,'Выгр Торг'!$B:$B,0))</f>
        <v>Боковые зеркала "АТП" в стиле Гранта для ВАЗ 2110-2112, Лада Приора</v>
      </c>
      <c r="B2693" s="88">
        <v>327238</v>
      </c>
      <c r="C2693" s="72">
        <f>VLOOKUP($B2693,'Выгр Торг'!$B:$P,C$1,0)</f>
        <v>327238</v>
      </c>
      <c r="D2693" s="71" t="str">
        <f>VLOOKUP($B2693,'Выгр Торг'!$B:$P,D$1,0)</f>
        <v>Боковые зеркала "АТП" в стиле Гранта (повторитель: Динамический (МУЛЬТИ PLAZMA), Электропривод, В цвет 627) для ВАЗ 2110-2112, Лада Приора</v>
      </c>
      <c r="E2693" s="72" t="str">
        <f>VLOOKUP($B2693,'Выгр Торг'!$B:$P,E$1,0)</f>
        <v>Y</v>
      </c>
      <c r="F2693" s="72" t="str">
        <f>VLOOKUP($B2693,'Выгр Торг'!$B:$P,F$1,0)</f>
        <v>1</v>
      </c>
      <c r="G2693" s="36"/>
      <c r="H2693" s="28">
        <v>327186</v>
      </c>
      <c r="I2693" s="53">
        <f>INDEX($I:$I,MATCH($H2693,$C:$C,0))</f>
        <v>600</v>
      </c>
      <c r="J2693" s="5" t="s">
        <v>3410</v>
      </c>
      <c r="K2693" s="56">
        <f>INDEX($K:$K,MATCH($H2693,$C:$C,0))+I2693</f>
        <v>4400</v>
      </c>
      <c r="L2693" s="14">
        <f>VLOOKUP(K2693,Наценка!$A$1:$B$8,2,1)</f>
        <v>1.4</v>
      </c>
      <c r="M2693" s="56">
        <f>INDEX($M:$M,MATCH($H2693,$C:$C,0))+I2693*$M$2</f>
        <v>6100</v>
      </c>
      <c r="N2693" s="57">
        <f t="shared" si="441"/>
        <v>6090</v>
      </c>
      <c r="O2693" s="72">
        <f>VLOOKUP($B2693,'Выгр Торг'!$B:$P,O$1,0)</f>
        <v>4400</v>
      </c>
      <c r="P2693" s="72">
        <f>VLOOKUP($B2693,'Выгр Торг'!$B:$P,P$1,0)</f>
        <v>6290</v>
      </c>
      <c r="Q2693" s="42">
        <f t="shared" si="442"/>
        <v>0</v>
      </c>
      <c r="R2693" s="42">
        <f t="shared" si="443"/>
        <v>200</v>
      </c>
      <c r="S2693" s="85">
        <f t="shared" si="434"/>
        <v>6090</v>
      </c>
      <c r="T2693" s="60" t="str">
        <f>IFERROR(VLOOKUP($B2693,'Из ГУГЛа'!$B:$G,4,0)*U2693+V2693,VLOOKUP($B2693,'Из ГУГЛа'!$B:$G,4,0))</f>
        <v/>
      </c>
      <c r="U2693" s="15">
        <v>1</v>
      </c>
      <c r="V2693" s="59"/>
      <c r="W2693" s="74">
        <f t="shared" si="444"/>
        <v>0.38409090909090904</v>
      </c>
      <c r="X2693" s="74" t="str">
        <f t="shared" si="445"/>
        <v/>
      </c>
      <c r="Y2693" s="74" t="str">
        <f t="shared" si="446"/>
        <v/>
      </c>
      <c r="Z2693" s="76" t="e">
        <f>INDEX($Z:$Z,MATCH($H2693,$C:$C,0))+V2693</f>
        <v>#VALUE!</v>
      </c>
      <c r="AB2693" s="43">
        <f>INDEX($AB:$AB,MATCH($H2693,$C:$C,0))</f>
        <v>0</v>
      </c>
    </row>
    <row r="2694" spans="1:28" ht="60" x14ac:dyDescent="0.25">
      <c r="A2694" s="71" t="str">
        <f>INDEX('Выгр Торг'!$A:$A,MATCH($B2694,'Выгр Торг'!$B:$B,0))</f>
        <v>Боковые зеркала "АТП" в стиле Гранта для ВАЗ 2110-2112, Лада Приора</v>
      </c>
      <c r="B2694" s="88">
        <v>327300</v>
      </c>
      <c r="C2694" s="72">
        <f>VLOOKUP($B2694,'Выгр Торг'!$B:$P,C$1,0)</f>
        <v>327300</v>
      </c>
      <c r="D2694" s="71" t="str">
        <f>VLOOKUP($B2694,'Выгр Торг'!$B:$P,D$1,0)</f>
        <v>Боковые зеркала "АТП" в стиле Гранта (повторитель: Динамический (МУЛЬТИ PLAZMA), Электропривод, В цвет 628) для ВАЗ 2110-2112, Лада Приора</v>
      </c>
      <c r="E2694" s="72" t="str">
        <f>VLOOKUP($B2694,'Выгр Торг'!$B:$P,E$1,0)</f>
        <v>Y</v>
      </c>
      <c r="F2694" s="72" t="str">
        <f>VLOOKUP($B2694,'Выгр Торг'!$B:$P,F$1,0)</f>
        <v>1</v>
      </c>
      <c r="G2694" s="36"/>
      <c r="H2694" s="28">
        <v>327186</v>
      </c>
      <c r="I2694" s="53">
        <f>INDEX($I:$I,MATCH($H2694,$C:$C,0))</f>
        <v>600</v>
      </c>
      <c r="J2694" s="5" t="s">
        <v>3410</v>
      </c>
      <c r="K2694" s="56">
        <f>INDEX($K:$K,MATCH($H2694,$C:$C,0))+I2694</f>
        <v>4400</v>
      </c>
      <c r="L2694" s="14">
        <f>VLOOKUP(K2694,Наценка!$A$1:$B$8,2,1)</f>
        <v>1.4</v>
      </c>
      <c r="M2694" s="56">
        <f>INDEX($M:$M,MATCH($H2694,$C:$C,0))+I2694*$M$2</f>
        <v>6100</v>
      </c>
      <c r="N2694" s="57">
        <f t="shared" si="441"/>
        <v>6090</v>
      </c>
      <c r="O2694" s="72">
        <f>VLOOKUP($B2694,'Выгр Торг'!$B:$P,O$1,0)</f>
        <v>4400</v>
      </c>
      <c r="P2694" s="72">
        <f>VLOOKUP($B2694,'Выгр Торг'!$B:$P,P$1,0)</f>
        <v>6290</v>
      </c>
      <c r="Q2694" s="42">
        <f t="shared" si="442"/>
        <v>0</v>
      </c>
      <c r="R2694" s="42">
        <f t="shared" si="443"/>
        <v>200</v>
      </c>
      <c r="S2694" s="85">
        <f t="shared" ref="S2694:S2757" si="447">IFERROR(ROUND(N2694*(1-$S$2),),"")</f>
        <v>6090</v>
      </c>
      <c r="T2694" s="60" t="str">
        <f>IFERROR(VLOOKUP($B2694,'Из ГУГЛа'!$B:$G,4,0)*U2694+V2694,VLOOKUP($B2694,'Из ГУГЛа'!$B:$G,4,0))</f>
        <v/>
      </c>
      <c r="U2694" s="15">
        <v>1</v>
      </c>
      <c r="V2694" s="59"/>
      <c r="W2694" s="74">
        <f t="shared" si="444"/>
        <v>0.38409090909090904</v>
      </c>
      <c r="X2694" s="74" t="str">
        <f t="shared" si="445"/>
        <v/>
      </c>
      <c r="Y2694" s="74" t="str">
        <f t="shared" si="446"/>
        <v/>
      </c>
      <c r="Z2694" s="76" t="e">
        <f>INDEX($Z:$Z,MATCH($H2694,$C:$C,0))+V2694</f>
        <v>#VALUE!</v>
      </c>
      <c r="AB2694" s="43">
        <f>INDEX($AB:$AB,MATCH($H2694,$C:$C,0))</f>
        <v>0</v>
      </c>
    </row>
    <row r="2695" spans="1:28" ht="60" x14ac:dyDescent="0.25">
      <c r="A2695" s="71" t="str">
        <f>INDEX('Выгр Торг'!$A:$A,MATCH($B2695,'Выгр Торг'!$B:$B,0))</f>
        <v>Боковые зеркала "АТП" в стиле Гранта для ВАЗ 2110-2112, Лада Приора</v>
      </c>
      <c r="B2695" s="88">
        <v>327254</v>
      </c>
      <c r="C2695" s="72">
        <f>VLOOKUP($B2695,'Выгр Торг'!$B:$P,C$1,0)</f>
        <v>327254</v>
      </c>
      <c r="D2695" s="71" t="str">
        <f>VLOOKUP($B2695,'Выгр Торг'!$B:$P,D$1,0)</f>
        <v>Боковые зеркала "АТП" в стиле Гранта (повторитель: Динамический (МУЛЬТИ PLAZMA), Электропривод, В цвет 630) для ВАЗ 2110-2112, Лада Приора</v>
      </c>
      <c r="E2695" s="72" t="str">
        <f>VLOOKUP($B2695,'Выгр Торг'!$B:$P,E$1,0)</f>
        <v>Y</v>
      </c>
      <c r="F2695" s="72" t="str">
        <f>VLOOKUP($B2695,'Выгр Торг'!$B:$P,F$1,0)</f>
        <v>1</v>
      </c>
      <c r="G2695" s="36"/>
      <c r="H2695" s="28">
        <v>327186</v>
      </c>
      <c r="I2695" s="53">
        <f>INDEX($I:$I,MATCH($H2695,$C:$C,0))</f>
        <v>600</v>
      </c>
      <c r="J2695" s="5" t="s">
        <v>3410</v>
      </c>
      <c r="K2695" s="56">
        <f>INDEX($K:$K,MATCH($H2695,$C:$C,0))+I2695</f>
        <v>4400</v>
      </c>
      <c r="L2695" s="14">
        <f>VLOOKUP(K2695,Наценка!$A$1:$B$8,2,1)</f>
        <v>1.4</v>
      </c>
      <c r="M2695" s="56">
        <f>INDEX($M:$M,MATCH($H2695,$C:$C,0))+I2695*$M$2</f>
        <v>6100</v>
      </c>
      <c r="N2695" s="57">
        <f t="shared" si="441"/>
        <v>6090</v>
      </c>
      <c r="O2695" s="72">
        <f>VLOOKUP($B2695,'Выгр Торг'!$B:$P,O$1,0)</f>
        <v>4400</v>
      </c>
      <c r="P2695" s="72">
        <f>VLOOKUP($B2695,'Выгр Торг'!$B:$P,P$1,0)</f>
        <v>6290</v>
      </c>
      <c r="Q2695" s="42">
        <f t="shared" si="442"/>
        <v>0</v>
      </c>
      <c r="R2695" s="42">
        <f t="shared" si="443"/>
        <v>200</v>
      </c>
      <c r="S2695" s="85">
        <f t="shared" si="447"/>
        <v>6090</v>
      </c>
      <c r="T2695" s="60" t="str">
        <f>IFERROR(VLOOKUP($B2695,'Из ГУГЛа'!$B:$G,4,0)*U2695+V2695,VLOOKUP($B2695,'Из ГУГЛа'!$B:$G,4,0))</f>
        <v/>
      </c>
      <c r="U2695" s="15">
        <v>1</v>
      </c>
      <c r="V2695" s="59"/>
      <c r="W2695" s="74">
        <f t="shared" si="444"/>
        <v>0.38409090909090904</v>
      </c>
      <c r="X2695" s="74" t="str">
        <f t="shared" si="445"/>
        <v/>
      </c>
      <c r="Y2695" s="74" t="str">
        <f t="shared" si="446"/>
        <v/>
      </c>
      <c r="Z2695" s="76" t="e">
        <f>INDEX($Z:$Z,MATCH($H2695,$C:$C,0))+V2695</f>
        <v>#VALUE!</v>
      </c>
      <c r="AB2695" s="43">
        <f>INDEX($AB:$AB,MATCH($H2695,$C:$C,0))</f>
        <v>0</v>
      </c>
    </row>
    <row r="2696" spans="1:28" ht="60" x14ac:dyDescent="0.25">
      <c r="A2696" s="71" t="str">
        <f>INDEX('Выгр Торг'!$A:$A,MATCH($B2696,'Выгр Торг'!$B:$B,0))</f>
        <v>Боковые зеркала "АТП" в стиле Гранта для ВАЗ 2110-2112, Лада Приора</v>
      </c>
      <c r="B2696" s="88">
        <v>327226</v>
      </c>
      <c r="C2696" s="72">
        <f>VLOOKUP($B2696,'Выгр Торг'!$B:$P,C$1,0)</f>
        <v>327226</v>
      </c>
      <c r="D2696" s="71" t="str">
        <f>VLOOKUP($B2696,'Выгр Торг'!$B:$P,D$1,0)</f>
        <v>Боковые зеркала "АТП" в стиле Гранта (повторитель: Динамический (МУЛЬТИ PLAZMA), Электропривод, В цвет 633) для ВАЗ 2110-2112, Лада Приора</v>
      </c>
      <c r="E2696" s="72" t="str">
        <f>VLOOKUP($B2696,'Выгр Торг'!$B:$P,E$1,0)</f>
        <v>Y</v>
      </c>
      <c r="F2696" s="72" t="str">
        <f>VLOOKUP($B2696,'Выгр Торг'!$B:$P,F$1,0)</f>
        <v>1</v>
      </c>
      <c r="G2696" s="36"/>
      <c r="H2696" s="28">
        <v>327186</v>
      </c>
      <c r="I2696" s="53">
        <f>INDEX($I:$I,MATCH($H2696,$C:$C,0))</f>
        <v>600</v>
      </c>
      <c r="J2696" s="5" t="s">
        <v>3410</v>
      </c>
      <c r="K2696" s="56">
        <f>INDEX($K:$K,MATCH($H2696,$C:$C,0))+I2696</f>
        <v>4400</v>
      </c>
      <c r="L2696" s="14">
        <f>VLOOKUP(K2696,Наценка!$A$1:$B$8,2,1)</f>
        <v>1.4</v>
      </c>
      <c r="M2696" s="56">
        <f>INDEX($M:$M,MATCH($H2696,$C:$C,0))+I2696*$M$2</f>
        <v>6100</v>
      </c>
      <c r="N2696" s="57">
        <f t="shared" si="441"/>
        <v>6090</v>
      </c>
      <c r="O2696" s="72">
        <f>VLOOKUP($B2696,'Выгр Торг'!$B:$P,O$1,0)</f>
        <v>4400</v>
      </c>
      <c r="P2696" s="72">
        <f>VLOOKUP($B2696,'Выгр Торг'!$B:$P,P$1,0)</f>
        <v>6290</v>
      </c>
      <c r="Q2696" s="42">
        <f t="shared" si="442"/>
        <v>0</v>
      </c>
      <c r="R2696" s="42">
        <f t="shared" si="443"/>
        <v>200</v>
      </c>
      <c r="S2696" s="85">
        <f t="shared" si="447"/>
        <v>6090</v>
      </c>
      <c r="T2696" s="60" t="str">
        <f>IFERROR(VLOOKUP($B2696,'Из ГУГЛа'!$B:$G,4,0)*U2696+V2696,VLOOKUP($B2696,'Из ГУГЛа'!$B:$G,4,0))</f>
        <v/>
      </c>
      <c r="U2696" s="15">
        <v>1</v>
      </c>
      <c r="V2696" s="59"/>
      <c r="W2696" s="74">
        <f t="shared" si="444"/>
        <v>0.38409090909090904</v>
      </c>
      <c r="X2696" s="74" t="str">
        <f t="shared" si="445"/>
        <v/>
      </c>
      <c r="Y2696" s="74" t="str">
        <f t="shared" si="446"/>
        <v/>
      </c>
      <c r="Z2696" s="76" t="e">
        <f>INDEX($Z:$Z,MATCH($H2696,$C:$C,0))+V2696</f>
        <v>#VALUE!</v>
      </c>
      <c r="AB2696" s="43">
        <f>INDEX($AB:$AB,MATCH($H2696,$C:$C,0))</f>
        <v>0</v>
      </c>
    </row>
    <row r="2697" spans="1:28" ht="60" x14ac:dyDescent="0.25">
      <c r="A2697" s="71" t="str">
        <f>INDEX('Выгр Торг'!$A:$A,MATCH($B2697,'Выгр Торг'!$B:$B,0))</f>
        <v>Боковые зеркала "АТП" в стиле Гранта для ВАЗ 2110-2112, Лада Приора</v>
      </c>
      <c r="B2697" s="88">
        <v>327230</v>
      </c>
      <c r="C2697" s="72">
        <f>VLOOKUP($B2697,'Выгр Торг'!$B:$P,C$1,0)</f>
        <v>327230</v>
      </c>
      <c r="D2697" s="71" t="str">
        <f>VLOOKUP($B2697,'Выгр Торг'!$B:$P,D$1,0)</f>
        <v>Боковые зеркала "АТП" в стиле Гранта (повторитель: Динамический (МУЛЬТИ PLAZMA), Электропривод, В цвет 655) для ВАЗ 2110-2112, Лада Приора</v>
      </c>
      <c r="E2697" s="72" t="str">
        <f>VLOOKUP($B2697,'Выгр Торг'!$B:$P,E$1,0)</f>
        <v>Y</v>
      </c>
      <c r="F2697" s="72" t="str">
        <f>VLOOKUP($B2697,'Выгр Торг'!$B:$P,F$1,0)</f>
        <v>1</v>
      </c>
      <c r="G2697" s="36"/>
      <c r="H2697" s="28">
        <v>327186</v>
      </c>
      <c r="I2697" s="53">
        <f>INDEX($I:$I,MATCH($H2697,$C:$C,0))</f>
        <v>600</v>
      </c>
      <c r="J2697" s="5" t="s">
        <v>3410</v>
      </c>
      <c r="K2697" s="56">
        <f>INDEX($K:$K,MATCH($H2697,$C:$C,0))+I2697</f>
        <v>4400</v>
      </c>
      <c r="L2697" s="14">
        <f>VLOOKUP(K2697,Наценка!$A$1:$B$8,2,1)</f>
        <v>1.4</v>
      </c>
      <c r="M2697" s="56">
        <f>INDEX($M:$M,MATCH($H2697,$C:$C,0))+I2697*$M$2</f>
        <v>6100</v>
      </c>
      <c r="N2697" s="57">
        <f t="shared" si="441"/>
        <v>6090</v>
      </c>
      <c r="O2697" s="72">
        <f>VLOOKUP($B2697,'Выгр Торг'!$B:$P,O$1,0)</f>
        <v>4400</v>
      </c>
      <c r="P2697" s="72">
        <f>VLOOKUP($B2697,'Выгр Торг'!$B:$P,P$1,0)</f>
        <v>6290</v>
      </c>
      <c r="Q2697" s="42">
        <f t="shared" si="442"/>
        <v>0</v>
      </c>
      <c r="R2697" s="42">
        <f t="shared" si="443"/>
        <v>200</v>
      </c>
      <c r="S2697" s="85">
        <f t="shared" si="447"/>
        <v>6090</v>
      </c>
      <c r="T2697" s="60" t="str">
        <f>IFERROR(VLOOKUP($B2697,'Из ГУГЛа'!$B:$G,4,0)*U2697+V2697,VLOOKUP($B2697,'Из ГУГЛа'!$B:$G,4,0))</f>
        <v/>
      </c>
      <c r="U2697" s="15">
        <v>1</v>
      </c>
      <c r="V2697" s="59"/>
      <c r="W2697" s="74">
        <f t="shared" si="444"/>
        <v>0.38409090909090904</v>
      </c>
      <c r="X2697" s="74" t="str">
        <f t="shared" si="445"/>
        <v/>
      </c>
      <c r="Y2697" s="74" t="str">
        <f t="shared" si="446"/>
        <v/>
      </c>
      <c r="Z2697" s="76" t="e">
        <f>INDEX($Z:$Z,MATCH($H2697,$C:$C,0))+V2697</f>
        <v>#VALUE!</v>
      </c>
      <c r="AB2697" s="43">
        <f>INDEX($AB:$AB,MATCH($H2697,$C:$C,0))</f>
        <v>0</v>
      </c>
    </row>
    <row r="2698" spans="1:28" ht="60" x14ac:dyDescent="0.25">
      <c r="A2698" s="71" t="str">
        <f>INDEX('Выгр Торг'!$A:$A,MATCH($B2698,'Выгр Торг'!$B:$B,0))</f>
        <v>Боковые зеркала "АТП" в стиле Гранта для ВАЗ 2110-2112, Лада Приора</v>
      </c>
      <c r="B2698" s="88">
        <v>327206</v>
      </c>
      <c r="C2698" s="72">
        <f>VLOOKUP($B2698,'Выгр Торг'!$B:$P,C$1,0)</f>
        <v>327206</v>
      </c>
      <c r="D2698" s="71" t="str">
        <f>VLOOKUP($B2698,'Выгр Торг'!$B:$P,D$1,0)</f>
        <v>Боковые зеркала "АТП" в стиле Гранта (повторитель: Динамический (МУЛЬТИ PLAZMA), Электропривод, В цвет 660) для ВАЗ 2110-2112, Лада Приора</v>
      </c>
      <c r="E2698" s="72" t="str">
        <f>VLOOKUP($B2698,'Выгр Торг'!$B:$P,E$1,0)</f>
        <v>Y</v>
      </c>
      <c r="F2698" s="72" t="str">
        <f>VLOOKUP($B2698,'Выгр Торг'!$B:$P,F$1,0)</f>
        <v>1</v>
      </c>
      <c r="G2698" s="36"/>
      <c r="H2698" s="28">
        <v>327186</v>
      </c>
      <c r="I2698" s="53">
        <f>INDEX($I:$I,MATCH($H2698,$C:$C,0))</f>
        <v>600</v>
      </c>
      <c r="J2698" s="5" t="s">
        <v>3410</v>
      </c>
      <c r="K2698" s="56">
        <f>INDEX($K:$K,MATCH($H2698,$C:$C,0))+I2698</f>
        <v>4400</v>
      </c>
      <c r="L2698" s="14">
        <f>VLOOKUP(K2698,Наценка!$A$1:$B$8,2,1)</f>
        <v>1.4</v>
      </c>
      <c r="M2698" s="56">
        <f>INDEX($M:$M,MATCH($H2698,$C:$C,0))+I2698*$M$2</f>
        <v>6100</v>
      </c>
      <c r="N2698" s="57">
        <f t="shared" si="441"/>
        <v>6090</v>
      </c>
      <c r="O2698" s="72">
        <f>VLOOKUP($B2698,'Выгр Торг'!$B:$P,O$1,0)</f>
        <v>4400</v>
      </c>
      <c r="P2698" s="72">
        <f>VLOOKUP($B2698,'Выгр Торг'!$B:$P,P$1,0)</f>
        <v>6290</v>
      </c>
      <c r="Q2698" s="42">
        <f t="shared" si="442"/>
        <v>0</v>
      </c>
      <c r="R2698" s="42">
        <f t="shared" si="443"/>
        <v>200</v>
      </c>
      <c r="S2698" s="85">
        <f t="shared" si="447"/>
        <v>6090</v>
      </c>
      <c r="T2698" s="60" t="str">
        <f>IFERROR(VLOOKUP($B2698,'Из ГУГЛа'!$B:$G,4,0)*U2698+V2698,VLOOKUP($B2698,'Из ГУГЛа'!$B:$G,4,0))</f>
        <v/>
      </c>
      <c r="U2698" s="15">
        <v>1</v>
      </c>
      <c r="V2698" s="59"/>
      <c r="W2698" s="74">
        <f t="shared" si="444"/>
        <v>0.38409090909090904</v>
      </c>
      <c r="X2698" s="74" t="str">
        <f t="shared" si="445"/>
        <v/>
      </c>
      <c r="Y2698" s="74" t="str">
        <f t="shared" si="446"/>
        <v/>
      </c>
      <c r="Z2698" s="76" t="e">
        <f>INDEX($Z:$Z,MATCH($H2698,$C:$C,0))+V2698</f>
        <v>#VALUE!</v>
      </c>
      <c r="AB2698" s="43">
        <f>INDEX($AB:$AB,MATCH($H2698,$C:$C,0))</f>
        <v>0</v>
      </c>
    </row>
    <row r="2699" spans="1:28" ht="60" x14ac:dyDescent="0.25">
      <c r="A2699" s="71" t="str">
        <f>INDEX('Выгр Торг'!$A:$A,MATCH($B2699,'Выгр Торг'!$B:$B,0))</f>
        <v>Боковые зеркала "АТП" в стиле Гранта для ВАЗ 2110-2112, Лада Приора</v>
      </c>
      <c r="B2699" s="88">
        <v>327262</v>
      </c>
      <c r="C2699" s="72">
        <f>VLOOKUP($B2699,'Выгр Торг'!$B:$P,C$1,0)</f>
        <v>327262</v>
      </c>
      <c r="D2699" s="71" t="str">
        <f>VLOOKUP($B2699,'Выгр Торг'!$B:$P,D$1,0)</f>
        <v>Боковые зеркала "АТП" в стиле Гранта (повторитель: Динамический (МУЛЬТИ PLAZMA), Электропривод, В цвет 665) для ВАЗ 2110-2112, Лада Приора</v>
      </c>
      <c r="E2699" s="72" t="str">
        <f>VLOOKUP($B2699,'Выгр Торг'!$B:$P,E$1,0)</f>
        <v>Y</v>
      </c>
      <c r="F2699" s="72" t="str">
        <f>VLOOKUP($B2699,'Выгр Торг'!$B:$P,F$1,0)</f>
        <v>1</v>
      </c>
      <c r="G2699" s="36"/>
      <c r="H2699" s="28">
        <v>327186</v>
      </c>
      <c r="I2699" s="53">
        <f>INDEX($I:$I,MATCH($H2699,$C:$C,0))</f>
        <v>600</v>
      </c>
      <c r="J2699" s="5" t="s">
        <v>3410</v>
      </c>
      <c r="K2699" s="56">
        <f>INDEX($K:$K,MATCH($H2699,$C:$C,0))+I2699</f>
        <v>4400</v>
      </c>
      <c r="L2699" s="14">
        <f>VLOOKUP(K2699,Наценка!$A$1:$B$8,2,1)</f>
        <v>1.4</v>
      </c>
      <c r="M2699" s="56">
        <f>INDEX($M:$M,MATCH($H2699,$C:$C,0))+I2699*$M$2</f>
        <v>6100</v>
      </c>
      <c r="N2699" s="57">
        <f t="shared" si="441"/>
        <v>6090</v>
      </c>
      <c r="O2699" s="72">
        <f>VLOOKUP($B2699,'Выгр Торг'!$B:$P,O$1,0)</f>
        <v>4400</v>
      </c>
      <c r="P2699" s="72">
        <f>VLOOKUP($B2699,'Выгр Торг'!$B:$P,P$1,0)</f>
        <v>6290</v>
      </c>
      <c r="Q2699" s="42">
        <f t="shared" si="442"/>
        <v>0</v>
      </c>
      <c r="R2699" s="42">
        <f t="shared" si="443"/>
        <v>200</v>
      </c>
      <c r="S2699" s="85">
        <f t="shared" si="447"/>
        <v>6090</v>
      </c>
      <c r="T2699" s="60" t="str">
        <f>IFERROR(VLOOKUP($B2699,'Из ГУГЛа'!$B:$G,4,0)*U2699+V2699,VLOOKUP($B2699,'Из ГУГЛа'!$B:$G,4,0))</f>
        <v/>
      </c>
      <c r="U2699" s="15">
        <v>1</v>
      </c>
      <c r="V2699" s="59"/>
      <c r="W2699" s="74">
        <f t="shared" si="444"/>
        <v>0.38409090909090904</v>
      </c>
      <c r="X2699" s="74" t="str">
        <f t="shared" si="445"/>
        <v/>
      </c>
      <c r="Y2699" s="74" t="str">
        <f t="shared" si="446"/>
        <v/>
      </c>
      <c r="Z2699" s="76" t="e">
        <f>INDEX($Z:$Z,MATCH($H2699,$C:$C,0))+V2699</f>
        <v>#VALUE!</v>
      </c>
      <c r="AB2699" s="43">
        <f>INDEX($AB:$AB,MATCH($H2699,$C:$C,0))</f>
        <v>0</v>
      </c>
    </row>
    <row r="2700" spans="1:28" ht="60" x14ac:dyDescent="0.25">
      <c r="A2700" s="71" t="str">
        <f>INDEX('Выгр Торг'!$A:$A,MATCH($B2700,'Выгр Торг'!$B:$B,0))</f>
        <v>Боковые зеркала "АТП" в стиле Гранта для ВАЗ 2110-2112, Лада Приора</v>
      </c>
      <c r="B2700" s="88">
        <v>327316</v>
      </c>
      <c r="C2700" s="72">
        <f>VLOOKUP($B2700,'Выгр Торг'!$B:$P,C$1,0)</f>
        <v>327316</v>
      </c>
      <c r="D2700" s="71" t="str">
        <f>VLOOKUP($B2700,'Выгр Торг'!$B:$P,D$1,0)</f>
        <v>Боковые зеркала "АТП" в стиле Гранта (повторитель: Динамический (МУЛЬТИ PLAZMA), Электропривод, В цвет 672) для ВАЗ 2110-2112, Лада Приора</v>
      </c>
      <c r="E2700" s="72" t="str">
        <f>VLOOKUP($B2700,'Выгр Торг'!$B:$P,E$1,0)</f>
        <v>Y</v>
      </c>
      <c r="F2700" s="72" t="str">
        <f>VLOOKUP($B2700,'Выгр Торг'!$B:$P,F$1,0)</f>
        <v>1</v>
      </c>
      <c r="G2700" s="36"/>
      <c r="H2700" s="28">
        <v>327186</v>
      </c>
      <c r="I2700" s="53">
        <f>INDEX($I:$I,MATCH($H2700,$C:$C,0))</f>
        <v>600</v>
      </c>
      <c r="J2700" s="5" t="s">
        <v>3410</v>
      </c>
      <c r="K2700" s="56">
        <f>INDEX($K:$K,MATCH($H2700,$C:$C,0))+I2700</f>
        <v>4400</v>
      </c>
      <c r="L2700" s="14">
        <f>VLOOKUP(K2700,Наценка!$A$1:$B$8,2,1)</f>
        <v>1.4</v>
      </c>
      <c r="M2700" s="56">
        <f>INDEX($M:$M,MATCH($H2700,$C:$C,0))+I2700*$M$2</f>
        <v>6100</v>
      </c>
      <c r="N2700" s="57">
        <f t="shared" si="441"/>
        <v>6090</v>
      </c>
      <c r="O2700" s="72">
        <f>VLOOKUP($B2700,'Выгр Торг'!$B:$P,O$1,0)</f>
        <v>4400</v>
      </c>
      <c r="P2700" s="72">
        <f>VLOOKUP($B2700,'Выгр Торг'!$B:$P,P$1,0)</f>
        <v>6290</v>
      </c>
      <c r="Q2700" s="42">
        <f t="shared" si="442"/>
        <v>0</v>
      </c>
      <c r="R2700" s="42">
        <f t="shared" si="443"/>
        <v>200</v>
      </c>
      <c r="S2700" s="85">
        <f t="shared" si="447"/>
        <v>6090</v>
      </c>
      <c r="T2700" s="60" t="str">
        <f>IFERROR(VLOOKUP($B2700,'Из ГУГЛа'!$B:$G,4,0)*U2700+V2700,VLOOKUP($B2700,'Из ГУГЛа'!$B:$G,4,0))</f>
        <v/>
      </c>
      <c r="U2700" s="15">
        <v>1</v>
      </c>
      <c r="V2700" s="59"/>
      <c r="W2700" s="74">
        <f t="shared" si="444"/>
        <v>0.38409090909090904</v>
      </c>
      <c r="X2700" s="74" t="str">
        <f t="shared" si="445"/>
        <v/>
      </c>
      <c r="Y2700" s="74" t="str">
        <f t="shared" si="446"/>
        <v/>
      </c>
      <c r="Z2700" s="76" t="e">
        <f>INDEX($Z:$Z,MATCH($H2700,$C:$C,0))+V2700</f>
        <v>#VALUE!</v>
      </c>
      <c r="AB2700" s="43">
        <f>INDEX($AB:$AB,MATCH($H2700,$C:$C,0))</f>
        <v>0</v>
      </c>
    </row>
    <row r="2701" spans="1:28" ht="60" x14ac:dyDescent="0.25">
      <c r="A2701" s="71" t="str">
        <f>INDEX('Выгр Торг'!$A:$A,MATCH($B2701,'Выгр Торг'!$B:$B,0))</f>
        <v>Боковые зеркала "АТП" в стиле Гранта для ВАЗ 2110-2112, Лада Приора</v>
      </c>
      <c r="B2701" s="88">
        <v>327356</v>
      </c>
      <c r="C2701" s="72">
        <f>VLOOKUP($B2701,'Выгр Торг'!$B:$P,C$1,0)</f>
        <v>327356</v>
      </c>
      <c r="D2701" s="71" t="str">
        <f>VLOOKUP($B2701,'Выгр Торг'!$B:$P,D$1,0)</f>
        <v>Боковые зеркала "АТП" в стиле Гранта (повторитель: Динамический (МУЛЬТИ PLAZMA), Электропривод, В цвет 690) для ВАЗ 2110-2112, Лада Приора</v>
      </c>
      <c r="E2701" s="72" t="str">
        <f>VLOOKUP($B2701,'Выгр Торг'!$B:$P,E$1,0)</f>
        <v>Y</v>
      </c>
      <c r="F2701" s="72" t="str">
        <f>VLOOKUP($B2701,'Выгр Торг'!$B:$P,F$1,0)</f>
        <v>1</v>
      </c>
      <c r="G2701" s="36"/>
      <c r="H2701" s="28">
        <v>327186</v>
      </c>
      <c r="I2701" s="53">
        <f>INDEX($I:$I,MATCH($H2701,$C:$C,0))</f>
        <v>600</v>
      </c>
      <c r="J2701" s="5" t="s">
        <v>3410</v>
      </c>
      <c r="K2701" s="56">
        <f>INDEX($K:$K,MATCH($H2701,$C:$C,0))+I2701</f>
        <v>4400</v>
      </c>
      <c r="L2701" s="14">
        <f>VLOOKUP(K2701,Наценка!$A$1:$B$8,2,1)</f>
        <v>1.4</v>
      </c>
      <c r="M2701" s="56">
        <f>INDEX($M:$M,MATCH($H2701,$C:$C,0))+I2701*$M$2</f>
        <v>6100</v>
      </c>
      <c r="N2701" s="57">
        <f t="shared" si="441"/>
        <v>6090</v>
      </c>
      <c r="O2701" s="72">
        <f>VLOOKUP($B2701,'Выгр Торг'!$B:$P,O$1,0)</f>
        <v>4400</v>
      </c>
      <c r="P2701" s="72">
        <f>VLOOKUP($B2701,'Выгр Торг'!$B:$P,P$1,0)</f>
        <v>6290</v>
      </c>
      <c r="Q2701" s="42">
        <f t="shared" si="442"/>
        <v>0</v>
      </c>
      <c r="R2701" s="42">
        <f t="shared" si="443"/>
        <v>200</v>
      </c>
      <c r="S2701" s="85">
        <f t="shared" si="447"/>
        <v>6090</v>
      </c>
      <c r="T2701" s="60" t="str">
        <f>IFERROR(VLOOKUP($B2701,'Из ГУГЛа'!$B:$G,4,0)*U2701+V2701,VLOOKUP($B2701,'Из ГУГЛа'!$B:$G,4,0))</f>
        <v/>
      </c>
      <c r="U2701" s="15">
        <v>1</v>
      </c>
      <c r="V2701" s="59"/>
      <c r="W2701" s="74">
        <f t="shared" si="444"/>
        <v>0.38409090909090904</v>
      </c>
      <c r="X2701" s="74" t="str">
        <f t="shared" si="445"/>
        <v/>
      </c>
      <c r="Y2701" s="74" t="str">
        <f t="shared" si="446"/>
        <v/>
      </c>
      <c r="Z2701" s="76" t="e">
        <f>INDEX($Z:$Z,MATCH($H2701,$C:$C,0))+V2701</f>
        <v>#VALUE!</v>
      </c>
      <c r="AB2701" s="43">
        <f>INDEX($AB:$AB,MATCH($H2701,$C:$C,0))</f>
        <v>0</v>
      </c>
    </row>
    <row r="2702" spans="1:28" ht="60" x14ac:dyDescent="0.25">
      <c r="A2702" s="71" t="str">
        <f>INDEX('Выгр Торг'!$A:$A,MATCH($B2702,'Выгр Торг'!$B:$B,0))</f>
        <v>Боковые зеркала "АТП" в стиле Гранта для ВАЗ 2110-2112, Лада Приора</v>
      </c>
      <c r="B2702" s="88">
        <v>327258</v>
      </c>
      <c r="C2702" s="72">
        <f>VLOOKUP($B2702,'Выгр Торг'!$B:$P,C$1,0)</f>
        <v>327258</v>
      </c>
      <c r="D2702" s="71" t="str">
        <f>VLOOKUP($B2702,'Выгр Торг'!$B:$P,D$1,0)</f>
        <v>Боковые зеркала "АТП" в стиле Гранта (повторитель: Динамический (МУЛЬТИ PLAZMA), Электропривод, В цвет 790) для ВАЗ 2110-2112, Лада Приора</v>
      </c>
      <c r="E2702" s="72" t="str">
        <f>VLOOKUP($B2702,'Выгр Торг'!$B:$P,E$1,0)</f>
        <v>Y</v>
      </c>
      <c r="F2702" s="72" t="str">
        <f>VLOOKUP($B2702,'Выгр Торг'!$B:$P,F$1,0)</f>
        <v>1</v>
      </c>
      <c r="G2702" s="36"/>
      <c r="H2702" s="28">
        <v>327186</v>
      </c>
      <c r="I2702" s="53">
        <f>INDEX($I:$I,MATCH($H2702,$C:$C,0))</f>
        <v>600</v>
      </c>
      <c r="J2702" s="5" t="s">
        <v>3410</v>
      </c>
      <c r="K2702" s="56">
        <f>INDEX($K:$K,MATCH($H2702,$C:$C,0))+I2702</f>
        <v>4400</v>
      </c>
      <c r="L2702" s="14">
        <f>VLOOKUP(K2702,Наценка!$A$1:$B$8,2,1)</f>
        <v>1.4</v>
      </c>
      <c r="M2702" s="56">
        <f>INDEX($M:$M,MATCH($H2702,$C:$C,0))+I2702*$M$2</f>
        <v>6100</v>
      </c>
      <c r="N2702" s="57">
        <f t="shared" si="441"/>
        <v>6090</v>
      </c>
      <c r="O2702" s="72">
        <f>VLOOKUP($B2702,'Выгр Торг'!$B:$P,O$1,0)</f>
        <v>4400</v>
      </c>
      <c r="P2702" s="72">
        <f>VLOOKUP($B2702,'Выгр Торг'!$B:$P,P$1,0)</f>
        <v>6290</v>
      </c>
      <c r="Q2702" s="42">
        <f t="shared" si="442"/>
        <v>0</v>
      </c>
      <c r="R2702" s="42">
        <f t="shared" si="443"/>
        <v>200</v>
      </c>
      <c r="S2702" s="85">
        <f t="shared" si="447"/>
        <v>6090</v>
      </c>
      <c r="T2702" s="60" t="str">
        <f>IFERROR(VLOOKUP($B2702,'Из ГУГЛа'!$B:$G,4,0)*U2702+V2702,VLOOKUP($B2702,'Из ГУГЛа'!$B:$G,4,0))</f>
        <v/>
      </c>
      <c r="U2702" s="15">
        <v>1</v>
      </c>
      <c r="V2702" s="59"/>
      <c r="W2702" s="74">
        <f t="shared" si="444"/>
        <v>0.38409090909090904</v>
      </c>
      <c r="X2702" s="74" t="str">
        <f t="shared" si="445"/>
        <v/>
      </c>
      <c r="Y2702" s="74" t="str">
        <f t="shared" si="446"/>
        <v/>
      </c>
      <c r="Z2702" s="76" t="e">
        <f>INDEX($Z:$Z,MATCH($H2702,$C:$C,0))+V2702</f>
        <v>#VALUE!</v>
      </c>
      <c r="AB2702" s="43">
        <f>INDEX($AB:$AB,MATCH($H2702,$C:$C,0))</f>
        <v>0</v>
      </c>
    </row>
    <row r="2703" spans="1:28" ht="75" x14ac:dyDescent="0.25">
      <c r="A2703" s="71" t="str">
        <f>INDEX('Выгр Торг'!$A:$A,MATCH($B2703,'Выгр Торг'!$B:$B,0))</f>
        <v>Боковые зеркала "АТП" в стиле Гранта для ВАЗ 2110-2112, Лада Приора</v>
      </c>
      <c r="B2703" s="88">
        <v>327198</v>
      </c>
      <c r="C2703" s="72">
        <f>VLOOKUP($B2703,'Выгр Торг'!$B:$P,C$1,0)</f>
        <v>327198</v>
      </c>
      <c r="D2703" s="71" t="str">
        <f>VLOOKUP($B2703,'Выгр Торг'!$B:$P,D$1,0)</f>
        <v>Боковые зеркала "АТП" в стиле Гранта (повторитель: Динамический (МУЛЬТИ PLAZMA), Электропривод, Уточнить у менеджера) для ВАЗ 2110-2112, Лада Приора</v>
      </c>
      <c r="E2703" s="72" t="str">
        <f>VLOOKUP($B2703,'Выгр Торг'!$B:$P,E$1,0)</f>
        <v>Y</v>
      </c>
      <c r="F2703" s="72" t="str">
        <f>VLOOKUP($B2703,'Выгр Торг'!$B:$P,F$1,0)</f>
        <v>1</v>
      </c>
      <c r="G2703" s="36"/>
      <c r="H2703" s="28">
        <v>327186</v>
      </c>
      <c r="I2703" s="53">
        <f>INDEX($I:$I,MATCH($H2703,$C:$C,0))</f>
        <v>600</v>
      </c>
      <c r="J2703" s="5" t="s">
        <v>3410</v>
      </c>
      <c r="K2703" s="56">
        <f>INDEX($K:$K,MATCH($H2703,$C:$C,0))+I2703</f>
        <v>4400</v>
      </c>
      <c r="L2703" s="14">
        <f>VLOOKUP(K2703,Наценка!$A$1:$B$8,2,1)</f>
        <v>1.4</v>
      </c>
      <c r="M2703" s="56">
        <f>INDEX($M:$M,MATCH($H2703,$C:$C,0))+I2703*$M$2</f>
        <v>6100</v>
      </c>
      <c r="N2703" s="57">
        <f t="shared" si="441"/>
        <v>6090</v>
      </c>
      <c r="O2703" s="72">
        <f>VLOOKUP($B2703,'Выгр Торг'!$B:$P,O$1,0)</f>
        <v>4400</v>
      </c>
      <c r="P2703" s="72">
        <f>VLOOKUP($B2703,'Выгр Торг'!$B:$P,P$1,0)</f>
        <v>6290</v>
      </c>
      <c r="Q2703" s="42">
        <f t="shared" si="442"/>
        <v>0</v>
      </c>
      <c r="R2703" s="42">
        <f t="shared" si="443"/>
        <v>200</v>
      </c>
      <c r="S2703" s="85">
        <f t="shared" si="447"/>
        <v>6090</v>
      </c>
      <c r="T2703" s="60" t="str">
        <f>IFERROR(VLOOKUP($B2703,'Из ГУГЛа'!$B:$G,4,0)*U2703+V2703,VLOOKUP($B2703,'Из ГУГЛа'!$B:$G,4,0))</f>
        <v/>
      </c>
      <c r="U2703" s="15">
        <v>1</v>
      </c>
      <c r="V2703" s="59"/>
      <c r="W2703" s="74">
        <f t="shared" si="444"/>
        <v>0.38409090909090904</v>
      </c>
      <c r="X2703" s="74" t="str">
        <f t="shared" si="445"/>
        <v/>
      </c>
      <c r="Y2703" s="74" t="str">
        <f t="shared" si="446"/>
        <v/>
      </c>
      <c r="Z2703" s="76" t="e">
        <f>INDEX($Z:$Z,MATCH($H2703,$C:$C,0))+V2703</f>
        <v>#VALUE!</v>
      </c>
      <c r="AB2703" s="43">
        <f>INDEX($AB:$AB,MATCH($H2703,$C:$C,0))</f>
        <v>0</v>
      </c>
    </row>
    <row r="2704" spans="1:28" ht="60" x14ac:dyDescent="0.25">
      <c r="A2704" s="71" t="str">
        <f>INDEX('Выгр Торг'!$A:$A,MATCH($B2704,'Выгр Торг'!$B:$B,0))</f>
        <v>Боковые зеркала "АТП" в стиле Гранта для ВАЗ 2110-2112, Лада Приора</v>
      </c>
      <c r="B2704" s="88">
        <v>327192</v>
      </c>
      <c r="C2704" s="72">
        <f>VLOOKUP($B2704,'Выгр Торг'!$B:$P,C$1,0)</f>
        <v>327192</v>
      </c>
      <c r="D2704" s="71" t="str">
        <f>VLOOKUP($B2704,'Выгр Торг'!$B:$P,D$1,0)</f>
        <v>Боковые зеркала "АТП" в стиле Гранта (повторитель: Динамический (стиль Lexus), Механическая, Без обогрева, Без покраски) для ВАЗ 2110-2112, Лада Приора</v>
      </c>
      <c r="E2704" s="72" t="str">
        <f>VLOOKUP($B2704,'Выгр Торг'!$B:$P,E$1,0)</f>
        <v>Y</v>
      </c>
      <c r="F2704" s="72" t="str">
        <f>VLOOKUP($B2704,'Выгр Торг'!$B:$P,F$1,0)</f>
        <v>1</v>
      </c>
      <c r="G2704" s="36"/>
      <c r="H2704" s="28">
        <v>327192</v>
      </c>
      <c r="I2704" s="52">
        <v>600</v>
      </c>
      <c r="J2704" s="5" t="s">
        <v>3410</v>
      </c>
      <c r="K2704" s="73">
        <f>O2704</f>
        <v>3000</v>
      </c>
      <c r="L2704" s="14">
        <f>VLOOKUP(K2704,Наценка!$A$1:$B$8,2,1)</f>
        <v>1.4</v>
      </c>
      <c r="M2704" s="83">
        <f>K2704*L2704</f>
        <v>4200</v>
      </c>
      <c r="N2704" s="57">
        <f t="shared" ref="N2704:N2705" si="448">IF(M2704&lt;=1000,(ROUNDUP(M2704,-1)-1),(ROUNDUP(M2704,-2)-10))</f>
        <v>4190</v>
      </c>
      <c r="O2704" s="72">
        <f>VLOOKUP($B2704,'Выгр Торг'!$B:$P,O$1,0)</f>
        <v>3000</v>
      </c>
      <c r="P2704" s="72">
        <f>VLOOKUP($B2704,'Выгр Торг'!$B:$P,P$1,0)</f>
        <v>4290</v>
      </c>
      <c r="Q2704" s="42">
        <f t="shared" ref="Q2704:Q2705" si="449">O2704-K2704</f>
        <v>0</v>
      </c>
      <c r="R2704" s="42">
        <f t="shared" ref="R2704:R2705" si="450">P2704-N2704</f>
        <v>100</v>
      </c>
      <c r="S2704" s="85">
        <f t="shared" si="447"/>
        <v>4190</v>
      </c>
      <c r="T2704" s="60" t="str">
        <f>IFERROR(VLOOKUP($B2704,'Из ГУГЛа'!$B:$G,4,0)*U2704+V2704,VLOOKUP($B2704,'Из ГУГЛа'!$B:$G,4,0))</f>
        <v/>
      </c>
      <c r="U2704" s="15">
        <v>1</v>
      </c>
      <c r="V2704" s="59"/>
      <c r="W2704" s="74">
        <f t="shared" ref="W2704:W2705" si="451">IFERROR(S2704/K2704-1,"")</f>
        <v>0.39666666666666672</v>
      </c>
      <c r="X2704" s="74" t="str">
        <f t="shared" ref="X2704:X2705" si="452">IFERROR((Z2704-S2704)/Z2704,"")</f>
        <v/>
      </c>
      <c r="Y2704" s="74" t="str">
        <f t="shared" ref="Y2704:Y2705" si="453">IFERROR(IF(Z2704="","",Z2704/K2704-1),"")</f>
        <v/>
      </c>
      <c r="Z2704" s="78" t="s">
        <v>2579</v>
      </c>
    </row>
    <row r="2705" spans="1:28" ht="60" x14ac:dyDescent="0.25">
      <c r="A2705" s="71" t="str">
        <f>INDEX('Выгр Торг'!$A:$A,MATCH($B2705,'Выгр Торг'!$B:$B,0))</f>
        <v>Боковые зеркала "АТП" в стиле Гранта для ВАЗ 2110-2112, Лада Приора</v>
      </c>
      <c r="B2705" s="88">
        <v>327738</v>
      </c>
      <c r="C2705" s="72">
        <f>VLOOKUP($B2705,'Выгр Торг'!$B:$P,C$1,0)</f>
        <v>327738</v>
      </c>
      <c r="D2705" s="71" t="str">
        <f>VLOOKUP($B2705,'Выгр Торг'!$B:$P,D$1,0)</f>
        <v>Боковые зеркала "АТП" в стиле Гранта (повторитель: Динамический (стиль Lexus), Механическая, Без обогрева, В цвет 100) для ВАЗ 2110-2112, Лада Приора</v>
      </c>
      <c r="E2705" s="72" t="str">
        <f>VLOOKUP($B2705,'Выгр Торг'!$B:$P,E$1,0)</f>
        <v>Y</v>
      </c>
      <c r="F2705" s="72" t="str">
        <f>VLOOKUP($B2705,'Выгр Торг'!$B:$P,F$1,0)</f>
        <v>1</v>
      </c>
      <c r="G2705" s="36"/>
      <c r="H2705" s="28">
        <v>327192</v>
      </c>
      <c r="I2705" s="53">
        <f>INDEX($I:$I,MATCH($H2705,$C:$C,0))</f>
        <v>600</v>
      </c>
      <c r="J2705" s="5" t="s">
        <v>3410</v>
      </c>
      <c r="K2705" s="56">
        <f>INDEX($K:$K,MATCH($H2705,$C:$C,0))+I2705</f>
        <v>3600</v>
      </c>
      <c r="L2705" s="14">
        <f>VLOOKUP(K2705,Наценка!$A$1:$B$8,2,1)</f>
        <v>1.4</v>
      </c>
      <c r="M2705" s="56">
        <f>INDEX($M:$M,MATCH($H2705,$C:$C,0))+I2705*$M$2</f>
        <v>4980</v>
      </c>
      <c r="N2705" s="57">
        <f t="shared" si="448"/>
        <v>4990</v>
      </c>
      <c r="O2705" s="72">
        <f>VLOOKUP($B2705,'Выгр Торг'!$B:$P,O$1,0)</f>
        <v>3600</v>
      </c>
      <c r="P2705" s="72">
        <f>VLOOKUP($B2705,'Выгр Торг'!$B:$P,P$1,0)</f>
        <v>5090</v>
      </c>
      <c r="Q2705" s="42">
        <f t="shared" si="449"/>
        <v>0</v>
      </c>
      <c r="R2705" s="42">
        <f t="shared" si="450"/>
        <v>100</v>
      </c>
      <c r="S2705" s="85">
        <f t="shared" si="447"/>
        <v>4990</v>
      </c>
      <c r="T2705" s="60" t="str">
        <f>IFERROR(VLOOKUP($B2705,'Из ГУГЛа'!$B:$G,4,0)*U2705+V2705,VLOOKUP($B2705,'Из ГУГЛа'!$B:$G,4,0))</f>
        <v/>
      </c>
      <c r="U2705" s="15">
        <v>1</v>
      </c>
      <c r="V2705" s="59"/>
      <c r="W2705" s="74">
        <f t="shared" si="451"/>
        <v>0.38611111111111107</v>
      </c>
      <c r="X2705" s="74" t="str">
        <f t="shared" si="452"/>
        <v/>
      </c>
      <c r="Y2705" s="74" t="str">
        <f t="shared" si="453"/>
        <v/>
      </c>
      <c r="Z2705" s="76" t="e">
        <f>INDEX($Z:$Z,MATCH($H2705,$C:$C,0))+V2705</f>
        <v>#VALUE!</v>
      </c>
      <c r="AB2705" s="43">
        <f>INDEX($AB:$AB,MATCH($H2705,$C:$C,0))</f>
        <v>0</v>
      </c>
    </row>
    <row r="2706" spans="1:28" ht="60" x14ac:dyDescent="0.25">
      <c r="A2706" s="71" t="str">
        <f>INDEX('Выгр Торг'!$A:$A,MATCH($B2706,'Выгр Торг'!$B:$B,0))</f>
        <v>Боковые зеркала "АТП" в стиле Гранта для ВАЗ 2110-2112, Лада Приора</v>
      </c>
      <c r="B2706" s="88">
        <v>327420</v>
      </c>
      <c r="C2706" s="72">
        <f>VLOOKUP($B2706,'Выгр Торг'!$B:$P,C$1,0)</f>
        <v>327420</v>
      </c>
      <c r="D2706" s="71" t="str">
        <f>VLOOKUP($B2706,'Выгр Торг'!$B:$P,D$1,0)</f>
        <v>Боковые зеркала "АТП" в стиле Гранта (повторитель: Динамический (стиль Lexus), Механическая, Без обогрева, В цвет 125) для ВАЗ 2110-2112, Лада Приора</v>
      </c>
      <c r="E2706" s="72" t="str">
        <f>VLOOKUP($B2706,'Выгр Торг'!$B:$P,E$1,0)</f>
        <v>Y</v>
      </c>
      <c r="F2706" s="72" t="str">
        <f>VLOOKUP($B2706,'Выгр Торг'!$B:$P,F$1,0)</f>
        <v>1</v>
      </c>
      <c r="G2706" s="36"/>
      <c r="H2706" s="28">
        <v>327192</v>
      </c>
      <c r="I2706" s="53">
        <f>INDEX($I:$I,MATCH($H2706,$C:$C,0))</f>
        <v>600</v>
      </c>
      <c r="J2706" s="5" t="s">
        <v>3410</v>
      </c>
      <c r="K2706" s="56">
        <f>INDEX($K:$K,MATCH($H2706,$C:$C,0))+I2706</f>
        <v>3600</v>
      </c>
      <c r="L2706" s="14">
        <f>VLOOKUP(K2706,Наценка!$A$1:$B$8,2,1)</f>
        <v>1.4</v>
      </c>
      <c r="M2706" s="56">
        <f>INDEX($M:$M,MATCH($H2706,$C:$C,0))+I2706*$M$2</f>
        <v>4980</v>
      </c>
      <c r="N2706" s="57">
        <f t="shared" ref="N2706:N2750" si="454">IF(M2706&lt;=1000,(ROUNDUP(M2706,-1)-1),(ROUNDUP(M2706,-2)-10))</f>
        <v>4990</v>
      </c>
      <c r="O2706" s="72">
        <f>VLOOKUP($B2706,'Выгр Торг'!$B:$P,O$1,0)</f>
        <v>3600</v>
      </c>
      <c r="P2706" s="72">
        <f>VLOOKUP($B2706,'Выгр Торг'!$B:$P,P$1,0)</f>
        <v>5090</v>
      </c>
      <c r="Q2706" s="42">
        <f t="shared" ref="Q2706:Q2750" si="455">O2706-K2706</f>
        <v>0</v>
      </c>
      <c r="R2706" s="42">
        <f t="shared" ref="R2706:R2750" si="456">P2706-N2706</f>
        <v>100</v>
      </c>
      <c r="S2706" s="85">
        <f t="shared" si="447"/>
        <v>4990</v>
      </c>
      <c r="T2706" s="60" t="str">
        <f>IFERROR(VLOOKUP($B2706,'Из ГУГЛа'!$B:$G,4,0)*U2706+V2706,VLOOKUP($B2706,'Из ГУГЛа'!$B:$G,4,0))</f>
        <v/>
      </c>
      <c r="U2706" s="15">
        <v>1</v>
      </c>
      <c r="V2706" s="59"/>
      <c r="W2706" s="74">
        <f t="shared" ref="W2706:W2750" si="457">IFERROR(S2706/K2706-1,"")</f>
        <v>0.38611111111111107</v>
      </c>
      <c r="X2706" s="74" t="str">
        <f t="shared" ref="X2706:X2750" si="458">IFERROR((Z2706-S2706)/Z2706,"")</f>
        <v/>
      </c>
      <c r="Y2706" s="74" t="str">
        <f t="shared" ref="Y2706:Y2750" si="459">IFERROR(IF(Z2706="","",Z2706/K2706-1),"")</f>
        <v/>
      </c>
      <c r="Z2706" s="76" t="e">
        <f>INDEX($Z:$Z,MATCH($H2706,$C:$C,0))+V2706</f>
        <v>#VALUE!</v>
      </c>
      <c r="AB2706" s="43">
        <f>INDEX($AB:$AB,MATCH($H2706,$C:$C,0))</f>
        <v>0</v>
      </c>
    </row>
    <row r="2707" spans="1:28" ht="60" x14ac:dyDescent="0.25">
      <c r="A2707" s="71" t="str">
        <f>INDEX('Выгр Торг'!$A:$A,MATCH($B2707,'Выгр Торг'!$B:$B,0))</f>
        <v>Боковые зеркала "АТП" в стиле Гранта для ВАЗ 2110-2112, Лада Приора</v>
      </c>
      <c r="B2707" s="88">
        <v>327554</v>
      </c>
      <c r="C2707" s="72">
        <f>VLOOKUP($B2707,'Выгр Торг'!$B:$P,C$1,0)</f>
        <v>327554</v>
      </c>
      <c r="D2707" s="71" t="str">
        <f>VLOOKUP($B2707,'Выгр Торг'!$B:$P,D$1,0)</f>
        <v>Боковые зеркала "АТП" в стиле Гранта (повторитель: Динамический (стиль Lexus), Механическая, Без обогрева, В цвет 133) для ВАЗ 2110-2112, Лада Приора</v>
      </c>
      <c r="E2707" s="72" t="str">
        <f>VLOOKUP($B2707,'Выгр Торг'!$B:$P,E$1,0)</f>
        <v>Y</v>
      </c>
      <c r="F2707" s="72" t="str">
        <f>VLOOKUP($B2707,'Выгр Торг'!$B:$P,F$1,0)</f>
        <v>1</v>
      </c>
      <c r="G2707" s="36"/>
      <c r="H2707" s="28">
        <v>327192</v>
      </c>
      <c r="I2707" s="53">
        <f>INDEX($I:$I,MATCH($H2707,$C:$C,0))</f>
        <v>600</v>
      </c>
      <c r="J2707" s="5" t="s">
        <v>3410</v>
      </c>
      <c r="K2707" s="56">
        <f>INDEX($K:$K,MATCH($H2707,$C:$C,0))+I2707</f>
        <v>3600</v>
      </c>
      <c r="L2707" s="14">
        <f>VLOOKUP(K2707,Наценка!$A$1:$B$8,2,1)</f>
        <v>1.4</v>
      </c>
      <c r="M2707" s="56">
        <f>INDEX($M:$M,MATCH($H2707,$C:$C,0))+I2707*$M$2</f>
        <v>4980</v>
      </c>
      <c r="N2707" s="57">
        <f t="shared" si="454"/>
        <v>4990</v>
      </c>
      <c r="O2707" s="72">
        <f>VLOOKUP($B2707,'Выгр Торг'!$B:$P,O$1,0)</f>
        <v>3600</v>
      </c>
      <c r="P2707" s="72">
        <f>VLOOKUP($B2707,'Выгр Торг'!$B:$P,P$1,0)</f>
        <v>5090</v>
      </c>
      <c r="Q2707" s="42">
        <f t="shared" si="455"/>
        <v>0</v>
      </c>
      <c r="R2707" s="42">
        <f t="shared" si="456"/>
        <v>100</v>
      </c>
      <c r="S2707" s="85">
        <f t="shared" si="447"/>
        <v>4990</v>
      </c>
      <c r="T2707" s="60" t="str">
        <f>IFERROR(VLOOKUP($B2707,'Из ГУГЛа'!$B:$G,4,0)*U2707+V2707,VLOOKUP($B2707,'Из ГУГЛа'!$B:$G,4,0))</f>
        <v/>
      </c>
      <c r="U2707" s="15">
        <v>1</v>
      </c>
      <c r="V2707" s="59"/>
      <c r="W2707" s="74">
        <f t="shared" si="457"/>
        <v>0.38611111111111107</v>
      </c>
      <c r="X2707" s="74" t="str">
        <f t="shared" si="458"/>
        <v/>
      </c>
      <c r="Y2707" s="74" t="str">
        <f t="shared" si="459"/>
        <v/>
      </c>
      <c r="Z2707" s="76" t="e">
        <f>INDEX($Z:$Z,MATCH($H2707,$C:$C,0))+V2707</f>
        <v>#VALUE!</v>
      </c>
      <c r="AB2707" s="43">
        <f>INDEX($AB:$AB,MATCH($H2707,$C:$C,0))</f>
        <v>0</v>
      </c>
    </row>
    <row r="2708" spans="1:28" ht="60" x14ac:dyDescent="0.25">
      <c r="A2708" s="71" t="str">
        <f>INDEX('Выгр Торг'!$A:$A,MATCH($B2708,'Выгр Торг'!$B:$B,0))</f>
        <v>Боковые зеркала "АТП" в стиле Гранта для ВАЗ 2110-2112, Лада Приора</v>
      </c>
      <c r="B2708" s="88">
        <v>327538</v>
      </c>
      <c r="C2708" s="72">
        <f>VLOOKUP($B2708,'Выгр Торг'!$B:$P,C$1,0)</f>
        <v>327538</v>
      </c>
      <c r="D2708" s="71" t="str">
        <f>VLOOKUP($B2708,'Выгр Торг'!$B:$P,D$1,0)</f>
        <v>Боковые зеркала "АТП" в стиле Гранта (повторитель: Динамический (стиль Lexus), Механическая, Без обогрева, В цвет 171) для ВАЗ 2110-2112, Лада Приора</v>
      </c>
      <c r="E2708" s="72" t="str">
        <f>VLOOKUP($B2708,'Выгр Торг'!$B:$P,E$1,0)</f>
        <v>Y</v>
      </c>
      <c r="F2708" s="72" t="str">
        <f>VLOOKUP($B2708,'Выгр Торг'!$B:$P,F$1,0)</f>
        <v>1</v>
      </c>
      <c r="G2708" s="36"/>
      <c r="H2708" s="28">
        <v>327192</v>
      </c>
      <c r="I2708" s="53">
        <f>INDEX($I:$I,MATCH($H2708,$C:$C,0))</f>
        <v>600</v>
      </c>
      <c r="J2708" s="5" t="s">
        <v>3410</v>
      </c>
      <c r="K2708" s="56">
        <f>INDEX($K:$K,MATCH($H2708,$C:$C,0))+I2708</f>
        <v>3600</v>
      </c>
      <c r="L2708" s="14">
        <f>VLOOKUP(K2708,Наценка!$A$1:$B$8,2,1)</f>
        <v>1.4</v>
      </c>
      <c r="M2708" s="56">
        <f>INDEX($M:$M,MATCH($H2708,$C:$C,0))+I2708*$M$2</f>
        <v>4980</v>
      </c>
      <c r="N2708" s="57">
        <f t="shared" si="454"/>
        <v>4990</v>
      </c>
      <c r="O2708" s="72">
        <f>VLOOKUP($B2708,'Выгр Торг'!$B:$P,O$1,0)</f>
        <v>3600</v>
      </c>
      <c r="P2708" s="72">
        <f>VLOOKUP($B2708,'Выгр Торг'!$B:$P,P$1,0)</f>
        <v>5090</v>
      </c>
      <c r="Q2708" s="42">
        <f t="shared" si="455"/>
        <v>0</v>
      </c>
      <c r="R2708" s="42">
        <f t="shared" si="456"/>
        <v>100</v>
      </c>
      <c r="S2708" s="85">
        <f t="shared" si="447"/>
        <v>4990</v>
      </c>
      <c r="T2708" s="60" t="str">
        <f>IFERROR(VLOOKUP($B2708,'Из ГУГЛа'!$B:$G,4,0)*U2708+V2708,VLOOKUP($B2708,'Из ГУГЛа'!$B:$G,4,0))</f>
        <v/>
      </c>
      <c r="U2708" s="15">
        <v>1</v>
      </c>
      <c r="V2708" s="59"/>
      <c r="W2708" s="74">
        <f t="shared" si="457"/>
        <v>0.38611111111111107</v>
      </c>
      <c r="X2708" s="74" t="str">
        <f t="shared" si="458"/>
        <v/>
      </c>
      <c r="Y2708" s="74" t="str">
        <f t="shared" si="459"/>
        <v/>
      </c>
      <c r="Z2708" s="76" t="e">
        <f>INDEX($Z:$Z,MATCH($H2708,$C:$C,0))+V2708</f>
        <v>#VALUE!</v>
      </c>
      <c r="AB2708" s="43">
        <f>INDEX($AB:$AB,MATCH($H2708,$C:$C,0))</f>
        <v>0</v>
      </c>
    </row>
    <row r="2709" spans="1:28" ht="60" x14ac:dyDescent="0.25">
      <c r="A2709" s="71" t="str">
        <f>INDEX('Выгр Торг'!$A:$A,MATCH($B2709,'Выгр Торг'!$B:$B,0))</f>
        <v>Боковые зеркала "АТП" в стиле Гранта для ВАЗ 2110-2112, Лада Приора</v>
      </c>
      <c r="B2709" s="88">
        <v>327492</v>
      </c>
      <c r="C2709" s="72">
        <f>VLOOKUP($B2709,'Выгр Торг'!$B:$P,C$1,0)</f>
        <v>327492</v>
      </c>
      <c r="D2709" s="71" t="str">
        <f>VLOOKUP($B2709,'Выгр Торг'!$B:$P,D$1,0)</f>
        <v>Боковые зеркала "АТП" в стиле Гранта (повторитель: Динамический (стиль Lexus), Механическая, Без обогрева, В цвет 190) для ВАЗ 2110-2112, Лада Приора</v>
      </c>
      <c r="E2709" s="72" t="str">
        <f>VLOOKUP($B2709,'Выгр Торг'!$B:$P,E$1,0)</f>
        <v>Y</v>
      </c>
      <c r="F2709" s="72" t="str">
        <f>VLOOKUP($B2709,'Выгр Торг'!$B:$P,F$1,0)</f>
        <v>1</v>
      </c>
      <c r="G2709" s="36"/>
      <c r="H2709" s="28">
        <v>327192</v>
      </c>
      <c r="I2709" s="53">
        <f>INDEX($I:$I,MATCH($H2709,$C:$C,0))</f>
        <v>600</v>
      </c>
      <c r="J2709" s="5" t="s">
        <v>3410</v>
      </c>
      <c r="K2709" s="56">
        <f>INDEX($K:$K,MATCH($H2709,$C:$C,0))+I2709</f>
        <v>3600</v>
      </c>
      <c r="L2709" s="14">
        <f>VLOOKUP(K2709,Наценка!$A$1:$B$8,2,1)</f>
        <v>1.4</v>
      </c>
      <c r="M2709" s="56">
        <f>INDEX($M:$M,MATCH($H2709,$C:$C,0))+I2709*$M$2</f>
        <v>4980</v>
      </c>
      <c r="N2709" s="57">
        <f t="shared" si="454"/>
        <v>4990</v>
      </c>
      <c r="O2709" s="72">
        <f>VLOOKUP($B2709,'Выгр Торг'!$B:$P,O$1,0)</f>
        <v>3600</v>
      </c>
      <c r="P2709" s="72">
        <f>VLOOKUP($B2709,'Выгр Торг'!$B:$P,P$1,0)</f>
        <v>5090</v>
      </c>
      <c r="Q2709" s="42">
        <f t="shared" si="455"/>
        <v>0</v>
      </c>
      <c r="R2709" s="42">
        <f t="shared" si="456"/>
        <v>100</v>
      </c>
      <c r="S2709" s="85">
        <f t="shared" si="447"/>
        <v>4990</v>
      </c>
      <c r="T2709" s="60" t="str">
        <f>IFERROR(VLOOKUP($B2709,'Из ГУГЛа'!$B:$G,4,0)*U2709+V2709,VLOOKUP($B2709,'Из ГУГЛа'!$B:$G,4,0))</f>
        <v/>
      </c>
      <c r="U2709" s="15">
        <v>1</v>
      </c>
      <c r="V2709" s="59"/>
      <c r="W2709" s="74">
        <f t="shared" si="457"/>
        <v>0.38611111111111107</v>
      </c>
      <c r="X2709" s="74" t="str">
        <f t="shared" si="458"/>
        <v/>
      </c>
      <c r="Y2709" s="74" t="str">
        <f t="shared" si="459"/>
        <v/>
      </c>
      <c r="Z2709" s="76" t="e">
        <f>INDEX($Z:$Z,MATCH($H2709,$C:$C,0))+V2709</f>
        <v>#VALUE!</v>
      </c>
      <c r="AB2709" s="43">
        <f>INDEX($AB:$AB,MATCH($H2709,$C:$C,0))</f>
        <v>0</v>
      </c>
    </row>
    <row r="2710" spans="1:28" ht="60" x14ac:dyDescent="0.25">
      <c r="A2710" s="71" t="str">
        <f>INDEX('Выгр Торг'!$A:$A,MATCH($B2710,'Выгр Торг'!$B:$B,0))</f>
        <v>Боковые зеркала "АТП" в стиле Гранта для ВАЗ 2110-2112, Лада Приора</v>
      </c>
      <c r="B2710" s="88">
        <v>327666</v>
      </c>
      <c r="C2710" s="72">
        <f>VLOOKUP($B2710,'Выгр Торг'!$B:$P,C$1,0)</f>
        <v>327666</v>
      </c>
      <c r="D2710" s="71" t="str">
        <f>VLOOKUP($B2710,'Выгр Торг'!$B:$P,D$1,0)</f>
        <v>Боковые зеркала "АТП" в стиле Гранта (повторитель: Динамический (стиль Lexus), Механическая, Без обогрева, В цвет 192) для ВАЗ 2110-2112, Лада Приора</v>
      </c>
      <c r="E2710" s="72" t="str">
        <f>VLOOKUP($B2710,'Выгр Торг'!$B:$P,E$1,0)</f>
        <v>Y</v>
      </c>
      <c r="F2710" s="72" t="str">
        <f>VLOOKUP($B2710,'Выгр Торг'!$B:$P,F$1,0)</f>
        <v>1</v>
      </c>
      <c r="G2710" s="36"/>
      <c r="H2710" s="28">
        <v>327192</v>
      </c>
      <c r="I2710" s="53">
        <f>INDEX($I:$I,MATCH($H2710,$C:$C,0))</f>
        <v>600</v>
      </c>
      <c r="J2710" s="5" t="s">
        <v>3410</v>
      </c>
      <c r="K2710" s="56">
        <f>INDEX($K:$K,MATCH($H2710,$C:$C,0))+I2710</f>
        <v>3600</v>
      </c>
      <c r="L2710" s="14">
        <f>VLOOKUP(K2710,Наценка!$A$1:$B$8,2,1)</f>
        <v>1.4</v>
      </c>
      <c r="M2710" s="56">
        <f>INDEX($M:$M,MATCH($H2710,$C:$C,0))+I2710*$M$2</f>
        <v>4980</v>
      </c>
      <c r="N2710" s="57">
        <f t="shared" si="454"/>
        <v>4990</v>
      </c>
      <c r="O2710" s="72">
        <f>VLOOKUP($B2710,'Выгр Торг'!$B:$P,O$1,0)</f>
        <v>3600</v>
      </c>
      <c r="P2710" s="72">
        <f>VLOOKUP($B2710,'Выгр Торг'!$B:$P,P$1,0)</f>
        <v>5090</v>
      </c>
      <c r="Q2710" s="42">
        <f t="shared" si="455"/>
        <v>0</v>
      </c>
      <c r="R2710" s="42">
        <f t="shared" si="456"/>
        <v>100</v>
      </c>
      <c r="S2710" s="85">
        <f t="shared" si="447"/>
        <v>4990</v>
      </c>
      <c r="T2710" s="60" t="str">
        <f>IFERROR(VLOOKUP($B2710,'Из ГУГЛа'!$B:$G,4,0)*U2710+V2710,VLOOKUP($B2710,'Из ГУГЛа'!$B:$G,4,0))</f>
        <v/>
      </c>
      <c r="U2710" s="15">
        <v>1</v>
      </c>
      <c r="V2710" s="59"/>
      <c r="W2710" s="74">
        <f t="shared" si="457"/>
        <v>0.38611111111111107</v>
      </c>
      <c r="X2710" s="74" t="str">
        <f t="shared" si="458"/>
        <v/>
      </c>
      <c r="Y2710" s="74" t="str">
        <f t="shared" si="459"/>
        <v/>
      </c>
      <c r="Z2710" s="76" t="e">
        <f>INDEX($Z:$Z,MATCH($H2710,$C:$C,0))+V2710</f>
        <v>#VALUE!</v>
      </c>
      <c r="AB2710" s="43">
        <f>INDEX($AB:$AB,MATCH($H2710,$C:$C,0))</f>
        <v>0</v>
      </c>
    </row>
    <row r="2711" spans="1:28" ht="60" x14ac:dyDescent="0.25">
      <c r="A2711" s="71" t="str">
        <f>INDEX('Выгр Торг'!$A:$A,MATCH($B2711,'Выгр Торг'!$B:$B,0))</f>
        <v>Боковые зеркала "АТП" в стиле Гранта для ВАЗ 2110-2112, Лада Приора</v>
      </c>
      <c r="B2711" s="88">
        <v>327650</v>
      </c>
      <c r="C2711" s="72">
        <f>VLOOKUP($B2711,'Выгр Торг'!$B:$P,C$1,0)</f>
        <v>327650</v>
      </c>
      <c r="D2711" s="71" t="str">
        <f>VLOOKUP($B2711,'Выгр Торг'!$B:$P,D$1,0)</f>
        <v>Боковые зеркала "АТП" в стиле Гранта (повторитель: Динамический (стиль Lexus), Механическая, Без обогрева, В цвет 193) для ВАЗ 2110-2112, Лада Приора</v>
      </c>
      <c r="E2711" s="72" t="str">
        <f>VLOOKUP($B2711,'Выгр Торг'!$B:$P,E$1,0)</f>
        <v>Y</v>
      </c>
      <c r="F2711" s="72" t="str">
        <f>VLOOKUP($B2711,'Выгр Торг'!$B:$P,F$1,0)</f>
        <v>1</v>
      </c>
      <c r="G2711" s="36"/>
      <c r="H2711" s="28">
        <v>327192</v>
      </c>
      <c r="I2711" s="53">
        <f>INDEX($I:$I,MATCH($H2711,$C:$C,0))</f>
        <v>600</v>
      </c>
      <c r="J2711" s="5" t="s">
        <v>3410</v>
      </c>
      <c r="K2711" s="56">
        <f>INDEX($K:$K,MATCH($H2711,$C:$C,0))+I2711</f>
        <v>3600</v>
      </c>
      <c r="L2711" s="14">
        <f>VLOOKUP(K2711,Наценка!$A$1:$B$8,2,1)</f>
        <v>1.4</v>
      </c>
      <c r="M2711" s="56">
        <f>INDEX($M:$M,MATCH($H2711,$C:$C,0))+I2711*$M$2</f>
        <v>4980</v>
      </c>
      <c r="N2711" s="57">
        <f t="shared" si="454"/>
        <v>4990</v>
      </c>
      <c r="O2711" s="72">
        <f>VLOOKUP($B2711,'Выгр Торг'!$B:$P,O$1,0)</f>
        <v>3600</v>
      </c>
      <c r="P2711" s="72">
        <f>VLOOKUP($B2711,'Выгр Торг'!$B:$P,P$1,0)</f>
        <v>5090</v>
      </c>
      <c r="Q2711" s="42">
        <f t="shared" si="455"/>
        <v>0</v>
      </c>
      <c r="R2711" s="42">
        <f t="shared" si="456"/>
        <v>100</v>
      </c>
      <c r="S2711" s="85">
        <f t="shared" si="447"/>
        <v>4990</v>
      </c>
      <c r="T2711" s="60" t="str">
        <f>IFERROR(VLOOKUP($B2711,'Из ГУГЛа'!$B:$G,4,0)*U2711+V2711,VLOOKUP($B2711,'Из ГУГЛа'!$B:$G,4,0))</f>
        <v/>
      </c>
      <c r="U2711" s="15">
        <v>1</v>
      </c>
      <c r="V2711" s="59"/>
      <c r="W2711" s="74">
        <f t="shared" si="457"/>
        <v>0.38611111111111107</v>
      </c>
      <c r="X2711" s="74" t="str">
        <f t="shared" si="458"/>
        <v/>
      </c>
      <c r="Y2711" s="74" t="str">
        <f t="shared" si="459"/>
        <v/>
      </c>
      <c r="Z2711" s="76" t="e">
        <f>INDEX($Z:$Z,MATCH($H2711,$C:$C,0))+V2711</f>
        <v>#VALUE!</v>
      </c>
      <c r="AB2711" s="43">
        <f>INDEX($AB:$AB,MATCH($H2711,$C:$C,0))</f>
        <v>0</v>
      </c>
    </row>
    <row r="2712" spans="1:28" ht="60" x14ac:dyDescent="0.25">
      <c r="A2712" s="71" t="str">
        <f>INDEX('Выгр Торг'!$A:$A,MATCH($B2712,'Выгр Торг'!$B:$B,0))</f>
        <v>Боковые зеркала "АТП" в стиле Гранта для ВАЗ 2110-2112, Лада Приора</v>
      </c>
      <c r="B2712" s="88">
        <v>327722</v>
      </c>
      <c r="C2712" s="72">
        <f>VLOOKUP($B2712,'Выгр Торг'!$B:$P,C$1,0)</f>
        <v>327722</v>
      </c>
      <c r="D2712" s="71" t="str">
        <f>VLOOKUP($B2712,'Выгр Торг'!$B:$P,D$1,0)</f>
        <v>Боковые зеркала "АТП" в стиле Гранта (повторитель: Динамический (стиль Lexus), Механическая, Без обогрева, В цвет 206) для ВАЗ 2110-2112, Лада Приора</v>
      </c>
      <c r="E2712" s="72" t="str">
        <f>VLOOKUP($B2712,'Выгр Торг'!$B:$P,E$1,0)</f>
        <v>Y</v>
      </c>
      <c r="F2712" s="72" t="str">
        <f>VLOOKUP($B2712,'Выгр Торг'!$B:$P,F$1,0)</f>
        <v>1</v>
      </c>
      <c r="G2712" s="36"/>
      <c r="H2712" s="28">
        <v>327192</v>
      </c>
      <c r="I2712" s="53">
        <f>INDEX($I:$I,MATCH($H2712,$C:$C,0))</f>
        <v>600</v>
      </c>
      <c r="J2712" s="5" t="s">
        <v>3410</v>
      </c>
      <c r="K2712" s="56">
        <f>INDEX($K:$K,MATCH($H2712,$C:$C,0))+I2712</f>
        <v>3600</v>
      </c>
      <c r="L2712" s="14">
        <f>VLOOKUP(K2712,Наценка!$A$1:$B$8,2,1)</f>
        <v>1.4</v>
      </c>
      <c r="M2712" s="56">
        <f>INDEX($M:$M,MATCH($H2712,$C:$C,0))+I2712*$M$2</f>
        <v>4980</v>
      </c>
      <c r="N2712" s="57">
        <f t="shared" si="454"/>
        <v>4990</v>
      </c>
      <c r="O2712" s="72">
        <f>VLOOKUP($B2712,'Выгр Торг'!$B:$P,O$1,0)</f>
        <v>3600</v>
      </c>
      <c r="P2712" s="72">
        <f>VLOOKUP($B2712,'Выгр Торг'!$B:$P,P$1,0)</f>
        <v>5090</v>
      </c>
      <c r="Q2712" s="42">
        <f t="shared" si="455"/>
        <v>0</v>
      </c>
      <c r="R2712" s="42">
        <f t="shared" si="456"/>
        <v>100</v>
      </c>
      <c r="S2712" s="85">
        <f t="shared" si="447"/>
        <v>4990</v>
      </c>
      <c r="T2712" s="60" t="str">
        <f>IFERROR(VLOOKUP($B2712,'Из ГУГЛа'!$B:$G,4,0)*U2712+V2712,VLOOKUP($B2712,'Из ГУГЛа'!$B:$G,4,0))</f>
        <v/>
      </c>
      <c r="U2712" s="15">
        <v>1</v>
      </c>
      <c r="V2712" s="59"/>
      <c r="W2712" s="74">
        <f t="shared" si="457"/>
        <v>0.38611111111111107</v>
      </c>
      <c r="X2712" s="74" t="str">
        <f t="shared" si="458"/>
        <v/>
      </c>
      <c r="Y2712" s="74" t="str">
        <f t="shared" si="459"/>
        <v/>
      </c>
      <c r="Z2712" s="76" t="e">
        <f>INDEX($Z:$Z,MATCH($H2712,$C:$C,0))+V2712</f>
        <v>#VALUE!</v>
      </c>
      <c r="AB2712" s="43">
        <f>INDEX($AB:$AB,MATCH($H2712,$C:$C,0))</f>
        <v>0</v>
      </c>
    </row>
    <row r="2713" spans="1:28" ht="60" x14ac:dyDescent="0.25">
      <c r="A2713" s="71" t="str">
        <f>INDEX('Выгр Торг'!$A:$A,MATCH($B2713,'Выгр Торг'!$B:$B,0))</f>
        <v>Боковые зеркала "АТП" в стиле Гранта для ВАЗ 2110-2112, Лада Приора</v>
      </c>
      <c r="B2713" s="88">
        <v>327562</v>
      </c>
      <c r="C2713" s="72">
        <f>VLOOKUP($B2713,'Выгр Торг'!$B:$P,C$1,0)</f>
        <v>327562</v>
      </c>
      <c r="D2713" s="71" t="str">
        <f>VLOOKUP($B2713,'Выгр Торг'!$B:$P,D$1,0)</f>
        <v>Боковые зеркала "АТП" в стиле Гранта (повторитель: Динамический (стиль Lexus), Механическая, Без обогрева, В цвет 217) для ВАЗ 2110-2112, Лада Приора</v>
      </c>
      <c r="E2713" s="72" t="str">
        <f>VLOOKUP($B2713,'Выгр Торг'!$B:$P,E$1,0)</f>
        <v>Y</v>
      </c>
      <c r="F2713" s="72" t="str">
        <f>VLOOKUP($B2713,'Выгр Торг'!$B:$P,F$1,0)</f>
        <v>1</v>
      </c>
      <c r="G2713" s="36"/>
      <c r="H2713" s="28">
        <v>327192</v>
      </c>
      <c r="I2713" s="53">
        <f>INDEX($I:$I,MATCH($H2713,$C:$C,0))</f>
        <v>600</v>
      </c>
      <c r="J2713" s="5" t="s">
        <v>3410</v>
      </c>
      <c r="K2713" s="56">
        <f>INDEX($K:$K,MATCH($H2713,$C:$C,0))+I2713</f>
        <v>3600</v>
      </c>
      <c r="L2713" s="14">
        <f>VLOOKUP(K2713,Наценка!$A$1:$B$8,2,1)</f>
        <v>1.4</v>
      </c>
      <c r="M2713" s="56">
        <f>INDEX($M:$M,MATCH($H2713,$C:$C,0))+I2713*$M$2</f>
        <v>4980</v>
      </c>
      <c r="N2713" s="57">
        <f t="shared" si="454"/>
        <v>4990</v>
      </c>
      <c r="O2713" s="72">
        <f>VLOOKUP($B2713,'Выгр Торг'!$B:$P,O$1,0)</f>
        <v>3600</v>
      </c>
      <c r="P2713" s="72">
        <f>VLOOKUP($B2713,'Выгр Торг'!$B:$P,P$1,0)</f>
        <v>5090</v>
      </c>
      <c r="Q2713" s="42">
        <f t="shared" si="455"/>
        <v>0</v>
      </c>
      <c r="R2713" s="42">
        <f t="shared" si="456"/>
        <v>100</v>
      </c>
      <c r="S2713" s="85">
        <f t="shared" si="447"/>
        <v>4990</v>
      </c>
      <c r="T2713" s="60" t="str">
        <f>IFERROR(VLOOKUP($B2713,'Из ГУГЛа'!$B:$G,4,0)*U2713+V2713,VLOOKUP($B2713,'Из ГУГЛа'!$B:$G,4,0))</f>
        <v/>
      </c>
      <c r="U2713" s="15">
        <v>1</v>
      </c>
      <c r="V2713" s="59"/>
      <c r="W2713" s="74">
        <f t="shared" si="457"/>
        <v>0.38611111111111107</v>
      </c>
      <c r="X2713" s="74" t="str">
        <f t="shared" si="458"/>
        <v/>
      </c>
      <c r="Y2713" s="74" t="str">
        <f t="shared" si="459"/>
        <v/>
      </c>
      <c r="Z2713" s="76" t="e">
        <f>INDEX($Z:$Z,MATCH($H2713,$C:$C,0))+V2713</f>
        <v>#VALUE!</v>
      </c>
      <c r="AB2713" s="43">
        <f>INDEX($AB:$AB,MATCH($H2713,$C:$C,0))</f>
        <v>0</v>
      </c>
    </row>
    <row r="2714" spans="1:28" ht="60" x14ac:dyDescent="0.25">
      <c r="A2714" s="71" t="str">
        <f>INDEX('Выгр Торг'!$A:$A,MATCH($B2714,'Выгр Торг'!$B:$B,0))</f>
        <v>Боковые зеркала "АТП" в стиле Гранта для ВАЗ 2110-2112, Лада Приора</v>
      </c>
      <c r="B2714" s="88">
        <v>327436</v>
      </c>
      <c r="C2714" s="72">
        <f>VLOOKUP($B2714,'Выгр Торг'!$B:$P,C$1,0)</f>
        <v>327436</v>
      </c>
      <c r="D2714" s="71" t="str">
        <f>VLOOKUP($B2714,'Выгр Торг'!$B:$P,D$1,0)</f>
        <v>Боковые зеркала "АТП" в стиле Гранта (повторитель: Динамический (стиль Lexus), Механическая, Без обогрева, В цвет 240) для ВАЗ 2110-2112, Лада Приора</v>
      </c>
      <c r="E2714" s="72" t="str">
        <f>VLOOKUP($B2714,'Выгр Торг'!$B:$P,E$1,0)</f>
        <v>Y</v>
      </c>
      <c r="F2714" s="72" t="str">
        <f>VLOOKUP($B2714,'Выгр Торг'!$B:$P,F$1,0)</f>
        <v>1</v>
      </c>
      <c r="G2714" s="36"/>
      <c r="H2714" s="28">
        <v>327192</v>
      </c>
      <c r="I2714" s="53">
        <f>INDEX($I:$I,MATCH($H2714,$C:$C,0))</f>
        <v>600</v>
      </c>
      <c r="J2714" s="5" t="s">
        <v>3410</v>
      </c>
      <c r="K2714" s="56">
        <f>INDEX($K:$K,MATCH($H2714,$C:$C,0))+I2714</f>
        <v>3600</v>
      </c>
      <c r="L2714" s="14">
        <f>VLOOKUP(K2714,Наценка!$A$1:$B$8,2,1)</f>
        <v>1.4</v>
      </c>
      <c r="M2714" s="56">
        <f>INDEX($M:$M,MATCH($H2714,$C:$C,0))+I2714*$M$2</f>
        <v>4980</v>
      </c>
      <c r="N2714" s="57">
        <f t="shared" si="454"/>
        <v>4990</v>
      </c>
      <c r="O2714" s="72">
        <f>VLOOKUP($B2714,'Выгр Торг'!$B:$P,O$1,0)</f>
        <v>3600</v>
      </c>
      <c r="P2714" s="72">
        <f>VLOOKUP($B2714,'Выгр Торг'!$B:$P,P$1,0)</f>
        <v>5090</v>
      </c>
      <c r="Q2714" s="42">
        <f t="shared" si="455"/>
        <v>0</v>
      </c>
      <c r="R2714" s="42">
        <f t="shared" si="456"/>
        <v>100</v>
      </c>
      <c r="S2714" s="85">
        <f t="shared" si="447"/>
        <v>4990</v>
      </c>
      <c r="T2714" s="60" t="str">
        <f>IFERROR(VLOOKUP($B2714,'Из ГУГЛа'!$B:$G,4,0)*U2714+V2714,VLOOKUP($B2714,'Из ГУГЛа'!$B:$G,4,0))</f>
        <v/>
      </c>
      <c r="U2714" s="15">
        <v>1</v>
      </c>
      <c r="V2714" s="59"/>
      <c r="W2714" s="74">
        <f t="shared" si="457"/>
        <v>0.38611111111111107</v>
      </c>
      <c r="X2714" s="74" t="str">
        <f t="shared" si="458"/>
        <v/>
      </c>
      <c r="Y2714" s="74" t="str">
        <f t="shared" si="459"/>
        <v/>
      </c>
      <c r="Z2714" s="76" t="e">
        <f>INDEX($Z:$Z,MATCH($H2714,$C:$C,0))+V2714</f>
        <v>#VALUE!</v>
      </c>
      <c r="AB2714" s="43">
        <f>INDEX($AB:$AB,MATCH($H2714,$C:$C,0))</f>
        <v>0</v>
      </c>
    </row>
    <row r="2715" spans="1:28" ht="60" x14ac:dyDescent="0.25">
      <c r="A2715" s="71" t="str">
        <f>INDEX('Выгр Торг'!$A:$A,MATCH($B2715,'Выгр Торг'!$B:$B,0))</f>
        <v>Боковые зеркала "АТП" в стиле Гранта для ВАЗ 2110-2112, Лада Приора</v>
      </c>
      <c r="B2715" s="88">
        <v>327674</v>
      </c>
      <c r="C2715" s="72">
        <f>VLOOKUP($B2715,'Выгр Торг'!$B:$P,C$1,0)</f>
        <v>327674</v>
      </c>
      <c r="D2715" s="71" t="str">
        <f>VLOOKUP($B2715,'Выгр Торг'!$B:$P,D$1,0)</f>
        <v>Боковые зеркала "АТП" в стиле Гранта (повторитель: Динамический (стиль Lexus), Механическая, Без обогрева, В цвет 276) для ВАЗ 2110-2112, Лада Приора</v>
      </c>
      <c r="E2715" s="72" t="str">
        <f>VLOOKUP($B2715,'Выгр Торг'!$B:$P,E$1,0)</f>
        <v>Y</v>
      </c>
      <c r="F2715" s="72" t="str">
        <f>VLOOKUP($B2715,'Выгр Торг'!$B:$P,F$1,0)</f>
        <v>1</v>
      </c>
      <c r="G2715" s="36"/>
      <c r="H2715" s="28">
        <v>327192</v>
      </c>
      <c r="I2715" s="53">
        <f>INDEX($I:$I,MATCH($H2715,$C:$C,0))</f>
        <v>600</v>
      </c>
      <c r="J2715" s="5" t="s">
        <v>3410</v>
      </c>
      <c r="K2715" s="56">
        <f>INDEX($K:$K,MATCH($H2715,$C:$C,0))+I2715</f>
        <v>3600</v>
      </c>
      <c r="L2715" s="14">
        <f>VLOOKUP(K2715,Наценка!$A$1:$B$8,2,1)</f>
        <v>1.4</v>
      </c>
      <c r="M2715" s="56">
        <f>INDEX($M:$M,MATCH($H2715,$C:$C,0))+I2715*$M$2</f>
        <v>4980</v>
      </c>
      <c r="N2715" s="57">
        <f t="shared" si="454"/>
        <v>4990</v>
      </c>
      <c r="O2715" s="72">
        <f>VLOOKUP($B2715,'Выгр Торг'!$B:$P,O$1,0)</f>
        <v>3600</v>
      </c>
      <c r="P2715" s="72">
        <f>VLOOKUP($B2715,'Выгр Торг'!$B:$P,P$1,0)</f>
        <v>5090</v>
      </c>
      <c r="Q2715" s="42">
        <f t="shared" si="455"/>
        <v>0</v>
      </c>
      <c r="R2715" s="42">
        <f t="shared" si="456"/>
        <v>100</v>
      </c>
      <c r="S2715" s="85">
        <f t="shared" si="447"/>
        <v>4990</v>
      </c>
      <c r="T2715" s="60" t="str">
        <f>IFERROR(VLOOKUP($B2715,'Из ГУГЛа'!$B:$G,4,0)*U2715+V2715,VLOOKUP($B2715,'Из ГУГЛа'!$B:$G,4,0))</f>
        <v/>
      </c>
      <c r="U2715" s="15">
        <v>1</v>
      </c>
      <c r="V2715" s="59"/>
      <c r="W2715" s="74">
        <f t="shared" si="457"/>
        <v>0.38611111111111107</v>
      </c>
      <c r="X2715" s="74" t="str">
        <f t="shared" si="458"/>
        <v/>
      </c>
      <c r="Y2715" s="74" t="str">
        <f t="shared" si="459"/>
        <v/>
      </c>
      <c r="Z2715" s="76" t="e">
        <f>INDEX($Z:$Z,MATCH($H2715,$C:$C,0))+V2715</f>
        <v>#VALUE!</v>
      </c>
      <c r="AB2715" s="43">
        <f>INDEX($AB:$AB,MATCH($H2715,$C:$C,0))</f>
        <v>0</v>
      </c>
    </row>
    <row r="2716" spans="1:28" ht="60" x14ac:dyDescent="0.25">
      <c r="A2716" s="71" t="str">
        <f>INDEX('Выгр Торг'!$A:$A,MATCH($B2716,'Выгр Торг'!$B:$B,0))</f>
        <v>Боковые зеркала "АТП" в стиле Гранта для ВАЗ 2110-2112, Лада Приора</v>
      </c>
      <c r="B2716" s="88">
        <v>327570</v>
      </c>
      <c r="C2716" s="72">
        <f>VLOOKUP($B2716,'Выгр Торг'!$B:$P,C$1,0)</f>
        <v>327570</v>
      </c>
      <c r="D2716" s="71" t="str">
        <f>VLOOKUP($B2716,'Выгр Торг'!$B:$P,D$1,0)</f>
        <v>Боковые зеркала "АТП" в стиле Гранта (повторитель: Динамический (стиль Lexus), Механическая, Без обогрева, В цвет 280) для ВАЗ 2110-2112, Лада Приора</v>
      </c>
      <c r="E2716" s="72" t="str">
        <f>VLOOKUP($B2716,'Выгр Торг'!$B:$P,E$1,0)</f>
        <v>Y</v>
      </c>
      <c r="F2716" s="72" t="str">
        <f>VLOOKUP($B2716,'Выгр Торг'!$B:$P,F$1,0)</f>
        <v>1</v>
      </c>
      <c r="G2716" s="36"/>
      <c r="H2716" s="28">
        <v>327192</v>
      </c>
      <c r="I2716" s="53">
        <f>INDEX($I:$I,MATCH($H2716,$C:$C,0))</f>
        <v>600</v>
      </c>
      <c r="J2716" s="5" t="s">
        <v>3410</v>
      </c>
      <c r="K2716" s="56">
        <f>INDEX($K:$K,MATCH($H2716,$C:$C,0))+I2716</f>
        <v>3600</v>
      </c>
      <c r="L2716" s="14">
        <f>VLOOKUP(K2716,Наценка!$A$1:$B$8,2,1)</f>
        <v>1.4</v>
      </c>
      <c r="M2716" s="56">
        <f>INDEX($M:$M,MATCH($H2716,$C:$C,0))+I2716*$M$2</f>
        <v>4980</v>
      </c>
      <c r="N2716" s="57">
        <f t="shared" si="454"/>
        <v>4990</v>
      </c>
      <c r="O2716" s="72">
        <f>VLOOKUP($B2716,'Выгр Торг'!$B:$P,O$1,0)</f>
        <v>3600</v>
      </c>
      <c r="P2716" s="72">
        <f>VLOOKUP($B2716,'Выгр Торг'!$B:$P,P$1,0)</f>
        <v>5090</v>
      </c>
      <c r="Q2716" s="42">
        <f t="shared" si="455"/>
        <v>0</v>
      </c>
      <c r="R2716" s="42">
        <f t="shared" si="456"/>
        <v>100</v>
      </c>
      <c r="S2716" s="85">
        <f t="shared" si="447"/>
        <v>4990</v>
      </c>
      <c r="T2716" s="60" t="str">
        <f>IFERROR(VLOOKUP($B2716,'Из ГУГЛа'!$B:$G,4,0)*U2716+V2716,VLOOKUP($B2716,'Из ГУГЛа'!$B:$G,4,0))</f>
        <v/>
      </c>
      <c r="U2716" s="15">
        <v>1</v>
      </c>
      <c r="V2716" s="59"/>
      <c r="W2716" s="74">
        <f t="shared" si="457"/>
        <v>0.38611111111111107</v>
      </c>
      <c r="X2716" s="74" t="str">
        <f t="shared" si="458"/>
        <v/>
      </c>
      <c r="Y2716" s="74" t="str">
        <f t="shared" si="459"/>
        <v/>
      </c>
      <c r="Z2716" s="76" t="e">
        <f>INDEX($Z:$Z,MATCH($H2716,$C:$C,0))+V2716</f>
        <v>#VALUE!</v>
      </c>
      <c r="AB2716" s="43">
        <f>INDEX($AB:$AB,MATCH($H2716,$C:$C,0))</f>
        <v>0</v>
      </c>
    </row>
    <row r="2717" spans="1:28" ht="60" x14ac:dyDescent="0.25">
      <c r="A2717" s="71" t="str">
        <f>INDEX('Выгр Торг'!$A:$A,MATCH($B2717,'Выгр Торг'!$B:$B,0))</f>
        <v>Боковые зеркала "АТП" в стиле Гранта для ВАЗ 2110-2112, Лада Приора</v>
      </c>
      <c r="B2717" s="88">
        <v>327524</v>
      </c>
      <c r="C2717" s="72">
        <f>VLOOKUP($B2717,'Выгр Торг'!$B:$P,C$1,0)</f>
        <v>327524</v>
      </c>
      <c r="D2717" s="71" t="str">
        <f>VLOOKUP($B2717,'Выгр Торг'!$B:$P,D$1,0)</f>
        <v>Боковые зеркала "АТП" в стиле Гранта (повторитель: Динамический (стиль Lexus), Механическая, Без обогрева, В цвет 281) для ВАЗ 2110-2112, Лада Приора</v>
      </c>
      <c r="E2717" s="72" t="str">
        <f>VLOOKUP($B2717,'Выгр Торг'!$B:$P,E$1,0)</f>
        <v>Y</v>
      </c>
      <c r="F2717" s="72" t="str">
        <f>VLOOKUP($B2717,'Выгр Торг'!$B:$P,F$1,0)</f>
        <v>1</v>
      </c>
      <c r="G2717" s="36"/>
      <c r="H2717" s="28">
        <v>327192</v>
      </c>
      <c r="I2717" s="53">
        <f>INDEX($I:$I,MATCH($H2717,$C:$C,0))</f>
        <v>600</v>
      </c>
      <c r="J2717" s="5" t="s">
        <v>3410</v>
      </c>
      <c r="K2717" s="56">
        <f>INDEX($K:$K,MATCH($H2717,$C:$C,0))+I2717</f>
        <v>3600</v>
      </c>
      <c r="L2717" s="14">
        <f>VLOOKUP(K2717,Наценка!$A$1:$B$8,2,1)</f>
        <v>1.4</v>
      </c>
      <c r="M2717" s="56">
        <f>INDEX($M:$M,MATCH($H2717,$C:$C,0))+I2717*$M$2</f>
        <v>4980</v>
      </c>
      <c r="N2717" s="57">
        <f t="shared" si="454"/>
        <v>4990</v>
      </c>
      <c r="O2717" s="72">
        <f>VLOOKUP($B2717,'Выгр Торг'!$B:$P,O$1,0)</f>
        <v>3600</v>
      </c>
      <c r="P2717" s="72">
        <f>VLOOKUP($B2717,'Выгр Торг'!$B:$P,P$1,0)</f>
        <v>5090</v>
      </c>
      <c r="Q2717" s="42">
        <f t="shared" si="455"/>
        <v>0</v>
      </c>
      <c r="R2717" s="42">
        <f t="shared" si="456"/>
        <v>100</v>
      </c>
      <c r="S2717" s="85">
        <f t="shared" si="447"/>
        <v>4990</v>
      </c>
      <c r="T2717" s="60" t="str">
        <f>IFERROR(VLOOKUP($B2717,'Из ГУГЛа'!$B:$G,4,0)*U2717+V2717,VLOOKUP($B2717,'Из ГУГЛа'!$B:$G,4,0))</f>
        <v/>
      </c>
      <c r="U2717" s="15">
        <v>1</v>
      </c>
      <c r="V2717" s="59"/>
      <c r="W2717" s="74">
        <f t="shared" si="457"/>
        <v>0.38611111111111107</v>
      </c>
      <c r="X2717" s="74" t="str">
        <f t="shared" si="458"/>
        <v/>
      </c>
      <c r="Y2717" s="74" t="str">
        <f t="shared" si="459"/>
        <v/>
      </c>
      <c r="Z2717" s="76" t="e">
        <f>INDEX($Z:$Z,MATCH($H2717,$C:$C,0))+V2717</f>
        <v>#VALUE!</v>
      </c>
      <c r="AB2717" s="43">
        <f>INDEX($AB:$AB,MATCH($H2717,$C:$C,0))</f>
        <v>0</v>
      </c>
    </row>
    <row r="2718" spans="1:28" ht="60" x14ac:dyDescent="0.25">
      <c r="A2718" s="71" t="str">
        <f>INDEX('Выгр Торг'!$A:$A,MATCH($B2718,'Выгр Торг'!$B:$B,0))</f>
        <v>Боковые зеркала "АТП" в стиле Гранта для ВАЗ 2110-2112, Лада Приора</v>
      </c>
      <c r="B2718" s="88">
        <v>327610</v>
      </c>
      <c r="C2718" s="72">
        <f>VLOOKUP($B2718,'Выгр Торг'!$B:$P,C$1,0)</f>
        <v>327610</v>
      </c>
      <c r="D2718" s="71" t="str">
        <f>VLOOKUP($B2718,'Выгр Торг'!$B:$P,D$1,0)</f>
        <v>Боковые зеркала "АТП" в стиле Гранта (повторитель: Динамический (стиль Lexus), Механическая, Без обогрева, В цвет 328) для ВАЗ 2110-2112, Лада Приора</v>
      </c>
      <c r="E2718" s="72" t="str">
        <f>VLOOKUP($B2718,'Выгр Торг'!$B:$P,E$1,0)</f>
        <v>Y</v>
      </c>
      <c r="F2718" s="72" t="str">
        <f>VLOOKUP($B2718,'Выгр Торг'!$B:$P,F$1,0)</f>
        <v>1</v>
      </c>
      <c r="G2718" s="36"/>
      <c r="H2718" s="28">
        <v>327192</v>
      </c>
      <c r="I2718" s="53">
        <f>INDEX($I:$I,MATCH($H2718,$C:$C,0))</f>
        <v>600</v>
      </c>
      <c r="J2718" s="5" t="s">
        <v>3410</v>
      </c>
      <c r="K2718" s="56">
        <f>INDEX($K:$K,MATCH($H2718,$C:$C,0))+I2718</f>
        <v>3600</v>
      </c>
      <c r="L2718" s="14">
        <f>VLOOKUP(K2718,Наценка!$A$1:$B$8,2,1)</f>
        <v>1.4</v>
      </c>
      <c r="M2718" s="56">
        <f>INDEX($M:$M,MATCH($H2718,$C:$C,0))+I2718*$M$2</f>
        <v>4980</v>
      </c>
      <c r="N2718" s="57">
        <f t="shared" si="454"/>
        <v>4990</v>
      </c>
      <c r="O2718" s="72">
        <f>VLOOKUP($B2718,'Выгр Торг'!$B:$P,O$1,0)</f>
        <v>3600</v>
      </c>
      <c r="P2718" s="72">
        <f>VLOOKUP($B2718,'Выгр Торг'!$B:$P,P$1,0)</f>
        <v>5090</v>
      </c>
      <c r="Q2718" s="42">
        <f t="shared" si="455"/>
        <v>0</v>
      </c>
      <c r="R2718" s="42">
        <f t="shared" si="456"/>
        <v>100</v>
      </c>
      <c r="S2718" s="85">
        <f t="shared" si="447"/>
        <v>4990</v>
      </c>
      <c r="T2718" s="60" t="str">
        <f>IFERROR(VLOOKUP($B2718,'Из ГУГЛа'!$B:$G,4,0)*U2718+V2718,VLOOKUP($B2718,'Из ГУГЛа'!$B:$G,4,0))</f>
        <v/>
      </c>
      <c r="U2718" s="15">
        <v>1</v>
      </c>
      <c r="V2718" s="59"/>
      <c r="W2718" s="74">
        <f t="shared" si="457"/>
        <v>0.38611111111111107</v>
      </c>
      <c r="X2718" s="74" t="str">
        <f t="shared" si="458"/>
        <v/>
      </c>
      <c r="Y2718" s="74" t="str">
        <f t="shared" si="459"/>
        <v/>
      </c>
      <c r="Z2718" s="76" t="e">
        <f>INDEX($Z:$Z,MATCH($H2718,$C:$C,0))+V2718</f>
        <v>#VALUE!</v>
      </c>
      <c r="AB2718" s="43">
        <f>INDEX($AB:$AB,MATCH($H2718,$C:$C,0))</f>
        <v>0</v>
      </c>
    </row>
    <row r="2719" spans="1:28" ht="60" x14ac:dyDescent="0.25">
      <c r="A2719" s="71" t="str">
        <f>INDEX('Выгр Торг'!$A:$A,MATCH($B2719,'Выгр Торг'!$B:$B,0))</f>
        <v>Боковые зеркала "АТП" в стиле Гранта для ВАЗ 2110-2112, Лада Приора</v>
      </c>
      <c r="B2719" s="88">
        <v>327476</v>
      </c>
      <c r="C2719" s="72">
        <f>VLOOKUP($B2719,'Выгр Торг'!$B:$P,C$1,0)</f>
        <v>327476</v>
      </c>
      <c r="D2719" s="71" t="str">
        <f>VLOOKUP($B2719,'Выгр Торг'!$B:$P,D$1,0)</f>
        <v>Боковые зеркала "АТП" в стиле Гранта (повторитель: Динамический (стиль Lexus), Механическая, Без обогрева, В цвет 347) для ВАЗ 2110-2112, Лада Приора</v>
      </c>
      <c r="E2719" s="72" t="str">
        <f>VLOOKUP($B2719,'Выгр Торг'!$B:$P,E$1,0)</f>
        <v>Y</v>
      </c>
      <c r="F2719" s="72" t="str">
        <f>VLOOKUP($B2719,'Выгр Торг'!$B:$P,F$1,0)</f>
        <v>1</v>
      </c>
      <c r="G2719" s="36"/>
      <c r="H2719" s="28">
        <v>327192</v>
      </c>
      <c r="I2719" s="53">
        <f>INDEX($I:$I,MATCH($H2719,$C:$C,0))</f>
        <v>600</v>
      </c>
      <c r="J2719" s="5" t="s">
        <v>3410</v>
      </c>
      <c r="K2719" s="56">
        <f>INDEX($K:$K,MATCH($H2719,$C:$C,0))+I2719</f>
        <v>3600</v>
      </c>
      <c r="L2719" s="14">
        <f>VLOOKUP(K2719,Наценка!$A$1:$B$8,2,1)</f>
        <v>1.4</v>
      </c>
      <c r="M2719" s="56">
        <f>INDEX($M:$M,MATCH($H2719,$C:$C,0))+I2719*$M$2</f>
        <v>4980</v>
      </c>
      <c r="N2719" s="57">
        <f t="shared" si="454"/>
        <v>4990</v>
      </c>
      <c r="O2719" s="72">
        <f>VLOOKUP($B2719,'Выгр Торг'!$B:$P,O$1,0)</f>
        <v>3600</v>
      </c>
      <c r="P2719" s="72">
        <f>VLOOKUP($B2719,'Выгр Торг'!$B:$P,P$1,0)</f>
        <v>5090</v>
      </c>
      <c r="Q2719" s="42">
        <f t="shared" si="455"/>
        <v>0</v>
      </c>
      <c r="R2719" s="42">
        <f t="shared" si="456"/>
        <v>100</v>
      </c>
      <c r="S2719" s="85">
        <f t="shared" si="447"/>
        <v>4990</v>
      </c>
      <c r="T2719" s="60" t="str">
        <f>IFERROR(VLOOKUP($B2719,'Из ГУГЛа'!$B:$G,4,0)*U2719+V2719,VLOOKUP($B2719,'Из ГУГЛа'!$B:$G,4,0))</f>
        <v/>
      </c>
      <c r="U2719" s="15">
        <v>1</v>
      </c>
      <c r="V2719" s="59"/>
      <c r="W2719" s="74">
        <f t="shared" si="457"/>
        <v>0.38611111111111107</v>
      </c>
      <c r="X2719" s="74" t="str">
        <f t="shared" si="458"/>
        <v/>
      </c>
      <c r="Y2719" s="74" t="str">
        <f t="shared" si="459"/>
        <v/>
      </c>
      <c r="Z2719" s="76" t="e">
        <f>INDEX($Z:$Z,MATCH($H2719,$C:$C,0))+V2719</f>
        <v>#VALUE!</v>
      </c>
      <c r="AB2719" s="43">
        <f>INDEX($AB:$AB,MATCH($H2719,$C:$C,0))</f>
        <v>0</v>
      </c>
    </row>
    <row r="2720" spans="1:28" ht="60" x14ac:dyDescent="0.25">
      <c r="A2720" s="71" t="str">
        <f>INDEX('Выгр Торг'!$A:$A,MATCH($B2720,'Выгр Торг'!$B:$B,0))</f>
        <v>Боковые зеркала "АТП" в стиле Гранта для ВАЗ 2110-2112, Лада Приора</v>
      </c>
      <c r="B2720" s="88">
        <v>327714</v>
      </c>
      <c r="C2720" s="72">
        <f>VLOOKUP($B2720,'Выгр Торг'!$B:$P,C$1,0)</f>
        <v>327714</v>
      </c>
      <c r="D2720" s="71" t="str">
        <f>VLOOKUP($B2720,'Выгр Торг'!$B:$P,D$1,0)</f>
        <v>Боковые зеркала "АТП" в стиле Гранта (повторитель: Динамический (стиль Lexus), Механическая, Без обогрева, В цвет 360) для ВАЗ 2110-2112, Лада Приора</v>
      </c>
      <c r="E2720" s="72" t="str">
        <f>VLOOKUP($B2720,'Выгр Торг'!$B:$P,E$1,0)</f>
        <v>Y</v>
      </c>
      <c r="F2720" s="72" t="str">
        <f>VLOOKUP($B2720,'Выгр Торг'!$B:$P,F$1,0)</f>
        <v>1</v>
      </c>
      <c r="G2720" s="36"/>
      <c r="H2720" s="28">
        <v>327192</v>
      </c>
      <c r="I2720" s="53">
        <f>INDEX($I:$I,MATCH($H2720,$C:$C,0))</f>
        <v>600</v>
      </c>
      <c r="J2720" s="5" t="s">
        <v>3410</v>
      </c>
      <c r="K2720" s="56">
        <f>INDEX($K:$K,MATCH($H2720,$C:$C,0))+I2720</f>
        <v>3600</v>
      </c>
      <c r="L2720" s="14">
        <f>VLOOKUP(K2720,Наценка!$A$1:$B$8,2,1)</f>
        <v>1.4</v>
      </c>
      <c r="M2720" s="56">
        <f>INDEX($M:$M,MATCH($H2720,$C:$C,0))+I2720*$M$2</f>
        <v>4980</v>
      </c>
      <c r="N2720" s="57">
        <f t="shared" si="454"/>
        <v>4990</v>
      </c>
      <c r="O2720" s="72">
        <f>VLOOKUP($B2720,'Выгр Торг'!$B:$P,O$1,0)</f>
        <v>3600</v>
      </c>
      <c r="P2720" s="72">
        <f>VLOOKUP($B2720,'Выгр Торг'!$B:$P,P$1,0)</f>
        <v>5090</v>
      </c>
      <c r="Q2720" s="42">
        <f t="shared" si="455"/>
        <v>0</v>
      </c>
      <c r="R2720" s="42">
        <f t="shared" si="456"/>
        <v>100</v>
      </c>
      <c r="S2720" s="85">
        <f t="shared" si="447"/>
        <v>4990</v>
      </c>
      <c r="T2720" s="60" t="str">
        <f>IFERROR(VLOOKUP($B2720,'Из ГУГЛа'!$B:$G,4,0)*U2720+V2720,VLOOKUP($B2720,'Из ГУГЛа'!$B:$G,4,0))</f>
        <v/>
      </c>
      <c r="U2720" s="15">
        <v>1</v>
      </c>
      <c r="V2720" s="59"/>
      <c r="W2720" s="74">
        <f t="shared" si="457"/>
        <v>0.38611111111111107</v>
      </c>
      <c r="X2720" s="74" t="str">
        <f t="shared" si="458"/>
        <v/>
      </c>
      <c r="Y2720" s="74" t="str">
        <f t="shared" si="459"/>
        <v/>
      </c>
      <c r="Z2720" s="76" t="e">
        <f>INDEX($Z:$Z,MATCH($H2720,$C:$C,0))+V2720</f>
        <v>#VALUE!</v>
      </c>
      <c r="AB2720" s="43">
        <f>INDEX($AB:$AB,MATCH($H2720,$C:$C,0))</f>
        <v>0</v>
      </c>
    </row>
    <row r="2721" spans="1:28" ht="60" x14ac:dyDescent="0.25">
      <c r="A2721" s="71" t="str">
        <f>INDEX('Выгр Торг'!$A:$A,MATCH($B2721,'Выгр Торг'!$B:$B,0))</f>
        <v>Боковые зеркала "АТП" в стиле Гранта для ВАЗ 2110-2112, Лада Приора</v>
      </c>
      <c r="B2721" s="88">
        <v>327754</v>
      </c>
      <c r="C2721" s="72">
        <f>VLOOKUP($B2721,'Выгр Торг'!$B:$P,C$1,0)</f>
        <v>327754</v>
      </c>
      <c r="D2721" s="71" t="str">
        <f>VLOOKUP($B2721,'Выгр Торг'!$B:$P,D$1,0)</f>
        <v>Боковые зеркала "АТП" в стиле Гранта (повторитель: Динамический (стиль Lexus), Механическая, Без обогрева, В цвет 363) для ВАЗ 2110-2112, Лада Приора</v>
      </c>
      <c r="E2721" s="72" t="str">
        <f>VLOOKUP($B2721,'Выгр Торг'!$B:$P,E$1,0)</f>
        <v>Y</v>
      </c>
      <c r="F2721" s="72" t="str">
        <f>VLOOKUP($B2721,'Выгр Торг'!$B:$P,F$1,0)</f>
        <v>1</v>
      </c>
      <c r="G2721" s="36"/>
      <c r="H2721" s="28">
        <v>327192</v>
      </c>
      <c r="I2721" s="53">
        <f>INDEX($I:$I,MATCH($H2721,$C:$C,0))</f>
        <v>600</v>
      </c>
      <c r="J2721" s="5" t="s">
        <v>3410</v>
      </c>
      <c r="K2721" s="56">
        <f>INDEX($K:$K,MATCH($H2721,$C:$C,0))+I2721</f>
        <v>3600</v>
      </c>
      <c r="L2721" s="14">
        <f>VLOOKUP(K2721,Наценка!$A$1:$B$8,2,1)</f>
        <v>1.4</v>
      </c>
      <c r="M2721" s="56">
        <f>INDEX($M:$M,MATCH($H2721,$C:$C,0))+I2721*$M$2</f>
        <v>4980</v>
      </c>
      <c r="N2721" s="57">
        <f t="shared" si="454"/>
        <v>4990</v>
      </c>
      <c r="O2721" s="72">
        <f>VLOOKUP($B2721,'Выгр Торг'!$B:$P,O$1,0)</f>
        <v>3600</v>
      </c>
      <c r="P2721" s="72">
        <f>VLOOKUP($B2721,'Выгр Торг'!$B:$P,P$1,0)</f>
        <v>5090</v>
      </c>
      <c r="Q2721" s="42">
        <f t="shared" si="455"/>
        <v>0</v>
      </c>
      <c r="R2721" s="42">
        <f t="shared" si="456"/>
        <v>100</v>
      </c>
      <c r="S2721" s="85">
        <f t="shared" si="447"/>
        <v>4990</v>
      </c>
      <c r="T2721" s="60" t="str">
        <f>IFERROR(VLOOKUP($B2721,'Из ГУГЛа'!$B:$G,4,0)*U2721+V2721,VLOOKUP($B2721,'Из ГУГЛа'!$B:$G,4,0))</f>
        <v/>
      </c>
      <c r="U2721" s="15">
        <v>1</v>
      </c>
      <c r="V2721" s="59"/>
      <c r="W2721" s="74">
        <f t="shared" si="457"/>
        <v>0.38611111111111107</v>
      </c>
      <c r="X2721" s="74" t="str">
        <f t="shared" si="458"/>
        <v/>
      </c>
      <c r="Y2721" s="74" t="str">
        <f t="shared" si="459"/>
        <v/>
      </c>
      <c r="Z2721" s="76" t="e">
        <f>INDEX($Z:$Z,MATCH($H2721,$C:$C,0))+V2721</f>
        <v>#VALUE!</v>
      </c>
      <c r="AB2721" s="43">
        <f>INDEX($AB:$AB,MATCH($H2721,$C:$C,0))</f>
        <v>0</v>
      </c>
    </row>
    <row r="2722" spans="1:28" ht="60" x14ac:dyDescent="0.25">
      <c r="A2722" s="71" t="str">
        <f>INDEX('Выгр Торг'!$A:$A,MATCH($B2722,'Выгр Торг'!$B:$B,0))</f>
        <v>Боковые зеркала "АТП" в стиле Гранта для ВАЗ 2110-2112, Лада Приора</v>
      </c>
      <c r="B2722" s="88">
        <v>327412</v>
      </c>
      <c r="C2722" s="72">
        <f>VLOOKUP($B2722,'Выгр Торг'!$B:$P,C$1,0)</f>
        <v>327412</v>
      </c>
      <c r="D2722" s="71" t="str">
        <f>VLOOKUP($B2722,'Выгр Торг'!$B:$P,D$1,0)</f>
        <v>Боковые зеркала "АТП" в стиле Гранта (повторитель: Динамический (стиль Lexus), Механическая, Без обогрева, В цвет 371) для ВАЗ 2110-2112, Лада Приора</v>
      </c>
      <c r="E2722" s="72" t="str">
        <f>VLOOKUP($B2722,'Выгр Торг'!$B:$P,E$1,0)</f>
        <v>Y</v>
      </c>
      <c r="F2722" s="72" t="str">
        <f>VLOOKUP($B2722,'Выгр Торг'!$B:$P,F$1,0)</f>
        <v>1</v>
      </c>
      <c r="G2722" s="36"/>
      <c r="H2722" s="28">
        <v>327192</v>
      </c>
      <c r="I2722" s="53">
        <f>INDEX($I:$I,MATCH($H2722,$C:$C,0))</f>
        <v>600</v>
      </c>
      <c r="J2722" s="5" t="s">
        <v>3410</v>
      </c>
      <c r="K2722" s="56">
        <f>INDEX($K:$K,MATCH($H2722,$C:$C,0))+I2722</f>
        <v>3600</v>
      </c>
      <c r="L2722" s="14">
        <f>VLOOKUP(K2722,Наценка!$A$1:$B$8,2,1)</f>
        <v>1.4</v>
      </c>
      <c r="M2722" s="56">
        <f>INDEX($M:$M,MATCH($H2722,$C:$C,0))+I2722*$M$2</f>
        <v>4980</v>
      </c>
      <c r="N2722" s="57">
        <f t="shared" si="454"/>
        <v>4990</v>
      </c>
      <c r="O2722" s="72">
        <f>VLOOKUP($B2722,'Выгр Торг'!$B:$P,O$1,0)</f>
        <v>3600</v>
      </c>
      <c r="P2722" s="72">
        <f>VLOOKUP($B2722,'Выгр Торг'!$B:$P,P$1,0)</f>
        <v>5090</v>
      </c>
      <c r="Q2722" s="42">
        <f t="shared" si="455"/>
        <v>0</v>
      </c>
      <c r="R2722" s="42">
        <f t="shared" si="456"/>
        <v>100</v>
      </c>
      <c r="S2722" s="85">
        <f t="shared" si="447"/>
        <v>4990</v>
      </c>
      <c r="T2722" s="60" t="str">
        <f>IFERROR(VLOOKUP($B2722,'Из ГУГЛа'!$B:$G,4,0)*U2722+V2722,VLOOKUP($B2722,'Из ГУГЛа'!$B:$G,4,0))</f>
        <v/>
      </c>
      <c r="U2722" s="15">
        <v>1</v>
      </c>
      <c r="V2722" s="59"/>
      <c r="W2722" s="74">
        <f t="shared" si="457"/>
        <v>0.38611111111111107</v>
      </c>
      <c r="X2722" s="74" t="str">
        <f t="shared" si="458"/>
        <v/>
      </c>
      <c r="Y2722" s="74" t="str">
        <f t="shared" si="459"/>
        <v/>
      </c>
      <c r="Z2722" s="76" t="e">
        <f>INDEX($Z:$Z,MATCH($H2722,$C:$C,0))+V2722</f>
        <v>#VALUE!</v>
      </c>
      <c r="AB2722" s="43">
        <f>INDEX($AB:$AB,MATCH($H2722,$C:$C,0))</f>
        <v>0</v>
      </c>
    </row>
    <row r="2723" spans="1:28" ht="60" x14ac:dyDescent="0.25">
      <c r="A2723" s="71" t="str">
        <f>INDEX('Выгр Торг'!$A:$A,MATCH($B2723,'Выгр Торг'!$B:$B,0))</f>
        <v>Боковые зеркала "АТП" в стиле Гранта для ВАЗ 2110-2112, Лада Приора</v>
      </c>
      <c r="B2723" s="88">
        <v>327602</v>
      </c>
      <c r="C2723" s="72">
        <f>VLOOKUP($B2723,'Выгр Торг'!$B:$P,C$1,0)</f>
        <v>327602</v>
      </c>
      <c r="D2723" s="71" t="str">
        <f>VLOOKUP($B2723,'Выгр Торг'!$B:$P,D$1,0)</f>
        <v>Боковые зеркала "АТП" в стиле Гранта (повторитель: Динамический (стиль Lexus), Механическая, Без обогрева, В цвет 383) для ВАЗ 2110-2112, Лада Приора</v>
      </c>
      <c r="E2723" s="72" t="str">
        <f>VLOOKUP($B2723,'Выгр Торг'!$B:$P,E$1,0)</f>
        <v>Y</v>
      </c>
      <c r="F2723" s="72" t="str">
        <f>VLOOKUP($B2723,'Выгр Торг'!$B:$P,F$1,0)</f>
        <v>1</v>
      </c>
      <c r="G2723" s="36"/>
      <c r="H2723" s="28">
        <v>327192</v>
      </c>
      <c r="I2723" s="53">
        <f>INDEX($I:$I,MATCH($H2723,$C:$C,0))</f>
        <v>600</v>
      </c>
      <c r="J2723" s="5" t="s">
        <v>3410</v>
      </c>
      <c r="K2723" s="56">
        <f>INDEX($K:$K,MATCH($H2723,$C:$C,0))+I2723</f>
        <v>3600</v>
      </c>
      <c r="L2723" s="14">
        <f>VLOOKUP(K2723,Наценка!$A$1:$B$8,2,1)</f>
        <v>1.4</v>
      </c>
      <c r="M2723" s="56">
        <f>INDEX($M:$M,MATCH($H2723,$C:$C,0))+I2723*$M$2</f>
        <v>4980</v>
      </c>
      <c r="N2723" s="57">
        <f t="shared" si="454"/>
        <v>4990</v>
      </c>
      <c r="O2723" s="72">
        <f>VLOOKUP($B2723,'Выгр Торг'!$B:$P,O$1,0)</f>
        <v>3600</v>
      </c>
      <c r="P2723" s="72">
        <f>VLOOKUP($B2723,'Выгр Торг'!$B:$P,P$1,0)</f>
        <v>5090</v>
      </c>
      <c r="Q2723" s="42">
        <f t="shared" si="455"/>
        <v>0</v>
      </c>
      <c r="R2723" s="42">
        <f t="shared" si="456"/>
        <v>100</v>
      </c>
      <c r="S2723" s="85">
        <f t="shared" si="447"/>
        <v>4990</v>
      </c>
      <c r="T2723" s="60" t="str">
        <f>IFERROR(VLOOKUP($B2723,'Из ГУГЛа'!$B:$G,4,0)*U2723+V2723,VLOOKUP($B2723,'Из ГУГЛа'!$B:$G,4,0))</f>
        <v/>
      </c>
      <c r="U2723" s="15">
        <v>1</v>
      </c>
      <c r="V2723" s="59"/>
      <c r="W2723" s="74">
        <f t="shared" si="457"/>
        <v>0.38611111111111107</v>
      </c>
      <c r="X2723" s="74" t="str">
        <f t="shared" si="458"/>
        <v/>
      </c>
      <c r="Y2723" s="74" t="str">
        <f t="shared" si="459"/>
        <v/>
      </c>
      <c r="Z2723" s="76" t="e">
        <f>INDEX($Z:$Z,MATCH($H2723,$C:$C,0))+V2723</f>
        <v>#VALUE!</v>
      </c>
      <c r="AB2723" s="43">
        <f>INDEX($AB:$AB,MATCH($H2723,$C:$C,0))</f>
        <v>0</v>
      </c>
    </row>
    <row r="2724" spans="1:28" ht="60" x14ac:dyDescent="0.25">
      <c r="A2724" s="71" t="str">
        <f>INDEX('Выгр Торг'!$A:$A,MATCH($B2724,'Выгр Торг'!$B:$B,0))</f>
        <v>Боковые зеркала "АТП" в стиле Гранта для ВАЗ 2110-2112, Лада Приора</v>
      </c>
      <c r="B2724" s="88">
        <v>327484</v>
      </c>
      <c r="C2724" s="72">
        <f>VLOOKUP($B2724,'Выгр Торг'!$B:$P,C$1,0)</f>
        <v>327484</v>
      </c>
      <c r="D2724" s="71" t="str">
        <f>VLOOKUP($B2724,'Выгр Торг'!$B:$P,D$1,0)</f>
        <v>Боковые зеркала "АТП" в стиле Гранта (повторитель: Динамический (стиль Lexus), Механическая, Без обогрева, В цвет 385) для ВАЗ 2110-2112, Лада Приора</v>
      </c>
      <c r="E2724" s="72" t="str">
        <f>VLOOKUP($B2724,'Выгр Торг'!$B:$P,E$1,0)</f>
        <v>Y</v>
      </c>
      <c r="F2724" s="72" t="str">
        <f>VLOOKUP($B2724,'Выгр Торг'!$B:$P,F$1,0)</f>
        <v>1</v>
      </c>
      <c r="G2724" s="36"/>
      <c r="H2724" s="28">
        <v>327192</v>
      </c>
      <c r="I2724" s="53">
        <f>INDEX($I:$I,MATCH($H2724,$C:$C,0))</f>
        <v>600</v>
      </c>
      <c r="J2724" s="5" t="s">
        <v>3410</v>
      </c>
      <c r="K2724" s="56">
        <f>INDEX($K:$K,MATCH($H2724,$C:$C,0))+I2724</f>
        <v>3600</v>
      </c>
      <c r="L2724" s="14">
        <f>VLOOKUP(K2724,Наценка!$A$1:$B$8,2,1)</f>
        <v>1.4</v>
      </c>
      <c r="M2724" s="56">
        <f>INDEX($M:$M,MATCH($H2724,$C:$C,0))+I2724*$M$2</f>
        <v>4980</v>
      </c>
      <c r="N2724" s="57">
        <f t="shared" si="454"/>
        <v>4990</v>
      </c>
      <c r="O2724" s="72">
        <f>VLOOKUP($B2724,'Выгр Торг'!$B:$P,O$1,0)</f>
        <v>3600</v>
      </c>
      <c r="P2724" s="72">
        <f>VLOOKUP($B2724,'Выгр Торг'!$B:$P,P$1,0)</f>
        <v>5090</v>
      </c>
      <c r="Q2724" s="42">
        <f t="shared" si="455"/>
        <v>0</v>
      </c>
      <c r="R2724" s="42">
        <f t="shared" si="456"/>
        <v>100</v>
      </c>
      <c r="S2724" s="85">
        <f t="shared" si="447"/>
        <v>4990</v>
      </c>
      <c r="T2724" s="60" t="str">
        <f>IFERROR(VLOOKUP($B2724,'Из ГУГЛа'!$B:$G,4,0)*U2724+V2724,VLOOKUP($B2724,'Из ГУГЛа'!$B:$G,4,0))</f>
        <v/>
      </c>
      <c r="U2724" s="15">
        <v>1</v>
      </c>
      <c r="V2724" s="59"/>
      <c r="W2724" s="74">
        <f t="shared" si="457"/>
        <v>0.38611111111111107</v>
      </c>
      <c r="X2724" s="74" t="str">
        <f t="shared" si="458"/>
        <v/>
      </c>
      <c r="Y2724" s="74" t="str">
        <f t="shared" si="459"/>
        <v/>
      </c>
      <c r="Z2724" s="76" t="e">
        <f>INDEX($Z:$Z,MATCH($H2724,$C:$C,0))+V2724</f>
        <v>#VALUE!</v>
      </c>
      <c r="AB2724" s="43">
        <f>INDEX($AB:$AB,MATCH($H2724,$C:$C,0))</f>
        <v>0</v>
      </c>
    </row>
    <row r="2725" spans="1:28" ht="60" x14ac:dyDescent="0.25">
      <c r="A2725" s="71" t="str">
        <f>INDEX('Выгр Торг'!$A:$A,MATCH($B2725,'Выгр Торг'!$B:$B,0))</f>
        <v>Боковые зеркала "АТП" в стиле Гранта для ВАЗ 2110-2112, Лада Приора</v>
      </c>
      <c r="B2725" s="88">
        <v>327634</v>
      </c>
      <c r="C2725" s="72">
        <f>VLOOKUP($B2725,'Выгр Торг'!$B:$P,C$1,0)</f>
        <v>327634</v>
      </c>
      <c r="D2725" s="71" t="str">
        <f>VLOOKUP($B2725,'Выгр Торг'!$B:$P,D$1,0)</f>
        <v>Боковые зеркала "АТП" в стиле Гранта (повторитель: Динамический (стиль Lexus), Механическая, Без обогрева, В цвет 387) для ВАЗ 2110-2112, Лада Приора</v>
      </c>
      <c r="E2725" s="72" t="str">
        <f>VLOOKUP($B2725,'Выгр Торг'!$B:$P,E$1,0)</f>
        <v>Y</v>
      </c>
      <c r="F2725" s="72" t="str">
        <f>VLOOKUP($B2725,'Выгр Торг'!$B:$P,F$1,0)</f>
        <v>1</v>
      </c>
      <c r="G2725" s="36"/>
      <c r="H2725" s="28">
        <v>327192</v>
      </c>
      <c r="I2725" s="53">
        <f>INDEX($I:$I,MATCH($H2725,$C:$C,0))</f>
        <v>600</v>
      </c>
      <c r="J2725" s="5" t="s">
        <v>3410</v>
      </c>
      <c r="K2725" s="56">
        <f>INDEX($K:$K,MATCH($H2725,$C:$C,0))+I2725</f>
        <v>3600</v>
      </c>
      <c r="L2725" s="14">
        <f>VLOOKUP(K2725,Наценка!$A$1:$B$8,2,1)</f>
        <v>1.4</v>
      </c>
      <c r="M2725" s="56">
        <f>INDEX($M:$M,MATCH($H2725,$C:$C,0))+I2725*$M$2</f>
        <v>4980</v>
      </c>
      <c r="N2725" s="57">
        <f t="shared" si="454"/>
        <v>4990</v>
      </c>
      <c r="O2725" s="72">
        <f>VLOOKUP($B2725,'Выгр Торг'!$B:$P,O$1,0)</f>
        <v>3600</v>
      </c>
      <c r="P2725" s="72">
        <f>VLOOKUP($B2725,'Выгр Торг'!$B:$P,P$1,0)</f>
        <v>5090</v>
      </c>
      <c r="Q2725" s="42">
        <f t="shared" si="455"/>
        <v>0</v>
      </c>
      <c r="R2725" s="42">
        <f t="shared" si="456"/>
        <v>100</v>
      </c>
      <c r="S2725" s="85">
        <f t="shared" si="447"/>
        <v>4990</v>
      </c>
      <c r="T2725" s="60" t="str">
        <f>IFERROR(VLOOKUP($B2725,'Из ГУГЛа'!$B:$G,4,0)*U2725+V2725,VLOOKUP($B2725,'Из ГУГЛа'!$B:$G,4,0))</f>
        <v/>
      </c>
      <c r="U2725" s="15">
        <v>1</v>
      </c>
      <c r="V2725" s="59"/>
      <c r="W2725" s="74">
        <f t="shared" si="457"/>
        <v>0.38611111111111107</v>
      </c>
      <c r="X2725" s="74" t="str">
        <f t="shared" si="458"/>
        <v/>
      </c>
      <c r="Y2725" s="74" t="str">
        <f t="shared" si="459"/>
        <v/>
      </c>
      <c r="Z2725" s="76" t="e">
        <f>INDEX($Z:$Z,MATCH($H2725,$C:$C,0))+V2725</f>
        <v>#VALUE!</v>
      </c>
      <c r="AB2725" s="43">
        <f>INDEX($AB:$AB,MATCH($H2725,$C:$C,0))</f>
        <v>0</v>
      </c>
    </row>
    <row r="2726" spans="1:28" ht="60" x14ac:dyDescent="0.25">
      <c r="A2726" s="71" t="str">
        <f>INDEX('Выгр Торг'!$A:$A,MATCH($B2726,'Выгр Торг'!$B:$B,0))</f>
        <v>Боковые зеркала "АТП" в стиле Гранта для ВАЗ 2110-2112, Лада Приора</v>
      </c>
      <c r="B2726" s="88">
        <v>327698</v>
      </c>
      <c r="C2726" s="72">
        <f>VLOOKUP($B2726,'Выгр Торг'!$B:$P,C$1,0)</f>
        <v>327698</v>
      </c>
      <c r="D2726" s="71" t="str">
        <f>VLOOKUP($B2726,'Выгр Торг'!$B:$P,D$1,0)</f>
        <v>Боковые зеркала "АТП" в стиле Гранта (повторитель: Динамический (стиль Lexus), Механическая, Без обогрева, В цвет 391) для ВАЗ 2110-2112, Лада Приора</v>
      </c>
      <c r="E2726" s="72" t="str">
        <f>VLOOKUP($B2726,'Выгр Торг'!$B:$P,E$1,0)</f>
        <v>Y</v>
      </c>
      <c r="F2726" s="72" t="str">
        <f>VLOOKUP($B2726,'Выгр Торг'!$B:$P,F$1,0)</f>
        <v>1</v>
      </c>
      <c r="G2726" s="36"/>
      <c r="H2726" s="28">
        <v>327192</v>
      </c>
      <c r="I2726" s="53">
        <f>INDEX($I:$I,MATCH($H2726,$C:$C,0))</f>
        <v>600</v>
      </c>
      <c r="J2726" s="5" t="s">
        <v>3410</v>
      </c>
      <c r="K2726" s="56">
        <f>INDEX($K:$K,MATCH($H2726,$C:$C,0))+I2726</f>
        <v>3600</v>
      </c>
      <c r="L2726" s="14">
        <f>VLOOKUP(K2726,Наценка!$A$1:$B$8,2,1)</f>
        <v>1.4</v>
      </c>
      <c r="M2726" s="56">
        <f>INDEX($M:$M,MATCH($H2726,$C:$C,0))+I2726*$M$2</f>
        <v>4980</v>
      </c>
      <c r="N2726" s="57">
        <f t="shared" si="454"/>
        <v>4990</v>
      </c>
      <c r="O2726" s="72">
        <f>VLOOKUP($B2726,'Выгр Торг'!$B:$P,O$1,0)</f>
        <v>3600</v>
      </c>
      <c r="P2726" s="72">
        <f>VLOOKUP($B2726,'Выгр Торг'!$B:$P,P$1,0)</f>
        <v>5090</v>
      </c>
      <c r="Q2726" s="42">
        <f t="shared" si="455"/>
        <v>0</v>
      </c>
      <c r="R2726" s="42">
        <f t="shared" si="456"/>
        <v>100</v>
      </c>
      <c r="S2726" s="85">
        <f t="shared" si="447"/>
        <v>4990</v>
      </c>
      <c r="T2726" s="60" t="str">
        <f>IFERROR(VLOOKUP($B2726,'Из ГУГЛа'!$B:$G,4,0)*U2726+V2726,VLOOKUP($B2726,'Из ГУГЛа'!$B:$G,4,0))</f>
        <v/>
      </c>
      <c r="U2726" s="15">
        <v>1</v>
      </c>
      <c r="V2726" s="59"/>
      <c r="W2726" s="74">
        <f t="shared" si="457"/>
        <v>0.38611111111111107</v>
      </c>
      <c r="X2726" s="74" t="str">
        <f t="shared" si="458"/>
        <v/>
      </c>
      <c r="Y2726" s="74" t="str">
        <f t="shared" si="459"/>
        <v/>
      </c>
      <c r="Z2726" s="76" t="e">
        <f>INDEX($Z:$Z,MATCH($H2726,$C:$C,0))+V2726</f>
        <v>#VALUE!</v>
      </c>
      <c r="AB2726" s="43">
        <f>INDEX($AB:$AB,MATCH($H2726,$C:$C,0))</f>
        <v>0</v>
      </c>
    </row>
    <row r="2727" spans="1:28" ht="60" x14ac:dyDescent="0.25">
      <c r="A2727" s="71" t="str">
        <f>INDEX('Выгр Торг'!$A:$A,MATCH($B2727,'Выгр Торг'!$B:$B,0))</f>
        <v>Боковые зеркала "АТП" в стиле Гранта для ВАЗ 2110-2112, Лада Приора</v>
      </c>
      <c r="B2727" s="88">
        <v>327690</v>
      </c>
      <c r="C2727" s="72">
        <f>VLOOKUP($B2727,'Выгр Торг'!$B:$P,C$1,0)</f>
        <v>327690</v>
      </c>
      <c r="D2727" s="71" t="str">
        <f>VLOOKUP($B2727,'Выгр Торг'!$B:$P,D$1,0)</f>
        <v>Боковые зеркала "АТП" в стиле Гранта (повторитель: Динамический (стиль Lexus), Механическая, Без обогрева, В цвет 412) для ВАЗ 2110-2112, Лада Приора</v>
      </c>
      <c r="E2727" s="72" t="str">
        <f>VLOOKUP($B2727,'Выгр Торг'!$B:$P,E$1,0)</f>
        <v>Y</v>
      </c>
      <c r="F2727" s="72" t="str">
        <f>VLOOKUP($B2727,'Выгр Торг'!$B:$P,F$1,0)</f>
        <v>1</v>
      </c>
      <c r="G2727" s="36"/>
      <c r="H2727" s="28">
        <v>327192</v>
      </c>
      <c r="I2727" s="53">
        <f>INDEX($I:$I,MATCH($H2727,$C:$C,0))</f>
        <v>600</v>
      </c>
      <c r="J2727" s="5" t="s">
        <v>3410</v>
      </c>
      <c r="K2727" s="56">
        <f>INDEX($K:$K,MATCH($H2727,$C:$C,0))+I2727</f>
        <v>3600</v>
      </c>
      <c r="L2727" s="14">
        <f>VLOOKUP(K2727,Наценка!$A$1:$B$8,2,1)</f>
        <v>1.4</v>
      </c>
      <c r="M2727" s="56">
        <f>INDEX($M:$M,MATCH($H2727,$C:$C,0))+I2727*$M$2</f>
        <v>4980</v>
      </c>
      <c r="N2727" s="57">
        <f t="shared" si="454"/>
        <v>4990</v>
      </c>
      <c r="O2727" s="72">
        <f>VLOOKUP($B2727,'Выгр Торг'!$B:$P,O$1,0)</f>
        <v>3600</v>
      </c>
      <c r="P2727" s="72">
        <f>VLOOKUP($B2727,'Выгр Торг'!$B:$P,P$1,0)</f>
        <v>5090</v>
      </c>
      <c r="Q2727" s="42">
        <f t="shared" si="455"/>
        <v>0</v>
      </c>
      <c r="R2727" s="42">
        <f t="shared" si="456"/>
        <v>100</v>
      </c>
      <c r="S2727" s="85">
        <f t="shared" si="447"/>
        <v>4990</v>
      </c>
      <c r="T2727" s="60" t="str">
        <f>IFERROR(VLOOKUP($B2727,'Из ГУГЛа'!$B:$G,4,0)*U2727+V2727,VLOOKUP($B2727,'Из ГУГЛа'!$B:$G,4,0))</f>
        <v/>
      </c>
      <c r="U2727" s="15">
        <v>1</v>
      </c>
      <c r="V2727" s="59"/>
      <c r="W2727" s="74">
        <f t="shared" si="457"/>
        <v>0.38611111111111107</v>
      </c>
      <c r="X2727" s="74" t="str">
        <f t="shared" si="458"/>
        <v/>
      </c>
      <c r="Y2727" s="74" t="str">
        <f t="shared" si="459"/>
        <v/>
      </c>
      <c r="Z2727" s="76" t="e">
        <f>INDEX($Z:$Z,MATCH($H2727,$C:$C,0))+V2727</f>
        <v>#VALUE!</v>
      </c>
      <c r="AB2727" s="43">
        <f>INDEX($AB:$AB,MATCH($H2727,$C:$C,0))</f>
        <v>0</v>
      </c>
    </row>
    <row r="2728" spans="1:28" ht="60" x14ac:dyDescent="0.25">
      <c r="A2728" s="71" t="str">
        <f>INDEX('Выгр Торг'!$A:$A,MATCH($B2728,'Выгр Торг'!$B:$B,0))</f>
        <v>Боковые зеркала "АТП" в стиле Гранта для ВАЗ 2110-2112, Лада Приора</v>
      </c>
      <c r="B2728" s="88">
        <v>327546</v>
      </c>
      <c r="C2728" s="72">
        <f>VLOOKUP($B2728,'Выгр Торг'!$B:$P,C$1,0)</f>
        <v>327546</v>
      </c>
      <c r="D2728" s="71" t="str">
        <f>VLOOKUP($B2728,'Выгр Торг'!$B:$P,D$1,0)</f>
        <v>Боковые зеркала "АТП" в стиле Гранта (повторитель: Динамический (стиль Lexus), Механическая, Без обогрева, В цвет 413) для ВАЗ 2110-2112, Лада Приора</v>
      </c>
      <c r="E2728" s="72" t="str">
        <f>VLOOKUP($B2728,'Выгр Торг'!$B:$P,E$1,0)</f>
        <v>Y</v>
      </c>
      <c r="F2728" s="72" t="str">
        <f>VLOOKUP($B2728,'Выгр Торг'!$B:$P,F$1,0)</f>
        <v>1</v>
      </c>
      <c r="G2728" s="36"/>
      <c r="H2728" s="28">
        <v>327192</v>
      </c>
      <c r="I2728" s="53">
        <f>INDEX($I:$I,MATCH($H2728,$C:$C,0))</f>
        <v>600</v>
      </c>
      <c r="J2728" s="5" t="s">
        <v>3410</v>
      </c>
      <c r="K2728" s="56">
        <f>INDEX($K:$K,MATCH($H2728,$C:$C,0))+I2728</f>
        <v>3600</v>
      </c>
      <c r="L2728" s="14">
        <f>VLOOKUP(K2728,Наценка!$A$1:$B$8,2,1)</f>
        <v>1.4</v>
      </c>
      <c r="M2728" s="56">
        <f>INDEX($M:$M,MATCH($H2728,$C:$C,0))+I2728*$M$2</f>
        <v>4980</v>
      </c>
      <c r="N2728" s="57">
        <f t="shared" si="454"/>
        <v>4990</v>
      </c>
      <c r="O2728" s="72">
        <f>VLOOKUP($B2728,'Выгр Торг'!$B:$P,O$1,0)</f>
        <v>3600</v>
      </c>
      <c r="P2728" s="72">
        <f>VLOOKUP($B2728,'Выгр Торг'!$B:$P,P$1,0)</f>
        <v>5090</v>
      </c>
      <c r="Q2728" s="42">
        <f t="shared" si="455"/>
        <v>0</v>
      </c>
      <c r="R2728" s="42">
        <f t="shared" si="456"/>
        <v>100</v>
      </c>
      <c r="S2728" s="85">
        <f t="shared" si="447"/>
        <v>4990</v>
      </c>
      <c r="T2728" s="60" t="str">
        <f>IFERROR(VLOOKUP($B2728,'Из ГУГЛа'!$B:$G,4,0)*U2728+V2728,VLOOKUP($B2728,'Из ГУГЛа'!$B:$G,4,0))</f>
        <v/>
      </c>
      <c r="U2728" s="15">
        <v>1</v>
      </c>
      <c r="V2728" s="59"/>
      <c r="W2728" s="74">
        <f t="shared" si="457"/>
        <v>0.38611111111111107</v>
      </c>
      <c r="X2728" s="74" t="str">
        <f t="shared" si="458"/>
        <v/>
      </c>
      <c r="Y2728" s="74" t="str">
        <f t="shared" si="459"/>
        <v/>
      </c>
      <c r="Z2728" s="76" t="e">
        <f>INDEX($Z:$Z,MATCH($H2728,$C:$C,0))+V2728</f>
        <v>#VALUE!</v>
      </c>
      <c r="AB2728" s="43">
        <f>INDEX($AB:$AB,MATCH($H2728,$C:$C,0))</f>
        <v>0</v>
      </c>
    </row>
    <row r="2729" spans="1:28" ht="60" x14ac:dyDescent="0.25">
      <c r="A2729" s="71" t="str">
        <f>INDEX('Выгр Торг'!$A:$A,MATCH($B2729,'Выгр Торг'!$B:$B,0))</f>
        <v>Боковые зеркала "АТП" в стиле Гранта для ВАЗ 2110-2112, Лада Приора</v>
      </c>
      <c r="B2729" s="88">
        <v>327746</v>
      </c>
      <c r="C2729" s="72">
        <f>VLOOKUP($B2729,'Выгр Торг'!$B:$P,C$1,0)</f>
        <v>327746</v>
      </c>
      <c r="D2729" s="71" t="str">
        <f>VLOOKUP($B2729,'Выгр Торг'!$B:$P,D$1,0)</f>
        <v>Боковые зеркала "АТП" в стиле Гранта (повторитель: Динамический (стиль Lexus), Механическая, Без обогрева, В цвет 416) для ВАЗ 2110-2112, Лада Приора</v>
      </c>
      <c r="E2729" s="72" t="str">
        <f>VLOOKUP($B2729,'Выгр Торг'!$B:$P,E$1,0)</f>
        <v>Y</v>
      </c>
      <c r="F2729" s="72" t="str">
        <f>VLOOKUP($B2729,'Выгр Торг'!$B:$P,F$1,0)</f>
        <v>1</v>
      </c>
      <c r="G2729" s="36"/>
      <c r="H2729" s="28">
        <v>327192</v>
      </c>
      <c r="I2729" s="53">
        <f>INDEX($I:$I,MATCH($H2729,$C:$C,0))</f>
        <v>600</v>
      </c>
      <c r="J2729" s="5" t="s">
        <v>3410</v>
      </c>
      <c r="K2729" s="56">
        <f>INDEX($K:$K,MATCH($H2729,$C:$C,0))+I2729</f>
        <v>3600</v>
      </c>
      <c r="L2729" s="14">
        <f>VLOOKUP(K2729,Наценка!$A$1:$B$8,2,1)</f>
        <v>1.4</v>
      </c>
      <c r="M2729" s="56">
        <f>INDEX($M:$M,MATCH($H2729,$C:$C,0))+I2729*$M$2</f>
        <v>4980</v>
      </c>
      <c r="N2729" s="57">
        <f t="shared" si="454"/>
        <v>4990</v>
      </c>
      <c r="O2729" s="72">
        <f>VLOOKUP($B2729,'Выгр Торг'!$B:$P,O$1,0)</f>
        <v>3600</v>
      </c>
      <c r="P2729" s="72">
        <f>VLOOKUP($B2729,'Выгр Торг'!$B:$P,P$1,0)</f>
        <v>5090</v>
      </c>
      <c r="Q2729" s="42">
        <f t="shared" si="455"/>
        <v>0</v>
      </c>
      <c r="R2729" s="42">
        <f t="shared" si="456"/>
        <v>100</v>
      </c>
      <c r="S2729" s="85">
        <f t="shared" si="447"/>
        <v>4990</v>
      </c>
      <c r="T2729" s="60" t="str">
        <f>IFERROR(VLOOKUP($B2729,'Из ГУГЛа'!$B:$G,4,0)*U2729+V2729,VLOOKUP($B2729,'Из ГУГЛа'!$B:$G,4,0))</f>
        <v/>
      </c>
      <c r="U2729" s="15">
        <v>1</v>
      </c>
      <c r="V2729" s="59"/>
      <c r="W2729" s="74">
        <f t="shared" si="457"/>
        <v>0.38611111111111107</v>
      </c>
      <c r="X2729" s="74" t="str">
        <f t="shared" si="458"/>
        <v/>
      </c>
      <c r="Y2729" s="74" t="str">
        <f t="shared" si="459"/>
        <v/>
      </c>
      <c r="Z2729" s="76" t="e">
        <f>INDEX($Z:$Z,MATCH($H2729,$C:$C,0))+V2729</f>
        <v>#VALUE!</v>
      </c>
      <c r="AB2729" s="43">
        <f>INDEX($AB:$AB,MATCH($H2729,$C:$C,0))</f>
        <v>0</v>
      </c>
    </row>
    <row r="2730" spans="1:28" ht="60" x14ac:dyDescent="0.25">
      <c r="A2730" s="71" t="str">
        <f>INDEX('Выгр Торг'!$A:$A,MATCH($B2730,'Выгр Торг'!$B:$B,0))</f>
        <v>Боковые зеркала "АТП" в стиле Гранта для ВАЗ 2110-2112, Лада Приора</v>
      </c>
      <c r="B2730" s="88">
        <v>327460</v>
      </c>
      <c r="C2730" s="72">
        <f>VLOOKUP($B2730,'Выгр Торг'!$B:$P,C$1,0)</f>
        <v>327460</v>
      </c>
      <c r="D2730" s="71" t="str">
        <f>VLOOKUP($B2730,'Выгр Торг'!$B:$P,D$1,0)</f>
        <v>Боковые зеркала "АТП" в стиле Гранта (повторитель: Динамический (стиль Lexus), Механическая, Без обогрева, В цвет 418) для ВАЗ 2110-2112, Лада Приора</v>
      </c>
      <c r="E2730" s="72" t="str">
        <f>VLOOKUP($B2730,'Выгр Торг'!$B:$P,E$1,0)</f>
        <v>Y</v>
      </c>
      <c r="F2730" s="72" t="str">
        <f>VLOOKUP($B2730,'Выгр Торг'!$B:$P,F$1,0)</f>
        <v>1</v>
      </c>
      <c r="G2730" s="36"/>
      <c r="H2730" s="28">
        <v>327192</v>
      </c>
      <c r="I2730" s="53">
        <f>INDEX($I:$I,MATCH($H2730,$C:$C,0))</f>
        <v>600</v>
      </c>
      <c r="J2730" s="5" t="s">
        <v>3410</v>
      </c>
      <c r="K2730" s="56">
        <f>INDEX($K:$K,MATCH($H2730,$C:$C,0))+I2730</f>
        <v>3600</v>
      </c>
      <c r="L2730" s="14">
        <f>VLOOKUP(K2730,Наценка!$A$1:$B$8,2,1)</f>
        <v>1.4</v>
      </c>
      <c r="M2730" s="56">
        <f>INDEX($M:$M,MATCH($H2730,$C:$C,0))+I2730*$M$2</f>
        <v>4980</v>
      </c>
      <c r="N2730" s="57">
        <f t="shared" si="454"/>
        <v>4990</v>
      </c>
      <c r="O2730" s="72">
        <f>VLOOKUP($B2730,'Выгр Торг'!$B:$P,O$1,0)</f>
        <v>3600</v>
      </c>
      <c r="P2730" s="72">
        <f>VLOOKUP($B2730,'Выгр Торг'!$B:$P,P$1,0)</f>
        <v>5090</v>
      </c>
      <c r="Q2730" s="42">
        <f t="shared" si="455"/>
        <v>0</v>
      </c>
      <c r="R2730" s="42">
        <f t="shared" si="456"/>
        <v>100</v>
      </c>
      <c r="S2730" s="85">
        <f t="shared" si="447"/>
        <v>4990</v>
      </c>
      <c r="T2730" s="60" t="str">
        <f>IFERROR(VLOOKUP($B2730,'Из ГУГЛа'!$B:$G,4,0)*U2730+V2730,VLOOKUP($B2730,'Из ГУГЛа'!$B:$G,4,0))</f>
        <v/>
      </c>
      <c r="U2730" s="15">
        <v>1</v>
      </c>
      <c r="V2730" s="59"/>
      <c r="W2730" s="74">
        <f t="shared" si="457"/>
        <v>0.38611111111111107</v>
      </c>
      <c r="X2730" s="74" t="str">
        <f t="shared" si="458"/>
        <v/>
      </c>
      <c r="Y2730" s="74" t="str">
        <f t="shared" si="459"/>
        <v/>
      </c>
      <c r="Z2730" s="76" t="e">
        <f>INDEX($Z:$Z,MATCH($H2730,$C:$C,0))+V2730</f>
        <v>#VALUE!</v>
      </c>
      <c r="AB2730" s="43">
        <f>INDEX($AB:$AB,MATCH($H2730,$C:$C,0))</f>
        <v>0</v>
      </c>
    </row>
    <row r="2731" spans="1:28" ht="60" x14ac:dyDescent="0.25">
      <c r="A2731" s="71" t="str">
        <f>INDEX('Выгр Торг'!$A:$A,MATCH($B2731,'Выгр Торг'!$B:$B,0))</f>
        <v>Боковые зеркала "АТП" в стиле Гранта для ВАЗ 2110-2112, Лада Приора</v>
      </c>
      <c r="B2731" s="88">
        <v>327618</v>
      </c>
      <c r="C2731" s="72">
        <f>VLOOKUP($B2731,'Выгр Торг'!$B:$P,C$1,0)</f>
        <v>327618</v>
      </c>
      <c r="D2731" s="71" t="str">
        <f>VLOOKUP($B2731,'Выгр Торг'!$B:$P,D$1,0)</f>
        <v>Боковые зеркала "АТП" в стиле Гранта (повторитель: Динамический (стиль Lexus), Механическая, Без обогрева, В цвет 419) для ВАЗ 2110-2112, Лада Приора</v>
      </c>
      <c r="E2731" s="72" t="str">
        <f>VLOOKUP($B2731,'Выгр Торг'!$B:$P,E$1,0)</f>
        <v>Y</v>
      </c>
      <c r="F2731" s="72" t="str">
        <f>VLOOKUP($B2731,'Выгр Торг'!$B:$P,F$1,0)</f>
        <v>1</v>
      </c>
      <c r="G2731" s="36"/>
      <c r="H2731" s="28">
        <v>327192</v>
      </c>
      <c r="I2731" s="53">
        <f>INDEX($I:$I,MATCH($H2731,$C:$C,0))</f>
        <v>600</v>
      </c>
      <c r="J2731" s="5" t="s">
        <v>3410</v>
      </c>
      <c r="K2731" s="56">
        <f>INDEX($K:$K,MATCH($H2731,$C:$C,0))+I2731</f>
        <v>3600</v>
      </c>
      <c r="L2731" s="14">
        <f>VLOOKUP(K2731,Наценка!$A$1:$B$8,2,1)</f>
        <v>1.4</v>
      </c>
      <c r="M2731" s="56">
        <f>INDEX($M:$M,MATCH($H2731,$C:$C,0))+I2731*$M$2</f>
        <v>4980</v>
      </c>
      <c r="N2731" s="57">
        <f t="shared" si="454"/>
        <v>4990</v>
      </c>
      <c r="O2731" s="72">
        <f>VLOOKUP($B2731,'Выгр Торг'!$B:$P,O$1,0)</f>
        <v>3600</v>
      </c>
      <c r="P2731" s="72">
        <f>VLOOKUP($B2731,'Выгр Торг'!$B:$P,P$1,0)</f>
        <v>5090</v>
      </c>
      <c r="Q2731" s="42">
        <f t="shared" si="455"/>
        <v>0</v>
      </c>
      <c r="R2731" s="42">
        <f t="shared" si="456"/>
        <v>100</v>
      </c>
      <c r="S2731" s="85">
        <f t="shared" si="447"/>
        <v>4990</v>
      </c>
      <c r="T2731" s="60" t="str">
        <f>IFERROR(VLOOKUP($B2731,'Из ГУГЛа'!$B:$G,4,0)*U2731+V2731,VLOOKUP($B2731,'Из ГУГЛа'!$B:$G,4,0))</f>
        <v/>
      </c>
      <c r="U2731" s="15">
        <v>1</v>
      </c>
      <c r="V2731" s="59"/>
      <c r="W2731" s="74">
        <f t="shared" si="457"/>
        <v>0.38611111111111107</v>
      </c>
      <c r="X2731" s="74" t="str">
        <f t="shared" si="458"/>
        <v/>
      </c>
      <c r="Y2731" s="74" t="str">
        <f t="shared" si="459"/>
        <v/>
      </c>
      <c r="Z2731" s="76" t="e">
        <f>INDEX($Z:$Z,MATCH($H2731,$C:$C,0))+V2731</f>
        <v>#VALUE!</v>
      </c>
      <c r="AB2731" s="43">
        <f>INDEX($AB:$AB,MATCH($H2731,$C:$C,0))</f>
        <v>0</v>
      </c>
    </row>
    <row r="2732" spans="1:28" ht="60" x14ac:dyDescent="0.25">
      <c r="A2732" s="71" t="str">
        <f>INDEX('Выгр Торг'!$A:$A,MATCH($B2732,'Выгр Торг'!$B:$B,0))</f>
        <v>Боковые зеркала "АТП" в стиле Гранта для ВАЗ 2110-2112, Лада Приора</v>
      </c>
      <c r="B2732" s="88">
        <v>327428</v>
      </c>
      <c r="C2732" s="72">
        <f>VLOOKUP($B2732,'Выгр Торг'!$B:$P,C$1,0)</f>
        <v>327428</v>
      </c>
      <c r="D2732" s="71" t="str">
        <f>VLOOKUP($B2732,'Выгр Торг'!$B:$P,D$1,0)</f>
        <v>Боковые зеркала "АТП" в стиле Гранта (повторитель: Динамический (стиль Lexus), Механическая, Без обогрева, В цвет 421) для ВАЗ 2110-2112, Лада Приора</v>
      </c>
      <c r="E2732" s="72" t="str">
        <f>VLOOKUP($B2732,'Выгр Торг'!$B:$P,E$1,0)</f>
        <v>Y</v>
      </c>
      <c r="F2732" s="72" t="str">
        <f>VLOOKUP($B2732,'Выгр Торг'!$B:$P,F$1,0)</f>
        <v>1</v>
      </c>
      <c r="G2732" s="36"/>
      <c r="H2732" s="28">
        <v>327192</v>
      </c>
      <c r="I2732" s="53">
        <f>INDEX($I:$I,MATCH($H2732,$C:$C,0))</f>
        <v>600</v>
      </c>
      <c r="J2732" s="5" t="s">
        <v>3410</v>
      </c>
      <c r="K2732" s="56">
        <f>INDEX($K:$K,MATCH($H2732,$C:$C,0))+I2732</f>
        <v>3600</v>
      </c>
      <c r="L2732" s="14">
        <f>VLOOKUP(K2732,Наценка!$A$1:$B$8,2,1)</f>
        <v>1.4</v>
      </c>
      <c r="M2732" s="56">
        <f>INDEX($M:$M,MATCH($H2732,$C:$C,0))+I2732*$M$2</f>
        <v>4980</v>
      </c>
      <c r="N2732" s="57">
        <f t="shared" si="454"/>
        <v>4990</v>
      </c>
      <c r="O2732" s="72">
        <f>VLOOKUP($B2732,'Выгр Торг'!$B:$P,O$1,0)</f>
        <v>3600</v>
      </c>
      <c r="P2732" s="72">
        <f>VLOOKUP($B2732,'Выгр Торг'!$B:$P,P$1,0)</f>
        <v>5090</v>
      </c>
      <c r="Q2732" s="42">
        <f t="shared" si="455"/>
        <v>0</v>
      </c>
      <c r="R2732" s="42">
        <f t="shared" si="456"/>
        <v>100</v>
      </c>
      <c r="S2732" s="85">
        <f t="shared" si="447"/>
        <v>4990</v>
      </c>
      <c r="T2732" s="60" t="str">
        <f>IFERROR(VLOOKUP($B2732,'Из ГУГЛа'!$B:$G,4,0)*U2732+V2732,VLOOKUP($B2732,'Из ГУГЛа'!$B:$G,4,0))</f>
        <v/>
      </c>
      <c r="U2732" s="15">
        <v>1</v>
      </c>
      <c r="V2732" s="59"/>
      <c r="W2732" s="74">
        <f t="shared" si="457"/>
        <v>0.38611111111111107</v>
      </c>
      <c r="X2732" s="74" t="str">
        <f t="shared" si="458"/>
        <v/>
      </c>
      <c r="Y2732" s="74" t="str">
        <f t="shared" si="459"/>
        <v/>
      </c>
      <c r="Z2732" s="76" t="e">
        <f>INDEX($Z:$Z,MATCH($H2732,$C:$C,0))+V2732</f>
        <v>#VALUE!</v>
      </c>
      <c r="AB2732" s="43">
        <f>INDEX($AB:$AB,MATCH($H2732,$C:$C,0))</f>
        <v>0</v>
      </c>
    </row>
    <row r="2733" spans="1:28" ht="60" x14ac:dyDescent="0.25">
      <c r="A2733" s="71" t="str">
        <f>INDEX('Выгр Торг'!$A:$A,MATCH($B2733,'Выгр Торг'!$B:$B,0))</f>
        <v>Боковые зеркала "АТП" в стиле Гранта для ВАЗ 2110-2112, Лада Приора</v>
      </c>
      <c r="B2733" s="88">
        <v>327586</v>
      </c>
      <c r="C2733" s="72">
        <f>VLOOKUP($B2733,'Выгр Торг'!$B:$P,C$1,0)</f>
        <v>327586</v>
      </c>
      <c r="D2733" s="71" t="str">
        <f>VLOOKUP($B2733,'Выгр Торг'!$B:$P,D$1,0)</f>
        <v>Боковые зеркала "АТП" в стиле Гранта (повторитель: Динамический (стиль Lexus), Механическая, Без обогрева, В цвет 426) для ВАЗ 2110-2112, Лада Приора</v>
      </c>
      <c r="E2733" s="72" t="str">
        <f>VLOOKUP($B2733,'Выгр Торг'!$B:$P,E$1,0)</f>
        <v>Y</v>
      </c>
      <c r="F2733" s="72" t="str">
        <f>VLOOKUP($B2733,'Выгр Торг'!$B:$P,F$1,0)</f>
        <v>1</v>
      </c>
      <c r="G2733" s="36"/>
      <c r="H2733" s="28">
        <v>327192</v>
      </c>
      <c r="I2733" s="53">
        <f>INDEX($I:$I,MATCH($H2733,$C:$C,0))</f>
        <v>600</v>
      </c>
      <c r="J2733" s="5" t="s">
        <v>3410</v>
      </c>
      <c r="K2733" s="56">
        <f>INDEX($K:$K,MATCH($H2733,$C:$C,0))+I2733</f>
        <v>3600</v>
      </c>
      <c r="L2733" s="14">
        <f>VLOOKUP(K2733,Наценка!$A$1:$B$8,2,1)</f>
        <v>1.4</v>
      </c>
      <c r="M2733" s="56">
        <f>INDEX($M:$M,MATCH($H2733,$C:$C,0))+I2733*$M$2</f>
        <v>4980</v>
      </c>
      <c r="N2733" s="57">
        <f t="shared" si="454"/>
        <v>4990</v>
      </c>
      <c r="O2733" s="72">
        <f>VLOOKUP($B2733,'Выгр Торг'!$B:$P,O$1,0)</f>
        <v>3600</v>
      </c>
      <c r="P2733" s="72">
        <f>VLOOKUP($B2733,'Выгр Торг'!$B:$P,P$1,0)</f>
        <v>5090</v>
      </c>
      <c r="Q2733" s="42">
        <f t="shared" si="455"/>
        <v>0</v>
      </c>
      <c r="R2733" s="42">
        <f t="shared" si="456"/>
        <v>100</v>
      </c>
      <c r="S2733" s="85">
        <f t="shared" si="447"/>
        <v>4990</v>
      </c>
      <c r="T2733" s="60" t="str">
        <f>IFERROR(VLOOKUP($B2733,'Из ГУГЛа'!$B:$G,4,0)*U2733+V2733,VLOOKUP($B2733,'Из ГУГЛа'!$B:$G,4,0))</f>
        <v/>
      </c>
      <c r="U2733" s="15">
        <v>1</v>
      </c>
      <c r="V2733" s="59"/>
      <c r="W2733" s="74">
        <f t="shared" si="457"/>
        <v>0.38611111111111107</v>
      </c>
      <c r="X2733" s="74" t="str">
        <f t="shared" si="458"/>
        <v/>
      </c>
      <c r="Y2733" s="74" t="str">
        <f t="shared" si="459"/>
        <v/>
      </c>
      <c r="Z2733" s="76" t="e">
        <f>INDEX($Z:$Z,MATCH($H2733,$C:$C,0))+V2733</f>
        <v>#VALUE!</v>
      </c>
      <c r="AB2733" s="43">
        <f>INDEX($AB:$AB,MATCH($H2733,$C:$C,0))</f>
        <v>0</v>
      </c>
    </row>
    <row r="2734" spans="1:28" ht="60" x14ac:dyDescent="0.25">
      <c r="A2734" s="71" t="str">
        <f>INDEX('Выгр Торг'!$A:$A,MATCH($B2734,'Выгр Торг'!$B:$B,0))</f>
        <v>Боковые зеркала "АТП" в стиле Гранта для ВАЗ 2110-2112, Лада Приора</v>
      </c>
      <c r="B2734" s="88">
        <v>327642</v>
      </c>
      <c r="C2734" s="72">
        <f>VLOOKUP($B2734,'Выгр Торг'!$B:$P,C$1,0)</f>
        <v>327642</v>
      </c>
      <c r="D2734" s="71" t="str">
        <f>VLOOKUP($B2734,'Выгр Торг'!$B:$P,D$1,0)</f>
        <v>Боковые зеркала "АТП" в стиле Гранта (повторитель: Динамический (стиль Lexus), Механическая, Без обогрева, В цвет 429) для ВАЗ 2110-2112, Лада Приора</v>
      </c>
      <c r="E2734" s="72" t="str">
        <f>VLOOKUP($B2734,'Выгр Торг'!$B:$P,E$1,0)</f>
        <v>Y</v>
      </c>
      <c r="F2734" s="72" t="str">
        <f>VLOOKUP($B2734,'Выгр Торг'!$B:$P,F$1,0)</f>
        <v>1</v>
      </c>
      <c r="G2734" s="36"/>
      <c r="H2734" s="28">
        <v>327192</v>
      </c>
      <c r="I2734" s="53">
        <f>INDEX($I:$I,MATCH($H2734,$C:$C,0))</f>
        <v>600</v>
      </c>
      <c r="J2734" s="5" t="s">
        <v>3410</v>
      </c>
      <c r="K2734" s="56">
        <f>INDEX($K:$K,MATCH($H2734,$C:$C,0))+I2734</f>
        <v>3600</v>
      </c>
      <c r="L2734" s="14">
        <f>VLOOKUP(K2734,Наценка!$A$1:$B$8,2,1)</f>
        <v>1.4</v>
      </c>
      <c r="M2734" s="56">
        <f>INDEX($M:$M,MATCH($H2734,$C:$C,0))+I2734*$M$2</f>
        <v>4980</v>
      </c>
      <c r="N2734" s="57">
        <f t="shared" si="454"/>
        <v>4990</v>
      </c>
      <c r="O2734" s="72">
        <f>VLOOKUP($B2734,'Выгр Торг'!$B:$P,O$1,0)</f>
        <v>3600</v>
      </c>
      <c r="P2734" s="72">
        <f>VLOOKUP($B2734,'Выгр Торг'!$B:$P,P$1,0)</f>
        <v>5090</v>
      </c>
      <c r="Q2734" s="42">
        <f t="shared" si="455"/>
        <v>0</v>
      </c>
      <c r="R2734" s="42">
        <f t="shared" si="456"/>
        <v>100</v>
      </c>
      <c r="S2734" s="85">
        <f t="shared" si="447"/>
        <v>4990</v>
      </c>
      <c r="T2734" s="60" t="str">
        <f>IFERROR(VLOOKUP($B2734,'Из ГУГЛа'!$B:$G,4,0)*U2734+V2734,VLOOKUP($B2734,'Из ГУГЛа'!$B:$G,4,0))</f>
        <v/>
      </c>
      <c r="U2734" s="15">
        <v>1</v>
      </c>
      <c r="V2734" s="59"/>
      <c r="W2734" s="74">
        <f t="shared" si="457"/>
        <v>0.38611111111111107</v>
      </c>
      <c r="X2734" s="74" t="str">
        <f t="shared" si="458"/>
        <v/>
      </c>
      <c r="Y2734" s="74" t="str">
        <f t="shared" si="459"/>
        <v/>
      </c>
      <c r="Z2734" s="76" t="e">
        <f>INDEX($Z:$Z,MATCH($H2734,$C:$C,0))+V2734</f>
        <v>#VALUE!</v>
      </c>
      <c r="AB2734" s="43">
        <f>INDEX($AB:$AB,MATCH($H2734,$C:$C,0))</f>
        <v>0</v>
      </c>
    </row>
    <row r="2735" spans="1:28" ht="60" x14ac:dyDescent="0.25">
      <c r="A2735" s="71" t="str">
        <f>INDEX('Выгр Торг'!$A:$A,MATCH($B2735,'Выгр Торг'!$B:$B,0))</f>
        <v>Боковые зеркала "АТП" в стиле Гранта для ВАЗ 2110-2112, Лада Приора</v>
      </c>
      <c r="B2735" s="88">
        <v>327682</v>
      </c>
      <c r="C2735" s="72">
        <f>VLOOKUP($B2735,'Выгр Торг'!$B:$P,C$1,0)</f>
        <v>327682</v>
      </c>
      <c r="D2735" s="71" t="str">
        <f>VLOOKUP($B2735,'Выгр Торг'!$B:$P,D$1,0)</f>
        <v>Боковые зеркала "АТП" в стиле Гранта (повторитель: Динамический (стиль Lexus), Механическая, Без обогрева, В цвет 448) для ВАЗ 2110-2112, Лада Приора</v>
      </c>
      <c r="E2735" s="72" t="str">
        <f>VLOOKUP($B2735,'Выгр Торг'!$B:$P,E$1,0)</f>
        <v>Y</v>
      </c>
      <c r="F2735" s="72" t="str">
        <f>VLOOKUP($B2735,'Выгр Торг'!$B:$P,F$1,0)</f>
        <v>1</v>
      </c>
      <c r="G2735" s="36"/>
      <c r="H2735" s="28">
        <v>327192</v>
      </c>
      <c r="I2735" s="53">
        <f>INDEX($I:$I,MATCH($H2735,$C:$C,0))</f>
        <v>600</v>
      </c>
      <c r="J2735" s="5" t="s">
        <v>3410</v>
      </c>
      <c r="K2735" s="56">
        <f>INDEX($K:$K,MATCH($H2735,$C:$C,0))+I2735</f>
        <v>3600</v>
      </c>
      <c r="L2735" s="14">
        <f>VLOOKUP(K2735,Наценка!$A$1:$B$8,2,1)</f>
        <v>1.4</v>
      </c>
      <c r="M2735" s="56">
        <f>INDEX($M:$M,MATCH($H2735,$C:$C,0))+I2735*$M$2</f>
        <v>4980</v>
      </c>
      <c r="N2735" s="57">
        <f t="shared" si="454"/>
        <v>4990</v>
      </c>
      <c r="O2735" s="72">
        <f>VLOOKUP($B2735,'Выгр Торг'!$B:$P,O$1,0)</f>
        <v>3600</v>
      </c>
      <c r="P2735" s="72">
        <f>VLOOKUP($B2735,'Выгр Торг'!$B:$P,P$1,0)</f>
        <v>5090</v>
      </c>
      <c r="Q2735" s="42">
        <f t="shared" si="455"/>
        <v>0</v>
      </c>
      <c r="R2735" s="42">
        <f t="shared" si="456"/>
        <v>100</v>
      </c>
      <c r="S2735" s="85">
        <f t="shared" si="447"/>
        <v>4990</v>
      </c>
      <c r="T2735" s="60" t="str">
        <f>IFERROR(VLOOKUP($B2735,'Из ГУГЛа'!$B:$G,4,0)*U2735+V2735,VLOOKUP($B2735,'Из ГУГЛа'!$B:$G,4,0))</f>
        <v/>
      </c>
      <c r="U2735" s="15">
        <v>1</v>
      </c>
      <c r="V2735" s="59"/>
      <c r="W2735" s="74">
        <f t="shared" si="457"/>
        <v>0.38611111111111107</v>
      </c>
      <c r="X2735" s="74" t="str">
        <f t="shared" si="458"/>
        <v/>
      </c>
      <c r="Y2735" s="74" t="str">
        <f t="shared" si="459"/>
        <v/>
      </c>
      <c r="Z2735" s="76" t="e">
        <f>INDEX($Z:$Z,MATCH($H2735,$C:$C,0))+V2735</f>
        <v>#VALUE!</v>
      </c>
      <c r="AB2735" s="43">
        <f>INDEX($AB:$AB,MATCH($H2735,$C:$C,0))</f>
        <v>0</v>
      </c>
    </row>
    <row r="2736" spans="1:28" ht="60" x14ac:dyDescent="0.25">
      <c r="A2736" s="71" t="str">
        <f>INDEX('Выгр Торг'!$A:$A,MATCH($B2736,'Выгр Торг'!$B:$B,0))</f>
        <v>Боковые зеркала "АТП" в стиле Гранта для ВАЗ 2110-2112, Лада Приора</v>
      </c>
      <c r="B2736" s="88">
        <v>327396</v>
      </c>
      <c r="C2736" s="72">
        <f>VLOOKUP($B2736,'Выгр Торг'!$B:$P,C$1,0)</f>
        <v>327396</v>
      </c>
      <c r="D2736" s="71" t="str">
        <f>VLOOKUP($B2736,'Выгр Торг'!$B:$P,D$1,0)</f>
        <v>Боковые зеркала "АТП" в стиле Гранта (повторитель: Динамический (стиль Lexus), Механическая, Без обогрева, В цвет 460) для ВАЗ 2110-2112, Лада Приора</v>
      </c>
      <c r="E2736" s="72" t="str">
        <f>VLOOKUP($B2736,'Выгр Торг'!$B:$P,E$1,0)</f>
        <v>Y</v>
      </c>
      <c r="F2736" s="72" t="str">
        <f>VLOOKUP($B2736,'Выгр Торг'!$B:$P,F$1,0)</f>
        <v>1</v>
      </c>
      <c r="G2736" s="36"/>
      <c r="H2736" s="28">
        <v>327192</v>
      </c>
      <c r="I2736" s="53">
        <f>INDEX($I:$I,MATCH($H2736,$C:$C,0))</f>
        <v>600</v>
      </c>
      <c r="J2736" s="5" t="s">
        <v>3410</v>
      </c>
      <c r="K2736" s="56">
        <f>INDEX($K:$K,MATCH($H2736,$C:$C,0))+I2736</f>
        <v>3600</v>
      </c>
      <c r="L2736" s="14">
        <f>VLOOKUP(K2736,Наценка!$A$1:$B$8,2,1)</f>
        <v>1.4</v>
      </c>
      <c r="M2736" s="56">
        <f>INDEX($M:$M,MATCH($H2736,$C:$C,0))+I2736*$M$2</f>
        <v>4980</v>
      </c>
      <c r="N2736" s="57">
        <f t="shared" si="454"/>
        <v>4990</v>
      </c>
      <c r="O2736" s="72">
        <f>VLOOKUP($B2736,'Выгр Торг'!$B:$P,O$1,0)</f>
        <v>3600</v>
      </c>
      <c r="P2736" s="72">
        <f>VLOOKUP($B2736,'Выгр Торг'!$B:$P,P$1,0)</f>
        <v>5090</v>
      </c>
      <c r="Q2736" s="42">
        <f t="shared" si="455"/>
        <v>0</v>
      </c>
      <c r="R2736" s="42">
        <f t="shared" si="456"/>
        <v>100</v>
      </c>
      <c r="S2736" s="85">
        <f t="shared" si="447"/>
        <v>4990</v>
      </c>
      <c r="T2736" s="60" t="str">
        <f>IFERROR(VLOOKUP($B2736,'Из ГУГЛа'!$B:$G,4,0)*U2736+V2736,VLOOKUP($B2736,'Из ГУГЛа'!$B:$G,4,0))</f>
        <v/>
      </c>
      <c r="U2736" s="15">
        <v>1</v>
      </c>
      <c r="V2736" s="59"/>
      <c r="W2736" s="74">
        <f t="shared" si="457"/>
        <v>0.38611111111111107</v>
      </c>
      <c r="X2736" s="74" t="str">
        <f t="shared" si="458"/>
        <v/>
      </c>
      <c r="Y2736" s="74" t="str">
        <f t="shared" si="459"/>
        <v/>
      </c>
      <c r="Z2736" s="76" t="e">
        <f>INDEX($Z:$Z,MATCH($H2736,$C:$C,0))+V2736</f>
        <v>#VALUE!</v>
      </c>
      <c r="AB2736" s="43">
        <f>INDEX($AB:$AB,MATCH($H2736,$C:$C,0))</f>
        <v>0</v>
      </c>
    </row>
    <row r="2737" spans="1:28" ht="60" x14ac:dyDescent="0.25">
      <c r="A2737" s="71" t="str">
        <f>INDEX('Выгр Торг'!$A:$A,MATCH($B2737,'Выгр Торг'!$B:$B,0))</f>
        <v>Боковые зеркала "АТП" в стиле Гранта для ВАЗ 2110-2112, Лада Приора</v>
      </c>
      <c r="B2737" s="88">
        <v>327730</v>
      </c>
      <c r="C2737" s="72">
        <f>VLOOKUP($B2737,'Выгр Торг'!$B:$P,C$1,0)</f>
        <v>327730</v>
      </c>
      <c r="D2737" s="71" t="str">
        <f>VLOOKUP($B2737,'Выгр Торг'!$B:$P,D$1,0)</f>
        <v>Боковые зеркала "АТП" в стиле Гранта (повторитель: Динамический (стиль Lexus), Механическая, Без обогрева, В цвет 507) для ВАЗ 2110-2112, Лада Приора</v>
      </c>
      <c r="E2737" s="72" t="str">
        <f>VLOOKUP($B2737,'Выгр Торг'!$B:$P,E$1,0)</f>
        <v>Y</v>
      </c>
      <c r="F2737" s="72" t="str">
        <f>VLOOKUP($B2737,'Выгр Торг'!$B:$P,F$1,0)</f>
        <v>1</v>
      </c>
      <c r="G2737" s="36"/>
      <c r="H2737" s="28">
        <v>327192</v>
      </c>
      <c r="I2737" s="53">
        <f>INDEX($I:$I,MATCH($H2737,$C:$C,0))</f>
        <v>600</v>
      </c>
      <c r="J2737" s="5" t="s">
        <v>3410</v>
      </c>
      <c r="K2737" s="56">
        <f>INDEX($K:$K,MATCH($H2737,$C:$C,0))+I2737</f>
        <v>3600</v>
      </c>
      <c r="L2737" s="14">
        <f>VLOOKUP(K2737,Наценка!$A$1:$B$8,2,1)</f>
        <v>1.4</v>
      </c>
      <c r="M2737" s="56">
        <f>INDEX($M:$M,MATCH($H2737,$C:$C,0))+I2737*$M$2</f>
        <v>4980</v>
      </c>
      <c r="N2737" s="57">
        <f t="shared" si="454"/>
        <v>4990</v>
      </c>
      <c r="O2737" s="72">
        <f>VLOOKUP($B2737,'Выгр Торг'!$B:$P,O$1,0)</f>
        <v>3600</v>
      </c>
      <c r="P2737" s="72">
        <f>VLOOKUP($B2737,'Выгр Торг'!$B:$P,P$1,0)</f>
        <v>5090</v>
      </c>
      <c r="Q2737" s="42">
        <f t="shared" si="455"/>
        <v>0</v>
      </c>
      <c r="R2737" s="42">
        <f t="shared" si="456"/>
        <v>100</v>
      </c>
      <c r="S2737" s="85">
        <f t="shared" si="447"/>
        <v>4990</v>
      </c>
      <c r="T2737" s="60" t="str">
        <f>IFERROR(VLOOKUP($B2737,'Из ГУГЛа'!$B:$G,4,0)*U2737+V2737,VLOOKUP($B2737,'Из ГУГЛа'!$B:$G,4,0))</f>
        <v/>
      </c>
      <c r="U2737" s="15">
        <v>1</v>
      </c>
      <c r="V2737" s="59"/>
      <c r="W2737" s="74">
        <f t="shared" si="457"/>
        <v>0.38611111111111107</v>
      </c>
      <c r="X2737" s="74" t="str">
        <f t="shared" si="458"/>
        <v/>
      </c>
      <c r="Y2737" s="74" t="str">
        <f t="shared" si="459"/>
        <v/>
      </c>
      <c r="Z2737" s="76" t="e">
        <f>INDEX($Z:$Z,MATCH($H2737,$C:$C,0))+V2737</f>
        <v>#VALUE!</v>
      </c>
      <c r="AB2737" s="43">
        <f>INDEX($AB:$AB,MATCH($H2737,$C:$C,0))</f>
        <v>0</v>
      </c>
    </row>
    <row r="2738" spans="1:28" ht="60" x14ac:dyDescent="0.25">
      <c r="A2738" s="71" t="str">
        <f>INDEX('Выгр Торг'!$A:$A,MATCH($B2738,'Выгр Торг'!$B:$B,0))</f>
        <v>Боковые зеркала "АТП" в стиле Гранта для ВАЗ 2110-2112, Лада Приора</v>
      </c>
      <c r="B2738" s="88">
        <v>327578</v>
      </c>
      <c r="C2738" s="72">
        <f>VLOOKUP($B2738,'Выгр Торг'!$B:$P,C$1,0)</f>
        <v>327578</v>
      </c>
      <c r="D2738" s="71" t="str">
        <f>VLOOKUP($B2738,'Выгр Торг'!$B:$P,D$1,0)</f>
        <v>Боковые зеркала "АТП" в стиле Гранта (повторитель: Динамический (стиль Lexus), Механическая, Без обогрева, В цвет 606) для ВАЗ 2110-2112, Лада Приора</v>
      </c>
      <c r="E2738" s="72" t="str">
        <f>VLOOKUP($B2738,'Выгр Торг'!$B:$P,E$1,0)</f>
        <v>Y</v>
      </c>
      <c r="F2738" s="72" t="str">
        <f>VLOOKUP($B2738,'Выгр Торг'!$B:$P,F$1,0)</f>
        <v>1</v>
      </c>
      <c r="G2738" s="36"/>
      <c r="H2738" s="28">
        <v>327192</v>
      </c>
      <c r="I2738" s="53">
        <f>INDEX($I:$I,MATCH($H2738,$C:$C,0))</f>
        <v>600</v>
      </c>
      <c r="J2738" s="5" t="s">
        <v>3410</v>
      </c>
      <c r="K2738" s="56">
        <f>INDEX($K:$K,MATCH($H2738,$C:$C,0))+I2738</f>
        <v>3600</v>
      </c>
      <c r="L2738" s="14">
        <f>VLOOKUP(K2738,Наценка!$A$1:$B$8,2,1)</f>
        <v>1.4</v>
      </c>
      <c r="M2738" s="56">
        <f>INDEX($M:$M,MATCH($H2738,$C:$C,0))+I2738*$M$2</f>
        <v>4980</v>
      </c>
      <c r="N2738" s="57">
        <f t="shared" si="454"/>
        <v>4990</v>
      </c>
      <c r="O2738" s="72">
        <f>VLOOKUP($B2738,'Выгр Торг'!$B:$P,O$1,0)</f>
        <v>3600</v>
      </c>
      <c r="P2738" s="72">
        <f>VLOOKUP($B2738,'Выгр Торг'!$B:$P,P$1,0)</f>
        <v>5090</v>
      </c>
      <c r="Q2738" s="42">
        <f t="shared" si="455"/>
        <v>0</v>
      </c>
      <c r="R2738" s="42">
        <f t="shared" si="456"/>
        <v>100</v>
      </c>
      <c r="S2738" s="85">
        <f t="shared" si="447"/>
        <v>4990</v>
      </c>
      <c r="T2738" s="60" t="str">
        <f>IFERROR(VLOOKUP($B2738,'Из ГУГЛа'!$B:$G,4,0)*U2738+V2738,VLOOKUP($B2738,'Из ГУГЛа'!$B:$G,4,0))</f>
        <v/>
      </c>
      <c r="U2738" s="15">
        <v>1</v>
      </c>
      <c r="V2738" s="59"/>
      <c r="W2738" s="74">
        <f t="shared" si="457"/>
        <v>0.38611111111111107</v>
      </c>
      <c r="X2738" s="74" t="str">
        <f t="shared" si="458"/>
        <v/>
      </c>
      <c r="Y2738" s="74" t="str">
        <f t="shared" si="459"/>
        <v/>
      </c>
      <c r="Z2738" s="76" t="e">
        <f>INDEX($Z:$Z,MATCH($H2738,$C:$C,0))+V2738</f>
        <v>#VALUE!</v>
      </c>
      <c r="AB2738" s="43">
        <f>INDEX($AB:$AB,MATCH($H2738,$C:$C,0))</f>
        <v>0</v>
      </c>
    </row>
    <row r="2739" spans="1:28" ht="60" x14ac:dyDescent="0.25">
      <c r="A2739" s="71" t="str">
        <f>INDEX('Выгр Торг'!$A:$A,MATCH($B2739,'Выгр Торг'!$B:$B,0))</f>
        <v>Боковые зеркала "АТП" в стиле Гранта для ВАЗ 2110-2112, Лада Приора</v>
      </c>
      <c r="B2739" s="88">
        <v>327658</v>
      </c>
      <c r="C2739" s="72">
        <f>VLOOKUP($B2739,'Выгр Торг'!$B:$P,C$1,0)</f>
        <v>327658</v>
      </c>
      <c r="D2739" s="71" t="str">
        <f>VLOOKUP($B2739,'Выгр Торг'!$B:$P,D$1,0)</f>
        <v>Боковые зеркала "АТП" в стиле Гранта (повторитель: Динамический (стиль Lexus), Механическая, Без обогрева, В цвет 615) для ВАЗ 2110-2112, Лада Приора</v>
      </c>
      <c r="E2739" s="72" t="str">
        <f>VLOOKUP($B2739,'Выгр Торг'!$B:$P,E$1,0)</f>
        <v>Y</v>
      </c>
      <c r="F2739" s="72" t="str">
        <f>VLOOKUP($B2739,'Выгр Торг'!$B:$P,F$1,0)</f>
        <v>1</v>
      </c>
      <c r="G2739" s="36"/>
      <c r="H2739" s="28">
        <v>327192</v>
      </c>
      <c r="I2739" s="53">
        <f>INDEX($I:$I,MATCH($H2739,$C:$C,0))</f>
        <v>600</v>
      </c>
      <c r="J2739" s="5" t="s">
        <v>3410</v>
      </c>
      <c r="K2739" s="56">
        <f>INDEX($K:$K,MATCH($H2739,$C:$C,0))+I2739</f>
        <v>3600</v>
      </c>
      <c r="L2739" s="14">
        <f>VLOOKUP(K2739,Наценка!$A$1:$B$8,2,1)</f>
        <v>1.4</v>
      </c>
      <c r="M2739" s="56">
        <f>INDEX($M:$M,MATCH($H2739,$C:$C,0))+I2739*$M$2</f>
        <v>4980</v>
      </c>
      <c r="N2739" s="57">
        <f t="shared" si="454"/>
        <v>4990</v>
      </c>
      <c r="O2739" s="72">
        <f>VLOOKUP($B2739,'Выгр Торг'!$B:$P,O$1,0)</f>
        <v>3600</v>
      </c>
      <c r="P2739" s="72">
        <f>VLOOKUP($B2739,'Выгр Торг'!$B:$P,P$1,0)</f>
        <v>5090</v>
      </c>
      <c r="Q2739" s="42">
        <f t="shared" si="455"/>
        <v>0</v>
      </c>
      <c r="R2739" s="42">
        <f t="shared" si="456"/>
        <v>100</v>
      </c>
      <c r="S2739" s="85">
        <f t="shared" si="447"/>
        <v>4990</v>
      </c>
      <c r="T2739" s="60" t="str">
        <f>IFERROR(VLOOKUP($B2739,'Из ГУГЛа'!$B:$G,4,0)*U2739+V2739,VLOOKUP($B2739,'Из ГУГЛа'!$B:$G,4,0))</f>
        <v/>
      </c>
      <c r="U2739" s="15">
        <v>1</v>
      </c>
      <c r="V2739" s="59"/>
      <c r="W2739" s="74">
        <f t="shared" si="457"/>
        <v>0.38611111111111107</v>
      </c>
      <c r="X2739" s="74" t="str">
        <f t="shared" si="458"/>
        <v/>
      </c>
      <c r="Y2739" s="74" t="str">
        <f t="shared" si="459"/>
        <v/>
      </c>
      <c r="Z2739" s="76" t="e">
        <f>INDEX($Z:$Z,MATCH($H2739,$C:$C,0))+V2739</f>
        <v>#VALUE!</v>
      </c>
      <c r="AB2739" s="43">
        <f>INDEX($AB:$AB,MATCH($H2739,$C:$C,0))</f>
        <v>0</v>
      </c>
    </row>
    <row r="2740" spans="1:28" ht="60" x14ac:dyDescent="0.25">
      <c r="A2740" s="71" t="str">
        <f>INDEX('Выгр Торг'!$A:$A,MATCH($B2740,'Выгр Торг'!$B:$B,0))</f>
        <v>Боковые зеркала "АТП" в стиле Гранта для ВАЗ 2110-2112, Лада Приора</v>
      </c>
      <c r="B2740" s="88">
        <v>327468</v>
      </c>
      <c r="C2740" s="72">
        <f>VLOOKUP($B2740,'Выгр Торг'!$B:$P,C$1,0)</f>
        <v>327468</v>
      </c>
      <c r="D2740" s="71" t="str">
        <f>VLOOKUP($B2740,'Выгр Торг'!$B:$P,D$1,0)</f>
        <v>Боковые зеркала "АТП" в стиле Гранта (повторитель: Динамический (стиль Lexus), Механическая, Без обогрева, В цвет 627) для ВАЗ 2110-2112, Лада Приора</v>
      </c>
      <c r="E2740" s="72" t="str">
        <f>VLOOKUP($B2740,'Выгр Торг'!$B:$P,E$1,0)</f>
        <v>Y</v>
      </c>
      <c r="F2740" s="72" t="str">
        <f>VLOOKUP($B2740,'Выгр Торг'!$B:$P,F$1,0)</f>
        <v>1</v>
      </c>
      <c r="G2740" s="36"/>
      <c r="H2740" s="28">
        <v>327192</v>
      </c>
      <c r="I2740" s="53">
        <f>INDEX($I:$I,MATCH($H2740,$C:$C,0))</f>
        <v>600</v>
      </c>
      <c r="J2740" s="5" t="s">
        <v>3410</v>
      </c>
      <c r="K2740" s="56">
        <f>INDEX($K:$K,MATCH($H2740,$C:$C,0))+I2740</f>
        <v>3600</v>
      </c>
      <c r="L2740" s="14">
        <f>VLOOKUP(K2740,Наценка!$A$1:$B$8,2,1)</f>
        <v>1.4</v>
      </c>
      <c r="M2740" s="56">
        <f>INDEX($M:$M,MATCH($H2740,$C:$C,0))+I2740*$M$2</f>
        <v>4980</v>
      </c>
      <c r="N2740" s="57">
        <f t="shared" si="454"/>
        <v>4990</v>
      </c>
      <c r="O2740" s="72">
        <f>VLOOKUP($B2740,'Выгр Торг'!$B:$P,O$1,0)</f>
        <v>3600</v>
      </c>
      <c r="P2740" s="72">
        <f>VLOOKUP($B2740,'Выгр Торг'!$B:$P,P$1,0)</f>
        <v>5090</v>
      </c>
      <c r="Q2740" s="42">
        <f t="shared" si="455"/>
        <v>0</v>
      </c>
      <c r="R2740" s="42">
        <f t="shared" si="456"/>
        <v>100</v>
      </c>
      <c r="S2740" s="85">
        <f t="shared" si="447"/>
        <v>4990</v>
      </c>
      <c r="T2740" s="60" t="str">
        <f>IFERROR(VLOOKUP($B2740,'Из ГУГЛа'!$B:$G,4,0)*U2740+V2740,VLOOKUP($B2740,'Из ГУГЛа'!$B:$G,4,0))</f>
        <v/>
      </c>
      <c r="U2740" s="15">
        <v>1</v>
      </c>
      <c r="V2740" s="59"/>
      <c r="W2740" s="74">
        <f t="shared" si="457"/>
        <v>0.38611111111111107</v>
      </c>
      <c r="X2740" s="74" t="str">
        <f t="shared" si="458"/>
        <v/>
      </c>
      <c r="Y2740" s="74" t="str">
        <f t="shared" si="459"/>
        <v/>
      </c>
      <c r="Z2740" s="76" t="e">
        <f>INDEX($Z:$Z,MATCH($H2740,$C:$C,0))+V2740</f>
        <v>#VALUE!</v>
      </c>
      <c r="AB2740" s="43">
        <f>INDEX($AB:$AB,MATCH($H2740,$C:$C,0))</f>
        <v>0</v>
      </c>
    </row>
    <row r="2741" spans="1:28" ht="60" x14ac:dyDescent="0.25">
      <c r="A2741" s="71" t="str">
        <f>INDEX('Выгр Торг'!$A:$A,MATCH($B2741,'Выгр Торг'!$B:$B,0))</f>
        <v>Боковые зеркала "АТП" в стиле Гранта для ВАЗ 2110-2112, Лада Приора</v>
      </c>
      <c r="B2741" s="88">
        <v>327594</v>
      </c>
      <c r="C2741" s="72">
        <f>VLOOKUP($B2741,'Выгр Торг'!$B:$P,C$1,0)</f>
        <v>327594</v>
      </c>
      <c r="D2741" s="71" t="str">
        <f>VLOOKUP($B2741,'Выгр Торг'!$B:$P,D$1,0)</f>
        <v>Боковые зеркала "АТП" в стиле Гранта (повторитель: Динамический (стиль Lexus), Механическая, Без обогрева, В цвет 628) для ВАЗ 2110-2112, Лада Приора</v>
      </c>
      <c r="E2741" s="72" t="str">
        <f>VLOOKUP($B2741,'Выгр Торг'!$B:$P,E$1,0)</f>
        <v>Y</v>
      </c>
      <c r="F2741" s="72" t="str">
        <f>VLOOKUP($B2741,'Выгр Торг'!$B:$P,F$1,0)</f>
        <v>1</v>
      </c>
      <c r="G2741" s="36"/>
      <c r="H2741" s="28">
        <v>327192</v>
      </c>
      <c r="I2741" s="53">
        <f>INDEX($I:$I,MATCH($H2741,$C:$C,0))</f>
        <v>600</v>
      </c>
      <c r="J2741" s="5" t="s">
        <v>3410</v>
      </c>
      <c r="K2741" s="56">
        <f>INDEX($K:$K,MATCH($H2741,$C:$C,0))+I2741</f>
        <v>3600</v>
      </c>
      <c r="L2741" s="14">
        <f>VLOOKUP(K2741,Наценка!$A$1:$B$8,2,1)</f>
        <v>1.4</v>
      </c>
      <c r="M2741" s="56">
        <f>INDEX($M:$M,MATCH($H2741,$C:$C,0))+I2741*$M$2</f>
        <v>4980</v>
      </c>
      <c r="N2741" s="57">
        <f t="shared" si="454"/>
        <v>4990</v>
      </c>
      <c r="O2741" s="72">
        <f>VLOOKUP($B2741,'Выгр Торг'!$B:$P,O$1,0)</f>
        <v>3600</v>
      </c>
      <c r="P2741" s="72">
        <f>VLOOKUP($B2741,'Выгр Торг'!$B:$P,P$1,0)</f>
        <v>5090</v>
      </c>
      <c r="Q2741" s="42">
        <f t="shared" si="455"/>
        <v>0</v>
      </c>
      <c r="R2741" s="42">
        <f t="shared" si="456"/>
        <v>100</v>
      </c>
      <c r="S2741" s="85">
        <f t="shared" si="447"/>
        <v>4990</v>
      </c>
      <c r="T2741" s="60" t="str">
        <f>IFERROR(VLOOKUP($B2741,'Из ГУГЛа'!$B:$G,4,0)*U2741+V2741,VLOOKUP($B2741,'Из ГУГЛа'!$B:$G,4,0))</f>
        <v/>
      </c>
      <c r="U2741" s="15">
        <v>1</v>
      </c>
      <c r="V2741" s="59"/>
      <c r="W2741" s="74">
        <f t="shared" si="457"/>
        <v>0.38611111111111107</v>
      </c>
      <c r="X2741" s="74" t="str">
        <f t="shared" si="458"/>
        <v/>
      </c>
      <c r="Y2741" s="74" t="str">
        <f t="shared" si="459"/>
        <v/>
      </c>
      <c r="Z2741" s="76" t="e">
        <f>INDEX($Z:$Z,MATCH($H2741,$C:$C,0))+V2741</f>
        <v>#VALUE!</v>
      </c>
      <c r="AB2741" s="43">
        <f>INDEX($AB:$AB,MATCH($H2741,$C:$C,0))</f>
        <v>0</v>
      </c>
    </row>
    <row r="2742" spans="1:28" ht="60" x14ac:dyDescent="0.25">
      <c r="A2742" s="71" t="str">
        <f>INDEX('Выгр Торг'!$A:$A,MATCH($B2742,'Выгр Торг'!$B:$B,0))</f>
        <v>Боковые зеркала "АТП" в стиле Гранта для ВАЗ 2110-2112, Лада Приора</v>
      </c>
      <c r="B2742" s="88">
        <v>327500</v>
      </c>
      <c r="C2742" s="72">
        <f>VLOOKUP($B2742,'Выгр Торг'!$B:$P,C$1,0)</f>
        <v>327500</v>
      </c>
      <c r="D2742" s="71" t="str">
        <f>VLOOKUP($B2742,'Выгр Торг'!$B:$P,D$1,0)</f>
        <v>Боковые зеркала "АТП" в стиле Гранта (повторитель: Динамический (стиль Lexus), Механическая, Без обогрева, В цвет 630) для ВАЗ 2110-2112, Лада Приора</v>
      </c>
      <c r="E2742" s="72" t="str">
        <f>VLOOKUP($B2742,'Выгр Торг'!$B:$P,E$1,0)</f>
        <v>Y</v>
      </c>
      <c r="F2742" s="72" t="str">
        <f>VLOOKUP($B2742,'Выгр Торг'!$B:$P,F$1,0)</f>
        <v>1</v>
      </c>
      <c r="G2742" s="36"/>
      <c r="H2742" s="28">
        <v>327192</v>
      </c>
      <c r="I2742" s="53">
        <f>INDEX($I:$I,MATCH($H2742,$C:$C,0))</f>
        <v>600</v>
      </c>
      <c r="J2742" s="5" t="s">
        <v>3410</v>
      </c>
      <c r="K2742" s="56">
        <f>INDEX($K:$K,MATCH($H2742,$C:$C,0))+I2742</f>
        <v>3600</v>
      </c>
      <c r="L2742" s="14">
        <f>VLOOKUP(K2742,Наценка!$A$1:$B$8,2,1)</f>
        <v>1.4</v>
      </c>
      <c r="M2742" s="56">
        <f>INDEX($M:$M,MATCH($H2742,$C:$C,0))+I2742*$M$2</f>
        <v>4980</v>
      </c>
      <c r="N2742" s="57">
        <f t="shared" si="454"/>
        <v>4990</v>
      </c>
      <c r="O2742" s="72">
        <f>VLOOKUP($B2742,'Выгр Торг'!$B:$P,O$1,0)</f>
        <v>3600</v>
      </c>
      <c r="P2742" s="72">
        <f>VLOOKUP($B2742,'Выгр Торг'!$B:$P,P$1,0)</f>
        <v>5090</v>
      </c>
      <c r="Q2742" s="42">
        <f t="shared" si="455"/>
        <v>0</v>
      </c>
      <c r="R2742" s="42">
        <f t="shared" si="456"/>
        <v>100</v>
      </c>
      <c r="S2742" s="85">
        <f t="shared" si="447"/>
        <v>4990</v>
      </c>
      <c r="T2742" s="60" t="str">
        <f>IFERROR(VLOOKUP($B2742,'Из ГУГЛа'!$B:$G,4,0)*U2742+V2742,VLOOKUP($B2742,'Из ГУГЛа'!$B:$G,4,0))</f>
        <v/>
      </c>
      <c r="U2742" s="15">
        <v>1</v>
      </c>
      <c r="V2742" s="59"/>
      <c r="W2742" s="74">
        <f t="shared" si="457"/>
        <v>0.38611111111111107</v>
      </c>
      <c r="X2742" s="74" t="str">
        <f t="shared" si="458"/>
        <v/>
      </c>
      <c r="Y2742" s="74" t="str">
        <f t="shared" si="459"/>
        <v/>
      </c>
      <c r="Z2742" s="76" t="e">
        <f>INDEX($Z:$Z,MATCH($H2742,$C:$C,0))+V2742</f>
        <v>#VALUE!</v>
      </c>
      <c r="AB2742" s="43">
        <f>INDEX($AB:$AB,MATCH($H2742,$C:$C,0))</f>
        <v>0</v>
      </c>
    </row>
    <row r="2743" spans="1:28" ht="60" x14ac:dyDescent="0.25">
      <c r="A2743" s="71" t="str">
        <f>INDEX('Выгр Торг'!$A:$A,MATCH($B2743,'Выгр Торг'!$B:$B,0))</f>
        <v>Боковые зеркала "АТП" в стиле Гранта для ВАЗ 2110-2112, Лада Приора</v>
      </c>
      <c r="B2743" s="88">
        <v>327444</v>
      </c>
      <c r="C2743" s="72">
        <f>VLOOKUP($B2743,'Выгр Торг'!$B:$P,C$1,0)</f>
        <v>327444</v>
      </c>
      <c r="D2743" s="71" t="str">
        <f>VLOOKUP($B2743,'Выгр Торг'!$B:$P,D$1,0)</f>
        <v>Боковые зеркала "АТП" в стиле Гранта (повторитель: Динамический (стиль Lexus), Механическая, Без обогрева, В цвет 633) для ВАЗ 2110-2112, Лада Приора</v>
      </c>
      <c r="E2743" s="72" t="str">
        <f>VLOOKUP($B2743,'Выгр Торг'!$B:$P,E$1,0)</f>
        <v>Y</v>
      </c>
      <c r="F2743" s="72" t="str">
        <f>VLOOKUP($B2743,'Выгр Торг'!$B:$P,F$1,0)</f>
        <v>1</v>
      </c>
      <c r="G2743" s="36"/>
      <c r="H2743" s="28">
        <v>327192</v>
      </c>
      <c r="I2743" s="53">
        <f>INDEX($I:$I,MATCH($H2743,$C:$C,0))</f>
        <v>600</v>
      </c>
      <c r="J2743" s="5" t="s">
        <v>3410</v>
      </c>
      <c r="K2743" s="56">
        <f>INDEX($K:$K,MATCH($H2743,$C:$C,0))+I2743</f>
        <v>3600</v>
      </c>
      <c r="L2743" s="14">
        <f>VLOOKUP(K2743,Наценка!$A$1:$B$8,2,1)</f>
        <v>1.4</v>
      </c>
      <c r="M2743" s="56">
        <f>INDEX($M:$M,MATCH($H2743,$C:$C,0))+I2743*$M$2</f>
        <v>4980</v>
      </c>
      <c r="N2743" s="57">
        <f t="shared" si="454"/>
        <v>4990</v>
      </c>
      <c r="O2743" s="72">
        <f>VLOOKUP($B2743,'Выгр Торг'!$B:$P,O$1,0)</f>
        <v>3600</v>
      </c>
      <c r="P2743" s="72">
        <f>VLOOKUP($B2743,'Выгр Торг'!$B:$P,P$1,0)</f>
        <v>5090</v>
      </c>
      <c r="Q2743" s="42">
        <f t="shared" si="455"/>
        <v>0</v>
      </c>
      <c r="R2743" s="42">
        <f t="shared" si="456"/>
        <v>100</v>
      </c>
      <c r="S2743" s="85">
        <f t="shared" si="447"/>
        <v>4990</v>
      </c>
      <c r="T2743" s="60" t="str">
        <f>IFERROR(VLOOKUP($B2743,'Из ГУГЛа'!$B:$G,4,0)*U2743+V2743,VLOOKUP($B2743,'Из ГУГЛа'!$B:$G,4,0))</f>
        <v/>
      </c>
      <c r="U2743" s="15">
        <v>1</v>
      </c>
      <c r="V2743" s="59"/>
      <c r="W2743" s="74">
        <f t="shared" si="457"/>
        <v>0.38611111111111107</v>
      </c>
      <c r="X2743" s="74" t="str">
        <f t="shared" si="458"/>
        <v/>
      </c>
      <c r="Y2743" s="74" t="str">
        <f t="shared" si="459"/>
        <v/>
      </c>
      <c r="Z2743" s="76" t="e">
        <f>INDEX($Z:$Z,MATCH($H2743,$C:$C,0))+V2743</f>
        <v>#VALUE!</v>
      </c>
      <c r="AB2743" s="43">
        <f>INDEX($AB:$AB,MATCH($H2743,$C:$C,0))</f>
        <v>0</v>
      </c>
    </row>
    <row r="2744" spans="1:28" ht="60" x14ac:dyDescent="0.25">
      <c r="A2744" s="71" t="str">
        <f>INDEX('Выгр Торг'!$A:$A,MATCH($B2744,'Выгр Торг'!$B:$B,0))</f>
        <v>Боковые зеркала "АТП" в стиле Гранта для ВАЗ 2110-2112, Лада Приора</v>
      </c>
      <c r="B2744" s="88">
        <v>327452</v>
      </c>
      <c r="C2744" s="72">
        <f>VLOOKUP($B2744,'Выгр Торг'!$B:$P,C$1,0)</f>
        <v>327452</v>
      </c>
      <c r="D2744" s="71" t="str">
        <f>VLOOKUP($B2744,'Выгр Торг'!$B:$P,D$1,0)</f>
        <v>Боковые зеркала "АТП" в стиле Гранта (повторитель: Динамический (стиль Lexus), Механическая, Без обогрева, В цвет 655) для ВАЗ 2110-2112, Лада Приора</v>
      </c>
      <c r="E2744" s="72" t="str">
        <f>VLOOKUP($B2744,'Выгр Торг'!$B:$P,E$1,0)</f>
        <v>Y</v>
      </c>
      <c r="F2744" s="72" t="str">
        <f>VLOOKUP($B2744,'Выгр Торг'!$B:$P,F$1,0)</f>
        <v>1</v>
      </c>
      <c r="G2744" s="36"/>
      <c r="H2744" s="28">
        <v>327192</v>
      </c>
      <c r="I2744" s="53">
        <f>INDEX($I:$I,MATCH($H2744,$C:$C,0))</f>
        <v>600</v>
      </c>
      <c r="J2744" s="5" t="s">
        <v>3410</v>
      </c>
      <c r="K2744" s="56">
        <f>INDEX($K:$K,MATCH($H2744,$C:$C,0))+I2744</f>
        <v>3600</v>
      </c>
      <c r="L2744" s="14">
        <f>VLOOKUP(K2744,Наценка!$A$1:$B$8,2,1)</f>
        <v>1.4</v>
      </c>
      <c r="M2744" s="56">
        <f>INDEX($M:$M,MATCH($H2744,$C:$C,0))+I2744*$M$2</f>
        <v>4980</v>
      </c>
      <c r="N2744" s="57">
        <f t="shared" si="454"/>
        <v>4990</v>
      </c>
      <c r="O2744" s="72">
        <f>VLOOKUP($B2744,'Выгр Торг'!$B:$P,O$1,0)</f>
        <v>3600</v>
      </c>
      <c r="P2744" s="72">
        <f>VLOOKUP($B2744,'Выгр Торг'!$B:$P,P$1,0)</f>
        <v>5090</v>
      </c>
      <c r="Q2744" s="42">
        <f t="shared" si="455"/>
        <v>0</v>
      </c>
      <c r="R2744" s="42">
        <f t="shared" si="456"/>
        <v>100</v>
      </c>
      <c r="S2744" s="85">
        <f t="shared" si="447"/>
        <v>4990</v>
      </c>
      <c r="T2744" s="60" t="str">
        <f>IFERROR(VLOOKUP($B2744,'Из ГУГЛа'!$B:$G,4,0)*U2744+V2744,VLOOKUP($B2744,'Из ГУГЛа'!$B:$G,4,0))</f>
        <v/>
      </c>
      <c r="U2744" s="15">
        <v>1</v>
      </c>
      <c r="V2744" s="59"/>
      <c r="W2744" s="74">
        <f t="shared" si="457"/>
        <v>0.38611111111111107</v>
      </c>
      <c r="X2744" s="74" t="str">
        <f t="shared" si="458"/>
        <v/>
      </c>
      <c r="Y2744" s="74" t="str">
        <f t="shared" si="459"/>
        <v/>
      </c>
      <c r="Z2744" s="76" t="e">
        <f>INDEX($Z:$Z,MATCH($H2744,$C:$C,0))+V2744</f>
        <v>#VALUE!</v>
      </c>
      <c r="AB2744" s="43">
        <f>INDEX($AB:$AB,MATCH($H2744,$C:$C,0))</f>
        <v>0</v>
      </c>
    </row>
    <row r="2745" spans="1:28" ht="60" x14ac:dyDescent="0.25">
      <c r="A2745" s="71" t="str">
        <f>INDEX('Выгр Торг'!$A:$A,MATCH($B2745,'Выгр Торг'!$B:$B,0))</f>
        <v>Боковые зеркала "АТП" в стиле Гранта для ВАЗ 2110-2112, Лада Приора</v>
      </c>
      <c r="B2745" s="88">
        <v>327404</v>
      </c>
      <c r="C2745" s="72">
        <f>VLOOKUP($B2745,'Выгр Торг'!$B:$P,C$1,0)</f>
        <v>327404</v>
      </c>
      <c r="D2745" s="71" t="str">
        <f>VLOOKUP($B2745,'Выгр Торг'!$B:$P,D$1,0)</f>
        <v>Боковые зеркала "АТП" в стиле Гранта (повторитель: Динамический (стиль Lexus), Механическая, Без обогрева, В цвет 660) для ВАЗ 2110-2112, Лада Приора</v>
      </c>
      <c r="E2745" s="72" t="str">
        <f>VLOOKUP($B2745,'Выгр Торг'!$B:$P,E$1,0)</f>
        <v>Y</v>
      </c>
      <c r="F2745" s="72" t="str">
        <f>VLOOKUP($B2745,'Выгр Торг'!$B:$P,F$1,0)</f>
        <v>1</v>
      </c>
      <c r="G2745" s="36"/>
      <c r="H2745" s="28">
        <v>327192</v>
      </c>
      <c r="I2745" s="53">
        <f>INDEX($I:$I,MATCH($H2745,$C:$C,0))</f>
        <v>600</v>
      </c>
      <c r="J2745" s="5" t="s">
        <v>3410</v>
      </c>
      <c r="K2745" s="56">
        <f>INDEX($K:$K,MATCH($H2745,$C:$C,0))+I2745</f>
        <v>3600</v>
      </c>
      <c r="L2745" s="14">
        <f>VLOOKUP(K2745,Наценка!$A$1:$B$8,2,1)</f>
        <v>1.4</v>
      </c>
      <c r="M2745" s="56">
        <f>INDEX($M:$M,MATCH($H2745,$C:$C,0))+I2745*$M$2</f>
        <v>4980</v>
      </c>
      <c r="N2745" s="57">
        <f t="shared" si="454"/>
        <v>4990</v>
      </c>
      <c r="O2745" s="72">
        <f>VLOOKUP($B2745,'Выгр Торг'!$B:$P,O$1,0)</f>
        <v>3600</v>
      </c>
      <c r="P2745" s="72">
        <f>VLOOKUP($B2745,'Выгр Торг'!$B:$P,P$1,0)</f>
        <v>5090</v>
      </c>
      <c r="Q2745" s="42">
        <f t="shared" si="455"/>
        <v>0</v>
      </c>
      <c r="R2745" s="42">
        <f t="shared" si="456"/>
        <v>100</v>
      </c>
      <c r="S2745" s="85">
        <f t="shared" si="447"/>
        <v>4990</v>
      </c>
      <c r="T2745" s="60" t="str">
        <f>IFERROR(VLOOKUP($B2745,'Из ГУГЛа'!$B:$G,4,0)*U2745+V2745,VLOOKUP($B2745,'Из ГУГЛа'!$B:$G,4,0))</f>
        <v/>
      </c>
      <c r="U2745" s="15">
        <v>1</v>
      </c>
      <c r="V2745" s="59"/>
      <c r="W2745" s="74">
        <f t="shared" si="457"/>
        <v>0.38611111111111107</v>
      </c>
      <c r="X2745" s="74" t="str">
        <f t="shared" si="458"/>
        <v/>
      </c>
      <c r="Y2745" s="74" t="str">
        <f t="shared" si="459"/>
        <v/>
      </c>
      <c r="Z2745" s="76" t="e">
        <f>INDEX($Z:$Z,MATCH($H2745,$C:$C,0))+V2745</f>
        <v>#VALUE!</v>
      </c>
      <c r="AB2745" s="43">
        <f>INDEX($AB:$AB,MATCH($H2745,$C:$C,0))</f>
        <v>0</v>
      </c>
    </row>
    <row r="2746" spans="1:28" ht="60" x14ac:dyDescent="0.25">
      <c r="A2746" s="71" t="str">
        <f>INDEX('Выгр Торг'!$A:$A,MATCH($B2746,'Выгр Торг'!$B:$B,0))</f>
        <v>Боковые зеркала "АТП" в стиле Гранта для ВАЗ 2110-2112, Лада Приора</v>
      </c>
      <c r="B2746" s="88">
        <v>327516</v>
      </c>
      <c r="C2746" s="72">
        <f>VLOOKUP($B2746,'Выгр Торг'!$B:$P,C$1,0)</f>
        <v>327516</v>
      </c>
      <c r="D2746" s="71" t="str">
        <f>VLOOKUP($B2746,'Выгр Торг'!$B:$P,D$1,0)</f>
        <v>Боковые зеркала "АТП" в стиле Гранта (повторитель: Динамический (стиль Lexus), Механическая, Без обогрева, В цвет 665) для ВАЗ 2110-2112, Лада Приора</v>
      </c>
      <c r="E2746" s="72" t="str">
        <f>VLOOKUP($B2746,'Выгр Торг'!$B:$P,E$1,0)</f>
        <v>Y</v>
      </c>
      <c r="F2746" s="72" t="str">
        <f>VLOOKUP($B2746,'Выгр Торг'!$B:$P,F$1,0)</f>
        <v>1</v>
      </c>
      <c r="G2746" s="36"/>
      <c r="H2746" s="28">
        <v>327192</v>
      </c>
      <c r="I2746" s="53">
        <f>INDEX($I:$I,MATCH($H2746,$C:$C,0))</f>
        <v>600</v>
      </c>
      <c r="J2746" s="5" t="s">
        <v>3410</v>
      </c>
      <c r="K2746" s="56">
        <f>INDEX($K:$K,MATCH($H2746,$C:$C,0))+I2746</f>
        <v>3600</v>
      </c>
      <c r="L2746" s="14">
        <f>VLOOKUP(K2746,Наценка!$A$1:$B$8,2,1)</f>
        <v>1.4</v>
      </c>
      <c r="M2746" s="56">
        <f>INDEX($M:$M,MATCH($H2746,$C:$C,0))+I2746*$M$2</f>
        <v>4980</v>
      </c>
      <c r="N2746" s="57">
        <f t="shared" si="454"/>
        <v>4990</v>
      </c>
      <c r="O2746" s="72">
        <f>VLOOKUP($B2746,'Выгр Торг'!$B:$P,O$1,0)</f>
        <v>3600</v>
      </c>
      <c r="P2746" s="72">
        <f>VLOOKUP($B2746,'Выгр Торг'!$B:$P,P$1,0)</f>
        <v>5090</v>
      </c>
      <c r="Q2746" s="42">
        <f t="shared" si="455"/>
        <v>0</v>
      </c>
      <c r="R2746" s="42">
        <f t="shared" si="456"/>
        <v>100</v>
      </c>
      <c r="S2746" s="85">
        <f t="shared" si="447"/>
        <v>4990</v>
      </c>
      <c r="T2746" s="60" t="str">
        <f>IFERROR(VLOOKUP($B2746,'Из ГУГЛа'!$B:$G,4,0)*U2746+V2746,VLOOKUP($B2746,'Из ГУГЛа'!$B:$G,4,0))</f>
        <v/>
      </c>
      <c r="U2746" s="15">
        <v>1</v>
      </c>
      <c r="V2746" s="59"/>
      <c r="W2746" s="74">
        <f t="shared" si="457"/>
        <v>0.38611111111111107</v>
      </c>
      <c r="X2746" s="74" t="str">
        <f t="shared" si="458"/>
        <v/>
      </c>
      <c r="Y2746" s="74" t="str">
        <f t="shared" si="459"/>
        <v/>
      </c>
      <c r="Z2746" s="76" t="e">
        <f>INDEX($Z:$Z,MATCH($H2746,$C:$C,0))+V2746</f>
        <v>#VALUE!</v>
      </c>
      <c r="AB2746" s="43">
        <f>INDEX($AB:$AB,MATCH($H2746,$C:$C,0))</f>
        <v>0</v>
      </c>
    </row>
    <row r="2747" spans="1:28" ht="60" x14ac:dyDescent="0.25">
      <c r="A2747" s="71" t="str">
        <f>INDEX('Выгр Торг'!$A:$A,MATCH($B2747,'Выгр Торг'!$B:$B,0))</f>
        <v>Боковые зеркала "АТП" в стиле Гранта для ВАЗ 2110-2112, Лада Приора</v>
      </c>
      <c r="B2747" s="88">
        <v>327626</v>
      </c>
      <c r="C2747" s="72">
        <f>VLOOKUP($B2747,'Выгр Торг'!$B:$P,C$1,0)</f>
        <v>327626</v>
      </c>
      <c r="D2747" s="71" t="str">
        <f>VLOOKUP($B2747,'Выгр Торг'!$B:$P,D$1,0)</f>
        <v>Боковые зеркала "АТП" в стиле Гранта (повторитель: Динамический (стиль Lexus), Механическая, Без обогрева, В цвет 672) для ВАЗ 2110-2112, Лада Приора</v>
      </c>
      <c r="E2747" s="72" t="str">
        <f>VLOOKUP($B2747,'Выгр Торг'!$B:$P,E$1,0)</f>
        <v>Y</v>
      </c>
      <c r="F2747" s="72" t="str">
        <f>VLOOKUP($B2747,'Выгр Торг'!$B:$P,F$1,0)</f>
        <v>1</v>
      </c>
      <c r="G2747" s="36"/>
      <c r="H2747" s="28">
        <v>327192</v>
      </c>
      <c r="I2747" s="53">
        <f>INDEX($I:$I,MATCH($H2747,$C:$C,0))</f>
        <v>600</v>
      </c>
      <c r="J2747" s="5" t="s">
        <v>3410</v>
      </c>
      <c r="K2747" s="56">
        <f>INDEX($K:$K,MATCH($H2747,$C:$C,0))+I2747</f>
        <v>3600</v>
      </c>
      <c r="L2747" s="14">
        <f>VLOOKUP(K2747,Наценка!$A$1:$B$8,2,1)</f>
        <v>1.4</v>
      </c>
      <c r="M2747" s="56">
        <f>INDEX($M:$M,MATCH($H2747,$C:$C,0))+I2747*$M$2</f>
        <v>4980</v>
      </c>
      <c r="N2747" s="57">
        <f t="shared" si="454"/>
        <v>4990</v>
      </c>
      <c r="O2747" s="72">
        <f>VLOOKUP($B2747,'Выгр Торг'!$B:$P,O$1,0)</f>
        <v>3600</v>
      </c>
      <c r="P2747" s="72">
        <f>VLOOKUP($B2747,'Выгр Торг'!$B:$P,P$1,0)</f>
        <v>5090</v>
      </c>
      <c r="Q2747" s="42">
        <f t="shared" si="455"/>
        <v>0</v>
      </c>
      <c r="R2747" s="42">
        <f t="shared" si="456"/>
        <v>100</v>
      </c>
      <c r="S2747" s="85">
        <f t="shared" si="447"/>
        <v>4990</v>
      </c>
      <c r="T2747" s="60" t="str">
        <f>IFERROR(VLOOKUP($B2747,'Из ГУГЛа'!$B:$G,4,0)*U2747+V2747,VLOOKUP($B2747,'Из ГУГЛа'!$B:$G,4,0))</f>
        <v/>
      </c>
      <c r="U2747" s="15">
        <v>1</v>
      </c>
      <c r="V2747" s="59"/>
      <c r="W2747" s="74">
        <f t="shared" si="457"/>
        <v>0.38611111111111107</v>
      </c>
      <c r="X2747" s="74" t="str">
        <f t="shared" si="458"/>
        <v/>
      </c>
      <c r="Y2747" s="74" t="str">
        <f t="shared" si="459"/>
        <v/>
      </c>
      <c r="Z2747" s="76" t="e">
        <f>INDEX($Z:$Z,MATCH($H2747,$C:$C,0))+V2747</f>
        <v>#VALUE!</v>
      </c>
      <c r="AB2747" s="43">
        <f>INDEX($AB:$AB,MATCH($H2747,$C:$C,0))</f>
        <v>0</v>
      </c>
    </row>
    <row r="2748" spans="1:28" ht="60" x14ac:dyDescent="0.25">
      <c r="A2748" s="71" t="str">
        <f>INDEX('Выгр Торг'!$A:$A,MATCH($B2748,'Выгр Торг'!$B:$B,0))</f>
        <v>Боковые зеркала "АТП" в стиле Гранта для ВАЗ 2110-2112, Лада Приора</v>
      </c>
      <c r="B2748" s="88">
        <v>327706</v>
      </c>
      <c r="C2748" s="72">
        <f>VLOOKUP($B2748,'Выгр Торг'!$B:$P,C$1,0)</f>
        <v>327706</v>
      </c>
      <c r="D2748" s="71" t="str">
        <f>VLOOKUP($B2748,'Выгр Торг'!$B:$P,D$1,0)</f>
        <v>Боковые зеркала "АТП" в стиле Гранта (повторитель: Динамический (стиль Lexus), Механическая, Без обогрева, В цвет 690) для ВАЗ 2110-2112, Лада Приора</v>
      </c>
      <c r="E2748" s="72" t="str">
        <f>VLOOKUP($B2748,'Выгр Торг'!$B:$P,E$1,0)</f>
        <v>Y</v>
      </c>
      <c r="F2748" s="72" t="str">
        <f>VLOOKUP($B2748,'Выгр Торг'!$B:$P,F$1,0)</f>
        <v>1</v>
      </c>
      <c r="G2748" s="36"/>
      <c r="H2748" s="28">
        <v>327192</v>
      </c>
      <c r="I2748" s="53">
        <f>INDEX($I:$I,MATCH($H2748,$C:$C,0))</f>
        <v>600</v>
      </c>
      <c r="J2748" s="5" t="s">
        <v>3410</v>
      </c>
      <c r="K2748" s="56">
        <f>INDEX($K:$K,MATCH($H2748,$C:$C,0))+I2748</f>
        <v>3600</v>
      </c>
      <c r="L2748" s="14">
        <f>VLOOKUP(K2748,Наценка!$A$1:$B$8,2,1)</f>
        <v>1.4</v>
      </c>
      <c r="M2748" s="56">
        <f>INDEX($M:$M,MATCH($H2748,$C:$C,0))+I2748*$M$2</f>
        <v>4980</v>
      </c>
      <c r="N2748" s="57">
        <f t="shared" si="454"/>
        <v>4990</v>
      </c>
      <c r="O2748" s="72">
        <f>VLOOKUP($B2748,'Выгр Торг'!$B:$P,O$1,0)</f>
        <v>3600</v>
      </c>
      <c r="P2748" s="72">
        <f>VLOOKUP($B2748,'Выгр Торг'!$B:$P,P$1,0)</f>
        <v>5090</v>
      </c>
      <c r="Q2748" s="42">
        <f t="shared" si="455"/>
        <v>0</v>
      </c>
      <c r="R2748" s="42">
        <f t="shared" si="456"/>
        <v>100</v>
      </c>
      <c r="S2748" s="85">
        <f t="shared" si="447"/>
        <v>4990</v>
      </c>
      <c r="T2748" s="60" t="str">
        <f>IFERROR(VLOOKUP($B2748,'Из ГУГЛа'!$B:$G,4,0)*U2748+V2748,VLOOKUP($B2748,'Из ГУГЛа'!$B:$G,4,0))</f>
        <v/>
      </c>
      <c r="U2748" s="15">
        <v>1</v>
      </c>
      <c r="V2748" s="59"/>
      <c r="W2748" s="74">
        <f t="shared" si="457"/>
        <v>0.38611111111111107</v>
      </c>
      <c r="X2748" s="74" t="str">
        <f t="shared" si="458"/>
        <v/>
      </c>
      <c r="Y2748" s="74" t="str">
        <f t="shared" si="459"/>
        <v/>
      </c>
      <c r="Z2748" s="76" t="e">
        <f>INDEX($Z:$Z,MATCH($H2748,$C:$C,0))+V2748</f>
        <v>#VALUE!</v>
      </c>
      <c r="AB2748" s="43">
        <f>INDEX($AB:$AB,MATCH($H2748,$C:$C,0))</f>
        <v>0</v>
      </c>
    </row>
    <row r="2749" spans="1:28" ht="60" x14ac:dyDescent="0.25">
      <c r="A2749" s="71" t="str">
        <f>INDEX('Выгр Торг'!$A:$A,MATCH($B2749,'Выгр Торг'!$B:$B,0))</f>
        <v>Боковые зеркала "АТП" в стиле Гранта для ВАЗ 2110-2112, Лада Приора</v>
      </c>
      <c r="B2749" s="88">
        <v>327508</v>
      </c>
      <c r="C2749" s="72">
        <f>VLOOKUP($B2749,'Выгр Торг'!$B:$P,C$1,0)</f>
        <v>327508</v>
      </c>
      <c r="D2749" s="71" t="str">
        <f>VLOOKUP($B2749,'Выгр Торг'!$B:$P,D$1,0)</f>
        <v>Боковые зеркала "АТП" в стиле Гранта (повторитель: Динамический (стиль Lexus), Механическая, Без обогрева, В цвет 790) для ВАЗ 2110-2112, Лада Приора</v>
      </c>
      <c r="E2749" s="72" t="str">
        <f>VLOOKUP($B2749,'Выгр Торг'!$B:$P,E$1,0)</f>
        <v>Y</v>
      </c>
      <c r="F2749" s="72" t="str">
        <f>VLOOKUP($B2749,'Выгр Торг'!$B:$P,F$1,0)</f>
        <v>1</v>
      </c>
      <c r="G2749" s="36"/>
      <c r="H2749" s="28">
        <v>327192</v>
      </c>
      <c r="I2749" s="53">
        <f>INDEX($I:$I,MATCH($H2749,$C:$C,0))</f>
        <v>600</v>
      </c>
      <c r="J2749" s="5" t="s">
        <v>3410</v>
      </c>
      <c r="K2749" s="56">
        <f>INDEX($K:$K,MATCH($H2749,$C:$C,0))+I2749</f>
        <v>3600</v>
      </c>
      <c r="L2749" s="14">
        <f>VLOOKUP(K2749,Наценка!$A$1:$B$8,2,1)</f>
        <v>1.4</v>
      </c>
      <c r="M2749" s="56">
        <f>INDEX($M:$M,MATCH($H2749,$C:$C,0))+I2749*$M$2</f>
        <v>4980</v>
      </c>
      <c r="N2749" s="57">
        <f t="shared" si="454"/>
        <v>4990</v>
      </c>
      <c r="O2749" s="72">
        <f>VLOOKUP($B2749,'Выгр Торг'!$B:$P,O$1,0)</f>
        <v>3600</v>
      </c>
      <c r="P2749" s="72">
        <f>VLOOKUP($B2749,'Выгр Торг'!$B:$P,P$1,0)</f>
        <v>5090</v>
      </c>
      <c r="Q2749" s="42">
        <f t="shared" si="455"/>
        <v>0</v>
      </c>
      <c r="R2749" s="42">
        <f t="shared" si="456"/>
        <v>100</v>
      </c>
      <c r="S2749" s="85">
        <f t="shared" si="447"/>
        <v>4990</v>
      </c>
      <c r="T2749" s="60" t="str">
        <f>IFERROR(VLOOKUP($B2749,'Из ГУГЛа'!$B:$G,4,0)*U2749+V2749,VLOOKUP($B2749,'Из ГУГЛа'!$B:$G,4,0))</f>
        <v/>
      </c>
      <c r="U2749" s="15">
        <v>1</v>
      </c>
      <c r="V2749" s="59"/>
      <c r="W2749" s="74">
        <f t="shared" si="457"/>
        <v>0.38611111111111107</v>
      </c>
      <c r="X2749" s="74" t="str">
        <f t="shared" si="458"/>
        <v/>
      </c>
      <c r="Y2749" s="74" t="str">
        <f t="shared" si="459"/>
        <v/>
      </c>
      <c r="Z2749" s="76" t="e">
        <f>INDEX($Z:$Z,MATCH($H2749,$C:$C,0))+V2749</f>
        <v>#VALUE!</v>
      </c>
      <c r="AB2749" s="43">
        <f>INDEX($AB:$AB,MATCH($H2749,$C:$C,0))</f>
        <v>0</v>
      </c>
    </row>
    <row r="2750" spans="1:28" ht="75" x14ac:dyDescent="0.25">
      <c r="A2750" s="71" t="str">
        <f>INDEX('Выгр Торг'!$A:$A,MATCH($B2750,'Выгр Торг'!$B:$B,0))</f>
        <v>Боковые зеркала "АТП" в стиле Гранта для ВАЗ 2110-2112, Лада Приора</v>
      </c>
      <c r="B2750" s="88">
        <v>327388</v>
      </c>
      <c r="C2750" s="72">
        <f>VLOOKUP($B2750,'Выгр Торг'!$B:$P,C$1,0)</f>
        <v>327388</v>
      </c>
      <c r="D2750" s="71" t="str">
        <f>VLOOKUP($B2750,'Выгр Торг'!$B:$P,D$1,0)</f>
        <v>Боковые зеркала "АТП" в стиле Гранта (повторитель: Динамический (стиль Lexus), Механическая, Без обогрева, Уточнить у менеджера) для ВАЗ 2110-2112, Лада Приора</v>
      </c>
      <c r="E2750" s="72" t="str">
        <f>VLOOKUP($B2750,'Выгр Торг'!$B:$P,E$1,0)</f>
        <v>Y</v>
      </c>
      <c r="F2750" s="72" t="str">
        <f>VLOOKUP($B2750,'Выгр Торг'!$B:$P,F$1,0)</f>
        <v>1</v>
      </c>
      <c r="G2750" s="36"/>
      <c r="H2750" s="28">
        <v>327192</v>
      </c>
      <c r="I2750" s="53">
        <f>INDEX($I:$I,MATCH($H2750,$C:$C,0))</f>
        <v>600</v>
      </c>
      <c r="J2750" s="5" t="s">
        <v>3410</v>
      </c>
      <c r="K2750" s="56">
        <f>INDEX($K:$K,MATCH($H2750,$C:$C,0))+I2750</f>
        <v>3600</v>
      </c>
      <c r="L2750" s="14">
        <f>VLOOKUP(K2750,Наценка!$A$1:$B$8,2,1)</f>
        <v>1.4</v>
      </c>
      <c r="M2750" s="56">
        <f>INDEX($M:$M,MATCH($H2750,$C:$C,0))+I2750*$M$2</f>
        <v>4980</v>
      </c>
      <c r="N2750" s="57">
        <f t="shared" si="454"/>
        <v>4990</v>
      </c>
      <c r="O2750" s="72">
        <f>VLOOKUP($B2750,'Выгр Торг'!$B:$P,O$1,0)</f>
        <v>3600</v>
      </c>
      <c r="P2750" s="72">
        <f>VLOOKUP($B2750,'Выгр Торг'!$B:$P,P$1,0)</f>
        <v>5090</v>
      </c>
      <c r="Q2750" s="42">
        <f t="shared" si="455"/>
        <v>0</v>
      </c>
      <c r="R2750" s="42">
        <f t="shared" si="456"/>
        <v>100</v>
      </c>
      <c r="S2750" s="85">
        <f t="shared" si="447"/>
        <v>4990</v>
      </c>
      <c r="T2750" s="60" t="str">
        <f>IFERROR(VLOOKUP($B2750,'Из ГУГЛа'!$B:$G,4,0)*U2750+V2750,VLOOKUP($B2750,'Из ГУГЛа'!$B:$G,4,0))</f>
        <v/>
      </c>
      <c r="U2750" s="15">
        <v>1</v>
      </c>
      <c r="V2750" s="59"/>
      <c r="W2750" s="74">
        <f t="shared" si="457"/>
        <v>0.38611111111111107</v>
      </c>
      <c r="X2750" s="74" t="str">
        <f t="shared" si="458"/>
        <v/>
      </c>
      <c r="Y2750" s="74" t="str">
        <f t="shared" si="459"/>
        <v/>
      </c>
      <c r="Z2750" s="76" t="e">
        <f>INDEX($Z:$Z,MATCH($H2750,$C:$C,0))+V2750</f>
        <v>#VALUE!</v>
      </c>
      <c r="AB2750" s="43">
        <f>INDEX($AB:$AB,MATCH($H2750,$C:$C,0))</f>
        <v>0</v>
      </c>
    </row>
    <row r="2751" spans="1:28" ht="60" x14ac:dyDescent="0.25">
      <c r="A2751" s="71" t="str">
        <f>INDEX('Выгр Торг'!$A:$A,MATCH($B2751,'Выгр Торг'!$B:$B,0))</f>
        <v>Боковые зеркала "АТП" в стиле Гранта для ВАЗ 2110-2112, Лада Приора</v>
      </c>
      <c r="B2751" s="88">
        <v>327196</v>
      </c>
      <c r="C2751" s="72">
        <f>VLOOKUP($B2751,'Выгр Торг'!$B:$P,C$1,0)</f>
        <v>327196</v>
      </c>
      <c r="D2751" s="71" t="str">
        <f>VLOOKUP($B2751,'Выгр Торг'!$B:$P,D$1,0)</f>
        <v>Боковые зеркала "АТП" в стиле Гранта (повторитель: Динамический (стиль Lexus), Механическая, С обогревом, Без покраски) для ВАЗ 2110-2112, Лада Приора</v>
      </c>
      <c r="E2751" s="72" t="str">
        <f>VLOOKUP($B2751,'Выгр Торг'!$B:$P,E$1,0)</f>
        <v>Y</v>
      </c>
      <c r="F2751" s="72" t="str">
        <f>VLOOKUP($B2751,'Выгр Торг'!$B:$P,F$1,0)</f>
        <v>1</v>
      </c>
      <c r="G2751" s="36"/>
      <c r="H2751" s="28">
        <v>327196</v>
      </c>
      <c r="I2751" s="52">
        <v>600</v>
      </c>
      <c r="J2751" s="5" t="s">
        <v>3410</v>
      </c>
      <c r="K2751" s="73">
        <f>O2751</f>
        <v>3000</v>
      </c>
      <c r="L2751" s="14">
        <f>VLOOKUP(K2751,Наценка!$A$1:$B$8,2,1)</f>
        <v>1.4</v>
      </c>
      <c r="M2751" s="83">
        <f>K2751*L2751</f>
        <v>4200</v>
      </c>
      <c r="N2751" s="57">
        <f t="shared" ref="N2751:N2752" si="460">IF(M2751&lt;=1000,(ROUNDUP(M2751,-1)-1),(ROUNDUP(M2751,-2)-10))</f>
        <v>4190</v>
      </c>
      <c r="O2751" s="72">
        <f>VLOOKUP($B2751,'Выгр Торг'!$B:$P,O$1,0)</f>
        <v>3000</v>
      </c>
      <c r="P2751" s="72">
        <f>VLOOKUP($B2751,'Выгр Торг'!$B:$P,P$1,0)</f>
        <v>4290</v>
      </c>
      <c r="Q2751" s="42">
        <f t="shared" ref="Q2751:Q2752" si="461">O2751-K2751</f>
        <v>0</v>
      </c>
      <c r="R2751" s="42">
        <f t="shared" ref="R2751:R2752" si="462">P2751-N2751</f>
        <v>100</v>
      </c>
      <c r="S2751" s="85">
        <f t="shared" si="447"/>
        <v>4190</v>
      </c>
      <c r="T2751" s="60" t="str">
        <f>IFERROR(VLOOKUP($B2751,'Из ГУГЛа'!$B:$G,4,0)*U2751+V2751,VLOOKUP($B2751,'Из ГУГЛа'!$B:$G,4,0))</f>
        <v/>
      </c>
      <c r="U2751" s="15">
        <v>1</v>
      </c>
      <c r="V2751" s="59"/>
      <c r="W2751" s="74">
        <f t="shared" ref="W2751:W2752" si="463">IFERROR(S2751/K2751-1,"")</f>
        <v>0.39666666666666672</v>
      </c>
      <c r="X2751" s="74" t="str">
        <f t="shared" ref="X2751:X2752" si="464">IFERROR((Z2751-S2751)/Z2751,"")</f>
        <v/>
      </c>
      <c r="Y2751" s="74" t="str">
        <f t="shared" ref="Y2751:Y2752" si="465">IFERROR(IF(Z2751="","",Z2751/K2751-1),"")</f>
        <v/>
      </c>
      <c r="Z2751" s="78" t="s">
        <v>2579</v>
      </c>
    </row>
    <row r="2752" spans="1:28" ht="60" x14ac:dyDescent="0.25">
      <c r="A2752" s="71" t="str">
        <f>INDEX('Выгр Торг'!$A:$A,MATCH($B2752,'Выгр Торг'!$B:$B,0))</f>
        <v>Боковые зеркала "АТП" в стиле Гранта для ВАЗ 2110-2112, Лада Приора</v>
      </c>
      <c r="B2752" s="88">
        <v>327742</v>
      </c>
      <c r="C2752" s="72">
        <f>VLOOKUP($B2752,'Выгр Торг'!$B:$P,C$1,0)</f>
        <v>327742</v>
      </c>
      <c r="D2752" s="71" t="str">
        <f>VLOOKUP($B2752,'Выгр Торг'!$B:$P,D$1,0)</f>
        <v>Боковые зеркала "АТП" в стиле Гранта (повторитель: Динамический (стиль Lexus), Механическая, С обогревом, В цвет 100) для ВАЗ 2110-2112, Лада Приора</v>
      </c>
      <c r="E2752" s="72" t="str">
        <f>VLOOKUP($B2752,'Выгр Торг'!$B:$P,E$1,0)</f>
        <v>Y</v>
      </c>
      <c r="F2752" s="72" t="str">
        <f>VLOOKUP($B2752,'Выгр Торг'!$B:$P,F$1,0)</f>
        <v>1</v>
      </c>
      <c r="G2752" s="36"/>
      <c r="H2752" s="28">
        <v>327196</v>
      </c>
      <c r="I2752" s="53">
        <f>INDEX($I:$I,MATCH($H2752,$C:$C,0))</f>
        <v>600</v>
      </c>
      <c r="J2752" s="5" t="s">
        <v>3410</v>
      </c>
      <c r="K2752" s="56">
        <f>INDEX($K:$K,MATCH($H2752,$C:$C,0))+I2752</f>
        <v>3600</v>
      </c>
      <c r="L2752" s="14">
        <f>VLOOKUP(K2752,Наценка!$A$1:$B$8,2,1)</f>
        <v>1.4</v>
      </c>
      <c r="M2752" s="56">
        <f>INDEX($M:$M,MATCH($H2752,$C:$C,0))+I2752*$M$2</f>
        <v>4980</v>
      </c>
      <c r="N2752" s="57">
        <f t="shared" si="460"/>
        <v>4990</v>
      </c>
      <c r="O2752" s="72">
        <f>VLOOKUP($B2752,'Выгр Торг'!$B:$P,O$1,0)</f>
        <v>3600</v>
      </c>
      <c r="P2752" s="72">
        <f>VLOOKUP($B2752,'Выгр Торг'!$B:$P,P$1,0)</f>
        <v>5090</v>
      </c>
      <c r="Q2752" s="42">
        <f t="shared" si="461"/>
        <v>0</v>
      </c>
      <c r="R2752" s="42">
        <f t="shared" si="462"/>
        <v>100</v>
      </c>
      <c r="S2752" s="85">
        <f t="shared" si="447"/>
        <v>4990</v>
      </c>
      <c r="T2752" s="60" t="str">
        <f>IFERROR(VLOOKUP($B2752,'Из ГУГЛа'!$B:$G,4,0)*U2752+V2752,VLOOKUP($B2752,'Из ГУГЛа'!$B:$G,4,0))</f>
        <v/>
      </c>
      <c r="U2752" s="15">
        <v>1</v>
      </c>
      <c r="V2752" s="59"/>
      <c r="W2752" s="74">
        <f t="shared" si="463"/>
        <v>0.38611111111111107</v>
      </c>
      <c r="X2752" s="74" t="str">
        <f t="shared" si="464"/>
        <v/>
      </c>
      <c r="Y2752" s="74" t="str">
        <f t="shared" si="465"/>
        <v/>
      </c>
      <c r="Z2752" s="76" t="e">
        <f>INDEX($Z:$Z,MATCH($H2752,$C:$C,0))+V2752</f>
        <v>#VALUE!</v>
      </c>
      <c r="AB2752" s="43">
        <f>INDEX($AB:$AB,MATCH($H2752,$C:$C,0))</f>
        <v>0</v>
      </c>
    </row>
    <row r="2753" spans="1:28" ht="60" x14ac:dyDescent="0.25">
      <c r="A2753" s="71" t="str">
        <f>INDEX('Выгр Торг'!$A:$A,MATCH($B2753,'Выгр Торг'!$B:$B,0))</f>
        <v>Боковые зеркала "АТП" в стиле Гранта для ВАЗ 2110-2112, Лада Приора</v>
      </c>
      <c r="B2753" s="88">
        <v>327424</v>
      </c>
      <c r="C2753" s="72">
        <f>VLOOKUP($B2753,'Выгр Торг'!$B:$P,C$1,0)</f>
        <v>327424</v>
      </c>
      <c r="D2753" s="71" t="str">
        <f>VLOOKUP($B2753,'Выгр Торг'!$B:$P,D$1,0)</f>
        <v>Боковые зеркала "АТП" в стиле Гранта (повторитель: Динамический (стиль Lexus), Механическая, С обогревом, В цвет 125) для ВАЗ 2110-2112, Лада Приора</v>
      </c>
      <c r="E2753" s="72" t="str">
        <f>VLOOKUP($B2753,'Выгр Торг'!$B:$P,E$1,0)</f>
        <v>Y</v>
      </c>
      <c r="F2753" s="72" t="str">
        <f>VLOOKUP($B2753,'Выгр Торг'!$B:$P,F$1,0)</f>
        <v>1</v>
      </c>
      <c r="G2753" s="36"/>
      <c r="H2753" s="28">
        <v>327196</v>
      </c>
      <c r="I2753" s="53">
        <f>INDEX($I:$I,MATCH($H2753,$C:$C,0))</f>
        <v>600</v>
      </c>
      <c r="J2753" s="5" t="s">
        <v>3410</v>
      </c>
      <c r="K2753" s="56">
        <f>INDEX($K:$K,MATCH($H2753,$C:$C,0))+I2753</f>
        <v>3600</v>
      </c>
      <c r="L2753" s="14">
        <f>VLOOKUP(K2753,Наценка!$A$1:$B$8,2,1)</f>
        <v>1.4</v>
      </c>
      <c r="M2753" s="56">
        <f>INDEX($M:$M,MATCH($H2753,$C:$C,0))+I2753*$M$2</f>
        <v>4980</v>
      </c>
      <c r="N2753" s="57">
        <f t="shared" ref="N2753:N2797" si="466">IF(M2753&lt;=1000,(ROUNDUP(M2753,-1)-1),(ROUNDUP(M2753,-2)-10))</f>
        <v>4990</v>
      </c>
      <c r="O2753" s="72">
        <f>VLOOKUP($B2753,'Выгр Торг'!$B:$P,O$1,0)</f>
        <v>3600</v>
      </c>
      <c r="P2753" s="72">
        <f>VLOOKUP($B2753,'Выгр Торг'!$B:$P,P$1,0)</f>
        <v>5090</v>
      </c>
      <c r="Q2753" s="42">
        <f t="shared" ref="Q2753:Q2797" si="467">O2753-K2753</f>
        <v>0</v>
      </c>
      <c r="R2753" s="42">
        <f t="shared" ref="R2753:R2797" si="468">P2753-N2753</f>
        <v>100</v>
      </c>
      <c r="S2753" s="85">
        <f t="shared" si="447"/>
        <v>4990</v>
      </c>
      <c r="T2753" s="60" t="str">
        <f>IFERROR(VLOOKUP($B2753,'Из ГУГЛа'!$B:$G,4,0)*U2753+V2753,VLOOKUP($B2753,'Из ГУГЛа'!$B:$G,4,0))</f>
        <v/>
      </c>
      <c r="U2753" s="15">
        <v>1</v>
      </c>
      <c r="V2753" s="59"/>
      <c r="W2753" s="74">
        <f t="shared" ref="W2753:W2797" si="469">IFERROR(S2753/K2753-1,"")</f>
        <v>0.38611111111111107</v>
      </c>
      <c r="X2753" s="74" t="str">
        <f t="shared" ref="X2753:X2797" si="470">IFERROR((Z2753-S2753)/Z2753,"")</f>
        <v/>
      </c>
      <c r="Y2753" s="74" t="str">
        <f t="shared" ref="Y2753:Y2797" si="471">IFERROR(IF(Z2753="","",Z2753/K2753-1),"")</f>
        <v/>
      </c>
      <c r="Z2753" s="76" t="e">
        <f>INDEX($Z:$Z,MATCH($H2753,$C:$C,0))+V2753</f>
        <v>#VALUE!</v>
      </c>
      <c r="AB2753" s="43">
        <f>INDEX($AB:$AB,MATCH($H2753,$C:$C,0))</f>
        <v>0</v>
      </c>
    </row>
    <row r="2754" spans="1:28" ht="60" x14ac:dyDescent="0.25">
      <c r="A2754" s="71" t="str">
        <f>INDEX('Выгр Торг'!$A:$A,MATCH($B2754,'Выгр Торг'!$B:$B,0))</f>
        <v>Боковые зеркала "АТП" в стиле Гранта для ВАЗ 2110-2112, Лада Приора</v>
      </c>
      <c r="B2754" s="88">
        <v>327558</v>
      </c>
      <c r="C2754" s="72">
        <f>VLOOKUP($B2754,'Выгр Торг'!$B:$P,C$1,0)</f>
        <v>327558</v>
      </c>
      <c r="D2754" s="71" t="str">
        <f>VLOOKUP($B2754,'Выгр Торг'!$B:$P,D$1,0)</f>
        <v>Боковые зеркала "АТП" в стиле Гранта (повторитель: Динамический (стиль Lexus), Механическая, С обогревом, В цвет 133) для ВАЗ 2110-2112, Лада Приора</v>
      </c>
      <c r="E2754" s="72" t="str">
        <f>VLOOKUP($B2754,'Выгр Торг'!$B:$P,E$1,0)</f>
        <v>Y</v>
      </c>
      <c r="F2754" s="72" t="str">
        <f>VLOOKUP($B2754,'Выгр Торг'!$B:$P,F$1,0)</f>
        <v>1</v>
      </c>
      <c r="G2754" s="36"/>
      <c r="H2754" s="28">
        <v>327196</v>
      </c>
      <c r="I2754" s="53">
        <f>INDEX($I:$I,MATCH($H2754,$C:$C,0))</f>
        <v>600</v>
      </c>
      <c r="J2754" s="5" t="s">
        <v>3410</v>
      </c>
      <c r="K2754" s="56">
        <f>INDEX($K:$K,MATCH($H2754,$C:$C,0))+I2754</f>
        <v>3600</v>
      </c>
      <c r="L2754" s="14">
        <f>VLOOKUP(K2754,Наценка!$A$1:$B$8,2,1)</f>
        <v>1.4</v>
      </c>
      <c r="M2754" s="56">
        <f>INDEX($M:$M,MATCH($H2754,$C:$C,0))+I2754*$M$2</f>
        <v>4980</v>
      </c>
      <c r="N2754" s="57">
        <f t="shared" si="466"/>
        <v>4990</v>
      </c>
      <c r="O2754" s="72">
        <f>VLOOKUP($B2754,'Выгр Торг'!$B:$P,O$1,0)</f>
        <v>3600</v>
      </c>
      <c r="P2754" s="72">
        <f>VLOOKUP($B2754,'Выгр Торг'!$B:$P,P$1,0)</f>
        <v>5090</v>
      </c>
      <c r="Q2754" s="42">
        <f t="shared" si="467"/>
        <v>0</v>
      </c>
      <c r="R2754" s="42">
        <f t="shared" si="468"/>
        <v>100</v>
      </c>
      <c r="S2754" s="85">
        <f t="shared" si="447"/>
        <v>4990</v>
      </c>
      <c r="T2754" s="60" t="str">
        <f>IFERROR(VLOOKUP($B2754,'Из ГУГЛа'!$B:$G,4,0)*U2754+V2754,VLOOKUP($B2754,'Из ГУГЛа'!$B:$G,4,0))</f>
        <v/>
      </c>
      <c r="U2754" s="15">
        <v>1</v>
      </c>
      <c r="V2754" s="59"/>
      <c r="W2754" s="74">
        <f t="shared" si="469"/>
        <v>0.38611111111111107</v>
      </c>
      <c r="X2754" s="74" t="str">
        <f t="shared" si="470"/>
        <v/>
      </c>
      <c r="Y2754" s="74" t="str">
        <f t="shared" si="471"/>
        <v/>
      </c>
      <c r="Z2754" s="76" t="e">
        <f>INDEX($Z:$Z,MATCH($H2754,$C:$C,0))+V2754</f>
        <v>#VALUE!</v>
      </c>
      <c r="AB2754" s="43">
        <f>INDEX($AB:$AB,MATCH($H2754,$C:$C,0))</f>
        <v>0</v>
      </c>
    </row>
    <row r="2755" spans="1:28" ht="60" x14ac:dyDescent="0.25">
      <c r="A2755" s="71" t="str">
        <f>INDEX('Выгр Торг'!$A:$A,MATCH($B2755,'Выгр Торг'!$B:$B,0))</f>
        <v>Боковые зеркала "АТП" в стиле Гранта для ВАЗ 2110-2112, Лада Приора</v>
      </c>
      <c r="B2755" s="88">
        <v>327542</v>
      </c>
      <c r="C2755" s="72">
        <f>VLOOKUP($B2755,'Выгр Торг'!$B:$P,C$1,0)</f>
        <v>327542</v>
      </c>
      <c r="D2755" s="71" t="str">
        <f>VLOOKUP($B2755,'Выгр Торг'!$B:$P,D$1,0)</f>
        <v>Боковые зеркала "АТП" в стиле Гранта (повторитель: Динамический (стиль Lexus), Механическая, С обогревом, В цвет 171) для ВАЗ 2110-2112, Лада Приора</v>
      </c>
      <c r="E2755" s="72" t="str">
        <f>VLOOKUP($B2755,'Выгр Торг'!$B:$P,E$1,0)</f>
        <v>Y</v>
      </c>
      <c r="F2755" s="72" t="str">
        <f>VLOOKUP($B2755,'Выгр Торг'!$B:$P,F$1,0)</f>
        <v>1</v>
      </c>
      <c r="G2755" s="36"/>
      <c r="H2755" s="28">
        <v>327196</v>
      </c>
      <c r="I2755" s="53">
        <f>INDEX($I:$I,MATCH($H2755,$C:$C,0))</f>
        <v>600</v>
      </c>
      <c r="J2755" s="5" t="s">
        <v>3410</v>
      </c>
      <c r="K2755" s="56">
        <f>INDEX($K:$K,MATCH($H2755,$C:$C,0))+I2755</f>
        <v>3600</v>
      </c>
      <c r="L2755" s="14">
        <f>VLOOKUP(K2755,Наценка!$A$1:$B$8,2,1)</f>
        <v>1.4</v>
      </c>
      <c r="M2755" s="56">
        <f>INDEX($M:$M,MATCH($H2755,$C:$C,0))+I2755*$M$2</f>
        <v>4980</v>
      </c>
      <c r="N2755" s="57">
        <f t="shared" si="466"/>
        <v>4990</v>
      </c>
      <c r="O2755" s="72">
        <f>VLOOKUP($B2755,'Выгр Торг'!$B:$P,O$1,0)</f>
        <v>3600</v>
      </c>
      <c r="P2755" s="72">
        <f>VLOOKUP($B2755,'Выгр Торг'!$B:$P,P$1,0)</f>
        <v>5090</v>
      </c>
      <c r="Q2755" s="42">
        <f t="shared" si="467"/>
        <v>0</v>
      </c>
      <c r="R2755" s="42">
        <f t="shared" si="468"/>
        <v>100</v>
      </c>
      <c r="S2755" s="85">
        <f t="shared" si="447"/>
        <v>4990</v>
      </c>
      <c r="T2755" s="60" t="str">
        <f>IFERROR(VLOOKUP($B2755,'Из ГУГЛа'!$B:$G,4,0)*U2755+V2755,VLOOKUP($B2755,'Из ГУГЛа'!$B:$G,4,0))</f>
        <v/>
      </c>
      <c r="U2755" s="15">
        <v>1</v>
      </c>
      <c r="V2755" s="59"/>
      <c r="W2755" s="74">
        <f t="shared" si="469"/>
        <v>0.38611111111111107</v>
      </c>
      <c r="X2755" s="74" t="str">
        <f t="shared" si="470"/>
        <v/>
      </c>
      <c r="Y2755" s="74" t="str">
        <f t="shared" si="471"/>
        <v/>
      </c>
      <c r="Z2755" s="76" t="e">
        <f>INDEX($Z:$Z,MATCH($H2755,$C:$C,0))+V2755</f>
        <v>#VALUE!</v>
      </c>
      <c r="AB2755" s="43">
        <f>INDEX($AB:$AB,MATCH($H2755,$C:$C,0))</f>
        <v>0</v>
      </c>
    </row>
    <row r="2756" spans="1:28" ht="60" x14ac:dyDescent="0.25">
      <c r="A2756" s="71" t="str">
        <f>INDEX('Выгр Торг'!$A:$A,MATCH($B2756,'Выгр Торг'!$B:$B,0))</f>
        <v>Боковые зеркала "АТП" в стиле Гранта для ВАЗ 2110-2112, Лада Приора</v>
      </c>
      <c r="B2756" s="88">
        <v>327496</v>
      </c>
      <c r="C2756" s="72">
        <f>VLOOKUP($B2756,'Выгр Торг'!$B:$P,C$1,0)</f>
        <v>327496</v>
      </c>
      <c r="D2756" s="71" t="str">
        <f>VLOOKUP($B2756,'Выгр Торг'!$B:$P,D$1,0)</f>
        <v>Боковые зеркала "АТП" в стиле Гранта (повторитель: Динамический (стиль Lexus), Механическая, С обогревом, В цвет 190) для ВАЗ 2110-2112, Лада Приора</v>
      </c>
      <c r="E2756" s="72" t="str">
        <f>VLOOKUP($B2756,'Выгр Торг'!$B:$P,E$1,0)</f>
        <v>Y</v>
      </c>
      <c r="F2756" s="72" t="str">
        <f>VLOOKUP($B2756,'Выгр Торг'!$B:$P,F$1,0)</f>
        <v>1</v>
      </c>
      <c r="G2756" s="36"/>
      <c r="H2756" s="28">
        <v>327196</v>
      </c>
      <c r="I2756" s="53">
        <f>INDEX($I:$I,MATCH($H2756,$C:$C,0))</f>
        <v>600</v>
      </c>
      <c r="J2756" s="5" t="s">
        <v>3410</v>
      </c>
      <c r="K2756" s="56">
        <f>INDEX($K:$K,MATCH($H2756,$C:$C,0))+I2756</f>
        <v>3600</v>
      </c>
      <c r="L2756" s="14">
        <f>VLOOKUP(K2756,Наценка!$A$1:$B$8,2,1)</f>
        <v>1.4</v>
      </c>
      <c r="M2756" s="56">
        <f>INDEX($M:$M,MATCH($H2756,$C:$C,0))+I2756*$M$2</f>
        <v>4980</v>
      </c>
      <c r="N2756" s="57">
        <f t="shared" si="466"/>
        <v>4990</v>
      </c>
      <c r="O2756" s="72">
        <f>VLOOKUP($B2756,'Выгр Торг'!$B:$P,O$1,0)</f>
        <v>3600</v>
      </c>
      <c r="P2756" s="72">
        <f>VLOOKUP($B2756,'Выгр Торг'!$B:$P,P$1,0)</f>
        <v>5090</v>
      </c>
      <c r="Q2756" s="42">
        <f t="shared" si="467"/>
        <v>0</v>
      </c>
      <c r="R2756" s="42">
        <f t="shared" si="468"/>
        <v>100</v>
      </c>
      <c r="S2756" s="85">
        <f t="shared" si="447"/>
        <v>4990</v>
      </c>
      <c r="T2756" s="60" t="str">
        <f>IFERROR(VLOOKUP($B2756,'Из ГУГЛа'!$B:$G,4,0)*U2756+V2756,VLOOKUP($B2756,'Из ГУГЛа'!$B:$G,4,0))</f>
        <v/>
      </c>
      <c r="U2756" s="15">
        <v>1</v>
      </c>
      <c r="V2756" s="59"/>
      <c r="W2756" s="74">
        <f t="shared" si="469"/>
        <v>0.38611111111111107</v>
      </c>
      <c r="X2756" s="74" t="str">
        <f t="shared" si="470"/>
        <v/>
      </c>
      <c r="Y2756" s="74" t="str">
        <f t="shared" si="471"/>
        <v/>
      </c>
      <c r="Z2756" s="76" t="e">
        <f>INDEX($Z:$Z,MATCH($H2756,$C:$C,0))+V2756</f>
        <v>#VALUE!</v>
      </c>
      <c r="AB2756" s="43">
        <f>INDEX($AB:$AB,MATCH($H2756,$C:$C,0))</f>
        <v>0</v>
      </c>
    </row>
    <row r="2757" spans="1:28" ht="60" x14ac:dyDescent="0.25">
      <c r="A2757" s="71" t="str">
        <f>INDEX('Выгр Торг'!$A:$A,MATCH($B2757,'Выгр Торг'!$B:$B,0))</f>
        <v>Боковые зеркала "АТП" в стиле Гранта для ВАЗ 2110-2112, Лада Приора</v>
      </c>
      <c r="B2757" s="88">
        <v>327670</v>
      </c>
      <c r="C2757" s="72">
        <f>VLOOKUP($B2757,'Выгр Торг'!$B:$P,C$1,0)</f>
        <v>327670</v>
      </c>
      <c r="D2757" s="71" t="str">
        <f>VLOOKUP($B2757,'Выгр Торг'!$B:$P,D$1,0)</f>
        <v>Боковые зеркала "АТП" в стиле Гранта (повторитель: Динамический (стиль Lexus), Механическая, С обогревом, В цвет 192) для ВАЗ 2110-2112, Лада Приора</v>
      </c>
      <c r="E2757" s="72" t="str">
        <f>VLOOKUP($B2757,'Выгр Торг'!$B:$P,E$1,0)</f>
        <v>Y</v>
      </c>
      <c r="F2757" s="72" t="str">
        <f>VLOOKUP($B2757,'Выгр Торг'!$B:$P,F$1,0)</f>
        <v>1</v>
      </c>
      <c r="G2757" s="36"/>
      <c r="H2757" s="28">
        <v>327196</v>
      </c>
      <c r="I2757" s="53">
        <f>INDEX($I:$I,MATCH($H2757,$C:$C,0))</f>
        <v>600</v>
      </c>
      <c r="J2757" s="5" t="s">
        <v>3410</v>
      </c>
      <c r="K2757" s="56">
        <f>INDEX($K:$K,MATCH($H2757,$C:$C,0))+I2757</f>
        <v>3600</v>
      </c>
      <c r="L2757" s="14">
        <f>VLOOKUP(K2757,Наценка!$A$1:$B$8,2,1)</f>
        <v>1.4</v>
      </c>
      <c r="M2757" s="56">
        <f>INDEX($M:$M,MATCH($H2757,$C:$C,0))+I2757*$M$2</f>
        <v>4980</v>
      </c>
      <c r="N2757" s="57">
        <f t="shared" si="466"/>
        <v>4990</v>
      </c>
      <c r="O2757" s="72">
        <f>VLOOKUP($B2757,'Выгр Торг'!$B:$P,O$1,0)</f>
        <v>3600</v>
      </c>
      <c r="P2757" s="72">
        <f>VLOOKUP($B2757,'Выгр Торг'!$B:$P,P$1,0)</f>
        <v>5090</v>
      </c>
      <c r="Q2757" s="42">
        <f t="shared" si="467"/>
        <v>0</v>
      </c>
      <c r="R2757" s="42">
        <f t="shared" si="468"/>
        <v>100</v>
      </c>
      <c r="S2757" s="85">
        <f t="shared" si="447"/>
        <v>4990</v>
      </c>
      <c r="T2757" s="60" t="str">
        <f>IFERROR(VLOOKUP($B2757,'Из ГУГЛа'!$B:$G,4,0)*U2757+V2757,VLOOKUP($B2757,'Из ГУГЛа'!$B:$G,4,0))</f>
        <v/>
      </c>
      <c r="U2757" s="15">
        <v>1</v>
      </c>
      <c r="V2757" s="59"/>
      <c r="W2757" s="74">
        <f t="shared" si="469"/>
        <v>0.38611111111111107</v>
      </c>
      <c r="X2757" s="74" t="str">
        <f t="shared" si="470"/>
        <v/>
      </c>
      <c r="Y2757" s="74" t="str">
        <f t="shared" si="471"/>
        <v/>
      </c>
      <c r="Z2757" s="76" t="e">
        <f>INDEX($Z:$Z,MATCH($H2757,$C:$C,0))+V2757</f>
        <v>#VALUE!</v>
      </c>
      <c r="AB2757" s="43">
        <f>INDEX($AB:$AB,MATCH($H2757,$C:$C,0))</f>
        <v>0</v>
      </c>
    </row>
    <row r="2758" spans="1:28" ht="60" x14ac:dyDescent="0.25">
      <c r="A2758" s="71" t="str">
        <f>INDEX('Выгр Торг'!$A:$A,MATCH($B2758,'Выгр Торг'!$B:$B,0))</f>
        <v>Боковые зеркала "АТП" в стиле Гранта для ВАЗ 2110-2112, Лада Приора</v>
      </c>
      <c r="B2758" s="88">
        <v>327654</v>
      </c>
      <c r="C2758" s="72">
        <f>VLOOKUP($B2758,'Выгр Торг'!$B:$P,C$1,0)</f>
        <v>327654</v>
      </c>
      <c r="D2758" s="71" t="str">
        <f>VLOOKUP($B2758,'Выгр Торг'!$B:$P,D$1,0)</f>
        <v>Боковые зеркала "АТП" в стиле Гранта (повторитель: Динамический (стиль Lexus), Механическая, С обогревом, В цвет 193) для ВАЗ 2110-2112, Лада Приора</v>
      </c>
      <c r="E2758" s="72" t="str">
        <f>VLOOKUP($B2758,'Выгр Торг'!$B:$P,E$1,0)</f>
        <v>Y</v>
      </c>
      <c r="F2758" s="72" t="str">
        <f>VLOOKUP($B2758,'Выгр Торг'!$B:$P,F$1,0)</f>
        <v>1</v>
      </c>
      <c r="G2758" s="36"/>
      <c r="H2758" s="28">
        <v>327196</v>
      </c>
      <c r="I2758" s="53">
        <f>INDEX($I:$I,MATCH($H2758,$C:$C,0))</f>
        <v>600</v>
      </c>
      <c r="J2758" s="5" t="s">
        <v>3410</v>
      </c>
      <c r="K2758" s="56">
        <f>INDEX($K:$K,MATCH($H2758,$C:$C,0))+I2758</f>
        <v>3600</v>
      </c>
      <c r="L2758" s="14">
        <f>VLOOKUP(K2758,Наценка!$A$1:$B$8,2,1)</f>
        <v>1.4</v>
      </c>
      <c r="M2758" s="56">
        <f>INDEX($M:$M,MATCH($H2758,$C:$C,0))+I2758*$M$2</f>
        <v>4980</v>
      </c>
      <c r="N2758" s="57">
        <f t="shared" si="466"/>
        <v>4990</v>
      </c>
      <c r="O2758" s="72">
        <f>VLOOKUP($B2758,'Выгр Торг'!$B:$P,O$1,0)</f>
        <v>3600</v>
      </c>
      <c r="P2758" s="72">
        <f>VLOOKUP($B2758,'Выгр Торг'!$B:$P,P$1,0)</f>
        <v>5090</v>
      </c>
      <c r="Q2758" s="42">
        <f t="shared" si="467"/>
        <v>0</v>
      </c>
      <c r="R2758" s="42">
        <f t="shared" si="468"/>
        <v>100</v>
      </c>
      <c r="S2758" s="85">
        <f t="shared" ref="S2758:S2821" si="472">IFERROR(ROUND(N2758*(1-$S$2),),"")</f>
        <v>4990</v>
      </c>
      <c r="T2758" s="60" t="str">
        <f>IFERROR(VLOOKUP($B2758,'Из ГУГЛа'!$B:$G,4,0)*U2758+V2758,VLOOKUP($B2758,'Из ГУГЛа'!$B:$G,4,0))</f>
        <v/>
      </c>
      <c r="U2758" s="15">
        <v>1</v>
      </c>
      <c r="V2758" s="59"/>
      <c r="W2758" s="74">
        <f t="shared" si="469"/>
        <v>0.38611111111111107</v>
      </c>
      <c r="X2758" s="74" t="str">
        <f t="shared" si="470"/>
        <v/>
      </c>
      <c r="Y2758" s="74" t="str">
        <f t="shared" si="471"/>
        <v/>
      </c>
      <c r="Z2758" s="76" t="e">
        <f>INDEX($Z:$Z,MATCH($H2758,$C:$C,0))+V2758</f>
        <v>#VALUE!</v>
      </c>
      <c r="AB2758" s="43">
        <f>INDEX($AB:$AB,MATCH($H2758,$C:$C,0))</f>
        <v>0</v>
      </c>
    </row>
    <row r="2759" spans="1:28" ht="60" x14ac:dyDescent="0.25">
      <c r="A2759" s="71" t="str">
        <f>INDEX('Выгр Торг'!$A:$A,MATCH($B2759,'Выгр Торг'!$B:$B,0))</f>
        <v>Боковые зеркала "АТП" в стиле Гранта для ВАЗ 2110-2112, Лада Приора</v>
      </c>
      <c r="B2759" s="88">
        <v>327726</v>
      </c>
      <c r="C2759" s="72">
        <f>VLOOKUP($B2759,'Выгр Торг'!$B:$P,C$1,0)</f>
        <v>327726</v>
      </c>
      <c r="D2759" s="71" t="str">
        <f>VLOOKUP($B2759,'Выгр Торг'!$B:$P,D$1,0)</f>
        <v>Боковые зеркала "АТП" в стиле Гранта (повторитель: Динамический (стиль Lexus), Механическая, С обогревом, В цвет 206) для ВАЗ 2110-2112, Лада Приора</v>
      </c>
      <c r="E2759" s="72" t="str">
        <f>VLOOKUP($B2759,'Выгр Торг'!$B:$P,E$1,0)</f>
        <v>Y</v>
      </c>
      <c r="F2759" s="72" t="str">
        <f>VLOOKUP($B2759,'Выгр Торг'!$B:$P,F$1,0)</f>
        <v>1</v>
      </c>
      <c r="G2759" s="36"/>
      <c r="H2759" s="28">
        <v>327196</v>
      </c>
      <c r="I2759" s="53">
        <f>INDEX($I:$I,MATCH($H2759,$C:$C,0))</f>
        <v>600</v>
      </c>
      <c r="J2759" s="5" t="s">
        <v>3410</v>
      </c>
      <c r="K2759" s="56">
        <f>INDEX($K:$K,MATCH($H2759,$C:$C,0))+I2759</f>
        <v>3600</v>
      </c>
      <c r="L2759" s="14">
        <f>VLOOKUP(K2759,Наценка!$A$1:$B$8,2,1)</f>
        <v>1.4</v>
      </c>
      <c r="M2759" s="56">
        <f>INDEX($M:$M,MATCH($H2759,$C:$C,0))+I2759*$M$2</f>
        <v>4980</v>
      </c>
      <c r="N2759" s="57">
        <f t="shared" si="466"/>
        <v>4990</v>
      </c>
      <c r="O2759" s="72">
        <f>VLOOKUP($B2759,'Выгр Торг'!$B:$P,O$1,0)</f>
        <v>3600</v>
      </c>
      <c r="P2759" s="72">
        <f>VLOOKUP($B2759,'Выгр Торг'!$B:$P,P$1,0)</f>
        <v>5090</v>
      </c>
      <c r="Q2759" s="42">
        <f t="shared" si="467"/>
        <v>0</v>
      </c>
      <c r="R2759" s="42">
        <f t="shared" si="468"/>
        <v>100</v>
      </c>
      <c r="S2759" s="85">
        <f t="shared" si="472"/>
        <v>4990</v>
      </c>
      <c r="T2759" s="60" t="str">
        <f>IFERROR(VLOOKUP($B2759,'Из ГУГЛа'!$B:$G,4,0)*U2759+V2759,VLOOKUP($B2759,'Из ГУГЛа'!$B:$G,4,0))</f>
        <v/>
      </c>
      <c r="U2759" s="15">
        <v>1</v>
      </c>
      <c r="V2759" s="59"/>
      <c r="W2759" s="74">
        <f t="shared" si="469"/>
        <v>0.38611111111111107</v>
      </c>
      <c r="X2759" s="74" t="str">
        <f t="shared" si="470"/>
        <v/>
      </c>
      <c r="Y2759" s="74" t="str">
        <f t="shared" si="471"/>
        <v/>
      </c>
      <c r="Z2759" s="76" t="e">
        <f>INDEX($Z:$Z,MATCH($H2759,$C:$C,0))+V2759</f>
        <v>#VALUE!</v>
      </c>
      <c r="AB2759" s="43">
        <f>INDEX($AB:$AB,MATCH($H2759,$C:$C,0))</f>
        <v>0</v>
      </c>
    </row>
    <row r="2760" spans="1:28" ht="60" x14ac:dyDescent="0.25">
      <c r="A2760" s="71" t="str">
        <f>INDEX('Выгр Торг'!$A:$A,MATCH($B2760,'Выгр Торг'!$B:$B,0))</f>
        <v>Боковые зеркала "АТП" в стиле Гранта для ВАЗ 2110-2112, Лада Приора</v>
      </c>
      <c r="B2760" s="88">
        <v>327566</v>
      </c>
      <c r="C2760" s="72">
        <f>VLOOKUP($B2760,'Выгр Торг'!$B:$P,C$1,0)</f>
        <v>327566</v>
      </c>
      <c r="D2760" s="71" t="str">
        <f>VLOOKUP($B2760,'Выгр Торг'!$B:$P,D$1,0)</f>
        <v>Боковые зеркала "АТП" в стиле Гранта (повторитель: Динамический (стиль Lexus), Механическая, С обогревом, В цвет 217) для ВАЗ 2110-2112, Лада Приора</v>
      </c>
      <c r="E2760" s="72" t="str">
        <f>VLOOKUP($B2760,'Выгр Торг'!$B:$P,E$1,0)</f>
        <v>Y</v>
      </c>
      <c r="F2760" s="72" t="str">
        <f>VLOOKUP($B2760,'Выгр Торг'!$B:$P,F$1,0)</f>
        <v>1</v>
      </c>
      <c r="G2760" s="36"/>
      <c r="H2760" s="28">
        <v>327196</v>
      </c>
      <c r="I2760" s="53">
        <f>INDEX($I:$I,MATCH($H2760,$C:$C,0))</f>
        <v>600</v>
      </c>
      <c r="J2760" s="5" t="s">
        <v>3410</v>
      </c>
      <c r="K2760" s="56">
        <f>INDEX($K:$K,MATCH($H2760,$C:$C,0))+I2760</f>
        <v>3600</v>
      </c>
      <c r="L2760" s="14">
        <f>VLOOKUP(K2760,Наценка!$A$1:$B$8,2,1)</f>
        <v>1.4</v>
      </c>
      <c r="M2760" s="56">
        <f>INDEX($M:$M,MATCH($H2760,$C:$C,0))+I2760*$M$2</f>
        <v>4980</v>
      </c>
      <c r="N2760" s="57">
        <f t="shared" si="466"/>
        <v>4990</v>
      </c>
      <c r="O2760" s="72">
        <f>VLOOKUP($B2760,'Выгр Торг'!$B:$P,O$1,0)</f>
        <v>3600</v>
      </c>
      <c r="P2760" s="72">
        <f>VLOOKUP($B2760,'Выгр Торг'!$B:$P,P$1,0)</f>
        <v>5090</v>
      </c>
      <c r="Q2760" s="42">
        <f t="shared" si="467"/>
        <v>0</v>
      </c>
      <c r="R2760" s="42">
        <f t="shared" si="468"/>
        <v>100</v>
      </c>
      <c r="S2760" s="85">
        <f t="shared" si="472"/>
        <v>4990</v>
      </c>
      <c r="T2760" s="60" t="str">
        <f>IFERROR(VLOOKUP($B2760,'Из ГУГЛа'!$B:$G,4,0)*U2760+V2760,VLOOKUP($B2760,'Из ГУГЛа'!$B:$G,4,0))</f>
        <v/>
      </c>
      <c r="U2760" s="15">
        <v>1</v>
      </c>
      <c r="V2760" s="59"/>
      <c r="W2760" s="74">
        <f t="shared" si="469"/>
        <v>0.38611111111111107</v>
      </c>
      <c r="X2760" s="74" t="str">
        <f t="shared" si="470"/>
        <v/>
      </c>
      <c r="Y2760" s="74" t="str">
        <f t="shared" si="471"/>
        <v/>
      </c>
      <c r="Z2760" s="76" t="e">
        <f>INDEX($Z:$Z,MATCH($H2760,$C:$C,0))+V2760</f>
        <v>#VALUE!</v>
      </c>
      <c r="AB2760" s="43">
        <f>INDEX($AB:$AB,MATCH($H2760,$C:$C,0))</f>
        <v>0</v>
      </c>
    </row>
    <row r="2761" spans="1:28" ht="60" x14ac:dyDescent="0.25">
      <c r="A2761" s="71" t="str">
        <f>INDEX('Выгр Торг'!$A:$A,MATCH($B2761,'Выгр Торг'!$B:$B,0))</f>
        <v>Боковые зеркала "АТП" в стиле Гранта для ВАЗ 2110-2112, Лада Приора</v>
      </c>
      <c r="B2761" s="88">
        <v>327440</v>
      </c>
      <c r="C2761" s="72">
        <f>VLOOKUP($B2761,'Выгр Торг'!$B:$P,C$1,0)</f>
        <v>327440</v>
      </c>
      <c r="D2761" s="71" t="str">
        <f>VLOOKUP($B2761,'Выгр Торг'!$B:$P,D$1,0)</f>
        <v>Боковые зеркала "АТП" в стиле Гранта (повторитель: Динамический (стиль Lexus), Механическая, С обогревом, В цвет 240) для ВАЗ 2110-2112, Лада Приора</v>
      </c>
      <c r="E2761" s="72" t="str">
        <f>VLOOKUP($B2761,'Выгр Торг'!$B:$P,E$1,0)</f>
        <v>Y</v>
      </c>
      <c r="F2761" s="72" t="str">
        <f>VLOOKUP($B2761,'Выгр Торг'!$B:$P,F$1,0)</f>
        <v>1</v>
      </c>
      <c r="G2761" s="36"/>
      <c r="H2761" s="28">
        <v>327196</v>
      </c>
      <c r="I2761" s="53">
        <f>INDEX($I:$I,MATCH($H2761,$C:$C,0))</f>
        <v>600</v>
      </c>
      <c r="J2761" s="5" t="s">
        <v>3410</v>
      </c>
      <c r="K2761" s="56">
        <f>INDEX($K:$K,MATCH($H2761,$C:$C,0))+I2761</f>
        <v>3600</v>
      </c>
      <c r="L2761" s="14">
        <f>VLOOKUP(K2761,Наценка!$A$1:$B$8,2,1)</f>
        <v>1.4</v>
      </c>
      <c r="M2761" s="56">
        <f>INDEX($M:$M,MATCH($H2761,$C:$C,0))+I2761*$M$2</f>
        <v>4980</v>
      </c>
      <c r="N2761" s="57">
        <f t="shared" si="466"/>
        <v>4990</v>
      </c>
      <c r="O2761" s="72">
        <f>VLOOKUP($B2761,'Выгр Торг'!$B:$P,O$1,0)</f>
        <v>3600</v>
      </c>
      <c r="P2761" s="72">
        <f>VLOOKUP($B2761,'Выгр Торг'!$B:$P,P$1,0)</f>
        <v>5090</v>
      </c>
      <c r="Q2761" s="42">
        <f t="shared" si="467"/>
        <v>0</v>
      </c>
      <c r="R2761" s="42">
        <f t="shared" si="468"/>
        <v>100</v>
      </c>
      <c r="S2761" s="85">
        <f t="shared" si="472"/>
        <v>4990</v>
      </c>
      <c r="T2761" s="60" t="str">
        <f>IFERROR(VLOOKUP($B2761,'Из ГУГЛа'!$B:$G,4,0)*U2761+V2761,VLOOKUP($B2761,'Из ГУГЛа'!$B:$G,4,0))</f>
        <v/>
      </c>
      <c r="U2761" s="15">
        <v>1</v>
      </c>
      <c r="V2761" s="59"/>
      <c r="W2761" s="74">
        <f t="shared" si="469"/>
        <v>0.38611111111111107</v>
      </c>
      <c r="X2761" s="74" t="str">
        <f t="shared" si="470"/>
        <v/>
      </c>
      <c r="Y2761" s="74" t="str">
        <f t="shared" si="471"/>
        <v/>
      </c>
      <c r="Z2761" s="76" t="e">
        <f>INDEX($Z:$Z,MATCH($H2761,$C:$C,0))+V2761</f>
        <v>#VALUE!</v>
      </c>
      <c r="AB2761" s="43">
        <f>INDEX($AB:$AB,MATCH($H2761,$C:$C,0))</f>
        <v>0</v>
      </c>
    </row>
    <row r="2762" spans="1:28" ht="60" x14ac:dyDescent="0.25">
      <c r="A2762" s="71" t="str">
        <f>INDEX('Выгр Торг'!$A:$A,MATCH($B2762,'Выгр Торг'!$B:$B,0))</f>
        <v>Боковые зеркала "АТП" в стиле Гранта для ВАЗ 2110-2112, Лада Приора</v>
      </c>
      <c r="B2762" s="88">
        <v>327678</v>
      </c>
      <c r="C2762" s="72">
        <f>VLOOKUP($B2762,'Выгр Торг'!$B:$P,C$1,0)</f>
        <v>327678</v>
      </c>
      <c r="D2762" s="71" t="str">
        <f>VLOOKUP($B2762,'Выгр Торг'!$B:$P,D$1,0)</f>
        <v>Боковые зеркала "АТП" в стиле Гранта (повторитель: Динамический (стиль Lexus), Механическая, С обогревом, В цвет 276) для ВАЗ 2110-2112, Лада Приора</v>
      </c>
      <c r="E2762" s="72" t="str">
        <f>VLOOKUP($B2762,'Выгр Торг'!$B:$P,E$1,0)</f>
        <v>Y</v>
      </c>
      <c r="F2762" s="72" t="str">
        <f>VLOOKUP($B2762,'Выгр Торг'!$B:$P,F$1,0)</f>
        <v>1</v>
      </c>
      <c r="G2762" s="36"/>
      <c r="H2762" s="28">
        <v>327196</v>
      </c>
      <c r="I2762" s="53">
        <f>INDEX($I:$I,MATCH($H2762,$C:$C,0))</f>
        <v>600</v>
      </c>
      <c r="J2762" s="5" t="s">
        <v>3410</v>
      </c>
      <c r="K2762" s="56">
        <f>INDEX($K:$K,MATCH($H2762,$C:$C,0))+I2762</f>
        <v>3600</v>
      </c>
      <c r="L2762" s="14">
        <f>VLOOKUP(K2762,Наценка!$A$1:$B$8,2,1)</f>
        <v>1.4</v>
      </c>
      <c r="M2762" s="56">
        <f>INDEX($M:$M,MATCH($H2762,$C:$C,0))+I2762*$M$2</f>
        <v>4980</v>
      </c>
      <c r="N2762" s="57">
        <f t="shared" si="466"/>
        <v>4990</v>
      </c>
      <c r="O2762" s="72">
        <f>VLOOKUP($B2762,'Выгр Торг'!$B:$P,O$1,0)</f>
        <v>3600</v>
      </c>
      <c r="P2762" s="72">
        <f>VLOOKUP($B2762,'Выгр Торг'!$B:$P,P$1,0)</f>
        <v>5090</v>
      </c>
      <c r="Q2762" s="42">
        <f t="shared" si="467"/>
        <v>0</v>
      </c>
      <c r="R2762" s="42">
        <f t="shared" si="468"/>
        <v>100</v>
      </c>
      <c r="S2762" s="85">
        <f t="shared" si="472"/>
        <v>4990</v>
      </c>
      <c r="T2762" s="60" t="str">
        <f>IFERROR(VLOOKUP($B2762,'Из ГУГЛа'!$B:$G,4,0)*U2762+V2762,VLOOKUP($B2762,'Из ГУГЛа'!$B:$G,4,0))</f>
        <v/>
      </c>
      <c r="U2762" s="15">
        <v>1</v>
      </c>
      <c r="V2762" s="59"/>
      <c r="W2762" s="74">
        <f t="shared" si="469"/>
        <v>0.38611111111111107</v>
      </c>
      <c r="X2762" s="74" t="str">
        <f t="shared" si="470"/>
        <v/>
      </c>
      <c r="Y2762" s="74" t="str">
        <f t="shared" si="471"/>
        <v/>
      </c>
      <c r="Z2762" s="76" t="e">
        <f>INDEX($Z:$Z,MATCH($H2762,$C:$C,0))+V2762</f>
        <v>#VALUE!</v>
      </c>
      <c r="AB2762" s="43">
        <f>INDEX($AB:$AB,MATCH($H2762,$C:$C,0))</f>
        <v>0</v>
      </c>
    </row>
    <row r="2763" spans="1:28" ht="60" x14ac:dyDescent="0.25">
      <c r="A2763" s="71" t="str">
        <f>INDEX('Выгр Торг'!$A:$A,MATCH($B2763,'Выгр Торг'!$B:$B,0))</f>
        <v>Боковые зеркала "АТП" в стиле Гранта для ВАЗ 2110-2112, Лада Приора</v>
      </c>
      <c r="B2763" s="88">
        <v>327574</v>
      </c>
      <c r="C2763" s="72">
        <f>VLOOKUP($B2763,'Выгр Торг'!$B:$P,C$1,0)</f>
        <v>327574</v>
      </c>
      <c r="D2763" s="71" t="str">
        <f>VLOOKUP($B2763,'Выгр Торг'!$B:$P,D$1,0)</f>
        <v>Боковые зеркала "АТП" в стиле Гранта (повторитель: Динамический (стиль Lexus), Механическая, С обогревом, В цвет 280) для ВАЗ 2110-2112, Лада Приора</v>
      </c>
      <c r="E2763" s="72" t="str">
        <f>VLOOKUP($B2763,'Выгр Торг'!$B:$P,E$1,0)</f>
        <v>Y</v>
      </c>
      <c r="F2763" s="72" t="str">
        <f>VLOOKUP($B2763,'Выгр Торг'!$B:$P,F$1,0)</f>
        <v>1</v>
      </c>
      <c r="G2763" s="36"/>
      <c r="H2763" s="28">
        <v>327196</v>
      </c>
      <c r="I2763" s="53">
        <f>INDEX($I:$I,MATCH($H2763,$C:$C,0))</f>
        <v>600</v>
      </c>
      <c r="J2763" s="5" t="s">
        <v>3410</v>
      </c>
      <c r="K2763" s="56">
        <f>INDEX($K:$K,MATCH($H2763,$C:$C,0))+I2763</f>
        <v>3600</v>
      </c>
      <c r="L2763" s="14">
        <f>VLOOKUP(K2763,Наценка!$A$1:$B$8,2,1)</f>
        <v>1.4</v>
      </c>
      <c r="M2763" s="56">
        <f>INDEX($M:$M,MATCH($H2763,$C:$C,0))+I2763*$M$2</f>
        <v>4980</v>
      </c>
      <c r="N2763" s="57">
        <f t="shared" si="466"/>
        <v>4990</v>
      </c>
      <c r="O2763" s="72">
        <f>VLOOKUP($B2763,'Выгр Торг'!$B:$P,O$1,0)</f>
        <v>3600</v>
      </c>
      <c r="P2763" s="72">
        <f>VLOOKUP($B2763,'Выгр Торг'!$B:$P,P$1,0)</f>
        <v>5090</v>
      </c>
      <c r="Q2763" s="42">
        <f t="shared" si="467"/>
        <v>0</v>
      </c>
      <c r="R2763" s="42">
        <f t="shared" si="468"/>
        <v>100</v>
      </c>
      <c r="S2763" s="85">
        <f t="shared" si="472"/>
        <v>4990</v>
      </c>
      <c r="T2763" s="60" t="str">
        <f>IFERROR(VLOOKUP($B2763,'Из ГУГЛа'!$B:$G,4,0)*U2763+V2763,VLOOKUP($B2763,'Из ГУГЛа'!$B:$G,4,0))</f>
        <v/>
      </c>
      <c r="U2763" s="15">
        <v>1</v>
      </c>
      <c r="V2763" s="59"/>
      <c r="W2763" s="74">
        <f t="shared" si="469"/>
        <v>0.38611111111111107</v>
      </c>
      <c r="X2763" s="74" t="str">
        <f t="shared" si="470"/>
        <v/>
      </c>
      <c r="Y2763" s="74" t="str">
        <f t="shared" si="471"/>
        <v/>
      </c>
      <c r="Z2763" s="76" t="e">
        <f>INDEX($Z:$Z,MATCH($H2763,$C:$C,0))+V2763</f>
        <v>#VALUE!</v>
      </c>
      <c r="AB2763" s="43">
        <f>INDEX($AB:$AB,MATCH($H2763,$C:$C,0))</f>
        <v>0</v>
      </c>
    </row>
    <row r="2764" spans="1:28" ht="60" x14ac:dyDescent="0.25">
      <c r="A2764" s="71" t="str">
        <f>INDEX('Выгр Торг'!$A:$A,MATCH($B2764,'Выгр Торг'!$B:$B,0))</f>
        <v>Боковые зеркала "АТП" в стиле Гранта для ВАЗ 2110-2112, Лада Приора</v>
      </c>
      <c r="B2764" s="88">
        <v>327528</v>
      </c>
      <c r="C2764" s="72">
        <f>VLOOKUP($B2764,'Выгр Торг'!$B:$P,C$1,0)</f>
        <v>327528</v>
      </c>
      <c r="D2764" s="71" t="str">
        <f>VLOOKUP($B2764,'Выгр Торг'!$B:$P,D$1,0)</f>
        <v>Боковые зеркала "АТП" в стиле Гранта (повторитель: Динамический (стиль Lexus), Механическая, С обогревом, В цвет 281) для ВАЗ 2110-2112, Лада Приора</v>
      </c>
      <c r="E2764" s="72" t="str">
        <f>VLOOKUP($B2764,'Выгр Торг'!$B:$P,E$1,0)</f>
        <v>Y</v>
      </c>
      <c r="F2764" s="72" t="str">
        <f>VLOOKUP($B2764,'Выгр Торг'!$B:$P,F$1,0)</f>
        <v>1</v>
      </c>
      <c r="G2764" s="36"/>
      <c r="H2764" s="28">
        <v>327196</v>
      </c>
      <c r="I2764" s="53">
        <f>INDEX($I:$I,MATCH($H2764,$C:$C,0))</f>
        <v>600</v>
      </c>
      <c r="J2764" s="5" t="s">
        <v>3410</v>
      </c>
      <c r="K2764" s="56">
        <f>INDEX($K:$K,MATCH($H2764,$C:$C,0))+I2764</f>
        <v>3600</v>
      </c>
      <c r="L2764" s="14">
        <f>VLOOKUP(K2764,Наценка!$A$1:$B$8,2,1)</f>
        <v>1.4</v>
      </c>
      <c r="M2764" s="56">
        <f>INDEX($M:$M,MATCH($H2764,$C:$C,0))+I2764*$M$2</f>
        <v>4980</v>
      </c>
      <c r="N2764" s="57">
        <f t="shared" si="466"/>
        <v>4990</v>
      </c>
      <c r="O2764" s="72">
        <f>VLOOKUP($B2764,'Выгр Торг'!$B:$P,O$1,0)</f>
        <v>3600</v>
      </c>
      <c r="P2764" s="72">
        <f>VLOOKUP($B2764,'Выгр Торг'!$B:$P,P$1,0)</f>
        <v>5090</v>
      </c>
      <c r="Q2764" s="42">
        <f t="shared" si="467"/>
        <v>0</v>
      </c>
      <c r="R2764" s="42">
        <f t="shared" si="468"/>
        <v>100</v>
      </c>
      <c r="S2764" s="85">
        <f t="shared" si="472"/>
        <v>4990</v>
      </c>
      <c r="T2764" s="60" t="str">
        <f>IFERROR(VLOOKUP($B2764,'Из ГУГЛа'!$B:$G,4,0)*U2764+V2764,VLOOKUP($B2764,'Из ГУГЛа'!$B:$G,4,0))</f>
        <v/>
      </c>
      <c r="U2764" s="15">
        <v>1</v>
      </c>
      <c r="V2764" s="59"/>
      <c r="W2764" s="74">
        <f t="shared" si="469"/>
        <v>0.38611111111111107</v>
      </c>
      <c r="X2764" s="74" t="str">
        <f t="shared" si="470"/>
        <v/>
      </c>
      <c r="Y2764" s="74" t="str">
        <f t="shared" si="471"/>
        <v/>
      </c>
      <c r="Z2764" s="76" t="e">
        <f>INDEX($Z:$Z,MATCH($H2764,$C:$C,0))+V2764</f>
        <v>#VALUE!</v>
      </c>
      <c r="AB2764" s="43">
        <f>INDEX($AB:$AB,MATCH($H2764,$C:$C,0))</f>
        <v>0</v>
      </c>
    </row>
    <row r="2765" spans="1:28" ht="60" x14ac:dyDescent="0.25">
      <c r="A2765" s="71" t="str">
        <f>INDEX('Выгр Торг'!$A:$A,MATCH($B2765,'Выгр Торг'!$B:$B,0))</f>
        <v>Боковые зеркала "АТП" в стиле Гранта для ВАЗ 2110-2112, Лада Приора</v>
      </c>
      <c r="B2765" s="88">
        <v>327614</v>
      </c>
      <c r="C2765" s="72">
        <f>VLOOKUP($B2765,'Выгр Торг'!$B:$P,C$1,0)</f>
        <v>327614</v>
      </c>
      <c r="D2765" s="71" t="str">
        <f>VLOOKUP($B2765,'Выгр Торг'!$B:$P,D$1,0)</f>
        <v>Боковые зеркала "АТП" в стиле Гранта (повторитель: Динамический (стиль Lexus), Механическая, С обогревом, В цвет 328) для ВАЗ 2110-2112, Лада Приора</v>
      </c>
      <c r="E2765" s="72" t="str">
        <f>VLOOKUP($B2765,'Выгр Торг'!$B:$P,E$1,0)</f>
        <v>Y</v>
      </c>
      <c r="F2765" s="72" t="str">
        <f>VLOOKUP($B2765,'Выгр Торг'!$B:$P,F$1,0)</f>
        <v>1</v>
      </c>
      <c r="G2765" s="36"/>
      <c r="H2765" s="28">
        <v>327196</v>
      </c>
      <c r="I2765" s="53">
        <f>INDEX($I:$I,MATCH($H2765,$C:$C,0))</f>
        <v>600</v>
      </c>
      <c r="J2765" s="5" t="s">
        <v>3410</v>
      </c>
      <c r="K2765" s="56">
        <f>INDEX($K:$K,MATCH($H2765,$C:$C,0))+I2765</f>
        <v>3600</v>
      </c>
      <c r="L2765" s="14">
        <f>VLOOKUP(K2765,Наценка!$A$1:$B$8,2,1)</f>
        <v>1.4</v>
      </c>
      <c r="M2765" s="56">
        <f>INDEX($M:$M,MATCH($H2765,$C:$C,0))+I2765*$M$2</f>
        <v>4980</v>
      </c>
      <c r="N2765" s="57">
        <f t="shared" si="466"/>
        <v>4990</v>
      </c>
      <c r="O2765" s="72">
        <f>VLOOKUP($B2765,'Выгр Торг'!$B:$P,O$1,0)</f>
        <v>3600</v>
      </c>
      <c r="P2765" s="72">
        <f>VLOOKUP($B2765,'Выгр Торг'!$B:$P,P$1,0)</f>
        <v>5090</v>
      </c>
      <c r="Q2765" s="42">
        <f t="shared" si="467"/>
        <v>0</v>
      </c>
      <c r="R2765" s="42">
        <f t="shared" si="468"/>
        <v>100</v>
      </c>
      <c r="S2765" s="85">
        <f t="shared" si="472"/>
        <v>4990</v>
      </c>
      <c r="T2765" s="60" t="str">
        <f>IFERROR(VLOOKUP($B2765,'Из ГУГЛа'!$B:$G,4,0)*U2765+V2765,VLOOKUP($B2765,'Из ГУГЛа'!$B:$G,4,0))</f>
        <v/>
      </c>
      <c r="U2765" s="15">
        <v>1</v>
      </c>
      <c r="V2765" s="59"/>
      <c r="W2765" s="74">
        <f t="shared" si="469"/>
        <v>0.38611111111111107</v>
      </c>
      <c r="X2765" s="74" t="str">
        <f t="shared" si="470"/>
        <v/>
      </c>
      <c r="Y2765" s="74" t="str">
        <f t="shared" si="471"/>
        <v/>
      </c>
      <c r="Z2765" s="76" t="e">
        <f>INDEX($Z:$Z,MATCH($H2765,$C:$C,0))+V2765</f>
        <v>#VALUE!</v>
      </c>
      <c r="AB2765" s="43">
        <f>INDEX($AB:$AB,MATCH($H2765,$C:$C,0))</f>
        <v>0</v>
      </c>
    </row>
    <row r="2766" spans="1:28" ht="60" x14ac:dyDescent="0.25">
      <c r="A2766" s="71" t="str">
        <f>INDEX('Выгр Торг'!$A:$A,MATCH($B2766,'Выгр Торг'!$B:$B,0))</f>
        <v>Боковые зеркала "АТП" в стиле Гранта для ВАЗ 2110-2112, Лада Приора</v>
      </c>
      <c r="B2766" s="88">
        <v>327480</v>
      </c>
      <c r="C2766" s="72">
        <f>VLOOKUP($B2766,'Выгр Торг'!$B:$P,C$1,0)</f>
        <v>327480</v>
      </c>
      <c r="D2766" s="71" t="str">
        <f>VLOOKUP($B2766,'Выгр Торг'!$B:$P,D$1,0)</f>
        <v>Боковые зеркала "АТП" в стиле Гранта (повторитель: Динамический (стиль Lexus), Механическая, С обогревом, В цвет 347) для ВАЗ 2110-2112, Лада Приора</v>
      </c>
      <c r="E2766" s="72" t="str">
        <f>VLOOKUP($B2766,'Выгр Торг'!$B:$P,E$1,0)</f>
        <v>Y</v>
      </c>
      <c r="F2766" s="72" t="str">
        <f>VLOOKUP($B2766,'Выгр Торг'!$B:$P,F$1,0)</f>
        <v>1</v>
      </c>
      <c r="G2766" s="36"/>
      <c r="H2766" s="28">
        <v>327196</v>
      </c>
      <c r="I2766" s="53">
        <f>INDEX($I:$I,MATCH($H2766,$C:$C,0))</f>
        <v>600</v>
      </c>
      <c r="J2766" s="5" t="s">
        <v>3410</v>
      </c>
      <c r="K2766" s="56">
        <f>INDEX($K:$K,MATCH($H2766,$C:$C,0))+I2766</f>
        <v>3600</v>
      </c>
      <c r="L2766" s="14">
        <f>VLOOKUP(K2766,Наценка!$A$1:$B$8,2,1)</f>
        <v>1.4</v>
      </c>
      <c r="M2766" s="56">
        <f>INDEX($M:$M,MATCH($H2766,$C:$C,0))+I2766*$M$2</f>
        <v>4980</v>
      </c>
      <c r="N2766" s="57">
        <f t="shared" si="466"/>
        <v>4990</v>
      </c>
      <c r="O2766" s="72">
        <f>VLOOKUP($B2766,'Выгр Торг'!$B:$P,O$1,0)</f>
        <v>3600</v>
      </c>
      <c r="P2766" s="72">
        <f>VLOOKUP($B2766,'Выгр Торг'!$B:$P,P$1,0)</f>
        <v>5090</v>
      </c>
      <c r="Q2766" s="42">
        <f t="shared" si="467"/>
        <v>0</v>
      </c>
      <c r="R2766" s="42">
        <f t="shared" si="468"/>
        <v>100</v>
      </c>
      <c r="S2766" s="85">
        <f t="shared" si="472"/>
        <v>4990</v>
      </c>
      <c r="T2766" s="60" t="str">
        <f>IFERROR(VLOOKUP($B2766,'Из ГУГЛа'!$B:$G,4,0)*U2766+V2766,VLOOKUP($B2766,'Из ГУГЛа'!$B:$G,4,0))</f>
        <v/>
      </c>
      <c r="U2766" s="15">
        <v>1</v>
      </c>
      <c r="V2766" s="59"/>
      <c r="W2766" s="74">
        <f t="shared" si="469"/>
        <v>0.38611111111111107</v>
      </c>
      <c r="X2766" s="74" t="str">
        <f t="shared" si="470"/>
        <v/>
      </c>
      <c r="Y2766" s="74" t="str">
        <f t="shared" si="471"/>
        <v/>
      </c>
      <c r="Z2766" s="76" t="e">
        <f>INDEX($Z:$Z,MATCH($H2766,$C:$C,0))+V2766</f>
        <v>#VALUE!</v>
      </c>
      <c r="AB2766" s="43">
        <f>INDEX($AB:$AB,MATCH($H2766,$C:$C,0))</f>
        <v>0</v>
      </c>
    </row>
    <row r="2767" spans="1:28" ht="60" x14ac:dyDescent="0.25">
      <c r="A2767" s="71" t="str">
        <f>INDEX('Выгр Торг'!$A:$A,MATCH($B2767,'Выгр Торг'!$B:$B,0))</f>
        <v>Боковые зеркала "АТП" в стиле Гранта для ВАЗ 2110-2112, Лада Приора</v>
      </c>
      <c r="B2767" s="88">
        <v>327718</v>
      </c>
      <c r="C2767" s="72">
        <f>VLOOKUP($B2767,'Выгр Торг'!$B:$P,C$1,0)</f>
        <v>327718</v>
      </c>
      <c r="D2767" s="71" t="str">
        <f>VLOOKUP($B2767,'Выгр Торг'!$B:$P,D$1,0)</f>
        <v>Боковые зеркала "АТП" в стиле Гранта (повторитель: Динамический (стиль Lexus), Механическая, С обогревом, В цвет 360) для ВАЗ 2110-2112, Лада Приора</v>
      </c>
      <c r="E2767" s="72" t="str">
        <f>VLOOKUP($B2767,'Выгр Торг'!$B:$P,E$1,0)</f>
        <v>Y</v>
      </c>
      <c r="F2767" s="72" t="str">
        <f>VLOOKUP($B2767,'Выгр Торг'!$B:$P,F$1,0)</f>
        <v>1</v>
      </c>
      <c r="G2767" s="36"/>
      <c r="H2767" s="28">
        <v>327196</v>
      </c>
      <c r="I2767" s="53">
        <f>INDEX($I:$I,MATCH($H2767,$C:$C,0))</f>
        <v>600</v>
      </c>
      <c r="J2767" s="5" t="s">
        <v>3410</v>
      </c>
      <c r="K2767" s="56">
        <f>INDEX($K:$K,MATCH($H2767,$C:$C,0))+I2767</f>
        <v>3600</v>
      </c>
      <c r="L2767" s="14">
        <f>VLOOKUP(K2767,Наценка!$A$1:$B$8,2,1)</f>
        <v>1.4</v>
      </c>
      <c r="M2767" s="56">
        <f>INDEX($M:$M,MATCH($H2767,$C:$C,0))+I2767*$M$2</f>
        <v>4980</v>
      </c>
      <c r="N2767" s="57">
        <f t="shared" si="466"/>
        <v>4990</v>
      </c>
      <c r="O2767" s="72">
        <f>VLOOKUP($B2767,'Выгр Торг'!$B:$P,O$1,0)</f>
        <v>3600</v>
      </c>
      <c r="P2767" s="72">
        <f>VLOOKUP($B2767,'Выгр Торг'!$B:$P,P$1,0)</f>
        <v>5090</v>
      </c>
      <c r="Q2767" s="42">
        <f t="shared" si="467"/>
        <v>0</v>
      </c>
      <c r="R2767" s="42">
        <f t="shared" si="468"/>
        <v>100</v>
      </c>
      <c r="S2767" s="85">
        <f t="shared" si="472"/>
        <v>4990</v>
      </c>
      <c r="T2767" s="60" t="str">
        <f>IFERROR(VLOOKUP($B2767,'Из ГУГЛа'!$B:$G,4,0)*U2767+V2767,VLOOKUP($B2767,'Из ГУГЛа'!$B:$G,4,0))</f>
        <v/>
      </c>
      <c r="U2767" s="15">
        <v>1</v>
      </c>
      <c r="V2767" s="59"/>
      <c r="W2767" s="74">
        <f t="shared" si="469"/>
        <v>0.38611111111111107</v>
      </c>
      <c r="X2767" s="74" t="str">
        <f t="shared" si="470"/>
        <v/>
      </c>
      <c r="Y2767" s="74" t="str">
        <f t="shared" si="471"/>
        <v/>
      </c>
      <c r="Z2767" s="76" t="e">
        <f>INDEX($Z:$Z,MATCH($H2767,$C:$C,0))+V2767</f>
        <v>#VALUE!</v>
      </c>
      <c r="AB2767" s="43">
        <f>INDEX($AB:$AB,MATCH($H2767,$C:$C,0))</f>
        <v>0</v>
      </c>
    </row>
    <row r="2768" spans="1:28" ht="60" x14ac:dyDescent="0.25">
      <c r="A2768" s="71" t="str">
        <f>INDEX('Выгр Торг'!$A:$A,MATCH($B2768,'Выгр Торг'!$B:$B,0))</f>
        <v>Боковые зеркала "АТП" в стиле Гранта для ВАЗ 2110-2112, Лада Приора</v>
      </c>
      <c r="B2768" s="88">
        <v>327758</v>
      </c>
      <c r="C2768" s="72">
        <f>VLOOKUP($B2768,'Выгр Торг'!$B:$P,C$1,0)</f>
        <v>327758</v>
      </c>
      <c r="D2768" s="71" t="str">
        <f>VLOOKUP($B2768,'Выгр Торг'!$B:$P,D$1,0)</f>
        <v>Боковые зеркала "АТП" в стиле Гранта (повторитель: Динамический (стиль Lexus), Механическая, С обогревом, В цвет 363) для ВАЗ 2110-2112, Лада Приора</v>
      </c>
      <c r="E2768" s="72" t="str">
        <f>VLOOKUP($B2768,'Выгр Торг'!$B:$P,E$1,0)</f>
        <v>Y</v>
      </c>
      <c r="F2768" s="72" t="str">
        <f>VLOOKUP($B2768,'Выгр Торг'!$B:$P,F$1,0)</f>
        <v>1</v>
      </c>
      <c r="G2768" s="36"/>
      <c r="H2768" s="28">
        <v>327196</v>
      </c>
      <c r="I2768" s="53">
        <f>INDEX($I:$I,MATCH($H2768,$C:$C,0))</f>
        <v>600</v>
      </c>
      <c r="J2768" s="5" t="s">
        <v>3410</v>
      </c>
      <c r="K2768" s="56">
        <f>INDEX($K:$K,MATCH($H2768,$C:$C,0))+I2768</f>
        <v>3600</v>
      </c>
      <c r="L2768" s="14">
        <f>VLOOKUP(K2768,Наценка!$A$1:$B$8,2,1)</f>
        <v>1.4</v>
      </c>
      <c r="M2768" s="56">
        <f>INDEX($M:$M,MATCH($H2768,$C:$C,0))+I2768*$M$2</f>
        <v>4980</v>
      </c>
      <c r="N2768" s="57">
        <f t="shared" si="466"/>
        <v>4990</v>
      </c>
      <c r="O2768" s="72">
        <f>VLOOKUP($B2768,'Выгр Торг'!$B:$P,O$1,0)</f>
        <v>3600</v>
      </c>
      <c r="P2768" s="72">
        <f>VLOOKUP($B2768,'Выгр Торг'!$B:$P,P$1,0)</f>
        <v>5090</v>
      </c>
      <c r="Q2768" s="42">
        <f t="shared" si="467"/>
        <v>0</v>
      </c>
      <c r="R2768" s="42">
        <f t="shared" si="468"/>
        <v>100</v>
      </c>
      <c r="S2768" s="85">
        <f t="shared" si="472"/>
        <v>4990</v>
      </c>
      <c r="T2768" s="60" t="str">
        <f>IFERROR(VLOOKUP($B2768,'Из ГУГЛа'!$B:$G,4,0)*U2768+V2768,VLOOKUP($B2768,'Из ГУГЛа'!$B:$G,4,0))</f>
        <v/>
      </c>
      <c r="U2768" s="15">
        <v>1</v>
      </c>
      <c r="V2768" s="59"/>
      <c r="W2768" s="74">
        <f t="shared" si="469"/>
        <v>0.38611111111111107</v>
      </c>
      <c r="X2768" s="74" t="str">
        <f t="shared" si="470"/>
        <v/>
      </c>
      <c r="Y2768" s="74" t="str">
        <f t="shared" si="471"/>
        <v/>
      </c>
      <c r="Z2768" s="76" t="e">
        <f>INDEX($Z:$Z,MATCH($H2768,$C:$C,0))+V2768</f>
        <v>#VALUE!</v>
      </c>
      <c r="AB2768" s="43">
        <f>INDEX($AB:$AB,MATCH($H2768,$C:$C,0))</f>
        <v>0</v>
      </c>
    </row>
    <row r="2769" spans="1:28" ht="60" x14ac:dyDescent="0.25">
      <c r="A2769" s="71" t="str">
        <f>INDEX('Выгр Торг'!$A:$A,MATCH($B2769,'Выгр Торг'!$B:$B,0))</f>
        <v>Боковые зеркала "АТП" в стиле Гранта для ВАЗ 2110-2112, Лада Приора</v>
      </c>
      <c r="B2769" s="88">
        <v>327416</v>
      </c>
      <c r="C2769" s="72">
        <f>VLOOKUP($B2769,'Выгр Торг'!$B:$P,C$1,0)</f>
        <v>327416</v>
      </c>
      <c r="D2769" s="71" t="str">
        <f>VLOOKUP($B2769,'Выгр Торг'!$B:$P,D$1,0)</f>
        <v>Боковые зеркала "АТП" в стиле Гранта (повторитель: Динамический (стиль Lexus), Механическая, С обогревом, В цвет 371) для ВАЗ 2110-2112, Лада Приора</v>
      </c>
      <c r="E2769" s="72" t="str">
        <f>VLOOKUP($B2769,'Выгр Торг'!$B:$P,E$1,0)</f>
        <v>Y</v>
      </c>
      <c r="F2769" s="72" t="str">
        <f>VLOOKUP($B2769,'Выгр Торг'!$B:$P,F$1,0)</f>
        <v>1</v>
      </c>
      <c r="G2769" s="36"/>
      <c r="H2769" s="28">
        <v>327196</v>
      </c>
      <c r="I2769" s="53">
        <f>INDEX($I:$I,MATCH($H2769,$C:$C,0))</f>
        <v>600</v>
      </c>
      <c r="J2769" s="5" t="s">
        <v>3410</v>
      </c>
      <c r="K2769" s="56">
        <f>INDEX($K:$K,MATCH($H2769,$C:$C,0))+I2769</f>
        <v>3600</v>
      </c>
      <c r="L2769" s="14">
        <f>VLOOKUP(K2769,Наценка!$A$1:$B$8,2,1)</f>
        <v>1.4</v>
      </c>
      <c r="M2769" s="56">
        <f>INDEX($M:$M,MATCH($H2769,$C:$C,0))+I2769*$M$2</f>
        <v>4980</v>
      </c>
      <c r="N2769" s="57">
        <f t="shared" si="466"/>
        <v>4990</v>
      </c>
      <c r="O2769" s="72">
        <f>VLOOKUP($B2769,'Выгр Торг'!$B:$P,O$1,0)</f>
        <v>3600</v>
      </c>
      <c r="P2769" s="72">
        <f>VLOOKUP($B2769,'Выгр Торг'!$B:$P,P$1,0)</f>
        <v>5090</v>
      </c>
      <c r="Q2769" s="42">
        <f t="shared" si="467"/>
        <v>0</v>
      </c>
      <c r="R2769" s="42">
        <f t="shared" si="468"/>
        <v>100</v>
      </c>
      <c r="S2769" s="85">
        <f t="shared" si="472"/>
        <v>4990</v>
      </c>
      <c r="T2769" s="60" t="str">
        <f>IFERROR(VLOOKUP($B2769,'Из ГУГЛа'!$B:$G,4,0)*U2769+V2769,VLOOKUP($B2769,'Из ГУГЛа'!$B:$G,4,0))</f>
        <v/>
      </c>
      <c r="U2769" s="15">
        <v>1</v>
      </c>
      <c r="V2769" s="59"/>
      <c r="W2769" s="74">
        <f t="shared" si="469"/>
        <v>0.38611111111111107</v>
      </c>
      <c r="X2769" s="74" t="str">
        <f t="shared" si="470"/>
        <v/>
      </c>
      <c r="Y2769" s="74" t="str">
        <f t="shared" si="471"/>
        <v/>
      </c>
      <c r="Z2769" s="76" t="e">
        <f>INDEX($Z:$Z,MATCH($H2769,$C:$C,0))+V2769</f>
        <v>#VALUE!</v>
      </c>
      <c r="AB2769" s="43">
        <f>INDEX($AB:$AB,MATCH($H2769,$C:$C,0))</f>
        <v>0</v>
      </c>
    </row>
    <row r="2770" spans="1:28" ht="60" x14ac:dyDescent="0.25">
      <c r="A2770" s="71" t="str">
        <f>INDEX('Выгр Торг'!$A:$A,MATCH($B2770,'Выгр Торг'!$B:$B,0))</f>
        <v>Боковые зеркала "АТП" в стиле Гранта для ВАЗ 2110-2112, Лада Приора</v>
      </c>
      <c r="B2770" s="88">
        <v>327606</v>
      </c>
      <c r="C2770" s="72">
        <f>VLOOKUP($B2770,'Выгр Торг'!$B:$P,C$1,0)</f>
        <v>327606</v>
      </c>
      <c r="D2770" s="71" t="str">
        <f>VLOOKUP($B2770,'Выгр Торг'!$B:$P,D$1,0)</f>
        <v>Боковые зеркала "АТП" в стиле Гранта (повторитель: Динамический (стиль Lexus), Механическая, С обогревом, В цвет 383) для ВАЗ 2110-2112, Лада Приора</v>
      </c>
      <c r="E2770" s="72" t="str">
        <f>VLOOKUP($B2770,'Выгр Торг'!$B:$P,E$1,0)</f>
        <v>Y</v>
      </c>
      <c r="F2770" s="72" t="str">
        <f>VLOOKUP($B2770,'Выгр Торг'!$B:$P,F$1,0)</f>
        <v>1</v>
      </c>
      <c r="G2770" s="36"/>
      <c r="H2770" s="28">
        <v>327196</v>
      </c>
      <c r="I2770" s="53">
        <f>INDEX($I:$I,MATCH($H2770,$C:$C,0))</f>
        <v>600</v>
      </c>
      <c r="J2770" s="5" t="s">
        <v>3410</v>
      </c>
      <c r="K2770" s="56">
        <f>INDEX($K:$K,MATCH($H2770,$C:$C,0))+I2770</f>
        <v>3600</v>
      </c>
      <c r="L2770" s="14">
        <f>VLOOKUP(K2770,Наценка!$A$1:$B$8,2,1)</f>
        <v>1.4</v>
      </c>
      <c r="M2770" s="56">
        <f>INDEX($M:$M,MATCH($H2770,$C:$C,0))+I2770*$M$2</f>
        <v>4980</v>
      </c>
      <c r="N2770" s="57">
        <f t="shared" si="466"/>
        <v>4990</v>
      </c>
      <c r="O2770" s="72">
        <f>VLOOKUP($B2770,'Выгр Торг'!$B:$P,O$1,0)</f>
        <v>3600</v>
      </c>
      <c r="P2770" s="72">
        <f>VLOOKUP($B2770,'Выгр Торг'!$B:$P,P$1,0)</f>
        <v>5090</v>
      </c>
      <c r="Q2770" s="42">
        <f t="shared" si="467"/>
        <v>0</v>
      </c>
      <c r="R2770" s="42">
        <f t="shared" si="468"/>
        <v>100</v>
      </c>
      <c r="S2770" s="85">
        <f t="shared" si="472"/>
        <v>4990</v>
      </c>
      <c r="T2770" s="60" t="str">
        <f>IFERROR(VLOOKUP($B2770,'Из ГУГЛа'!$B:$G,4,0)*U2770+V2770,VLOOKUP($B2770,'Из ГУГЛа'!$B:$G,4,0))</f>
        <v/>
      </c>
      <c r="U2770" s="15">
        <v>1</v>
      </c>
      <c r="V2770" s="59"/>
      <c r="W2770" s="74">
        <f t="shared" si="469"/>
        <v>0.38611111111111107</v>
      </c>
      <c r="X2770" s="74" t="str">
        <f t="shared" si="470"/>
        <v/>
      </c>
      <c r="Y2770" s="74" t="str">
        <f t="shared" si="471"/>
        <v/>
      </c>
      <c r="Z2770" s="76" t="e">
        <f>INDEX($Z:$Z,MATCH($H2770,$C:$C,0))+V2770</f>
        <v>#VALUE!</v>
      </c>
      <c r="AB2770" s="43">
        <f>INDEX($AB:$AB,MATCH($H2770,$C:$C,0))</f>
        <v>0</v>
      </c>
    </row>
    <row r="2771" spans="1:28" ht="60" x14ac:dyDescent="0.25">
      <c r="A2771" s="71" t="str">
        <f>INDEX('Выгр Торг'!$A:$A,MATCH($B2771,'Выгр Торг'!$B:$B,0))</f>
        <v>Боковые зеркала "АТП" в стиле Гранта для ВАЗ 2110-2112, Лада Приора</v>
      </c>
      <c r="B2771" s="88">
        <v>327488</v>
      </c>
      <c r="C2771" s="72">
        <f>VLOOKUP($B2771,'Выгр Торг'!$B:$P,C$1,0)</f>
        <v>327488</v>
      </c>
      <c r="D2771" s="71" t="str">
        <f>VLOOKUP($B2771,'Выгр Торг'!$B:$P,D$1,0)</f>
        <v>Боковые зеркала "АТП" в стиле Гранта (повторитель: Динамический (стиль Lexus), Механическая, С обогревом, В цвет 385) для ВАЗ 2110-2112, Лада Приора</v>
      </c>
      <c r="E2771" s="72" t="str">
        <f>VLOOKUP($B2771,'Выгр Торг'!$B:$P,E$1,0)</f>
        <v>Y</v>
      </c>
      <c r="F2771" s="72" t="str">
        <f>VLOOKUP($B2771,'Выгр Торг'!$B:$P,F$1,0)</f>
        <v>1</v>
      </c>
      <c r="G2771" s="36"/>
      <c r="H2771" s="28">
        <v>327196</v>
      </c>
      <c r="I2771" s="53">
        <f>INDEX($I:$I,MATCH($H2771,$C:$C,0))</f>
        <v>600</v>
      </c>
      <c r="J2771" s="5" t="s">
        <v>3410</v>
      </c>
      <c r="K2771" s="56">
        <f>INDEX($K:$K,MATCH($H2771,$C:$C,0))+I2771</f>
        <v>3600</v>
      </c>
      <c r="L2771" s="14">
        <f>VLOOKUP(K2771,Наценка!$A$1:$B$8,2,1)</f>
        <v>1.4</v>
      </c>
      <c r="M2771" s="56">
        <f>INDEX($M:$M,MATCH($H2771,$C:$C,0))+I2771*$M$2</f>
        <v>4980</v>
      </c>
      <c r="N2771" s="57">
        <f t="shared" si="466"/>
        <v>4990</v>
      </c>
      <c r="O2771" s="72">
        <f>VLOOKUP($B2771,'Выгр Торг'!$B:$P,O$1,0)</f>
        <v>3600</v>
      </c>
      <c r="P2771" s="72">
        <f>VLOOKUP($B2771,'Выгр Торг'!$B:$P,P$1,0)</f>
        <v>5090</v>
      </c>
      <c r="Q2771" s="42">
        <f t="shared" si="467"/>
        <v>0</v>
      </c>
      <c r="R2771" s="42">
        <f t="shared" si="468"/>
        <v>100</v>
      </c>
      <c r="S2771" s="85">
        <f t="shared" si="472"/>
        <v>4990</v>
      </c>
      <c r="T2771" s="60" t="str">
        <f>IFERROR(VLOOKUP($B2771,'Из ГУГЛа'!$B:$G,4,0)*U2771+V2771,VLOOKUP($B2771,'Из ГУГЛа'!$B:$G,4,0))</f>
        <v/>
      </c>
      <c r="U2771" s="15">
        <v>1</v>
      </c>
      <c r="V2771" s="59"/>
      <c r="W2771" s="74">
        <f t="shared" si="469"/>
        <v>0.38611111111111107</v>
      </c>
      <c r="X2771" s="74" t="str">
        <f t="shared" si="470"/>
        <v/>
      </c>
      <c r="Y2771" s="74" t="str">
        <f t="shared" si="471"/>
        <v/>
      </c>
      <c r="Z2771" s="76" t="e">
        <f>INDEX($Z:$Z,MATCH($H2771,$C:$C,0))+V2771</f>
        <v>#VALUE!</v>
      </c>
      <c r="AB2771" s="43">
        <f>INDEX($AB:$AB,MATCH($H2771,$C:$C,0))</f>
        <v>0</v>
      </c>
    </row>
    <row r="2772" spans="1:28" ht="60" x14ac:dyDescent="0.25">
      <c r="A2772" s="71" t="str">
        <f>INDEX('Выгр Торг'!$A:$A,MATCH($B2772,'Выгр Торг'!$B:$B,0))</f>
        <v>Боковые зеркала "АТП" в стиле Гранта для ВАЗ 2110-2112, Лада Приора</v>
      </c>
      <c r="B2772" s="88">
        <v>327638</v>
      </c>
      <c r="C2772" s="72">
        <f>VLOOKUP($B2772,'Выгр Торг'!$B:$P,C$1,0)</f>
        <v>327638</v>
      </c>
      <c r="D2772" s="71" t="str">
        <f>VLOOKUP($B2772,'Выгр Торг'!$B:$P,D$1,0)</f>
        <v>Боковые зеркала "АТП" в стиле Гранта (повторитель: Динамический (стиль Lexus), Механическая, С обогревом, В цвет 387) для ВАЗ 2110-2112, Лада Приора</v>
      </c>
      <c r="E2772" s="72" t="str">
        <f>VLOOKUP($B2772,'Выгр Торг'!$B:$P,E$1,0)</f>
        <v>Y</v>
      </c>
      <c r="F2772" s="72" t="str">
        <f>VLOOKUP($B2772,'Выгр Торг'!$B:$P,F$1,0)</f>
        <v>1</v>
      </c>
      <c r="G2772" s="36"/>
      <c r="H2772" s="28">
        <v>327196</v>
      </c>
      <c r="I2772" s="53">
        <f>INDEX($I:$I,MATCH($H2772,$C:$C,0))</f>
        <v>600</v>
      </c>
      <c r="J2772" s="5" t="s">
        <v>3410</v>
      </c>
      <c r="K2772" s="56">
        <f>INDEX($K:$K,MATCH($H2772,$C:$C,0))+I2772</f>
        <v>3600</v>
      </c>
      <c r="L2772" s="14">
        <f>VLOOKUP(K2772,Наценка!$A$1:$B$8,2,1)</f>
        <v>1.4</v>
      </c>
      <c r="M2772" s="56">
        <f>INDEX($M:$M,MATCH($H2772,$C:$C,0))+I2772*$M$2</f>
        <v>4980</v>
      </c>
      <c r="N2772" s="57">
        <f t="shared" si="466"/>
        <v>4990</v>
      </c>
      <c r="O2772" s="72">
        <f>VLOOKUP($B2772,'Выгр Торг'!$B:$P,O$1,0)</f>
        <v>3600</v>
      </c>
      <c r="P2772" s="72">
        <f>VLOOKUP($B2772,'Выгр Торг'!$B:$P,P$1,0)</f>
        <v>5090</v>
      </c>
      <c r="Q2772" s="42">
        <f t="shared" si="467"/>
        <v>0</v>
      </c>
      <c r="R2772" s="42">
        <f t="shared" si="468"/>
        <v>100</v>
      </c>
      <c r="S2772" s="85">
        <f t="shared" si="472"/>
        <v>4990</v>
      </c>
      <c r="T2772" s="60" t="str">
        <f>IFERROR(VLOOKUP($B2772,'Из ГУГЛа'!$B:$G,4,0)*U2772+V2772,VLOOKUP($B2772,'Из ГУГЛа'!$B:$G,4,0))</f>
        <v/>
      </c>
      <c r="U2772" s="15">
        <v>1</v>
      </c>
      <c r="V2772" s="59"/>
      <c r="W2772" s="74">
        <f t="shared" si="469"/>
        <v>0.38611111111111107</v>
      </c>
      <c r="X2772" s="74" t="str">
        <f t="shared" si="470"/>
        <v/>
      </c>
      <c r="Y2772" s="74" t="str">
        <f t="shared" si="471"/>
        <v/>
      </c>
      <c r="Z2772" s="76" t="e">
        <f>INDEX($Z:$Z,MATCH($H2772,$C:$C,0))+V2772</f>
        <v>#VALUE!</v>
      </c>
      <c r="AB2772" s="43">
        <f>INDEX($AB:$AB,MATCH($H2772,$C:$C,0))</f>
        <v>0</v>
      </c>
    </row>
    <row r="2773" spans="1:28" ht="60" x14ac:dyDescent="0.25">
      <c r="A2773" s="71" t="str">
        <f>INDEX('Выгр Торг'!$A:$A,MATCH($B2773,'Выгр Торг'!$B:$B,0))</f>
        <v>Боковые зеркала "АТП" в стиле Гранта для ВАЗ 2110-2112, Лада Приора</v>
      </c>
      <c r="B2773" s="88">
        <v>327702</v>
      </c>
      <c r="C2773" s="72">
        <f>VLOOKUP($B2773,'Выгр Торг'!$B:$P,C$1,0)</f>
        <v>327702</v>
      </c>
      <c r="D2773" s="71" t="str">
        <f>VLOOKUP($B2773,'Выгр Торг'!$B:$P,D$1,0)</f>
        <v>Боковые зеркала "АТП" в стиле Гранта (повторитель: Динамический (стиль Lexus), Механическая, С обогревом, В цвет 391) для ВАЗ 2110-2112, Лада Приора</v>
      </c>
      <c r="E2773" s="72" t="str">
        <f>VLOOKUP($B2773,'Выгр Торг'!$B:$P,E$1,0)</f>
        <v>Y</v>
      </c>
      <c r="F2773" s="72" t="str">
        <f>VLOOKUP($B2773,'Выгр Торг'!$B:$P,F$1,0)</f>
        <v>1</v>
      </c>
      <c r="G2773" s="36"/>
      <c r="H2773" s="28">
        <v>327196</v>
      </c>
      <c r="I2773" s="53">
        <f>INDEX($I:$I,MATCH($H2773,$C:$C,0))</f>
        <v>600</v>
      </c>
      <c r="J2773" s="5" t="s">
        <v>3410</v>
      </c>
      <c r="K2773" s="56">
        <f>INDEX($K:$K,MATCH($H2773,$C:$C,0))+I2773</f>
        <v>3600</v>
      </c>
      <c r="L2773" s="14">
        <f>VLOOKUP(K2773,Наценка!$A$1:$B$8,2,1)</f>
        <v>1.4</v>
      </c>
      <c r="M2773" s="56">
        <f>INDEX($M:$M,MATCH($H2773,$C:$C,0))+I2773*$M$2</f>
        <v>4980</v>
      </c>
      <c r="N2773" s="57">
        <f t="shared" si="466"/>
        <v>4990</v>
      </c>
      <c r="O2773" s="72">
        <f>VLOOKUP($B2773,'Выгр Торг'!$B:$P,O$1,0)</f>
        <v>3600</v>
      </c>
      <c r="P2773" s="72">
        <f>VLOOKUP($B2773,'Выгр Торг'!$B:$P,P$1,0)</f>
        <v>5090</v>
      </c>
      <c r="Q2773" s="42">
        <f t="shared" si="467"/>
        <v>0</v>
      </c>
      <c r="R2773" s="42">
        <f t="shared" si="468"/>
        <v>100</v>
      </c>
      <c r="S2773" s="85">
        <f t="shared" si="472"/>
        <v>4990</v>
      </c>
      <c r="T2773" s="60" t="str">
        <f>IFERROR(VLOOKUP($B2773,'Из ГУГЛа'!$B:$G,4,0)*U2773+V2773,VLOOKUP($B2773,'Из ГУГЛа'!$B:$G,4,0))</f>
        <v/>
      </c>
      <c r="U2773" s="15">
        <v>1</v>
      </c>
      <c r="V2773" s="59"/>
      <c r="W2773" s="74">
        <f t="shared" si="469"/>
        <v>0.38611111111111107</v>
      </c>
      <c r="X2773" s="74" t="str">
        <f t="shared" si="470"/>
        <v/>
      </c>
      <c r="Y2773" s="74" t="str">
        <f t="shared" si="471"/>
        <v/>
      </c>
      <c r="Z2773" s="76" t="e">
        <f>INDEX($Z:$Z,MATCH($H2773,$C:$C,0))+V2773</f>
        <v>#VALUE!</v>
      </c>
      <c r="AB2773" s="43">
        <f>INDEX($AB:$AB,MATCH($H2773,$C:$C,0))</f>
        <v>0</v>
      </c>
    </row>
    <row r="2774" spans="1:28" ht="60" x14ac:dyDescent="0.25">
      <c r="A2774" s="71" t="str">
        <f>INDEX('Выгр Торг'!$A:$A,MATCH($B2774,'Выгр Торг'!$B:$B,0))</f>
        <v>Боковые зеркала "АТП" в стиле Гранта для ВАЗ 2110-2112, Лада Приора</v>
      </c>
      <c r="B2774" s="88">
        <v>327694</v>
      </c>
      <c r="C2774" s="72">
        <f>VLOOKUP($B2774,'Выгр Торг'!$B:$P,C$1,0)</f>
        <v>327694</v>
      </c>
      <c r="D2774" s="71" t="str">
        <f>VLOOKUP($B2774,'Выгр Торг'!$B:$P,D$1,0)</f>
        <v>Боковые зеркала "АТП" в стиле Гранта (повторитель: Динамический (стиль Lexus), Механическая, С обогревом, В цвет 412) для ВАЗ 2110-2112, Лада Приора</v>
      </c>
      <c r="E2774" s="72" t="str">
        <f>VLOOKUP($B2774,'Выгр Торг'!$B:$P,E$1,0)</f>
        <v>Y</v>
      </c>
      <c r="F2774" s="72" t="str">
        <f>VLOOKUP($B2774,'Выгр Торг'!$B:$P,F$1,0)</f>
        <v>1</v>
      </c>
      <c r="G2774" s="36"/>
      <c r="H2774" s="28">
        <v>327196</v>
      </c>
      <c r="I2774" s="53">
        <f>INDEX($I:$I,MATCH($H2774,$C:$C,0))</f>
        <v>600</v>
      </c>
      <c r="J2774" s="5" t="s">
        <v>3410</v>
      </c>
      <c r="K2774" s="56">
        <f>INDEX($K:$K,MATCH($H2774,$C:$C,0))+I2774</f>
        <v>3600</v>
      </c>
      <c r="L2774" s="14">
        <f>VLOOKUP(K2774,Наценка!$A$1:$B$8,2,1)</f>
        <v>1.4</v>
      </c>
      <c r="M2774" s="56">
        <f>INDEX($M:$M,MATCH($H2774,$C:$C,0))+I2774*$M$2</f>
        <v>4980</v>
      </c>
      <c r="N2774" s="57">
        <f t="shared" si="466"/>
        <v>4990</v>
      </c>
      <c r="O2774" s="72">
        <f>VLOOKUP($B2774,'Выгр Торг'!$B:$P,O$1,0)</f>
        <v>3600</v>
      </c>
      <c r="P2774" s="72">
        <f>VLOOKUP($B2774,'Выгр Торг'!$B:$P,P$1,0)</f>
        <v>5090</v>
      </c>
      <c r="Q2774" s="42">
        <f t="shared" si="467"/>
        <v>0</v>
      </c>
      <c r="R2774" s="42">
        <f t="shared" si="468"/>
        <v>100</v>
      </c>
      <c r="S2774" s="85">
        <f t="shared" si="472"/>
        <v>4990</v>
      </c>
      <c r="T2774" s="60" t="str">
        <f>IFERROR(VLOOKUP($B2774,'Из ГУГЛа'!$B:$G,4,0)*U2774+V2774,VLOOKUP($B2774,'Из ГУГЛа'!$B:$G,4,0))</f>
        <v/>
      </c>
      <c r="U2774" s="15">
        <v>1</v>
      </c>
      <c r="V2774" s="59"/>
      <c r="W2774" s="74">
        <f t="shared" si="469"/>
        <v>0.38611111111111107</v>
      </c>
      <c r="X2774" s="74" t="str">
        <f t="shared" si="470"/>
        <v/>
      </c>
      <c r="Y2774" s="74" t="str">
        <f t="shared" si="471"/>
        <v/>
      </c>
      <c r="Z2774" s="76" t="e">
        <f>INDEX($Z:$Z,MATCH($H2774,$C:$C,0))+V2774</f>
        <v>#VALUE!</v>
      </c>
      <c r="AB2774" s="43">
        <f>INDEX($AB:$AB,MATCH($H2774,$C:$C,0))</f>
        <v>0</v>
      </c>
    </row>
    <row r="2775" spans="1:28" ht="60" x14ac:dyDescent="0.25">
      <c r="A2775" s="71" t="str">
        <f>INDEX('Выгр Торг'!$A:$A,MATCH($B2775,'Выгр Торг'!$B:$B,0))</f>
        <v>Боковые зеркала "АТП" в стиле Гранта для ВАЗ 2110-2112, Лада Приора</v>
      </c>
      <c r="B2775" s="88">
        <v>327550</v>
      </c>
      <c r="C2775" s="72">
        <f>VLOOKUP($B2775,'Выгр Торг'!$B:$P,C$1,0)</f>
        <v>327550</v>
      </c>
      <c r="D2775" s="71" t="str">
        <f>VLOOKUP($B2775,'Выгр Торг'!$B:$P,D$1,0)</f>
        <v>Боковые зеркала "АТП" в стиле Гранта (повторитель: Динамический (стиль Lexus), Механическая, С обогревом, В цвет 413) для ВАЗ 2110-2112, Лада Приора</v>
      </c>
      <c r="E2775" s="72" t="str">
        <f>VLOOKUP($B2775,'Выгр Торг'!$B:$P,E$1,0)</f>
        <v>Y</v>
      </c>
      <c r="F2775" s="72" t="str">
        <f>VLOOKUP($B2775,'Выгр Торг'!$B:$P,F$1,0)</f>
        <v>1</v>
      </c>
      <c r="G2775" s="36"/>
      <c r="H2775" s="28">
        <v>327196</v>
      </c>
      <c r="I2775" s="53">
        <f>INDEX($I:$I,MATCH($H2775,$C:$C,0))</f>
        <v>600</v>
      </c>
      <c r="J2775" s="5" t="s">
        <v>3410</v>
      </c>
      <c r="K2775" s="56">
        <f>INDEX($K:$K,MATCH($H2775,$C:$C,0))+I2775</f>
        <v>3600</v>
      </c>
      <c r="L2775" s="14">
        <f>VLOOKUP(K2775,Наценка!$A$1:$B$8,2,1)</f>
        <v>1.4</v>
      </c>
      <c r="M2775" s="56">
        <f>INDEX($M:$M,MATCH($H2775,$C:$C,0))+I2775*$M$2</f>
        <v>4980</v>
      </c>
      <c r="N2775" s="57">
        <f t="shared" si="466"/>
        <v>4990</v>
      </c>
      <c r="O2775" s="72">
        <f>VLOOKUP($B2775,'Выгр Торг'!$B:$P,O$1,0)</f>
        <v>3600</v>
      </c>
      <c r="P2775" s="72">
        <f>VLOOKUP($B2775,'Выгр Торг'!$B:$P,P$1,0)</f>
        <v>5090</v>
      </c>
      <c r="Q2775" s="42">
        <f t="shared" si="467"/>
        <v>0</v>
      </c>
      <c r="R2775" s="42">
        <f t="shared" si="468"/>
        <v>100</v>
      </c>
      <c r="S2775" s="85">
        <f t="shared" si="472"/>
        <v>4990</v>
      </c>
      <c r="T2775" s="60" t="str">
        <f>IFERROR(VLOOKUP($B2775,'Из ГУГЛа'!$B:$G,4,0)*U2775+V2775,VLOOKUP($B2775,'Из ГУГЛа'!$B:$G,4,0))</f>
        <v/>
      </c>
      <c r="U2775" s="15">
        <v>1</v>
      </c>
      <c r="V2775" s="59"/>
      <c r="W2775" s="74">
        <f t="shared" si="469"/>
        <v>0.38611111111111107</v>
      </c>
      <c r="X2775" s="74" t="str">
        <f t="shared" si="470"/>
        <v/>
      </c>
      <c r="Y2775" s="74" t="str">
        <f t="shared" si="471"/>
        <v/>
      </c>
      <c r="Z2775" s="76" t="e">
        <f>INDEX($Z:$Z,MATCH($H2775,$C:$C,0))+V2775</f>
        <v>#VALUE!</v>
      </c>
      <c r="AB2775" s="43">
        <f>INDEX($AB:$AB,MATCH($H2775,$C:$C,0))</f>
        <v>0</v>
      </c>
    </row>
    <row r="2776" spans="1:28" ht="60" x14ac:dyDescent="0.25">
      <c r="A2776" s="71" t="str">
        <f>INDEX('Выгр Торг'!$A:$A,MATCH($B2776,'Выгр Торг'!$B:$B,0))</f>
        <v>Боковые зеркала "АТП" в стиле Гранта для ВАЗ 2110-2112, Лада Приора</v>
      </c>
      <c r="B2776" s="88">
        <v>327750</v>
      </c>
      <c r="C2776" s="72">
        <f>VLOOKUP($B2776,'Выгр Торг'!$B:$P,C$1,0)</f>
        <v>327750</v>
      </c>
      <c r="D2776" s="71" t="str">
        <f>VLOOKUP($B2776,'Выгр Торг'!$B:$P,D$1,0)</f>
        <v>Боковые зеркала "АТП" в стиле Гранта (повторитель: Динамический (стиль Lexus), Механическая, С обогревом, В цвет 416) для ВАЗ 2110-2112, Лада Приора</v>
      </c>
      <c r="E2776" s="72" t="str">
        <f>VLOOKUP($B2776,'Выгр Торг'!$B:$P,E$1,0)</f>
        <v>Y</v>
      </c>
      <c r="F2776" s="72" t="str">
        <f>VLOOKUP($B2776,'Выгр Торг'!$B:$P,F$1,0)</f>
        <v>1</v>
      </c>
      <c r="G2776" s="36"/>
      <c r="H2776" s="28">
        <v>327196</v>
      </c>
      <c r="I2776" s="53">
        <f>INDEX($I:$I,MATCH($H2776,$C:$C,0))</f>
        <v>600</v>
      </c>
      <c r="J2776" s="5" t="s">
        <v>3410</v>
      </c>
      <c r="K2776" s="56">
        <f>INDEX($K:$K,MATCH($H2776,$C:$C,0))+I2776</f>
        <v>3600</v>
      </c>
      <c r="L2776" s="14">
        <f>VLOOKUP(K2776,Наценка!$A$1:$B$8,2,1)</f>
        <v>1.4</v>
      </c>
      <c r="M2776" s="56">
        <f>INDEX($M:$M,MATCH($H2776,$C:$C,0))+I2776*$M$2</f>
        <v>4980</v>
      </c>
      <c r="N2776" s="57">
        <f t="shared" si="466"/>
        <v>4990</v>
      </c>
      <c r="O2776" s="72">
        <f>VLOOKUP($B2776,'Выгр Торг'!$B:$P,O$1,0)</f>
        <v>3600</v>
      </c>
      <c r="P2776" s="72">
        <f>VLOOKUP($B2776,'Выгр Торг'!$B:$P,P$1,0)</f>
        <v>5090</v>
      </c>
      <c r="Q2776" s="42">
        <f t="shared" si="467"/>
        <v>0</v>
      </c>
      <c r="R2776" s="42">
        <f t="shared" si="468"/>
        <v>100</v>
      </c>
      <c r="S2776" s="85">
        <f t="shared" si="472"/>
        <v>4990</v>
      </c>
      <c r="T2776" s="60" t="str">
        <f>IFERROR(VLOOKUP($B2776,'Из ГУГЛа'!$B:$G,4,0)*U2776+V2776,VLOOKUP($B2776,'Из ГУГЛа'!$B:$G,4,0))</f>
        <v/>
      </c>
      <c r="U2776" s="15">
        <v>1</v>
      </c>
      <c r="V2776" s="59"/>
      <c r="W2776" s="74">
        <f t="shared" si="469"/>
        <v>0.38611111111111107</v>
      </c>
      <c r="X2776" s="74" t="str">
        <f t="shared" si="470"/>
        <v/>
      </c>
      <c r="Y2776" s="74" t="str">
        <f t="shared" si="471"/>
        <v/>
      </c>
      <c r="Z2776" s="76" t="e">
        <f>INDEX($Z:$Z,MATCH($H2776,$C:$C,0))+V2776</f>
        <v>#VALUE!</v>
      </c>
      <c r="AB2776" s="43">
        <f>INDEX($AB:$AB,MATCH($H2776,$C:$C,0))</f>
        <v>0</v>
      </c>
    </row>
    <row r="2777" spans="1:28" ht="60" x14ac:dyDescent="0.25">
      <c r="A2777" s="71" t="str">
        <f>INDEX('Выгр Торг'!$A:$A,MATCH($B2777,'Выгр Торг'!$B:$B,0))</f>
        <v>Боковые зеркала "АТП" в стиле Гранта для ВАЗ 2110-2112, Лада Приора</v>
      </c>
      <c r="B2777" s="88">
        <v>327464</v>
      </c>
      <c r="C2777" s="72">
        <f>VLOOKUP($B2777,'Выгр Торг'!$B:$P,C$1,0)</f>
        <v>327464</v>
      </c>
      <c r="D2777" s="71" t="str">
        <f>VLOOKUP($B2777,'Выгр Торг'!$B:$P,D$1,0)</f>
        <v>Боковые зеркала "АТП" в стиле Гранта (повторитель: Динамический (стиль Lexus), Механическая, С обогревом, В цвет 418) для ВАЗ 2110-2112, Лада Приора</v>
      </c>
      <c r="E2777" s="72" t="str">
        <f>VLOOKUP($B2777,'Выгр Торг'!$B:$P,E$1,0)</f>
        <v>Y</v>
      </c>
      <c r="F2777" s="72" t="str">
        <f>VLOOKUP($B2777,'Выгр Торг'!$B:$P,F$1,0)</f>
        <v>1</v>
      </c>
      <c r="G2777" s="36"/>
      <c r="H2777" s="28">
        <v>327196</v>
      </c>
      <c r="I2777" s="53">
        <f>INDEX($I:$I,MATCH($H2777,$C:$C,0))</f>
        <v>600</v>
      </c>
      <c r="J2777" s="5" t="s">
        <v>3410</v>
      </c>
      <c r="K2777" s="56">
        <f>INDEX($K:$K,MATCH($H2777,$C:$C,0))+I2777</f>
        <v>3600</v>
      </c>
      <c r="L2777" s="14">
        <f>VLOOKUP(K2777,Наценка!$A$1:$B$8,2,1)</f>
        <v>1.4</v>
      </c>
      <c r="M2777" s="56">
        <f>INDEX($M:$M,MATCH($H2777,$C:$C,0))+I2777*$M$2</f>
        <v>4980</v>
      </c>
      <c r="N2777" s="57">
        <f t="shared" si="466"/>
        <v>4990</v>
      </c>
      <c r="O2777" s="72">
        <f>VLOOKUP($B2777,'Выгр Торг'!$B:$P,O$1,0)</f>
        <v>3600</v>
      </c>
      <c r="P2777" s="72">
        <f>VLOOKUP($B2777,'Выгр Торг'!$B:$P,P$1,0)</f>
        <v>5090</v>
      </c>
      <c r="Q2777" s="42">
        <f t="shared" si="467"/>
        <v>0</v>
      </c>
      <c r="R2777" s="42">
        <f t="shared" si="468"/>
        <v>100</v>
      </c>
      <c r="S2777" s="85">
        <f t="shared" si="472"/>
        <v>4990</v>
      </c>
      <c r="T2777" s="60" t="str">
        <f>IFERROR(VLOOKUP($B2777,'Из ГУГЛа'!$B:$G,4,0)*U2777+V2777,VLOOKUP($B2777,'Из ГУГЛа'!$B:$G,4,0))</f>
        <v/>
      </c>
      <c r="U2777" s="15">
        <v>1</v>
      </c>
      <c r="V2777" s="59"/>
      <c r="W2777" s="74">
        <f t="shared" si="469"/>
        <v>0.38611111111111107</v>
      </c>
      <c r="X2777" s="74" t="str">
        <f t="shared" si="470"/>
        <v/>
      </c>
      <c r="Y2777" s="74" t="str">
        <f t="shared" si="471"/>
        <v/>
      </c>
      <c r="Z2777" s="76" t="e">
        <f>INDEX($Z:$Z,MATCH($H2777,$C:$C,0))+V2777</f>
        <v>#VALUE!</v>
      </c>
      <c r="AB2777" s="43">
        <f>INDEX($AB:$AB,MATCH($H2777,$C:$C,0))</f>
        <v>0</v>
      </c>
    </row>
    <row r="2778" spans="1:28" ht="60" x14ac:dyDescent="0.25">
      <c r="A2778" s="71" t="str">
        <f>INDEX('Выгр Торг'!$A:$A,MATCH($B2778,'Выгр Торг'!$B:$B,0))</f>
        <v>Боковые зеркала "АТП" в стиле Гранта для ВАЗ 2110-2112, Лада Приора</v>
      </c>
      <c r="B2778" s="88">
        <v>327622</v>
      </c>
      <c r="C2778" s="72">
        <f>VLOOKUP($B2778,'Выгр Торг'!$B:$P,C$1,0)</f>
        <v>327622</v>
      </c>
      <c r="D2778" s="71" t="str">
        <f>VLOOKUP($B2778,'Выгр Торг'!$B:$P,D$1,0)</f>
        <v>Боковые зеркала "АТП" в стиле Гранта (повторитель: Динамический (стиль Lexus), Механическая, С обогревом, В цвет 419) для ВАЗ 2110-2112, Лада Приора</v>
      </c>
      <c r="E2778" s="72" t="str">
        <f>VLOOKUP($B2778,'Выгр Торг'!$B:$P,E$1,0)</f>
        <v>Y</v>
      </c>
      <c r="F2778" s="72" t="str">
        <f>VLOOKUP($B2778,'Выгр Торг'!$B:$P,F$1,0)</f>
        <v>1</v>
      </c>
      <c r="G2778" s="36"/>
      <c r="H2778" s="28">
        <v>327196</v>
      </c>
      <c r="I2778" s="53">
        <f>INDEX($I:$I,MATCH($H2778,$C:$C,0))</f>
        <v>600</v>
      </c>
      <c r="J2778" s="5" t="s">
        <v>3410</v>
      </c>
      <c r="K2778" s="56">
        <f>INDEX($K:$K,MATCH($H2778,$C:$C,0))+I2778</f>
        <v>3600</v>
      </c>
      <c r="L2778" s="14">
        <f>VLOOKUP(K2778,Наценка!$A$1:$B$8,2,1)</f>
        <v>1.4</v>
      </c>
      <c r="M2778" s="56">
        <f>INDEX($M:$M,MATCH($H2778,$C:$C,0))+I2778*$M$2</f>
        <v>4980</v>
      </c>
      <c r="N2778" s="57">
        <f t="shared" si="466"/>
        <v>4990</v>
      </c>
      <c r="O2778" s="72">
        <f>VLOOKUP($B2778,'Выгр Торг'!$B:$P,O$1,0)</f>
        <v>3600</v>
      </c>
      <c r="P2778" s="72">
        <f>VLOOKUP($B2778,'Выгр Торг'!$B:$P,P$1,0)</f>
        <v>5090</v>
      </c>
      <c r="Q2778" s="42">
        <f t="shared" si="467"/>
        <v>0</v>
      </c>
      <c r="R2778" s="42">
        <f t="shared" si="468"/>
        <v>100</v>
      </c>
      <c r="S2778" s="85">
        <f t="shared" si="472"/>
        <v>4990</v>
      </c>
      <c r="T2778" s="60" t="str">
        <f>IFERROR(VLOOKUP($B2778,'Из ГУГЛа'!$B:$G,4,0)*U2778+V2778,VLOOKUP($B2778,'Из ГУГЛа'!$B:$G,4,0))</f>
        <v/>
      </c>
      <c r="U2778" s="15">
        <v>1</v>
      </c>
      <c r="V2778" s="59"/>
      <c r="W2778" s="74">
        <f t="shared" si="469"/>
        <v>0.38611111111111107</v>
      </c>
      <c r="X2778" s="74" t="str">
        <f t="shared" si="470"/>
        <v/>
      </c>
      <c r="Y2778" s="74" t="str">
        <f t="shared" si="471"/>
        <v/>
      </c>
      <c r="Z2778" s="76" t="e">
        <f>INDEX($Z:$Z,MATCH($H2778,$C:$C,0))+V2778</f>
        <v>#VALUE!</v>
      </c>
      <c r="AB2778" s="43">
        <f>INDEX($AB:$AB,MATCH($H2778,$C:$C,0))</f>
        <v>0</v>
      </c>
    </row>
    <row r="2779" spans="1:28" ht="60" x14ac:dyDescent="0.25">
      <c r="A2779" s="71" t="str">
        <f>INDEX('Выгр Торг'!$A:$A,MATCH($B2779,'Выгр Торг'!$B:$B,0))</f>
        <v>Боковые зеркала "АТП" в стиле Гранта для ВАЗ 2110-2112, Лада Приора</v>
      </c>
      <c r="B2779" s="88">
        <v>327432</v>
      </c>
      <c r="C2779" s="72">
        <f>VLOOKUP($B2779,'Выгр Торг'!$B:$P,C$1,0)</f>
        <v>327432</v>
      </c>
      <c r="D2779" s="71" t="str">
        <f>VLOOKUP($B2779,'Выгр Торг'!$B:$P,D$1,0)</f>
        <v>Боковые зеркала "АТП" в стиле Гранта (повторитель: Динамический (стиль Lexus), Механическая, С обогревом, В цвет 421) для ВАЗ 2110-2112, Лада Приора</v>
      </c>
      <c r="E2779" s="72" t="str">
        <f>VLOOKUP($B2779,'Выгр Торг'!$B:$P,E$1,0)</f>
        <v>Y</v>
      </c>
      <c r="F2779" s="72" t="str">
        <f>VLOOKUP($B2779,'Выгр Торг'!$B:$P,F$1,0)</f>
        <v>1</v>
      </c>
      <c r="G2779" s="36"/>
      <c r="H2779" s="28">
        <v>327196</v>
      </c>
      <c r="I2779" s="53">
        <f>INDEX($I:$I,MATCH($H2779,$C:$C,0))</f>
        <v>600</v>
      </c>
      <c r="J2779" s="5" t="s">
        <v>3410</v>
      </c>
      <c r="K2779" s="56">
        <f>INDEX($K:$K,MATCH($H2779,$C:$C,0))+I2779</f>
        <v>3600</v>
      </c>
      <c r="L2779" s="14">
        <f>VLOOKUP(K2779,Наценка!$A$1:$B$8,2,1)</f>
        <v>1.4</v>
      </c>
      <c r="M2779" s="56">
        <f>INDEX($M:$M,MATCH($H2779,$C:$C,0))+I2779*$M$2</f>
        <v>4980</v>
      </c>
      <c r="N2779" s="57">
        <f t="shared" si="466"/>
        <v>4990</v>
      </c>
      <c r="O2779" s="72">
        <f>VLOOKUP($B2779,'Выгр Торг'!$B:$P,O$1,0)</f>
        <v>3600</v>
      </c>
      <c r="P2779" s="72">
        <f>VLOOKUP($B2779,'Выгр Торг'!$B:$P,P$1,0)</f>
        <v>5090</v>
      </c>
      <c r="Q2779" s="42">
        <f t="shared" si="467"/>
        <v>0</v>
      </c>
      <c r="R2779" s="42">
        <f t="shared" si="468"/>
        <v>100</v>
      </c>
      <c r="S2779" s="85">
        <f t="shared" si="472"/>
        <v>4990</v>
      </c>
      <c r="T2779" s="60" t="str">
        <f>IFERROR(VLOOKUP($B2779,'Из ГУГЛа'!$B:$G,4,0)*U2779+V2779,VLOOKUP($B2779,'Из ГУГЛа'!$B:$G,4,0))</f>
        <v/>
      </c>
      <c r="U2779" s="15">
        <v>1</v>
      </c>
      <c r="V2779" s="59"/>
      <c r="W2779" s="74">
        <f t="shared" si="469"/>
        <v>0.38611111111111107</v>
      </c>
      <c r="X2779" s="74" t="str">
        <f t="shared" si="470"/>
        <v/>
      </c>
      <c r="Y2779" s="74" t="str">
        <f t="shared" si="471"/>
        <v/>
      </c>
      <c r="Z2779" s="76" t="e">
        <f>INDEX($Z:$Z,MATCH($H2779,$C:$C,0))+V2779</f>
        <v>#VALUE!</v>
      </c>
      <c r="AB2779" s="43">
        <f>INDEX($AB:$AB,MATCH($H2779,$C:$C,0))</f>
        <v>0</v>
      </c>
    </row>
    <row r="2780" spans="1:28" ht="60" x14ac:dyDescent="0.25">
      <c r="A2780" s="71" t="str">
        <f>INDEX('Выгр Торг'!$A:$A,MATCH($B2780,'Выгр Торг'!$B:$B,0))</f>
        <v>Боковые зеркала "АТП" в стиле Гранта для ВАЗ 2110-2112, Лада Приора</v>
      </c>
      <c r="B2780" s="88">
        <v>327590</v>
      </c>
      <c r="C2780" s="72">
        <f>VLOOKUP($B2780,'Выгр Торг'!$B:$P,C$1,0)</f>
        <v>327590</v>
      </c>
      <c r="D2780" s="71" t="str">
        <f>VLOOKUP($B2780,'Выгр Торг'!$B:$P,D$1,0)</f>
        <v>Боковые зеркала "АТП" в стиле Гранта (повторитель: Динамический (стиль Lexus), Механическая, С обогревом, В цвет 426) для ВАЗ 2110-2112, Лада Приора</v>
      </c>
      <c r="E2780" s="72" t="str">
        <f>VLOOKUP($B2780,'Выгр Торг'!$B:$P,E$1,0)</f>
        <v>Y</v>
      </c>
      <c r="F2780" s="72" t="str">
        <f>VLOOKUP($B2780,'Выгр Торг'!$B:$P,F$1,0)</f>
        <v>1</v>
      </c>
      <c r="G2780" s="36"/>
      <c r="H2780" s="28">
        <v>327196</v>
      </c>
      <c r="I2780" s="53">
        <f>INDEX($I:$I,MATCH($H2780,$C:$C,0))</f>
        <v>600</v>
      </c>
      <c r="J2780" s="5" t="s">
        <v>3410</v>
      </c>
      <c r="K2780" s="56">
        <f>INDEX($K:$K,MATCH($H2780,$C:$C,0))+I2780</f>
        <v>3600</v>
      </c>
      <c r="L2780" s="14">
        <f>VLOOKUP(K2780,Наценка!$A$1:$B$8,2,1)</f>
        <v>1.4</v>
      </c>
      <c r="M2780" s="56">
        <f>INDEX($M:$M,MATCH($H2780,$C:$C,0))+I2780*$M$2</f>
        <v>4980</v>
      </c>
      <c r="N2780" s="57">
        <f t="shared" si="466"/>
        <v>4990</v>
      </c>
      <c r="O2780" s="72">
        <f>VLOOKUP($B2780,'Выгр Торг'!$B:$P,O$1,0)</f>
        <v>3600</v>
      </c>
      <c r="P2780" s="72">
        <f>VLOOKUP($B2780,'Выгр Торг'!$B:$P,P$1,0)</f>
        <v>5090</v>
      </c>
      <c r="Q2780" s="42">
        <f t="shared" si="467"/>
        <v>0</v>
      </c>
      <c r="R2780" s="42">
        <f t="shared" si="468"/>
        <v>100</v>
      </c>
      <c r="S2780" s="85">
        <f t="shared" si="472"/>
        <v>4990</v>
      </c>
      <c r="T2780" s="60" t="str">
        <f>IFERROR(VLOOKUP($B2780,'Из ГУГЛа'!$B:$G,4,0)*U2780+V2780,VLOOKUP($B2780,'Из ГУГЛа'!$B:$G,4,0))</f>
        <v/>
      </c>
      <c r="U2780" s="15">
        <v>1</v>
      </c>
      <c r="V2780" s="59"/>
      <c r="W2780" s="74">
        <f t="shared" si="469"/>
        <v>0.38611111111111107</v>
      </c>
      <c r="X2780" s="74" t="str">
        <f t="shared" si="470"/>
        <v/>
      </c>
      <c r="Y2780" s="74" t="str">
        <f t="shared" si="471"/>
        <v/>
      </c>
      <c r="Z2780" s="76" t="e">
        <f>INDEX($Z:$Z,MATCH($H2780,$C:$C,0))+V2780</f>
        <v>#VALUE!</v>
      </c>
      <c r="AB2780" s="43">
        <f>INDEX($AB:$AB,MATCH($H2780,$C:$C,0))</f>
        <v>0</v>
      </c>
    </row>
    <row r="2781" spans="1:28" ht="60" x14ac:dyDescent="0.25">
      <c r="A2781" s="71" t="str">
        <f>INDEX('Выгр Торг'!$A:$A,MATCH($B2781,'Выгр Торг'!$B:$B,0))</f>
        <v>Боковые зеркала "АТП" в стиле Гранта для ВАЗ 2110-2112, Лада Приора</v>
      </c>
      <c r="B2781" s="88">
        <v>327646</v>
      </c>
      <c r="C2781" s="72">
        <f>VLOOKUP($B2781,'Выгр Торг'!$B:$P,C$1,0)</f>
        <v>327646</v>
      </c>
      <c r="D2781" s="71" t="str">
        <f>VLOOKUP($B2781,'Выгр Торг'!$B:$P,D$1,0)</f>
        <v>Боковые зеркала "АТП" в стиле Гранта (повторитель: Динамический (стиль Lexus), Механическая, С обогревом, В цвет 429) для ВАЗ 2110-2112, Лада Приора</v>
      </c>
      <c r="E2781" s="72" t="str">
        <f>VLOOKUP($B2781,'Выгр Торг'!$B:$P,E$1,0)</f>
        <v>Y</v>
      </c>
      <c r="F2781" s="72" t="str">
        <f>VLOOKUP($B2781,'Выгр Торг'!$B:$P,F$1,0)</f>
        <v>1</v>
      </c>
      <c r="G2781" s="36"/>
      <c r="H2781" s="28">
        <v>327196</v>
      </c>
      <c r="I2781" s="53">
        <f>INDEX($I:$I,MATCH($H2781,$C:$C,0))</f>
        <v>600</v>
      </c>
      <c r="J2781" s="5" t="s">
        <v>3410</v>
      </c>
      <c r="K2781" s="56">
        <f>INDEX($K:$K,MATCH($H2781,$C:$C,0))+I2781</f>
        <v>3600</v>
      </c>
      <c r="L2781" s="14">
        <f>VLOOKUP(K2781,Наценка!$A$1:$B$8,2,1)</f>
        <v>1.4</v>
      </c>
      <c r="M2781" s="56">
        <f>INDEX($M:$M,MATCH($H2781,$C:$C,0))+I2781*$M$2</f>
        <v>4980</v>
      </c>
      <c r="N2781" s="57">
        <f t="shared" si="466"/>
        <v>4990</v>
      </c>
      <c r="O2781" s="72">
        <f>VLOOKUP($B2781,'Выгр Торг'!$B:$P,O$1,0)</f>
        <v>3600</v>
      </c>
      <c r="P2781" s="72">
        <f>VLOOKUP($B2781,'Выгр Торг'!$B:$P,P$1,0)</f>
        <v>5090</v>
      </c>
      <c r="Q2781" s="42">
        <f t="shared" si="467"/>
        <v>0</v>
      </c>
      <c r="R2781" s="42">
        <f t="shared" si="468"/>
        <v>100</v>
      </c>
      <c r="S2781" s="85">
        <f t="shared" si="472"/>
        <v>4990</v>
      </c>
      <c r="T2781" s="60" t="str">
        <f>IFERROR(VLOOKUP($B2781,'Из ГУГЛа'!$B:$G,4,0)*U2781+V2781,VLOOKUP($B2781,'Из ГУГЛа'!$B:$G,4,0))</f>
        <v/>
      </c>
      <c r="U2781" s="15">
        <v>1</v>
      </c>
      <c r="V2781" s="59"/>
      <c r="W2781" s="74">
        <f t="shared" si="469"/>
        <v>0.38611111111111107</v>
      </c>
      <c r="X2781" s="74" t="str">
        <f t="shared" si="470"/>
        <v/>
      </c>
      <c r="Y2781" s="74" t="str">
        <f t="shared" si="471"/>
        <v/>
      </c>
      <c r="Z2781" s="76" t="e">
        <f>INDEX($Z:$Z,MATCH($H2781,$C:$C,0))+V2781</f>
        <v>#VALUE!</v>
      </c>
      <c r="AB2781" s="43">
        <f>INDEX($AB:$AB,MATCH($H2781,$C:$C,0))</f>
        <v>0</v>
      </c>
    </row>
    <row r="2782" spans="1:28" ht="60" x14ac:dyDescent="0.25">
      <c r="A2782" s="71" t="str">
        <f>INDEX('Выгр Торг'!$A:$A,MATCH($B2782,'Выгр Торг'!$B:$B,0))</f>
        <v>Боковые зеркала "АТП" в стиле Гранта для ВАЗ 2110-2112, Лада Приора</v>
      </c>
      <c r="B2782" s="88">
        <v>327686</v>
      </c>
      <c r="C2782" s="72">
        <f>VLOOKUP($B2782,'Выгр Торг'!$B:$P,C$1,0)</f>
        <v>327686</v>
      </c>
      <c r="D2782" s="71" t="str">
        <f>VLOOKUP($B2782,'Выгр Торг'!$B:$P,D$1,0)</f>
        <v>Боковые зеркала "АТП" в стиле Гранта (повторитель: Динамический (стиль Lexus), Механическая, С обогревом, В цвет 448) для ВАЗ 2110-2112, Лада Приора</v>
      </c>
      <c r="E2782" s="72" t="str">
        <f>VLOOKUP($B2782,'Выгр Торг'!$B:$P,E$1,0)</f>
        <v>Y</v>
      </c>
      <c r="F2782" s="72" t="str">
        <f>VLOOKUP($B2782,'Выгр Торг'!$B:$P,F$1,0)</f>
        <v>1</v>
      </c>
      <c r="G2782" s="36"/>
      <c r="H2782" s="28">
        <v>327196</v>
      </c>
      <c r="I2782" s="53">
        <f>INDEX($I:$I,MATCH($H2782,$C:$C,0))</f>
        <v>600</v>
      </c>
      <c r="J2782" s="5" t="s">
        <v>3410</v>
      </c>
      <c r="K2782" s="56">
        <f>INDEX($K:$K,MATCH($H2782,$C:$C,0))+I2782</f>
        <v>3600</v>
      </c>
      <c r="L2782" s="14">
        <f>VLOOKUP(K2782,Наценка!$A$1:$B$8,2,1)</f>
        <v>1.4</v>
      </c>
      <c r="M2782" s="56">
        <f>INDEX($M:$M,MATCH($H2782,$C:$C,0))+I2782*$M$2</f>
        <v>4980</v>
      </c>
      <c r="N2782" s="57">
        <f t="shared" si="466"/>
        <v>4990</v>
      </c>
      <c r="O2782" s="72">
        <f>VLOOKUP($B2782,'Выгр Торг'!$B:$P,O$1,0)</f>
        <v>3600</v>
      </c>
      <c r="P2782" s="72">
        <f>VLOOKUP($B2782,'Выгр Торг'!$B:$P,P$1,0)</f>
        <v>5090</v>
      </c>
      <c r="Q2782" s="42">
        <f t="shared" si="467"/>
        <v>0</v>
      </c>
      <c r="R2782" s="42">
        <f t="shared" si="468"/>
        <v>100</v>
      </c>
      <c r="S2782" s="85">
        <f t="shared" si="472"/>
        <v>4990</v>
      </c>
      <c r="T2782" s="60" t="str">
        <f>IFERROR(VLOOKUP($B2782,'Из ГУГЛа'!$B:$G,4,0)*U2782+V2782,VLOOKUP($B2782,'Из ГУГЛа'!$B:$G,4,0))</f>
        <v/>
      </c>
      <c r="U2782" s="15">
        <v>1</v>
      </c>
      <c r="V2782" s="59"/>
      <c r="W2782" s="74">
        <f t="shared" si="469"/>
        <v>0.38611111111111107</v>
      </c>
      <c r="X2782" s="74" t="str">
        <f t="shared" si="470"/>
        <v/>
      </c>
      <c r="Y2782" s="74" t="str">
        <f t="shared" si="471"/>
        <v/>
      </c>
      <c r="Z2782" s="76" t="e">
        <f>INDEX($Z:$Z,MATCH($H2782,$C:$C,0))+V2782</f>
        <v>#VALUE!</v>
      </c>
      <c r="AB2782" s="43">
        <f>INDEX($AB:$AB,MATCH($H2782,$C:$C,0))</f>
        <v>0</v>
      </c>
    </row>
    <row r="2783" spans="1:28" ht="60" x14ac:dyDescent="0.25">
      <c r="A2783" s="71" t="str">
        <f>INDEX('Выгр Торг'!$A:$A,MATCH($B2783,'Выгр Торг'!$B:$B,0))</f>
        <v>Боковые зеркала "АТП" в стиле Гранта для ВАЗ 2110-2112, Лада Приора</v>
      </c>
      <c r="B2783" s="88">
        <v>327400</v>
      </c>
      <c r="C2783" s="72">
        <f>VLOOKUP($B2783,'Выгр Торг'!$B:$P,C$1,0)</f>
        <v>327400</v>
      </c>
      <c r="D2783" s="71" t="str">
        <f>VLOOKUP($B2783,'Выгр Торг'!$B:$P,D$1,0)</f>
        <v>Боковые зеркала "АТП" в стиле Гранта (повторитель: Динамический (стиль Lexus), Механическая, С обогревом, В цвет 460) для ВАЗ 2110-2112, Лада Приора</v>
      </c>
      <c r="E2783" s="72" t="str">
        <f>VLOOKUP($B2783,'Выгр Торг'!$B:$P,E$1,0)</f>
        <v>Y</v>
      </c>
      <c r="F2783" s="72" t="str">
        <f>VLOOKUP($B2783,'Выгр Торг'!$B:$P,F$1,0)</f>
        <v>1</v>
      </c>
      <c r="G2783" s="36"/>
      <c r="H2783" s="28">
        <v>327196</v>
      </c>
      <c r="I2783" s="53">
        <f>INDEX($I:$I,MATCH($H2783,$C:$C,0))</f>
        <v>600</v>
      </c>
      <c r="J2783" s="5" t="s">
        <v>3410</v>
      </c>
      <c r="K2783" s="56">
        <f>INDEX($K:$K,MATCH($H2783,$C:$C,0))+I2783</f>
        <v>3600</v>
      </c>
      <c r="L2783" s="14">
        <f>VLOOKUP(K2783,Наценка!$A$1:$B$8,2,1)</f>
        <v>1.4</v>
      </c>
      <c r="M2783" s="56">
        <f>INDEX($M:$M,MATCH($H2783,$C:$C,0))+I2783*$M$2</f>
        <v>4980</v>
      </c>
      <c r="N2783" s="57">
        <f t="shared" si="466"/>
        <v>4990</v>
      </c>
      <c r="O2783" s="72">
        <f>VLOOKUP($B2783,'Выгр Торг'!$B:$P,O$1,0)</f>
        <v>3600</v>
      </c>
      <c r="P2783" s="72">
        <f>VLOOKUP($B2783,'Выгр Торг'!$B:$P,P$1,0)</f>
        <v>5090</v>
      </c>
      <c r="Q2783" s="42">
        <f t="shared" si="467"/>
        <v>0</v>
      </c>
      <c r="R2783" s="42">
        <f t="shared" si="468"/>
        <v>100</v>
      </c>
      <c r="S2783" s="85">
        <f t="shared" si="472"/>
        <v>4990</v>
      </c>
      <c r="T2783" s="60" t="str">
        <f>IFERROR(VLOOKUP($B2783,'Из ГУГЛа'!$B:$G,4,0)*U2783+V2783,VLOOKUP($B2783,'Из ГУГЛа'!$B:$G,4,0))</f>
        <v/>
      </c>
      <c r="U2783" s="15">
        <v>1</v>
      </c>
      <c r="V2783" s="59"/>
      <c r="W2783" s="74">
        <f t="shared" si="469"/>
        <v>0.38611111111111107</v>
      </c>
      <c r="X2783" s="74" t="str">
        <f t="shared" si="470"/>
        <v/>
      </c>
      <c r="Y2783" s="74" t="str">
        <f t="shared" si="471"/>
        <v/>
      </c>
      <c r="Z2783" s="76" t="e">
        <f>INDEX($Z:$Z,MATCH($H2783,$C:$C,0))+V2783</f>
        <v>#VALUE!</v>
      </c>
      <c r="AB2783" s="43">
        <f>INDEX($AB:$AB,MATCH($H2783,$C:$C,0))</f>
        <v>0</v>
      </c>
    </row>
    <row r="2784" spans="1:28" ht="60" x14ac:dyDescent="0.25">
      <c r="A2784" s="71" t="str">
        <f>INDEX('Выгр Торг'!$A:$A,MATCH($B2784,'Выгр Торг'!$B:$B,0))</f>
        <v>Боковые зеркала "АТП" в стиле Гранта для ВАЗ 2110-2112, Лада Приора</v>
      </c>
      <c r="B2784" s="88">
        <v>327734</v>
      </c>
      <c r="C2784" s="72">
        <f>VLOOKUP($B2784,'Выгр Торг'!$B:$P,C$1,0)</f>
        <v>327734</v>
      </c>
      <c r="D2784" s="71" t="str">
        <f>VLOOKUP($B2784,'Выгр Торг'!$B:$P,D$1,0)</f>
        <v>Боковые зеркала "АТП" в стиле Гранта (повторитель: Динамический (стиль Lexus), Механическая, С обогревом, В цвет 507) для ВАЗ 2110-2112, Лада Приора</v>
      </c>
      <c r="E2784" s="72" t="str">
        <f>VLOOKUP($B2784,'Выгр Торг'!$B:$P,E$1,0)</f>
        <v>Y</v>
      </c>
      <c r="F2784" s="72" t="str">
        <f>VLOOKUP($B2784,'Выгр Торг'!$B:$P,F$1,0)</f>
        <v>1</v>
      </c>
      <c r="G2784" s="36"/>
      <c r="H2784" s="28">
        <v>327196</v>
      </c>
      <c r="I2784" s="53">
        <f>INDEX($I:$I,MATCH($H2784,$C:$C,0))</f>
        <v>600</v>
      </c>
      <c r="J2784" s="5" t="s">
        <v>3410</v>
      </c>
      <c r="K2784" s="56">
        <f>INDEX($K:$K,MATCH($H2784,$C:$C,0))+I2784</f>
        <v>3600</v>
      </c>
      <c r="L2784" s="14">
        <f>VLOOKUP(K2784,Наценка!$A$1:$B$8,2,1)</f>
        <v>1.4</v>
      </c>
      <c r="M2784" s="56">
        <f>INDEX($M:$M,MATCH($H2784,$C:$C,0))+I2784*$M$2</f>
        <v>4980</v>
      </c>
      <c r="N2784" s="57">
        <f t="shared" si="466"/>
        <v>4990</v>
      </c>
      <c r="O2784" s="72">
        <f>VLOOKUP($B2784,'Выгр Торг'!$B:$P,O$1,0)</f>
        <v>3600</v>
      </c>
      <c r="P2784" s="72">
        <f>VLOOKUP($B2784,'Выгр Торг'!$B:$P,P$1,0)</f>
        <v>5090</v>
      </c>
      <c r="Q2784" s="42">
        <f t="shared" si="467"/>
        <v>0</v>
      </c>
      <c r="R2784" s="42">
        <f t="shared" si="468"/>
        <v>100</v>
      </c>
      <c r="S2784" s="85">
        <f t="shared" si="472"/>
        <v>4990</v>
      </c>
      <c r="T2784" s="60" t="str">
        <f>IFERROR(VLOOKUP($B2784,'Из ГУГЛа'!$B:$G,4,0)*U2784+V2784,VLOOKUP($B2784,'Из ГУГЛа'!$B:$G,4,0))</f>
        <v/>
      </c>
      <c r="U2784" s="15">
        <v>1</v>
      </c>
      <c r="V2784" s="59"/>
      <c r="W2784" s="74">
        <f t="shared" si="469"/>
        <v>0.38611111111111107</v>
      </c>
      <c r="X2784" s="74" t="str">
        <f t="shared" si="470"/>
        <v/>
      </c>
      <c r="Y2784" s="74" t="str">
        <f t="shared" si="471"/>
        <v/>
      </c>
      <c r="Z2784" s="76" t="e">
        <f>INDEX($Z:$Z,MATCH($H2784,$C:$C,0))+V2784</f>
        <v>#VALUE!</v>
      </c>
      <c r="AB2784" s="43">
        <f>INDEX($AB:$AB,MATCH($H2784,$C:$C,0))</f>
        <v>0</v>
      </c>
    </row>
    <row r="2785" spans="1:28" ht="60" x14ac:dyDescent="0.25">
      <c r="A2785" s="71" t="str">
        <f>INDEX('Выгр Торг'!$A:$A,MATCH($B2785,'Выгр Торг'!$B:$B,0))</f>
        <v>Боковые зеркала "АТП" в стиле Гранта для ВАЗ 2110-2112, Лада Приора</v>
      </c>
      <c r="B2785" s="88">
        <v>327582</v>
      </c>
      <c r="C2785" s="72">
        <f>VLOOKUP($B2785,'Выгр Торг'!$B:$P,C$1,0)</f>
        <v>327582</v>
      </c>
      <c r="D2785" s="71" t="str">
        <f>VLOOKUP($B2785,'Выгр Торг'!$B:$P,D$1,0)</f>
        <v>Боковые зеркала "АТП" в стиле Гранта (повторитель: Динамический (стиль Lexus), Механическая, С обогревом, В цвет 606) для ВАЗ 2110-2112, Лада Приора</v>
      </c>
      <c r="E2785" s="72" t="str">
        <f>VLOOKUP($B2785,'Выгр Торг'!$B:$P,E$1,0)</f>
        <v>Y</v>
      </c>
      <c r="F2785" s="72" t="str">
        <f>VLOOKUP($B2785,'Выгр Торг'!$B:$P,F$1,0)</f>
        <v>1</v>
      </c>
      <c r="G2785" s="36"/>
      <c r="H2785" s="28">
        <v>327196</v>
      </c>
      <c r="I2785" s="53">
        <f>INDEX($I:$I,MATCH($H2785,$C:$C,0))</f>
        <v>600</v>
      </c>
      <c r="J2785" s="5" t="s">
        <v>3410</v>
      </c>
      <c r="K2785" s="56">
        <f>INDEX($K:$K,MATCH($H2785,$C:$C,0))+I2785</f>
        <v>3600</v>
      </c>
      <c r="L2785" s="14">
        <f>VLOOKUP(K2785,Наценка!$A$1:$B$8,2,1)</f>
        <v>1.4</v>
      </c>
      <c r="M2785" s="56">
        <f>INDEX($M:$M,MATCH($H2785,$C:$C,0))+I2785*$M$2</f>
        <v>4980</v>
      </c>
      <c r="N2785" s="57">
        <f t="shared" si="466"/>
        <v>4990</v>
      </c>
      <c r="O2785" s="72">
        <f>VLOOKUP($B2785,'Выгр Торг'!$B:$P,O$1,0)</f>
        <v>3600</v>
      </c>
      <c r="P2785" s="72">
        <f>VLOOKUP($B2785,'Выгр Торг'!$B:$P,P$1,0)</f>
        <v>5090</v>
      </c>
      <c r="Q2785" s="42">
        <f t="shared" si="467"/>
        <v>0</v>
      </c>
      <c r="R2785" s="42">
        <f t="shared" si="468"/>
        <v>100</v>
      </c>
      <c r="S2785" s="85">
        <f t="shared" si="472"/>
        <v>4990</v>
      </c>
      <c r="T2785" s="60" t="str">
        <f>IFERROR(VLOOKUP($B2785,'Из ГУГЛа'!$B:$G,4,0)*U2785+V2785,VLOOKUP($B2785,'Из ГУГЛа'!$B:$G,4,0))</f>
        <v/>
      </c>
      <c r="U2785" s="15">
        <v>1</v>
      </c>
      <c r="V2785" s="59"/>
      <c r="W2785" s="74">
        <f t="shared" si="469"/>
        <v>0.38611111111111107</v>
      </c>
      <c r="X2785" s="74" t="str">
        <f t="shared" si="470"/>
        <v/>
      </c>
      <c r="Y2785" s="74" t="str">
        <f t="shared" si="471"/>
        <v/>
      </c>
      <c r="Z2785" s="76" t="e">
        <f>INDEX($Z:$Z,MATCH($H2785,$C:$C,0))+V2785</f>
        <v>#VALUE!</v>
      </c>
      <c r="AB2785" s="43">
        <f>INDEX($AB:$AB,MATCH($H2785,$C:$C,0))</f>
        <v>0</v>
      </c>
    </row>
    <row r="2786" spans="1:28" ht="60" x14ac:dyDescent="0.25">
      <c r="A2786" s="71" t="str">
        <f>INDEX('Выгр Торг'!$A:$A,MATCH($B2786,'Выгр Торг'!$B:$B,0))</f>
        <v>Боковые зеркала "АТП" в стиле Гранта для ВАЗ 2110-2112, Лада Приора</v>
      </c>
      <c r="B2786" s="88">
        <v>327662</v>
      </c>
      <c r="C2786" s="72">
        <f>VLOOKUP($B2786,'Выгр Торг'!$B:$P,C$1,0)</f>
        <v>327662</v>
      </c>
      <c r="D2786" s="71" t="str">
        <f>VLOOKUP($B2786,'Выгр Торг'!$B:$P,D$1,0)</f>
        <v>Боковые зеркала "АТП" в стиле Гранта (повторитель: Динамический (стиль Lexus), Механическая, С обогревом, В цвет 615) для ВАЗ 2110-2112, Лада Приора</v>
      </c>
      <c r="E2786" s="72" t="str">
        <f>VLOOKUP($B2786,'Выгр Торг'!$B:$P,E$1,0)</f>
        <v>Y</v>
      </c>
      <c r="F2786" s="72" t="str">
        <f>VLOOKUP($B2786,'Выгр Торг'!$B:$P,F$1,0)</f>
        <v>1</v>
      </c>
      <c r="G2786" s="36"/>
      <c r="H2786" s="28">
        <v>327196</v>
      </c>
      <c r="I2786" s="53">
        <f>INDEX($I:$I,MATCH($H2786,$C:$C,0))</f>
        <v>600</v>
      </c>
      <c r="J2786" s="5" t="s">
        <v>3410</v>
      </c>
      <c r="K2786" s="56">
        <f>INDEX($K:$K,MATCH($H2786,$C:$C,0))+I2786</f>
        <v>3600</v>
      </c>
      <c r="L2786" s="14">
        <f>VLOOKUP(K2786,Наценка!$A$1:$B$8,2,1)</f>
        <v>1.4</v>
      </c>
      <c r="M2786" s="56">
        <f>INDEX($M:$M,MATCH($H2786,$C:$C,0))+I2786*$M$2</f>
        <v>4980</v>
      </c>
      <c r="N2786" s="57">
        <f t="shared" si="466"/>
        <v>4990</v>
      </c>
      <c r="O2786" s="72">
        <f>VLOOKUP($B2786,'Выгр Торг'!$B:$P,O$1,0)</f>
        <v>3600</v>
      </c>
      <c r="P2786" s="72">
        <f>VLOOKUP($B2786,'Выгр Торг'!$B:$P,P$1,0)</f>
        <v>5090</v>
      </c>
      <c r="Q2786" s="42">
        <f t="shared" si="467"/>
        <v>0</v>
      </c>
      <c r="R2786" s="42">
        <f t="shared" si="468"/>
        <v>100</v>
      </c>
      <c r="S2786" s="85">
        <f t="shared" si="472"/>
        <v>4990</v>
      </c>
      <c r="T2786" s="60" t="str">
        <f>IFERROR(VLOOKUP($B2786,'Из ГУГЛа'!$B:$G,4,0)*U2786+V2786,VLOOKUP($B2786,'Из ГУГЛа'!$B:$G,4,0))</f>
        <v/>
      </c>
      <c r="U2786" s="15">
        <v>1</v>
      </c>
      <c r="V2786" s="59"/>
      <c r="W2786" s="74">
        <f t="shared" si="469"/>
        <v>0.38611111111111107</v>
      </c>
      <c r="X2786" s="74" t="str">
        <f t="shared" si="470"/>
        <v/>
      </c>
      <c r="Y2786" s="74" t="str">
        <f t="shared" si="471"/>
        <v/>
      </c>
      <c r="Z2786" s="76" t="e">
        <f>INDEX($Z:$Z,MATCH($H2786,$C:$C,0))+V2786</f>
        <v>#VALUE!</v>
      </c>
      <c r="AB2786" s="43">
        <f>INDEX($AB:$AB,MATCH($H2786,$C:$C,0))</f>
        <v>0</v>
      </c>
    </row>
    <row r="2787" spans="1:28" ht="60" x14ac:dyDescent="0.25">
      <c r="A2787" s="71" t="str">
        <f>INDEX('Выгр Торг'!$A:$A,MATCH($B2787,'Выгр Торг'!$B:$B,0))</f>
        <v>Боковые зеркала "АТП" в стиле Гранта для ВАЗ 2110-2112, Лада Приора</v>
      </c>
      <c r="B2787" s="88">
        <v>327472</v>
      </c>
      <c r="C2787" s="72">
        <f>VLOOKUP($B2787,'Выгр Торг'!$B:$P,C$1,0)</f>
        <v>327472</v>
      </c>
      <c r="D2787" s="71" t="str">
        <f>VLOOKUP($B2787,'Выгр Торг'!$B:$P,D$1,0)</f>
        <v>Боковые зеркала "АТП" в стиле Гранта (повторитель: Динамический (стиль Lexus), Механическая, С обогревом, В цвет 627) для ВАЗ 2110-2112, Лада Приора</v>
      </c>
      <c r="E2787" s="72" t="str">
        <f>VLOOKUP($B2787,'Выгр Торг'!$B:$P,E$1,0)</f>
        <v>Y</v>
      </c>
      <c r="F2787" s="72" t="str">
        <f>VLOOKUP($B2787,'Выгр Торг'!$B:$P,F$1,0)</f>
        <v>1</v>
      </c>
      <c r="G2787" s="36"/>
      <c r="H2787" s="28">
        <v>327196</v>
      </c>
      <c r="I2787" s="53">
        <f>INDEX($I:$I,MATCH($H2787,$C:$C,0))</f>
        <v>600</v>
      </c>
      <c r="J2787" s="5" t="s">
        <v>3410</v>
      </c>
      <c r="K2787" s="56">
        <f>INDEX($K:$K,MATCH($H2787,$C:$C,0))+I2787</f>
        <v>3600</v>
      </c>
      <c r="L2787" s="14">
        <f>VLOOKUP(K2787,Наценка!$A$1:$B$8,2,1)</f>
        <v>1.4</v>
      </c>
      <c r="M2787" s="56">
        <f>INDEX($M:$M,MATCH($H2787,$C:$C,0))+I2787*$M$2</f>
        <v>4980</v>
      </c>
      <c r="N2787" s="57">
        <f t="shared" si="466"/>
        <v>4990</v>
      </c>
      <c r="O2787" s="72">
        <f>VLOOKUP($B2787,'Выгр Торг'!$B:$P,O$1,0)</f>
        <v>3600</v>
      </c>
      <c r="P2787" s="72">
        <f>VLOOKUP($B2787,'Выгр Торг'!$B:$P,P$1,0)</f>
        <v>5090</v>
      </c>
      <c r="Q2787" s="42">
        <f t="shared" si="467"/>
        <v>0</v>
      </c>
      <c r="R2787" s="42">
        <f t="shared" si="468"/>
        <v>100</v>
      </c>
      <c r="S2787" s="85">
        <f t="shared" si="472"/>
        <v>4990</v>
      </c>
      <c r="T2787" s="60" t="str">
        <f>IFERROR(VLOOKUP($B2787,'Из ГУГЛа'!$B:$G,4,0)*U2787+V2787,VLOOKUP($B2787,'Из ГУГЛа'!$B:$G,4,0))</f>
        <v/>
      </c>
      <c r="U2787" s="15">
        <v>1</v>
      </c>
      <c r="V2787" s="59"/>
      <c r="W2787" s="74">
        <f t="shared" si="469"/>
        <v>0.38611111111111107</v>
      </c>
      <c r="X2787" s="74" t="str">
        <f t="shared" si="470"/>
        <v/>
      </c>
      <c r="Y2787" s="74" t="str">
        <f t="shared" si="471"/>
        <v/>
      </c>
      <c r="Z2787" s="76" t="e">
        <f>INDEX($Z:$Z,MATCH($H2787,$C:$C,0))+V2787</f>
        <v>#VALUE!</v>
      </c>
      <c r="AB2787" s="43">
        <f>INDEX($AB:$AB,MATCH($H2787,$C:$C,0))</f>
        <v>0</v>
      </c>
    </row>
    <row r="2788" spans="1:28" ht="60" x14ac:dyDescent="0.25">
      <c r="A2788" s="71" t="str">
        <f>INDEX('Выгр Торг'!$A:$A,MATCH($B2788,'Выгр Торг'!$B:$B,0))</f>
        <v>Боковые зеркала "АТП" в стиле Гранта для ВАЗ 2110-2112, Лада Приора</v>
      </c>
      <c r="B2788" s="88">
        <v>327598</v>
      </c>
      <c r="C2788" s="72">
        <f>VLOOKUP($B2788,'Выгр Торг'!$B:$P,C$1,0)</f>
        <v>327598</v>
      </c>
      <c r="D2788" s="71" t="str">
        <f>VLOOKUP($B2788,'Выгр Торг'!$B:$P,D$1,0)</f>
        <v>Боковые зеркала "АТП" в стиле Гранта (повторитель: Динамический (стиль Lexus), Механическая, С обогревом, В цвет 628) для ВАЗ 2110-2112, Лада Приора</v>
      </c>
      <c r="E2788" s="72" t="str">
        <f>VLOOKUP($B2788,'Выгр Торг'!$B:$P,E$1,0)</f>
        <v>Y</v>
      </c>
      <c r="F2788" s="72" t="str">
        <f>VLOOKUP($B2788,'Выгр Торг'!$B:$P,F$1,0)</f>
        <v>1</v>
      </c>
      <c r="G2788" s="36"/>
      <c r="H2788" s="28">
        <v>327196</v>
      </c>
      <c r="I2788" s="53">
        <f>INDEX($I:$I,MATCH($H2788,$C:$C,0))</f>
        <v>600</v>
      </c>
      <c r="J2788" s="5" t="s">
        <v>3410</v>
      </c>
      <c r="K2788" s="56">
        <f>INDEX($K:$K,MATCH($H2788,$C:$C,0))+I2788</f>
        <v>3600</v>
      </c>
      <c r="L2788" s="14">
        <f>VLOOKUP(K2788,Наценка!$A$1:$B$8,2,1)</f>
        <v>1.4</v>
      </c>
      <c r="M2788" s="56">
        <f>INDEX($M:$M,MATCH($H2788,$C:$C,0))+I2788*$M$2</f>
        <v>4980</v>
      </c>
      <c r="N2788" s="57">
        <f t="shared" si="466"/>
        <v>4990</v>
      </c>
      <c r="O2788" s="72">
        <f>VLOOKUP($B2788,'Выгр Торг'!$B:$P,O$1,0)</f>
        <v>3600</v>
      </c>
      <c r="P2788" s="72">
        <f>VLOOKUP($B2788,'Выгр Торг'!$B:$P,P$1,0)</f>
        <v>5090</v>
      </c>
      <c r="Q2788" s="42">
        <f t="shared" si="467"/>
        <v>0</v>
      </c>
      <c r="R2788" s="42">
        <f t="shared" si="468"/>
        <v>100</v>
      </c>
      <c r="S2788" s="85">
        <f t="shared" si="472"/>
        <v>4990</v>
      </c>
      <c r="T2788" s="60" t="str">
        <f>IFERROR(VLOOKUP($B2788,'Из ГУГЛа'!$B:$G,4,0)*U2788+V2788,VLOOKUP($B2788,'Из ГУГЛа'!$B:$G,4,0))</f>
        <v/>
      </c>
      <c r="U2788" s="15">
        <v>1</v>
      </c>
      <c r="V2788" s="59"/>
      <c r="W2788" s="74">
        <f t="shared" si="469"/>
        <v>0.38611111111111107</v>
      </c>
      <c r="X2788" s="74" t="str">
        <f t="shared" si="470"/>
        <v/>
      </c>
      <c r="Y2788" s="74" t="str">
        <f t="shared" si="471"/>
        <v/>
      </c>
      <c r="Z2788" s="76" t="e">
        <f>INDEX($Z:$Z,MATCH($H2788,$C:$C,0))+V2788</f>
        <v>#VALUE!</v>
      </c>
      <c r="AB2788" s="43">
        <f>INDEX($AB:$AB,MATCH($H2788,$C:$C,0))</f>
        <v>0</v>
      </c>
    </row>
    <row r="2789" spans="1:28" ht="60" x14ac:dyDescent="0.25">
      <c r="A2789" s="71" t="str">
        <f>INDEX('Выгр Торг'!$A:$A,MATCH($B2789,'Выгр Торг'!$B:$B,0))</f>
        <v>Боковые зеркала "АТП" в стиле Гранта для ВАЗ 2110-2112, Лада Приора</v>
      </c>
      <c r="B2789" s="88">
        <v>327504</v>
      </c>
      <c r="C2789" s="72">
        <f>VLOOKUP($B2789,'Выгр Торг'!$B:$P,C$1,0)</f>
        <v>327504</v>
      </c>
      <c r="D2789" s="71" t="str">
        <f>VLOOKUP($B2789,'Выгр Торг'!$B:$P,D$1,0)</f>
        <v>Боковые зеркала "АТП" в стиле Гранта (повторитель: Динамический (стиль Lexus), Механическая, С обогревом, В цвет 630) для ВАЗ 2110-2112, Лада Приора</v>
      </c>
      <c r="E2789" s="72" t="str">
        <f>VLOOKUP($B2789,'Выгр Торг'!$B:$P,E$1,0)</f>
        <v>Y</v>
      </c>
      <c r="F2789" s="72" t="str">
        <f>VLOOKUP($B2789,'Выгр Торг'!$B:$P,F$1,0)</f>
        <v>1</v>
      </c>
      <c r="G2789" s="36"/>
      <c r="H2789" s="28">
        <v>327196</v>
      </c>
      <c r="I2789" s="53">
        <f>INDEX($I:$I,MATCH($H2789,$C:$C,0))</f>
        <v>600</v>
      </c>
      <c r="J2789" s="5" t="s">
        <v>3410</v>
      </c>
      <c r="K2789" s="56">
        <f>INDEX($K:$K,MATCH($H2789,$C:$C,0))+I2789</f>
        <v>3600</v>
      </c>
      <c r="L2789" s="14">
        <f>VLOOKUP(K2789,Наценка!$A$1:$B$8,2,1)</f>
        <v>1.4</v>
      </c>
      <c r="M2789" s="56">
        <f>INDEX($M:$M,MATCH($H2789,$C:$C,0))+I2789*$M$2</f>
        <v>4980</v>
      </c>
      <c r="N2789" s="57">
        <f t="shared" si="466"/>
        <v>4990</v>
      </c>
      <c r="O2789" s="72">
        <f>VLOOKUP($B2789,'Выгр Торг'!$B:$P,O$1,0)</f>
        <v>3600</v>
      </c>
      <c r="P2789" s="72">
        <f>VLOOKUP($B2789,'Выгр Торг'!$B:$P,P$1,0)</f>
        <v>5090</v>
      </c>
      <c r="Q2789" s="42">
        <f t="shared" si="467"/>
        <v>0</v>
      </c>
      <c r="R2789" s="42">
        <f t="shared" si="468"/>
        <v>100</v>
      </c>
      <c r="S2789" s="85">
        <f t="shared" si="472"/>
        <v>4990</v>
      </c>
      <c r="T2789" s="60" t="str">
        <f>IFERROR(VLOOKUP($B2789,'Из ГУГЛа'!$B:$G,4,0)*U2789+V2789,VLOOKUP($B2789,'Из ГУГЛа'!$B:$G,4,0))</f>
        <v/>
      </c>
      <c r="U2789" s="15">
        <v>1</v>
      </c>
      <c r="V2789" s="59"/>
      <c r="W2789" s="74">
        <f t="shared" si="469"/>
        <v>0.38611111111111107</v>
      </c>
      <c r="X2789" s="74" t="str">
        <f t="shared" si="470"/>
        <v/>
      </c>
      <c r="Y2789" s="74" t="str">
        <f t="shared" si="471"/>
        <v/>
      </c>
      <c r="Z2789" s="76" t="e">
        <f>INDEX($Z:$Z,MATCH($H2789,$C:$C,0))+V2789</f>
        <v>#VALUE!</v>
      </c>
      <c r="AB2789" s="43">
        <f>INDEX($AB:$AB,MATCH($H2789,$C:$C,0))</f>
        <v>0</v>
      </c>
    </row>
    <row r="2790" spans="1:28" ht="60" x14ac:dyDescent="0.25">
      <c r="A2790" s="71" t="str">
        <f>INDEX('Выгр Торг'!$A:$A,MATCH($B2790,'Выгр Торг'!$B:$B,0))</f>
        <v>Боковые зеркала "АТП" в стиле Гранта для ВАЗ 2110-2112, Лада Приора</v>
      </c>
      <c r="B2790" s="88">
        <v>327448</v>
      </c>
      <c r="C2790" s="72">
        <f>VLOOKUP($B2790,'Выгр Торг'!$B:$P,C$1,0)</f>
        <v>327448</v>
      </c>
      <c r="D2790" s="71" t="str">
        <f>VLOOKUP($B2790,'Выгр Торг'!$B:$P,D$1,0)</f>
        <v>Боковые зеркала "АТП" в стиле Гранта (повторитель: Динамический (стиль Lexus), Механическая, С обогревом, В цвет 633) для ВАЗ 2110-2112, Лада Приора</v>
      </c>
      <c r="E2790" s="72" t="str">
        <f>VLOOKUP($B2790,'Выгр Торг'!$B:$P,E$1,0)</f>
        <v>Y</v>
      </c>
      <c r="F2790" s="72" t="str">
        <f>VLOOKUP($B2790,'Выгр Торг'!$B:$P,F$1,0)</f>
        <v>1</v>
      </c>
      <c r="G2790" s="36"/>
      <c r="H2790" s="28">
        <v>327196</v>
      </c>
      <c r="I2790" s="53">
        <f>INDEX($I:$I,MATCH($H2790,$C:$C,0))</f>
        <v>600</v>
      </c>
      <c r="J2790" s="5" t="s">
        <v>3410</v>
      </c>
      <c r="K2790" s="56">
        <f>INDEX($K:$K,MATCH($H2790,$C:$C,0))+I2790</f>
        <v>3600</v>
      </c>
      <c r="L2790" s="14">
        <f>VLOOKUP(K2790,Наценка!$A$1:$B$8,2,1)</f>
        <v>1.4</v>
      </c>
      <c r="M2790" s="56">
        <f>INDEX($M:$M,MATCH($H2790,$C:$C,0))+I2790*$M$2</f>
        <v>4980</v>
      </c>
      <c r="N2790" s="57">
        <f t="shared" si="466"/>
        <v>4990</v>
      </c>
      <c r="O2790" s="72">
        <f>VLOOKUP($B2790,'Выгр Торг'!$B:$P,O$1,0)</f>
        <v>3600</v>
      </c>
      <c r="P2790" s="72">
        <f>VLOOKUP($B2790,'Выгр Торг'!$B:$P,P$1,0)</f>
        <v>5090</v>
      </c>
      <c r="Q2790" s="42">
        <f t="shared" si="467"/>
        <v>0</v>
      </c>
      <c r="R2790" s="42">
        <f t="shared" si="468"/>
        <v>100</v>
      </c>
      <c r="S2790" s="85">
        <f t="shared" si="472"/>
        <v>4990</v>
      </c>
      <c r="T2790" s="60" t="str">
        <f>IFERROR(VLOOKUP($B2790,'Из ГУГЛа'!$B:$G,4,0)*U2790+V2790,VLOOKUP($B2790,'Из ГУГЛа'!$B:$G,4,0))</f>
        <v/>
      </c>
      <c r="U2790" s="15">
        <v>1</v>
      </c>
      <c r="V2790" s="59"/>
      <c r="W2790" s="74">
        <f t="shared" si="469"/>
        <v>0.38611111111111107</v>
      </c>
      <c r="X2790" s="74" t="str">
        <f t="shared" si="470"/>
        <v/>
      </c>
      <c r="Y2790" s="74" t="str">
        <f t="shared" si="471"/>
        <v/>
      </c>
      <c r="Z2790" s="76" t="e">
        <f>INDEX($Z:$Z,MATCH($H2790,$C:$C,0))+V2790</f>
        <v>#VALUE!</v>
      </c>
      <c r="AB2790" s="43">
        <f>INDEX($AB:$AB,MATCH($H2790,$C:$C,0))</f>
        <v>0</v>
      </c>
    </row>
    <row r="2791" spans="1:28" ht="60" x14ac:dyDescent="0.25">
      <c r="A2791" s="71" t="str">
        <f>INDEX('Выгр Торг'!$A:$A,MATCH($B2791,'Выгр Торг'!$B:$B,0))</f>
        <v>Боковые зеркала "АТП" в стиле Гранта для ВАЗ 2110-2112, Лада Приора</v>
      </c>
      <c r="B2791" s="88">
        <v>327456</v>
      </c>
      <c r="C2791" s="72">
        <f>VLOOKUP($B2791,'Выгр Торг'!$B:$P,C$1,0)</f>
        <v>327456</v>
      </c>
      <c r="D2791" s="71" t="str">
        <f>VLOOKUP($B2791,'Выгр Торг'!$B:$P,D$1,0)</f>
        <v>Боковые зеркала "АТП" в стиле Гранта (повторитель: Динамический (стиль Lexus), Механическая, С обогревом, В цвет 655) для ВАЗ 2110-2112, Лада Приора</v>
      </c>
      <c r="E2791" s="72" t="str">
        <f>VLOOKUP($B2791,'Выгр Торг'!$B:$P,E$1,0)</f>
        <v>Y</v>
      </c>
      <c r="F2791" s="72" t="str">
        <f>VLOOKUP($B2791,'Выгр Торг'!$B:$P,F$1,0)</f>
        <v>1</v>
      </c>
      <c r="G2791" s="36"/>
      <c r="H2791" s="28">
        <v>327196</v>
      </c>
      <c r="I2791" s="53">
        <f>INDEX($I:$I,MATCH($H2791,$C:$C,0))</f>
        <v>600</v>
      </c>
      <c r="J2791" s="5" t="s">
        <v>3410</v>
      </c>
      <c r="K2791" s="56">
        <f>INDEX($K:$K,MATCH($H2791,$C:$C,0))+I2791</f>
        <v>3600</v>
      </c>
      <c r="L2791" s="14">
        <f>VLOOKUP(K2791,Наценка!$A$1:$B$8,2,1)</f>
        <v>1.4</v>
      </c>
      <c r="M2791" s="56">
        <f>INDEX($M:$M,MATCH($H2791,$C:$C,0))+I2791*$M$2</f>
        <v>4980</v>
      </c>
      <c r="N2791" s="57">
        <f t="shared" si="466"/>
        <v>4990</v>
      </c>
      <c r="O2791" s="72">
        <f>VLOOKUP($B2791,'Выгр Торг'!$B:$P,O$1,0)</f>
        <v>3600</v>
      </c>
      <c r="P2791" s="72">
        <f>VLOOKUP($B2791,'Выгр Торг'!$B:$P,P$1,0)</f>
        <v>5090</v>
      </c>
      <c r="Q2791" s="42">
        <f t="shared" si="467"/>
        <v>0</v>
      </c>
      <c r="R2791" s="42">
        <f t="shared" si="468"/>
        <v>100</v>
      </c>
      <c r="S2791" s="85">
        <f t="shared" si="472"/>
        <v>4990</v>
      </c>
      <c r="T2791" s="60" t="str">
        <f>IFERROR(VLOOKUP($B2791,'Из ГУГЛа'!$B:$G,4,0)*U2791+V2791,VLOOKUP($B2791,'Из ГУГЛа'!$B:$G,4,0))</f>
        <v/>
      </c>
      <c r="U2791" s="15">
        <v>1</v>
      </c>
      <c r="V2791" s="59"/>
      <c r="W2791" s="74">
        <f t="shared" si="469"/>
        <v>0.38611111111111107</v>
      </c>
      <c r="X2791" s="74" t="str">
        <f t="shared" si="470"/>
        <v/>
      </c>
      <c r="Y2791" s="74" t="str">
        <f t="shared" si="471"/>
        <v/>
      </c>
      <c r="Z2791" s="76" t="e">
        <f>INDEX($Z:$Z,MATCH($H2791,$C:$C,0))+V2791</f>
        <v>#VALUE!</v>
      </c>
      <c r="AB2791" s="43">
        <f>INDEX($AB:$AB,MATCH($H2791,$C:$C,0))</f>
        <v>0</v>
      </c>
    </row>
    <row r="2792" spans="1:28" ht="60" x14ac:dyDescent="0.25">
      <c r="A2792" s="71" t="str">
        <f>INDEX('Выгр Торг'!$A:$A,MATCH($B2792,'Выгр Торг'!$B:$B,0))</f>
        <v>Боковые зеркала "АТП" в стиле Гранта для ВАЗ 2110-2112, Лада Приора</v>
      </c>
      <c r="B2792" s="88">
        <v>327408</v>
      </c>
      <c r="C2792" s="72">
        <f>VLOOKUP($B2792,'Выгр Торг'!$B:$P,C$1,0)</f>
        <v>327408</v>
      </c>
      <c r="D2792" s="71" t="str">
        <f>VLOOKUP($B2792,'Выгр Торг'!$B:$P,D$1,0)</f>
        <v>Боковые зеркала "АТП" в стиле Гранта (повторитель: Динамический (стиль Lexus), Механическая, С обогревом, В цвет 660) для ВАЗ 2110-2112, Лада Приора</v>
      </c>
      <c r="E2792" s="72" t="str">
        <f>VLOOKUP($B2792,'Выгр Торг'!$B:$P,E$1,0)</f>
        <v>Y</v>
      </c>
      <c r="F2792" s="72" t="str">
        <f>VLOOKUP($B2792,'Выгр Торг'!$B:$P,F$1,0)</f>
        <v>1</v>
      </c>
      <c r="G2792" s="36"/>
      <c r="H2792" s="28">
        <v>327196</v>
      </c>
      <c r="I2792" s="53">
        <f>INDEX($I:$I,MATCH($H2792,$C:$C,0))</f>
        <v>600</v>
      </c>
      <c r="J2792" s="5" t="s">
        <v>3410</v>
      </c>
      <c r="K2792" s="56">
        <f>INDEX($K:$K,MATCH($H2792,$C:$C,0))+I2792</f>
        <v>3600</v>
      </c>
      <c r="L2792" s="14">
        <f>VLOOKUP(K2792,Наценка!$A$1:$B$8,2,1)</f>
        <v>1.4</v>
      </c>
      <c r="M2792" s="56">
        <f>INDEX($M:$M,MATCH($H2792,$C:$C,0))+I2792*$M$2</f>
        <v>4980</v>
      </c>
      <c r="N2792" s="57">
        <f t="shared" si="466"/>
        <v>4990</v>
      </c>
      <c r="O2792" s="72">
        <f>VLOOKUP($B2792,'Выгр Торг'!$B:$P,O$1,0)</f>
        <v>3600</v>
      </c>
      <c r="P2792" s="72">
        <f>VLOOKUP($B2792,'Выгр Торг'!$B:$P,P$1,0)</f>
        <v>5090</v>
      </c>
      <c r="Q2792" s="42">
        <f t="shared" si="467"/>
        <v>0</v>
      </c>
      <c r="R2792" s="42">
        <f t="shared" si="468"/>
        <v>100</v>
      </c>
      <c r="S2792" s="85">
        <f t="shared" si="472"/>
        <v>4990</v>
      </c>
      <c r="T2792" s="60" t="str">
        <f>IFERROR(VLOOKUP($B2792,'Из ГУГЛа'!$B:$G,4,0)*U2792+V2792,VLOOKUP($B2792,'Из ГУГЛа'!$B:$G,4,0))</f>
        <v/>
      </c>
      <c r="U2792" s="15">
        <v>1</v>
      </c>
      <c r="V2792" s="59"/>
      <c r="W2792" s="74">
        <f t="shared" si="469"/>
        <v>0.38611111111111107</v>
      </c>
      <c r="X2792" s="74" t="str">
        <f t="shared" si="470"/>
        <v/>
      </c>
      <c r="Y2792" s="74" t="str">
        <f t="shared" si="471"/>
        <v/>
      </c>
      <c r="Z2792" s="76" t="e">
        <f>INDEX($Z:$Z,MATCH($H2792,$C:$C,0))+V2792</f>
        <v>#VALUE!</v>
      </c>
      <c r="AB2792" s="43">
        <f>INDEX($AB:$AB,MATCH($H2792,$C:$C,0))</f>
        <v>0</v>
      </c>
    </row>
    <row r="2793" spans="1:28" ht="60" x14ac:dyDescent="0.25">
      <c r="A2793" s="71" t="str">
        <f>INDEX('Выгр Торг'!$A:$A,MATCH($B2793,'Выгр Торг'!$B:$B,0))</f>
        <v>Боковые зеркала "АТП" в стиле Гранта для ВАЗ 2110-2112, Лада Приора</v>
      </c>
      <c r="B2793" s="88">
        <v>327520</v>
      </c>
      <c r="C2793" s="72">
        <f>VLOOKUP($B2793,'Выгр Торг'!$B:$P,C$1,0)</f>
        <v>327520</v>
      </c>
      <c r="D2793" s="71" t="str">
        <f>VLOOKUP($B2793,'Выгр Торг'!$B:$P,D$1,0)</f>
        <v>Боковые зеркала "АТП" в стиле Гранта (повторитель: Динамический (стиль Lexus), Механическая, С обогревом, В цвет 665) для ВАЗ 2110-2112, Лада Приора</v>
      </c>
      <c r="E2793" s="72" t="str">
        <f>VLOOKUP($B2793,'Выгр Торг'!$B:$P,E$1,0)</f>
        <v>Y</v>
      </c>
      <c r="F2793" s="72" t="str">
        <f>VLOOKUP($B2793,'Выгр Торг'!$B:$P,F$1,0)</f>
        <v>1</v>
      </c>
      <c r="G2793" s="36"/>
      <c r="H2793" s="28">
        <v>327196</v>
      </c>
      <c r="I2793" s="53">
        <f>INDEX($I:$I,MATCH($H2793,$C:$C,0))</f>
        <v>600</v>
      </c>
      <c r="J2793" s="5" t="s">
        <v>3410</v>
      </c>
      <c r="K2793" s="56">
        <f>INDEX($K:$K,MATCH($H2793,$C:$C,0))+I2793</f>
        <v>3600</v>
      </c>
      <c r="L2793" s="14">
        <f>VLOOKUP(K2793,Наценка!$A$1:$B$8,2,1)</f>
        <v>1.4</v>
      </c>
      <c r="M2793" s="56">
        <f>INDEX($M:$M,MATCH($H2793,$C:$C,0))+I2793*$M$2</f>
        <v>4980</v>
      </c>
      <c r="N2793" s="57">
        <f t="shared" si="466"/>
        <v>4990</v>
      </c>
      <c r="O2793" s="72">
        <f>VLOOKUP($B2793,'Выгр Торг'!$B:$P,O$1,0)</f>
        <v>3600</v>
      </c>
      <c r="P2793" s="72">
        <f>VLOOKUP($B2793,'Выгр Торг'!$B:$P,P$1,0)</f>
        <v>5090</v>
      </c>
      <c r="Q2793" s="42">
        <f t="shared" si="467"/>
        <v>0</v>
      </c>
      <c r="R2793" s="42">
        <f t="shared" si="468"/>
        <v>100</v>
      </c>
      <c r="S2793" s="85">
        <f t="shared" si="472"/>
        <v>4990</v>
      </c>
      <c r="T2793" s="60" t="str">
        <f>IFERROR(VLOOKUP($B2793,'Из ГУГЛа'!$B:$G,4,0)*U2793+V2793,VLOOKUP($B2793,'Из ГУГЛа'!$B:$G,4,0))</f>
        <v/>
      </c>
      <c r="U2793" s="15">
        <v>1</v>
      </c>
      <c r="V2793" s="59"/>
      <c r="W2793" s="74">
        <f t="shared" si="469"/>
        <v>0.38611111111111107</v>
      </c>
      <c r="X2793" s="74" t="str">
        <f t="shared" si="470"/>
        <v/>
      </c>
      <c r="Y2793" s="74" t="str">
        <f t="shared" si="471"/>
        <v/>
      </c>
      <c r="Z2793" s="76" t="e">
        <f>INDEX($Z:$Z,MATCH($H2793,$C:$C,0))+V2793</f>
        <v>#VALUE!</v>
      </c>
      <c r="AB2793" s="43">
        <f>INDEX($AB:$AB,MATCH($H2793,$C:$C,0))</f>
        <v>0</v>
      </c>
    </row>
    <row r="2794" spans="1:28" ht="60" x14ac:dyDescent="0.25">
      <c r="A2794" s="71" t="str">
        <f>INDEX('Выгр Торг'!$A:$A,MATCH($B2794,'Выгр Торг'!$B:$B,0))</f>
        <v>Боковые зеркала "АТП" в стиле Гранта для ВАЗ 2110-2112, Лада Приора</v>
      </c>
      <c r="B2794" s="88">
        <v>327630</v>
      </c>
      <c r="C2794" s="72">
        <f>VLOOKUP($B2794,'Выгр Торг'!$B:$P,C$1,0)</f>
        <v>327630</v>
      </c>
      <c r="D2794" s="71" t="str">
        <f>VLOOKUP($B2794,'Выгр Торг'!$B:$P,D$1,0)</f>
        <v>Боковые зеркала "АТП" в стиле Гранта (повторитель: Динамический (стиль Lexus), Механическая, С обогревом, В цвет 672) для ВАЗ 2110-2112, Лада Приора</v>
      </c>
      <c r="E2794" s="72" t="str">
        <f>VLOOKUP($B2794,'Выгр Торг'!$B:$P,E$1,0)</f>
        <v>Y</v>
      </c>
      <c r="F2794" s="72" t="str">
        <f>VLOOKUP($B2794,'Выгр Торг'!$B:$P,F$1,0)</f>
        <v>1</v>
      </c>
      <c r="G2794" s="36"/>
      <c r="H2794" s="28">
        <v>327196</v>
      </c>
      <c r="I2794" s="53">
        <f>INDEX($I:$I,MATCH($H2794,$C:$C,0))</f>
        <v>600</v>
      </c>
      <c r="J2794" s="5" t="s">
        <v>3410</v>
      </c>
      <c r="K2794" s="56">
        <f>INDEX($K:$K,MATCH($H2794,$C:$C,0))+I2794</f>
        <v>3600</v>
      </c>
      <c r="L2794" s="14">
        <f>VLOOKUP(K2794,Наценка!$A$1:$B$8,2,1)</f>
        <v>1.4</v>
      </c>
      <c r="M2794" s="56">
        <f>INDEX($M:$M,MATCH($H2794,$C:$C,0))+I2794*$M$2</f>
        <v>4980</v>
      </c>
      <c r="N2794" s="57">
        <f t="shared" si="466"/>
        <v>4990</v>
      </c>
      <c r="O2794" s="72">
        <f>VLOOKUP($B2794,'Выгр Торг'!$B:$P,O$1,0)</f>
        <v>3600</v>
      </c>
      <c r="P2794" s="72">
        <f>VLOOKUP($B2794,'Выгр Торг'!$B:$P,P$1,0)</f>
        <v>5090</v>
      </c>
      <c r="Q2794" s="42">
        <f t="shared" si="467"/>
        <v>0</v>
      </c>
      <c r="R2794" s="42">
        <f t="shared" si="468"/>
        <v>100</v>
      </c>
      <c r="S2794" s="85">
        <f t="shared" si="472"/>
        <v>4990</v>
      </c>
      <c r="T2794" s="60" t="str">
        <f>IFERROR(VLOOKUP($B2794,'Из ГУГЛа'!$B:$G,4,0)*U2794+V2794,VLOOKUP($B2794,'Из ГУГЛа'!$B:$G,4,0))</f>
        <v/>
      </c>
      <c r="U2794" s="15">
        <v>1</v>
      </c>
      <c r="V2794" s="59"/>
      <c r="W2794" s="74">
        <f t="shared" si="469"/>
        <v>0.38611111111111107</v>
      </c>
      <c r="X2794" s="74" t="str">
        <f t="shared" si="470"/>
        <v/>
      </c>
      <c r="Y2794" s="74" t="str">
        <f t="shared" si="471"/>
        <v/>
      </c>
      <c r="Z2794" s="76" t="e">
        <f>INDEX($Z:$Z,MATCH($H2794,$C:$C,0))+V2794</f>
        <v>#VALUE!</v>
      </c>
      <c r="AB2794" s="43">
        <f>INDEX($AB:$AB,MATCH($H2794,$C:$C,0))</f>
        <v>0</v>
      </c>
    </row>
    <row r="2795" spans="1:28" ht="60" x14ac:dyDescent="0.25">
      <c r="A2795" s="71" t="str">
        <f>INDEX('Выгр Торг'!$A:$A,MATCH($B2795,'Выгр Торг'!$B:$B,0))</f>
        <v>Боковые зеркала "АТП" в стиле Гранта для ВАЗ 2110-2112, Лада Приора</v>
      </c>
      <c r="B2795" s="88">
        <v>327710</v>
      </c>
      <c r="C2795" s="72">
        <f>VLOOKUP($B2795,'Выгр Торг'!$B:$P,C$1,0)</f>
        <v>327710</v>
      </c>
      <c r="D2795" s="71" t="str">
        <f>VLOOKUP($B2795,'Выгр Торг'!$B:$P,D$1,0)</f>
        <v>Боковые зеркала "АТП" в стиле Гранта (повторитель: Динамический (стиль Lexus), Механическая, С обогревом, В цвет 690) для ВАЗ 2110-2112, Лада Приора</v>
      </c>
      <c r="E2795" s="72" t="str">
        <f>VLOOKUP($B2795,'Выгр Торг'!$B:$P,E$1,0)</f>
        <v>Y</v>
      </c>
      <c r="F2795" s="72" t="str">
        <f>VLOOKUP($B2795,'Выгр Торг'!$B:$P,F$1,0)</f>
        <v>1</v>
      </c>
      <c r="G2795" s="36"/>
      <c r="H2795" s="28">
        <v>327196</v>
      </c>
      <c r="I2795" s="53">
        <f>INDEX($I:$I,MATCH($H2795,$C:$C,0))</f>
        <v>600</v>
      </c>
      <c r="J2795" s="5" t="s">
        <v>3410</v>
      </c>
      <c r="K2795" s="56">
        <f>INDEX($K:$K,MATCH($H2795,$C:$C,0))+I2795</f>
        <v>3600</v>
      </c>
      <c r="L2795" s="14">
        <f>VLOOKUP(K2795,Наценка!$A$1:$B$8,2,1)</f>
        <v>1.4</v>
      </c>
      <c r="M2795" s="56">
        <f>INDEX($M:$M,MATCH($H2795,$C:$C,0))+I2795*$M$2</f>
        <v>4980</v>
      </c>
      <c r="N2795" s="57">
        <f t="shared" si="466"/>
        <v>4990</v>
      </c>
      <c r="O2795" s="72">
        <f>VLOOKUP($B2795,'Выгр Торг'!$B:$P,O$1,0)</f>
        <v>3600</v>
      </c>
      <c r="P2795" s="72">
        <f>VLOOKUP($B2795,'Выгр Торг'!$B:$P,P$1,0)</f>
        <v>5090</v>
      </c>
      <c r="Q2795" s="42">
        <f t="shared" si="467"/>
        <v>0</v>
      </c>
      <c r="R2795" s="42">
        <f t="shared" si="468"/>
        <v>100</v>
      </c>
      <c r="S2795" s="85">
        <f t="shared" si="472"/>
        <v>4990</v>
      </c>
      <c r="T2795" s="60" t="str">
        <f>IFERROR(VLOOKUP($B2795,'Из ГУГЛа'!$B:$G,4,0)*U2795+V2795,VLOOKUP($B2795,'Из ГУГЛа'!$B:$G,4,0))</f>
        <v/>
      </c>
      <c r="U2795" s="15">
        <v>1</v>
      </c>
      <c r="V2795" s="59"/>
      <c r="W2795" s="74">
        <f t="shared" si="469"/>
        <v>0.38611111111111107</v>
      </c>
      <c r="X2795" s="74" t="str">
        <f t="shared" si="470"/>
        <v/>
      </c>
      <c r="Y2795" s="74" t="str">
        <f t="shared" si="471"/>
        <v/>
      </c>
      <c r="Z2795" s="76" t="e">
        <f>INDEX($Z:$Z,MATCH($H2795,$C:$C,0))+V2795</f>
        <v>#VALUE!</v>
      </c>
      <c r="AB2795" s="43">
        <f>INDEX($AB:$AB,MATCH($H2795,$C:$C,0))</f>
        <v>0</v>
      </c>
    </row>
    <row r="2796" spans="1:28" ht="60" x14ac:dyDescent="0.25">
      <c r="A2796" s="71" t="str">
        <f>INDEX('Выгр Торг'!$A:$A,MATCH($B2796,'Выгр Торг'!$B:$B,0))</f>
        <v>Боковые зеркала "АТП" в стиле Гранта для ВАЗ 2110-2112, Лада Приора</v>
      </c>
      <c r="B2796" s="88">
        <v>327512</v>
      </c>
      <c r="C2796" s="72">
        <f>VLOOKUP($B2796,'Выгр Торг'!$B:$P,C$1,0)</f>
        <v>327512</v>
      </c>
      <c r="D2796" s="71" t="str">
        <f>VLOOKUP($B2796,'Выгр Торг'!$B:$P,D$1,0)</f>
        <v>Боковые зеркала "АТП" в стиле Гранта (повторитель: Динамический (стиль Lexus), Механическая, С обогревом, В цвет 790) для ВАЗ 2110-2112, Лада Приора</v>
      </c>
      <c r="E2796" s="72" t="str">
        <f>VLOOKUP($B2796,'Выгр Торг'!$B:$P,E$1,0)</f>
        <v>Y</v>
      </c>
      <c r="F2796" s="72" t="str">
        <f>VLOOKUP($B2796,'Выгр Торг'!$B:$P,F$1,0)</f>
        <v>1</v>
      </c>
      <c r="G2796" s="36"/>
      <c r="H2796" s="28">
        <v>327196</v>
      </c>
      <c r="I2796" s="53">
        <f>INDEX($I:$I,MATCH($H2796,$C:$C,0))</f>
        <v>600</v>
      </c>
      <c r="J2796" s="5" t="s">
        <v>3410</v>
      </c>
      <c r="K2796" s="56">
        <f>INDEX($K:$K,MATCH($H2796,$C:$C,0))+I2796</f>
        <v>3600</v>
      </c>
      <c r="L2796" s="14">
        <f>VLOOKUP(K2796,Наценка!$A$1:$B$8,2,1)</f>
        <v>1.4</v>
      </c>
      <c r="M2796" s="56">
        <f>INDEX($M:$M,MATCH($H2796,$C:$C,0))+I2796*$M$2</f>
        <v>4980</v>
      </c>
      <c r="N2796" s="57">
        <f t="shared" si="466"/>
        <v>4990</v>
      </c>
      <c r="O2796" s="72">
        <f>VLOOKUP($B2796,'Выгр Торг'!$B:$P,O$1,0)</f>
        <v>3600</v>
      </c>
      <c r="P2796" s="72">
        <f>VLOOKUP($B2796,'Выгр Торг'!$B:$P,P$1,0)</f>
        <v>5090</v>
      </c>
      <c r="Q2796" s="42">
        <f t="shared" si="467"/>
        <v>0</v>
      </c>
      <c r="R2796" s="42">
        <f t="shared" si="468"/>
        <v>100</v>
      </c>
      <c r="S2796" s="85">
        <f t="shared" si="472"/>
        <v>4990</v>
      </c>
      <c r="T2796" s="60" t="str">
        <f>IFERROR(VLOOKUP($B2796,'Из ГУГЛа'!$B:$G,4,0)*U2796+V2796,VLOOKUP($B2796,'Из ГУГЛа'!$B:$G,4,0))</f>
        <v/>
      </c>
      <c r="U2796" s="15">
        <v>1</v>
      </c>
      <c r="V2796" s="59"/>
      <c r="W2796" s="74">
        <f t="shared" si="469"/>
        <v>0.38611111111111107</v>
      </c>
      <c r="X2796" s="74" t="str">
        <f t="shared" si="470"/>
        <v/>
      </c>
      <c r="Y2796" s="74" t="str">
        <f t="shared" si="471"/>
        <v/>
      </c>
      <c r="Z2796" s="76" t="e">
        <f>INDEX($Z:$Z,MATCH($H2796,$C:$C,0))+V2796</f>
        <v>#VALUE!</v>
      </c>
      <c r="AB2796" s="43">
        <f>INDEX($AB:$AB,MATCH($H2796,$C:$C,0))</f>
        <v>0</v>
      </c>
    </row>
    <row r="2797" spans="1:28" ht="75" x14ac:dyDescent="0.25">
      <c r="A2797" s="71" t="str">
        <f>INDEX('Выгр Торг'!$A:$A,MATCH($B2797,'Выгр Торг'!$B:$B,0))</f>
        <v>Боковые зеркала "АТП" в стиле Гранта для ВАЗ 2110-2112, Лада Приора</v>
      </c>
      <c r="B2797" s="88">
        <v>327392</v>
      </c>
      <c r="C2797" s="72">
        <f>VLOOKUP($B2797,'Выгр Торг'!$B:$P,C$1,0)</f>
        <v>327392</v>
      </c>
      <c r="D2797" s="71" t="str">
        <f>VLOOKUP($B2797,'Выгр Торг'!$B:$P,D$1,0)</f>
        <v>Боковые зеркала "АТП" в стиле Гранта (повторитель: Динамический (стиль Lexus), Механическая, С обогревом, Уточнить у менеджера) для ВАЗ 2110-2112, Лада Приора</v>
      </c>
      <c r="E2797" s="72" t="str">
        <f>VLOOKUP($B2797,'Выгр Торг'!$B:$P,E$1,0)</f>
        <v>Y</v>
      </c>
      <c r="F2797" s="72" t="str">
        <f>VLOOKUP($B2797,'Выгр Торг'!$B:$P,F$1,0)</f>
        <v>1</v>
      </c>
      <c r="G2797" s="36"/>
      <c r="H2797" s="28">
        <v>327196</v>
      </c>
      <c r="I2797" s="53">
        <f>INDEX($I:$I,MATCH($H2797,$C:$C,0))</f>
        <v>600</v>
      </c>
      <c r="J2797" s="5" t="s">
        <v>3410</v>
      </c>
      <c r="K2797" s="56">
        <f>INDEX($K:$K,MATCH($H2797,$C:$C,0))+I2797</f>
        <v>3600</v>
      </c>
      <c r="L2797" s="14">
        <f>VLOOKUP(K2797,Наценка!$A$1:$B$8,2,1)</f>
        <v>1.4</v>
      </c>
      <c r="M2797" s="56">
        <f>INDEX($M:$M,MATCH($H2797,$C:$C,0))+I2797*$M$2</f>
        <v>4980</v>
      </c>
      <c r="N2797" s="57">
        <f t="shared" si="466"/>
        <v>4990</v>
      </c>
      <c r="O2797" s="72">
        <f>VLOOKUP($B2797,'Выгр Торг'!$B:$P,O$1,0)</f>
        <v>3600</v>
      </c>
      <c r="P2797" s="72">
        <f>VLOOKUP($B2797,'Выгр Торг'!$B:$P,P$1,0)</f>
        <v>5090</v>
      </c>
      <c r="Q2797" s="42">
        <f t="shared" si="467"/>
        <v>0</v>
      </c>
      <c r="R2797" s="42">
        <f t="shared" si="468"/>
        <v>100</v>
      </c>
      <c r="S2797" s="85">
        <f t="shared" si="472"/>
        <v>4990</v>
      </c>
      <c r="T2797" s="60" t="str">
        <f>IFERROR(VLOOKUP($B2797,'Из ГУГЛа'!$B:$G,4,0)*U2797+V2797,VLOOKUP($B2797,'Из ГУГЛа'!$B:$G,4,0))</f>
        <v/>
      </c>
      <c r="U2797" s="15">
        <v>1</v>
      </c>
      <c r="V2797" s="59"/>
      <c r="W2797" s="74">
        <f t="shared" si="469"/>
        <v>0.38611111111111107</v>
      </c>
      <c r="X2797" s="74" t="str">
        <f t="shared" si="470"/>
        <v/>
      </c>
      <c r="Y2797" s="74" t="str">
        <f t="shared" si="471"/>
        <v/>
      </c>
      <c r="Z2797" s="76" t="e">
        <f>INDEX($Z:$Z,MATCH($H2797,$C:$C,0))+V2797</f>
        <v>#VALUE!</v>
      </c>
      <c r="AB2797" s="43">
        <f>INDEX($AB:$AB,MATCH($H2797,$C:$C,0))</f>
        <v>0</v>
      </c>
    </row>
    <row r="2798" spans="1:28" ht="60" x14ac:dyDescent="0.25">
      <c r="A2798" s="71" t="str">
        <f>INDEX('Выгр Торг'!$A:$A,MATCH($B2798,'Выгр Торг'!$B:$B,0))</f>
        <v>Боковые зеркала "АТП" в стиле Гранта для ВАЗ 2110-2112, Лада Приора</v>
      </c>
      <c r="B2798" s="88">
        <v>327188</v>
      </c>
      <c r="C2798" s="72">
        <f>VLOOKUP($B2798,'Выгр Торг'!$B:$P,C$1,0)</f>
        <v>327188</v>
      </c>
      <c r="D2798" s="71" t="str">
        <f>VLOOKUP($B2798,'Выгр Торг'!$B:$P,D$1,0)</f>
        <v>Боковые зеркала "АТП" в стиле Гранта (повторитель: Динамический (стиль Lexus), Электропривод, Без покраски) для ВАЗ 2110-2112, Лада Приора</v>
      </c>
      <c r="E2798" s="72" t="str">
        <f>VLOOKUP($B2798,'Выгр Торг'!$B:$P,E$1,0)</f>
        <v>Y</v>
      </c>
      <c r="F2798" s="72" t="str">
        <f>VLOOKUP($B2798,'Выгр Торг'!$B:$P,F$1,0)</f>
        <v>1</v>
      </c>
      <c r="G2798" s="36"/>
      <c r="H2798" s="28">
        <v>327188</v>
      </c>
      <c r="I2798" s="52">
        <v>600</v>
      </c>
      <c r="J2798" s="5" t="s">
        <v>3410</v>
      </c>
      <c r="K2798" s="73">
        <f>O2798</f>
        <v>3500</v>
      </c>
      <c r="L2798" s="14">
        <f>VLOOKUP(K2798,Наценка!$A$1:$B$8,2,1)</f>
        <v>1.4</v>
      </c>
      <c r="M2798" s="83">
        <f>K2798*L2798</f>
        <v>4900</v>
      </c>
      <c r="N2798" s="57">
        <f t="shared" ref="N2798:N2799" si="473">IF(M2798&lt;=1000,(ROUNDUP(M2798,-1)-1),(ROUNDUP(M2798,-2)-10))</f>
        <v>4890</v>
      </c>
      <c r="O2798" s="72">
        <f>VLOOKUP($B2798,'Выгр Торг'!$B:$P,O$1,0)</f>
        <v>3500</v>
      </c>
      <c r="P2798" s="72">
        <f>VLOOKUP($B2798,'Выгр Торг'!$B:$P,P$1,0)</f>
        <v>4990</v>
      </c>
      <c r="Q2798" s="42">
        <f t="shared" ref="Q2798:Q2799" si="474">O2798-K2798</f>
        <v>0</v>
      </c>
      <c r="R2798" s="42">
        <f t="shared" ref="R2798:R2799" si="475">P2798-N2798</f>
        <v>100</v>
      </c>
      <c r="S2798" s="85">
        <f t="shared" si="472"/>
        <v>4890</v>
      </c>
      <c r="T2798" s="60" t="str">
        <f>IFERROR(VLOOKUP($B2798,'Из ГУГЛа'!$B:$G,4,0)*U2798+V2798,VLOOKUP($B2798,'Из ГУГЛа'!$B:$G,4,0))</f>
        <v/>
      </c>
      <c r="U2798" s="15">
        <v>1</v>
      </c>
      <c r="V2798" s="59"/>
      <c r="W2798" s="74">
        <f t="shared" ref="W2798:W2799" si="476">IFERROR(S2798/K2798-1,"")</f>
        <v>0.39714285714285724</v>
      </c>
      <c r="X2798" s="74" t="str">
        <f t="shared" ref="X2798:X2799" si="477">IFERROR((Z2798-S2798)/Z2798,"")</f>
        <v/>
      </c>
      <c r="Y2798" s="74" t="str">
        <f t="shared" ref="Y2798:Y2799" si="478">IFERROR(IF(Z2798="","",Z2798/K2798-1),"")</f>
        <v/>
      </c>
      <c r="Z2798" s="78" t="s">
        <v>2579</v>
      </c>
    </row>
    <row r="2799" spans="1:28" ht="60" x14ac:dyDescent="0.25">
      <c r="A2799" s="71" t="str">
        <f>INDEX('Выгр Торг'!$A:$A,MATCH($B2799,'Выгр Торг'!$B:$B,0))</f>
        <v>Боковые зеркала "АТП" в стиле Гранта для ВАЗ 2110-2112, Лада Приора</v>
      </c>
      <c r="B2799" s="88">
        <v>327374</v>
      </c>
      <c r="C2799" s="72">
        <f>VLOOKUP($B2799,'Выгр Торг'!$B:$P,C$1,0)</f>
        <v>327374</v>
      </c>
      <c r="D2799" s="71" t="str">
        <f>VLOOKUP($B2799,'Выгр Торг'!$B:$P,D$1,0)</f>
        <v>Боковые зеркала "АТП" в стиле Гранта (повторитель: Динамический (стиль Lexus), Электропривод, В цвет 100) для ВАЗ 2110-2112, Лада Приора</v>
      </c>
      <c r="E2799" s="72" t="str">
        <f>VLOOKUP($B2799,'Выгр Торг'!$B:$P,E$1,0)</f>
        <v>Y</v>
      </c>
      <c r="F2799" s="72" t="str">
        <f>VLOOKUP($B2799,'Выгр Торг'!$B:$P,F$1,0)</f>
        <v>1</v>
      </c>
      <c r="G2799" s="36"/>
      <c r="H2799" s="28">
        <v>327188</v>
      </c>
      <c r="I2799" s="53">
        <f>INDEX($I:$I,MATCH($H2799,$C:$C,0))</f>
        <v>600</v>
      </c>
      <c r="J2799" s="5" t="s">
        <v>3410</v>
      </c>
      <c r="K2799" s="56">
        <f>INDEX($K:$K,MATCH($H2799,$C:$C,0))+I2799</f>
        <v>4100</v>
      </c>
      <c r="L2799" s="14">
        <f>VLOOKUP(K2799,Наценка!$A$1:$B$8,2,1)</f>
        <v>1.4</v>
      </c>
      <c r="M2799" s="56">
        <f>INDEX($M:$M,MATCH($H2799,$C:$C,0))+I2799*$M$2</f>
        <v>5680</v>
      </c>
      <c r="N2799" s="57">
        <f t="shared" si="473"/>
        <v>5690</v>
      </c>
      <c r="O2799" s="72">
        <f>VLOOKUP($B2799,'Выгр Торг'!$B:$P,O$1,0)</f>
        <v>4100</v>
      </c>
      <c r="P2799" s="72">
        <f>VLOOKUP($B2799,'Выгр Торг'!$B:$P,P$1,0)</f>
        <v>5890</v>
      </c>
      <c r="Q2799" s="42">
        <f t="shared" si="474"/>
        <v>0</v>
      </c>
      <c r="R2799" s="42">
        <f t="shared" si="475"/>
        <v>200</v>
      </c>
      <c r="S2799" s="85">
        <f t="shared" si="472"/>
        <v>5690</v>
      </c>
      <c r="T2799" s="60" t="str">
        <f>IFERROR(VLOOKUP($B2799,'Из ГУГЛа'!$B:$G,4,0)*U2799+V2799,VLOOKUP($B2799,'Из ГУГЛа'!$B:$G,4,0))</f>
        <v/>
      </c>
      <c r="U2799" s="15">
        <v>1</v>
      </c>
      <c r="V2799" s="59"/>
      <c r="W2799" s="74">
        <f t="shared" si="476"/>
        <v>0.38780487804878039</v>
      </c>
      <c r="X2799" s="74" t="str">
        <f t="shared" si="477"/>
        <v/>
      </c>
      <c r="Y2799" s="74" t="str">
        <f t="shared" si="478"/>
        <v/>
      </c>
      <c r="Z2799" s="76" t="e">
        <f>INDEX($Z:$Z,MATCH($H2799,$C:$C,0))+V2799</f>
        <v>#VALUE!</v>
      </c>
      <c r="AB2799" s="43">
        <f>INDEX($AB:$AB,MATCH($H2799,$C:$C,0))</f>
        <v>0</v>
      </c>
    </row>
    <row r="2800" spans="1:28" ht="60" x14ac:dyDescent="0.25">
      <c r="A2800" s="71" t="str">
        <f>INDEX('Выгр Торг'!$A:$A,MATCH($B2800,'Выгр Торг'!$B:$B,0))</f>
        <v>Боковые зеркала "АТП" в стиле Гранта для ВАЗ 2110-2112, Лада Приора</v>
      </c>
      <c r="B2800" s="88">
        <v>327216</v>
      </c>
      <c r="C2800" s="72">
        <f>VLOOKUP($B2800,'Выгр Торг'!$B:$P,C$1,0)</f>
        <v>327216</v>
      </c>
      <c r="D2800" s="71" t="str">
        <f>VLOOKUP($B2800,'Выгр Торг'!$B:$P,D$1,0)</f>
        <v>Боковые зеркала "АТП" в стиле Гранта (повторитель: Динамический (стиль Lexus), Электропривод, В цвет 125) для ВАЗ 2110-2112, Лада Приора</v>
      </c>
      <c r="E2800" s="72" t="str">
        <f>VLOOKUP($B2800,'Выгр Торг'!$B:$P,E$1,0)</f>
        <v>Y</v>
      </c>
      <c r="F2800" s="72" t="str">
        <f>VLOOKUP($B2800,'Выгр Торг'!$B:$P,F$1,0)</f>
        <v>1</v>
      </c>
      <c r="G2800" s="36"/>
      <c r="H2800" s="28">
        <v>327188</v>
      </c>
      <c r="I2800" s="53">
        <f>INDEX($I:$I,MATCH($H2800,$C:$C,0))</f>
        <v>600</v>
      </c>
      <c r="J2800" s="5" t="s">
        <v>3410</v>
      </c>
      <c r="K2800" s="56">
        <f>INDEX($K:$K,MATCH($H2800,$C:$C,0))+I2800</f>
        <v>4100</v>
      </c>
      <c r="L2800" s="14">
        <f>VLOOKUP(K2800,Наценка!$A$1:$B$8,2,1)</f>
        <v>1.4</v>
      </c>
      <c r="M2800" s="56">
        <f>INDEX($M:$M,MATCH($H2800,$C:$C,0))+I2800*$M$2</f>
        <v>5680</v>
      </c>
      <c r="N2800" s="57">
        <f t="shared" ref="N2800:N2845" si="479">IF(M2800&lt;=1000,(ROUNDUP(M2800,-1)-1),(ROUNDUP(M2800,-2)-10))</f>
        <v>5690</v>
      </c>
      <c r="O2800" s="72">
        <f>VLOOKUP($B2800,'Выгр Торг'!$B:$P,O$1,0)</f>
        <v>4100</v>
      </c>
      <c r="P2800" s="72">
        <f>VLOOKUP($B2800,'Выгр Торг'!$B:$P,P$1,0)</f>
        <v>5890</v>
      </c>
      <c r="Q2800" s="42">
        <f t="shared" ref="Q2800:Q2845" si="480">O2800-K2800</f>
        <v>0</v>
      </c>
      <c r="R2800" s="42">
        <f t="shared" ref="R2800:R2845" si="481">P2800-N2800</f>
        <v>200</v>
      </c>
      <c r="S2800" s="85">
        <f t="shared" si="472"/>
        <v>5690</v>
      </c>
      <c r="T2800" s="60" t="str">
        <f>IFERROR(VLOOKUP($B2800,'Из ГУГЛа'!$B:$G,4,0)*U2800+V2800,VLOOKUP($B2800,'Из ГУГЛа'!$B:$G,4,0))</f>
        <v/>
      </c>
      <c r="U2800" s="15">
        <v>1</v>
      </c>
      <c r="V2800" s="59"/>
      <c r="W2800" s="74">
        <f t="shared" ref="W2800:W2845" si="482">IFERROR(S2800/K2800-1,"")</f>
        <v>0.38780487804878039</v>
      </c>
      <c r="X2800" s="74" t="str">
        <f t="shared" ref="X2800:X2845" si="483">IFERROR((Z2800-S2800)/Z2800,"")</f>
        <v/>
      </c>
      <c r="Y2800" s="74" t="str">
        <f t="shared" ref="Y2800:Y2845" si="484">IFERROR(IF(Z2800="","",Z2800/K2800-1),"")</f>
        <v/>
      </c>
      <c r="Z2800" s="76" t="e">
        <f>INDEX($Z:$Z,MATCH($H2800,$C:$C,0))+V2800</f>
        <v>#VALUE!</v>
      </c>
      <c r="AB2800" s="43">
        <f>INDEX($AB:$AB,MATCH($H2800,$C:$C,0))</f>
        <v>0</v>
      </c>
    </row>
    <row r="2801" spans="1:28" ht="60" x14ac:dyDescent="0.25">
      <c r="A2801" s="71" t="str">
        <f>INDEX('Выгр Торг'!$A:$A,MATCH($B2801,'Выгр Торг'!$B:$B,0))</f>
        <v>Боковые зеркала "АТП" в стиле Гранта для ВАЗ 2110-2112, Лада Приора</v>
      </c>
      <c r="B2801" s="88">
        <v>327282</v>
      </c>
      <c r="C2801" s="72">
        <f>VLOOKUP($B2801,'Выгр Торг'!$B:$P,C$1,0)</f>
        <v>327282</v>
      </c>
      <c r="D2801" s="71" t="str">
        <f>VLOOKUP($B2801,'Выгр Торг'!$B:$P,D$1,0)</f>
        <v>Боковые зеркала "АТП" в стиле Гранта (повторитель: Динамический (стиль Lexus), Электропривод, В цвет 133) для ВАЗ 2110-2112, Лада Приора</v>
      </c>
      <c r="E2801" s="72" t="str">
        <f>VLOOKUP($B2801,'Выгр Торг'!$B:$P,E$1,0)</f>
        <v>Y</v>
      </c>
      <c r="F2801" s="72" t="str">
        <f>VLOOKUP($B2801,'Выгр Торг'!$B:$P,F$1,0)</f>
        <v>1</v>
      </c>
      <c r="G2801" s="36"/>
      <c r="H2801" s="28">
        <v>327188</v>
      </c>
      <c r="I2801" s="53">
        <f>INDEX($I:$I,MATCH($H2801,$C:$C,0))</f>
        <v>600</v>
      </c>
      <c r="J2801" s="5" t="s">
        <v>3410</v>
      </c>
      <c r="K2801" s="56">
        <f>INDEX($K:$K,MATCH($H2801,$C:$C,0))+I2801</f>
        <v>4100</v>
      </c>
      <c r="L2801" s="14">
        <f>VLOOKUP(K2801,Наценка!$A$1:$B$8,2,1)</f>
        <v>1.4</v>
      </c>
      <c r="M2801" s="56">
        <f>INDEX($M:$M,MATCH($H2801,$C:$C,0))+I2801*$M$2</f>
        <v>5680</v>
      </c>
      <c r="N2801" s="57">
        <f t="shared" si="479"/>
        <v>5690</v>
      </c>
      <c r="O2801" s="72">
        <f>VLOOKUP($B2801,'Выгр Торг'!$B:$P,O$1,0)</f>
        <v>4100</v>
      </c>
      <c r="P2801" s="72">
        <f>VLOOKUP($B2801,'Выгр Торг'!$B:$P,P$1,0)</f>
        <v>5890</v>
      </c>
      <c r="Q2801" s="42">
        <f t="shared" si="480"/>
        <v>0</v>
      </c>
      <c r="R2801" s="42">
        <f t="shared" si="481"/>
        <v>200</v>
      </c>
      <c r="S2801" s="85">
        <f t="shared" si="472"/>
        <v>5690</v>
      </c>
      <c r="T2801" s="60" t="str">
        <f>IFERROR(VLOOKUP($B2801,'Из ГУГЛа'!$B:$G,4,0)*U2801+V2801,VLOOKUP($B2801,'Из ГУГЛа'!$B:$G,4,0))</f>
        <v/>
      </c>
      <c r="U2801" s="15">
        <v>1</v>
      </c>
      <c r="V2801" s="59"/>
      <c r="W2801" s="74">
        <f t="shared" si="482"/>
        <v>0.38780487804878039</v>
      </c>
      <c r="X2801" s="74" t="str">
        <f t="shared" si="483"/>
        <v/>
      </c>
      <c r="Y2801" s="74" t="str">
        <f t="shared" si="484"/>
        <v/>
      </c>
      <c r="Z2801" s="76" t="e">
        <f>INDEX($Z:$Z,MATCH($H2801,$C:$C,0))+V2801</f>
        <v>#VALUE!</v>
      </c>
      <c r="AB2801" s="43">
        <f>INDEX($AB:$AB,MATCH($H2801,$C:$C,0))</f>
        <v>0</v>
      </c>
    </row>
    <row r="2802" spans="1:28" ht="60" x14ac:dyDescent="0.25">
      <c r="A2802" s="71" t="str">
        <f>INDEX('Выгр Торг'!$A:$A,MATCH($B2802,'Выгр Торг'!$B:$B,0))</f>
        <v>Боковые зеркала "АТП" в стиле Гранта для ВАЗ 2110-2112, Лада Приора</v>
      </c>
      <c r="B2802" s="88">
        <v>327274</v>
      </c>
      <c r="C2802" s="72">
        <f>VLOOKUP($B2802,'Выгр Торг'!$B:$P,C$1,0)</f>
        <v>327274</v>
      </c>
      <c r="D2802" s="71" t="str">
        <f>VLOOKUP($B2802,'Выгр Торг'!$B:$P,D$1,0)</f>
        <v>Боковые зеркала "АТП" в стиле Гранта (повторитель: Динамический (стиль Lexus), Электропривод, В цвет 171) для ВАЗ 2110-2112, Лада Приора</v>
      </c>
      <c r="E2802" s="72" t="str">
        <f>VLOOKUP($B2802,'Выгр Торг'!$B:$P,E$1,0)</f>
        <v>Y</v>
      </c>
      <c r="F2802" s="72" t="str">
        <f>VLOOKUP($B2802,'Выгр Торг'!$B:$P,F$1,0)</f>
        <v>1</v>
      </c>
      <c r="G2802" s="36"/>
      <c r="H2802" s="28">
        <v>327188</v>
      </c>
      <c r="I2802" s="53">
        <f>INDEX($I:$I,MATCH($H2802,$C:$C,0))</f>
        <v>600</v>
      </c>
      <c r="J2802" s="5" t="s">
        <v>3410</v>
      </c>
      <c r="K2802" s="56">
        <f>INDEX($K:$K,MATCH($H2802,$C:$C,0))+I2802</f>
        <v>4100</v>
      </c>
      <c r="L2802" s="14">
        <f>VLOOKUP(K2802,Наценка!$A$1:$B$8,2,1)</f>
        <v>1.4</v>
      </c>
      <c r="M2802" s="56">
        <f>INDEX($M:$M,MATCH($H2802,$C:$C,0))+I2802*$M$2</f>
        <v>5680</v>
      </c>
      <c r="N2802" s="57">
        <f t="shared" si="479"/>
        <v>5690</v>
      </c>
      <c r="O2802" s="72">
        <f>VLOOKUP($B2802,'Выгр Торг'!$B:$P,O$1,0)</f>
        <v>4100</v>
      </c>
      <c r="P2802" s="72">
        <f>VLOOKUP($B2802,'Выгр Торг'!$B:$P,P$1,0)</f>
        <v>5890</v>
      </c>
      <c r="Q2802" s="42">
        <f t="shared" si="480"/>
        <v>0</v>
      </c>
      <c r="R2802" s="42">
        <f t="shared" si="481"/>
        <v>200</v>
      </c>
      <c r="S2802" s="85">
        <f t="shared" si="472"/>
        <v>5690</v>
      </c>
      <c r="T2802" s="60" t="str">
        <f>IFERROR(VLOOKUP($B2802,'Из ГУГЛа'!$B:$G,4,0)*U2802+V2802,VLOOKUP($B2802,'Из ГУГЛа'!$B:$G,4,0))</f>
        <v/>
      </c>
      <c r="U2802" s="15">
        <v>1</v>
      </c>
      <c r="V2802" s="59"/>
      <c r="W2802" s="74">
        <f t="shared" si="482"/>
        <v>0.38780487804878039</v>
      </c>
      <c r="X2802" s="74" t="str">
        <f t="shared" si="483"/>
        <v/>
      </c>
      <c r="Y2802" s="74" t="str">
        <f t="shared" si="484"/>
        <v/>
      </c>
      <c r="Z2802" s="76" t="e">
        <f>INDEX($Z:$Z,MATCH($H2802,$C:$C,0))+V2802</f>
        <v>#VALUE!</v>
      </c>
      <c r="AB2802" s="43">
        <f>INDEX($AB:$AB,MATCH($H2802,$C:$C,0))</f>
        <v>0</v>
      </c>
    </row>
    <row r="2803" spans="1:28" ht="60" x14ac:dyDescent="0.25">
      <c r="A2803" s="71" t="str">
        <f>INDEX('Выгр Торг'!$A:$A,MATCH($B2803,'Выгр Торг'!$B:$B,0))</f>
        <v>Боковые зеркала "АТП" в стиле Гранта для ВАЗ 2110-2112, Лада Приора</v>
      </c>
      <c r="B2803" s="88">
        <v>327252</v>
      </c>
      <c r="C2803" s="72">
        <f>VLOOKUP($B2803,'Выгр Торг'!$B:$P,C$1,0)</f>
        <v>327252</v>
      </c>
      <c r="D2803" s="71" t="str">
        <f>VLOOKUP($B2803,'Выгр Торг'!$B:$P,D$1,0)</f>
        <v>Боковые зеркала "АТП" в стиле Гранта (повторитель: Динамический (стиль Lexus), Электропривод, В цвет 190) для ВАЗ 2110-2112, Лада Приора</v>
      </c>
      <c r="E2803" s="72" t="str">
        <f>VLOOKUP($B2803,'Выгр Торг'!$B:$P,E$1,0)</f>
        <v>Y</v>
      </c>
      <c r="F2803" s="72" t="str">
        <f>VLOOKUP($B2803,'Выгр Торг'!$B:$P,F$1,0)</f>
        <v>1</v>
      </c>
      <c r="G2803" s="36"/>
      <c r="H2803" s="28">
        <v>327188</v>
      </c>
      <c r="I2803" s="53">
        <f>INDEX($I:$I,MATCH($H2803,$C:$C,0))</f>
        <v>600</v>
      </c>
      <c r="J2803" s="5" t="s">
        <v>3410</v>
      </c>
      <c r="K2803" s="56">
        <f>INDEX($K:$K,MATCH($H2803,$C:$C,0))+I2803</f>
        <v>4100</v>
      </c>
      <c r="L2803" s="14">
        <f>VLOOKUP(K2803,Наценка!$A$1:$B$8,2,1)</f>
        <v>1.4</v>
      </c>
      <c r="M2803" s="56">
        <f>INDEX($M:$M,MATCH($H2803,$C:$C,0))+I2803*$M$2</f>
        <v>5680</v>
      </c>
      <c r="N2803" s="57">
        <f t="shared" si="479"/>
        <v>5690</v>
      </c>
      <c r="O2803" s="72">
        <f>VLOOKUP($B2803,'Выгр Торг'!$B:$P,O$1,0)</f>
        <v>4100</v>
      </c>
      <c r="P2803" s="72">
        <f>VLOOKUP($B2803,'Выгр Торг'!$B:$P,P$1,0)</f>
        <v>5890</v>
      </c>
      <c r="Q2803" s="42">
        <f t="shared" si="480"/>
        <v>0</v>
      </c>
      <c r="R2803" s="42">
        <f t="shared" si="481"/>
        <v>200</v>
      </c>
      <c r="S2803" s="85">
        <f t="shared" si="472"/>
        <v>5690</v>
      </c>
      <c r="T2803" s="60" t="str">
        <f>IFERROR(VLOOKUP($B2803,'Из ГУГЛа'!$B:$G,4,0)*U2803+V2803,VLOOKUP($B2803,'Из ГУГЛа'!$B:$G,4,0))</f>
        <v/>
      </c>
      <c r="U2803" s="15">
        <v>1</v>
      </c>
      <c r="V2803" s="59"/>
      <c r="W2803" s="74">
        <f t="shared" si="482"/>
        <v>0.38780487804878039</v>
      </c>
      <c r="X2803" s="74" t="str">
        <f t="shared" si="483"/>
        <v/>
      </c>
      <c r="Y2803" s="74" t="str">
        <f t="shared" si="484"/>
        <v/>
      </c>
      <c r="Z2803" s="76" t="e">
        <f>INDEX($Z:$Z,MATCH($H2803,$C:$C,0))+V2803</f>
        <v>#VALUE!</v>
      </c>
      <c r="AB2803" s="43">
        <f>INDEX($AB:$AB,MATCH($H2803,$C:$C,0))</f>
        <v>0</v>
      </c>
    </row>
    <row r="2804" spans="1:28" ht="60" x14ac:dyDescent="0.25">
      <c r="A2804" s="71" t="str">
        <f>INDEX('Выгр Торг'!$A:$A,MATCH($B2804,'Выгр Торг'!$B:$B,0))</f>
        <v>Боковые зеркала "АТП" в стиле Гранта для ВАЗ 2110-2112, Лада Приора</v>
      </c>
      <c r="B2804" s="88">
        <v>327338</v>
      </c>
      <c r="C2804" s="72">
        <f>VLOOKUP($B2804,'Выгр Торг'!$B:$P,C$1,0)</f>
        <v>327338</v>
      </c>
      <c r="D2804" s="71" t="str">
        <f>VLOOKUP($B2804,'Выгр Торг'!$B:$P,D$1,0)</f>
        <v>Боковые зеркала "АТП" в стиле Гранта (повторитель: Динамический (стиль Lexus), Электропривод, В цвет 192) для ВАЗ 2110-2112, Лада Приора</v>
      </c>
      <c r="E2804" s="72" t="str">
        <f>VLOOKUP($B2804,'Выгр Торг'!$B:$P,E$1,0)</f>
        <v>Y</v>
      </c>
      <c r="F2804" s="72" t="str">
        <f>VLOOKUP($B2804,'Выгр Торг'!$B:$P,F$1,0)</f>
        <v>1</v>
      </c>
      <c r="G2804" s="36"/>
      <c r="H2804" s="28">
        <v>327188</v>
      </c>
      <c r="I2804" s="53">
        <f>INDEX($I:$I,MATCH($H2804,$C:$C,0))</f>
        <v>600</v>
      </c>
      <c r="J2804" s="5" t="s">
        <v>3410</v>
      </c>
      <c r="K2804" s="56">
        <f>INDEX($K:$K,MATCH($H2804,$C:$C,0))+I2804</f>
        <v>4100</v>
      </c>
      <c r="L2804" s="14">
        <f>VLOOKUP(K2804,Наценка!$A$1:$B$8,2,1)</f>
        <v>1.4</v>
      </c>
      <c r="M2804" s="56">
        <f>INDEX($M:$M,MATCH($H2804,$C:$C,0))+I2804*$M$2</f>
        <v>5680</v>
      </c>
      <c r="N2804" s="57">
        <f t="shared" si="479"/>
        <v>5690</v>
      </c>
      <c r="O2804" s="72">
        <f>VLOOKUP($B2804,'Выгр Торг'!$B:$P,O$1,0)</f>
        <v>4100</v>
      </c>
      <c r="P2804" s="72">
        <f>VLOOKUP($B2804,'Выгр Торг'!$B:$P,P$1,0)</f>
        <v>5890</v>
      </c>
      <c r="Q2804" s="42">
        <f t="shared" si="480"/>
        <v>0</v>
      </c>
      <c r="R2804" s="42">
        <f t="shared" si="481"/>
        <v>200</v>
      </c>
      <c r="S2804" s="85">
        <f t="shared" si="472"/>
        <v>5690</v>
      </c>
      <c r="T2804" s="60" t="str">
        <f>IFERROR(VLOOKUP($B2804,'Из ГУГЛа'!$B:$G,4,0)*U2804+V2804,VLOOKUP($B2804,'Из ГУГЛа'!$B:$G,4,0))</f>
        <v/>
      </c>
      <c r="U2804" s="15">
        <v>1</v>
      </c>
      <c r="V2804" s="59"/>
      <c r="W2804" s="74">
        <f t="shared" si="482"/>
        <v>0.38780487804878039</v>
      </c>
      <c r="X2804" s="74" t="str">
        <f t="shared" si="483"/>
        <v/>
      </c>
      <c r="Y2804" s="74" t="str">
        <f t="shared" si="484"/>
        <v/>
      </c>
      <c r="Z2804" s="76" t="e">
        <f>INDEX($Z:$Z,MATCH($H2804,$C:$C,0))+V2804</f>
        <v>#VALUE!</v>
      </c>
      <c r="AB2804" s="43">
        <f>INDEX($AB:$AB,MATCH($H2804,$C:$C,0))</f>
        <v>0</v>
      </c>
    </row>
    <row r="2805" spans="1:28" ht="60" x14ac:dyDescent="0.25">
      <c r="A2805" s="71" t="str">
        <f>INDEX('Выгр Торг'!$A:$A,MATCH($B2805,'Выгр Торг'!$B:$B,0))</f>
        <v>Боковые зеркала "АТП" в стиле Гранта для ВАЗ 2110-2112, Лада Приора</v>
      </c>
      <c r="B2805" s="88">
        <v>327330</v>
      </c>
      <c r="C2805" s="72">
        <f>VLOOKUP($B2805,'Выгр Торг'!$B:$P,C$1,0)</f>
        <v>327330</v>
      </c>
      <c r="D2805" s="71" t="str">
        <f>VLOOKUP($B2805,'Выгр Торг'!$B:$P,D$1,0)</f>
        <v>Боковые зеркала "АТП" в стиле Гранта (повторитель: Динамический (стиль Lexus), Электропривод, В цвет 193) для ВАЗ 2110-2112, Лада Приора</v>
      </c>
      <c r="E2805" s="72" t="str">
        <f>VLOOKUP($B2805,'Выгр Торг'!$B:$P,E$1,0)</f>
        <v>Y</v>
      </c>
      <c r="F2805" s="72" t="str">
        <f>VLOOKUP($B2805,'Выгр Торг'!$B:$P,F$1,0)</f>
        <v>1</v>
      </c>
      <c r="G2805" s="36"/>
      <c r="H2805" s="28">
        <v>327188</v>
      </c>
      <c r="I2805" s="53">
        <f>INDEX($I:$I,MATCH($H2805,$C:$C,0))</f>
        <v>600</v>
      </c>
      <c r="J2805" s="5" t="s">
        <v>3410</v>
      </c>
      <c r="K2805" s="56">
        <f>INDEX($K:$K,MATCH($H2805,$C:$C,0))+I2805</f>
        <v>4100</v>
      </c>
      <c r="L2805" s="14">
        <f>VLOOKUP(K2805,Наценка!$A$1:$B$8,2,1)</f>
        <v>1.4</v>
      </c>
      <c r="M2805" s="56">
        <f>INDEX($M:$M,MATCH($H2805,$C:$C,0))+I2805*$M$2</f>
        <v>5680</v>
      </c>
      <c r="N2805" s="57">
        <f t="shared" si="479"/>
        <v>5690</v>
      </c>
      <c r="O2805" s="72">
        <f>VLOOKUP($B2805,'Выгр Торг'!$B:$P,O$1,0)</f>
        <v>4100</v>
      </c>
      <c r="P2805" s="72">
        <f>VLOOKUP($B2805,'Выгр Торг'!$B:$P,P$1,0)</f>
        <v>5890</v>
      </c>
      <c r="Q2805" s="42">
        <f t="shared" si="480"/>
        <v>0</v>
      </c>
      <c r="R2805" s="42">
        <f t="shared" si="481"/>
        <v>200</v>
      </c>
      <c r="S2805" s="85">
        <f t="shared" si="472"/>
        <v>5690</v>
      </c>
      <c r="T2805" s="60" t="str">
        <f>IFERROR(VLOOKUP($B2805,'Из ГУГЛа'!$B:$G,4,0)*U2805+V2805,VLOOKUP($B2805,'Из ГУГЛа'!$B:$G,4,0))</f>
        <v/>
      </c>
      <c r="U2805" s="15">
        <v>1</v>
      </c>
      <c r="V2805" s="59"/>
      <c r="W2805" s="74">
        <f t="shared" si="482"/>
        <v>0.38780487804878039</v>
      </c>
      <c r="X2805" s="74" t="str">
        <f t="shared" si="483"/>
        <v/>
      </c>
      <c r="Y2805" s="74" t="str">
        <f t="shared" si="484"/>
        <v/>
      </c>
      <c r="Z2805" s="76" t="e">
        <f>INDEX($Z:$Z,MATCH($H2805,$C:$C,0))+V2805</f>
        <v>#VALUE!</v>
      </c>
      <c r="AB2805" s="43">
        <f>INDEX($AB:$AB,MATCH($H2805,$C:$C,0))</f>
        <v>0</v>
      </c>
    </row>
    <row r="2806" spans="1:28" ht="60" x14ac:dyDescent="0.25">
      <c r="A2806" s="71" t="str">
        <f>INDEX('Выгр Торг'!$A:$A,MATCH($B2806,'Выгр Торг'!$B:$B,0))</f>
        <v>Боковые зеркала "АТП" в стиле Гранта для ВАЗ 2110-2112, Лада Приора</v>
      </c>
      <c r="B2806" s="88">
        <v>327366</v>
      </c>
      <c r="C2806" s="72">
        <f>VLOOKUP($B2806,'Выгр Торг'!$B:$P,C$1,0)</f>
        <v>327366</v>
      </c>
      <c r="D2806" s="71" t="str">
        <f>VLOOKUP($B2806,'Выгр Торг'!$B:$P,D$1,0)</f>
        <v>Боковые зеркала "АТП" в стиле Гранта (повторитель: Динамический (стиль Lexus), Электропривод, В цвет 206) для ВАЗ 2110-2112, Лада Приора</v>
      </c>
      <c r="E2806" s="72" t="str">
        <f>VLOOKUP($B2806,'Выгр Торг'!$B:$P,E$1,0)</f>
        <v>Y</v>
      </c>
      <c r="F2806" s="72" t="str">
        <f>VLOOKUP($B2806,'Выгр Торг'!$B:$P,F$1,0)</f>
        <v>1</v>
      </c>
      <c r="G2806" s="36"/>
      <c r="H2806" s="28">
        <v>327188</v>
      </c>
      <c r="I2806" s="53">
        <f>INDEX($I:$I,MATCH($H2806,$C:$C,0))</f>
        <v>600</v>
      </c>
      <c r="J2806" s="5" t="s">
        <v>3410</v>
      </c>
      <c r="K2806" s="56">
        <f>INDEX($K:$K,MATCH($H2806,$C:$C,0))+I2806</f>
        <v>4100</v>
      </c>
      <c r="L2806" s="14">
        <f>VLOOKUP(K2806,Наценка!$A$1:$B$8,2,1)</f>
        <v>1.4</v>
      </c>
      <c r="M2806" s="56">
        <f>INDEX($M:$M,MATCH($H2806,$C:$C,0))+I2806*$M$2</f>
        <v>5680</v>
      </c>
      <c r="N2806" s="57">
        <f t="shared" si="479"/>
        <v>5690</v>
      </c>
      <c r="O2806" s="72">
        <f>VLOOKUP($B2806,'Выгр Торг'!$B:$P,O$1,0)</f>
        <v>4100</v>
      </c>
      <c r="P2806" s="72">
        <f>VLOOKUP($B2806,'Выгр Торг'!$B:$P,P$1,0)</f>
        <v>5890</v>
      </c>
      <c r="Q2806" s="42">
        <f t="shared" si="480"/>
        <v>0</v>
      </c>
      <c r="R2806" s="42">
        <f t="shared" si="481"/>
        <v>200</v>
      </c>
      <c r="S2806" s="85">
        <f t="shared" si="472"/>
        <v>5690</v>
      </c>
      <c r="T2806" s="60" t="str">
        <f>IFERROR(VLOOKUP($B2806,'Из ГУГЛа'!$B:$G,4,0)*U2806+V2806,VLOOKUP($B2806,'Из ГУГЛа'!$B:$G,4,0))</f>
        <v/>
      </c>
      <c r="U2806" s="15">
        <v>1</v>
      </c>
      <c r="V2806" s="59"/>
      <c r="W2806" s="74">
        <f t="shared" si="482"/>
        <v>0.38780487804878039</v>
      </c>
      <c r="X2806" s="74" t="str">
        <f t="shared" si="483"/>
        <v/>
      </c>
      <c r="Y2806" s="74" t="str">
        <f t="shared" si="484"/>
        <v/>
      </c>
      <c r="Z2806" s="76" t="e">
        <f>INDEX($Z:$Z,MATCH($H2806,$C:$C,0))+V2806</f>
        <v>#VALUE!</v>
      </c>
      <c r="AB2806" s="43">
        <f>INDEX($AB:$AB,MATCH($H2806,$C:$C,0))</f>
        <v>0</v>
      </c>
    </row>
    <row r="2807" spans="1:28" ht="60" x14ac:dyDescent="0.25">
      <c r="A2807" s="71" t="str">
        <f>INDEX('Выгр Торг'!$A:$A,MATCH($B2807,'Выгр Торг'!$B:$B,0))</f>
        <v>Боковые зеркала "АТП" в стиле Гранта для ВАЗ 2110-2112, Лада Приора</v>
      </c>
      <c r="B2807" s="88">
        <v>327286</v>
      </c>
      <c r="C2807" s="72">
        <f>VLOOKUP($B2807,'Выгр Торг'!$B:$P,C$1,0)</f>
        <v>327286</v>
      </c>
      <c r="D2807" s="71" t="str">
        <f>VLOOKUP($B2807,'Выгр Торг'!$B:$P,D$1,0)</f>
        <v>Боковые зеркала "АТП" в стиле Гранта (повторитель: Динамический (стиль Lexus), Электропривод, В цвет 217) для ВАЗ 2110-2112, Лада Приора</v>
      </c>
      <c r="E2807" s="72" t="str">
        <f>VLOOKUP($B2807,'Выгр Торг'!$B:$P,E$1,0)</f>
        <v>Y</v>
      </c>
      <c r="F2807" s="72" t="str">
        <f>VLOOKUP($B2807,'Выгр Торг'!$B:$P,F$1,0)</f>
        <v>1</v>
      </c>
      <c r="G2807" s="36"/>
      <c r="H2807" s="28">
        <v>327188</v>
      </c>
      <c r="I2807" s="53">
        <f>INDEX($I:$I,MATCH($H2807,$C:$C,0))</f>
        <v>600</v>
      </c>
      <c r="J2807" s="5" t="s">
        <v>3410</v>
      </c>
      <c r="K2807" s="56">
        <f>INDEX($K:$K,MATCH($H2807,$C:$C,0))+I2807</f>
        <v>4100</v>
      </c>
      <c r="L2807" s="14">
        <f>VLOOKUP(K2807,Наценка!$A$1:$B$8,2,1)</f>
        <v>1.4</v>
      </c>
      <c r="M2807" s="56">
        <f>INDEX($M:$M,MATCH($H2807,$C:$C,0))+I2807*$M$2</f>
        <v>5680</v>
      </c>
      <c r="N2807" s="57">
        <f t="shared" si="479"/>
        <v>5690</v>
      </c>
      <c r="O2807" s="72">
        <f>VLOOKUP($B2807,'Выгр Торг'!$B:$P,O$1,0)</f>
        <v>4100</v>
      </c>
      <c r="P2807" s="72">
        <f>VLOOKUP($B2807,'Выгр Торг'!$B:$P,P$1,0)</f>
        <v>5890</v>
      </c>
      <c r="Q2807" s="42">
        <f t="shared" si="480"/>
        <v>0</v>
      </c>
      <c r="R2807" s="42">
        <f t="shared" si="481"/>
        <v>200</v>
      </c>
      <c r="S2807" s="85">
        <f t="shared" si="472"/>
        <v>5690</v>
      </c>
      <c r="T2807" s="60" t="str">
        <f>IFERROR(VLOOKUP($B2807,'Из ГУГЛа'!$B:$G,4,0)*U2807+V2807,VLOOKUP($B2807,'Из ГУГЛа'!$B:$G,4,0))</f>
        <v/>
      </c>
      <c r="U2807" s="15">
        <v>1</v>
      </c>
      <c r="V2807" s="59"/>
      <c r="W2807" s="74">
        <f t="shared" si="482"/>
        <v>0.38780487804878039</v>
      </c>
      <c r="X2807" s="74" t="str">
        <f t="shared" si="483"/>
        <v/>
      </c>
      <c r="Y2807" s="74" t="str">
        <f t="shared" si="484"/>
        <v/>
      </c>
      <c r="Z2807" s="76" t="e">
        <f>INDEX($Z:$Z,MATCH($H2807,$C:$C,0))+V2807</f>
        <v>#VALUE!</v>
      </c>
      <c r="AB2807" s="43">
        <f>INDEX($AB:$AB,MATCH($H2807,$C:$C,0))</f>
        <v>0</v>
      </c>
    </row>
    <row r="2808" spans="1:28" ht="60" x14ac:dyDescent="0.25">
      <c r="A2808" s="71" t="str">
        <f>INDEX('Выгр Торг'!$A:$A,MATCH($B2808,'Выгр Торг'!$B:$B,0))</f>
        <v>Боковые зеркала "АТП" в стиле Гранта для ВАЗ 2110-2112, Лада Приора</v>
      </c>
      <c r="B2808" s="88">
        <v>327224</v>
      </c>
      <c r="C2808" s="72">
        <f>VLOOKUP($B2808,'Выгр Торг'!$B:$P,C$1,0)</f>
        <v>327224</v>
      </c>
      <c r="D2808" s="71" t="str">
        <f>VLOOKUP($B2808,'Выгр Торг'!$B:$P,D$1,0)</f>
        <v>Боковые зеркала "АТП" в стиле Гранта (повторитель: Динамический (стиль Lexus), Электропривод, В цвет 240) для ВАЗ 2110-2112, Лада Приора</v>
      </c>
      <c r="E2808" s="72" t="str">
        <f>VLOOKUP($B2808,'Выгр Торг'!$B:$P,E$1,0)</f>
        <v>Y</v>
      </c>
      <c r="F2808" s="72" t="str">
        <f>VLOOKUP($B2808,'Выгр Торг'!$B:$P,F$1,0)</f>
        <v>1</v>
      </c>
      <c r="G2808" s="36"/>
      <c r="H2808" s="28">
        <v>327188</v>
      </c>
      <c r="I2808" s="53">
        <f>INDEX($I:$I,MATCH($H2808,$C:$C,0))</f>
        <v>600</v>
      </c>
      <c r="J2808" s="5" t="s">
        <v>3410</v>
      </c>
      <c r="K2808" s="56">
        <f>INDEX($K:$K,MATCH($H2808,$C:$C,0))+I2808</f>
        <v>4100</v>
      </c>
      <c r="L2808" s="14">
        <f>VLOOKUP(K2808,Наценка!$A$1:$B$8,2,1)</f>
        <v>1.4</v>
      </c>
      <c r="M2808" s="56">
        <f>INDEX($M:$M,MATCH($H2808,$C:$C,0))+I2808*$M$2</f>
        <v>5680</v>
      </c>
      <c r="N2808" s="57">
        <f t="shared" si="479"/>
        <v>5690</v>
      </c>
      <c r="O2808" s="72">
        <f>VLOOKUP($B2808,'Выгр Торг'!$B:$P,O$1,0)</f>
        <v>4100</v>
      </c>
      <c r="P2808" s="72">
        <f>VLOOKUP($B2808,'Выгр Торг'!$B:$P,P$1,0)</f>
        <v>5890</v>
      </c>
      <c r="Q2808" s="42">
        <f t="shared" si="480"/>
        <v>0</v>
      </c>
      <c r="R2808" s="42">
        <f t="shared" si="481"/>
        <v>200</v>
      </c>
      <c r="S2808" s="85">
        <f t="shared" si="472"/>
        <v>5690</v>
      </c>
      <c r="T2808" s="60" t="str">
        <f>IFERROR(VLOOKUP($B2808,'Из ГУГЛа'!$B:$G,4,0)*U2808+V2808,VLOOKUP($B2808,'Из ГУГЛа'!$B:$G,4,0))</f>
        <v/>
      </c>
      <c r="U2808" s="15">
        <v>1</v>
      </c>
      <c r="V2808" s="59"/>
      <c r="W2808" s="74">
        <f t="shared" si="482"/>
        <v>0.38780487804878039</v>
      </c>
      <c r="X2808" s="74" t="str">
        <f t="shared" si="483"/>
        <v/>
      </c>
      <c r="Y2808" s="74" t="str">
        <f t="shared" si="484"/>
        <v/>
      </c>
      <c r="Z2808" s="76" t="e">
        <f>INDEX($Z:$Z,MATCH($H2808,$C:$C,0))+V2808</f>
        <v>#VALUE!</v>
      </c>
      <c r="AB2808" s="43">
        <f>INDEX($AB:$AB,MATCH($H2808,$C:$C,0))</f>
        <v>0</v>
      </c>
    </row>
    <row r="2809" spans="1:28" ht="60" x14ac:dyDescent="0.25">
      <c r="A2809" s="71" t="str">
        <f>INDEX('Выгр Торг'!$A:$A,MATCH($B2809,'Выгр Торг'!$B:$B,0))</f>
        <v>Боковые зеркала "АТП" в стиле Гранта для ВАЗ 2110-2112, Лада Приора</v>
      </c>
      <c r="B2809" s="88">
        <v>327342</v>
      </c>
      <c r="C2809" s="72">
        <f>VLOOKUP($B2809,'Выгр Торг'!$B:$P,C$1,0)</f>
        <v>327342</v>
      </c>
      <c r="D2809" s="71" t="str">
        <f>VLOOKUP($B2809,'Выгр Торг'!$B:$P,D$1,0)</f>
        <v>Боковые зеркала "АТП" в стиле Гранта (повторитель: Динамический (стиль Lexus), Электропривод, В цвет 276) для ВАЗ 2110-2112, Лада Приора</v>
      </c>
      <c r="E2809" s="72" t="str">
        <f>VLOOKUP($B2809,'Выгр Торг'!$B:$P,E$1,0)</f>
        <v>Y</v>
      </c>
      <c r="F2809" s="72" t="str">
        <f>VLOOKUP($B2809,'Выгр Торг'!$B:$P,F$1,0)</f>
        <v>1</v>
      </c>
      <c r="G2809" s="36"/>
      <c r="H2809" s="28">
        <v>327188</v>
      </c>
      <c r="I2809" s="53">
        <f>INDEX($I:$I,MATCH($H2809,$C:$C,0))</f>
        <v>600</v>
      </c>
      <c r="J2809" s="5" t="s">
        <v>3410</v>
      </c>
      <c r="K2809" s="56">
        <f>INDEX($K:$K,MATCH($H2809,$C:$C,0))+I2809</f>
        <v>4100</v>
      </c>
      <c r="L2809" s="14">
        <f>VLOOKUP(K2809,Наценка!$A$1:$B$8,2,1)</f>
        <v>1.4</v>
      </c>
      <c r="M2809" s="56">
        <f>INDEX($M:$M,MATCH($H2809,$C:$C,0))+I2809*$M$2</f>
        <v>5680</v>
      </c>
      <c r="N2809" s="57">
        <f t="shared" si="479"/>
        <v>5690</v>
      </c>
      <c r="O2809" s="72">
        <f>VLOOKUP($B2809,'Выгр Торг'!$B:$P,O$1,0)</f>
        <v>4100</v>
      </c>
      <c r="P2809" s="72">
        <f>VLOOKUP($B2809,'Выгр Торг'!$B:$P,P$1,0)</f>
        <v>5890</v>
      </c>
      <c r="Q2809" s="42">
        <f t="shared" si="480"/>
        <v>0</v>
      </c>
      <c r="R2809" s="42">
        <f t="shared" si="481"/>
        <v>200</v>
      </c>
      <c r="S2809" s="85">
        <f t="shared" si="472"/>
        <v>5690</v>
      </c>
      <c r="T2809" s="60" t="str">
        <f>IFERROR(VLOOKUP($B2809,'Из ГУГЛа'!$B:$G,4,0)*U2809+V2809,VLOOKUP($B2809,'Из ГУГЛа'!$B:$G,4,0))</f>
        <v/>
      </c>
      <c r="U2809" s="15">
        <v>1</v>
      </c>
      <c r="V2809" s="59"/>
      <c r="W2809" s="74">
        <f t="shared" si="482"/>
        <v>0.38780487804878039</v>
      </c>
      <c r="X2809" s="74" t="str">
        <f t="shared" si="483"/>
        <v/>
      </c>
      <c r="Y2809" s="74" t="str">
        <f t="shared" si="484"/>
        <v/>
      </c>
      <c r="Z2809" s="76" t="e">
        <f>INDEX($Z:$Z,MATCH($H2809,$C:$C,0))+V2809</f>
        <v>#VALUE!</v>
      </c>
      <c r="AB2809" s="43">
        <f>INDEX($AB:$AB,MATCH($H2809,$C:$C,0))</f>
        <v>0</v>
      </c>
    </row>
    <row r="2810" spans="1:28" ht="60" x14ac:dyDescent="0.25">
      <c r="A2810" s="71" t="str">
        <f>INDEX('Выгр Торг'!$A:$A,MATCH($B2810,'Выгр Торг'!$B:$B,0))</f>
        <v>Боковые зеркала "АТП" в стиле Гранта для ВАЗ 2110-2112, Лада Приора</v>
      </c>
      <c r="B2810" s="88">
        <v>327290</v>
      </c>
      <c r="C2810" s="72">
        <f>VLOOKUP($B2810,'Выгр Торг'!$B:$P,C$1,0)</f>
        <v>327290</v>
      </c>
      <c r="D2810" s="71" t="str">
        <f>VLOOKUP($B2810,'Выгр Торг'!$B:$P,D$1,0)</f>
        <v>Боковые зеркала "АТП" в стиле Гранта (повторитель: Динамический (стиль Lexus), Электропривод, В цвет 280) для ВАЗ 2110-2112, Лада Приора</v>
      </c>
      <c r="E2810" s="72" t="str">
        <f>VLOOKUP($B2810,'Выгр Торг'!$B:$P,E$1,0)</f>
        <v>Y</v>
      </c>
      <c r="F2810" s="72" t="str">
        <f>VLOOKUP($B2810,'Выгр Торг'!$B:$P,F$1,0)</f>
        <v>1</v>
      </c>
      <c r="G2810" s="36"/>
      <c r="H2810" s="28">
        <v>327188</v>
      </c>
      <c r="I2810" s="53">
        <f>INDEX($I:$I,MATCH($H2810,$C:$C,0))</f>
        <v>600</v>
      </c>
      <c r="J2810" s="5" t="s">
        <v>3410</v>
      </c>
      <c r="K2810" s="56">
        <f>INDEX($K:$K,MATCH($H2810,$C:$C,0))+I2810</f>
        <v>4100</v>
      </c>
      <c r="L2810" s="14">
        <f>VLOOKUP(K2810,Наценка!$A$1:$B$8,2,1)</f>
        <v>1.4</v>
      </c>
      <c r="M2810" s="56">
        <f>INDEX($M:$M,MATCH($H2810,$C:$C,0))+I2810*$M$2</f>
        <v>5680</v>
      </c>
      <c r="N2810" s="57">
        <f t="shared" si="479"/>
        <v>5690</v>
      </c>
      <c r="O2810" s="72">
        <f>VLOOKUP($B2810,'Выгр Торг'!$B:$P,O$1,0)</f>
        <v>4100</v>
      </c>
      <c r="P2810" s="72">
        <f>VLOOKUP($B2810,'Выгр Торг'!$B:$P,P$1,0)</f>
        <v>5890</v>
      </c>
      <c r="Q2810" s="42">
        <f t="shared" si="480"/>
        <v>0</v>
      </c>
      <c r="R2810" s="42">
        <f t="shared" si="481"/>
        <v>200</v>
      </c>
      <c r="S2810" s="85">
        <f t="shared" si="472"/>
        <v>5690</v>
      </c>
      <c r="T2810" s="60" t="str">
        <f>IFERROR(VLOOKUP($B2810,'Из ГУГЛа'!$B:$G,4,0)*U2810+V2810,VLOOKUP($B2810,'Из ГУГЛа'!$B:$G,4,0))</f>
        <v/>
      </c>
      <c r="U2810" s="15">
        <v>1</v>
      </c>
      <c r="V2810" s="59"/>
      <c r="W2810" s="74">
        <f t="shared" si="482"/>
        <v>0.38780487804878039</v>
      </c>
      <c r="X2810" s="74" t="str">
        <f t="shared" si="483"/>
        <v/>
      </c>
      <c r="Y2810" s="74" t="str">
        <f t="shared" si="484"/>
        <v/>
      </c>
      <c r="Z2810" s="76" t="e">
        <f>INDEX($Z:$Z,MATCH($H2810,$C:$C,0))+V2810</f>
        <v>#VALUE!</v>
      </c>
      <c r="AB2810" s="43">
        <f>INDEX($AB:$AB,MATCH($H2810,$C:$C,0))</f>
        <v>0</v>
      </c>
    </row>
    <row r="2811" spans="1:28" ht="60" x14ac:dyDescent="0.25">
      <c r="A2811" s="71" t="str">
        <f>INDEX('Выгр Торг'!$A:$A,MATCH($B2811,'Выгр Торг'!$B:$B,0))</f>
        <v>Боковые зеркала "АТП" в стиле Гранта для ВАЗ 2110-2112, Лада Приора</v>
      </c>
      <c r="B2811" s="88">
        <v>327268</v>
      </c>
      <c r="C2811" s="72">
        <f>VLOOKUP($B2811,'Выгр Торг'!$B:$P,C$1,0)</f>
        <v>327268</v>
      </c>
      <c r="D2811" s="71" t="str">
        <f>VLOOKUP($B2811,'Выгр Торг'!$B:$P,D$1,0)</f>
        <v>Боковые зеркала "АТП" в стиле Гранта (повторитель: Динамический (стиль Lexus), Электропривод, В цвет 281) для ВАЗ 2110-2112, Лада Приора</v>
      </c>
      <c r="E2811" s="72" t="str">
        <f>VLOOKUP($B2811,'Выгр Торг'!$B:$P,E$1,0)</f>
        <v>Y</v>
      </c>
      <c r="F2811" s="72" t="str">
        <f>VLOOKUP($B2811,'Выгр Торг'!$B:$P,F$1,0)</f>
        <v>1</v>
      </c>
      <c r="G2811" s="36"/>
      <c r="H2811" s="28">
        <v>327188</v>
      </c>
      <c r="I2811" s="53">
        <f>INDEX($I:$I,MATCH($H2811,$C:$C,0))</f>
        <v>600</v>
      </c>
      <c r="J2811" s="5" t="s">
        <v>3410</v>
      </c>
      <c r="K2811" s="56">
        <f>INDEX($K:$K,MATCH($H2811,$C:$C,0))+I2811</f>
        <v>4100</v>
      </c>
      <c r="L2811" s="14">
        <f>VLOOKUP(K2811,Наценка!$A$1:$B$8,2,1)</f>
        <v>1.4</v>
      </c>
      <c r="M2811" s="56">
        <f>INDEX($M:$M,MATCH($H2811,$C:$C,0))+I2811*$M$2</f>
        <v>5680</v>
      </c>
      <c r="N2811" s="57">
        <f t="shared" si="479"/>
        <v>5690</v>
      </c>
      <c r="O2811" s="72">
        <f>VLOOKUP($B2811,'Выгр Торг'!$B:$P,O$1,0)</f>
        <v>4100</v>
      </c>
      <c r="P2811" s="72">
        <f>VLOOKUP($B2811,'Выгр Торг'!$B:$P,P$1,0)</f>
        <v>5890</v>
      </c>
      <c r="Q2811" s="42">
        <f t="shared" si="480"/>
        <v>0</v>
      </c>
      <c r="R2811" s="42">
        <f t="shared" si="481"/>
        <v>200</v>
      </c>
      <c r="S2811" s="85">
        <f t="shared" si="472"/>
        <v>5690</v>
      </c>
      <c r="T2811" s="60" t="str">
        <f>IFERROR(VLOOKUP($B2811,'Из ГУГЛа'!$B:$G,4,0)*U2811+V2811,VLOOKUP($B2811,'Из ГУГЛа'!$B:$G,4,0))</f>
        <v/>
      </c>
      <c r="U2811" s="15">
        <v>1</v>
      </c>
      <c r="V2811" s="59"/>
      <c r="W2811" s="74">
        <f t="shared" si="482"/>
        <v>0.38780487804878039</v>
      </c>
      <c r="X2811" s="74" t="str">
        <f t="shared" si="483"/>
        <v/>
      </c>
      <c r="Y2811" s="74" t="str">
        <f t="shared" si="484"/>
        <v/>
      </c>
      <c r="Z2811" s="76" t="e">
        <f>INDEX($Z:$Z,MATCH($H2811,$C:$C,0))+V2811</f>
        <v>#VALUE!</v>
      </c>
      <c r="AB2811" s="43">
        <f>INDEX($AB:$AB,MATCH($H2811,$C:$C,0))</f>
        <v>0</v>
      </c>
    </row>
    <row r="2812" spans="1:28" ht="60" x14ac:dyDescent="0.25">
      <c r="A2812" s="71" t="str">
        <f>INDEX('Выгр Торг'!$A:$A,MATCH($B2812,'Выгр Торг'!$B:$B,0))</f>
        <v>Боковые зеркала "АТП" в стиле Гранта для ВАЗ 2110-2112, Лада Приора</v>
      </c>
      <c r="B2812" s="88">
        <v>327310</v>
      </c>
      <c r="C2812" s="72">
        <f>VLOOKUP($B2812,'Выгр Торг'!$B:$P,C$1,0)</f>
        <v>327310</v>
      </c>
      <c r="D2812" s="71" t="str">
        <f>VLOOKUP($B2812,'Выгр Торг'!$B:$P,D$1,0)</f>
        <v>Боковые зеркала "АТП" в стиле Гранта (повторитель: Динамический (стиль Lexus), Электропривод, В цвет 328) для ВАЗ 2110-2112, Лада Приора</v>
      </c>
      <c r="E2812" s="72" t="str">
        <f>VLOOKUP($B2812,'Выгр Торг'!$B:$P,E$1,0)</f>
        <v>Y</v>
      </c>
      <c r="F2812" s="72" t="str">
        <f>VLOOKUP($B2812,'Выгр Торг'!$B:$P,F$1,0)</f>
        <v>1</v>
      </c>
      <c r="G2812" s="36"/>
      <c r="H2812" s="28">
        <v>327188</v>
      </c>
      <c r="I2812" s="53">
        <f>INDEX($I:$I,MATCH($H2812,$C:$C,0))</f>
        <v>600</v>
      </c>
      <c r="J2812" s="5" t="s">
        <v>3410</v>
      </c>
      <c r="K2812" s="56">
        <f>INDEX($K:$K,MATCH($H2812,$C:$C,0))+I2812</f>
        <v>4100</v>
      </c>
      <c r="L2812" s="14">
        <f>VLOOKUP(K2812,Наценка!$A$1:$B$8,2,1)</f>
        <v>1.4</v>
      </c>
      <c r="M2812" s="56">
        <f>INDEX($M:$M,MATCH($H2812,$C:$C,0))+I2812*$M$2</f>
        <v>5680</v>
      </c>
      <c r="N2812" s="57">
        <f t="shared" si="479"/>
        <v>5690</v>
      </c>
      <c r="O2812" s="72">
        <f>VLOOKUP($B2812,'Выгр Торг'!$B:$P,O$1,0)</f>
        <v>4100</v>
      </c>
      <c r="P2812" s="72">
        <f>VLOOKUP($B2812,'Выгр Торг'!$B:$P,P$1,0)</f>
        <v>5890</v>
      </c>
      <c r="Q2812" s="42">
        <f t="shared" si="480"/>
        <v>0</v>
      </c>
      <c r="R2812" s="42">
        <f t="shared" si="481"/>
        <v>200</v>
      </c>
      <c r="S2812" s="85">
        <f t="shared" si="472"/>
        <v>5690</v>
      </c>
      <c r="T2812" s="60" t="str">
        <f>IFERROR(VLOOKUP($B2812,'Из ГУГЛа'!$B:$G,4,0)*U2812+V2812,VLOOKUP($B2812,'Из ГУГЛа'!$B:$G,4,0))</f>
        <v/>
      </c>
      <c r="U2812" s="15">
        <v>1</v>
      </c>
      <c r="V2812" s="59"/>
      <c r="W2812" s="74">
        <f t="shared" si="482"/>
        <v>0.38780487804878039</v>
      </c>
      <c r="X2812" s="74" t="str">
        <f t="shared" si="483"/>
        <v/>
      </c>
      <c r="Y2812" s="74" t="str">
        <f t="shared" si="484"/>
        <v/>
      </c>
      <c r="Z2812" s="76" t="e">
        <f>INDEX($Z:$Z,MATCH($H2812,$C:$C,0))+V2812</f>
        <v>#VALUE!</v>
      </c>
      <c r="AB2812" s="43">
        <f>INDEX($AB:$AB,MATCH($H2812,$C:$C,0))</f>
        <v>0</v>
      </c>
    </row>
    <row r="2813" spans="1:28" ht="60" x14ac:dyDescent="0.25">
      <c r="A2813" s="71" t="str">
        <f>INDEX('Выгр Торг'!$A:$A,MATCH($B2813,'Выгр Торг'!$B:$B,0))</f>
        <v>Боковые зеркала "АТП" в стиле Гранта для ВАЗ 2110-2112, Лада Приора</v>
      </c>
      <c r="B2813" s="88">
        <v>327244</v>
      </c>
      <c r="C2813" s="72">
        <f>VLOOKUP($B2813,'Выгр Торг'!$B:$P,C$1,0)</f>
        <v>327244</v>
      </c>
      <c r="D2813" s="71" t="str">
        <f>VLOOKUP($B2813,'Выгр Торг'!$B:$P,D$1,0)</f>
        <v>Боковые зеркала "АТП" в стиле Гранта (повторитель: Динамический (стиль Lexus), Электропривод, В цвет 347) для ВАЗ 2110-2112, Лада Приора</v>
      </c>
      <c r="E2813" s="72" t="str">
        <f>VLOOKUP($B2813,'Выгр Торг'!$B:$P,E$1,0)</f>
        <v>Y</v>
      </c>
      <c r="F2813" s="72" t="str">
        <f>VLOOKUP($B2813,'Выгр Торг'!$B:$P,F$1,0)</f>
        <v>1</v>
      </c>
      <c r="G2813" s="36"/>
      <c r="H2813" s="28">
        <v>327188</v>
      </c>
      <c r="I2813" s="53">
        <f>INDEX($I:$I,MATCH($H2813,$C:$C,0))</f>
        <v>600</v>
      </c>
      <c r="J2813" s="5" t="s">
        <v>3410</v>
      </c>
      <c r="K2813" s="56">
        <f>INDEX($K:$K,MATCH($H2813,$C:$C,0))+I2813</f>
        <v>4100</v>
      </c>
      <c r="L2813" s="14">
        <f>VLOOKUP(K2813,Наценка!$A$1:$B$8,2,1)</f>
        <v>1.4</v>
      </c>
      <c r="M2813" s="56">
        <f>INDEX($M:$M,MATCH($H2813,$C:$C,0))+I2813*$M$2</f>
        <v>5680</v>
      </c>
      <c r="N2813" s="57">
        <f t="shared" si="479"/>
        <v>5690</v>
      </c>
      <c r="O2813" s="72">
        <f>VLOOKUP($B2813,'Выгр Торг'!$B:$P,O$1,0)</f>
        <v>4100</v>
      </c>
      <c r="P2813" s="72">
        <f>VLOOKUP($B2813,'Выгр Торг'!$B:$P,P$1,0)</f>
        <v>5890</v>
      </c>
      <c r="Q2813" s="42">
        <f t="shared" si="480"/>
        <v>0</v>
      </c>
      <c r="R2813" s="42">
        <f t="shared" si="481"/>
        <v>200</v>
      </c>
      <c r="S2813" s="85">
        <f t="shared" si="472"/>
        <v>5690</v>
      </c>
      <c r="T2813" s="60" t="str">
        <f>IFERROR(VLOOKUP($B2813,'Из ГУГЛа'!$B:$G,4,0)*U2813+V2813,VLOOKUP($B2813,'Из ГУГЛа'!$B:$G,4,0))</f>
        <v/>
      </c>
      <c r="U2813" s="15">
        <v>1</v>
      </c>
      <c r="V2813" s="59"/>
      <c r="W2813" s="74">
        <f t="shared" si="482"/>
        <v>0.38780487804878039</v>
      </c>
      <c r="X2813" s="74" t="str">
        <f t="shared" si="483"/>
        <v/>
      </c>
      <c r="Y2813" s="74" t="str">
        <f t="shared" si="484"/>
        <v/>
      </c>
      <c r="Z2813" s="76" t="e">
        <f>INDEX($Z:$Z,MATCH($H2813,$C:$C,0))+V2813</f>
        <v>#VALUE!</v>
      </c>
      <c r="AB2813" s="43">
        <f>INDEX($AB:$AB,MATCH($H2813,$C:$C,0))</f>
        <v>0</v>
      </c>
    </row>
    <row r="2814" spans="1:28" ht="60" x14ac:dyDescent="0.25">
      <c r="A2814" s="71" t="str">
        <f>INDEX('Выгр Торг'!$A:$A,MATCH($B2814,'Выгр Торг'!$B:$B,0))</f>
        <v>Боковые зеркала "АТП" в стиле Гранта для ВАЗ 2110-2112, Лада Приора</v>
      </c>
      <c r="B2814" s="88">
        <v>327362</v>
      </c>
      <c r="C2814" s="72">
        <f>VLOOKUP($B2814,'Выгр Торг'!$B:$P,C$1,0)</f>
        <v>327362</v>
      </c>
      <c r="D2814" s="71" t="str">
        <f>VLOOKUP($B2814,'Выгр Торг'!$B:$P,D$1,0)</f>
        <v>Боковые зеркала "АТП" в стиле Гранта (повторитель: Динамический (стиль Lexus), Электропривод, В цвет 360) для ВАЗ 2110-2112, Лада Приора</v>
      </c>
      <c r="E2814" s="72" t="str">
        <f>VLOOKUP($B2814,'Выгр Торг'!$B:$P,E$1,0)</f>
        <v>Y</v>
      </c>
      <c r="F2814" s="72" t="str">
        <f>VLOOKUP($B2814,'Выгр Торг'!$B:$P,F$1,0)</f>
        <v>1</v>
      </c>
      <c r="G2814" s="36"/>
      <c r="H2814" s="28">
        <v>327188</v>
      </c>
      <c r="I2814" s="53">
        <f>INDEX($I:$I,MATCH($H2814,$C:$C,0))</f>
        <v>600</v>
      </c>
      <c r="J2814" s="5" t="s">
        <v>3410</v>
      </c>
      <c r="K2814" s="56">
        <f>INDEX($K:$K,MATCH($H2814,$C:$C,0))+I2814</f>
        <v>4100</v>
      </c>
      <c r="L2814" s="14">
        <f>VLOOKUP(K2814,Наценка!$A$1:$B$8,2,1)</f>
        <v>1.4</v>
      </c>
      <c r="M2814" s="56">
        <f>INDEX($M:$M,MATCH($H2814,$C:$C,0))+I2814*$M$2</f>
        <v>5680</v>
      </c>
      <c r="N2814" s="57">
        <f t="shared" si="479"/>
        <v>5690</v>
      </c>
      <c r="O2814" s="72">
        <f>VLOOKUP($B2814,'Выгр Торг'!$B:$P,O$1,0)</f>
        <v>4100</v>
      </c>
      <c r="P2814" s="72">
        <f>VLOOKUP($B2814,'Выгр Торг'!$B:$P,P$1,0)</f>
        <v>5890</v>
      </c>
      <c r="Q2814" s="42">
        <f t="shared" si="480"/>
        <v>0</v>
      </c>
      <c r="R2814" s="42">
        <f t="shared" si="481"/>
        <v>200</v>
      </c>
      <c r="S2814" s="85">
        <f t="shared" si="472"/>
        <v>5690</v>
      </c>
      <c r="T2814" s="60" t="str">
        <f>IFERROR(VLOOKUP($B2814,'Из ГУГЛа'!$B:$G,4,0)*U2814+V2814,VLOOKUP($B2814,'Из ГУГЛа'!$B:$G,4,0))</f>
        <v/>
      </c>
      <c r="U2814" s="15">
        <v>1</v>
      </c>
      <c r="V2814" s="59"/>
      <c r="W2814" s="74">
        <f t="shared" si="482"/>
        <v>0.38780487804878039</v>
      </c>
      <c r="X2814" s="74" t="str">
        <f t="shared" si="483"/>
        <v/>
      </c>
      <c r="Y2814" s="74" t="str">
        <f t="shared" si="484"/>
        <v/>
      </c>
      <c r="Z2814" s="76" t="e">
        <f>INDEX($Z:$Z,MATCH($H2814,$C:$C,0))+V2814</f>
        <v>#VALUE!</v>
      </c>
      <c r="AB2814" s="43">
        <f>INDEX($AB:$AB,MATCH($H2814,$C:$C,0))</f>
        <v>0</v>
      </c>
    </row>
    <row r="2815" spans="1:28" ht="60" x14ac:dyDescent="0.25">
      <c r="A2815" s="71" t="str">
        <f>INDEX('Выгр Торг'!$A:$A,MATCH($B2815,'Выгр Торг'!$B:$B,0))</f>
        <v>Боковые зеркала "АТП" в стиле Гранта для ВАЗ 2110-2112, Лада Приора</v>
      </c>
      <c r="B2815" s="88">
        <v>327382</v>
      </c>
      <c r="C2815" s="72">
        <f>VLOOKUP($B2815,'Выгр Торг'!$B:$P,C$1,0)</f>
        <v>327382</v>
      </c>
      <c r="D2815" s="71" t="str">
        <f>VLOOKUP($B2815,'Выгр Торг'!$B:$P,D$1,0)</f>
        <v>Боковые зеркала "АТП" в стиле Гранта (повторитель: Динамический (стиль Lexus), Электропривод, В цвет 363) для ВАЗ 2110-2112, Лада Приора</v>
      </c>
      <c r="E2815" s="72" t="str">
        <f>VLOOKUP($B2815,'Выгр Торг'!$B:$P,E$1,0)</f>
        <v>Y</v>
      </c>
      <c r="F2815" s="72" t="str">
        <f>VLOOKUP($B2815,'Выгр Торг'!$B:$P,F$1,0)</f>
        <v>1</v>
      </c>
      <c r="G2815" s="36"/>
      <c r="H2815" s="28">
        <v>327188</v>
      </c>
      <c r="I2815" s="53">
        <f>INDEX($I:$I,MATCH($H2815,$C:$C,0))</f>
        <v>600</v>
      </c>
      <c r="J2815" s="5" t="s">
        <v>3410</v>
      </c>
      <c r="K2815" s="56">
        <f>INDEX($K:$K,MATCH($H2815,$C:$C,0))+I2815</f>
        <v>4100</v>
      </c>
      <c r="L2815" s="14">
        <f>VLOOKUP(K2815,Наценка!$A$1:$B$8,2,1)</f>
        <v>1.4</v>
      </c>
      <c r="M2815" s="56">
        <f>INDEX($M:$M,MATCH($H2815,$C:$C,0))+I2815*$M$2</f>
        <v>5680</v>
      </c>
      <c r="N2815" s="57">
        <f t="shared" si="479"/>
        <v>5690</v>
      </c>
      <c r="O2815" s="72">
        <f>VLOOKUP($B2815,'Выгр Торг'!$B:$P,O$1,0)</f>
        <v>4100</v>
      </c>
      <c r="P2815" s="72">
        <f>VLOOKUP($B2815,'Выгр Торг'!$B:$P,P$1,0)</f>
        <v>5890</v>
      </c>
      <c r="Q2815" s="42">
        <f t="shared" si="480"/>
        <v>0</v>
      </c>
      <c r="R2815" s="42">
        <f t="shared" si="481"/>
        <v>200</v>
      </c>
      <c r="S2815" s="85">
        <f t="shared" si="472"/>
        <v>5690</v>
      </c>
      <c r="T2815" s="60" t="str">
        <f>IFERROR(VLOOKUP($B2815,'Из ГУГЛа'!$B:$G,4,0)*U2815+V2815,VLOOKUP($B2815,'Из ГУГЛа'!$B:$G,4,0))</f>
        <v/>
      </c>
      <c r="U2815" s="15">
        <v>1</v>
      </c>
      <c r="V2815" s="59"/>
      <c r="W2815" s="74">
        <f t="shared" si="482"/>
        <v>0.38780487804878039</v>
      </c>
      <c r="X2815" s="74" t="str">
        <f t="shared" si="483"/>
        <v/>
      </c>
      <c r="Y2815" s="74" t="str">
        <f t="shared" si="484"/>
        <v/>
      </c>
      <c r="Z2815" s="76" t="e">
        <f>INDEX($Z:$Z,MATCH($H2815,$C:$C,0))+V2815</f>
        <v>#VALUE!</v>
      </c>
      <c r="AB2815" s="43">
        <f>INDEX($AB:$AB,MATCH($H2815,$C:$C,0))</f>
        <v>0</v>
      </c>
    </row>
    <row r="2816" spans="1:28" ht="60" x14ac:dyDescent="0.25">
      <c r="A2816" s="71" t="str">
        <f>INDEX('Выгр Торг'!$A:$A,MATCH($B2816,'Выгр Торг'!$B:$B,0))</f>
        <v>Боковые зеркала "АТП" в стиле Гранта для ВАЗ 2110-2112, Лада Приора</v>
      </c>
      <c r="B2816" s="88">
        <v>327212</v>
      </c>
      <c r="C2816" s="72">
        <f>VLOOKUP($B2816,'Выгр Торг'!$B:$P,C$1,0)</f>
        <v>327212</v>
      </c>
      <c r="D2816" s="71" t="str">
        <f>VLOOKUP($B2816,'Выгр Торг'!$B:$P,D$1,0)</f>
        <v>Боковые зеркала "АТП" в стиле Гранта (повторитель: Динамический (стиль Lexus), Электропривод, В цвет 371) для ВАЗ 2110-2112, Лада Приора</v>
      </c>
      <c r="E2816" s="72" t="str">
        <f>VLOOKUP($B2816,'Выгр Торг'!$B:$P,E$1,0)</f>
        <v>Y</v>
      </c>
      <c r="F2816" s="72" t="str">
        <f>VLOOKUP($B2816,'Выгр Торг'!$B:$P,F$1,0)</f>
        <v>1</v>
      </c>
      <c r="G2816" s="36"/>
      <c r="H2816" s="28">
        <v>327188</v>
      </c>
      <c r="I2816" s="53">
        <f>INDEX($I:$I,MATCH($H2816,$C:$C,0))</f>
        <v>600</v>
      </c>
      <c r="J2816" s="5" t="s">
        <v>3410</v>
      </c>
      <c r="K2816" s="56">
        <f>INDEX($K:$K,MATCH($H2816,$C:$C,0))+I2816</f>
        <v>4100</v>
      </c>
      <c r="L2816" s="14">
        <f>VLOOKUP(K2816,Наценка!$A$1:$B$8,2,1)</f>
        <v>1.4</v>
      </c>
      <c r="M2816" s="56">
        <f>INDEX($M:$M,MATCH($H2816,$C:$C,0))+I2816*$M$2</f>
        <v>5680</v>
      </c>
      <c r="N2816" s="57">
        <f t="shared" si="479"/>
        <v>5690</v>
      </c>
      <c r="O2816" s="72">
        <f>VLOOKUP($B2816,'Выгр Торг'!$B:$P,O$1,0)</f>
        <v>4100</v>
      </c>
      <c r="P2816" s="72">
        <f>VLOOKUP($B2816,'Выгр Торг'!$B:$P,P$1,0)</f>
        <v>5890</v>
      </c>
      <c r="Q2816" s="42">
        <f t="shared" si="480"/>
        <v>0</v>
      </c>
      <c r="R2816" s="42">
        <f t="shared" si="481"/>
        <v>200</v>
      </c>
      <c r="S2816" s="85">
        <f t="shared" si="472"/>
        <v>5690</v>
      </c>
      <c r="T2816" s="60" t="str">
        <f>IFERROR(VLOOKUP($B2816,'Из ГУГЛа'!$B:$G,4,0)*U2816+V2816,VLOOKUP($B2816,'Из ГУГЛа'!$B:$G,4,0))</f>
        <v/>
      </c>
      <c r="U2816" s="15">
        <v>1</v>
      </c>
      <c r="V2816" s="59"/>
      <c r="W2816" s="74">
        <f t="shared" si="482"/>
        <v>0.38780487804878039</v>
      </c>
      <c r="X2816" s="74" t="str">
        <f t="shared" si="483"/>
        <v/>
      </c>
      <c r="Y2816" s="74" t="str">
        <f t="shared" si="484"/>
        <v/>
      </c>
      <c r="Z2816" s="76" t="e">
        <f>INDEX($Z:$Z,MATCH($H2816,$C:$C,0))+V2816</f>
        <v>#VALUE!</v>
      </c>
      <c r="AB2816" s="43">
        <f>INDEX($AB:$AB,MATCH($H2816,$C:$C,0))</f>
        <v>0</v>
      </c>
    </row>
    <row r="2817" spans="1:28" ht="60" x14ac:dyDescent="0.25">
      <c r="A2817" s="71" t="str">
        <f>INDEX('Выгр Торг'!$A:$A,MATCH($B2817,'Выгр Торг'!$B:$B,0))</f>
        <v>Боковые зеркала "АТП" в стиле Гранта для ВАЗ 2110-2112, Лада Приора</v>
      </c>
      <c r="B2817" s="88">
        <v>327306</v>
      </c>
      <c r="C2817" s="72">
        <f>VLOOKUP($B2817,'Выгр Торг'!$B:$P,C$1,0)</f>
        <v>327306</v>
      </c>
      <c r="D2817" s="71" t="str">
        <f>VLOOKUP($B2817,'Выгр Торг'!$B:$P,D$1,0)</f>
        <v>Боковые зеркала "АТП" в стиле Гранта (повторитель: Динамический (стиль Lexus), Электропривод, В цвет 383) для ВАЗ 2110-2112, Лада Приора</v>
      </c>
      <c r="E2817" s="72" t="str">
        <f>VLOOKUP($B2817,'Выгр Торг'!$B:$P,E$1,0)</f>
        <v>Y</v>
      </c>
      <c r="F2817" s="72" t="str">
        <f>VLOOKUP($B2817,'Выгр Торг'!$B:$P,F$1,0)</f>
        <v>1</v>
      </c>
      <c r="G2817" s="36"/>
      <c r="H2817" s="28">
        <v>327188</v>
      </c>
      <c r="I2817" s="53">
        <f>INDEX($I:$I,MATCH($H2817,$C:$C,0))</f>
        <v>600</v>
      </c>
      <c r="J2817" s="5" t="s">
        <v>3410</v>
      </c>
      <c r="K2817" s="56">
        <f>INDEX($K:$K,MATCH($H2817,$C:$C,0))+I2817</f>
        <v>4100</v>
      </c>
      <c r="L2817" s="14">
        <f>VLOOKUP(K2817,Наценка!$A$1:$B$8,2,1)</f>
        <v>1.4</v>
      </c>
      <c r="M2817" s="56">
        <f>INDEX($M:$M,MATCH($H2817,$C:$C,0))+I2817*$M$2</f>
        <v>5680</v>
      </c>
      <c r="N2817" s="57">
        <f t="shared" si="479"/>
        <v>5690</v>
      </c>
      <c r="O2817" s="72">
        <f>VLOOKUP($B2817,'Выгр Торг'!$B:$P,O$1,0)</f>
        <v>4100</v>
      </c>
      <c r="P2817" s="72">
        <f>VLOOKUP($B2817,'Выгр Торг'!$B:$P,P$1,0)</f>
        <v>5890</v>
      </c>
      <c r="Q2817" s="42">
        <f t="shared" si="480"/>
        <v>0</v>
      </c>
      <c r="R2817" s="42">
        <f t="shared" si="481"/>
        <v>200</v>
      </c>
      <c r="S2817" s="85">
        <f t="shared" si="472"/>
        <v>5690</v>
      </c>
      <c r="T2817" s="60" t="str">
        <f>IFERROR(VLOOKUP($B2817,'Из ГУГЛа'!$B:$G,4,0)*U2817+V2817,VLOOKUP($B2817,'Из ГУГЛа'!$B:$G,4,0))</f>
        <v/>
      </c>
      <c r="U2817" s="15">
        <v>1</v>
      </c>
      <c r="V2817" s="59"/>
      <c r="W2817" s="74">
        <f t="shared" si="482"/>
        <v>0.38780487804878039</v>
      </c>
      <c r="X2817" s="74" t="str">
        <f t="shared" si="483"/>
        <v/>
      </c>
      <c r="Y2817" s="74" t="str">
        <f t="shared" si="484"/>
        <v/>
      </c>
      <c r="Z2817" s="76" t="e">
        <f>INDEX($Z:$Z,MATCH($H2817,$C:$C,0))+V2817</f>
        <v>#VALUE!</v>
      </c>
      <c r="AB2817" s="43">
        <f>INDEX($AB:$AB,MATCH($H2817,$C:$C,0))</f>
        <v>0</v>
      </c>
    </row>
    <row r="2818" spans="1:28" ht="60" x14ac:dyDescent="0.25">
      <c r="A2818" s="71" t="str">
        <f>INDEX('Выгр Торг'!$A:$A,MATCH($B2818,'Выгр Торг'!$B:$B,0))</f>
        <v>Боковые зеркала "АТП" в стиле Гранта для ВАЗ 2110-2112, Лада Приора</v>
      </c>
      <c r="B2818" s="88">
        <v>327248</v>
      </c>
      <c r="C2818" s="72">
        <f>VLOOKUP($B2818,'Выгр Торг'!$B:$P,C$1,0)</f>
        <v>327248</v>
      </c>
      <c r="D2818" s="71" t="str">
        <f>VLOOKUP($B2818,'Выгр Торг'!$B:$P,D$1,0)</f>
        <v>Боковые зеркала "АТП" в стиле Гранта (повторитель: Динамический (стиль Lexus), Электропривод, В цвет 385) для ВАЗ 2110-2112, Лада Приора</v>
      </c>
      <c r="E2818" s="72" t="str">
        <f>VLOOKUP($B2818,'Выгр Торг'!$B:$P,E$1,0)</f>
        <v>Y</v>
      </c>
      <c r="F2818" s="72" t="str">
        <f>VLOOKUP($B2818,'Выгр Торг'!$B:$P,F$1,0)</f>
        <v>1</v>
      </c>
      <c r="G2818" s="36"/>
      <c r="H2818" s="28">
        <v>327188</v>
      </c>
      <c r="I2818" s="53">
        <f>INDEX($I:$I,MATCH($H2818,$C:$C,0))</f>
        <v>600</v>
      </c>
      <c r="J2818" s="5" t="s">
        <v>3410</v>
      </c>
      <c r="K2818" s="56">
        <f>INDEX($K:$K,MATCH($H2818,$C:$C,0))+I2818</f>
        <v>4100</v>
      </c>
      <c r="L2818" s="14">
        <f>VLOOKUP(K2818,Наценка!$A$1:$B$8,2,1)</f>
        <v>1.4</v>
      </c>
      <c r="M2818" s="56">
        <f>INDEX($M:$M,MATCH($H2818,$C:$C,0))+I2818*$M$2</f>
        <v>5680</v>
      </c>
      <c r="N2818" s="57">
        <f t="shared" si="479"/>
        <v>5690</v>
      </c>
      <c r="O2818" s="72">
        <f>VLOOKUP($B2818,'Выгр Торг'!$B:$P,O$1,0)</f>
        <v>4100</v>
      </c>
      <c r="P2818" s="72">
        <f>VLOOKUP($B2818,'Выгр Торг'!$B:$P,P$1,0)</f>
        <v>5890</v>
      </c>
      <c r="Q2818" s="42">
        <f t="shared" si="480"/>
        <v>0</v>
      </c>
      <c r="R2818" s="42">
        <f t="shared" si="481"/>
        <v>200</v>
      </c>
      <c r="S2818" s="85">
        <f t="shared" si="472"/>
        <v>5690</v>
      </c>
      <c r="T2818" s="60" t="str">
        <f>IFERROR(VLOOKUP($B2818,'Из ГУГЛа'!$B:$G,4,0)*U2818+V2818,VLOOKUP($B2818,'Из ГУГЛа'!$B:$G,4,0))</f>
        <v/>
      </c>
      <c r="U2818" s="15">
        <v>1</v>
      </c>
      <c r="V2818" s="59"/>
      <c r="W2818" s="74">
        <f t="shared" si="482"/>
        <v>0.38780487804878039</v>
      </c>
      <c r="X2818" s="74" t="str">
        <f t="shared" si="483"/>
        <v/>
      </c>
      <c r="Y2818" s="74" t="str">
        <f t="shared" si="484"/>
        <v/>
      </c>
      <c r="Z2818" s="76" t="e">
        <f>INDEX($Z:$Z,MATCH($H2818,$C:$C,0))+V2818</f>
        <v>#VALUE!</v>
      </c>
      <c r="AB2818" s="43">
        <f>INDEX($AB:$AB,MATCH($H2818,$C:$C,0))</f>
        <v>0</v>
      </c>
    </row>
    <row r="2819" spans="1:28" ht="60" x14ac:dyDescent="0.25">
      <c r="A2819" s="71" t="str">
        <f>INDEX('Выгр Торг'!$A:$A,MATCH($B2819,'Выгр Торг'!$B:$B,0))</f>
        <v>Боковые зеркала "АТП" в стиле Гранта для ВАЗ 2110-2112, Лада Приора</v>
      </c>
      <c r="B2819" s="88">
        <v>327322</v>
      </c>
      <c r="C2819" s="72">
        <f>VLOOKUP($B2819,'Выгр Торг'!$B:$P,C$1,0)</f>
        <v>327322</v>
      </c>
      <c r="D2819" s="71" t="str">
        <f>VLOOKUP($B2819,'Выгр Торг'!$B:$P,D$1,0)</f>
        <v>Боковые зеркала "АТП" в стиле Гранта (повторитель: Динамический (стиль Lexus), Электропривод, В цвет 387) для ВАЗ 2110-2112, Лада Приора</v>
      </c>
      <c r="E2819" s="72" t="str">
        <f>VLOOKUP($B2819,'Выгр Торг'!$B:$P,E$1,0)</f>
        <v>Y</v>
      </c>
      <c r="F2819" s="72" t="str">
        <f>VLOOKUP($B2819,'Выгр Торг'!$B:$P,F$1,0)</f>
        <v>1</v>
      </c>
      <c r="G2819" s="36"/>
      <c r="H2819" s="28">
        <v>327188</v>
      </c>
      <c r="I2819" s="53">
        <f>INDEX($I:$I,MATCH($H2819,$C:$C,0))</f>
        <v>600</v>
      </c>
      <c r="J2819" s="5" t="s">
        <v>3410</v>
      </c>
      <c r="K2819" s="56">
        <f>INDEX($K:$K,MATCH($H2819,$C:$C,0))+I2819</f>
        <v>4100</v>
      </c>
      <c r="L2819" s="14">
        <f>VLOOKUP(K2819,Наценка!$A$1:$B$8,2,1)</f>
        <v>1.4</v>
      </c>
      <c r="M2819" s="56">
        <f>INDEX($M:$M,MATCH($H2819,$C:$C,0))+I2819*$M$2</f>
        <v>5680</v>
      </c>
      <c r="N2819" s="57">
        <f t="shared" si="479"/>
        <v>5690</v>
      </c>
      <c r="O2819" s="72">
        <f>VLOOKUP($B2819,'Выгр Торг'!$B:$P,O$1,0)</f>
        <v>4100</v>
      </c>
      <c r="P2819" s="72">
        <f>VLOOKUP($B2819,'Выгр Торг'!$B:$P,P$1,0)</f>
        <v>5890</v>
      </c>
      <c r="Q2819" s="42">
        <f t="shared" si="480"/>
        <v>0</v>
      </c>
      <c r="R2819" s="42">
        <f t="shared" si="481"/>
        <v>200</v>
      </c>
      <c r="S2819" s="85">
        <f t="shared" si="472"/>
        <v>5690</v>
      </c>
      <c r="T2819" s="60" t="str">
        <f>IFERROR(VLOOKUP($B2819,'Из ГУГЛа'!$B:$G,4,0)*U2819+V2819,VLOOKUP($B2819,'Из ГУГЛа'!$B:$G,4,0))</f>
        <v/>
      </c>
      <c r="U2819" s="15">
        <v>1</v>
      </c>
      <c r="V2819" s="59"/>
      <c r="W2819" s="74">
        <f t="shared" si="482"/>
        <v>0.38780487804878039</v>
      </c>
      <c r="X2819" s="74" t="str">
        <f t="shared" si="483"/>
        <v/>
      </c>
      <c r="Y2819" s="74" t="str">
        <f t="shared" si="484"/>
        <v/>
      </c>
      <c r="Z2819" s="76" t="e">
        <f>INDEX($Z:$Z,MATCH($H2819,$C:$C,0))+V2819</f>
        <v>#VALUE!</v>
      </c>
      <c r="AB2819" s="43">
        <f>INDEX($AB:$AB,MATCH($H2819,$C:$C,0))</f>
        <v>0</v>
      </c>
    </row>
    <row r="2820" spans="1:28" ht="60" x14ac:dyDescent="0.25">
      <c r="A2820" s="71" t="str">
        <f>INDEX('Выгр Торг'!$A:$A,MATCH($B2820,'Выгр Торг'!$B:$B,0))</f>
        <v>Боковые зеркала "АТП" в стиле Гранта для ВАЗ 2110-2112, Лада Приора</v>
      </c>
      <c r="B2820" s="88">
        <v>327354</v>
      </c>
      <c r="C2820" s="72">
        <f>VLOOKUP($B2820,'Выгр Торг'!$B:$P,C$1,0)</f>
        <v>327354</v>
      </c>
      <c r="D2820" s="71" t="str">
        <f>VLOOKUP($B2820,'Выгр Торг'!$B:$P,D$1,0)</f>
        <v>Боковые зеркала "АТП" в стиле Гранта (повторитель: Динамический (стиль Lexus), Электропривод, В цвет 391) для ВАЗ 2110-2112, Лада Приора</v>
      </c>
      <c r="E2820" s="72" t="str">
        <f>VLOOKUP($B2820,'Выгр Торг'!$B:$P,E$1,0)</f>
        <v>Y</v>
      </c>
      <c r="F2820" s="72" t="str">
        <f>VLOOKUP($B2820,'Выгр Торг'!$B:$P,F$1,0)</f>
        <v>1</v>
      </c>
      <c r="G2820" s="36"/>
      <c r="H2820" s="28">
        <v>327188</v>
      </c>
      <c r="I2820" s="53">
        <f>INDEX($I:$I,MATCH($H2820,$C:$C,0))</f>
        <v>600</v>
      </c>
      <c r="J2820" s="5" t="s">
        <v>3410</v>
      </c>
      <c r="K2820" s="56">
        <f>INDEX($K:$K,MATCH($H2820,$C:$C,0))+I2820</f>
        <v>4100</v>
      </c>
      <c r="L2820" s="14">
        <f>VLOOKUP(K2820,Наценка!$A$1:$B$8,2,1)</f>
        <v>1.4</v>
      </c>
      <c r="M2820" s="56">
        <f>INDEX($M:$M,MATCH($H2820,$C:$C,0))+I2820*$M$2</f>
        <v>5680</v>
      </c>
      <c r="N2820" s="57">
        <f t="shared" si="479"/>
        <v>5690</v>
      </c>
      <c r="O2820" s="72">
        <f>VLOOKUP($B2820,'Выгр Торг'!$B:$P,O$1,0)</f>
        <v>4100</v>
      </c>
      <c r="P2820" s="72">
        <f>VLOOKUP($B2820,'Выгр Торг'!$B:$P,P$1,0)</f>
        <v>5890</v>
      </c>
      <c r="Q2820" s="42">
        <f t="shared" si="480"/>
        <v>0</v>
      </c>
      <c r="R2820" s="42">
        <f t="shared" si="481"/>
        <v>200</v>
      </c>
      <c r="S2820" s="85">
        <f t="shared" si="472"/>
        <v>5690</v>
      </c>
      <c r="T2820" s="60" t="str">
        <f>IFERROR(VLOOKUP($B2820,'Из ГУГЛа'!$B:$G,4,0)*U2820+V2820,VLOOKUP($B2820,'Из ГУГЛа'!$B:$G,4,0))</f>
        <v/>
      </c>
      <c r="U2820" s="15">
        <v>1</v>
      </c>
      <c r="V2820" s="59"/>
      <c r="W2820" s="74">
        <f t="shared" si="482"/>
        <v>0.38780487804878039</v>
      </c>
      <c r="X2820" s="74" t="str">
        <f t="shared" si="483"/>
        <v/>
      </c>
      <c r="Y2820" s="74" t="str">
        <f t="shared" si="484"/>
        <v/>
      </c>
      <c r="Z2820" s="76" t="e">
        <f>INDEX($Z:$Z,MATCH($H2820,$C:$C,0))+V2820</f>
        <v>#VALUE!</v>
      </c>
      <c r="AB2820" s="43">
        <f>INDEX($AB:$AB,MATCH($H2820,$C:$C,0))</f>
        <v>0</v>
      </c>
    </row>
    <row r="2821" spans="1:28" ht="60" x14ac:dyDescent="0.25">
      <c r="A2821" s="71" t="str">
        <f>INDEX('Выгр Торг'!$A:$A,MATCH($B2821,'Выгр Торг'!$B:$B,0))</f>
        <v>Боковые зеркала "АТП" в стиле Гранта для ВАЗ 2110-2112, Лада Приора</v>
      </c>
      <c r="B2821" s="88">
        <v>327350</v>
      </c>
      <c r="C2821" s="72">
        <f>VLOOKUP($B2821,'Выгр Торг'!$B:$P,C$1,0)</f>
        <v>327350</v>
      </c>
      <c r="D2821" s="71" t="str">
        <f>VLOOKUP($B2821,'Выгр Торг'!$B:$P,D$1,0)</f>
        <v>Боковые зеркала "АТП" в стиле Гранта (повторитель: Динамический (стиль Lexus), Электропривод, В цвет 412) для ВАЗ 2110-2112, Лада Приора</v>
      </c>
      <c r="E2821" s="72" t="str">
        <f>VLOOKUP($B2821,'Выгр Торг'!$B:$P,E$1,0)</f>
        <v>Y</v>
      </c>
      <c r="F2821" s="72" t="str">
        <f>VLOOKUP($B2821,'Выгр Торг'!$B:$P,F$1,0)</f>
        <v>1</v>
      </c>
      <c r="G2821" s="36"/>
      <c r="H2821" s="28">
        <v>327188</v>
      </c>
      <c r="I2821" s="53">
        <f>INDEX($I:$I,MATCH($H2821,$C:$C,0))</f>
        <v>600</v>
      </c>
      <c r="J2821" s="5" t="s">
        <v>3410</v>
      </c>
      <c r="K2821" s="56">
        <f>INDEX($K:$K,MATCH($H2821,$C:$C,0))+I2821</f>
        <v>4100</v>
      </c>
      <c r="L2821" s="14">
        <f>VLOOKUP(K2821,Наценка!$A$1:$B$8,2,1)</f>
        <v>1.4</v>
      </c>
      <c r="M2821" s="56">
        <f>INDEX($M:$M,MATCH($H2821,$C:$C,0))+I2821*$M$2</f>
        <v>5680</v>
      </c>
      <c r="N2821" s="57">
        <f t="shared" si="479"/>
        <v>5690</v>
      </c>
      <c r="O2821" s="72">
        <f>VLOOKUP($B2821,'Выгр Торг'!$B:$P,O$1,0)</f>
        <v>4100</v>
      </c>
      <c r="P2821" s="72">
        <f>VLOOKUP($B2821,'Выгр Торг'!$B:$P,P$1,0)</f>
        <v>5890</v>
      </c>
      <c r="Q2821" s="42">
        <f t="shared" si="480"/>
        <v>0</v>
      </c>
      <c r="R2821" s="42">
        <f t="shared" si="481"/>
        <v>200</v>
      </c>
      <c r="S2821" s="85">
        <f t="shared" si="472"/>
        <v>5690</v>
      </c>
      <c r="T2821" s="60" t="str">
        <f>IFERROR(VLOOKUP($B2821,'Из ГУГЛа'!$B:$G,4,0)*U2821+V2821,VLOOKUP($B2821,'Из ГУГЛа'!$B:$G,4,0))</f>
        <v/>
      </c>
      <c r="U2821" s="15">
        <v>1</v>
      </c>
      <c r="V2821" s="59"/>
      <c r="W2821" s="74">
        <f t="shared" si="482"/>
        <v>0.38780487804878039</v>
      </c>
      <c r="X2821" s="74" t="str">
        <f t="shared" si="483"/>
        <v/>
      </c>
      <c r="Y2821" s="74" t="str">
        <f t="shared" si="484"/>
        <v/>
      </c>
      <c r="Z2821" s="76" t="e">
        <f>INDEX($Z:$Z,MATCH($H2821,$C:$C,0))+V2821</f>
        <v>#VALUE!</v>
      </c>
      <c r="AB2821" s="43">
        <f>INDEX($AB:$AB,MATCH($H2821,$C:$C,0))</f>
        <v>0</v>
      </c>
    </row>
    <row r="2822" spans="1:28" ht="60" x14ac:dyDescent="0.25">
      <c r="A2822" s="71" t="str">
        <f>INDEX('Выгр Торг'!$A:$A,MATCH($B2822,'Выгр Торг'!$B:$B,0))</f>
        <v>Боковые зеркала "АТП" в стиле Гранта для ВАЗ 2110-2112, Лада Приора</v>
      </c>
      <c r="B2822" s="88">
        <v>327278</v>
      </c>
      <c r="C2822" s="72">
        <f>VLOOKUP($B2822,'Выгр Торг'!$B:$P,C$1,0)</f>
        <v>327278</v>
      </c>
      <c r="D2822" s="71" t="str">
        <f>VLOOKUP($B2822,'Выгр Торг'!$B:$P,D$1,0)</f>
        <v>Боковые зеркала "АТП" в стиле Гранта (повторитель: Динамический (стиль Lexus), Электропривод, В цвет 413) для ВАЗ 2110-2112, Лада Приора</v>
      </c>
      <c r="E2822" s="72" t="str">
        <f>VLOOKUP($B2822,'Выгр Торг'!$B:$P,E$1,0)</f>
        <v>Y</v>
      </c>
      <c r="F2822" s="72" t="str">
        <f>VLOOKUP($B2822,'Выгр Торг'!$B:$P,F$1,0)</f>
        <v>1</v>
      </c>
      <c r="G2822" s="36"/>
      <c r="H2822" s="28">
        <v>327188</v>
      </c>
      <c r="I2822" s="53">
        <f>INDEX($I:$I,MATCH($H2822,$C:$C,0))</f>
        <v>600</v>
      </c>
      <c r="J2822" s="5" t="s">
        <v>3410</v>
      </c>
      <c r="K2822" s="56">
        <f>INDEX($K:$K,MATCH($H2822,$C:$C,0))+I2822</f>
        <v>4100</v>
      </c>
      <c r="L2822" s="14">
        <f>VLOOKUP(K2822,Наценка!$A$1:$B$8,2,1)</f>
        <v>1.4</v>
      </c>
      <c r="M2822" s="56">
        <f>INDEX($M:$M,MATCH($H2822,$C:$C,0))+I2822*$M$2</f>
        <v>5680</v>
      </c>
      <c r="N2822" s="57">
        <f t="shared" si="479"/>
        <v>5690</v>
      </c>
      <c r="O2822" s="72">
        <f>VLOOKUP($B2822,'Выгр Торг'!$B:$P,O$1,0)</f>
        <v>4100</v>
      </c>
      <c r="P2822" s="72">
        <f>VLOOKUP($B2822,'Выгр Торг'!$B:$P,P$1,0)</f>
        <v>5890</v>
      </c>
      <c r="Q2822" s="42">
        <f t="shared" si="480"/>
        <v>0</v>
      </c>
      <c r="R2822" s="42">
        <f t="shared" si="481"/>
        <v>200</v>
      </c>
      <c r="S2822" s="85">
        <f t="shared" ref="S2822:S2885" si="485">IFERROR(ROUND(N2822*(1-$S$2),),"")</f>
        <v>5690</v>
      </c>
      <c r="T2822" s="60" t="str">
        <f>IFERROR(VLOOKUP($B2822,'Из ГУГЛа'!$B:$G,4,0)*U2822+V2822,VLOOKUP($B2822,'Из ГУГЛа'!$B:$G,4,0))</f>
        <v/>
      </c>
      <c r="U2822" s="15">
        <v>1</v>
      </c>
      <c r="V2822" s="59"/>
      <c r="W2822" s="74">
        <f t="shared" si="482"/>
        <v>0.38780487804878039</v>
      </c>
      <c r="X2822" s="74" t="str">
        <f t="shared" si="483"/>
        <v/>
      </c>
      <c r="Y2822" s="74" t="str">
        <f t="shared" si="484"/>
        <v/>
      </c>
      <c r="Z2822" s="76" t="e">
        <f>INDEX($Z:$Z,MATCH($H2822,$C:$C,0))+V2822</f>
        <v>#VALUE!</v>
      </c>
      <c r="AB2822" s="43">
        <f>INDEX($AB:$AB,MATCH($H2822,$C:$C,0))</f>
        <v>0</v>
      </c>
    </row>
    <row r="2823" spans="1:28" ht="60" x14ac:dyDescent="0.25">
      <c r="A2823" s="71" t="str">
        <f>INDEX('Выгр Торг'!$A:$A,MATCH($B2823,'Выгр Торг'!$B:$B,0))</f>
        <v>Боковые зеркала "АТП" в стиле Гранта для ВАЗ 2110-2112, Лада Приора</v>
      </c>
      <c r="B2823" s="88">
        <v>327378</v>
      </c>
      <c r="C2823" s="72">
        <f>VLOOKUP($B2823,'Выгр Торг'!$B:$P,C$1,0)</f>
        <v>327378</v>
      </c>
      <c r="D2823" s="71" t="str">
        <f>VLOOKUP($B2823,'Выгр Торг'!$B:$P,D$1,0)</f>
        <v>Боковые зеркала "АТП" в стиле Гранта (повторитель: Динамический (стиль Lexus), Электропривод, В цвет 416) для ВАЗ 2110-2112, Лада Приора</v>
      </c>
      <c r="E2823" s="72" t="str">
        <f>VLOOKUP($B2823,'Выгр Торг'!$B:$P,E$1,0)</f>
        <v>Y</v>
      </c>
      <c r="F2823" s="72" t="str">
        <f>VLOOKUP($B2823,'Выгр Торг'!$B:$P,F$1,0)</f>
        <v>1</v>
      </c>
      <c r="G2823" s="36"/>
      <c r="H2823" s="28">
        <v>327188</v>
      </c>
      <c r="I2823" s="53">
        <f>INDEX($I:$I,MATCH($H2823,$C:$C,0))</f>
        <v>600</v>
      </c>
      <c r="J2823" s="5" t="s">
        <v>3410</v>
      </c>
      <c r="K2823" s="56">
        <f>INDEX($K:$K,MATCH($H2823,$C:$C,0))+I2823</f>
        <v>4100</v>
      </c>
      <c r="L2823" s="14">
        <f>VLOOKUP(K2823,Наценка!$A$1:$B$8,2,1)</f>
        <v>1.4</v>
      </c>
      <c r="M2823" s="56">
        <f>INDEX($M:$M,MATCH($H2823,$C:$C,0))+I2823*$M$2</f>
        <v>5680</v>
      </c>
      <c r="N2823" s="57">
        <f t="shared" si="479"/>
        <v>5690</v>
      </c>
      <c r="O2823" s="72">
        <f>VLOOKUP($B2823,'Выгр Торг'!$B:$P,O$1,0)</f>
        <v>4100</v>
      </c>
      <c r="P2823" s="72">
        <f>VLOOKUP($B2823,'Выгр Торг'!$B:$P,P$1,0)</f>
        <v>5890</v>
      </c>
      <c r="Q2823" s="42">
        <f t="shared" si="480"/>
        <v>0</v>
      </c>
      <c r="R2823" s="42">
        <f t="shared" si="481"/>
        <v>200</v>
      </c>
      <c r="S2823" s="85">
        <f t="shared" si="485"/>
        <v>5690</v>
      </c>
      <c r="T2823" s="60" t="str">
        <f>IFERROR(VLOOKUP($B2823,'Из ГУГЛа'!$B:$G,4,0)*U2823+V2823,VLOOKUP($B2823,'Из ГУГЛа'!$B:$G,4,0))</f>
        <v/>
      </c>
      <c r="U2823" s="15">
        <v>1</v>
      </c>
      <c r="V2823" s="59"/>
      <c r="W2823" s="74">
        <f t="shared" si="482"/>
        <v>0.38780487804878039</v>
      </c>
      <c r="X2823" s="74" t="str">
        <f t="shared" si="483"/>
        <v/>
      </c>
      <c r="Y2823" s="74" t="str">
        <f t="shared" si="484"/>
        <v/>
      </c>
      <c r="Z2823" s="76" t="e">
        <f>INDEX($Z:$Z,MATCH($H2823,$C:$C,0))+V2823</f>
        <v>#VALUE!</v>
      </c>
      <c r="AB2823" s="43">
        <f>INDEX($AB:$AB,MATCH($H2823,$C:$C,0))</f>
        <v>0</v>
      </c>
    </row>
    <row r="2824" spans="1:28" ht="60" x14ac:dyDescent="0.25">
      <c r="A2824" s="71" t="str">
        <f>INDEX('Выгр Торг'!$A:$A,MATCH($B2824,'Выгр Торг'!$B:$B,0))</f>
        <v>Боковые зеркала "АТП" в стиле Гранта для ВАЗ 2110-2112, Лада Приора</v>
      </c>
      <c r="B2824" s="88">
        <v>327236</v>
      </c>
      <c r="C2824" s="72">
        <f>VLOOKUP($B2824,'Выгр Торг'!$B:$P,C$1,0)</f>
        <v>327236</v>
      </c>
      <c r="D2824" s="71" t="str">
        <f>VLOOKUP($B2824,'Выгр Торг'!$B:$P,D$1,0)</f>
        <v>Боковые зеркала "АТП" в стиле Гранта (повторитель: Динамический (стиль Lexus), Электропривод, В цвет 418) для ВАЗ 2110-2112, Лада Приора</v>
      </c>
      <c r="E2824" s="72" t="str">
        <f>VLOOKUP($B2824,'Выгр Торг'!$B:$P,E$1,0)</f>
        <v>Y</v>
      </c>
      <c r="F2824" s="72" t="str">
        <f>VLOOKUP($B2824,'Выгр Торг'!$B:$P,F$1,0)</f>
        <v>1</v>
      </c>
      <c r="G2824" s="36"/>
      <c r="H2824" s="28">
        <v>327188</v>
      </c>
      <c r="I2824" s="53">
        <f>INDEX($I:$I,MATCH($H2824,$C:$C,0))</f>
        <v>600</v>
      </c>
      <c r="J2824" s="5" t="s">
        <v>3410</v>
      </c>
      <c r="K2824" s="56">
        <f>INDEX($K:$K,MATCH($H2824,$C:$C,0))+I2824</f>
        <v>4100</v>
      </c>
      <c r="L2824" s="14">
        <f>VLOOKUP(K2824,Наценка!$A$1:$B$8,2,1)</f>
        <v>1.4</v>
      </c>
      <c r="M2824" s="56">
        <f>INDEX($M:$M,MATCH($H2824,$C:$C,0))+I2824*$M$2</f>
        <v>5680</v>
      </c>
      <c r="N2824" s="57">
        <f t="shared" si="479"/>
        <v>5690</v>
      </c>
      <c r="O2824" s="72">
        <f>VLOOKUP($B2824,'Выгр Торг'!$B:$P,O$1,0)</f>
        <v>4100</v>
      </c>
      <c r="P2824" s="72">
        <f>VLOOKUP($B2824,'Выгр Торг'!$B:$P,P$1,0)</f>
        <v>5890</v>
      </c>
      <c r="Q2824" s="42">
        <f t="shared" si="480"/>
        <v>0</v>
      </c>
      <c r="R2824" s="42">
        <f t="shared" si="481"/>
        <v>200</v>
      </c>
      <c r="S2824" s="85">
        <f t="shared" si="485"/>
        <v>5690</v>
      </c>
      <c r="T2824" s="60" t="str">
        <f>IFERROR(VLOOKUP($B2824,'Из ГУГЛа'!$B:$G,4,0)*U2824+V2824,VLOOKUP($B2824,'Из ГУГЛа'!$B:$G,4,0))</f>
        <v/>
      </c>
      <c r="U2824" s="15">
        <v>1</v>
      </c>
      <c r="V2824" s="59"/>
      <c r="W2824" s="74">
        <f t="shared" si="482"/>
        <v>0.38780487804878039</v>
      </c>
      <c r="X2824" s="74" t="str">
        <f t="shared" si="483"/>
        <v/>
      </c>
      <c r="Y2824" s="74" t="str">
        <f t="shared" si="484"/>
        <v/>
      </c>
      <c r="Z2824" s="76" t="e">
        <f>INDEX($Z:$Z,MATCH($H2824,$C:$C,0))+V2824</f>
        <v>#VALUE!</v>
      </c>
      <c r="AB2824" s="43">
        <f>INDEX($AB:$AB,MATCH($H2824,$C:$C,0))</f>
        <v>0</v>
      </c>
    </row>
    <row r="2825" spans="1:28" ht="60" x14ac:dyDescent="0.25">
      <c r="A2825" s="71" t="str">
        <f>INDEX('Выгр Торг'!$A:$A,MATCH($B2825,'Выгр Торг'!$B:$B,0))</f>
        <v>Боковые зеркала "АТП" в стиле Гранта для ВАЗ 2110-2112, Лада Приора</v>
      </c>
      <c r="B2825" s="88">
        <v>327314</v>
      </c>
      <c r="C2825" s="72">
        <f>VLOOKUP($B2825,'Выгр Торг'!$B:$P,C$1,0)</f>
        <v>327314</v>
      </c>
      <c r="D2825" s="71" t="str">
        <f>VLOOKUP($B2825,'Выгр Торг'!$B:$P,D$1,0)</f>
        <v>Боковые зеркала "АТП" в стиле Гранта (повторитель: Динамический (стиль Lexus), Электропривод, В цвет 419) для ВАЗ 2110-2112, Лада Приора</v>
      </c>
      <c r="E2825" s="72" t="str">
        <f>VLOOKUP($B2825,'Выгр Торг'!$B:$P,E$1,0)</f>
        <v>Y</v>
      </c>
      <c r="F2825" s="72" t="str">
        <f>VLOOKUP($B2825,'Выгр Торг'!$B:$P,F$1,0)</f>
        <v>1</v>
      </c>
      <c r="G2825" s="36"/>
      <c r="H2825" s="28">
        <v>327188</v>
      </c>
      <c r="I2825" s="53">
        <f>INDEX($I:$I,MATCH($H2825,$C:$C,0))</f>
        <v>600</v>
      </c>
      <c r="J2825" s="5" t="s">
        <v>3410</v>
      </c>
      <c r="K2825" s="56">
        <f>INDEX($K:$K,MATCH($H2825,$C:$C,0))+I2825</f>
        <v>4100</v>
      </c>
      <c r="L2825" s="14">
        <f>VLOOKUP(K2825,Наценка!$A$1:$B$8,2,1)</f>
        <v>1.4</v>
      </c>
      <c r="M2825" s="56">
        <f>INDEX($M:$M,MATCH($H2825,$C:$C,0))+I2825*$M$2</f>
        <v>5680</v>
      </c>
      <c r="N2825" s="57">
        <f t="shared" si="479"/>
        <v>5690</v>
      </c>
      <c r="O2825" s="72">
        <f>VLOOKUP($B2825,'Выгр Торг'!$B:$P,O$1,0)</f>
        <v>4100</v>
      </c>
      <c r="P2825" s="72">
        <f>VLOOKUP($B2825,'Выгр Торг'!$B:$P,P$1,0)</f>
        <v>5890</v>
      </c>
      <c r="Q2825" s="42">
        <f t="shared" si="480"/>
        <v>0</v>
      </c>
      <c r="R2825" s="42">
        <f t="shared" si="481"/>
        <v>200</v>
      </c>
      <c r="S2825" s="85">
        <f t="shared" si="485"/>
        <v>5690</v>
      </c>
      <c r="T2825" s="60" t="str">
        <f>IFERROR(VLOOKUP($B2825,'Из ГУГЛа'!$B:$G,4,0)*U2825+V2825,VLOOKUP($B2825,'Из ГУГЛа'!$B:$G,4,0))</f>
        <v/>
      </c>
      <c r="U2825" s="15">
        <v>1</v>
      </c>
      <c r="V2825" s="59"/>
      <c r="W2825" s="74">
        <f t="shared" si="482"/>
        <v>0.38780487804878039</v>
      </c>
      <c r="X2825" s="74" t="str">
        <f t="shared" si="483"/>
        <v/>
      </c>
      <c r="Y2825" s="74" t="str">
        <f t="shared" si="484"/>
        <v/>
      </c>
      <c r="Z2825" s="76" t="e">
        <f>INDEX($Z:$Z,MATCH($H2825,$C:$C,0))+V2825</f>
        <v>#VALUE!</v>
      </c>
      <c r="AB2825" s="43">
        <f>INDEX($AB:$AB,MATCH($H2825,$C:$C,0))</f>
        <v>0</v>
      </c>
    </row>
    <row r="2826" spans="1:28" ht="60" x14ac:dyDescent="0.25">
      <c r="A2826" s="71" t="str">
        <f>INDEX('Выгр Торг'!$A:$A,MATCH($B2826,'Выгр Торг'!$B:$B,0))</f>
        <v>Боковые зеркала "АТП" в стиле Гранта для ВАЗ 2110-2112, Лада Приора</v>
      </c>
      <c r="B2826" s="88">
        <v>327220</v>
      </c>
      <c r="C2826" s="72">
        <f>VLOOKUP($B2826,'Выгр Торг'!$B:$P,C$1,0)</f>
        <v>327220</v>
      </c>
      <c r="D2826" s="71" t="str">
        <f>VLOOKUP($B2826,'Выгр Торг'!$B:$P,D$1,0)</f>
        <v>Боковые зеркала "АТП" в стиле Гранта (повторитель: Динамический (стиль Lexus), Электропривод, В цвет 421) для ВАЗ 2110-2112, Лада Приора</v>
      </c>
      <c r="E2826" s="72" t="str">
        <f>VLOOKUP($B2826,'Выгр Торг'!$B:$P,E$1,0)</f>
        <v>Y</v>
      </c>
      <c r="F2826" s="72" t="str">
        <f>VLOOKUP($B2826,'Выгр Торг'!$B:$P,F$1,0)</f>
        <v>1</v>
      </c>
      <c r="G2826" s="36"/>
      <c r="H2826" s="28">
        <v>327188</v>
      </c>
      <c r="I2826" s="53">
        <f>INDEX($I:$I,MATCH($H2826,$C:$C,0))</f>
        <v>600</v>
      </c>
      <c r="J2826" s="5" t="s">
        <v>3410</v>
      </c>
      <c r="K2826" s="56">
        <f>INDEX($K:$K,MATCH($H2826,$C:$C,0))+I2826</f>
        <v>4100</v>
      </c>
      <c r="L2826" s="14">
        <f>VLOOKUP(K2826,Наценка!$A$1:$B$8,2,1)</f>
        <v>1.4</v>
      </c>
      <c r="M2826" s="56">
        <f>INDEX($M:$M,MATCH($H2826,$C:$C,0))+I2826*$M$2</f>
        <v>5680</v>
      </c>
      <c r="N2826" s="57">
        <f t="shared" si="479"/>
        <v>5690</v>
      </c>
      <c r="O2826" s="72">
        <f>VLOOKUP($B2826,'Выгр Торг'!$B:$P,O$1,0)</f>
        <v>4100</v>
      </c>
      <c r="P2826" s="72">
        <f>VLOOKUP($B2826,'Выгр Торг'!$B:$P,P$1,0)</f>
        <v>5890</v>
      </c>
      <c r="Q2826" s="42">
        <f t="shared" si="480"/>
        <v>0</v>
      </c>
      <c r="R2826" s="42">
        <f t="shared" si="481"/>
        <v>200</v>
      </c>
      <c r="S2826" s="85">
        <f t="shared" si="485"/>
        <v>5690</v>
      </c>
      <c r="T2826" s="60" t="str">
        <f>IFERROR(VLOOKUP($B2826,'Из ГУГЛа'!$B:$G,4,0)*U2826+V2826,VLOOKUP($B2826,'Из ГУГЛа'!$B:$G,4,0))</f>
        <v/>
      </c>
      <c r="U2826" s="15">
        <v>1</v>
      </c>
      <c r="V2826" s="59"/>
      <c r="W2826" s="74">
        <f t="shared" si="482"/>
        <v>0.38780487804878039</v>
      </c>
      <c r="X2826" s="74" t="str">
        <f t="shared" si="483"/>
        <v/>
      </c>
      <c r="Y2826" s="74" t="str">
        <f t="shared" si="484"/>
        <v/>
      </c>
      <c r="Z2826" s="76" t="e">
        <f>INDEX($Z:$Z,MATCH($H2826,$C:$C,0))+V2826</f>
        <v>#VALUE!</v>
      </c>
      <c r="AB2826" s="43">
        <f>INDEX($AB:$AB,MATCH($H2826,$C:$C,0))</f>
        <v>0</v>
      </c>
    </row>
    <row r="2827" spans="1:28" ht="60" x14ac:dyDescent="0.25">
      <c r="A2827" s="71" t="str">
        <f>INDEX('Выгр Торг'!$A:$A,MATCH($B2827,'Выгр Торг'!$B:$B,0))</f>
        <v>Боковые зеркала "АТП" в стиле Гранта для ВАЗ 2110-2112, Лада Приора</v>
      </c>
      <c r="B2827" s="88">
        <v>327298</v>
      </c>
      <c r="C2827" s="72">
        <f>VLOOKUP($B2827,'Выгр Торг'!$B:$P,C$1,0)</f>
        <v>327298</v>
      </c>
      <c r="D2827" s="71" t="str">
        <f>VLOOKUP($B2827,'Выгр Торг'!$B:$P,D$1,0)</f>
        <v>Боковые зеркала "АТП" в стиле Гранта (повторитель: Динамический (стиль Lexus), Электропривод, В цвет 426) для ВАЗ 2110-2112, Лада Приора</v>
      </c>
      <c r="E2827" s="72" t="str">
        <f>VLOOKUP($B2827,'Выгр Торг'!$B:$P,E$1,0)</f>
        <v>Y</v>
      </c>
      <c r="F2827" s="72" t="str">
        <f>VLOOKUP($B2827,'Выгр Торг'!$B:$P,F$1,0)</f>
        <v>1</v>
      </c>
      <c r="G2827" s="36"/>
      <c r="H2827" s="28">
        <v>327188</v>
      </c>
      <c r="I2827" s="53">
        <f>INDEX($I:$I,MATCH($H2827,$C:$C,0))</f>
        <v>600</v>
      </c>
      <c r="J2827" s="5" t="s">
        <v>3410</v>
      </c>
      <c r="K2827" s="56">
        <f>INDEX($K:$K,MATCH($H2827,$C:$C,0))+I2827</f>
        <v>4100</v>
      </c>
      <c r="L2827" s="14">
        <f>VLOOKUP(K2827,Наценка!$A$1:$B$8,2,1)</f>
        <v>1.4</v>
      </c>
      <c r="M2827" s="56">
        <f>INDEX($M:$M,MATCH($H2827,$C:$C,0))+I2827*$M$2</f>
        <v>5680</v>
      </c>
      <c r="N2827" s="57">
        <f t="shared" si="479"/>
        <v>5690</v>
      </c>
      <c r="O2827" s="72">
        <f>VLOOKUP($B2827,'Выгр Торг'!$B:$P,O$1,0)</f>
        <v>4100</v>
      </c>
      <c r="P2827" s="72">
        <f>VLOOKUP($B2827,'Выгр Торг'!$B:$P,P$1,0)</f>
        <v>5890</v>
      </c>
      <c r="Q2827" s="42">
        <f t="shared" si="480"/>
        <v>0</v>
      </c>
      <c r="R2827" s="42">
        <f t="shared" si="481"/>
        <v>200</v>
      </c>
      <c r="S2827" s="85">
        <f t="shared" si="485"/>
        <v>5690</v>
      </c>
      <c r="T2827" s="60" t="str">
        <f>IFERROR(VLOOKUP($B2827,'Из ГУГЛа'!$B:$G,4,0)*U2827+V2827,VLOOKUP($B2827,'Из ГУГЛа'!$B:$G,4,0))</f>
        <v/>
      </c>
      <c r="U2827" s="15">
        <v>1</v>
      </c>
      <c r="V2827" s="59"/>
      <c r="W2827" s="74">
        <f t="shared" si="482"/>
        <v>0.38780487804878039</v>
      </c>
      <c r="X2827" s="74" t="str">
        <f t="shared" si="483"/>
        <v/>
      </c>
      <c r="Y2827" s="74" t="str">
        <f t="shared" si="484"/>
        <v/>
      </c>
      <c r="Z2827" s="76" t="e">
        <f>INDEX($Z:$Z,MATCH($H2827,$C:$C,0))+V2827</f>
        <v>#VALUE!</v>
      </c>
      <c r="AB2827" s="43">
        <f>INDEX($AB:$AB,MATCH($H2827,$C:$C,0))</f>
        <v>0</v>
      </c>
    </row>
    <row r="2828" spans="1:28" ht="60" x14ac:dyDescent="0.25">
      <c r="A2828" s="71" t="str">
        <f>INDEX('Выгр Торг'!$A:$A,MATCH($B2828,'Выгр Торг'!$B:$B,0))</f>
        <v>Боковые зеркала "АТП" в стиле Гранта для ВАЗ 2110-2112, Лада Приора</v>
      </c>
      <c r="B2828" s="88">
        <v>327326</v>
      </c>
      <c r="C2828" s="72">
        <f>VLOOKUP($B2828,'Выгр Торг'!$B:$P,C$1,0)</f>
        <v>327326</v>
      </c>
      <c r="D2828" s="71" t="str">
        <f>VLOOKUP($B2828,'Выгр Торг'!$B:$P,D$1,0)</f>
        <v>Боковые зеркала "АТП" в стиле Гранта (повторитель: Динамический (стиль Lexus), Электропривод, В цвет 429) для ВАЗ 2110-2112, Лада Приора</v>
      </c>
      <c r="E2828" s="72" t="str">
        <f>VLOOKUP($B2828,'Выгр Торг'!$B:$P,E$1,0)</f>
        <v>Y</v>
      </c>
      <c r="F2828" s="72" t="str">
        <f>VLOOKUP($B2828,'Выгр Торг'!$B:$P,F$1,0)</f>
        <v>1</v>
      </c>
      <c r="G2828" s="36"/>
      <c r="H2828" s="28">
        <v>327188</v>
      </c>
      <c r="I2828" s="53">
        <f>INDEX($I:$I,MATCH($H2828,$C:$C,0))</f>
        <v>600</v>
      </c>
      <c r="J2828" s="5" t="s">
        <v>3410</v>
      </c>
      <c r="K2828" s="56">
        <f>INDEX($K:$K,MATCH($H2828,$C:$C,0))+I2828</f>
        <v>4100</v>
      </c>
      <c r="L2828" s="14">
        <f>VLOOKUP(K2828,Наценка!$A$1:$B$8,2,1)</f>
        <v>1.4</v>
      </c>
      <c r="M2828" s="56">
        <f>INDEX($M:$M,MATCH($H2828,$C:$C,0))+I2828*$M$2</f>
        <v>5680</v>
      </c>
      <c r="N2828" s="57">
        <f t="shared" si="479"/>
        <v>5690</v>
      </c>
      <c r="O2828" s="72">
        <f>VLOOKUP($B2828,'Выгр Торг'!$B:$P,O$1,0)</f>
        <v>4100</v>
      </c>
      <c r="P2828" s="72">
        <f>VLOOKUP($B2828,'Выгр Торг'!$B:$P,P$1,0)</f>
        <v>5890</v>
      </c>
      <c r="Q2828" s="42">
        <f t="shared" si="480"/>
        <v>0</v>
      </c>
      <c r="R2828" s="42">
        <f t="shared" si="481"/>
        <v>200</v>
      </c>
      <c r="S2828" s="85">
        <f t="shared" si="485"/>
        <v>5690</v>
      </c>
      <c r="T2828" s="60" t="str">
        <f>IFERROR(VLOOKUP($B2828,'Из ГУГЛа'!$B:$G,4,0)*U2828+V2828,VLOOKUP($B2828,'Из ГУГЛа'!$B:$G,4,0))</f>
        <v/>
      </c>
      <c r="U2828" s="15">
        <v>1</v>
      </c>
      <c r="V2828" s="59"/>
      <c r="W2828" s="74">
        <f t="shared" si="482"/>
        <v>0.38780487804878039</v>
      </c>
      <c r="X2828" s="74" t="str">
        <f t="shared" si="483"/>
        <v/>
      </c>
      <c r="Y2828" s="74" t="str">
        <f t="shared" si="484"/>
        <v/>
      </c>
      <c r="Z2828" s="76" t="e">
        <f>INDEX($Z:$Z,MATCH($H2828,$C:$C,0))+V2828</f>
        <v>#VALUE!</v>
      </c>
      <c r="AB2828" s="43">
        <f>INDEX($AB:$AB,MATCH($H2828,$C:$C,0))</f>
        <v>0</v>
      </c>
    </row>
    <row r="2829" spans="1:28" ht="60" x14ac:dyDescent="0.25">
      <c r="A2829" s="71" t="str">
        <f>INDEX('Выгр Торг'!$A:$A,MATCH($B2829,'Выгр Торг'!$B:$B,0))</f>
        <v>Боковые зеркала "АТП" в стиле Гранта для ВАЗ 2110-2112, Лада Приора</v>
      </c>
      <c r="B2829" s="88">
        <v>327346</v>
      </c>
      <c r="C2829" s="72">
        <f>VLOOKUP($B2829,'Выгр Торг'!$B:$P,C$1,0)</f>
        <v>327346</v>
      </c>
      <c r="D2829" s="71" t="str">
        <f>VLOOKUP($B2829,'Выгр Торг'!$B:$P,D$1,0)</f>
        <v>Боковые зеркала "АТП" в стиле Гранта (повторитель: Динамический (стиль Lexus), Электропривод, В цвет 448) для ВАЗ 2110-2112, Лада Приора</v>
      </c>
      <c r="E2829" s="72" t="str">
        <f>VLOOKUP($B2829,'Выгр Торг'!$B:$P,E$1,0)</f>
        <v>Y</v>
      </c>
      <c r="F2829" s="72" t="str">
        <f>VLOOKUP($B2829,'Выгр Торг'!$B:$P,F$1,0)</f>
        <v>1</v>
      </c>
      <c r="G2829" s="36"/>
      <c r="H2829" s="28">
        <v>327188</v>
      </c>
      <c r="I2829" s="53">
        <f>INDEX($I:$I,MATCH($H2829,$C:$C,0))</f>
        <v>600</v>
      </c>
      <c r="J2829" s="5" t="s">
        <v>3410</v>
      </c>
      <c r="K2829" s="56">
        <f>INDEX($K:$K,MATCH($H2829,$C:$C,0))+I2829</f>
        <v>4100</v>
      </c>
      <c r="L2829" s="14">
        <f>VLOOKUP(K2829,Наценка!$A$1:$B$8,2,1)</f>
        <v>1.4</v>
      </c>
      <c r="M2829" s="56">
        <f>INDEX($M:$M,MATCH($H2829,$C:$C,0))+I2829*$M$2</f>
        <v>5680</v>
      </c>
      <c r="N2829" s="57">
        <f t="shared" si="479"/>
        <v>5690</v>
      </c>
      <c r="O2829" s="72">
        <f>VLOOKUP($B2829,'Выгр Торг'!$B:$P,O$1,0)</f>
        <v>4100</v>
      </c>
      <c r="P2829" s="72">
        <f>VLOOKUP($B2829,'Выгр Торг'!$B:$P,P$1,0)</f>
        <v>5890</v>
      </c>
      <c r="Q2829" s="42">
        <f t="shared" si="480"/>
        <v>0</v>
      </c>
      <c r="R2829" s="42">
        <f t="shared" si="481"/>
        <v>200</v>
      </c>
      <c r="S2829" s="85">
        <f t="shared" si="485"/>
        <v>5690</v>
      </c>
      <c r="T2829" s="60" t="str">
        <f>IFERROR(VLOOKUP($B2829,'Из ГУГЛа'!$B:$G,4,0)*U2829+V2829,VLOOKUP($B2829,'Из ГУГЛа'!$B:$G,4,0))</f>
        <v/>
      </c>
      <c r="U2829" s="15">
        <v>1</v>
      </c>
      <c r="V2829" s="59"/>
      <c r="W2829" s="74">
        <f t="shared" si="482"/>
        <v>0.38780487804878039</v>
      </c>
      <c r="X2829" s="74" t="str">
        <f t="shared" si="483"/>
        <v/>
      </c>
      <c r="Y2829" s="74" t="str">
        <f t="shared" si="484"/>
        <v/>
      </c>
      <c r="Z2829" s="76" t="e">
        <f>INDEX($Z:$Z,MATCH($H2829,$C:$C,0))+V2829</f>
        <v>#VALUE!</v>
      </c>
      <c r="AB2829" s="43">
        <f>INDEX($AB:$AB,MATCH($H2829,$C:$C,0))</f>
        <v>0</v>
      </c>
    </row>
    <row r="2830" spans="1:28" ht="60" x14ac:dyDescent="0.25">
      <c r="A2830" s="71" t="str">
        <f>INDEX('Выгр Торг'!$A:$A,MATCH($B2830,'Выгр Торг'!$B:$B,0))</f>
        <v>Боковые зеркала "АТП" в стиле Гранта для ВАЗ 2110-2112, Лада Приора</v>
      </c>
      <c r="B2830" s="88">
        <v>327204</v>
      </c>
      <c r="C2830" s="72">
        <f>VLOOKUP($B2830,'Выгр Торг'!$B:$P,C$1,0)</f>
        <v>327204</v>
      </c>
      <c r="D2830" s="71" t="str">
        <f>VLOOKUP($B2830,'Выгр Торг'!$B:$P,D$1,0)</f>
        <v>Боковые зеркала "АТП" в стиле Гранта (повторитель: Динамический (стиль Lexus), Электропривод, В цвет 460) для ВАЗ 2110-2112, Лада Приора</v>
      </c>
      <c r="E2830" s="72" t="str">
        <f>VLOOKUP($B2830,'Выгр Торг'!$B:$P,E$1,0)</f>
        <v>Y</v>
      </c>
      <c r="F2830" s="72" t="str">
        <f>VLOOKUP($B2830,'Выгр Торг'!$B:$P,F$1,0)</f>
        <v>1</v>
      </c>
      <c r="G2830" s="36"/>
      <c r="H2830" s="28">
        <v>327188</v>
      </c>
      <c r="I2830" s="53">
        <f>INDEX($I:$I,MATCH($H2830,$C:$C,0))</f>
        <v>600</v>
      </c>
      <c r="J2830" s="5" t="s">
        <v>3410</v>
      </c>
      <c r="K2830" s="56">
        <f>INDEX($K:$K,MATCH($H2830,$C:$C,0))+I2830</f>
        <v>4100</v>
      </c>
      <c r="L2830" s="14">
        <f>VLOOKUP(K2830,Наценка!$A$1:$B$8,2,1)</f>
        <v>1.4</v>
      </c>
      <c r="M2830" s="56">
        <f>INDEX($M:$M,MATCH($H2830,$C:$C,0))+I2830*$M$2</f>
        <v>5680</v>
      </c>
      <c r="N2830" s="57">
        <f t="shared" si="479"/>
        <v>5690</v>
      </c>
      <c r="O2830" s="72">
        <f>VLOOKUP($B2830,'Выгр Торг'!$B:$P,O$1,0)</f>
        <v>4100</v>
      </c>
      <c r="P2830" s="72">
        <f>VLOOKUP($B2830,'Выгр Торг'!$B:$P,P$1,0)</f>
        <v>5890</v>
      </c>
      <c r="Q2830" s="42">
        <f t="shared" si="480"/>
        <v>0</v>
      </c>
      <c r="R2830" s="42">
        <f t="shared" si="481"/>
        <v>200</v>
      </c>
      <c r="S2830" s="85">
        <f t="shared" si="485"/>
        <v>5690</v>
      </c>
      <c r="T2830" s="60" t="str">
        <f>IFERROR(VLOOKUP($B2830,'Из ГУГЛа'!$B:$G,4,0)*U2830+V2830,VLOOKUP($B2830,'Из ГУГЛа'!$B:$G,4,0))</f>
        <v/>
      </c>
      <c r="U2830" s="15">
        <v>1</v>
      </c>
      <c r="V2830" s="59"/>
      <c r="W2830" s="74">
        <f t="shared" si="482"/>
        <v>0.38780487804878039</v>
      </c>
      <c r="X2830" s="74" t="str">
        <f t="shared" si="483"/>
        <v/>
      </c>
      <c r="Y2830" s="74" t="str">
        <f t="shared" si="484"/>
        <v/>
      </c>
      <c r="Z2830" s="76" t="e">
        <f>INDEX($Z:$Z,MATCH($H2830,$C:$C,0))+V2830</f>
        <v>#VALUE!</v>
      </c>
      <c r="AB2830" s="43">
        <f>INDEX($AB:$AB,MATCH($H2830,$C:$C,0))</f>
        <v>0</v>
      </c>
    </row>
    <row r="2831" spans="1:28" ht="60" x14ac:dyDescent="0.25">
      <c r="A2831" s="71" t="str">
        <f>INDEX('Выгр Торг'!$A:$A,MATCH($B2831,'Выгр Торг'!$B:$B,0))</f>
        <v>Боковые зеркала "АТП" в стиле Гранта для ВАЗ 2110-2112, Лада Приора</v>
      </c>
      <c r="B2831" s="88">
        <v>327370</v>
      </c>
      <c r="C2831" s="72">
        <f>VLOOKUP($B2831,'Выгр Торг'!$B:$P,C$1,0)</f>
        <v>327370</v>
      </c>
      <c r="D2831" s="71" t="str">
        <f>VLOOKUP($B2831,'Выгр Торг'!$B:$P,D$1,0)</f>
        <v>Боковые зеркала "АТП" в стиле Гранта (повторитель: Динамический (стиль Lexus), Электропривод, В цвет 507) для ВАЗ 2110-2112, Лада Приора</v>
      </c>
      <c r="E2831" s="72" t="str">
        <f>VLOOKUP($B2831,'Выгр Торг'!$B:$P,E$1,0)</f>
        <v>Y</v>
      </c>
      <c r="F2831" s="72" t="str">
        <f>VLOOKUP($B2831,'Выгр Торг'!$B:$P,F$1,0)</f>
        <v>1</v>
      </c>
      <c r="G2831" s="36"/>
      <c r="H2831" s="28">
        <v>327188</v>
      </c>
      <c r="I2831" s="53">
        <f>INDEX($I:$I,MATCH($H2831,$C:$C,0))</f>
        <v>600</v>
      </c>
      <c r="J2831" s="5" t="s">
        <v>3410</v>
      </c>
      <c r="K2831" s="56">
        <f>INDEX($K:$K,MATCH($H2831,$C:$C,0))+I2831</f>
        <v>4100</v>
      </c>
      <c r="L2831" s="14">
        <f>VLOOKUP(K2831,Наценка!$A$1:$B$8,2,1)</f>
        <v>1.4</v>
      </c>
      <c r="M2831" s="56">
        <f>INDEX($M:$M,MATCH($H2831,$C:$C,0))+I2831*$M$2</f>
        <v>5680</v>
      </c>
      <c r="N2831" s="57">
        <f t="shared" si="479"/>
        <v>5690</v>
      </c>
      <c r="O2831" s="72">
        <f>VLOOKUP($B2831,'Выгр Торг'!$B:$P,O$1,0)</f>
        <v>4100</v>
      </c>
      <c r="P2831" s="72">
        <f>VLOOKUP($B2831,'Выгр Торг'!$B:$P,P$1,0)</f>
        <v>5890</v>
      </c>
      <c r="Q2831" s="42">
        <f t="shared" si="480"/>
        <v>0</v>
      </c>
      <c r="R2831" s="42">
        <f t="shared" si="481"/>
        <v>200</v>
      </c>
      <c r="S2831" s="85">
        <f t="shared" si="485"/>
        <v>5690</v>
      </c>
      <c r="T2831" s="60" t="str">
        <f>IFERROR(VLOOKUP($B2831,'Из ГУГЛа'!$B:$G,4,0)*U2831+V2831,VLOOKUP($B2831,'Из ГУГЛа'!$B:$G,4,0))</f>
        <v/>
      </c>
      <c r="U2831" s="15">
        <v>1</v>
      </c>
      <c r="V2831" s="59"/>
      <c r="W2831" s="74">
        <f t="shared" si="482"/>
        <v>0.38780487804878039</v>
      </c>
      <c r="X2831" s="74" t="str">
        <f t="shared" si="483"/>
        <v/>
      </c>
      <c r="Y2831" s="74" t="str">
        <f t="shared" si="484"/>
        <v/>
      </c>
      <c r="Z2831" s="76" t="e">
        <f>INDEX($Z:$Z,MATCH($H2831,$C:$C,0))+V2831</f>
        <v>#VALUE!</v>
      </c>
      <c r="AB2831" s="43">
        <f>INDEX($AB:$AB,MATCH($H2831,$C:$C,0))</f>
        <v>0</v>
      </c>
    </row>
    <row r="2832" spans="1:28" ht="60" x14ac:dyDescent="0.25">
      <c r="A2832" s="71" t="str">
        <f>INDEX('Выгр Торг'!$A:$A,MATCH($B2832,'Выгр Торг'!$B:$B,0))</f>
        <v>Боковые зеркала "АТП" в стиле Гранта для ВАЗ 2110-2112, Лада Приора</v>
      </c>
      <c r="B2832" s="88">
        <v>327294</v>
      </c>
      <c r="C2832" s="72">
        <f>VLOOKUP($B2832,'Выгр Торг'!$B:$P,C$1,0)</f>
        <v>327294</v>
      </c>
      <c r="D2832" s="71" t="str">
        <f>VLOOKUP($B2832,'Выгр Торг'!$B:$P,D$1,0)</f>
        <v>Боковые зеркала "АТП" в стиле Гранта (повторитель: Динамический (стиль Lexus), Электропривод, В цвет 606) для ВАЗ 2110-2112, Лада Приора</v>
      </c>
      <c r="E2832" s="72" t="str">
        <f>VLOOKUP($B2832,'Выгр Торг'!$B:$P,E$1,0)</f>
        <v>Y</v>
      </c>
      <c r="F2832" s="72" t="str">
        <f>VLOOKUP($B2832,'Выгр Торг'!$B:$P,F$1,0)</f>
        <v>1</v>
      </c>
      <c r="G2832" s="36"/>
      <c r="H2832" s="28">
        <v>327188</v>
      </c>
      <c r="I2832" s="53">
        <f>INDEX($I:$I,MATCH($H2832,$C:$C,0))</f>
        <v>600</v>
      </c>
      <c r="J2832" s="5" t="s">
        <v>3410</v>
      </c>
      <c r="K2832" s="56">
        <f>INDEX($K:$K,MATCH($H2832,$C:$C,0))+I2832</f>
        <v>4100</v>
      </c>
      <c r="L2832" s="14">
        <f>VLOOKUP(K2832,Наценка!$A$1:$B$8,2,1)</f>
        <v>1.4</v>
      </c>
      <c r="M2832" s="56">
        <f>INDEX($M:$M,MATCH($H2832,$C:$C,0))+I2832*$M$2</f>
        <v>5680</v>
      </c>
      <c r="N2832" s="57">
        <f t="shared" si="479"/>
        <v>5690</v>
      </c>
      <c r="O2832" s="72">
        <f>VLOOKUP($B2832,'Выгр Торг'!$B:$P,O$1,0)</f>
        <v>4100</v>
      </c>
      <c r="P2832" s="72">
        <f>VLOOKUP($B2832,'Выгр Торг'!$B:$P,P$1,0)</f>
        <v>5890</v>
      </c>
      <c r="Q2832" s="42">
        <f t="shared" si="480"/>
        <v>0</v>
      </c>
      <c r="R2832" s="42">
        <f t="shared" si="481"/>
        <v>200</v>
      </c>
      <c r="S2832" s="85">
        <f t="shared" si="485"/>
        <v>5690</v>
      </c>
      <c r="T2832" s="60" t="str">
        <f>IFERROR(VLOOKUP($B2832,'Из ГУГЛа'!$B:$G,4,0)*U2832+V2832,VLOOKUP($B2832,'Из ГУГЛа'!$B:$G,4,0))</f>
        <v/>
      </c>
      <c r="U2832" s="15">
        <v>1</v>
      </c>
      <c r="V2832" s="59"/>
      <c r="W2832" s="74">
        <f t="shared" si="482"/>
        <v>0.38780487804878039</v>
      </c>
      <c r="X2832" s="74" t="str">
        <f t="shared" si="483"/>
        <v/>
      </c>
      <c r="Y2832" s="74" t="str">
        <f t="shared" si="484"/>
        <v/>
      </c>
      <c r="Z2832" s="76" t="e">
        <f>INDEX($Z:$Z,MATCH($H2832,$C:$C,0))+V2832</f>
        <v>#VALUE!</v>
      </c>
      <c r="AB2832" s="43">
        <f>INDEX($AB:$AB,MATCH($H2832,$C:$C,0))</f>
        <v>0</v>
      </c>
    </row>
    <row r="2833" spans="1:28" ht="60" x14ac:dyDescent="0.25">
      <c r="A2833" s="71" t="str">
        <f>INDEX('Выгр Торг'!$A:$A,MATCH($B2833,'Выгр Торг'!$B:$B,0))</f>
        <v>Боковые зеркала "АТП" в стиле Гранта для ВАЗ 2110-2112, Лада Приора</v>
      </c>
      <c r="B2833" s="88">
        <v>327334</v>
      </c>
      <c r="C2833" s="72">
        <f>VLOOKUP($B2833,'Выгр Торг'!$B:$P,C$1,0)</f>
        <v>327334</v>
      </c>
      <c r="D2833" s="71" t="str">
        <f>VLOOKUP($B2833,'Выгр Торг'!$B:$P,D$1,0)</f>
        <v>Боковые зеркала "АТП" в стиле Гранта (повторитель: Динамический (стиль Lexus), Электропривод, В цвет 615) для ВАЗ 2110-2112, Лада Приора</v>
      </c>
      <c r="E2833" s="72" t="str">
        <f>VLOOKUP($B2833,'Выгр Торг'!$B:$P,E$1,0)</f>
        <v>Y</v>
      </c>
      <c r="F2833" s="72" t="str">
        <f>VLOOKUP($B2833,'Выгр Торг'!$B:$P,F$1,0)</f>
        <v>1</v>
      </c>
      <c r="G2833" s="36"/>
      <c r="H2833" s="28">
        <v>327188</v>
      </c>
      <c r="I2833" s="53">
        <f>INDEX($I:$I,MATCH($H2833,$C:$C,0))</f>
        <v>600</v>
      </c>
      <c r="J2833" s="5" t="s">
        <v>3410</v>
      </c>
      <c r="K2833" s="56">
        <f>INDEX($K:$K,MATCH($H2833,$C:$C,0))+I2833</f>
        <v>4100</v>
      </c>
      <c r="L2833" s="14">
        <f>VLOOKUP(K2833,Наценка!$A$1:$B$8,2,1)</f>
        <v>1.4</v>
      </c>
      <c r="M2833" s="56">
        <f>INDEX($M:$M,MATCH($H2833,$C:$C,0))+I2833*$M$2</f>
        <v>5680</v>
      </c>
      <c r="N2833" s="57">
        <f t="shared" si="479"/>
        <v>5690</v>
      </c>
      <c r="O2833" s="72">
        <f>VLOOKUP($B2833,'Выгр Торг'!$B:$P,O$1,0)</f>
        <v>4100</v>
      </c>
      <c r="P2833" s="72">
        <f>VLOOKUP($B2833,'Выгр Торг'!$B:$P,P$1,0)</f>
        <v>5890</v>
      </c>
      <c r="Q2833" s="42">
        <f t="shared" si="480"/>
        <v>0</v>
      </c>
      <c r="R2833" s="42">
        <f t="shared" si="481"/>
        <v>200</v>
      </c>
      <c r="S2833" s="85">
        <f t="shared" si="485"/>
        <v>5690</v>
      </c>
      <c r="T2833" s="60" t="str">
        <f>IFERROR(VLOOKUP($B2833,'Из ГУГЛа'!$B:$G,4,0)*U2833+V2833,VLOOKUP($B2833,'Из ГУГЛа'!$B:$G,4,0))</f>
        <v/>
      </c>
      <c r="U2833" s="15">
        <v>1</v>
      </c>
      <c r="V2833" s="59"/>
      <c r="W2833" s="74">
        <f t="shared" si="482"/>
        <v>0.38780487804878039</v>
      </c>
      <c r="X2833" s="74" t="str">
        <f t="shared" si="483"/>
        <v/>
      </c>
      <c r="Y2833" s="74" t="str">
        <f t="shared" si="484"/>
        <v/>
      </c>
      <c r="Z2833" s="76" t="e">
        <f>INDEX($Z:$Z,MATCH($H2833,$C:$C,0))+V2833</f>
        <v>#VALUE!</v>
      </c>
      <c r="AB2833" s="43">
        <f>INDEX($AB:$AB,MATCH($H2833,$C:$C,0))</f>
        <v>0</v>
      </c>
    </row>
    <row r="2834" spans="1:28" ht="60" x14ac:dyDescent="0.25">
      <c r="A2834" s="71" t="str">
        <f>INDEX('Выгр Торг'!$A:$A,MATCH($B2834,'Выгр Торг'!$B:$B,0))</f>
        <v>Боковые зеркала "АТП" в стиле Гранта для ВАЗ 2110-2112, Лада Приора</v>
      </c>
      <c r="B2834" s="88">
        <v>327240</v>
      </c>
      <c r="C2834" s="72">
        <f>VLOOKUP($B2834,'Выгр Торг'!$B:$P,C$1,0)</f>
        <v>327240</v>
      </c>
      <c r="D2834" s="71" t="str">
        <f>VLOOKUP($B2834,'Выгр Торг'!$B:$P,D$1,0)</f>
        <v>Боковые зеркала "АТП" в стиле Гранта (повторитель: Динамический (стиль Lexus), Электропривод, В цвет 627) для ВАЗ 2110-2112, Лада Приора</v>
      </c>
      <c r="E2834" s="72" t="str">
        <f>VLOOKUP($B2834,'Выгр Торг'!$B:$P,E$1,0)</f>
        <v>Y</v>
      </c>
      <c r="F2834" s="72" t="str">
        <f>VLOOKUP($B2834,'Выгр Торг'!$B:$P,F$1,0)</f>
        <v>1</v>
      </c>
      <c r="G2834" s="36"/>
      <c r="H2834" s="28">
        <v>327188</v>
      </c>
      <c r="I2834" s="53">
        <f>INDEX($I:$I,MATCH($H2834,$C:$C,0))</f>
        <v>600</v>
      </c>
      <c r="J2834" s="5" t="s">
        <v>3410</v>
      </c>
      <c r="K2834" s="56">
        <f>INDEX($K:$K,MATCH($H2834,$C:$C,0))+I2834</f>
        <v>4100</v>
      </c>
      <c r="L2834" s="14">
        <f>VLOOKUP(K2834,Наценка!$A$1:$B$8,2,1)</f>
        <v>1.4</v>
      </c>
      <c r="M2834" s="56">
        <f>INDEX($M:$M,MATCH($H2834,$C:$C,0))+I2834*$M$2</f>
        <v>5680</v>
      </c>
      <c r="N2834" s="57">
        <f t="shared" si="479"/>
        <v>5690</v>
      </c>
      <c r="O2834" s="72">
        <f>VLOOKUP($B2834,'Выгр Торг'!$B:$P,O$1,0)</f>
        <v>4100</v>
      </c>
      <c r="P2834" s="72">
        <f>VLOOKUP($B2834,'Выгр Торг'!$B:$P,P$1,0)</f>
        <v>5890</v>
      </c>
      <c r="Q2834" s="42">
        <f t="shared" si="480"/>
        <v>0</v>
      </c>
      <c r="R2834" s="42">
        <f t="shared" si="481"/>
        <v>200</v>
      </c>
      <c r="S2834" s="85">
        <f t="shared" si="485"/>
        <v>5690</v>
      </c>
      <c r="T2834" s="60" t="str">
        <f>IFERROR(VLOOKUP($B2834,'Из ГУГЛа'!$B:$G,4,0)*U2834+V2834,VLOOKUP($B2834,'Из ГУГЛа'!$B:$G,4,0))</f>
        <v/>
      </c>
      <c r="U2834" s="15">
        <v>1</v>
      </c>
      <c r="V2834" s="59"/>
      <c r="W2834" s="74">
        <f t="shared" si="482"/>
        <v>0.38780487804878039</v>
      </c>
      <c r="X2834" s="74" t="str">
        <f t="shared" si="483"/>
        <v/>
      </c>
      <c r="Y2834" s="74" t="str">
        <f t="shared" si="484"/>
        <v/>
      </c>
      <c r="Z2834" s="76" t="e">
        <f>INDEX($Z:$Z,MATCH($H2834,$C:$C,0))+V2834</f>
        <v>#VALUE!</v>
      </c>
      <c r="AB2834" s="43">
        <f>INDEX($AB:$AB,MATCH($H2834,$C:$C,0))</f>
        <v>0</v>
      </c>
    </row>
    <row r="2835" spans="1:28" ht="60" x14ac:dyDescent="0.25">
      <c r="A2835" s="71" t="str">
        <f>INDEX('Выгр Торг'!$A:$A,MATCH($B2835,'Выгр Торг'!$B:$B,0))</f>
        <v>Боковые зеркала "АТП" в стиле Гранта для ВАЗ 2110-2112, Лада Приора</v>
      </c>
      <c r="B2835" s="88">
        <v>327302</v>
      </c>
      <c r="C2835" s="72">
        <f>VLOOKUP($B2835,'Выгр Торг'!$B:$P,C$1,0)</f>
        <v>327302</v>
      </c>
      <c r="D2835" s="71" t="str">
        <f>VLOOKUP($B2835,'Выгр Торг'!$B:$P,D$1,0)</f>
        <v>Боковые зеркала "АТП" в стиле Гранта (повторитель: Динамический (стиль Lexus), Электропривод, В цвет 628) для ВАЗ 2110-2112, Лада Приора</v>
      </c>
      <c r="E2835" s="72" t="str">
        <f>VLOOKUP($B2835,'Выгр Торг'!$B:$P,E$1,0)</f>
        <v>Y</v>
      </c>
      <c r="F2835" s="72" t="str">
        <f>VLOOKUP($B2835,'Выгр Торг'!$B:$P,F$1,0)</f>
        <v>1</v>
      </c>
      <c r="G2835" s="36"/>
      <c r="H2835" s="28">
        <v>327188</v>
      </c>
      <c r="I2835" s="53">
        <f>INDEX($I:$I,MATCH($H2835,$C:$C,0))</f>
        <v>600</v>
      </c>
      <c r="J2835" s="5" t="s">
        <v>3410</v>
      </c>
      <c r="K2835" s="56">
        <f>INDEX($K:$K,MATCH($H2835,$C:$C,0))+I2835</f>
        <v>4100</v>
      </c>
      <c r="L2835" s="14">
        <f>VLOOKUP(K2835,Наценка!$A$1:$B$8,2,1)</f>
        <v>1.4</v>
      </c>
      <c r="M2835" s="56">
        <f>INDEX($M:$M,MATCH($H2835,$C:$C,0))+I2835*$M$2</f>
        <v>5680</v>
      </c>
      <c r="N2835" s="57">
        <f t="shared" si="479"/>
        <v>5690</v>
      </c>
      <c r="O2835" s="72">
        <f>VLOOKUP($B2835,'Выгр Торг'!$B:$P,O$1,0)</f>
        <v>4100</v>
      </c>
      <c r="P2835" s="72">
        <f>VLOOKUP($B2835,'Выгр Торг'!$B:$P,P$1,0)</f>
        <v>5890</v>
      </c>
      <c r="Q2835" s="42">
        <f t="shared" si="480"/>
        <v>0</v>
      </c>
      <c r="R2835" s="42">
        <f t="shared" si="481"/>
        <v>200</v>
      </c>
      <c r="S2835" s="85">
        <f t="shared" si="485"/>
        <v>5690</v>
      </c>
      <c r="T2835" s="60" t="str">
        <f>IFERROR(VLOOKUP($B2835,'Из ГУГЛа'!$B:$G,4,0)*U2835+V2835,VLOOKUP($B2835,'Из ГУГЛа'!$B:$G,4,0))</f>
        <v/>
      </c>
      <c r="U2835" s="15">
        <v>1</v>
      </c>
      <c r="V2835" s="59"/>
      <c r="W2835" s="74">
        <f t="shared" si="482"/>
        <v>0.38780487804878039</v>
      </c>
      <c r="X2835" s="74" t="str">
        <f t="shared" si="483"/>
        <v/>
      </c>
      <c r="Y2835" s="74" t="str">
        <f t="shared" si="484"/>
        <v/>
      </c>
      <c r="Z2835" s="76" t="e">
        <f>INDEX($Z:$Z,MATCH($H2835,$C:$C,0))+V2835</f>
        <v>#VALUE!</v>
      </c>
      <c r="AB2835" s="43">
        <f>INDEX($AB:$AB,MATCH($H2835,$C:$C,0))</f>
        <v>0</v>
      </c>
    </row>
    <row r="2836" spans="1:28" ht="60" x14ac:dyDescent="0.25">
      <c r="A2836" s="71" t="str">
        <f>INDEX('Выгр Торг'!$A:$A,MATCH($B2836,'Выгр Торг'!$B:$B,0))</f>
        <v>Боковые зеркала "АТП" в стиле Гранта для ВАЗ 2110-2112, Лада Приора</v>
      </c>
      <c r="B2836" s="88">
        <v>327256</v>
      </c>
      <c r="C2836" s="72">
        <f>VLOOKUP($B2836,'Выгр Торг'!$B:$P,C$1,0)</f>
        <v>327256</v>
      </c>
      <c r="D2836" s="71" t="str">
        <f>VLOOKUP($B2836,'Выгр Торг'!$B:$P,D$1,0)</f>
        <v>Боковые зеркала "АТП" в стиле Гранта (повторитель: Динамический (стиль Lexus), Электропривод, В цвет 630) для ВАЗ 2110-2112, Лада Приора</v>
      </c>
      <c r="E2836" s="72" t="str">
        <f>VLOOKUP($B2836,'Выгр Торг'!$B:$P,E$1,0)</f>
        <v>Y</v>
      </c>
      <c r="F2836" s="72" t="str">
        <f>VLOOKUP($B2836,'Выгр Торг'!$B:$P,F$1,0)</f>
        <v>1</v>
      </c>
      <c r="G2836" s="36"/>
      <c r="H2836" s="28">
        <v>327188</v>
      </c>
      <c r="I2836" s="53">
        <f>INDEX($I:$I,MATCH($H2836,$C:$C,0))</f>
        <v>600</v>
      </c>
      <c r="J2836" s="5" t="s">
        <v>3410</v>
      </c>
      <c r="K2836" s="56">
        <f>INDEX($K:$K,MATCH($H2836,$C:$C,0))+I2836</f>
        <v>4100</v>
      </c>
      <c r="L2836" s="14">
        <f>VLOOKUP(K2836,Наценка!$A$1:$B$8,2,1)</f>
        <v>1.4</v>
      </c>
      <c r="M2836" s="56">
        <f>INDEX($M:$M,MATCH($H2836,$C:$C,0))+I2836*$M$2</f>
        <v>5680</v>
      </c>
      <c r="N2836" s="57">
        <f t="shared" si="479"/>
        <v>5690</v>
      </c>
      <c r="O2836" s="72">
        <f>VLOOKUP($B2836,'Выгр Торг'!$B:$P,O$1,0)</f>
        <v>4100</v>
      </c>
      <c r="P2836" s="72">
        <f>VLOOKUP($B2836,'Выгр Торг'!$B:$P,P$1,0)</f>
        <v>5890</v>
      </c>
      <c r="Q2836" s="42">
        <f t="shared" si="480"/>
        <v>0</v>
      </c>
      <c r="R2836" s="42">
        <f t="shared" si="481"/>
        <v>200</v>
      </c>
      <c r="S2836" s="85">
        <f t="shared" si="485"/>
        <v>5690</v>
      </c>
      <c r="T2836" s="60" t="str">
        <f>IFERROR(VLOOKUP($B2836,'Из ГУГЛа'!$B:$G,4,0)*U2836+V2836,VLOOKUP($B2836,'Из ГУГЛа'!$B:$G,4,0))</f>
        <v/>
      </c>
      <c r="U2836" s="15">
        <v>1</v>
      </c>
      <c r="V2836" s="59"/>
      <c r="W2836" s="74">
        <f t="shared" si="482"/>
        <v>0.38780487804878039</v>
      </c>
      <c r="X2836" s="74" t="str">
        <f t="shared" si="483"/>
        <v/>
      </c>
      <c r="Y2836" s="74" t="str">
        <f t="shared" si="484"/>
        <v/>
      </c>
      <c r="Z2836" s="76" t="e">
        <f>INDEX($Z:$Z,MATCH($H2836,$C:$C,0))+V2836</f>
        <v>#VALUE!</v>
      </c>
      <c r="AB2836" s="43">
        <f>INDEX($AB:$AB,MATCH($H2836,$C:$C,0))</f>
        <v>0</v>
      </c>
    </row>
    <row r="2837" spans="1:28" ht="60" x14ac:dyDescent="0.25">
      <c r="A2837" s="71" t="str">
        <f>INDEX('Выгр Торг'!$A:$A,MATCH($B2837,'Выгр Торг'!$B:$B,0))</f>
        <v>Боковые зеркала "АТП" в стиле Гранта для ВАЗ 2110-2112, Лада Приора</v>
      </c>
      <c r="B2837" s="88">
        <v>327228</v>
      </c>
      <c r="C2837" s="72">
        <f>VLOOKUP($B2837,'Выгр Торг'!$B:$P,C$1,0)</f>
        <v>327228</v>
      </c>
      <c r="D2837" s="71" t="str">
        <f>VLOOKUP($B2837,'Выгр Торг'!$B:$P,D$1,0)</f>
        <v>Боковые зеркала "АТП" в стиле Гранта (повторитель: Динамический (стиль Lexus), Электропривод, В цвет 633) для ВАЗ 2110-2112, Лада Приора</v>
      </c>
      <c r="E2837" s="72" t="str">
        <f>VLOOKUP($B2837,'Выгр Торг'!$B:$P,E$1,0)</f>
        <v>Y</v>
      </c>
      <c r="F2837" s="72" t="str">
        <f>VLOOKUP($B2837,'Выгр Торг'!$B:$P,F$1,0)</f>
        <v>1</v>
      </c>
      <c r="G2837" s="36"/>
      <c r="H2837" s="28">
        <v>327188</v>
      </c>
      <c r="I2837" s="53">
        <f>INDEX($I:$I,MATCH($H2837,$C:$C,0))</f>
        <v>600</v>
      </c>
      <c r="J2837" s="5" t="s">
        <v>3410</v>
      </c>
      <c r="K2837" s="56">
        <f>INDEX($K:$K,MATCH($H2837,$C:$C,0))+I2837</f>
        <v>4100</v>
      </c>
      <c r="L2837" s="14">
        <f>VLOOKUP(K2837,Наценка!$A$1:$B$8,2,1)</f>
        <v>1.4</v>
      </c>
      <c r="M2837" s="56">
        <f>INDEX($M:$M,MATCH($H2837,$C:$C,0))+I2837*$M$2</f>
        <v>5680</v>
      </c>
      <c r="N2837" s="57">
        <f t="shared" si="479"/>
        <v>5690</v>
      </c>
      <c r="O2837" s="72">
        <f>VLOOKUP($B2837,'Выгр Торг'!$B:$P,O$1,0)</f>
        <v>4100</v>
      </c>
      <c r="P2837" s="72">
        <f>VLOOKUP($B2837,'Выгр Торг'!$B:$P,P$1,0)</f>
        <v>5890</v>
      </c>
      <c r="Q2837" s="42">
        <f t="shared" si="480"/>
        <v>0</v>
      </c>
      <c r="R2837" s="42">
        <f t="shared" si="481"/>
        <v>200</v>
      </c>
      <c r="S2837" s="85">
        <f t="shared" si="485"/>
        <v>5690</v>
      </c>
      <c r="T2837" s="60" t="str">
        <f>IFERROR(VLOOKUP($B2837,'Из ГУГЛа'!$B:$G,4,0)*U2837+V2837,VLOOKUP($B2837,'Из ГУГЛа'!$B:$G,4,0))</f>
        <v/>
      </c>
      <c r="U2837" s="15">
        <v>1</v>
      </c>
      <c r="V2837" s="59"/>
      <c r="W2837" s="74">
        <f t="shared" si="482"/>
        <v>0.38780487804878039</v>
      </c>
      <c r="X2837" s="74" t="str">
        <f t="shared" si="483"/>
        <v/>
      </c>
      <c r="Y2837" s="74" t="str">
        <f t="shared" si="484"/>
        <v/>
      </c>
      <c r="Z2837" s="76" t="e">
        <f>INDEX($Z:$Z,MATCH($H2837,$C:$C,0))+V2837</f>
        <v>#VALUE!</v>
      </c>
      <c r="AB2837" s="43">
        <f>INDEX($AB:$AB,MATCH($H2837,$C:$C,0))</f>
        <v>0</v>
      </c>
    </row>
    <row r="2838" spans="1:28" ht="60" x14ac:dyDescent="0.25">
      <c r="A2838" s="71" t="str">
        <f>INDEX('Выгр Торг'!$A:$A,MATCH($B2838,'Выгр Торг'!$B:$B,0))</f>
        <v>Боковые зеркала "АТП" в стиле Гранта для ВАЗ 2110-2112, Лада Приора</v>
      </c>
      <c r="B2838" s="88">
        <v>327232</v>
      </c>
      <c r="C2838" s="72">
        <f>VLOOKUP($B2838,'Выгр Торг'!$B:$P,C$1,0)</f>
        <v>327232</v>
      </c>
      <c r="D2838" s="71" t="str">
        <f>VLOOKUP($B2838,'Выгр Торг'!$B:$P,D$1,0)</f>
        <v>Боковые зеркала "АТП" в стиле Гранта (повторитель: Динамический (стиль Lexus), Электропривод, В цвет 655) для ВАЗ 2110-2112, Лада Приора</v>
      </c>
      <c r="E2838" s="72" t="str">
        <f>VLOOKUP($B2838,'Выгр Торг'!$B:$P,E$1,0)</f>
        <v>Y</v>
      </c>
      <c r="F2838" s="72" t="str">
        <f>VLOOKUP($B2838,'Выгр Торг'!$B:$P,F$1,0)</f>
        <v>1</v>
      </c>
      <c r="G2838" s="36"/>
      <c r="H2838" s="28">
        <v>327188</v>
      </c>
      <c r="I2838" s="53">
        <f>INDEX($I:$I,MATCH($H2838,$C:$C,0))</f>
        <v>600</v>
      </c>
      <c r="J2838" s="5" t="s">
        <v>3410</v>
      </c>
      <c r="K2838" s="56">
        <f>INDEX($K:$K,MATCH($H2838,$C:$C,0))+I2838</f>
        <v>4100</v>
      </c>
      <c r="L2838" s="14">
        <f>VLOOKUP(K2838,Наценка!$A$1:$B$8,2,1)</f>
        <v>1.4</v>
      </c>
      <c r="M2838" s="56">
        <f>INDEX($M:$M,MATCH($H2838,$C:$C,0))+I2838*$M$2</f>
        <v>5680</v>
      </c>
      <c r="N2838" s="57">
        <f t="shared" si="479"/>
        <v>5690</v>
      </c>
      <c r="O2838" s="72">
        <f>VLOOKUP($B2838,'Выгр Торг'!$B:$P,O$1,0)</f>
        <v>4100</v>
      </c>
      <c r="P2838" s="72">
        <f>VLOOKUP($B2838,'Выгр Торг'!$B:$P,P$1,0)</f>
        <v>5890</v>
      </c>
      <c r="Q2838" s="42">
        <f t="shared" si="480"/>
        <v>0</v>
      </c>
      <c r="R2838" s="42">
        <f t="shared" si="481"/>
        <v>200</v>
      </c>
      <c r="S2838" s="85">
        <f t="shared" si="485"/>
        <v>5690</v>
      </c>
      <c r="T2838" s="60" t="str">
        <f>IFERROR(VLOOKUP($B2838,'Из ГУГЛа'!$B:$G,4,0)*U2838+V2838,VLOOKUP($B2838,'Из ГУГЛа'!$B:$G,4,0))</f>
        <v/>
      </c>
      <c r="U2838" s="15">
        <v>1</v>
      </c>
      <c r="V2838" s="59"/>
      <c r="W2838" s="74">
        <f t="shared" si="482"/>
        <v>0.38780487804878039</v>
      </c>
      <c r="X2838" s="74" t="str">
        <f t="shared" si="483"/>
        <v/>
      </c>
      <c r="Y2838" s="74" t="str">
        <f t="shared" si="484"/>
        <v/>
      </c>
      <c r="Z2838" s="76" t="e">
        <f>INDEX($Z:$Z,MATCH($H2838,$C:$C,0))+V2838</f>
        <v>#VALUE!</v>
      </c>
      <c r="AB2838" s="43">
        <f>INDEX($AB:$AB,MATCH($H2838,$C:$C,0))</f>
        <v>0</v>
      </c>
    </row>
    <row r="2839" spans="1:28" ht="60" x14ac:dyDescent="0.25">
      <c r="A2839" s="71" t="str">
        <f>INDEX('Выгр Торг'!$A:$A,MATCH($B2839,'Выгр Торг'!$B:$B,0))</f>
        <v>Боковые зеркала "АТП" в стиле Гранта для ВАЗ 2110-2112, Лада Приора</v>
      </c>
      <c r="B2839" s="88">
        <v>327208</v>
      </c>
      <c r="C2839" s="72">
        <f>VLOOKUP($B2839,'Выгр Торг'!$B:$P,C$1,0)</f>
        <v>327208</v>
      </c>
      <c r="D2839" s="71" t="str">
        <f>VLOOKUP($B2839,'Выгр Торг'!$B:$P,D$1,0)</f>
        <v>Боковые зеркала "АТП" в стиле Гранта (повторитель: Динамический (стиль Lexus), Электропривод, В цвет 660) для ВАЗ 2110-2112, Лада Приора</v>
      </c>
      <c r="E2839" s="72" t="str">
        <f>VLOOKUP($B2839,'Выгр Торг'!$B:$P,E$1,0)</f>
        <v>Y</v>
      </c>
      <c r="F2839" s="72" t="str">
        <f>VLOOKUP($B2839,'Выгр Торг'!$B:$P,F$1,0)</f>
        <v>1</v>
      </c>
      <c r="G2839" s="36"/>
      <c r="H2839" s="28">
        <v>327188</v>
      </c>
      <c r="I2839" s="53">
        <f>INDEX($I:$I,MATCH($H2839,$C:$C,0))</f>
        <v>600</v>
      </c>
      <c r="J2839" s="5" t="s">
        <v>3410</v>
      </c>
      <c r="K2839" s="56">
        <f>INDEX($K:$K,MATCH($H2839,$C:$C,0))+I2839</f>
        <v>4100</v>
      </c>
      <c r="L2839" s="14">
        <f>VLOOKUP(K2839,Наценка!$A$1:$B$8,2,1)</f>
        <v>1.4</v>
      </c>
      <c r="M2839" s="56">
        <f>INDEX($M:$M,MATCH($H2839,$C:$C,0))+I2839*$M$2</f>
        <v>5680</v>
      </c>
      <c r="N2839" s="57">
        <f t="shared" si="479"/>
        <v>5690</v>
      </c>
      <c r="O2839" s="72">
        <f>VLOOKUP($B2839,'Выгр Торг'!$B:$P,O$1,0)</f>
        <v>4100</v>
      </c>
      <c r="P2839" s="72">
        <f>VLOOKUP($B2839,'Выгр Торг'!$B:$P,P$1,0)</f>
        <v>5890</v>
      </c>
      <c r="Q2839" s="42">
        <f t="shared" si="480"/>
        <v>0</v>
      </c>
      <c r="R2839" s="42">
        <f t="shared" si="481"/>
        <v>200</v>
      </c>
      <c r="S2839" s="85">
        <f t="shared" si="485"/>
        <v>5690</v>
      </c>
      <c r="T2839" s="60" t="str">
        <f>IFERROR(VLOOKUP($B2839,'Из ГУГЛа'!$B:$G,4,0)*U2839+V2839,VLOOKUP($B2839,'Из ГУГЛа'!$B:$G,4,0))</f>
        <v/>
      </c>
      <c r="U2839" s="15">
        <v>1</v>
      </c>
      <c r="V2839" s="59"/>
      <c r="W2839" s="74">
        <f t="shared" si="482"/>
        <v>0.38780487804878039</v>
      </c>
      <c r="X2839" s="74" t="str">
        <f t="shared" si="483"/>
        <v/>
      </c>
      <c r="Y2839" s="74" t="str">
        <f t="shared" si="484"/>
        <v/>
      </c>
      <c r="Z2839" s="76" t="e">
        <f>INDEX($Z:$Z,MATCH($H2839,$C:$C,0))+V2839</f>
        <v>#VALUE!</v>
      </c>
      <c r="AB2839" s="43">
        <f>INDEX($AB:$AB,MATCH($H2839,$C:$C,0))</f>
        <v>0</v>
      </c>
    </row>
    <row r="2840" spans="1:28" ht="60" x14ac:dyDescent="0.25">
      <c r="A2840" s="71" t="str">
        <f>INDEX('Выгр Торг'!$A:$A,MATCH($B2840,'Выгр Торг'!$B:$B,0))</f>
        <v>Боковые зеркала "АТП" в стиле Гранта для ВАЗ 2110-2112, Лада Приора</v>
      </c>
      <c r="B2840" s="88">
        <v>327264</v>
      </c>
      <c r="C2840" s="72">
        <f>VLOOKUP($B2840,'Выгр Торг'!$B:$P,C$1,0)</f>
        <v>327264</v>
      </c>
      <c r="D2840" s="71" t="str">
        <f>VLOOKUP($B2840,'Выгр Торг'!$B:$P,D$1,0)</f>
        <v>Боковые зеркала "АТП" в стиле Гранта (повторитель: Динамический (стиль Lexus), Электропривод, В цвет 665) для ВАЗ 2110-2112, Лада Приора</v>
      </c>
      <c r="E2840" s="72" t="str">
        <f>VLOOKUP($B2840,'Выгр Торг'!$B:$P,E$1,0)</f>
        <v>Y</v>
      </c>
      <c r="F2840" s="72" t="str">
        <f>VLOOKUP($B2840,'Выгр Торг'!$B:$P,F$1,0)</f>
        <v>1</v>
      </c>
      <c r="G2840" s="36"/>
      <c r="H2840" s="28">
        <v>327188</v>
      </c>
      <c r="I2840" s="53">
        <f>INDEX($I:$I,MATCH($H2840,$C:$C,0))</f>
        <v>600</v>
      </c>
      <c r="J2840" s="5" t="s">
        <v>3410</v>
      </c>
      <c r="K2840" s="56">
        <f>INDEX($K:$K,MATCH($H2840,$C:$C,0))+I2840</f>
        <v>4100</v>
      </c>
      <c r="L2840" s="14">
        <f>VLOOKUP(K2840,Наценка!$A$1:$B$8,2,1)</f>
        <v>1.4</v>
      </c>
      <c r="M2840" s="56">
        <f>INDEX($M:$M,MATCH($H2840,$C:$C,0))+I2840*$M$2</f>
        <v>5680</v>
      </c>
      <c r="N2840" s="57">
        <f t="shared" si="479"/>
        <v>5690</v>
      </c>
      <c r="O2840" s="72">
        <f>VLOOKUP($B2840,'Выгр Торг'!$B:$P,O$1,0)</f>
        <v>4100</v>
      </c>
      <c r="P2840" s="72">
        <f>VLOOKUP($B2840,'Выгр Торг'!$B:$P,P$1,0)</f>
        <v>5890</v>
      </c>
      <c r="Q2840" s="42">
        <f t="shared" si="480"/>
        <v>0</v>
      </c>
      <c r="R2840" s="42">
        <f t="shared" si="481"/>
        <v>200</v>
      </c>
      <c r="S2840" s="85">
        <f t="shared" si="485"/>
        <v>5690</v>
      </c>
      <c r="T2840" s="60" t="str">
        <f>IFERROR(VLOOKUP($B2840,'Из ГУГЛа'!$B:$G,4,0)*U2840+V2840,VLOOKUP($B2840,'Из ГУГЛа'!$B:$G,4,0))</f>
        <v/>
      </c>
      <c r="U2840" s="15">
        <v>1</v>
      </c>
      <c r="V2840" s="59"/>
      <c r="W2840" s="74">
        <f t="shared" si="482"/>
        <v>0.38780487804878039</v>
      </c>
      <c r="X2840" s="74" t="str">
        <f t="shared" si="483"/>
        <v/>
      </c>
      <c r="Y2840" s="74" t="str">
        <f t="shared" si="484"/>
        <v/>
      </c>
      <c r="Z2840" s="76" t="e">
        <f>INDEX($Z:$Z,MATCH($H2840,$C:$C,0))+V2840</f>
        <v>#VALUE!</v>
      </c>
      <c r="AB2840" s="43">
        <f>INDEX($AB:$AB,MATCH($H2840,$C:$C,0))</f>
        <v>0</v>
      </c>
    </row>
    <row r="2841" spans="1:28" ht="60" x14ac:dyDescent="0.25">
      <c r="A2841" s="71" t="str">
        <f>INDEX('Выгр Торг'!$A:$A,MATCH($B2841,'Выгр Торг'!$B:$B,0))</f>
        <v>Боковые зеркала "АТП" в стиле Гранта для ВАЗ 2110-2112, Лада Приора</v>
      </c>
      <c r="B2841" s="88">
        <v>327318</v>
      </c>
      <c r="C2841" s="72">
        <f>VLOOKUP($B2841,'Выгр Торг'!$B:$P,C$1,0)</f>
        <v>327318</v>
      </c>
      <c r="D2841" s="71" t="str">
        <f>VLOOKUP($B2841,'Выгр Торг'!$B:$P,D$1,0)</f>
        <v>Боковые зеркала "АТП" в стиле Гранта (повторитель: Динамический (стиль Lexus), Электропривод, В цвет 672) для ВАЗ 2110-2112, Лада Приора</v>
      </c>
      <c r="E2841" s="72" t="str">
        <f>VLOOKUP($B2841,'Выгр Торг'!$B:$P,E$1,0)</f>
        <v>Y</v>
      </c>
      <c r="F2841" s="72" t="str">
        <f>VLOOKUP($B2841,'Выгр Торг'!$B:$P,F$1,0)</f>
        <v>1</v>
      </c>
      <c r="G2841" s="36"/>
      <c r="H2841" s="28">
        <v>327188</v>
      </c>
      <c r="I2841" s="53">
        <f>INDEX($I:$I,MATCH($H2841,$C:$C,0))</f>
        <v>600</v>
      </c>
      <c r="J2841" s="5" t="s">
        <v>3410</v>
      </c>
      <c r="K2841" s="56">
        <f>INDEX($K:$K,MATCH($H2841,$C:$C,0))+I2841</f>
        <v>4100</v>
      </c>
      <c r="L2841" s="14">
        <f>VLOOKUP(K2841,Наценка!$A$1:$B$8,2,1)</f>
        <v>1.4</v>
      </c>
      <c r="M2841" s="56">
        <f>INDEX($M:$M,MATCH($H2841,$C:$C,0))+I2841*$M$2</f>
        <v>5680</v>
      </c>
      <c r="N2841" s="57">
        <f t="shared" si="479"/>
        <v>5690</v>
      </c>
      <c r="O2841" s="72">
        <f>VLOOKUP($B2841,'Выгр Торг'!$B:$P,O$1,0)</f>
        <v>4100</v>
      </c>
      <c r="P2841" s="72">
        <f>VLOOKUP($B2841,'Выгр Торг'!$B:$P,P$1,0)</f>
        <v>5890</v>
      </c>
      <c r="Q2841" s="42">
        <f t="shared" si="480"/>
        <v>0</v>
      </c>
      <c r="R2841" s="42">
        <f t="shared" si="481"/>
        <v>200</v>
      </c>
      <c r="S2841" s="85">
        <f t="shared" si="485"/>
        <v>5690</v>
      </c>
      <c r="T2841" s="60" t="str">
        <f>IFERROR(VLOOKUP($B2841,'Из ГУГЛа'!$B:$G,4,0)*U2841+V2841,VLOOKUP($B2841,'Из ГУГЛа'!$B:$G,4,0))</f>
        <v/>
      </c>
      <c r="U2841" s="15">
        <v>1</v>
      </c>
      <c r="V2841" s="59"/>
      <c r="W2841" s="74">
        <f t="shared" si="482"/>
        <v>0.38780487804878039</v>
      </c>
      <c r="X2841" s="74" t="str">
        <f t="shared" si="483"/>
        <v/>
      </c>
      <c r="Y2841" s="74" t="str">
        <f t="shared" si="484"/>
        <v/>
      </c>
      <c r="Z2841" s="76" t="e">
        <f>INDEX($Z:$Z,MATCH($H2841,$C:$C,0))+V2841</f>
        <v>#VALUE!</v>
      </c>
      <c r="AB2841" s="43">
        <f>INDEX($AB:$AB,MATCH($H2841,$C:$C,0))</f>
        <v>0</v>
      </c>
    </row>
    <row r="2842" spans="1:28" ht="60" x14ac:dyDescent="0.25">
      <c r="A2842" s="71" t="str">
        <f>INDEX('Выгр Торг'!$A:$A,MATCH($B2842,'Выгр Торг'!$B:$B,0))</f>
        <v>Боковые зеркала "АТП" в стиле Гранта для ВАЗ 2110-2112, Лада Приора</v>
      </c>
      <c r="B2842" s="88">
        <v>327358</v>
      </c>
      <c r="C2842" s="72">
        <f>VLOOKUP($B2842,'Выгр Торг'!$B:$P,C$1,0)</f>
        <v>327358</v>
      </c>
      <c r="D2842" s="71" t="str">
        <f>VLOOKUP($B2842,'Выгр Торг'!$B:$P,D$1,0)</f>
        <v>Боковые зеркала "АТП" в стиле Гранта (повторитель: Динамический (стиль Lexus), Электропривод, В цвет 690) для ВАЗ 2110-2112, Лада Приора</v>
      </c>
      <c r="E2842" s="72" t="str">
        <f>VLOOKUP($B2842,'Выгр Торг'!$B:$P,E$1,0)</f>
        <v>Y</v>
      </c>
      <c r="F2842" s="72" t="str">
        <f>VLOOKUP($B2842,'Выгр Торг'!$B:$P,F$1,0)</f>
        <v>1</v>
      </c>
      <c r="G2842" s="36"/>
      <c r="H2842" s="28">
        <v>327188</v>
      </c>
      <c r="I2842" s="53">
        <f>INDEX($I:$I,MATCH($H2842,$C:$C,0))</f>
        <v>600</v>
      </c>
      <c r="J2842" s="5" t="s">
        <v>3410</v>
      </c>
      <c r="K2842" s="56">
        <f>INDEX($K:$K,MATCH($H2842,$C:$C,0))+I2842</f>
        <v>4100</v>
      </c>
      <c r="L2842" s="14">
        <f>VLOOKUP(K2842,Наценка!$A$1:$B$8,2,1)</f>
        <v>1.4</v>
      </c>
      <c r="M2842" s="56">
        <f>INDEX($M:$M,MATCH($H2842,$C:$C,0))+I2842*$M$2</f>
        <v>5680</v>
      </c>
      <c r="N2842" s="57">
        <f t="shared" si="479"/>
        <v>5690</v>
      </c>
      <c r="O2842" s="72">
        <f>VLOOKUP($B2842,'Выгр Торг'!$B:$P,O$1,0)</f>
        <v>4100</v>
      </c>
      <c r="P2842" s="72">
        <f>VLOOKUP($B2842,'Выгр Торг'!$B:$P,P$1,0)</f>
        <v>5890</v>
      </c>
      <c r="Q2842" s="42">
        <f t="shared" si="480"/>
        <v>0</v>
      </c>
      <c r="R2842" s="42">
        <f t="shared" si="481"/>
        <v>200</v>
      </c>
      <c r="S2842" s="85">
        <f t="shared" si="485"/>
        <v>5690</v>
      </c>
      <c r="T2842" s="60" t="str">
        <f>IFERROR(VLOOKUP($B2842,'Из ГУГЛа'!$B:$G,4,0)*U2842+V2842,VLOOKUP($B2842,'Из ГУГЛа'!$B:$G,4,0))</f>
        <v/>
      </c>
      <c r="U2842" s="15">
        <v>1</v>
      </c>
      <c r="V2842" s="59"/>
      <c r="W2842" s="74">
        <f t="shared" si="482"/>
        <v>0.38780487804878039</v>
      </c>
      <c r="X2842" s="74" t="str">
        <f t="shared" si="483"/>
        <v/>
      </c>
      <c r="Y2842" s="74" t="str">
        <f t="shared" si="484"/>
        <v/>
      </c>
      <c r="Z2842" s="76" t="e">
        <f>INDEX($Z:$Z,MATCH($H2842,$C:$C,0))+V2842</f>
        <v>#VALUE!</v>
      </c>
      <c r="AB2842" s="43">
        <f>INDEX($AB:$AB,MATCH($H2842,$C:$C,0))</f>
        <v>0</v>
      </c>
    </row>
    <row r="2843" spans="1:28" ht="60" x14ac:dyDescent="0.25">
      <c r="A2843" s="71" t="str">
        <f>INDEX('Выгр Торг'!$A:$A,MATCH($B2843,'Выгр Торг'!$B:$B,0))</f>
        <v>Боковые зеркала "АТП" в стиле Гранта для ВАЗ 2110-2112, Лада Приора</v>
      </c>
      <c r="B2843" s="88">
        <v>327260</v>
      </c>
      <c r="C2843" s="72">
        <f>VLOOKUP($B2843,'Выгр Торг'!$B:$P,C$1,0)</f>
        <v>327260</v>
      </c>
      <c r="D2843" s="71" t="str">
        <f>VLOOKUP($B2843,'Выгр Торг'!$B:$P,D$1,0)</f>
        <v>Боковые зеркала "АТП" в стиле Гранта (повторитель: Динамический (стиль Lexus), Электропривод, В цвет 790) для ВАЗ 2110-2112, Лада Приора</v>
      </c>
      <c r="E2843" s="72" t="str">
        <f>VLOOKUP($B2843,'Выгр Торг'!$B:$P,E$1,0)</f>
        <v>Y</v>
      </c>
      <c r="F2843" s="72" t="str">
        <f>VLOOKUP($B2843,'Выгр Торг'!$B:$P,F$1,0)</f>
        <v>1</v>
      </c>
      <c r="G2843" s="36"/>
      <c r="H2843" s="28">
        <v>327188</v>
      </c>
      <c r="I2843" s="53">
        <f>INDEX($I:$I,MATCH($H2843,$C:$C,0))</f>
        <v>600</v>
      </c>
      <c r="J2843" s="5" t="s">
        <v>3410</v>
      </c>
      <c r="K2843" s="56">
        <f>INDEX($K:$K,MATCH($H2843,$C:$C,0))+I2843</f>
        <v>4100</v>
      </c>
      <c r="L2843" s="14">
        <f>VLOOKUP(K2843,Наценка!$A$1:$B$8,2,1)</f>
        <v>1.4</v>
      </c>
      <c r="M2843" s="56">
        <f>INDEX($M:$M,MATCH($H2843,$C:$C,0))+I2843*$M$2</f>
        <v>5680</v>
      </c>
      <c r="N2843" s="57">
        <f t="shared" si="479"/>
        <v>5690</v>
      </c>
      <c r="O2843" s="72">
        <f>VLOOKUP($B2843,'Выгр Торг'!$B:$P,O$1,0)</f>
        <v>4100</v>
      </c>
      <c r="P2843" s="72">
        <f>VLOOKUP($B2843,'Выгр Торг'!$B:$P,P$1,0)</f>
        <v>5890</v>
      </c>
      <c r="Q2843" s="42">
        <f t="shared" si="480"/>
        <v>0</v>
      </c>
      <c r="R2843" s="42">
        <f t="shared" si="481"/>
        <v>200</v>
      </c>
      <c r="S2843" s="85">
        <f t="shared" si="485"/>
        <v>5690</v>
      </c>
      <c r="T2843" s="60" t="str">
        <f>IFERROR(VLOOKUP($B2843,'Из ГУГЛа'!$B:$G,4,0)*U2843+V2843,VLOOKUP($B2843,'Из ГУГЛа'!$B:$G,4,0))</f>
        <v/>
      </c>
      <c r="U2843" s="15">
        <v>1</v>
      </c>
      <c r="V2843" s="59"/>
      <c r="W2843" s="74">
        <f t="shared" si="482"/>
        <v>0.38780487804878039</v>
      </c>
      <c r="X2843" s="74" t="str">
        <f t="shared" si="483"/>
        <v/>
      </c>
      <c r="Y2843" s="74" t="str">
        <f t="shared" si="484"/>
        <v/>
      </c>
      <c r="Z2843" s="76" t="e">
        <f>INDEX($Z:$Z,MATCH($H2843,$C:$C,0))+V2843</f>
        <v>#VALUE!</v>
      </c>
      <c r="AB2843" s="43">
        <f>INDEX($AB:$AB,MATCH($H2843,$C:$C,0))</f>
        <v>0</v>
      </c>
    </row>
    <row r="2844" spans="1:28" ht="60" x14ac:dyDescent="0.25">
      <c r="A2844" s="71" t="str">
        <f>INDEX('Выгр Торг'!$A:$A,MATCH($B2844,'Выгр Торг'!$B:$B,0))</f>
        <v>Боковые зеркала "АТП" в стиле Гранта для ВАЗ 2110-2112, Лада Приора</v>
      </c>
      <c r="B2844" s="88">
        <v>327200</v>
      </c>
      <c r="C2844" s="72">
        <f>VLOOKUP($B2844,'Выгр Торг'!$B:$P,C$1,0)</f>
        <v>327200</v>
      </c>
      <c r="D2844" s="71" t="str">
        <f>VLOOKUP($B2844,'Выгр Торг'!$B:$P,D$1,0)</f>
        <v>Боковые зеркала "АТП" в стиле Гранта (повторитель: Динамический (стиль Lexus), Электропривод, Уточнить у менеджера) для ВАЗ 2110-2112, Лада Приора</v>
      </c>
      <c r="E2844" s="72" t="str">
        <f>VLOOKUP($B2844,'Выгр Торг'!$B:$P,E$1,0)</f>
        <v>Y</v>
      </c>
      <c r="F2844" s="72" t="str">
        <f>VLOOKUP($B2844,'Выгр Торг'!$B:$P,F$1,0)</f>
        <v>1</v>
      </c>
      <c r="G2844" s="36"/>
      <c r="H2844" s="28">
        <v>327188</v>
      </c>
      <c r="I2844" s="53">
        <f>INDEX($I:$I,MATCH($H2844,$C:$C,0))</f>
        <v>600</v>
      </c>
      <c r="J2844" s="5" t="s">
        <v>3410</v>
      </c>
      <c r="K2844" s="56">
        <f>INDEX($K:$K,MATCH($H2844,$C:$C,0))+I2844</f>
        <v>4100</v>
      </c>
      <c r="L2844" s="14">
        <f>VLOOKUP(K2844,Наценка!$A$1:$B$8,2,1)</f>
        <v>1.4</v>
      </c>
      <c r="M2844" s="56">
        <f>INDEX($M:$M,MATCH($H2844,$C:$C,0))+I2844*$M$2</f>
        <v>5680</v>
      </c>
      <c r="N2844" s="57">
        <f t="shared" si="479"/>
        <v>5690</v>
      </c>
      <c r="O2844" s="72">
        <f>VLOOKUP($B2844,'Выгр Торг'!$B:$P,O$1,0)</f>
        <v>4100</v>
      </c>
      <c r="P2844" s="72">
        <f>VLOOKUP($B2844,'Выгр Торг'!$B:$P,P$1,0)</f>
        <v>5890</v>
      </c>
      <c r="Q2844" s="42">
        <f t="shared" si="480"/>
        <v>0</v>
      </c>
      <c r="R2844" s="42">
        <f t="shared" si="481"/>
        <v>200</v>
      </c>
      <c r="S2844" s="85">
        <f t="shared" si="485"/>
        <v>5690</v>
      </c>
      <c r="T2844" s="60" t="str">
        <f>IFERROR(VLOOKUP($B2844,'Из ГУГЛа'!$B:$G,4,0)*U2844+V2844,VLOOKUP($B2844,'Из ГУГЛа'!$B:$G,4,0))</f>
        <v/>
      </c>
      <c r="U2844" s="15">
        <v>1</v>
      </c>
      <c r="V2844" s="59"/>
      <c r="W2844" s="74">
        <f t="shared" si="482"/>
        <v>0.38780487804878039</v>
      </c>
      <c r="X2844" s="74" t="str">
        <f t="shared" si="483"/>
        <v/>
      </c>
      <c r="Y2844" s="74" t="str">
        <f t="shared" si="484"/>
        <v/>
      </c>
      <c r="Z2844" s="76" t="e">
        <f>INDEX($Z:$Z,MATCH($H2844,$C:$C,0))+V2844</f>
        <v>#VALUE!</v>
      </c>
      <c r="AB2844" s="43">
        <f>INDEX($AB:$AB,MATCH($H2844,$C:$C,0))</f>
        <v>0</v>
      </c>
    </row>
    <row r="2845" spans="1:28" ht="60" x14ac:dyDescent="0.25">
      <c r="A2845" s="71" t="str">
        <f>INDEX('Выгр Торг'!$A:$A,MATCH($B2845,'Выгр Торг'!$B:$B,0))</f>
        <v>Боковые зеркала "АТП" в стиле Гранта для ВАЗ 2110-2112, Лада Приора</v>
      </c>
      <c r="B2845" s="88">
        <v>327189</v>
      </c>
      <c r="C2845" s="72">
        <f>VLOOKUP($B2845,'Выгр Торг'!$B:$P,C$1,0)</f>
        <v>327189</v>
      </c>
      <c r="D2845" s="71" t="str">
        <f>VLOOKUP($B2845,'Выгр Торг'!$B:$P,D$1,0)</f>
        <v>Боковые зеркала "АТП" в стиле Гранта (повторитель: Стандартный, Механическая, Без обогрева, Без покраски) для ВАЗ 2110-2112, Лада Приора</v>
      </c>
      <c r="E2845" s="72" t="str">
        <f>VLOOKUP($B2845,'Выгр Торг'!$B:$P,E$1,0)</f>
        <v>Y</v>
      </c>
      <c r="F2845" s="72" t="str">
        <f>VLOOKUP($B2845,'Выгр Торг'!$B:$P,F$1,0)</f>
        <v>1</v>
      </c>
      <c r="G2845" s="36"/>
      <c r="H2845" s="28">
        <v>327189</v>
      </c>
      <c r="I2845" s="52">
        <v>600</v>
      </c>
      <c r="J2845" s="5" t="s">
        <v>3410</v>
      </c>
      <c r="K2845" s="73">
        <f>O2845</f>
        <v>3000</v>
      </c>
      <c r="L2845" s="14">
        <f>VLOOKUP(K2845,Наценка!$A$1:$B$8,2,1)</f>
        <v>1.4</v>
      </c>
      <c r="M2845" s="83">
        <f>K2845*L2845</f>
        <v>4200</v>
      </c>
      <c r="N2845" s="57">
        <f t="shared" si="479"/>
        <v>4190</v>
      </c>
      <c r="O2845" s="72">
        <f>VLOOKUP($B2845,'Выгр Торг'!$B:$P,O$1,0)</f>
        <v>3000</v>
      </c>
      <c r="P2845" s="72">
        <f>VLOOKUP($B2845,'Выгр Торг'!$B:$P,P$1,0)</f>
        <v>4290</v>
      </c>
      <c r="Q2845" s="42">
        <f t="shared" si="480"/>
        <v>0</v>
      </c>
      <c r="R2845" s="42">
        <f t="shared" si="481"/>
        <v>100</v>
      </c>
      <c r="S2845" s="85">
        <f t="shared" si="485"/>
        <v>4190</v>
      </c>
      <c r="T2845" s="60" t="str">
        <f>IFERROR(VLOOKUP($B2845,'Из ГУГЛа'!$B:$G,4,0)*U2845+V2845,VLOOKUP($B2845,'Из ГУГЛа'!$B:$G,4,0))</f>
        <v/>
      </c>
      <c r="U2845" s="15">
        <v>1</v>
      </c>
      <c r="V2845" s="59"/>
      <c r="W2845" s="74">
        <f t="shared" si="482"/>
        <v>0.39666666666666672</v>
      </c>
      <c r="X2845" s="74" t="str">
        <f t="shared" si="483"/>
        <v/>
      </c>
      <c r="Y2845" s="74" t="str">
        <f t="shared" si="484"/>
        <v/>
      </c>
      <c r="Z2845" s="78" t="s">
        <v>2579</v>
      </c>
    </row>
    <row r="2846" spans="1:28" ht="60" x14ac:dyDescent="0.25">
      <c r="A2846" s="71" t="str">
        <f>INDEX('Выгр Торг'!$A:$A,MATCH($B2846,'Выгр Торг'!$B:$B,0))</f>
        <v>Боковые зеркала "АТП" в стиле Гранта для ВАЗ 2110-2112, Лада Приора</v>
      </c>
      <c r="B2846" s="88">
        <v>327735</v>
      </c>
      <c r="C2846" s="72">
        <f>VLOOKUP($B2846,'Выгр Торг'!$B:$P,C$1,0)</f>
        <v>327735</v>
      </c>
      <c r="D2846" s="71" t="str">
        <f>VLOOKUP($B2846,'Выгр Торг'!$B:$P,D$1,0)</f>
        <v>Боковые зеркала "АТП" в стиле Гранта (повторитель: Стандартный, Механическая, Без обогрева, В цвет 100) для ВАЗ 2110-2112, Лада Приора</v>
      </c>
      <c r="E2846" s="72" t="str">
        <f>VLOOKUP($B2846,'Выгр Торг'!$B:$P,E$1,0)</f>
        <v>Y</v>
      </c>
      <c r="F2846" s="72" t="str">
        <f>VLOOKUP($B2846,'Выгр Торг'!$B:$P,F$1,0)</f>
        <v>1</v>
      </c>
      <c r="G2846" s="36"/>
      <c r="H2846" s="28">
        <v>327189</v>
      </c>
      <c r="I2846" s="53">
        <f>INDEX($I:$I,MATCH($H2846,$C:$C,0))</f>
        <v>600</v>
      </c>
      <c r="J2846" s="5" t="s">
        <v>3410</v>
      </c>
      <c r="K2846" s="56">
        <f>INDEX($K:$K,MATCH($H2846,$C:$C,0))+I2846</f>
        <v>3600</v>
      </c>
      <c r="L2846" s="14">
        <f>VLOOKUP(K2846,Наценка!$A$1:$B$8,2,1)</f>
        <v>1.4</v>
      </c>
      <c r="M2846" s="56">
        <f>INDEX($M:$M,MATCH($H2846,$C:$C,0))+I2846*$M$2</f>
        <v>4980</v>
      </c>
      <c r="N2846" s="57">
        <f t="shared" ref="N2846" si="486">IF(M2846&lt;=1000,(ROUNDUP(M2846,-1)-1),(ROUNDUP(M2846,-2)-10))</f>
        <v>4990</v>
      </c>
      <c r="O2846" s="72">
        <f>VLOOKUP($B2846,'Выгр Торг'!$B:$P,O$1,0)</f>
        <v>3600</v>
      </c>
      <c r="P2846" s="72">
        <f>VLOOKUP($B2846,'Выгр Торг'!$B:$P,P$1,0)</f>
        <v>5090</v>
      </c>
      <c r="Q2846" s="42">
        <f t="shared" ref="Q2846" si="487">O2846-K2846</f>
        <v>0</v>
      </c>
      <c r="R2846" s="42">
        <f t="shared" ref="R2846" si="488">P2846-N2846</f>
        <v>100</v>
      </c>
      <c r="S2846" s="85">
        <f t="shared" si="485"/>
        <v>4990</v>
      </c>
      <c r="T2846" s="60" t="str">
        <f>IFERROR(VLOOKUP($B2846,'Из ГУГЛа'!$B:$G,4,0)*U2846+V2846,VLOOKUP($B2846,'Из ГУГЛа'!$B:$G,4,0))</f>
        <v/>
      </c>
      <c r="U2846" s="15">
        <v>1</v>
      </c>
      <c r="V2846" s="59"/>
      <c r="W2846" s="74">
        <f t="shared" ref="W2846" si="489">IFERROR(S2846/K2846-1,"")</f>
        <v>0.38611111111111107</v>
      </c>
      <c r="X2846" s="74" t="str">
        <f t="shared" ref="X2846" si="490">IFERROR((Z2846-S2846)/Z2846,"")</f>
        <v/>
      </c>
      <c r="Y2846" s="74" t="str">
        <f t="shared" ref="Y2846" si="491">IFERROR(IF(Z2846="","",Z2846/K2846-1),"")</f>
        <v/>
      </c>
      <c r="Z2846" s="76" t="e">
        <f>INDEX($Z:$Z,MATCH($H2846,$C:$C,0))+V2846</f>
        <v>#VALUE!</v>
      </c>
      <c r="AB2846" s="43">
        <f>INDEX($AB:$AB,MATCH($H2846,$C:$C,0))</f>
        <v>0</v>
      </c>
    </row>
    <row r="2847" spans="1:28" ht="60" x14ac:dyDescent="0.25">
      <c r="A2847" s="71" t="str">
        <f>INDEX('Выгр Торг'!$A:$A,MATCH($B2847,'Выгр Торг'!$B:$B,0))</f>
        <v>Боковые зеркала "АТП" в стиле Гранта для ВАЗ 2110-2112, Лада Приора</v>
      </c>
      <c r="B2847" s="88">
        <v>327417</v>
      </c>
      <c r="C2847" s="72">
        <f>VLOOKUP($B2847,'Выгр Торг'!$B:$P,C$1,0)</f>
        <v>327417</v>
      </c>
      <c r="D2847" s="71" t="str">
        <f>VLOOKUP($B2847,'Выгр Торг'!$B:$P,D$1,0)</f>
        <v>Боковые зеркала "АТП" в стиле Гранта (повторитель: Стандартный, Механическая, Без обогрева, В цвет 125) для ВАЗ 2110-2112, Лада Приора</v>
      </c>
      <c r="E2847" s="72" t="str">
        <f>VLOOKUP($B2847,'Выгр Торг'!$B:$P,E$1,0)</f>
        <v>Y</v>
      </c>
      <c r="F2847" s="72" t="str">
        <f>VLOOKUP($B2847,'Выгр Торг'!$B:$P,F$1,0)</f>
        <v>1</v>
      </c>
      <c r="G2847" s="36"/>
      <c r="H2847" s="28">
        <v>327189</v>
      </c>
      <c r="I2847" s="53">
        <f>INDEX($I:$I,MATCH($H2847,$C:$C,0))</f>
        <v>600</v>
      </c>
      <c r="J2847" s="5" t="s">
        <v>3410</v>
      </c>
      <c r="K2847" s="56">
        <f>INDEX($K:$K,MATCH($H2847,$C:$C,0))+I2847</f>
        <v>3600</v>
      </c>
      <c r="L2847" s="14">
        <f>VLOOKUP(K2847,Наценка!$A$1:$B$8,2,1)</f>
        <v>1.4</v>
      </c>
      <c r="M2847" s="56">
        <f>INDEX($M:$M,MATCH($H2847,$C:$C,0))+I2847*$M$2</f>
        <v>4980</v>
      </c>
      <c r="N2847" s="57">
        <f t="shared" ref="N2847:N2891" si="492">IF(M2847&lt;=1000,(ROUNDUP(M2847,-1)-1),(ROUNDUP(M2847,-2)-10))</f>
        <v>4990</v>
      </c>
      <c r="O2847" s="72">
        <f>VLOOKUP($B2847,'Выгр Торг'!$B:$P,O$1,0)</f>
        <v>3600</v>
      </c>
      <c r="P2847" s="72">
        <f>VLOOKUP($B2847,'Выгр Торг'!$B:$P,P$1,0)</f>
        <v>5090</v>
      </c>
      <c r="Q2847" s="42">
        <f t="shared" ref="Q2847:Q2891" si="493">O2847-K2847</f>
        <v>0</v>
      </c>
      <c r="R2847" s="42">
        <f t="shared" ref="R2847:R2891" si="494">P2847-N2847</f>
        <v>100</v>
      </c>
      <c r="S2847" s="85">
        <f t="shared" si="485"/>
        <v>4990</v>
      </c>
      <c r="T2847" s="60" t="str">
        <f>IFERROR(VLOOKUP($B2847,'Из ГУГЛа'!$B:$G,4,0)*U2847+V2847,VLOOKUP($B2847,'Из ГУГЛа'!$B:$G,4,0))</f>
        <v/>
      </c>
      <c r="U2847" s="15">
        <v>1</v>
      </c>
      <c r="V2847" s="59"/>
      <c r="W2847" s="74">
        <f t="shared" ref="W2847:W2891" si="495">IFERROR(S2847/K2847-1,"")</f>
        <v>0.38611111111111107</v>
      </c>
      <c r="X2847" s="74" t="str">
        <f t="shared" ref="X2847:X2891" si="496">IFERROR((Z2847-S2847)/Z2847,"")</f>
        <v/>
      </c>
      <c r="Y2847" s="74" t="str">
        <f t="shared" ref="Y2847:Y2891" si="497">IFERROR(IF(Z2847="","",Z2847/K2847-1),"")</f>
        <v/>
      </c>
      <c r="Z2847" s="76" t="e">
        <f>INDEX($Z:$Z,MATCH($H2847,$C:$C,0))+V2847</f>
        <v>#VALUE!</v>
      </c>
      <c r="AB2847" s="43">
        <f>INDEX($AB:$AB,MATCH($H2847,$C:$C,0))</f>
        <v>0</v>
      </c>
    </row>
    <row r="2848" spans="1:28" ht="60" x14ac:dyDescent="0.25">
      <c r="A2848" s="71" t="str">
        <f>INDEX('Выгр Торг'!$A:$A,MATCH($B2848,'Выгр Торг'!$B:$B,0))</f>
        <v>Боковые зеркала "АТП" в стиле Гранта для ВАЗ 2110-2112, Лада Приора</v>
      </c>
      <c r="B2848" s="88">
        <v>327551</v>
      </c>
      <c r="C2848" s="72">
        <f>VLOOKUP($B2848,'Выгр Торг'!$B:$P,C$1,0)</f>
        <v>327551</v>
      </c>
      <c r="D2848" s="71" t="str">
        <f>VLOOKUP($B2848,'Выгр Торг'!$B:$P,D$1,0)</f>
        <v>Боковые зеркала "АТП" в стиле Гранта (повторитель: Стандартный, Механическая, Без обогрева, В цвет 133) для ВАЗ 2110-2112, Лада Приора</v>
      </c>
      <c r="E2848" s="72" t="str">
        <f>VLOOKUP($B2848,'Выгр Торг'!$B:$P,E$1,0)</f>
        <v>Y</v>
      </c>
      <c r="F2848" s="72" t="str">
        <f>VLOOKUP($B2848,'Выгр Торг'!$B:$P,F$1,0)</f>
        <v>1</v>
      </c>
      <c r="G2848" s="36"/>
      <c r="H2848" s="28">
        <v>327189</v>
      </c>
      <c r="I2848" s="53">
        <f>INDEX($I:$I,MATCH($H2848,$C:$C,0))</f>
        <v>600</v>
      </c>
      <c r="J2848" s="5" t="s">
        <v>3410</v>
      </c>
      <c r="K2848" s="56">
        <f>INDEX($K:$K,MATCH($H2848,$C:$C,0))+I2848</f>
        <v>3600</v>
      </c>
      <c r="L2848" s="14">
        <f>VLOOKUP(K2848,Наценка!$A$1:$B$8,2,1)</f>
        <v>1.4</v>
      </c>
      <c r="M2848" s="56">
        <f>INDEX($M:$M,MATCH($H2848,$C:$C,0))+I2848*$M$2</f>
        <v>4980</v>
      </c>
      <c r="N2848" s="57">
        <f t="shared" si="492"/>
        <v>4990</v>
      </c>
      <c r="O2848" s="72">
        <f>VLOOKUP($B2848,'Выгр Торг'!$B:$P,O$1,0)</f>
        <v>3600</v>
      </c>
      <c r="P2848" s="72">
        <f>VLOOKUP($B2848,'Выгр Торг'!$B:$P,P$1,0)</f>
        <v>5090</v>
      </c>
      <c r="Q2848" s="42">
        <f t="shared" si="493"/>
        <v>0</v>
      </c>
      <c r="R2848" s="42">
        <f t="shared" si="494"/>
        <v>100</v>
      </c>
      <c r="S2848" s="85">
        <f t="shared" si="485"/>
        <v>4990</v>
      </c>
      <c r="T2848" s="60" t="str">
        <f>IFERROR(VLOOKUP($B2848,'Из ГУГЛа'!$B:$G,4,0)*U2848+V2848,VLOOKUP($B2848,'Из ГУГЛа'!$B:$G,4,0))</f>
        <v/>
      </c>
      <c r="U2848" s="15">
        <v>1</v>
      </c>
      <c r="V2848" s="59"/>
      <c r="W2848" s="74">
        <f t="shared" si="495"/>
        <v>0.38611111111111107</v>
      </c>
      <c r="X2848" s="74" t="str">
        <f t="shared" si="496"/>
        <v/>
      </c>
      <c r="Y2848" s="74" t="str">
        <f t="shared" si="497"/>
        <v/>
      </c>
      <c r="Z2848" s="76" t="e">
        <f>INDEX($Z:$Z,MATCH($H2848,$C:$C,0))+V2848</f>
        <v>#VALUE!</v>
      </c>
      <c r="AB2848" s="43">
        <f>INDEX($AB:$AB,MATCH($H2848,$C:$C,0))</f>
        <v>0</v>
      </c>
    </row>
    <row r="2849" spans="1:28" ht="60" x14ac:dyDescent="0.25">
      <c r="A2849" s="71" t="str">
        <f>INDEX('Выгр Торг'!$A:$A,MATCH($B2849,'Выгр Торг'!$B:$B,0))</f>
        <v>Боковые зеркала "АТП" в стиле Гранта для ВАЗ 2110-2112, Лада Приора</v>
      </c>
      <c r="B2849" s="88">
        <v>327535</v>
      </c>
      <c r="C2849" s="72">
        <f>VLOOKUP($B2849,'Выгр Торг'!$B:$P,C$1,0)</f>
        <v>327535</v>
      </c>
      <c r="D2849" s="71" t="str">
        <f>VLOOKUP($B2849,'Выгр Торг'!$B:$P,D$1,0)</f>
        <v>Боковые зеркала "АТП" в стиле Гранта (повторитель: Стандартный, Механическая, Без обогрева, В цвет 171) для ВАЗ 2110-2112, Лада Приора</v>
      </c>
      <c r="E2849" s="72" t="str">
        <f>VLOOKUP($B2849,'Выгр Торг'!$B:$P,E$1,0)</f>
        <v>Y</v>
      </c>
      <c r="F2849" s="72" t="str">
        <f>VLOOKUP($B2849,'Выгр Торг'!$B:$P,F$1,0)</f>
        <v>1</v>
      </c>
      <c r="G2849" s="36"/>
      <c r="H2849" s="28">
        <v>327189</v>
      </c>
      <c r="I2849" s="53">
        <f>INDEX($I:$I,MATCH($H2849,$C:$C,0))</f>
        <v>600</v>
      </c>
      <c r="J2849" s="5" t="s">
        <v>3410</v>
      </c>
      <c r="K2849" s="56">
        <f>INDEX($K:$K,MATCH($H2849,$C:$C,0))+I2849</f>
        <v>3600</v>
      </c>
      <c r="L2849" s="14">
        <f>VLOOKUP(K2849,Наценка!$A$1:$B$8,2,1)</f>
        <v>1.4</v>
      </c>
      <c r="M2849" s="56">
        <f>INDEX($M:$M,MATCH($H2849,$C:$C,0))+I2849*$M$2</f>
        <v>4980</v>
      </c>
      <c r="N2849" s="57">
        <f t="shared" si="492"/>
        <v>4990</v>
      </c>
      <c r="O2849" s="72">
        <f>VLOOKUP($B2849,'Выгр Торг'!$B:$P,O$1,0)</f>
        <v>3600</v>
      </c>
      <c r="P2849" s="72">
        <f>VLOOKUP($B2849,'Выгр Торг'!$B:$P,P$1,0)</f>
        <v>5090</v>
      </c>
      <c r="Q2849" s="42">
        <f t="shared" si="493"/>
        <v>0</v>
      </c>
      <c r="R2849" s="42">
        <f t="shared" si="494"/>
        <v>100</v>
      </c>
      <c r="S2849" s="85">
        <f t="shared" si="485"/>
        <v>4990</v>
      </c>
      <c r="T2849" s="60" t="str">
        <f>IFERROR(VLOOKUP($B2849,'Из ГУГЛа'!$B:$G,4,0)*U2849+V2849,VLOOKUP($B2849,'Из ГУГЛа'!$B:$G,4,0))</f>
        <v/>
      </c>
      <c r="U2849" s="15">
        <v>1</v>
      </c>
      <c r="V2849" s="59"/>
      <c r="W2849" s="74">
        <f t="shared" si="495"/>
        <v>0.38611111111111107</v>
      </c>
      <c r="X2849" s="74" t="str">
        <f t="shared" si="496"/>
        <v/>
      </c>
      <c r="Y2849" s="74" t="str">
        <f t="shared" si="497"/>
        <v/>
      </c>
      <c r="Z2849" s="76" t="e">
        <f>INDEX($Z:$Z,MATCH($H2849,$C:$C,0))+V2849</f>
        <v>#VALUE!</v>
      </c>
      <c r="AB2849" s="43">
        <f>INDEX($AB:$AB,MATCH($H2849,$C:$C,0))</f>
        <v>0</v>
      </c>
    </row>
    <row r="2850" spans="1:28" ht="60" x14ac:dyDescent="0.25">
      <c r="A2850" s="71" t="str">
        <f>INDEX('Выгр Торг'!$A:$A,MATCH($B2850,'Выгр Торг'!$B:$B,0))</f>
        <v>Боковые зеркала "АТП" в стиле Гранта для ВАЗ 2110-2112, Лада Приора</v>
      </c>
      <c r="B2850" s="88">
        <v>327489</v>
      </c>
      <c r="C2850" s="72">
        <f>VLOOKUP($B2850,'Выгр Торг'!$B:$P,C$1,0)</f>
        <v>327489</v>
      </c>
      <c r="D2850" s="71" t="str">
        <f>VLOOKUP($B2850,'Выгр Торг'!$B:$P,D$1,0)</f>
        <v>Боковые зеркала "АТП" в стиле Гранта (повторитель: Стандартный, Механическая, Без обогрева, В цвет 190) для ВАЗ 2110-2112, Лада Приора</v>
      </c>
      <c r="E2850" s="72" t="str">
        <f>VLOOKUP($B2850,'Выгр Торг'!$B:$P,E$1,0)</f>
        <v>Y</v>
      </c>
      <c r="F2850" s="72" t="str">
        <f>VLOOKUP($B2850,'Выгр Торг'!$B:$P,F$1,0)</f>
        <v>1</v>
      </c>
      <c r="G2850" s="36"/>
      <c r="H2850" s="28">
        <v>327189</v>
      </c>
      <c r="I2850" s="53">
        <f>INDEX($I:$I,MATCH($H2850,$C:$C,0))</f>
        <v>600</v>
      </c>
      <c r="J2850" s="5" t="s">
        <v>3410</v>
      </c>
      <c r="K2850" s="56">
        <f>INDEX($K:$K,MATCH($H2850,$C:$C,0))+I2850</f>
        <v>3600</v>
      </c>
      <c r="L2850" s="14">
        <f>VLOOKUP(K2850,Наценка!$A$1:$B$8,2,1)</f>
        <v>1.4</v>
      </c>
      <c r="M2850" s="56">
        <f>INDEX($M:$M,MATCH($H2850,$C:$C,0))+I2850*$M$2</f>
        <v>4980</v>
      </c>
      <c r="N2850" s="57">
        <f t="shared" si="492"/>
        <v>4990</v>
      </c>
      <c r="O2850" s="72">
        <f>VLOOKUP($B2850,'Выгр Торг'!$B:$P,O$1,0)</f>
        <v>3600</v>
      </c>
      <c r="P2850" s="72">
        <f>VLOOKUP($B2850,'Выгр Торг'!$B:$P,P$1,0)</f>
        <v>5090</v>
      </c>
      <c r="Q2850" s="42">
        <f t="shared" si="493"/>
        <v>0</v>
      </c>
      <c r="R2850" s="42">
        <f t="shared" si="494"/>
        <v>100</v>
      </c>
      <c r="S2850" s="85">
        <f t="shared" si="485"/>
        <v>4990</v>
      </c>
      <c r="T2850" s="60" t="str">
        <f>IFERROR(VLOOKUP($B2850,'Из ГУГЛа'!$B:$G,4,0)*U2850+V2850,VLOOKUP($B2850,'Из ГУГЛа'!$B:$G,4,0))</f>
        <v/>
      </c>
      <c r="U2850" s="15">
        <v>1</v>
      </c>
      <c r="V2850" s="59"/>
      <c r="W2850" s="74">
        <f t="shared" si="495"/>
        <v>0.38611111111111107</v>
      </c>
      <c r="X2850" s="74" t="str">
        <f t="shared" si="496"/>
        <v/>
      </c>
      <c r="Y2850" s="74" t="str">
        <f t="shared" si="497"/>
        <v/>
      </c>
      <c r="Z2850" s="76" t="e">
        <f>INDEX($Z:$Z,MATCH($H2850,$C:$C,0))+V2850</f>
        <v>#VALUE!</v>
      </c>
      <c r="AB2850" s="43">
        <f>INDEX($AB:$AB,MATCH($H2850,$C:$C,0))</f>
        <v>0</v>
      </c>
    </row>
    <row r="2851" spans="1:28" ht="60" x14ac:dyDescent="0.25">
      <c r="A2851" s="71" t="str">
        <f>INDEX('Выгр Торг'!$A:$A,MATCH($B2851,'Выгр Торг'!$B:$B,0))</f>
        <v>Боковые зеркала "АТП" в стиле Гранта для ВАЗ 2110-2112, Лада Приора</v>
      </c>
      <c r="B2851" s="88">
        <v>327663</v>
      </c>
      <c r="C2851" s="72">
        <f>VLOOKUP($B2851,'Выгр Торг'!$B:$P,C$1,0)</f>
        <v>327663</v>
      </c>
      <c r="D2851" s="71" t="str">
        <f>VLOOKUP($B2851,'Выгр Торг'!$B:$P,D$1,0)</f>
        <v>Боковые зеркала "АТП" в стиле Гранта (повторитель: Стандартный, Механическая, Без обогрева, В цвет 192) для ВАЗ 2110-2112, Лада Приора</v>
      </c>
      <c r="E2851" s="72" t="str">
        <f>VLOOKUP($B2851,'Выгр Торг'!$B:$P,E$1,0)</f>
        <v>Y</v>
      </c>
      <c r="F2851" s="72" t="str">
        <f>VLOOKUP($B2851,'Выгр Торг'!$B:$P,F$1,0)</f>
        <v>1</v>
      </c>
      <c r="G2851" s="36"/>
      <c r="H2851" s="28">
        <v>327189</v>
      </c>
      <c r="I2851" s="53">
        <f>INDEX($I:$I,MATCH($H2851,$C:$C,0))</f>
        <v>600</v>
      </c>
      <c r="J2851" s="5" t="s">
        <v>3410</v>
      </c>
      <c r="K2851" s="56">
        <f>INDEX($K:$K,MATCH($H2851,$C:$C,0))+I2851</f>
        <v>3600</v>
      </c>
      <c r="L2851" s="14">
        <f>VLOOKUP(K2851,Наценка!$A$1:$B$8,2,1)</f>
        <v>1.4</v>
      </c>
      <c r="M2851" s="56">
        <f>INDEX($M:$M,MATCH($H2851,$C:$C,0))+I2851*$M$2</f>
        <v>4980</v>
      </c>
      <c r="N2851" s="57">
        <f t="shared" si="492"/>
        <v>4990</v>
      </c>
      <c r="O2851" s="72">
        <f>VLOOKUP($B2851,'Выгр Торг'!$B:$P,O$1,0)</f>
        <v>3600</v>
      </c>
      <c r="P2851" s="72">
        <f>VLOOKUP($B2851,'Выгр Торг'!$B:$P,P$1,0)</f>
        <v>5090</v>
      </c>
      <c r="Q2851" s="42">
        <f t="shared" si="493"/>
        <v>0</v>
      </c>
      <c r="R2851" s="42">
        <f t="shared" si="494"/>
        <v>100</v>
      </c>
      <c r="S2851" s="85">
        <f t="shared" si="485"/>
        <v>4990</v>
      </c>
      <c r="T2851" s="60" t="str">
        <f>IFERROR(VLOOKUP($B2851,'Из ГУГЛа'!$B:$G,4,0)*U2851+V2851,VLOOKUP($B2851,'Из ГУГЛа'!$B:$G,4,0))</f>
        <v/>
      </c>
      <c r="U2851" s="15">
        <v>1</v>
      </c>
      <c r="V2851" s="59"/>
      <c r="W2851" s="74">
        <f t="shared" si="495"/>
        <v>0.38611111111111107</v>
      </c>
      <c r="X2851" s="74" t="str">
        <f t="shared" si="496"/>
        <v/>
      </c>
      <c r="Y2851" s="74" t="str">
        <f t="shared" si="497"/>
        <v/>
      </c>
      <c r="Z2851" s="76" t="e">
        <f>INDEX($Z:$Z,MATCH($H2851,$C:$C,0))+V2851</f>
        <v>#VALUE!</v>
      </c>
      <c r="AB2851" s="43">
        <f>INDEX($AB:$AB,MATCH($H2851,$C:$C,0))</f>
        <v>0</v>
      </c>
    </row>
    <row r="2852" spans="1:28" ht="60" x14ac:dyDescent="0.25">
      <c r="A2852" s="71" t="str">
        <f>INDEX('Выгр Торг'!$A:$A,MATCH($B2852,'Выгр Торг'!$B:$B,0))</f>
        <v>Боковые зеркала "АТП" в стиле Гранта для ВАЗ 2110-2112, Лада Приора</v>
      </c>
      <c r="B2852" s="88">
        <v>327647</v>
      </c>
      <c r="C2852" s="72">
        <f>VLOOKUP($B2852,'Выгр Торг'!$B:$P,C$1,0)</f>
        <v>327647</v>
      </c>
      <c r="D2852" s="71" t="str">
        <f>VLOOKUP($B2852,'Выгр Торг'!$B:$P,D$1,0)</f>
        <v>Боковые зеркала "АТП" в стиле Гранта (повторитель: Стандартный, Механическая, Без обогрева, В цвет 193) для ВАЗ 2110-2112, Лада Приора</v>
      </c>
      <c r="E2852" s="72" t="str">
        <f>VLOOKUP($B2852,'Выгр Торг'!$B:$P,E$1,0)</f>
        <v>Y</v>
      </c>
      <c r="F2852" s="72" t="str">
        <f>VLOOKUP($B2852,'Выгр Торг'!$B:$P,F$1,0)</f>
        <v>1</v>
      </c>
      <c r="G2852" s="36"/>
      <c r="H2852" s="28">
        <v>327189</v>
      </c>
      <c r="I2852" s="53">
        <f>INDEX($I:$I,MATCH($H2852,$C:$C,0))</f>
        <v>600</v>
      </c>
      <c r="J2852" s="5" t="s">
        <v>3410</v>
      </c>
      <c r="K2852" s="56">
        <f>INDEX($K:$K,MATCH($H2852,$C:$C,0))+I2852</f>
        <v>3600</v>
      </c>
      <c r="L2852" s="14">
        <f>VLOOKUP(K2852,Наценка!$A$1:$B$8,2,1)</f>
        <v>1.4</v>
      </c>
      <c r="M2852" s="56">
        <f>INDEX($M:$M,MATCH($H2852,$C:$C,0))+I2852*$M$2</f>
        <v>4980</v>
      </c>
      <c r="N2852" s="57">
        <f t="shared" si="492"/>
        <v>4990</v>
      </c>
      <c r="O2852" s="72">
        <f>VLOOKUP($B2852,'Выгр Торг'!$B:$P,O$1,0)</f>
        <v>3600</v>
      </c>
      <c r="P2852" s="72">
        <f>VLOOKUP($B2852,'Выгр Торг'!$B:$P,P$1,0)</f>
        <v>5090</v>
      </c>
      <c r="Q2852" s="42">
        <f t="shared" si="493"/>
        <v>0</v>
      </c>
      <c r="R2852" s="42">
        <f t="shared" si="494"/>
        <v>100</v>
      </c>
      <c r="S2852" s="85">
        <f t="shared" si="485"/>
        <v>4990</v>
      </c>
      <c r="T2852" s="60" t="str">
        <f>IFERROR(VLOOKUP($B2852,'Из ГУГЛа'!$B:$G,4,0)*U2852+V2852,VLOOKUP($B2852,'Из ГУГЛа'!$B:$G,4,0))</f>
        <v/>
      </c>
      <c r="U2852" s="15">
        <v>1</v>
      </c>
      <c r="V2852" s="59"/>
      <c r="W2852" s="74">
        <f t="shared" si="495"/>
        <v>0.38611111111111107</v>
      </c>
      <c r="X2852" s="74" t="str">
        <f t="shared" si="496"/>
        <v/>
      </c>
      <c r="Y2852" s="74" t="str">
        <f t="shared" si="497"/>
        <v/>
      </c>
      <c r="Z2852" s="76" t="e">
        <f>INDEX($Z:$Z,MATCH($H2852,$C:$C,0))+V2852</f>
        <v>#VALUE!</v>
      </c>
      <c r="AB2852" s="43">
        <f>INDEX($AB:$AB,MATCH($H2852,$C:$C,0))</f>
        <v>0</v>
      </c>
    </row>
    <row r="2853" spans="1:28" ht="60" x14ac:dyDescent="0.25">
      <c r="A2853" s="71" t="str">
        <f>INDEX('Выгр Торг'!$A:$A,MATCH($B2853,'Выгр Торг'!$B:$B,0))</f>
        <v>Боковые зеркала "АТП" в стиле Гранта для ВАЗ 2110-2112, Лада Приора</v>
      </c>
      <c r="B2853" s="88">
        <v>327719</v>
      </c>
      <c r="C2853" s="72">
        <f>VLOOKUP($B2853,'Выгр Торг'!$B:$P,C$1,0)</f>
        <v>327719</v>
      </c>
      <c r="D2853" s="71" t="str">
        <f>VLOOKUP($B2853,'Выгр Торг'!$B:$P,D$1,0)</f>
        <v>Боковые зеркала "АТП" в стиле Гранта (повторитель: Стандартный, Механическая, Без обогрева, В цвет 206) для ВАЗ 2110-2112, Лада Приора</v>
      </c>
      <c r="E2853" s="72" t="str">
        <f>VLOOKUP($B2853,'Выгр Торг'!$B:$P,E$1,0)</f>
        <v>Y</v>
      </c>
      <c r="F2853" s="72" t="str">
        <f>VLOOKUP($B2853,'Выгр Торг'!$B:$P,F$1,0)</f>
        <v>1</v>
      </c>
      <c r="G2853" s="36"/>
      <c r="H2853" s="28">
        <v>327189</v>
      </c>
      <c r="I2853" s="53">
        <f>INDEX($I:$I,MATCH($H2853,$C:$C,0))</f>
        <v>600</v>
      </c>
      <c r="J2853" s="5" t="s">
        <v>3410</v>
      </c>
      <c r="K2853" s="56">
        <f>INDEX($K:$K,MATCH($H2853,$C:$C,0))+I2853</f>
        <v>3600</v>
      </c>
      <c r="L2853" s="14">
        <f>VLOOKUP(K2853,Наценка!$A$1:$B$8,2,1)</f>
        <v>1.4</v>
      </c>
      <c r="M2853" s="56">
        <f>INDEX($M:$M,MATCH($H2853,$C:$C,0))+I2853*$M$2</f>
        <v>4980</v>
      </c>
      <c r="N2853" s="57">
        <f t="shared" si="492"/>
        <v>4990</v>
      </c>
      <c r="O2853" s="72">
        <f>VLOOKUP($B2853,'Выгр Торг'!$B:$P,O$1,0)</f>
        <v>3600</v>
      </c>
      <c r="P2853" s="72">
        <f>VLOOKUP($B2853,'Выгр Торг'!$B:$P,P$1,0)</f>
        <v>5090</v>
      </c>
      <c r="Q2853" s="42">
        <f t="shared" si="493"/>
        <v>0</v>
      </c>
      <c r="R2853" s="42">
        <f t="shared" si="494"/>
        <v>100</v>
      </c>
      <c r="S2853" s="85">
        <f t="shared" si="485"/>
        <v>4990</v>
      </c>
      <c r="T2853" s="60" t="str">
        <f>IFERROR(VLOOKUP($B2853,'Из ГУГЛа'!$B:$G,4,0)*U2853+V2853,VLOOKUP($B2853,'Из ГУГЛа'!$B:$G,4,0))</f>
        <v/>
      </c>
      <c r="U2853" s="15">
        <v>1</v>
      </c>
      <c r="V2853" s="59"/>
      <c r="W2853" s="74">
        <f t="shared" si="495"/>
        <v>0.38611111111111107</v>
      </c>
      <c r="X2853" s="74" t="str">
        <f t="shared" si="496"/>
        <v/>
      </c>
      <c r="Y2853" s="74" t="str">
        <f t="shared" si="497"/>
        <v/>
      </c>
      <c r="Z2853" s="76" t="e">
        <f>INDEX($Z:$Z,MATCH($H2853,$C:$C,0))+V2853</f>
        <v>#VALUE!</v>
      </c>
      <c r="AB2853" s="43">
        <f>INDEX($AB:$AB,MATCH($H2853,$C:$C,0))</f>
        <v>0</v>
      </c>
    </row>
    <row r="2854" spans="1:28" ht="60" x14ac:dyDescent="0.25">
      <c r="A2854" s="71" t="str">
        <f>INDEX('Выгр Торг'!$A:$A,MATCH($B2854,'Выгр Торг'!$B:$B,0))</f>
        <v>Боковые зеркала "АТП" в стиле Гранта для ВАЗ 2110-2112, Лада Приора</v>
      </c>
      <c r="B2854" s="88">
        <v>327559</v>
      </c>
      <c r="C2854" s="72">
        <f>VLOOKUP($B2854,'Выгр Торг'!$B:$P,C$1,0)</f>
        <v>327559</v>
      </c>
      <c r="D2854" s="71" t="str">
        <f>VLOOKUP($B2854,'Выгр Торг'!$B:$P,D$1,0)</f>
        <v>Боковые зеркала "АТП" в стиле Гранта (повторитель: Стандартный, Механическая, Без обогрева, В цвет 217) для ВАЗ 2110-2112, Лада Приора</v>
      </c>
      <c r="E2854" s="72" t="str">
        <f>VLOOKUP($B2854,'Выгр Торг'!$B:$P,E$1,0)</f>
        <v>Y</v>
      </c>
      <c r="F2854" s="72" t="str">
        <f>VLOOKUP($B2854,'Выгр Торг'!$B:$P,F$1,0)</f>
        <v>1</v>
      </c>
      <c r="G2854" s="36"/>
      <c r="H2854" s="28">
        <v>327189</v>
      </c>
      <c r="I2854" s="53">
        <f>INDEX($I:$I,MATCH($H2854,$C:$C,0))</f>
        <v>600</v>
      </c>
      <c r="J2854" s="5" t="s">
        <v>3410</v>
      </c>
      <c r="K2854" s="56">
        <f>INDEX($K:$K,MATCH($H2854,$C:$C,0))+I2854</f>
        <v>3600</v>
      </c>
      <c r="L2854" s="14">
        <f>VLOOKUP(K2854,Наценка!$A$1:$B$8,2,1)</f>
        <v>1.4</v>
      </c>
      <c r="M2854" s="56">
        <f>INDEX($M:$M,MATCH($H2854,$C:$C,0))+I2854*$M$2</f>
        <v>4980</v>
      </c>
      <c r="N2854" s="57">
        <f t="shared" si="492"/>
        <v>4990</v>
      </c>
      <c r="O2854" s="72">
        <f>VLOOKUP($B2854,'Выгр Торг'!$B:$P,O$1,0)</f>
        <v>3600</v>
      </c>
      <c r="P2854" s="72">
        <f>VLOOKUP($B2854,'Выгр Торг'!$B:$P,P$1,0)</f>
        <v>5090</v>
      </c>
      <c r="Q2854" s="42">
        <f t="shared" si="493"/>
        <v>0</v>
      </c>
      <c r="R2854" s="42">
        <f t="shared" si="494"/>
        <v>100</v>
      </c>
      <c r="S2854" s="85">
        <f t="shared" si="485"/>
        <v>4990</v>
      </c>
      <c r="T2854" s="60" t="str">
        <f>IFERROR(VLOOKUP($B2854,'Из ГУГЛа'!$B:$G,4,0)*U2854+V2854,VLOOKUP($B2854,'Из ГУГЛа'!$B:$G,4,0))</f>
        <v/>
      </c>
      <c r="U2854" s="15">
        <v>1</v>
      </c>
      <c r="V2854" s="59"/>
      <c r="W2854" s="74">
        <f t="shared" si="495"/>
        <v>0.38611111111111107</v>
      </c>
      <c r="X2854" s="74" t="str">
        <f t="shared" si="496"/>
        <v/>
      </c>
      <c r="Y2854" s="74" t="str">
        <f t="shared" si="497"/>
        <v/>
      </c>
      <c r="Z2854" s="76" t="e">
        <f>INDEX($Z:$Z,MATCH($H2854,$C:$C,0))+V2854</f>
        <v>#VALUE!</v>
      </c>
      <c r="AB2854" s="43">
        <f>INDEX($AB:$AB,MATCH($H2854,$C:$C,0))</f>
        <v>0</v>
      </c>
    </row>
    <row r="2855" spans="1:28" ht="60" x14ac:dyDescent="0.25">
      <c r="A2855" s="71" t="str">
        <f>INDEX('Выгр Торг'!$A:$A,MATCH($B2855,'Выгр Торг'!$B:$B,0))</f>
        <v>Боковые зеркала "АТП" в стиле Гранта для ВАЗ 2110-2112, Лада Приора</v>
      </c>
      <c r="B2855" s="88">
        <v>327433</v>
      </c>
      <c r="C2855" s="72">
        <f>VLOOKUP($B2855,'Выгр Торг'!$B:$P,C$1,0)</f>
        <v>327433</v>
      </c>
      <c r="D2855" s="71" t="str">
        <f>VLOOKUP($B2855,'Выгр Торг'!$B:$P,D$1,0)</f>
        <v>Боковые зеркала "АТП" в стиле Гранта (повторитель: Стандартный, Механическая, Без обогрева, В цвет 240) для ВАЗ 2110-2112, Лада Приора</v>
      </c>
      <c r="E2855" s="72" t="str">
        <f>VLOOKUP($B2855,'Выгр Торг'!$B:$P,E$1,0)</f>
        <v>Y</v>
      </c>
      <c r="F2855" s="72" t="str">
        <f>VLOOKUP($B2855,'Выгр Торг'!$B:$P,F$1,0)</f>
        <v>1</v>
      </c>
      <c r="G2855" s="36"/>
      <c r="H2855" s="28">
        <v>327189</v>
      </c>
      <c r="I2855" s="53">
        <f>INDEX($I:$I,MATCH($H2855,$C:$C,0))</f>
        <v>600</v>
      </c>
      <c r="J2855" s="5" t="s">
        <v>3410</v>
      </c>
      <c r="K2855" s="56">
        <f>INDEX($K:$K,MATCH($H2855,$C:$C,0))+I2855</f>
        <v>3600</v>
      </c>
      <c r="L2855" s="14">
        <f>VLOOKUP(K2855,Наценка!$A$1:$B$8,2,1)</f>
        <v>1.4</v>
      </c>
      <c r="M2855" s="56">
        <f>INDEX($M:$M,MATCH($H2855,$C:$C,0))+I2855*$M$2</f>
        <v>4980</v>
      </c>
      <c r="N2855" s="57">
        <f t="shared" si="492"/>
        <v>4990</v>
      </c>
      <c r="O2855" s="72">
        <f>VLOOKUP($B2855,'Выгр Торг'!$B:$P,O$1,0)</f>
        <v>3600</v>
      </c>
      <c r="P2855" s="72">
        <f>VLOOKUP($B2855,'Выгр Торг'!$B:$P,P$1,0)</f>
        <v>5090</v>
      </c>
      <c r="Q2855" s="42">
        <f t="shared" si="493"/>
        <v>0</v>
      </c>
      <c r="R2855" s="42">
        <f t="shared" si="494"/>
        <v>100</v>
      </c>
      <c r="S2855" s="85">
        <f t="shared" si="485"/>
        <v>4990</v>
      </c>
      <c r="T2855" s="60" t="str">
        <f>IFERROR(VLOOKUP($B2855,'Из ГУГЛа'!$B:$G,4,0)*U2855+V2855,VLOOKUP($B2855,'Из ГУГЛа'!$B:$G,4,0))</f>
        <v/>
      </c>
      <c r="U2855" s="15">
        <v>1</v>
      </c>
      <c r="V2855" s="59"/>
      <c r="W2855" s="74">
        <f t="shared" si="495"/>
        <v>0.38611111111111107</v>
      </c>
      <c r="X2855" s="74" t="str">
        <f t="shared" si="496"/>
        <v/>
      </c>
      <c r="Y2855" s="74" t="str">
        <f t="shared" si="497"/>
        <v/>
      </c>
      <c r="Z2855" s="76" t="e">
        <f>INDEX($Z:$Z,MATCH($H2855,$C:$C,0))+V2855</f>
        <v>#VALUE!</v>
      </c>
      <c r="AB2855" s="43">
        <f>INDEX($AB:$AB,MATCH($H2855,$C:$C,0))</f>
        <v>0</v>
      </c>
    </row>
    <row r="2856" spans="1:28" ht="60" x14ac:dyDescent="0.25">
      <c r="A2856" s="71" t="str">
        <f>INDEX('Выгр Торг'!$A:$A,MATCH($B2856,'Выгр Торг'!$B:$B,0))</f>
        <v>Боковые зеркала "АТП" в стиле Гранта для ВАЗ 2110-2112, Лада Приора</v>
      </c>
      <c r="B2856" s="88">
        <v>327671</v>
      </c>
      <c r="C2856" s="72">
        <f>VLOOKUP($B2856,'Выгр Торг'!$B:$P,C$1,0)</f>
        <v>327671</v>
      </c>
      <c r="D2856" s="71" t="str">
        <f>VLOOKUP($B2856,'Выгр Торг'!$B:$P,D$1,0)</f>
        <v>Боковые зеркала "АТП" в стиле Гранта (повторитель: Стандартный, Механическая, Без обогрева, В цвет 276) для ВАЗ 2110-2112, Лада Приора</v>
      </c>
      <c r="E2856" s="72" t="str">
        <f>VLOOKUP($B2856,'Выгр Торг'!$B:$P,E$1,0)</f>
        <v>Y</v>
      </c>
      <c r="F2856" s="72" t="str">
        <f>VLOOKUP($B2856,'Выгр Торг'!$B:$P,F$1,0)</f>
        <v>1</v>
      </c>
      <c r="G2856" s="36"/>
      <c r="H2856" s="28">
        <v>327189</v>
      </c>
      <c r="I2856" s="53">
        <f>INDEX($I:$I,MATCH($H2856,$C:$C,0))</f>
        <v>600</v>
      </c>
      <c r="J2856" s="5" t="s">
        <v>3410</v>
      </c>
      <c r="K2856" s="56">
        <f>INDEX($K:$K,MATCH($H2856,$C:$C,0))+I2856</f>
        <v>3600</v>
      </c>
      <c r="L2856" s="14">
        <f>VLOOKUP(K2856,Наценка!$A$1:$B$8,2,1)</f>
        <v>1.4</v>
      </c>
      <c r="M2856" s="56">
        <f>INDEX($M:$M,MATCH($H2856,$C:$C,0))+I2856*$M$2</f>
        <v>4980</v>
      </c>
      <c r="N2856" s="57">
        <f t="shared" si="492"/>
        <v>4990</v>
      </c>
      <c r="O2856" s="72">
        <f>VLOOKUP($B2856,'Выгр Торг'!$B:$P,O$1,0)</f>
        <v>3600</v>
      </c>
      <c r="P2856" s="72">
        <f>VLOOKUP($B2856,'Выгр Торг'!$B:$P,P$1,0)</f>
        <v>5090</v>
      </c>
      <c r="Q2856" s="42">
        <f t="shared" si="493"/>
        <v>0</v>
      </c>
      <c r="R2856" s="42">
        <f t="shared" si="494"/>
        <v>100</v>
      </c>
      <c r="S2856" s="85">
        <f t="shared" si="485"/>
        <v>4990</v>
      </c>
      <c r="T2856" s="60" t="str">
        <f>IFERROR(VLOOKUP($B2856,'Из ГУГЛа'!$B:$G,4,0)*U2856+V2856,VLOOKUP($B2856,'Из ГУГЛа'!$B:$G,4,0))</f>
        <v/>
      </c>
      <c r="U2856" s="15">
        <v>1</v>
      </c>
      <c r="V2856" s="59"/>
      <c r="W2856" s="74">
        <f t="shared" si="495"/>
        <v>0.38611111111111107</v>
      </c>
      <c r="X2856" s="74" t="str">
        <f t="shared" si="496"/>
        <v/>
      </c>
      <c r="Y2856" s="74" t="str">
        <f t="shared" si="497"/>
        <v/>
      </c>
      <c r="Z2856" s="76" t="e">
        <f>INDEX($Z:$Z,MATCH($H2856,$C:$C,0))+V2856</f>
        <v>#VALUE!</v>
      </c>
      <c r="AB2856" s="43">
        <f>INDEX($AB:$AB,MATCH($H2856,$C:$C,0))</f>
        <v>0</v>
      </c>
    </row>
    <row r="2857" spans="1:28" ht="60" x14ac:dyDescent="0.25">
      <c r="A2857" s="71" t="str">
        <f>INDEX('Выгр Торг'!$A:$A,MATCH($B2857,'Выгр Торг'!$B:$B,0))</f>
        <v>Боковые зеркала "АТП" в стиле Гранта для ВАЗ 2110-2112, Лада Приора</v>
      </c>
      <c r="B2857" s="88">
        <v>327567</v>
      </c>
      <c r="C2857" s="72">
        <f>VLOOKUP($B2857,'Выгр Торг'!$B:$P,C$1,0)</f>
        <v>327567</v>
      </c>
      <c r="D2857" s="71" t="str">
        <f>VLOOKUP($B2857,'Выгр Торг'!$B:$P,D$1,0)</f>
        <v>Боковые зеркала "АТП" в стиле Гранта (повторитель: Стандартный, Механическая, Без обогрева, В цвет 280) для ВАЗ 2110-2112, Лада Приора</v>
      </c>
      <c r="E2857" s="72" t="str">
        <f>VLOOKUP($B2857,'Выгр Торг'!$B:$P,E$1,0)</f>
        <v>Y</v>
      </c>
      <c r="F2857" s="72" t="str">
        <f>VLOOKUP($B2857,'Выгр Торг'!$B:$P,F$1,0)</f>
        <v>1</v>
      </c>
      <c r="G2857" s="36"/>
      <c r="H2857" s="28">
        <v>327189</v>
      </c>
      <c r="I2857" s="53">
        <f>INDEX($I:$I,MATCH($H2857,$C:$C,0))</f>
        <v>600</v>
      </c>
      <c r="J2857" s="5" t="s">
        <v>3410</v>
      </c>
      <c r="K2857" s="56">
        <f>INDEX($K:$K,MATCH($H2857,$C:$C,0))+I2857</f>
        <v>3600</v>
      </c>
      <c r="L2857" s="14">
        <f>VLOOKUP(K2857,Наценка!$A$1:$B$8,2,1)</f>
        <v>1.4</v>
      </c>
      <c r="M2857" s="56">
        <f>INDEX($M:$M,MATCH($H2857,$C:$C,0))+I2857*$M$2</f>
        <v>4980</v>
      </c>
      <c r="N2857" s="57">
        <f t="shared" si="492"/>
        <v>4990</v>
      </c>
      <c r="O2857" s="72">
        <f>VLOOKUP($B2857,'Выгр Торг'!$B:$P,O$1,0)</f>
        <v>3600</v>
      </c>
      <c r="P2857" s="72">
        <f>VLOOKUP($B2857,'Выгр Торг'!$B:$P,P$1,0)</f>
        <v>5090</v>
      </c>
      <c r="Q2857" s="42">
        <f t="shared" si="493"/>
        <v>0</v>
      </c>
      <c r="R2857" s="42">
        <f t="shared" si="494"/>
        <v>100</v>
      </c>
      <c r="S2857" s="85">
        <f t="shared" si="485"/>
        <v>4990</v>
      </c>
      <c r="T2857" s="60" t="str">
        <f>IFERROR(VLOOKUP($B2857,'Из ГУГЛа'!$B:$G,4,0)*U2857+V2857,VLOOKUP($B2857,'Из ГУГЛа'!$B:$G,4,0))</f>
        <v/>
      </c>
      <c r="U2857" s="15">
        <v>1</v>
      </c>
      <c r="V2857" s="59"/>
      <c r="W2857" s="74">
        <f t="shared" si="495"/>
        <v>0.38611111111111107</v>
      </c>
      <c r="X2857" s="74" t="str">
        <f t="shared" si="496"/>
        <v/>
      </c>
      <c r="Y2857" s="74" t="str">
        <f t="shared" si="497"/>
        <v/>
      </c>
      <c r="Z2857" s="76" t="e">
        <f>INDEX($Z:$Z,MATCH($H2857,$C:$C,0))+V2857</f>
        <v>#VALUE!</v>
      </c>
      <c r="AB2857" s="43">
        <f>INDEX($AB:$AB,MATCH($H2857,$C:$C,0))</f>
        <v>0</v>
      </c>
    </row>
    <row r="2858" spans="1:28" ht="60" x14ac:dyDescent="0.25">
      <c r="A2858" s="71" t="str">
        <f>INDEX('Выгр Торг'!$A:$A,MATCH($B2858,'Выгр Торг'!$B:$B,0))</f>
        <v>Боковые зеркала "АТП" в стиле Гранта для ВАЗ 2110-2112, Лада Приора</v>
      </c>
      <c r="B2858" s="88">
        <v>327521</v>
      </c>
      <c r="C2858" s="72">
        <f>VLOOKUP($B2858,'Выгр Торг'!$B:$P,C$1,0)</f>
        <v>327521</v>
      </c>
      <c r="D2858" s="71" t="str">
        <f>VLOOKUP($B2858,'Выгр Торг'!$B:$P,D$1,0)</f>
        <v>Боковые зеркала "АТП" в стиле Гранта (повторитель: Стандартный, Механическая, Без обогрева, В цвет 281) для ВАЗ 2110-2112, Лада Приора</v>
      </c>
      <c r="E2858" s="72" t="str">
        <f>VLOOKUP($B2858,'Выгр Торг'!$B:$P,E$1,0)</f>
        <v>Y</v>
      </c>
      <c r="F2858" s="72" t="str">
        <f>VLOOKUP($B2858,'Выгр Торг'!$B:$P,F$1,0)</f>
        <v>1</v>
      </c>
      <c r="G2858" s="36"/>
      <c r="H2858" s="28">
        <v>327189</v>
      </c>
      <c r="I2858" s="53">
        <f>INDEX($I:$I,MATCH($H2858,$C:$C,0))</f>
        <v>600</v>
      </c>
      <c r="J2858" s="5" t="s">
        <v>3410</v>
      </c>
      <c r="K2858" s="56">
        <f>INDEX($K:$K,MATCH($H2858,$C:$C,0))+I2858</f>
        <v>3600</v>
      </c>
      <c r="L2858" s="14">
        <f>VLOOKUP(K2858,Наценка!$A$1:$B$8,2,1)</f>
        <v>1.4</v>
      </c>
      <c r="M2858" s="56">
        <f>INDEX($M:$M,MATCH($H2858,$C:$C,0))+I2858*$M$2</f>
        <v>4980</v>
      </c>
      <c r="N2858" s="57">
        <f t="shared" si="492"/>
        <v>4990</v>
      </c>
      <c r="O2858" s="72">
        <f>VLOOKUP($B2858,'Выгр Торг'!$B:$P,O$1,0)</f>
        <v>3600</v>
      </c>
      <c r="P2858" s="72">
        <f>VLOOKUP($B2858,'Выгр Торг'!$B:$P,P$1,0)</f>
        <v>5090</v>
      </c>
      <c r="Q2858" s="42">
        <f t="shared" si="493"/>
        <v>0</v>
      </c>
      <c r="R2858" s="42">
        <f t="shared" si="494"/>
        <v>100</v>
      </c>
      <c r="S2858" s="85">
        <f t="shared" si="485"/>
        <v>4990</v>
      </c>
      <c r="T2858" s="60" t="str">
        <f>IFERROR(VLOOKUP($B2858,'Из ГУГЛа'!$B:$G,4,0)*U2858+V2858,VLOOKUP($B2858,'Из ГУГЛа'!$B:$G,4,0))</f>
        <v/>
      </c>
      <c r="U2858" s="15">
        <v>1</v>
      </c>
      <c r="V2858" s="59"/>
      <c r="W2858" s="74">
        <f t="shared" si="495"/>
        <v>0.38611111111111107</v>
      </c>
      <c r="X2858" s="74" t="str">
        <f t="shared" si="496"/>
        <v/>
      </c>
      <c r="Y2858" s="74" t="str">
        <f t="shared" si="497"/>
        <v/>
      </c>
      <c r="Z2858" s="76" t="e">
        <f>INDEX($Z:$Z,MATCH($H2858,$C:$C,0))+V2858</f>
        <v>#VALUE!</v>
      </c>
      <c r="AB2858" s="43">
        <f>INDEX($AB:$AB,MATCH($H2858,$C:$C,0))</f>
        <v>0</v>
      </c>
    </row>
    <row r="2859" spans="1:28" ht="60" x14ac:dyDescent="0.25">
      <c r="A2859" s="71" t="str">
        <f>INDEX('Выгр Торг'!$A:$A,MATCH($B2859,'Выгр Торг'!$B:$B,0))</f>
        <v>Боковые зеркала "АТП" в стиле Гранта для ВАЗ 2110-2112, Лада Приора</v>
      </c>
      <c r="B2859" s="88">
        <v>327607</v>
      </c>
      <c r="C2859" s="72">
        <f>VLOOKUP($B2859,'Выгр Торг'!$B:$P,C$1,0)</f>
        <v>327607</v>
      </c>
      <c r="D2859" s="71" t="str">
        <f>VLOOKUP($B2859,'Выгр Торг'!$B:$P,D$1,0)</f>
        <v>Боковые зеркала "АТП" в стиле Гранта (повторитель: Стандартный, Механическая, Без обогрева, В цвет 328) для ВАЗ 2110-2112, Лада Приора</v>
      </c>
      <c r="E2859" s="72" t="str">
        <f>VLOOKUP($B2859,'Выгр Торг'!$B:$P,E$1,0)</f>
        <v>Y</v>
      </c>
      <c r="F2859" s="72" t="str">
        <f>VLOOKUP($B2859,'Выгр Торг'!$B:$P,F$1,0)</f>
        <v>1</v>
      </c>
      <c r="G2859" s="36"/>
      <c r="H2859" s="28">
        <v>327189</v>
      </c>
      <c r="I2859" s="53">
        <f>INDEX($I:$I,MATCH($H2859,$C:$C,0))</f>
        <v>600</v>
      </c>
      <c r="J2859" s="5" t="s">
        <v>3410</v>
      </c>
      <c r="K2859" s="56">
        <f>INDEX($K:$K,MATCH($H2859,$C:$C,0))+I2859</f>
        <v>3600</v>
      </c>
      <c r="L2859" s="14">
        <f>VLOOKUP(K2859,Наценка!$A$1:$B$8,2,1)</f>
        <v>1.4</v>
      </c>
      <c r="M2859" s="56">
        <f>INDEX($M:$M,MATCH($H2859,$C:$C,0))+I2859*$M$2</f>
        <v>4980</v>
      </c>
      <c r="N2859" s="57">
        <f t="shared" si="492"/>
        <v>4990</v>
      </c>
      <c r="O2859" s="72">
        <f>VLOOKUP($B2859,'Выгр Торг'!$B:$P,O$1,0)</f>
        <v>3600</v>
      </c>
      <c r="P2859" s="72">
        <f>VLOOKUP($B2859,'Выгр Торг'!$B:$P,P$1,0)</f>
        <v>5090</v>
      </c>
      <c r="Q2859" s="42">
        <f t="shared" si="493"/>
        <v>0</v>
      </c>
      <c r="R2859" s="42">
        <f t="shared" si="494"/>
        <v>100</v>
      </c>
      <c r="S2859" s="85">
        <f t="shared" si="485"/>
        <v>4990</v>
      </c>
      <c r="T2859" s="60" t="str">
        <f>IFERROR(VLOOKUP($B2859,'Из ГУГЛа'!$B:$G,4,0)*U2859+V2859,VLOOKUP($B2859,'Из ГУГЛа'!$B:$G,4,0))</f>
        <v/>
      </c>
      <c r="U2859" s="15">
        <v>1</v>
      </c>
      <c r="V2859" s="59"/>
      <c r="W2859" s="74">
        <f t="shared" si="495"/>
        <v>0.38611111111111107</v>
      </c>
      <c r="X2859" s="74" t="str">
        <f t="shared" si="496"/>
        <v/>
      </c>
      <c r="Y2859" s="74" t="str">
        <f t="shared" si="497"/>
        <v/>
      </c>
      <c r="Z2859" s="76" t="e">
        <f>INDEX($Z:$Z,MATCH($H2859,$C:$C,0))+V2859</f>
        <v>#VALUE!</v>
      </c>
      <c r="AB2859" s="43">
        <f>INDEX($AB:$AB,MATCH($H2859,$C:$C,0))</f>
        <v>0</v>
      </c>
    </row>
    <row r="2860" spans="1:28" ht="60" x14ac:dyDescent="0.25">
      <c r="A2860" s="71" t="str">
        <f>INDEX('Выгр Торг'!$A:$A,MATCH($B2860,'Выгр Торг'!$B:$B,0))</f>
        <v>Боковые зеркала "АТП" в стиле Гранта для ВАЗ 2110-2112, Лада Приора</v>
      </c>
      <c r="B2860" s="88">
        <v>327473</v>
      </c>
      <c r="C2860" s="72">
        <f>VLOOKUP($B2860,'Выгр Торг'!$B:$P,C$1,0)</f>
        <v>327473</v>
      </c>
      <c r="D2860" s="71" t="str">
        <f>VLOOKUP($B2860,'Выгр Торг'!$B:$P,D$1,0)</f>
        <v>Боковые зеркала "АТП" в стиле Гранта (повторитель: Стандартный, Механическая, Без обогрева, В цвет 347) для ВАЗ 2110-2112, Лада Приора</v>
      </c>
      <c r="E2860" s="72" t="str">
        <f>VLOOKUP($B2860,'Выгр Торг'!$B:$P,E$1,0)</f>
        <v>Y</v>
      </c>
      <c r="F2860" s="72" t="str">
        <f>VLOOKUP($B2860,'Выгр Торг'!$B:$P,F$1,0)</f>
        <v>1</v>
      </c>
      <c r="G2860" s="36"/>
      <c r="H2860" s="28">
        <v>327189</v>
      </c>
      <c r="I2860" s="53">
        <f>INDEX($I:$I,MATCH($H2860,$C:$C,0))</f>
        <v>600</v>
      </c>
      <c r="J2860" s="5" t="s">
        <v>3410</v>
      </c>
      <c r="K2860" s="56">
        <f>INDEX($K:$K,MATCH($H2860,$C:$C,0))+I2860</f>
        <v>3600</v>
      </c>
      <c r="L2860" s="14">
        <f>VLOOKUP(K2860,Наценка!$A$1:$B$8,2,1)</f>
        <v>1.4</v>
      </c>
      <c r="M2860" s="56">
        <f>INDEX($M:$M,MATCH($H2860,$C:$C,0))+I2860*$M$2</f>
        <v>4980</v>
      </c>
      <c r="N2860" s="57">
        <f t="shared" si="492"/>
        <v>4990</v>
      </c>
      <c r="O2860" s="72">
        <f>VLOOKUP($B2860,'Выгр Торг'!$B:$P,O$1,0)</f>
        <v>3600</v>
      </c>
      <c r="P2860" s="72">
        <f>VLOOKUP($B2860,'Выгр Торг'!$B:$P,P$1,0)</f>
        <v>5090</v>
      </c>
      <c r="Q2860" s="42">
        <f t="shared" si="493"/>
        <v>0</v>
      </c>
      <c r="R2860" s="42">
        <f t="shared" si="494"/>
        <v>100</v>
      </c>
      <c r="S2860" s="85">
        <f t="shared" si="485"/>
        <v>4990</v>
      </c>
      <c r="T2860" s="60" t="str">
        <f>IFERROR(VLOOKUP($B2860,'Из ГУГЛа'!$B:$G,4,0)*U2860+V2860,VLOOKUP($B2860,'Из ГУГЛа'!$B:$G,4,0))</f>
        <v/>
      </c>
      <c r="U2860" s="15">
        <v>1</v>
      </c>
      <c r="V2860" s="59"/>
      <c r="W2860" s="74">
        <f t="shared" si="495"/>
        <v>0.38611111111111107</v>
      </c>
      <c r="X2860" s="74" t="str">
        <f t="shared" si="496"/>
        <v/>
      </c>
      <c r="Y2860" s="74" t="str">
        <f t="shared" si="497"/>
        <v/>
      </c>
      <c r="Z2860" s="76" t="e">
        <f>INDEX($Z:$Z,MATCH($H2860,$C:$C,0))+V2860</f>
        <v>#VALUE!</v>
      </c>
      <c r="AB2860" s="43">
        <f>INDEX($AB:$AB,MATCH($H2860,$C:$C,0))</f>
        <v>0</v>
      </c>
    </row>
    <row r="2861" spans="1:28" ht="60" x14ac:dyDescent="0.25">
      <c r="A2861" s="71" t="str">
        <f>INDEX('Выгр Торг'!$A:$A,MATCH($B2861,'Выгр Торг'!$B:$B,0))</f>
        <v>Боковые зеркала "АТП" в стиле Гранта для ВАЗ 2110-2112, Лада Приора</v>
      </c>
      <c r="B2861" s="88">
        <v>327711</v>
      </c>
      <c r="C2861" s="72">
        <f>VLOOKUP($B2861,'Выгр Торг'!$B:$P,C$1,0)</f>
        <v>327711</v>
      </c>
      <c r="D2861" s="71" t="str">
        <f>VLOOKUP($B2861,'Выгр Торг'!$B:$P,D$1,0)</f>
        <v>Боковые зеркала "АТП" в стиле Гранта (повторитель: Стандартный, Механическая, Без обогрева, В цвет 360) для ВАЗ 2110-2112, Лада Приора</v>
      </c>
      <c r="E2861" s="72" t="str">
        <f>VLOOKUP($B2861,'Выгр Торг'!$B:$P,E$1,0)</f>
        <v>Y</v>
      </c>
      <c r="F2861" s="72" t="str">
        <f>VLOOKUP($B2861,'Выгр Торг'!$B:$P,F$1,0)</f>
        <v>1</v>
      </c>
      <c r="G2861" s="36"/>
      <c r="H2861" s="28">
        <v>327189</v>
      </c>
      <c r="I2861" s="53">
        <f>INDEX($I:$I,MATCH($H2861,$C:$C,0))</f>
        <v>600</v>
      </c>
      <c r="J2861" s="5" t="s">
        <v>3410</v>
      </c>
      <c r="K2861" s="56">
        <f>INDEX($K:$K,MATCH($H2861,$C:$C,0))+I2861</f>
        <v>3600</v>
      </c>
      <c r="L2861" s="14">
        <f>VLOOKUP(K2861,Наценка!$A$1:$B$8,2,1)</f>
        <v>1.4</v>
      </c>
      <c r="M2861" s="56">
        <f>INDEX($M:$M,MATCH($H2861,$C:$C,0))+I2861*$M$2</f>
        <v>4980</v>
      </c>
      <c r="N2861" s="57">
        <f t="shared" si="492"/>
        <v>4990</v>
      </c>
      <c r="O2861" s="72">
        <f>VLOOKUP($B2861,'Выгр Торг'!$B:$P,O$1,0)</f>
        <v>3600</v>
      </c>
      <c r="P2861" s="72">
        <f>VLOOKUP($B2861,'Выгр Торг'!$B:$P,P$1,0)</f>
        <v>5090</v>
      </c>
      <c r="Q2861" s="42">
        <f t="shared" si="493"/>
        <v>0</v>
      </c>
      <c r="R2861" s="42">
        <f t="shared" si="494"/>
        <v>100</v>
      </c>
      <c r="S2861" s="85">
        <f t="shared" si="485"/>
        <v>4990</v>
      </c>
      <c r="T2861" s="60" t="str">
        <f>IFERROR(VLOOKUP($B2861,'Из ГУГЛа'!$B:$G,4,0)*U2861+V2861,VLOOKUP($B2861,'Из ГУГЛа'!$B:$G,4,0))</f>
        <v/>
      </c>
      <c r="U2861" s="15">
        <v>1</v>
      </c>
      <c r="V2861" s="59"/>
      <c r="W2861" s="74">
        <f t="shared" si="495"/>
        <v>0.38611111111111107</v>
      </c>
      <c r="X2861" s="74" t="str">
        <f t="shared" si="496"/>
        <v/>
      </c>
      <c r="Y2861" s="74" t="str">
        <f t="shared" si="497"/>
        <v/>
      </c>
      <c r="Z2861" s="76" t="e">
        <f>INDEX($Z:$Z,MATCH($H2861,$C:$C,0))+V2861</f>
        <v>#VALUE!</v>
      </c>
      <c r="AB2861" s="43">
        <f>INDEX($AB:$AB,MATCH($H2861,$C:$C,0))</f>
        <v>0</v>
      </c>
    </row>
    <row r="2862" spans="1:28" ht="60" x14ac:dyDescent="0.25">
      <c r="A2862" s="71" t="str">
        <f>INDEX('Выгр Торг'!$A:$A,MATCH($B2862,'Выгр Торг'!$B:$B,0))</f>
        <v>Боковые зеркала "АТП" в стиле Гранта для ВАЗ 2110-2112, Лада Приора</v>
      </c>
      <c r="B2862" s="88">
        <v>327751</v>
      </c>
      <c r="C2862" s="72">
        <f>VLOOKUP($B2862,'Выгр Торг'!$B:$P,C$1,0)</f>
        <v>327751</v>
      </c>
      <c r="D2862" s="71" t="str">
        <f>VLOOKUP($B2862,'Выгр Торг'!$B:$P,D$1,0)</f>
        <v>Боковые зеркала "АТП" в стиле Гранта (повторитель: Стандартный, Механическая, Без обогрева, В цвет 363) для ВАЗ 2110-2112, Лада Приора</v>
      </c>
      <c r="E2862" s="72" t="str">
        <f>VLOOKUP($B2862,'Выгр Торг'!$B:$P,E$1,0)</f>
        <v>Y</v>
      </c>
      <c r="F2862" s="72" t="str">
        <f>VLOOKUP($B2862,'Выгр Торг'!$B:$P,F$1,0)</f>
        <v>1</v>
      </c>
      <c r="G2862" s="36"/>
      <c r="H2862" s="28">
        <v>327189</v>
      </c>
      <c r="I2862" s="53">
        <f>INDEX($I:$I,MATCH($H2862,$C:$C,0))</f>
        <v>600</v>
      </c>
      <c r="J2862" s="5" t="s">
        <v>3410</v>
      </c>
      <c r="K2862" s="56">
        <f>INDEX($K:$K,MATCH($H2862,$C:$C,0))+I2862</f>
        <v>3600</v>
      </c>
      <c r="L2862" s="14">
        <f>VLOOKUP(K2862,Наценка!$A$1:$B$8,2,1)</f>
        <v>1.4</v>
      </c>
      <c r="M2862" s="56">
        <f>INDEX($M:$M,MATCH($H2862,$C:$C,0))+I2862*$M$2</f>
        <v>4980</v>
      </c>
      <c r="N2862" s="57">
        <f t="shared" si="492"/>
        <v>4990</v>
      </c>
      <c r="O2862" s="72">
        <f>VLOOKUP($B2862,'Выгр Торг'!$B:$P,O$1,0)</f>
        <v>3600</v>
      </c>
      <c r="P2862" s="72">
        <f>VLOOKUP($B2862,'Выгр Торг'!$B:$P,P$1,0)</f>
        <v>5090</v>
      </c>
      <c r="Q2862" s="42">
        <f t="shared" si="493"/>
        <v>0</v>
      </c>
      <c r="R2862" s="42">
        <f t="shared" si="494"/>
        <v>100</v>
      </c>
      <c r="S2862" s="85">
        <f t="shared" si="485"/>
        <v>4990</v>
      </c>
      <c r="T2862" s="60" t="str">
        <f>IFERROR(VLOOKUP($B2862,'Из ГУГЛа'!$B:$G,4,0)*U2862+V2862,VLOOKUP($B2862,'Из ГУГЛа'!$B:$G,4,0))</f>
        <v/>
      </c>
      <c r="U2862" s="15">
        <v>1</v>
      </c>
      <c r="V2862" s="59"/>
      <c r="W2862" s="74">
        <f t="shared" si="495"/>
        <v>0.38611111111111107</v>
      </c>
      <c r="X2862" s="74" t="str">
        <f t="shared" si="496"/>
        <v/>
      </c>
      <c r="Y2862" s="74" t="str">
        <f t="shared" si="497"/>
        <v/>
      </c>
      <c r="Z2862" s="76" t="e">
        <f>INDEX($Z:$Z,MATCH($H2862,$C:$C,0))+V2862</f>
        <v>#VALUE!</v>
      </c>
      <c r="AB2862" s="43">
        <f>INDEX($AB:$AB,MATCH($H2862,$C:$C,0))</f>
        <v>0</v>
      </c>
    </row>
    <row r="2863" spans="1:28" ht="60" x14ac:dyDescent="0.25">
      <c r="A2863" s="71" t="str">
        <f>INDEX('Выгр Торг'!$A:$A,MATCH($B2863,'Выгр Торг'!$B:$B,0))</f>
        <v>Боковые зеркала "АТП" в стиле Гранта для ВАЗ 2110-2112, Лада Приора</v>
      </c>
      <c r="B2863" s="88">
        <v>327409</v>
      </c>
      <c r="C2863" s="72">
        <f>VLOOKUP($B2863,'Выгр Торг'!$B:$P,C$1,0)</f>
        <v>327409</v>
      </c>
      <c r="D2863" s="71" t="str">
        <f>VLOOKUP($B2863,'Выгр Торг'!$B:$P,D$1,0)</f>
        <v>Боковые зеркала "АТП" в стиле Гранта (повторитель: Стандартный, Механическая, Без обогрева, В цвет 371) для ВАЗ 2110-2112, Лада Приора</v>
      </c>
      <c r="E2863" s="72" t="str">
        <f>VLOOKUP($B2863,'Выгр Торг'!$B:$P,E$1,0)</f>
        <v>Y</v>
      </c>
      <c r="F2863" s="72" t="str">
        <f>VLOOKUP($B2863,'Выгр Торг'!$B:$P,F$1,0)</f>
        <v>1</v>
      </c>
      <c r="G2863" s="36"/>
      <c r="H2863" s="28">
        <v>327189</v>
      </c>
      <c r="I2863" s="53">
        <f>INDEX($I:$I,MATCH($H2863,$C:$C,0))</f>
        <v>600</v>
      </c>
      <c r="J2863" s="5" t="s">
        <v>3410</v>
      </c>
      <c r="K2863" s="56">
        <f>INDEX($K:$K,MATCH($H2863,$C:$C,0))+I2863</f>
        <v>3600</v>
      </c>
      <c r="L2863" s="14">
        <f>VLOOKUP(K2863,Наценка!$A$1:$B$8,2,1)</f>
        <v>1.4</v>
      </c>
      <c r="M2863" s="56">
        <f>INDEX($M:$M,MATCH($H2863,$C:$C,0))+I2863*$M$2</f>
        <v>4980</v>
      </c>
      <c r="N2863" s="57">
        <f t="shared" si="492"/>
        <v>4990</v>
      </c>
      <c r="O2863" s="72">
        <f>VLOOKUP($B2863,'Выгр Торг'!$B:$P,O$1,0)</f>
        <v>3600</v>
      </c>
      <c r="P2863" s="72">
        <f>VLOOKUP($B2863,'Выгр Торг'!$B:$P,P$1,0)</f>
        <v>5090</v>
      </c>
      <c r="Q2863" s="42">
        <f t="shared" si="493"/>
        <v>0</v>
      </c>
      <c r="R2863" s="42">
        <f t="shared" si="494"/>
        <v>100</v>
      </c>
      <c r="S2863" s="85">
        <f t="shared" si="485"/>
        <v>4990</v>
      </c>
      <c r="T2863" s="60" t="str">
        <f>IFERROR(VLOOKUP($B2863,'Из ГУГЛа'!$B:$G,4,0)*U2863+V2863,VLOOKUP($B2863,'Из ГУГЛа'!$B:$G,4,0))</f>
        <v/>
      </c>
      <c r="U2863" s="15">
        <v>1</v>
      </c>
      <c r="V2863" s="59"/>
      <c r="W2863" s="74">
        <f t="shared" si="495"/>
        <v>0.38611111111111107</v>
      </c>
      <c r="X2863" s="74" t="str">
        <f t="shared" si="496"/>
        <v/>
      </c>
      <c r="Y2863" s="74" t="str">
        <f t="shared" si="497"/>
        <v/>
      </c>
      <c r="Z2863" s="76" t="e">
        <f>INDEX($Z:$Z,MATCH($H2863,$C:$C,0))+V2863</f>
        <v>#VALUE!</v>
      </c>
      <c r="AB2863" s="43">
        <f>INDEX($AB:$AB,MATCH($H2863,$C:$C,0))</f>
        <v>0</v>
      </c>
    </row>
    <row r="2864" spans="1:28" ht="60" x14ac:dyDescent="0.25">
      <c r="A2864" s="71" t="str">
        <f>INDEX('Выгр Торг'!$A:$A,MATCH($B2864,'Выгр Торг'!$B:$B,0))</f>
        <v>Боковые зеркала "АТП" в стиле Гранта для ВАЗ 2110-2112, Лада Приора</v>
      </c>
      <c r="B2864" s="88">
        <v>327599</v>
      </c>
      <c r="C2864" s="72">
        <f>VLOOKUP($B2864,'Выгр Торг'!$B:$P,C$1,0)</f>
        <v>327599</v>
      </c>
      <c r="D2864" s="71" t="str">
        <f>VLOOKUP($B2864,'Выгр Торг'!$B:$P,D$1,0)</f>
        <v>Боковые зеркала "АТП" в стиле Гранта (повторитель: Стандартный, Механическая, Без обогрева, В цвет 383) для ВАЗ 2110-2112, Лада Приора</v>
      </c>
      <c r="E2864" s="72" t="str">
        <f>VLOOKUP($B2864,'Выгр Торг'!$B:$P,E$1,0)</f>
        <v>Y</v>
      </c>
      <c r="F2864" s="72" t="str">
        <f>VLOOKUP($B2864,'Выгр Торг'!$B:$P,F$1,0)</f>
        <v>1</v>
      </c>
      <c r="G2864" s="36"/>
      <c r="H2864" s="28">
        <v>327189</v>
      </c>
      <c r="I2864" s="53">
        <f>INDEX($I:$I,MATCH($H2864,$C:$C,0))</f>
        <v>600</v>
      </c>
      <c r="J2864" s="5" t="s">
        <v>3410</v>
      </c>
      <c r="K2864" s="56">
        <f>INDEX($K:$K,MATCH($H2864,$C:$C,0))+I2864</f>
        <v>3600</v>
      </c>
      <c r="L2864" s="14">
        <f>VLOOKUP(K2864,Наценка!$A$1:$B$8,2,1)</f>
        <v>1.4</v>
      </c>
      <c r="M2864" s="56">
        <f>INDEX($M:$M,MATCH($H2864,$C:$C,0))+I2864*$M$2</f>
        <v>4980</v>
      </c>
      <c r="N2864" s="57">
        <f t="shared" si="492"/>
        <v>4990</v>
      </c>
      <c r="O2864" s="72">
        <f>VLOOKUP($B2864,'Выгр Торг'!$B:$P,O$1,0)</f>
        <v>3600</v>
      </c>
      <c r="P2864" s="72">
        <f>VLOOKUP($B2864,'Выгр Торг'!$B:$P,P$1,0)</f>
        <v>5090</v>
      </c>
      <c r="Q2864" s="42">
        <f t="shared" si="493"/>
        <v>0</v>
      </c>
      <c r="R2864" s="42">
        <f t="shared" si="494"/>
        <v>100</v>
      </c>
      <c r="S2864" s="85">
        <f t="shared" si="485"/>
        <v>4990</v>
      </c>
      <c r="T2864" s="60" t="str">
        <f>IFERROR(VLOOKUP($B2864,'Из ГУГЛа'!$B:$G,4,0)*U2864+V2864,VLOOKUP($B2864,'Из ГУГЛа'!$B:$G,4,0))</f>
        <v/>
      </c>
      <c r="U2864" s="15">
        <v>1</v>
      </c>
      <c r="V2864" s="59"/>
      <c r="W2864" s="74">
        <f t="shared" si="495"/>
        <v>0.38611111111111107</v>
      </c>
      <c r="X2864" s="74" t="str">
        <f t="shared" si="496"/>
        <v/>
      </c>
      <c r="Y2864" s="74" t="str">
        <f t="shared" si="497"/>
        <v/>
      </c>
      <c r="Z2864" s="76" t="e">
        <f>INDEX($Z:$Z,MATCH($H2864,$C:$C,0))+V2864</f>
        <v>#VALUE!</v>
      </c>
      <c r="AB2864" s="43">
        <f>INDEX($AB:$AB,MATCH($H2864,$C:$C,0))</f>
        <v>0</v>
      </c>
    </row>
    <row r="2865" spans="1:28" ht="60" x14ac:dyDescent="0.25">
      <c r="A2865" s="71" t="str">
        <f>INDEX('Выгр Торг'!$A:$A,MATCH($B2865,'Выгр Торг'!$B:$B,0))</f>
        <v>Боковые зеркала "АТП" в стиле Гранта для ВАЗ 2110-2112, Лада Приора</v>
      </c>
      <c r="B2865" s="88">
        <v>327481</v>
      </c>
      <c r="C2865" s="72">
        <f>VLOOKUP($B2865,'Выгр Торг'!$B:$P,C$1,0)</f>
        <v>327481</v>
      </c>
      <c r="D2865" s="71" t="str">
        <f>VLOOKUP($B2865,'Выгр Торг'!$B:$P,D$1,0)</f>
        <v>Боковые зеркала "АТП" в стиле Гранта (повторитель: Стандартный, Механическая, Без обогрева, В цвет 385) для ВАЗ 2110-2112, Лада Приора</v>
      </c>
      <c r="E2865" s="72" t="str">
        <f>VLOOKUP($B2865,'Выгр Торг'!$B:$P,E$1,0)</f>
        <v>Y</v>
      </c>
      <c r="F2865" s="72" t="str">
        <f>VLOOKUP($B2865,'Выгр Торг'!$B:$P,F$1,0)</f>
        <v>1</v>
      </c>
      <c r="G2865" s="36"/>
      <c r="H2865" s="28">
        <v>327189</v>
      </c>
      <c r="I2865" s="53">
        <f>INDEX($I:$I,MATCH($H2865,$C:$C,0))</f>
        <v>600</v>
      </c>
      <c r="J2865" s="5" t="s">
        <v>3410</v>
      </c>
      <c r="K2865" s="56">
        <f>INDEX($K:$K,MATCH($H2865,$C:$C,0))+I2865</f>
        <v>3600</v>
      </c>
      <c r="L2865" s="14">
        <f>VLOOKUP(K2865,Наценка!$A$1:$B$8,2,1)</f>
        <v>1.4</v>
      </c>
      <c r="M2865" s="56">
        <f>INDEX($M:$M,MATCH($H2865,$C:$C,0))+I2865*$M$2</f>
        <v>4980</v>
      </c>
      <c r="N2865" s="57">
        <f t="shared" si="492"/>
        <v>4990</v>
      </c>
      <c r="O2865" s="72">
        <f>VLOOKUP($B2865,'Выгр Торг'!$B:$P,O$1,0)</f>
        <v>3600</v>
      </c>
      <c r="P2865" s="72">
        <f>VLOOKUP($B2865,'Выгр Торг'!$B:$P,P$1,0)</f>
        <v>5090</v>
      </c>
      <c r="Q2865" s="42">
        <f t="shared" si="493"/>
        <v>0</v>
      </c>
      <c r="R2865" s="42">
        <f t="shared" si="494"/>
        <v>100</v>
      </c>
      <c r="S2865" s="85">
        <f t="shared" si="485"/>
        <v>4990</v>
      </c>
      <c r="T2865" s="60" t="str">
        <f>IFERROR(VLOOKUP($B2865,'Из ГУГЛа'!$B:$G,4,0)*U2865+V2865,VLOOKUP($B2865,'Из ГУГЛа'!$B:$G,4,0))</f>
        <v/>
      </c>
      <c r="U2865" s="15">
        <v>1</v>
      </c>
      <c r="V2865" s="59"/>
      <c r="W2865" s="74">
        <f t="shared" si="495"/>
        <v>0.38611111111111107</v>
      </c>
      <c r="X2865" s="74" t="str">
        <f t="shared" si="496"/>
        <v/>
      </c>
      <c r="Y2865" s="74" t="str">
        <f t="shared" si="497"/>
        <v/>
      </c>
      <c r="Z2865" s="76" t="e">
        <f>INDEX($Z:$Z,MATCH($H2865,$C:$C,0))+V2865</f>
        <v>#VALUE!</v>
      </c>
      <c r="AB2865" s="43">
        <f>INDEX($AB:$AB,MATCH($H2865,$C:$C,0))</f>
        <v>0</v>
      </c>
    </row>
    <row r="2866" spans="1:28" ht="60" x14ac:dyDescent="0.25">
      <c r="A2866" s="71" t="str">
        <f>INDEX('Выгр Торг'!$A:$A,MATCH($B2866,'Выгр Торг'!$B:$B,0))</f>
        <v>Боковые зеркала "АТП" в стиле Гранта для ВАЗ 2110-2112, Лада Приора</v>
      </c>
      <c r="B2866" s="88">
        <v>327631</v>
      </c>
      <c r="C2866" s="72">
        <f>VLOOKUP($B2866,'Выгр Торг'!$B:$P,C$1,0)</f>
        <v>327631</v>
      </c>
      <c r="D2866" s="71" t="str">
        <f>VLOOKUP($B2866,'Выгр Торг'!$B:$P,D$1,0)</f>
        <v>Боковые зеркала "АТП" в стиле Гранта (повторитель: Стандартный, Механическая, Без обогрева, В цвет 387) для ВАЗ 2110-2112, Лада Приора</v>
      </c>
      <c r="E2866" s="72" t="str">
        <f>VLOOKUP($B2866,'Выгр Торг'!$B:$P,E$1,0)</f>
        <v>Y</v>
      </c>
      <c r="F2866" s="72" t="str">
        <f>VLOOKUP($B2866,'Выгр Торг'!$B:$P,F$1,0)</f>
        <v>1</v>
      </c>
      <c r="G2866" s="36"/>
      <c r="H2866" s="28">
        <v>327189</v>
      </c>
      <c r="I2866" s="53">
        <f>INDEX($I:$I,MATCH($H2866,$C:$C,0))</f>
        <v>600</v>
      </c>
      <c r="J2866" s="5" t="s">
        <v>3410</v>
      </c>
      <c r="K2866" s="56">
        <f>INDEX($K:$K,MATCH($H2866,$C:$C,0))+I2866</f>
        <v>3600</v>
      </c>
      <c r="L2866" s="14">
        <f>VLOOKUP(K2866,Наценка!$A$1:$B$8,2,1)</f>
        <v>1.4</v>
      </c>
      <c r="M2866" s="56">
        <f>INDEX($M:$M,MATCH($H2866,$C:$C,0))+I2866*$M$2</f>
        <v>4980</v>
      </c>
      <c r="N2866" s="57">
        <f t="shared" si="492"/>
        <v>4990</v>
      </c>
      <c r="O2866" s="72">
        <f>VLOOKUP($B2866,'Выгр Торг'!$B:$P,O$1,0)</f>
        <v>3600</v>
      </c>
      <c r="P2866" s="72">
        <f>VLOOKUP($B2866,'Выгр Торг'!$B:$P,P$1,0)</f>
        <v>5090</v>
      </c>
      <c r="Q2866" s="42">
        <f t="shared" si="493"/>
        <v>0</v>
      </c>
      <c r="R2866" s="42">
        <f t="shared" si="494"/>
        <v>100</v>
      </c>
      <c r="S2866" s="85">
        <f t="shared" si="485"/>
        <v>4990</v>
      </c>
      <c r="T2866" s="60" t="str">
        <f>IFERROR(VLOOKUP($B2866,'Из ГУГЛа'!$B:$G,4,0)*U2866+V2866,VLOOKUP($B2866,'Из ГУГЛа'!$B:$G,4,0))</f>
        <v/>
      </c>
      <c r="U2866" s="15">
        <v>1</v>
      </c>
      <c r="V2866" s="59"/>
      <c r="W2866" s="74">
        <f t="shared" si="495"/>
        <v>0.38611111111111107</v>
      </c>
      <c r="X2866" s="74" t="str">
        <f t="shared" si="496"/>
        <v/>
      </c>
      <c r="Y2866" s="74" t="str">
        <f t="shared" si="497"/>
        <v/>
      </c>
      <c r="Z2866" s="76" t="e">
        <f>INDEX($Z:$Z,MATCH($H2866,$C:$C,0))+V2866</f>
        <v>#VALUE!</v>
      </c>
      <c r="AB2866" s="43">
        <f>INDEX($AB:$AB,MATCH($H2866,$C:$C,0))</f>
        <v>0</v>
      </c>
    </row>
    <row r="2867" spans="1:28" ht="60" x14ac:dyDescent="0.25">
      <c r="A2867" s="71" t="str">
        <f>INDEX('Выгр Торг'!$A:$A,MATCH($B2867,'Выгр Торг'!$B:$B,0))</f>
        <v>Боковые зеркала "АТП" в стиле Гранта для ВАЗ 2110-2112, Лада Приора</v>
      </c>
      <c r="B2867" s="88">
        <v>327695</v>
      </c>
      <c r="C2867" s="72">
        <f>VLOOKUP($B2867,'Выгр Торг'!$B:$P,C$1,0)</f>
        <v>327695</v>
      </c>
      <c r="D2867" s="71" t="str">
        <f>VLOOKUP($B2867,'Выгр Торг'!$B:$P,D$1,0)</f>
        <v>Боковые зеркала "АТП" в стиле Гранта (повторитель: Стандартный, Механическая, Без обогрева, В цвет 391) для ВАЗ 2110-2112, Лада Приора</v>
      </c>
      <c r="E2867" s="72" t="str">
        <f>VLOOKUP($B2867,'Выгр Торг'!$B:$P,E$1,0)</f>
        <v>Y</v>
      </c>
      <c r="F2867" s="72" t="str">
        <f>VLOOKUP($B2867,'Выгр Торг'!$B:$P,F$1,0)</f>
        <v>1</v>
      </c>
      <c r="G2867" s="36"/>
      <c r="H2867" s="28">
        <v>327189</v>
      </c>
      <c r="I2867" s="53">
        <f>INDEX($I:$I,MATCH($H2867,$C:$C,0))</f>
        <v>600</v>
      </c>
      <c r="J2867" s="5" t="s">
        <v>3410</v>
      </c>
      <c r="K2867" s="56">
        <f>INDEX($K:$K,MATCH($H2867,$C:$C,0))+I2867</f>
        <v>3600</v>
      </c>
      <c r="L2867" s="14">
        <f>VLOOKUP(K2867,Наценка!$A$1:$B$8,2,1)</f>
        <v>1.4</v>
      </c>
      <c r="M2867" s="56">
        <f>INDEX($M:$M,MATCH($H2867,$C:$C,0))+I2867*$M$2</f>
        <v>4980</v>
      </c>
      <c r="N2867" s="57">
        <f t="shared" si="492"/>
        <v>4990</v>
      </c>
      <c r="O2867" s="72">
        <f>VLOOKUP($B2867,'Выгр Торг'!$B:$P,O$1,0)</f>
        <v>3600</v>
      </c>
      <c r="P2867" s="72">
        <f>VLOOKUP($B2867,'Выгр Торг'!$B:$P,P$1,0)</f>
        <v>5090</v>
      </c>
      <c r="Q2867" s="42">
        <f t="shared" si="493"/>
        <v>0</v>
      </c>
      <c r="R2867" s="42">
        <f t="shared" si="494"/>
        <v>100</v>
      </c>
      <c r="S2867" s="85">
        <f t="shared" si="485"/>
        <v>4990</v>
      </c>
      <c r="T2867" s="60" t="str">
        <f>IFERROR(VLOOKUP($B2867,'Из ГУГЛа'!$B:$G,4,0)*U2867+V2867,VLOOKUP($B2867,'Из ГУГЛа'!$B:$G,4,0))</f>
        <v/>
      </c>
      <c r="U2867" s="15">
        <v>1</v>
      </c>
      <c r="V2867" s="59"/>
      <c r="W2867" s="74">
        <f t="shared" si="495"/>
        <v>0.38611111111111107</v>
      </c>
      <c r="X2867" s="74" t="str">
        <f t="shared" si="496"/>
        <v/>
      </c>
      <c r="Y2867" s="74" t="str">
        <f t="shared" si="497"/>
        <v/>
      </c>
      <c r="Z2867" s="76" t="e">
        <f>INDEX($Z:$Z,MATCH($H2867,$C:$C,0))+V2867</f>
        <v>#VALUE!</v>
      </c>
      <c r="AB2867" s="43">
        <f>INDEX($AB:$AB,MATCH($H2867,$C:$C,0))</f>
        <v>0</v>
      </c>
    </row>
    <row r="2868" spans="1:28" ht="60" x14ac:dyDescent="0.25">
      <c r="A2868" s="71" t="str">
        <f>INDEX('Выгр Торг'!$A:$A,MATCH($B2868,'Выгр Торг'!$B:$B,0))</f>
        <v>Боковые зеркала "АТП" в стиле Гранта для ВАЗ 2110-2112, Лада Приора</v>
      </c>
      <c r="B2868" s="88">
        <v>327687</v>
      </c>
      <c r="C2868" s="72">
        <f>VLOOKUP($B2868,'Выгр Торг'!$B:$P,C$1,0)</f>
        <v>327687</v>
      </c>
      <c r="D2868" s="71" t="str">
        <f>VLOOKUP($B2868,'Выгр Торг'!$B:$P,D$1,0)</f>
        <v>Боковые зеркала "АТП" в стиле Гранта (повторитель: Стандартный, Механическая, Без обогрева, В цвет 412) для ВАЗ 2110-2112, Лада Приора</v>
      </c>
      <c r="E2868" s="72" t="str">
        <f>VLOOKUP($B2868,'Выгр Торг'!$B:$P,E$1,0)</f>
        <v>Y</v>
      </c>
      <c r="F2868" s="72" t="str">
        <f>VLOOKUP($B2868,'Выгр Торг'!$B:$P,F$1,0)</f>
        <v>1</v>
      </c>
      <c r="G2868" s="36"/>
      <c r="H2868" s="28">
        <v>327189</v>
      </c>
      <c r="I2868" s="53">
        <f>INDEX($I:$I,MATCH($H2868,$C:$C,0))</f>
        <v>600</v>
      </c>
      <c r="J2868" s="5" t="s">
        <v>3410</v>
      </c>
      <c r="K2868" s="56">
        <f>INDEX($K:$K,MATCH($H2868,$C:$C,0))+I2868</f>
        <v>3600</v>
      </c>
      <c r="L2868" s="14">
        <f>VLOOKUP(K2868,Наценка!$A$1:$B$8,2,1)</f>
        <v>1.4</v>
      </c>
      <c r="M2868" s="56">
        <f>INDEX($M:$M,MATCH($H2868,$C:$C,0))+I2868*$M$2</f>
        <v>4980</v>
      </c>
      <c r="N2868" s="57">
        <f t="shared" si="492"/>
        <v>4990</v>
      </c>
      <c r="O2868" s="72">
        <f>VLOOKUP($B2868,'Выгр Торг'!$B:$P,O$1,0)</f>
        <v>3600</v>
      </c>
      <c r="P2868" s="72">
        <f>VLOOKUP($B2868,'Выгр Торг'!$B:$P,P$1,0)</f>
        <v>5090</v>
      </c>
      <c r="Q2868" s="42">
        <f t="shared" si="493"/>
        <v>0</v>
      </c>
      <c r="R2868" s="42">
        <f t="shared" si="494"/>
        <v>100</v>
      </c>
      <c r="S2868" s="85">
        <f t="shared" si="485"/>
        <v>4990</v>
      </c>
      <c r="T2868" s="60" t="str">
        <f>IFERROR(VLOOKUP($B2868,'Из ГУГЛа'!$B:$G,4,0)*U2868+V2868,VLOOKUP($B2868,'Из ГУГЛа'!$B:$G,4,0))</f>
        <v/>
      </c>
      <c r="U2868" s="15">
        <v>1</v>
      </c>
      <c r="V2868" s="59"/>
      <c r="W2868" s="74">
        <f t="shared" si="495"/>
        <v>0.38611111111111107</v>
      </c>
      <c r="X2868" s="74" t="str">
        <f t="shared" si="496"/>
        <v/>
      </c>
      <c r="Y2868" s="74" t="str">
        <f t="shared" si="497"/>
        <v/>
      </c>
      <c r="Z2868" s="76" t="e">
        <f>INDEX($Z:$Z,MATCH($H2868,$C:$C,0))+V2868</f>
        <v>#VALUE!</v>
      </c>
      <c r="AB2868" s="43">
        <f>INDEX($AB:$AB,MATCH($H2868,$C:$C,0))</f>
        <v>0</v>
      </c>
    </row>
    <row r="2869" spans="1:28" ht="60" x14ac:dyDescent="0.25">
      <c r="A2869" s="71" t="str">
        <f>INDEX('Выгр Торг'!$A:$A,MATCH($B2869,'Выгр Торг'!$B:$B,0))</f>
        <v>Боковые зеркала "АТП" в стиле Гранта для ВАЗ 2110-2112, Лада Приора</v>
      </c>
      <c r="B2869" s="88">
        <v>327543</v>
      </c>
      <c r="C2869" s="72">
        <f>VLOOKUP($B2869,'Выгр Торг'!$B:$P,C$1,0)</f>
        <v>327543</v>
      </c>
      <c r="D2869" s="71" t="str">
        <f>VLOOKUP($B2869,'Выгр Торг'!$B:$P,D$1,0)</f>
        <v>Боковые зеркала "АТП" в стиле Гранта (повторитель: Стандартный, Механическая, Без обогрева, В цвет 413) для ВАЗ 2110-2112, Лада Приора</v>
      </c>
      <c r="E2869" s="72" t="str">
        <f>VLOOKUP($B2869,'Выгр Торг'!$B:$P,E$1,0)</f>
        <v>Y</v>
      </c>
      <c r="F2869" s="72" t="str">
        <f>VLOOKUP($B2869,'Выгр Торг'!$B:$P,F$1,0)</f>
        <v>1</v>
      </c>
      <c r="G2869" s="36"/>
      <c r="H2869" s="28">
        <v>327189</v>
      </c>
      <c r="I2869" s="53">
        <f>INDEX($I:$I,MATCH($H2869,$C:$C,0))</f>
        <v>600</v>
      </c>
      <c r="J2869" s="5" t="s">
        <v>3410</v>
      </c>
      <c r="K2869" s="56">
        <f>INDEX($K:$K,MATCH($H2869,$C:$C,0))+I2869</f>
        <v>3600</v>
      </c>
      <c r="L2869" s="14">
        <f>VLOOKUP(K2869,Наценка!$A$1:$B$8,2,1)</f>
        <v>1.4</v>
      </c>
      <c r="M2869" s="56">
        <f>INDEX($M:$M,MATCH($H2869,$C:$C,0))+I2869*$M$2</f>
        <v>4980</v>
      </c>
      <c r="N2869" s="57">
        <f t="shared" si="492"/>
        <v>4990</v>
      </c>
      <c r="O2869" s="72">
        <f>VLOOKUP($B2869,'Выгр Торг'!$B:$P,O$1,0)</f>
        <v>3600</v>
      </c>
      <c r="P2869" s="72">
        <f>VLOOKUP($B2869,'Выгр Торг'!$B:$P,P$1,0)</f>
        <v>5090</v>
      </c>
      <c r="Q2869" s="42">
        <f t="shared" si="493"/>
        <v>0</v>
      </c>
      <c r="R2869" s="42">
        <f t="shared" si="494"/>
        <v>100</v>
      </c>
      <c r="S2869" s="85">
        <f t="shared" si="485"/>
        <v>4990</v>
      </c>
      <c r="T2869" s="60" t="str">
        <f>IFERROR(VLOOKUP($B2869,'Из ГУГЛа'!$B:$G,4,0)*U2869+V2869,VLOOKUP($B2869,'Из ГУГЛа'!$B:$G,4,0))</f>
        <v/>
      </c>
      <c r="U2869" s="15">
        <v>1</v>
      </c>
      <c r="V2869" s="59"/>
      <c r="W2869" s="74">
        <f t="shared" si="495"/>
        <v>0.38611111111111107</v>
      </c>
      <c r="X2869" s="74" t="str">
        <f t="shared" si="496"/>
        <v/>
      </c>
      <c r="Y2869" s="74" t="str">
        <f t="shared" si="497"/>
        <v/>
      </c>
      <c r="Z2869" s="76" t="e">
        <f>INDEX($Z:$Z,MATCH($H2869,$C:$C,0))+V2869</f>
        <v>#VALUE!</v>
      </c>
      <c r="AB2869" s="43">
        <f>INDEX($AB:$AB,MATCH($H2869,$C:$C,0))</f>
        <v>0</v>
      </c>
    </row>
    <row r="2870" spans="1:28" ht="60" x14ac:dyDescent="0.25">
      <c r="A2870" s="71" t="str">
        <f>INDEX('Выгр Торг'!$A:$A,MATCH($B2870,'Выгр Торг'!$B:$B,0))</f>
        <v>Боковые зеркала "АТП" в стиле Гранта для ВАЗ 2110-2112, Лада Приора</v>
      </c>
      <c r="B2870" s="88">
        <v>327743</v>
      </c>
      <c r="C2870" s="72">
        <f>VLOOKUP($B2870,'Выгр Торг'!$B:$P,C$1,0)</f>
        <v>327743</v>
      </c>
      <c r="D2870" s="71" t="str">
        <f>VLOOKUP($B2870,'Выгр Торг'!$B:$P,D$1,0)</f>
        <v>Боковые зеркала "АТП" в стиле Гранта (повторитель: Стандартный, Механическая, Без обогрева, В цвет 416) для ВАЗ 2110-2112, Лада Приора</v>
      </c>
      <c r="E2870" s="72" t="str">
        <f>VLOOKUP($B2870,'Выгр Торг'!$B:$P,E$1,0)</f>
        <v>Y</v>
      </c>
      <c r="F2870" s="72" t="str">
        <f>VLOOKUP($B2870,'Выгр Торг'!$B:$P,F$1,0)</f>
        <v>1</v>
      </c>
      <c r="G2870" s="36"/>
      <c r="H2870" s="28">
        <v>327189</v>
      </c>
      <c r="I2870" s="53">
        <f>INDEX($I:$I,MATCH($H2870,$C:$C,0))</f>
        <v>600</v>
      </c>
      <c r="J2870" s="5" t="s">
        <v>3410</v>
      </c>
      <c r="K2870" s="56">
        <f>INDEX($K:$K,MATCH($H2870,$C:$C,0))+I2870</f>
        <v>3600</v>
      </c>
      <c r="L2870" s="14">
        <f>VLOOKUP(K2870,Наценка!$A$1:$B$8,2,1)</f>
        <v>1.4</v>
      </c>
      <c r="M2870" s="56">
        <f>INDEX($M:$M,MATCH($H2870,$C:$C,0))+I2870*$M$2</f>
        <v>4980</v>
      </c>
      <c r="N2870" s="57">
        <f t="shared" si="492"/>
        <v>4990</v>
      </c>
      <c r="O2870" s="72">
        <f>VLOOKUP($B2870,'Выгр Торг'!$B:$P,O$1,0)</f>
        <v>3600</v>
      </c>
      <c r="P2870" s="72">
        <f>VLOOKUP($B2870,'Выгр Торг'!$B:$P,P$1,0)</f>
        <v>5090</v>
      </c>
      <c r="Q2870" s="42">
        <f t="shared" si="493"/>
        <v>0</v>
      </c>
      <c r="R2870" s="42">
        <f t="shared" si="494"/>
        <v>100</v>
      </c>
      <c r="S2870" s="85">
        <f t="shared" si="485"/>
        <v>4990</v>
      </c>
      <c r="T2870" s="60" t="str">
        <f>IFERROR(VLOOKUP($B2870,'Из ГУГЛа'!$B:$G,4,0)*U2870+V2870,VLOOKUP($B2870,'Из ГУГЛа'!$B:$G,4,0))</f>
        <v/>
      </c>
      <c r="U2870" s="15">
        <v>1</v>
      </c>
      <c r="V2870" s="59"/>
      <c r="W2870" s="74">
        <f t="shared" si="495"/>
        <v>0.38611111111111107</v>
      </c>
      <c r="X2870" s="74" t="str">
        <f t="shared" si="496"/>
        <v/>
      </c>
      <c r="Y2870" s="74" t="str">
        <f t="shared" si="497"/>
        <v/>
      </c>
      <c r="Z2870" s="76" t="e">
        <f>INDEX($Z:$Z,MATCH($H2870,$C:$C,0))+V2870</f>
        <v>#VALUE!</v>
      </c>
      <c r="AB2870" s="43">
        <f>INDEX($AB:$AB,MATCH($H2870,$C:$C,0))</f>
        <v>0</v>
      </c>
    </row>
    <row r="2871" spans="1:28" ht="60" x14ac:dyDescent="0.25">
      <c r="A2871" s="71" t="str">
        <f>INDEX('Выгр Торг'!$A:$A,MATCH($B2871,'Выгр Торг'!$B:$B,0))</f>
        <v>Боковые зеркала "АТП" в стиле Гранта для ВАЗ 2110-2112, Лада Приора</v>
      </c>
      <c r="B2871" s="88">
        <v>327457</v>
      </c>
      <c r="C2871" s="72">
        <f>VLOOKUP($B2871,'Выгр Торг'!$B:$P,C$1,0)</f>
        <v>327457</v>
      </c>
      <c r="D2871" s="71" t="str">
        <f>VLOOKUP($B2871,'Выгр Торг'!$B:$P,D$1,0)</f>
        <v>Боковые зеркала "АТП" в стиле Гранта (повторитель: Стандартный, Механическая, Без обогрева, В цвет 418) для ВАЗ 2110-2112, Лада Приора</v>
      </c>
      <c r="E2871" s="72" t="str">
        <f>VLOOKUP($B2871,'Выгр Торг'!$B:$P,E$1,0)</f>
        <v>Y</v>
      </c>
      <c r="F2871" s="72" t="str">
        <f>VLOOKUP($B2871,'Выгр Торг'!$B:$P,F$1,0)</f>
        <v>1</v>
      </c>
      <c r="G2871" s="36"/>
      <c r="H2871" s="28">
        <v>327189</v>
      </c>
      <c r="I2871" s="53">
        <f>INDEX($I:$I,MATCH($H2871,$C:$C,0))</f>
        <v>600</v>
      </c>
      <c r="J2871" s="5" t="s">
        <v>3410</v>
      </c>
      <c r="K2871" s="56">
        <f>INDEX($K:$K,MATCH($H2871,$C:$C,0))+I2871</f>
        <v>3600</v>
      </c>
      <c r="L2871" s="14">
        <f>VLOOKUP(K2871,Наценка!$A$1:$B$8,2,1)</f>
        <v>1.4</v>
      </c>
      <c r="M2871" s="56">
        <f>INDEX($M:$M,MATCH($H2871,$C:$C,0))+I2871*$M$2</f>
        <v>4980</v>
      </c>
      <c r="N2871" s="57">
        <f t="shared" si="492"/>
        <v>4990</v>
      </c>
      <c r="O2871" s="72">
        <f>VLOOKUP($B2871,'Выгр Торг'!$B:$P,O$1,0)</f>
        <v>3600</v>
      </c>
      <c r="P2871" s="72">
        <f>VLOOKUP($B2871,'Выгр Торг'!$B:$P,P$1,0)</f>
        <v>5090</v>
      </c>
      <c r="Q2871" s="42">
        <f t="shared" si="493"/>
        <v>0</v>
      </c>
      <c r="R2871" s="42">
        <f t="shared" si="494"/>
        <v>100</v>
      </c>
      <c r="S2871" s="85">
        <f t="shared" si="485"/>
        <v>4990</v>
      </c>
      <c r="T2871" s="60" t="str">
        <f>IFERROR(VLOOKUP($B2871,'Из ГУГЛа'!$B:$G,4,0)*U2871+V2871,VLOOKUP($B2871,'Из ГУГЛа'!$B:$G,4,0))</f>
        <v/>
      </c>
      <c r="U2871" s="15">
        <v>1</v>
      </c>
      <c r="V2871" s="59"/>
      <c r="W2871" s="74">
        <f t="shared" si="495"/>
        <v>0.38611111111111107</v>
      </c>
      <c r="X2871" s="74" t="str">
        <f t="shared" si="496"/>
        <v/>
      </c>
      <c r="Y2871" s="74" t="str">
        <f t="shared" si="497"/>
        <v/>
      </c>
      <c r="Z2871" s="76" t="e">
        <f>INDEX($Z:$Z,MATCH($H2871,$C:$C,0))+V2871</f>
        <v>#VALUE!</v>
      </c>
      <c r="AB2871" s="43">
        <f>INDEX($AB:$AB,MATCH($H2871,$C:$C,0))</f>
        <v>0</v>
      </c>
    </row>
    <row r="2872" spans="1:28" ht="60" x14ac:dyDescent="0.25">
      <c r="A2872" s="71" t="str">
        <f>INDEX('Выгр Торг'!$A:$A,MATCH($B2872,'Выгр Торг'!$B:$B,0))</f>
        <v>Боковые зеркала "АТП" в стиле Гранта для ВАЗ 2110-2112, Лада Приора</v>
      </c>
      <c r="B2872" s="88">
        <v>327615</v>
      </c>
      <c r="C2872" s="72">
        <f>VLOOKUP($B2872,'Выгр Торг'!$B:$P,C$1,0)</f>
        <v>327615</v>
      </c>
      <c r="D2872" s="71" t="str">
        <f>VLOOKUP($B2872,'Выгр Торг'!$B:$P,D$1,0)</f>
        <v>Боковые зеркала "АТП" в стиле Гранта (повторитель: Стандартный, Механическая, Без обогрева, В цвет 419) для ВАЗ 2110-2112, Лада Приора</v>
      </c>
      <c r="E2872" s="72" t="str">
        <f>VLOOKUP($B2872,'Выгр Торг'!$B:$P,E$1,0)</f>
        <v>Y</v>
      </c>
      <c r="F2872" s="72" t="str">
        <f>VLOOKUP($B2872,'Выгр Торг'!$B:$P,F$1,0)</f>
        <v>1</v>
      </c>
      <c r="G2872" s="36"/>
      <c r="H2872" s="28">
        <v>327189</v>
      </c>
      <c r="I2872" s="53">
        <f>INDEX($I:$I,MATCH($H2872,$C:$C,0))</f>
        <v>600</v>
      </c>
      <c r="J2872" s="5" t="s">
        <v>3410</v>
      </c>
      <c r="K2872" s="56">
        <f>INDEX($K:$K,MATCH($H2872,$C:$C,0))+I2872</f>
        <v>3600</v>
      </c>
      <c r="L2872" s="14">
        <f>VLOOKUP(K2872,Наценка!$A$1:$B$8,2,1)</f>
        <v>1.4</v>
      </c>
      <c r="M2872" s="56">
        <f>INDEX($M:$M,MATCH($H2872,$C:$C,0))+I2872*$M$2</f>
        <v>4980</v>
      </c>
      <c r="N2872" s="57">
        <f t="shared" si="492"/>
        <v>4990</v>
      </c>
      <c r="O2872" s="72">
        <f>VLOOKUP($B2872,'Выгр Торг'!$B:$P,O$1,0)</f>
        <v>3600</v>
      </c>
      <c r="P2872" s="72">
        <f>VLOOKUP($B2872,'Выгр Торг'!$B:$P,P$1,0)</f>
        <v>5090</v>
      </c>
      <c r="Q2872" s="42">
        <f t="shared" si="493"/>
        <v>0</v>
      </c>
      <c r="R2872" s="42">
        <f t="shared" si="494"/>
        <v>100</v>
      </c>
      <c r="S2872" s="85">
        <f t="shared" si="485"/>
        <v>4990</v>
      </c>
      <c r="T2872" s="60" t="str">
        <f>IFERROR(VLOOKUP($B2872,'Из ГУГЛа'!$B:$G,4,0)*U2872+V2872,VLOOKUP($B2872,'Из ГУГЛа'!$B:$G,4,0))</f>
        <v/>
      </c>
      <c r="U2872" s="15">
        <v>1</v>
      </c>
      <c r="V2872" s="59"/>
      <c r="W2872" s="74">
        <f t="shared" si="495"/>
        <v>0.38611111111111107</v>
      </c>
      <c r="X2872" s="74" t="str">
        <f t="shared" si="496"/>
        <v/>
      </c>
      <c r="Y2872" s="74" t="str">
        <f t="shared" si="497"/>
        <v/>
      </c>
      <c r="Z2872" s="76" t="e">
        <f>INDEX($Z:$Z,MATCH($H2872,$C:$C,0))+V2872</f>
        <v>#VALUE!</v>
      </c>
      <c r="AB2872" s="43">
        <f>INDEX($AB:$AB,MATCH($H2872,$C:$C,0))</f>
        <v>0</v>
      </c>
    </row>
    <row r="2873" spans="1:28" ht="60" x14ac:dyDescent="0.25">
      <c r="A2873" s="71" t="str">
        <f>INDEX('Выгр Торг'!$A:$A,MATCH($B2873,'Выгр Торг'!$B:$B,0))</f>
        <v>Боковые зеркала "АТП" в стиле Гранта для ВАЗ 2110-2112, Лада Приора</v>
      </c>
      <c r="B2873" s="88">
        <v>327425</v>
      </c>
      <c r="C2873" s="72">
        <f>VLOOKUP($B2873,'Выгр Торг'!$B:$P,C$1,0)</f>
        <v>327425</v>
      </c>
      <c r="D2873" s="71" t="str">
        <f>VLOOKUP($B2873,'Выгр Торг'!$B:$P,D$1,0)</f>
        <v>Боковые зеркала "АТП" в стиле Гранта (повторитель: Стандартный, Механическая, Без обогрева, В цвет 421) для ВАЗ 2110-2112, Лада Приора</v>
      </c>
      <c r="E2873" s="72" t="str">
        <f>VLOOKUP($B2873,'Выгр Торг'!$B:$P,E$1,0)</f>
        <v>Y</v>
      </c>
      <c r="F2873" s="72" t="str">
        <f>VLOOKUP($B2873,'Выгр Торг'!$B:$P,F$1,0)</f>
        <v>1</v>
      </c>
      <c r="G2873" s="36"/>
      <c r="H2873" s="28">
        <v>327189</v>
      </c>
      <c r="I2873" s="53">
        <f>INDEX($I:$I,MATCH($H2873,$C:$C,0))</f>
        <v>600</v>
      </c>
      <c r="J2873" s="5" t="s">
        <v>3410</v>
      </c>
      <c r="K2873" s="56">
        <f>INDEX($K:$K,MATCH($H2873,$C:$C,0))+I2873</f>
        <v>3600</v>
      </c>
      <c r="L2873" s="14">
        <f>VLOOKUP(K2873,Наценка!$A$1:$B$8,2,1)</f>
        <v>1.4</v>
      </c>
      <c r="M2873" s="56">
        <f>INDEX($M:$M,MATCH($H2873,$C:$C,0))+I2873*$M$2</f>
        <v>4980</v>
      </c>
      <c r="N2873" s="57">
        <f t="shared" si="492"/>
        <v>4990</v>
      </c>
      <c r="O2873" s="72">
        <f>VLOOKUP($B2873,'Выгр Торг'!$B:$P,O$1,0)</f>
        <v>3600</v>
      </c>
      <c r="P2873" s="72">
        <f>VLOOKUP($B2873,'Выгр Торг'!$B:$P,P$1,0)</f>
        <v>5090</v>
      </c>
      <c r="Q2873" s="42">
        <f t="shared" si="493"/>
        <v>0</v>
      </c>
      <c r="R2873" s="42">
        <f t="shared" si="494"/>
        <v>100</v>
      </c>
      <c r="S2873" s="85">
        <f t="shared" si="485"/>
        <v>4990</v>
      </c>
      <c r="T2873" s="60" t="str">
        <f>IFERROR(VLOOKUP($B2873,'Из ГУГЛа'!$B:$G,4,0)*U2873+V2873,VLOOKUP($B2873,'Из ГУГЛа'!$B:$G,4,0))</f>
        <v/>
      </c>
      <c r="U2873" s="15">
        <v>1</v>
      </c>
      <c r="V2873" s="59"/>
      <c r="W2873" s="74">
        <f t="shared" si="495"/>
        <v>0.38611111111111107</v>
      </c>
      <c r="X2873" s="74" t="str">
        <f t="shared" si="496"/>
        <v/>
      </c>
      <c r="Y2873" s="74" t="str">
        <f t="shared" si="497"/>
        <v/>
      </c>
      <c r="Z2873" s="76" t="e">
        <f>INDEX($Z:$Z,MATCH($H2873,$C:$C,0))+V2873</f>
        <v>#VALUE!</v>
      </c>
      <c r="AB2873" s="43">
        <f>INDEX($AB:$AB,MATCH($H2873,$C:$C,0))</f>
        <v>0</v>
      </c>
    </row>
    <row r="2874" spans="1:28" ht="60" x14ac:dyDescent="0.25">
      <c r="A2874" s="71" t="str">
        <f>INDEX('Выгр Торг'!$A:$A,MATCH($B2874,'Выгр Торг'!$B:$B,0))</f>
        <v>Боковые зеркала "АТП" в стиле Гранта для ВАЗ 2110-2112, Лада Приора</v>
      </c>
      <c r="B2874" s="88">
        <v>327583</v>
      </c>
      <c r="C2874" s="72">
        <f>VLOOKUP($B2874,'Выгр Торг'!$B:$P,C$1,0)</f>
        <v>327583</v>
      </c>
      <c r="D2874" s="71" t="str">
        <f>VLOOKUP($B2874,'Выгр Торг'!$B:$P,D$1,0)</f>
        <v>Боковые зеркала "АТП" в стиле Гранта (повторитель: Стандартный, Механическая, Без обогрева, В цвет 426) для ВАЗ 2110-2112, Лада Приора</v>
      </c>
      <c r="E2874" s="72" t="str">
        <f>VLOOKUP($B2874,'Выгр Торг'!$B:$P,E$1,0)</f>
        <v>Y</v>
      </c>
      <c r="F2874" s="72" t="str">
        <f>VLOOKUP($B2874,'Выгр Торг'!$B:$P,F$1,0)</f>
        <v>1</v>
      </c>
      <c r="G2874" s="36"/>
      <c r="H2874" s="28">
        <v>327189</v>
      </c>
      <c r="I2874" s="53">
        <f>INDEX($I:$I,MATCH($H2874,$C:$C,0))</f>
        <v>600</v>
      </c>
      <c r="J2874" s="5" t="s">
        <v>3410</v>
      </c>
      <c r="K2874" s="56">
        <f>INDEX($K:$K,MATCH($H2874,$C:$C,0))+I2874</f>
        <v>3600</v>
      </c>
      <c r="L2874" s="14">
        <f>VLOOKUP(K2874,Наценка!$A$1:$B$8,2,1)</f>
        <v>1.4</v>
      </c>
      <c r="M2874" s="56">
        <f>INDEX($M:$M,MATCH($H2874,$C:$C,0))+I2874*$M$2</f>
        <v>4980</v>
      </c>
      <c r="N2874" s="57">
        <f t="shared" si="492"/>
        <v>4990</v>
      </c>
      <c r="O2874" s="72">
        <f>VLOOKUP($B2874,'Выгр Торг'!$B:$P,O$1,0)</f>
        <v>3600</v>
      </c>
      <c r="P2874" s="72">
        <f>VLOOKUP($B2874,'Выгр Торг'!$B:$P,P$1,0)</f>
        <v>5090</v>
      </c>
      <c r="Q2874" s="42">
        <f t="shared" si="493"/>
        <v>0</v>
      </c>
      <c r="R2874" s="42">
        <f t="shared" si="494"/>
        <v>100</v>
      </c>
      <c r="S2874" s="85">
        <f t="shared" si="485"/>
        <v>4990</v>
      </c>
      <c r="T2874" s="60" t="str">
        <f>IFERROR(VLOOKUP($B2874,'Из ГУГЛа'!$B:$G,4,0)*U2874+V2874,VLOOKUP($B2874,'Из ГУГЛа'!$B:$G,4,0))</f>
        <v/>
      </c>
      <c r="U2874" s="15">
        <v>1</v>
      </c>
      <c r="V2874" s="59"/>
      <c r="W2874" s="74">
        <f t="shared" si="495"/>
        <v>0.38611111111111107</v>
      </c>
      <c r="X2874" s="74" t="str">
        <f t="shared" si="496"/>
        <v/>
      </c>
      <c r="Y2874" s="74" t="str">
        <f t="shared" si="497"/>
        <v/>
      </c>
      <c r="Z2874" s="76" t="e">
        <f>INDEX($Z:$Z,MATCH($H2874,$C:$C,0))+V2874</f>
        <v>#VALUE!</v>
      </c>
      <c r="AB2874" s="43">
        <f>INDEX($AB:$AB,MATCH($H2874,$C:$C,0))</f>
        <v>0</v>
      </c>
    </row>
    <row r="2875" spans="1:28" ht="60" x14ac:dyDescent="0.25">
      <c r="A2875" s="71" t="str">
        <f>INDEX('Выгр Торг'!$A:$A,MATCH($B2875,'Выгр Торг'!$B:$B,0))</f>
        <v>Боковые зеркала "АТП" в стиле Гранта для ВАЗ 2110-2112, Лада Приора</v>
      </c>
      <c r="B2875" s="88">
        <v>327639</v>
      </c>
      <c r="C2875" s="72">
        <f>VLOOKUP($B2875,'Выгр Торг'!$B:$P,C$1,0)</f>
        <v>327639</v>
      </c>
      <c r="D2875" s="71" t="str">
        <f>VLOOKUP($B2875,'Выгр Торг'!$B:$P,D$1,0)</f>
        <v>Боковые зеркала "АТП" в стиле Гранта (повторитель: Стандартный, Механическая, Без обогрева, В цвет 429) для ВАЗ 2110-2112, Лада Приора</v>
      </c>
      <c r="E2875" s="72" t="str">
        <f>VLOOKUP($B2875,'Выгр Торг'!$B:$P,E$1,0)</f>
        <v>Y</v>
      </c>
      <c r="F2875" s="72" t="str">
        <f>VLOOKUP($B2875,'Выгр Торг'!$B:$P,F$1,0)</f>
        <v>1</v>
      </c>
      <c r="G2875" s="36"/>
      <c r="H2875" s="28">
        <v>327189</v>
      </c>
      <c r="I2875" s="53">
        <f>INDEX($I:$I,MATCH($H2875,$C:$C,0))</f>
        <v>600</v>
      </c>
      <c r="J2875" s="5" t="s">
        <v>3410</v>
      </c>
      <c r="K2875" s="56">
        <f>INDEX($K:$K,MATCH($H2875,$C:$C,0))+I2875</f>
        <v>3600</v>
      </c>
      <c r="L2875" s="14">
        <f>VLOOKUP(K2875,Наценка!$A$1:$B$8,2,1)</f>
        <v>1.4</v>
      </c>
      <c r="M2875" s="56">
        <f>INDEX($M:$M,MATCH($H2875,$C:$C,0))+I2875*$M$2</f>
        <v>4980</v>
      </c>
      <c r="N2875" s="57">
        <f t="shared" si="492"/>
        <v>4990</v>
      </c>
      <c r="O2875" s="72">
        <f>VLOOKUP($B2875,'Выгр Торг'!$B:$P,O$1,0)</f>
        <v>3600</v>
      </c>
      <c r="P2875" s="72">
        <f>VLOOKUP($B2875,'Выгр Торг'!$B:$P,P$1,0)</f>
        <v>5090</v>
      </c>
      <c r="Q2875" s="42">
        <f t="shared" si="493"/>
        <v>0</v>
      </c>
      <c r="R2875" s="42">
        <f t="shared" si="494"/>
        <v>100</v>
      </c>
      <c r="S2875" s="85">
        <f t="shared" si="485"/>
        <v>4990</v>
      </c>
      <c r="T2875" s="60" t="str">
        <f>IFERROR(VLOOKUP($B2875,'Из ГУГЛа'!$B:$G,4,0)*U2875+V2875,VLOOKUP($B2875,'Из ГУГЛа'!$B:$G,4,0))</f>
        <v/>
      </c>
      <c r="U2875" s="15">
        <v>1</v>
      </c>
      <c r="V2875" s="59"/>
      <c r="W2875" s="74">
        <f t="shared" si="495"/>
        <v>0.38611111111111107</v>
      </c>
      <c r="X2875" s="74" t="str">
        <f t="shared" si="496"/>
        <v/>
      </c>
      <c r="Y2875" s="74" t="str">
        <f t="shared" si="497"/>
        <v/>
      </c>
      <c r="Z2875" s="76" t="e">
        <f>INDEX($Z:$Z,MATCH($H2875,$C:$C,0))+V2875</f>
        <v>#VALUE!</v>
      </c>
      <c r="AB2875" s="43">
        <f>INDEX($AB:$AB,MATCH($H2875,$C:$C,0))</f>
        <v>0</v>
      </c>
    </row>
    <row r="2876" spans="1:28" ht="60" x14ac:dyDescent="0.25">
      <c r="A2876" s="71" t="str">
        <f>INDEX('Выгр Торг'!$A:$A,MATCH($B2876,'Выгр Торг'!$B:$B,0))</f>
        <v>Боковые зеркала "АТП" в стиле Гранта для ВАЗ 2110-2112, Лада Приора</v>
      </c>
      <c r="B2876" s="88">
        <v>327679</v>
      </c>
      <c r="C2876" s="72">
        <f>VLOOKUP($B2876,'Выгр Торг'!$B:$P,C$1,0)</f>
        <v>327679</v>
      </c>
      <c r="D2876" s="71" t="str">
        <f>VLOOKUP($B2876,'Выгр Торг'!$B:$P,D$1,0)</f>
        <v>Боковые зеркала "АТП" в стиле Гранта (повторитель: Стандартный, Механическая, Без обогрева, В цвет 448) для ВАЗ 2110-2112, Лада Приора</v>
      </c>
      <c r="E2876" s="72" t="str">
        <f>VLOOKUP($B2876,'Выгр Торг'!$B:$P,E$1,0)</f>
        <v>Y</v>
      </c>
      <c r="F2876" s="72" t="str">
        <f>VLOOKUP($B2876,'Выгр Торг'!$B:$P,F$1,0)</f>
        <v>1</v>
      </c>
      <c r="G2876" s="36"/>
      <c r="H2876" s="28">
        <v>327189</v>
      </c>
      <c r="I2876" s="53">
        <f>INDEX($I:$I,MATCH($H2876,$C:$C,0))</f>
        <v>600</v>
      </c>
      <c r="J2876" s="5" t="s">
        <v>3410</v>
      </c>
      <c r="K2876" s="56">
        <f>INDEX($K:$K,MATCH($H2876,$C:$C,0))+I2876</f>
        <v>3600</v>
      </c>
      <c r="L2876" s="14">
        <f>VLOOKUP(K2876,Наценка!$A$1:$B$8,2,1)</f>
        <v>1.4</v>
      </c>
      <c r="M2876" s="56">
        <f>INDEX($M:$M,MATCH($H2876,$C:$C,0))+I2876*$M$2</f>
        <v>4980</v>
      </c>
      <c r="N2876" s="57">
        <f t="shared" si="492"/>
        <v>4990</v>
      </c>
      <c r="O2876" s="72">
        <f>VLOOKUP($B2876,'Выгр Торг'!$B:$P,O$1,0)</f>
        <v>3600</v>
      </c>
      <c r="P2876" s="72">
        <f>VLOOKUP($B2876,'Выгр Торг'!$B:$P,P$1,0)</f>
        <v>5090</v>
      </c>
      <c r="Q2876" s="42">
        <f t="shared" si="493"/>
        <v>0</v>
      </c>
      <c r="R2876" s="42">
        <f t="shared" si="494"/>
        <v>100</v>
      </c>
      <c r="S2876" s="85">
        <f t="shared" si="485"/>
        <v>4990</v>
      </c>
      <c r="T2876" s="60" t="str">
        <f>IFERROR(VLOOKUP($B2876,'Из ГУГЛа'!$B:$G,4,0)*U2876+V2876,VLOOKUP($B2876,'Из ГУГЛа'!$B:$G,4,0))</f>
        <v/>
      </c>
      <c r="U2876" s="15">
        <v>1</v>
      </c>
      <c r="V2876" s="59"/>
      <c r="W2876" s="74">
        <f t="shared" si="495"/>
        <v>0.38611111111111107</v>
      </c>
      <c r="X2876" s="74" t="str">
        <f t="shared" si="496"/>
        <v/>
      </c>
      <c r="Y2876" s="74" t="str">
        <f t="shared" si="497"/>
        <v/>
      </c>
      <c r="Z2876" s="76" t="e">
        <f>INDEX($Z:$Z,MATCH($H2876,$C:$C,0))+V2876</f>
        <v>#VALUE!</v>
      </c>
      <c r="AB2876" s="43">
        <f>INDEX($AB:$AB,MATCH($H2876,$C:$C,0))</f>
        <v>0</v>
      </c>
    </row>
    <row r="2877" spans="1:28" ht="60" x14ac:dyDescent="0.25">
      <c r="A2877" s="71" t="str">
        <f>INDEX('Выгр Торг'!$A:$A,MATCH($B2877,'Выгр Торг'!$B:$B,0))</f>
        <v>Боковые зеркала "АТП" в стиле Гранта для ВАЗ 2110-2112, Лада Приора</v>
      </c>
      <c r="B2877" s="88">
        <v>327393</v>
      </c>
      <c r="C2877" s="72">
        <f>VLOOKUP($B2877,'Выгр Торг'!$B:$P,C$1,0)</f>
        <v>327393</v>
      </c>
      <c r="D2877" s="71" t="str">
        <f>VLOOKUP($B2877,'Выгр Торг'!$B:$P,D$1,0)</f>
        <v>Боковые зеркала "АТП" в стиле Гранта (повторитель: Стандартный, Механическая, Без обогрева, В цвет 460) для ВАЗ 2110-2112, Лада Приора</v>
      </c>
      <c r="E2877" s="72" t="str">
        <f>VLOOKUP($B2877,'Выгр Торг'!$B:$P,E$1,0)</f>
        <v>Y</v>
      </c>
      <c r="F2877" s="72" t="str">
        <f>VLOOKUP($B2877,'Выгр Торг'!$B:$P,F$1,0)</f>
        <v>1</v>
      </c>
      <c r="G2877" s="36"/>
      <c r="H2877" s="28">
        <v>327189</v>
      </c>
      <c r="I2877" s="53">
        <f>INDEX($I:$I,MATCH($H2877,$C:$C,0))</f>
        <v>600</v>
      </c>
      <c r="J2877" s="5" t="s">
        <v>3410</v>
      </c>
      <c r="K2877" s="56">
        <f>INDEX($K:$K,MATCH($H2877,$C:$C,0))+I2877</f>
        <v>3600</v>
      </c>
      <c r="L2877" s="14">
        <f>VLOOKUP(K2877,Наценка!$A$1:$B$8,2,1)</f>
        <v>1.4</v>
      </c>
      <c r="M2877" s="56">
        <f>INDEX($M:$M,MATCH($H2877,$C:$C,0))+I2877*$M$2</f>
        <v>4980</v>
      </c>
      <c r="N2877" s="57">
        <f t="shared" si="492"/>
        <v>4990</v>
      </c>
      <c r="O2877" s="72">
        <f>VLOOKUP($B2877,'Выгр Торг'!$B:$P,O$1,0)</f>
        <v>3600</v>
      </c>
      <c r="P2877" s="72">
        <f>VLOOKUP($B2877,'Выгр Торг'!$B:$P,P$1,0)</f>
        <v>5090</v>
      </c>
      <c r="Q2877" s="42">
        <f t="shared" si="493"/>
        <v>0</v>
      </c>
      <c r="R2877" s="42">
        <f t="shared" si="494"/>
        <v>100</v>
      </c>
      <c r="S2877" s="85">
        <f t="shared" si="485"/>
        <v>4990</v>
      </c>
      <c r="T2877" s="60" t="str">
        <f>IFERROR(VLOOKUP($B2877,'Из ГУГЛа'!$B:$G,4,0)*U2877+V2877,VLOOKUP($B2877,'Из ГУГЛа'!$B:$G,4,0))</f>
        <v/>
      </c>
      <c r="U2877" s="15">
        <v>1</v>
      </c>
      <c r="V2877" s="59"/>
      <c r="W2877" s="74">
        <f t="shared" si="495"/>
        <v>0.38611111111111107</v>
      </c>
      <c r="X2877" s="74" t="str">
        <f t="shared" si="496"/>
        <v/>
      </c>
      <c r="Y2877" s="74" t="str">
        <f t="shared" si="497"/>
        <v/>
      </c>
      <c r="Z2877" s="76" t="e">
        <f>INDEX($Z:$Z,MATCH($H2877,$C:$C,0))+V2877</f>
        <v>#VALUE!</v>
      </c>
      <c r="AB2877" s="43">
        <f>INDEX($AB:$AB,MATCH($H2877,$C:$C,0))</f>
        <v>0</v>
      </c>
    </row>
    <row r="2878" spans="1:28" ht="60" x14ac:dyDescent="0.25">
      <c r="A2878" s="71" t="str">
        <f>INDEX('Выгр Торг'!$A:$A,MATCH($B2878,'Выгр Торг'!$B:$B,0))</f>
        <v>Боковые зеркала "АТП" в стиле Гранта для ВАЗ 2110-2112, Лада Приора</v>
      </c>
      <c r="B2878" s="88">
        <v>327727</v>
      </c>
      <c r="C2878" s="72">
        <f>VLOOKUP($B2878,'Выгр Торг'!$B:$P,C$1,0)</f>
        <v>327727</v>
      </c>
      <c r="D2878" s="71" t="str">
        <f>VLOOKUP($B2878,'Выгр Торг'!$B:$P,D$1,0)</f>
        <v>Боковые зеркала "АТП" в стиле Гранта (повторитель: Стандартный, Механическая, Без обогрева, В цвет 507) для ВАЗ 2110-2112, Лада Приора</v>
      </c>
      <c r="E2878" s="72" t="str">
        <f>VLOOKUP($B2878,'Выгр Торг'!$B:$P,E$1,0)</f>
        <v>Y</v>
      </c>
      <c r="F2878" s="72" t="str">
        <f>VLOOKUP($B2878,'Выгр Торг'!$B:$P,F$1,0)</f>
        <v>1</v>
      </c>
      <c r="G2878" s="36"/>
      <c r="H2878" s="28">
        <v>327189</v>
      </c>
      <c r="I2878" s="53">
        <f>INDEX($I:$I,MATCH($H2878,$C:$C,0))</f>
        <v>600</v>
      </c>
      <c r="J2878" s="5" t="s">
        <v>3410</v>
      </c>
      <c r="K2878" s="56">
        <f>INDEX($K:$K,MATCH($H2878,$C:$C,0))+I2878</f>
        <v>3600</v>
      </c>
      <c r="L2878" s="14">
        <f>VLOOKUP(K2878,Наценка!$A$1:$B$8,2,1)</f>
        <v>1.4</v>
      </c>
      <c r="M2878" s="56">
        <f>INDEX($M:$M,MATCH($H2878,$C:$C,0))+I2878*$M$2</f>
        <v>4980</v>
      </c>
      <c r="N2878" s="57">
        <f t="shared" si="492"/>
        <v>4990</v>
      </c>
      <c r="O2878" s="72">
        <f>VLOOKUP($B2878,'Выгр Торг'!$B:$P,O$1,0)</f>
        <v>3600</v>
      </c>
      <c r="P2878" s="72">
        <f>VLOOKUP($B2878,'Выгр Торг'!$B:$P,P$1,0)</f>
        <v>5090</v>
      </c>
      <c r="Q2878" s="42">
        <f t="shared" si="493"/>
        <v>0</v>
      </c>
      <c r="R2878" s="42">
        <f t="shared" si="494"/>
        <v>100</v>
      </c>
      <c r="S2878" s="85">
        <f t="shared" si="485"/>
        <v>4990</v>
      </c>
      <c r="T2878" s="60" t="str">
        <f>IFERROR(VLOOKUP($B2878,'Из ГУГЛа'!$B:$G,4,0)*U2878+V2878,VLOOKUP($B2878,'Из ГУГЛа'!$B:$G,4,0))</f>
        <v/>
      </c>
      <c r="U2878" s="15">
        <v>1</v>
      </c>
      <c r="V2878" s="59"/>
      <c r="W2878" s="74">
        <f t="shared" si="495"/>
        <v>0.38611111111111107</v>
      </c>
      <c r="X2878" s="74" t="str">
        <f t="shared" si="496"/>
        <v/>
      </c>
      <c r="Y2878" s="74" t="str">
        <f t="shared" si="497"/>
        <v/>
      </c>
      <c r="Z2878" s="76" t="e">
        <f>INDEX($Z:$Z,MATCH($H2878,$C:$C,0))+V2878</f>
        <v>#VALUE!</v>
      </c>
      <c r="AB2878" s="43">
        <f>INDEX($AB:$AB,MATCH($H2878,$C:$C,0))</f>
        <v>0</v>
      </c>
    </row>
    <row r="2879" spans="1:28" ht="60" x14ac:dyDescent="0.25">
      <c r="A2879" s="71" t="str">
        <f>INDEX('Выгр Торг'!$A:$A,MATCH($B2879,'Выгр Торг'!$B:$B,0))</f>
        <v>Боковые зеркала "АТП" в стиле Гранта для ВАЗ 2110-2112, Лада Приора</v>
      </c>
      <c r="B2879" s="88">
        <v>327575</v>
      </c>
      <c r="C2879" s="72">
        <f>VLOOKUP($B2879,'Выгр Торг'!$B:$P,C$1,0)</f>
        <v>327575</v>
      </c>
      <c r="D2879" s="71" t="str">
        <f>VLOOKUP($B2879,'Выгр Торг'!$B:$P,D$1,0)</f>
        <v>Боковые зеркала "АТП" в стиле Гранта (повторитель: Стандартный, Механическая, Без обогрева, В цвет 606) для ВАЗ 2110-2112, Лада Приора</v>
      </c>
      <c r="E2879" s="72" t="str">
        <f>VLOOKUP($B2879,'Выгр Торг'!$B:$P,E$1,0)</f>
        <v>Y</v>
      </c>
      <c r="F2879" s="72" t="str">
        <f>VLOOKUP($B2879,'Выгр Торг'!$B:$P,F$1,0)</f>
        <v>1</v>
      </c>
      <c r="G2879" s="36"/>
      <c r="H2879" s="28">
        <v>327189</v>
      </c>
      <c r="I2879" s="53">
        <f>INDEX($I:$I,MATCH($H2879,$C:$C,0))</f>
        <v>600</v>
      </c>
      <c r="J2879" s="5" t="s">
        <v>3410</v>
      </c>
      <c r="K2879" s="56">
        <f>INDEX($K:$K,MATCH($H2879,$C:$C,0))+I2879</f>
        <v>3600</v>
      </c>
      <c r="L2879" s="14">
        <f>VLOOKUP(K2879,Наценка!$A$1:$B$8,2,1)</f>
        <v>1.4</v>
      </c>
      <c r="M2879" s="56">
        <f>INDEX($M:$M,MATCH($H2879,$C:$C,0))+I2879*$M$2</f>
        <v>4980</v>
      </c>
      <c r="N2879" s="57">
        <f t="shared" si="492"/>
        <v>4990</v>
      </c>
      <c r="O2879" s="72">
        <f>VLOOKUP($B2879,'Выгр Торг'!$B:$P,O$1,0)</f>
        <v>3600</v>
      </c>
      <c r="P2879" s="72">
        <f>VLOOKUP($B2879,'Выгр Торг'!$B:$P,P$1,0)</f>
        <v>5090</v>
      </c>
      <c r="Q2879" s="42">
        <f t="shared" si="493"/>
        <v>0</v>
      </c>
      <c r="R2879" s="42">
        <f t="shared" si="494"/>
        <v>100</v>
      </c>
      <c r="S2879" s="85">
        <f t="shared" si="485"/>
        <v>4990</v>
      </c>
      <c r="T2879" s="60" t="str">
        <f>IFERROR(VLOOKUP($B2879,'Из ГУГЛа'!$B:$G,4,0)*U2879+V2879,VLOOKUP($B2879,'Из ГУГЛа'!$B:$G,4,0))</f>
        <v/>
      </c>
      <c r="U2879" s="15">
        <v>1</v>
      </c>
      <c r="V2879" s="59"/>
      <c r="W2879" s="74">
        <f t="shared" si="495"/>
        <v>0.38611111111111107</v>
      </c>
      <c r="X2879" s="74" t="str">
        <f t="shared" si="496"/>
        <v/>
      </c>
      <c r="Y2879" s="74" t="str">
        <f t="shared" si="497"/>
        <v/>
      </c>
      <c r="Z2879" s="76" t="e">
        <f>INDEX($Z:$Z,MATCH($H2879,$C:$C,0))+V2879</f>
        <v>#VALUE!</v>
      </c>
      <c r="AB2879" s="43">
        <f>INDEX($AB:$AB,MATCH($H2879,$C:$C,0))</f>
        <v>0</v>
      </c>
    </row>
    <row r="2880" spans="1:28" ht="60" x14ac:dyDescent="0.25">
      <c r="A2880" s="71" t="str">
        <f>INDEX('Выгр Торг'!$A:$A,MATCH($B2880,'Выгр Торг'!$B:$B,0))</f>
        <v>Боковые зеркала "АТП" в стиле Гранта для ВАЗ 2110-2112, Лада Приора</v>
      </c>
      <c r="B2880" s="88">
        <v>327655</v>
      </c>
      <c r="C2880" s="72">
        <f>VLOOKUP($B2880,'Выгр Торг'!$B:$P,C$1,0)</f>
        <v>327655</v>
      </c>
      <c r="D2880" s="71" t="str">
        <f>VLOOKUP($B2880,'Выгр Торг'!$B:$P,D$1,0)</f>
        <v>Боковые зеркала "АТП" в стиле Гранта (повторитель: Стандартный, Механическая, Без обогрева, В цвет 615) для ВАЗ 2110-2112, Лада Приора</v>
      </c>
      <c r="E2880" s="72" t="str">
        <f>VLOOKUP($B2880,'Выгр Торг'!$B:$P,E$1,0)</f>
        <v>Y</v>
      </c>
      <c r="F2880" s="72" t="str">
        <f>VLOOKUP($B2880,'Выгр Торг'!$B:$P,F$1,0)</f>
        <v>1</v>
      </c>
      <c r="G2880" s="36"/>
      <c r="H2880" s="28">
        <v>327189</v>
      </c>
      <c r="I2880" s="53">
        <f>INDEX($I:$I,MATCH($H2880,$C:$C,0))</f>
        <v>600</v>
      </c>
      <c r="J2880" s="5" t="s">
        <v>3410</v>
      </c>
      <c r="K2880" s="56">
        <f>INDEX($K:$K,MATCH($H2880,$C:$C,0))+I2880</f>
        <v>3600</v>
      </c>
      <c r="L2880" s="14">
        <f>VLOOKUP(K2880,Наценка!$A$1:$B$8,2,1)</f>
        <v>1.4</v>
      </c>
      <c r="M2880" s="56">
        <f>INDEX($M:$M,MATCH($H2880,$C:$C,0))+I2880*$M$2</f>
        <v>4980</v>
      </c>
      <c r="N2880" s="57">
        <f t="shared" si="492"/>
        <v>4990</v>
      </c>
      <c r="O2880" s="72">
        <f>VLOOKUP($B2880,'Выгр Торг'!$B:$P,O$1,0)</f>
        <v>3600</v>
      </c>
      <c r="P2880" s="72">
        <f>VLOOKUP($B2880,'Выгр Торг'!$B:$P,P$1,0)</f>
        <v>5090</v>
      </c>
      <c r="Q2880" s="42">
        <f t="shared" si="493"/>
        <v>0</v>
      </c>
      <c r="R2880" s="42">
        <f t="shared" si="494"/>
        <v>100</v>
      </c>
      <c r="S2880" s="85">
        <f t="shared" si="485"/>
        <v>4990</v>
      </c>
      <c r="T2880" s="60" t="str">
        <f>IFERROR(VLOOKUP($B2880,'Из ГУГЛа'!$B:$G,4,0)*U2880+V2880,VLOOKUP($B2880,'Из ГУГЛа'!$B:$G,4,0))</f>
        <v/>
      </c>
      <c r="U2880" s="15">
        <v>1</v>
      </c>
      <c r="V2880" s="59"/>
      <c r="W2880" s="74">
        <f t="shared" si="495"/>
        <v>0.38611111111111107</v>
      </c>
      <c r="X2880" s="74" t="str">
        <f t="shared" si="496"/>
        <v/>
      </c>
      <c r="Y2880" s="74" t="str">
        <f t="shared" si="497"/>
        <v/>
      </c>
      <c r="Z2880" s="76" t="e">
        <f>INDEX($Z:$Z,MATCH($H2880,$C:$C,0))+V2880</f>
        <v>#VALUE!</v>
      </c>
      <c r="AB2880" s="43">
        <f>INDEX($AB:$AB,MATCH($H2880,$C:$C,0))</f>
        <v>0</v>
      </c>
    </row>
    <row r="2881" spans="1:28" ht="60" x14ac:dyDescent="0.25">
      <c r="A2881" s="71" t="str">
        <f>INDEX('Выгр Торг'!$A:$A,MATCH($B2881,'Выгр Торг'!$B:$B,0))</f>
        <v>Боковые зеркала "АТП" в стиле Гранта для ВАЗ 2110-2112, Лада Приора</v>
      </c>
      <c r="B2881" s="88">
        <v>327465</v>
      </c>
      <c r="C2881" s="72">
        <f>VLOOKUP($B2881,'Выгр Торг'!$B:$P,C$1,0)</f>
        <v>327465</v>
      </c>
      <c r="D2881" s="71" t="str">
        <f>VLOOKUP($B2881,'Выгр Торг'!$B:$P,D$1,0)</f>
        <v>Боковые зеркала "АТП" в стиле Гранта (повторитель: Стандартный, Механическая, Без обогрева, В цвет 627) для ВАЗ 2110-2112, Лада Приора</v>
      </c>
      <c r="E2881" s="72" t="str">
        <f>VLOOKUP($B2881,'Выгр Торг'!$B:$P,E$1,0)</f>
        <v>Y</v>
      </c>
      <c r="F2881" s="72" t="str">
        <f>VLOOKUP($B2881,'Выгр Торг'!$B:$P,F$1,0)</f>
        <v>1</v>
      </c>
      <c r="G2881" s="36"/>
      <c r="H2881" s="28">
        <v>327189</v>
      </c>
      <c r="I2881" s="53">
        <f>INDEX($I:$I,MATCH($H2881,$C:$C,0))</f>
        <v>600</v>
      </c>
      <c r="J2881" s="5" t="s">
        <v>3410</v>
      </c>
      <c r="K2881" s="56">
        <f>INDEX($K:$K,MATCH($H2881,$C:$C,0))+I2881</f>
        <v>3600</v>
      </c>
      <c r="L2881" s="14">
        <f>VLOOKUP(K2881,Наценка!$A$1:$B$8,2,1)</f>
        <v>1.4</v>
      </c>
      <c r="M2881" s="56">
        <f>INDEX($M:$M,MATCH($H2881,$C:$C,0))+I2881*$M$2</f>
        <v>4980</v>
      </c>
      <c r="N2881" s="57">
        <f t="shared" si="492"/>
        <v>4990</v>
      </c>
      <c r="O2881" s="72">
        <f>VLOOKUP($B2881,'Выгр Торг'!$B:$P,O$1,0)</f>
        <v>3600</v>
      </c>
      <c r="P2881" s="72">
        <f>VLOOKUP($B2881,'Выгр Торг'!$B:$P,P$1,0)</f>
        <v>5090</v>
      </c>
      <c r="Q2881" s="42">
        <f t="shared" si="493"/>
        <v>0</v>
      </c>
      <c r="R2881" s="42">
        <f t="shared" si="494"/>
        <v>100</v>
      </c>
      <c r="S2881" s="85">
        <f t="shared" si="485"/>
        <v>4990</v>
      </c>
      <c r="T2881" s="60" t="str">
        <f>IFERROR(VLOOKUP($B2881,'Из ГУГЛа'!$B:$G,4,0)*U2881+V2881,VLOOKUP($B2881,'Из ГУГЛа'!$B:$G,4,0))</f>
        <v/>
      </c>
      <c r="U2881" s="15">
        <v>1</v>
      </c>
      <c r="V2881" s="59"/>
      <c r="W2881" s="74">
        <f t="shared" si="495"/>
        <v>0.38611111111111107</v>
      </c>
      <c r="X2881" s="74" t="str">
        <f t="shared" si="496"/>
        <v/>
      </c>
      <c r="Y2881" s="74" t="str">
        <f t="shared" si="497"/>
        <v/>
      </c>
      <c r="Z2881" s="76" t="e">
        <f>INDEX($Z:$Z,MATCH($H2881,$C:$C,0))+V2881</f>
        <v>#VALUE!</v>
      </c>
      <c r="AB2881" s="43">
        <f>INDEX($AB:$AB,MATCH($H2881,$C:$C,0))</f>
        <v>0</v>
      </c>
    </row>
    <row r="2882" spans="1:28" ht="60" x14ac:dyDescent="0.25">
      <c r="A2882" s="71" t="str">
        <f>INDEX('Выгр Торг'!$A:$A,MATCH($B2882,'Выгр Торг'!$B:$B,0))</f>
        <v>Боковые зеркала "АТП" в стиле Гранта для ВАЗ 2110-2112, Лада Приора</v>
      </c>
      <c r="B2882" s="88">
        <v>327591</v>
      </c>
      <c r="C2882" s="72">
        <f>VLOOKUP($B2882,'Выгр Торг'!$B:$P,C$1,0)</f>
        <v>327591</v>
      </c>
      <c r="D2882" s="71" t="str">
        <f>VLOOKUP($B2882,'Выгр Торг'!$B:$P,D$1,0)</f>
        <v>Боковые зеркала "АТП" в стиле Гранта (повторитель: Стандартный, Механическая, Без обогрева, В цвет 628) для ВАЗ 2110-2112, Лада Приора</v>
      </c>
      <c r="E2882" s="72" t="str">
        <f>VLOOKUP($B2882,'Выгр Торг'!$B:$P,E$1,0)</f>
        <v>Y</v>
      </c>
      <c r="F2882" s="72" t="str">
        <f>VLOOKUP($B2882,'Выгр Торг'!$B:$P,F$1,0)</f>
        <v>1</v>
      </c>
      <c r="G2882" s="36"/>
      <c r="H2882" s="28">
        <v>327189</v>
      </c>
      <c r="I2882" s="53">
        <f>INDEX($I:$I,MATCH($H2882,$C:$C,0))</f>
        <v>600</v>
      </c>
      <c r="J2882" s="5" t="s">
        <v>3410</v>
      </c>
      <c r="K2882" s="56">
        <f>INDEX($K:$K,MATCH($H2882,$C:$C,0))+I2882</f>
        <v>3600</v>
      </c>
      <c r="L2882" s="14">
        <f>VLOOKUP(K2882,Наценка!$A$1:$B$8,2,1)</f>
        <v>1.4</v>
      </c>
      <c r="M2882" s="56">
        <f>INDEX($M:$M,MATCH($H2882,$C:$C,0))+I2882*$M$2</f>
        <v>4980</v>
      </c>
      <c r="N2882" s="57">
        <f t="shared" si="492"/>
        <v>4990</v>
      </c>
      <c r="O2882" s="72">
        <f>VLOOKUP($B2882,'Выгр Торг'!$B:$P,O$1,0)</f>
        <v>3600</v>
      </c>
      <c r="P2882" s="72">
        <f>VLOOKUP($B2882,'Выгр Торг'!$B:$P,P$1,0)</f>
        <v>5090</v>
      </c>
      <c r="Q2882" s="42">
        <f t="shared" si="493"/>
        <v>0</v>
      </c>
      <c r="R2882" s="42">
        <f t="shared" si="494"/>
        <v>100</v>
      </c>
      <c r="S2882" s="85">
        <f t="shared" si="485"/>
        <v>4990</v>
      </c>
      <c r="T2882" s="60" t="str">
        <f>IFERROR(VLOOKUP($B2882,'Из ГУГЛа'!$B:$G,4,0)*U2882+V2882,VLOOKUP($B2882,'Из ГУГЛа'!$B:$G,4,0))</f>
        <v/>
      </c>
      <c r="U2882" s="15">
        <v>1</v>
      </c>
      <c r="V2882" s="59"/>
      <c r="W2882" s="74">
        <f t="shared" si="495"/>
        <v>0.38611111111111107</v>
      </c>
      <c r="X2882" s="74" t="str">
        <f t="shared" si="496"/>
        <v/>
      </c>
      <c r="Y2882" s="74" t="str">
        <f t="shared" si="497"/>
        <v/>
      </c>
      <c r="Z2882" s="76" t="e">
        <f>INDEX($Z:$Z,MATCH($H2882,$C:$C,0))+V2882</f>
        <v>#VALUE!</v>
      </c>
      <c r="AB2882" s="43">
        <f>INDEX($AB:$AB,MATCH($H2882,$C:$C,0))</f>
        <v>0</v>
      </c>
    </row>
    <row r="2883" spans="1:28" ht="60" x14ac:dyDescent="0.25">
      <c r="A2883" s="71" t="str">
        <f>INDEX('Выгр Торг'!$A:$A,MATCH($B2883,'Выгр Торг'!$B:$B,0))</f>
        <v>Боковые зеркала "АТП" в стиле Гранта для ВАЗ 2110-2112, Лада Приора</v>
      </c>
      <c r="B2883" s="88">
        <v>327497</v>
      </c>
      <c r="C2883" s="72">
        <f>VLOOKUP($B2883,'Выгр Торг'!$B:$P,C$1,0)</f>
        <v>327497</v>
      </c>
      <c r="D2883" s="71" t="str">
        <f>VLOOKUP($B2883,'Выгр Торг'!$B:$P,D$1,0)</f>
        <v>Боковые зеркала "АТП" в стиле Гранта (повторитель: Стандартный, Механическая, Без обогрева, В цвет 630) для ВАЗ 2110-2112, Лада Приора</v>
      </c>
      <c r="E2883" s="72" t="str">
        <f>VLOOKUP($B2883,'Выгр Торг'!$B:$P,E$1,0)</f>
        <v>Y</v>
      </c>
      <c r="F2883" s="72" t="str">
        <f>VLOOKUP($B2883,'Выгр Торг'!$B:$P,F$1,0)</f>
        <v>1</v>
      </c>
      <c r="G2883" s="36"/>
      <c r="H2883" s="28">
        <v>327189</v>
      </c>
      <c r="I2883" s="53">
        <f>INDEX($I:$I,MATCH($H2883,$C:$C,0))</f>
        <v>600</v>
      </c>
      <c r="J2883" s="5" t="s">
        <v>3410</v>
      </c>
      <c r="K2883" s="56">
        <f>INDEX($K:$K,MATCH($H2883,$C:$C,0))+I2883</f>
        <v>3600</v>
      </c>
      <c r="L2883" s="14">
        <f>VLOOKUP(K2883,Наценка!$A$1:$B$8,2,1)</f>
        <v>1.4</v>
      </c>
      <c r="M2883" s="56">
        <f>INDEX($M:$M,MATCH($H2883,$C:$C,0))+I2883*$M$2</f>
        <v>4980</v>
      </c>
      <c r="N2883" s="57">
        <f t="shared" si="492"/>
        <v>4990</v>
      </c>
      <c r="O2883" s="72">
        <f>VLOOKUP($B2883,'Выгр Торг'!$B:$P,O$1,0)</f>
        <v>3600</v>
      </c>
      <c r="P2883" s="72">
        <f>VLOOKUP($B2883,'Выгр Торг'!$B:$P,P$1,0)</f>
        <v>5090</v>
      </c>
      <c r="Q2883" s="42">
        <f t="shared" si="493"/>
        <v>0</v>
      </c>
      <c r="R2883" s="42">
        <f t="shared" si="494"/>
        <v>100</v>
      </c>
      <c r="S2883" s="85">
        <f t="shared" si="485"/>
        <v>4990</v>
      </c>
      <c r="T2883" s="60" t="str">
        <f>IFERROR(VLOOKUP($B2883,'Из ГУГЛа'!$B:$G,4,0)*U2883+V2883,VLOOKUP($B2883,'Из ГУГЛа'!$B:$G,4,0))</f>
        <v/>
      </c>
      <c r="U2883" s="15">
        <v>1</v>
      </c>
      <c r="V2883" s="59"/>
      <c r="W2883" s="74">
        <f t="shared" si="495"/>
        <v>0.38611111111111107</v>
      </c>
      <c r="X2883" s="74" t="str">
        <f t="shared" si="496"/>
        <v/>
      </c>
      <c r="Y2883" s="74" t="str">
        <f t="shared" si="497"/>
        <v/>
      </c>
      <c r="Z2883" s="76" t="e">
        <f>INDEX($Z:$Z,MATCH($H2883,$C:$C,0))+V2883</f>
        <v>#VALUE!</v>
      </c>
      <c r="AB2883" s="43">
        <f>INDEX($AB:$AB,MATCH($H2883,$C:$C,0))</f>
        <v>0</v>
      </c>
    </row>
    <row r="2884" spans="1:28" ht="60" x14ac:dyDescent="0.25">
      <c r="A2884" s="71" t="str">
        <f>INDEX('Выгр Торг'!$A:$A,MATCH($B2884,'Выгр Торг'!$B:$B,0))</f>
        <v>Боковые зеркала "АТП" в стиле Гранта для ВАЗ 2110-2112, Лада Приора</v>
      </c>
      <c r="B2884" s="88">
        <v>327441</v>
      </c>
      <c r="C2884" s="72">
        <f>VLOOKUP($B2884,'Выгр Торг'!$B:$P,C$1,0)</f>
        <v>327441</v>
      </c>
      <c r="D2884" s="71" t="str">
        <f>VLOOKUP($B2884,'Выгр Торг'!$B:$P,D$1,0)</f>
        <v>Боковые зеркала "АТП" в стиле Гранта (повторитель: Стандартный, Механическая, Без обогрева, В цвет 633) для ВАЗ 2110-2112, Лада Приора</v>
      </c>
      <c r="E2884" s="72" t="str">
        <f>VLOOKUP($B2884,'Выгр Торг'!$B:$P,E$1,0)</f>
        <v>Y</v>
      </c>
      <c r="F2884" s="72" t="str">
        <f>VLOOKUP($B2884,'Выгр Торг'!$B:$P,F$1,0)</f>
        <v>1</v>
      </c>
      <c r="G2884" s="36"/>
      <c r="H2884" s="28">
        <v>327189</v>
      </c>
      <c r="I2884" s="53">
        <f>INDEX($I:$I,MATCH($H2884,$C:$C,0))</f>
        <v>600</v>
      </c>
      <c r="J2884" s="5" t="s">
        <v>3410</v>
      </c>
      <c r="K2884" s="56">
        <f>INDEX($K:$K,MATCH($H2884,$C:$C,0))+I2884</f>
        <v>3600</v>
      </c>
      <c r="L2884" s="14">
        <f>VLOOKUP(K2884,Наценка!$A$1:$B$8,2,1)</f>
        <v>1.4</v>
      </c>
      <c r="M2884" s="56">
        <f>INDEX($M:$M,MATCH($H2884,$C:$C,0))+I2884*$M$2</f>
        <v>4980</v>
      </c>
      <c r="N2884" s="57">
        <f t="shared" si="492"/>
        <v>4990</v>
      </c>
      <c r="O2884" s="72">
        <f>VLOOKUP($B2884,'Выгр Торг'!$B:$P,O$1,0)</f>
        <v>3600</v>
      </c>
      <c r="P2884" s="72">
        <f>VLOOKUP($B2884,'Выгр Торг'!$B:$P,P$1,0)</f>
        <v>5090</v>
      </c>
      <c r="Q2884" s="42">
        <f t="shared" si="493"/>
        <v>0</v>
      </c>
      <c r="R2884" s="42">
        <f t="shared" si="494"/>
        <v>100</v>
      </c>
      <c r="S2884" s="85">
        <f t="shared" si="485"/>
        <v>4990</v>
      </c>
      <c r="T2884" s="60" t="str">
        <f>IFERROR(VLOOKUP($B2884,'Из ГУГЛа'!$B:$G,4,0)*U2884+V2884,VLOOKUP($B2884,'Из ГУГЛа'!$B:$G,4,0))</f>
        <v/>
      </c>
      <c r="U2884" s="15">
        <v>1</v>
      </c>
      <c r="V2884" s="59"/>
      <c r="W2884" s="74">
        <f t="shared" si="495"/>
        <v>0.38611111111111107</v>
      </c>
      <c r="X2884" s="74" t="str">
        <f t="shared" si="496"/>
        <v/>
      </c>
      <c r="Y2884" s="74" t="str">
        <f t="shared" si="497"/>
        <v/>
      </c>
      <c r="Z2884" s="76" t="e">
        <f>INDEX($Z:$Z,MATCH($H2884,$C:$C,0))+V2884</f>
        <v>#VALUE!</v>
      </c>
      <c r="AB2884" s="43">
        <f>INDEX($AB:$AB,MATCH($H2884,$C:$C,0))</f>
        <v>0</v>
      </c>
    </row>
    <row r="2885" spans="1:28" ht="60" x14ac:dyDescent="0.25">
      <c r="A2885" s="71" t="str">
        <f>INDEX('Выгр Торг'!$A:$A,MATCH($B2885,'Выгр Торг'!$B:$B,0))</f>
        <v>Боковые зеркала "АТП" в стиле Гранта для ВАЗ 2110-2112, Лада Приора</v>
      </c>
      <c r="B2885" s="88">
        <v>327449</v>
      </c>
      <c r="C2885" s="72">
        <f>VLOOKUP($B2885,'Выгр Торг'!$B:$P,C$1,0)</f>
        <v>327449</v>
      </c>
      <c r="D2885" s="71" t="str">
        <f>VLOOKUP($B2885,'Выгр Торг'!$B:$P,D$1,0)</f>
        <v>Боковые зеркала "АТП" в стиле Гранта (повторитель: Стандартный, Механическая, Без обогрева, В цвет 655) для ВАЗ 2110-2112, Лада Приора</v>
      </c>
      <c r="E2885" s="72" t="str">
        <f>VLOOKUP($B2885,'Выгр Торг'!$B:$P,E$1,0)</f>
        <v>Y</v>
      </c>
      <c r="F2885" s="72" t="str">
        <f>VLOOKUP($B2885,'Выгр Торг'!$B:$P,F$1,0)</f>
        <v>1</v>
      </c>
      <c r="G2885" s="36"/>
      <c r="H2885" s="28">
        <v>327189</v>
      </c>
      <c r="I2885" s="53">
        <f>INDEX($I:$I,MATCH($H2885,$C:$C,0))</f>
        <v>600</v>
      </c>
      <c r="J2885" s="5" t="s">
        <v>3410</v>
      </c>
      <c r="K2885" s="56">
        <f>INDEX($K:$K,MATCH($H2885,$C:$C,0))+I2885</f>
        <v>3600</v>
      </c>
      <c r="L2885" s="14">
        <f>VLOOKUP(K2885,Наценка!$A$1:$B$8,2,1)</f>
        <v>1.4</v>
      </c>
      <c r="M2885" s="56">
        <f>INDEX($M:$M,MATCH($H2885,$C:$C,0))+I2885*$M$2</f>
        <v>4980</v>
      </c>
      <c r="N2885" s="57">
        <f t="shared" si="492"/>
        <v>4990</v>
      </c>
      <c r="O2885" s="72">
        <f>VLOOKUP($B2885,'Выгр Торг'!$B:$P,O$1,0)</f>
        <v>3600</v>
      </c>
      <c r="P2885" s="72">
        <f>VLOOKUP($B2885,'Выгр Торг'!$B:$P,P$1,0)</f>
        <v>5090</v>
      </c>
      <c r="Q2885" s="42">
        <f t="shared" si="493"/>
        <v>0</v>
      </c>
      <c r="R2885" s="42">
        <f t="shared" si="494"/>
        <v>100</v>
      </c>
      <c r="S2885" s="85">
        <f t="shared" si="485"/>
        <v>4990</v>
      </c>
      <c r="T2885" s="60" t="str">
        <f>IFERROR(VLOOKUP($B2885,'Из ГУГЛа'!$B:$G,4,0)*U2885+V2885,VLOOKUP($B2885,'Из ГУГЛа'!$B:$G,4,0))</f>
        <v/>
      </c>
      <c r="U2885" s="15">
        <v>1</v>
      </c>
      <c r="V2885" s="59"/>
      <c r="W2885" s="74">
        <f t="shared" si="495"/>
        <v>0.38611111111111107</v>
      </c>
      <c r="X2885" s="74" t="str">
        <f t="shared" si="496"/>
        <v/>
      </c>
      <c r="Y2885" s="74" t="str">
        <f t="shared" si="497"/>
        <v/>
      </c>
      <c r="Z2885" s="76" t="e">
        <f>INDEX($Z:$Z,MATCH($H2885,$C:$C,0))+V2885</f>
        <v>#VALUE!</v>
      </c>
      <c r="AB2885" s="43">
        <f>INDEX($AB:$AB,MATCH($H2885,$C:$C,0))</f>
        <v>0</v>
      </c>
    </row>
    <row r="2886" spans="1:28" ht="60" x14ac:dyDescent="0.25">
      <c r="A2886" s="71" t="str">
        <f>INDEX('Выгр Торг'!$A:$A,MATCH($B2886,'Выгр Торг'!$B:$B,0))</f>
        <v>Боковые зеркала "АТП" в стиле Гранта для ВАЗ 2110-2112, Лада Приора</v>
      </c>
      <c r="B2886" s="88">
        <v>327401</v>
      </c>
      <c r="C2886" s="72">
        <f>VLOOKUP($B2886,'Выгр Торг'!$B:$P,C$1,0)</f>
        <v>327401</v>
      </c>
      <c r="D2886" s="71" t="str">
        <f>VLOOKUP($B2886,'Выгр Торг'!$B:$P,D$1,0)</f>
        <v>Боковые зеркала "АТП" в стиле Гранта (повторитель: Стандартный, Механическая, Без обогрева, В цвет 660) для ВАЗ 2110-2112, Лада Приора</v>
      </c>
      <c r="E2886" s="72" t="str">
        <f>VLOOKUP($B2886,'Выгр Торг'!$B:$P,E$1,0)</f>
        <v>Y</v>
      </c>
      <c r="F2886" s="72" t="str">
        <f>VLOOKUP($B2886,'Выгр Торг'!$B:$P,F$1,0)</f>
        <v>1</v>
      </c>
      <c r="G2886" s="36"/>
      <c r="H2886" s="28">
        <v>327189</v>
      </c>
      <c r="I2886" s="53">
        <f>INDEX($I:$I,MATCH($H2886,$C:$C,0))</f>
        <v>600</v>
      </c>
      <c r="J2886" s="5" t="s">
        <v>3410</v>
      </c>
      <c r="K2886" s="56">
        <f>INDEX($K:$K,MATCH($H2886,$C:$C,0))+I2886</f>
        <v>3600</v>
      </c>
      <c r="L2886" s="14">
        <f>VLOOKUP(K2886,Наценка!$A$1:$B$8,2,1)</f>
        <v>1.4</v>
      </c>
      <c r="M2886" s="56">
        <f>INDEX($M:$M,MATCH($H2886,$C:$C,0))+I2886*$M$2</f>
        <v>4980</v>
      </c>
      <c r="N2886" s="57">
        <f t="shared" si="492"/>
        <v>4990</v>
      </c>
      <c r="O2886" s="72">
        <f>VLOOKUP($B2886,'Выгр Торг'!$B:$P,O$1,0)</f>
        <v>3600</v>
      </c>
      <c r="P2886" s="72">
        <f>VLOOKUP($B2886,'Выгр Торг'!$B:$P,P$1,0)</f>
        <v>5090</v>
      </c>
      <c r="Q2886" s="42">
        <f t="shared" si="493"/>
        <v>0</v>
      </c>
      <c r="R2886" s="42">
        <f t="shared" si="494"/>
        <v>100</v>
      </c>
      <c r="S2886" s="85">
        <f t="shared" ref="S2886:S2949" si="498">IFERROR(ROUND(N2886*(1-$S$2),),"")</f>
        <v>4990</v>
      </c>
      <c r="T2886" s="60" t="str">
        <f>IFERROR(VLOOKUP($B2886,'Из ГУГЛа'!$B:$G,4,0)*U2886+V2886,VLOOKUP($B2886,'Из ГУГЛа'!$B:$G,4,0))</f>
        <v/>
      </c>
      <c r="U2886" s="15">
        <v>1</v>
      </c>
      <c r="V2886" s="59"/>
      <c r="W2886" s="74">
        <f t="shared" si="495"/>
        <v>0.38611111111111107</v>
      </c>
      <c r="X2886" s="74" t="str">
        <f t="shared" si="496"/>
        <v/>
      </c>
      <c r="Y2886" s="74" t="str">
        <f t="shared" si="497"/>
        <v/>
      </c>
      <c r="Z2886" s="76" t="e">
        <f>INDEX($Z:$Z,MATCH($H2886,$C:$C,0))+V2886</f>
        <v>#VALUE!</v>
      </c>
      <c r="AB2886" s="43">
        <f>INDEX($AB:$AB,MATCH($H2886,$C:$C,0))</f>
        <v>0</v>
      </c>
    </row>
    <row r="2887" spans="1:28" ht="60" x14ac:dyDescent="0.25">
      <c r="A2887" s="71" t="str">
        <f>INDEX('Выгр Торг'!$A:$A,MATCH($B2887,'Выгр Торг'!$B:$B,0))</f>
        <v>Боковые зеркала "АТП" в стиле Гранта для ВАЗ 2110-2112, Лада Приора</v>
      </c>
      <c r="B2887" s="88">
        <v>327513</v>
      </c>
      <c r="C2887" s="72">
        <f>VLOOKUP($B2887,'Выгр Торг'!$B:$P,C$1,0)</f>
        <v>327513</v>
      </c>
      <c r="D2887" s="71" t="str">
        <f>VLOOKUP($B2887,'Выгр Торг'!$B:$P,D$1,0)</f>
        <v>Боковые зеркала "АТП" в стиле Гранта (повторитель: Стандартный, Механическая, Без обогрева, В цвет 665) для ВАЗ 2110-2112, Лада Приора</v>
      </c>
      <c r="E2887" s="72" t="str">
        <f>VLOOKUP($B2887,'Выгр Торг'!$B:$P,E$1,0)</f>
        <v>Y</v>
      </c>
      <c r="F2887" s="72" t="str">
        <f>VLOOKUP($B2887,'Выгр Торг'!$B:$P,F$1,0)</f>
        <v>1</v>
      </c>
      <c r="G2887" s="36"/>
      <c r="H2887" s="28">
        <v>327189</v>
      </c>
      <c r="I2887" s="53">
        <f>INDEX($I:$I,MATCH($H2887,$C:$C,0))</f>
        <v>600</v>
      </c>
      <c r="J2887" s="5" t="s">
        <v>3410</v>
      </c>
      <c r="K2887" s="56">
        <f>INDEX($K:$K,MATCH($H2887,$C:$C,0))+I2887</f>
        <v>3600</v>
      </c>
      <c r="L2887" s="14">
        <f>VLOOKUP(K2887,Наценка!$A$1:$B$8,2,1)</f>
        <v>1.4</v>
      </c>
      <c r="M2887" s="56">
        <f>INDEX($M:$M,MATCH($H2887,$C:$C,0))+I2887*$M$2</f>
        <v>4980</v>
      </c>
      <c r="N2887" s="57">
        <f t="shared" si="492"/>
        <v>4990</v>
      </c>
      <c r="O2887" s="72">
        <f>VLOOKUP($B2887,'Выгр Торг'!$B:$P,O$1,0)</f>
        <v>3600</v>
      </c>
      <c r="P2887" s="72">
        <f>VLOOKUP($B2887,'Выгр Торг'!$B:$P,P$1,0)</f>
        <v>5090</v>
      </c>
      <c r="Q2887" s="42">
        <f t="shared" si="493"/>
        <v>0</v>
      </c>
      <c r="R2887" s="42">
        <f t="shared" si="494"/>
        <v>100</v>
      </c>
      <c r="S2887" s="85">
        <f t="shared" si="498"/>
        <v>4990</v>
      </c>
      <c r="T2887" s="60" t="str">
        <f>IFERROR(VLOOKUP($B2887,'Из ГУГЛа'!$B:$G,4,0)*U2887+V2887,VLOOKUP($B2887,'Из ГУГЛа'!$B:$G,4,0))</f>
        <v/>
      </c>
      <c r="U2887" s="15">
        <v>1</v>
      </c>
      <c r="V2887" s="59"/>
      <c r="W2887" s="74">
        <f t="shared" si="495"/>
        <v>0.38611111111111107</v>
      </c>
      <c r="X2887" s="74" t="str">
        <f t="shared" si="496"/>
        <v/>
      </c>
      <c r="Y2887" s="74" t="str">
        <f t="shared" si="497"/>
        <v/>
      </c>
      <c r="Z2887" s="76" t="e">
        <f>INDEX($Z:$Z,MATCH($H2887,$C:$C,0))+V2887</f>
        <v>#VALUE!</v>
      </c>
      <c r="AB2887" s="43">
        <f>INDEX($AB:$AB,MATCH($H2887,$C:$C,0))</f>
        <v>0</v>
      </c>
    </row>
    <row r="2888" spans="1:28" ht="60" x14ac:dyDescent="0.25">
      <c r="A2888" s="71" t="str">
        <f>INDEX('Выгр Торг'!$A:$A,MATCH($B2888,'Выгр Торг'!$B:$B,0))</f>
        <v>Боковые зеркала "АТП" в стиле Гранта для ВАЗ 2110-2112, Лада Приора</v>
      </c>
      <c r="B2888" s="88">
        <v>327623</v>
      </c>
      <c r="C2888" s="72">
        <f>VLOOKUP($B2888,'Выгр Торг'!$B:$P,C$1,0)</f>
        <v>327623</v>
      </c>
      <c r="D2888" s="71" t="str">
        <f>VLOOKUP($B2888,'Выгр Торг'!$B:$P,D$1,0)</f>
        <v>Боковые зеркала "АТП" в стиле Гранта (повторитель: Стандартный, Механическая, Без обогрева, В цвет 672) для ВАЗ 2110-2112, Лада Приора</v>
      </c>
      <c r="E2888" s="72" t="str">
        <f>VLOOKUP($B2888,'Выгр Торг'!$B:$P,E$1,0)</f>
        <v>Y</v>
      </c>
      <c r="F2888" s="72" t="str">
        <f>VLOOKUP($B2888,'Выгр Торг'!$B:$P,F$1,0)</f>
        <v>1</v>
      </c>
      <c r="G2888" s="36"/>
      <c r="H2888" s="28">
        <v>327189</v>
      </c>
      <c r="I2888" s="53">
        <f>INDEX($I:$I,MATCH($H2888,$C:$C,0))</f>
        <v>600</v>
      </c>
      <c r="J2888" s="5" t="s">
        <v>3410</v>
      </c>
      <c r="K2888" s="56">
        <f>INDEX($K:$K,MATCH($H2888,$C:$C,0))+I2888</f>
        <v>3600</v>
      </c>
      <c r="L2888" s="14">
        <f>VLOOKUP(K2888,Наценка!$A$1:$B$8,2,1)</f>
        <v>1.4</v>
      </c>
      <c r="M2888" s="56">
        <f>INDEX($M:$M,MATCH($H2888,$C:$C,0))+I2888*$M$2</f>
        <v>4980</v>
      </c>
      <c r="N2888" s="57">
        <f t="shared" si="492"/>
        <v>4990</v>
      </c>
      <c r="O2888" s="72">
        <f>VLOOKUP($B2888,'Выгр Торг'!$B:$P,O$1,0)</f>
        <v>3600</v>
      </c>
      <c r="P2888" s="72">
        <f>VLOOKUP($B2888,'Выгр Торг'!$B:$P,P$1,0)</f>
        <v>5090</v>
      </c>
      <c r="Q2888" s="42">
        <f t="shared" si="493"/>
        <v>0</v>
      </c>
      <c r="R2888" s="42">
        <f t="shared" si="494"/>
        <v>100</v>
      </c>
      <c r="S2888" s="85">
        <f t="shared" si="498"/>
        <v>4990</v>
      </c>
      <c r="T2888" s="60" t="str">
        <f>IFERROR(VLOOKUP($B2888,'Из ГУГЛа'!$B:$G,4,0)*U2888+V2888,VLOOKUP($B2888,'Из ГУГЛа'!$B:$G,4,0))</f>
        <v/>
      </c>
      <c r="U2888" s="15">
        <v>1</v>
      </c>
      <c r="V2888" s="59"/>
      <c r="W2888" s="74">
        <f t="shared" si="495"/>
        <v>0.38611111111111107</v>
      </c>
      <c r="X2888" s="74" t="str">
        <f t="shared" si="496"/>
        <v/>
      </c>
      <c r="Y2888" s="74" t="str">
        <f t="shared" si="497"/>
        <v/>
      </c>
      <c r="Z2888" s="76" t="e">
        <f>INDEX($Z:$Z,MATCH($H2888,$C:$C,0))+V2888</f>
        <v>#VALUE!</v>
      </c>
      <c r="AB2888" s="43">
        <f>INDEX($AB:$AB,MATCH($H2888,$C:$C,0))</f>
        <v>0</v>
      </c>
    </row>
    <row r="2889" spans="1:28" ht="60" x14ac:dyDescent="0.25">
      <c r="A2889" s="71" t="str">
        <f>INDEX('Выгр Торг'!$A:$A,MATCH($B2889,'Выгр Торг'!$B:$B,0))</f>
        <v>Боковые зеркала "АТП" в стиле Гранта для ВАЗ 2110-2112, Лада Приора</v>
      </c>
      <c r="B2889" s="88">
        <v>327703</v>
      </c>
      <c r="C2889" s="72">
        <f>VLOOKUP($B2889,'Выгр Торг'!$B:$P,C$1,0)</f>
        <v>327703</v>
      </c>
      <c r="D2889" s="71" t="str">
        <f>VLOOKUP($B2889,'Выгр Торг'!$B:$P,D$1,0)</f>
        <v>Боковые зеркала "АТП" в стиле Гранта (повторитель: Стандартный, Механическая, Без обогрева, В цвет 690) для ВАЗ 2110-2112, Лада Приора</v>
      </c>
      <c r="E2889" s="72" t="str">
        <f>VLOOKUP($B2889,'Выгр Торг'!$B:$P,E$1,0)</f>
        <v>Y</v>
      </c>
      <c r="F2889" s="72" t="str">
        <f>VLOOKUP($B2889,'Выгр Торг'!$B:$P,F$1,0)</f>
        <v>1</v>
      </c>
      <c r="G2889" s="36"/>
      <c r="H2889" s="28">
        <v>327189</v>
      </c>
      <c r="I2889" s="53">
        <f>INDEX($I:$I,MATCH($H2889,$C:$C,0))</f>
        <v>600</v>
      </c>
      <c r="J2889" s="5" t="s">
        <v>3410</v>
      </c>
      <c r="K2889" s="56">
        <f>INDEX($K:$K,MATCH($H2889,$C:$C,0))+I2889</f>
        <v>3600</v>
      </c>
      <c r="L2889" s="14">
        <f>VLOOKUP(K2889,Наценка!$A$1:$B$8,2,1)</f>
        <v>1.4</v>
      </c>
      <c r="M2889" s="56">
        <f>INDEX($M:$M,MATCH($H2889,$C:$C,0))+I2889*$M$2</f>
        <v>4980</v>
      </c>
      <c r="N2889" s="57">
        <f t="shared" si="492"/>
        <v>4990</v>
      </c>
      <c r="O2889" s="72">
        <f>VLOOKUP($B2889,'Выгр Торг'!$B:$P,O$1,0)</f>
        <v>3600</v>
      </c>
      <c r="P2889" s="72">
        <f>VLOOKUP($B2889,'Выгр Торг'!$B:$P,P$1,0)</f>
        <v>5090</v>
      </c>
      <c r="Q2889" s="42">
        <f t="shared" si="493"/>
        <v>0</v>
      </c>
      <c r="R2889" s="42">
        <f t="shared" si="494"/>
        <v>100</v>
      </c>
      <c r="S2889" s="85">
        <f t="shared" si="498"/>
        <v>4990</v>
      </c>
      <c r="T2889" s="60" t="str">
        <f>IFERROR(VLOOKUP($B2889,'Из ГУГЛа'!$B:$G,4,0)*U2889+V2889,VLOOKUP($B2889,'Из ГУГЛа'!$B:$G,4,0))</f>
        <v/>
      </c>
      <c r="U2889" s="15">
        <v>1</v>
      </c>
      <c r="V2889" s="59"/>
      <c r="W2889" s="74">
        <f t="shared" si="495"/>
        <v>0.38611111111111107</v>
      </c>
      <c r="X2889" s="74" t="str">
        <f t="shared" si="496"/>
        <v/>
      </c>
      <c r="Y2889" s="74" t="str">
        <f t="shared" si="497"/>
        <v/>
      </c>
      <c r="Z2889" s="76" t="e">
        <f>INDEX($Z:$Z,MATCH($H2889,$C:$C,0))+V2889</f>
        <v>#VALUE!</v>
      </c>
      <c r="AB2889" s="43">
        <f>INDEX($AB:$AB,MATCH($H2889,$C:$C,0))</f>
        <v>0</v>
      </c>
    </row>
    <row r="2890" spans="1:28" ht="60" x14ac:dyDescent="0.25">
      <c r="A2890" s="71" t="str">
        <f>INDEX('Выгр Торг'!$A:$A,MATCH($B2890,'Выгр Торг'!$B:$B,0))</f>
        <v>Боковые зеркала "АТП" в стиле Гранта для ВАЗ 2110-2112, Лада Приора</v>
      </c>
      <c r="B2890" s="88">
        <v>327505</v>
      </c>
      <c r="C2890" s="72">
        <f>VLOOKUP($B2890,'Выгр Торг'!$B:$P,C$1,0)</f>
        <v>327505</v>
      </c>
      <c r="D2890" s="71" t="str">
        <f>VLOOKUP($B2890,'Выгр Торг'!$B:$P,D$1,0)</f>
        <v>Боковые зеркала "АТП" в стиле Гранта (повторитель: Стандартный, Механическая, Без обогрева, В цвет 790) для ВАЗ 2110-2112, Лада Приора</v>
      </c>
      <c r="E2890" s="72" t="str">
        <f>VLOOKUP($B2890,'Выгр Торг'!$B:$P,E$1,0)</f>
        <v>Y</v>
      </c>
      <c r="F2890" s="72" t="str">
        <f>VLOOKUP($B2890,'Выгр Торг'!$B:$P,F$1,0)</f>
        <v>1</v>
      </c>
      <c r="G2890" s="36"/>
      <c r="H2890" s="28">
        <v>327189</v>
      </c>
      <c r="I2890" s="53">
        <f>INDEX($I:$I,MATCH($H2890,$C:$C,0))</f>
        <v>600</v>
      </c>
      <c r="J2890" s="5" t="s">
        <v>3410</v>
      </c>
      <c r="K2890" s="56">
        <f>INDEX($K:$K,MATCH($H2890,$C:$C,0))+I2890</f>
        <v>3600</v>
      </c>
      <c r="L2890" s="14">
        <f>VLOOKUP(K2890,Наценка!$A$1:$B$8,2,1)</f>
        <v>1.4</v>
      </c>
      <c r="M2890" s="56">
        <f>INDEX($M:$M,MATCH($H2890,$C:$C,0))+I2890*$M$2</f>
        <v>4980</v>
      </c>
      <c r="N2890" s="57">
        <f t="shared" si="492"/>
        <v>4990</v>
      </c>
      <c r="O2890" s="72">
        <f>VLOOKUP($B2890,'Выгр Торг'!$B:$P,O$1,0)</f>
        <v>3600</v>
      </c>
      <c r="P2890" s="72">
        <f>VLOOKUP($B2890,'Выгр Торг'!$B:$P,P$1,0)</f>
        <v>5090</v>
      </c>
      <c r="Q2890" s="42">
        <f t="shared" si="493"/>
        <v>0</v>
      </c>
      <c r="R2890" s="42">
        <f t="shared" si="494"/>
        <v>100</v>
      </c>
      <c r="S2890" s="85">
        <f t="shared" si="498"/>
        <v>4990</v>
      </c>
      <c r="T2890" s="60" t="str">
        <f>IFERROR(VLOOKUP($B2890,'Из ГУГЛа'!$B:$G,4,0)*U2890+V2890,VLOOKUP($B2890,'Из ГУГЛа'!$B:$G,4,0))</f>
        <v/>
      </c>
      <c r="U2890" s="15">
        <v>1</v>
      </c>
      <c r="V2890" s="59"/>
      <c r="W2890" s="74">
        <f t="shared" si="495"/>
        <v>0.38611111111111107</v>
      </c>
      <c r="X2890" s="74" t="str">
        <f t="shared" si="496"/>
        <v/>
      </c>
      <c r="Y2890" s="74" t="str">
        <f t="shared" si="497"/>
        <v/>
      </c>
      <c r="Z2890" s="76" t="e">
        <f>INDEX($Z:$Z,MATCH($H2890,$C:$C,0))+V2890</f>
        <v>#VALUE!</v>
      </c>
      <c r="AB2890" s="43">
        <f>INDEX($AB:$AB,MATCH($H2890,$C:$C,0))</f>
        <v>0</v>
      </c>
    </row>
    <row r="2891" spans="1:28" ht="60" x14ac:dyDescent="0.25">
      <c r="A2891" s="71" t="str">
        <f>INDEX('Выгр Торг'!$A:$A,MATCH($B2891,'Выгр Торг'!$B:$B,0))</f>
        <v>Боковые зеркала "АТП" в стиле Гранта для ВАЗ 2110-2112, Лада Приора</v>
      </c>
      <c r="B2891" s="88">
        <v>327385</v>
      </c>
      <c r="C2891" s="72">
        <f>VLOOKUP($B2891,'Выгр Торг'!$B:$P,C$1,0)</f>
        <v>327385</v>
      </c>
      <c r="D2891" s="71" t="str">
        <f>VLOOKUP($B2891,'Выгр Торг'!$B:$P,D$1,0)</f>
        <v>Боковые зеркала "АТП" в стиле Гранта (повторитель: Стандартный, Механическая, Без обогрева, Уточнить у менеджера) для ВАЗ 2110-2112, Лада Приора</v>
      </c>
      <c r="E2891" s="72" t="str">
        <f>VLOOKUP($B2891,'Выгр Торг'!$B:$P,E$1,0)</f>
        <v>Y</v>
      </c>
      <c r="F2891" s="72" t="str">
        <f>VLOOKUP($B2891,'Выгр Торг'!$B:$P,F$1,0)</f>
        <v>1</v>
      </c>
      <c r="G2891" s="36"/>
      <c r="H2891" s="28">
        <v>327189</v>
      </c>
      <c r="I2891" s="53">
        <f>INDEX($I:$I,MATCH($H2891,$C:$C,0))</f>
        <v>600</v>
      </c>
      <c r="J2891" s="5" t="s">
        <v>3410</v>
      </c>
      <c r="K2891" s="56">
        <f>INDEX($K:$K,MATCH($H2891,$C:$C,0))+I2891</f>
        <v>3600</v>
      </c>
      <c r="L2891" s="14">
        <f>VLOOKUP(K2891,Наценка!$A$1:$B$8,2,1)</f>
        <v>1.4</v>
      </c>
      <c r="M2891" s="56">
        <f>INDEX($M:$M,MATCH($H2891,$C:$C,0))+I2891*$M$2</f>
        <v>4980</v>
      </c>
      <c r="N2891" s="57">
        <f t="shared" si="492"/>
        <v>4990</v>
      </c>
      <c r="O2891" s="72">
        <f>VLOOKUP($B2891,'Выгр Торг'!$B:$P,O$1,0)</f>
        <v>3600</v>
      </c>
      <c r="P2891" s="72">
        <f>VLOOKUP($B2891,'Выгр Торг'!$B:$P,P$1,0)</f>
        <v>5090</v>
      </c>
      <c r="Q2891" s="42">
        <f t="shared" si="493"/>
        <v>0</v>
      </c>
      <c r="R2891" s="42">
        <f t="shared" si="494"/>
        <v>100</v>
      </c>
      <c r="S2891" s="85">
        <f t="shared" si="498"/>
        <v>4990</v>
      </c>
      <c r="T2891" s="60" t="str">
        <f>IFERROR(VLOOKUP($B2891,'Из ГУГЛа'!$B:$G,4,0)*U2891+V2891,VLOOKUP($B2891,'Из ГУГЛа'!$B:$G,4,0))</f>
        <v/>
      </c>
      <c r="U2891" s="15">
        <v>1</v>
      </c>
      <c r="V2891" s="59"/>
      <c r="W2891" s="74">
        <f t="shared" si="495"/>
        <v>0.38611111111111107</v>
      </c>
      <c r="X2891" s="74" t="str">
        <f t="shared" si="496"/>
        <v/>
      </c>
      <c r="Y2891" s="74" t="str">
        <f t="shared" si="497"/>
        <v/>
      </c>
      <c r="Z2891" s="76" t="e">
        <f>INDEX($Z:$Z,MATCH($H2891,$C:$C,0))+V2891</f>
        <v>#VALUE!</v>
      </c>
      <c r="AB2891" s="43">
        <f>INDEX($AB:$AB,MATCH($H2891,$C:$C,0))</f>
        <v>0</v>
      </c>
    </row>
    <row r="2892" spans="1:28" ht="60" x14ac:dyDescent="0.25">
      <c r="A2892" s="71" t="str">
        <f>INDEX('Выгр Торг'!$A:$A,MATCH($B2892,'Выгр Торг'!$B:$B,0))</f>
        <v>Боковые зеркала "АТП" в стиле Гранта для ВАЗ 2110-2112, Лада Приора</v>
      </c>
      <c r="B2892" s="88">
        <v>327193</v>
      </c>
      <c r="C2892" s="72">
        <f>VLOOKUP($B2892,'Выгр Торг'!$B:$P,C$1,0)</f>
        <v>327193</v>
      </c>
      <c r="D2892" s="71" t="str">
        <f>VLOOKUP($B2892,'Выгр Торг'!$B:$P,D$1,0)</f>
        <v>Боковые зеркала "АТП" в стиле Гранта (повторитель: Стандартный, Механическая, С обогревом, Без покраски) для ВАЗ 2110-2112, Лада Приора</v>
      </c>
      <c r="E2892" s="72" t="str">
        <f>VLOOKUP($B2892,'Выгр Торг'!$B:$P,E$1,0)</f>
        <v>Y</v>
      </c>
      <c r="F2892" s="72" t="str">
        <f>VLOOKUP($B2892,'Выгр Торг'!$B:$P,F$1,0)</f>
        <v>1ск1</v>
      </c>
      <c r="G2892" s="36"/>
      <c r="H2892" s="28">
        <v>327193</v>
      </c>
      <c r="I2892" s="52">
        <v>600</v>
      </c>
      <c r="J2892" s="5" t="s">
        <v>3410</v>
      </c>
      <c r="K2892" s="73">
        <f>O2892</f>
        <v>3000</v>
      </c>
      <c r="L2892" s="14">
        <f>VLOOKUP(K2892,Наценка!$A$1:$B$8,2,1)</f>
        <v>1.4</v>
      </c>
      <c r="M2892" s="83">
        <f>K2892*L2892</f>
        <v>4200</v>
      </c>
      <c r="N2892" s="57">
        <f t="shared" ref="N2892:N2893" si="499">IF(M2892&lt;=1000,(ROUNDUP(M2892,-1)-1),(ROUNDUP(M2892,-2)-10))</f>
        <v>4190</v>
      </c>
      <c r="O2892" s="72">
        <f>VLOOKUP($B2892,'Выгр Торг'!$B:$P,O$1,0)</f>
        <v>3000</v>
      </c>
      <c r="P2892" s="72">
        <f>VLOOKUP($B2892,'Выгр Торг'!$B:$P,P$1,0)</f>
        <v>4290</v>
      </c>
      <c r="Q2892" s="42">
        <f t="shared" ref="Q2892:Q2893" si="500">O2892-K2892</f>
        <v>0</v>
      </c>
      <c r="R2892" s="42">
        <f t="shared" ref="R2892:R2893" si="501">P2892-N2892</f>
        <v>100</v>
      </c>
      <c r="S2892" s="85">
        <f t="shared" si="498"/>
        <v>4190</v>
      </c>
      <c r="T2892" s="60" t="str">
        <f>IFERROR(VLOOKUP($B2892,'Из ГУГЛа'!$B:$G,4,0)*U2892+V2892,VLOOKUP($B2892,'Из ГУГЛа'!$B:$G,4,0))</f>
        <v/>
      </c>
      <c r="U2892" s="15">
        <v>1</v>
      </c>
      <c r="V2892" s="59"/>
      <c r="W2892" s="74">
        <f t="shared" ref="W2892:W2893" si="502">IFERROR(S2892/K2892-1,"")</f>
        <v>0.39666666666666672</v>
      </c>
      <c r="X2892" s="74" t="str">
        <f t="shared" ref="X2892:X2893" si="503">IFERROR((Z2892-S2892)/Z2892,"")</f>
        <v/>
      </c>
      <c r="Y2892" s="74" t="str">
        <f t="shared" ref="Y2892:Y2893" si="504">IFERROR(IF(Z2892="","",Z2892/K2892-1),"")</f>
        <v/>
      </c>
      <c r="Z2892" s="78" t="s">
        <v>2579</v>
      </c>
    </row>
    <row r="2893" spans="1:28" ht="60" x14ac:dyDescent="0.25">
      <c r="A2893" s="71" t="str">
        <f>INDEX('Выгр Торг'!$A:$A,MATCH($B2893,'Выгр Торг'!$B:$B,0))</f>
        <v>Боковые зеркала "АТП" в стиле Гранта для ВАЗ 2110-2112, Лада Приора</v>
      </c>
      <c r="B2893" s="88">
        <v>327739</v>
      </c>
      <c r="C2893" s="72">
        <f>VLOOKUP($B2893,'Выгр Торг'!$B:$P,C$1,0)</f>
        <v>327739</v>
      </c>
      <c r="D2893" s="71" t="str">
        <f>VLOOKUP($B2893,'Выгр Торг'!$B:$P,D$1,0)</f>
        <v>Боковые зеркала "АТП" в стиле Гранта (повторитель: Стандартный, Механическая, С обогревом, В цвет 100) для ВАЗ 2110-2112, Лада Приора</v>
      </c>
      <c r="E2893" s="72" t="str">
        <f>VLOOKUP($B2893,'Выгр Торг'!$B:$P,E$1,0)</f>
        <v>Y</v>
      </c>
      <c r="F2893" s="72" t="str">
        <f>VLOOKUP($B2893,'Выгр Торг'!$B:$P,F$1,0)</f>
        <v>1</v>
      </c>
      <c r="G2893" s="36"/>
      <c r="H2893" s="28">
        <v>327193</v>
      </c>
      <c r="I2893" s="53">
        <f>INDEX($I:$I,MATCH($H2893,$C:$C,0))</f>
        <v>600</v>
      </c>
      <c r="J2893" s="5" t="s">
        <v>3410</v>
      </c>
      <c r="K2893" s="56">
        <f>INDEX($K:$K,MATCH($H2893,$C:$C,0))+I2893</f>
        <v>3600</v>
      </c>
      <c r="L2893" s="14">
        <f>VLOOKUP(K2893,Наценка!$A$1:$B$8,2,1)</f>
        <v>1.4</v>
      </c>
      <c r="M2893" s="56">
        <f>INDEX($M:$M,MATCH($H2893,$C:$C,0))+I2893*$M$2</f>
        <v>4980</v>
      </c>
      <c r="N2893" s="57">
        <f t="shared" si="499"/>
        <v>4990</v>
      </c>
      <c r="O2893" s="72">
        <f>VLOOKUP($B2893,'Выгр Торг'!$B:$P,O$1,0)</f>
        <v>3600</v>
      </c>
      <c r="P2893" s="72">
        <f>VLOOKUP($B2893,'Выгр Торг'!$B:$P,P$1,0)</f>
        <v>5090</v>
      </c>
      <c r="Q2893" s="42">
        <f t="shared" si="500"/>
        <v>0</v>
      </c>
      <c r="R2893" s="42">
        <f t="shared" si="501"/>
        <v>100</v>
      </c>
      <c r="S2893" s="85">
        <f t="shared" si="498"/>
        <v>4990</v>
      </c>
      <c r="T2893" s="60" t="str">
        <f>IFERROR(VLOOKUP($B2893,'Из ГУГЛа'!$B:$G,4,0)*U2893+V2893,VLOOKUP($B2893,'Из ГУГЛа'!$B:$G,4,0))</f>
        <v/>
      </c>
      <c r="U2893" s="15">
        <v>1</v>
      </c>
      <c r="V2893" s="59"/>
      <c r="W2893" s="74">
        <f t="shared" si="502"/>
        <v>0.38611111111111107</v>
      </c>
      <c r="X2893" s="74" t="str">
        <f t="shared" si="503"/>
        <v/>
      </c>
      <c r="Y2893" s="74" t="str">
        <f t="shared" si="504"/>
        <v/>
      </c>
      <c r="Z2893" s="76" t="e">
        <f>INDEX($Z:$Z,MATCH($H2893,$C:$C,0))+V2893</f>
        <v>#VALUE!</v>
      </c>
      <c r="AB2893" s="43">
        <f>INDEX($AB:$AB,MATCH($H2893,$C:$C,0))</f>
        <v>0</v>
      </c>
    </row>
    <row r="2894" spans="1:28" ht="60" x14ac:dyDescent="0.25">
      <c r="A2894" s="71" t="str">
        <f>INDEX('Выгр Торг'!$A:$A,MATCH($B2894,'Выгр Торг'!$B:$B,0))</f>
        <v>Боковые зеркала "АТП" в стиле Гранта для ВАЗ 2110-2112, Лада Приора</v>
      </c>
      <c r="B2894" s="88">
        <v>327421</v>
      </c>
      <c r="C2894" s="72">
        <f>VLOOKUP($B2894,'Выгр Торг'!$B:$P,C$1,0)</f>
        <v>327421</v>
      </c>
      <c r="D2894" s="71" t="str">
        <f>VLOOKUP($B2894,'Выгр Торг'!$B:$P,D$1,0)</f>
        <v>Боковые зеркала "АТП" в стиле Гранта (повторитель: Стандартный, Механическая, С обогревом, В цвет 125) для ВАЗ 2110-2112, Лада Приора</v>
      </c>
      <c r="E2894" s="72" t="str">
        <f>VLOOKUP($B2894,'Выгр Торг'!$B:$P,E$1,0)</f>
        <v>Y</v>
      </c>
      <c r="F2894" s="72" t="str">
        <f>VLOOKUP($B2894,'Выгр Торг'!$B:$P,F$1,0)</f>
        <v>1</v>
      </c>
      <c r="G2894" s="36"/>
      <c r="H2894" s="28">
        <v>327193</v>
      </c>
      <c r="I2894" s="53">
        <f>INDEX($I:$I,MATCH($H2894,$C:$C,0))</f>
        <v>600</v>
      </c>
      <c r="J2894" s="5" t="s">
        <v>3410</v>
      </c>
      <c r="K2894" s="56">
        <f>INDEX($K:$K,MATCH($H2894,$C:$C,0))+I2894</f>
        <v>3600</v>
      </c>
      <c r="L2894" s="14">
        <f>VLOOKUP(K2894,Наценка!$A$1:$B$8,2,1)</f>
        <v>1.4</v>
      </c>
      <c r="M2894" s="56">
        <f>INDEX($M:$M,MATCH($H2894,$C:$C,0))+I2894*$M$2</f>
        <v>4980</v>
      </c>
      <c r="N2894" s="57">
        <f t="shared" ref="N2894:N2938" si="505">IF(M2894&lt;=1000,(ROUNDUP(M2894,-1)-1),(ROUNDUP(M2894,-2)-10))</f>
        <v>4990</v>
      </c>
      <c r="O2894" s="72">
        <f>VLOOKUP($B2894,'Выгр Торг'!$B:$P,O$1,0)</f>
        <v>3600</v>
      </c>
      <c r="P2894" s="72">
        <f>VLOOKUP($B2894,'Выгр Торг'!$B:$P,P$1,0)</f>
        <v>5090</v>
      </c>
      <c r="Q2894" s="42">
        <f t="shared" ref="Q2894:Q2938" si="506">O2894-K2894</f>
        <v>0</v>
      </c>
      <c r="R2894" s="42">
        <f t="shared" ref="R2894:R2938" si="507">P2894-N2894</f>
        <v>100</v>
      </c>
      <c r="S2894" s="85">
        <f t="shared" si="498"/>
        <v>4990</v>
      </c>
      <c r="T2894" s="60" t="str">
        <f>IFERROR(VLOOKUP($B2894,'Из ГУГЛа'!$B:$G,4,0)*U2894+V2894,VLOOKUP($B2894,'Из ГУГЛа'!$B:$G,4,0))</f>
        <v/>
      </c>
      <c r="U2894" s="15">
        <v>1</v>
      </c>
      <c r="V2894" s="59"/>
      <c r="W2894" s="74">
        <f t="shared" ref="W2894:W2938" si="508">IFERROR(S2894/K2894-1,"")</f>
        <v>0.38611111111111107</v>
      </c>
      <c r="X2894" s="74" t="str">
        <f t="shared" ref="X2894:X2938" si="509">IFERROR((Z2894-S2894)/Z2894,"")</f>
        <v/>
      </c>
      <c r="Y2894" s="74" t="str">
        <f t="shared" ref="Y2894:Y2938" si="510">IFERROR(IF(Z2894="","",Z2894/K2894-1),"")</f>
        <v/>
      </c>
      <c r="Z2894" s="76" t="e">
        <f>INDEX($Z:$Z,MATCH($H2894,$C:$C,0))+V2894</f>
        <v>#VALUE!</v>
      </c>
      <c r="AB2894" s="43">
        <f>INDEX($AB:$AB,MATCH($H2894,$C:$C,0))</f>
        <v>0</v>
      </c>
    </row>
    <row r="2895" spans="1:28" ht="60" x14ac:dyDescent="0.25">
      <c r="A2895" s="71" t="str">
        <f>INDEX('Выгр Торг'!$A:$A,MATCH($B2895,'Выгр Торг'!$B:$B,0))</f>
        <v>Боковые зеркала "АТП" в стиле Гранта для ВАЗ 2110-2112, Лада Приора</v>
      </c>
      <c r="B2895" s="88">
        <v>327555</v>
      </c>
      <c r="C2895" s="72">
        <f>VLOOKUP($B2895,'Выгр Торг'!$B:$P,C$1,0)</f>
        <v>327555</v>
      </c>
      <c r="D2895" s="71" t="str">
        <f>VLOOKUP($B2895,'Выгр Торг'!$B:$P,D$1,0)</f>
        <v>Боковые зеркала "АТП" в стиле Гранта (повторитель: Стандартный, Механическая, С обогревом, В цвет 133) для ВАЗ 2110-2112, Лада Приора</v>
      </c>
      <c r="E2895" s="72" t="str">
        <f>VLOOKUP($B2895,'Выгр Торг'!$B:$P,E$1,0)</f>
        <v>Y</v>
      </c>
      <c r="F2895" s="72" t="str">
        <f>VLOOKUP($B2895,'Выгр Торг'!$B:$P,F$1,0)</f>
        <v>1</v>
      </c>
      <c r="G2895" s="36"/>
      <c r="H2895" s="28">
        <v>327193</v>
      </c>
      <c r="I2895" s="53">
        <f>INDEX($I:$I,MATCH($H2895,$C:$C,0))</f>
        <v>600</v>
      </c>
      <c r="J2895" s="5" t="s">
        <v>3410</v>
      </c>
      <c r="K2895" s="56">
        <f>INDEX($K:$K,MATCH($H2895,$C:$C,0))+I2895</f>
        <v>3600</v>
      </c>
      <c r="L2895" s="14">
        <f>VLOOKUP(K2895,Наценка!$A$1:$B$8,2,1)</f>
        <v>1.4</v>
      </c>
      <c r="M2895" s="56">
        <f>INDEX($M:$M,MATCH($H2895,$C:$C,0))+I2895*$M$2</f>
        <v>4980</v>
      </c>
      <c r="N2895" s="57">
        <f t="shared" si="505"/>
        <v>4990</v>
      </c>
      <c r="O2895" s="72">
        <f>VLOOKUP($B2895,'Выгр Торг'!$B:$P,O$1,0)</f>
        <v>3600</v>
      </c>
      <c r="P2895" s="72">
        <f>VLOOKUP($B2895,'Выгр Торг'!$B:$P,P$1,0)</f>
        <v>5090</v>
      </c>
      <c r="Q2895" s="42">
        <f t="shared" si="506"/>
        <v>0</v>
      </c>
      <c r="R2895" s="42">
        <f t="shared" si="507"/>
        <v>100</v>
      </c>
      <c r="S2895" s="85">
        <f t="shared" si="498"/>
        <v>4990</v>
      </c>
      <c r="T2895" s="60" t="str">
        <f>IFERROR(VLOOKUP($B2895,'Из ГУГЛа'!$B:$G,4,0)*U2895+V2895,VLOOKUP($B2895,'Из ГУГЛа'!$B:$G,4,0))</f>
        <v/>
      </c>
      <c r="U2895" s="15">
        <v>1</v>
      </c>
      <c r="V2895" s="59"/>
      <c r="W2895" s="74">
        <f t="shared" si="508"/>
        <v>0.38611111111111107</v>
      </c>
      <c r="X2895" s="74" t="str">
        <f t="shared" si="509"/>
        <v/>
      </c>
      <c r="Y2895" s="74" t="str">
        <f t="shared" si="510"/>
        <v/>
      </c>
      <c r="Z2895" s="76" t="e">
        <f>INDEX($Z:$Z,MATCH($H2895,$C:$C,0))+V2895</f>
        <v>#VALUE!</v>
      </c>
      <c r="AB2895" s="43">
        <f>INDEX($AB:$AB,MATCH($H2895,$C:$C,0))</f>
        <v>0</v>
      </c>
    </row>
    <row r="2896" spans="1:28" ht="60" x14ac:dyDescent="0.25">
      <c r="A2896" s="71" t="str">
        <f>INDEX('Выгр Торг'!$A:$A,MATCH($B2896,'Выгр Торг'!$B:$B,0))</f>
        <v>Боковые зеркала "АТП" в стиле Гранта для ВАЗ 2110-2112, Лада Приора</v>
      </c>
      <c r="B2896" s="88">
        <v>327539</v>
      </c>
      <c r="C2896" s="72">
        <f>VLOOKUP($B2896,'Выгр Торг'!$B:$P,C$1,0)</f>
        <v>327539</v>
      </c>
      <c r="D2896" s="71" t="str">
        <f>VLOOKUP($B2896,'Выгр Торг'!$B:$P,D$1,0)</f>
        <v>Боковые зеркала "АТП" в стиле Гранта (повторитель: Стандартный, Механическая, С обогревом, В цвет 171) для ВАЗ 2110-2112, Лада Приора</v>
      </c>
      <c r="E2896" s="72" t="str">
        <f>VLOOKUP($B2896,'Выгр Торг'!$B:$P,E$1,0)</f>
        <v>Y</v>
      </c>
      <c r="F2896" s="72" t="str">
        <f>VLOOKUP($B2896,'Выгр Торг'!$B:$P,F$1,0)</f>
        <v>1</v>
      </c>
      <c r="G2896" s="36"/>
      <c r="H2896" s="28">
        <v>327193</v>
      </c>
      <c r="I2896" s="53">
        <f>INDEX($I:$I,MATCH($H2896,$C:$C,0))</f>
        <v>600</v>
      </c>
      <c r="J2896" s="5" t="s">
        <v>3410</v>
      </c>
      <c r="K2896" s="56">
        <f>INDEX($K:$K,MATCH($H2896,$C:$C,0))+I2896</f>
        <v>3600</v>
      </c>
      <c r="L2896" s="14">
        <f>VLOOKUP(K2896,Наценка!$A$1:$B$8,2,1)</f>
        <v>1.4</v>
      </c>
      <c r="M2896" s="56">
        <f>INDEX($M:$M,MATCH($H2896,$C:$C,0))+I2896*$M$2</f>
        <v>4980</v>
      </c>
      <c r="N2896" s="57">
        <f t="shared" si="505"/>
        <v>4990</v>
      </c>
      <c r="O2896" s="72">
        <f>VLOOKUP($B2896,'Выгр Торг'!$B:$P,O$1,0)</f>
        <v>3600</v>
      </c>
      <c r="P2896" s="72">
        <f>VLOOKUP($B2896,'Выгр Торг'!$B:$P,P$1,0)</f>
        <v>5090</v>
      </c>
      <c r="Q2896" s="42">
        <f t="shared" si="506"/>
        <v>0</v>
      </c>
      <c r="R2896" s="42">
        <f t="shared" si="507"/>
        <v>100</v>
      </c>
      <c r="S2896" s="85">
        <f t="shared" si="498"/>
        <v>4990</v>
      </c>
      <c r="T2896" s="60" t="str">
        <f>IFERROR(VLOOKUP($B2896,'Из ГУГЛа'!$B:$G,4,0)*U2896+V2896,VLOOKUP($B2896,'Из ГУГЛа'!$B:$G,4,0))</f>
        <v/>
      </c>
      <c r="U2896" s="15">
        <v>1</v>
      </c>
      <c r="V2896" s="59"/>
      <c r="W2896" s="74">
        <f t="shared" si="508"/>
        <v>0.38611111111111107</v>
      </c>
      <c r="X2896" s="74" t="str">
        <f t="shared" si="509"/>
        <v/>
      </c>
      <c r="Y2896" s="74" t="str">
        <f t="shared" si="510"/>
        <v/>
      </c>
      <c r="Z2896" s="76" t="e">
        <f>INDEX($Z:$Z,MATCH($H2896,$C:$C,0))+V2896</f>
        <v>#VALUE!</v>
      </c>
      <c r="AB2896" s="43">
        <f>INDEX($AB:$AB,MATCH($H2896,$C:$C,0))</f>
        <v>0</v>
      </c>
    </row>
    <row r="2897" spans="1:28" ht="60" x14ac:dyDescent="0.25">
      <c r="A2897" s="71" t="str">
        <f>INDEX('Выгр Торг'!$A:$A,MATCH($B2897,'Выгр Торг'!$B:$B,0))</f>
        <v>Боковые зеркала "АТП" в стиле Гранта для ВАЗ 2110-2112, Лада Приора</v>
      </c>
      <c r="B2897" s="88">
        <v>327493</v>
      </c>
      <c r="C2897" s="72">
        <f>VLOOKUP($B2897,'Выгр Торг'!$B:$P,C$1,0)</f>
        <v>327493</v>
      </c>
      <c r="D2897" s="71" t="str">
        <f>VLOOKUP($B2897,'Выгр Торг'!$B:$P,D$1,0)</f>
        <v>Боковые зеркала "АТП" в стиле Гранта (повторитель: Стандартный, Механическая, С обогревом, В цвет 190) для ВАЗ 2110-2112, Лада Приора</v>
      </c>
      <c r="E2897" s="72" t="str">
        <f>VLOOKUP($B2897,'Выгр Торг'!$B:$P,E$1,0)</f>
        <v>Y</v>
      </c>
      <c r="F2897" s="72" t="str">
        <f>VLOOKUP($B2897,'Выгр Торг'!$B:$P,F$1,0)</f>
        <v>1</v>
      </c>
      <c r="G2897" s="36"/>
      <c r="H2897" s="28">
        <v>327193</v>
      </c>
      <c r="I2897" s="53">
        <f>INDEX($I:$I,MATCH($H2897,$C:$C,0))</f>
        <v>600</v>
      </c>
      <c r="J2897" s="5" t="s">
        <v>3410</v>
      </c>
      <c r="K2897" s="56">
        <f>INDEX($K:$K,MATCH($H2897,$C:$C,0))+I2897</f>
        <v>3600</v>
      </c>
      <c r="L2897" s="14">
        <f>VLOOKUP(K2897,Наценка!$A$1:$B$8,2,1)</f>
        <v>1.4</v>
      </c>
      <c r="M2897" s="56">
        <f>INDEX($M:$M,MATCH($H2897,$C:$C,0))+I2897*$M$2</f>
        <v>4980</v>
      </c>
      <c r="N2897" s="57">
        <f t="shared" si="505"/>
        <v>4990</v>
      </c>
      <c r="O2897" s="72">
        <f>VLOOKUP($B2897,'Выгр Торг'!$B:$P,O$1,0)</f>
        <v>3600</v>
      </c>
      <c r="P2897" s="72">
        <f>VLOOKUP($B2897,'Выгр Торг'!$B:$P,P$1,0)</f>
        <v>5090</v>
      </c>
      <c r="Q2897" s="42">
        <f t="shared" si="506"/>
        <v>0</v>
      </c>
      <c r="R2897" s="42">
        <f t="shared" si="507"/>
        <v>100</v>
      </c>
      <c r="S2897" s="85">
        <f t="shared" si="498"/>
        <v>4990</v>
      </c>
      <c r="T2897" s="60" t="str">
        <f>IFERROR(VLOOKUP($B2897,'Из ГУГЛа'!$B:$G,4,0)*U2897+V2897,VLOOKUP($B2897,'Из ГУГЛа'!$B:$G,4,0))</f>
        <v/>
      </c>
      <c r="U2897" s="15">
        <v>1</v>
      </c>
      <c r="V2897" s="59"/>
      <c r="W2897" s="74">
        <f t="shared" si="508"/>
        <v>0.38611111111111107</v>
      </c>
      <c r="X2897" s="74" t="str">
        <f t="shared" si="509"/>
        <v/>
      </c>
      <c r="Y2897" s="74" t="str">
        <f t="shared" si="510"/>
        <v/>
      </c>
      <c r="Z2897" s="76" t="e">
        <f>INDEX($Z:$Z,MATCH($H2897,$C:$C,0))+V2897</f>
        <v>#VALUE!</v>
      </c>
      <c r="AB2897" s="43">
        <f>INDEX($AB:$AB,MATCH($H2897,$C:$C,0))</f>
        <v>0</v>
      </c>
    </row>
    <row r="2898" spans="1:28" ht="60" x14ac:dyDescent="0.25">
      <c r="A2898" s="71" t="str">
        <f>INDEX('Выгр Торг'!$A:$A,MATCH($B2898,'Выгр Торг'!$B:$B,0))</f>
        <v>Боковые зеркала "АТП" в стиле Гранта для ВАЗ 2110-2112, Лада Приора</v>
      </c>
      <c r="B2898" s="88">
        <v>327667</v>
      </c>
      <c r="C2898" s="72">
        <f>VLOOKUP($B2898,'Выгр Торг'!$B:$P,C$1,0)</f>
        <v>327667</v>
      </c>
      <c r="D2898" s="71" t="str">
        <f>VLOOKUP($B2898,'Выгр Торг'!$B:$P,D$1,0)</f>
        <v>Боковые зеркала "АТП" в стиле Гранта (повторитель: Стандартный, Механическая, С обогревом, В цвет 192) для ВАЗ 2110-2112, Лада Приора</v>
      </c>
      <c r="E2898" s="72" t="str">
        <f>VLOOKUP($B2898,'Выгр Торг'!$B:$P,E$1,0)</f>
        <v>Y</v>
      </c>
      <c r="F2898" s="72" t="str">
        <f>VLOOKUP($B2898,'Выгр Торг'!$B:$P,F$1,0)</f>
        <v>1</v>
      </c>
      <c r="G2898" s="36"/>
      <c r="H2898" s="28">
        <v>327193</v>
      </c>
      <c r="I2898" s="53">
        <f>INDEX($I:$I,MATCH($H2898,$C:$C,0))</f>
        <v>600</v>
      </c>
      <c r="J2898" s="5" t="s">
        <v>3410</v>
      </c>
      <c r="K2898" s="56">
        <f>INDEX($K:$K,MATCH($H2898,$C:$C,0))+I2898</f>
        <v>3600</v>
      </c>
      <c r="L2898" s="14">
        <f>VLOOKUP(K2898,Наценка!$A$1:$B$8,2,1)</f>
        <v>1.4</v>
      </c>
      <c r="M2898" s="56">
        <f>INDEX($M:$M,MATCH($H2898,$C:$C,0))+I2898*$M$2</f>
        <v>4980</v>
      </c>
      <c r="N2898" s="57">
        <f t="shared" si="505"/>
        <v>4990</v>
      </c>
      <c r="O2898" s="72">
        <f>VLOOKUP($B2898,'Выгр Торг'!$B:$P,O$1,0)</f>
        <v>3600</v>
      </c>
      <c r="P2898" s="72">
        <f>VLOOKUP($B2898,'Выгр Торг'!$B:$P,P$1,0)</f>
        <v>5090</v>
      </c>
      <c r="Q2898" s="42">
        <f t="shared" si="506"/>
        <v>0</v>
      </c>
      <c r="R2898" s="42">
        <f t="shared" si="507"/>
        <v>100</v>
      </c>
      <c r="S2898" s="85">
        <f t="shared" si="498"/>
        <v>4990</v>
      </c>
      <c r="T2898" s="60" t="str">
        <f>IFERROR(VLOOKUP($B2898,'Из ГУГЛа'!$B:$G,4,0)*U2898+V2898,VLOOKUP($B2898,'Из ГУГЛа'!$B:$G,4,0))</f>
        <v/>
      </c>
      <c r="U2898" s="15">
        <v>1</v>
      </c>
      <c r="V2898" s="59"/>
      <c r="W2898" s="74">
        <f t="shared" si="508"/>
        <v>0.38611111111111107</v>
      </c>
      <c r="X2898" s="74" t="str">
        <f t="shared" si="509"/>
        <v/>
      </c>
      <c r="Y2898" s="74" t="str">
        <f t="shared" si="510"/>
        <v/>
      </c>
      <c r="Z2898" s="76" t="e">
        <f>INDEX($Z:$Z,MATCH($H2898,$C:$C,0))+V2898</f>
        <v>#VALUE!</v>
      </c>
      <c r="AB2898" s="43">
        <f>INDEX($AB:$AB,MATCH($H2898,$C:$C,0))</f>
        <v>0</v>
      </c>
    </row>
    <row r="2899" spans="1:28" ht="60" x14ac:dyDescent="0.25">
      <c r="A2899" s="71" t="str">
        <f>INDEX('Выгр Торг'!$A:$A,MATCH($B2899,'Выгр Торг'!$B:$B,0))</f>
        <v>Боковые зеркала "АТП" в стиле Гранта для ВАЗ 2110-2112, Лада Приора</v>
      </c>
      <c r="B2899" s="88">
        <v>327651</v>
      </c>
      <c r="C2899" s="72">
        <f>VLOOKUP($B2899,'Выгр Торг'!$B:$P,C$1,0)</f>
        <v>327651</v>
      </c>
      <c r="D2899" s="71" t="str">
        <f>VLOOKUP($B2899,'Выгр Торг'!$B:$P,D$1,0)</f>
        <v>Боковые зеркала "АТП" в стиле Гранта (повторитель: Стандартный, Механическая, С обогревом, В цвет 193) для ВАЗ 2110-2112, Лада Приора</v>
      </c>
      <c r="E2899" s="72" t="str">
        <f>VLOOKUP($B2899,'Выгр Торг'!$B:$P,E$1,0)</f>
        <v>Y</v>
      </c>
      <c r="F2899" s="72" t="str">
        <f>VLOOKUP($B2899,'Выгр Торг'!$B:$P,F$1,0)</f>
        <v>1</v>
      </c>
      <c r="G2899" s="36"/>
      <c r="H2899" s="28">
        <v>327193</v>
      </c>
      <c r="I2899" s="53">
        <f>INDEX($I:$I,MATCH($H2899,$C:$C,0))</f>
        <v>600</v>
      </c>
      <c r="J2899" s="5" t="s">
        <v>3410</v>
      </c>
      <c r="K2899" s="56">
        <f>INDEX($K:$K,MATCH($H2899,$C:$C,0))+I2899</f>
        <v>3600</v>
      </c>
      <c r="L2899" s="14">
        <f>VLOOKUP(K2899,Наценка!$A$1:$B$8,2,1)</f>
        <v>1.4</v>
      </c>
      <c r="M2899" s="56">
        <f>INDEX($M:$M,MATCH($H2899,$C:$C,0))+I2899*$M$2</f>
        <v>4980</v>
      </c>
      <c r="N2899" s="57">
        <f t="shared" si="505"/>
        <v>4990</v>
      </c>
      <c r="O2899" s="72">
        <f>VLOOKUP($B2899,'Выгр Торг'!$B:$P,O$1,0)</f>
        <v>3600</v>
      </c>
      <c r="P2899" s="72">
        <f>VLOOKUP($B2899,'Выгр Торг'!$B:$P,P$1,0)</f>
        <v>5090</v>
      </c>
      <c r="Q2899" s="42">
        <f t="shared" si="506"/>
        <v>0</v>
      </c>
      <c r="R2899" s="42">
        <f t="shared" si="507"/>
        <v>100</v>
      </c>
      <c r="S2899" s="85">
        <f t="shared" si="498"/>
        <v>4990</v>
      </c>
      <c r="T2899" s="60" t="str">
        <f>IFERROR(VLOOKUP($B2899,'Из ГУГЛа'!$B:$G,4,0)*U2899+V2899,VLOOKUP($B2899,'Из ГУГЛа'!$B:$G,4,0))</f>
        <v/>
      </c>
      <c r="U2899" s="15">
        <v>1</v>
      </c>
      <c r="V2899" s="59"/>
      <c r="W2899" s="74">
        <f t="shared" si="508"/>
        <v>0.38611111111111107</v>
      </c>
      <c r="X2899" s="74" t="str">
        <f t="shared" si="509"/>
        <v/>
      </c>
      <c r="Y2899" s="74" t="str">
        <f t="shared" si="510"/>
        <v/>
      </c>
      <c r="Z2899" s="76" t="e">
        <f>INDEX($Z:$Z,MATCH($H2899,$C:$C,0))+V2899</f>
        <v>#VALUE!</v>
      </c>
      <c r="AB2899" s="43">
        <f>INDEX($AB:$AB,MATCH($H2899,$C:$C,0))</f>
        <v>0</v>
      </c>
    </row>
    <row r="2900" spans="1:28" ht="60" x14ac:dyDescent="0.25">
      <c r="A2900" s="71" t="str">
        <f>INDEX('Выгр Торг'!$A:$A,MATCH($B2900,'Выгр Торг'!$B:$B,0))</f>
        <v>Боковые зеркала "АТП" в стиле Гранта для ВАЗ 2110-2112, Лада Приора</v>
      </c>
      <c r="B2900" s="88">
        <v>327723</v>
      </c>
      <c r="C2900" s="72">
        <f>VLOOKUP($B2900,'Выгр Торг'!$B:$P,C$1,0)</f>
        <v>327723</v>
      </c>
      <c r="D2900" s="71" t="str">
        <f>VLOOKUP($B2900,'Выгр Торг'!$B:$P,D$1,0)</f>
        <v>Боковые зеркала "АТП" в стиле Гранта (повторитель: Стандартный, Механическая, С обогревом, В цвет 206) для ВАЗ 2110-2112, Лада Приора</v>
      </c>
      <c r="E2900" s="72" t="str">
        <f>VLOOKUP($B2900,'Выгр Торг'!$B:$P,E$1,0)</f>
        <v>Y</v>
      </c>
      <c r="F2900" s="72" t="str">
        <f>VLOOKUP($B2900,'Выгр Торг'!$B:$P,F$1,0)</f>
        <v>1</v>
      </c>
      <c r="G2900" s="36"/>
      <c r="H2900" s="28">
        <v>327193</v>
      </c>
      <c r="I2900" s="53">
        <f>INDEX($I:$I,MATCH($H2900,$C:$C,0))</f>
        <v>600</v>
      </c>
      <c r="J2900" s="5" t="s">
        <v>3410</v>
      </c>
      <c r="K2900" s="56">
        <f>INDEX($K:$K,MATCH($H2900,$C:$C,0))+I2900</f>
        <v>3600</v>
      </c>
      <c r="L2900" s="14">
        <f>VLOOKUP(K2900,Наценка!$A$1:$B$8,2,1)</f>
        <v>1.4</v>
      </c>
      <c r="M2900" s="56">
        <f>INDEX($M:$M,MATCH($H2900,$C:$C,0))+I2900*$M$2</f>
        <v>4980</v>
      </c>
      <c r="N2900" s="57">
        <f t="shared" si="505"/>
        <v>4990</v>
      </c>
      <c r="O2900" s="72">
        <f>VLOOKUP($B2900,'Выгр Торг'!$B:$P,O$1,0)</f>
        <v>3600</v>
      </c>
      <c r="P2900" s="72">
        <f>VLOOKUP($B2900,'Выгр Торг'!$B:$P,P$1,0)</f>
        <v>5090</v>
      </c>
      <c r="Q2900" s="42">
        <f t="shared" si="506"/>
        <v>0</v>
      </c>
      <c r="R2900" s="42">
        <f t="shared" si="507"/>
        <v>100</v>
      </c>
      <c r="S2900" s="85">
        <f t="shared" si="498"/>
        <v>4990</v>
      </c>
      <c r="T2900" s="60" t="str">
        <f>IFERROR(VLOOKUP($B2900,'Из ГУГЛа'!$B:$G,4,0)*U2900+V2900,VLOOKUP($B2900,'Из ГУГЛа'!$B:$G,4,0))</f>
        <v/>
      </c>
      <c r="U2900" s="15">
        <v>1</v>
      </c>
      <c r="V2900" s="59"/>
      <c r="W2900" s="74">
        <f t="shared" si="508"/>
        <v>0.38611111111111107</v>
      </c>
      <c r="X2900" s="74" t="str">
        <f t="shared" si="509"/>
        <v/>
      </c>
      <c r="Y2900" s="74" t="str">
        <f t="shared" si="510"/>
        <v/>
      </c>
      <c r="Z2900" s="76" t="e">
        <f>INDEX($Z:$Z,MATCH($H2900,$C:$C,0))+V2900</f>
        <v>#VALUE!</v>
      </c>
      <c r="AB2900" s="43">
        <f>INDEX($AB:$AB,MATCH($H2900,$C:$C,0))</f>
        <v>0</v>
      </c>
    </row>
    <row r="2901" spans="1:28" ht="60" x14ac:dyDescent="0.25">
      <c r="A2901" s="71" t="str">
        <f>INDEX('Выгр Торг'!$A:$A,MATCH($B2901,'Выгр Торг'!$B:$B,0))</f>
        <v>Боковые зеркала "АТП" в стиле Гранта для ВАЗ 2110-2112, Лада Приора</v>
      </c>
      <c r="B2901" s="88">
        <v>327563</v>
      </c>
      <c r="C2901" s="72">
        <f>VLOOKUP($B2901,'Выгр Торг'!$B:$P,C$1,0)</f>
        <v>327563</v>
      </c>
      <c r="D2901" s="71" t="str">
        <f>VLOOKUP($B2901,'Выгр Торг'!$B:$P,D$1,0)</f>
        <v>Боковые зеркала "АТП" в стиле Гранта (повторитель: Стандартный, Механическая, С обогревом, В цвет 217) для ВАЗ 2110-2112, Лада Приора</v>
      </c>
      <c r="E2901" s="72" t="str">
        <f>VLOOKUP($B2901,'Выгр Торг'!$B:$P,E$1,0)</f>
        <v>Y</v>
      </c>
      <c r="F2901" s="72" t="str">
        <f>VLOOKUP($B2901,'Выгр Торг'!$B:$P,F$1,0)</f>
        <v>1</v>
      </c>
      <c r="G2901" s="36"/>
      <c r="H2901" s="28">
        <v>327193</v>
      </c>
      <c r="I2901" s="53">
        <f>INDEX($I:$I,MATCH($H2901,$C:$C,0))</f>
        <v>600</v>
      </c>
      <c r="J2901" s="5" t="s">
        <v>3410</v>
      </c>
      <c r="K2901" s="56">
        <f>INDEX($K:$K,MATCH($H2901,$C:$C,0))+I2901</f>
        <v>3600</v>
      </c>
      <c r="L2901" s="14">
        <f>VLOOKUP(K2901,Наценка!$A$1:$B$8,2,1)</f>
        <v>1.4</v>
      </c>
      <c r="M2901" s="56">
        <f>INDEX($M:$M,MATCH($H2901,$C:$C,0))+I2901*$M$2</f>
        <v>4980</v>
      </c>
      <c r="N2901" s="57">
        <f t="shared" si="505"/>
        <v>4990</v>
      </c>
      <c r="O2901" s="72">
        <f>VLOOKUP($B2901,'Выгр Торг'!$B:$P,O$1,0)</f>
        <v>3600</v>
      </c>
      <c r="P2901" s="72">
        <f>VLOOKUP($B2901,'Выгр Торг'!$B:$P,P$1,0)</f>
        <v>5090</v>
      </c>
      <c r="Q2901" s="42">
        <f t="shared" si="506"/>
        <v>0</v>
      </c>
      <c r="R2901" s="42">
        <f t="shared" si="507"/>
        <v>100</v>
      </c>
      <c r="S2901" s="85">
        <f t="shared" si="498"/>
        <v>4990</v>
      </c>
      <c r="T2901" s="60" t="str">
        <f>IFERROR(VLOOKUP($B2901,'Из ГУГЛа'!$B:$G,4,0)*U2901+V2901,VLOOKUP($B2901,'Из ГУГЛа'!$B:$G,4,0))</f>
        <v/>
      </c>
      <c r="U2901" s="15">
        <v>1</v>
      </c>
      <c r="V2901" s="59"/>
      <c r="W2901" s="74">
        <f t="shared" si="508"/>
        <v>0.38611111111111107</v>
      </c>
      <c r="X2901" s="74" t="str">
        <f t="shared" si="509"/>
        <v/>
      </c>
      <c r="Y2901" s="74" t="str">
        <f t="shared" si="510"/>
        <v/>
      </c>
      <c r="Z2901" s="76" t="e">
        <f>INDEX($Z:$Z,MATCH($H2901,$C:$C,0))+V2901</f>
        <v>#VALUE!</v>
      </c>
      <c r="AB2901" s="43">
        <f>INDEX($AB:$AB,MATCH($H2901,$C:$C,0))</f>
        <v>0</v>
      </c>
    </row>
    <row r="2902" spans="1:28" ht="60" x14ac:dyDescent="0.25">
      <c r="A2902" s="71" t="str">
        <f>INDEX('Выгр Торг'!$A:$A,MATCH($B2902,'Выгр Торг'!$B:$B,0))</f>
        <v>Боковые зеркала "АТП" в стиле Гранта для ВАЗ 2110-2112, Лада Приора</v>
      </c>
      <c r="B2902" s="88">
        <v>327437</v>
      </c>
      <c r="C2902" s="72">
        <f>VLOOKUP($B2902,'Выгр Торг'!$B:$P,C$1,0)</f>
        <v>327437</v>
      </c>
      <c r="D2902" s="71" t="str">
        <f>VLOOKUP($B2902,'Выгр Торг'!$B:$P,D$1,0)</f>
        <v>Боковые зеркала "АТП" в стиле Гранта (повторитель: Стандартный, Механическая, С обогревом, В цвет 240) для ВАЗ 2110-2112, Лада Приора</v>
      </c>
      <c r="E2902" s="72" t="str">
        <f>VLOOKUP($B2902,'Выгр Торг'!$B:$P,E$1,0)</f>
        <v>Y</v>
      </c>
      <c r="F2902" s="72" t="str">
        <f>VLOOKUP($B2902,'Выгр Торг'!$B:$P,F$1,0)</f>
        <v>1</v>
      </c>
      <c r="G2902" s="36"/>
      <c r="H2902" s="28">
        <v>327193</v>
      </c>
      <c r="I2902" s="53">
        <f>INDEX($I:$I,MATCH($H2902,$C:$C,0))</f>
        <v>600</v>
      </c>
      <c r="J2902" s="5" t="s">
        <v>3410</v>
      </c>
      <c r="K2902" s="56">
        <f>INDEX($K:$K,MATCH($H2902,$C:$C,0))+I2902</f>
        <v>3600</v>
      </c>
      <c r="L2902" s="14">
        <f>VLOOKUP(K2902,Наценка!$A$1:$B$8,2,1)</f>
        <v>1.4</v>
      </c>
      <c r="M2902" s="56">
        <f>INDEX($M:$M,MATCH($H2902,$C:$C,0))+I2902*$M$2</f>
        <v>4980</v>
      </c>
      <c r="N2902" s="57">
        <f t="shared" si="505"/>
        <v>4990</v>
      </c>
      <c r="O2902" s="72">
        <f>VLOOKUP($B2902,'Выгр Торг'!$B:$P,O$1,0)</f>
        <v>3600</v>
      </c>
      <c r="P2902" s="72">
        <f>VLOOKUP($B2902,'Выгр Торг'!$B:$P,P$1,0)</f>
        <v>5090</v>
      </c>
      <c r="Q2902" s="42">
        <f t="shared" si="506"/>
        <v>0</v>
      </c>
      <c r="R2902" s="42">
        <f t="shared" si="507"/>
        <v>100</v>
      </c>
      <c r="S2902" s="85">
        <f t="shared" si="498"/>
        <v>4990</v>
      </c>
      <c r="T2902" s="60" t="str">
        <f>IFERROR(VLOOKUP($B2902,'Из ГУГЛа'!$B:$G,4,0)*U2902+V2902,VLOOKUP($B2902,'Из ГУГЛа'!$B:$G,4,0))</f>
        <v/>
      </c>
      <c r="U2902" s="15">
        <v>1</v>
      </c>
      <c r="V2902" s="59"/>
      <c r="W2902" s="74">
        <f t="shared" si="508"/>
        <v>0.38611111111111107</v>
      </c>
      <c r="X2902" s="74" t="str">
        <f t="shared" si="509"/>
        <v/>
      </c>
      <c r="Y2902" s="74" t="str">
        <f t="shared" si="510"/>
        <v/>
      </c>
      <c r="Z2902" s="76" t="e">
        <f>INDEX($Z:$Z,MATCH($H2902,$C:$C,0))+V2902</f>
        <v>#VALUE!</v>
      </c>
      <c r="AB2902" s="43">
        <f>INDEX($AB:$AB,MATCH($H2902,$C:$C,0))</f>
        <v>0</v>
      </c>
    </row>
    <row r="2903" spans="1:28" ht="60" x14ac:dyDescent="0.25">
      <c r="A2903" s="71" t="str">
        <f>INDEX('Выгр Торг'!$A:$A,MATCH($B2903,'Выгр Торг'!$B:$B,0))</f>
        <v>Боковые зеркала "АТП" в стиле Гранта для ВАЗ 2110-2112, Лада Приора</v>
      </c>
      <c r="B2903" s="88">
        <v>327675</v>
      </c>
      <c r="C2903" s="72">
        <f>VLOOKUP($B2903,'Выгр Торг'!$B:$P,C$1,0)</f>
        <v>327675</v>
      </c>
      <c r="D2903" s="71" t="str">
        <f>VLOOKUP($B2903,'Выгр Торг'!$B:$P,D$1,0)</f>
        <v>Боковые зеркала "АТП" в стиле Гранта (повторитель: Стандартный, Механическая, С обогревом, В цвет 276) для ВАЗ 2110-2112, Лада Приора</v>
      </c>
      <c r="E2903" s="72" t="str">
        <f>VLOOKUP($B2903,'Выгр Торг'!$B:$P,E$1,0)</f>
        <v>Y</v>
      </c>
      <c r="F2903" s="72" t="str">
        <f>VLOOKUP($B2903,'Выгр Торг'!$B:$P,F$1,0)</f>
        <v>1</v>
      </c>
      <c r="G2903" s="36"/>
      <c r="H2903" s="28">
        <v>327193</v>
      </c>
      <c r="I2903" s="53">
        <f>INDEX($I:$I,MATCH($H2903,$C:$C,0))</f>
        <v>600</v>
      </c>
      <c r="J2903" s="5" t="s">
        <v>3410</v>
      </c>
      <c r="K2903" s="56">
        <f>INDEX($K:$K,MATCH($H2903,$C:$C,0))+I2903</f>
        <v>3600</v>
      </c>
      <c r="L2903" s="14">
        <f>VLOOKUP(K2903,Наценка!$A$1:$B$8,2,1)</f>
        <v>1.4</v>
      </c>
      <c r="M2903" s="56">
        <f>INDEX($M:$M,MATCH($H2903,$C:$C,0))+I2903*$M$2</f>
        <v>4980</v>
      </c>
      <c r="N2903" s="57">
        <f t="shared" si="505"/>
        <v>4990</v>
      </c>
      <c r="O2903" s="72">
        <f>VLOOKUP($B2903,'Выгр Торг'!$B:$P,O$1,0)</f>
        <v>3600</v>
      </c>
      <c r="P2903" s="72">
        <f>VLOOKUP($B2903,'Выгр Торг'!$B:$P,P$1,0)</f>
        <v>5090</v>
      </c>
      <c r="Q2903" s="42">
        <f t="shared" si="506"/>
        <v>0</v>
      </c>
      <c r="R2903" s="42">
        <f t="shared" si="507"/>
        <v>100</v>
      </c>
      <c r="S2903" s="85">
        <f t="shared" si="498"/>
        <v>4990</v>
      </c>
      <c r="T2903" s="60" t="str">
        <f>IFERROR(VLOOKUP($B2903,'Из ГУГЛа'!$B:$G,4,0)*U2903+V2903,VLOOKUP($B2903,'Из ГУГЛа'!$B:$G,4,0))</f>
        <v/>
      </c>
      <c r="U2903" s="15">
        <v>1</v>
      </c>
      <c r="V2903" s="59"/>
      <c r="W2903" s="74">
        <f t="shared" si="508"/>
        <v>0.38611111111111107</v>
      </c>
      <c r="X2903" s="74" t="str">
        <f t="shared" si="509"/>
        <v/>
      </c>
      <c r="Y2903" s="74" t="str">
        <f t="shared" si="510"/>
        <v/>
      </c>
      <c r="Z2903" s="76" t="e">
        <f>INDEX($Z:$Z,MATCH($H2903,$C:$C,0))+V2903</f>
        <v>#VALUE!</v>
      </c>
      <c r="AB2903" s="43">
        <f>INDEX($AB:$AB,MATCH($H2903,$C:$C,0))</f>
        <v>0</v>
      </c>
    </row>
    <row r="2904" spans="1:28" ht="60" x14ac:dyDescent="0.25">
      <c r="A2904" s="71" t="str">
        <f>INDEX('Выгр Торг'!$A:$A,MATCH($B2904,'Выгр Торг'!$B:$B,0))</f>
        <v>Боковые зеркала "АТП" в стиле Гранта для ВАЗ 2110-2112, Лада Приора</v>
      </c>
      <c r="B2904" s="88">
        <v>327571</v>
      </c>
      <c r="C2904" s="72">
        <f>VLOOKUP($B2904,'Выгр Торг'!$B:$P,C$1,0)</f>
        <v>327571</v>
      </c>
      <c r="D2904" s="71" t="str">
        <f>VLOOKUP($B2904,'Выгр Торг'!$B:$P,D$1,0)</f>
        <v>Боковые зеркала "АТП" в стиле Гранта (повторитель: Стандартный, Механическая, С обогревом, В цвет 280) для ВАЗ 2110-2112, Лада Приора</v>
      </c>
      <c r="E2904" s="72" t="str">
        <f>VLOOKUP($B2904,'Выгр Торг'!$B:$P,E$1,0)</f>
        <v>Y</v>
      </c>
      <c r="F2904" s="72" t="str">
        <f>VLOOKUP($B2904,'Выгр Торг'!$B:$P,F$1,0)</f>
        <v>1</v>
      </c>
      <c r="G2904" s="36"/>
      <c r="H2904" s="28">
        <v>327193</v>
      </c>
      <c r="I2904" s="53">
        <f>INDEX($I:$I,MATCH($H2904,$C:$C,0))</f>
        <v>600</v>
      </c>
      <c r="J2904" s="5" t="s">
        <v>3410</v>
      </c>
      <c r="K2904" s="56">
        <f>INDEX($K:$K,MATCH($H2904,$C:$C,0))+I2904</f>
        <v>3600</v>
      </c>
      <c r="L2904" s="14">
        <f>VLOOKUP(K2904,Наценка!$A$1:$B$8,2,1)</f>
        <v>1.4</v>
      </c>
      <c r="M2904" s="56">
        <f>INDEX($M:$M,MATCH($H2904,$C:$C,0))+I2904*$M$2</f>
        <v>4980</v>
      </c>
      <c r="N2904" s="57">
        <f t="shared" si="505"/>
        <v>4990</v>
      </c>
      <c r="O2904" s="72">
        <f>VLOOKUP($B2904,'Выгр Торг'!$B:$P,O$1,0)</f>
        <v>3600</v>
      </c>
      <c r="P2904" s="72">
        <f>VLOOKUP($B2904,'Выгр Торг'!$B:$P,P$1,0)</f>
        <v>5090</v>
      </c>
      <c r="Q2904" s="42">
        <f t="shared" si="506"/>
        <v>0</v>
      </c>
      <c r="R2904" s="42">
        <f t="shared" si="507"/>
        <v>100</v>
      </c>
      <c r="S2904" s="85">
        <f t="shared" si="498"/>
        <v>4990</v>
      </c>
      <c r="T2904" s="60" t="str">
        <f>IFERROR(VLOOKUP($B2904,'Из ГУГЛа'!$B:$G,4,0)*U2904+V2904,VLOOKUP($B2904,'Из ГУГЛа'!$B:$G,4,0))</f>
        <v/>
      </c>
      <c r="U2904" s="15">
        <v>1</v>
      </c>
      <c r="V2904" s="59"/>
      <c r="W2904" s="74">
        <f t="shared" si="508"/>
        <v>0.38611111111111107</v>
      </c>
      <c r="X2904" s="74" t="str">
        <f t="shared" si="509"/>
        <v/>
      </c>
      <c r="Y2904" s="74" t="str">
        <f t="shared" si="510"/>
        <v/>
      </c>
      <c r="Z2904" s="76" t="e">
        <f>INDEX($Z:$Z,MATCH($H2904,$C:$C,0))+V2904</f>
        <v>#VALUE!</v>
      </c>
      <c r="AB2904" s="43">
        <f>INDEX($AB:$AB,MATCH($H2904,$C:$C,0))</f>
        <v>0</v>
      </c>
    </row>
    <row r="2905" spans="1:28" ht="60" x14ac:dyDescent="0.25">
      <c r="A2905" s="71" t="str">
        <f>INDEX('Выгр Торг'!$A:$A,MATCH($B2905,'Выгр Торг'!$B:$B,0))</f>
        <v>Боковые зеркала "АТП" в стиле Гранта для ВАЗ 2110-2112, Лада Приора</v>
      </c>
      <c r="B2905" s="88">
        <v>327525</v>
      </c>
      <c r="C2905" s="72">
        <f>VLOOKUP($B2905,'Выгр Торг'!$B:$P,C$1,0)</f>
        <v>327525</v>
      </c>
      <c r="D2905" s="71" t="str">
        <f>VLOOKUP($B2905,'Выгр Торг'!$B:$P,D$1,0)</f>
        <v>Боковые зеркала "АТП" в стиле Гранта (повторитель: Стандартный, Механическая, С обогревом, В цвет 281) для ВАЗ 2110-2112, Лада Приора</v>
      </c>
      <c r="E2905" s="72" t="str">
        <f>VLOOKUP($B2905,'Выгр Торг'!$B:$P,E$1,0)</f>
        <v>Y</v>
      </c>
      <c r="F2905" s="72" t="str">
        <f>VLOOKUP($B2905,'Выгр Торг'!$B:$P,F$1,0)</f>
        <v>1</v>
      </c>
      <c r="G2905" s="36"/>
      <c r="H2905" s="28">
        <v>327193</v>
      </c>
      <c r="I2905" s="53">
        <f>INDEX($I:$I,MATCH($H2905,$C:$C,0))</f>
        <v>600</v>
      </c>
      <c r="J2905" s="5" t="s">
        <v>3410</v>
      </c>
      <c r="K2905" s="56">
        <f>INDEX($K:$K,MATCH($H2905,$C:$C,0))+I2905</f>
        <v>3600</v>
      </c>
      <c r="L2905" s="14">
        <f>VLOOKUP(K2905,Наценка!$A$1:$B$8,2,1)</f>
        <v>1.4</v>
      </c>
      <c r="M2905" s="56">
        <f>INDEX($M:$M,MATCH($H2905,$C:$C,0))+I2905*$M$2</f>
        <v>4980</v>
      </c>
      <c r="N2905" s="57">
        <f t="shared" si="505"/>
        <v>4990</v>
      </c>
      <c r="O2905" s="72">
        <f>VLOOKUP($B2905,'Выгр Торг'!$B:$P,O$1,0)</f>
        <v>3600</v>
      </c>
      <c r="P2905" s="72">
        <f>VLOOKUP($B2905,'Выгр Торг'!$B:$P,P$1,0)</f>
        <v>5090</v>
      </c>
      <c r="Q2905" s="42">
        <f t="shared" si="506"/>
        <v>0</v>
      </c>
      <c r="R2905" s="42">
        <f t="shared" si="507"/>
        <v>100</v>
      </c>
      <c r="S2905" s="85">
        <f t="shared" si="498"/>
        <v>4990</v>
      </c>
      <c r="T2905" s="60" t="str">
        <f>IFERROR(VLOOKUP($B2905,'Из ГУГЛа'!$B:$G,4,0)*U2905+V2905,VLOOKUP($B2905,'Из ГУГЛа'!$B:$G,4,0))</f>
        <v/>
      </c>
      <c r="U2905" s="15">
        <v>1</v>
      </c>
      <c r="V2905" s="59"/>
      <c r="W2905" s="74">
        <f t="shared" si="508"/>
        <v>0.38611111111111107</v>
      </c>
      <c r="X2905" s="74" t="str">
        <f t="shared" si="509"/>
        <v/>
      </c>
      <c r="Y2905" s="74" t="str">
        <f t="shared" si="510"/>
        <v/>
      </c>
      <c r="Z2905" s="76" t="e">
        <f>INDEX($Z:$Z,MATCH($H2905,$C:$C,0))+V2905</f>
        <v>#VALUE!</v>
      </c>
      <c r="AB2905" s="43">
        <f>INDEX($AB:$AB,MATCH($H2905,$C:$C,0))</f>
        <v>0</v>
      </c>
    </row>
    <row r="2906" spans="1:28" ht="60" x14ac:dyDescent="0.25">
      <c r="A2906" s="71" t="str">
        <f>INDEX('Выгр Торг'!$A:$A,MATCH($B2906,'Выгр Торг'!$B:$B,0))</f>
        <v>Боковые зеркала "АТП" в стиле Гранта для ВАЗ 2110-2112, Лада Приора</v>
      </c>
      <c r="B2906" s="88">
        <v>327611</v>
      </c>
      <c r="C2906" s="72">
        <f>VLOOKUP($B2906,'Выгр Торг'!$B:$P,C$1,0)</f>
        <v>327611</v>
      </c>
      <c r="D2906" s="71" t="str">
        <f>VLOOKUP($B2906,'Выгр Торг'!$B:$P,D$1,0)</f>
        <v>Боковые зеркала "АТП" в стиле Гранта (повторитель: Стандартный, Механическая, С обогревом, В цвет 328) для ВАЗ 2110-2112, Лада Приора</v>
      </c>
      <c r="E2906" s="72" t="str">
        <f>VLOOKUP($B2906,'Выгр Торг'!$B:$P,E$1,0)</f>
        <v>Y</v>
      </c>
      <c r="F2906" s="72" t="str">
        <f>VLOOKUP($B2906,'Выгр Торг'!$B:$P,F$1,0)</f>
        <v>1</v>
      </c>
      <c r="G2906" s="36"/>
      <c r="H2906" s="28">
        <v>327193</v>
      </c>
      <c r="I2906" s="53">
        <f>INDEX($I:$I,MATCH($H2906,$C:$C,0))</f>
        <v>600</v>
      </c>
      <c r="J2906" s="5" t="s">
        <v>3410</v>
      </c>
      <c r="K2906" s="56">
        <f>INDEX($K:$K,MATCH($H2906,$C:$C,0))+I2906</f>
        <v>3600</v>
      </c>
      <c r="L2906" s="14">
        <f>VLOOKUP(K2906,Наценка!$A$1:$B$8,2,1)</f>
        <v>1.4</v>
      </c>
      <c r="M2906" s="56">
        <f>INDEX($M:$M,MATCH($H2906,$C:$C,0))+I2906*$M$2</f>
        <v>4980</v>
      </c>
      <c r="N2906" s="57">
        <f t="shared" si="505"/>
        <v>4990</v>
      </c>
      <c r="O2906" s="72">
        <f>VLOOKUP($B2906,'Выгр Торг'!$B:$P,O$1,0)</f>
        <v>3600</v>
      </c>
      <c r="P2906" s="72">
        <f>VLOOKUP($B2906,'Выгр Торг'!$B:$P,P$1,0)</f>
        <v>5090</v>
      </c>
      <c r="Q2906" s="42">
        <f t="shared" si="506"/>
        <v>0</v>
      </c>
      <c r="R2906" s="42">
        <f t="shared" si="507"/>
        <v>100</v>
      </c>
      <c r="S2906" s="85">
        <f t="shared" si="498"/>
        <v>4990</v>
      </c>
      <c r="T2906" s="60" t="str">
        <f>IFERROR(VLOOKUP($B2906,'Из ГУГЛа'!$B:$G,4,0)*U2906+V2906,VLOOKUP($B2906,'Из ГУГЛа'!$B:$G,4,0))</f>
        <v/>
      </c>
      <c r="U2906" s="15">
        <v>1</v>
      </c>
      <c r="V2906" s="59"/>
      <c r="W2906" s="74">
        <f t="shared" si="508"/>
        <v>0.38611111111111107</v>
      </c>
      <c r="X2906" s="74" t="str">
        <f t="shared" si="509"/>
        <v/>
      </c>
      <c r="Y2906" s="74" t="str">
        <f t="shared" si="510"/>
        <v/>
      </c>
      <c r="Z2906" s="76" t="e">
        <f>INDEX($Z:$Z,MATCH($H2906,$C:$C,0))+V2906</f>
        <v>#VALUE!</v>
      </c>
      <c r="AB2906" s="43">
        <f>INDEX($AB:$AB,MATCH($H2906,$C:$C,0))</f>
        <v>0</v>
      </c>
    </row>
    <row r="2907" spans="1:28" ht="60" x14ac:dyDescent="0.25">
      <c r="A2907" s="71" t="str">
        <f>INDEX('Выгр Торг'!$A:$A,MATCH($B2907,'Выгр Торг'!$B:$B,0))</f>
        <v>Боковые зеркала "АТП" в стиле Гранта для ВАЗ 2110-2112, Лада Приора</v>
      </c>
      <c r="B2907" s="88">
        <v>327477</v>
      </c>
      <c r="C2907" s="72">
        <f>VLOOKUP($B2907,'Выгр Торг'!$B:$P,C$1,0)</f>
        <v>327477</v>
      </c>
      <c r="D2907" s="71" t="str">
        <f>VLOOKUP($B2907,'Выгр Торг'!$B:$P,D$1,0)</f>
        <v>Боковые зеркала "АТП" в стиле Гранта (повторитель: Стандартный, Механическая, С обогревом, В цвет 347) для ВАЗ 2110-2112, Лада Приора</v>
      </c>
      <c r="E2907" s="72" t="str">
        <f>VLOOKUP($B2907,'Выгр Торг'!$B:$P,E$1,0)</f>
        <v>Y</v>
      </c>
      <c r="F2907" s="72" t="str">
        <f>VLOOKUP($B2907,'Выгр Торг'!$B:$P,F$1,0)</f>
        <v>1</v>
      </c>
      <c r="G2907" s="36"/>
      <c r="H2907" s="28">
        <v>327193</v>
      </c>
      <c r="I2907" s="53">
        <f>INDEX($I:$I,MATCH($H2907,$C:$C,0))</f>
        <v>600</v>
      </c>
      <c r="J2907" s="5" t="s">
        <v>3410</v>
      </c>
      <c r="K2907" s="56">
        <f>INDEX($K:$K,MATCH($H2907,$C:$C,0))+I2907</f>
        <v>3600</v>
      </c>
      <c r="L2907" s="14">
        <f>VLOOKUP(K2907,Наценка!$A$1:$B$8,2,1)</f>
        <v>1.4</v>
      </c>
      <c r="M2907" s="56">
        <f>INDEX($M:$M,MATCH($H2907,$C:$C,0))+I2907*$M$2</f>
        <v>4980</v>
      </c>
      <c r="N2907" s="57">
        <f t="shared" si="505"/>
        <v>4990</v>
      </c>
      <c r="O2907" s="72">
        <f>VLOOKUP($B2907,'Выгр Торг'!$B:$P,O$1,0)</f>
        <v>3600</v>
      </c>
      <c r="P2907" s="72">
        <f>VLOOKUP($B2907,'Выгр Торг'!$B:$P,P$1,0)</f>
        <v>5090</v>
      </c>
      <c r="Q2907" s="42">
        <f t="shared" si="506"/>
        <v>0</v>
      </c>
      <c r="R2907" s="42">
        <f t="shared" si="507"/>
        <v>100</v>
      </c>
      <c r="S2907" s="85">
        <f t="shared" si="498"/>
        <v>4990</v>
      </c>
      <c r="T2907" s="60" t="str">
        <f>IFERROR(VLOOKUP($B2907,'Из ГУГЛа'!$B:$G,4,0)*U2907+V2907,VLOOKUP($B2907,'Из ГУГЛа'!$B:$G,4,0))</f>
        <v/>
      </c>
      <c r="U2907" s="15">
        <v>1</v>
      </c>
      <c r="V2907" s="59"/>
      <c r="W2907" s="74">
        <f t="shared" si="508"/>
        <v>0.38611111111111107</v>
      </c>
      <c r="X2907" s="74" t="str">
        <f t="shared" si="509"/>
        <v/>
      </c>
      <c r="Y2907" s="74" t="str">
        <f t="shared" si="510"/>
        <v/>
      </c>
      <c r="Z2907" s="76" t="e">
        <f>INDEX($Z:$Z,MATCH($H2907,$C:$C,0))+V2907</f>
        <v>#VALUE!</v>
      </c>
      <c r="AB2907" s="43">
        <f>INDEX($AB:$AB,MATCH($H2907,$C:$C,0))</f>
        <v>0</v>
      </c>
    </row>
    <row r="2908" spans="1:28" ht="60" x14ac:dyDescent="0.25">
      <c r="A2908" s="71" t="str">
        <f>INDEX('Выгр Торг'!$A:$A,MATCH($B2908,'Выгр Торг'!$B:$B,0))</f>
        <v>Боковые зеркала "АТП" в стиле Гранта для ВАЗ 2110-2112, Лада Приора</v>
      </c>
      <c r="B2908" s="88">
        <v>327715</v>
      </c>
      <c r="C2908" s="72">
        <f>VLOOKUP($B2908,'Выгр Торг'!$B:$P,C$1,0)</f>
        <v>327715</v>
      </c>
      <c r="D2908" s="71" t="str">
        <f>VLOOKUP($B2908,'Выгр Торг'!$B:$P,D$1,0)</f>
        <v>Боковые зеркала "АТП" в стиле Гранта (повторитель: Стандартный, Механическая, С обогревом, В цвет 360) для ВАЗ 2110-2112, Лада Приора</v>
      </c>
      <c r="E2908" s="72" t="str">
        <f>VLOOKUP($B2908,'Выгр Торг'!$B:$P,E$1,0)</f>
        <v>Y</v>
      </c>
      <c r="F2908" s="72" t="str">
        <f>VLOOKUP($B2908,'Выгр Торг'!$B:$P,F$1,0)</f>
        <v>1</v>
      </c>
      <c r="G2908" s="36"/>
      <c r="H2908" s="28">
        <v>327193</v>
      </c>
      <c r="I2908" s="53">
        <f>INDEX($I:$I,MATCH($H2908,$C:$C,0))</f>
        <v>600</v>
      </c>
      <c r="J2908" s="5" t="s">
        <v>3410</v>
      </c>
      <c r="K2908" s="56">
        <f>INDEX($K:$K,MATCH($H2908,$C:$C,0))+I2908</f>
        <v>3600</v>
      </c>
      <c r="L2908" s="14">
        <f>VLOOKUP(K2908,Наценка!$A$1:$B$8,2,1)</f>
        <v>1.4</v>
      </c>
      <c r="M2908" s="56">
        <f>INDEX($M:$M,MATCH($H2908,$C:$C,0))+I2908*$M$2</f>
        <v>4980</v>
      </c>
      <c r="N2908" s="57">
        <f t="shared" si="505"/>
        <v>4990</v>
      </c>
      <c r="O2908" s="72">
        <f>VLOOKUP($B2908,'Выгр Торг'!$B:$P,O$1,0)</f>
        <v>3600</v>
      </c>
      <c r="P2908" s="72">
        <f>VLOOKUP($B2908,'Выгр Торг'!$B:$P,P$1,0)</f>
        <v>5090</v>
      </c>
      <c r="Q2908" s="42">
        <f t="shared" si="506"/>
        <v>0</v>
      </c>
      <c r="R2908" s="42">
        <f t="shared" si="507"/>
        <v>100</v>
      </c>
      <c r="S2908" s="85">
        <f t="shared" si="498"/>
        <v>4990</v>
      </c>
      <c r="T2908" s="60" t="str">
        <f>IFERROR(VLOOKUP($B2908,'Из ГУГЛа'!$B:$G,4,0)*U2908+V2908,VLOOKUP($B2908,'Из ГУГЛа'!$B:$G,4,0))</f>
        <v/>
      </c>
      <c r="U2908" s="15">
        <v>1</v>
      </c>
      <c r="V2908" s="59"/>
      <c r="W2908" s="74">
        <f t="shared" si="508"/>
        <v>0.38611111111111107</v>
      </c>
      <c r="X2908" s="74" t="str">
        <f t="shared" si="509"/>
        <v/>
      </c>
      <c r="Y2908" s="74" t="str">
        <f t="shared" si="510"/>
        <v/>
      </c>
      <c r="Z2908" s="76" t="e">
        <f>INDEX($Z:$Z,MATCH($H2908,$C:$C,0))+V2908</f>
        <v>#VALUE!</v>
      </c>
      <c r="AB2908" s="43">
        <f>INDEX($AB:$AB,MATCH($H2908,$C:$C,0))</f>
        <v>0</v>
      </c>
    </row>
    <row r="2909" spans="1:28" ht="60" x14ac:dyDescent="0.25">
      <c r="A2909" s="71" t="str">
        <f>INDEX('Выгр Торг'!$A:$A,MATCH($B2909,'Выгр Торг'!$B:$B,0))</f>
        <v>Боковые зеркала "АТП" в стиле Гранта для ВАЗ 2110-2112, Лада Приора</v>
      </c>
      <c r="B2909" s="88">
        <v>327755</v>
      </c>
      <c r="C2909" s="72">
        <f>VLOOKUP($B2909,'Выгр Торг'!$B:$P,C$1,0)</f>
        <v>327755</v>
      </c>
      <c r="D2909" s="71" t="str">
        <f>VLOOKUP($B2909,'Выгр Торг'!$B:$P,D$1,0)</f>
        <v>Боковые зеркала "АТП" в стиле Гранта (повторитель: Стандартный, Механическая, С обогревом, В цвет 363) для ВАЗ 2110-2112, Лада Приора</v>
      </c>
      <c r="E2909" s="72" t="str">
        <f>VLOOKUP($B2909,'Выгр Торг'!$B:$P,E$1,0)</f>
        <v>Y</v>
      </c>
      <c r="F2909" s="72" t="str">
        <f>VLOOKUP($B2909,'Выгр Торг'!$B:$P,F$1,0)</f>
        <v>1</v>
      </c>
      <c r="G2909" s="36"/>
      <c r="H2909" s="28">
        <v>327193</v>
      </c>
      <c r="I2909" s="53">
        <f>INDEX($I:$I,MATCH($H2909,$C:$C,0))</f>
        <v>600</v>
      </c>
      <c r="J2909" s="5" t="s">
        <v>3410</v>
      </c>
      <c r="K2909" s="56">
        <f>INDEX($K:$K,MATCH($H2909,$C:$C,0))+I2909</f>
        <v>3600</v>
      </c>
      <c r="L2909" s="14">
        <f>VLOOKUP(K2909,Наценка!$A$1:$B$8,2,1)</f>
        <v>1.4</v>
      </c>
      <c r="M2909" s="56">
        <f>INDEX($M:$M,MATCH($H2909,$C:$C,0))+I2909*$M$2</f>
        <v>4980</v>
      </c>
      <c r="N2909" s="57">
        <f t="shared" si="505"/>
        <v>4990</v>
      </c>
      <c r="O2909" s="72">
        <f>VLOOKUP($B2909,'Выгр Торг'!$B:$P,O$1,0)</f>
        <v>3600</v>
      </c>
      <c r="P2909" s="72">
        <f>VLOOKUP($B2909,'Выгр Торг'!$B:$P,P$1,0)</f>
        <v>5090</v>
      </c>
      <c r="Q2909" s="42">
        <f t="shared" si="506"/>
        <v>0</v>
      </c>
      <c r="R2909" s="42">
        <f t="shared" si="507"/>
        <v>100</v>
      </c>
      <c r="S2909" s="85">
        <f t="shared" si="498"/>
        <v>4990</v>
      </c>
      <c r="T2909" s="60" t="str">
        <f>IFERROR(VLOOKUP($B2909,'Из ГУГЛа'!$B:$G,4,0)*U2909+V2909,VLOOKUP($B2909,'Из ГУГЛа'!$B:$G,4,0))</f>
        <v/>
      </c>
      <c r="U2909" s="15">
        <v>1</v>
      </c>
      <c r="V2909" s="59"/>
      <c r="W2909" s="74">
        <f t="shared" si="508"/>
        <v>0.38611111111111107</v>
      </c>
      <c r="X2909" s="74" t="str">
        <f t="shared" si="509"/>
        <v/>
      </c>
      <c r="Y2909" s="74" t="str">
        <f t="shared" si="510"/>
        <v/>
      </c>
      <c r="Z2909" s="76" t="e">
        <f>INDEX($Z:$Z,MATCH($H2909,$C:$C,0))+V2909</f>
        <v>#VALUE!</v>
      </c>
      <c r="AB2909" s="43">
        <f>INDEX($AB:$AB,MATCH($H2909,$C:$C,0))</f>
        <v>0</v>
      </c>
    </row>
    <row r="2910" spans="1:28" ht="60" x14ac:dyDescent="0.25">
      <c r="A2910" s="71" t="str">
        <f>INDEX('Выгр Торг'!$A:$A,MATCH($B2910,'Выгр Торг'!$B:$B,0))</f>
        <v>Боковые зеркала "АТП" в стиле Гранта для ВАЗ 2110-2112, Лада Приора</v>
      </c>
      <c r="B2910" s="88">
        <v>327413</v>
      </c>
      <c r="C2910" s="72">
        <f>VLOOKUP($B2910,'Выгр Торг'!$B:$P,C$1,0)</f>
        <v>327413</v>
      </c>
      <c r="D2910" s="71" t="str">
        <f>VLOOKUP($B2910,'Выгр Торг'!$B:$P,D$1,0)</f>
        <v>Боковые зеркала "АТП" в стиле Гранта (повторитель: Стандартный, Механическая, С обогревом, В цвет 371) для ВАЗ 2110-2112, Лада Приора</v>
      </c>
      <c r="E2910" s="72" t="str">
        <f>VLOOKUP($B2910,'Выгр Торг'!$B:$P,E$1,0)</f>
        <v>Y</v>
      </c>
      <c r="F2910" s="72" t="str">
        <f>VLOOKUP($B2910,'Выгр Торг'!$B:$P,F$1,0)</f>
        <v>1</v>
      </c>
      <c r="G2910" s="36"/>
      <c r="H2910" s="28">
        <v>327193</v>
      </c>
      <c r="I2910" s="53">
        <f>INDEX($I:$I,MATCH($H2910,$C:$C,0))</f>
        <v>600</v>
      </c>
      <c r="J2910" s="5" t="s">
        <v>3410</v>
      </c>
      <c r="K2910" s="56">
        <f>INDEX($K:$K,MATCH($H2910,$C:$C,0))+I2910</f>
        <v>3600</v>
      </c>
      <c r="L2910" s="14">
        <f>VLOOKUP(K2910,Наценка!$A$1:$B$8,2,1)</f>
        <v>1.4</v>
      </c>
      <c r="M2910" s="56">
        <f>INDEX($M:$M,MATCH($H2910,$C:$C,0))+I2910*$M$2</f>
        <v>4980</v>
      </c>
      <c r="N2910" s="57">
        <f t="shared" si="505"/>
        <v>4990</v>
      </c>
      <c r="O2910" s="72">
        <f>VLOOKUP($B2910,'Выгр Торг'!$B:$P,O$1,0)</f>
        <v>3600</v>
      </c>
      <c r="P2910" s="72">
        <f>VLOOKUP($B2910,'Выгр Торг'!$B:$P,P$1,0)</f>
        <v>5090</v>
      </c>
      <c r="Q2910" s="42">
        <f t="shared" si="506"/>
        <v>0</v>
      </c>
      <c r="R2910" s="42">
        <f t="shared" si="507"/>
        <v>100</v>
      </c>
      <c r="S2910" s="85">
        <f t="shared" si="498"/>
        <v>4990</v>
      </c>
      <c r="T2910" s="60" t="str">
        <f>IFERROR(VLOOKUP($B2910,'Из ГУГЛа'!$B:$G,4,0)*U2910+V2910,VLOOKUP($B2910,'Из ГУГЛа'!$B:$G,4,0))</f>
        <v/>
      </c>
      <c r="U2910" s="15">
        <v>1</v>
      </c>
      <c r="V2910" s="59"/>
      <c r="W2910" s="74">
        <f t="shared" si="508"/>
        <v>0.38611111111111107</v>
      </c>
      <c r="X2910" s="74" t="str">
        <f t="shared" si="509"/>
        <v/>
      </c>
      <c r="Y2910" s="74" t="str">
        <f t="shared" si="510"/>
        <v/>
      </c>
      <c r="Z2910" s="76" t="e">
        <f>INDEX($Z:$Z,MATCH($H2910,$C:$C,0))+V2910</f>
        <v>#VALUE!</v>
      </c>
      <c r="AB2910" s="43">
        <f>INDEX($AB:$AB,MATCH($H2910,$C:$C,0))</f>
        <v>0</v>
      </c>
    </row>
    <row r="2911" spans="1:28" ht="60" x14ac:dyDescent="0.25">
      <c r="A2911" s="71" t="str">
        <f>INDEX('Выгр Торг'!$A:$A,MATCH($B2911,'Выгр Торг'!$B:$B,0))</f>
        <v>Боковые зеркала "АТП" в стиле Гранта для ВАЗ 2110-2112, Лада Приора</v>
      </c>
      <c r="B2911" s="88">
        <v>327603</v>
      </c>
      <c r="C2911" s="72">
        <f>VLOOKUP($B2911,'Выгр Торг'!$B:$P,C$1,0)</f>
        <v>327603</v>
      </c>
      <c r="D2911" s="71" t="str">
        <f>VLOOKUP($B2911,'Выгр Торг'!$B:$P,D$1,0)</f>
        <v>Боковые зеркала "АТП" в стиле Гранта (повторитель: Стандартный, Механическая, С обогревом, В цвет 383) для ВАЗ 2110-2112, Лада Приора</v>
      </c>
      <c r="E2911" s="72" t="str">
        <f>VLOOKUP($B2911,'Выгр Торг'!$B:$P,E$1,0)</f>
        <v>Y</v>
      </c>
      <c r="F2911" s="72" t="str">
        <f>VLOOKUP($B2911,'Выгр Торг'!$B:$P,F$1,0)</f>
        <v>1</v>
      </c>
      <c r="G2911" s="36"/>
      <c r="H2911" s="28">
        <v>327193</v>
      </c>
      <c r="I2911" s="53">
        <f>INDEX($I:$I,MATCH($H2911,$C:$C,0))</f>
        <v>600</v>
      </c>
      <c r="J2911" s="5" t="s">
        <v>3410</v>
      </c>
      <c r="K2911" s="56">
        <f>INDEX($K:$K,MATCH($H2911,$C:$C,0))+I2911</f>
        <v>3600</v>
      </c>
      <c r="L2911" s="14">
        <f>VLOOKUP(K2911,Наценка!$A$1:$B$8,2,1)</f>
        <v>1.4</v>
      </c>
      <c r="M2911" s="56">
        <f>INDEX($M:$M,MATCH($H2911,$C:$C,0))+I2911*$M$2</f>
        <v>4980</v>
      </c>
      <c r="N2911" s="57">
        <f t="shared" si="505"/>
        <v>4990</v>
      </c>
      <c r="O2911" s="72">
        <f>VLOOKUP($B2911,'Выгр Торг'!$B:$P,O$1,0)</f>
        <v>3600</v>
      </c>
      <c r="P2911" s="72">
        <f>VLOOKUP($B2911,'Выгр Торг'!$B:$P,P$1,0)</f>
        <v>5090</v>
      </c>
      <c r="Q2911" s="42">
        <f t="shared" si="506"/>
        <v>0</v>
      </c>
      <c r="R2911" s="42">
        <f t="shared" si="507"/>
        <v>100</v>
      </c>
      <c r="S2911" s="85">
        <f t="shared" si="498"/>
        <v>4990</v>
      </c>
      <c r="T2911" s="60" t="str">
        <f>IFERROR(VLOOKUP($B2911,'Из ГУГЛа'!$B:$G,4,0)*U2911+V2911,VLOOKUP($B2911,'Из ГУГЛа'!$B:$G,4,0))</f>
        <v/>
      </c>
      <c r="U2911" s="15">
        <v>1</v>
      </c>
      <c r="V2911" s="59"/>
      <c r="W2911" s="74">
        <f t="shared" si="508"/>
        <v>0.38611111111111107</v>
      </c>
      <c r="X2911" s="74" t="str">
        <f t="shared" si="509"/>
        <v/>
      </c>
      <c r="Y2911" s="74" t="str">
        <f t="shared" si="510"/>
        <v/>
      </c>
      <c r="Z2911" s="76" t="e">
        <f>INDEX($Z:$Z,MATCH($H2911,$C:$C,0))+V2911</f>
        <v>#VALUE!</v>
      </c>
      <c r="AB2911" s="43">
        <f>INDEX($AB:$AB,MATCH($H2911,$C:$C,0))</f>
        <v>0</v>
      </c>
    </row>
    <row r="2912" spans="1:28" ht="60" x14ac:dyDescent="0.25">
      <c r="A2912" s="71" t="str">
        <f>INDEX('Выгр Торг'!$A:$A,MATCH($B2912,'Выгр Торг'!$B:$B,0))</f>
        <v>Боковые зеркала "АТП" в стиле Гранта для ВАЗ 2110-2112, Лада Приора</v>
      </c>
      <c r="B2912" s="88">
        <v>327485</v>
      </c>
      <c r="C2912" s="72">
        <f>VLOOKUP($B2912,'Выгр Торг'!$B:$P,C$1,0)</f>
        <v>327485</v>
      </c>
      <c r="D2912" s="71" t="str">
        <f>VLOOKUP($B2912,'Выгр Торг'!$B:$P,D$1,0)</f>
        <v>Боковые зеркала "АТП" в стиле Гранта (повторитель: Стандартный, Механическая, С обогревом, В цвет 385) для ВАЗ 2110-2112, Лада Приора</v>
      </c>
      <c r="E2912" s="72" t="str">
        <f>VLOOKUP($B2912,'Выгр Торг'!$B:$P,E$1,0)</f>
        <v>Y</v>
      </c>
      <c r="F2912" s="72" t="str">
        <f>VLOOKUP($B2912,'Выгр Торг'!$B:$P,F$1,0)</f>
        <v>1</v>
      </c>
      <c r="G2912" s="36"/>
      <c r="H2912" s="28">
        <v>327193</v>
      </c>
      <c r="I2912" s="53">
        <f>INDEX($I:$I,MATCH($H2912,$C:$C,0))</f>
        <v>600</v>
      </c>
      <c r="J2912" s="5" t="s">
        <v>3410</v>
      </c>
      <c r="K2912" s="56">
        <f>INDEX($K:$K,MATCH($H2912,$C:$C,0))+I2912</f>
        <v>3600</v>
      </c>
      <c r="L2912" s="14">
        <f>VLOOKUP(K2912,Наценка!$A$1:$B$8,2,1)</f>
        <v>1.4</v>
      </c>
      <c r="M2912" s="56">
        <f>INDEX($M:$M,MATCH($H2912,$C:$C,0))+I2912*$M$2</f>
        <v>4980</v>
      </c>
      <c r="N2912" s="57">
        <f t="shared" si="505"/>
        <v>4990</v>
      </c>
      <c r="O2912" s="72">
        <f>VLOOKUP($B2912,'Выгр Торг'!$B:$P,O$1,0)</f>
        <v>3600</v>
      </c>
      <c r="P2912" s="72">
        <f>VLOOKUP($B2912,'Выгр Торг'!$B:$P,P$1,0)</f>
        <v>5090</v>
      </c>
      <c r="Q2912" s="42">
        <f t="shared" si="506"/>
        <v>0</v>
      </c>
      <c r="R2912" s="42">
        <f t="shared" si="507"/>
        <v>100</v>
      </c>
      <c r="S2912" s="85">
        <f t="shared" si="498"/>
        <v>4990</v>
      </c>
      <c r="T2912" s="60" t="str">
        <f>IFERROR(VLOOKUP($B2912,'Из ГУГЛа'!$B:$G,4,0)*U2912+V2912,VLOOKUP($B2912,'Из ГУГЛа'!$B:$G,4,0))</f>
        <v/>
      </c>
      <c r="U2912" s="15">
        <v>1</v>
      </c>
      <c r="V2912" s="59"/>
      <c r="W2912" s="74">
        <f t="shared" si="508"/>
        <v>0.38611111111111107</v>
      </c>
      <c r="X2912" s="74" t="str">
        <f t="shared" si="509"/>
        <v/>
      </c>
      <c r="Y2912" s="74" t="str">
        <f t="shared" si="510"/>
        <v/>
      </c>
      <c r="Z2912" s="76" t="e">
        <f>INDEX($Z:$Z,MATCH($H2912,$C:$C,0))+V2912</f>
        <v>#VALUE!</v>
      </c>
      <c r="AB2912" s="43">
        <f>INDEX($AB:$AB,MATCH($H2912,$C:$C,0))</f>
        <v>0</v>
      </c>
    </row>
    <row r="2913" spans="1:28" ht="60" x14ac:dyDescent="0.25">
      <c r="A2913" s="71" t="str">
        <f>INDEX('Выгр Торг'!$A:$A,MATCH($B2913,'Выгр Торг'!$B:$B,0))</f>
        <v>Боковые зеркала "АТП" в стиле Гранта для ВАЗ 2110-2112, Лада Приора</v>
      </c>
      <c r="B2913" s="88">
        <v>327635</v>
      </c>
      <c r="C2913" s="72">
        <f>VLOOKUP($B2913,'Выгр Торг'!$B:$P,C$1,0)</f>
        <v>327635</v>
      </c>
      <c r="D2913" s="71" t="str">
        <f>VLOOKUP($B2913,'Выгр Торг'!$B:$P,D$1,0)</f>
        <v>Боковые зеркала "АТП" в стиле Гранта (повторитель: Стандартный, Механическая, С обогревом, В цвет 387) для ВАЗ 2110-2112, Лада Приора</v>
      </c>
      <c r="E2913" s="72" t="str">
        <f>VLOOKUP($B2913,'Выгр Торг'!$B:$P,E$1,0)</f>
        <v>Y</v>
      </c>
      <c r="F2913" s="72" t="str">
        <f>VLOOKUP($B2913,'Выгр Торг'!$B:$P,F$1,0)</f>
        <v>1</v>
      </c>
      <c r="G2913" s="36"/>
      <c r="H2913" s="28">
        <v>327193</v>
      </c>
      <c r="I2913" s="53">
        <f>INDEX($I:$I,MATCH($H2913,$C:$C,0))</f>
        <v>600</v>
      </c>
      <c r="J2913" s="5" t="s">
        <v>3410</v>
      </c>
      <c r="K2913" s="56">
        <f>INDEX($K:$K,MATCH($H2913,$C:$C,0))+I2913</f>
        <v>3600</v>
      </c>
      <c r="L2913" s="14">
        <f>VLOOKUP(K2913,Наценка!$A$1:$B$8,2,1)</f>
        <v>1.4</v>
      </c>
      <c r="M2913" s="56">
        <f>INDEX($M:$M,MATCH($H2913,$C:$C,0))+I2913*$M$2</f>
        <v>4980</v>
      </c>
      <c r="N2913" s="57">
        <f t="shared" si="505"/>
        <v>4990</v>
      </c>
      <c r="O2913" s="72">
        <f>VLOOKUP($B2913,'Выгр Торг'!$B:$P,O$1,0)</f>
        <v>3600</v>
      </c>
      <c r="P2913" s="72">
        <f>VLOOKUP($B2913,'Выгр Торг'!$B:$P,P$1,0)</f>
        <v>5090</v>
      </c>
      <c r="Q2913" s="42">
        <f t="shared" si="506"/>
        <v>0</v>
      </c>
      <c r="R2913" s="42">
        <f t="shared" si="507"/>
        <v>100</v>
      </c>
      <c r="S2913" s="85">
        <f t="shared" si="498"/>
        <v>4990</v>
      </c>
      <c r="T2913" s="60" t="str">
        <f>IFERROR(VLOOKUP($B2913,'Из ГУГЛа'!$B:$G,4,0)*U2913+V2913,VLOOKUP($B2913,'Из ГУГЛа'!$B:$G,4,0))</f>
        <v/>
      </c>
      <c r="U2913" s="15">
        <v>1</v>
      </c>
      <c r="V2913" s="59"/>
      <c r="W2913" s="74">
        <f t="shared" si="508"/>
        <v>0.38611111111111107</v>
      </c>
      <c r="X2913" s="74" t="str">
        <f t="shared" si="509"/>
        <v/>
      </c>
      <c r="Y2913" s="74" t="str">
        <f t="shared" si="510"/>
        <v/>
      </c>
      <c r="Z2913" s="76" t="e">
        <f>INDEX($Z:$Z,MATCH($H2913,$C:$C,0))+V2913</f>
        <v>#VALUE!</v>
      </c>
      <c r="AB2913" s="43">
        <f>INDEX($AB:$AB,MATCH($H2913,$C:$C,0))</f>
        <v>0</v>
      </c>
    </row>
    <row r="2914" spans="1:28" ht="60" x14ac:dyDescent="0.25">
      <c r="A2914" s="71" t="str">
        <f>INDEX('Выгр Торг'!$A:$A,MATCH($B2914,'Выгр Торг'!$B:$B,0))</f>
        <v>Боковые зеркала "АТП" в стиле Гранта для ВАЗ 2110-2112, Лада Приора</v>
      </c>
      <c r="B2914" s="88">
        <v>327699</v>
      </c>
      <c r="C2914" s="72">
        <f>VLOOKUP($B2914,'Выгр Торг'!$B:$P,C$1,0)</f>
        <v>327699</v>
      </c>
      <c r="D2914" s="71" t="str">
        <f>VLOOKUP($B2914,'Выгр Торг'!$B:$P,D$1,0)</f>
        <v>Боковые зеркала "АТП" в стиле Гранта (повторитель: Стандартный, Механическая, С обогревом, В цвет 391) для ВАЗ 2110-2112, Лада Приора</v>
      </c>
      <c r="E2914" s="72" t="str">
        <f>VLOOKUP($B2914,'Выгр Торг'!$B:$P,E$1,0)</f>
        <v>Y</v>
      </c>
      <c r="F2914" s="72" t="str">
        <f>VLOOKUP($B2914,'Выгр Торг'!$B:$P,F$1,0)</f>
        <v>1</v>
      </c>
      <c r="G2914" s="36"/>
      <c r="H2914" s="28">
        <v>327193</v>
      </c>
      <c r="I2914" s="53">
        <f>INDEX($I:$I,MATCH($H2914,$C:$C,0))</f>
        <v>600</v>
      </c>
      <c r="J2914" s="5" t="s">
        <v>3410</v>
      </c>
      <c r="K2914" s="56">
        <f>INDEX($K:$K,MATCH($H2914,$C:$C,0))+I2914</f>
        <v>3600</v>
      </c>
      <c r="L2914" s="14">
        <f>VLOOKUP(K2914,Наценка!$A$1:$B$8,2,1)</f>
        <v>1.4</v>
      </c>
      <c r="M2914" s="56">
        <f>INDEX($M:$M,MATCH($H2914,$C:$C,0))+I2914*$M$2</f>
        <v>4980</v>
      </c>
      <c r="N2914" s="57">
        <f t="shared" si="505"/>
        <v>4990</v>
      </c>
      <c r="O2914" s="72">
        <f>VLOOKUP($B2914,'Выгр Торг'!$B:$P,O$1,0)</f>
        <v>3600</v>
      </c>
      <c r="P2914" s="72">
        <f>VLOOKUP($B2914,'Выгр Торг'!$B:$P,P$1,0)</f>
        <v>5090</v>
      </c>
      <c r="Q2914" s="42">
        <f t="shared" si="506"/>
        <v>0</v>
      </c>
      <c r="R2914" s="42">
        <f t="shared" si="507"/>
        <v>100</v>
      </c>
      <c r="S2914" s="85">
        <f t="shared" si="498"/>
        <v>4990</v>
      </c>
      <c r="T2914" s="60" t="str">
        <f>IFERROR(VLOOKUP($B2914,'Из ГУГЛа'!$B:$G,4,0)*U2914+V2914,VLOOKUP($B2914,'Из ГУГЛа'!$B:$G,4,0))</f>
        <v/>
      </c>
      <c r="U2914" s="15">
        <v>1</v>
      </c>
      <c r="V2914" s="59"/>
      <c r="W2914" s="74">
        <f t="shared" si="508"/>
        <v>0.38611111111111107</v>
      </c>
      <c r="X2914" s="74" t="str">
        <f t="shared" si="509"/>
        <v/>
      </c>
      <c r="Y2914" s="74" t="str">
        <f t="shared" si="510"/>
        <v/>
      </c>
      <c r="Z2914" s="76" t="e">
        <f>INDEX($Z:$Z,MATCH($H2914,$C:$C,0))+V2914</f>
        <v>#VALUE!</v>
      </c>
      <c r="AB2914" s="43">
        <f>INDEX($AB:$AB,MATCH($H2914,$C:$C,0))</f>
        <v>0</v>
      </c>
    </row>
    <row r="2915" spans="1:28" ht="60" x14ac:dyDescent="0.25">
      <c r="A2915" s="71" t="str">
        <f>INDEX('Выгр Торг'!$A:$A,MATCH($B2915,'Выгр Торг'!$B:$B,0))</f>
        <v>Боковые зеркала "АТП" в стиле Гранта для ВАЗ 2110-2112, Лада Приора</v>
      </c>
      <c r="B2915" s="88">
        <v>327691</v>
      </c>
      <c r="C2915" s="72">
        <f>VLOOKUP($B2915,'Выгр Торг'!$B:$P,C$1,0)</f>
        <v>327691</v>
      </c>
      <c r="D2915" s="71" t="str">
        <f>VLOOKUP($B2915,'Выгр Торг'!$B:$P,D$1,0)</f>
        <v>Боковые зеркала "АТП" в стиле Гранта (повторитель: Стандартный, Механическая, С обогревом, В цвет 412) для ВАЗ 2110-2112, Лада Приора</v>
      </c>
      <c r="E2915" s="72" t="str">
        <f>VLOOKUP($B2915,'Выгр Торг'!$B:$P,E$1,0)</f>
        <v>Y</v>
      </c>
      <c r="F2915" s="72" t="str">
        <f>VLOOKUP($B2915,'Выгр Торг'!$B:$P,F$1,0)</f>
        <v>1</v>
      </c>
      <c r="G2915" s="36"/>
      <c r="H2915" s="28">
        <v>327193</v>
      </c>
      <c r="I2915" s="53">
        <f>INDEX($I:$I,MATCH($H2915,$C:$C,0))</f>
        <v>600</v>
      </c>
      <c r="J2915" s="5" t="s">
        <v>3410</v>
      </c>
      <c r="K2915" s="56">
        <f>INDEX($K:$K,MATCH($H2915,$C:$C,0))+I2915</f>
        <v>3600</v>
      </c>
      <c r="L2915" s="14">
        <f>VLOOKUP(K2915,Наценка!$A$1:$B$8,2,1)</f>
        <v>1.4</v>
      </c>
      <c r="M2915" s="56">
        <f>INDEX($M:$M,MATCH($H2915,$C:$C,0))+I2915*$M$2</f>
        <v>4980</v>
      </c>
      <c r="N2915" s="57">
        <f t="shared" si="505"/>
        <v>4990</v>
      </c>
      <c r="O2915" s="72">
        <f>VLOOKUP($B2915,'Выгр Торг'!$B:$P,O$1,0)</f>
        <v>3600</v>
      </c>
      <c r="P2915" s="72">
        <f>VLOOKUP($B2915,'Выгр Торг'!$B:$P,P$1,0)</f>
        <v>5090</v>
      </c>
      <c r="Q2915" s="42">
        <f t="shared" si="506"/>
        <v>0</v>
      </c>
      <c r="R2915" s="42">
        <f t="shared" si="507"/>
        <v>100</v>
      </c>
      <c r="S2915" s="85">
        <f t="shared" si="498"/>
        <v>4990</v>
      </c>
      <c r="T2915" s="60" t="str">
        <f>IFERROR(VLOOKUP($B2915,'Из ГУГЛа'!$B:$G,4,0)*U2915+V2915,VLOOKUP($B2915,'Из ГУГЛа'!$B:$G,4,0))</f>
        <v/>
      </c>
      <c r="U2915" s="15">
        <v>1</v>
      </c>
      <c r="V2915" s="59"/>
      <c r="W2915" s="74">
        <f t="shared" si="508"/>
        <v>0.38611111111111107</v>
      </c>
      <c r="X2915" s="74" t="str">
        <f t="shared" si="509"/>
        <v/>
      </c>
      <c r="Y2915" s="74" t="str">
        <f t="shared" si="510"/>
        <v/>
      </c>
      <c r="Z2915" s="76" t="e">
        <f>INDEX($Z:$Z,MATCH($H2915,$C:$C,0))+V2915</f>
        <v>#VALUE!</v>
      </c>
      <c r="AB2915" s="43">
        <f>INDEX($AB:$AB,MATCH($H2915,$C:$C,0))</f>
        <v>0</v>
      </c>
    </row>
    <row r="2916" spans="1:28" ht="60" x14ac:dyDescent="0.25">
      <c r="A2916" s="71" t="str">
        <f>INDEX('Выгр Торг'!$A:$A,MATCH($B2916,'Выгр Торг'!$B:$B,0))</f>
        <v>Боковые зеркала "АТП" в стиле Гранта для ВАЗ 2110-2112, Лада Приора</v>
      </c>
      <c r="B2916" s="88">
        <v>327547</v>
      </c>
      <c r="C2916" s="72">
        <f>VLOOKUP($B2916,'Выгр Торг'!$B:$P,C$1,0)</f>
        <v>327547</v>
      </c>
      <c r="D2916" s="71" t="str">
        <f>VLOOKUP($B2916,'Выгр Торг'!$B:$P,D$1,0)</f>
        <v>Боковые зеркала "АТП" в стиле Гранта (повторитель: Стандартный, Механическая, С обогревом, В цвет 413) для ВАЗ 2110-2112, Лада Приора</v>
      </c>
      <c r="E2916" s="72" t="str">
        <f>VLOOKUP($B2916,'Выгр Торг'!$B:$P,E$1,0)</f>
        <v>Y</v>
      </c>
      <c r="F2916" s="72" t="str">
        <f>VLOOKUP($B2916,'Выгр Торг'!$B:$P,F$1,0)</f>
        <v>1</v>
      </c>
      <c r="G2916" s="36"/>
      <c r="H2916" s="28">
        <v>327193</v>
      </c>
      <c r="I2916" s="53">
        <f>INDEX($I:$I,MATCH($H2916,$C:$C,0))</f>
        <v>600</v>
      </c>
      <c r="J2916" s="5" t="s">
        <v>3410</v>
      </c>
      <c r="K2916" s="56">
        <f>INDEX($K:$K,MATCH($H2916,$C:$C,0))+I2916</f>
        <v>3600</v>
      </c>
      <c r="L2916" s="14">
        <f>VLOOKUP(K2916,Наценка!$A$1:$B$8,2,1)</f>
        <v>1.4</v>
      </c>
      <c r="M2916" s="56">
        <f>INDEX($M:$M,MATCH($H2916,$C:$C,0))+I2916*$M$2</f>
        <v>4980</v>
      </c>
      <c r="N2916" s="57">
        <f t="shared" si="505"/>
        <v>4990</v>
      </c>
      <c r="O2916" s="72">
        <f>VLOOKUP($B2916,'Выгр Торг'!$B:$P,O$1,0)</f>
        <v>3600</v>
      </c>
      <c r="P2916" s="72">
        <f>VLOOKUP($B2916,'Выгр Торг'!$B:$P,P$1,0)</f>
        <v>5090</v>
      </c>
      <c r="Q2916" s="42">
        <f t="shared" si="506"/>
        <v>0</v>
      </c>
      <c r="R2916" s="42">
        <f t="shared" si="507"/>
        <v>100</v>
      </c>
      <c r="S2916" s="85">
        <f t="shared" si="498"/>
        <v>4990</v>
      </c>
      <c r="T2916" s="60" t="str">
        <f>IFERROR(VLOOKUP($B2916,'Из ГУГЛа'!$B:$G,4,0)*U2916+V2916,VLOOKUP($B2916,'Из ГУГЛа'!$B:$G,4,0))</f>
        <v/>
      </c>
      <c r="U2916" s="15">
        <v>1</v>
      </c>
      <c r="V2916" s="59"/>
      <c r="W2916" s="74">
        <f t="shared" si="508"/>
        <v>0.38611111111111107</v>
      </c>
      <c r="X2916" s="74" t="str">
        <f t="shared" si="509"/>
        <v/>
      </c>
      <c r="Y2916" s="74" t="str">
        <f t="shared" si="510"/>
        <v/>
      </c>
      <c r="Z2916" s="76" t="e">
        <f>INDEX($Z:$Z,MATCH($H2916,$C:$C,0))+V2916</f>
        <v>#VALUE!</v>
      </c>
      <c r="AB2916" s="43">
        <f>INDEX($AB:$AB,MATCH($H2916,$C:$C,0))</f>
        <v>0</v>
      </c>
    </row>
    <row r="2917" spans="1:28" ht="60" x14ac:dyDescent="0.25">
      <c r="A2917" s="71" t="str">
        <f>INDEX('Выгр Торг'!$A:$A,MATCH($B2917,'Выгр Торг'!$B:$B,0))</f>
        <v>Боковые зеркала "АТП" в стиле Гранта для ВАЗ 2110-2112, Лада Приора</v>
      </c>
      <c r="B2917" s="88">
        <v>327747</v>
      </c>
      <c r="C2917" s="72">
        <f>VLOOKUP($B2917,'Выгр Торг'!$B:$P,C$1,0)</f>
        <v>327747</v>
      </c>
      <c r="D2917" s="71" t="str">
        <f>VLOOKUP($B2917,'Выгр Торг'!$B:$P,D$1,0)</f>
        <v>Боковые зеркала "АТП" в стиле Гранта (повторитель: Стандартный, Механическая, С обогревом, В цвет 416) для ВАЗ 2110-2112, Лада Приора</v>
      </c>
      <c r="E2917" s="72" t="str">
        <f>VLOOKUP($B2917,'Выгр Торг'!$B:$P,E$1,0)</f>
        <v>Y</v>
      </c>
      <c r="F2917" s="72" t="str">
        <f>VLOOKUP($B2917,'Выгр Торг'!$B:$P,F$1,0)</f>
        <v>1</v>
      </c>
      <c r="G2917" s="36"/>
      <c r="H2917" s="28">
        <v>327193</v>
      </c>
      <c r="I2917" s="53">
        <f>INDEX($I:$I,MATCH($H2917,$C:$C,0))</f>
        <v>600</v>
      </c>
      <c r="J2917" s="5" t="s">
        <v>3410</v>
      </c>
      <c r="K2917" s="56">
        <f>INDEX($K:$K,MATCH($H2917,$C:$C,0))+I2917</f>
        <v>3600</v>
      </c>
      <c r="L2917" s="14">
        <f>VLOOKUP(K2917,Наценка!$A$1:$B$8,2,1)</f>
        <v>1.4</v>
      </c>
      <c r="M2917" s="56">
        <f>INDEX($M:$M,MATCH($H2917,$C:$C,0))+I2917*$M$2</f>
        <v>4980</v>
      </c>
      <c r="N2917" s="57">
        <f t="shared" si="505"/>
        <v>4990</v>
      </c>
      <c r="O2917" s="72">
        <f>VLOOKUP($B2917,'Выгр Торг'!$B:$P,O$1,0)</f>
        <v>3600</v>
      </c>
      <c r="P2917" s="72">
        <f>VLOOKUP($B2917,'Выгр Торг'!$B:$P,P$1,0)</f>
        <v>5090</v>
      </c>
      <c r="Q2917" s="42">
        <f t="shared" si="506"/>
        <v>0</v>
      </c>
      <c r="R2917" s="42">
        <f t="shared" si="507"/>
        <v>100</v>
      </c>
      <c r="S2917" s="85">
        <f t="shared" si="498"/>
        <v>4990</v>
      </c>
      <c r="T2917" s="60" t="str">
        <f>IFERROR(VLOOKUP($B2917,'Из ГУГЛа'!$B:$G,4,0)*U2917+V2917,VLOOKUP($B2917,'Из ГУГЛа'!$B:$G,4,0))</f>
        <v/>
      </c>
      <c r="U2917" s="15">
        <v>1</v>
      </c>
      <c r="V2917" s="59"/>
      <c r="W2917" s="74">
        <f t="shared" si="508"/>
        <v>0.38611111111111107</v>
      </c>
      <c r="X2917" s="74" t="str">
        <f t="shared" si="509"/>
        <v/>
      </c>
      <c r="Y2917" s="74" t="str">
        <f t="shared" si="510"/>
        <v/>
      </c>
      <c r="Z2917" s="76" t="e">
        <f>INDEX($Z:$Z,MATCH($H2917,$C:$C,0))+V2917</f>
        <v>#VALUE!</v>
      </c>
      <c r="AB2917" s="43">
        <f>INDEX($AB:$AB,MATCH($H2917,$C:$C,0))</f>
        <v>0</v>
      </c>
    </row>
    <row r="2918" spans="1:28" ht="60" x14ac:dyDescent="0.25">
      <c r="A2918" s="71" t="str">
        <f>INDEX('Выгр Торг'!$A:$A,MATCH($B2918,'Выгр Торг'!$B:$B,0))</f>
        <v>Боковые зеркала "АТП" в стиле Гранта для ВАЗ 2110-2112, Лада Приора</v>
      </c>
      <c r="B2918" s="88">
        <v>327461</v>
      </c>
      <c r="C2918" s="72">
        <f>VLOOKUP($B2918,'Выгр Торг'!$B:$P,C$1,0)</f>
        <v>327461</v>
      </c>
      <c r="D2918" s="71" t="str">
        <f>VLOOKUP($B2918,'Выгр Торг'!$B:$P,D$1,0)</f>
        <v>Боковые зеркала "АТП" в стиле Гранта (повторитель: Стандартный, Механическая, С обогревом, В цвет 418) для ВАЗ 2110-2112, Лада Приора</v>
      </c>
      <c r="E2918" s="72" t="str">
        <f>VLOOKUP($B2918,'Выгр Торг'!$B:$P,E$1,0)</f>
        <v>Y</v>
      </c>
      <c r="F2918" s="72" t="str">
        <f>VLOOKUP($B2918,'Выгр Торг'!$B:$P,F$1,0)</f>
        <v>1</v>
      </c>
      <c r="G2918" s="36"/>
      <c r="H2918" s="28">
        <v>327193</v>
      </c>
      <c r="I2918" s="53">
        <f>INDEX($I:$I,MATCH($H2918,$C:$C,0))</f>
        <v>600</v>
      </c>
      <c r="J2918" s="5" t="s">
        <v>3410</v>
      </c>
      <c r="K2918" s="56">
        <f>INDEX($K:$K,MATCH($H2918,$C:$C,0))+I2918</f>
        <v>3600</v>
      </c>
      <c r="L2918" s="14">
        <f>VLOOKUP(K2918,Наценка!$A$1:$B$8,2,1)</f>
        <v>1.4</v>
      </c>
      <c r="M2918" s="56">
        <f>INDEX($M:$M,MATCH($H2918,$C:$C,0))+I2918*$M$2</f>
        <v>4980</v>
      </c>
      <c r="N2918" s="57">
        <f t="shared" si="505"/>
        <v>4990</v>
      </c>
      <c r="O2918" s="72">
        <f>VLOOKUP($B2918,'Выгр Торг'!$B:$P,O$1,0)</f>
        <v>3600</v>
      </c>
      <c r="P2918" s="72">
        <f>VLOOKUP($B2918,'Выгр Торг'!$B:$P,P$1,0)</f>
        <v>5090</v>
      </c>
      <c r="Q2918" s="42">
        <f t="shared" si="506"/>
        <v>0</v>
      </c>
      <c r="R2918" s="42">
        <f t="shared" si="507"/>
        <v>100</v>
      </c>
      <c r="S2918" s="85">
        <f t="shared" si="498"/>
        <v>4990</v>
      </c>
      <c r="T2918" s="60" t="str">
        <f>IFERROR(VLOOKUP($B2918,'Из ГУГЛа'!$B:$G,4,0)*U2918+V2918,VLOOKUP($B2918,'Из ГУГЛа'!$B:$G,4,0))</f>
        <v/>
      </c>
      <c r="U2918" s="15">
        <v>1</v>
      </c>
      <c r="V2918" s="59"/>
      <c r="W2918" s="74">
        <f t="shared" si="508"/>
        <v>0.38611111111111107</v>
      </c>
      <c r="X2918" s="74" t="str">
        <f t="shared" si="509"/>
        <v/>
      </c>
      <c r="Y2918" s="74" t="str">
        <f t="shared" si="510"/>
        <v/>
      </c>
      <c r="Z2918" s="76" t="e">
        <f>INDEX($Z:$Z,MATCH($H2918,$C:$C,0))+V2918</f>
        <v>#VALUE!</v>
      </c>
      <c r="AB2918" s="43">
        <f>INDEX($AB:$AB,MATCH($H2918,$C:$C,0))</f>
        <v>0</v>
      </c>
    </row>
    <row r="2919" spans="1:28" ht="60" x14ac:dyDescent="0.25">
      <c r="A2919" s="71" t="str">
        <f>INDEX('Выгр Торг'!$A:$A,MATCH($B2919,'Выгр Торг'!$B:$B,0))</f>
        <v>Боковые зеркала "АТП" в стиле Гранта для ВАЗ 2110-2112, Лада Приора</v>
      </c>
      <c r="B2919" s="88">
        <v>327619</v>
      </c>
      <c r="C2919" s="72">
        <f>VLOOKUP($B2919,'Выгр Торг'!$B:$P,C$1,0)</f>
        <v>327619</v>
      </c>
      <c r="D2919" s="71" t="str">
        <f>VLOOKUP($B2919,'Выгр Торг'!$B:$P,D$1,0)</f>
        <v>Боковые зеркала "АТП" в стиле Гранта (повторитель: Стандартный, Механическая, С обогревом, В цвет 419) для ВАЗ 2110-2112, Лада Приора</v>
      </c>
      <c r="E2919" s="72" t="str">
        <f>VLOOKUP($B2919,'Выгр Торг'!$B:$P,E$1,0)</f>
        <v>Y</v>
      </c>
      <c r="F2919" s="72" t="str">
        <f>VLOOKUP($B2919,'Выгр Торг'!$B:$P,F$1,0)</f>
        <v>1</v>
      </c>
      <c r="G2919" s="36"/>
      <c r="H2919" s="28">
        <v>327193</v>
      </c>
      <c r="I2919" s="53">
        <f>INDEX($I:$I,MATCH($H2919,$C:$C,0))</f>
        <v>600</v>
      </c>
      <c r="J2919" s="5" t="s">
        <v>3410</v>
      </c>
      <c r="K2919" s="56">
        <f>INDEX($K:$K,MATCH($H2919,$C:$C,0))+I2919</f>
        <v>3600</v>
      </c>
      <c r="L2919" s="14">
        <f>VLOOKUP(K2919,Наценка!$A$1:$B$8,2,1)</f>
        <v>1.4</v>
      </c>
      <c r="M2919" s="56">
        <f>INDEX($M:$M,MATCH($H2919,$C:$C,0))+I2919*$M$2</f>
        <v>4980</v>
      </c>
      <c r="N2919" s="57">
        <f t="shared" si="505"/>
        <v>4990</v>
      </c>
      <c r="O2919" s="72">
        <f>VLOOKUP($B2919,'Выгр Торг'!$B:$P,O$1,0)</f>
        <v>3600</v>
      </c>
      <c r="P2919" s="72">
        <f>VLOOKUP($B2919,'Выгр Торг'!$B:$P,P$1,0)</f>
        <v>5090</v>
      </c>
      <c r="Q2919" s="42">
        <f t="shared" si="506"/>
        <v>0</v>
      </c>
      <c r="R2919" s="42">
        <f t="shared" si="507"/>
        <v>100</v>
      </c>
      <c r="S2919" s="85">
        <f t="shared" si="498"/>
        <v>4990</v>
      </c>
      <c r="T2919" s="60" t="str">
        <f>IFERROR(VLOOKUP($B2919,'Из ГУГЛа'!$B:$G,4,0)*U2919+V2919,VLOOKUP($B2919,'Из ГУГЛа'!$B:$G,4,0))</f>
        <v/>
      </c>
      <c r="U2919" s="15">
        <v>1</v>
      </c>
      <c r="V2919" s="59"/>
      <c r="W2919" s="74">
        <f t="shared" si="508"/>
        <v>0.38611111111111107</v>
      </c>
      <c r="X2919" s="74" t="str">
        <f t="shared" si="509"/>
        <v/>
      </c>
      <c r="Y2919" s="74" t="str">
        <f t="shared" si="510"/>
        <v/>
      </c>
      <c r="Z2919" s="76" t="e">
        <f>INDEX($Z:$Z,MATCH($H2919,$C:$C,0))+V2919</f>
        <v>#VALUE!</v>
      </c>
      <c r="AB2919" s="43">
        <f>INDEX($AB:$AB,MATCH($H2919,$C:$C,0))</f>
        <v>0</v>
      </c>
    </row>
    <row r="2920" spans="1:28" ht="60" x14ac:dyDescent="0.25">
      <c r="A2920" s="71" t="str">
        <f>INDEX('Выгр Торг'!$A:$A,MATCH($B2920,'Выгр Торг'!$B:$B,0))</f>
        <v>Боковые зеркала "АТП" в стиле Гранта для ВАЗ 2110-2112, Лада Приора</v>
      </c>
      <c r="B2920" s="88">
        <v>327429</v>
      </c>
      <c r="C2920" s="72">
        <f>VLOOKUP($B2920,'Выгр Торг'!$B:$P,C$1,0)</f>
        <v>327429</v>
      </c>
      <c r="D2920" s="71" t="str">
        <f>VLOOKUP($B2920,'Выгр Торг'!$B:$P,D$1,0)</f>
        <v>Боковые зеркала "АТП" в стиле Гранта (повторитель: Стандартный, Механическая, С обогревом, В цвет 421) для ВАЗ 2110-2112, Лада Приора</v>
      </c>
      <c r="E2920" s="72" t="str">
        <f>VLOOKUP($B2920,'Выгр Торг'!$B:$P,E$1,0)</f>
        <v>Y</v>
      </c>
      <c r="F2920" s="72" t="str">
        <f>VLOOKUP($B2920,'Выгр Торг'!$B:$P,F$1,0)</f>
        <v>1</v>
      </c>
      <c r="G2920" s="36"/>
      <c r="H2920" s="28">
        <v>327193</v>
      </c>
      <c r="I2920" s="53">
        <f>INDEX($I:$I,MATCH($H2920,$C:$C,0))</f>
        <v>600</v>
      </c>
      <c r="J2920" s="5" t="s">
        <v>3410</v>
      </c>
      <c r="K2920" s="56">
        <f>INDEX($K:$K,MATCH($H2920,$C:$C,0))+I2920</f>
        <v>3600</v>
      </c>
      <c r="L2920" s="14">
        <f>VLOOKUP(K2920,Наценка!$A$1:$B$8,2,1)</f>
        <v>1.4</v>
      </c>
      <c r="M2920" s="56">
        <f>INDEX($M:$M,MATCH($H2920,$C:$C,0))+I2920*$M$2</f>
        <v>4980</v>
      </c>
      <c r="N2920" s="57">
        <f t="shared" si="505"/>
        <v>4990</v>
      </c>
      <c r="O2920" s="72">
        <f>VLOOKUP($B2920,'Выгр Торг'!$B:$P,O$1,0)</f>
        <v>3600</v>
      </c>
      <c r="P2920" s="72">
        <f>VLOOKUP($B2920,'Выгр Торг'!$B:$P,P$1,0)</f>
        <v>5090</v>
      </c>
      <c r="Q2920" s="42">
        <f t="shared" si="506"/>
        <v>0</v>
      </c>
      <c r="R2920" s="42">
        <f t="shared" si="507"/>
        <v>100</v>
      </c>
      <c r="S2920" s="85">
        <f t="shared" si="498"/>
        <v>4990</v>
      </c>
      <c r="T2920" s="60" t="str">
        <f>IFERROR(VLOOKUP($B2920,'Из ГУГЛа'!$B:$G,4,0)*U2920+V2920,VLOOKUP($B2920,'Из ГУГЛа'!$B:$G,4,0))</f>
        <v/>
      </c>
      <c r="U2920" s="15">
        <v>1</v>
      </c>
      <c r="V2920" s="59"/>
      <c r="W2920" s="74">
        <f t="shared" si="508"/>
        <v>0.38611111111111107</v>
      </c>
      <c r="X2920" s="74" t="str">
        <f t="shared" si="509"/>
        <v/>
      </c>
      <c r="Y2920" s="74" t="str">
        <f t="shared" si="510"/>
        <v/>
      </c>
      <c r="Z2920" s="76" t="e">
        <f>INDEX($Z:$Z,MATCH($H2920,$C:$C,0))+V2920</f>
        <v>#VALUE!</v>
      </c>
      <c r="AB2920" s="43">
        <f>INDEX($AB:$AB,MATCH($H2920,$C:$C,0))</f>
        <v>0</v>
      </c>
    </row>
    <row r="2921" spans="1:28" ht="60" x14ac:dyDescent="0.25">
      <c r="A2921" s="71" t="str">
        <f>INDEX('Выгр Торг'!$A:$A,MATCH($B2921,'Выгр Торг'!$B:$B,0))</f>
        <v>Боковые зеркала "АТП" в стиле Гранта для ВАЗ 2110-2112, Лада Приора</v>
      </c>
      <c r="B2921" s="88">
        <v>327587</v>
      </c>
      <c r="C2921" s="72">
        <f>VLOOKUP($B2921,'Выгр Торг'!$B:$P,C$1,0)</f>
        <v>327587</v>
      </c>
      <c r="D2921" s="71" t="str">
        <f>VLOOKUP($B2921,'Выгр Торг'!$B:$P,D$1,0)</f>
        <v>Боковые зеркала "АТП" в стиле Гранта (повторитель: Стандартный, Механическая, С обогревом, В цвет 426) для ВАЗ 2110-2112, Лада Приора</v>
      </c>
      <c r="E2921" s="72" t="str">
        <f>VLOOKUP($B2921,'Выгр Торг'!$B:$P,E$1,0)</f>
        <v>Y</v>
      </c>
      <c r="F2921" s="72" t="str">
        <f>VLOOKUP($B2921,'Выгр Торг'!$B:$P,F$1,0)</f>
        <v>1</v>
      </c>
      <c r="G2921" s="36"/>
      <c r="H2921" s="28">
        <v>327193</v>
      </c>
      <c r="I2921" s="53">
        <f>INDEX($I:$I,MATCH($H2921,$C:$C,0))</f>
        <v>600</v>
      </c>
      <c r="J2921" s="5" t="s">
        <v>3410</v>
      </c>
      <c r="K2921" s="56">
        <f>INDEX($K:$K,MATCH($H2921,$C:$C,0))+I2921</f>
        <v>3600</v>
      </c>
      <c r="L2921" s="14">
        <f>VLOOKUP(K2921,Наценка!$A$1:$B$8,2,1)</f>
        <v>1.4</v>
      </c>
      <c r="M2921" s="56">
        <f>INDEX($M:$M,MATCH($H2921,$C:$C,0))+I2921*$M$2</f>
        <v>4980</v>
      </c>
      <c r="N2921" s="57">
        <f t="shared" si="505"/>
        <v>4990</v>
      </c>
      <c r="O2921" s="72">
        <f>VLOOKUP($B2921,'Выгр Торг'!$B:$P,O$1,0)</f>
        <v>3600</v>
      </c>
      <c r="P2921" s="72">
        <f>VLOOKUP($B2921,'Выгр Торг'!$B:$P,P$1,0)</f>
        <v>5090</v>
      </c>
      <c r="Q2921" s="42">
        <f t="shared" si="506"/>
        <v>0</v>
      </c>
      <c r="R2921" s="42">
        <f t="shared" si="507"/>
        <v>100</v>
      </c>
      <c r="S2921" s="85">
        <f t="shared" si="498"/>
        <v>4990</v>
      </c>
      <c r="T2921" s="60" t="str">
        <f>IFERROR(VLOOKUP($B2921,'Из ГУГЛа'!$B:$G,4,0)*U2921+V2921,VLOOKUP($B2921,'Из ГУГЛа'!$B:$G,4,0))</f>
        <v/>
      </c>
      <c r="U2921" s="15">
        <v>1</v>
      </c>
      <c r="V2921" s="59"/>
      <c r="W2921" s="74">
        <f t="shared" si="508"/>
        <v>0.38611111111111107</v>
      </c>
      <c r="X2921" s="74" t="str">
        <f t="shared" si="509"/>
        <v/>
      </c>
      <c r="Y2921" s="74" t="str">
        <f t="shared" si="510"/>
        <v/>
      </c>
      <c r="Z2921" s="76" t="e">
        <f>INDEX($Z:$Z,MATCH($H2921,$C:$C,0))+V2921</f>
        <v>#VALUE!</v>
      </c>
      <c r="AB2921" s="43">
        <f>INDEX($AB:$AB,MATCH($H2921,$C:$C,0))</f>
        <v>0</v>
      </c>
    </row>
    <row r="2922" spans="1:28" ht="60" x14ac:dyDescent="0.25">
      <c r="A2922" s="71" t="str">
        <f>INDEX('Выгр Торг'!$A:$A,MATCH($B2922,'Выгр Торг'!$B:$B,0))</f>
        <v>Боковые зеркала "АТП" в стиле Гранта для ВАЗ 2110-2112, Лада Приора</v>
      </c>
      <c r="B2922" s="88">
        <v>327643</v>
      </c>
      <c r="C2922" s="72">
        <f>VLOOKUP($B2922,'Выгр Торг'!$B:$P,C$1,0)</f>
        <v>327643</v>
      </c>
      <c r="D2922" s="71" t="str">
        <f>VLOOKUP($B2922,'Выгр Торг'!$B:$P,D$1,0)</f>
        <v>Боковые зеркала "АТП" в стиле Гранта (повторитель: Стандартный, Механическая, С обогревом, В цвет 429) для ВАЗ 2110-2112, Лада Приора</v>
      </c>
      <c r="E2922" s="72" t="str">
        <f>VLOOKUP($B2922,'Выгр Торг'!$B:$P,E$1,0)</f>
        <v>Y</v>
      </c>
      <c r="F2922" s="72" t="str">
        <f>VLOOKUP($B2922,'Выгр Торг'!$B:$P,F$1,0)</f>
        <v>1</v>
      </c>
      <c r="G2922" s="36"/>
      <c r="H2922" s="28">
        <v>327193</v>
      </c>
      <c r="I2922" s="53">
        <f>INDEX($I:$I,MATCH($H2922,$C:$C,0))</f>
        <v>600</v>
      </c>
      <c r="J2922" s="5" t="s">
        <v>3410</v>
      </c>
      <c r="K2922" s="56">
        <f>INDEX($K:$K,MATCH($H2922,$C:$C,0))+I2922</f>
        <v>3600</v>
      </c>
      <c r="L2922" s="14">
        <f>VLOOKUP(K2922,Наценка!$A$1:$B$8,2,1)</f>
        <v>1.4</v>
      </c>
      <c r="M2922" s="56">
        <f>INDEX($M:$M,MATCH($H2922,$C:$C,0))+I2922*$M$2</f>
        <v>4980</v>
      </c>
      <c r="N2922" s="57">
        <f t="shared" si="505"/>
        <v>4990</v>
      </c>
      <c r="O2922" s="72">
        <f>VLOOKUP($B2922,'Выгр Торг'!$B:$P,O$1,0)</f>
        <v>3600</v>
      </c>
      <c r="P2922" s="72">
        <f>VLOOKUP($B2922,'Выгр Торг'!$B:$P,P$1,0)</f>
        <v>5090</v>
      </c>
      <c r="Q2922" s="42">
        <f t="shared" si="506"/>
        <v>0</v>
      </c>
      <c r="R2922" s="42">
        <f t="shared" si="507"/>
        <v>100</v>
      </c>
      <c r="S2922" s="85">
        <f t="shared" si="498"/>
        <v>4990</v>
      </c>
      <c r="T2922" s="60" t="str">
        <f>IFERROR(VLOOKUP($B2922,'Из ГУГЛа'!$B:$G,4,0)*U2922+V2922,VLOOKUP($B2922,'Из ГУГЛа'!$B:$G,4,0))</f>
        <v/>
      </c>
      <c r="U2922" s="15">
        <v>1</v>
      </c>
      <c r="V2922" s="59"/>
      <c r="W2922" s="74">
        <f t="shared" si="508"/>
        <v>0.38611111111111107</v>
      </c>
      <c r="X2922" s="74" t="str">
        <f t="shared" si="509"/>
        <v/>
      </c>
      <c r="Y2922" s="74" t="str">
        <f t="shared" si="510"/>
        <v/>
      </c>
      <c r="Z2922" s="76" t="e">
        <f>INDEX($Z:$Z,MATCH($H2922,$C:$C,0))+V2922</f>
        <v>#VALUE!</v>
      </c>
      <c r="AB2922" s="43">
        <f>INDEX($AB:$AB,MATCH($H2922,$C:$C,0))</f>
        <v>0</v>
      </c>
    </row>
    <row r="2923" spans="1:28" ht="60" x14ac:dyDescent="0.25">
      <c r="A2923" s="71" t="str">
        <f>INDEX('Выгр Торг'!$A:$A,MATCH($B2923,'Выгр Торг'!$B:$B,0))</f>
        <v>Боковые зеркала "АТП" в стиле Гранта для ВАЗ 2110-2112, Лада Приора</v>
      </c>
      <c r="B2923" s="88">
        <v>327683</v>
      </c>
      <c r="C2923" s="72">
        <f>VLOOKUP($B2923,'Выгр Торг'!$B:$P,C$1,0)</f>
        <v>327683</v>
      </c>
      <c r="D2923" s="71" t="str">
        <f>VLOOKUP($B2923,'Выгр Торг'!$B:$P,D$1,0)</f>
        <v>Боковые зеркала "АТП" в стиле Гранта (повторитель: Стандартный, Механическая, С обогревом, В цвет 448) для ВАЗ 2110-2112, Лада Приора</v>
      </c>
      <c r="E2923" s="72" t="str">
        <f>VLOOKUP($B2923,'Выгр Торг'!$B:$P,E$1,0)</f>
        <v>Y</v>
      </c>
      <c r="F2923" s="72" t="str">
        <f>VLOOKUP($B2923,'Выгр Торг'!$B:$P,F$1,0)</f>
        <v>1</v>
      </c>
      <c r="G2923" s="36"/>
      <c r="H2923" s="28">
        <v>327193</v>
      </c>
      <c r="I2923" s="53">
        <f>INDEX($I:$I,MATCH($H2923,$C:$C,0))</f>
        <v>600</v>
      </c>
      <c r="J2923" s="5" t="s">
        <v>3410</v>
      </c>
      <c r="K2923" s="56">
        <f>INDEX($K:$K,MATCH($H2923,$C:$C,0))+I2923</f>
        <v>3600</v>
      </c>
      <c r="L2923" s="14">
        <f>VLOOKUP(K2923,Наценка!$A$1:$B$8,2,1)</f>
        <v>1.4</v>
      </c>
      <c r="M2923" s="56">
        <f>INDEX($M:$M,MATCH($H2923,$C:$C,0))+I2923*$M$2</f>
        <v>4980</v>
      </c>
      <c r="N2923" s="57">
        <f t="shared" si="505"/>
        <v>4990</v>
      </c>
      <c r="O2923" s="72">
        <f>VLOOKUP($B2923,'Выгр Торг'!$B:$P,O$1,0)</f>
        <v>3600</v>
      </c>
      <c r="P2923" s="72">
        <f>VLOOKUP($B2923,'Выгр Торг'!$B:$P,P$1,0)</f>
        <v>5090</v>
      </c>
      <c r="Q2923" s="42">
        <f t="shared" si="506"/>
        <v>0</v>
      </c>
      <c r="R2923" s="42">
        <f t="shared" si="507"/>
        <v>100</v>
      </c>
      <c r="S2923" s="85">
        <f t="shared" si="498"/>
        <v>4990</v>
      </c>
      <c r="T2923" s="60" t="str">
        <f>IFERROR(VLOOKUP($B2923,'Из ГУГЛа'!$B:$G,4,0)*U2923+V2923,VLOOKUP($B2923,'Из ГУГЛа'!$B:$G,4,0))</f>
        <v/>
      </c>
      <c r="U2923" s="15">
        <v>1</v>
      </c>
      <c r="V2923" s="59"/>
      <c r="W2923" s="74">
        <f t="shared" si="508"/>
        <v>0.38611111111111107</v>
      </c>
      <c r="X2923" s="74" t="str">
        <f t="shared" si="509"/>
        <v/>
      </c>
      <c r="Y2923" s="74" t="str">
        <f t="shared" si="510"/>
        <v/>
      </c>
      <c r="Z2923" s="76" t="e">
        <f>INDEX($Z:$Z,MATCH($H2923,$C:$C,0))+V2923</f>
        <v>#VALUE!</v>
      </c>
      <c r="AB2923" s="43">
        <f>INDEX($AB:$AB,MATCH($H2923,$C:$C,0))</f>
        <v>0</v>
      </c>
    </row>
    <row r="2924" spans="1:28" ht="60" x14ac:dyDescent="0.25">
      <c r="A2924" s="71" t="str">
        <f>INDEX('Выгр Торг'!$A:$A,MATCH($B2924,'Выгр Торг'!$B:$B,0))</f>
        <v>Боковые зеркала "АТП" в стиле Гранта для ВАЗ 2110-2112, Лада Приора</v>
      </c>
      <c r="B2924" s="88">
        <v>327397</v>
      </c>
      <c r="C2924" s="72">
        <f>VLOOKUP($B2924,'Выгр Торг'!$B:$P,C$1,0)</f>
        <v>327397</v>
      </c>
      <c r="D2924" s="71" t="str">
        <f>VLOOKUP($B2924,'Выгр Торг'!$B:$P,D$1,0)</f>
        <v>Боковые зеркала "АТП" в стиле Гранта (повторитель: Стандартный, Механическая, С обогревом, В цвет 460) для ВАЗ 2110-2112, Лада Приора</v>
      </c>
      <c r="E2924" s="72" t="str">
        <f>VLOOKUP($B2924,'Выгр Торг'!$B:$P,E$1,0)</f>
        <v>Y</v>
      </c>
      <c r="F2924" s="72" t="str">
        <f>VLOOKUP($B2924,'Выгр Торг'!$B:$P,F$1,0)</f>
        <v>1</v>
      </c>
      <c r="G2924" s="36"/>
      <c r="H2924" s="28">
        <v>327193</v>
      </c>
      <c r="I2924" s="53">
        <f>INDEX($I:$I,MATCH($H2924,$C:$C,0))</f>
        <v>600</v>
      </c>
      <c r="J2924" s="5" t="s">
        <v>3410</v>
      </c>
      <c r="K2924" s="56">
        <f>INDEX($K:$K,MATCH($H2924,$C:$C,0))+I2924</f>
        <v>3600</v>
      </c>
      <c r="L2924" s="14">
        <f>VLOOKUP(K2924,Наценка!$A$1:$B$8,2,1)</f>
        <v>1.4</v>
      </c>
      <c r="M2924" s="56">
        <f>INDEX($M:$M,MATCH($H2924,$C:$C,0))+I2924*$M$2</f>
        <v>4980</v>
      </c>
      <c r="N2924" s="57">
        <f t="shared" si="505"/>
        <v>4990</v>
      </c>
      <c r="O2924" s="72">
        <f>VLOOKUP($B2924,'Выгр Торг'!$B:$P,O$1,0)</f>
        <v>3600</v>
      </c>
      <c r="P2924" s="72">
        <f>VLOOKUP($B2924,'Выгр Торг'!$B:$P,P$1,0)</f>
        <v>5090</v>
      </c>
      <c r="Q2924" s="42">
        <f t="shared" si="506"/>
        <v>0</v>
      </c>
      <c r="R2924" s="42">
        <f t="shared" si="507"/>
        <v>100</v>
      </c>
      <c r="S2924" s="85">
        <f t="shared" si="498"/>
        <v>4990</v>
      </c>
      <c r="T2924" s="60" t="str">
        <f>IFERROR(VLOOKUP($B2924,'Из ГУГЛа'!$B:$G,4,0)*U2924+V2924,VLOOKUP($B2924,'Из ГУГЛа'!$B:$G,4,0))</f>
        <v/>
      </c>
      <c r="U2924" s="15">
        <v>1</v>
      </c>
      <c r="V2924" s="59"/>
      <c r="W2924" s="74">
        <f t="shared" si="508"/>
        <v>0.38611111111111107</v>
      </c>
      <c r="X2924" s="74" t="str">
        <f t="shared" si="509"/>
        <v/>
      </c>
      <c r="Y2924" s="74" t="str">
        <f t="shared" si="510"/>
        <v/>
      </c>
      <c r="Z2924" s="76" t="e">
        <f>INDEX($Z:$Z,MATCH($H2924,$C:$C,0))+V2924</f>
        <v>#VALUE!</v>
      </c>
      <c r="AB2924" s="43">
        <f>INDEX($AB:$AB,MATCH($H2924,$C:$C,0))</f>
        <v>0</v>
      </c>
    </row>
    <row r="2925" spans="1:28" ht="60" x14ac:dyDescent="0.25">
      <c r="A2925" s="71" t="str">
        <f>INDEX('Выгр Торг'!$A:$A,MATCH($B2925,'Выгр Торг'!$B:$B,0))</f>
        <v>Боковые зеркала "АТП" в стиле Гранта для ВАЗ 2110-2112, Лада Приора</v>
      </c>
      <c r="B2925" s="88">
        <v>327731</v>
      </c>
      <c r="C2925" s="72">
        <f>VLOOKUP($B2925,'Выгр Торг'!$B:$P,C$1,0)</f>
        <v>327731</v>
      </c>
      <c r="D2925" s="71" t="str">
        <f>VLOOKUP($B2925,'Выгр Торг'!$B:$P,D$1,0)</f>
        <v>Боковые зеркала "АТП" в стиле Гранта (повторитель: Стандартный, Механическая, С обогревом, В цвет 507) для ВАЗ 2110-2112, Лада Приора</v>
      </c>
      <c r="E2925" s="72" t="str">
        <f>VLOOKUP($B2925,'Выгр Торг'!$B:$P,E$1,0)</f>
        <v>Y</v>
      </c>
      <c r="F2925" s="72" t="str">
        <f>VLOOKUP($B2925,'Выгр Торг'!$B:$P,F$1,0)</f>
        <v>1</v>
      </c>
      <c r="G2925" s="36"/>
      <c r="H2925" s="28">
        <v>327193</v>
      </c>
      <c r="I2925" s="53">
        <f>INDEX($I:$I,MATCH($H2925,$C:$C,0))</f>
        <v>600</v>
      </c>
      <c r="J2925" s="5" t="s">
        <v>3410</v>
      </c>
      <c r="K2925" s="56">
        <f>INDEX($K:$K,MATCH($H2925,$C:$C,0))+I2925</f>
        <v>3600</v>
      </c>
      <c r="L2925" s="14">
        <f>VLOOKUP(K2925,Наценка!$A$1:$B$8,2,1)</f>
        <v>1.4</v>
      </c>
      <c r="M2925" s="56">
        <f>INDEX($M:$M,MATCH($H2925,$C:$C,0))+I2925*$M$2</f>
        <v>4980</v>
      </c>
      <c r="N2925" s="57">
        <f t="shared" si="505"/>
        <v>4990</v>
      </c>
      <c r="O2925" s="72">
        <f>VLOOKUP($B2925,'Выгр Торг'!$B:$P,O$1,0)</f>
        <v>3600</v>
      </c>
      <c r="P2925" s="72">
        <f>VLOOKUP($B2925,'Выгр Торг'!$B:$P,P$1,0)</f>
        <v>5090</v>
      </c>
      <c r="Q2925" s="42">
        <f t="shared" si="506"/>
        <v>0</v>
      </c>
      <c r="R2925" s="42">
        <f t="shared" si="507"/>
        <v>100</v>
      </c>
      <c r="S2925" s="85">
        <f t="shared" si="498"/>
        <v>4990</v>
      </c>
      <c r="T2925" s="60" t="str">
        <f>IFERROR(VLOOKUP($B2925,'Из ГУГЛа'!$B:$G,4,0)*U2925+V2925,VLOOKUP($B2925,'Из ГУГЛа'!$B:$G,4,0))</f>
        <v/>
      </c>
      <c r="U2925" s="15">
        <v>1</v>
      </c>
      <c r="V2925" s="59"/>
      <c r="W2925" s="74">
        <f t="shared" si="508"/>
        <v>0.38611111111111107</v>
      </c>
      <c r="X2925" s="74" t="str">
        <f t="shared" si="509"/>
        <v/>
      </c>
      <c r="Y2925" s="74" t="str">
        <f t="shared" si="510"/>
        <v/>
      </c>
      <c r="Z2925" s="76" t="e">
        <f>INDEX($Z:$Z,MATCH($H2925,$C:$C,0))+V2925</f>
        <v>#VALUE!</v>
      </c>
      <c r="AB2925" s="43">
        <f>INDEX($AB:$AB,MATCH($H2925,$C:$C,0))</f>
        <v>0</v>
      </c>
    </row>
    <row r="2926" spans="1:28" ht="60" x14ac:dyDescent="0.25">
      <c r="A2926" s="71" t="str">
        <f>INDEX('Выгр Торг'!$A:$A,MATCH($B2926,'Выгр Торг'!$B:$B,0))</f>
        <v>Боковые зеркала "АТП" в стиле Гранта для ВАЗ 2110-2112, Лада Приора</v>
      </c>
      <c r="B2926" s="88">
        <v>327579</v>
      </c>
      <c r="C2926" s="72">
        <f>VLOOKUP($B2926,'Выгр Торг'!$B:$P,C$1,0)</f>
        <v>327579</v>
      </c>
      <c r="D2926" s="71" t="str">
        <f>VLOOKUP($B2926,'Выгр Торг'!$B:$P,D$1,0)</f>
        <v>Боковые зеркала "АТП" в стиле Гранта (повторитель: Стандартный, Механическая, С обогревом, В цвет 606) для ВАЗ 2110-2112, Лада Приора</v>
      </c>
      <c r="E2926" s="72" t="str">
        <f>VLOOKUP($B2926,'Выгр Торг'!$B:$P,E$1,0)</f>
        <v>Y</v>
      </c>
      <c r="F2926" s="72" t="str">
        <f>VLOOKUP($B2926,'Выгр Торг'!$B:$P,F$1,0)</f>
        <v>1</v>
      </c>
      <c r="G2926" s="36"/>
      <c r="H2926" s="28">
        <v>327193</v>
      </c>
      <c r="I2926" s="53">
        <f>INDEX($I:$I,MATCH($H2926,$C:$C,0))</f>
        <v>600</v>
      </c>
      <c r="J2926" s="5" t="s">
        <v>3410</v>
      </c>
      <c r="K2926" s="56">
        <f>INDEX($K:$K,MATCH($H2926,$C:$C,0))+I2926</f>
        <v>3600</v>
      </c>
      <c r="L2926" s="14">
        <f>VLOOKUP(K2926,Наценка!$A$1:$B$8,2,1)</f>
        <v>1.4</v>
      </c>
      <c r="M2926" s="56">
        <f>INDEX($M:$M,MATCH($H2926,$C:$C,0))+I2926*$M$2</f>
        <v>4980</v>
      </c>
      <c r="N2926" s="57">
        <f t="shared" si="505"/>
        <v>4990</v>
      </c>
      <c r="O2926" s="72">
        <f>VLOOKUP($B2926,'Выгр Торг'!$B:$P,O$1,0)</f>
        <v>3600</v>
      </c>
      <c r="P2926" s="72">
        <f>VLOOKUP($B2926,'Выгр Торг'!$B:$P,P$1,0)</f>
        <v>5090</v>
      </c>
      <c r="Q2926" s="42">
        <f t="shared" si="506"/>
        <v>0</v>
      </c>
      <c r="R2926" s="42">
        <f t="shared" si="507"/>
        <v>100</v>
      </c>
      <c r="S2926" s="85">
        <f t="shared" si="498"/>
        <v>4990</v>
      </c>
      <c r="T2926" s="60" t="str">
        <f>IFERROR(VLOOKUP($B2926,'Из ГУГЛа'!$B:$G,4,0)*U2926+V2926,VLOOKUP($B2926,'Из ГУГЛа'!$B:$G,4,0))</f>
        <v/>
      </c>
      <c r="U2926" s="15">
        <v>1</v>
      </c>
      <c r="V2926" s="59"/>
      <c r="W2926" s="74">
        <f t="shared" si="508"/>
        <v>0.38611111111111107</v>
      </c>
      <c r="X2926" s="74" t="str">
        <f t="shared" si="509"/>
        <v/>
      </c>
      <c r="Y2926" s="74" t="str">
        <f t="shared" si="510"/>
        <v/>
      </c>
      <c r="Z2926" s="76" t="e">
        <f>INDEX($Z:$Z,MATCH($H2926,$C:$C,0))+V2926</f>
        <v>#VALUE!</v>
      </c>
      <c r="AB2926" s="43">
        <f>INDEX($AB:$AB,MATCH($H2926,$C:$C,0))</f>
        <v>0</v>
      </c>
    </row>
    <row r="2927" spans="1:28" ht="60" x14ac:dyDescent="0.25">
      <c r="A2927" s="71" t="str">
        <f>INDEX('Выгр Торг'!$A:$A,MATCH($B2927,'Выгр Торг'!$B:$B,0))</f>
        <v>Боковые зеркала "АТП" в стиле Гранта для ВАЗ 2110-2112, Лада Приора</v>
      </c>
      <c r="B2927" s="88">
        <v>327659</v>
      </c>
      <c r="C2927" s="72">
        <f>VLOOKUP($B2927,'Выгр Торг'!$B:$P,C$1,0)</f>
        <v>327659</v>
      </c>
      <c r="D2927" s="71" t="str">
        <f>VLOOKUP($B2927,'Выгр Торг'!$B:$P,D$1,0)</f>
        <v>Боковые зеркала "АТП" в стиле Гранта (повторитель: Стандартный, Механическая, С обогревом, В цвет 615) для ВАЗ 2110-2112, Лада Приора</v>
      </c>
      <c r="E2927" s="72" t="str">
        <f>VLOOKUP($B2927,'Выгр Торг'!$B:$P,E$1,0)</f>
        <v>Y</v>
      </c>
      <c r="F2927" s="72" t="str">
        <f>VLOOKUP($B2927,'Выгр Торг'!$B:$P,F$1,0)</f>
        <v>1</v>
      </c>
      <c r="G2927" s="36"/>
      <c r="H2927" s="28">
        <v>327193</v>
      </c>
      <c r="I2927" s="53">
        <f>INDEX($I:$I,MATCH($H2927,$C:$C,0))</f>
        <v>600</v>
      </c>
      <c r="J2927" s="5" t="s">
        <v>3410</v>
      </c>
      <c r="K2927" s="56">
        <f>INDEX($K:$K,MATCH($H2927,$C:$C,0))+I2927</f>
        <v>3600</v>
      </c>
      <c r="L2927" s="14">
        <f>VLOOKUP(K2927,Наценка!$A$1:$B$8,2,1)</f>
        <v>1.4</v>
      </c>
      <c r="M2927" s="56">
        <f>INDEX($M:$M,MATCH($H2927,$C:$C,0))+I2927*$M$2</f>
        <v>4980</v>
      </c>
      <c r="N2927" s="57">
        <f t="shared" si="505"/>
        <v>4990</v>
      </c>
      <c r="O2927" s="72">
        <f>VLOOKUP($B2927,'Выгр Торг'!$B:$P,O$1,0)</f>
        <v>3600</v>
      </c>
      <c r="P2927" s="72">
        <f>VLOOKUP($B2927,'Выгр Торг'!$B:$P,P$1,0)</f>
        <v>5090</v>
      </c>
      <c r="Q2927" s="42">
        <f t="shared" si="506"/>
        <v>0</v>
      </c>
      <c r="R2927" s="42">
        <f t="shared" si="507"/>
        <v>100</v>
      </c>
      <c r="S2927" s="85">
        <f t="shared" si="498"/>
        <v>4990</v>
      </c>
      <c r="T2927" s="60" t="str">
        <f>IFERROR(VLOOKUP($B2927,'Из ГУГЛа'!$B:$G,4,0)*U2927+V2927,VLOOKUP($B2927,'Из ГУГЛа'!$B:$G,4,0))</f>
        <v/>
      </c>
      <c r="U2927" s="15">
        <v>1</v>
      </c>
      <c r="V2927" s="59"/>
      <c r="W2927" s="74">
        <f t="shared" si="508"/>
        <v>0.38611111111111107</v>
      </c>
      <c r="X2927" s="74" t="str">
        <f t="shared" si="509"/>
        <v/>
      </c>
      <c r="Y2927" s="74" t="str">
        <f t="shared" si="510"/>
        <v/>
      </c>
      <c r="Z2927" s="76" t="e">
        <f>INDEX($Z:$Z,MATCH($H2927,$C:$C,0))+V2927</f>
        <v>#VALUE!</v>
      </c>
      <c r="AB2927" s="43">
        <f>INDEX($AB:$AB,MATCH($H2927,$C:$C,0))</f>
        <v>0</v>
      </c>
    </row>
    <row r="2928" spans="1:28" ht="60" x14ac:dyDescent="0.25">
      <c r="A2928" s="71" t="str">
        <f>INDEX('Выгр Торг'!$A:$A,MATCH($B2928,'Выгр Торг'!$B:$B,0))</f>
        <v>Боковые зеркала "АТП" в стиле Гранта для ВАЗ 2110-2112, Лада Приора</v>
      </c>
      <c r="B2928" s="88">
        <v>327469</v>
      </c>
      <c r="C2928" s="72">
        <f>VLOOKUP($B2928,'Выгр Торг'!$B:$P,C$1,0)</f>
        <v>327469</v>
      </c>
      <c r="D2928" s="71" t="str">
        <f>VLOOKUP($B2928,'Выгр Торг'!$B:$P,D$1,0)</f>
        <v>Боковые зеркала "АТП" в стиле Гранта (повторитель: Стандартный, Механическая, С обогревом, В цвет 627) для ВАЗ 2110-2112, Лада Приора</v>
      </c>
      <c r="E2928" s="72" t="str">
        <f>VLOOKUP($B2928,'Выгр Торг'!$B:$P,E$1,0)</f>
        <v>Y</v>
      </c>
      <c r="F2928" s="72" t="str">
        <f>VLOOKUP($B2928,'Выгр Торг'!$B:$P,F$1,0)</f>
        <v>1</v>
      </c>
      <c r="G2928" s="36"/>
      <c r="H2928" s="28">
        <v>327193</v>
      </c>
      <c r="I2928" s="53">
        <f>INDEX($I:$I,MATCH($H2928,$C:$C,0))</f>
        <v>600</v>
      </c>
      <c r="J2928" s="5" t="s">
        <v>3410</v>
      </c>
      <c r="K2928" s="56">
        <f>INDEX($K:$K,MATCH($H2928,$C:$C,0))+I2928</f>
        <v>3600</v>
      </c>
      <c r="L2928" s="14">
        <f>VLOOKUP(K2928,Наценка!$A$1:$B$8,2,1)</f>
        <v>1.4</v>
      </c>
      <c r="M2928" s="56">
        <f>INDEX($M:$M,MATCH($H2928,$C:$C,0))+I2928*$M$2</f>
        <v>4980</v>
      </c>
      <c r="N2928" s="57">
        <f t="shared" si="505"/>
        <v>4990</v>
      </c>
      <c r="O2928" s="72">
        <f>VLOOKUP($B2928,'Выгр Торг'!$B:$P,O$1,0)</f>
        <v>3600</v>
      </c>
      <c r="P2928" s="72">
        <f>VLOOKUP($B2928,'Выгр Торг'!$B:$P,P$1,0)</f>
        <v>5090</v>
      </c>
      <c r="Q2928" s="42">
        <f t="shared" si="506"/>
        <v>0</v>
      </c>
      <c r="R2928" s="42">
        <f t="shared" si="507"/>
        <v>100</v>
      </c>
      <c r="S2928" s="85">
        <f t="shared" si="498"/>
        <v>4990</v>
      </c>
      <c r="T2928" s="60" t="str">
        <f>IFERROR(VLOOKUP($B2928,'Из ГУГЛа'!$B:$G,4,0)*U2928+V2928,VLOOKUP($B2928,'Из ГУГЛа'!$B:$G,4,0))</f>
        <v/>
      </c>
      <c r="U2928" s="15">
        <v>1</v>
      </c>
      <c r="V2928" s="59"/>
      <c r="W2928" s="74">
        <f t="shared" si="508"/>
        <v>0.38611111111111107</v>
      </c>
      <c r="X2928" s="74" t="str">
        <f t="shared" si="509"/>
        <v/>
      </c>
      <c r="Y2928" s="74" t="str">
        <f t="shared" si="510"/>
        <v/>
      </c>
      <c r="Z2928" s="76" t="e">
        <f>INDEX($Z:$Z,MATCH($H2928,$C:$C,0))+V2928</f>
        <v>#VALUE!</v>
      </c>
      <c r="AB2928" s="43">
        <f>INDEX($AB:$AB,MATCH($H2928,$C:$C,0))</f>
        <v>0</v>
      </c>
    </row>
    <row r="2929" spans="1:28" ht="60" x14ac:dyDescent="0.25">
      <c r="A2929" s="71" t="str">
        <f>INDEX('Выгр Торг'!$A:$A,MATCH($B2929,'Выгр Торг'!$B:$B,0))</f>
        <v>Боковые зеркала "АТП" в стиле Гранта для ВАЗ 2110-2112, Лада Приора</v>
      </c>
      <c r="B2929" s="88">
        <v>327595</v>
      </c>
      <c r="C2929" s="72">
        <f>VLOOKUP($B2929,'Выгр Торг'!$B:$P,C$1,0)</f>
        <v>327595</v>
      </c>
      <c r="D2929" s="71" t="str">
        <f>VLOOKUP($B2929,'Выгр Торг'!$B:$P,D$1,0)</f>
        <v>Боковые зеркала "АТП" в стиле Гранта (повторитель: Стандартный, Механическая, С обогревом, В цвет 628) для ВАЗ 2110-2112, Лада Приора</v>
      </c>
      <c r="E2929" s="72" t="str">
        <f>VLOOKUP($B2929,'Выгр Торг'!$B:$P,E$1,0)</f>
        <v>Y</v>
      </c>
      <c r="F2929" s="72" t="str">
        <f>VLOOKUP($B2929,'Выгр Торг'!$B:$P,F$1,0)</f>
        <v>1</v>
      </c>
      <c r="G2929" s="36"/>
      <c r="H2929" s="28">
        <v>327193</v>
      </c>
      <c r="I2929" s="53">
        <f>INDEX($I:$I,MATCH($H2929,$C:$C,0))</f>
        <v>600</v>
      </c>
      <c r="J2929" s="5" t="s">
        <v>3410</v>
      </c>
      <c r="K2929" s="56">
        <f>INDEX($K:$K,MATCH($H2929,$C:$C,0))+I2929</f>
        <v>3600</v>
      </c>
      <c r="L2929" s="14">
        <f>VLOOKUP(K2929,Наценка!$A$1:$B$8,2,1)</f>
        <v>1.4</v>
      </c>
      <c r="M2929" s="56">
        <f>INDEX($M:$M,MATCH($H2929,$C:$C,0))+I2929*$M$2</f>
        <v>4980</v>
      </c>
      <c r="N2929" s="57">
        <f t="shared" si="505"/>
        <v>4990</v>
      </c>
      <c r="O2929" s="72">
        <f>VLOOKUP($B2929,'Выгр Торг'!$B:$P,O$1,0)</f>
        <v>3600</v>
      </c>
      <c r="P2929" s="72">
        <f>VLOOKUP($B2929,'Выгр Торг'!$B:$P,P$1,0)</f>
        <v>5090</v>
      </c>
      <c r="Q2929" s="42">
        <f t="shared" si="506"/>
        <v>0</v>
      </c>
      <c r="R2929" s="42">
        <f t="shared" si="507"/>
        <v>100</v>
      </c>
      <c r="S2929" s="85">
        <f t="shared" si="498"/>
        <v>4990</v>
      </c>
      <c r="T2929" s="60" t="str">
        <f>IFERROR(VLOOKUP($B2929,'Из ГУГЛа'!$B:$G,4,0)*U2929+V2929,VLOOKUP($B2929,'Из ГУГЛа'!$B:$G,4,0))</f>
        <v/>
      </c>
      <c r="U2929" s="15">
        <v>1</v>
      </c>
      <c r="V2929" s="59"/>
      <c r="W2929" s="74">
        <f t="shared" si="508"/>
        <v>0.38611111111111107</v>
      </c>
      <c r="X2929" s="74" t="str">
        <f t="shared" si="509"/>
        <v/>
      </c>
      <c r="Y2929" s="74" t="str">
        <f t="shared" si="510"/>
        <v/>
      </c>
      <c r="Z2929" s="76" t="e">
        <f>INDEX($Z:$Z,MATCH($H2929,$C:$C,0))+V2929</f>
        <v>#VALUE!</v>
      </c>
      <c r="AB2929" s="43">
        <f>INDEX($AB:$AB,MATCH($H2929,$C:$C,0))</f>
        <v>0</v>
      </c>
    </row>
    <row r="2930" spans="1:28" ht="60" x14ac:dyDescent="0.25">
      <c r="A2930" s="71" t="str">
        <f>INDEX('Выгр Торг'!$A:$A,MATCH($B2930,'Выгр Торг'!$B:$B,0))</f>
        <v>Боковые зеркала "АТП" в стиле Гранта для ВАЗ 2110-2112, Лада Приора</v>
      </c>
      <c r="B2930" s="88">
        <v>327501</v>
      </c>
      <c r="C2930" s="72">
        <f>VLOOKUP($B2930,'Выгр Торг'!$B:$P,C$1,0)</f>
        <v>327501</v>
      </c>
      <c r="D2930" s="71" t="str">
        <f>VLOOKUP($B2930,'Выгр Торг'!$B:$P,D$1,0)</f>
        <v>Боковые зеркала "АТП" в стиле Гранта (повторитель: Стандартный, Механическая, С обогревом, В цвет 630) для ВАЗ 2110-2112, Лада Приора</v>
      </c>
      <c r="E2930" s="72" t="str">
        <f>VLOOKUP($B2930,'Выгр Торг'!$B:$P,E$1,0)</f>
        <v>Y</v>
      </c>
      <c r="F2930" s="72" t="str">
        <f>VLOOKUP($B2930,'Выгр Торг'!$B:$P,F$1,0)</f>
        <v>1</v>
      </c>
      <c r="G2930" s="36"/>
      <c r="H2930" s="28">
        <v>327193</v>
      </c>
      <c r="I2930" s="53">
        <f>INDEX($I:$I,MATCH($H2930,$C:$C,0))</f>
        <v>600</v>
      </c>
      <c r="J2930" s="5" t="s">
        <v>3410</v>
      </c>
      <c r="K2930" s="56">
        <f>INDEX($K:$K,MATCH($H2930,$C:$C,0))+I2930</f>
        <v>3600</v>
      </c>
      <c r="L2930" s="14">
        <f>VLOOKUP(K2930,Наценка!$A$1:$B$8,2,1)</f>
        <v>1.4</v>
      </c>
      <c r="M2930" s="56">
        <f>INDEX($M:$M,MATCH($H2930,$C:$C,0))+I2930*$M$2</f>
        <v>4980</v>
      </c>
      <c r="N2930" s="57">
        <f t="shared" si="505"/>
        <v>4990</v>
      </c>
      <c r="O2930" s="72">
        <f>VLOOKUP($B2930,'Выгр Торг'!$B:$P,O$1,0)</f>
        <v>3600</v>
      </c>
      <c r="P2930" s="72">
        <f>VLOOKUP($B2930,'Выгр Торг'!$B:$P,P$1,0)</f>
        <v>5090</v>
      </c>
      <c r="Q2930" s="42">
        <f t="shared" si="506"/>
        <v>0</v>
      </c>
      <c r="R2930" s="42">
        <f t="shared" si="507"/>
        <v>100</v>
      </c>
      <c r="S2930" s="85">
        <f t="shared" si="498"/>
        <v>4990</v>
      </c>
      <c r="T2930" s="60" t="str">
        <f>IFERROR(VLOOKUP($B2930,'Из ГУГЛа'!$B:$G,4,0)*U2930+V2930,VLOOKUP($B2930,'Из ГУГЛа'!$B:$G,4,0))</f>
        <v/>
      </c>
      <c r="U2930" s="15">
        <v>1</v>
      </c>
      <c r="V2930" s="59"/>
      <c r="W2930" s="74">
        <f t="shared" si="508"/>
        <v>0.38611111111111107</v>
      </c>
      <c r="X2930" s="74" t="str">
        <f t="shared" si="509"/>
        <v/>
      </c>
      <c r="Y2930" s="74" t="str">
        <f t="shared" si="510"/>
        <v/>
      </c>
      <c r="Z2930" s="76" t="e">
        <f>INDEX($Z:$Z,MATCH($H2930,$C:$C,0))+V2930</f>
        <v>#VALUE!</v>
      </c>
      <c r="AB2930" s="43">
        <f>INDEX($AB:$AB,MATCH($H2930,$C:$C,0))</f>
        <v>0</v>
      </c>
    </row>
    <row r="2931" spans="1:28" ht="60" x14ac:dyDescent="0.25">
      <c r="A2931" s="71" t="str">
        <f>INDEX('Выгр Торг'!$A:$A,MATCH($B2931,'Выгр Торг'!$B:$B,0))</f>
        <v>Боковые зеркала "АТП" в стиле Гранта для ВАЗ 2110-2112, Лада Приора</v>
      </c>
      <c r="B2931" s="88">
        <v>327445</v>
      </c>
      <c r="C2931" s="72">
        <f>VLOOKUP($B2931,'Выгр Торг'!$B:$P,C$1,0)</f>
        <v>327445</v>
      </c>
      <c r="D2931" s="71" t="str">
        <f>VLOOKUP($B2931,'Выгр Торг'!$B:$P,D$1,0)</f>
        <v>Боковые зеркала "АТП" в стиле Гранта (повторитель: Стандартный, Механическая, С обогревом, В цвет 633) для ВАЗ 2110-2112, Лада Приора</v>
      </c>
      <c r="E2931" s="72" t="str">
        <f>VLOOKUP($B2931,'Выгр Торг'!$B:$P,E$1,0)</f>
        <v>Y</v>
      </c>
      <c r="F2931" s="72" t="str">
        <f>VLOOKUP($B2931,'Выгр Торг'!$B:$P,F$1,0)</f>
        <v>1</v>
      </c>
      <c r="G2931" s="36"/>
      <c r="H2931" s="28">
        <v>327193</v>
      </c>
      <c r="I2931" s="53">
        <f>INDEX($I:$I,MATCH($H2931,$C:$C,0))</f>
        <v>600</v>
      </c>
      <c r="J2931" s="5" t="s">
        <v>3410</v>
      </c>
      <c r="K2931" s="56">
        <f>INDEX($K:$K,MATCH($H2931,$C:$C,0))+I2931</f>
        <v>3600</v>
      </c>
      <c r="L2931" s="14">
        <f>VLOOKUP(K2931,Наценка!$A$1:$B$8,2,1)</f>
        <v>1.4</v>
      </c>
      <c r="M2931" s="56">
        <f>INDEX($M:$M,MATCH($H2931,$C:$C,0))+I2931*$M$2</f>
        <v>4980</v>
      </c>
      <c r="N2931" s="57">
        <f t="shared" si="505"/>
        <v>4990</v>
      </c>
      <c r="O2931" s="72">
        <f>VLOOKUP($B2931,'Выгр Торг'!$B:$P,O$1,0)</f>
        <v>3600</v>
      </c>
      <c r="P2931" s="72">
        <f>VLOOKUP($B2931,'Выгр Торг'!$B:$P,P$1,0)</f>
        <v>5090</v>
      </c>
      <c r="Q2931" s="42">
        <f t="shared" si="506"/>
        <v>0</v>
      </c>
      <c r="R2931" s="42">
        <f t="shared" si="507"/>
        <v>100</v>
      </c>
      <c r="S2931" s="85">
        <f t="shared" si="498"/>
        <v>4990</v>
      </c>
      <c r="T2931" s="60" t="str">
        <f>IFERROR(VLOOKUP($B2931,'Из ГУГЛа'!$B:$G,4,0)*U2931+V2931,VLOOKUP($B2931,'Из ГУГЛа'!$B:$G,4,0))</f>
        <v/>
      </c>
      <c r="U2931" s="15">
        <v>1</v>
      </c>
      <c r="V2931" s="59"/>
      <c r="W2931" s="74">
        <f t="shared" si="508"/>
        <v>0.38611111111111107</v>
      </c>
      <c r="X2931" s="74" t="str">
        <f t="shared" si="509"/>
        <v/>
      </c>
      <c r="Y2931" s="74" t="str">
        <f t="shared" si="510"/>
        <v/>
      </c>
      <c r="Z2931" s="76" t="e">
        <f>INDEX($Z:$Z,MATCH($H2931,$C:$C,0))+V2931</f>
        <v>#VALUE!</v>
      </c>
      <c r="AB2931" s="43">
        <f>INDEX($AB:$AB,MATCH($H2931,$C:$C,0))</f>
        <v>0</v>
      </c>
    </row>
    <row r="2932" spans="1:28" ht="60" x14ac:dyDescent="0.25">
      <c r="A2932" s="71" t="str">
        <f>INDEX('Выгр Торг'!$A:$A,MATCH($B2932,'Выгр Торг'!$B:$B,0))</f>
        <v>Боковые зеркала "АТП" в стиле Гранта для ВАЗ 2110-2112, Лада Приора</v>
      </c>
      <c r="B2932" s="88">
        <v>327453</v>
      </c>
      <c r="C2932" s="72">
        <f>VLOOKUP($B2932,'Выгр Торг'!$B:$P,C$1,0)</f>
        <v>327453</v>
      </c>
      <c r="D2932" s="71" t="str">
        <f>VLOOKUP($B2932,'Выгр Торг'!$B:$P,D$1,0)</f>
        <v>Боковые зеркала "АТП" в стиле Гранта (повторитель: Стандартный, Механическая, С обогревом, В цвет 655) для ВАЗ 2110-2112, Лада Приора</v>
      </c>
      <c r="E2932" s="72" t="str">
        <f>VLOOKUP($B2932,'Выгр Торг'!$B:$P,E$1,0)</f>
        <v>Y</v>
      </c>
      <c r="F2932" s="72" t="str">
        <f>VLOOKUP($B2932,'Выгр Торг'!$B:$P,F$1,0)</f>
        <v>1</v>
      </c>
      <c r="G2932" s="36"/>
      <c r="H2932" s="28">
        <v>327193</v>
      </c>
      <c r="I2932" s="53">
        <f>INDEX($I:$I,MATCH($H2932,$C:$C,0))</f>
        <v>600</v>
      </c>
      <c r="J2932" s="5" t="s">
        <v>3410</v>
      </c>
      <c r="K2932" s="56">
        <f>INDEX($K:$K,MATCH($H2932,$C:$C,0))+I2932</f>
        <v>3600</v>
      </c>
      <c r="L2932" s="14">
        <f>VLOOKUP(K2932,Наценка!$A$1:$B$8,2,1)</f>
        <v>1.4</v>
      </c>
      <c r="M2932" s="56">
        <f>INDEX($M:$M,MATCH($H2932,$C:$C,0))+I2932*$M$2</f>
        <v>4980</v>
      </c>
      <c r="N2932" s="57">
        <f t="shared" si="505"/>
        <v>4990</v>
      </c>
      <c r="O2932" s="72">
        <f>VLOOKUP($B2932,'Выгр Торг'!$B:$P,O$1,0)</f>
        <v>3600</v>
      </c>
      <c r="P2932" s="72">
        <f>VLOOKUP($B2932,'Выгр Торг'!$B:$P,P$1,0)</f>
        <v>5090</v>
      </c>
      <c r="Q2932" s="42">
        <f t="shared" si="506"/>
        <v>0</v>
      </c>
      <c r="R2932" s="42">
        <f t="shared" si="507"/>
        <v>100</v>
      </c>
      <c r="S2932" s="85">
        <f t="shared" si="498"/>
        <v>4990</v>
      </c>
      <c r="T2932" s="60" t="str">
        <f>IFERROR(VLOOKUP($B2932,'Из ГУГЛа'!$B:$G,4,0)*U2932+V2932,VLOOKUP($B2932,'Из ГУГЛа'!$B:$G,4,0))</f>
        <v/>
      </c>
      <c r="U2932" s="15">
        <v>1</v>
      </c>
      <c r="V2932" s="59"/>
      <c r="W2932" s="74">
        <f t="shared" si="508"/>
        <v>0.38611111111111107</v>
      </c>
      <c r="X2932" s="74" t="str">
        <f t="shared" si="509"/>
        <v/>
      </c>
      <c r="Y2932" s="74" t="str">
        <f t="shared" si="510"/>
        <v/>
      </c>
      <c r="Z2932" s="76" t="e">
        <f>INDEX($Z:$Z,MATCH($H2932,$C:$C,0))+V2932</f>
        <v>#VALUE!</v>
      </c>
      <c r="AB2932" s="43">
        <f>INDEX($AB:$AB,MATCH($H2932,$C:$C,0))</f>
        <v>0</v>
      </c>
    </row>
    <row r="2933" spans="1:28" ht="60" x14ac:dyDescent="0.25">
      <c r="A2933" s="71" t="str">
        <f>INDEX('Выгр Торг'!$A:$A,MATCH($B2933,'Выгр Торг'!$B:$B,0))</f>
        <v>Боковые зеркала "АТП" в стиле Гранта для ВАЗ 2110-2112, Лада Приора</v>
      </c>
      <c r="B2933" s="88">
        <v>327405</v>
      </c>
      <c r="C2933" s="72">
        <f>VLOOKUP($B2933,'Выгр Торг'!$B:$P,C$1,0)</f>
        <v>327405</v>
      </c>
      <c r="D2933" s="71" t="str">
        <f>VLOOKUP($B2933,'Выгр Торг'!$B:$P,D$1,0)</f>
        <v>Боковые зеркала "АТП" в стиле Гранта (повторитель: Стандартный, Механическая, С обогревом, В цвет 660) для ВАЗ 2110-2112, Лада Приора</v>
      </c>
      <c r="E2933" s="72" t="str">
        <f>VLOOKUP($B2933,'Выгр Торг'!$B:$P,E$1,0)</f>
        <v>Y</v>
      </c>
      <c r="F2933" s="72" t="str">
        <f>VLOOKUP($B2933,'Выгр Торг'!$B:$P,F$1,0)</f>
        <v>1</v>
      </c>
      <c r="G2933" s="36"/>
      <c r="H2933" s="28">
        <v>327193</v>
      </c>
      <c r="I2933" s="53">
        <f>INDEX($I:$I,MATCH($H2933,$C:$C,0))</f>
        <v>600</v>
      </c>
      <c r="J2933" s="5" t="s">
        <v>3410</v>
      </c>
      <c r="K2933" s="56">
        <f>INDEX($K:$K,MATCH($H2933,$C:$C,0))+I2933</f>
        <v>3600</v>
      </c>
      <c r="L2933" s="14">
        <f>VLOOKUP(K2933,Наценка!$A$1:$B$8,2,1)</f>
        <v>1.4</v>
      </c>
      <c r="M2933" s="56">
        <f>INDEX($M:$M,MATCH($H2933,$C:$C,0))+I2933*$M$2</f>
        <v>4980</v>
      </c>
      <c r="N2933" s="57">
        <f t="shared" si="505"/>
        <v>4990</v>
      </c>
      <c r="O2933" s="72">
        <f>VLOOKUP($B2933,'Выгр Торг'!$B:$P,O$1,0)</f>
        <v>3600</v>
      </c>
      <c r="P2933" s="72">
        <f>VLOOKUP($B2933,'Выгр Торг'!$B:$P,P$1,0)</f>
        <v>5090</v>
      </c>
      <c r="Q2933" s="42">
        <f t="shared" si="506"/>
        <v>0</v>
      </c>
      <c r="R2933" s="42">
        <f t="shared" si="507"/>
        <v>100</v>
      </c>
      <c r="S2933" s="85">
        <f t="shared" si="498"/>
        <v>4990</v>
      </c>
      <c r="T2933" s="60" t="str">
        <f>IFERROR(VLOOKUP($B2933,'Из ГУГЛа'!$B:$G,4,0)*U2933+V2933,VLOOKUP($B2933,'Из ГУГЛа'!$B:$G,4,0))</f>
        <v/>
      </c>
      <c r="U2933" s="15">
        <v>1</v>
      </c>
      <c r="V2933" s="59"/>
      <c r="W2933" s="74">
        <f t="shared" si="508"/>
        <v>0.38611111111111107</v>
      </c>
      <c r="X2933" s="74" t="str">
        <f t="shared" si="509"/>
        <v/>
      </c>
      <c r="Y2933" s="74" t="str">
        <f t="shared" si="510"/>
        <v/>
      </c>
      <c r="Z2933" s="76" t="e">
        <f>INDEX($Z:$Z,MATCH($H2933,$C:$C,0))+V2933</f>
        <v>#VALUE!</v>
      </c>
      <c r="AB2933" s="43">
        <f>INDEX($AB:$AB,MATCH($H2933,$C:$C,0))</f>
        <v>0</v>
      </c>
    </row>
    <row r="2934" spans="1:28" ht="60" x14ac:dyDescent="0.25">
      <c r="A2934" s="71" t="str">
        <f>INDEX('Выгр Торг'!$A:$A,MATCH($B2934,'Выгр Торг'!$B:$B,0))</f>
        <v>Боковые зеркала "АТП" в стиле Гранта для ВАЗ 2110-2112, Лада Приора</v>
      </c>
      <c r="B2934" s="88">
        <v>327517</v>
      </c>
      <c r="C2934" s="72">
        <f>VLOOKUP($B2934,'Выгр Торг'!$B:$P,C$1,0)</f>
        <v>327517</v>
      </c>
      <c r="D2934" s="71" t="str">
        <f>VLOOKUP($B2934,'Выгр Торг'!$B:$P,D$1,0)</f>
        <v>Боковые зеркала "АТП" в стиле Гранта (повторитель: Стандартный, Механическая, С обогревом, В цвет 665) для ВАЗ 2110-2112, Лада Приора</v>
      </c>
      <c r="E2934" s="72" t="str">
        <f>VLOOKUP($B2934,'Выгр Торг'!$B:$P,E$1,0)</f>
        <v>Y</v>
      </c>
      <c r="F2934" s="72" t="str">
        <f>VLOOKUP($B2934,'Выгр Торг'!$B:$P,F$1,0)</f>
        <v>1</v>
      </c>
      <c r="G2934" s="36"/>
      <c r="H2934" s="28">
        <v>327193</v>
      </c>
      <c r="I2934" s="53">
        <f>INDEX($I:$I,MATCH($H2934,$C:$C,0))</f>
        <v>600</v>
      </c>
      <c r="J2934" s="5" t="s">
        <v>3410</v>
      </c>
      <c r="K2934" s="56">
        <f>INDEX($K:$K,MATCH($H2934,$C:$C,0))+I2934</f>
        <v>3600</v>
      </c>
      <c r="L2934" s="14">
        <f>VLOOKUP(K2934,Наценка!$A$1:$B$8,2,1)</f>
        <v>1.4</v>
      </c>
      <c r="M2934" s="56">
        <f>INDEX($M:$M,MATCH($H2934,$C:$C,0))+I2934*$M$2</f>
        <v>4980</v>
      </c>
      <c r="N2934" s="57">
        <f t="shared" si="505"/>
        <v>4990</v>
      </c>
      <c r="O2934" s="72">
        <f>VLOOKUP($B2934,'Выгр Торг'!$B:$P,O$1,0)</f>
        <v>3600</v>
      </c>
      <c r="P2934" s="72">
        <f>VLOOKUP($B2934,'Выгр Торг'!$B:$P,P$1,0)</f>
        <v>5090</v>
      </c>
      <c r="Q2934" s="42">
        <f t="shared" si="506"/>
        <v>0</v>
      </c>
      <c r="R2934" s="42">
        <f t="shared" si="507"/>
        <v>100</v>
      </c>
      <c r="S2934" s="85">
        <f t="shared" si="498"/>
        <v>4990</v>
      </c>
      <c r="T2934" s="60" t="str">
        <f>IFERROR(VLOOKUP($B2934,'Из ГУГЛа'!$B:$G,4,0)*U2934+V2934,VLOOKUP($B2934,'Из ГУГЛа'!$B:$G,4,0))</f>
        <v/>
      </c>
      <c r="U2934" s="15">
        <v>1</v>
      </c>
      <c r="V2934" s="59"/>
      <c r="W2934" s="74">
        <f t="shared" si="508"/>
        <v>0.38611111111111107</v>
      </c>
      <c r="X2934" s="74" t="str">
        <f t="shared" si="509"/>
        <v/>
      </c>
      <c r="Y2934" s="74" t="str">
        <f t="shared" si="510"/>
        <v/>
      </c>
      <c r="Z2934" s="76" t="e">
        <f>INDEX($Z:$Z,MATCH($H2934,$C:$C,0))+V2934</f>
        <v>#VALUE!</v>
      </c>
      <c r="AB2934" s="43">
        <f>INDEX($AB:$AB,MATCH($H2934,$C:$C,0))</f>
        <v>0</v>
      </c>
    </row>
    <row r="2935" spans="1:28" ht="60" x14ac:dyDescent="0.25">
      <c r="A2935" s="71" t="str">
        <f>INDEX('Выгр Торг'!$A:$A,MATCH($B2935,'Выгр Торг'!$B:$B,0))</f>
        <v>Боковые зеркала "АТП" в стиле Гранта для ВАЗ 2110-2112, Лада Приора</v>
      </c>
      <c r="B2935" s="88">
        <v>327627</v>
      </c>
      <c r="C2935" s="72">
        <f>VLOOKUP($B2935,'Выгр Торг'!$B:$P,C$1,0)</f>
        <v>327627</v>
      </c>
      <c r="D2935" s="71" t="str">
        <f>VLOOKUP($B2935,'Выгр Торг'!$B:$P,D$1,0)</f>
        <v>Боковые зеркала "АТП" в стиле Гранта (повторитель: Стандартный, Механическая, С обогревом, В цвет 672) для ВАЗ 2110-2112, Лада Приора</v>
      </c>
      <c r="E2935" s="72" t="str">
        <f>VLOOKUP($B2935,'Выгр Торг'!$B:$P,E$1,0)</f>
        <v>Y</v>
      </c>
      <c r="F2935" s="72" t="str">
        <f>VLOOKUP($B2935,'Выгр Торг'!$B:$P,F$1,0)</f>
        <v>1</v>
      </c>
      <c r="G2935" s="36"/>
      <c r="H2935" s="28">
        <v>327193</v>
      </c>
      <c r="I2935" s="53">
        <f>INDEX($I:$I,MATCH($H2935,$C:$C,0))</f>
        <v>600</v>
      </c>
      <c r="J2935" s="5" t="s">
        <v>3410</v>
      </c>
      <c r="K2935" s="56">
        <f>INDEX($K:$K,MATCH($H2935,$C:$C,0))+I2935</f>
        <v>3600</v>
      </c>
      <c r="L2935" s="14">
        <f>VLOOKUP(K2935,Наценка!$A$1:$B$8,2,1)</f>
        <v>1.4</v>
      </c>
      <c r="M2935" s="56">
        <f>INDEX($M:$M,MATCH($H2935,$C:$C,0))+I2935*$M$2</f>
        <v>4980</v>
      </c>
      <c r="N2935" s="57">
        <f t="shared" si="505"/>
        <v>4990</v>
      </c>
      <c r="O2935" s="72">
        <f>VLOOKUP($B2935,'Выгр Торг'!$B:$P,O$1,0)</f>
        <v>3600</v>
      </c>
      <c r="P2935" s="72">
        <f>VLOOKUP($B2935,'Выгр Торг'!$B:$P,P$1,0)</f>
        <v>5090</v>
      </c>
      <c r="Q2935" s="42">
        <f t="shared" si="506"/>
        <v>0</v>
      </c>
      <c r="R2935" s="42">
        <f t="shared" si="507"/>
        <v>100</v>
      </c>
      <c r="S2935" s="85">
        <f t="shared" si="498"/>
        <v>4990</v>
      </c>
      <c r="T2935" s="60" t="str">
        <f>IFERROR(VLOOKUP($B2935,'Из ГУГЛа'!$B:$G,4,0)*U2935+V2935,VLOOKUP($B2935,'Из ГУГЛа'!$B:$G,4,0))</f>
        <v/>
      </c>
      <c r="U2935" s="15">
        <v>1</v>
      </c>
      <c r="V2935" s="59"/>
      <c r="W2935" s="74">
        <f t="shared" si="508"/>
        <v>0.38611111111111107</v>
      </c>
      <c r="X2935" s="74" t="str">
        <f t="shared" si="509"/>
        <v/>
      </c>
      <c r="Y2935" s="74" t="str">
        <f t="shared" si="510"/>
        <v/>
      </c>
      <c r="Z2935" s="76" t="e">
        <f>INDEX($Z:$Z,MATCH($H2935,$C:$C,0))+V2935</f>
        <v>#VALUE!</v>
      </c>
      <c r="AB2935" s="43">
        <f>INDEX($AB:$AB,MATCH($H2935,$C:$C,0))</f>
        <v>0</v>
      </c>
    </row>
    <row r="2936" spans="1:28" ht="60" x14ac:dyDescent="0.25">
      <c r="A2936" s="71" t="str">
        <f>INDEX('Выгр Торг'!$A:$A,MATCH($B2936,'Выгр Торг'!$B:$B,0))</f>
        <v>Боковые зеркала "АТП" в стиле Гранта для ВАЗ 2110-2112, Лада Приора</v>
      </c>
      <c r="B2936" s="88">
        <v>327707</v>
      </c>
      <c r="C2936" s="72">
        <f>VLOOKUP($B2936,'Выгр Торг'!$B:$P,C$1,0)</f>
        <v>327707</v>
      </c>
      <c r="D2936" s="71" t="str">
        <f>VLOOKUP($B2936,'Выгр Торг'!$B:$P,D$1,0)</f>
        <v>Боковые зеркала "АТП" в стиле Гранта (повторитель: Стандартный, Механическая, С обогревом, В цвет 690) для ВАЗ 2110-2112, Лада Приора</v>
      </c>
      <c r="E2936" s="72" t="str">
        <f>VLOOKUP($B2936,'Выгр Торг'!$B:$P,E$1,0)</f>
        <v>Y</v>
      </c>
      <c r="F2936" s="72" t="str">
        <f>VLOOKUP($B2936,'Выгр Торг'!$B:$P,F$1,0)</f>
        <v>1</v>
      </c>
      <c r="G2936" s="36"/>
      <c r="H2936" s="28">
        <v>327193</v>
      </c>
      <c r="I2936" s="53">
        <f>INDEX($I:$I,MATCH($H2936,$C:$C,0))</f>
        <v>600</v>
      </c>
      <c r="J2936" s="5" t="s">
        <v>3410</v>
      </c>
      <c r="K2936" s="56">
        <f>INDEX($K:$K,MATCH($H2936,$C:$C,0))+I2936</f>
        <v>3600</v>
      </c>
      <c r="L2936" s="14">
        <f>VLOOKUP(K2936,Наценка!$A$1:$B$8,2,1)</f>
        <v>1.4</v>
      </c>
      <c r="M2936" s="56">
        <f>INDEX($M:$M,MATCH($H2936,$C:$C,0))+I2936*$M$2</f>
        <v>4980</v>
      </c>
      <c r="N2936" s="57">
        <f t="shared" si="505"/>
        <v>4990</v>
      </c>
      <c r="O2936" s="72">
        <f>VLOOKUP($B2936,'Выгр Торг'!$B:$P,O$1,0)</f>
        <v>3600</v>
      </c>
      <c r="P2936" s="72">
        <f>VLOOKUP($B2936,'Выгр Торг'!$B:$P,P$1,0)</f>
        <v>5090</v>
      </c>
      <c r="Q2936" s="42">
        <f t="shared" si="506"/>
        <v>0</v>
      </c>
      <c r="R2936" s="42">
        <f t="shared" si="507"/>
        <v>100</v>
      </c>
      <c r="S2936" s="85">
        <f t="shared" si="498"/>
        <v>4990</v>
      </c>
      <c r="T2936" s="60" t="str">
        <f>IFERROR(VLOOKUP($B2936,'Из ГУГЛа'!$B:$G,4,0)*U2936+V2936,VLOOKUP($B2936,'Из ГУГЛа'!$B:$G,4,0))</f>
        <v/>
      </c>
      <c r="U2936" s="15">
        <v>1</v>
      </c>
      <c r="V2936" s="59"/>
      <c r="W2936" s="74">
        <f t="shared" si="508"/>
        <v>0.38611111111111107</v>
      </c>
      <c r="X2936" s="74" t="str">
        <f t="shared" si="509"/>
        <v/>
      </c>
      <c r="Y2936" s="74" t="str">
        <f t="shared" si="510"/>
        <v/>
      </c>
      <c r="Z2936" s="76" t="e">
        <f>INDEX($Z:$Z,MATCH($H2936,$C:$C,0))+V2936</f>
        <v>#VALUE!</v>
      </c>
      <c r="AB2936" s="43">
        <f>INDEX($AB:$AB,MATCH($H2936,$C:$C,0))</f>
        <v>0</v>
      </c>
    </row>
    <row r="2937" spans="1:28" ht="60" x14ac:dyDescent="0.25">
      <c r="A2937" s="71" t="str">
        <f>INDEX('Выгр Торг'!$A:$A,MATCH($B2937,'Выгр Торг'!$B:$B,0))</f>
        <v>Боковые зеркала "АТП" в стиле Гранта для ВАЗ 2110-2112, Лада Приора</v>
      </c>
      <c r="B2937" s="88">
        <v>327509</v>
      </c>
      <c r="C2937" s="72">
        <f>VLOOKUP($B2937,'Выгр Торг'!$B:$P,C$1,0)</f>
        <v>327509</v>
      </c>
      <c r="D2937" s="71" t="str">
        <f>VLOOKUP($B2937,'Выгр Торг'!$B:$P,D$1,0)</f>
        <v>Боковые зеркала "АТП" в стиле Гранта (повторитель: Стандартный, Механическая, С обогревом, В цвет 790) для ВАЗ 2110-2112, Лада Приора</v>
      </c>
      <c r="E2937" s="72" t="str">
        <f>VLOOKUP($B2937,'Выгр Торг'!$B:$P,E$1,0)</f>
        <v>Y</v>
      </c>
      <c r="F2937" s="72" t="str">
        <f>VLOOKUP($B2937,'Выгр Торг'!$B:$P,F$1,0)</f>
        <v>1</v>
      </c>
      <c r="G2937" s="36"/>
      <c r="H2937" s="28">
        <v>327193</v>
      </c>
      <c r="I2937" s="53">
        <f>INDEX($I:$I,MATCH($H2937,$C:$C,0))</f>
        <v>600</v>
      </c>
      <c r="J2937" s="5" t="s">
        <v>3410</v>
      </c>
      <c r="K2937" s="56">
        <f>INDEX($K:$K,MATCH($H2937,$C:$C,0))+I2937</f>
        <v>3600</v>
      </c>
      <c r="L2937" s="14">
        <f>VLOOKUP(K2937,Наценка!$A$1:$B$8,2,1)</f>
        <v>1.4</v>
      </c>
      <c r="M2937" s="56">
        <f>INDEX($M:$M,MATCH($H2937,$C:$C,0))+I2937*$M$2</f>
        <v>4980</v>
      </c>
      <c r="N2937" s="57">
        <f t="shared" si="505"/>
        <v>4990</v>
      </c>
      <c r="O2937" s="72">
        <f>VLOOKUP($B2937,'Выгр Торг'!$B:$P,O$1,0)</f>
        <v>3600</v>
      </c>
      <c r="P2937" s="72">
        <f>VLOOKUP($B2937,'Выгр Торг'!$B:$P,P$1,0)</f>
        <v>5090</v>
      </c>
      <c r="Q2937" s="42">
        <f t="shared" si="506"/>
        <v>0</v>
      </c>
      <c r="R2937" s="42">
        <f t="shared" si="507"/>
        <v>100</v>
      </c>
      <c r="S2937" s="85">
        <f t="shared" si="498"/>
        <v>4990</v>
      </c>
      <c r="T2937" s="60" t="str">
        <f>IFERROR(VLOOKUP($B2937,'Из ГУГЛа'!$B:$G,4,0)*U2937+V2937,VLOOKUP($B2937,'Из ГУГЛа'!$B:$G,4,0))</f>
        <v/>
      </c>
      <c r="U2937" s="15">
        <v>1</v>
      </c>
      <c r="V2937" s="59"/>
      <c r="W2937" s="74">
        <f t="shared" si="508"/>
        <v>0.38611111111111107</v>
      </c>
      <c r="X2937" s="74" t="str">
        <f t="shared" si="509"/>
        <v/>
      </c>
      <c r="Y2937" s="74" t="str">
        <f t="shared" si="510"/>
        <v/>
      </c>
      <c r="Z2937" s="76" t="e">
        <f>INDEX($Z:$Z,MATCH($H2937,$C:$C,0))+V2937</f>
        <v>#VALUE!</v>
      </c>
      <c r="AB2937" s="43">
        <f>INDEX($AB:$AB,MATCH($H2937,$C:$C,0))</f>
        <v>0</v>
      </c>
    </row>
    <row r="2938" spans="1:28" ht="60" x14ac:dyDescent="0.25">
      <c r="A2938" s="71" t="str">
        <f>INDEX('Выгр Торг'!$A:$A,MATCH($B2938,'Выгр Торг'!$B:$B,0))</f>
        <v>Боковые зеркала "АТП" в стиле Гранта для ВАЗ 2110-2112, Лада Приора</v>
      </c>
      <c r="B2938" s="88">
        <v>327389</v>
      </c>
      <c r="C2938" s="72">
        <f>VLOOKUP($B2938,'Выгр Торг'!$B:$P,C$1,0)</f>
        <v>327389</v>
      </c>
      <c r="D2938" s="71" t="str">
        <f>VLOOKUP($B2938,'Выгр Торг'!$B:$P,D$1,0)</f>
        <v>Боковые зеркала "АТП" в стиле Гранта (повторитель: Стандартный, Механическая, С обогревом, Уточнить у менеджера) для ВАЗ 2110-2112, Лада Приора</v>
      </c>
      <c r="E2938" s="72" t="str">
        <f>VLOOKUP($B2938,'Выгр Торг'!$B:$P,E$1,0)</f>
        <v>Y</v>
      </c>
      <c r="F2938" s="72" t="str">
        <f>VLOOKUP($B2938,'Выгр Торг'!$B:$P,F$1,0)</f>
        <v>1</v>
      </c>
      <c r="G2938" s="36"/>
      <c r="H2938" s="28">
        <v>327193</v>
      </c>
      <c r="I2938" s="53">
        <f>INDEX($I:$I,MATCH($H2938,$C:$C,0))</f>
        <v>600</v>
      </c>
      <c r="J2938" s="5" t="s">
        <v>3410</v>
      </c>
      <c r="K2938" s="56">
        <f>INDEX($K:$K,MATCH($H2938,$C:$C,0))+I2938</f>
        <v>3600</v>
      </c>
      <c r="L2938" s="14">
        <f>VLOOKUP(K2938,Наценка!$A$1:$B$8,2,1)</f>
        <v>1.4</v>
      </c>
      <c r="M2938" s="56">
        <f>INDEX($M:$M,MATCH($H2938,$C:$C,0))+I2938*$M$2</f>
        <v>4980</v>
      </c>
      <c r="N2938" s="57">
        <f t="shared" si="505"/>
        <v>4990</v>
      </c>
      <c r="O2938" s="72">
        <f>VLOOKUP($B2938,'Выгр Торг'!$B:$P,O$1,0)</f>
        <v>3600</v>
      </c>
      <c r="P2938" s="72">
        <f>VLOOKUP($B2938,'Выгр Торг'!$B:$P,P$1,0)</f>
        <v>5090</v>
      </c>
      <c r="Q2938" s="42">
        <f t="shared" si="506"/>
        <v>0</v>
      </c>
      <c r="R2938" s="42">
        <f t="shared" si="507"/>
        <v>100</v>
      </c>
      <c r="S2938" s="85">
        <f t="shared" si="498"/>
        <v>4990</v>
      </c>
      <c r="T2938" s="60" t="str">
        <f>IFERROR(VLOOKUP($B2938,'Из ГУГЛа'!$B:$G,4,0)*U2938+V2938,VLOOKUP($B2938,'Из ГУГЛа'!$B:$G,4,0))</f>
        <v/>
      </c>
      <c r="U2938" s="15">
        <v>1</v>
      </c>
      <c r="V2938" s="59"/>
      <c r="W2938" s="74">
        <f t="shared" si="508"/>
        <v>0.38611111111111107</v>
      </c>
      <c r="X2938" s="74" t="str">
        <f t="shared" si="509"/>
        <v/>
      </c>
      <c r="Y2938" s="74" t="str">
        <f t="shared" si="510"/>
        <v/>
      </c>
      <c r="Z2938" s="76" t="e">
        <f>INDEX($Z:$Z,MATCH($H2938,$C:$C,0))+V2938</f>
        <v>#VALUE!</v>
      </c>
      <c r="AB2938" s="43">
        <f>INDEX($AB:$AB,MATCH($H2938,$C:$C,0))</f>
        <v>0</v>
      </c>
    </row>
    <row r="2939" spans="1:28" ht="60" x14ac:dyDescent="0.25">
      <c r="A2939" s="71" t="str">
        <f>INDEX('Выгр Торг'!$A:$A,MATCH($B2939,'Выгр Торг'!$B:$B,0))</f>
        <v>Боковые зеркала "АТП" в стиле Гранта для ВАЗ 2110-2112, Лада Приора</v>
      </c>
      <c r="B2939" s="88">
        <v>327185</v>
      </c>
      <c r="C2939" s="72">
        <f>VLOOKUP($B2939,'Выгр Торг'!$B:$P,C$1,0)</f>
        <v>327185</v>
      </c>
      <c r="D2939" s="71" t="str">
        <f>VLOOKUP($B2939,'Выгр Торг'!$B:$P,D$1,0)</f>
        <v>Боковые зеркала "АТП" в стиле Гранта (повторитель: Стандартный, Электропривод, Без покраски) для ВАЗ 2110-2112, Лада Приора</v>
      </c>
      <c r="E2939" s="72" t="str">
        <f>VLOOKUP($B2939,'Выгр Торг'!$B:$P,E$1,0)</f>
        <v>Y</v>
      </c>
      <c r="F2939" s="72" t="str">
        <f>VLOOKUP($B2939,'Выгр Торг'!$B:$P,F$1,0)</f>
        <v>1</v>
      </c>
      <c r="G2939" s="36"/>
      <c r="H2939" s="28">
        <v>327185</v>
      </c>
      <c r="I2939" s="52">
        <v>600</v>
      </c>
      <c r="J2939" s="5" t="s">
        <v>3410</v>
      </c>
      <c r="K2939" s="73">
        <f>O2939</f>
        <v>3500</v>
      </c>
      <c r="L2939" s="14">
        <f>VLOOKUP(K2939,Наценка!$A$1:$B$8,2,1)</f>
        <v>1.4</v>
      </c>
      <c r="M2939" s="92">
        <f>Z2939-100</f>
        <v>4690</v>
      </c>
      <c r="N2939" s="57">
        <f t="shared" ref="N2939:N2940" si="511">IF(M2939&lt;=1000,(ROUNDUP(M2939,-1)-1),(ROUNDUP(M2939,-2)-10))</f>
        <v>4690</v>
      </c>
      <c r="O2939" s="72">
        <f>VLOOKUP($B2939,'Выгр Торг'!$B:$P,O$1,0)</f>
        <v>3500</v>
      </c>
      <c r="P2939" s="72">
        <f>VLOOKUP($B2939,'Выгр Торг'!$B:$P,P$1,0)</f>
        <v>4790</v>
      </c>
      <c r="Q2939" s="42">
        <f t="shared" ref="Q2939:Q2940" si="512">O2939-K2939</f>
        <v>0</v>
      </c>
      <c r="R2939" s="42">
        <f t="shared" ref="R2939:R2940" si="513">P2939-N2939</f>
        <v>100</v>
      </c>
      <c r="S2939" s="85">
        <f t="shared" si="498"/>
        <v>4690</v>
      </c>
      <c r="T2939" s="60">
        <f>IFERROR(VLOOKUP($B2939,'Из ГУГЛа'!$B:$G,4,0)*U2939+V2939,VLOOKUP($B2939,'Из ГУГЛа'!$B:$G,4,0))</f>
        <v>4790</v>
      </c>
      <c r="U2939" s="15">
        <v>1</v>
      </c>
      <c r="V2939" s="59"/>
      <c r="W2939" s="74">
        <f t="shared" ref="W2939:W2940" si="514">IFERROR(S2939/K2939-1,"")</f>
        <v>0.34000000000000008</v>
      </c>
      <c r="X2939" s="74">
        <f t="shared" ref="X2939:X2940" si="515">IFERROR((Z2939-S2939)/Z2939,"")</f>
        <v>2.0876826722338204E-2</v>
      </c>
      <c r="Y2939" s="74">
        <f t="shared" ref="Y2939:Y2940" si="516">IFERROR(IF(Z2939="","",Z2939/K2939-1),"")</f>
        <v>0.36857142857142855</v>
      </c>
      <c r="Z2939" s="79">
        <v>4790</v>
      </c>
      <c r="AA2939" s="4">
        <v>600</v>
      </c>
      <c r="AB2939" s="20" t="s">
        <v>2598</v>
      </c>
    </row>
    <row r="2940" spans="1:28" ht="60" x14ac:dyDescent="0.25">
      <c r="A2940" s="71" t="str">
        <f>INDEX('Выгр Торг'!$A:$A,MATCH($B2940,'Выгр Торг'!$B:$B,0))</f>
        <v>Боковые зеркала "АТП" в стиле Гранта для ВАЗ 2110-2112, Лада Приора</v>
      </c>
      <c r="B2940" s="88">
        <v>327371</v>
      </c>
      <c r="C2940" s="72">
        <f>VLOOKUP($B2940,'Выгр Торг'!$B:$P,C$1,0)</f>
        <v>327371</v>
      </c>
      <c r="D2940" s="71" t="str">
        <f>VLOOKUP($B2940,'Выгр Торг'!$B:$P,D$1,0)</f>
        <v>Боковые зеркала "АТП" в стиле Гранта (повторитель: Стандартный, Электропривод, В цвет 100) для ВАЗ 2110-2112, Лада Приора</v>
      </c>
      <c r="E2940" s="72" t="str">
        <f>VLOOKUP($B2940,'Выгр Торг'!$B:$P,E$1,0)</f>
        <v>Y</v>
      </c>
      <c r="F2940" s="72" t="str">
        <f>VLOOKUP($B2940,'Выгр Торг'!$B:$P,F$1,0)</f>
        <v>1</v>
      </c>
      <c r="G2940" s="36"/>
      <c r="H2940" s="28">
        <v>327185</v>
      </c>
      <c r="I2940" s="53">
        <f>INDEX($I:$I,MATCH($H2940,$C:$C,0))</f>
        <v>600</v>
      </c>
      <c r="J2940" s="5" t="s">
        <v>3410</v>
      </c>
      <c r="K2940" s="56">
        <f>INDEX($K:$K,MATCH($H2940,$C:$C,0))+I2940</f>
        <v>4100</v>
      </c>
      <c r="L2940" s="14">
        <f>VLOOKUP(K2940,Наценка!$A$1:$B$8,2,1)</f>
        <v>1.4</v>
      </c>
      <c r="M2940" s="56">
        <f>INDEX($M:$M,MATCH($H2940,$C:$C,0))+I2940*$M$2</f>
        <v>5470</v>
      </c>
      <c r="N2940" s="57">
        <f t="shared" si="511"/>
        <v>5490</v>
      </c>
      <c r="O2940" s="72">
        <f>VLOOKUP($B2940,'Выгр Торг'!$B:$P,O$1,0)</f>
        <v>4100</v>
      </c>
      <c r="P2940" s="72">
        <f>VLOOKUP($B2940,'Выгр Торг'!$B:$P,P$1,0)</f>
        <v>5590</v>
      </c>
      <c r="Q2940" s="42">
        <f t="shared" si="512"/>
        <v>0</v>
      </c>
      <c r="R2940" s="42">
        <f t="shared" si="513"/>
        <v>100</v>
      </c>
      <c r="S2940" s="85">
        <f t="shared" si="498"/>
        <v>5490</v>
      </c>
      <c r="T2940" s="60">
        <f>IFERROR(VLOOKUP($B2940,'Из ГУГЛа'!$B:$G,4,0)*U2940+V2940,VLOOKUP($B2940,'Из ГУГЛа'!$B:$G,4,0))</f>
        <v>5390</v>
      </c>
      <c r="U2940" s="15">
        <v>1</v>
      </c>
      <c r="V2940" s="76">
        <f>INDEX($AA:$AA,MATCH($H2940,$C:$C,0))</f>
        <v>600</v>
      </c>
      <c r="W2940" s="74">
        <f t="shared" si="514"/>
        <v>0.33902439024390252</v>
      </c>
      <c r="X2940" s="74">
        <f t="shared" si="515"/>
        <v>-1.8552875695732839E-2</v>
      </c>
      <c r="Y2940" s="74">
        <f t="shared" si="516"/>
        <v>0.31463414634146347</v>
      </c>
      <c r="Z2940" s="76">
        <f>INDEX($Z:$Z,MATCH($H2940,$C:$C,0))+V2940</f>
        <v>5390</v>
      </c>
      <c r="AB2940" s="43" t="str">
        <f>INDEX($AB:$AB,MATCH($H2940,$C:$C,0))</f>
        <v>https://motorring.ru/product/26300-bokovye-zerkala-granta-stily-elektroprivodom-povtoritelem</v>
      </c>
    </row>
    <row r="2941" spans="1:28" ht="60" x14ac:dyDescent="0.25">
      <c r="A2941" s="71" t="str">
        <f>INDEX('Выгр Торг'!$A:$A,MATCH($B2941,'Выгр Торг'!$B:$B,0))</f>
        <v>Боковые зеркала "АТП" в стиле Гранта для ВАЗ 2110-2112, Лада Приора</v>
      </c>
      <c r="B2941" s="88">
        <v>327213</v>
      </c>
      <c r="C2941" s="72">
        <f>VLOOKUP($B2941,'Выгр Торг'!$B:$P,C$1,0)</f>
        <v>327213</v>
      </c>
      <c r="D2941" s="71" t="str">
        <f>VLOOKUP($B2941,'Выгр Торг'!$B:$P,D$1,0)</f>
        <v>Боковые зеркала "АТП" в стиле Гранта (повторитель: Стандартный, Электропривод, В цвет 125) для ВАЗ 2110-2112, Лада Приора</v>
      </c>
      <c r="E2941" s="72" t="str">
        <f>VLOOKUP($B2941,'Выгр Торг'!$B:$P,E$1,0)</f>
        <v>Y</v>
      </c>
      <c r="F2941" s="72" t="str">
        <f>VLOOKUP($B2941,'Выгр Торг'!$B:$P,F$1,0)</f>
        <v>1</v>
      </c>
      <c r="G2941" s="36"/>
      <c r="H2941" s="28">
        <v>327185</v>
      </c>
      <c r="I2941" s="53">
        <f>INDEX($I:$I,MATCH($H2941,$C:$C,0))</f>
        <v>600</v>
      </c>
      <c r="J2941" s="5" t="s">
        <v>3410</v>
      </c>
      <c r="K2941" s="56">
        <f>INDEX($K:$K,MATCH($H2941,$C:$C,0))+I2941</f>
        <v>4100</v>
      </c>
      <c r="L2941" s="14">
        <f>VLOOKUP(K2941,Наценка!$A$1:$B$8,2,1)</f>
        <v>1.4</v>
      </c>
      <c r="M2941" s="56">
        <f>INDEX($M:$M,MATCH($H2941,$C:$C,0))+I2941*$M$2</f>
        <v>5470</v>
      </c>
      <c r="N2941" s="57">
        <f t="shared" ref="N2941:N2985" si="517">IF(M2941&lt;=1000,(ROUNDUP(M2941,-1)-1),(ROUNDUP(M2941,-2)-10))</f>
        <v>5490</v>
      </c>
      <c r="O2941" s="72">
        <f>VLOOKUP($B2941,'Выгр Торг'!$B:$P,O$1,0)</f>
        <v>4100</v>
      </c>
      <c r="P2941" s="72">
        <f>VLOOKUP($B2941,'Выгр Торг'!$B:$P,P$1,0)</f>
        <v>5590</v>
      </c>
      <c r="Q2941" s="42">
        <f t="shared" ref="Q2941:Q2985" si="518">O2941-K2941</f>
        <v>0</v>
      </c>
      <c r="R2941" s="42">
        <f t="shared" ref="R2941:R2985" si="519">P2941-N2941</f>
        <v>100</v>
      </c>
      <c r="S2941" s="85">
        <f t="shared" si="498"/>
        <v>5490</v>
      </c>
      <c r="T2941" s="60">
        <f>IFERROR(VLOOKUP($B2941,'Из ГУГЛа'!$B:$G,4,0)*U2941+V2941,VLOOKUP($B2941,'Из ГУГЛа'!$B:$G,4,0))</f>
        <v>5390</v>
      </c>
      <c r="U2941" s="15">
        <v>1</v>
      </c>
      <c r="V2941" s="76">
        <f>INDEX($AA:$AA,MATCH($H2941,$C:$C,0))</f>
        <v>600</v>
      </c>
      <c r="W2941" s="74">
        <f t="shared" ref="W2941:W2985" si="520">IFERROR(S2941/K2941-1,"")</f>
        <v>0.33902439024390252</v>
      </c>
      <c r="X2941" s="74">
        <f t="shared" ref="X2941:X2985" si="521">IFERROR((Z2941-S2941)/Z2941,"")</f>
        <v>-1.8552875695732839E-2</v>
      </c>
      <c r="Y2941" s="74">
        <f t="shared" ref="Y2941:Y2985" si="522">IFERROR(IF(Z2941="","",Z2941/K2941-1),"")</f>
        <v>0.31463414634146347</v>
      </c>
      <c r="Z2941" s="76">
        <f>INDEX($Z:$Z,MATCH($H2941,$C:$C,0))+V2941</f>
        <v>5390</v>
      </c>
      <c r="AB2941" s="43" t="str">
        <f>INDEX($AB:$AB,MATCH($H2941,$C:$C,0))</f>
        <v>https://motorring.ru/product/26300-bokovye-zerkala-granta-stily-elektroprivodom-povtoritelem</v>
      </c>
    </row>
    <row r="2942" spans="1:28" ht="60" x14ac:dyDescent="0.25">
      <c r="A2942" s="71" t="str">
        <f>INDEX('Выгр Торг'!$A:$A,MATCH($B2942,'Выгр Торг'!$B:$B,0))</f>
        <v>Боковые зеркала "АТП" в стиле Гранта для ВАЗ 2110-2112, Лада Приора</v>
      </c>
      <c r="B2942" s="88">
        <v>327279</v>
      </c>
      <c r="C2942" s="72">
        <f>VLOOKUP($B2942,'Выгр Торг'!$B:$P,C$1,0)</f>
        <v>327279</v>
      </c>
      <c r="D2942" s="71" t="str">
        <f>VLOOKUP($B2942,'Выгр Торг'!$B:$P,D$1,0)</f>
        <v>Боковые зеркала "АТП" в стиле Гранта (повторитель: Стандартный, Электропривод, В цвет 133) для ВАЗ 2110-2112, Лада Приора</v>
      </c>
      <c r="E2942" s="72" t="str">
        <f>VLOOKUP($B2942,'Выгр Торг'!$B:$P,E$1,0)</f>
        <v>Y</v>
      </c>
      <c r="F2942" s="72" t="str">
        <f>VLOOKUP($B2942,'Выгр Торг'!$B:$P,F$1,0)</f>
        <v>1</v>
      </c>
      <c r="G2942" s="36"/>
      <c r="H2942" s="28">
        <v>327185</v>
      </c>
      <c r="I2942" s="53">
        <f>INDEX($I:$I,MATCH($H2942,$C:$C,0))</f>
        <v>600</v>
      </c>
      <c r="J2942" s="5" t="s">
        <v>3410</v>
      </c>
      <c r="K2942" s="56">
        <f>INDEX($K:$K,MATCH($H2942,$C:$C,0))+I2942</f>
        <v>4100</v>
      </c>
      <c r="L2942" s="14">
        <f>VLOOKUP(K2942,Наценка!$A$1:$B$8,2,1)</f>
        <v>1.4</v>
      </c>
      <c r="M2942" s="56">
        <f>INDEX($M:$M,MATCH($H2942,$C:$C,0))+I2942*$M$2</f>
        <v>5470</v>
      </c>
      <c r="N2942" s="57">
        <f t="shared" si="517"/>
        <v>5490</v>
      </c>
      <c r="O2942" s="72">
        <f>VLOOKUP($B2942,'Выгр Торг'!$B:$P,O$1,0)</f>
        <v>4100</v>
      </c>
      <c r="P2942" s="72">
        <f>VLOOKUP($B2942,'Выгр Торг'!$B:$P,P$1,0)</f>
        <v>5590</v>
      </c>
      <c r="Q2942" s="42">
        <f t="shared" si="518"/>
        <v>0</v>
      </c>
      <c r="R2942" s="42">
        <f t="shared" si="519"/>
        <v>100</v>
      </c>
      <c r="S2942" s="85">
        <f t="shared" si="498"/>
        <v>5490</v>
      </c>
      <c r="T2942" s="60">
        <f>IFERROR(VLOOKUP($B2942,'Из ГУГЛа'!$B:$G,4,0)*U2942+V2942,VLOOKUP($B2942,'Из ГУГЛа'!$B:$G,4,0))</f>
        <v>5390</v>
      </c>
      <c r="U2942" s="15">
        <v>1</v>
      </c>
      <c r="V2942" s="76">
        <f>INDEX($AA:$AA,MATCH($H2942,$C:$C,0))</f>
        <v>600</v>
      </c>
      <c r="W2942" s="74">
        <f t="shared" si="520"/>
        <v>0.33902439024390252</v>
      </c>
      <c r="X2942" s="74">
        <f t="shared" si="521"/>
        <v>-1.8552875695732839E-2</v>
      </c>
      <c r="Y2942" s="74">
        <f t="shared" si="522"/>
        <v>0.31463414634146347</v>
      </c>
      <c r="Z2942" s="76">
        <f>INDEX($Z:$Z,MATCH($H2942,$C:$C,0))+V2942</f>
        <v>5390</v>
      </c>
      <c r="AB2942" s="43" t="str">
        <f>INDEX($AB:$AB,MATCH($H2942,$C:$C,0))</f>
        <v>https://motorring.ru/product/26300-bokovye-zerkala-granta-stily-elektroprivodom-povtoritelem</v>
      </c>
    </row>
    <row r="2943" spans="1:28" ht="60" x14ac:dyDescent="0.25">
      <c r="A2943" s="71" t="str">
        <f>INDEX('Выгр Торг'!$A:$A,MATCH($B2943,'Выгр Торг'!$B:$B,0))</f>
        <v>Боковые зеркала "АТП" в стиле Гранта для ВАЗ 2110-2112, Лада Приора</v>
      </c>
      <c r="B2943" s="88">
        <v>327271</v>
      </c>
      <c r="C2943" s="72">
        <f>VLOOKUP($B2943,'Выгр Торг'!$B:$P,C$1,0)</f>
        <v>327271</v>
      </c>
      <c r="D2943" s="71" t="str">
        <f>VLOOKUP($B2943,'Выгр Торг'!$B:$P,D$1,0)</f>
        <v>Боковые зеркала "АТП" в стиле Гранта (повторитель: Стандартный, Электропривод, В цвет 171) для ВАЗ 2110-2112, Лада Приора</v>
      </c>
      <c r="E2943" s="72" t="str">
        <f>VLOOKUP($B2943,'Выгр Торг'!$B:$P,E$1,0)</f>
        <v>Y</v>
      </c>
      <c r="F2943" s="72" t="str">
        <f>VLOOKUP($B2943,'Выгр Торг'!$B:$P,F$1,0)</f>
        <v>1</v>
      </c>
      <c r="G2943" s="36"/>
      <c r="H2943" s="28">
        <v>327185</v>
      </c>
      <c r="I2943" s="53">
        <f>INDEX($I:$I,MATCH($H2943,$C:$C,0))</f>
        <v>600</v>
      </c>
      <c r="J2943" s="5" t="s">
        <v>3410</v>
      </c>
      <c r="K2943" s="56">
        <f>INDEX($K:$K,MATCH($H2943,$C:$C,0))+I2943</f>
        <v>4100</v>
      </c>
      <c r="L2943" s="14">
        <f>VLOOKUP(K2943,Наценка!$A$1:$B$8,2,1)</f>
        <v>1.4</v>
      </c>
      <c r="M2943" s="56">
        <f>INDEX($M:$M,MATCH($H2943,$C:$C,0))+I2943*$M$2</f>
        <v>5470</v>
      </c>
      <c r="N2943" s="57">
        <f t="shared" si="517"/>
        <v>5490</v>
      </c>
      <c r="O2943" s="72">
        <f>VLOOKUP($B2943,'Выгр Торг'!$B:$P,O$1,0)</f>
        <v>4100</v>
      </c>
      <c r="P2943" s="72">
        <f>VLOOKUP($B2943,'Выгр Торг'!$B:$P,P$1,0)</f>
        <v>5590</v>
      </c>
      <c r="Q2943" s="42">
        <f t="shared" si="518"/>
        <v>0</v>
      </c>
      <c r="R2943" s="42">
        <f t="shared" si="519"/>
        <v>100</v>
      </c>
      <c r="S2943" s="85">
        <f t="shared" si="498"/>
        <v>5490</v>
      </c>
      <c r="T2943" s="60">
        <f>IFERROR(VLOOKUP($B2943,'Из ГУГЛа'!$B:$G,4,0)*U2943+V2943,VLOOKUP($B2943,'Из ГУГЛа'!$B:$G,4,0))</f>
        <v>5390</v>
      </c>
      <c r="U2943" s="15">
        <v>1</v>
      </c>
      <c r="V2943" s="76">
        <f>INDEX($AA:$AA,MATCH($H2943,$C:$C,0))</f>
        <v>600</v>
      </c>
      <c r="W2943" s="74">
        <f t="shared" si="520"/>
        <v>0.33902439024390252</v>
      </c>
      <c r="X2943" s="74">
        <f t="shared" si="521"/>
        <v>-1.8552875695732839E-2</v>
      </c>
      <c r="Y2943" s="74">
        <f t="shared" si="522"/>
        <v>0.31463414634146347</v>
      </c>
      <c r="Z2943" s="76">
        <f>INDEX($Z:$Z,MATCH($H2943,$C:$C,0))+V2943</f>
        <v>5390</v>
      </c>
      <c r="AB2943" s="43" t="str">
        <f>INDEX($AB:$AB,MATCH($H2943,$C:$C,0))</f>
        <v>https://motorring.ru/product/26300-bokovye-zerkala-granta-stily-elektroprivodom-povtoritelem</v>
      </c>
    </row>
    <row r="2944" spans="1:28" ht="60" x14ac:dyDescent="0.25">
      <c r="A2944" s="71" t="str">
        <f>INDEX('Выгр Торг'!$A:$A,MATCH($B2944,'Выгр Торг'!$B:$B,0))</f>
        <v>Боковые зеркала "АТП" в стиле Гранта для ВАЗ 2110-2112, Лада Приора</v>
      </c>
      <c r="B2944" s="88">
        <v>327249</v>
      </c>
      <c r="C2944" s="72">
        <f>VLOOKUP($B2944,'Выгр Торг'!$B:$P,C$1,0)</f>
        <v>327249</v>
      </c>
      <c r="D2944" s="71" t="str">
        <f>VLOOKUP($B2944,'Выгр Торг'!$B:$P,D$1,0)</f>
        <v>Боковые зеркала "АТП" в стиле Гранта (повторитель: Стандартный, Электропривод, В цвет 190) для ВАЗ 2110-2112, Лада Приора</v>
      </c>
      <c r="E2944" s="72" t="str">
        <f>VLOOKUP($B2944,'Выгр Торг'!$B:$P,E$1,0)</f>
        <v>Y</v>
      </c>
      <c r="F2944" s="72" t="str">
        <f>VLOOKUP($B2944,'Выгр Торг'!$B:$P,F$1,0)</f>
        <v>1</v>
      </c>
      <c r="G2944" s="36"/>
      <c r="H2944" s="28">
        <v>327185</v>
      </c>
      <c r="I2944" s="53">
        <f>INDEX($I:$I,MATCH($H2944,$C:$C,0))</f>
        <v>600</v>
      </c>
      <c r="J2944" s="5" t="s">
        <v>3410</v>
      </c>
      <c r="K2944" s="56">
        <f>INDEX($K:$K,MATCH($H2944,$C:$C,0))+I2944</f>
        <v>4100</v>
      </c>
      <c r="L2944" s="14">
        <f>VLOOKUP(K2944,Наценка!$A$1:$B$8,2,1)</f>
        <v>1.4</v>
      </c>
      <c r="M2944" s="56">
        <f>INDEX($M:$M,MATCH($H2944,$C:$C,0))+I2944*$M$2</f>
        <v>5470</v>
      </c>
      <c r="N2944" s="57">
        <f t="shared" si="517"/>
        <v>5490</v>
      </c>
      <c r="O2944" s="72">
        <f>VLOOKUP($B2944,'Выгр Торг'!$B:$P,O$1,0)</f>
        <v>4100</v>
      </c>
      <c r="P2944" s="72">
        <f>VLOOKUP($B2944,'Выгр Торг'!$B:$P,P$1,0)</f>
        <v>5590</v>
      </c>
      <c r="Q2944" s="42">
        <f t="shared" si="518"/>
        <v>0</v>
      </c>
      <c r="R2944" s="42">
        <f t="shared" si="519"/>
        <v>100</v>
      </c>
      <c r="S2944" s="85">
        <f t="shared" si="498"/>
        <v>5490</v>
      </c>
      <c r="T2944" s="60">
        <f>IFERROR(VLOOKUP($B2944,'Из ГУГЛа'!$B:$G,4,0)*U2944+V2944,VLOOKUP($B2944,'Из ГУГЛа'!$B:$G,4,0))</f>
        <v>5390</v>
      </c>
      <c r="U2944" s="15">
        <v>1</v>
      </c>
      <c r="V2944" s="76">
        <f>INDEX($AA:$AA,MATCH($H2944,$C:$C,0))</f>
        <v>600</v>
      </c>
      <c r="W2944" s="74">
        <f t="shared" si="520"/>
        <v>0.33902439024390252</v>
      </c>
      <c r="X2944" s="74">
        <f t="shared" si="521"/>
        <v>-1.8552875695732839E-2</v>
      </c>
      <c r="Y2944" s="74">
        <f t="shared" si="522"/>
        <v>0.31463414634146347</v>
      </c>
      <c r="Z2944" s="76">
        <f>INDEX($Z:$Z,MATCH($H2944,$C:$C,0))+V2944</f>
        <v>5390</v>
      </c>
      <c r="AB2944" s="43" t="str">
        <f>INDEX($AB:$AB,MATCH($H2944,$C:$C,0))</f>
        <v>https://motorring.ru/product/26300-bokovye-zerkala-granta-stily-elektroprivodom-povtoritelem</v>
      </c>
    </row>
    <row r="2945" spans="1:28" ht="60" x14ac:dyDescent="0.25">
      <c r="A2945" s="71" t="str">
        <f>INDEX('Выгр Торг'!$A:$A,MATCH($B2945,'Выгр Торг'!$B:$B,0))</f>
        <v>Боковые зеркала "АТП" в стиле Гранта для ВАЗ 2110-2112, Лада Приора</v>
      </c>
      <c r="B2945" s="88">
        <v>327335</v>
      </c>
      <c r="C2945" s="72">
        <f>VLOOKUP($B2945,'Выгр Торг'!$B:$P,C$1,0)</f>
        <v>327335</v>
      </c>
      <c r="D2945" s="71" t="str">
        <f>VLOOKUP($B2945,'Выгр Торг'!$B:$P,D$1,0)</f>
        <v>Боковые зеркала "АТП" в стиле Гранта (повторитель: Стандартный, Электропривод, В цвет 192) для ВАЗ 2110-2112, Лада Приора</v>
      </c>
      <c r="E2945" s="72" t="str">
        <f>VLOOKUP($B2945,'Выгр Торг'!$B:$P,E$1,0)</f>
        <v>Y</v>
      </c>
      <c r="F2945" s="72" t="str">
        <f>VLOOKUP($B2945,'Выгр Торг'!$B:$P,F$1,0)</f>
        <v>1</v>
      </c>
      <c r="G2945" s="36"/>
      <c r="H2945" s="28">
        <v>327185</v>
      </c>
      <c r="I2945" s="53">
        <f>INDEX($I:$I,MATCH($H2945,$C:$C,0))</f>
        <v>600</v>
      </c>
      <c r="J2945" s="5" t="s">
        <v>3410</v>
      </c>
      <c r="K2945" s="56">
        <f>INDEX($K:$K,MATCH($H2945,$C:$C,0))+I2945</f>
        <v>4100</v>
      </c>
      <c r="L2945" s="14">
        <f>VLOOKUP(K2945,Наценка!$A$1:$B$8,2,1)</f>
        <v>1.4</v>
      </c>
      <c r="M2945" s="56">
        <f>INDEX($M:$M,MATCH($H2945,$C:$C,0))+I2945*$M$2</f>
        <v>5470</v>
      </c>
      <c r="N2945" s="57">
        <f t="shared" si="517"/>
        <v>5490</v>
      </c>
      <c r="O2945" s="72">
        <f>VLOOKUP($B2945,'Выгр Торг'!$B:$P,O$1,0)</f>
        <v>4100</v>
      </c>
      <c r="P2945" s="72">
        <f>VLOOKUP($B2945,'Выгр Торг'!$B:$P,P$1,0)</f>
        <v>5590</v>
      </c>
      <c r="Q2945" s="42">
        <f t="shared" si="518"/>
        <v>0</v>
      </c>
      <c r="R2945" s="42">
        <f t="shared" si="519"/>
        <v>100</v>
      </c>
      <c r="S2945" s="85">
        <f t="shared" si="498"/>
        <v>5490</v>
      </c>
      <c r="T2945" s="60">
        <f>IFERROR(VLOOKUP($B2945,'Из ГУГЛа'!$B:$G,4,0)*U2945+V2945,VLOOKUP($B2945,'Из ГУГЛа'!$B:$G,4,0))</f>
        <v>5390</v>
      </c>
      <c r="U2945" s="15">
        <v>1</v>
      </c>
      <c r="V2945" s="76">
        <f>INDEX($AA:$AA,MATCH($H2945,$C:$C,0))</f>
        <v>600</v>
      </c>
      <c r="W2945" s="74">
        <f t="shared" si="520"/>
        <v>0.33902439024390252</v>
      </c>
      <c r="X2945" s="74">
        <f t="shared" si="521"/>
        <v>-1.8552875695732839E-2</v>
      </c>
      <c r="Y2945" s="74">
        <f t="shared" si="522"/>
        <v>0.31463414634146347</v>
      </c>
      <c r="Z2945" s="76">
        <f>INDEX($Z:$Z,MATCH($H2945,$C:$C,0))+V2945</f>
        <v>5390</v>
      </c>
      <c r="AB2945" s="43" t="str">
        <f>INDEX($AB:$AB,MATCH($H2945,$C:$C,0))</f>
        <v>https://motorring.ru/product/26300-bokovye-zerkala-granta-stily-elektroprivodom-povtoritelem</v>
      </c>
    </row>
    <row r="2946" spans="1:28" ht="60" x14ac:dyDescent="0.25">
      <c r="A2946" s="71" t="str">
        <f>INDEX('Выгр Торг'!$A:$A,MATCH($B2946,'Выгр Торг'!$B:$B,0))</f>
        <v>Боковые зеркала "АТП" в стиле Гранта для ВАЗ 2110-2112, Лада Приора</v>
      </c>
      <c r="B2946" s="88">
        <v>327327</v>
      </c>
      <c r="C2946" s="72">
        <f>VLOOKUP($B2946,'Выгр Торг'!$B:$P,C$1,0)</f>
        <v>327327</v>
      </c>
      <c r="D2946" s="71" t="str">
        <f>VLOOKUP($B2946,'Выгр Торг'!$B:$P,D$1,0)</f>
        <v>Боковые зеркала "АТП" в стиле Гранта (повторитель: Стандартный, Электропривод, В цвет 193) для ВАЗ 2110-2112, Лада Приора</v>
      </c>
      <c r="E2946" s="72" t="str">
        <f>VLOOKUP($B2946,'Выгр Торг'!$B:$P,E$1,0)</f>
        <v>Y</v>
      </c>
      <c r="F2946" s="72" t="str">
        <f>VLOOKUP($B2946,'Выгр Торг'!$B:$P,F$1,0)</f>
        <v>1</v>
      </c>
      <c r="G2946" s="36"/>
      <c r="H2946" s="28">
        <v>327185</v>
      </c>
      <c r="I2946" s="53">
        <f>INDEX($I:$I,MATCH($H2946,$C:$C,0))</f>
        <v>600</v>
      </c>
      <c r="J2946" s="5" t="s">
        <v>3410</v>
      </c>
      <c r="K2946" s="56">
        <f>INDEX($K:$K,MATCH($H2946,$C:$C,0))+I2946</f>
        <v>4100</v>
      </c>
      <c r="L2946" s="14">
        <f>VLOOKUP(K2946,Наценка!$A$1:$B$8,2,1)</f>
        <v>1.4</v>
      </c>
      <c r="M2946" s="56">
        <f>INDEX($M:$M,MATCH($H2946,$C:$C,0))+I2946*$M$2</f>
        <v>5470</v>
      </c>
      <c r="N2946" s="57">
        <f t="shared" si="517"/>
        <v>5490</v>
      </c>
      <c r="O2946" s="72">
        <f>VLOOKUP($B2946,'Выгр Торг'!$B:$P,O$1,0)</f>
        <v>4100</v>
      </c>
      <c r="P2946" s="72">
        <f>VLOOKUP($B2946,'Выгр Торг'!$B:$P,P$1,0)</f>
        <v>5590</v>
      </c>
      <c r="Q2946" s="42">
        <f t="shared" si="518"/>
        <v>0</v>
      </c>
      <c r="R2946" s="42">
        <f t="shared" si="519"/>
        <v>100</v>
      </c>
      <c r="S2946" s="85">
        <f t="shared" si="498"/>
        <v>5490</v>
      </c>
      <c r="T2946" s="60">
        <f>IFERROR(VLOOKUP($B2946,'Из ГУГЛа'!$B:$G,4,0)*U2946+V2946,VLOOKUP($B2946,'Из ГУГЛа'!$B:$G,4,0))</f>
        <v>5390</v>
      </c>
      <c r="U2946" s="15">
        <v>1</v>
      </c>
      <c r="V2946" s="76">
        <f>INDEX($AA:$AA,MATCH($H2946,$C:$C,0))</f>
        <v>600</v>
      </c>
      <c r="W2946" s="74">
        <f t="shared" si="520"/>
        <v>0.33902439024390252</v>
      </c>
      <c r="X2946" s="74">
        <f t="shared" si="521"/>
        <v>-1.8552875695732839E-2</v>
      </c>
      <c r="Y2946" s="74">
        <f t="shared" si="522"/>
        <v>0.31463414634146347</v>
      </c>
      <c r="Z2946" s="76">
        <f>INDEX($Z:$Z,MATCH($H2946,$C:$C,0))+V2946</f>
        <v>5390</v>
      </c>
      <c r="AB2946" s="43" t="str">
        <f>INDEX($AB:$AB,MATCH($H2946,$C:$C,0))</f>
        <v>https://motorring.ru/product/26300-bokovye-zerkala-granta-stily-elektroprivodom-povtoritelem</v>
      </c>
    </row>
    <row r="2947" spans="1:28" ht="60" x14ac:dyDescent="0.25">
      <c r="A2947" s="71" t="str">
        <f>INDEX('Выгр Торг'!$A:$A,MATCH($B2947,'Выгр Торг'!$B:$B,0))</f>
        <v>Боковые зеркала "АТП" в стиле Гранта для ВАЗ 2110-2112, Лада Приора</v>
      </c>
      <c r="B2947" s="88">
        <v>327363</v>
      </c>
      <c r="C2947" s="72">
        <f>VLOOKUP($B2947,'Выгр Торг'!$B:$P,C$1,0)</f>
        <v>327363</v>
      </c>
      <c r="D2947" s="71" t="str">
        <f>VLOOKUP($B2947,'Выгр Торг'!$B:$P,D$1,0)</f>
        <v>Боковые зеркала "АТП" в стиле Гранта (повторитель: Стандартный, Электропривод, В цвет 206) для ВАЗ 2110-2112, Лада Приора</v>
      </c>
      <c r="E2947" s="72" t="str">
        <f>VLOOKUP($B2947,'Выгр Торг'!$B:$P,E$1,0)</f>
        <v>Y</v>
      </c>
      <c r="F2947" s="72" t="str">
        <f>VLOOKUP($B2947,'Выгр Торг'!$B:$P,F$1,0)</f>
        <v>1</v>
      </c>
      <c r="G2947" s="36"/>
      <c r="H2947" s="28">
        <v>327185</v>
      </c>
      <c r="I2947" s="53">
        <f>INDEX($I:$I,MATCH($H2947,$C:$C,0))</f>
        <v>600</v>
      </c>
      <c r="J2947" s="5" t="s">
        <v>3410</v>
      </c>
      <c r="K2947" s="56">
        <f>INDEX($K:$K,MATCH($H2947,$C:$C,0))+I2947</f>
        <v>4100</v>
      </c>
      <c r="L2947" s="14">
        <f>VLOOKUP(K2947,Наценка!$A$1:$B$8,2,1)</f>
        <v>1.4</v>
      </c>
      <c r="M2947" s="56">
        <f>INDEX($M:$M,MATCH($H2947,$C:$C,0))+I2947*$M$2</f>
        <v>5470</v>
      </c>
      <c r="N2947" s="57">
        <f t="shared" si="517"/>
        <v>5490</v>
      </c>
      <c r="O2947" s="72">
        <f>VLOOKUP($B2947,'Выгр Торг'!$B:$P,O$1,0)</f>
        <v>4100</v>
      </c>
      <c r="P2947" s="72">
        <f>VLOOKUP($B2947,'Выгр Торг'!$B:$P,P$1,0)</f>
        <v>5590</v>
      </c>
      <c r="Q2947" s="42">
        <f t="shared" si="518"/>
        <v>0</v>
      </c>
      <c r="R2947" s="42">
        <f t="shared" si="519"/>
        <v>100</v>
      </c>
      <c r="S2947" s="85">
        <f t="shared" si="498"/>
        <v>5490</v>
      </c>
      <c r="T2947" s="60">
        <f>IFERROR(VLOOKUP($B2947,'Из ГУГЛа'!$B:$G,4,0)*U2947+V2947,VLOOKUP($B2947,'Из ГУГЛа'!$B:$G,4,0))</f>
        <v>5390</v>
      </c>
      <c r="U2947" s="15">
        <v>1</v>
      </c>
      <c r="V2947" s="76">
        <f>INDEX($AA:$AA,MATCH($H2947,$C:$C,0))</f>
        <v>600</v>
      </c>
      <c r="W2947" s="74">
        <f t="shared" si="520"/>
        <v>0.33902439024390252</v>
      </c>
      <c r="X2947" s="74">
        <f t="shared" si="521"/>
        <v>-1.8552875695732839E-2</v>
      </c>
      <c r="Y2947" s="74">
        <f t="shared" si="522"/>
        <v>0.31463414634146347</v>
      </c>
      <c r="Z2947" s="76">
        <f>INDEX($Z:$Z,MATCH($H2947,$C:$C,0))+V2947</f>
        <v>5390</v>
      </c>
      <c r="AB2947" s="43" t="str">
        <f>INDEX($AB:$AB,MATCH($H2947,$C:$C,0))</f>
        <v>https://motorring.ru/product/26300-bokovye-zerkala-granta-stily-elektroprivodom-povtoritelem</v>
      </c>
    </row>
    <row r="2948" spans="1:28" ht="60" x14ac:dyDescent="0.25">
      <c r="A2948" s="71" t="str">
        <f>INDEX('Выгр Торг'!$A:$A,MATCH($B2948,'Выгр Торг'!$B:$B,0))</f>
        <v>Боковые зеркала "АТП" в стиле Гранта для ВАЗ 2110-2112, Лада Приора</v>
      </c>
      <c r="B2948" s="88">
        <v>327283</v>
      </c>
      <c r="C2948" s="72">
        <f>VLOOKUP($B2948,'Выгр Торг'!$B:$P,C$1,0)</f>
        <v>327283</v>
      </c>
      <c r="D2948" s="71" t="str">
        <f>VLOOKUP($B2948,'Выгр Торг'!$B:$P,D$1,0)</f>
        <v>Боковые зеркала "АТП" в стиле Гранта (повторитель: Стандартный, Электропривод, В цвет 217) для ВАЗ 2110-2112, Лада Приора</v>
      </c>
      <c r="E2948" s="72" t="str">
        <f>VLOOKUP($B2948,'Выгр Торг'!$B:$P,E$1,0)</f>
        <v>Y</v>
      </c>
      <c r="F2948" s="72" t="str">
        <f>VLOOKUP($B2948,'Выгр Торг'!$B:$P,F$1,0)</f>
        <v>1</v>
      </c>
      <c r="G2948" s="36"/>
      <c r="H2948" s="28">
        <v>327185</v>
      </c>
      <c r="I2948" s="53">
        <f>INDEX($I:$I,MATCH($H2948,$C:$C,0))</f>
        <v>600</v>
      </c>
      <c r="J2948" s="5" t="s">
        <v>3410</v>
      </c>
      <c r="K2948" s="56">
        <f>INDEX($K:$K,MATCH($H2948,$C:$C,0))+I2948</f>
        <v>4100</v>
      </c>
      <c r="L2948" s="14">
        <f>VLOOKUP(K2948,Наценка!$A$1:$B$8,2,1)</f>
        <v>1.4</v>
      </c>
      <c r="M2948" s="56">
        <f>INDEX($M:$M,MATCH($H2948,$C:$C,0))+I2948*$M$2</f>
        <v>5470</v>
      </c>
      <c r="N2948" s="57">
        <f t="shared" si="517"/>
        <v>5490</v>
      </c>
      <c r="O2948" s="72">
        <f>VLOOKUP($B2948,'Выгр Торг'!$B:$P,O$1,0)</f>
        <v>4100</v>
      </c>
      <c r="P2948" s="72">
        <f>VLOOKUP($B2948,'Выгр Торг'!$B:$P,P$1,0)</f>
        <v>5590</v>
      </c>
      <c r="Q2948" s="42">
        <f t="shared" si="518"/>
        <v>0</v>
      </c>
      <c r="R2948" s="42">
        <f t="shared" si="519"/>
        <v>100</v>
      </c>
      <c r="S2948" s="85">
        <f t="shared" si="498"/>
        <v>5490</v>
      </c>
      <c r="T2948" s="60">
        <f>IFERROR(VLOOKUP($B2948,'Из ГУГЛа'!$B:$G,4,0)*U2948+V2948,VLOOKUP($B2948,'Из ГУГЛа'!$B:$G,4,0))</f>
        <v>5390</v>
      </c>
      <c r="U2948" s="15">
        <v>1</v>
      </c>
      <c r="V2948" s="76">
        <f>INDEX($AA:$AA,MATCH($H2948,$C:$C,0))</f>
        <v>600</v>
      </c>
      <c r="W2948" s="74">
        <f t="shared" si="520"/>
        <v>0.33902439024390252</v>
      </c>
      <c r="X2948" s="74">
        <f t="shared" si="521"/>
        <v>-1.8552875695732839E-2</v>
      </c>
      <c r="Y2948" s="74">
        <f t="shared" si="522"/>
        <v>0.31463414634146347</v>
      </c>
      <c r="Z2948" s="76">
        <f>INDEX($Z:$Z,MATCH($H2948,$C:$C,0))+V2948</f>
        <v>5390</v>
      </c>
      <c r="AB2948" s="43" t="str">
        <f>INDEX($AB:$AB,MATCH($H2948,$C:$C,0))</f>
        <v>https://motorring.ru/product/26300-bokovye-zerkala-granta-stily-elektroprivodom-povtoritelem</v>
      </c>
    </row>
    <row r="2949" spans="1:28" ht="60" x14ac:dyDescent="0.25">
      <c r="A2949" s="71" t="str">
        <f>INDEX('Выгр Торг'!$A:$A,MATCH($B2949,'Выгр Торг'!$B:$B,0))</f>
        <v>Боковые зеркала "АТП" в стиле Гранта для ВАЗ 2110-2112, Лада Приора</v>
      </c>
      <c r="B2949" s="88">
        <v>327221</v>
      </c>
      <c r="C2949" s="72">
        <f>VLOOKUP($B2949,'Выгр Торг'!$B:$P,C$1,0)</f>
        <v>327221</v>
      </c>
      <c r="D2949" s="71" t="str">
        <f>VLOOKUP($B2949,'Выгр Торг'!$B:$P,D$1,0)</f>
        <v>Боковые зеркала "АТП" в стиле Гранта (повторитель: Стандартный, Электропривод, В цвет 240) для ВАЗ 2110-2112, Лада Приора</v>
      </c>
      <c r="E2949" s="72" t="str">
        <f>VLOOKUP($B2949,'Выгр Торг'!$B:$P,E$1,0)</f>
        <v>Y</v>
      </c>
      <c r="F2949" s="72" t="str">
        <f>VLOOKUP($B2949,'Выгр Торг'!$B:$P,F$1,0)</f>
        <v>1</v>
      </c>
      <c r="G2949" s="36"/>
      <c r="H2949" s="28">
        <v>327185</v>
      </c>
      <c r="I2949" s="53">
        <f>INDEX($I:$I,MATCH($H2949,$C:$C,0))</f>
        <v>600</v>
      </c>
      <c r="J2949" s="5" t="s">
        <v>3410</v>
      </c>
      <c r="K2949" s="56">
        <f>INDEX($K:$K,MATCH($H2949,$C:$C,0))+I2949</f>
        <v>4100</v>
      </c>
      <c r="L2949" s="14">
        <f>VLOOKUP(K2949,Наценка!$A$1:$B$8,2,1)</f>
        <v>1.4</v>
      </c>
      <c r="M2949" s="56">
        <f>INDEX($M:$M,MATCH($H2949,$C:$C,0))+I2949*$M$2</f>
        <v>5470</v>
      </c>
      <c r="N2949" s="57">
        <f t="shared" si="517"/>
        <v>5490</v>
      </c>
      <c r="O2949" s="72">
        <f>VLOOKUP($B2949,'Выгр Торг'!$B:$P,O$1,0)</f>
        <v>4100</v>
      </c>
      <c r="P2949" s="72">
        <f>VLOOKUP($B2949,'Выгр Торг'!$B:$P,P$1,0)</f>
        <v>5590</v>
      </c>
      <c r="Q2949" s="42">
        <f t="shared" si="518"/>
        <v>0</v>
      </c>
      <c r="R2949" s="42">
        <f t="shared" si="519"/>
        <v>100</v>
      </c>
      <c r="S2949" s="85">
        <f t="shared" si="498"/>
        <v>5490</v>
      </c>
      <c r="T2949" s="60">
        <f>IFERROR(VLOOKUP($B2949,'Из ГУГЛа'!$B:$G,4,0)*U2949+V2949,VLOOKUP($B2949,'Из ГУГЛа'!$B:$G,4,0))</f>
        <v>5390</v>
      </c>
      <c r="U2949" s="15">
        <v>1</v>
      </c>
      <c r="V2949" s="76">
        <f>INDEX($AA:$AA,MATCH($H2949,$C:$C,0))</f>
        <v>600</v>
      </c>
      <c r="W2949" s="74">
        <f t="shared" si="520"/>
        <v>0.33902439024390252</v>
      </c>
      <c r="X2949" s="74">
        <f t="shared" si="521"/>
        <v>-1.8552875695732839E-2</v>
      </c>
      <c r="Y2949" s="74">
        <f t="shared" si="522"/>
        <v>0.31463414634146347</v>
      </c>
      <c r="Z2949" s="76">
        <f>INDEX($Z:$Z,MATCH($H2949,$C:$C,0))+V2949</f>
        <v>5390</v>
      </c>
      <c r="AB2949" s="43" t="str">
        <f>INDEX($AB:$AB,MATCH($H2949,$C:$C,0))</f>
        <v>https://motorring.ru/product/26300-bokovye-zerkala-granta-stily-elektroprivodom-povtoritelem</v>
      </c>
    </row>
    <row r="2950" spans="1:28" ht="60" x14ac:dyDescent="0.25">
      <c r="A2950" s="71" t="str">
        <f>INDEX('Выгр Торг'!$A:$A,MATCH($B2950,'Выгр Торг'!$B:$B,0))</f>
        <v>Боковые зеркала "АТП" в стиле Гранта для ВАЗ 2110-2112, Лада Приора</v>
      </c>
      <c r="B2950" s="88">
        <v>327339</v>
      </c>
      <c r="C2950" s="72">
        <f>VLOOKUP($B2950,'Выгр Торг'!$B:$P,C$1,0)</f>
        <v>327339</v>
      </c>
      <c r="D2950" s="71" t="str">
        <f>VLOOKUP($B2950,'Выгр Торг'!$B:$P,D$1,0)</f>
        <v>Боковые зеркала "АТП" в стиле Гранта (повторитель: Стандартный, Электропривод, В цвет 276) для ВАЗ 2110-2112, Лада Приора</v>
      </c>
      <c r="E2950" s="72" t="str">
        <f>VLOOKUP($B2950,'Выгр Торг'!$B:$P,E$1,0)</f>
        <v>Y</v>
      </c>
      <c r="F2950" s="72" t="str">
        <f>VLOOKUP($B2950,'Выгр Торг'!$B:$P,F$1,0)</f>
        <v>1</v>
      </c>
      <c r="G2950" s="36"/>
      <c r="H2950" s="28">
        <v>327185</v>
      </c>
      <c r="I2950" s="53">
        <f>INDEX($I:$I,MATCH($H2950,$C:$C,0))</f>
        <v>600</v>
      </c>
      <c r="J2950" s="5" t="s">
        <v>3410</v>
      </c>
      <c r="K2950" s="56">
        <f>INDEX($K:$K,MATCH($H2950,$C:$C,0))+I2950</f>
        <v>4100</v>
      </c>
      <c r="L2950" s="14">
        <f>VLOOKUP(K2950,Наценка!$A$1:$B$8,2,1)</f>
        <v>1.4</v>
      </c>
      <c r="M2950" s="56">
        <f>INDEX($M:$M,MATCH($H2950,$C:$C,0))+I2950*$M$2</f>
        <v>5470</v>
      </c>
      <c r="N2950" s="57">
        <f t="shared" si="517"/>
        <v>5490</v>
      </c>
      <c r="O2950" s="72">
        <f>VLOOKUP($B2950,'Выгр Торг'!$B:$P,O$1,0)</f>
        <v>4100</v>
      </c>
      <c r="P2950" s="72">
        <f>VLOOKUP($B2950,'Выгр Торг'!$B:$P,P$1,0)</f>
        <v>5590</v>
      </c>
      <c r="Q2950" s="42">
        <f t="shared" si="518"/>
        <v>0</v>
      </c>
      <c r="R2950" s="42">
        <f t="shared" si="519"/>
        <v>100</v>
      </c>
      <c r="S2950" s="85">
        <f t="shared" ref="S2950:S2985" si="523">IFERROR(ROUND(N2950*(1-$S$2),),"")</f>
        <v>5490</v>
      </c>
      <c r="T2950" s="60">
        <f>IFERROR(VLOOKUP($B2950,'Из ГУГЛа'!$B:$G,4,0)*U2950+V2950,VLOOKUP($B2950,'Из ГУГЛа'!$B:$G,4,0))</f>
        <v>5390</v>
      </c>
      <c r="U2950" s="15">
        <v>1</v>
      </c>
      <c r="V2950" s="76">
        <f>INDEX($AA:$AA,MATCH($H2950,$C:$C,0))</f>
        <v>600</v>
      </c>
      <c r="W2950" s="74">
        <f t="shared" si="520"/>
        <v>0.33902439024390252</v>
      </c>
      <c r="X2950" s="74">
        <f t="shared" si="521"/>
        <v>-1.8552875695732839E-2</v>
      </c>
      <c r="Y2950" s="74">
        <f t="shared" si="522"/>
        <v>0.31463414634146347</v>
      </c>
      <c r="Z2950" s="76">
        <f>INDEX($Z:$Z,MATCH($H2950,$C:$C,0))+V2950</f>
        <v>5390</v>
      </c>
      <c r="AB2950" s="43" t="str">
        <f>INDEX($AB:$AB,MATCH($H2950,$C:$C,0))</f>
        <v>https://motorring.ru/product/26300-bokovye-zerkala-granta-stily-elektroprivodom-povtoritelem</v>
      </c>
    </row>
    <row r="2951" spans="1:28" ht="60" x14ac:dyDescent="0.25">
      <c r="A2951" s="71" t="str">
        <f>INDEX('Выгр Торг'!$A:$A,MATCH($B2951,'Выгр Торг'!$B:$B,0))</f>
        <v>Боковые зеркала "АТП" в стиле Гранта для ВАЗ 2110-2112, Лада Приора</v>
      </c>
      <c r="B2951" s="88">
        <v>327287</v>
      </c>
      <c r="C2951" s="72">
        <f>VLOOKUP($B2951,'Выгр Торг'!$B:$P,C$1,0)</f>
        <v>327287</v>
      </c>
      <c r="D2951" s="71" t="str">
        <f>VLOOKUP($B2951,'Выгр Торг'!$B:$P,D$1,0)</f>
        <v>Боковые зеркала "АТП" в стиле Гранта (повторитель: Стандартный, Электропривод, В цвет 280) для ВАЗ 2110-2112, Лада Приора</v>
      </c>
      <c r="E2951" s="72" t="str">
        <f>VLOOKUP($B2951,'Выгр Торг'!$B:$P,E$1,0)</f>
        <v>Y</v>
      </c>
      <c r="F2951" s="72" t="str">
        <f>VLOOKUP($B2951,'Выгр Торг'!$B:$P,F$1,0)</f>
        <v>1</v>
      </c>
      <c r="G2951" s="36"/>
      <c r="H2951" s="28">
        <v>327185</v>
      </c>
      <c r="I2951" s="53">
        <f>INDEX($I:$I,MATCH($H2951,$C:$C,0))</f>
        <v>600</v>
      </c>
      <c r="J2951" s="5" t="s">
        <v>3410</v>
      </c>
      <c r="K2951" s="56">
        <f>INDEX($K:$K,MATCH($H2951,$C:$C,0))+I2951</f>
        <v>4100</v>
      </c>
      <c r="L2951" s="14">
        <f>VLOOKUP(K2951,Наценка!$A$1:$B$8,2,1)</f>
        <v>1.4</v>
      </c>
      <c r="M2951" s="56">
        <f>INDEX($M:$M,MATCH($H2951,$C:$C,0))+I2951*$M$2</f>
        <v>5470</v>
      </c>
      <c r="N2951" s="57">
        <f t="shared" si="517"/>
        <v>5490</v>
      </c>
      <c r="O2951" s="72">
        <f>VLOOKUP($B2951,'Выгр Торг'!$B:$P,O$1,0)</f>
        <v>4100</v>
      </c>
      <c r="P2951" s="72">
        <f>VLOOKUP($B2951,'Выгр Торг'!$B:$P,P$1,0)</f>
        <v>5590</v>
      </c>
      <c r="Q2951" s="42">
        <f t="shared" si="518"/>
        <v>0</v>
      </c>
      <c r="R2951" s="42">
        <f t="shared" si="519"/>
        <v>100</v>
      </c>
      <c r="S2951" s="85">
        <f t="shared" si="523"/>
        <v>5490</v>
      </c>
      <c r="T2951" s="60">
        <f>IFERROR(VLOOKUP($B2951,'Из ГУГЛа'!$B:$G,4,0)*U2951+V2951,VLOOKUP($B2951,'Из ГУГЛа'!$B:$G,4,0))</f>
        <v>5390</v>
      </c>
      <c r="U2951" s="15">
        <v>1</v>
      </c>
      <c r="V2951" s="76">
        <f>INDEX($AA:$AA,MATCH($H2951,$C:$C,0))</f>
        <v>600</v>
      </c>
      <c r="W2951" s="74">
        <f t="shared" si="520"/>
        <v>0.33902439024390252</v>
      </c>
      <c r="X2951" s="74">
        <f t="shared" si="521"/>
        <v>-1.8552875695732839E-2</v>
      </c>
      <c r="Y2951" s="74">
        <f t="shared" si="522"/>
        <v>0.31463414634146347</v>
      </c>
      <c r="Z2951" s="76">
        <f>INDEX($Z:$Z,MATCH($H2951,$C:$C,0))+V2951</f>
        <v>5390</v>
      </c>
      <c r="AB2951" s="43" t="str">
        <f>INDEX($AB:$AB,MATCH($H2951,$C:$C,0))</f>
        <v>https://motorring.ru/product/26300-bokovye-zerkala-granta-stily-elektroprivodom-povtoritelem</v>
      </c>
    </row>
    <row r="2952" spans="1:28" ht="60" x14ac:dyDescent="0.25">
      <c r="A2952" s="71" t="str">
        <f>INDEX('Выгр Торг'!$A:$A,MATCH($B2952,'Выгр Торг'!$B:$B,0))</f>
        <v>Боковые зеркала "АТП" в стиле Гранта для ВАЗ 2110-2112, Лада Приора</v>
      </c>
      <c r="B2952" s="88">
        <v>327265</v>
      </c>
      <c r="C2952" s="72">
        <f>VLOOKUP($B2952,'Выгр Торг'!$B:$P,C$1,0)</f>
        <v>327265</v>
      </c>
      <c r="D2952" s="71" t="str">
        <f>VLOOKUP($B2952,'Выгр Торг'!$B:$P,D$1,0)</f>
        <v>Боковые зеркала "АТП" в стиле Гранта (повторитель: Стандартный, Электропривод, В цвет 281) для ВАЗ 2110-2112, Лада Приора</v>
      </c>
      <c r="E2952" s="72" t="str">
        <f>VLOOKUP($B2952,'Выгр Торг'!$B:$P,E$1,0)</f>
        <v>Y</v>
      </c>
      <c r="F2952" s="72" t="str">
        <f>VLOOKUP($B2952,'Выгр Торг'!$B:$P,F$1,0)</f>
        <v>1</v>
      </c>
      <c r="G2952" s="36"/>
      <c r="H2952" s="28">
        <v>327185</v>
      </c>
      <c r="I2952" s="53">
        <f>INDEX($I:$I,MATCH($H2952,$C:$C,0))</f>
        <v>600</v>
      </c>
      <c r="J2952" s="5" t="s">
        <v>3410</v>
      </c>
      <c r="K2952" s="56">
        <f>INDEX($K:$K,MATCH($H2952,$C:$C,0))+I2952</f>
        <v>4100</v>
      </c>
      <c r="L2952" s="14">
        <f>VLOOKUP(K2952,Наценка!$A$1:$B$8,2,1)</f>
        <v>1.4</v>
      </c>
      <c r="M2952" s="56">
        <f>INDEX($M:$M,MATCH($H2952,$C:$C,0))+I2952*$M$2</f>
        <v>5470</v>
      </c>
      <c r="N2952" s="57">
        <f t="shared" si="517"/>
        <v>5490</v>
      </c>
      <c r="O2952" s="72">
        <f>VLOOKUP($B2952,'Выгр Торг'!$B:$P,O$1,0)</f>
        <v>4100</v>
      </c>
      <c r="P2952" s="72">
        <f>VLOOKUP($B2952,'Выгр Торг'!$B:$P,P$1,0)</f>
        <v>5590</v>
      </c>
      <c r="Q2952" s="42">
        <f t="shared" si="518"/>
        <v>0</v>
      </c>
      <c r="R2952" s="42">
        <f t="shared" si="519"/>
        <v>100</v>
      </c>
      <c r="S2952" s="85">
        <f t="shared" si="523"/>
        <v>5490</v>
      </c>
      <c r="T2952" s="60">
        <f>IFERROR(VLOOKUP($B2952,'Из ГУГЛа'!$B:$G,4,0)*U2952+V2952,VLOOKUP($B2952,'Из ГУГЛа'!$B:$G,4,0))</f>
        <v>5390</v>
      </c>
      <c r="U2952" s="15">
        <v>1</v>
      </c>
      <c r="V2952" s="76">
        <f>INDEX($AA:$AA,MATCH($H2952,$C:$C,0))</f>
        <v>600</v>
      </c>
      <c r="W2952" s="74">
        <f t="shared" si="520"/>
        <v>0.33902439024390252</v>
      </c>
      <c r="X2952" s="74">
        <f t="shared" si="521"/>
        <v>-1.8552875695732839E-2</v>
      </c>
      <c r="Y2952" s="74">
        <f t="shared" si="522"/>
        <v>0.31463414634146347</v>
      </c>
      <c r="Z2952" s="76">
        <f>INDEX($Z:$Z,MATCH($H2952,$C:$C,0))+V2952</f>
        <v>5390</v>
      </c>
      <c r="AB2952" s="43" t="str">
        <f>INDEX($AB:$AB,MATCH($H2952,$C:$C,0))</f>
        <v>https://motorring.ru/product/26300-bokovye-zerkala-granta-stily-elektroprivodom-povtoritelem</v>
      </c>
    </row>
    <row r="2953" spans="1:28" ht="60" x14ac:dyDescent="0.25">
      <c r="A2953" s="71" t="str">
        <f>INDEX('Выгр Торг'!$A:$A,MATCH($B2953,'Выгр Торг'!$B:$B,0))</f>
        <v>Боковые зеркала "АТП" в стиле Гранта для ВАЗ 2110-2112, Лада Приора</v>
      </c>
      <c r="B2953" s="88">
        <v>327307</v>
      </c>
      <c r="C2953" s="72">
        <f>VLOOKUP($B2953,'Выгр Торг'!$B:$P,C$1,0)</f>
        <v>327307</v>
      </c>
      <c r="D2953" s="71" t="str">
        <f>VLOOKUP($B2953,'Выгр Торг'!$B:$P,D$1,0)</f>
        <v>Боковые зеркала "АТП" в стиле Гранта (повторитель: Стандартный, Электропривод, В цвет 328) для ВАЗ 2110-2112, Лада Приора</v>
      </c>
      <c r="E2953" s="72" t="str">
        <f>VLOOKUP($B2953,'Выгр Торг'!$B:$P,E$1,0)</f>
        <v>Y</v>
      </c>
      <c r="F2953" s="72" t="str">
        <f>VLOOKUP($B2953,'Выгр Торг'!$B:$P,F$1,0)</f>
        <v>1</v>
      </c>
      <c r="G2953" s="36"/>
      <c r="H2953" s="28">
        <v>327185</v>
      </c>
      <c r="I2953" s="53">
        <f>INDEX($I:$I,MATCH($H2953,$C:$C,0))</f>
        <v>600</v>
      </c>
      <c r="J2953" s="5" t="s">
        <v>3410</v>
      </c>
      <c r="K2953" s="56">
        <f>INDEX($K:$K,MATCH($H2953,$C:$C,0))+I2953</f>
        <v>4100</v>
      </c>
      <c r="L2953" s="14">
        <f>VLOOKUP(K2953,Наценка!$A$1:$B$8,2,1)</f>
        <v>1.4</v>
      </c>
      <c r="M2953" s="56">
        <f>INDEX($M:$M,MATCH($H2953,$C:$C,0))+I2953*$M$2</f>
        <v>5470</v>
      </c>
      <c r="N2953" s="57">
        <f t="shared" si="517"/>
        <v>5490</v>
      </c>
      <c r="O2953" s="72">
        <f>VLOOKUP($B2953,'Выгр Торг'!$B:$P,O$1,0)</f>
        <v>4100</v>
      </c>
      <c r="P2953" s="72">
        <f>VLOOKUP($B2953,'Выгр Торг'!$B:$P,P$1,0)</f>
        <v>5590</v>
      </c>
      <c r="Q2953" s="42">
        <f t="shared" si="518"/>
        <v>0</v>
      </c>
      <c r="R2953" s="42">
        <f t="shared" si="519"/>
        <v>100</v>
      </c>
      <c r="S2953" s="85">
        <f t="shared" si="523"/>
        <v>5490</v>
      </c>
      <c r="T2953" s="60">
        <f>IFERROR(VLOOKUP($B2953,'Из ГУГЛа'!$B:$G,4,0)*U2953+V2953,VLOOKUP($B2953,'Из ГУГЛа'!$B:$G,4,0))</f>
        <v>5390</v>
      </c>
      <c r="U2953" s="15">
        <v>1</v>
      </c>
      <c r="V2953" s="76">
        <f>INDEX($AA:$AA,MATCH($H2953,$C:$C,0))</f>
        <v>600</v>
      </c>
      <c r="W2953" s="74">
        <f t="shared" si="520"/>
        <v>0.33902439024390252</v>
      </c>
      <c r="X2953" s="74">
        <f t="shared" si="521"/>
        <v>-1.8552875695732839E-2</v>
      </c>
      <c r="Y2953" s="74">
        <f t="shared" si="522"/>
        <v>0.31463414634146347</v>
      </c>
      <c r="Z2953" s="76">
        <f>INDEX($Z:$Z,MATCH($H2953,$C:$C,0))+V2953</f>
        <v>5390</v>
      </c>
      <c r="AB2953" s="43" t="str">
        <f>INDEX($AB:$AB,MATCH($H2953,$C:$C,0))</f>
        <v>https://motorring.ru/product/26300-bokovye-zerkala-granta-stily-elektroprivodom-povtoritelem</v>
      </c>
    </row>
    <row r="2954" spans="1:28" ht="60" x14ac:dyDescent="0.25">
      <c r="A2954" s="71" t="str">
        <f>INDEX('Выгр Торг'!$A:$A,MATCH($B2954,'Выгр Торг'!$B:$B,0))</f>
        <v>Боковые зеркала "АТП" в стиле Гранта для ВАЗ 2110-2112, Лада Приора</v>
      </c>
      <c r="B2954" s="88">
        <v>327241</v>
      </c>
      <c r="C2954" s="72">
        <f>VLOOKUP($B2954,'Выгр Торг'!$B:$P,C$1,0)</f>
        <v>327241</v>
      </c>
      <c r="D2954" s="71" t="str">
        <f>VLOOKUP($B2954,'Выгр Торг'!$B:$P,D$1,0)</f>
        <v>Боковые зеркала "АТП" в стиле Гранта (повторитель: Стандартный, Электропривод, В цвет 347) для ВАЗ 2110-2112, Лада Приора</v>
      </c>
      <c r="E2954" s="72" t="str">
        <f>VLOOKUP($B2954,'Выгр Торг'!$B:$P,E$1,0)</f>
        <v>Y</v>
      </c>
      <c r="F2954" s="72" t="str">
        <f>VLOOKUP($B2954,'Выгр Торг'!$B:$P,F$1,0)</f>
        <v>1</v>
      </c>
      <c r="G2954" s="36"/>
      <c r="H2954" s="28">
        <v>327185</v>
      </c>
      <c r="I2954" s="53">
        <f>INDEX($I:$I,MATCH($H2954,$C:$C,0))</f>
        <v>600</v>
      </c>
      <c r="J2954" s="5" t="s">
        <v>3410</v>
      </c>
      <c r="K2954" s="56">
        <f>INDEX($K:$K,MATCH($H2954,$C:$C,0))+I2954</f>
        <v>4100</v>
      </c>
      <c r="L2954" s="14">
        <f>VLOOKUP(K2954,Наценка!$A$1:$B$8,2,1)</f>
        <v>1.4</v>
      </c>
      <c r="M2954" s="56">
        <f>INDEX($M:$M,MATCH($H2954,$C:$C,0))+I2954*$M$2</f>
        <v>5470</v>
      </c>
      <c r="N2954" s="57">
        <f t="shared" si="517"/>
        <v>5490</v>
      </c>
      <c r="O2954" s="72">
        <f>VLOOKUP($B2954,'Выгр Торг'!$B:$P,O$1,0)</f>
        <v>4100</v>
      </c>
      <c r="P2954" s="72">
        <f>VLOOKUP($B2954,'Выгр Торг'!$B:$P,P$1,0)</f>
        <v>5590</v>
      </c>
      <c r="Q2954" s="42">
        <f t="shared" si="518"/>
        <v>0</v>
      </c>
      <c r="R2954" s="42">
        <f t="shared" si="519"/>
        <v>100</v>
      </c>
      <c r="S2954" s="85">
        <f t="shared" si="523"/>
        <v>5490</v>
      </c>
      <c r="T2954" s="60">
        <f>IFERROR(VLOOKUP($B2954,'Из ГУГЛа'!$B:$G,4,0)*U2954+V2954,VLOOKUP($B2954,'Из ГУГЛа'!$B:$G,4,0))</f>
        <v>5390</v>
      </c>
      <c r="U2954" s="15">
        <v>1</v>
      </c>
      <c r="V2954" s="76">
        <f>INDEX($AA:$AA,MATCH($H2954,$C:$C,0))</f>
        <v>600</v>
      </c>
      <c r="W2954" s="74">
        <f t="shared" si="520"/>
        <v>0.33902439024390252</v>
      </c>
      <c r="X2954" s="74">
        <f t="shared" si="521"/>
        <v>-1.8552875695732839E-2</v>
      </c>
      <c r="Y2954" s="74">
        <f t="shared" si="522"/>
        <v>0.31463414634146347</v>
      </c>
      <c r="Z2954" s="76">
        <f>INDEX($Z:$Z,MATCH($H2954,$C:$C,0))+V2954</f>
        <v>5390</v>
      </c>
      <c r="AB2954" s="43" t="str">
        <f>INDEX($AB:$AB,MATCH($H2954,$C:$C,0))</f>
        <v>https://motorring.ru/product/26300-bokovye-zerkala-granta-stily-elektroprivodom-povtoritelem</v>
      </c>
    </row>
    <row r="2955" spans="1:28" ht="60" x14ac:dyDescent="0.25">
      <c r="A2955" s="71" t="str">
        <f>INDEX('Выгр Торг'!$A:$A,MATCH($B2955,'Выгр Торг'!$B:$B,0))</f>
        <v>Боковые зеркала "АТП" в стиле Гранта для ВАЗ 2110-2112, Лада Приора</v>
      </c>
      <c r="B2955" s="88">
        <v>327359</v>
      </c>
      <c r="C2955" s="72">
        <f>VLOOKUP($B2955,'Выгр Торг'!$B:$P,C$1,0)</f>
        <v>327359</v>
      </c>
      <c r="D2955" s="71" t="str">
        <f>VLOOKUP($B2955,'Выгр Торг'!$B:$P,D$1,0)</f>
        <v>Боковые зеркала "АТП" в стиле Гранта (повторитель: Стандартный, Электропривод, В цвет 360) для ВАЗ 2110-2112, Лада Приора</v>
      </c>
      <c r="E2955" s="72" t="str">
        <f>VLOOKUP($B2955,'Выгр Торг'!$B:$P,E$1,0)</f>
        <v>Y</v>
      </c>
      <c r="F2955" s="72" t="str">
        <f>VLOOKUP($B2955,'Выгр Торг'!$B:$P,F$1,0)</f>
        <v>1</v>
      </c>
      <c r="G2955" s="36"/>
      <c r="H2955" s="28">
        <v>327185</v>
      </c>
      <c r="I2955" s="53">
        <f>INDEX($I:$I,MATCH($H2955,$C:$C,0))</f>
        <v>600</v>
      </c>
      <c r="J2955" s="5" t="s">
        <v>3410</v>
      </c>
      <c r="K2955" s="56">
        <f>INDEX($K:$K,MATCH($H2955,$C:$C,0))+I2955</f>
        <v>4100</v>
      </c>
      <c r="L2955" s="14">
        <f>VLOOKUP(K2955,Наценка!$A$1:$B$8,2,1)</f>
        <v>1.4</v>
      </c>
      <c r="M2955" s="56">
        <f>INDEX($M:$M,MATCH($H2955,$C:$C,0))+I2955*$M$2</f>
        <v>5470</v>
      </c>
      <c r="N2955" s="57">
        <f t="shared" si="517"/>
        <v>5490</v>
      </c>
      <c r="O2955" s="72">
        <f>VLOOKUP($B2955,'Выгр Торг'!$B:$P,O$1,0)</f>
        <v>4100</v>
      </c>
      <c r="P2955" s="72">
        <f>VLOOKUP($B2955,'Выгр Торг'!$B:$P,P$1,0)</f>
        <v>5590</v>
      </c>
      <c r="Q2955" s="42">
        <f t="shared" si="518"/>
        <v>0</v>
      </c>
      <c r="R2955" s="42">
        <f t="shared" si="519"/>
        <v>100</v>
      </c>
      <c r="S2955" s="85">
        <f t="shared" si="523"/>
        <v>5490</v>
      </c>
      <c r="T2955" s="60">
        <f>IFERROR(VLOOKUP($B2955,'Из ГУГЛа'!$B:$G,4,0)*U2955+V2955,VLOOKUP($B2955,'Из ГУГЛа'!$B:$G,4,0))</f>
        <v>5390</v>
      </c>
      <c r="U2955" s="15">
        <v>1</v>
      </c>
      <c r="V2955" s="76">
        <f>INDEX($AA:$AA,MATCH($H2955,$C:$C,0))</f>
        <v>600</v>
      </c>
      <c r="W2955" s="74">
        <f t="shared" si="520"/>
        <v>0.33902439024390252</v>
      </c>
      <c r="X2955" s="74">
        <f t="shared" si="521"/>
        <v>-1.8552875695732839E-2</v>
      </c>
      <c r="Y2955" s="74">
        <f t="shared" si="522"/>
        <v>0.31463414634146347</v>
      </c>
      <c r="Z2955" s="76">
        <f>INDEX($Z:$Z,MATCH($H2955,$C:$C,0))+V2955</f>
        <v>5390</v>
      </c>
      <c r="AB2955" s="43" t="str">
        <f>INDEX($AB:$AB,MATCH($H2955,$C:$C,0))</f>
        <v>https://motorring.ru/product/26300-bokovye-zerkala-granta-stily-elektroprivodom-povtoritelem</v>
      </c>
    </row>
    <row r="2956" spans="1:28" ht="60" x14ac:dyDescent="0.25">
      <c r="A2956" s="71" t="str">
        <f>INDEX('Выгр Торг'!$A:$A,MATCH($B2956,'Выгр Торг'!$B:$B,0))</f>
        <v>Боковые зеркала "АТП" в стиле Гранта для ВАЗ 2110-2112, Лада Приора</v>
      </c>
      <c r="B2956" s="88">
        <v>327379</v>
      </c>
      <c r="C2956" s="72">
        <f>VLOOKUP($B2956,'Выгр Торг'!$B:$P,C$1,0)</f>
        <v>327379</v>
      </c>
      <c r="D2956" s="71" t="str">
        <f>VLOOKUP($B2956,'Выгр Торг'!$B:$P,D$1,0)</f>
        <v>Боковые зеркала "АТП" в стиле Гранта (повторитель: Стандартный, Электропривод, В цвет 363) для ВАЗ 2110-2112, Лада Приора</v>
      </c>
      <c r="E2956" s="72" t="str">
        <f>VLOOKUP($B2956,'Выгр Торг'!$B:$P,E$1,0)</f>
        <v>Y</v>
      </c>
      <c r="F2956" s="72" t="str">
        <f>VLOOKUP($B2956,'Выгр Торг'!$B:$P,F$1,0)</f>
        <v>1</v>
      </c>
      <c r="G2956" s="36"/>
      <c r="H2956" s="28">
        <v>327185</v>
      </c>
      <c r="I2956" s="53">
        <f>INDEX($I:$I,MATCH($H2956,$C:$C,0))</f>
        <v>600</v>
      </c>
      <c r="J2956" s="5" t="s">
        <v>3410</v>
      </c>
      <c r="K2956" s="56">
        <f>INDEX($K:$K,MATCH($H2956,$C:$C,0))+I2956</f>
        <v>4100</v>
      </c>
      <c r="L2956" s="14">
        <f>VLOOKUP(K2956,Наценка!$A$1:$B$8,2,1)</f>
        <v>1.4</v>
      </c>
      <c r="M2956" s="56">
        <f>INDEX($M:$M,MATCH($H2956,$C:$C,0))+I2956*$M$2</f>
        <v>5470</v>
      </c>
      <c r="N2956" s="57">
        <f t="shared" si="517"/>
        <v>5490</v>
      </c>
      <c r="O2956" s="72">
        <f>VLOOKUP($B2956,'Выгр Торг'!$B:$P,O$1,0)</f>
        <v>4100</v>
      </c>
      <c r="P2956" s="72">
        <f>VLOOKUP($B2956,'Выгр Торг'!$B:$P,P$1,0)</f>
        <v>5590</v>
      </c>
      <c r="Q2956" s="42">
        <f t="shared" si="518"/>
        <v>0</v>
      </c>
      <c r="R2956" s="42">
        <f t="shared" si="519"/>
        <v>100</v>
      </c>
      <c r="S2956" s="85">
        <f t="shared" si="523"/>
        <v>5490</v>
      </c>
      <c r="T2956" s="60">
        <f>IFERROR(VLOOKUP($B2956,'Из ГУГЛа'!$B:$G,4,0)*U2956+V2956,VLOOKUP($B2956,'Из ГУГЛа'!$B:$G,4,0))</f>
        <v>5390</v>
      </c>
      <c r="U2956" s="15">
        <v>1</v>
      </c>
      <c r="V2956" s="76">
        <f>INDEX($AA:$AA,MATCH($H2956,$C:$C,0))</f>
        <v>600</v>
      </c>
      <c r="W2956" s="74">
        <f t="shared" si="520"/>
        <v>0.33902439024390252</v>
      </c>
      <c r="X2956" s="74">
        <f t="shared" si="521"/>
        <v>-1.8552875695732839E-2</v>
      </c>
      <c r="Y2956" s="74">
        <f t="shared" si="522"/>
        <v>0.31463414634146347</v>
      </c>
      <c r="Z2956" s="76">
        <f>INDEX($Z:$Z,MATCH($H2956,$C:$C,0))+V2956</f>
        <v>5390</v>
      </c>
      <c r="AB2956" s="43" t="str">
        <f>INDEX($AB:$AB,MATCH($H2956,$C:$C,0))</f>
        <v>https://motorring.ru/product/26300-bokovye-zerkala-granta-stily-elektroprivodom-povtoritelem</v>
      </c>
    </row>
    <row r="2957" spans="1:28" ht="60" x14ac:dyDescent="0.25">
      <c r="A2957" s="71" t="str">
        <f>INDEX('Выгр Торг'!$A:$A,MATCH($B2957,'Выгр Торг'!$B:$B,0))</f>
        <v>Боковые зеркала "АТП" в стиле Гранта для ВАЗ 2110-2112, Лада Приора</v>
      </c>
      <c r="B2957" s="88">
        <v>327209</v>
      </c>
      <c r="C2957" s="72">
        <f>VLOOKUP($B2957,'Выгр Торг'!$B:$P,C$1,0)</f>
        <v>327209</v>
      </c>
      <c r="D2957" s="71" t="str">
        <f>VLOOKUP($B2957,'Выгр Торг'!$B:$P,D$1,0)</f>
        <v>Боковые зеркала "АТП" в стиле Гранта (повторитель: Стандартный, Электропривод, В цвет 371) для ВАЗ 2110-2112, Лада Приора</v>
      </c>
      <c r="E2957" s="72" t="str">
        <f>VLOOKUP($B2957,'Выгр Торг'!$B:$P,E$1,0)</f>
        <v>Y</v>
      </c>
      <c r="F2957" s="72" t="str">
        <f>VLOOKUP($B2957,'Выгр Торг'!$B:$P,F$1,0)</f>
        <v>1</v>
      </c>
      <c r="G2957" s="36"/>
      <c r="H2957" s="28">
        <v>327185</v>
      </c>
      <c r="I2957" s="53">
        <f>INDEX($I:$I,MATCH($H2957,$C:$C,0))</f>
        <v>600</v>
      </c>
      <c r="J2957" s="5" t="s">
        <v>3410</v>
      </c>
      <c r="K2957" s="56">
        <f>INDEX($K:$K,MATCH($H2957,$C:$C,0))+I2957</f>
        <v>4100</v>
      </c>
      <c r="L2957" s="14">
        <f>VLOOKUP(K2957,Наценка!$A$1:$B$8,2,1)</f>
        <v>1.4</v>
      </c>
      <c r="M2957" s="56">
        <f>INDEX($M:$M,MATCH($H2957,$C:$C,0))+I2957*$M$2</f>
        <v>5470</v>
      </c>
      <c r="N2957" s="57">
        <f t="shared" si="517"/>
        <v>5490</v>
      </c>
      <c r="O2957" s="72">
        <f>VLOOKUP($B2957,'Выгр Торг'!$B:$P,O$1,0)</f>
        <v>4100</v>
      </c>
      <c r="P2957" s="72">
        <f>VLOOKUP($B2957,'Выгр Торг'!$B:$P,P$1,0)</f>
        <v>5590</v>
      </c>
      <c r="Q2957" s="42">
        <f t="shared" si="518"/>
        <v>0</v>
      </c>
      <c r="R2957" s="42">
        <f t="shared" si="519"/>
        <v>100</v>
      </c>
      <c r="S2957" s="85">
        <f t="shared" si="523"/>
        <v>5490</v>
      </c>
      <c r="T2957" s="60">
        <f>IFERROR(VLOOKUP($B2957,'Из ГУГЛа'!$B:$G,4,0)*U2957+V2957,VLOOKUP($B2957,'Из ГУГЛа'!$B:$G,4,0))</f>
        <v>5390</v>
      </c>
      <c r="U2957" s="15">
        <v>1</v>
      </c>
      <c r="V2957" s="76">
        <f>INDEX($AA:$AA,MATCH($H2957,$C:$C,0))</f>
        <v>600</v>
      </c>
      <c r="W2957" s="74">
        <f t="shared" si="520"/>
        <v>0.33902439024390252</v>
      </c>
      <c r="X2957" s="74">
        <f t="shared" si="521"/>
        <v>-1.8552875695732839E-2</v>
      </c>
      <c r="Y2957" s="74">
        <f t="shared" si="522"/>
        <v>0.31463414634146347</v>
      </c>
      <c r="Z2957" s="76">
        <f>INDEX($Z:$Z,MATCH($H2957,$C:$C,0))+V2957</f>
        <v>5390</v>
      </c>
      <c r="AB2957" s="43" t="str">
        <f>INDEX($AB:$AB,MATCH($H2957,$C:$C,0))</f>
        <v>https://motorring.ru/product/26300-bokovye-zerkala-granta-stily-elektroprivodom-povtoritelem</v>
      </c>
    </row>
    <row r="2958" spans="1:28" ht="60" x14ac:dyDescent="0.25">
      <c r="A2958" s="71" t="str">
        <f>INDEX('Выгр Торг'!$A:$A,MATCH($B2958,'Выгр Торг'!$B:$B,0))</f>
        <v>Боковые зеркала "АТП" в стиле Гранта для ВАЗ 2110-2112, Лада Приора</v>
      </c>
      <c r="B2958" s="88">
        <v>327303</v>
      </c>
      <c r="C2958" s="72">
        <f>VLOOKUP($B2958,'Выгр Торг'!$B:$P,C$1,0)</f>
        <v>327303</v>
      </c>
      <c r="D2958" s="71" t="str">
        <f>VLOOKUP($B2958,'Выгр Торг'!$B:$P,D$1,0)</f>
        <v>Боковые зеркала "АТП" в стиле Гранта (повторитель: Стандартный, Электропривод, В цвет 383) для ВАЗ 2110-2112, Лада Приора</v>
      </c>
      <c r="E2958" s="72" t="str">
        <f>VLOOKUP($B2958,'Выгр Торг'!$B:$P,E$1,0)</f>
        <v>Y</v>
      </c>
      <c r="F2958" s="72" t="str">
        <f>VLOOKUP($B2958,'Выгр Торг'!$B:$P,F$1,0)</f>
        <v>1</v>
      </c>
      <c r="G2958" s="36"/>
      <c r="H2958" s="28">
        <v>327185</v>
      </c>
      <c r="I2958" s="53">
        <f>INDEX($I:$I,MATCH($H2958,$C:$C,0))</f>
        <v>600</v>
      </c>
      <c r="J2958" s="5" t="s">
        <v>3410</v>
      </c>
      <c r="K2958" s="56">
        <f>INDEX($K:$K,MATCH($H2958,$C:$C,0))+I2958</f>
        <v>4100</v>
      </c>
      <c r="L2958" s="14">
        <f>VLOOKUP(K2958,Наценка!$A$1:$B$8,2,1)</f>
        <v>1.4</v>
      </c>
      <c r="M2958" s="56">
        <f>INDEX($M:$M,MATCH($H2958,$C:$C,0))+I2958*$M$2</f>
        <v>5470</v>
      </c>
      <c r="N2958" s="57">
        <f t="shared" si="517"/>
        <v>5490</v>
      </c>
      <c r="O2958" s="72">
        <f>VLOOKUP($B2958,'Выгр Торг'!$B:$P,O$1,0)</f>
        <v>4100</v>
      </c>
      <c r="P2958" s="72">
        <f>VLOOKUP($B2958,'Выгр Торг'!$B:$P,P$1,0)</f>
        <v>5590</v>
      </c>
      <c r="Q2958" s="42">
        <f t="shared" si="518"/>
        <v>0</v>
      </c>
      <c r="R2958" s="42">
        <f t="shared" si="519"/>
        <v>100</v>
      </c>
      <c r="S2958" s="85">
        <f t="shared" si="523"/>
        <v>5490</v>
      </c>
      <c r="T2958" s="60">
        <f>IFERROR(VLOOKUP($B2958,'Из ГУГЛа'!$B:$G,4,0)*U2958+V2958,VLOOKUP($B2958,'Из ГУГЛа'!$B:$G,4,0))</f>
        <v>5390</v>
      </c>
      <c r="U2958" s="15">
        <v>1</v>
      </c>
      <c r="V2958" s="76">
        <f>INDEX($AA:$AA,MATCH($H2958,$C:$C,0))</f>
        <v>600</v>
      </c>
      <c r="W2958" s="74">
        <f t="shared" si="520"/>
        <v>0.33902439024390252</v>
      </c>
      <c r="X2958" s="74">
        <f t="shared" si="521"/>
        <v>-1.8552875695732839E-2</v>
      </c>
      <c r="Y2958" s="74">
        <f t="shared" si="522"/>
        <v>0.31463414634146347</v>
      </c>
      <c r="Z2958" s="76">
        <f>INDEX($Z:$Z,MATCH($H2958,$C:$C,0))+V2958</f>
        <v>5390</v>
      </c>
      <c r="AB2958" s="43" t="str">
        <f>INDEX($AB:$AB,MATCH($H2958,$C:$C,0))</f>
        <v>https://motorring.ru/product/26300-bokovye-zerkala-granta-stily-elektroprivodom-povtoritelem</v>
      </c>
    </row>
    <row r="2959" spans="1:28" ht="60" x14ac:dyDescent="0.25">
      <c r="A2959" s="71" t="str">
        <f>INDEX('Выгр Торг'!$A:$A,MATCH($B2959,'Выгр Торг'!$B:$B,0))</f>
        <v>Боковые зеркала "АТП" в стиле Гранта для ВАЗ 2110-2112, Лада Приора</v>
      </c>
      <c r="B2959" s="88">
        <v>327245</v>
      </c>
      <c r="C2959" s="72">
        <f>VLOOKUP($B2959,'Выгр Торг'!$B:$P,C$1,0)</f>
        <v>327245</v>
      </c>
      <c r="D2959" s="71" t="str">
        <f>VLOOKUP($B2959,'Выгр Торг'!$B:$P,D$1,0)</f>
        <v>Боковые зеркала "АТП" в стиле Гранта (повторитель: Стандартный, Электропривод, В цвет 385) для ВАЗ 2110-2112, Лада Приора</v>
      </c>
      <c r="E2959" s="72" t="str">
        <f>VLOOKUP($B2959,'Выгр Торг'!$B:$P,E$1,0)</f>
        <v>Y</v>
      </c>
      <c r="F2959" s="72" t="str">
        <f>VLOOKUP($B2959,'Выгр Торг'!$B:$P,F$1,0)</f>
        <v>1</v>
      </c>
      <c r="G2959" s="36"/>
      <c r="H2959" s="28">
        <v>327185</v>
      </c>
      <c r="I2959" s="53">
        <f>INDEX($I:$I,MATCH($H2959,$C:$C,0))</f>
        <v>600</v>
      </c>
      <c r="J2959" s="5" t="s">
        <v>3410</v>
      </c>
      <c r="K2959" s="56">
        <f>INDEX($K:$K,MATCH($H2959,$C:$C,0))+I2959</f>
        <v>4100</v>
      </c>
      <c r="L2959" s="14">
        <f>VLOOKUP(K2959,Наценка!$A$1:$B$8,2,1)</f>
        <v>1.4</v>
      </c>
      <c r="M2959" s="56">
        <f>INDEX($M:$M,MATCH($H2959,$C:$C,0))+I2959*$M$2</f>
        <v>5470</v>
      </c>
      <c r="N2959" s="57">
        <f t="shared" si="517"/>
        <v>5490</v>
      </c>
      <c r="O2959" s="72">
        <f>VLOOKUP($B2959,'Выгр Торг'!$B:$P,O$1,0)</f>
        <v>4100</v>
      </c>
      <c r="P2959" s="72">
        <f>VLOOKUP($B2959,'Выгр Торг'!$B:$P,P$1,0)</f>
        <v>5590</v>
      </c>
      <c r="Q2959" s="42">
        <f t="shared" si="518"/>
        <v>0</v>
      </c>
      <c r="R2959" s="42">
        <f t="shared" si="519"/>
        <v>100</v>
      </c>
      <c r="S2959" s="85">
        <f t="shared" si="523"/>
        <v>5490</v>
      </c>
      <c r="T2959" s="60">
        <f>IFERROR(VLOOKUP($B2959,'Из ГУГЛа'!$B:$G,4,0)*U2959+V2959,VLOOKUP($B2959,'Из ГУГЛа'!$B:$G,4,0))</f>
        <v>5390</v>
      </c>
      <c r="U2959" s="15">
        <v>1</v>
      </c>
      <c r="V2959" s="76">
        <f>INDEX($AA:$AA,MATCH($H2959,$C:$C,0))</f>
        <v>600</v>
      </c>
      <c r="W2959" s="74">
        <f t="shared" si="520"/>
        <v>0.33902439024390252</v>
      </c>
      <c r="X2959" s="74">
        <f t="shared" si="521"/>
        <v>-1.8552875695732839E-2</v>
      </c>
      <c r="Y2959" s="74">
        <f t="shared" si="522"/>
        <v>0.31463414634146347</v>
      </c>
      <c r="Z2959" s="76">
        <f>INDEX($Z:$Z,MATCH($H2959,$C:$C,0))+V2959</f>
        <v>5390</v>
      </c>
      <c r="AB2959" s="43" t="str">
        <f>INDEX($AB:$AB,MATCH($H2959,$C:$C,0))</f>
        <v>https://motorring.ru/product/26300-bokovye-zerkala-granta-stily-elektroprivodom-povtoritelem</v>
      </c>
    </row>
    <row r="2960" spans="1:28" ht="60" x14ac:dyDescent="0.25">
      <c r="A2960" s="71" t="str">
        <f>INDEX('Выгр Торг'!$A:$A,MATCH($B2960,'Выгр Торг'!$B:$B,0))</f>
        <v>Боковые зеркала "АТП" в стиле Гранта для ВАЗ 2110-2112, Лада Приора</v>
      </c>
      <c r="B2960" s="88">
        <v>327319</v>
      </c>
      <c r="C2960" s="72">
        <f>VLOOKUP($B2960,'Выгр Торг'!$B:$P,C$1,0)</f>
        <v>327319</v>
      </c>
      <c r="D2960" s="71" t="str">
        <f>VLOOKUP($B2960,'Выгр Торг'!$B:$P,D$1,0)</f>
        <v>Боковые зеркала "АТП" в стиле Гранта (повторитель: Стандартный, Электропривод, В цвет 387) для ВАЗ 2110-2112, Лада Приора</v>
      </c>
      <c r="E2960" s="72" t="str">
        <f>VLOOKUP($B2960,'Выгр Торг'!$B:$P,E$1,0)</f>
        <v>Y</v>
      </c>
      <c r="F2960" s="72" t="str">
        <f>VLOOKUP($B2960,'Выгр Торг'!$B:$P,F$1,0)</f>
        <v>1</v>
      </c>
      <c r="G2960" s="36"/>
      <c r="H2960" s="28">
        <v>327185</v>
      </c>
      <c r="I2960" s="53">
        <f>INDEX($I:$I,MATCH($H2960,$C:$C,0))</f>
        <v>600</v>
      </c>
      <c r="J2960" s="5" t="s">
        <v>3410</v>
      </c>
      <c r="K2960" s="56">
        <f>INDEX($K:$K,MATCH($H2960,$C:$C,0))+I2960</f>
        <v>4100</v>
      </c>
      <c r="L2960" s="14">
        <f>VLOOKUP(K2960,Наценка!$A$1:$B$8,2,1)</f>
        <v>1.4</v>
      </c>
      <c r="M2960" s="56">
        <f>INDEX($M:$M,MATCH($H2960,$C:$C,0))+I2960*$M$2</f>
        <v>5470</v>
      </c>
      <c r="N2960" s="57">
        <f t="shared" si="517"/>
        <v>5490</v>
      </c>
      <c r="O2960" s="72">
        <f>VLOOKUP($B2960,'Выгр Торг'!$B:$P,O$1,0)</f>
        <v>4100</v>
      </c>
      <c r="P2960" s="72">
        <f>VLOOKUP($B2960,'Выгр Торг'!$B:$P,P$1,0)</f>
        <v>5590</v>
      </c>
      <c r="Q2960" s="42">
        <f t="shared" si="518"/>
        <v>0</v>
      </c>
      <c r="R2960" s="42">
        <f t="shared" si="519"/>
        <v>100</v>
      </c>
      <c r="S2960" s="85">
        <f t="shared" si="523"/>
        <v>5490</v>
      </c>
      <c r="T2960" s="60">
        <f>IFERROR(VLOOKUP($B2960,'Из ГУГЛа'!$B:$G,4,0)*U2960+V2960,VLOOKUP($B2960,'Из ГУГЛа'!$B:$G,4,0))</f>
        <v>5390</v>
      </c>
      <c r="U2960" s="15">
        <v>1</v>
      </c>
      <c r="V2960" s="76">
        <f>INDEX($AA:$AA,MATCH($H2960,$C:$C,0))</f>
        <v>600</v>
      </c>
      <c r="W2960" s="74">
        <f t="shared" si="520"/>
        <v>0.33902439024390252</v>
      </c>
      <c r="X2960" s="74">
        <f t="shared" si="521"/>
        <v>-1.8552875695732839E-2</v>
      </c>
      <c r="Y2960" s="74">
        <f t="shared" si="522"/>
        <v>0.31463414634146347</v>
      </c>
      <c r="Z2960" s="76">
        <f>INDEX($Z:$Z,MATCH($H2960,$C:$C,0))+V2960</f>
        <v>5390</v>
      </c>
      <c r="AB2960" s="43" t="str">
        <f>INDEX($AB:$AB,MATCH($H2960,$C:$C,0))</f>
        <v>https://motorring.ru/product/26300-bokovye-zerkala-granta-stily-elektroprivodom-povtoritelem</v>
      </c>
    </row>
    <row r="2961" spans="1:28" ht="60" x14ac:dyDescent="0.25">
      <c r="A2961" s="71" t="str">
        <f>INDEX('Выгр Торг'!$A:$A,MATCH($B2961,'Выгр Торг'!$B:$B,0))</f>
        <v>Боковые зеркала "АТП" в стиле Гранта для ВАЗ 2110-2112, Лада Приора</v>
      </c>
      <c r="B2961" s="88">
        <v>327351</v>
      </c>
      <c r="C2961" s="72">
        <f>VLOOKUP($B2961,'Выгр Торг'!$B:$P,C$1,0)</f>
        <v>327351</v>
      </c>
      <c r="D2961" s="71" t="str">
        <f>VLOOKUP($B2961,'Выгр Торг'!$B:$P,D$1,0)</f>
        <v>Боковые зеркала "АТП" в стиле Гранта (повторитель: Стандартный, Электропривод, В цвет 391) для ВАЗ 2110-2112, Лада Приора</v>
      </c>
      <c r="E2961" s="72" t="str">
        <f>VLOOKUP($B2961,'Выгр Торг'!$B:$P,E$1,0)</f>
        <v>Y</v>
      </c>
      <c r="F2961" s="72" t="str">
        <f>VLOOKUP($B2961,'Выгр Торг'!$B:$P,F$1,0)</f>
        <v>1</v>
      </c>
      <c r="G2961" s="36"/>
      <c r="H2961" s="28">
        <v>327185</v>
      </c>
      <c r="I2961" s="53">
        <f>INDEX($I:$I,MATCH($H2961,$C:$C,0))</f>
        <v>600</v>
      </c>
      <c r="J2961" s="5" t="s">
        <v>3410</v>
      </c>
      <c r="K2961" s="56">
        <f>INDEX($K:$K,MATCH($H2961,$C:$C,0))+I2961</f>
        <v>4100</v>
      </c>
      <c r="L2961" s="14">
        <f>VLOOKUP(K2961,Наценка!$A$1:$B$8,2,1)</f>
        <v>1.4</v>
      </c>
      <c r="M2961" s="56">
        <f>INDEX($M:$M,MATCH($H2961,$C:$C,0))+I2961*$M$2</f>
        <v>5470</v>
      </c>
      <c r="N2961" s="57">
        <f t="shared" si="517"/>
        <v>5490</v>
      </c>
      <c r="O2961" s="72">
        <f>VLOOKUP($B2961,'Выгр Торг'!$B:$P,O$1,0)</f>
        <v>4100</v>
      </c>
      <c r="P2961" s="72">
        <f>VLOOKUP($B2961,'Выгр Торг'!$B:$P,P$1,0)</f>
        <v>5590</v>
      </c>
      <c r="Q2961" s="42">
        <f t="shared" si="518"/>
        <v>0</v>
      </c>
      <c r="R2961" s="42">
        <f t="shared" si="519"/>
        <v>100</v>
      </c>
      <c r="S2961" s="85">
        <f t="shared" si="523"/>
        <v>5490</v>
      </c>
      <c r="T2961" s="60">
        <f>IFERROR(VLOOKUP($B2961,'Из ГУГЛа'!$B:$G,4,0)*U2961+V2961,VLOOKUP($B2961,'Из ГУГЛа'!$B:$G,4,0))</f>
        <v>5390</v>
      </c>
      <c r="U2961" s="15">
        <v>1</v>
      </c>
      <c r="V2961" s="76">
        <f>INDEX($AA:$AA,MATCH($H2961,$C:$C,0))</f>
        <v>600</v>
      </c>
      <c r="W2961" s="74">
        <f t="shared" si="520"/>
        <v>0.33902439024390252</v>
      </c>
      <c r="X2961" s="74">
        <f t="shared" si="521"/>
        <v>-1.8552875695732839E-2</v>
      </c>
      <c r="Y2961" s="74">
        <f t="shared" si="522"/>
        <v>0.31463414634146347</v>
      </c>
      <c r="Z2961" s="76">
        <f>INDEX($Z:$Z,MATCH($H2961,$C:$C,0))+V2961</f>
        <v>5390</v>
      </c>
      <c r="AB2961" s="43" t="str">
        <f>INDEX($AB:$AB,MATCH($H2961,$C:$C,0))</f>
        <v>https://motorring.ru/product/26300-bokovye-zerkala-granta-stily-elektroprivodom-povtoritelem</v>
      </c>
    </row>
    <row r="2962" spans="1:28" ht="60" x14ac:dyDescent="0.25">
      <c r="A2962" s="71" t="str">
        <f>INDEX('Выгр Торг'!$A:$A,MATCH($B2962,'Выгр Торг'!$B:$B,0))</f>
        <v>Боковые зеркала "АТП" в стиле Гранта для ВАЗ 2110-2112, Лада Приора</v>
      </c>
      <c r="B2962" s="88">
        <v>327347</v>
      </c>
      <c r="C2962" s="72">
        <f>VLOOKUP($B2962,'Выгр Торг'!$B:$P,C$1,0)</f>
        <v>327347</v>
      </c>
      <c r="D2962" s="71" t="str">
        <f>VLOOKUP($B2962,'Выгр Торг'!$B:$P,D$1,0)</f>
        <v>Боковые зеркала "АТП" в стиле Гранта (повторитель: Стандартный, Электропривод, В цвет 412) для ВАЗ 2110-2112, Лада Приора</v>
      </c>
      <c r="E2962" s="72" t="str">
        <f>VLOOKUP($B2962,'Выгр Торг'!$B:$P,E$1,0)</f>
        <v>Y</v>
      </c>
      <c r="F2962" s="72" t="str">
        <f>VLOOKUP($B2962,'Выгр Торг'!$B:$P,F$1,0)</f>
        <v>1</v>
      </c>
      <c r="G2962" s="36"/>
      <c r="H2962" s="28">
        <v>327185</v>
      </c>
      <c r="I2962" s="53">
        <f>INDEX($I:$I,MATCH($H2962,$C:$C,0))</f>
        <v>600</v>
      </c>
      <c r="J2962" s="5" t="s">
        <v>3410</v>
      </c>
      <c r="K2962" s="56">
        <f>INDEX($K:$K,MATCH($H2962,$C:$C,0))+I2962</f>
        <v>4100</v>
      </c>
      <c r="L2962" s="14">
        <f>VLOOKUP(K2962,Наценка!$A$1:$B$8,2,1)</f>
        <v>1.4</v>
      </c>
      <c r="M2962" s="56">
        <f>INDEX($M:$M,MATCH($H2962,$C:$C,0))+I2962*$M$2</f>
        <v>5470</v>
      </c>
      <c r="N2962" s="57">
        <f t="shared" si="517"/>
        <v>5490</v>
      </c>
      <c r="O2962" s="72">
        <f>VLOOKUP($B2962,'Выгр Торг'!$B:$P,O$1,0)</f>
        <v>4100</v>
      </c>
      <c r="P2962" s="72">
        <f>VLOOKUP($B2962,'Выгр Торг'!$B:$P,P$1,0)</f>
        <v>5590</v>
      </c>
      <c r="Q2962" s="42">
        <f t="shared" si="518"/>
        <v>0</v>
      </c>
      <c r="R2962" s="42">
        <f t="shared" si="519"/>
        <v>100</v>
      </c>
      <c r="S2962" s="85">
        <f t="shared" si="523"/>
        <v>5490</v>
      </c>
      <c r="T2962" s="60">
        <f>IFERROR(VLOOKUP($B2962,'Из ГУГЛа'!$B:$G,4,0)*U2962+V2962,VLOOKUP($B2962,'Из ГУГЛа'!$B:$G,4,0))</f>
        <v>5390</v>
      </c>
      <c r="U2962" s="15">
        <v>1</v>
      </c>
      <c r="V2962" s="76">
        <f>INDEX($AA:$AA,MATCH($H2962,$C:$C,0))</f>
        <v>600</v>
      </c>
      <c r="W2962" s="74">
        <f t="shared" si="520"/>
        <v>0.33902439024390252</v>
      </c>
      <c r="X2962" s="74">
        <f t="shared" si="521"/>
        <v>-1.8552875695732839E-2</v>
      </c>
      <c r="Y2962" s="74">
        <f t="shared" si="522"/>
        <v>0.31463414634146347</v>
      </c>
      <c r="Z2962" s="76">
        <f>INDEX($Z:$Z,MATCH($H2962,$C:$C,0))+V2962</f>
        <v>5390</v>
      </c>
      <c r="AB2962" s="43" t="str">
        <f>INDEX($AB:$AB,MATCH($H2962,$C:$C,0))</f>
        <v>https://motorring.ru/product/26300-bokovye-zerkala-granta-stily-elektroprivodom-povtoritelem</v>
      </c>
    </row>
    <row r="2963" spans="1:28" ht="60" x14ac:dyDescent="0.25">
      <c r="A2963" s="71" t="str">
        <f>INDEX('Выгр Торг'!$A:$A,MATCH($B2963,'Выгр Торг'!$B:$B,0))</f>
        <v>Боковые зеркала "АТП" в стиле Гранта для ВАЗ 2110-2112, Лада Приора</v>
      </c>
      <c r="B2963" s="88">
        <v>327275</v>
      </c>
      <c r="C2963" s="72">
        <f>VLOOKUP($B2963,'Выгр Торг'!$B:$P,C$1,0)</f>
        <v>327275</v>
      </c>
      <c r="D2963" s="71" t="str">
        <f>VLOOKUP($B2963,'Выгр Торг'!$B:$P,D$1,0)</f>
        <v>Боковые зеркала "АТП" в стиле Гранта (повторитель: Стандартный, Электропривод, В цвет 413) для ВАЗ 2110-2112, Лада Приора</v>
      </c>
      <c r="E2963" s="72" t="str">
        <f>VLOOKUP($B2963,'Выгр Торг'!$B:$P,E$1,0)</f>
        <v>Y</v>
      </c>
      <c r="F2963" s="72" t="str">
        <f>VLOOKUP($B2963,'Выгр Торг'!$B:$P,F$1,0)</f>
        <v>1</v>
      </c>
      <c r="G2963" s="36"/>
      <c r="H2963" s="28">
        <v>327185</v>
      </c>
      <c r="I2963" s="53">
        <f>INDEX($I:$I,MATCH($H2963,$C:$C,0))</f>
        <v>600</v>
      </c>
      <c r="J2963" s="5" t="s">
        <v>3410</v>
      </c>
      <c r="K2963" s="56">
        <f>INDEX($K:$K,MATCH($H2963,$C:$C,0))+I2963</f>
        <v>4100</v>
      </c>
      <c r="L2963" s="14">
        <f>VLOOKUP(K2963,Наценка!$A$1:$B$8,2,1)</f>
        <v>1.4</v>
      </c>
      <c r="M2963" s="56">
        <f>INDEX($M:$M,MATCH($H2963,$C:$C,0))+I2963*$M$2</f>
        <v>5470</v>
      </c>
      <c r="N2963" s="57">
        <f t="shared" si="517"/>
        <v>5490</v>
      </c>
      <c r="O2963" s="72">
        <f>VLOOKUP($B2963,'Выгр Торг'!$B:$P,O$1,0)</f>
        <v>4100</v>
      </c>
      <c r="P2963" s="72">
        <f>VLOOKUP($B2963,'Выгр Торг'!$B:$P,P$1,0)</f>
        <v>5590</v>
      </c>
      <c r="Q2963" s="42">
        <f t="shared" si="518"/>
        <v>0</v>
      </c>
      <c r="R2963" s="42">
        <f t="shared" si="519"/>
        <v>100</v>
      </c>
      <c r="S2963" s="85">
        <f t="shared" si="523"/>
        <v>5490</v>
      </c>
      <c r="T2963" s="60">
        <f>IFERROR(VLOOKUP($B2963,'Из ГУГЛа'!$B:$G,4,0)*U2963+V2963,VLOOKUP($B2963,'Из ГУГЛа'!$B:$G,4,0))</f>
        <v>5390</v>
      </c>
      <c r="U2963" s="15">
        <v>1</v>
      </c>
      <c r="V2963" s="76">
        <f>INDEX($AA:$AA,MATCH($H2963,$C:$C,0))</f>
        <v>600</v>
      </c>
      <c r="W2963" s="74">
        <f t="shared" si="520"/>
        <v>0.33902439024390252</v>
      </c>
      <c r="X2963" s="74">
        <f t="shared" si="521"/>
        <v>-1.8552875695732839E-2</v>
      </c>
      <c r="Y2963" s="74">
        <f t="shared" si="522"/>
        <v>0.31463414634146347</v>
      </c>
      <c r="Z2963" s="76">
        <f>INDEX($Z:$Z,MATCH($H2963,$C:$C,0))+V2963</f>
        <v>5390</v>
      </c>
      <c r="AB2963" s="43" t="str">
        <f>INDEX($AB:$AB,MATCH($H2963,$C:$C,0))</f>
        <v>https://motorring.ru/product/26300-bokovye-zerkala-granta-stily-elektroprivodom-povtoritelem</v>
      </c>
    </row>
    <row r="2964" spans="1:28" ht="60" x14ac:dyDescent="0.25">
      <c r="A2964" s="71" t="str">
        <f>INDEX('Выгр Торг'!$A:$A,MATCH($B2964,'Выгр Торг'!$B:$B,0))</f>
        <v>Боковые зеркала "АТП" в стиле Гранта для ВАЗ 2110-2112, Лада Приора</v>
      </c>
      <c r="B2964" s="88">
        <v>327375</v>
      </c>
      <c r="C2964" s="72">
        <f>VLOOKUP($B2964,'Выгр Торг'!$B:$P,C$1,0)</f>
        <v>327375</v>
      </c>
      <c r="D2964" s="71" t="str">
        <f>VLOOKUP($B2964,'Выгр Торг'!$B:$P,D$1,0)</f>
        <v>Боковые зеркала "АТП" в стиле Гранта (повторитель: Стандартный, Электропривод, В цвет 416) для ВАЗ 2110-2112, Лада Приора</v>
      </c>
      <c r="E2964" s="72" t="str">
        <f>VLOOKUP($B2964,'Выгр Торг'!$B:$P,E$1,0)</f>
        <v>Y</v>
      </c>
      <c r="F2964" s="72" t="str">
        <f>VLOOKUP($B2964,'Выгр Торг'!$B:$P,F$1,0)</f>
        <v>1</v>
      </c>
      <c r="G2964" s="36"/>
      <c r="H2964" s="28">
        <v>327185</v>
      </c>
      <c r="I2964" s="53">
        <f>INDEX($I:$I,MATCH($H2964,$C:$C,0))</f>
        <v>600</v>
      </c>
      <c r="J2964" s="5" t="s">
        <v>3410</v>
      </c>
      <c r="K2964" s="56">
        <f>INDEX($K:$K,MATCH($H2964,$C:$C,0))+I2964</f>
        <v>4100</v>
      </c>
      <c r="L2964" s="14">
        <f>VLOOKUP(K2964,Наценка!$A$1:$B$8,2,1)</f>
        <v>1.4</v>
      </c>
      <c r="M2964" s="56">
        <f>INDEX($M:$M,MATCH($H2964,$C:$C,0))+I2964*$M$2</f>
        <v>5470</v>
      </c>
      <c r="N2964" s="57">
        <f t="shared" si="517"/>
        <v>5490</v>
      </c>
      <c r="O2964" s="72">
        <f>VLOOKUP($B2964,'Выгр Торг'!$B:$P,O$1,0)</f>
        <v>4100</v>
      </c>
      <c r="P2964" s="72">
        <f>VLOOKUP($B2964,'Выгр Торг'!$B:$P,P$1,0)</f>
        <v>5590</v>
      </c>
      <c r="Q2964" s="42">
        <f t="shared" si="518"/>
        <v>0</v>
      </c>
      <c r="R2964" s="42">
        <f t="shared" si="519"/>
        <v>100</v>
      </c>
      <c r="S2964" s="85">
        <f t="shared" si="523"/>
        <v>5490</v>
      </c>
      <c r="T2964" s="60">
        <f>IFERROR(VLOOKUP($B2964,'Из ГУГЛа'!$B:$G,4,0)*U2964+V2964,VLOOKUP($B2964,'Из ГУГЛа'!$B:$G,4,0))</f>
        <v>5390</v>
      </c>
      <c r="U2964" s="15">
        <v>1</v>
      </c>
      <c r="V2964" s="76">
        <f>INDEX($AA:$AA,MATCH($H2964,$C:$C,0))</f>
        <v>600</v>
      </c>
      <c r="W2964" s="74">
        <f t="shared" si="520"/>
        <v>0.33902439024390252</v>
      </c>
      <c r="X2964" s="74">
        <f t="shared" si="521"/>
        <v>-1.8552875695732839E-2</v>
      </c>
      <c r="Y2964" s="74">
        <f t="shared" si="522"/>
        <v>0.31463414634146347</v>
      </c>
      <c r="Z2964" s="76">
        <f>INDEX($Z:$Z,MATCH($H2964,$C:$C,0))+V2964</f>
        <v>5390</v>
      </c>
      <c r="AB2964" s="43" t="str">
        <f>INDEX($AB:$AB,MATCH($H2964,$C:$C,0))</f>
        <v>https://motorring.ru/product/26300-bokovye-zerkala-granta-stily-elektroprivodom-povtoritelem</v>
      </c>
    </row>
    <row r="2965" spans="1:28" ht="60" x14ac:dyDescent="0.25">
      <c r="A2965" s="71" t="str">
        <f>INDEX('Выгр Торг'!$A:$A,MATCH($B2965,'Выгр Торг'!$B:$B,0))</f>
        <v>Боковые зеркала "АТП" в стиле Гранта для ВАЗ 2110-2112, Лада Приора</v>
      </c>
      <c r="B2965" s="88">
        <v>327233</v>
      </c>
      <c r="C2965" s="72">
        <f>VLOOKUP($B2965,'Выгр Торг'!$B:$P,C$1,0)</f>
        <v>327233</v>
      </c>
      <c r="D2965" s="71" t="str">
        <f>VLOOKUP($B2965,'Выгр Торг'!$B:$P,D$1,0)</f>
        <v>Боковые зеркала "АТП" в стиле Гранта (повторитель: Стандартный, Электропривод, В цвет 418) для ВАЗ 2110-2112, Лада Приора</v>
      </c>
      <c r="E2965" s="72" t="str">
        <f>VLOOKUP($B2965,'Выгр Торг'!$B:$P,E$1,0)</f>
        <v>Y</v>
      </c>
      <c r="F2965" s="72" t="str">
        <f>VLOOKUP($B2965,'Выгр Торг'!$B:$P,F$1,0)</f>
        <v>1</v>
      </c>
      <c r="G2965" s="36"/>
      <c r="H2965" s="28">
        <v>327185</v>
      </c>
      <c r="I2965" s="53">
        <f>INDEX($I:$I,MATCH($H2965,$C:$C,0))</f>
        <v>600</v>
      </c>
      <c r="J2965" s="5" t="s">
        <v>3410</v>
      </c>
      <c r="K2965" s="56">
        <f>INDEX($K:$K,MATCH($H2965,$C:$C,0))+I2965</f>
        <v>4100</v>
      </c>
      <c r="L2965" s="14">
        <f>VLOOKUP(K2965,Наценка!$A$1:$B$8,2,1)</f>
        <v>1.4</v>
      </c>
      <c r="M2965" s="56">
        <f>INDEX($M:$M,MATCH($H2965,$C:$C,0))+I2965*$M$2</f>
        <v>5470</v>
      </c>
      <c r="N2965" s="57">
        <f t="shared" si="517"/>
        <v>5490</v>
      </c>
      <c r="O2965" s="72">
        <f>VLOOKUP($B2965,'Выгр Торг'!$B:$P,O$1,0)</f>
        <v>4100</v>
      </c>
      <c r="P2965" s="72">
        <f>VLOOKUP($B2965,'Выгр Торг'!$B:$P,P$1,0)</f>
        <v>5590</v>
      </c>
      <c r="Q2965" s="42">
        <f t="shared" si="518"/>
        <v>0</v>
      </c>
      <c r="R2965" s="42">
        <f t="shared" si="519"/>
        <v>100</v>
      </c>
      <c r="S2965" s="85">
        <f t="shared" si="523"/>
        <v>5490</v>
      </c>
      <c r="T2965" s="60">
        <f>IFERROR(VLOOKUP($B2965,'Из ГУГЛа'!$B:$G,4,0)*U2965+V2965,VLOOKUP($B2965,'Из ГУГЛа'!$B:$G,4,0))</f>
        <v>5390</v>
      </c>
      <c r="U2965" s="15">
        <v>1</v>
      </c>
      <c r="V2965" s="76">
        <f>INDEX($AA:$AA,MATCH($H2965,$C:$C,0))</f>
        <v>600</v>
      </c>
      <c r="W2965" s="74">
        <f t="shared" si="520"/>
        <v>0.33902439024390252</v>
      </c>
      <c r="X2965" s="74">
        <f t="shared" si="521"/>
        <v>-1.8552875695732839E-2</v>
      </c>
      <c r="Y2965" s="74">
        <f t="shared" si="522"/>
        <v>0.31463414634146347</v>
      </c>
      <c r="Z2965" s="76">
        <f>INDEX($Z:$Z,MATCH($H2965,$C:$C,0))+V2965</f>
        <v>5390</v>
      </c>
      <c r="AB2965" s="43" t="str">
        <f>INDEX($AB:$AB,MATCH($H2965,$C:$C,0))</f>
        <v>https://motorring.ru/product/26300-bokovye-zerkala-granta-stily-elektroprivodom-povtoritelem</v>
      </c>
    </row>
    <row r="2966" spans="1:28" ht="60" x14ac:dyDescent="0.25">
      <c r="A2966" s="71" t="str">
        <f>INDEX('Выгр Торг'!$A:$A,MATCH($B2966,'Выгр Торг'!$B:$B,0))</f>
        <v>Боковые зеркала "АТП" в стиле Гранта для ВАЗ 2110-2112, Лада Приора</v>
      </c>
      <c r="B2966" s="88">
        <v>327311</v>
      </c>
      <c r="C2966" s="72">
        <f>VLOOKUP($B2966,'Выгр Торг'!$B:$P,C$1,0)</f>
        <v>327311</v>
      </c>
      <c r="D2966" s="71" t="str">
        <f>VLOOKUP($B2966,'Выгр Торг'!$B:$P,D$1,0)</f>
        <v>Боковые зеркала "АТП" в стиле Гранта (повторитель: Стандартный, Электропривод, В цвет 419) для ВАЗ 2110-2112, Лада Приора</v>
      </c>
      <c r="E2966" s="72" t="str">
        <f>VLOOKUP($B2966,'Выгр Торг'!$B:$P,E$1,0)</f>
        <v>Y</v>
      </c>
      <c r="F2966" s="72" t="str">
        <f>VLOOKUP($B2966,'Выгр Торг'!$B:$P,F$1,0)</f>
        <v>1</v>
      </c>
      <c r="G2966" s="36"/>
      <c r="H2966" s="28">
        <v>327185</v>
      </c>
      <c r="I2966" s="53">
        <f>INDEX($I:$I,MATCH($H2966,$C:$C,0))</f>
        <v>600</v>
      </c>
      <c r="J2966" s="5" t="s">
        <v>3410</v>
      </c>
      <c r="K2966" s="56">
        <f>INDEX($K:$K,MATCH($H2966,$C:$C,0))+I2966</f>
        <v>4100</v>
      </c>
      <c r="L2966" s="14">
        <f>VLOOKUP(K2966,Наценка!$A$1:$B$8,2,1)</f>
        <v>1.4</v>
      </c>
      <c r="M2966" s="56">
        <f>INDEX($M:$M,MATCH($H2966,$C:$C,0))+I2966*$M$2</f>
        <v>5470</v>
      </c>
      <c r="N2966" s="57">
        <f t="shared" si="517"/>
        <v>5490</v>
      </c>
      <c r="O2966" s="72">
        <f>VLOOKUP($B2966,'Выгр Торг'!$B:$P,O$1,0)</f>
        <v>4100</v>
      </c>
      <c r="P2966" s="72">
        <f>VLOOKUP($B2966,'Выгр Торг'!$B:$P,P$1,0)</f>
        <v>5590</v>
      </c>
      <c r="Q2966" s="42">
        <f t="shared" si="518"/>
        <v>0</v>
      </c>
      <c r="R2966" s="42">
        <f t="shared" si="519"/>
        <v>100</v>
      </c>
      <c r="S2966" s="85">
        <f t="shared" si="523"/>
        <v>5490</v>
      </c>
      <c r="T2966" s="60">
        <f>IFERROR(VLOOKUP($B2966,'Из ГУГЛа'!$B:$G,4,0)*U2966+V2966,VLOOKUP($B2966,'Из ГУГЛа'!$B:$G,4,0))</f>
        <v>5390</v>
      </c>
      <c r="U2966" s="15">
        <v>1</v>
      </c>
      <c r="V2966" s="76">
        <f>INDEX($AA:$AA,MATCH($H2966,$C:$C,0))</f>
        <v>600</v>
      </c>
      <c r="W2966" s="74">
        <f t="shared" si="520"/>
        <v>0.33902439024390252</v>
      </c>
      <c r="X2966" s="74">
        <f t="shared" si="521"/>
        <v>-1.8552875695732839E-2</v>
      </c>
      <c r="Y2966" s="74">
        <f t="shared" si="522"/>
        <v>0.31463414634146347</v>
      </c>
      <c r="Z2966" s="76">
        <f>INDEX($Z:$Z,MATCH($H2966,$C:$C,0))+V2966</f>
        <v>5390</v>
      </c>
      <c r="AB2966" s="43" t="str">
        <f>INDEX($AB:$AB,MATCH($H2966,$C:$C,0))</f>
        <v>https://motorring.ru/product/26300-bokovye-zerkala-granta-stily-elektroprivodom-povtoritelem</v>
      </c>
    </row>
    <row r="2967" spans="1:28" ht="60" x14ac:dyDescent="0.25">
      <c r="A2967" s="71" t="str">
        <f>INDEX('Выгр Торг'!$A:$A,MATCH($B2967,'Выгр Торг'!$B:$B,0))</f>
        <v>Боковые зеркала "АТП" в стиле Гранта для ВАЗ 2110-2112, Лада Приора</v>
      </c>
      <c r="B2967" s="88">
        <v>327217</v>
      </c>
      <c r="C2967" s="72">
        <f>VLOOKUP($B2967,'Выгр Торг'!$B:$P,C$1,0)</f>
        <v>327217</v>
      </c>
      <c r="D2967" s="71" t="str">
        <f>VLOOKUP($B2967,'Выгр Торг'!$B:$P,D$1,0)</f>
        <v>Боковые зеркала "АТП" в стиле Гранта (повторитель: Стандартный, Электропривод, В цвет 421) для ВАЗ 2110-2112, Лада Приора</v>
      </c>
      <c r="E2967" s="72" t="str">
        <f>VLOOKUP($B2967,'Выгр Торг'!$B:$P,E$1,0)</f>
        <v>Y</v>
      </c>
      <c r="F2967" s="72" t="str">
        <f>VLOOKUP($B2967,'Выгр Торг'!$B:$P,F$1,0)</f>
        <v>1</v>
      </c>
      <c r="G2967" s="36"/>
      <c r="H2967" s="28">
        <v>327185</v>
      </c>
      <c r="I2967" s="53">
        <f>INDEX($I:$I,MATCH($H2967,$C:$C,0))</f>
        <v>600</v>
      </c>
      <c r="J2967" s="5" t="s">
        <v>3410</v>
      </c>
      <c r="K2967" s="56">
        <f>INDEX($K:$K,MATCH($H2967,$C:$C,0))+I2967</f>
        <v>4100</v>
      </c>
      <c r="L2967" s="14">
        <f>VLOOKUP(K2967,Наценка!$A$1:$B$8,2,1)</f>
        <v>1.4</v>
      </c>
      <c r="M2967" s="56">
        <f>INDEX($M:$M,MATCH($H2967,$C:$C,0))+I2967*$M$2</f>
        <v>5470</v>
      </c>
      <c r="N2967" s="57">
        <f t="shared" si="517"/>
        <v>5490</v>
      </c>
      <c r="O2967" s="72">
        <f>VLOOKUP($B2967,'Выгр Торг'!$B:$P,O$1,0)</f>
        <v>4100</v>
      </c>
      <c r="P2967" s="72">
        <f>VLOOKUP($B2967,'Выгр Торг'!$B:$P,P$1,0)</f>
        <v>5590</v>
      </c>
      <c r="Q2967" s="42">
        <f t="shared" si="518"/>
        <v>0</v>
      </c>
      <c r="R2967" s="42">
        <f t="shared" si="519"/>
        <v>100</v>
      </c>
      <c r="S2967" s="85">
        <f t="shared" si="523"/>
        <v>5490</v>
      </c>
      <c r="T2967" s="60">
        <f>IFERROR(VLOOKUP($B2967,'Из ГУГЛа'!$B:$G,4,0)*U2967+V2967,VLOOKUP($B2967,'Из ГУГЛа'!$B:$G,4,0))</f>
        <v>5390</v>
      </c>
      <c r="U2967" s="15">
        <v>1</v>
      </c>
      <c r="V2967" s="76">
        <f>INDEX($AA:$AA,MATCH($H2967,$C:$C,0))</f>
        <v>600</v>
      </c>
      <c r="W2967" s="74">
        <f t="shared" si="520"/>
        <v>0.33902439024390252</v>
      </c>
      <c r="X2967" s="74">
        <f t="shared" si="521"/>
        <v>-1.8552875695732839E-2</v>
      </c>
      <c r="Y2967" s="74">
        <f t="shared" si="522"/>
        <v>0.31463414634146347</v>
      </c>
      <c r="Z2967" s="76">
        <f>INDEX($Z:$Z,MATCH($H2967,$C:$C,0))+V2967</f>
        <v>5390</v>
      </c>
      <c r="AB2967" s="43" t="str">
        <f>INDEX($AB:$AB,MATCH($H2967,$C:$C,0))</f>
        <v>https://motorring.ru/product/26300-bokovye-zerkala-granta-stily-elektroprivodom-povtoritelem</v>
      </c>
    </row>
    <row r="2968" spans="1:28" ht="60" x14ac:dyDescent="0.25">
      <c r="A2968" s="71" t="str">
        <f>INDEX('Выгр Торг'!$A:$A,MATCH($B2968,'Выгр Торг'!$B:$B,0))</f>
        <v>Боковые зеркала "АТП" в стиле Гранта для ВАЗ 2110-2112, Лада Приора</v>
      </c>
      <c r="B2968" s="88">
        <v>327295</v>
      </c>
      <c r="C2968" s="72">
        <f>VLOOKUP($B2968,'Выгр Торг'!$B:$P,C$1,0)</f>
        <v>327295</v>
      </c>
      <c r="D2968" s="71" t="str">
        <f>VLOOKUP($B2968,'Выгр Торг'!$B:$P,D$1,0)</f>
        <v>Боковые зеркала "АТП" в стиле Гранта (повторитель: Стандартный, Электропривод, В цвет 426) для ВАЗ 2110-2112, Лада Приора</v>
      </c>
      <c r="E2968" s="72" t="str">
        <f>VLOOKUP($B2968,'Выгр Торг'!$B:$P,E$1,0)</f>
        <v>Y</v>
      </c>
      <c r="F2968" s="72" t="str">
        <f>VLOOKUP($B2968,'Выгр Торг'!$B:$P,F$1,0)</f>
        <v>1</v>
      </c>
      <c r="G2968" s="36"/>
      <c r="H2968" s="28">
        <v>327185</v>
      </c>
      <c r="I2968" s="53">
        <f>INDEX($I:$I,MATCH($H2968,$C:$C,0))</f>
        <v>600</v>
      </c>
      <c r="J2968" s="5" t="s">
        <v>3410</v>
      </c>
      <c r="K2968" s="56">
        <f>INDEX($K:$K,MATCH($H2968,$C:$C,0))+I2968</f>
        <v>4100</v>
      </c>
      <c r="L2968" s="14">
        <f>VLOOKUP(K2968,Наценка!$A$1:$B$8,2,1)</f>
        <v>1.4</v>
      </c>
      <c r="M2968" s="56">
        <f>INDEX($M:$M,MATCH($H2968,$C:$C,0))+I2968*$M$2</f>
        <v>5470</v>
      </c>
      <c r="N2968" s="57">
        <f t="shared" si="517"/>
        <v>5490</v>
      </c>
      <c r="O2968" s="72">
        <f>VLOOKUP($B2968,'Выгр Торг'!$B:$P,O$1,0)</f>
        <v>4100</v>
      </c>
      <c r="P2968" s="72">
        <f>VLOOKUP($B2968,'Выгр Торг'!$B:$P,P$1,0)</f>
        <v>5590</v>
      </c>
      <c r="Q2968" s="42">
        <f t="shared" si="518"/>
        <v>0</v>
      </c>
      <c r="R2968" s="42">
        <f t="shared" si="519"/>
        <v>100</v>
      </c>
      <c r="S2968" s="85">
        <f t="shared" si="523"/>
        <v>5490</v>
      </c>
      <c r="T2968" s="60">
        <f>IFERROR(VLOOKUP($B2968,'Из ГУГЛа'!$B:$G,4,0)*U2968+V2968,VLOOKUP($B2968,'Из ГУГЛа'!$B:$G,4,0))</f>
        <v>5390</v>
      </c>
      <c r="U2968" s="15">
        <v>1</v>
      </c>
      <c r="V2968" s="76">
        <f>INDEX($AA:$AA,MATCH($H2968,$C:$C,0))</f>
        <v>600</v>
      </c>
      <c r="W2968" s="74">
        <f t="shared" si="520"/>
        <v>0.33902439024390252</v>
      </c>
      <c r="X2968" s="74">
        <f t="shared" si="521"/>
        <v>-1.8552875695732839E-2</v>
      </c>
      <c r="Y2968" s="74">
        <f t="shared" si="522"/>
        <v>0.31463414634146347</v>
      </c>
      <c r="Z2968" s="76">
        <f>INDEX($Z:$Z,MATCH($H2968,$C:$C,0))+V2968</f>
        <v>5390</v>
      </c>
      <c r="AB2968" s="43" t="str">
        <f>INDEX($AB:$AB,MATCH($H2968,$C:$C,0))</f>
        <v>https://motorring.ru/product/26300-bokovye-zerkala-granta-stily-elektroprivodom-povtoritelem</v>
      </c>
    </row>
    <row r="2969" spans="1:28" ht="60" x14ac:dyDescent="0.25">
      <c r="A2969" s="71" t="str">
        <f>INDEX('Выгр Торг'!$A:$A,MATCH($B2969,'Выгр Торг'!$B:$B,0))</f>
        <v>Боковые зеркала "АТП" в стиле Гранта для ВАЗ 2110-2112, Лада Приора</v>
      </c>
      <c r="B2969" s="88">
        <v>327323</v>
      </c>
      <c r="C2969" s="72">
        <f>VLOOKUP($B2969,'Выгр Торг'!$B:$P,C$1,0)</f>
        <v>327323</v>
      </c>
      <c r="D2969" s="71" t="str">
        <f>VLOOKUP($B2969,'Выгр Торг'!$B:$P,D$1,0)</f>
        <v>Боковые зеркала "АТП" в стиле Гранта (повторитель: Стандартный, Электропривод, В цвет 429) для ВАЗ 2110-2112, Лада Приора</v>
      </c>
      <c r="E2969" s="72" t="str">
        <f>VLOOKUP($B2969,'Выгр Торг'!$B:$P,E$1,0)</f>
        <v>Y</v>
      </c>
      <c r="F2969" s="72" t="str">
        <f>VLOOKUP($B2969,'Выгр Торг'!$B:$P,F$1,0)</f>
        <v>1</v>
      </c>
      <c r="G2969" s="36"/>
      <c r="H2969" s="28">
        <v>327185</v>
      </c>
      <c r="I2969" s="53">
        <f>INDEX($I:$I,MATCH($H2969,$C:$C,0))</f>
        <v>600</v>
      </c>
      <c r="J2969" s="5" t="s">
        <v>3410</v>
      </c>
      <c r="K2969" s="56">
        <f>INDEX($K:$K,MATCH($H2969,$C:$C,0))+I2969</f>
        <v>4100</v>
      </c>
      <c r="L2969" s="14">
        <f>VLOOKUP(K2969,Наценка!$A$1:$B$8,2,1)</f>
        <v>1.4</v>
      </c>
      <c r="M2969" s="56">
        <f>INDEX($M:$M,MATCH($H2969,$C:$C,0))+I2969*$M$2</f>
        <v>5470</v>
      </c>
      <c r="N2969" s="57">
        <f t="shared" si="517"/>
        <v>5490</v>
      </c>
      <c r="O2969" s="72">
        <f>VLOOKUP($B2969,'Выгр Торг'!$B:$P,O$1,0)</f>
        <v>4100</v>
      </c>
      <c r="P2969" s="72">
        <f>VLOOKUP($B2969,'Выгр Торг'!$B:$P,P$1,0)</f>
        <v>5590</v>
      </c>
      <c r="Q2969" s="42">
        <f t="shared" si="518"/>
        <v>0</v>
      </c>
      <c r="R2969" s="42">
        <f t="shared" si="519"/>
        <v>100</v>
      </c>
      <c r="S2969" s="85">
        <f t="shared" si="523"/>
        <v>5490</v>
      </c>
      <c r="T2969" s="60">
        <f>IFERROR(VLOOKUP($B2969,'Из ГУГЛа'!$B:$G,4,0)*U2969+V2969,VLOOKUP($B2969,'Из ГУГЛа'!$B:$G,4,0))</f>
        <v>5390</v>
      </c>
      <c r="U2969" s="15">
        <v>1</v>
      </c>
      <c r="V2969" s="76">
        <f>INDEX($AA:$AA,MATCH($H2969,$C:$C,0))</f>
        <v>600</v>
      </c>
      <c r="W2969" s="74">
        <f t="shared" si="520"/>
        <v>0.33902439024390252</v>
      </c>
      <c r="X2969" s="74">
        <f t="shared" si="521"/>
        <v>-1.8552875695732839E-2</v>
      </c>
      <c r="Y2969" s="74">
        <f t="shared" si="522"/>
        <v>0.31463414634146347</v>
      </c>
      <c r="Z2969" s="76">
        <f>INDEX($Z:$Z,MATCH($H2969,$C:$C,0))+V2969</f>
        <v>5390</v>
      </c>
      <c r="AB2969" s="43" t="str">
        <f>INDEX($AB:$AB,MATCH($H2969,$C:$C,0))</f>
        <v>https://motorring.ru/product/26300-bokovye-zerkala-granta-stily-elektroprivodom-povtoritelem</v>
      </c>
    </row>
    <row r="2970" spans="1:28" ht="60" x14ac:dyDescent="0.25">
      <c r="A2970" s="71" t="str">
        <f>INDEX('Выгр Торг'!$A:$A,MATCH($B2970,'Выгр Торг'!$B:$B,0))</f>
        <v>Боковые зеркала "АТП" в стиле Гранта для ВАЗ 2110-2112, Лада Приора</v>
      </c>
      <c r="B2970" s="88">
        <v>327343</v>
      </c>
      <c r="C2970" s="72">
        <f>VLOOKUP($B2970,'Выгр Торг'!$B:$P,C$1,0)</f>
        <v>327343</v>
      </c>
      <c r="D2970" s="71" t="str">
        <f>VLOOKUP($B2970,'Выгр Торг'!$B:$P,D$1,0)</f>
        <v>Боковые зеркала "АТП" в стиле Гранта (повторитель: Стандартный, Электропривод, В цвет 448) для ВАЗ 2110-2112, Лада Приора</v>
      </c>
      <c r="E2970" s="72" t="str">
        <f>VLOOKUP($B2970,'Выгр Торг'!$B:$P,E$1,0)</f>
        <v>Y</v>
      </c>
      <c r="F2970" s="72" t="str">
        <f>VLOOKUP($B2970,'Выгр Торг'!$B:$P,F$1,0)</f>
        <v>1</v>
      </c>
      <c r="G2970" s="36"/>
      <c r="H2970" s="28">
        <v>327185</v>
      </c>
      <c r="I2970" s="53">
        <f>INDEX($I:$I,MATCH($H2970,$C:$C,0))</f>
        <v>600</v>
      </c>
      <c r="J2970" s="5" t="s">
        <v>3410</v>
      </c>
      <c r="K2970" s="56">
        <f>INDEX($K:$K,MATCH($H2970,$C:$C,0))+I2970</f>
        <v>4100</v>
      </c>
      <c r="L2970" s="14">
        <f>VLOOKUP(K2970,Наценка!$A$1:$B$8,2,1)</f>
        <v>1.4</v>
      </c>
      <c r="M2970" s="56">
        <f>INDEX($M:$M,MATCH($H2970,$C:$C,0))+I2970*$M$2</f>
        <v>5470</v>
      </c>
      <c r="N2970" s="57">
        <f t="shared" si="517"/>
        <v>5490</v>
      </c>
      <c r="O2970" s="72">
        <f>VLOOKUP($B2970,'Выгр Торг'!$B:$P,O$1,0)</f>
        <v>4100</v>
      </c>
      <c r="P2970" s="72">
        <f>VLOOKUP($B2970,'Выгр Торг'!$B:$P,P$1,0)</f>
        <v>5590</v>
      </c>
      <c r="Q2970" s="42">
        <f t="shared" si="518"/>
        <v>0</v>
      </c>
      <c r="R2970" s="42">
        <f t="shared" si="519"/>
        <v>100</v>
      </c>
      <c r="S2970" s="85">
        <f t="shared" si="523"/>
        <v>5490</v>
      </c>
      <c r="T2970" s="60">
        <f>IFERROR(VLOOKUP($B2970,'Из ГУГЛа'!$B:$G,4,0)*U2970+V2970,VLOOKUP($B2970,'Из ГУГЛа'!$B:$G,4,0))</f>
        <v>5390</v>
      </c>
      <c r="U2970" s="15">
        <v>1</v>
      </c>
      <c r="V2970" s="76">
        <f>INDEX($AA:$AA,MATCH($H2970,$C:$C,0))</f>
        <v>600</v>
      </c>
      <c r="W2970" s="74">
        <f t="shared" si="520"/>
        <v>0.33902439024390252</v>
      </c>
      <c r="X2970" s="74">
        <f t="shared" si="521"/>
        <v>-1.8552875695732839E-2</v>
      </c>
      <c r="Y2970" s="74">
        <f t="shared" si="522"/>
        <v>0.31463414634146347</v>
      </c>
      <c r="Z2970" s="76">
        <f>INDEX($Z:$Z,MATCH($H2970,$C:$C,0))+V2970</f>
        <v>5390</v>
      </c>
      <c r="AB2970" s="43" t="str">
        <f>INDEX($AB:$AB,MATCH($H2970,$C:$C,0))</f>
        <v>https://motorring.ru/product/26300-bokovye-zerkala-granta-stily-elektroprivodom-povtoritelem</v>
      </c>
    </row>
    <row r="2971" spans="1:28" ht="60" x14ac:dyDescent="0.25">
      <c r="A2971" s="71" t="str">
        <f>INDEX('Выгр Торг'!$A:$A,MATCH($B2971,'Выгр Торг'!$B:$B,0))</f>
        <v>Боковые зеркала "АТП" в стиле Гранта для ВАЗ 2110-2112, Лада Приора</v>
      </c>
      <c r="B2971" s="88">
        <v>327201</v>
      </c>
      <c r="C2971" s="72">
        <f>VLOOKUP($B2971,'Выгр Торг'!$B:$P,C$1,0)</f>
        <v>327201</v>
      </c>
      <c r="D2971" s="71" t="str">
        <f>VLOOKUP($B2971,'Выгр Торг'!$B:$P,D$1,0)</f>
        <v>Боковые зеркала "АТП" в стиле Гранта (повторитель: Стандартный, Электропривод, В цвет 460) для ВАЗ 2110-2112, Лада Приора</v>
      </c>
      <c r="E2971" s="72" t="str">
        <f>VLOOKUP($B2971,'Выгр Торг'!$B:$P,E$1,0)</f>
        <v>Y</v>
      </c>
      <c r="F2971" s="72" t="str">
        <f>VLOOKUP($B2971,'Выгр Торг'!$B:$P,F$1,0)</f>
        <v>1</v>
      </c>
      <c r="G2971" s="36"/>
      <c r="H2971" s="28">
        <v>327185</v>
      </c>
      <c r="I2971" s="53">
        <f>INDEX($I:$I,MATCH($H2971,$C:$C,0))</f>
        <v>600</v>
      </c>
      <c r="J2971" s="5" t="s">
        <v>3410</v>
      </c>
      <c r="K2971" s="56">
        <f>INDEX($K:$K,MATCH($H2971,$C:$C,0))+I2971</f>
        <v>4100</v>
      </c>
      <c r="L2971" s="14">
        <f>VLOOKUP(K2971,Наценка!$A$1:$B$8,2,1)</f>
        <v>1.4</v>
      </c>
      <c r="M2971" s="56">
        <f>INDEX($M:$M,MATCH($H2971,$C:$C,0))+I2971*$M$2</f>
        <v>5470</v>
      </c>
      <c r="N2971" s="57">
        <f t="shared" si="517"/>
        <v>5490</v>
      </c>
      <c r="O2971" s="72">
        <f>VLOOKUP($B2971,'Выгр Торг'!$B:$P,O$1,0)</f>
        <v>4100</v>
      </c>
      <c r="P2971" s="72">
        <f>VLOOKUP($B2971,'Выгр Торг'!$B:$P,P$1,0)</f>
        <v>5590</v>
      </c>
      <c r="Q2971" s="42">
        <f t="shared" si="518"/>
        <v>0</v>
      </c>
      <c r="R2971" s="42">
        <f t="shared" si="519"/>
        <v>100</v>
      </c>
      <c r="S2971" s="85">
        <f t="shared" si="523"/>
        <v>5490</v>
      </c>
      <c r="T2971" s="60">
        <f>IFERROR(VLOOKUP($B2971,'Из ГУГЛа'!$B:$G,4,0)*U2971+V2971,VLOOKUP($B2971,'Из ГУГЛа'!$B:$G,4,0))</f>
        <v>5390</v>
      </c>
      <c r="U2971" s="15">
        <v>1</v>
      </c>
      <c r="V2971" s="76">
        <f>INDEX($AA:$AA,MATCH($H2971,$C:$C,0))</f>
        <v>600</v>
      </c>
      <c r="W2971" s="74">
        <f t="shared" si="520"/>
        <v>0.33902439024390252</v>
      </c>
      <c r="X2971" s="74">
        <f t="shared" si="521"/>
        <v>-1.8552875695732839E-2</v>
      </c>
      <c r="Y2971" s="74">
        <f t="shared" si="522"/>
        <v>0.31463414634146347</v>
      </c>
      <c r="Z2971" s="76">
        <f>INDEX($Z:$Z,MATCH($H2971,$C:$C,0))+V2971</f>
        <v>5390</v>
      </c>
      <c r="AB2971" s="43" t="str">
        <f>INDEX($AB:$AB,MATCH($H2971,$C:$C,0))</f>
        <v>https://motorring.ru/product/26300-bokovye-zerkala-granta-stily-elektroprivodom-povtoritelem</v>
      </c>
    </row>
    <row r="2972" spans="1:28" ht="60" x14ac:dyDescent="0.25">
      <c r="A2972" s="71" t="str">
        <f>INDEX('Выгр Торг'!$A:$A,MATCH($B2972,'Выгр Торг'!$B:$B,0))</f>
        <v>Боковые зеркала "АТП" в стиле Гранта для ВАЗ 2110-2112, Лада Приора</v>
      </c>
      <c r="B2972" s="88">
        <v>327367</v>
      </c>
      <c r="C2972" s="72">
        <f>VLOOKUP($B2972,'Выгр Торг'!$B:$P,C$1,0)</f>
        <v>327367</v>
      </c>
      <c r="D2972" s="71" t="str">
        <f>VLOOKUP($B2972,'Выгр Торг'!$B:$P,D$1,0)</f>
        <v>Боковые зеркала "АТП" в стиле Гранта (повторитель: Стандартный, Электропривод, В цвет 507) для ВАЗ 2110-2112, Лада Приора</v>
      </c>
      <c r="E2972" s="72" t="str">
        <f>VLOOKUP($B2972,'Выгр Торг'!$B:$P,E$1,0)</f>
        <v>Y</v>
      </c>
      <c r="F2972" s="72" t="str">
        <f>VLOOKUP($B2972,'Выгр Торг'!$B:$P,F$1,0)</f>
        <v>1</v>
      </c>
      <c r="G2972" s="36"/>
      <c r="H2972" s="28">
        <v>327185</v>
      </c>
      <c r="I2972" s="53">
        <f>INDEX($I:$I,MATCH($H2972,$C:$C,0))</f>
        <v>600</v>
      </c>
      <c r="J2972" s="5" t="s">
        <v>3410</v>
      </c>
      <c r="K2972" s="56">
        <f>INDEX($K:$K,MATCH($H2972,$C:$C,0))+I2972</f>
        <v>4100</v>
      </c>
      <c r="L2972" s="14">
        <f>VLOOKUP(K2972,Наценка!$A$1:$B$8,2,1)</f>
        <v>1.4</v>
      </c>
      <c r="M2972" s="56">
        <f>INDEX($M:$M,MATCH($H2972,$C:$C,0))+I2972*$M$2</f>
        <v>5470</v>
      </c>
      <c r="N2972" s="57">
        <f t="shared" si="517"/>
        <v>5490</v>
      </c>
      <c r="O2972" s="72">
        <f>VLOOKUP($B2972,'Выгр Торг'!$B:$P,O$1,0)</f>
        <v>4100</v>
      </c>
      <c r="P2972" s="72">
        <f>VLOOKUP($B2972,'Выгр Торг'!$B:$P,P$1,0)</f>
        <v>5590</v>
      </c>
      <c r="Q2972" s="42">
        <f t="shared" si="518"/>
        <v>0</v>
      </c>
      <c r="R2972" s="42">
        <f t="shared" si="519"/>
        <v>100</v>
      </c>
      <c r="S2972" s="85">
        <f t="shared" si="523"/>
        <v>5490</v>
      </c>
      <c r="T2972" s="60">
        <f>IFERROR(VLOOKUP($B2972,'Из ГУГЛа'!$B:$G,4,0)*U2972+V2972,VLOOKUP($B2972,'Из ГУГЛа'!$B:$G,4,0))</f>
        <v>5390</v>
      </c>
      <c r="U2972" s="15">
        <v>1</v>
      </c>
      <c r="V2972" s="76">
        <f>INDEX($AA:$AA,MATCH($H2972,$C:$C,0))</f>
        <v>600</v>
      </c>
      <c r="W2972" s="74">
        <f t="shared" si="520"/>
        <v>0.33902439024390252</v>
      </c>
      <c r="X2972" s="74">
        <f t="shared" si="521"/>
        <v>-1.8552875695732839E-2</v>
      </c>
      <c r="Y2972" s="74">
        <f t="shared" si="522"/>
        <v>0.31463414634146347</v>
      </c>
      <c r="Z2972" s="76">
        <f>INDEX($Z:$Z,MATCH($H2972,$C:$C,0))+V2972</f>
        <v>5390</v>
      </c>
      <c r="AB2972" s="43" t="str">
        <f>INDEX($AB:$AB,MATCH($H2972,$C:$C,0))</f>
        <v>https://motorring.ru/product/26300-bokovye-zerkala-granta-stily-elektroprivodom-povtoritelem</v>
      </c>
    </row>
    <row r="2973" spans="1:28" ht="60" x14ac:dyDescent="0.25">
      <c r="A2973" s="71" t="str">
        <f>INDEX('Выгр Торг'!$A:$A,MATCH($B2973,'Выгр Торг'!$B:$B,0))</f>
        <v>Боковые зеркала "АТП" в стиле Гранта для ВАЗ 2110-2112, Лада Приора</v>
      </c>
      <c r="B2973" s="88">
        <v>327291</v>
      </c>
      <c r="C2973" s="72">
        <f>VLOOKUP($B2973,'Выгр Торг'!$B:$P,C$1,0)</f>
        <v>327291</v>
      </c>
      <c r="D2973" s="71" t="str">
        <f>VLOOKUP($B2973,'Выгр Торг'!$B:$P,D$1,0)</f>
        <v>Боковые зеркала "АТП" в стиле Гранта (повторитель: Стандартный, Электропривод, В цвет 606) для ВАЗ 2110-2112, Лада Приора</v>
      </c>
      <c r="E2973" s="72" t="str">
        <f>VLOOKUP($B2973,'Выгр Торг'!$B:$P,E$1,0)</f>
        <v>Y</v>
      </c>
      <c r="F2973" s="72" t="str">
        <f>VLOOKUP($B2973,'Выгр Торг'!$B:$P,F$1,0)</f>
        <v>1</v>
      </c>
      <c r="G2973" s="36"/>
      <c r="H2973" s="28">
        <v>327185</v>
      </c>
      <c r="I2973" s="53">
        <f>INDEX($I:$I,MATCH($H2973,$C:$C,0))</f>
        <v>600</v>
      </c>
      <c r="J2973" s="5" t="s">
        <v>3410</v>
      </c>
      <c r="K2973" s="56">
        <f>INDEX($K:$K,MATCH($H2973,$C:$C,0))+I2973</f>
        <v>4100</v>
      </c>
      <c r="L2973" s="14">
        <f>VLOOKUP(K2973,Наценка!$A$1:$B$8,2,1)</f>
        <v>1.4</v>
      </c>
      <c r="M2973" s="56">
        <f>INDEX($M:$M,MATCH($H2973,$C:$C,0))+I2973*$M$2</f>
        <v>5470</v>
      </c>
      <c r="N2973" s="57">
        <f t="shared" si="517"/>
        <v>5490</v>
      </c>
      <c r="O2973" s="72">
        <f>VLOOKUP($B2973,'Выгр Торг'!$B:$P,O$1,0)</f>
        <v>4100</v>
      </c>
      <c r="P2973" s="72">
        <f>VLOOKUP($B2973,'Выгр Торг'!$B:$P,P$1,0)</f>
        <v>5590</v>
      </c>
      <c r="Q2973" s="42">
        <f t="shared" si="518"/>
        <v>0</v>
      </c>
      <c r="R2973" s="42">
        <f t="shared" si="519"/>
        <v>100</v>
      </c>
      <c r="S2973" s="85">
        <f t="shared" si="523"/>
        <v>5490</v>
      </c>
      <c r="T2973" s="60">
        <f>IFERROR(VLOOKUP($B2973,'Из ГУГЛа'!$B:$G,4,0)*U2973+V2973,VLOOKUP($B2973,'Из ГУГЛа'!$B:$G,4,0))</f>
        <v>5390</v>
      </c>
      <c r="U2973" s="15">
        <v>1</v>
      </c>
      <c r="V2973" s="76">
        <f>INDEX($AA:$AA,MATCH($H2973,$C:$C,0))</f>
        <v>600</v>
      </c>
      <c r="W2973" s="74">
        <f t="shared" si="520"/>
        <v>0.33902439024390252</v>
      </c>
      <c r="X2973" s="74">
        <f t="shared" si="521"/>
        <v>-1.8552875695732839E-2</v>
      </c>
      <c r="Y2973" s="74">
        <f t="shared" si="522"/>
        <v>0.31463414634146347</v>
      </c>
      <c r="Z2973" s="76">
        <f>INDEX($Z:$Z,MATCH($H2973,$C:$C,0))+V2973</f>
        <v>5390</v>
      </c>
      <c r="AB2973" s="43" t="str">
        <f>INDEX($AB:$AB,MATCH($H2973,$C:$C,0))</f>
        <v>https://motorring.ru/product/26300-bokovye-zerkala-granta-stily-elektroprivodom-povtoritelem</v>
      </c>
    </row>
    <row r="2974" spans="1:28" ht="60" x14ac:dyDescent="0.25">
      <c r="A2974" s="71" t="str">
        <f>INDEX('Выгр Торг'!$A:$A,MATCH($B2974,'Выгр Торг'!$B:$B,0))</f>
        <v>Боковые зеркала "АТП" в стиле Гранта для ВАЗ 2110-2112, Лада Приора</v>
      </c>
      <c r="B2974" s="88">
        <v>327331</v>
      </c>
      <c r="C2974" s="72">
        <f>VLOOKUP($B2974,'Выгр Торг'!$B:$P,C$1,0)</f>
        <v>327331</v>
      </c>
      <c r="D2974" s="71" t="str">
        <f>VLOOKUP($B2974,'Выгр Торг'!$B:$P,D$1,0)</f>
        <v>Боковые зеркала "АТП" в стиле Гранта (повторитель: Стандартный, Электропривод, В цвет 615) для ВАЗ 2110-2112, Лада Приора</v>
      </c>
      <c r="E2974" s="72" t="str">
        <f>VLOOKUP($B2974,'Выгр Торг'!$B:$P,E$1,0)</f>
        <v>Y</v>
      </c>
      <c r="F2974" s="72" t="str">
        <f>VLOOKUP($B2974,'Выгр Торг'!$B:$P,F$1,0)</f>
        <v>1</v>
      </c>
      <c r="G2974" s="36"/>
      <c r="H2974" s="28">
        <v>327185</v>
      </c>
      <c r="I2974" s="53">
        <f>INDEX($I:$I,MATCH($H2974,$C:$C,0))</f>
        <v>600</v>
      </c>
      <c r="J2974" s="5" t="s">
        <v>3410</v>
      </c>
      <c r="K2974" s="56">
        <f>INDEX($K:$K,MATCH($H2974,$C:$C,0))+I2974</f>
        <v>4100</v>
      </c>
      <c r="L2974" s="14">
        <f>VLOOKUP(K2974,Наценка!$A$1:$B$8,2,1)</f>
        <v>1.4</v>
      </c>
      <c r="M2974" s="56">
        <f>INDEX($M:$M,MATCH($H2974,$C:$C,0))+I2974*$M$2</f>
        <v>5470</v>
      </c>
      <c r="N2974" s="57">
        <f t="shared" si="517"/>
        <v>5490</v>
      </c>
      <c r="O2974" s="72">
        <f>VLOOKUP($B2974,'Выгр Торг'!$B:$P,O$1,0)</f>
        <v>4100</v>
      </c>
      <c r="P2974" s="72">
        <f>VLOOKUP($B2974,'Выгр Торг'!$B:$P,P$1,0)</f>
        <v>5590</v>
      </c>
      <c r="Q2974" s="42">
        <f t="shared" si="518"/>
        <v>0</v>
      </c>
      <c r="R2974" s="42">
        <f t="shared" si="519"/>
        <v>100</v>
      </c>
      <c r="S2974" s="85">
        <f t="shared" si="523"/>
        <v>5490</v>
      </c>
      <c r="T2974" s="60">
        <f>IFERROR(VLOOKUP($B2974,'Из ГУГЛа'!$B:$G,4,0)*U2974+V2974,VLOOKUP($B2974,'Из ГУГЛа'!$B:$G,4,0))</f>
        <v>5390</v>
      </c>
      <c r="U2974" s="15">
        <v>1</v>
      </c>
      <c r="V2974" s="76">
        <f>INDEX($AA:$AA,MATCH($H2974,$C:$C,0))</f>
        <v>600</v>
      </c>
      <c r="W2974" s="74">
        <f t="shared" si="520"/>
        <v>0.33902439024390252</v>
      </c>
      <c r="X2974" s="74">
        <f t="shared" si="521"/>
        <v>-1.8552875695732839E-2</v>
      </c>
      <c r="Y2974" s="74">
        <f t="shared" si="522"/>
        <v>0.31463414634146347</v>
      </c>
      <c r="Z2974" s="76">
        <f>INDEX($Z:$Z,MATCH($H2974,$C:$C,0))+V2974</f>
        <v>5390</v>
      </c>
      <c r="AB2974" s="43" t="str">
        <f>INDEX($AB:$AB,MATCH($H2974,$C:$C,0))</f>
        <v>https://motorring.ru/product/26300-bokovye-zerkala-granta-stily-elektroprivodom-povtoritelem</v>
      </c>
    </row>
    <row r="2975" spans="1:28" ht="60" x14ac:dyDescent="0.25">
      <c r="A2975" s="71" t="str">
        <f>INDEX('Выгр Торг'!$A:$A,MATCH($B2975,'Выгр Торг'!$B:$B,0))</f>
        <v>Боковые зеркала "АТП" в стиле Гранта для ВАЗ 2110-2112, Лада Приора</v>
      </c>
      <c r="B2975" s="88">
        <v>327237</v>
      </c>
      <c r="C2975" s="72">
        <f>VLOOKUP($B2975,'Выгр Торг'!$B:$P,C$1,0)</f>
        <v>327237</v>
      </c>
      <c r="D2975" s="71" t="str">
        <f>VLOOKUP($B2975,'Выгр Торг'!$B:$P,D$1,0)</f>
        <v>Боковые зеркала "АТП" в стиле Гранта (повторитель: Стандартный, Электропривод, В цвет 627) для ВАЗ 2110-2112, Лада Приора</v>
      </c>
      <c r="E2975" s="72" t="str">
        <f>VLOOKUP($B2975,'Выгр Торг'!$B:$P,E$1,0)</f>
        <v>Y</v>
      </c>
      <c r="F2975" s="72" t="str">
        <f>VLOOKUP($B2975,'Выгр Торг'!$B:$P,F$1,0)</f>
        <v>1</v>
      </c>
      <c r="G2975" s="36"/>
      <c r="H2975" s="28">
        <v>327185</v>
      </c>
      <c r="I2975" s="53">
        <f>INDEX($I:$I,MATCH($H2975,$C:$C,0))</f>
        <v>600</v>
      </c>
      <c r="J2975" s="5" t="s">
        <v>3410</v>
      </c>
      <c r="K2975" s="56">
        <f>INDEX($K:$K,MATCH($H2975,$C:$C,0))+I2975</f>
        <v>4100</v>
      </c>
      <c r="L2975" s="14">
        <f>VLOOKUP(K2975,Наценка!$A$1:$B$8,2,1)</f>
        <v>1.4</v>
      </c>
      <c r="M2975" s="56">
        <f>INDEX($M:$M,MATCH($H2975,$C:$C,0))+I2975*$M$2</f>
        <v>5470</v>
      </c>
      <c r="N2975" s="57">
        <f t="shared" si="517"/>
        <v>5490</v>
      </c>
      <c r="O2975" s="72">
        <f>VLOOKUP($B2975,'Выгр Торг'!$B:$P,O$1,0)</f>
        <v>4100</v>
      </c>
      <c r="P2975" s="72">
        <f>VLOOKUP($B2975,'Выгр Торг'!$B:$P,P$1,0)</f>
        <v>5590</v>
      </c>
      <c r="Q2975" s="42">
        <f t="shared" si="518"/>
        <v>0</v>
      </c>
      <c r="R2975" s="42">
        <f t="shared" si="519"/>
        <v>100</v>
      </c>
      <c r="S2975" s="85">
        <f t="shared" si="523"/>
        <v>5490</v>
      </c>
      <c r="T2975" s="60">
        <f>IFERROR(VLOOKUP($B2975,'Из ГУГЛа'!$B:$G,4,0)*U2975+V2975,VLOOKUP($B2975,'Из ГУГЛа'!$B:$G,4,0))</f>
        <v>5390</v>
      </c>
      <c r="U2975" s="15">
        <v>1</v>
      </c>
      <c r="V2975" s="76">
        <f>INDEX($AA:$AA,MATCH($H2975,$C:$C,0))</f>
        <v>600</v>
      </c>
      <c r="W2975" s="74">
        <f t="shared" si="520"/>
        <v>0.33902439024390252</v>
      </c>
      <c r="X2975" s="74">
        <f t="shared" si="521"/>
        <v>-1.8552875695732839E-2</v>
      </c>
      <c r="Y2975" s="74">
        <f t="shared" si="522"/>
        <v>0.31463414634146347</v>
      </c>
      <c r="Z2975" s="76">
        <f>INDEX($Z:$Z,MATCH($H2975,$C:$C,0))+V2975</f>
        <v>5390</v>
      </c>
      <c r="AB2975" s="43" t="str">
        <f>INDEX($AB:$AB,MATCH($H2975,$C:$C,0))</f>
        <v>https://motorring.ru/product/26300-bokovye-zerkala-granta-stily-elektroprivodom-povtoritelem</v>
      </c>
    </row>
    <row r="2976" spans="1:28" ht="60" x14ac:dyDescent="0.25">
      <c r="A2976" s="71" t="str">
        <f>INDEX('Выгр Торг'!$A:$A,MATCH($B2976,'Выгр Торг'!$B:$B,0))</f>
        <v>Боковые зеркала "АТП" в стиле Гранта для ВАЗ 2110-2112, Лада Приора</v>
      </c>
      <c r="B2976" s="88">
        <v>327299</v>
      </c>
      <c r="C2976" s="72">
        <f>VLOOKUP($B2976,'Выгр Торг'!$B:$P,C$1,0)</f>
        <v>327299</v>
      </c>
      <c r="D2976" s="71" t="str">
        <f>VLOOKUP($B2976,'Выгр Торг'!$B:$P,D$1,0)</f>
        <v>Боковые зеркала "АТП" в стиле Гранта (повторитель: Стандартный, Электропривод, В цвет 628) для ВАЗ 2110-2112, Лада Приора</v>
      </c>
      <c r="E2976" s="72" t="str">
        <f>VLOOKUP($B2976,'Выгр Торг'!$B:$P,E$1,0)</f>
        <v>Y</v>
      </c>
      <c r="F2976" s="72" t="str">
        <f>VLOOKUP($B2976,'Выгр Торг'!$B:$P,F$1,0)</f>
        <v>1</v>
      </c>
      <c r="G2976" s="36"/>
      <c r="H2976" s="28">
        <v>327185</v>
      </c>
      <c r="I2976" s="53">
        <f>INDEX($I:$I,MATCH($H2976,$C:$C,0))</f>
        <v>600</v>
      </c>
      <c r="J2976" s="5" t="s">
        <v>3410</v>
      </c>
      <c r="K2976" s="56">
        <f>INDEX($K:$K,MATCH($H2976,$C:$C,0))+I2976</f>
        <v>4100</v>
      </c>
      <c r="L2976" s="14">
        <f>VLOOKUP(K2976,Наценка!$A$1:$B$8,2,1)</f>
        <v>1.4</v>
      </c>
      <c r="M2976" s="56">
        <f>INDEX($M:$M,MATCH($H2976,$C:$C,0))+I2976*$M$2</f>
        <v>5470</v>
      </c>
      <c r="N2976" s="57">
        <f t="shared" si="517"/>
        <v>5490</v>
      </c>
      <c r="O2976" s="72">
        <f>VLOOKUP($B2976,'Выгр Торг'!$B:$P,O$1,0)</f>
        <v>4100</v>
      </c>
      <c r="P2976" s="72">
        <f>VLOOKUP($B2976,'Выгр Торг'!$B:$P,P$1,0)</f>
        <v>5590</v>
      </c>
      <c r="Q2976" s="42">
        <f t="shared" si="518"/>
        <v>0</v>
      </c>
      <c r="R2976" s="42">
        <f t="shared" si="519"/>
        <v>100</v>
      </c>
      <c r="S2976" s="85">
        <f t="shared" si="523"/>
        <v>5490</v>
      </c>
      <c r="T2976" s="60">
        <f>IFERROR(VLOOKUP($B2976,'Из ГУГЛа'!$B:$G,4,0)*U2976+V2976,VLOOKUP($B2976,'Из ГУГЛа'!$B:$G,4,0))</f>
        <v>5390</v>
      </c>
      <c r="U2976" s="15">
        <v>1</v>
      </c>
      <c r="V2976" s="76">
        <f>INDEX($AA:$AA,MATCH($H2976,$C:$C,0))</f>
        <v>600</v>
      </c>
      <c r="W2976" s="74">
        <f t="shared" si="520"/>
        <v>0.33902439024390252</v>
      </c>
      <c r="X2976" s="74">
        <f t="shared" si="521"/>
        <v>-1.8552875695732839E-2</v>
      </c>
      <c r="Y2976" s="74">
        <f t="shared" si="522"/>
        <v>0.31463414634146347</v>
      </c>
      <c r="Z2976" s="76">
        <f>INDEX($Z:$Z,MATCH($H2976,$C:$C,0))+V2976</f>
        <v>5390</v>
      </c>
      <c r="AB2976" s="43" t="str">
        <f>INDEX($AB:$AB,MATCH($H2976,$C:$C,0))</f>
        <v>https://motorring.ru/product/26300-bokovye-zerkala-granta-stily-elektroprivodom-povtoritelem</v>
      </c>
    </row>
    <row r="2977" spans="1:28" ht="60" x14ac:dyDescent="0.25">
      <c r="A2977" s="71" t="str">
        <f>INDEX('Выгр Торг'!$A:$A,MATCH($B2977,'Выгр Торг'!$B:$B,0))</f>
        <v>Боковые зеркала "АТП" в стиле Гранта для ВАЗ 2110-2112, Лада Приора</v>
      </c>
      <c r="B2977" s="88">
        <v>327253</v>
      </c>
      <c r="C2977" s="72">
        <f>VLOOKUP($B2977,'Выгр Торг'!$B:$P,C$1,0)</f>
        <v>327253</v>
      </c>
      <c r="D2977" s="71" t="str">
        <f>VLOOKUP($B2977,'Выгр Торг'!$B:$P,D$1,0)</f>
        <v>Боковые зеркала "АТП" в стиле Гранта (повторитель: Стандартный, Электропривод, В цвет 630) для ВАЗ 2110-2112, Лада Приора</v>
      </c>
      <c r="E2977" s="72" t="str">
        <f>VLOOKUP($B2977,'Выгр Торг'!$B:$P,E$1,0)</f>
        <v>Y</v>
      </c>
      <c r="F2977" s="72" t="str">
        <f>VLOOKUP($B2977,'Выгр Торг'!$B:$P,F$1,0)</f>
        <v>1</v>
      </c>
      <c r="G2977" s="36"/>
      <c r="H2977" s="28">
        <v>327185</v>
      </c>
      <c r="I2977" s="53">
        <f>INDEX($I:$I,MATCH($H2977,$C:$C,0))</f>
        <v>600</v>
      </c>
      <c r="J2977" s="5" t="s">
        <v>3410</v>
      </c>
      <c r="K2977" s="56">
        <f>INDEX($K:$K,MATCH($H2977,$C:$C,0))+I2977</f>
        <v>4100</v>
      </c>
      <c r="L2977" s="14">
        <f>VLOOKUP(K2977,Наценка!$A$1:$B$8,2,1)</f>
        <v>1.4</v>
      </c>
      <c r="M2977" s="56">
        <f>INDEX($M:$M,MATCH($H2977,$C:$C,0))+I2977*$M$2</f>
        <v>5470</v>
      </c>
      <c r="N2977" s="57">
        <f t="shared" si="517"/>
        <v>5490</v>
      </c>
      <c r="O2977" s="72">
        <f>VLOOKUP($B2977,'Выгр Торг'!$B:$P,O$1,0)</f>
        <v>4100</v>
      </c>
      <c r="P2977" s="72">
        <f>VLOOKUP($B2977,'Выгр Торг'!$B:$P,P$1,0)</f>
        <v>5590</v>
      </c>
      <c r="Q2977" s="42">
        <f t="shared" si="518"/>
        <v>0</v>
      </c>
      <c r="R2977" s="42">
        <f t="shared" si="519"/>
        <v>100</v>
      </c>
      <c r="S2977" s="85">
        <f t="shared" si="523"/>
        <v>5490</v>
      </c>
      <c r="T2977" s="60">
        <f>IFERROR(VLOOKUP($B2977,'Из ГУГЛа'!$B:$G,4,0)*U2977+V2977,VLOOKUP($B2977,'Из ГУГЛа'!$B:$G,4,0))</f>
        <v>5390</v>
      </c>
      <c r="U2977" s="15">
        <v>1</v>
      </c>
      <c r="V2977" s="76">
        <f>INDEX($AA:$AA,MATCH($H2977,$C:$C,0))</f>
        <v>600</v>
      </c>
      <c r="W2977" s="74">
        <f t="shared" si="520"/>
        <v>0.33902439024390252</v>
      </c>
      <c r="X2977" s="74">
        <f t="shared" si="521"/>
        <v>-1.8552875695732839E-2</v>
      </c>
      <c r="Y2977" s="74">
        <f t="shared" si="522"/>
        <v>0.31463414634146347</v>
      </c>
      <c r="Z2977" s="76">
        <f>INDEX($Z:$Z,MATCH($H2977,$C:$C,0))+V2977</f>
        <v>5390</v>
      </c>
      <c r="AB2977" s="43" t="str">
        <f>INDEX($AB:$AB,MATCH($H2977,$C:$C,0))</f>
        <v>https://motorring.ru/product/26300-bokovye-zerkala-granta-stily-elektroprivodom-povtoritelem</v>
      </c>
    </row>
    <row r="2978" spans="1:28" ht="60" x14ac:dyDescent="0.25">
      <c r="A2978" s="71" t="str">
        <f>INDEX('Выгр Торг'!$A:$A,MATCH($B2978,'Выгр Торг'!$B:$B,0))</f>
        <v>Боковые зеркала "АТП" в стиле Гранта для ВАЗ 2110-2112, Лада Приора</v>
      </c>
      <c r="B2978" s="88">
        <v>327225</v>
      </c>
      <c r="C2978" s="72">
        <f>VLOOKUP($B2978,'Выгр Торг'!$B:$P,C$1,0)</f>
        <v>327225</v>
      </c>
      <c r="D2978" s="71" t="str">
        <f>VLOOKUP($B2978,'Выгр Торг'!$B:$P,D$1,0)</f>
        <v>Боковые зеркала "АТП" в стиле Гранта (повторитель: Стандартный, Электропривод, В цвет 633) для ВАЗ 2110-2112, Лада Приора</v>
      </c>
      <c r="E2978" s="72" t="str">
        <f>VLOOKUP($B2978,'Выгр Торг'!$B:$P,E$1,0)</f>
        <v>Y</v>
      </c>
      <c r="F2978" s="72" t="str">
        <f>VLOOKUP($B2978,'Выгр Торг'!$B:$P,F$1,0)</f>
        <v>1</v>
      </c>
      <c r="G2978" s="36"/>
      <c r="H2978" s="28">
        <v>327185</v>
      </c>
      <c r="I2978" s="53">
        <f>INDEX($I:$I,MATCH($H2978,$C:$C,0))</f>
        <v>600</v>
      </c>
      <c r="J2978" s="5" t="s">
        <v>3410</v>
      </c>
      <c r="K2978" s="56">
        <f>INDEX($K:$K,MATCH($H2978,$C:$C,0))+I2978</f>
        <v>4100</v>
      </c>
      <c r="L2978" s="14">
        <f>VLOOKUP(K2978,Наценка!$A$1:$B$8,2,1)</f>
        <v>1.4</v>
      </c>
      <c r="M2978" s="56">
        <f>INDEX($M:$M,MATCH($H2978,$C:$C,0))+I2978*$M$2</f>
        <v>5470</v>
      </c>
      <c r="N2978" s="57">
        <f t="shared" si="517"/>
        <v>5490</v>
      </c>
      <c r="O2978" s="72">
        <f>VLOOKUP($B2978,'Выгр Торг'!$B:$P,O$1,0)</f>
        <v>4100</v>
      </c>
      <c r="P2978" s="72">
        <f>VLOOKUP($B2978,'Выгр Торг'!$B:$P,P$1,0)</f>
        <v>5590</v>
      </c>
      <c r="Q2978" s="42">
        <f t="shared" si="518"/>
        <v>0</v>
      </c>
      <c r="R2978" s="42">
        <f t="shared" si="519"/>
        <v>100</v>
      </c>
      <c r="S2978" s="85">
        <f t="shared" si="523"/>
        <v>5490</v>
      </c>
      <c r="T2978" s="60">
        <f>IFERROR(VLOOKUP($B2978,'Из ГУГЛа'!$B:$G,4,0)*U2978+V2978,VLOOKUP($B2978,'Из ГУГЛа'!$B:$G,4,0))</f>
        <v>5390</v>
      </c>
      <c r="U2978" s="15">
        <v>1</v>
      </c>
      <c r="V2978" s="76">
        <f>INDEX($AA:$AA,MATCH($H2978,$C:$C,0))</f>
        <v>600</v>
      </c>
      <c r="W2978" s="74">
        <f t="shared" si="520"/>
        <v>0.33902439024390252</v>
      </c>
      <c r="X2978" s="74">
        <f t="shared" si="521"/>
        <v>-1.8552875695732839E-2</v>
      </c>
      <c r="Y2978" s="74">
        <f t="shared" si="522"/>
        <v>0.31463414634146347</v>
      </c>
      <c r="Z2978" s="76">
        <f>INDEX($Z:$Z,MATCH($H2978,$C:$C,0))+V2978</f>
        <v>5390</v>
      </c>
      <c r="AB2978" s="43" t="str">
        <f>INDEX($AB:$AB,MATCH($H2978,$C:$C,0))</f>
        <v>https://motorring.ru/product/26300-bokovye-zerkala-granta-stily-elektroprivodom-povtoritelem</v>
      </c>
    </row>
    <row r="2979" spans="1:28" ht="60" x14ac:dyDescent="0.25">
      <c r="A2979" s="71" t="str">
        <f>INDEX('Выгр Торг'!$A:$A,MATCH($B2979,'Выгр Торг'!$B:$B,0))</f>
        <v>Боковые зеркала "АТП" в стиле Гранта для ВАЗ 2110-2112, Лада Приора</v>
      </c>
      <c r="B2979" s="88">
        <v>327229</v>
      </c>
      <c r="C2979" s="72">
        <f>VLOOKUP($B2979,'Выгр Торг'!$B:$P,C$1,0)</f>
        <v>327229</v>
      </c>
      <c r="D2979" s="71" t="str">
        <f>VLOOKUP($B2979,'Выгр Торг'!$B:$P,D$1,0)</f>
        <v>Боковые зеркала "АТП" в стиле Гранта (повторитель: Стандартный, Электропривод, В цвет 655) для ВАЗ 2110-2112, Лада Приора</v>
      </c>
      <c r="E2979" s="72" t="str">
        <f>VLOOKUP($B2979,'Выгр Торг'!$B:$P,E$1,0)</f>
        <v>Y</v>
      </c>
      <c r="F2979" s="72" t="str">
        <f>VLOOKUP($B2979,'Выгр Торг'!$B:$P,F$1,0)</f>
        <v>1</v>
      </c>
      <c r="G2979" s="36"/>
      <c r="H2979" s="28">
        <v>327185</v>
      </c>
      <c r="I2979" s="53">
        <f>INDEX($I:$I,MATCH($H2979,$C:$C,0))</f>
        <v>600</v>
      </c>
      <c r="J2979" s="5" t="s">
        <v>3410</v>
      </c>
      <c r="K2979" s="56">
        <f>INDEX($K:$K,MATCH($H2979,$C:$C,0))+I2979</f>
        <v>4100</v>
      </c>
      <c r="L2979" s="14">
        <f>VLOOKUP(K2979,Наценка!$A$1:$B$8,2,1)</f>
        <v>1.4</v>
      </c>
      <c r="M2979" s="56">
        <f>INDEX($M:$M,MATCH($H2979,$C:$C,0))+I2979*$M$2</f>
        <v>5470</v>
      </c>
      <c r="N2979" s="57">
        <f t="shared" si="517"/>
        <v>5490</v>
      </c>
      <c r="O2979" s="72">
        <f>VLOOKUP($B2979,'Выгр Торг'!$B:$P,O$1,0)</f>
        <v>4100</v>
      </c>
      <c r="P2979" s="72">
        <f>VLOOKUP($B2979,'Выгр Торг'!$B:$P,P$1,0)</f>
        <v>5590</v>
      </c>
      <c r="Q2979" s="42">
        <f t="shared" si="518"/>
        <v>0</v>
      </c>
      <c r="R2979" s="42">
        <f t="shared" si="519"/>
        <v>100</v>
      </c>
      <c r="S2979" s="85">
        <f t="shared" si="523"/>
        <v>5490</v>
      </c>
      <c r="T2979" s="60">
        <f>IFERROR(VLOOKUP($B2979,'Из ГУГЛа'!$B:$G,4,0)*U2979+V2979,VLOOKUP($B2979,'Из ГУГЛа'!$B:$G,4,0))</f>
        <v>5390</v>
      </c>
      <c r="U2979" s="15">
        <v>1</v>
      </c>
      <c r="V2979" s="76">
        <f>INDEX($AA:$AA,MATCH($H2979,$C:$C,0))</f>
        <v>600</v>
      </c>
      <c r="W2979" s="74">
        <f t="shared" si="520"/>
        <v>0.33902439024390252</v>
      </c>
      <c r="X2979" s="74">
        <f t="shared" si="521"/>
        <v>-1.8552875695732839E-2</v>
      </c>
      <c r="Y2979" s="74">
        <f t="shared" si="522"/>
        <v>0.31463414634146347</v>
      </c>
      <c r="Z2979" s="76">
        <f>INDEX($Z:$Z,MATCH($H2979,$C:$C,0))+V2979</f>
        <v>5390</v>
      </c>
      <c r="AB2979" s="43" t="str">
        <f>INDEX($AB:$AB,MATCH($H2979,$C:$C,0))</f>
        <v>https://motorring.ru/product/26300-bokovye-zerkala-granta-stily-elektroprivodom-povtoritelem</v>
      </c>
    </row>
    <row r="2980" spans="1:28" ht="60" x14ac:dyDescent="0.25">
      <c r="A2980" s="71" t="str">
        <f>INDEX('Выгр Торг'!$A:$A,MATCH($B2980,'Выгр Торг'!$B:$B,0))</f>
        <v>Боковые зеркала "АТП" в стиле Гранта для ВАЗ 2110-2112, Лада Приора</v>
      </c>
      <c r="B2980" s="88">
        <v>327205</v>
      </c>
      <c r="C2980" s="72">
        <f>VLOOKUP($B2980,'Выгр Торг'!$B:$P,C$1,0)</f>
        <v>327205</v>
      </c>
      <c r="D2980" s="71" t="str">
        <f>VLOOKUP($B2980,'Выгр Торг'!$B:$P,D$1,0)</f>
        <v>Боковые зеркала "АТП" в стиле Гранта (повторитель: Стандартный, Электропривод, В цвет 660) для ВАЗ 2110-2112, Лада Приора</v>
      </c>
      <c r="E2980" s="72" t="str">
        <f>VLOOKUP($B2980,'Выгр Торг'!$B:$P,E$1,0)</f>
        <v>Y</v>
      </c>
      <c r="F2980" s="72" t="str">
        <f>VLOOKUP($B2980,'Выгр Торг'!$B:$P,F$1,0)</f>
        <v>1</v>
      </c>
      <c r="G2980" s="36"/>
      <c r="H2980" s="28">
        <v>327185</v>
      </c>
      <c r="I2980" s="53">
        <f>INDEX($I:$I,MATCH($H2980,$C:$C,0))</f>
        <v>600</v>
      </c>
      <c r="J2980" s="5" t="s">
        <v>3410</v>
      </c>
      <c r="K2980" s="56">
        <f>INDEX($K:$K,MATCH($H2980,$C:$C,0))+I2980</f>
        <v>4100</v>
      </c>
      <c r="L2980" s="14">
        <f>VLOOKUP(K2980,Наценка!$A$1:$B$8,2,1)</f>
        <v>1.4</v>
      </c>
      <c r="M2980" s="56">
        <f>INDEX($M:$M,MATCH($H2980,$C:$C,0))+I2980*$M$2</f>
        <v>5470</v>
      </c>
      <c r="N2980" s="57">
        <f t="shared" si="517"/>
        <v>5490</v>
      </c>
      <c r="O2980" s="72">
        <f>VLOOKUP($B2980,'Выгр Торг'!$B:$P,O$1,0)</f>
        <v>4100</v>
      </c>
      <c r="P2980" s="72">
        <f>VLOOKUP($B2980,'Выгр Торг'!$B:$P,P$1,0)</f>
        <v>5590</v>
      </c>
      <c r="Q2980" s="42">
        <f t="shared" si="518"/>
        <v>0</v>
      </c>
      <c r="R2980" s="42">
        <f t="shared" si="519"/>
        <v>100</v>
      </c>
      <c r="S2980" s="85">
        <f t="shared" si="523"/>
        <v>5490</v>
      </c>
      <c r="T2980" s="60">
        <f>IFERROR(VLOOKUP($B2980,'Из ГУГЛа'!$B:$G,4,0)*U2980+V2980,VLOOKUP($B2980,'Из ГУГЛа'!$B:$G,4,0))</f>
        <v>5390</v>
      </c>
      <c r="U2980" s="15">
        <v>1</v>
      </c>
      <c r="V2980" s="76">
        <f>INDEX($AA:$AA,MATCH($H2980,$C:$C,0))</f>
        <v>600</v>
      </c>
      <c r="W2980" s="74">
        <f t="shared" si="520"/>
        <v>0.33902439024390252</v>
      </c>
      <c r="X2980" s="74">
        <f t="shared" si="521"/>
        <v>-1.8552875695732839E-2</v>
      </c>
      <c r="Y2980" s="74">
        <f t="shared" si="522"/>
        <v>0.31463414634146347</v>
      </c>
      <c r="Z2980" s="76">
        <f>INDEX($Z:$Z,MATCH($H2980,$C:$C,0))+V2980</f>
        <v>5390</v>
      </c>
      <c r="AB2980" s="43" t="str">
        <f>INDEX($AB:$AB,MATCH($H2980,$C:$C,0))</f>
        <v>https://motorring.ru/product/26300-bokovye-zerkala-granta-stily-elektroprivodom-povtoritelem</v>
      </c>
    </row>
    <row r="2981" spans="1:28" ht="60" x14ac:dyDescent="0.25">
      <c r="A2981" s="71" t="str">
        <f>INDEX('Выгр Торг'!$A:$A,MATCH($B2981,'Выгр Торг'!$B:$B,0))</f>
        <v>Боковые зеркала "АТП" в стиле Гранта для ВАЗ 2110-2112, Лада Приора</v>
      </c>
      <c r="B2981" s="88">
        <v>327261</v>
      </c>
      <c r="C2981" s="72">
        <f>VLOOKUP($B2981,'Выгр Торг'!$B:$P,C$1,0)</f>
        <v>327261</v>
      </c>
      <c r="D2981" s="71" t="str">
        <f>VLOOKUP($B2981,'Выгр Торг'!$B:$P,D$1,0)</f>
        <v>Боковые зеркала "АТП" в стиле Гранта (повторитель: Стандартный, Электропривод, В цвет 665) для ВАЗ 2110-2112, Лада Приора</v>
      </c>
      <c r="E2981" s="72" t="str">
        <f>VLOOKUP($B2981,'Выгр Торг'!$B:$P,E$1,0)</f>
        <v>Y</v>
      </c>
      <c r="F2981" s="72" t="str">
        <f>VLOOKUP($B2981,'Выгр Торг'!$B:$P,F$1,0)</f>
        <v>1</v>
      </c>
      <c r="G2981" s="36"/>
      <c r="H2981" s="28">
        <v>327185</v>
      </c>
      <c r="I2981" s="53">
        <f>INDEX($I:$I,MATCH($H2981,$C:$C,0))</f>
        <v>600</v>
      </c>
      <c r="J2981" s="5" t="s">
        <v>3410</v>
      </c>
      <c r="K2981" s="56">
        <f>INDEX($K:$K,MATCH($H2981,$C:$C,0))+I2981</f>
        <v>4100</v>
      </c>
      <c r="L2981" s="14">
        <f>VLOOKUP(K2981,Наценка!$A$1:$B$8,2,1)</f>
        <v>1.4</v>
      </c>
      <c r="M2981" s="56">
        <f>INDEX($M:$M,MATCH($H2981,$C:$C,0))+I2981*$M$2</f>
        <v>5470</v>
      </c>
      <c r="N2981" s="57">
        <f t="shared" si="517"/>
        <v>5490</v>
      </c>
      <c r="O2981" s="72">
        <f>VLOOKUP($B2981,'Выгр Торг'!$B:$P,O$1,0)</f>
        <v>4100</v>
      </c>
      <c r="P2981" s="72">
        <f>VLOOKUP($B2981,'Выгр Торг'!$B:$P,P$1,0)</f>
        <v>5590</v>
      </c>
      <c r="Q2981" s="42">
        <f t="shared" si="518"/>
        <v>0</v>
      </c>
      <c r="R2981" s="42">
        <f t="shared" si="519"/>
        <v>100</v>
      </c>
      <c r="S2981" s="85">
        <f t="shared" si="523"/>
        <v>5490</v>
      </c>
      <c r="T2981" s="60">
        <f>IFERROR(VLOOKUP($B2981,'Из ГУГЛа'!$B:$G,4,0)*U2981+V2981,VLOOKUP($B2981,'Из ГУГЛа'!$B:$G,4,0))</f>
        <v>5390</v>
      </c>
      <c r="U2981" s="15">
        <v>1</v>
      </c>
      <c r="V2981" s="76">
        <f>INDEX($AA:$AA,MATCH($H2981,$C:$C,0))</f>
        <v>600</v>
      </c>
      <c r="W2981" s="74">
        <f t="shared" si="520"/>
        <v>0.33902439024390252</v>
      </c>
      <c r="X2981" s="74">
        <f t="shared" si="521"/>
        <v>-1.8552875695732839E-2</v>
      </c>
      <c r="Y2981" s="74">
        <f t="shared" si="522"/>
        <v>0.31463414634146347</v>
      </c>
      <c r="Z2981" s="76">
        <f>INDEX($Z:$Z,MATCH($H2981,$C:$C,0))+V2981</f>
        <v>5390</v>
      </c>
      <c r="AB2981" s="43" t="str">
        <f>INDEX($AB:$AB,MATCH($H2981,$C:$C,0))</f>
        <v>https://motorring.ru/product/26300-bokovye-zerkala-granta-stily-elektroprivodom-povtoritelem</v>
      </c>
    </row>
    <row r="2982" spans="1:28" ht="60" x14ac:dyDescent="0.25">
      <c r="A2982" s="71" t="str">
        <f>INDEX('Выгр Торг'!$A:$A,MATCH($B2982,'Выгр Торг'!$B:$B,0))</f>
        <v>Боковые зеркала "АТП" в стиле Гранта для ВАЗ 2110-2112, Лада Приора</v>
      </c>
      <c r="B2982" s="88">
        <v>327315</v>
      </c>
      <c r="C2982" s="72">
        <f>VLOOKUP($B2982,'Выгр Торг'!$B:$P,C$1,0)</f>
        <v>327315</v>
      </c>
      <c r="D2982" s="71" t="str">
        <f>VLOOKUP($B2982,'Выгр Торг'!$B:$P,D$1,0)</f>
        <v>Боковые зеркала "АТП" в стиле Гранта (повторитель: Стандартный, Электропривод, В цвет 672) для ВАЗ 2110-2112, Лада Приора</v>
      </c>
      <c r="E2982" s="72" t="str">
        <f>VLOOKUP($B2982,'Выгр Торг'!$B:$P,E$1,0)</f>
        <v>Y</v>
      </c>
      <c r="F2982" s="72" t="str">
        <f>VLOOKUP($B2982,'Выгр Торг'!$B:$P,F$1,0)</f>
        <v>1</v>
      </c>
      <c r="G2982" s="36"/>
      <c r="H2982" s="28">
        <v>327185</v>
      </c>
      <c r="I2982" s="53">
        <f>INDEX($I:$I,MATCH($H2982,$C:$C,0))</f>
        <v>600</v>
      </c>
      <c r="J2982" s="5" t="s">
        <v>3410</v>
      </c>
      <c r="K2982" s="56">
        <f>INDEX($K:$K,MATCH($H2982,$C:$C,0))+I2982</f>
        <v>4100</v>
      </c>
      <c r="L2982" s="14">
        <f>VLOOKUP(K2982,Наценка!$A$1:$B$8,2,1)</f>
        <v>1.4</v>
      </c>
      <c r="M2982" s="56">
        <f>INDEX($M:$M,MATCH($H2982,$C:$C,0))+I2982*$M$2</f>
        <v>5470</v>
      </c>
      <c r="N2982" s="57">
        <f t="shared" si="517"/>
        <v>5490</v>
      </c>
      <c r="O2982" s="72">
        <f>VLOOKUP($B2982,'Выгр Торг'!$B:$P,O$1,0)</f>
        <v>4100</v>
      </c>
      <c r="P2982" s="72">
        <f>VLOOKUP($B2982,'Выгр Торг'!$B:$P,P$1,0)</f>
        <v>5590</v>
      </c>
      <c r="Q2982" s="42">
        <f t="shared" si="518"/>
        <v>0</v>
      </c>
      <c r="R2982" s="42">
        <f t="shared" si="519"/>
        <v>100</v>
      </c>
      <c r="S2982" s="85">
        <f t="shared" si="523"/>
        <v>5490</v>
      </c>
      <c r="T2982" s="60">
        <f>IFERROR(VLOOKUP($B2982,'Из ГУГЛа'!$B:$G,4,0)*U2982+V2982,VLOOKUP($B2982,'Из ГУГЛа'!$B:$G,4,0))</f>
        <v>5390</v>
      </c>
      <c r="U2982" s="15">
        <v>1</v>
      </c>
      <c r="V2982" s="76">
        <f>INDEX($AA:$AA,MATCH($H2982,$C:$C,0))</f>
        <v>600</v>
      </c>
      <c r="W2982" s="74">
        <f t="shared" si="520"/>
        <v>0.33902439024390252</v>
      </c>
      <c r="X2982" s="74">
        <f t="shared" si="521"/>
        <v>-1.8552875695732839E-2</v>
      </c>
      <c r="Y2982" s="74">
        <f t="shared" si="522"/>
        <v>0.31463414634146347</v>
      </c>
      <c r="Z2982" s="76">
        <f>INDEX($Z:$Z,MATCH($H2982,$C:$C,0))+V2982</f>
        <v>5390</v>
      </c>
      <c r="AB2982" s="43" t="str">
        <f>INDEX($AB:$AB,MATCH($H2982,$C:$C,0))</f>
        <v>https://motorring.ru/product/26300-bokovye-zerkala-granta-stily-elektroprivodom-povtoritelem</v>
      </c>
    </row>
    <row r="2983" spans="1:28" ht="60" x14ac:dyDescent="0.25">
      <c r="A2983" s="71" t="str">
        <f>INDEX('Выгр Торг'!$A:$A,MATCH($B2983,'Выгр Торг'!$B:$B,0))</f>
        <v>Боковые зеркала "АТП" в стиле Гранта для ВАЗ 2110-2112, Лада Приора</v>
      </c>
      <c r="B2983" s="88">
        <v>327355</v>
      </c>
      <c r="C2983" s="72">
        <f>VLOOKUP($B2983,'Выгр Торг'!$B:$P,C$1,0)</f>
        <v>327355</v>
      </c>
      <c r="D2983" s="71" t="str">
        <f>VLOOKUP($B2983,'Выгр Торг'!$B:$P,D$1,0)</f>
        <v>Боковые зеркала "АТП" в стиле Гранта (повторитель: Стандартный, Электропривод, В цвет 690) для ВАЗ 2110-2112, Лада Приора</v>
      </c>
      <c r="E2983" s="72" t="str">
        <f>VLOOKUP($B2983,'Выгр Торг'!$B:$P,E$1,0)</f>
        <v>Y</v>
      </c>
      <c r="F2983" s="72" t="str">
        <f>VLOOKUP($B2983,'Выгр Торг'!$B:$P,F$1,0)</f>
        <v>1</v>
      </c>
      <c r="G2983" s="36"/>
      <c r="H2983" s="28">
        <v>327185</v>
      </c>
      <c r="I2983" s="53">
        <f>INDEX($I:$I,MATCH($H2983,$C:$C,0))</f>
        <v>600</v>
      </c>
      <c r="J2983" s="5" t="s">
        <v>3410</v>
      </c>
      <c r="K2983" s="56">
        <f>INDEX($K:$K,MATCH($H2983,$C:$C,0))+I2983</f>
        <v>4100</v>
      </c>
      <c r="L2983" s="14">
        <f>VLOOKUP(K2983,Наценка!$A$1:$B$8,2,1)</f>
        <v>1.4</v>
      </c>
      <c r="M2983" s="56">
        <f>INDEX($M:$M,MATCH($H2983,$C:$C,0))+I2983*$M$2</f>
        <v>5470</v>
      </c>
      <c r="N2983" s="57">
        <f t="shared" si="517"/>
        <v>5490</v>
      </c>
      <c r="O2983" s="72">
        <f>VLOOKUP($B2983,'Выгр Торг'!$B:$P,O$1,0)</f>
        <v>4100</v>
      </c>
      <c r="P2983" s="72">
        <f>VLOOKUP($B2983,'Выгр Торг'!$B:$P,P$1,0)</f>
        <v>5590</v>
      </c>
      <c r="Q2983" s="42">
        <f t="shared" si="518"/>
        <v>0</v>
      </c>
      <c r="R2983" s="42">
        <f t="shared" si="519"/>
        <v>100</v>
      </c>
      <c r="S2983" s="85">
        <f t="shared" si="523"/>
        <v>5490</v>
      </c>
      <c r="T2983" s="60">
        <f>IFERROR(VLOOKUP($B2983,'Из ГУГЛа'!$B:$G,4,0)*U2983+V2983,VLOOKUP($B2983,'Из ГУГЛа'!$B:$G,4,0))</f>
        <v>5390</v>
      </c>
      <c r="U2983" s="15">
        <v>1</v>
      </c>
      <c r="V2983" s="76">
        <f>INDEX($AA:$AA,MATCH($H2983,$C:$C,0))</f>
        <v>600</v>
      </c>
      <c r="W2983" s="74">
        <f t="shared" si="520"/>
        <v>0.33902439024390252</v>
      </c>
      <c r="X2983" s="74">
        <f t="shared" si="521"/>
        <v>-1.8552875695732839E-2</v>
      </c>
      <c r="Y2983" s="74">
        <f t="shared" si="522"/>
        <v>0.31463414634146347</v>
      </c>
      <c r="Z2983" s="76">
        <f>INDEX($Z:$Z,MATCH($H2983,$C:$C,0))+V2983</f>
        <v>5390</v>
      </c>
      <c r="AB2983" s="43" t="str">
        <f>INDEX($AB:$AB,MATCH($H2983,$C:$C,0))</f>
        <v>https://motorring.ru/product/26300-bokovye-zerkala-granta-stily-elektroprivodom-povtoritelem</v>
      </c>
    </row>
    <row r="2984" spans="1:28" ht="60" x14ac:dyDescent="0.25">
      <c r="A2984" s="71" t="str">
        <f>INDEX('Выгр Торг'!$A:$A,MATCH($B2984,'Выгр Торг'!$B:$B,0))</f>
        <v>Боковые зеркала "АТП" в стиле Гранта для ВАЗ 2110-2112, Лада Приора</v>
      </c>
      <c r="B2984" s="88">
        <v>327257</v>
      </c>
      <c r="C2984" s="72">
        <f>VLOOKUP($B2984,'Выгр Торг'!$B:$P,C$1,0)</f>
        <v>327257</v>
      </c>
      <c r="D2984" s="71" t="str">
        <f>VLOOKUP($B2984,'Выгр Торг'!$B:$P,D$1,0)</f>
        <v>Боковые зеркала "АТП" в стиле Гранта (повторитель: Стандартный, Электропривод, В цвет 790) для ВАЗ 2110-2112, Лада Приора</v>
      </c>
      <c r="E2984" s="72" t="str">
        <f>VLOOKUP($B2984,'Выгр Торг'!$B:$P,E$1,0)</f>
        <v>Y</v>
      </c>
      <c r="F2984" s="72" t="str">
        <f>VLOOKUP($B2984,'Выгр Торг'!$B:$P,F$1,0)</f>
        <v>1</v>
      </c>
      <c r="G2984" s="36"/>
      <c r="H2984" s="28">
        <v>327185</v>
      </c>
      <c r="I2984" s="53">
        <f>INDEX($I:$I,MATCH($H2984,$C:$C,0))</f>
        <v>600</v>
      </c>
      <c r="J2984" s="5" t="s">
        <v>3410</v>
      </c>
      <c r="K2984" s="56">
        <f>INDEX($K:$K,MATCH($H2984,$C:$C,0))+I2984</f>
        <v>4100</v>
      </c>
      <c r="L2984" s="14">
        <f>VLOOKUP(K2984,Наценка!$A$1:$B$8,2,1)</f>
        <v>1.4</v>
      </c>
      <c r="M2984" s="56">
        <f>INDEX($M:$M,MATCH($H2984,$C:$C,0))+I2984*$M$2</f>
        <v>5470</v>
      </c>
      <c r="N2984" s="57">
        <f t="shared" si="517"/>
        <v>5490</v>
      </c>
      <c r="O2984" s="72">
        <f>VLOOKUP($B2984,'Выгр Торг'!$B:$P,O$1,0)</f>
        <v>4100</v>
      </c>
      <c r="P2984" s="72">
        <f>VLOOKUP($B2984,'Выгр Торг'!$B:$P,P$1,0)</f>
        <v>5590</v>
      </c>
      <c r="Q2984" s="42">
        <f t="shared" si="518"/>
        <v>0</v>
      </c>
      <c r="R2984" s="42">
        <f t="shared" si="519"/>
        <v>100</v>
      </c>
      <c r="S2984" s="85">
        <f t="shared" si="523"/>
        <v>5490</v>
      </c>
      <c r="T2984" s="60">
        <f>IFERROR(VLOOKUP($B2984,'Из ГУГЛа'!$B:$G,4,0)*U2984+V2984,VLOOKUP($B2984,'Из ГУГЛа'!$B:$G,4,0))</f>
        <v>5390</v>
      </c>
      <c r="U2984" s="15">
        <v>1</v>
      </c>
      <c r="V2984" s="76">
        <f>INDEX($AA:$AA,MATCH($H2984,$C:$C,0))</f>
        <v>600</v>
      </c>
      <c r="W2984" s="74">
        <f t="shared" si="520"/>
        <v>0.33902439024390252</v>
      </c>
      <c r="X2984" s="74">
        <f t="shared" si="521"/>
        <v>-1.8552875695732839E-2</v>
      </c>
      <c r="Y2984" s="74">
        <f t="shared" si="522"/>
        <v>0.31463414634146347</v>
      </c>
      <c r="Z2984" s="76">
        <f>INDEX($Z:$Z,MATCH($H2984,$C:$C,0))+V2984</f>
        <v>5390</v>
      </c>
      <c r="AB2984" s="43" t="str">
        <f>INDEX($AB:$AB,MATCH($H2984,$C:$C,0))</f>
        <v>https://motorring.ru/product/26300-bokovye-zerkala-granta-stily-elektroprivodom-povtoritelem</v>
      </c>
    </row>
    <row r="2985" spans="1:28" ht="60" x14ac:dyDescent="0.25">
      <c r="A2985" s="71" t="str">
        <f>INDEX('Выгр Торг'!$A:$A,MATCH($B2985,'Выгр Торг'!$B:$B,0))</f>
        <v>Боковые зеркала "АТП" в стиле Гранта для ВАЗ 2110-2112, Лада Приора</v>
      </c>
      <c r="B2985" s="88">
        <v>327197</v>
      </c>
      <c r="C2985" s="72">
        <f>VLOOKUP($B2985,'Выгр Торг'!$B:$P,C$1,0)</f>
        <v>327197</v>
      </c>
      <c r="D2985" s="71" t="str">
        <f>VLOOKUP($B2985,'Выгр Торг'!$B:$P,D$1,0)</f>
        <v>Боковые зеркала "АТП" в стиле Гранта (повторитель: Стандартный, Электропривод, Уточнить у менеджера) для ВАЗ 2110-2112, Лада Приора</v>
      </c>
      <c r="E2985" s="72" t="str">
        <f>VLOOKUP($B2985,'Выгр Торг'!$B:$P,E$1,0)</f>
        <v>Y</v>
      </c>
      <c r="F2985" s="72" t="str">
        <f>VLOOKUP($B2985,'Выгр Торг'!$B:$P,F$1,0)</f>
        <v>1</v>
      </c>
      <c r="G2985" s="36"/>
      <c r="H2985" s="28">
        <v>327185</v>
      </c>
      <c r="I2985" s="53">
        <f>INDEX($I:$I,MATCH($H2985,$C:$C,0))</f>
        <v>600</v>
      </c>
      <c r="J2985" s="5" t="s">
        <v>3410</v>
      </c>
      <c r="K2985" s="56">
        <f>INDEX($K:$K,MATCH($H2985,$C:$C,0))+I2985</f>
        <v>4100</v>
      </c>
      <c r="L2985" s="14">
        <f>VLOOKUP(K2985,Наценка!$A$1:$B$8,2,1)</f>
        <v>1.4</v>
      </c>
      <c r="M2985" s="56">
        <f>INDEX($M:$M,MATCH($H2985,$C:$C,0))+I2985*$M$2</f>
        <v>5470</v>
      </c>
      <c r="N2985" s="57">
        <f t="shared" si="517"/>
        <v>5490</v>
      </c>
      <c r="O2985" s="72">
        <f>VLOOKUP($B2985,'Выгр Торг'!$B:$P,O$1,0)</f>
        <v>4100</v>
      </c>
      <c r="P2985" s="72">
        <f>VLOOKUP($B2985,'Выгр Торг'!$B:$P,P$1,0)</f>
        <v>5590</v>
      </c>
      <c r="Q2985" s="42">
        <f t="shared" si="518"/>
        <v>0</v>
      </c>
      <c r="R2985" s="42">
        <f t="shared" si="519"/>
        <v>100</v>
      </c>
      <c r="S2985" s="85">
        <f t="shared" si="523"/>
        <v>5490</v>
      </c>
      <c r="T2985" s="60">
        <f>IFERROR(VLOOKUP($B2985,'Из ГУГЛа'!$B:$G,4,0)*U2985+V2985,VLOOKUP($B2985,'Из ГУГЛа'!$B:$G,4,0))</f>
        <v>5390</v>
      </c>
      <c r="U2985" s="15">
        <v>1</v>
      </c>
      <c r="V2985" s="76">
        <f>INDEX($AA:$AA,MATCH($H2985,$C:$C,0))</f>
        <v>600</v>
      </c>
      <c r="W2985" s="74">
        <f t="shared" si="520"/>
        <v>0.33902439024390252</v>
      </c>
      <c r="X2985" s="74">
        <f t="shared" si="521"/>
        <v>-1.8552875695732839E-2</v>
      </c>
      <c r="Y2985" s="74">
        <f t="shared" si="522"/>
        <v>0.31463414634146347</v>
      </c>
      <c r="Z2985" s="76">
        <f>INDEX($Z:$Z,MATCH($H2985,$C:$C,0))+V2985</f>
        <v>5390</v>
      </c>
      <c r="AB2985" s="43" t="str">
        <f>INDEX($AB:$AB,MATCH($H2985,$C:$C,0))</f>
        <v>https://motorring.ru/product/26300-bokovye-zerkala-granta-stily-elektroprivodom-povtoritelem</v>
      </c>
    </row>
    <row r="2988" spans="1:28" x14ac:dyDescent="0.25">
      <c r="M2988" s="94">
        <f>Z2988-10</f>
        <v>-10</v>
      </c>
      <c r="P2988" s="4"/>
    </row>
    <row r="2989" spans="1:28" x14ac:dyDescent="0.25">
      <c r="M2989" s="91">
        <f>Z2989-30</f>
        <v>-30</v>
      </c>
      <c r="P2989" s="4"/>
    </row>
    <row r="2990" spans="1:28" x14ac:dyDescent="0.25">
      <c r="M2990" s="92">
        <f>Z2990-100</f>
        <v>-100</v>
      </c>
      <c r="P2990" s="4"/>
    </row>
    <row r="2991" spans="1:28" x14ac:dyDescent="0.25">
      <c r="M2991" s="95">
        <f>Z2991</f>
        <v>0</v>
      </c>
      <c r="P2991" s="4"/>
    </row>
    <row r="2992" spans="1:28" x14ac:dyDescent="0.25">
      <c r="M2992" s="95">
        <f>Z2992*1.02</f>
        <v>0</v>
      </c>
      <c r="P2992" s="4"/>
    </row>
    <row r="2993" spans="13:16" x14ac:dyDescent="0.25">
      <c r="M2993" s="96">
        <f>Z2993*1.05</f>
        <v>0</v>
      </c>
      <c r="P2993" s="4"/>
    </row>
    <row r="2994" spans="13:16" x14ac:dyDescent="0.25">
      <c r="M2994" s="97">
        <f>Z2994*1.08</f>
        <v>0</v>
      </c>
    </row>
    <row r="2995" spans="13:16" x14ac:dyDescent="0.25">
      <c r="M2995" s="93">
        <f>K2995*1.2</f>
        <v>0</v>
      </c>
    </row>
  </sheetData>
  <sheetProtection formatCells="0" formatColumns="0" formatRows="0" insertColumns="0" insertRows="0" insertHyperlinks="0" deleteColumns="0" deleteRows="0" sort="0" autoFilter="0" pivotTables="0"/>
  <autoFilter ref="A2:AC2985" xr:uid="{10BA3651-DC39-43E4-A1F9-99FE9129D6A3}"/>
  <conditionalFormatting sqref="T2:T1683 T1685:T2985">
    <cfRule type="expression" dxfId="8" priority="87">
      <formula>VALUE(T2)&lt;&gt;Z2</formula>
    </cfRule>
  </conditionalFormatting>
  <conditionalFormatting sqref="D3:D2985">
    <cfRule type="expression" dxfId="7" priority="82">
      <formula>OR(E3="N",F3="0")</formula>
    </cfRule>
  </conditionalFormatting>
  <conditionalFormatting sqref="X3:X1683 X1685:X2985">
    <cfRule type="cellIs" dxfId="6" priority="11" operator="lessThan">
      <formula>0</formula>
    </cfRule>
  </conditionalFormatting>
  <conditionalFormatting sqref="W3:W1683 Y3:Y1683 Y1685:Y2985 W1685:W2985">
    <cfRule type="cellIs" dxfId="5" priority="8" operator="lessThan">
      <formula>$V$1</formula>
    </cfRule>
  </conditionalFormatting>
  <conditionalFormatting sqref="B3:B2985">
    <cfRule type="expression" dxfId="4" priority="4">
      <formula>AND(ROUNDDOWN($Q3,0)=0,ROUNDDOWN($R3,0)=0)</formula>
    </cfRule>
  </conditionalFormatting>
  <conditionalFormatting sqref="T1684">
    <cfRule type="expression" dxfId="3" priority="3">
      <formula>VALUE(T1684)&lt;&gt;Z1684</formula>
    </cfRule>
  </conditionalFormatting>
  <conditionalFormatting sqref="X1684">
    <cfRule type="cellIs" dxfId="2" priority="2" operator="lessThan">
      <formula>0</formula>
    </cfRule>
  </conditionalFormatting>
  <conditionalFormatting sqref="W1684 Y1684">
    <cfRule type="cellIs" dxfId="1" priority="1" operator="lessThan">
      <formula>$V$1</formula>
    </cfRule>
  </conditionalFormatting>
  <hyperlinks>
    <hyperlink ref="Z512" r:id="rId1" display="https://motorring.ru/product/6880-bokovye-zerkala-urban-elektroprivodom-obogrevom" xr:uid="{1EAA5385-1DEE-42C7-A90F-38602D96D978}"/>
    <hyperlink ref="Z853" r:id="rId2" display="https://motorring.ru/product/34661-mehanika-zerkala-atp-stile-granty-povtoritelem-obogrevom-largus" xr:uid="{1638E5EB-690C-4FED-AAE2-69F53241C6BE}"/>
    <hyperlink ref="Z869" r:id="rId3" display="https://motorring.ru/product/34660-mehanicheskie-zerkala-atp-stile-granty-povtoritelem-largus" xr:uid="{A365D67C-92E3-40C4-BB5C-C2D8AA993362}"/>
    <hyperlink ref="Z1486" r:id="rId4" display="https://motorring.ru/product/34662-elektrozerkala-atp-stile-granty-povtoritelem-obogrevom-largus" xr:uid="{8EFBA5ED-FC2E-49B2-923E-9C1F7ADA4E48}"/>
    <hyperlink ref="Z673" r:id="rId5" display="https://motorring.ru/product/3491-mehanicheskie-bokovye-zerkala-atp-novogo-obrazca-priora" xr:uid="{0955E1AC-A83B-47CF-B474-0715ED24A6D9}"/>
    <hyperlink ref="Z619" r:id="rId6" display="https://motorring.ru/product/6023-bokovye-zerkala-atp-novogo-obrazca-elektroprivodom-priora" xr:uid="{075B32DC-70A2-4C4A-829D-F79EF3E1B587}"/>
    <hyperlink ref="Z285" r:id="rId7" display="https://motorring.ru/product/31341-erkala-stile-vesta-obogrev-povtoritel-meganika-priora" xr:uid="{8564F1B6-D2D3-4CFC-B50E-F230F937AEF0}"/>
    <hyperlink ref="Z1195" r:id="rId8" display="https://motorring.ru/product/21728-bokovye-zerkala-granty-elektroprivodom-obogrevom" xr:uid="{D08F12C6-E61B-4059-8191-50F6245DD0C7}"/>
    <hyperlink ref="Z1360" r:id="rId9" display="https://motorring.ru/product/21677-bokovye-zerkala-granty-elektroprivodom-obogrevom" xr:uid="{9CA359DD-4C1A-48EF-A10A-7A8EE9B73EE0}"/>
    <hyperlink ref="Z1415" r:id="rId10" display="https://motorring.ru/product/6165-bokovye-zerkala-liftbek-elektroprivod-obogrev-povtoriteli" xr:uid="{A26384A6-B8C2-4667-9701-7290D2B59A5D}"/>
    <hyperlink ref="Z1612" r:id="rId11" display="https://motorring.ru/product/6153-bokovye-zerkala-priory-antiblikom-povtoritelyami-obogrevom" xr:uid="{74959F66-60C0-4B9F-BFA6-2C7616677B02}"/>
    <hyperlink ref="Z1653" r:id="rId12" display="https://motorring.ru/product/6154-bokovye-zerkala-antiblikom-elektroprivodom-obogrevom-atp" xr:uid="{3A90169F-C120-4F32-A76A-1AFA972EDC72}"/>
    <hyperlink ref="Z1820" r:id="rId13" display="https://motorring.ru/product/15259-oblicovki-nakladki-zerkal-starogo-obrazca-lada-priora" xr:uid="{4290834B-62C2-491F-99E7-60335B9A5131}"/>
    <hyperlink ref="Z1543" r:id="rId14" display="https://motorring.ru/product/5491-bokovye-zerkala-atp-novogo-obrazca-elektroprivodom-priora" xr:uid="{1577034E-3342-423E-870D-51C234176F58}"/>
    <hyperlink ref="Z1588" r:id="rId15" display="https://motorring.ru/product/6514-bokovye-zerkala-atp-liftbek-begayuschim-povtoritelem-cvet" xr:uid="{14FEEE28-419D-4A0E-8371-76689E309E29}"/>
    <hyperlink ref="Z1502" r:id="rId16" display="https://motorring.ru/product/6514-bokovye-zerkala-atp-liftbek-begayuschim-povtoritelem-cvet" xr:uid="{7C392CB8-E4AD-4A1C-B52D-67FEF166FD80}"/>
    <hyperlink ref="Z1471" r:id="rId17" display="https://motorring.ru/product/6902-bokovye-zerkala-urban-elektroprivodom-obogrevom" xr:uid="{0881FA50-31BC-4DD3-98E2-AB17125B0B9C}"/>
    <hyperlink ref="Z1456" r:id="rId18" display="https://motorring.ru/product/21681-bokovye-zerkala-elektroprivodom-oborgevom-povtoritelem" xr:uid="{D49D26F8-FD15-4C32-872D-8AC90BC342B5}"/>
    <hyperlink ref="Z793" r:id="rId19" display="https://motorring.ru/product/33149-bokovye-zerkala-elektricheskim-privodom-podogrevom-vaz-2180" xr:uid="{7CE8F102-2BF0-4AA4-A9C2-4FF261620D3F}"/>
    <hyperlink ref="Z795" r:id="rId20" display="https://motorring.ru/product/33149-bokovye-zerkala-elektricheskim-privodom-podogrevom-vaz-2180" xr:uid="{16BACCBF-2B7F-4918-966E-3E7EE5E2C505}"/>
    <hyperlink ref="Z829" r:id="rId21" display="https://motorring.ru/product/33145-bokovye-zerkala-elektroprivodom-podogrevom-vaz-04-05-07" xr:uid="{37EBF4D9-F080-44A9-8D1E-92CDC3F36EE6}"/>
    <hyperlink ref="Z831" r:id="rId22" display="https://motorring.ru/product/33145-bokovye-zerkala-elektroprivodom-podogrevom-vaz-04-05-07" xr:uid="{B5EFC21A-1B49-4314-8CB2-634AA485F1F9}"/>
    <hyperlink ref="Z777" r:id="rId23" display="https://motorring.ru/product/33141-bokovye-zerkala-elektricheskim-privodom-podogrevom-vaz-08-09-099" xr:uid="{29AEDAE2-E1B1-4B1C-9113-B9CA5B855396}"/>
    <hyperlink ref="Z779" r:id="rId24" display="https://motorring.ru/product/33141-bokovye-zerkala-elektricheskim-privodom-podogrevom-vaz-08-09-099" xr:uid="{13448873-F2DF-4939-A983-A2C7C5B4FB08}"/>
    <hyperlink ref="Z733" r:id="rId25" display="https://motorring.ru/product/33126-bokovye-zerkala-mehanicheskim-privodom-stile-mers-08-15" xr:uid="{781EE2A4-609F-4959-9A98-28013659A244}"/>
    <hyperlink ref="Z737" r:id="rId26" display="https://motorring.ru/product/33126-bokovye-zerkala-mehanicheskim-privodom-stile-mers-08-15" xr:uid="{C6873014-2F5B-4C17-9384-8E5F9359C735}"/>
    <hyperlink ref="Z735" r:id="rId27" display="https://motorring.ru/product/33198-bokovye-zerkala-meh-privodom-podogrevom-stile-vaz-2108-99-13-15" xr:uid="{0D1388E4-412D-488B-94B7-E0F330AA1E0F}"/>
    <hyperlink ref="Z739" r:id="rId28" display="https://motorring.ru/product/33198-bokovye-zerkala-meh-privodom-podogrevom-stile-vaz-2108-99-13-15" xr:uid="{FEE03D02-C0CE-42AE-8FBC-0A8FDB070EB0}"/>
    <hyperlink ref="Z760" r:id="rId29" display="https://motorring.ru/product/33197-bokovye-zerkala-meh-privodom-podogrevom-stile-vaz-2104-05-07" xr:uid="{95C52837-1883-4944-9042-3C0D58287C2D}"/>
    <hyperlink ref="Z763" r:id="rId30" display="https://motorring.ru/product/33197-bokovye-zerkala-meh-privodom-podogrevom-stile-vaz-2104-05-07" xr:uid="{203B293B-F842-4FCC-B656-A92B37DD0D93}"/>
    <hyperlink ref="Z758" r:id="rId31" display="https://motorring.ru/product/33125-bokovye-zerkala-mehanicheskie-stile-mers-vaz-2104-2105-07" xr:uid="{1FDDEDB9-1780-404F-911E-ABDD67EC0645}"/>
    <hyperlink ref="Z757" r:id="rId32" display="https://motorring.ru/product/33125-bokovye-zerkala-mehanicheskie-stile-mers-vaz-2104-2105-07" xr:uid="{BF4482E2-7375-4987-8343-8062ED7C00E3}"/>
    <hyperlink ref="Z789" r:id="rId33" display="https://motorring.ru/product/33140-bokovye-zerkala-elektricheskim-privodom-podogrevom-vaz-2104-05-07" xr:uid="{4D4CAE30-944F-47CE-A958-015ACDB5E192}"/>
    <hyperlink ref="Z790" r:id="rId34" display="https://motorring.ru/product/33140-bokovye-zerkala-elektricheskim-privodom-podogrevom-vaz-2104-05-07" xr:uid="{A0C8D825-65C6-4202-88E2-3FF680BF75EC}"/>
    <hyperlink ref="Z797" r:id="rId35" display="https://motorring.ru/product/33130-bokovye-zerkala-mehanicheskim-privodom-stile-mers-vaz-04-05-07" xr:uid="{7AEB0D96-2170-43C2-BBC3-B3B7370F1635}"/>
    <hyperlink ref="Z801" r:id="rId36" display="https://motorring.ru/product/33130-bokovye-zerkala-mehanicheskim-privodom-stile-mers-vaz-04-05-07" xr:uid="{20D5E752-5D49-4299-BB5E-5BC397C0B807}"/>
    <hyperlink ref="Z799" r:id="rId37" display="https://motorring.ru/product/33204-bokovye-zerkala-meh-privodom-podogrevom-vaz-2104-05-07" xr:uid="{90F970E9-3E51-47CE-A14E-E1B89BDBB432}"/>
    <hyperlink ref="Z803" r:id="rId38" display="https://motorring.ru/product/33204-bokovye-zerkala-meh-privodom-podogrevom-vaz-2104-05-07" xr:uid="{859CB724-5C28-4CE1-965F-9DC8E71CD7AE}"/>
    <hyperlink ref="Z805" r:id="rId39" display="https://motorring.ru/product/33132-bokovye-zerkala-mehanicheskim-privodom-stile-mers-vaz-08-09-99" xr:uid="{929BEB25-2B7B-43D1-976A-593E83D913B1}"/>
    <hyperlink ref="Z809" r:id="rId40" display="https://motorring.ru/product/33132-bokovye-zerkala-mehanicheskim-privodom-stile-mers-vaz-08-09-99" xr:uid="{A76D0D88-DCF1-4696-9320-91EF06C95C54}"/>
    <hyperlink ref="Z807" r:id="rId41" display="https://motorring.ru/product/33207-bokovye-zerkala-meh-privodom-podogrevom-vaz-2108-99-11-13" xr:uid="{80074F28-A89B-41C7-BEF6-02B41B10A52F}"/>
    <hyperlink ref="Z811" r:id="rId42" display="https://motorring.ru/product/33207-bokovye-zerkala-meh-privodom-podogrevom-vaz-2108-99-11-13" xr:uid="{29A953C2-6122-4238-B254-D90607E3C310}"/>
    <hyperlink ref="Z813" r:id="rId43" display="https://motorring.ru/product/33787-bokovye-zerkala-meh-privodom-vaz-2110-12-priora" xr:uid="{1B8F6DBD-E2BF-4929-8883-97D5FC716802}"/>
    <hyperlink ref="Z815" r:id="rId44" display="https://motorring.ru/product/33210-bokovye-zerkala-meh-privodom-podogrevom-vaz-2110-12-priora" xr:uid="{F68785C7-9EF7-45FC-BBD1-9A3CF41D0221}"/>
    <hyperlink ref="Z817" r:id="rId45" display="https://motorring.ru/product/33787-bokovye-zerkala-meh-privodom-vaz-2110-12-priora" xr:uid="{9B8ACBC9-932F-4898-909A-5E45B82E3440}"/>
    <hyperlink ref="Z819" r:id="rId46" display="https://motorring.ru/product/33210-bokovye-zerkala-meh-privodom-podogrevom-vaz-2110-12-priora" xr:uid="{62B2757A-2C62-46C3-B062-5B151750CBA5}"/>
    <hyperlink ref="Z837" r:id="rId47" display="https://motorring.ru/product/33150-bokovye-zerkala-elektricheskim-privodom-podogrevom-vaz-2110-11-12" xr:uid="{79287B1D-5714-4673-8F77-4DF443DCB577}"/>
    <hyperlink ref="Z841" r:id="rId48" display="https://motorring.ru/product/33150-bokovye-zerkala-elektricheskim-privodom-podogrevom-vaz-2110-11-12" xr:uid="{CAF383D0-F870-49C0-9E48-B7DF8C6866B6}"/>
    <hyperlink ref="Z839" r:id="rId49" display="https://motorring.ru/product/33150-bokovye-zerkala-elektricheskim-privodom-podogrevom-vaz-2110-11-12" xr:uid="{1770849C-D0F9-4184-A4A2-9879A75FDA8E}"/>
    <hyperlink ref="Z843" r:id="rId50" display="https://motorring.ru/product/33150-bokovye-zerkala-elektricheskim-privodom-podogrevom-vaz-2110-11-12" xr:uid="{CDD64A1C-2196-4C16-860D-8C73319A64A3}"/>
    <hyperlink ref="Z833" r:id="rId51" display="https://motorring.ru/product/33146-bokovye-zerkala-elektricheskim-privodom-podogrevom-vaz-08-99-13-1" xr:uid="{0939C086-D23B-4E44-BBAE-89DD7702FE8A}"/>
    <hyperlink ref="Z835" r:id="rId52" display="https://motorring.ru/product/33146-bokovye-zerkala-elektricheskim-privodom-podogrevom-vaz-08-99-13-1" xr:uid="{5C89313D-604C-4F97-9A55-8C579B8D95F7}"/>
    <hyperlink ref="Z773" r:id="rId53" display="https://motorring.ru/product/33144-bokovye-zerkala-elektricheskim-privodom-podogrevom-lada-vesta" xr:uid="{A1CD2D2E-385F-4A5C-988D-6D1DF24110D4}"/>
    <hyperlink ref="Z775" r:id="rId54" display="https://motorring.ru/product/33144-bokovye-zerkala-elektricheskim-privodom-podogrevom-lada-vesta" xr:uid="{2924B1A7-F86E-4DB7-BBE3-DFCF5B179A66}"/>
    <hyperlink ref="Z781" r:id="rId55" display="https://motorring.ru/product/33143-bokovye-zerkala-elektricheskim-privodom-podogrevom-stile" xr:uid="{9D133BFF-621E-4435-A18A-807CA21EF602}"/>
    <hyperlink ref="Z783" r:id="rId56" display="https://motorring.ru/product/33143-bokovye-zerkala-elektricheskim-privodom-podogrevom-stile" xr:uid="{8123BBA7-D7CC-4697-9ECB-F7FC6BC2C27C}"/>
    <hyperlink ref="Z785" r:id="rId57" display="https://motorring.ru/product/33142-bokovye-zerkala-podogrevom-elektroprivodom-stile-mers-niva-4x4" xr:uid="{7721E403-8609-432C-9485-B311E8D187C2}"/>
    <hyperlink ref="Z787" r:id="rId58" display="https://motorring.ru/product/33142-bokovye-zerkala-podogrevom-elektroprivodom-stile-mers-niva-4x4" xr:uid="{8CDFE325-2176-480E-A684-AC5427292C4A}"/>
    <hyperlink ref="Z821" r:id="rId59" display="https://motorring.ru/product/34086-bokovye-zerkala-meh-privodom-mercedes-amg-lada-niva-4x4" xr:uid="{85CCA1F7-E1B5-4BFF-BA30-19F084A2CD1C}"/>
    <hyperlink ref="Z823" r:id="rId60" display="https://motorring.ru/product/33209-bokovye-zerkala-meh-privodom-podogrevom-lada-niva-4x4" xr:uid="{2970167E-623E-4B84-A4A5-D5F051B04210}"/>
    <hyperlink ref="Z827" r:id="rId61" display="https://motorring.ru/product/33209-bokovye-zerkala-meh-privodom-podogrevom-lada-niva-4x4" xr:uid="{CE18ECC0-6B12-43A4-900C-6124FA18250D}"/>
    <hyperlink ref="Z825" r:id="rId62" display="https://motorring.ru/product/34086-bokovye-zerkala-meh-privodom-mercedes-amg-lada-niva-4x4" xr:uid="{6FC370F6-060A-4257-89EC-BCF22B147ACD}"/>
    <hyperlink ref="Z741" r:id="rId63" display="https://motorring.ru/product/33128-bokovye-zerkala-mehanicheskim-privodom-stile-mers-2110-2112-2170" xr:uid="{E27FA708-09B5-4D4C-9964-4AAE53F68986}"/>
    <hyperlink ref="Z745" r:id="rId64" display="https://motorring.ru/product/33128-bokovye-zerkala-mehanicheskim-privodom-stile-mers-2110-2112-2170" xr:uid="{158711E5-6103-4DDC-8DCC-1EE599D8BA3F}"/>
    <hyperlink ref="Z743" r:id="rId65" display="https://motorring.ru/product/33200-bokovye-zerkala-meh-privodom-podogrevom-stile-vaz-2110-12-priora" xr:uid="{6916478B-1B88-43A0-A633-D9B975F5AEE7}"/>
    <hyperlink ref="Z747" r:id="rId66" display="https://motorring.ru/product/33200-bokovye-zerkala-meh-privodom-podogrevom-stile-vaz-2110-12-priora" xr:uid="{0D68B529-661B-496E-98DC-A46F1F30A5A5}"/>
    <hyperlink ref="Z749" r:id="rId67" display="https://motorring.ru/product/33127-bokovye-zerkala-mehanicheskim-privodom-stile-mers-lada-niva" xr:uid="{DD8CF153-2F6E-403E-AB3D-9D6D836044B0}"/>
    <hyperlink ref="Z753" r:id="rId68" display="https://motorring.ru/product/33127-bokovye-zerkala-mehanicheskim-privodom-stile-mers-lada-niva" xr:uid="{FDB29733-AE9C-4C4D-8D4F-3532518991F9}"/>
    <hyperlink ref="Z751" r:id="rId69" display="https://motorring.ru/product/33199-bokovye-zerkala-meh-privodom-podogrevom-stile-lada-niva-4x4" xr:uid="{931BCE5B-F8A1-46F8-BCF5-6F5D6AC6002F}"/>
    <hyperlink ref="Z755" r:id="rId70" display="https://motorring.ru/product/33199-bokovye-zerkala-meh-privodom-podogrevom-stile-lada-niva-4x4" xr:uid="{6804F6F9-E018-4B53-A4D6-A02BE9A09610}"/>
    <hyperlink ref="Z845" r:id="rId71" display="https://motorring.ru/product/33151-bokovye-zerkala-elektricheskim-privodom-podogrevom-lada-niva-4x4" xr:uid="{A8F5C5C5-C68E-4C7E-89FA-45BC115CB906}"/>
    <hyperlink ref="Z847" r:id="rId72" display="https://motorring.ru/product/33151-bokovye-zerkala-elektricheskim-privodom-podogrevom-lada-niva-4x4" xr:uid="{47117351-02A6-4239-A23F-A7BB2F1D39F1}"/>
    <hyperlink ref="Z849" r:id="rId73" display="https://motorring.ru/product/33151-bokovye-zerkala-elektricheskim-privodom-podogrevom-lada-niva-4x4" xr:uid="{23EB73AE-1BB4-47BC-BDFE-B5071F2893F8}"/>
    <hyperlink ref="Z851" r:id="rId74" display="https://motorring.ru/product/33151-bokovye-zerkala-elektricheskim-privodom-podogrevom-lada-niva-4x4" xr:uid="{C655F722-CE73-4938-8625-CE9CFB011A48}"/>
    <hyperlink ref="Z1727:Z1741" r:id="rId75" display="https://motorring.ru/product/20416-nakladka-vstavka-zerkalo-urban-lada-niva-4h4" xr:uid="{FB46A2E1-30F4-4C6C-9F70-3C1EB7CE4BF2}"/>
    <hyperlink ref="Z3" r:id="rId76" display="https://motorring.ru/product/6155-originalynye-bokovye-zerkala-antiblikom-elektroprivodom-obogrevom" xr:uid="{70F4DF73-687E-473F-AAEB-87904C6461C1}"/>
    <hyperlink ref="Z44" r:id="rId77" display="https://motorring.ru/product/6155-originalynye-bokovye-zerkala-antiblikom-elektroprivodom-obogrevom" xr:uid="{74818C02-7EE8-4BB7-BB67-1BD40F72E854}"/>
    <hyperlink ref="Z196" r:id="rId78" display="https://motorring.ru/product/3488-bokovye-zerkala-original-novogo-obrazca-elektroprivodom" xr:uid="{FC31A116-343F-4807-B323-2A07CD1635AC}"/>
    <hyperlink ref="Z331" r:id="rId79" display="https://motorring.ru/product/31337-erkala-stile-vesta-obogrev-povtoritel-skladivsnie-priora" xr:uid="{33A12A41-647C-4944-B162-31CE659D4C75}"/>
    <hyperlink ref="Z377" r:id="rId80" display="https://motorring.ru/product/31340-erkala-stile-vesta-obogrev-povtoritel-elektro-priora" xr:uid="{C7A17FBE-3AFD-486C-94E3-2F27653D97FC}"/>
    <hyperlink ref="Z494" r:id="rId81" display="https://motorring.ru/product/22614-bokovye-zerkala-novogo-obrazca-obogrevom-povtoritelem" xr:uid="{569AFCCD-3C82-4C47-9ACD-8BAF201171D4}"/>
    <hyperlink ref="Z118:Z155" r:id="rId82" display="https://motorring.ru/product/6160-bokovoe-zerkalo-liftbek-cvet-elektroprivodom-obogrevom-lada" xr:uid="{3B78948B-69B1-4A6E-BB0F-58B2952B8819}"/>
    <hyperlink ref="Z157:Z195" r:id="rId83" display="https://motorring.ru/product/6160-bokovoe-zerkalo-liftbek-cvet-elektroprivodom-obogrevom-lada" xr:uid="{7EC33065-C55B-4C1E-A829-28FA8F550E6E}"/>
    <hyperlink ref="Z423" r:id="rId84" display="https://motorring.ru/product/6144-bokovoe-zerkalo-lyuks-mehanika-cvet-lada-kalina-kalina" xr:uid="{3507DDE2-F17A-4BD3-8BB9-EA1E195FBCE9}"/>
    <hyperlink ref="Z424:Z452" r:id="rId85" display="https://motorring.ru/product/6144-bokovoe-zerkalo-lyuks-mehanika-cvet-lada-kalina-kalina" xr:uid="{752A5AAD-F6A2-41B1-91F3-D9FB7F8AA19B}"/>
    <hyperlink ref="Z647" r:id="rId86" display="https://motorring.ru/product/25448-bokovye-zerkala-amg-elektroprivodom-obogrevom-dinamicheskim" xr:uid="{386462A5-C999-42AC-92C7-08097363B340}"/>
    <hyperlink ref="Z648:Z672" r:id="rId87" display="https://motorring.ru/product/25448-bokovye-zerkala-amg-elektroprivodom-obogrevom-dinamicheskim" xr:uid="{BF8B171B-AD24-4210-9D48-2F7EFC9865D7}"/>
    <hyperlink ref="Z2404" r:id="rId88" display="https://motorring.ru/product/27739-bokovye-zerkala-povtoritelem-povorotov-elektroprivod-vesta" xr:uid="{A21C6EC0-82D5-4A66-926E-5CBE4C009083}"/>
    <hyperlink ref="Z2324" r:id="rId89" display="https://motorring.ru/product/21297-bokovye-zerkala-povtoritelem-povorotov-elektroprivodom" xr:uid="{6971B4FC-40EE-4321-912A-FD9A8A5AD6DE}"/>
    <hyperlink ref="V2308" r:id="rId90" display="https://motorring.ru/product/21295-montaghnyy-komplekt-dlya-podklyucheniya-zerkal" xr:uid="{19CEF4A5-E287-4F45-A759-C469525368FB}"/>
    <hyperlink ref="Z2308" r:id="rId91" display="https://motorring.ru/product/21297-bokovye-zerkala-povtoritelem-povorotov-elektroprivodom" xr:uid="{260A43EE-565B-4FF3-A4CE-A10819B9A2F6}"/>
    <hyperlink ref="Z2373" r:id="rId92" display="https://motorring.ru/product/19191-bokovoe-zerkalo-levoe-novogo-obrazca-elektroprivodom" xr:uid="{B2508DA3-EC2D-4FA4-BB85-EEBCCB25F682}"/>
    <hyperlink ref="Z2247:Z2259" r:id="rId93" display="https://motorring.ru/product/14340-bokovye-zerkala-urban-elektroprivod-obogrevom-cvet-lada" xr:uid="{0BDCCF8F-0E9D-4872-8C1A-5643BA9034E5}"/>
    <hyperlink ref="Z2343" r:id="rId94" display="https://motorring.ru/product/6148-bokovoe-zerkalo-lyuks-antiblikom-obogrevom-elektroprivodom" xr:uid="{8F75EA81-9B38-48D6-BEB7-CF0A7EC55D55}"/>
    <hyperlink ref="Z2344" r:id="rId95" display="https://motorring.ru/product/6148-bokovoe-zerkalo-lyuks-antiblikom-obogrevom-elektroprivodom" xr:uid="{5337265D-DBA7-41DF-9CC2-D3F3C88F3C5A}"/>
    <hyperlink ref="Z2345:Z2372" r:id="rId96" display="https://motorring.ru/product/6148-bokovoe-zerkalo-lyuks-antiblikom-obogrevom-elektroprivodom" xr:uid="{47B99581-41CF-406A-B7E8-6277CEDD5F2F}"/>
    <hyperlink ref="Z2390" r:id="rId97" display="https://motorring.ru/product/28745-bokovoe-levoe-voditelyskoe-zerkalo-urban-mehanicheskoe-bez" xr:uid="{66362779-93FB-4AE0-AF82-4C6BB08C9512}"/>
    <hyperlink ref="Z2391:Z2403" r:id="rId98" display="https://motorring.ru/product/28745-bokovoe-levoe-voditelyskoe-zerkalo-urban-mehanicheskoe-bez" xr:uid="{95E4A719-628B-4653-AEA5-4EE084131CC9}"/>
    <hyperlink ref="Z2342" r:id="rId99" display="https://motorring.ru/product/6148-bokovoe-zerkalo-lyuks-antiblikom-obogrevom-elektroprivodom" xr:uid="{E5FB70F2-4BB7-4466-812B-585619866526}"/>
    <hyperlink ref="Z117" r:id="rId100" display="https://motorring.ru/product/6160-bokovoe-zerkalo-liftbek-cvet-elektroprivodom-obogrevom-lada" xr:uid="{91D4CA17-CABC-4E4B-A74B-3186A5311147}"/>
    <hyperlink ref="Z156" r:id="rId101" display="https://motorring.ru/product/6160-bokovoe-zerkalo-liftbek-cvet-elektroprivodom-obogrevom-lada" xr:uid="{B2CFC8F9-BCED-44AA-9FE9-1D2C4CC6B74F}"/>
    <hyperlink ref="Z422" r:id="rId102" display="https://motorring.ru/product/6144-bokovoe-zerkalo-lyuks-mehanika-cvet-lada-kalina-kalina" xr:uid="{A3CF8F0C-13C5-4918-B58E-B75371E49EF8}"/>
    <hyperlink ref="Z646" r:id="rId103" display="https://motorring.ru/product/25448-bokovye-zerkala-amg-elektroprivodom-obogrevom-dinamicheskim" xr:uid="{7F9231AF-4259-4645-9E0E-99090EE0B040}"/>
    <hyperlink ref="Z2245" r:id="rId104" display="https://motorring.ru/product/14340-bokovye-zerkala-urban-elektroprivod-obogrevom-cvet-lada" xr:uid="{9059559D-5306-4B46-8C8A-C75FA0739D29}"/>
    <hyperlink ref="Z2389" r:id="rId105" display="https://motorring.ru/product/28745-bokovoe-levoe-voditelyskoe-zerkalo-urban-mehanicheskoe-bez" xr:uid="{EF0199F7-02DA-4E93-8143-B672E942C7A2}"/>
    <hyperlink ref="Z2246" r:id="rId106" display="https://motorring.ru/product/14340-bokovye-zerkala-urban-elektroprivod-obogrevom-cvet-lada" xr:uid="{84D68EB7-4FB4-43FC-A742-F27E6B6BDAE0}"/>
  </hyperlinks>
  <pageMargins left="0.7" right="0.7" top="0.75" bottom="0.75" header="0.3" footer="0.3"/>
  <pageSetup orientation="portrait" r:id="rId107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57CF6-7B0D-4417-A677-45761A48883E}">
  <sheetPr codeName="Лист6"/>
  <dimension ref="A1:E8"/>
  <sheetViews>
    <sheetView workbookViewId="0">
      <selection activeCell="E14" sqref="E14"/>
    </sheetView>
  </sheetViews>
  <sheetFormatPr defaultRowHeight="15" x14ac:dyDescent="0.25"/>
  <cols>
    <col min="5" max="5" width="11.5703125" bestFit="1" customWidth="1"/>
  </cols>
  <sheetData>
    <row r="1" spans="1:5" ht="15.75" thickBot="1" x14ac:dyDescent="0.25">
      <c r="A1" s="10">
        <v>0.1</v>
      </c>
      <c r="B1" s="22">
        <v>2</v>
      </c>
    </row>
    <row r="2" spans="1:5" ht="15.75" thickBot="1" x14ac:dyDescent="0.25">
      <c r="A2" s="11">
        <v>100</v>
      </c>
      <c r="B2" s="22">
        <v>2</v>
      </c>
      <c r="D2" t="s">
        <v>1450</v>
      </c>
      <c r="E2" s="9">
        <f>MIN(Торг!W:W,Торг!W:W)</f>
        <v>0.19833333333333325</v>
      </c>
    </row>
    <row r="3" spans="1:5" ht="15.75" thickBot="1" x14ac:dyDescent="0.25">
      <c r="A3" s="11">
        <v>300</v>
      </c>
      <c r="B3" s="22">
        <v>2</v>
      </c>
      <c r="D3" t="s">
        <v>1451</v>
      </c>
      <c r="E3" s="9">
        <f>MAX(Торг!W:W,Торг!W:W)</f>
        <v>1.2696969696969695</v>
      </c>
    </row>
    <row r="4" spans="1:5" ht="15.75" thickBot="1" x14ac:dyDescent="0.25">
      <c r="A4" s="11">
        <v>500</v>
      </c>
      <c r="B4" s="22">
        <v>1.75</v>
      </c>
    </row>
    <row r="5" spans="1:5" ht="15.75" thickBot="1" x14ac:dyDescent="0.25">
      <c r="A5" s="11">
        <v>1000</v>
      </c>
      <c r="B5" s="22">
        <v>1.45</v>
      </c>
    </row>
    <row r="6" spans="1:5" ht="15.75" thickBot="1" x14ac:dyDescent="0.25">
      <c r="A6" s="11">
        <v>2000</v>
      </c>
      <c r="B6" s="22">
        <v>1.4</v>
      </c>
    </row>
    <row r="7" spans="1:5" ht="15.75" thickBot="1" x14ac:dyDescent="0.25">
      <c r="A7" s="11">
        <v>5000</v>
      </c>
      <c r="B7" s="12">
        <v>1.2</v>
      </c>
    </row>
    <row r="8" spans="1:5" ht="15.75" thickBot="1" x14ac:dyDescent="0.25">
      <c r="A8" s="11">
        <v>10000</v>
      </c>
      <c r="B8" s="12">
        <v>1.2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O39"/>
  <sheetViews>
    <sheetView showRuler="0" zoomScaleNormal="100" workbookViewId="0">
      <pane ySplit="1" topLeftCell="A41" activePane="bottomLeft" state="frozen"/>
      <selection pane="bottomLeft" activeCell="O37" sqref="O37"/>
    </sheetView>
  </sheetViews>
  <sheetFormatPr defaultRowHeight="15" x14ac:dyDescent="0.25"/>
  <cols>
    <col min="1" max="1" width="7" bestFit="1" customWidth="1"/>
    <col min="2" max="2" width="6.85546875" style="47" bestFit="1" customWidth="1"/>
    <col min="3" max="3" width="33.28515625" customWidth="1"/>
    <col min="4" max="4" width="7.5703125" bestFit="1" customWidth="1"/>
    <col min="5" max="5" width="24.28515625" bestFit="1" customWidth="1"/>
    <col min="6" max="6" width="33.28515625" customWidth="1"/>
    <col min="7" max="7" width="14.7109375" bestFit="1" customWidth="1"/>
    <col min="8" max="8" width="8.42578125" bestFit="1" customWidth="1"/>
    <col min="9" max="9" width="10.85546875" bestFit="1" customWidth="1"/>
    <col min="10" max="10" width="27.85546875" customWidth="1"/>
    <col min="11" max="11" width="9.5703125" bestFit="1" customWidth="1"/>
    <col min="12" max="12" width="8.85546875" bestFit="1" customWidth="1"/>
    <col min="13" max="13" width="12.140625" bestFit="1" customWidth="1"/>
    <col min="14" max="14" width="4.85546875" bestFit="1" customWidth="1"/>
    <col min="15" max="15" width="14.7109375" bestFit="1" customWidth="1"/>
  </cols>
  <sheetData>
    <row r="1" spans="1:15" s="1" customFormat="1" x14ac:dyDescent="0.25">
      <c r="A1" s="104" t="s">
        <v>0</v>
      </c>
      <c r="B1" s="104" t="s">
        <v>2493</v>
      </c>
      <c r="C1" s="104" t="s">
        <v>2695</v>
      </c>
      <c r="D1" s="104" t="s">
        <v>2696</v>
      </c>
      <c r="E1" s="104" t="s">
        <v>2697</v>
      </c>
      <c r="F1" s="104" t="s">
        <v>2698</v>
      </c>
      <c r="G1" s="104" t="s">
        <v>3</v>
      </c>
      <c r="H1" s="104" t="s">
        <v>4</v>
      </c>
      <c r="I1" s="104" t="s">
        <v>5</v>
      </c>
      <c r="J1" s="104" t="s">
        <v>2699</v>
      </c>
      <c r="K1" s="104" t="s">
        <v>2700</v>
      </c>
      <c r="L1" s="104" t="s">
        <v>2701</v>
      </c>
      <c r="M1" s="104" t="s">
        <v>8</v>
      </c>
      <c r="N1" s="41"/>
      <c r="O1" s="41"/>
    </row>
    <row r="2" spans="1:15" ht="45" x14ac:dyDescent="0.25">
      <c r="A2" s="105">
        <v>142842</v>
      </c>
      <c r="B2" s="105">
        <v>6482</v>
      </c>
      <c r="C2" s="106" t="s">
        <v>2702</v>
      </c>
      <c r="D2" s="106" t="s">
        <v>2703</v>
      </c>
      <c r="E2" s="106"/>
      <c r="F2" s="106"/>
      <c r="G2" s="106" t="s">
        <v>10</v>
      </c>
      <c r="H2" s="107">
        <v>1000</v>
      </c>
      <c r="I2" s="107">
        <v>1590</v>
      </c>
      <c r="J2" s="106"/>
      <c r="K2" s="106" t="s">
        <v>6</v>
      </c>
      <c r="L2" s="106"/>
      <c r="M2" s="106"/>
      <c r="N2" s="41" t="str">
        <f>_xlfn.CONCAT(K2,IF(L2&lt;&gt;"",_xlfn.CONCAT("ск",L2),""))</f>
        <v>1</v>
      </c>
      <c r="O2" s="41" t="str">
        <f>INDEX(Кат!$H:$H,MATCH($A2,Кат!$A:$A,0))</f>
        <v>АТП</v>
      </c>
    </row>
    <row r="3" spans="1:15" ht="60" x14ac:dyDescent="0.25">
      <c r="A3" s="105">
        <v>137276</v>
      </c>
      <c r="B3" s="105">
        <v>7803</v>
      </c>
      <c r="C3" s="106" t="s">
        <v>31</v>
      </c>
      <c r="D3" s="106" t="s">
        <v>2704</v>
      </c>
      <c r="E3" s="106"/>
      <c r="F3" s="106"/>
      <c r="G3" s="106" t="s">
        <v>10</v>
      </c>
      <c r="H3" s="107">
        <v>2900</v>
      </c>
      <c r="I3" s="107">
        <v>4190</v>
      </c>
      <c r="J3" s="106" t="s">
        <v>2660</v>
      </c>
      <c r="K3" s="106" t="s">
        <v>6</v>
      </c>
      <c r="L3" s="106"/>
      <c r="M3" s="106"/>
      <c r="N3" s="41" t="str">
        <f t="shared" ref="N3:N37" si="0">_xlfn.CONCAT(K3,IF(L3&lt;&gt;"",_xlfn.CONCAT("ск",L3),""))</f>
        <v>1</v>
      </c>
      <c r="O3" s="41" t="str">
        <f>INDEX(Кат!$H:$H,MATCH($A3,Кат!$A:$A,0))</f>
        <v>АТП</v>
      </c>
    </row>
    <row r="4" spans="1:15" ht="45" x14ac:dyDescent="0.25">
      <c r="A4" s="105">
        <v>137284</v>
      </c>
      <c r="B4" s="105">
        <v>5280</v>
      </c>
      <c r="C4" s="106" t="s">
        <v>9</v>
      </c>
      <c r="D4" s="106" t="s">
        <v>2704</v>
      </c>
      <c r="E4" s="106"/>
      <c r="F4" s="106"/>
      <c r="G4" s="106" t="s">
        <v>10</v>
      </c>
      <c r="H4" s="107">
        <v>2300</v>
      </c>
      <c r="I4" s="107">
        <v>3590</v>
      </c>
      <c r="J4" s="106"/>
      <c r="K4" s="106" t="s">
        <v>6</v>
      </c>
      <c r="L4" s="106"/>
      <c r="M4" s="106"/>
      <c r="N4" s="41" t="str">
        <f t="shared" si="0"/>
        <v>1</v>
      </c>
      <c r="O4" s="41" t="str">
        <f>INDEX(Кат!$H:$H,MATCH($A4,Кат!$A:$A,0))</f>
        <v>АТП</v>
      </c>
    </row>
    <row r="5" spans="1:15" ht="45" x14ac:dyDescent="0.25">
      <c r="A5" s="105">
        <v>137285</v>
      </c>
      <c r="B5" s="105">
        <v>5279</v>
      </c>
      <c r="C5" s="106" t="s">
        <v>1452</v>
      </c>
      <c r="D5" s="106" t="s">
        <v>2704</v>
      </c>
      <c r="E5" s="106"/>
      <c r="F5" s="106"/>
      <c r="G5" s="106" t="s">
        <v>10</v>
      </c>
      <c r="H5" s="107">
        <v>4200</v>
      </c>
      <c r="I5" s="107">
        <v>6590</v>
      </c>
      <c r="J5" s="106"/>
      <c r="K5" s="106" t="s">
        <v>6</v>
      </c>
      <c r="L5" s="106"/>
      <c r="M5" s="106"/>
      <c r="N5" s="41" t="str">
        <f t="shared" si="0"/>
        <v>1</v>
      </c>
      <c r="O5" s="41" t="str">
        <f>INDEX(Кат!$H:$H,MATCH($A5,Кат!$A:$A,0))</f>
        <v>АТП</v>
      </c>
    </row>
    <row r="6" spans="1:15" ht="60" x14ac:dyDescent="0.25">
      <c r="A6" s="105">
        <v>137606</v>
      </c>
      <c r="B6" s="105">
        <v>6587</v>
      </c>
      <c r="C6" s="106" t="s">
        <v>23</v>
      </c>
      <c r="D6" s="106" t="s">
        <v>2704</v>
      </c>
      <c r="E6" s="106"/>
      <c r="F6" s="106" t="s">
        <v>24</v>
      </c>
      <c r="G6" s="106" t="s">
        <v>10</v>
      </c>
      <c r="H6" s="107">
        <v>1700</v>
      </c>
      <c r="I6" s="107">
        <v>2790</v>
      </c>
      <c r="J6" s="106"/>
      <c r="K6" s="106" t="s">
        <v>6</v>
      </c>
      <c r="L6" s="106"/>
      <c r="M6" s="106"/>
      <c r="N6" s="41" t="str">
        <f t="shared" si="0"/>
        <v>1</v>
      </c>
      <c r="O6" s="41" t="str">
        <f>INDEX(Кат!$H:$H,MATCH($A6,Кат!$A:$A,0))</f>
        <v>АТП</v>
      </c>
    </row>
    <row r="7" spans="1:15" ht="60" x14ac:dyDescent="0.25">
      <c r="A7" s="105">
        <v>137796</v>
      </c>
      <c r="B7" s="105"/>
      <c r="C7" s="106" t="s">
        <v>45</v>
      </c>
      <c r="D7" s="106" t="s">
        <v>2703</v>
      </c>
      <c r="E7" s="106"/>
      <c r="F7" s="106"/>
      <c r="G7" s="106" t="s">
        <v>10</v>
      </c>
      <c r="H7" s="107">
        <v>0</v>
      </c>
      <c r="I7" s="107"/>
      <c r="J7" s="106"/>
      <c r="K7" s="106" t="s">
        <v>2705</v>
      </c>
      <c r="L7" s="106"/>
      <c r="M7" s="106"/>
      <c r="N7" s="41" t="str">
        <f t="shared" si="0"/>
        <v>0</v>
      </c>
      <c r="O7" s="41" t="str">
        <f>INDEX(Кат!$H:$H,MATCH($A7,Кат!$A:$A,0))</f>
        <v>АТП</v>
      </c>
    </row>
    <row r="8" spans="1:15" ht="75" x14ac:dyDescent="0.25">
      <c r="A8" s="105">
        <v>137945</v>
      </c>
      <c r="B8" s="105">
        <v>35025</v>
      </c>
      <c r="C8" s="106" t="s">
        <v>70</v>
      </c>
      <c r="D8" s="106" t="s">
        <v>2704</v>
      </c>
      <c r="E8" s="106"/>
      <c r="F8" s="106"/>
      <c r="G8" s="106" t="s">
        <v>10</v>
      </c>
      <c r="H8" s="107">
        <v>2600</v>
      </c>
      <c r="I8" s="107">
        <v>3990</v>
      </c>
      <c r="J8" s="106" t="s">
        <v>2619</v>
      </c>
      <c r="K8" s="106" t="s">
        <v>6</v>
      </c>
      <c r="L8" s="106"/>
      <c r="M8" s="106" t="s">
        <v>2704</v>
      </c>
      <c r="N8" s="41" t="str">
        <f t="shared" si="0"/>
        <v>1</v>
      </c>
      <c r="O8" s="41" t="str">
        <f>INDEX(Кат!$H:$H,MATCH($A8,Кат!$A:$A,0))</f>
        <v>АТП</v>
      </c>
    </row>
    <row r="9" spans="1:15" ht="60" x14ac:dyDescent="0.25">
      <c r="A9" s="105">
        <v>326952</v>
      </c>
      <c r="B9" s="105">
        <v>326952</v>
      </c>
      <c r="C9" s="106" t="s">
        <v>2760</v>
      </c>
      <c r="D9" s="106" t="s">
        <v>2703</v>
      </c>
      <c r="E9" s="106"/>
      <c r="F9" s="106"/>
      <c r="G9" s="106" t="s">
        <v>10</v>
      </c>
      <c r="H9" s="107">
        <v>3000</v>
      </c>
      <c r="I9" s="107"/>
      <c r="J9" s="106"/>
      <c r="K9" s="106" t="s">
        <v>2705</v>
      </c>
      <c r="L9" s="106"/>
      <c r="M9" s="106"/>
      <c r="N9" s="41" t="str">
        <f t="shared" si="0"/>
        <v>0</v>
      </c>
      <c r="O9" s="41" t="str">
        <f>INDEX(Кат!$H:$H,MATCH($A9,Кат!$A:$A,0))</f>
        <v>АТП</v>
      </c>
    </row>
    <row r="10" spans="1:15" ht="60" x14ac:dyDescent="0.25">
      <c r="A10" s="105">
        <v>138167</v>
      </c>
      <c r="B10" s="105">
        <v>31057</v>
      </c>
      <c r="C10" s="106" t="s">
        <v>61</v>
      </c>
      <c r="D10" s="106" t="s">
        <v>2704</v>
      </c>
      <c r="E10" s="106"/>
      <c r="F10" s="106"/>
      <c r="G10" s="106" t="s">
        <v>10</v>
      </c>
      <c r="H10" s="107">
        <v>2600</v>
      </c>
      <c r="I10" s="107">
        <v>4090</v>
      </c>
      <c r="J10" s="106"/>
      <c r="K10" s="106" t="s">
        <v>6</v>
      </c>
      <c r="L10" s="106"/>
      <c r="M10" s="106"/>
      <c r="N10" s="41" t="str">
        <f t="shared" si="0"/>
        <v>1</v>
      </c>
      <c r="O10" s="41" t="str">
        <f>INDEX(Кат!$H:$H,MATCH($A10,Кат!$A:$A,0))</f>
        <v>АТП</v>
      </c>
    </row>
    <row r="11" spans="1:15" ht="60" x14ac:dyDescent="0.25">
      <c r="A11" s="105">
        <v>138168</v>
      </c>
      <c r="B11" s="105"/>
      <c r="C11" s="106" t="s">
        <v>62</v>
      </c>
      <c r="D11" s="106" t="s">
        <v>2704</v>
      </c>
      <c r="E11" s="106"/>
      <c r="F11" s="106"/>
      <c r="G11" s="106" t="s">
        <v>10</v>
      </c>
      <c r="H11" s="107">
        <v>2600</v>
      </c>
      <c r="I11" s="107">
        <v>4090</v>
      </c>
      <c r="J11" s="106"/>
      <c r="K11" s="106" t="s">
        <v>2705</v>
      </c>
      <c r="L11" s="106"/>
      <c r="M11" s="106"/>
      <c r="N11" s="41" t="str">
        <f t="shared" si="0"/>
        <v>0</v>
      </c>
      <c r="O11" s="41" t="str">
        <f>INDEX(Кат!$H:$H,MATCH($A11,Кат!$A:$A,0))</f>
        <v>АТП</v>
      </c>
    </row>
    <row r="12" spans="1:15" ht="60" x14ac:dyDescent="0.25">
      <c r="A12" s="105">
        <v>138242</v>
      </c>
      <c r="B12" s="105">
        <v>31060</v>
      </c>
      <c r="C12" s="106" t="s">
        <v>64</v>
      </c>
      <c r="D12" s="106" t="s">
        <v>2704</v>
      </c>
      <c r="E12" s="106"/>
      <c r="F12" s="106"/>
      <c r="G12" s="106" t="s">
        <v>10</v>
      </c>
      <c r="H12" s="107">
        <v>2900</v>
      </c>
      <c r="I12" s="107">
        <v>4490</v>
      </c>
      <c r="J12" s="106"/>
      <c r="K12" s="106" t="s">
        <v>6</v>
      </c>
      <c r="L12" s="106"/>
      <c r="M12" s="106"/>
      <c r="N12" s="41" t="str">
        <f t="shared" si="0"/>
        <v>1</v>
      </c>
      <c r="O12" s="41" t="str">
        <f>INDEX(Кат!$H:$H,MATCH($A12,Кат!$A:$A,0))</f>
        <v>АТП</v>
      </c>
    </row>
    <row r="13" spans="1:15" ht="60" x14ac:dyDescent="0.25">
      <c r="A13" s="105">
        <v>138243</v>
      </c>
      <c r="B13" s="105">
        <v>31059</v>
      </c>
      <c r="C13" s="106" t="s">
        <v>63</v>
      </c>
      <c r="D13" s="106" t="s">
        <v>2704</v>
      </c>
      <c r="E13" s="106"/>
      <c r="F13" s="106"/>
      <c r="G13" s="106" t="s">
        <v>10</v>
      </c>
      <c r="H13" s="107">
        <v>2900</v>
      </c>
      <c r="I13" s="107">
        <v>3890</v>
      </c>
      <c r="J13" s="106" t="s">
        <v>2655</v>
      </c>
      <c r="K13" s="106" t="s">
        <v>6</v>
      </c>
      <c r="L13" s="106"/>
      <c r="M13" s="106" t="s">
        <v>2704</v>
      </c>
      <c r="N13" s="41" t="str">
        <f t="shared" si="0"/>
        <v>1</v>
      </c>
      <c r="O13" s="41" t="str">
        <f>INDEX(Кат!$H:$H,MATCH($A13,Кат!$A:$A,0))</f>
        <v>АТП</v>
      </c>
    </row>
    <row r="14" spans="1:15" ht="60" x14ac:dyDescent="0.25">
      <c r="A14" s="105">
        <v>138245</v>
      </c>
      <c r="B14" s="105">
        <v>36796</v>
      </c>
      <c r="C14" s="106" t="s">
        <v>2587</v>
      </c>
      <c r="D14" s="106" t="s">
        <v>2704</v>
      </c>
      <c r="E14" s="106"/>
      <c r="F14" s="106" t="s">
        <v>2588</v>
      </c>
      <c r="G14" s="106" t="s">
        <v>10</v>
      </c>
      <c r="H14" s="107">
        <v>3500</v>
      </c>
      <c r="I14" s="107">
        <v>5390</v>
      </c>
      <c r="J14" s="106"/>
      <c r="K14" s="106" t="s">
        <v>2705</v>
      </c>
      <c r="L14" s="106"/>
      <c r="M14" s="106"/>
      <c r="N14" s="41" t="str">
        <f t="shared" si="0"/>
        <v>0</v>
      </c>
      <c r="O14" s="41" t="str">
        <f>INDEX(Кат!$H:$H,MATCH($A14,Кат!$A:$A,0))</f>
        <v>АТП</v>
      </c>
    </row>
    <row r="15" spans="1:15" ht="60" x14ac:dyDescent="0.25">
      <c r="A15" s="105">
        <v>138261</v>
      </c>
      <c r="B15" s="105">
        <v>6282</v>
      </c>
      <c r="C15" s="106" t="s">
        <v>13</v>
      </c>
      <c r="D15" s="106" t="s">
        <v>2704</v>
      </c>
      <c r="E15" s="106"/>
      <c r="F15" s="106" t="s">
        <v>14</v>
      </c>
      <c r="G15" s="106" t="s">
        <v>10</v>
      </c>
      <c r="H15" s="107">
        <v>1300</v>
      </c>
      <c r="I15" s="107">
        <v>3190</v>
      </c>
      <c r="J15" s="106" t="s">
        <v>2670</v>
      </c>
      <c r="K15" s="106" t="s">
        <v>6</v>
      </c>
      <c r="L15" s="106"/>
      <c r="M15" s="106"/>
      <c r="N15" s="41" t="str">
        <f t="shared" si="0"/>
        <v>1</v>
      </c>
      <c r="O15" s="41" t="str">
        <f>INDEX(Кат!$H:$H,MATCH($A15,Кат!$A:$A,0))</f>
        <v>АТП</v>
      </c>
    </row>
    <row r="16" spans="1:15" ht="60" x14ac:dyDescent="0.25">
      <c r="A16" s="105">
        <v>138262</v>
      </c>
      <c r="B16" s="105">
        <v>19026</v>
      </c>
      <c r="C16" s="106" t="s">
        <v>42</v>
      </c>
      <c r="D16" s="106" t="s">
        <v>2704</v>
      </c>
      <c r="E16" s="106"/>
      <c r="F16" s="106" t="s">
        <v>43</v>
      </c>
      <c r="G16" s="106" t="s">
        <v>10</v>
      </c>
      <c r="H16" s="107">
        <v>2600</v>
      </c>
      <c r="I16" s="107">
        <v>3590</v>
      </c>
      <c r="J16" s="106" t="s">
        <v>2663</v>
      </c>
      <c r="K16" s="106" t="s">
        <v>6</v>
      </c>
      <c r="L16" s="106"/>
      <c r="M16" s="106"/>
      <c r="N16" s="41" t="str">
        <f t="shared" si="0"/>
        <v>1</v>
      </c>
      <c r="O16" s="41" t="str">
        <f>INDEX(Кат!$H:$H,MATCH($A16,Кат!$A:$A,0))</f>
        <v>АТП</v>
      </c>
    </row>
    <row r="17" spans="1:15" ht="45" x14ac:dyDescent="0.25">
      <c r="A17" s="105">
        <v>138263</v>
      </c>
      <c r="B17" s="105">
        <v>17730</v>
      </c>
      <c r="C17" s="106" t="s">
        <v>3416</v>
      </c>
      <c r="D17" s="106" t="s">
        <v>2704</v>
      </c>
      <c r="E17" s="106"/>
      <c r="F17" s="106"/>
      <c r="G17" s="106" t="s">
        <v>10</v>
      </c>
      <c r="H17" s="107">
        <v>3800</v>
      </c>
      <c r="I17" s="107">
        <v>6790</v>
      </c>
      <c r="J17" s="106"/>
      <c r="K17" s="106" t="s">
        <v>6</v>
      </c>
      <c r="L17" s="106"/>
      <c r="M17" s="106"/>
      <c r="N17" s="41" t="str">
        <f t="shared" si="0"/>
        <v>1</v>
      </c>
      <c r="O17" s="41" t="str">
        <f>INDEX(Кат!$H:$H,MATCH($A17,Кат!$A:$A,0))</f>
        <v>АТП</v>
      </c>
    </row>
    <row r="18" spans="1:15" ht="60" x14ac:dyDescent="0.25">
      <c r="A18" s="105">
        <v>138405</v>
      </c>
      <c r="B18" s="105">
        <v>6590</v>
      </c>
      <c r="C18" s="106" t="s">
        <v>25</v>
      </c>
      <c r="D18" s="106" t="s">
        <v>2704</v>
      </c>
      <c r="E18" s="106"/>
      <c r="F18" s="106" t="s">
        <v>26</v>
      </c>
      <c r="G18" s="106" t="s">
        <v>10</v>
      </c>
      <c r="H18" s="107">
        <v>2300</v>
      </c>
      <c r="I18" s="107">
        <v>3590</v>
      </c>
      <c r="J18" s="106"/>
      <c r="K18" s="106" t="s">
        <v>6</v>
      </c>
      <c r="L18" s="106"/>
      <c r="M18" s="106"/>
      <c r="N18" s="41" t="str">
        <f t="shared" si="0"/>
        <v>1</v>
      </c>
      <c r="O18" s="41" t="str">
        <f>INDEX(Кат!$H:$H,MATCH($A18,Кат!$A:$A,0))</f>
        <v>АТП</v>
      </c>
    </row>
    <row r="19" spans="1:15" ht="60" x14ac:dyDescent="0.25">
      <c r="A19" s="105">
        <v>138454</v>
      </c>
      <c r="B19" s="105">
        <v>5308</v>
      </c>
      <c r="C19" s="106" t="s">
        <v>11</v>
      </c>
      <c r="D19" s="106" t="s">
        <v>2704</v>
      </c>
      <c r="E19" s="106"/>
      <c r="F19" s="106"/>
      <c r="G19" s="106" t="s">
        <v>10</v>
      </c>
      <c r="H19" s="107">
        <v>440</v>
      </c>
      <c r="I19" s="107">
        <v>1390</v>
      </c>
      <c r="J19" s="106" t="s">
        <v>2656</v>
      </c>
      <c r="K19" s="106" t="s">
        <v>6</v>
      </c>
      <c r="L19" s="106"/>
      <c r="M19" s="106"/>
      <c r="N19" s="41" t="str">
        <f t="shared" si="0"/>
        <v>1</v>
      </c>
      <c r="O19" s="41" t="str">
        <f>INDEX(Кат!$H:$H,MATCH($A19,Кат!$A:$A,0))</f>
        <v>АТП</v>
      </c>
    </row>
    <row r="20" spans="1:15" ht="60" x14ac:dyDescent="0.25">
      <c r="A20" s="105">
        <v>138553</v>
      </c>
      <c r="B20" s="105">
        <v>79601</v>
      </c>
      <c r="C20" s="106" t="s">
        <v>2509</v>
      </c>
      <c r="D20" s="106" t="s">
        <v>2704</v>
      </c>
      <c r="E20" s="106"/>
      <c r="F20" s="106"/>
      <c r="G20" s="106" t="s">
        <v>10</v>
      </c>
      <c r="H20" s="107">
        <v>3400</v>
      </c>
      <c r="I20" s="107">
        <v>5290</v>
      </c>
      <c r="J20" s="106"/>
      <c r="K20" s="106" t="s">
        <v>6</v>
      </c>
      <c r="L20" s="106"/>
      <c r="M20" s="106"/>
      <c r="N20" s="41" t="str">
        <f t="shared" si="0"/>
        <v>1</v>
      </c>
      <c r="O20" s="41" t="str">
        <f>INDEX(Кат!$H:$H,MATCH($A20,Кат!$A:$A,0))</f>
        <v>АТП</v>
      </c>
    </row>
    <row r="21" spans="1:15" ht="45" x14ac:dyDescent="0.25">
      <c r="A21" s="105">
        <v>143492</v>
      </c>
      <c r="B21" s="105">
        <v>6474</v>
      </c>
      <c r="C21" s="106" t="s">
        <v>15</v>
      </c>
      <c r="D21" s="106" t="s">
        <v>2704</v>
      </c>
      <c r="E21" s="106"/>
      <c r="F21" s="106"/>
      <c r="G21" s="106" t="s">
        <v>10</v>
      </c>
      <c r="H21" s="107">
        <v>1000</v>
      </c>
      <c r="I21" s="107">
        <v>1690</v>
      </c>
      <c r="J21" s="106"/>
      <c r="K21" s="106" t="s">
        <v>6</v>
      </c>
      <c r="L21" s="106"/>
      <c r="M21" s="106"/>
      <c r="N21" s="41" t="str">
        <f t="shared" si="0"/>
        <v>1</v>
      </c>
      <c r="O21" s="41" t="str">
        <f>INDEX(Кат!$H:$H,MATCH($A21,Кат!$A:$A,0))</f>
        <v>АТП</v>
      </c>
    </row>
    <row r="22" spans="1:15" ht="60" x14ac:dyDescent="0.25">
      <c r="A22" s="105">
        <v>143495</v>
      </c>
      <c r="B22" s="105">
        <v>6487</v>
      </c>
      <c r="C22" s="106" t="s">
        <v>16</v>
      </c>
      <c r="D22" s="106" t="s">
        <v>2704</v>
      </c>
      <c r="E22" s="106"/>
      <c r="F22" s="106"/>
      <c r="G22" s="106" t="s">
        <v>10</v>
      </c>
      <c r="H22" s="107">
        <v>700</v>
      </c>
      <c r="I22" s="107">
        <v>1390</v>
      </c>
      <c r="J22" s="106" t="s">
        <v>2657</v>
      </c>
      <c r="K22" s="106" t="s">
        <v>6</v>
      </c>
      <c r="L22" s="106"/>
      <c r="M22" s="106" t="s">
        <v>2704</v>
      </c>
      <c r="N22" s="41" t="str">
        <f t="shared" si="0"/>
        <v>1</v>
      </c>
      <c r="O22" s="41" t="str">
        <f>INDEX(Кат!$H:$H,MATCH($A22,Кат!$A:$A,0))</f>
        <v>АТП</v>
      </c>
    </row>
    <row r="23" spans="1:15" ht="60" x14ac:dyDescent="0.25">
      <c r="A23" s="105">
        <v>143691</v>
      </c>
      <c r="B23" s="105">
        <v>23351</v>
      </c>
      <c r="C23" s="106" t="s">
        <v>48</v>
      </c>
      <c r="D23" s="106" t="s">
        <v>2704</v>
      </c>
      <c r="E23" s="106"/>
      <c r="F23" s="106" t="s">
        <v>49</v>
      </c>
      <c r="G23" s="106" t="s">
        <v>10</v>
      </c>
      <c r="H23" s="107">
        <v>500</v>
      </c>
      <c r="I23" s="107">
        <v>979</v>
      </c>
      <c r="J23" s="106" t="s">
        <v>2664</v>
      </c>
      <c r="K23" s="106" t="s">
        <v>6</v>
      </c>
      <c r="L23" s="106"/>
      <c r="M23" s="106"/>
      <c r="N23" s="41" t="str">
        <f t="shared" si="0"/>
        <v>1</v>
      </c>
      <c r="O23" s="41" t="str">
        <f>INDEX(Кат!$H:$H,MATCH($A23,Кат!$A:$A,0))</f>
        <v>АТП</v>
      </c>
    </row>
    <row r="24" spans="1:15" ht="60" x14ac:dyDescent="0.25">
      <c r="A24" s="105">
        <v>144419</v>
      </c>
      <c r="B24" s="105">
        <v>30482</v>
      </c>
      <c r="C24" s="106" t="s">
        <v>60</v>
      </c>
      <c r="D24" s="106" t="s">
        <v>2704</v>
      </c>
      <c r="E24" s="106"/>
      <c r="F24" s="106"/>
      <c r="G24" s="106" t="s">
        <v>10</v>
      </c>
      <c r="H24" s="107">
        <v>800</v>
      </c>
      <c r="I24" s="107">
        <v>1390</v>
      </c>
      <c r="J24" s="106" t="s">
        <v>2666</v>
      </c>
      <c r="K24" s="106" t="s">
        <v>6</v>
      </c>
      <c r="L24" s="106"/>
      <c r="M24" s="106"/>
      <c r="N24" s="41" t="str">
        <f t="shared" si="0"/>
        <v>1</v>
      </c>
      <c r="O24" s="41" t="str">
        <f>INDEX(Кат!$H:$H,MATCH($A24,Кат!$A:$A,0))</f>
        <v>АТП</v>
      </c>
    </row>
    <row r="25" spans="1:15" ht="60" x14ac:dyDescent="0.25">
      <c r="A25" s="105">
        <v>167829</v>
      </c>
      <c r="B25" s="105">
        <v>27072</v>
      </c>
      <c r="C25" s="106" t="s">
        <v>50</v>
      </c>
      <c r="D25" s="106" t="s">
        <v>2704</v>
      </c>
      <c r="E25" s="106" t="s">
        <v>2706</v>
      </c>
      <c r="F25" s="106"/>
      <c r="G25" s="106" t="s">
        <v>10</v>
      </c>
      <c r="H25" s="107">
        <v>330</v>
      </c>
      <c r="I25" s="107">
        <v>1290</v>
      </c>
      <c r="J25" s="106" t="s">
        <v>2667</v>
      </c>
      <c r="K25" s="106" t="s">
        <v>6</v>
      </c>
      <c r="L25" s="106" t="s">
        <v>7</v>
      </c>
      <c r="M25" s="106"/>
      <c r="N25" s="41" t="str">
        <f t="shared" si="0"/>
        <v>1ск2</v>
      </c>
      <c r="O25" s="41" t="str">
        <f>INDEX(Кат!$H:$H,MATCH($A25,Кат!$A:$A,0))</f>
        <v>АТП</v>
      </c>
    </row>
    <row r="26" spans="1:15" ht="45" x14ac:dyDescent="0.25">
      <c r="A26" s="105">
        <v>170775</v>
      </c>
      <c r="B26" s="105">
        <v>33730</v>
      </c>
      <c r="C26" s="106" t="s">
        <v>69</v>
      </c>
      <c r="D26" s="106" t="s">
        <v>2704</v>
      </c>
      <c r="E26" s="106"/>
      <c r="F26" s="106"/>
      <c r="G26" s="106" t="s">
        <v>10</v>
      </c>
      <c r="H26" s="107">
        <v>200</v>
      </c>
      <c r="I26" s="107">
        <v>289</v>
      </c>
      <c r="J26" s="106" t="s">
        <v>2668</v>
      </c>
      <c r="K26" s="106" t="s">
        <v>6</v>
      </c>
      <c r="L26" s="106" t="s">
        <v>7</v>
      </c>
      <c r="M26" s="106"/>
      <c r="N26" s="41" t="str">
        <f t="shared" si="0"/>
        <v>1ск2</v>
      </c>
      <c r="O26" s="41" t="str">
        <f>INDEX(Кат!$H:$H,MATCH($A26,Кат!$A:$A,0))</f>
        <v>АТП</v>
      </c>
    </row>
    <row r="27" spans="1:15" ht="60" x14ac:dyDescent="0.25">
      <c r="A27" s="105">
        <v>184004</v>
      </c>
      <c r="B27" s="105">
        <v>7901</v>
      </c>
      <c r="C27" s="106" t="s">
        <v>33</v>
      </c>
      <c r="D27" s="106" t="s">
        <v>2704</v>
      </c>
      <c r="E27" s="106" t="s">
        <v>34</v>
      </c>
      <c r="F27" s="106"/>
      <c r="G27" s="106" t="s">
        <v>10</v>
      </c>
      <c r="H27" s="107">
        <v>2000</v>
      </c>
      <c r="I27" s="107">
        <v>2890</v>
      </c>
      <c r="J27" s="106" t="s">
        <v>2661</v>
      </c>
      <c r="K27" s="106" t="s">
        <v>6</v>
      </c>
      <c r="L27" s="106"/>
      <c r="M27" s="106"/>
      <c r="N27" s="41" t="str">
        <f t="shared" si="0"/>
        <v>1</v>
      </c>
      <c r="O27" s="41" t="str">
        <f>INDEX(Кат!$H:$H,MATCH($A27,Кат!$A:$A,0))</f>
        <v>АТП</v>
      </c>
    </row>
    <row r="28" spans="1:15" ht="60" x14ac:dyDescent="0.25">
      <c r="A28" s="105">
        <v>184284</v>
      </c>
      <c r="B28" s="105">
        <v>10210</v>
      </c>
      <c r="C28" s="106" t="s">
        <v>36</v>
      </c>
      <c r="D28" s="106" t="s">
        <v>2704</v>
      </c>
      <c r="E28" s="106" t="s">
        <v>37</v>
      </c>
      <c r="F28" s="106" t="s">
        <v>38</v>
      </c>
      <c r="G28" s="106" t="s">
        <v>10</v>
      </c>
      <c r="H28" s="107">
        <v>5800</v>
      </c>
      <c r="I28" s="107">
        <v>7190</v>
      </c>
      <c r="J28" s="106" t="s">
        <v>2669</v>
      </c>
      <c r="K28" s="106" t="s">
        <v>6</v>
      </c>
      <c r="L28" s="106"/>
      <c r="M28" s="106"/>
      <c r="N28" s="41" t="str">
        <f t="shared" si="0"/>
        <v>1</v>
      </c>
      <c r="O28" s="41" t="str">
        <f>INDEX(Кат!$H:$H,MATCH($A28,Кат!$A:$A,0))</f>
        <v>АТП</v>
      </c>
    </row>
    <row r="29" spans="1:15" ht="75" x14ac:dyDescent="0.25">
      <c r="A29" s="105">
        <v>184285</v>
      </c>
      <c r="B29" s="105">
        <v>7814</v>
      </c>
      <c r="C29" s="106" t="s">
        <v>32</v>
      </c>
      <c r="D29" s="106" t="s">
        <v>2704</v>
      </c>
      <c r="E29" s="106"/>
      <c r="F29" s="106"/>
      <c r="G29" s="106" t="s">
        <v>10</v>
      </c>
      <c r="H29" s="107">
        <v>3000</v>
      </c>
      <c r="I29" s="107">
        <v>4690</v>
      </c>
      <c r="J29" s="106"/>
      <c r="K29" s="106" t="s">
        <v>2705</v>
      </c>
      <c r="L29" s="106"/>
      <c r="M29" s="106"/>
      <c r="N29" s="41" t="str">
        <f t="shared" si="0"/>
        <v>0</v>
      </c>
      <c r="O29" s="41" t="str">
        <f>INDEX(Кат!$H:$H,MATCH($A29,Кат!$A:$A,0))</f>
        <v>АТП</v>
      </c>
    </row>
    <row r="30" spans="1:15" ht="45" x14ac:dyDescent="0.25">
      <c r="A30" s="105">
        <v>184346</v>
      </c>
      <c r="B30" s="105">
        <v>5311</v>
      </c>
      <c r="C30" s="106" t="s">
        <v>12</v>
      </c>
      <c r="D30" s="106" t="s">
        <v>2704</v>
      </c>
      <c r="E30" s="106"/>
      <c r="F30" s="106"/>
      <c r="G30" s="106" t="s">
        <v>10</v>
      </c>
      <c r="H30" s="107">
        <v>3400</v>
      </c>
      <c r="I30" s="107">
        <v>5290</v>
      </c>
      <c r="J30" s="106"/>
      <c r="K30" s="106" t="s">
        <v>6</v>
      </c>
      <c r="L30" s="106"/>
      <c r="M30" s="106"/>
      <c r="N30" s="41" t="str">
        <f t="shared" si="0"/>
        <v>1</v>
      </c>
      <c r="O30" s="41" t="str">
        <f>INDEX(Кат!$H:$H,MATCH($A30,Кат!$A:$A,0))</f>
        <v>АТП</v>
      </c>
    </row>
    <row r="31" spans="1:15" ht="75" x14ac:dyDescent="0.25">
      <c r="A31" s="105">
        <v>194057</v>
      </c>
      <c r="B31" s="105">
        <v>32422</v>
      </c>
      <c r="C31" s="106" t="s">
        <v>67</v>
      </c>
      <c r="D31" s="106" t="s">
        <v>2704</v>
      </c>
      <c r="E31" s="106"/>
      <c r="F31" s="106" t="s">
        <v>68</v>
      </c>
      <c r="G31" s="106" t="s">
        <v>10</v>
      </c>
      <c r="H31" s="107">
        <v>400</v>
      </c>
      <c r="I31" s="107">
        <v>879</v>
      </c>
      <c r="J31" s="106" t="s">
        <v>2650</v>
      </c>
      <c r="K31" s="106" t="s">
        <v>6</v>
      </c>
      <c r="L31" s="106" t="s">
        <v>6</v>
      </c>
      <c r="M31" s="106"/>
      <c r="N31" s="41" t="str">
        <f t="shared" si="0"/>
        <v>1ск1</v>
      </c>
      <c r="O31" s="41" t="str">
        <f>INDEX(Кат!$H:$H,MATCH($A31,Кат!$A:$A,0))</f>
        <v>АТП</v>
      </c>
    </row>
    <row r="32" spans="1:15" ht="60" x14ac:dyDescent="0.25">
      <c r="A32" s="105">
        <v>194058</v>
      </c>
      <c r="B32" s="105">
        <v>32420</v>
      </c>
      <c r="C32" s="106" t="s">
        <v>66</v>
      </c>
      <c r="D32" s="106" t="s">
        <v>2704</v>
      </c>
      <c r="E32" s="106"/>
      <c r="F32" s="106"/>
      <c r="G32" s="106" t="s">
        <v>10</v>
      </c>
      <c r="H32" s="107">
        <v>400</v>
      </c>
      <c r="I32" s="107">
        <v>879</v>
      </c>
      <c r="J32" s="106" t="s">
        <v>2652</v>
      </c>
      <c r="K32" s="106" t="s">
        <v>6</v>
      </c>
      <c r="L32" s="106"/>
      <c r="M32" s="106"/>
      <c r="N32" s="41" t="str">
        <f t="shared" si="0"/>
        <v>1</v>
      </c>
      <c r="O32" s="41" t="str">
        <f>INDEX(Кат!$H:$H,MATCH($A32,Кат!$A:$A,0))</f>
        <v>АТП</v>
      </c>
    </row>
    <row r="33" spans="1:15" ht="60" x14ac:dyDescent="0.25">
      <c r="A33" s="105">
        <v>194059</v>
      </c>
      <c r="B33" s="105">
        <v>32245</v>
      </c>
      <c r="C33" s="106" t="s">
        <v>65</v>
      </c>
      <c r="D33" s="106" t="s">
        <v>2704</v>
      </c>
      <c r="E33" s="106"/>
      <c r="F33" s="106"/>
      <c r="G33" s="106" t="s">
        <v>10</v>
      </c>
      <c r="H33" s="107">
        <v>400</v>
      </c>
      <c r="I33" s="107">
        <v>879</v>
      </c>
      <c r="J33" s="106" t="s">
        <v>2651</v>
      </c>
      <c r="K33" s="106" t="s">
        <v>6</v>
      </c>
      <c r="L33" s="106" t="s">
        <v>6</v>
      </c>
      <c r="M33" s="106"/>
      <c r="N33" s="41" t="str">
        <f t="shared" si="0"/>
        <v>1ск1</v>
      </c>
      <c r="O33" s="41" t="str">
        <f>INDEX(Кат!$H:$H,MATCH($A33,Кат!$A:$A,0))</f>
        <v>АТП</v>
      </c>
    </row>
    <row r="34" spans="1:15" ht="60" x14ac:dyDescent="0.25">
      <c r="A34" s="105">
        <v>194060</v>
      </c>
      <c r="B34" s="105">
        <v>35130</v>
      </c>
      <c r="C34" s="106" t="s">
        <v>71</v>
      </c>
      <c r="D34" s="106" t="s">
        <v>2704</v>
      </c>
      <c r="E34" s="106"/>
      <c r="F34" s="106" t="s">
        <v>68</v>
      </c>
      <c r="G34" s="106" t="s">
        <v>10</v>
      </c>
      <c r="H34" s="107">
        <v>400</v>
      </c>
      <c r="I34" s="107">
        <v>779</v>
      </c>
      <c r="J34" s="106" t="s">
        <v>2653</v>
      </c>
      <c r="K34" s="106" t="s">
        <v>6</v>
      </c>
      <c r="L34" s="106" t="s">
        <v>6</v>
      </c>
      <c r="M34" s="106"/>
      <c r="N34" s="41" t="str">
        <f t="shared" si="0"/>
        <v>1ск1</v>
      </c>
      <c r="O34" s="41" t="str">
        <f>INDEX(Кат!$H:$H,MATCH($A34,Кат!$A:$A,0))</f>
        <v>АТП</v>
      </c>
    </row>
    <row r="35" spans="1:15" ht="60" x14ac:dyDescent="0.25">
      <c r="A35" s="105">
        <v>194065</v>
      </c>
      <c r="B35" s="105">
        <v>7769</v>
      </c>
      <c r="C35" s="106" t="s">
        <v>29</v>
      </c>
      <c r="D35" s="106" t="s">
        <v>2704</v>
      </c>
      <c r="E35" s="106"/>
      <c r="F35" s="106" t="s">
        <v>30</v>
      </c>
      <c r="G35" s="106" t="s">
        <v>10</v>
      </c>
      <c r="H35" s="107">
        <v>250</v>
      </c>
      <c r="I35" s="107">
        <v>739</v>
      </c>
      <c r="J35" s="106" t="s">
        <v>2659</v>
      </c>
      <c r="K35" s="106" t="s">
        <v>6</v>
      </c>
      <c r="L35" s="106" t="s">
        <v>6</v>
      </c>
      <c r="M35" s="106"/>
      <c r="N35" s="41" t="str">
        <f t="shared" si="0"/>
        <v>1ск1</v>
      </c>
      <c r="O35" s="41" t="str">
        <f>INDEX(Кат!$H:$H,MATCH($A35,Кат!$A:$A,0))</f>
        <v>АТП</v>
      </c>
    </row>
    <row r="36" spans="1:15" ht="60" x14ac:dyDescent="0.25">
      <c r="A36" s="105">
        <v>194067</v>
      </c>
      <c r="B36" s="105">
        <v>13676</v>
      </c>
      <c r="C36" s="106" t="s">
        <v>40</v>
      </c>
      <c r="D36" s="106" t="s">
        <v>2704</v>
      </c>
      <c r="E36" s="106"/>
      <c r="F36" s="106" t="s">
        <v>41</v>
      </c>
      <c r="G36" s="106" t="s">
        <v>10</v>
      </c>
      <c r="H36" s="107">
        <v>550</v>
      </c>
      <c r="I36" s="107">
        <v>879</v>
      </c>
      <c r="J36" s="106" t="s">
        <v>2662</v>
      </c>
      <c r="K36" s="106" t="s">
        <v>6</v>
      </c>
      <c r="L36" s="106" t="s">
        <v>6</v>
      </c>
      <c r="M36" s="106"/>
      <c r="N36" s="41" t="str">
        <f t="shared" si="0"/>
        <v>1ск1</v>
      </c>
      <c r="O36" s="41" t="str">
        <f>INDEX(Кат!$H:$H,MATCH($A36,Кат!$A:$A,0))</f>
        <v>АТП</v>
      </c>
    </row>
    <row r="37" spans="1:15" ht="60" x14ac:dyDescent="0.25">
      <c r="A37" s="105">
        <v>194076</v>
      </c>
      <c r="B37" s="105">
        <v>6630</v>
      </c>
      <c r="C37" s="106" t="s">
        <v>27</v>
      </c>
      <c r="D37" s="106" t="s">
        <v>2704</v>
      </c>
      <c r="E37" s="106"/>
      <c r="F37" s="106" t="s">
        <v>28</v>
      </c>
      <c r="G37" s="106" t="s">
        <v>10</v>
      </c>
      <c r="H37" s="107">
        <v>270</v>
      </c>
      <c r="I37" s="107">
        <v>979</v>
      </c>
      <c r="J37" s="106" t="s">
        <v>2658</v>
      </c>
      <c r="K37" s="106" t="s">
        <v>6</v>
      </c>
      <c r="L37" s="106"/>
      <c r="M37" s="106"/>
      <c r="N37" s="41" t="str">
        <f t="shared" si="0"/>
        <v>1</v>
      </c>
      <c r="O37" s="41" t="str">
        <f>INDEX(Кат!$H:$H,MATCH($A37,Кат!$A:$A,0))</f>
        <v>АТП</v>
      </c>
    </row>
    <row r="38" spans="1:15" ht="60" x14ac:dyDescent="0.25">
      <c r="A38" s="105">
        <v>194087</v>
      </c>
      <c r="B38" s="105">
        <v>20718</v>
      </c>
      <c r="C38" s="106" t="s">
        <v>46</v>
      </c>
      <c r="D38" s="106" t="s">
        <v>2704</v>
      </c>
      <c r="E38" s="106"/>
      <c r="F38" s="106" t="s">
        <v>47</v>
      </c>
      <c r="G38" s="106" t="s">
        <v>10</v>
      </c>
      <c r="H38" s="107">
        <v>350</v>
      </c>
      <c r="I38" s="107">
        <v>1290</v>
      </c>
      <c r="J38" s="106" t="s">
        <v>2665</v>
      </c>
      <c r="K38" s="106" t="s">
        <v>6</v>
      </c>
      <c r="L38" s="106" t="s">
        <v>6</v>
      </c>
      <c r="M38" s="106"/>
      <c r="N38" s="41" t="str">
        <f t="shared" ref="N38" si="1">_xlfn.CONCAT(K38,IF(L38&lt;&gt;"",_xlfn.CONCAT("ск",L38),""))</f>
        <v>1ск1</v>
      </c>
      <c r="O38" s="41" t="str">
        <f>INDEX(Кат!$H:$H,MATCH($A38,Кат!$A:$A,0))</f>
        <v>АТП</v>
      </c>
    </row>
    <row r="39" spans="1:15" ht="60" x14ac:dyDescent="0.25">
      <c r="A39" s="105">
        <v>194088</v>
      </c>
      <c r="B39" s="105">
        <v>36862</v>
      </c>
      <c r="C39" s="106" t="s">
        <v>73</v>
      </c>
      <c r="D39" s="106" t="s">
        <v>2704</v>
      </c>
      <c r="E39" s="106"/>
      <c r="F39" s="106" t="s">
        <v>74</v>
      </c>
      <c r="G39" s="106" t="s">
        <v>10</v>
      </c>
      <c r="H39" s="107">
        <v>550</v>
      </c>
      <c r="I39" s="107">
        <v>1290</v>
      </c>
      <c r="J39" s="106" t="s">
        <v>2654</v>
      </c>
      <c r="K39" s="106" t="s">
        <v>6</v>
      </c>
      <c r="L39" s="106"/>
      <c r="M39" s="106"/>
      <c r="N39" s="41" t="str">
        <f t="shared" ref="N39" si="2">_xlfn.CONCAT(K39,IF(L39&lt;&gt;"",_xlfn.CONCAT("ск",L39),""))</f>
        <v>1</v>
      </c>
      <c r="O39" s="41" t="str">
        <f>INDEX(Кат!$H:$H,MATCH($A39,Кат!$A:$A,0))</f>
        <v>АТП</v>
      </c>
    </row>
  </sheetData>
  <sheetProtection formatCells="0" formatColumns="0" formatRows="0" insertColumns="0" insertRows="0" insertHyperlinks="0" deleteColumns="0" deleteRows="0" sort="0" autoFilter="0" pivotTables="0"/>
  <autoFilter ref="A1:O39" xr:uid="{86AA2BD9-23F2-4F38-B062-57AD40875CD6}"/>
  <pageMargins left="0.7" right="0.7" top="0.75" bottom="0.75" header="0.3" footer="0.3"/>
  <pageSetup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7225-9F81-4340-AE3B-27D6CA5253BD}">
  <sheetPr codeName="Лист2">
    <outlinePr summaryBelow="0"/>
  </sheetPr>
  <dimension ref="A1:R2983"/>
  <sheetViews>
    <sheetView showRuler="0" zoomScaleNormal="100" workbookViewId="0">
      <pane ySplit="1" topLeftCell="A2" activePane="bottomLeft" state="frozen"/>
      <selection pane="bottomLeft" activeCell="H3" sqref="H3"/>
    </sheetView>
  </sheetViews>
  <sheetFormatPr defaultRowHeight="15" x14ac:dyDescent="0.25"/>
  <cols>
    <col min="1" max="1" width="37.7109375" style="4" bestFit="1" customWidth="1"/>
    <col min="2" max="2" width="7" style="4" bestFit="1" customWidth="1"/>
    <col min="3" max="3" width="9.42578125" style="4" bestFit="1" customWidth="1"/>
    <col min="4" max="4" width="41.42578125" style="4" customWidth="1"/>
    <col min="5" max="5" width="7.5703125" style="4" bestFit="1" customWidth="1"/>
    <col min="6" max="6" width="3.140625" style="4" customWidth="1"/>
    <col min="7" max="7" width="21.85546875" style="4" bestFit="1" customWidth="1"/>
    <col min="8" max="8" width="22.42578125" style="4" bestFit="1" customWidth="1"/>
    <col min="9" max="9" width="14.7109375" style="4" bestFit="1" customWidth="1"/>
    <col min="10" max="10" width="8.42578125" style="4" bestFit="1" customWidth="1"/>
    <col min="11" max="11" width="10.85546875" style="4" bestFit="1" customWidth="1"/>
    <col min="12" max="12" width="35.85546875" style="4" bestFit="1" customWidth="1"/>
    <col min="13" max="13" width="7.42578125" style="4" bestFit="1" customWidth="1"/>
    <col min="14" max="14" width="6.7109375" style="4" bestFit="1" customWidth="1"/>
    <col min="15" max="15" width="8" style="4" bestFit="1" customWidth="1"/>
    <col min="16" max="16" width="4.85546875" style="4" bestFit="1" customWidth="1"/>
    <col min="17" max="17" width="6.140625" style="4" bestFit="1" customWidth="1"/>
    <col min="18" max="18" width="8.5703125" style="4" bestFit="1" customWidth="1"/>
    <col min="19" max="16384" width="9.140625" style="4"/>
  </cols>
  <sheetData>
    <row r="1" spans="1:18" s="6" customFormat="1" ht="30" x14ac:dyDescent="0.25">
      <c r="A1" s="108" t="s">
        <v>2707</v>
      </c>
      <c r="B1" s="108" t="s">
        <v>0</v>
      </c>
      <c r="C1" s="108" t="s">
        <v>2708</v>
      </c>
      <c r="D1" s="108" t="s">
        <v>2695</v>
      </c>
      <c r="E1" s="108" t="s">
        <v>2696</v>
      </c>
      <c r="F1" s="108"/>
      <c r="G1" s="108" t="s">
        <v>2697</v>
      </c>
      <c r="H1" s="108" t="s">
        <v>2698</v>
      </c>
      <c r="I1" s="108" t="s">
        <v>3</v>
      </c>
      <c r="J1" s="108" t="s">
        <v>4</v>
      </c>
      <c r="K1" s="108" t="s">
        <v>5</v>
      </c>
      <c r="L1" s="108" t="s">
        <v>2586</v>
      </c>
      <c r="M1" s="108" t="s">
        <v>2700</v>
      </c>
      <c r="N1" s="108" t="s">
        <v>2709</v>
      </c>
      <c r="O1" s="108" t="s">
        <v>8</v>
      </c>
      <c r="P1" s="41"/>
      <c r="Q1" s="41"/>
    </row>
    <row r="2" spans="1:18" ht="75" x14ac:dyDescent="0.25">
      <c r="A2" s="110" t="s">
        <v>1453</v>
      </c>
      <c r="B2" s="109">
        <v>257424</v>
      </c>
      <c r="C2" s="109">
        <v>171480</v>
      </c>
      <c r="D2" s="110" t="s">
        <v>2510</v>
      </c>
      <c r="E2" s="110" t="s">
        <v>2704</v>
      </c>
      <c r="F2" s="110"/>
      <c r="G2" s="110"/>
      <c r="H2" s="110"/>
      <c r="I2" s="110" t="s">
        <v>10</v>
      </c>
      <c r="J2" s="111">
        <v>1800</v>
      </c>
      <c r="K2" s="111">
        <v>2490</v>
      </c>
      <c r="L2" s="110" t="s">
        <v>2637</v>
      </c>
      <c r="M2" s="109">
        <v>1</v>
      </c>
      <c r="N2" s="109"/>
      <c r="O2" s="110"/>
      <c r="P2" s="41" t="str">
        <f>_xlfn.CONCAT(M2,IF(N2&lt;&gt;"",_xlfn.CONCAT("ск",N2),""))</f>
        <v>1</v>
      </c>
      <c r="Q2" s="41" t="str">
        <f>INDEX(Торг!$J:$J,MATCH($B2,Торг!$B:$B,0))</f>
        <v>salina</v>
      </c>
      <c r="R2" s="4" t="b">
        <f>EXACT(VLOOKUP(A2,Торг!$A:$A,1,0),A2)</f>
        <v>1</v>
      </c>
    </row>
    <row r="3" spans="1:18" ht="75" x14ac:dyDescent="0.25">
      <c r="A3" s="110" t="s">
        <v>1453</v>
      </c>
      <c r="B3" s="109">
        <v>257425</v>
      </c>
      <c r="C3" s="109">
        <v>171481</v>
      </c>
      <c r="D3" s="110" t="s">
        <v>2511</v>
      </c>
      <c r="E3" s="110" t="s">
        <v>2704</v>
      </c>
      <c r="F3" s="110"/>
      <c r="G3" s="110"/>
      <c r="H3" s="110"/>
      <c r="I3" s="110" t="s">
        <v>10</v>
      </c>
      <c r="J3" s="111">
        <v>1800</v>
      </c>
      <c r="K3" s="111">
        <v>2490</v>
      </c>
      <c r="L3" s="110" t="s">
        <v>2637</v>
      </c>
      <c r="M3" s="109">
        <v>1</v>
      </c>
      <c r="N3" s="109"/>
      <c r="O3" s="110"/>
      <c r="P3" s="41" t="str">
        <f t="shared" ref="P3:P66" si="0">_xlfn.CONCAT(M3,IF(N3&lt;&gt;"",_xlfn.CONCAT("ск",N3),""))</f>
        <v>1</v>
      </c>
      <c r="Q3" s="41" t="str">
        <f>INDEX(Торг!$J:$J,MATCH($B3,Торг!$B:$B,0))</f>
        <v>salina</v>
      </c>
      <c r="R3" s="4" t="b">
        <f>EXACT(VLOOKUP(A3,Торг!$A:$A,1,0),A3)</f>
        <v>1</v>
      </c>
    </row>
    <row r="4" spans="1:18" ht="75" x14ac:dyDescent="0.25">
      <c r="A4" s="110" t="s">
        <v>1453</v>
      </c>
      <c r="B4" s="109">
        <v>137102</v>
      </c>
      <c r="C4" s="109">
        <v>143763</v>
      </c>
      <c r="D4" s="110" t="s">
        <v>1361</v>
      </c>
      <c r="E4" s="110" t="s">
        <v>2704</v>
      </c>
      <c r="F4" s="110"/>
      <c r="G4" s="110"/>
      <c r="H4" s="110"/>
      <c r="I4" s="110" t="s">
        <v>10</v>
      </c>
      <c r="J4" s="111">
        <v>1500</v>
      </c>
      <c r="K4" s="111">
        <v>2090</v>
      </c>
      <c r="L4" s="110" t="s">
        <v>2637</v>
      </c>
      <c r="M4" s="109">
        <v>1</v>
      </c>
      <c r="N4" s="109"/>
      <c r="O4" s="110"/>
      <c r="P4" s="41" t="str">
        <f t="shared" si="0"/>
        <v>1</v>
      </c>
      <c r="Q4" s="41" t="str">
        <f>INDEX(Торг!$J:$J,MATCH($B4,Торг!$B:$B,0))</f>
        <v>salina</v>
      </c>
      <c r="R4" s="4" t="b">
        <f>EXACT(VLOOKUP(A4,Торг!$A:$A,1,0),A4)</f>
        <v>1</v>
      </c>
    </row>
    <row r="5" spans="1:18" ht="90" x14ac:dyDescent="0.25">
      <c r="A5" s="110" t="s">
        <v>1453</v>
      </c>
      <c r="B5" s="109">
        <v>137103</v>
      </c>
      <c r="C5" s="109">
        <v>143767</v>
      </c>
      <c r="D5" s="110" t="s">
        <v>1360</v>
      </c>
      <c r="E5" s="110" t="s">
        <v>2704</v>
      </c>
      <c r="F5" s="110"/>
      <c r="G5" s="110"/>
      <c r="H5" s="110"/>
      <c r="I5" s="110" t="s">
        <v>10</v>
      </c>
      <c r="J5" s="111">
        <v>1800</v>
      </c>
      <c r="K5" s="111">
        <v>2490</v>
      </c>
      <c r="L5" s="110" t="s">
        <v>2637</v>
      </c>
      <c r="M5" s="109">
        <v>1</v>
      </c>
      <c r="N5" s="109"/>
      <c r="O5" s="110"/>
      <c r="P5" s="41" t="str">
        <f t="shared" si="0"/>
        <v>1</v>
      </c>
      <c r="Q5" s="41" t="str">
        <f>INDEX(Торг!$J:$J,MATCH($B5,Торг!$B:$B,0))</f>
        <v>salina</v>
      </c>
      <c r="R5" s="4" t="b">
        <f>EXACT(VLOOKUP(A5,Торг!$A:$A,1,0),A5)</f>
        <v>1</v>
      </c>
    </row>
    <row r="6" spans="1:18" ht="90" x14ac:dyDescent="0.25">
      <c r="A6" s="110" t="s">
        <v>1453</v>
      </c>
      <c r="B6" s="109">
        <v>137104</v>
      </c>
      <c r="C6" s="109">
        <v>143768</v>
      </c>
      <c r="D6" s="110" t="s">
        <v>1359</v>
      </c>
      <c r="E6" s="110" t="s">
        <v>2704</v>
      </c>
      <c r="F6" s="110"/>
      <c r="G6" s="110"/>
      <c r="H6" s="110"/>
      <c r="I6" s="110" t="s">
        <v>10</v>
      </c>
      <c r="J6" s="111">
        <v>1800</v>
      </c>
      <c r="K6" s="111">
        <v>2490</v>
      </c>
      <c r="L6" s="110" t="s">
        <v>2637</v>
      </c>
      <c r="M6" s="109">
        <v>1</v>
      </c>
      <c r="N6" s="109"/>
      <c r="O6" s="110"/>
      <c r="P6" s="41" t="str">
        <f t="shared" si="0"/>
        <v>1</v>
      </c>
      <c r="Q6" s="41" t="str">
        <f>INDEX(Торг!$J:$J,MATCH($B6,Торг!$B:$B,0))</f>
        <v>salina</v>
      </c>
      <c r="R6" s="4" t="b">
        <f>EXACT(VLOOKUP(A6,Торг!$A:$A,1,0),A6)</f>
        <v>1</v>
      </c>
    </row>
    <row r="7" spans="1:18" ht="90" x14ac:dyDescent="0.25">
      <c r="A7" s="110" t="s">
        <v>1453</v>
      </c>
      <c r="B7" s="109">
        <v>137105</v>
      </c>
      <c r="C7" s="109">
        <v>143769</v>
      </c>
      <c r="D7" s="110" t="s">
        <v>1358</v>
      </c>
      <c r="E7" s="110" t="s">
        <v>2704</v>
      </c>
      <c r="F7" s="110"/>
      <c r="G7" s="110"/>
      <c r="H7" s="110"/>
      <c r="I7" s="110" t="s">
        <v>10</v>
      </c>
      <c r="J7" s="111">
        <v>1800</v>
      </c>
      <c r="K7" s="111">
        <v>2490</v>
      </c>
      <c r="L7" s="110" t="s">
        <v>2637</v>
      </c>
      <c r="M7" s="109">
        <v>1</v>
      </c>
      <c r="N7" s="109"/>
      <c r="O7" s="110"/>
      <c r="P7" s="41" t="str">
        <f t="shared" si="0"/>
        <v>1</v>
      </c>
      <c r="Q7" s="41" t="str">
        <f>INDEX(Торг!$J:$J,MATCH($B7,Торг!$B:$B,0))</f>
        <v>salina</v>
      </c>
      <c r="R7" s="4" t="b">
        <f>EXACT(VLOOKUP(A7,Торг!$A:$A,1,0),A7)</f>
        <v>1</v>
      </c>
    </row>
    <row r="8" spans="1:18" ht="90" x14ac:dyDescent="0.25">
      <c r="A8" s="110" t="s">
        <v>1453</v>
      </c>
      <c r="B8" s="109">
        <v>137106</v>
      </c>
      <c r="C8" s="109">
        <v>143770</v>
      </c>
      <c r="D8" s="110" t="s">
        <v>1357</v>
      </c>
      <c r="E8" s="110" t="s">
        <v>2704</v>
      </c>
      <c r="F8" s="110"/>
      <c r="G8" s="110"/>
      <c r="H8" s="110"/>
      <c r="I8" s="110" t="s">
        <v>10</v>
      </c>
      <c r="J8" s="111">
        <v>1800</v>
      </c>
      <c r="K8" s="111">
        <v>2490</v>
      </c>
      <c r="L8" s="110" t="s">
        <v>2637</v>
      </c>
      <c r="M8" s="109">
        <v>1</v>
      </c>
      <c r="N8" s="109"/>
      <c r="O8" s="110"/>
      <c r="P8" s="41" t="str">
        <f t="shared" si="0"/>
        <v>1</v>
      </c>
      <c r="Q8" s="41" t="str">
        <f>INDEX(Торг!$J:$J,MATCH($B8,Торг!$B:$B,0))</f>
        <v>salina</v>
      </c>
      <c r="R8" s="4" t="b">
        <f>EXACT(VLOOKUP(A8,Торг!$A:$A,1,0),A8)</f>
        <v>1</v>
      </c>
    </row>
    <row r="9" spans="1:18" ht="90" x14ac:dyDescent="0.25">
      <c r="A9" s="110" t="s">
        <v>1453</v>
      </c>
      <c r="B9" s="109">
        <v>137107</v>
      </c>
      <c r="C9" s="109">
        <v>143771</v>
      </c>
      <c r="D9" s="110" t="s">
        <v>1356</v>
      </c>
      <c r="E9" s="110" t="s">
        <v>2704</v>
      </c>
      <c r="F9" s="110"/>
      <c r="G9" s="110"/>
      <c r="H9" s="110"/>
      <c r="I9" s="110" t="s">
        <v>10</v>
      </c>
      <c r="J9" s="111">
        <v>1800</v>
      </c>
      <c r="K9" s="111">
        <v>2490</v>
      </c>
      <c r="L9" s="110" t="s">
        <v>2637</v>
      </c>
      <c r="M9" s="109">
        <v>1</v>
      </c>
      <c r="N9" s="109"/>
      <c r="O9" s="110"/>
      <c r="P9" s="41" t="str">
        <f t="shared" si="0"/>
        <v>1</v>
      </c>
      <c r="Q9" s="41" t="str">
        <f>INDEX(Торг!$J:$J,MATCH($B9,Торг!$B:$B,0))</f>
        <v>salina</v>
      </c>
      <c r="R9" s="4" t="b">
        <f>EXACT(VLOOKUP(A9,Торг!$A:$A,1,0),A9)</f>
        <v>1</v>
      </c>
    </row>
    <row r="10" spans="1:18" ht="90" x14ac:dyDescent="0.25">
      <c r="A10" s="110" t="s">
        <v>1453</v>
      </c>
      <c r="B10" s="109">
        <v>137108</v>
      </c>
      <c r="C10" s="109">
        <v>143772</v>
      </c>
      <c r="D10" s="110" t="s">
        <v>1355</v>
      </c>
      <c r="E10" s="110" t="s">
        <v>2704</v>
      </c>
      <c r="F10" s="110"/>
      <c r="G10" s="110"/>
      <c r="H10" s="110"/>
      <c r="I10" s="110" t="s">
        <v>10</v>
      </c>
      <c r="J10" s="111">
        <v>1800</v>
      </c>
      <c r="K10" s="111">
        <v>2490</v>
      </c>
      <c r="L10" s="110" t="s">
        <v>2637</v>
      </c>
      <c r="M10" s="109">
        <v>1</v>
      </c>
      <c r="N10" s="109"/>
      <c r="O10" s="110"/>
      <c r="P10" s="41" t="str">
        <f t="shared" si="0"/>
        <v>1</v>
      </c>
      <c r="Q10" s="41" t="str">
        <f>INDEX(Торг!$J:$J,MATCH($B10,Торг!$B:$B,0))</f>
        <v>salina</v>
      </c>
      <c r="R10" s="4" t="b">
        <f>EXACT(VLOOKUP(A10,Торг!$A:$A,1,0),A10)</f>
        <v>1</v>
      </c>
    </row>
    <row r="11" spans="1:18" ht="90" x14ac:dyDescent="0.25">
      <c r="A11" s="110" t="s">
        <v>1453</v>
      </c>
      <c r="B11" s="109">
        <v>137109</v>
      </c>
      <c r="C11" s="109">
        <v>143773</v>
      </c>
      <c r="D11" s="110" t="s">
        <v>1354</v>
      </c>
      <c r="E11" s="110" t="s">
        <v>2704</v>
      </c>
      <c r="F11" s="110"/>
      <c r="G11" s="110"/>
      <c r="H11" s="110"/>
      <c r="I11" s="110" t="s">
        <v>10</v>
      </c>
      <c r="J11" s="111">
        <v>1800</v>
      </c>
      <c r="K11" s="111">
        <v>2490</v>
      </c>
      <c r="L11" s="110" t="s">
        <v>2637</v>
      </c>
      <c r="M11" s="109">
        <v>1</v>
      </c>
      <c r="N11" s="109"/>
      <c r="O11" s="110"/>
      <c r="P11" s="41" t="str">
        <f t="shared" si="0"/>
        <v>1</v>
      </c>
      <c r="Q11" s="41" t="str">
        <f>INDEX(Торг!$J:$J,MATCH($B11,Торг!$B:$B,0))</f>
        <v>salina</v>
      </c>
      <c r="R11" s="4" t="b">
        <f>EXACT(VLOOKUP(A11,Торг!$A:$A,1,0),A11)</f>
        <v>1</v>
      </c>
    </row>
    <row r="12" spans="1:18" ht="90" x14ac:dyDescent="0.25">
      <c r="A12" s="110" t="s">
        <v>1453</v>
      </c>
      <c r="B12" s="109">
        <v>137110</v>
      </c>
      <c r="C12" s="109">
        <v>143774</v>
      </c>
      <c r="D12" s="110" t="s">
        <v>1353</v>
      </c>
      <c r="E12" s="110" t="s">
        <v>2704</v>
      </c>
      <c r="F12" s="110"/>
      <c r="G12" s="110"/>
      <c r="H12" s="110"/>
      <c r="I12" s="110" t="s">
        <v>10</v>
      </c>
      <c r="J12" s="111">
        <v>1800</v>
      </c>
      <c r="K12" s="111">
        <v>2490</v>
      </c>
      <c r="L12" s="110" t="s">
        <v>2637</v>
      </c>
      <c r="M12" s="109">
        <v>1</v>
      </c>
      <c r="N12" s="109"/>
      <c r="O12" s="110"/>
      <c r="P12" s="41" t="str">
        <f t="shared" si="0"/>
        <v>1</v>
      </c>
      <c r="Q12" s="41" t="str">
        <f>INDEX(Торг!$J:$J,MATCH($B12,Торг!$B:$B,0))</f>
        <v>salina</v>
      </c>
      <c r="R12" s="4" t="b">
        <f>EXACT(VLOOKUP(A12,Торг!$A:$A,1,0),A12)</f>
        <v>1</v>
      </c>
    </row>
    <row r="13" spans="1:18" ht="90" x14ac:dyDescent="0.25">
      <c r="A13" s="110" t="s">
        <v>1453</v>
      </c>
      <c r="B13" s="109">
        <v>137111</v>
      </c>
      <c r="C13" s="109">
        <v>143775</v>
      </c>
      <c r="D13" s="110" t="s">
        <v>1352</v>
      </c>
      <c r="E13" s="110" t="s">
        <v>2704</v>
      </c>
      <c r="F13" s="110"/>
      <c r="G13" s="110"/>
      <c r="H13" s="110"/>
      <c r="I13" s="110" t="s">
        <v>10</v>
      </c>
      <c r="J13" s="111">
        <v>1800</v>
      </c>
      <c r="K13" s="111">
        <v>2490</v>
      </c>
      <c r="L13" s="110" t="s">
        <v>2637</v>
      </c>
      <c r="M13" s="109">
        <v>1</v>
      </c>
      <c r="N13" s="109"/>
      <c r="O13" s="110"/>
      <c r="P13" s="41" t="str">
        <f t="shared" si="0"/>
        <v>1</v>
      </c>
      <c r="Q13" s="41" t="str">
        <f>INDEX(Торг!$J:$J,MATCH($B13,Торг!$B:$B,0))</f>
        <v>salina</v>
      </c>
      <c r="R13" s="4" t="b">
        <f>EXACT(VLOOKUP(A13,Торг!$A:$A,1,0),A13)</f>
        <v>1</v>
      </c>
    </row>
    <row r="14" spans="1:18" ht="90" x14ac:dyDescent="0.25">
      <c r="A14" s="110" t="s">
        <v>1453</v>
      </c>
      <c r="B14" s="109">
        <v>137112</v>
      </c>
      <c r="C14" s="109">
        <v>143776</v>
      </c>
      <c r="D14" s="110" t="s">
        <v>1351</v>
      </c>
      <c r="E14" s="110" t="s">
        <v>2704</v>
      </c>
      <c r="F14" s="110"/>
      <c r="G14" s="110"/>
      <c r="H14" s="110"/>
      <c r="I14" s="110" t="s">
        <v>10</v>
      </c>
      <c r="J14" s="111">
        <v>1800</v>
      </c>
      <c r="K14" s="111">
        <v>2490</v>
      </c>
      <c r="L14" s="110" t="s">
        <v>2637</v>
      </c>
      <c r="M14" s="109">
        <v>1</v>
      </c>
      <c r="N14" s="109"/>
      <c r="O14" s="110"/>
      <c r="P14" s="41" t="str">
        <f t="shared" si="0"/>
        <v>1</v>
      </c>
      <c r="Q14" s="41" t="str">
        <f>INDEX(Торг!$J:$J,MATCH($B14,Торг!$B:$B,0))</f>
        <v>salina</v>
      </c>
      <c r="R14" s="4" t="b">
        <f>EXACT(VLOOKUP(A14,Торг!$A:$A,1,0),A14)</f>
        <v>1</v>
      </c>
    </row>
    <row r="15" spans="1:18" ht="90" x14ac:dyDescent="0.25">
      <c r="A15" s="110" t="s">
        <v>1453</v>
      </c>
      <c r="B15" s="109">
        <v>137113</v>
      </c>
      <c r="C15" s="109">
        <v>143777</v>
      </c>
      <c r="D15" s="110" t="s">
        <v>1350</v>
      </c>
      <c r="E15" s="110" t="s">
        <v>2704</v>
      </c>
      <c r="F15" s="110"/>
      <c r="G15" s="110"/>
      <c r="H15" s="110"/>
      <c r="I15" s="110" t="s">
        <v>10</v>
      </c>
      <c r="J15" s="111">
        <v>1800</v>
      </c>
      <c r="K15" s="111">
        <v>2490</v>
      </c>
      <c r="L15" s="110" t="s">
        <v>2637</v>
      </c>
      <c r="M15" s="109">
        <v>1</v>
      </c>
      <c r="N15" s="109"/>
      <c r="O15" s="110"/>
      <c r="P15" s="41" t="str">
        <f t="shared" si="0"/>
        <v>1</v>
      </c>
      <c r="Q15" s="41" t="str">
        <f>INDEX(Торг!$J:$J,MATCH($B15,Торг!$B:$B,0))</f>
        <v>salina</v>
      </c>
      <c r="R15" s="4" t="b">
        <f>EXACT(VLOOKUP(A15,Торг!$A:$A,1,0),A15)</f>
        <v>1</v>
      </c>
    </row>
    <row r="16" spans="1:18" ht="90" x14ac:dyDescent="0.25">
      <c r="A16" s="110" t="s">
        <v>1453</v>
      </c>
      <c r="B16" s="109">
        <v>137114</v>
      </c>
      <c r="C16" s="109">
        <v>143778</v>
      </c>
      <c r="D16" s="110" t="s">
        <v>1349</v>
      </c>
      <c r="E16" s="110" t="s">
        <v>2704</v>
      </c>
      <c r="F16" s="110"/>
      <c r="G16" s="110"/>
      <c r="H16" s="110"/>
      <c r="I16" s="110" t="s">
        <v>10</v>
      </c>
      <c r="J16" s="111">
        <v>1800</v>
      </c>
      <c r="K16" s="111">
        <v>2490</v>
      </c>
      <c r="L16" s="110" t="s">
        <v>2637</v>
      </c>
      <c r="M16" s="109">
        <v>1</v>
      </c>
      <c r="N16" s="109"/>
      <c r="O16" s="110"/>
      <c r="P16" s="41" t="str">
        <f t="shared" si="0"/>
        <v>1</v>
      </c>
      <c r="Q16" s="41" t="str">
        <f>INDEX(Торг!$J:$J,MATCH($B16,Торг!$B:$B,0))</f>
        <v>salina</v>
      </c>
      <c r="R16" s="4" t="b">
        <f>EXACT(VLOOKUP(A16,Торг!$A:$A,1,0),A16)</f>
        <v>1</v>
      </c>
    </row>
    <row r="17" spans="1:18" ht="90" x14ac:dyDescent="0.25">
      <c r="A17" s="110" t="s">
        <v>1453</v>
      </c>
      <c r="B17" s="109">
        <v>137115</v>
      </c>
      <c r="C17" s="109">
        <v>143779</v>
      </c>
      <c r="D17" s="110" t="s">
        <v>1348</v>
      </c>
      <c r="E17" s="110" t="s">
        <v>2704</v>
      </c>
      <c r="F17" s="110"/>
      <c r="G17" s="110"/>
      <c r="H17" s="110"/>
      <c r="I17" s="110" t="s">
        <v>10</v>
      </c>
      <c r="J17" s="111">
        <v>1800</v>
      </c>
      <c r="K17" s="111">
        <v>2490</v>
      </c>
      <c r="L17" s="110" t="s">
        <v>2637</v>
      </c>
      <c r="M17" s="109">
        <v>1</v>
      </c>
      <c r="N17" s="109"/>
      <c r="O17" s="110"/>
      <c r="P17" s="41" t="str">
        <f t="shared" si="0"/>
        <v>1</v>
      </c>
      <c r="Q17" s="41" t="str">
        <f>INDEX(Торг!$J:$J,MATCH($B17,Торг!$B:$B,0))</f>
        <v>salina</v>
      </c>
      <c r="R17" s="4" t="b">
        <f>EXACT(VLOOKUP(A17,Торг!$A:$A,1,0),A17)</f>
        <v>1</v>
      </c>
    </row>
    <row r="18" spans="1:18" ht="90" x14ac:dyDescent="0.25">
      <c r="A18" s="110" t="s">
        <v>1453</v>
      </c>
      <c r="B18" s="109">
        <v>137116</v>
      </c>
      <c r="C18" s="109">
        <v>143780</v>
      </c>
      <c r="D18" s="110" t="s">
        <v>1347</v>
      </c>
      <c r="E18" s="110" t="s">
        <v>2704</v>
      </c>
      <c r="F18" s="110"/>
      <c r="G18" s="110"/>
      <c r="H18" s="110"/>
      <c r="I18" s="110" t="s">
        <v>10</v>
      </c>
      <c r="J18" s="111">
        <v>1800</v>
      </c>
      <c r="K18" s="111">
        <v>2490</v>
      </c>
      <c r="L18" s="110" t="s">
        <v>2637</v>
      </c>
      <c r="M18" s="109">
        <v>1</v>
      </c>
      <c r="N18" s="109"/>
      <c r="O18" s="110"/>
      <c r="P18" s="41" t="str">
        <f t="shared" si="0"/>
        <v>1</v>
      </c>
      <c r="Q18" s="41" t="str">
        <f>INDEX(Торг!$J:$J,MATCH($B18,Торг!$B:$B,0))</f>
        <v>salina</v>
      </c>
      <c r="R18" s="4" t="b">
        <f>EXACT(VLOOKUP(A18,Торг!$A:$A,1,0),A18)</f>
        <v>1</v>
      </c>
    </row>
    <row r="19" spans="1:18" ht="90" x14ac:dyDescent="0.25">
      <c r="A19" s="110" t="s">
        <v>1453</v>
      </c>
      <c r="B19" s="109">
        <v>137117</v>
      </c>
      <c r="C19" s="109">
        <v>143781</v>
      </c>
      <c r="D19" s="110" t="s">
        <v>1346</v>
      </c>
      <c r="E19" s="110" t="s">
        <v>2704</v>
      </c>
      <c r="F19" s="110"/>
      <c r="G19" s="110"/>
      <c r="H19" s="110"/>
      <c r="I19" s="110" t="s">
        <v>10</v>
      </c>
      <c r="J19" s="111">
        <v>1800</v>
      </c>
      <c r="K19" s="111">
        <v>2490</v>
      </c>
      <c r="L19" s="110" t="s">
        <v>2637</v>
      </c>
      <c r="M19" s="109">
        <v>1</v>
      </c>
      <c r="N19" s="109"/>
      <c r="O19" s="110"/>
      <c r="P19" s="41" t="str">
        <f t="shared" si="0"/>
        <v>1</v>
      </c>
      <c r="Q19" s="41" t="str">
        <f>INDEX(Торг!$J:$J,MATCH($B19,Торг!$B:$B,0))</f>
        <v>salina</v>
      </c>
      <c r="R19" s="4" t="b">
        <f>EXACT(VLOOKUP(A19,Торг!$A:$A,1,0),A19)</f>
        <v>1</v>
      </c>
    </row>
    <row r="20" spans="1:18" ht="105" x14ac:dyDescent="0.25">
      <c r="A20" s="110" t="s">
        <v>1453</v>
      </c>
      <c r="B20" s="109">
        <v>137118</v>
      </c>
      <c r="C20" s="109">
        <v>143782</v>
      </c>
      <c r="D20" s="110" t="s">
        <v>1345</v>
      </c>
      <c r="E20" s="110" t="s">
        <v>2704</v>
      </c>
      <c r="F20" s="110"/>
      <c r="G20" s="110"/>
      <c r="H20" s="110"/>
      <c r="I20" s="110" t="s">
        <v>10</v>
      </c>
      <c r="J20" s="111">
        <v>1800</v>
      </c>
      <c r="K20" s="111">
        <v>2490</v>
      </c>
      <c r="L20" s="110" t="s">
        <v>2637</v>
      </c>
      <c r="M20" s="109">
        <v>1</v>
      </c>
      <c r="N20" s="109"/>
      <c r="O20" s="110"/>
      <c r="P20" s="41" t="str">
        <f t="shared" si="0"/>
        <v>1</v>
      </c>
      <c r="Q20" s="41" t="str">
        <f>INDEX(Торг!$J:$J,MATCH($B20,Торг!$B:$B,0))</f>
        <v>salina</v>
      </c>
      <c r="R20" s="4" t="b">
        <f>EXACT(VLOOKUP(A20,Торг!$A:$A,1,0),A20)</f>
        <v>1</v>
      </c>
    </row>
    <row r="21" spans="1:18" ht="90" x14ac:dyDescent="0.25">
      <c r="A21" s="110" t="s">
        <v>1453</v>
      </c>
      <c r="B21" s="109">
        <v>137119</v>
      </c>
      <c r="C21" s="109">
        <v>143783</v>
      </c>
      <c r="D21" s="110" t="s">
        <v>1344</v>
      </c>
      <c r="E21" s="110" t="s">
        <v>2704</v>
      </c>
      <c r="F21" s="110"/>
      <c r="G21" s="110"/>
      <c r="H21" s="110"/>
      <c r="I21" s="110" t="s">
        <v>10</v>
      </c>
      <c r="J21" s="111">
        <v>1800</v>
      </c>
      <c r="K21" s="111">
        <v>2490</v>
      </c>
      <c r="L21" s="110" t="s">
        <v>2637</v>
      </c>
      <c r="M21" s="109">
        <v>1</v>
      </c>
      <c r="N21" s="109"/>
      <c r="O21" s="110"/>
      <c r="P21" s="41" t="str">
        <f t="shared" si="0"/>
        <v>1</v>
      </c>
      <c r="Q21" s="41" t="str">
        <f>INDEX(Торг!$J:$J,MATCH($B21,Торг!$B:$B,0))</f>
        <v>salina</v>
      </c>
      <c r="R21" s="4" t="b">
        <f>EXACT(VLOOKUP(A21,Торг!$A:$A,1,0),A21)</f>
        <v>1</v>
      </c>
    </row>
    <row r="22" spans="1:18" ht="105" x14ac:dyDescent="0.25">
      <c r="A22" s="110" t="s">
        <v>1453</v>
      </c>
      <c r="B22" s="109">
        <v>137120</v>
      </c>
      <c r="C22" s="109">
        <v>143784</v>
      </c>
      <c r="D22" s="110" t="s">
        <v>1343</v>
      </c>
      <c r="E22" s="110" t="s">
        <v>2704</v>
      </c>
      <c r="F22" s="110"/>
      <c r="G22" s="110"/>
      <c r="H22" s="110"/>
      <c r="I22" s="110" t="s">
        <v>10</v>
      </c>
      <c r="J22" s="111">
        <v>1800</v>
      </c>
      <c r="K22" s="111">
        <v>2490</v>
      </c>
      <c r="L22" s="110" t="s">
        <v>2637</v>
      </c>
      <c r="M22" s="109">
        <v>1</v>
      </c>
      <c r="N22" s="109"/>
      <c r="O22" s="110"/>
      <c r="P22" s="41" t="str">
        <f t="shared" si="0"/>
        <v>1</v>
      </c>
      <c r="Q22" s="41" t="str">
        <f>INDEX(Торг!$J:$J,MATCH($B22,Торг!$B:$B,0))</f>
        <v>salina</v>
      </c>
      <c r="R22" s="4" t="b">
        <f>EXACT(VLOOKUP(A22,Торг!$A:$A,1,0),A22)</f>
        <v>1</v>
      </c>
    </row>
    <row r="23" spans="1:18" ht="90" x14ac:dyDescent="0.25">
      <c r="A23" s="110" t="s">
        <v>1453</v>
      </c>
      <c r="B23" s="109">
        <v>137121</v>
      </c>
      <c r="C23" s="109">
        <v>143785</v>
      </c>
      <c r="D23" s="110" t="s">
        <v>1342</v>
      </c>
      <c r="E23" s="110" t="s">
        <v>2704</v>
      </c>
      <c r="F23" s="110"/>
      <c r="G23" s="110"/>
      <c r="H23" s="110"/>
      <c r="I23" s="110" t="s">
        <v>10</v>
      </c>
      <c r="J23" s="111">
        <v>1800</v>
      </c>
      <c r="K23" s="111">
        <v>2490</v>
      </c>
      <c r="L23" s="110" t="s">
        <v>2637</v>
      </c>
      <c r="M23" s="109">
        <v>1</v>
      </c>
      <c r="N23" s="109"/>
      <c r="O23" s="110"/>
      <c r="P23" s="41" t="str">
        <f t="shared" si="0"/>
        <v>1</v>
      </c>
      <c r="Q23" s="41" t="str">
        <f>INDEX(Торг!$J:$J,MATCH($B23,Торг!$B:$B,0))</f>
        <v>salina</v>
      </c>
      <c r="R23" s="4" t="b">
        <f>EXACT(VLOOKUP(A23,Торг!$A:$A,1,0),A23)</f>
        <v>1</v>
      </c>
    </row>
    <row r="24" spans="1:18" ht="90" x14ac:dyDescent="0.25">
      <c r="A24" s="110" t="s">
        <v>1453</v>
      </c>
      <c r="B24" s="109">
        <v>137122</v>
      </c>
      <c r="C24" s="109">
        <v>143786</v>
      </c>
      <c r="D24" s="110" t="s">
        <v>1341</v>
      </c>
      <c r="E24" s="110" t="s">
        <v>2704</v>
      </c>
      <c r="F24" s="110"/>
      <c r="G24" s="110"/>
      <c r="H24" s="110"/>
      <c r="I24" s="110" t="s">
        <v>10</v>
      </c>
      <c r="J24" s="111">
        <v>1800</v>
      </c>
      <c r="K24" s="111">
        <v>2490</v>
      </c>
      <c r="L24" s="110" t="s">
        <v>2637</v>
      </c>
      <c r="M24" s="109">
        <v>1</v>
      </c>
      <c r="N24" s="109"/>
      <c r="O24" s="110"/>
      <c r="P24" s="41" t="str">
        <f t="shared" si="0"/>
        <v>1</v>
      </c>
      <c r="Q24" s="41" t="str">
        <f>INDEX(Торг!$J:$J,MATCH($B24,Торг!$B:$B,0))</f>
        <v>salina</v>
      </c>
      <c r="R24" s="4" t="b">
        <f>EXACT(VLOOKUP(A24,Торг!$A:$A,1,0),A24)</f>
        <v>1</v>
      </c>
    </row>
    <row r="25" spans="1:18" ht="90" x14ac:dyDescent="0.25">
      <c r="A25" s="110" t="s">
        <v>1453</v>
      </c>
      <c r="B25" s="109">
        <v>137123</v>
      </c>
      <c r="C25" s="109">
        <v>143787</v>
      </c>
      <c r="D25" s="110" t="s">
        <v>1340</v>
      </c>
      <c r="E25" s="110" t="s">
        <v>2704</v>
      </c>
      <c r="F25" s="110"/>
      <c r="G25" s="110"/>
      <c r="H25" s="110"/>
      <c r="I25" s="110" t="s">
        <v>10</v>
      </c>
      <c r="J25" s="111">
        <v>1800</v>
      </c>
      <c r="K25" s="111">
        <v>2490</v>
      </c>
      <c r="L25" s="110" t="s">
        <v>2637</v>
      </c>
      <c r="M25" s="109">
        <v>1</v>
      </c>
      <c r="N25" s="109"/>
      <c r="O25" s="110"/>
      <c r="P25" s="41" t="str">
        <f t="shared" si="0"/>
        <v>1</v>
      </c>
      <c r="Q25" s="41" t="str">
        <f>INDEX(Торг!$J:$J,MATCH($B25,Торг!$B:$B,0))</f>
        <v>salina</v>
      </c>
      <c r="R25" s="4" t="b">
        <f>EXACT(VLOOKUP(A25,Торг!$A:$A,1,0),A25)</f>
        <v>1</v>
      </c>
    </row>
    <row r="26" spans="1:18" ht="90" x14ac:dyDescent="0.25">
      <c r="A26" s="110" t="s">
        <v>1453</v>
      </c>
      <c r="B26" s="109">
        <v>137124</v>
      </c>
      <c r="C26" s="109">
        <v>143788</v>
      </c>
      <c r="D26" s="110" t="s">
        <v>1339</v>
      </c>
      <c r="E26" s="110" t="s">
        <v>2704</v>
      </c>
      <c r="F26" s="110"/>
      <c r="G26" s="110"/>
      <c r="H26" s="110"/>
      <c r="I26" s="110" t="s">
        <v>10</v>
      </c>
      <c r="J26" s="111">
        <v>1800</v>
      </c>
      <c r="K26" s="111">
        <v>2490</v>
      </c>
      <c r="L26" s="110" t="s">
        <v>2637</v>
      </c>
      <c r="M26" s="109">
        <v>1</v>
      </c>
      <c r="N26" s="109"/>
      <c r="O26" s="110"/>
      <c r="P26" s="41" t="str">
        <f t="shared" si="0"/>
        <v>1</v>
      </c>
      <c r="Q26" s="41" t="str">
        <f>INDEX(Торг!$J:$J,MATCH($B26,Торг!$B:$B,0))</f>
        <v>salina</v>
      </c>
      <c r="R26" s="4" t="b">
        <f>EXACT(VLOOKUP(A26,Торг!$A:$A,1,0),A26)</f>
        <v>1</v>
      </c>
    </row>
    <row r="27" spans="1:18" ht="90" x14ac:dyDescent="0.25">
      <c r="A27" s="110" t="s">
        <v>1453</v>
      </c>
      <c r="B27" s="109">
        <v>137125</v>
      </c>
      <c r="C27" s="109">
        <v>143789</v>
      </c>
      <c r="D27" s="110" t="s">
        <v>1338</v>
      </c>
      <c r="E27" s="110" t="s">
        <v>2704</v>
      </c>
      <c r="F27" s="110"/>
      <c r="G27" s="110"/>
      <c r="H27" s="110"/>
      <c r="I27" s="110" t="s">
        <v>10</v>
      </c>
      <c r="J27" s="111">
        <v>1800</v>
      </c>
      <c r="K27" s="111">
        <v>2490</v>
      </c>
      <c r="L27" s="110" t="s">
        <v>2637</v>
      </c>
      <c r="M27" s="109">
        <v>1</v>
      </c>
      <c r="N27" s="109"/>
      <c r="O27" s="110"/>
      <c r="P27" s="41" t="str">
        <f t="shared" si="0"/>
        <v>1</v>
      </c>
      <c r="Q27" s="41" t="str">
        <f>INDEX(Торг!$J:$J,MATCH($B27,Торг!$B:$B,0))</f>
        <v>salina</v>
      </c>
      <c r="R27" s="4" t="b">
        <f>EXACT(VLOOKUP(A27,Торг!$A:$A,1,0),A27)</f>
        <v>1</v>
      </c>
    </row>
    <row r="28" spans="1:18" ht="90" x14ac:dyDescent="0.25">
      <c r="A28" s="110" t="s">
        <v>1453</v>
      </c>
      <c r="B28" s="109">
        <v>137126</v>
      </c>
      <c r="C28" s="109">
        <v>143790</v>
      </c>
      <c r="D28" s="110" t="s">
        <v>1337</v>
      </c>
      <c r="E28" s="110" t="s">
        <v>2704</v>
      </c>
      <c r="F28" s="110"/>
      <c r="G28" s="110"/>
      <c r="H28" s="110"/>
      <c r="I28" s="110" t="s">
        <v>10</v>
      </c>
      <c r="J28" s="111">
        <v>1800</v>
      </c>
      <c r="K28" s="111">
        <v>2490</v>
      </c>
      <c r="L28" s="110" t="s">
        <v>2637</v>
      </c>
      <c r="M28" s="109">
        <v>1</v>
      </c>
      <c r="N28" s="109"/>
      <c r="O28" s="110"/>
      <c r="P28" s="41" t="str">
        <f t="shared" si="0"/>
        <v>1</v>
      </c>
      <c r="Q28" s="41" t="str">
        <f>INDEX(Торг!$J:$J,MATCH($B28,Торг!$B:$B,0))</f>
        <v>salina</v>
      </c>
      <c r="R28" s="4" t="b">
        <f>EXACT(VLOOKUP(A28,Торг!$A:$A,1,0),A28)</f>
        <v>1</v>
      </c>
    </row>
    <row r="29" spans="1:18" ht="90" x14ac:dyDescent="0.25">
      <c r="A29" s="110" t="s">
        <v>1453</v>
      </c>
      <c r="B29" s="109">
        <v>137127</v>
      </c>
      <c r="C29" s="109">
        <v>143791</v>
      </c>
      <c r="D29" s="110" t="s">
        <v>1336</v>
      </c>
      <c r="E29" s="110" t="s">
        <v>2704</v>
      </c>
      <c r="F29" s="110"/>
      <c r="G29" s="110"/>
      <c r="H29" s="110"/>
      <c r="I29" s="110" t="s">
        <v>10</v>
      </c>
      <c r="J29" s="111">
        <v>1800</v>
      </c>
      <c r="K29" s="111">
        <v>2490</v>
      </c>
      <c r="L29" s="110" t="s">
        <v>2637</v>
      </c>
      <c r="M29" s="109">
        <v>1</v>
      </c>
      <c r="N29" s="109"/>
      <c r="O29" s="110"/>
      <c r="P29" s="41" t="str">
        <f t="shared" si="0"/>
        <v>1</v>
      </c>
      <c r="Q29" s="41" t="str">
        <f>INDEX(Торг!$J:$J,MATCH($B29,Торг!$B:$B,0))</f>
        <v>salina</v>
      </c>
      <c r="R29" s="4" t="b">
        <f>EXACT(VLOOKUP(A29,Торг!$A:$A,1,0),A29)</f>
        <v>1</v>
      </c>
    </row>
    <row r="30" spans="1:18" ht="90" x14ac:dyDescent="0.25">
      <c r="A30" s="110" t="s">
        <v>1453</v>
      </c>
      <c r="B30" s="109">
        <v>137128</v>
      </c>
      <c r="C30" s="109">
        <v>143792</v>
      </c>
      <c r="D30" s="110" t="s">
        <v>1335</v>
      </c>
      <c r="E30" s="110" t="s">
        <v>2704</v>
      </c>
      <c r="F30" s="110"/>
      <c r="G30" s="110"/>
      <c r="H30" s="110"/>
      <c r="I30" s="110" t="s">
        <v>10</v>
      </c>
      <c r="J30" s="111">
        <v>1800</v>
      </c>
      <c r="K30" s="111">
        <v>2490</v>
      </c>
      <c r="L30" s="110" t="s">
        <v>2637</v>
      </c>
      <c r="M30" s="109">
        <v>1</v>
      </c>
      <c r="N30" s="109"/>
      <c r="O30" s="110"/>
      <c r="P30" s="41" t="str">
        <f t="shared" si="0"/>
        <v>1</v>
      </c>
      <c r="Q30" s="41" t="str">
        <f>INDEX(Торг!$J:$J,MATCH($B30,Торг!$B:$B,0))</f>
        <v>salina</v>
      </c>
      <c r="R30" s="4" t="b">
        <f>EXACT(VLOOKUP(A30,Торг!$A:$A,1,0),A30)</f>
        <v>1</v>
      </c>
    </row>
    <row r="31" spans="1:18" ht="90" x14ac:dyDescent="0.25">
      <c r="A31" s="110" t="s">
        <v>1453</v>
      </c>
      <c r="B31" s="109">
        <v>137129</v>
      </c>
      <c r="C31" s="109">
        <v>143793</v>
      </c>
      <c r="D31" s="110" t="s">
        <v>1334</v>
      </c>
      <c r="E31" s="110" t="s">
        <v>2704</v>
      </c>
      <c r="F31" s="110"/>
      <c r="G31" s="110"/>
      <c r="H31" s="110"/>
      <c r="I31" s="110" t="s">
        <v>10</v>
      </c>
      <c r="J31" s="111">
        <v>1800</v>
      </c>
      <c r="K31" s="111">
        <v>2490</v>
      </c>
      <c r="L31" s="110" t="s">
        <v>2637</v>
      </c>
      <c r="M31" s="109">
        <v>1</v>
      </c>
      <c r="N31" s="109"/>
      <c r="O31" s="110"/>
      <c r="P31" s="41" t="str">
        <f t="shared" si="0"/>
        <v>1</v>
      </c>
      <c r="Q31" s="41" t="str">
        <f>INDEX(Торг!$J:$J,MATCH($B31,Торг!$B:$B,0))</f>
        <v>salina</v>
      </c>
      <c r="R31" s="4" t="b">
        <f>EXACT(VLOOKUP(A31,Торг!$A:$A,1,0),A31)</f>
        <v>1</v>
      </c>
    </row>
    <row r="32" spans="1:18" ht="90" x14ac:dyDescent="0.25">
      <c r="A32" s="110" t="s">
        <v>1453</v>
      </c>
      <c r="B32" s="109">
        <v>137130</v>
      </c>
      <c r="C32" s="109">
        <v>143794</v>
      </c>
      <c r="D32" s="110" t="s">
        <v>1333</v>
      </c>
      <c r="E32" s="110" t="s">
        <v>2704</v>
      </c>
      <c r="F32" s="110"/>
      <c r="G32" s="110"/>
      <c r="H32" s="110"/>
      <c r="I32" s="110" t="s">
        <v>10</v>
      </c>
      <c r="J32" s="111">
        <v>1800</v>
      </c>
      <c r="K32" s="111">
        <v>2490</v>
      </c>
      <c r="L32" s="110" t="s">
        <v>2637</v>
      </c>
      <c r="M32" s="109">
        <v>1</v>
      </c>
      <c r="N32" s="109"/>
      <c r="O32" s="110"/>
      <c r="P32" s="41" t="str">
        <f t="shared" si="0"/>
        <v>1</v>
      </c>
      <c r="Q32" s="41" t="str">
        <f>INDEX(Торг!$J:$J,MATCH($B32,Торг!$B:$B,0))</f>
        <v>salina</v>
      </c>
      <c r="R32" s="4" t="b">
        <f>EXACT(VLOOKUP(A32,Торг!$A:$A,1,0),A32)</f>
        <v>1</v>
      </c>
    </row>
    <row r="33" spans="1:18" ht="90" x14ac:dyDescent="0.25">
      <c r="A33" s="110" t="s">
        <v>1453</v>
      </c>
      <c r="B33" s="109">
        <v>137131</v>
      </c>
      <c r="C33" s="109">
        <v>143795</v>
      </c>
      <c r="D33" s="110" t="s">
        <v>1332</v>
      </c>
      <c r="E33" s="110" t="s">
        <v>2704</v>
      </c>
      <c r="F33" s="110"/>
      <c r="G33" s="110"/>
      <c r="H33" s="110"/>
      <c r="I33" s="110" t="s">
        <v>10</v>
      </c>
      <c r="J33" s="111">
        <v>1800</v>
      </c>
      <c r="K33" s="111">
        <v>2490</v>
      </c>
      <c r="L33" s="110" t="s">
        <v>2637</v>
      </c>
      <c r="M33" s="109">
        <v>1</v>
      </c>
      <c r="N33" s="109"/>
      <c r="O33" s="110"/>
      <c r="P33" s="41" t="str">
        <f t="shared" si="0"/>
        <v>1</v>
      </c>
      <c r="Q33" s="41" t="str">
        <f>INDEX(Торг!$J:$J,MATCH($B33,Торг!$B:$B,0))</f>
        <v>salina</v>
      </c>
      <c r="R33" s="4" t="b">
        <f>EXACT(VLOOKUP(A33,Торг!$A:$A,1,0),A33)</f>
        <v>1</v>
      </c>
    </row>
    <row r="34" spans="1:18" ht="90" x14ac:dyDescent="0.25">
      <c r="A34" s="110" t="s">
        <v>1453</v>
      </c>
      <c r="B34" s="109">
        <v>137132</v>
      </c>
      <c r="C34" s="109">
        <v>143796</v>
      </c>
      <c r="D34" s="110" t="s">
        <v>1331</v>
      </c>
      <c r="E34" s="110" t="s">
        <v>2704</v>
      </c>
      <c r="F34" s="110"/>
      <c r="G34" s="110"/>
      <c r="H34" s="110"/>
      <c r="I34" s="110" t="s">
        <v>10</v>
      </c>
      <c r="J34" s="111">
        <v>1800</v>
      </c>
      <c r="K34" s="111">
        <v>2490</v>
      </c>
      <c r="L34" s="110" t="s">
        <v>2637</v>
      </c>
      <c r="M34" s="109">
        <v>1</v>
      </c>
      <c r="N34" s="109"/>
      <c r="O34" s="110"/>
      <c r="P34" s="41" t="str">
        <f t="shared" si="0"/>
        <v>1</v>
      </c>
      <c r="Q34" s="41" t="str">
        <f>INDEX(Торг!$J:$J,MATCH($B34,Торг!$B:$B,0))</f>
        <v>salina</v>
      </c>
      <c r="R34" s="4" t="b">
        <f>EXACT(VLOOKUP(A34,Торг!$A:$A,1,0),A34)</f>
        <v>1</v>
      </c>
    </row>
    <row r="35" spans="1:18" ht="90" x14ac:dyDescent="0.25">
      <c r="A35" s="110" t="s">
        <v>1453</v>
      </c>
      <c r="B35" s="109">
        <v>137133</v>
      </c>
      <c r="C35" s="109">
        <v>143797</v>
      </c>
      <c r="D35" s="110" t="s">
        <v>1330</v>
      </c>
      <c r="E35" s="110" t="s">
        <v>2704</v>
      </c>
      <c r="F35" s="110"/>
      <c r="G35" s="110"/>
      <c r="H35" s="110"/>
      <c r="I35" s="110" t="s">
        <v>10</v>
      </c>
      <c r="J35" s="111">
        <v>1800</v>
      </c>
      <c r="K35" s="111">
        <v>2490</v>
      </c>
      <c r="L35" s="110" t="s">
        <v>2637</v>
      </c>
      <c r="M35" s="109">
        <v>1</v>
      </c>
      <c r="N35" s="109"/>
      <c r="O35" s="110"/>
      <c r="P35" s="41" t="str">
        <f t="shared" si="0"/>
        <v>1</v>
      </c>
      <c r="Q35" s="41" t="str">
        <f>INDEX(Торг!$J:$J,MATCH($B35,Торг!$B:$B,0))</f>
        <v>salina</v>
      </c>
      <c r="R35" s="4" t="b">
        <f>EXACT(VLOOKUP(A35,Торг!$A:$A,1,0),A35)</f>
        <v>1</v>
      </c>
    </row>
    <row r="36" spans="1:18" ht="90" x14ac:dyDescent="0.25">
      <c r="A36" s="110" t="s">
        <v>1453</v>
      </c>
      <c r="B36" s="109">
        <v>137134</v>
      </c>
      <c r="C36" s="109">
        <v>143798</v>
      </c>
      <c r="D36" s="110" t="s">
        <v>1329</v>
      </c>
      <c r="E36" s="110" t="s">
        <v>2704</v>
      </c>
      <c r="F36" s="110"/>
      <c r="G36" s="110"/>
      <c r="H36" s="110"/>
      <c r="I36" s="110" t="s">
        <v>10</v>
      </c>
      <c r="J36" s="111">
        <v>1800</v>
      </c>
      <c r="K36" s="111">
        <v>2490</v>
      </c>
      <c r="L36" s="110" t="s">
        <v>2637</v>
      </c>
      <c r="M36" s="109">
        <v>1</v>
      </c>
      <c r="N36" s="109"/>
      <c r="O36" s="110"/>
      <c r="P36" s="41" t="str">
        <f t="shared" si="0"/>
        <v>1</v>
      </c>
      <c r="Q36" s="41" t="str">
        <f>INDEX(Торг!$J:$J,MATCH($B36,Торг!$B:$B,0))</f>
        <v>salina</v>
      </c>
      <c r="R36" s="4" t="b">
        <f>EXACT(VLOOKUP(A36,Торг!$A:$A,1,0),A36)</f>
        <v>1</v>
      </c>
    </row>
    <row r="37" spans="1:18" ht="90" x14ac:dyDescent="0.25">
      <c r="A37" s="110" t="s">
        <v>1453</v>
      </c>
      <c r="B37" s="109">
        <v>137135</v>
      </c>
      <c r="C37" s="109">
        <v>143799</v>
      </c>
      <c r="D37" s="110" t="s">
        <v>1328</v>
      </c>
      <c r="E37" s="110" t="s">
        <v>2704</v>
      </c>
      <c r="F37" s="110"/>
      <c r="G37" s="110"/>
      <c r="H37" s="110"/>
      <c r="I37" s="110" t="s">
        <v>10</v>
      </c>
      <c r="J37" s="111">
        <v>1800</v>
      </c>
      <c r="K37" s="111">
        <v>2490</v>
      </c>
      <c r="L37" s="110" t="s">
        <v>2637</v>
      </c>
      <c r="M37" s="109">
        <v>1</v>
      </c>
      <c r="N37" s="109"/>
      <c r="O37" s="110"/>
      <c r="P37" s="41" t="str">
        <f t="shared" si="0"/>
        <v>1</v>
      </c>
      <c r="Q37" s="41" t="str">
        <f>INDEX(Торг!$J:$J,MATCH($B37,Торг!$B:$B,0))</f>
        <v>salina</v>
      </c>
      <c r="R37" s="4" t="b">
        <f>EXACT(VLOOKUP(A37,Торг!$A:$A,1,0),A37)</f>
        <v>1</v>
      </c>
    </row>
    <row r="38" spans="1:18" ht="90" x14ac:dyDescent="0.25">
      <c r="A38" s="110" t="s">
        <v>1453</v>
      </c>
      <c r="B38" s="109">
        <v>137136</v>
      </c>
      <c r="C38" s="109">
        <v>143800</v>
      </c>
      <c r="D38" s="110" t="s">
        <v>1327</v>
      </c>
      <c r="E38" s="110" t="s">
        <v>2704</v>
      </c>
      <c r="F38" s="110"/>
      <c r="G38" s="110"/>
      <c r="H38" s="110"/>
      <c r="I38" s="110" t="s">
        <v>10</v>
      </c>
      <c r="J38" s="111">
        <v>1800</v>
      </c>
      <c r="K38" s="111">
        <v>2490</v>
      </c>
      <c r="L38" s="110" t="s">
        <v>2637</v>
      </c>
      <c r="M38" s="109">
        <v>1</v>
      </c>
      <c r="N38" s="109"/>
      <c r="O38" s="110"/>
      <c r="P38" s="41" t="str">
        <f t="shared" si="0"/>
        <v>1</v>
      </c>
      <c r="Q38" s="41" t="str">
        <f>INDEX(Торг!$J:$J,MATCH($B38,Торг!$B:$B,0))</f>
        <v>salina</v>
      </c>
      <c r="R38" s="4" t="b">
        <f>EXACT(VLOOKUP(A38,Торг!$A:$A,1,0),A38)</f>
        <v>1</v>
      </c>
    </row>
    <row r="39" spans="1:18" ht="90" x14ac:dyDescent="0.25">
      <c r="A39" s="110" t="s">
        <v>1453</v>
      </c>
      <c r="B39" s="109">
        <v>137137</v>
      </c>
      <c r="C39" s="109">
        <v>143801</v>
      </c>
      <c r="D39" s="110" t="s">
        <v>1326</v>
      </c>
      <c r="E39" s="110" t="s">
        <v>2704</v>
      </c>
      <c r="F39" s="110"/>
      <c r="G39" s="110"/>
      <c r="H39" s="110"/>
      <c r="I39" s="110" t="s">
        <v>10</v>
      </c>
      <c r="J39" s="111">
        <v>1800</v>
      </c>
      <c r="K39" s="111">
        <v>2490</v>
      </c>
      <c r="L39" s="110" t="s">
        <v>2637</v>
      </c>
      <c r="M39" s="109">
        <v>1</v>
      </c>
      <c r="N39" s="109"/>
      <c r="O39" s="110"/>
      <c r="P39" s="41" t="str">
        <f t="shared" si="0"/>
        <v>1</v>
      </c>
      <c r="Q39" s="41" t="str">
        <f>INDEX(Торг!$J:$J,MATCH($B39,Торг!$B:$B,0))</f>
        <v>salina</v>
      </c>
      <c r="R39" s="4" t="b">
        <f>EXACT(VLOOKUP(A39,Торг!$A:$A,1,0),A39)</f>
        <v>1</v>
      </c>
    </row>
    <row r="40" spans="1:18" ht="90" x14ac:dyDescent="0.25">
      <c r="A40" s="110" t="s">
        <v>1453</v>
      </c>
      <c r="B40" s="109">
        <v>137138</v>
      </c>
      <c r="C40" s="109">
        <v>143802</v>
      </c>
      <c r="D40" s="110" t="s">
        <v>1325</v>
      </c>
      <c r="E40" s="110" t="s">
        <v>2704</v>
      </c>
      <c r="F40" s="110"/>
      <c r="G40" s="110"/>
      <c r="H40" s="110"/>
      <c r="I40" s="110" t="s">
        <v>10</v>
      </c>
      <c r="J40" s="111">
        <v>1800</v>
      </c>
      <c r="K40" s="111">
        <v>2490</v>
      </c>
      <c r="L40" s="110" t="s">
        <v>2637</v>
      </c>
      <c r="M40" s="109">
        <v>1</v>
      </c>
      <c r="N40" s="109"/>
      <c r="O40" s="110"/>
      <c r="P40" s="41" t="str">
        <f t="shared" si="0"/>
        <v>1</v>
      </c>
      <c r="Q40" s="41" t="str">
        <f>INDEX(Торг!$J:$J,MATCH($B40,Торг!$B:$B,0))</f>
        <v>salina</v>
      </c>
      <c r="R40" s="4" t="b">
        <f>EXACT(VLOOKUP(A40,Торг!$A:$A,1,0),A40)</f>
        <v>1</v>
      </c>
    </row>
    <row r="41" spans="1:18" ht="90" x14ac:dyDescent="0.25">
      <c r="A41" s="110" t="s">
        <v>1453</v>
      </c>
      <c r="B41" s="109">
        <v>137139</v>
      </c>
      <c r="C41" s="109">
        <v>143766</v>
      </c>
      <c r="D41" s="110" t="s">
        <v>1324</v>
      </c>
      <c r="E41" s="110" t="s">
        <v>2704</v>
      </c>
      <c r="F41" s="110"/>
      <c r="G41" s="110"/>
      <c r="H41" s="110"/>
      <c r="I41" s="110" t="s">
        <v>10</v>
      </c>
      <c r="J41" s="111">
        <v>1800</v>
      </c>
      <c r="K41" s="111">
        <v>2490</v>
      </c>
      <c r="L41" s="110" t="s">
        <v>2637</v>
      </c>
      <c r="M41" s="109">
        <v>1</v>
      </c>
      <c r="N41" s="109"/>
      <c r="O41" s="110"/>
      <c r="P41" s="41" t="str">
        <f t="shared" si="0"/>
        <v>1</v>
      </c>
      <c r="Q41" s="41" t="str">
        <f>INDEX(Торг!$J:$J,MATCH($B41,Торг!$B:$B,0))</f>
        <v>salina</v>
      </c>
      <c r="R41" s="4" t="b">
        <f>EXACT(VLOOKUP(A41,Торг!$A:$A,1,0),A41)</f>
        <v>1</v>
      </c>
    </row>
    <row r="42" spans="1:18" ht="90" x14ac:dyDescent="0.25">
      <c r="A42" s="110" t="s">
        <v>1453</v>
      </c>
      <c r="B42" s="109">
        <v>137140</v>
      </c>
      <c r="C42" s="109">
        <v>143803</v>
      </c>
      <c r="D42" s="110" t="s">
        <v>1323</v>
      </c>
      <c r="E42" s="110" t="s">
        <v>2704</v>
      </c>
      <c r="F42" s="110"/>
      <c r="G42" s="110"/>
      <c r="H42" s="110"/>
      <c r="I42" s="110" t="s">
        <v>10</v>
      </c>
      <c r="J42" s="111">
        <v>1800</v>
      </c>
      <c r="K42" s="111">
        <v>2490</v>
      </c>
      <c r="L42" s="110" t="s">
        <v>2637</v>
      </c>
      <c r="M42" s="109">
        <v>1</v>
      </c>
      <c r="N42" s="109"/>
      <c r="O42" s="110"/>
      <c r="P42" s="41" t="str">
        <f t="shared" si="0"/>
        <v>1</v>
      </c>
      <c r="Q42" s="41" t="str">
        <f>INDEX(Торг!$J:$J,MATCH($B42,Торг!$B:$B,0))</f>
        <v>salina</v>
      </c>
      <c r="R42" s="4" t="b">
        <f>EXACT(VLOOKUP(A42,Торг!$A:$A,1,0),A42)</f>
        <v>1</v>
      </c>
    </row>
    <row r="43" spans="1:18" ht="90" x14ac:dyDescent="0.25">
      <c r="A43" s="110" t="s">
        <v>1453</v>
      </c>
      <c r="B43" s="109">
        <v>137141</v>
      </c>
      <c r="C43" s="109">
        <v>143804</v>
      </c>
      <c r="D43" s="110" t="s">
        <v>1322</v>
      </c>
      <c r="E43" s="110" t="s">
        <v>2704</v>
      </c>
      <c r="F43" s="110"/>
      <c r="G43" s="110"/>
      <c r="H43" s="110"/>
      <c r="I43" s="110" t="s">
        <v>10</v>
      </c>
      <c r="J43" s="111">
        <v>1800</v>
      </c>
      <c r="K43" s="111">
        <v>2490</v>
      </c>
      <c r="L43" s="110" t="s">
        <v>2637</v>
      </c>
      <c r="M43" s="109">
        <v>1</v>
      </c>
      <c r="N43" s="109"/>
      <c r="O43" s="110"/>
      <c r="P43" s="41" t="str">
        <f t="shared" si="0"/>
        <v>1</v>
      </c>
      <c r="Q43" s="41" t="str">
        <f>INDEX(Торг!$J:$J,MATCH($B43,Торг!$B:$B,0))</f>
        <v>salina</v>
      </c>
      <c r="R43" s="4" t="b">
        <f>EXACT(VLOOKUP(A43,Торг!$A:$A,1,0),A43)</f>
        <v>1</v>
      </c>
    </row>
    <row r="44" spans="1:18" ht="75" x14ac:dyDescent="0.25">
      <c r="A44" s="110" t="s">
        <v>1453</v>
      </c>
      <c r="B44" s="109">
        <v>137142</v>
      </c>
      <c r="C44" s="109">
        <v>143764</v>
      </c>
      <c r="D44" s="110" t="s">
        <v>1321</v>
      </c>
      <c r="E44" s="110" t="s">
        <v>2704</v>
      </c>
      <c r="F44" s="110"/>
      <c r="G44" s="110"/>
      <c r="H44" s="110"/>
      <c r="I44" s="110" t="s">
        <v>10</v>
      </c>
      <c r="J44" s="111">
        <v>1500</v>
      </c>
      <c r="K44" s="111">
        <v>2090</v>
      </c>
      <c r="L44" s="110" t="s">
        <v>2637</v>
      </c>
      <c r="M44" s="109">
        <v>1</v>
      </c>
      <c r="N44" s="109"/>
      <c r="O44" s="110"/>
      <c r="P44" s="41" t="str">
        <f t="shared" si="0"/>
        <v>1</v>
      </c>
      <c r="Q44" s="41" t="str">
        <f>INDEX(Торг!$J:$J,MATCH($B44,Торг!$B:$B,0))</f>
        <v>salina</v>
      </c>
      <c r="R44" s="4" t="b">
        <f>EXACT(VLOOKUP(A44,Торг!$A:$A,1,0),A44)</f>
        <v>1</v>
      </c>
    </row>
    <row r="45" spans="1:18" ht="90" x14ac:dyDescent="0.25">
      <c r="A45" s="110" t="s">
        <v>1453</v>
      </c>
      <c r="B45" s="109">
        <v>137143</v>
      </c>
      <c r="C45" s="109">
        <v>143806</v>
      </c>
      <c r="D45" s="110" t="s">
        <v>1320</v>
      </c>
      <c r="E45" s="110" t="s">
        <v>2704</v>
      </c>
      <c r="F45" s="110"/>
      <c r="G45" s="110"/>
      <c r="H45" s="110"/>
      <c r="I45" s="110" t="s">
        <v>10</v>
      </c>
      <c r="J45" s="111">
        <v>1800</v>
      </c>
      <c r="K45" s="111">
        <v>2490</v>
      </c>
      <c r="L45" s="110" t="s">
        <v>2637</v>
      </c>
      <c r="M45" s="109">
        <v>1</v>
      </c>
      <c r="N45" s="109"/>
      <c r="O45" s="110"/>
      <c r="P45" s="41" t="str">
        <f t="shared" si="0"/>
        <v>1</v>
      </c>
      <c r="Q45" s="41" t="str">
        <f>INDEX(Торг!$J:$J,MATCH($B45,Торг!$B:$B,0))</f>
        <v>salina</v>
      </c>
      <c r="R45" s="4" t="b">
        <f>EXACT(VLOOKUP(A45,Торг!$A:$A,1,0),A45)</f>
        <v>1</v>
      </c>
    </row>
    <row r="46" spans="1:18" ht="90" x14ac:dyDescent="0.25">
      <c r="A46" s="110" t="s">
        <v>1453</v>
      </c>
      <c r="B46" s="109">
        <v>137144</v>
      </c>
      <c r="C46" s="109">
        <v>143807</v>
      </c>
      <c r="D46" s="110" t="s">
        <v>1319</v>
      </c>
      <c r="E46" s="110" t="s">
        <v>2704</v>
      </c>
      <c r="F46" s="110"/>
      <c r="G46" s="110"/>
      <c r="H46" s="110"/>
      <c r="I46" s="110" t="s">
        <v>10</v>
      </c>
      <c r="J46" s="111">
        <v>1800</v>
      </c>
      <c r="K46" s="111">
        <v>2490</v>
      </c>
      <c r="L46" s="110" t="s">
        <v>2637</v>
      </c>
      <c r="M46" s="109">
        <v>1</v>
      </c>
      <c r="N46" s="109"/>
      <c r="O46" s="110"/>
      <c r="P46" s="41" t="str">
        <f t="shared" si="0"/>
        <v>1</v>
      </c>
      <c r="Q46" s="41" t="str">
        <f>INDEX(Торг!$J:$J,MATCH($B46,Торг!$B:$B,0))</f>
        <v>salina</v>
      </c>
      <c r="R46" s="4" t="b">
        <f>EXACT(VLOOKUP(A46,Торг!$A:$A,1,0),A46)</f>
        <v>1</v>
      </c>
    </row>
    <row r="47" spans="1:18" ht="90" x14ac:dyDescent="0.25">
      <c r="A47" s="110" t="s">
        <v>1453</v>
      </c>
      <c r="B47" s="109">
        <v>137145</v>
      </c>
      <c r="C47" s="109">
        <v>143808</v>
      </c>
      <c r="D47" s="110" t="s">
        <v>1318</v>
      </c>
      <c r="E47" s="110" t="s">
        <v>2704</v>
      </c>
      <c r="F47" s="110"/>
      <c r="G47" s="110"/>
      <c r="H47" s="110"/>
      <c r="I47" s="110" t="s">
        <v>10</v>
      </c>
      <c r="J47" s="111">
        <v>1800</v>
      </c>
      <c r="K47" s="111">
        <v>2490</v>
      </c>
      <c r="L47" s="110" t="s">
        <v>2637</v>
      </c>
      <c r="M47" s="109">
        <v>1</v>
      </c>
      <c r="N47" s="109"/>
      <c r="O47" s="110"/>
      <c r="P47" s="41" t="str">
        <f t="shared" si="0"/>
        <v>1</v>
      </c>
      <c r="Q47" s="41" t="str">
        <f>INDEX(Торг!$J:$J,MATCH($B47,Торг!$B:$B,0))</f>
        <v>salina</v>
      </c>
      <c r="R47" s="4" t="b">
        <f>EXACT(VLOOKUP(A47,Торг!$A:$A,1,0),A47)</f>
        <v>1</v>
      </c>
    </row>
    <row r="48" spans="1:18" ht="90" x14ac:dyDescent="0.25">
      <c r="A48" s="110" t="s">
        <v>1453</v>
      </c>
      <c r="B48" s="109">
        <v>137146</v>
      </c>
      <c r="C48" s="109">
        <v>143809</v>
      </c>
      <c r="D48" s="110" t="s">
        <v>1317</v>
      </c>
      <c r="E48" s="110" t="s">
        <v>2704</v>
      </c>
      <c r="F48" s="110"/>
      <c r="G48" s="110"/>
      <c r="H48" s="110"/>
      <c r="I48" s="110" t="s">
        <v>10</v>
      </c>
      <c r="J48" s="111">
        <v>1800</v>
      </c>
      <c r="K48" s="111">
        <v>2490</v>
      </c>
      <c r="L48" s="110" t="s">
        <v>2637</v>
      </c>
      <c r="M48" s="109">
        <v>1</v>
      </c>
      <c r="N48" s="109"/>
      <c r="O48" s="110"/>
      <c r="P48" s="41" t="str">
        <f t="shared" si="0"/>
        <v>1</v>
      </c>
      <c r="Q48" s="41" t="str">
        <f>INDEX(Торг!$J:$J,MATCH($B48,Торг!$B:$B,0))</f>
        <v>salina</v>
      </c>
      <c r="R48" s="4" t="b">
        <f>EXACT(VLOOKUP(A48,Торг!$A:$A,1,0),A48)</f>
        <v>1</v>
      </c>
    </row>
    <row r="49" spans="1:18" ht="90" x14ac:dyDescent="0.25">
      <c r="A49" s="110" t="s">
        <v>1453</v>
      </c>
      <c r="B49" s="109">
        <v>137147</v>
      </c>
      <c r="C49" s="109">
        <v>143810</v>
      </c>
      <c r="D49" s="110" t="s">
        <v>1316</v>
      </c>
      <c r="E49" s="110" t="s">
        <v>2704</v>
      </c>
      <c r="F49" s="110"/>
      <c r="G49" s="110"/>
      <c r="H49" s="110"/>
      <c r="I49" s="110" t="s">
        <v>10</v>
      </c>
      <c r="J49" s="111">
        <v>1800</v>
      </c>
      <c r="K49" s="111">
        <v>2490</v>
      </c>
      <c r="L49" s="110" t="s">
        <v>2637</v>
      </c>
      <c r="M49" s="109">
        <v>1</v>
      </c>
      <c r="N49" s="109"/>
      <c r="O49" s="110"/>
      <c r="P49" s="41" t="str">
        <f t="shared" si="0"/>
        <v>1</v>
      </c>
      <c r="Q49" s="41" t="str">
        <f>INDEX(Торг!$J:$J,MATCH($B49,Торг!$B:$B,0))</f>
        <v>salina</v>
      </c>
      <c r="R49" s="4" t="b">
        <f>EXACT(VLOOKUP(A49,Торг!$A:$A,1,0),A49)</f>
        <v>1</v>
      </c>
    </row>
    <row r="50" spans="1:18" ht="90" x14ac:dyDescent="0.25">
      <c r="A50" s="110" t="s">
        <v>1453</v>
      </c>
      <c r="B50" s="109">
        <v>137148</v>
      </c>
      <c r="C50" s="109">
        <v>143811</v>
      </c>
      <c r="D50" s="110" t="s">
        <v>1315</v>
      </c>
      <c r="E50" s="110" t="s">
        <v>2704</v>
      </c>
      <c r="F50" s="110"/>
      <c r="G50" s="110"/>
      <c r="H50" s="110"/>
      <c r="I50" s="110" t="s">
        <v>10</v>
      </c>
      <c r="J50" s="111">
        <v>1800</v>
      </c>
      <c r="K50" s="111">
        <v>2490</v>
      </c>
      <c r="L50" s="110" t="s">
        <v>2637</v>
      </c>
      <c r="M50" s="109">
        <v>1</v>
      </c>
      <c r="N50" s="109"/>
      <c r="O50" s="110"/>
      <c r="P50" s="41" t="str">
        <f t="shared" si="0"/>
        <v>1</v>
      </c>
      <c r="Q50" s="41" t="str">
        <f>INDEX(Торг!$J:$J,MATCH($B50,Торг!$B:$B,0))</f>
        <v>salina</v>
      </c>
      <c r="R50" s="4" t="b">
        <f>EXACT(VLOOKUP(A50,Торг!$A:$A,1,0),A50)</f>
        <v>1</v>
      </c>
    </row>
    <row r="51" spans="1:18" ht="90" x14ac:dyDescent="0.25">
      <c r="A51" s="110" t="s">
        <v>1453</v>
      </c>
      <c r="B51" s="109">
        <v>137149</v>
      </c>
      <c r="C51" s="109">
        <v>143812</v>
      </c>
      <c r="D51" s="110" t="s">
        <v>1314</v>
      </c>
      <c r="E51" s="110" t="s">
        <v>2704</v>
      </c>
      <c r="F51" s="110"/>
      <c r="G51" s="110"/>
      <c r="H51" s="110"/>
      <c r="I51" s="110" t="s">
        <v>10</v>
      </c>
      <c r="J51" s="111">
        <v>1800</v>
      </c>
      <c r="K51" s="111">
        <v>2490</v>
      </c>
      <c r="L51" s="110" t="s">
        <v>2637</v>
      </c>
      <c r="M51" s="109">
        <v>1</v>
      </c>
      <c r="N51" s="109"/>
      <c r="O51" s="110"/>
      <c r="P51" s="41" t="str">
        <f t="shared" si="0"/>
        <v>1</v>
      </c>
      <c r="Q51" s="41" t="str">
        <f>INDEX(Торг!$J:$J,MATCH($B51,Торг!$B:$B,0))</f>
        <v>salina</v>
      </c>
      <c r="R51" s="4" t="b">
        <f>EXACT(VLOOKUP(A51,Торг!$A:$A,1,0),A51)</f>
        <v>1</v>
      </c>
    </row>
    <row r="52" spans="1:18" ht="90" x14ac:dyDescent="0.25">
      <c r="A52" s="110" t="s">
        <v>1453</v>
      </c>
      <c r="B52" s="109">
        <v>137150</v>
      </c>
      <c r="C52" s="109">
        <v>143813</v>
      </c>
      <c r="D52" s="110" t="s">
        <v>1313</v>
      </c>
      <c r="E52" s="110" t="s">
        <v>2704</v>
      </c>
      <c r="F52" s="110"/>
      <c r="G52" s="110"/>
      <c r="H52" s="110"/>
      <c r="I52" s="110" t="s">
        <v>10</v>
      </c>
      <c r="J52" s="111">
        <v>1800</v>
      </c>
      <c r="K52" s="111">
        <v>2490</v>
      </c>
      <c r="L52" s="110" t="s">
        <v>2637</v>
      </c>
      <c r="M52" s="109">
        <v>1</v>
      </c>
      <c r="N52" s="109"/>
      <c r="O52" s="110"/>
      <c r="P52" s="41" t="str">
        <f t="shared" si="0"/>
        <v>1</v>
      </c>
      <c r="Q52" s="41" t="str">
        <f>INDEX(Торг!$J:$J,MATCH($B52,Торг!$B:$B,0))</f>
        <v>salina</v>
      </c>
      <c r="R52" s="4" t="b">
        <f>EXACT(VLOOKUP(A52,Торг!$A:$A,1,0),A52)</f>
        <v>1</v>
      </c>
    </row>
    <row r="53" spans="1:18" ht="90" x14ac:dyDescent="0.25">
      <c r="A53" s="110" t="s">
        <v>1453</v>
      </c>
      <c r="B53" s="109">
        <v>137151</v>
      </c>
      <c r="C53" s="109">
        <v>143814</v>
      </c>
      <c r="D53" s="110" t="s">
        <v>1312</v>
      </c>
      <c r="E53" s="110" t="s">
        <v>2704</v>
      </c>
      <c r="F53" s="110"/>
      <c r="G53" s="110"/>
      <c r="H53" s="110"/>
      <c r="I53" s="110" t="s">
        <v>10</v>
      </c>
      <c r="J53" s="111">
        <v>1800</v>
      </c>
      <c r="K53" s="111">
        <v>2490</v>
      </c>
      <c r="L53" s="110" t="s">
        <v>2637</v>
      </c>
      <c r="M53" s="109">
        <v>1</v>
      </c>
      <c r="N53" s="109"/>
      <c r="O53" s="110"/>
      <c r="P53" s="41" t="str">
        <f t="shared" si="0"/>
        <v>1</v>
      </c>
      <c r="Q53" s="41" t="str">
        <f>INDEX(Торг!$J:$J,MATCH($B53,Торг!$B:$B,0))</f>
        <v>salina</v>
      </c>
      <c r="R53" s="4" t="b">
        <f>EXACT(VLOOKUP(A53,Торг!$A:$A,1,0),A53)</f>
        <v>1</v>
      </c>
    </row>
    <row r="54" spans="1:18" ht="90" x14ac:dyDescent="0.25">
      <c r="A54" s="110" t="s">
        <v>1453</v>
      </c>
      <c r="B54" s="109">
        <v>137152</v>
      </c>
      <c r="C54" s="109">
        <v>143815</v>
      </c>
      <c r="D54" s="110" t="s">
        <v>1311</v>
      </c>
      <c r="E54" s="110" t="s">
        <v>2704</v>
      </c>
      <c r="F54" s="110"/>
      <c r="G54" s="110"/>
      <c r="H54" s="110"/>
      <c r="I54" s="110" t="s">
        <v>10</v>
      </c>
      <c r="J54" s="111">
        <v>1800</v>
      </c>
      <c r="K54" s="111">
        <v>2490</v>
      </c>
      <c r="L54" s="110" t="s">
        <v>2637</v>
      </c>
      <c r="M54" s="109">
        <v>1</v>
      </c>
      <c r="N54" s="109"/>
      <c r="O54" s="110"/>
      <c r="P54" s="41" t="str">
        <f t="shared" si="0"/>
        <v>1</v>
      </c>
      <c r="Q54" s="41" t="str">
        <f>INDEX(Торг!$J:$J,MATCH($B54,Торг!$B:$B,0))</f>
        <v>salina</v>
      </c>
      <c r="R54" s="4" t="b">
        <f>EXACT(VLOOKUP(A54,Торг!$A:$A,1,0),A54)</f>
        <v>1</v>
      </c>
    </row>
    <row r="55" spans="1:18" ht="90" x14ac:dyDescent="0.25">
      <c r="A55" s="110" t="s">
        <v>1453</v>
      </c>
      <c r="B55" s="109">
        <v>137153</v>
      </c>
      <c r="C55" s="109">
        <v>143816</v>
      </c>
      <c r="D55" s="110" t="s">
        <v>1310</v>
      </c>
      <c r="E55" s="110" t="s">
        <v>2704</v>
      </c>
      <c r="F55" s="110"/>
      <c r="G55" s="110"/>
      <c r="H55" s="110"/>
      <c r="I55" s="110" t="s">
        <v>10</v>
      </c>
      <c r="J55" s="111">
        <v>1800</v>
      </c>
      <c r="K55" s="111">
        <v>2490</v>
      </c>
      <c r="L55" s="110" t="s">
        <v>2637</v>
      </c>
      <c r="M55" s="109">
        <v>1</v>
      </c>
      <c r="N55" s="109"/>
      <c r="O55" s="110"/>
      <c r="P55" s="41" t="str">
        <f t="shared" si="0"/>
        <v>1</v>
      </c>
      <c r="Q55" s="41" t="str">
        <f>INDEX(Торг!$J:$J,MATCH($B55,Торг!$B:$B,0))</f>
        <v>salina</v>
      </c>
      <c r="R55" s="4" t="b">
        <f>EXACT(VLOOKUP(A55,Торг!$A:$A,1,0),A55)</f>
        <v>1</v>
      </c>
    </row>
    <row r="56" spans="1:18" ht="90" x14ac:dyDescent="0.25">
      <c r="A56" s="110" t="s">
        <v>1453</v>
      </c>
      <c r="B56" s="109">
        <v>137154</v>
      </c>
      <c r="C56" s="109">
        <v>143817</v>
      </c>
      <c r="D56" s="110" t="s">
        <v>1309</v>
      </c>
      <c r="E56" s="110" t="s">
        <v>2704</v>
      </c>
      <c r="F56" s="110"/>
      <c r="G56" s="110"/>
      <c r="H56" s="110"/>
      <c r="I56" s="110" t="s">
        <v>10</v>
      </c>
      <c r="J56" s="111">
        <v>1800</v>
      </c>
      <c r="K56" s="111">
        <v>2490</v>
      </c>
      <c r="L56" s="110" t="s">
        <v>2637</v>
      </c>
      <c r="M56" s="109">
        <v>1</v>
      </c>
      <c r="N56" s="109"/>
      <c r="O56" s="110"/>
      <c r="P56" s="41" t="str">
        <f t="shared" si="0"/>
        <v>1</v>
      </c>
      <c r="Q56" s="41" t="str">
        <f>INDEX(Торг!$J:$J,MATCH($B56,Торг!$B:$B,0))</f>
        <v>salina</v>
      </c>
      <c r="R56" s="4" t="b">
        <f>EXACT(VLOOKUP(A56,Торг!$A:$A,1,0),A56)</f>
        <v>1</v>
      </c>
    </row>
    <row r="57" spans="1:18" ht="90" x14ac:dyDescent="0.25">
      <c r="A57" s="110" t="s">
        <v>1453</v>
      </c>
      <c r="B57" s="109">
        <v>137155</v>
      </c>
      <c r="C57" s="109">
        <v>143818</v>
      </c>
      <c r="D57" s="110" t="s">
        <v>1308</v>
      </c>
      <c r="E57" s="110" t="s">
        <v>2704</v>
      </c>
      <c r="F57" s="110"/>
      <c r="G57" s="110"/>
      <c r="H57" s="110"/>
      <c r="I57" s="110" t="s">
        <v>10</v>
      </c>
      <c r="J57" s="111">
        <v>1800</v>
      </c>
      <c r="K57" s="111">
        <v>2490</v>
      </c>
      <c r="L57" s="110" t="s">
        <v>2637</v>
      </c>
      <c r="M57" s="109">
        <v>1</v>
      </c>
      <c r="N57" s="109"/>
      <c r="O57" s="110"/>
      <c r="P57" s="41" t="str">
        <f t="shared" si="0"/>
        <v>1</v>
      </c>
      <c r="Q57" s="41" t="str">
        <f>INDEX(Торг!$J:$J,MATCH($B57,Торг!$B:$B,0))</f>
        <v>salina</v>
      </c>
      <c r="R57" s="4" t="b">
        <f>EXACT(VLOOKUP(A57,Торг!$A:$A,1,0),A57)</f>
        <v>1</v>
      </c>
    </row>
    <row r="58" spans="1:18" ht="90" x14ac:dyDescent="0.25">
      <c r="A58" s="110" t="s">
        <v>1453</v>
      </c>
      <c r="B58" s="109">
        <v>137156</v>
      </c>
      <c r="C58" s="109">
        <v>143819</v>
      </c>
      <c r="D58" s="110" t="s">
        <v>1307</v>
      </c>
      <c r="E58" s="110" t="s">
        <v>2704</v>
      </c>
      <c r="F58" s="110"/>
      <c r="G58" s="110"/>
      <c r="H58" s="110"/>
      <c r="I58" s="110" t="s">
        <v>10</v>
      </c>
      <c r="J58" s="111">
        <v>1800</v>
      </c>
      <c r="K58" s="111">
        <v>2490</v>
      </c>
      <c r="L58" s="110" t="s">
        <v>2637</v>
      </c>
      <c r="M58" s="109">
        <v>1</v>
      </c>
      <c r="N58" s="109"/>
      <c r="O58" s="110"/>
      <c r="P58" s="41" t="str">
        <f t="shared" si="0"/>
        <v>1</v>
      </c>
      <c r="Q58" s="41" t="str">
        <f>INDEX(Торг!$J:$J,MATCH($B58,Торг!$B:$B,0))</f>
        <v>salina</v>
      </c>
      <c r="R58" s="4" t="b">
        <f>EXACT(VLOOKUP(A58,Торг!$A:$A,1,0),A58)</f>
        <v>1</v>
      </c>
    </row>
    <row r="59" spans="1:18" ht="90" x14ac:dyDescent="0.25">
      <c r="A59" s="110" t="s">
        <v>1453</v>
      </c>
      <c r="B59" s="109">
        <v>137157</v>
      </c>
      <c r="C59" s="109">
        <v>143820</v>
      </c>
      <c r="D59" s="110" t="s">
        <v>1306</v>
      </c>
      <c r="E59" s="110" t="s">
        <v>2704</v>
      </c>
      <c r="F59" s="110"/>
      <c r="G59" s="110"/>
      <c r="H59" s="110"/>
      <c r="I59" s="110" t="s">
        <v>10</v>
      </c>
      <c r="J59" s="111">
        <v>1800</v>
      </c>
      <c r="K59" s="111">
        <v>2490</v>
      </c>
      <c r="L59" s="110" t="s">
        <v>2637</v>
      </c>
      <c r="M59" s="109">
        <v>1</v>
      </c>
      <c r="N59" s="109"/>
      <c r="O59" s="110"/>
      <c r="P59" s="41" t="str">
        <f t="shared" si="0"/>
        <v>1</v>
      </c>
      <c r="Q59" s="41" t="str">
        <f>INDEX(Торг!$J:$J,MATCH($B59,Торг!$B:$B,0))</f>
        <v>salina</v>
      </c>
      <c r="R59" s="4" t="b">
        <f>EXACT(VLOOKUP(A59,Торг!$A:$A,1,0),A59)</f>
        <v>1</v>
      </c>
    </row>
    <row r="60" spans="1:18" ht="105" x14ac:dyDescent="0.25">
      <c r="A60" s="110" t="s">
        <v>1453</v>
      </c>
      <c r="B60" s="109">
        <v>137158</v>
      </c>
      <c r="C60" s="109">
        <v>143821</v>
      </c>
      <c r="D60" s="110" t="s">
        <v>1305</v>
      </c>
      <c r="E60" s="110" t="s">
        <v>2704</v>
      </c>
      <c r="F60" s="110"/>
      <c r="G60" s="110"/>
      <c r="H60" s="110"/>
      <c r="I60" s="110" t="s">
        <v>10</v>
      </c>
      <c r="J60" s="111">
        <v>1800</v>
      </c>
      <c r="K60" s="111">
        <v>2490</v>
      </c>
      <c r="L60" s="110" t="s">
        <v>2637</v>
      </c>
      <c r="M60" s="109">
        <v>1</v>
      </c>
      <c r="N60" s="109"/>
      <c r="O60" s="110"/>
      <c r="P60" s="41" t="str">
        <f t="shared" si="0"/>
        <v>1</v>
      </c>
      <c r="Q60" s="41" t="str">
        <f>INDEX(Торг!$J:$J,MATCH($B60,Торг!$B:$B,0))</f>
        <v>salina</v>
      </c>
      <c r="R60" s="4" t="b">
        <f>EXACT(VLOOKUP(A60,Торг!$A:$A,1,0),A60)</f>
        <v>1</v>
      </c>
    </row>
    <row r="61" spans="1:18" ht="90" x14ac:dyDescent="0.25">
      <c r="A61" s="110" t="s">
        <v>1453</v>
      </c>
      <c r="B61" s="109">
        <v>137159</v>
      </c>
      <c r="C61" s="109">
        <v>143822</v>
      </c>
      <c r="D61" s="110" t="s">
        <v>1304</v>
      </c>
      <c r="E61" s="110" t="s">
        <v>2704</v>
      </c>
      <c r="F61" s="110"/>
      <c r="G61" s="110"/>
      <c r="H61" s="110"/>
      <c r="I61" s="110" t="s">
        <v>10</v>
      </c>
      <c r="J61" s="111">
        <v>1800</v>
      </c>
      <c r="K61" s="111">
        <v>2490</v>
      </c>
      <c r="L61" s="110" t="s">
        <v>2637</v>
      </c>
      <c r="M61" s="109">
        <v>1</v>
      </c>
      <c r="N61" s="109"/>
      <c r="O61" s="110"/>
      <c r="P61" s="41" t="str">
        <f t="shared" si="0"/>
        <v>1</v>
      </c>
      <c r="Q61" s="41" t="str">
        <f>INDEX(Торг!$J:$J,MATCH($B61,Торг!$B:$B,0))</f>
        <v>salina</v>
      </c>
      <c r="R61" s="4" t="b">
        <f>EXACT(VLOOKUP(A61,Торг!$A:$A,1,0),A61)</f>
        <v>1</v>
      </c>
    </row>
    <row r="62" spans="1:18" ht="105" x14ac:dyDescent="0.25">
      <c r="A62" s="110" t="s">
        <v>1453</v>
      </c>
      <c r="B62" s="109">
        <v>137160</v>
      </c>
      <c r="C62" s="109">
        <v>143823</v>
      </c>
      <c r="D62" s="110" t="s">
        <v>1303</v>
      </c>
      <c r="E62" s="110" t="s">
        <v>2704</v>
      </c>
      <c r="F62" s="110"/>
      <c r="G62" s="110"/>
      <c r="H62" s="110"/>
      <c r="I62" s="110" t="s">
        <v>10</v>
      </c>
      <c r="J62" s="111">
        <v>1800</v>
      </c>
      <c r="K62" s="111">
        <v>2490</v>
      </c>
      <c r="L62" s="110" t="s">
        <v>2637</v>
      </c>
      <c r="M62" s="109">
        <v>1</v>
      </c>
      <c r="N62" s="109"/>
      <c r="O62" s="110"/>
      <c r="P62" s="41" t="str">
        <f t="shared" si="0"/>
        <v>1</v>
      </c>
      <c r="Q62" s="41" t="str">
        <f>INDEX(Торг!$J:$J,MATCH($B62,Торг!$B:$B,0))</f>
        <v>salina</v>
      </c>
      <c r="R62" s="4" t="b">
        <f>EXACT(VLOOKUP(A62,Торг!$A:$A,1,0),A62)</f>
        <v>1</v>
      </c>
    </row>
    <row r="63" spans="1:18" ht="90" x14ac:dyDescent="0.25">
      <c r="A63" s="110" t="s">
        <v>1453</v>
      </c>
      <c r="B63" s="109">
        <v>137161</v>
      </c>
      <c r="C63" s="109">
        <v>143824</v>
      </c>
      <c r="D63" s="110" t="s">
        <v>1302</v>
      </c>
      <c r="E63" s="110" t="s">
        <v>2704</v>
      </c>
      <c r="F63" s="110"/>
      <c r="G63" s="110"/>
      <c r="H63" s="110"/>
      <c r="I63" s="110" t="s">
        <v>10</v>
      </c>
      <c r="J63" s="111">
        <v>1800</v>
      </c>
      <c r="K63" s="111">
        <v>2490</v>
      </c>
      <c r="L63" s="110" t="s">
        <v>2637</v>
      </c>
      <c r="M63" s="109">
        <v>1</v>
      </c>
      <c r="N63" s="109"/>
      <c r="O63" s="110"/>
      <c r="P63" s="41" t="str">
        <f t="shared" si="0"/>
        <v>1</v>
      </c>
      <c r="Q63" s="41" t="str">
        <f>INDEX(Торг!$J:$J,MATCH($B63,Торг!$B:$B,0))</f>
        <v>salina</v>
      </c>
      <c r="R63" s="4" t="b">
        <f>EXACT(VLOOKUP(A63,Торг!$A:$A,1,0),A63)</f>
        <v>1</v>
      </c>
    </row>
    <row r="64" spans="1:18" ht="90" x14ac:dyDescent="0.25">
      <c r="A64" s="110" t="s">
        <v>1453</v>
      </c>
      <c r="B64" s="109">
        <v>137162</v>
      </c>
      <c r="C64" s="109">
        <v>143825</v>
      </c>
      <c r="D64" s="110" t="s">
        <v>1301</v>
      </c>
      <c r="E64" s="110" t="s">
        <v>2704</v>
      </c>
      <c r="F64" s="110"/>
      <c r="G64" s="110"/>
      <c r="H64" s="110"/>
      <c r="I64" s="110" t="s">
        <v>10</v>
      </c>
      <c r="J64" s="111">
        <v>1800</v>
      </c>
      <c r="K64" s="111">
        <v>2490</v>
      </c>
      <c r="L64" s="110" t="s">
        <v>2637</v>
      </c>
      <c r="M64" s="109">
        <v>1</v>
      </c>
      <c r="N64" s="109"/>
      <c r="O64" s="110"/>
      <c r="P64" s="41" t="str">
        <f t="shared" si="0"/>
        <v>1</v>
      </c>
      <c r="Q64" s="41" t="str">
        <f>INDEX(Торг!$J:$J,MATCH($B64,Торг!$B:$B,0))</f>
        <v>salina</v>
      </c>
      <c r="R64" s="4" t="b">
        <f>EXACT(VLOOKUP(A64,Торг!$A:$A,1,0),A64)</f>
        <v>1</v>
      </c>
    </row>
    <row r="65" spans="1:18" ht="90" x14ac:dyDescent="0.25">
      <c r="A65" s="110" t="s">
        <v>1453</v>
      </c>
      <c r="B65" s="109">
        <v>137163</v>
      </c>
      <c r="C65" s="109">
        <v>143826</v>
      </c>
      <c r="D65" s="110" t="s">
        <v>1300</v>
      </c>
      <c r="E65" s="110" t="s">
        <v>2704</v>
      </c>
      <c r="F65" s="110"/>
      <c r="G65" s="110"/>
      <c r="H65" s="110"/>
      <c r="I65" s="110" t="s">
        <v>10</v>
      </c>
      <c r="J65" s="111">
        <v>1800</v>
      </c>
      <c r="K65" s="111">
        <v>2490</v>
      </c>
      <c r="L65" s="110" t="s">
        <v>2637</v>
      </c>
      <c r="M65" s="109">
        <v>1</v>
      </c>
      <c r="N65" s="109"/>
      <c r="O65" s="110"/>
      <c r="P65" s="41" t="str">
        <f t="shared" si="0"/>
        <v>1</v>
      </c>
      <c r="Q65" s="41" t="str">
        <f>INDEX(Торг!$J:$J,MATCH($B65,Торг!$B:$B,0))</f>
        <v>salina</v>
      </c>
      <c r="R65" s="4" t="b">
        <f>EXACT(VLOOKUP(A65,Торг!$A:$A,1,0),A65)</f>
        <v>1</v>
      </c>
    </row>
    <row r="66" spans="1:18" ht="90" x14ac:dyDescent="0.25">
      <c r="A66" s="110" t="s">
        <v>1453</v>
      </c>
      <c r="B66" s="109">
        <v>137164</v>
      </c>
      <c r="C66" s="109">
        <v>143827</v>
      </c>
      <c r="D66" s="110" t="s">
        <v>1299</v>
      </c>
      <c r="E66" s="110" t="s">
        <v>2704</v>
      </c>
      <c r="F66" s="110"/>
      <c r="G66" s="110"/>
      <c r="H66" s="110"/>
      <c r="I66" s="110" t="s">
        <v>10</v>
      </c>
      <c r="J66" s="111">
        <v>1800</v>
      </c>
      <c r="K66" s="111">
        <v>2490</v>
      </c>
      <c r="L66" s="110" t="s">
        <v>2637</v>
      </c>
      <c r="M66" s="109">
        <v>1</v>
      </c>
      <c r="N66" s="109"/>
      <c r="O66" s="110"/>
      <c r="P66" s="41" t="str">
        <f t="shared" si="0"/>
        <v>1</v>
      </c>
      <c r="Q66" s="41" t="str">
        <f>INDEX(Торг!$J:$J,MATCH($B66,Торг!$B:$B,0))</f>
        <v>salina</v>
      </c>
      <c r="R66" s="4" t="b">
        <f>EXACT(VLOOKUP(A66,Торг!$A:$A,1,0),A66)</f>
        <v>1</v>
      </c>
    </row>
    <row r="67" spans="1:18" ht="90" x14ac:dyDescent="0.25">
      <c r="A67" s="110" t="s">
        <v>1453</v>
      </c>
      <c r="B67" s="109">
        <v>137165</v>
      </c>
      <c r="C67" s="109">
        <v>143828</v>
      </c>
      <c r="D67" s="110" t="s">
        <v>1298</v>
      </c>
      <c r="E67" s="110" t="s">
        <v>2704</v>
      </c>
      <c r="F67" s="110"/>
      <c r="G67" s="110"/>
      <c r="H67" s="110"/>
      <c r="I67" s="110" t="s">
        <v>10</v>
      </c>
      <c r="J67" s="111">
        <v>1800</v>
      </c>
      <c r="K67" s="111">
        <v>2490</v>
      </c>
      <c r="L67" s="110" t="s">
        <v>2637</v>
      </c>
      <c r="M67" s="109">
        <v>1</v>
      </c>
      <c r="N67" s="109"/>
      <c r="O67" s="110"/>
      <c r="P67" s="41" t="str">
        <f t="shared" ref="P67:P130" si="1">_xlfn.CONCAT(M67,IF(N67&lt;&gt;"",_xlfn.CONCAT("ск",N67),""))</f>
        <v>1</v>
      </c>
      <c r="Q67" s="41" t="str">
        <f>INDEX(Торг!$J:$J,MATCH($B67,Торг!$B:$B,0))</f>
        <v>salina</v>
      </c>
      <c r="R67" s="4" t="b">
        <f>EXACT(VLOOKUP(A67,Торг!$A:$A,1,0),A67)</f>
        <v>1</v>
      </c>
    </row>
    <row r="68" spans="1:18" ht="90" x14ac:dyDescent="0.25">
      <c r="A68" s="110" t="s">
        <v>1453</v>
      </c>
      <c r="B68" s="109">
        <v>137166</v>
      </c>
      <c r="C68" s="109">
        <v>143829</v>
      </c>
      <c r="D68" s="110" t="s">
        <v>1297</v>
      </c>
      <c r="E68" s="110" t="s">
        <v>2704</v>
      </c>
      <c r="F68" s="110"/>
      <c r="G68" s="110"/>
      <c r="H68" s="110"/>
      <c r="I68" s="110" t="s">
        <v>10</v>
      </c>
      <c r="J68" s="111">
        <v>1800</v>
      </c>
      <c r="K68" s="111">
        <v>2490</v>
      </c>
      <c r="L68" s="110" t="s">
        <v>2637</v>
      </c>
      <c r="M68" s="109">
        <v>1</v>
      </c>
      <c r="N68" s="109"/>
      <c r="O68" s="110"/>
      <c r="P68" s="41" t="str">
        <f t="shared" si="1"/>
        <v>1</v>
      </c>
      <c r="Q68" s="41" t="str">
        <f>INDEX(Торг!$J:$J,MATCH($B68,Торг!$B:$B,0))</f>
        <v>salina</v>
      </c>
      <c r="R68" s="4" t="b">
        <f>EXACT(VLOOKUP(A68,Торг!$A:$A,1,0),A68)</f>
        <v>1</v>
      </c>
    </row>
    <row r="69" spans="1:18" ht="90" x14ac:dyDescent="0.25">
      <c r="A69" s="110" t="s">
        <v>1453</v>
      </c>
      <c r="B69" s="109">
        <v>137167</v>
      </c>
      <c r="C69" s="109">
        <v>143830</v>
      </c>
      <c r="D69" s="110" t="s">
        <v>1296</v>
      </c>
      <c r="E69" s="110" t="s">
        <v>2704</v>
      </c>
      <c r="F69" s="110"/>
      <c r="G69" s="110"/>
      <c r="H69" s="110"/>
      <c r="I69" s="110" t="s">
        <v>10</v>
      </c>
      <c r="J69" s="111">
        <v>1800</v>
      </c>
      <c r="K69" s="111">
        <v>2490</v>
      </c>
      <c r="L69" s="110" t="s">
        <v>2637</v>
      </c>
      <c r="M69" s="109">
        <v>1</v>
      </c>
      <c r="N69" s="109"/>
      <c r="O69" s="110"/>
      <c r="P69" s="41" t="str">
        <f t="shared" si="1"/>
        <v>1</v>
      </c>
      <c r="Q69" s="41" t="str">
        <f>INDEX(Торг!$J:$J,MATCH($B69,Торг!$B:$B,0))</f>
        <v>salina</v>
      </c>
      <c r="R69" s="4" t="b">
        <f>EXACT(VLOOKUP(A69,Торг!$A:$A,1,0),A69)</f>
        <v>1</v>
      </c>
    </row>
    <row r="70" spans="1:18" ht="90" x14ac:dyDescent="0.25">
      <c r="A70" s="110" t="s">
        <v>1453</v>
      </c>
      <c r="B70" s="109">
        <v>137168</v>
      </c>
      <c r="C70" s="109">
        <v>143831</v>
      </c>
      <c r="D70" s="110" t="s">
        <v>1295</v>
      </c>
      <c r="E70" s="110" t="s">
        <v>2704</v>
      </c>
      <c r="F70" s="110"/>
      <c r="G70" s="110"/>
      <c r="H70" s="110"/>
      <c r="I70" s="110" t="s">
        <v>10</v>
      </c>
      <c r="J70" s="111">
        <v>1800</v>
      </c>
      <c r="K70" s="111">
        <v>2490</v>
      </c>
      <c r="L70" s="110" t="s">
        <v>2637</v>
      </c>
      <c r="M70" s="109">
        <v>1</v>
      </c>
      <c r="N70" s="109"/>
      <c r="O70" s="110"/>
      <c r="P70" s="41" t="str">
        <f t="shared" si="1"/>
        <v>1</v>
      </c>
      <c r="Q70" s="41" t="str">
        <f>INDEX(Торг!$J:$J,MATCH($B70,Торг!$B:$B,0))</f>
        <v>salina</v>
      </c>
      <c r="R70" s="4" t="b">
        <f>EXACT(VLOOKUP(A70,Торг!$A:$A,1,0),A70)</f>
        <v>1</v>
      </c>
    </row>
    <row r="71" spans="1:18" ht="90" x14ac:dyDescent="0.25">
      <c r="A71" s="110" t="s">
        <v>1453</v>
      </c>
      <c r="B71" s="109">
        <v>137169</v>
      </c>
      <c r="C71" s="109">
        <v>143832</v>
      </c>
      <c r="D71" s="110" t="s">
        <v>1294</v>
      </c>
      <c r="E71" s="110" t="s">
        <v>2704</v>
      </c>
      <c r="F71" s="110"/>
      <c r="G71" s="110"/>
      <c r="H71" s="110"/>
      <c r="I71" s="110" t="s">
        <v>10</v>
      </c>
      <c r="J71" s="111">
        <v>1800</v>
      </c>
      <c r="K71" s="111">
        <v>2490</v>
      </c>
      <c r="L71" s="110" t="s">
        <v>2637</v>
      </c>
      <c r="M71" s="109">
        <v>1</v>
      </c>
      <c r="N71" s="109"/>
      <c r="O71" s="110"/>
      <c r="P71" s="41" t="str">
        <f t="shared" si="1"/>
        <v>1</v>
      </c>
      <c r="Q71" s="41" t="str">
        <f>INDEX(Торг!$J:$J,MATCH($B71,Торг!$B:$B,0))</f>
        <v>salina</v>
      </c>
      <c r="R71" s="4" t="b">
        <f>EXACT(VLOOKUP(A71,Торг!$A:$A,1,0),A71)</f>
        <v>1</v>
      </c>
    </row>
    <row r="72" spans="1:18" ht="90" x14ac:dyDescent="0.25">
      <c r="A72" s="110" t="s">
        <v>1453</v>
      </c>
      <c r="B72" s="109">
        <v>137170</v>
      </c>
      <c r="C72" s="109">
        <v>143833</v>
      </c>
      <c r="D72" s="110" t="s">
        <v>1293</v>
      </c>
      <c r="E72" s="110" t="s">
        <v>2704</v>
      </c>
      <c r="F72" s="110"/>
      <c r="G72" s="110"/>
      <c r="H72" s="110"/>
      <c r="I72" s="110" t="s">
        <v>10</v>
      </c>
      <c r="J72" s="111">
        <v>1800</v>
      </c>
      <c r="K72" s="111">
        <v>2490</v>
      </c>
      <c r="L72" s="110" t="s">
        <v>2637</v>
      </c>
      <c r="M72" s="109">
        <v>1</v>
      </c>
      <c r="N72" s="109"/>
      <c r="O72" s="110"/>
      <c r="P72" s="41" t="str">
        <f t="shared" si="1"/>
        <v>1</v>
      </c>
      <c r="Q72" s="41" t="str">
        <f>INDEX(Торг!$J:$J,MATCH($B72,Торг!$B:$B,0))</f>
        <v>salina</v>
      </c>
      <c r="R72" s="4" t="b">
        <f>EXACT(VLOOKUP(A72,Торг!$A:$A,1,0),A72)</f>
        <v>1</v>
      </c>
    </row>
    <row r="73" spans="1:18" ht="90" x14ac:dyDescent="0.25">
      <c r="A73" s="110" t="s">
        <v>1453</v>
      </c>
      <c r="B73" s="109">
        <v>137171</v>
      </c>
      <c r="C73" s="109">
        <v>143834</v>
      </c>
      <c r="D73" s="110" t="s">
        <v>1292</v>
      </c>
      <c r="E73" s="110" t="s">
        <v>2704</v>
      </c>
      <c r="F73" s="110"/>
      <c r="G73" s="110"/>
      <c r="H73" s="110"/>
      <c r="I73" s="110" t="s">
        <v>10</v>
      </c>
      <c r="J73" s="111">
        <v>1800</v>
      </c>
      <c r="K73" s="111">
        <v>2490</v>
      </c>
      <c r="L73" s="110" t="s">
        <v>2637</v>
      </c>
      <c r="M73" s="109">
        <v>1</v>
      </c>
      <c r="N73" s="109"/>
      <c r="O73" s="110"/>
      <c r="P73" s="41" t="str">
        <f t="shared" si="1"/>
        <v>1</v>
      </c>
      <c r="Q73" s="41" t="str">
        <f>INDEX(Торг!$J:$J,MATCH($B73,Торг!$B:$B,0))</f>
        <v>salina</v>
      </c>
      <c r="R73" s="4" t="b">
        <f>EXACT(VLOOKUP(A73,Торг!$A:$A,1,0),A73)</f>
        <v>1</v>
      </c>
    </row>
    <row r="74" spans="1:18" ht="90" x14ac:dyDescent="0.25">
      <c r="A74" s="110" t="s">
        <v>1453</v>
      </c>
      <c r="B74" s="109">
        <v>137172</v>
      </c>
      <c r="C74" s="109">
        <v>143835</v>
      </c>
      <c r="D74" s="110" t="s">
        <v>1291</v>
      </c>
      <c r="E74" s="110" t="s">
        <v>2704</v>
      </c>
      <c r="F74" s="110"/>
      <c r="G74" s="110"/>
      <c r="H74" s="110"/>
      <c r="I74" s="110" t="s">
        <v>10</v>
      </c>
      <c r="J74" s="111">
        <v>1800</v>
      </c>
      <c r="K74" s="111">
        <v>2490</v>
      </c>
      <c r="L74" s="110" t="s">
        <v>2637</v>
      </c>
      <c r="M74" s="109">
        <v>1</v>
      </c>
      <c r="N74" s="109"/>
      <c r="O74" s="110"/>
      <c r="P74" s="41" t="str">
        <f t="shared" si="1"/>
        <v>1</v>
      </c>
      <c r="Q74" s="41" t="str">
        <f>INDEX(Торг!$J:$J,MATCH($B74,Торг!$B:$B,0))</f>
        <v>salina</v>
      </c>
      <c r="R74" s="4" t="b">
        <f>EXACT(VLOOKUP(A74,Торг!$A:$A,1,0),A74)</f>
        <v>1</v>
      </c>
    </row>
    <row r="75" spans="1:18" ht="90" x14ac:dyDescent="0.25">
      <c r="A75" s="110" t="s">
        <v>1453</v>
      </c>
      <c r="B75" s="109">
        <v>137173</v>
      </c>
      <c r="C75" s="109">
        <v>143836</v>
      </c>
      <c r="D75" s="110" t="s">
        <v>1290</v>
      </c>
      <c r="E75" s="110" t="s">
        <v>2704</v>
      </c>
      <c r="F75" s="110"/>
      <c r="G75" s="110"/>
      <c r="H75" s="110"/>
      <c r="I75" s="110" t="s">
        <v>10</v>
      </c>
      <c r="J75" s="111">
        <v>1800</v>
      </c>
      <c r="K75" s="111">
        <v>2490</v>
      </c>
      <c r="L75" s="110" t="s">
        <v>2637</v>
      </c>
      <c r="M75" s="109">
        <v>1</v>
      </c>
      <c r="N75" s="109"/>
      <c r="O75" s="110"/>
      <c r="P75" s="41" t="str">
        <f t="shared" si="1"/>
        <v>1</v>
      </c>
      <c r="Q75" s="41" t="str">
        <f>INDEX(Торг!$J:$J,MATCH($B75,Торг!$B:$B,0))</f>
        <v>salina</v>
      </c>
      <c r="R75" s="4" t="b">
        <f>EXACT(VLOOKUP(A75,Торг!$A:$A,1,0),A75)</f>
        <v>1</v>
      </c>
    </row>
    <row r="76" spans="1:18" ht="90" x14ac:dyDescent="0.25">
      <c r="A76" s="110" t="s">
        <v>1453</v>
      </c>
      <c r="B76" s="109">
        <v>137174</v>
      </c>
      <c r="C76" s="109">
        <v>143837</v>
      </c>
      <c r="D76" s="110" t="s">
        <v>1289</v>
      </c>
      <c r="E76" s="110" t="s">
        <v>2704</v>
      </c>
      <c r="F76" s="110"/>
      <c r="G76" s="110"/>
      <c r="H76" s="110"/>
      <c r="I76" s="110" t="s">
        <v>10</v>
      </c>
      <c r="J76" s="111">
        <v>1800</v>
      </c>
      <c r="K76" s="111">
        <v>2490</v>
      </c>
      <c r="L76" s="110" t="s">
        <v>2637</v>
      </c>
      <c r="M76" s="109">
        <v>1</v>
      </c>
      <c r="N76" s="109"/>
      <c r="O76" s="110"/>
      <c r="P76" s="41" t="str">
        <f t="shared" si="1"/>
        <v>1</v>
      </c>
      <c r="Q76" s="41" t="str">
        <f>INDEX(Торг!$J:$J,MATCH($B76,Торг!$B:$B,0))</f>
        <v>salina</v>
      </c>
      <c r="R76" s="4" t="b">
        <f>EXACT(VLOOKUP(A76,Торг!$A:$A,1,0),A76)</f>
        <v>1</v>
      </c>
    </row>
    <row r="77" spans="1:18" ht="90" x14ac:dyDescent="0.25">
      <c r="A77" s="110" t="s">
        <v>1453</v>
      </c>
      <c r="B77" s="109">
        <v>137175</v>
      </c>
      <c r="C77" s="109">
        <v>143838</v>
      </c>
      <c r="D77" s="110" t="s">
        <v>1288</v>
      </c>
      <c r="E77" s="110" t="s">
        <v>2704</v>
      </c>
      <c r="F77" s="110"/>
      <c r="G77" s="110"/>
      <c r="H77" s="110"/>
      <c r="I77" s="110" t="s">
        <v>10</v>
      </c>
      <c r="J77" s="111">
        <v>1800</v>
      </c>
      <c r="K77" s="111">
        <v>2490</v>
      </c>
      <c r="L77" s="110" t="s">
        <v>2637</v>
      </c>
      <c r="M77" s="109">
        <v>1</v>
      </c>
      <c r="N77" s="109"/>
      <c r="O77" s="110"/>
      <c r="P77" s="41" t="str">
        <f t="shared" si="1"/>
        <v>1</v>
      </c>
      <c r="Q77" s="41" t="str">
        <f>INDEX(Торг!$J:$J,MATCH($B77,Торг!$B:$B,0))</f>
        <v>salina</v>
      </c>
      <c r="R77" s="4" t="b">
        <f>EXACT(VLOOKUP(A77,Торг!$A:$A,1,0),A77)</f>
        <v>1</v>
      </c>
    </row>
    <row r="78" spans="1:18" ht="90" x14ac:dyDescent="0.25">
      <c r="A78" s="110" t="s">
        <v>1453</v>
      </c>
      <c r="B78" s="109">
        <v>137176</v>
      </c>
      <c r="C78" s="109">
        <v>143839</v>
      </c>
      <c r="D78" s="110" t="s">
        <v>1287</v>
      </c>
      <c r="E78" s="110" t="s">
        <v>2704</v>
      </c>
      <c r="F78" s="110"/>
      <c r="G78" s="110"/>
      <c r="H78" s="110"/>
      <c r="I78" s="110" t="s">
        <v>10</v>
      </c>
      <c r="J78" s="111">
        <v>1800</v>
      </c>
      <c r="K78" s="111">
        <v>2490</v>
      </c>
      <c r="L78" s="110" t="s">
        <v>2637</v>
      </c>
      <c r="M78" s="109">
        <v>1</v>
      </c>
      <c r="N78" s="109"/>
      <c r="O78" s="110"/>
      <c r="P78" s="41" t="str">
        <f t="shared" si="1"/>
        <v>1</v>
      </c>
      <c r="Q78" s="41" t="str">
        <f>INDEX(Торг!$J:$J,MATCH($B78,Торг!$B:$B,0))</f>
        <v>salina</v>
      </c>
      <c r="R78" s="4" t="b">
        <f>EXACT(VLOOKUP(A78,Торг!$A:$A,1,0),A78)</f>
        <v>1</v>
      </c>
    </row>
    <row r="79" spans="1:18" ht="90" x14ac:dyDescent="0.25">
      <c r="A79" s="110" t="s">
        <v>1453</v>
      </c>
      <c r="B79" s="109">
        <v>137177</v>
      </c>
      <c r="C79" s="109">
        <v>143840</v>
      </c>
      <c r="D79" s="110" t="s">
        <v>1286</v>
      </c>
      <c r="E79" s="110" t="s">
        <v>2704</v>
      </c>
      <c r="F79" s="110"/>
      <c r="G79" s="110"/>
      <c r="H79" s="110"/>
      <c r="I79" s="110" t="s">
        <v>10</v>
      </c>
      <c r="J79" s="111">
        <v>1800</v>
      </c>
      <c r="K79" s="111">
        <v>2490</v>
      </c>
      <c r="L79" s="110" t="s">
        <v>2637</v>
      </c>
      <c r="M79" s="109">
        <v>1</v>
      </c>
      <c r="N79" s="109"/>
      <c r="O79" s="110"/>
      <c r="P79" s="41" t="str">
        <f t="shared" si="1"/>
        <v>1</v>
      </c>
      <c r="Q79" s="41" t="str">
        <f>INDEX(Торг!$J:$J,MATCH($B79,Торг!$B:$B,0))</f>
        <v>salina</v>
      </c>
      <c r="R79" s="4" t="b">
        <f>EXACT(VLOOKUP(A79,Торг!$A:$A,1,0),A79)</f>
        <v>1</v>
      </c>
    </row>
    <row r="80" spans="1:18" ht="90" x14ac:dyDescent="0.25">
      <c r="A80" s="110" t="s">
        <v>1453</v>
      </c>
      <c r="B80" s="109">
        <v>137178</v>
      </c>
      <c r="C80" s="109">
        <v>143841</v>
      </c>
      <c r="D80" s="110" t="s">
        <v>1285</v>
      </c>
      <c r="E80" s="110" t="s">
        <v>2704</v>
      </c>
      <c r="F80" s="110"/>
      <c r="G80" s="110"/>
      <c r="H80" s="110"/>
      <c r="I80" s="110" t="s">
        <v>10</v>
      </c>
      <c r="J80" s="111">
        <v>1800</v>
      </c>
      <c r="K80" s="111">
        <v>2490</v>
      </c>
      <c r="L80" s="110" t="s">
        <v>2637</v>
      </c>
      <c r="M80" s="109">
        <v>1</v>
      </c>
      <c r="N80" s="109"/>
      <c r="O80" s="110"/>
      <c r="P80" s="41" t="str">
        <f t="shared" si="1"/>
        <v>1</v>
      </c>
      <c r="Q80" s="41" t="str">
        <f>INDEX(Торг!$J:$J,MATCH($B80,Торг!$B:$B,0))</f>
        <v>salina</v>
      </c>
      <c r="R80" s="4" t="b">
        <f>EXACT(VLOOKUP(A80,Торг!$A:$A,1,0),A80)</f>
        <v>1</v>
      </c>
    </row>
    <row r="81" spans="1:18" ht="90" x14ac:dyDescent="0.25">
      <c r="A81" s="110" t="s">
        <v>1453</v>
      </c>
      <c r="B81" s="109">
        <v>137179</v>
      </c>
      <c r="C81" s="109">
        <v>143805</v>
      </c>
      <c r="D81" s="110" t="s">
        <v>1284</v>
      </c>
      <c r="E81" s="110" t="s">
        <v>2704</v>
      </c>
      <c r="F81" s="110"/>
      <c r="G81" s="110"/>
      <c r="H81" s="110"/>
      <c r="I81" s="110" t="s">
        <v>10</v>
      </c>
      <c r="J81" s="111">
        <v>1800</v>
      </c>
      <c r="K81" s="111">
        <v>2490</v>
      </c>
      <c r="L81" s="110" t="s">
        <v>2637</v>
      </c>
      <c r="M81" s="109">
        <v>1</v>
      </c>
      <c r="N81" s="109"/>
      <c r="O81" s="110"/>
      <c r="P81" s="41" t="str">
        <f t="shared" si="1"/>
        <v>1</v>
      </c>
      <c r="Q81" s="41" t="str">
        <f>INDEX(Торг!$J:$J,MATCH($B81,Торг!$B:$B,0))</f>
        <v>salina</v>
      </c>
      <c r="R81" s="4" t="b">
        <f>EXACT(VLOOKUP(A81,Торг!$A:$A,1,0),A81)</f>
        <v>1</v>
      </c>
    </row>
    <row r="82" spans="1:18" ht="90" x14ac:dyDescent="0.25">
      <c r="A82" s="110" t="s">
        <v>1453</v>
      </c>
      <c r="B82" s="109">
        <v>137180</v>
      </c>
      <c r="C82" s="109">
        <v>143842</v>
      </c>
      <c r="D82" s="110" t="s">
        <v>1283</v>
      </c>
      <c r="E82" s="110" t="s">
        <v>2704</v>
      </c>
      <c r="F82" s="110"/>
      <c r="G82" s="110"/>
      <c r="H82" s="110"/>
      <c r="I82" s="110" t="s">
        <v>10</v>
      </c>
      <c r="J82" s="111">
        <v>1800</v>
      </c>
      <c r="K82" s="111">
        <v>2490</v>
      </c>
      <c r="L82" s="110" t="s">
        <v>2637</v>
      </c>
      <c r="M82" s="109">
        <v>1</v>
      </c>
      <c r="N82" s="109"/>
      <c r="O82" s="110"/>
      <c r="P82" s="41" t="str">
        <f t="shared" si="1"/>
        <v>1</v>
      </c>
      <c r="Q82" s="41" t="str">
        <f>INDEX(Торг!$J:$J,MATCH($B82,Торг!$B:$B,0))</f>
        <v>salina</v>
      </c>
      <c r="R82" s="4" t="b">
        <f>EXACT(VLOOKUP(A82,Торг!$A:$A,1,0),A82)</f>
        <v>1</v>
      </c>
    </row>
    <row r="83" spans="1:18" ht="90" x14ac:dyDescent="0.25">
      <c r="A83" s="110" t="s">
        <v>1453</v>
      </c>
      <c r="B83" s="109">
        <v>137181</v>
      </c>
      <c r="C83" s="109">
        <v>143843</v>
      </c>
      <c r="D83" s="110" t="s">
        <v>1282</v>
      </c>
      <c r="E83" s="110" t="s">
        <v>2704</v>
      </c>
      <c r="F83" s="110"/>
      <c r="G83" s="110"/>
      <c r="H83" s="110"/>
      <c r="I83" s="110" t="s">
        <v>10</v>
      </c>
      <c r="J83" s="111">
        <v>1800</v>
      </c>
      <c r="K83" s="111">
        <v>2490</v>
      </c>
      <c r="L83" s="110" t="s">
        <v>2637</v>
      </c>
      <c r="M83" s="109">
        <v>1</v>
      </c>
      <c r="N83" s="109"/>
      <c r="O83" s="110"/>
      <c r="P83" s="41" t="str">
        <f t="shared" si="1"/>
        <v>1</v>
      </c>
      <c r="Q83" s="41" t="str">
        <f>INDEX(Торг!$J:$J,MATCH($B83,Торг!$B:$B,0))</f>
        <v>salina</v>
      </c>
      <c r="R83" s="4" t="b">
        <f>EXACT(VLOOKUP(A83,Торг!$A:$A,1,0),A83)</f>
        <v>1</v>
      </c>
    </row>
    <row r="84" spans="1:18" ht="60" x14ac:dyDescent="0.25">
      <c r="A84" s="110" t="s">
        <v>35</v>
      </c>
      <c r="B84" s="109">
        <v>243395</v>
      </c>
      <c r="C84" s="109">
        <v>179905</v>
      </c>
      <c r="D84" s="110" t="s">
        <v>1454</v>
      </c>
      <c r="E84" s="110" t="s">
        <v>2704</v>
      </c>
      <c r="F84" s="110"/>
      <c r="G84" s="110"/>
      <c r="H84" s="110"/>
      <c r="I84" s="110" t="s">
        <v>10</v>
      </c>
      <c r="J84" s="111">
        <v>1900</v>
      </c>
      <c r="K84" s="111">
        <v>2890</v>
      </c>
      <c r="L84" s="110"/>
      <c r="M84" s="109">
        <v>1</v>
      </c>
      <c r="N84" s="109"/>
      <c r="O84" s="110"/>
      <c r="P84" s="41" t="str">
        <f t="shared" si="1"/>
        <v>1</v>
      </c>
      <c r="Q84" s="41" t="str">
        <f>INDEX(Торг!$J:$J,MATCH($B84,Торг!$B:$B,0))</f>
        <v>salina</v>
      </c>
      <c r="R84" s="4" t="b">
        <f>EXACT(VLOOKUP(A84,Торг!$A:$A,1,0),A84)</f>
        <v>1</v>
      </c>
    </row>
    <row r="85" spans="1:18" ht="60" x14ac:dyDescent="0.25">
      <c r="A85" s="110" t="s">
        <v>35</v>
      </c>
      <c r="B85" s="109">
        <v>243396</v>
      </c>
      <c r="C85" s="109">
        <v>179906</v>
      </c>
      <c r="D85" s="110" t="s">
        <v>1455</v>
      </c>
      <c r="E85" s="110" t="s">
        <v>2704</v>
      </c>
      <c r="F85" s="110"/>
      <c r="G85" s="110"/>
      <c r="H85" s="110"/>
      <c r="I85" s="110" t="s">
        <v>10</v>
      </c>
      <c r="J85" s="111">
        <v>1900</v>
      </c>
      <c r="K85" s="111">
        <v>2890</v>
      </c>
      <c r="L85" s="110"/>
      <c r="M85" s="109">
        <v>1</v>
      </c>
      <c r="N85" s="109"/>
      <c r="O85" s="110"/>
      <c r="P85" s="41" t="str">
        <f t="shared" si="1"/>
        <v>1</v>
      </c>
      <c r="Q85" s="41" t="str">
        <f>INDEX(Торг!$J:$J,MATCH($B85,Торг!$B:$B,0))</f>
        <v>salina</v>
      </c>
      <c r="R85" s="4" t="b">
        <f>EXACT(VLOOKUP(A85,Торг!$A:$A,1,0),A85)</f>
        <v>1</v>
      </c>
    </row>
    <row r="86" spans="1:18" ht="60" x14ac:dyDescent="0.25">
      <c r="A86" s="110" t="s">
        <v>35</v>
      </c>
      <c r="B86" s="109">
        <v>243397</v>
      </c>
      <c r="C86" s="109">
        <v>179907</v>
      </c>
      <c r="D86" s="110" t="s">
        <v>1456</v>
      </c>
      <c r="E86" s="110" t="s">
        <v>2704</v>
      </c>
      <c r="F86" s="110"/>
      <c r="G86" s="110"/>
      <c r="H86" s="110"/>
      <c r="I86" s="110" t="s">
        <v>10</v>
      </c>
      <c r="J86" s="111">
        <v>1900</v>
      </c>
      <c r="K86" s="111">
        <v>2890</v>
      </c>
      <c r="L86" s="110"/>
      <c r="M86" s="109">
        <v>1</v>
      </c>
      <c r="N86" s="109"/>
      <c r="O86" s="110"/>
      <c r="P86" s="41" t="str">
        <f t="shared" si="1"/>
        <v>1</v>
      </c>
      <c r="Q86" s="41" t="str">
        <f>INDEX(Торг!$J:$J,MATCH($B86,Торг!$B:$B,0))</f>
        <v>salina</v>
      </c>
      <c r="R86" s="4" t="b">
        <f>EXACT(VLOOKUP(A86,Торг!$A:$A,1,0),A86)</f>
        <v>1</v>
      </c>
    </row>
    <row r="87" spans="1:18" ht="60" x14ac:dyDescent="0.25">
      <c r="A87" s="110" t="s">
        <v>35</v>
      </c>
      <c r="B87" s="109">
        <v>243398</v>
      </c>
      <c r="C87" s="109">
        <v>179908</v>
      </c>
      <c r="D87" s="110" t="s">
        <v>1457</v>
      </c>
      <c r="E87" s="110" t="s">
        <v>2704</v>
      </c>
      <c r="F87" s="110"/>
      <c r="G87" s="110"/>
      <c r="H87" s="110"/>
      <c r="I87" s="110" t="s">
        <v>10</v>
      </c>
      <c r="J87" s="111">
        <v>1900</v>
      </c>
      <c r="K87" s="111">
        <v>2890</v>
      </c>
      <c r="L87" s="110"/>
      <c r="M87" s="109">
        <v>1</v>
      </c>
      <c r="N87" s="109"/>
      <c r="O87" s="110"/>
      <c r="P87" s="41" t="str">
        <f t="shared" si="1"/>
        <v>1</v>
      </c>
      <c r="Q87" s="41" t="str">
        <f>INDEX(Торг!$J:$J,MATCH($B87,Торг!$B:$B,0))</f>
        <v>salina</v>
      </c>
      <c r="R87" s="4" t="b">
        <f>EXACT(VLOOKUP(A87,Торг!$A:$A,1,0),A87)</f>
        <v>1</v>
      </c>
    </row>
    <row r="88" spans="1:18" ht="60" x14ac:dyDescent="0.25">
      <c r="A88" s="110" t="s">
        <v>35</v>
      </c>
      <c r="B88" s="109">
        <v>243399</v>
      </c>
      <c r="C88" s="109">
        <v>179909</v>
      </c>
      <c r="D88" s="110" t="s">
        <v>1458</v>
      </c>
      <c r="E88" s="110" t="s">
        <v>2704</v>
      </c>
      <c r="F88" s="110"/>
      <c r="G88" s="110"/>
      <c r="H88" s="110"/>
      <c r="I88" s="110" t="s">
        <v>10</v>
      </c>
      <c r="J88" s="111">
        <v>1900</v>
      </c>
      <c r="K88" s="111">
        <v>2890</v>
      </c>
      <c r="L88" s="110"/>
      <c r="M88" s="109">
        <v>1</v>
      </c>
      <c r="N88" s="109"/>
      <c r="O88" s="110"/>
      <c r="P88" s="41" t="str">
        <f t="shared" si="1"/>
        <v>1</v>
      </c>
      <c r="Q88" s="41" t="str">
        <f>INDEX(Торг!$J:$J,MATCH($B88,Торг!$B:$B,0))</f>
        <v>salina</v>
      </c>
      <c r="R88" s="4" t="b">
        <f>EXACT(VLOOKUP(A88,Торг!$A:$A,1,0),A88)</f>
        <v>1</v>
      </c>
    </row>
    <row r="89" spans="1:18" ht="60" x14ac:dyDescent="0.25">
      <c r="A89" s="110" t="s">
        <v>35</v>
      </c>
      <c r="B89" s="109">
        <v>243400</v>
      </c>
      <c r="C89" s="109">
        <v>179910</v>
      </c>
      <c r="D89" s="110" t="s">
        <v>1459</v>
      </c>
      <c r="E89" s="110" t="s">
        <v>2704</v>
      </c>
      <c r="F89" s="110"/>
      <c r="G89" s="110"/>
      <c r="H89" s="110"/>
      <c r="I89" s="110" t="s">
        <v>10</v>
      </c>
      <c r="J89" s="111">
        <v>1900</v>
      </c>
      <c r="K89" s="111">
        <v>2890</v>
      </c>
      <c r="L89" s="110"/>
      <c r="M89" s="109">
        <v>1</v>
      </c>
      <c r="N89" s="109"/>
      <c r="O89" s="110"/>
      <c r="P89" s="41" t="str">
        <f t="shared" si="1"/>
        <v>1</v>
      </c>
      <c r="Q89" s="41" t="str">
        <f>INDEX(Торг!$J:$J,MATCH($B89,Торг!$B:$B,0))</f>
        <v>salina</v>
      </c>
      <c r="R89" s="4" t="b">
        <f>EXACT(VLOOKUP(A89,Торг!$A:$A,1,0),A89)</f>
        <v>1</v>
      </c>
    </row>
    <row r="90" spans="1:18" ht="60" x14ac:dyDescent="0.25">
      <c r="A90" s="110" t="s">
        <v>35</v>
      </c>
      <c r="B90" s="109">
        <v>243401</v>
      </c>
      <c r="C90" s="109">
        <v>179911</v>
      </c>
      <c r="D90" s="110" t="s">
        <v>1460</v>
      </c>
      <c r="E90" s="110" t="s">
        <v>2704</v>
      </c>
      <c r="F90" s="110"/>
      <c r="G90" s="110"/>
      <c r="H90" s="110"/>
      <c r="I90" s="110" t="s">
        <v>10</v>
      </c>
      <c r="J90" s="111">
        <v>1900</v>
      </c>
      <c r="K90" s="111">
        <v>2890</v>
      </c>
      <c r="L90" s="110"/>
      <c r="M90" s="109">
        <v>1</v>
      </c>
      <c r="N90" s="109"/>
      <c r="O90" s="110"/>
      <c r="P90" s="41" t="str">
        <f t="shared" si="1"/>
        <v>1</v>
      </c>
      <c r="Q90" s="41" t="str">
        <f>INDEX(Торг!$J:$J,MATCH($B90,Торг!$B:$B,0))</f>
        <v>salina</v>
      </c>
      <c r="R90" s="4" t="b">
        <f>EXACT(VLOOKUP(A90,Торг!$A:$A,1,0),A90)</f>
        <v>1</v>
      </c>
    </row>
    <row r="91" spans="1:18" ht="60" x14ac:dyDescent="0.25">
      <c r="A91" s="110" t="s">
        <v>35</v>
      </c>
      <c r="B91" s="109">
        <v>243402</v>
      </c>
      <c r="C91" s="109">
        <v>179912</v>
      </c>
      <c r="D91" s="110" t="s">
        <v>1461</v>
      </c>
      <c r="E91" s="110" t="s">
        <v>2704</v>
      </c>
      <c r="F91" s="110"/>
      <c r="G91" s="110"/>
      <c r="H91" s="110"/>
      <c r="I91" s="110" t="s">
        <v>10</v>
      </c>
      <c r="J91" s="111">
        <v>1900</v>
      </c>
      <c r="K91" s="111">
        <v>2890</v>
      </c>
      <c r="L91" s="110"/>
      <c r="M91" s="109">
        <v>1</v>
      </c>
      <c r="N91" s="109"/>
      <c r="O91" s="110"/>
      <c r="P91" s="41" t="str">
        <f t="shared" si="1"/>
        <v>1</v>
      </c>
      <c r="Q91" s="41" t="str">
        <f>INDEX(Торг!$J:$J,MATCH($B91,Торг!$B:$B,0))</f>
        <v>salina</v>
      </c>
      <c r="R91" s="4" t="b">
        <f>EXACT(VLOOKUP(A91,Торг!$A:$A,1,0),A91)</f>
        <v>1</v>
      </c>
    </row>
    <row r="92" spans="1:18" ht="60" x14ac:dyDescent="0.25">
      <c r="A92" s="110" t="s">
        <v>35</v>
      </c>
      <c r="B92" s="109">
        <v>243403</v>
      </c>
      <c r="C92" s="109">
        <v>179913</v>
      </c>
      <c r="D92" s="110" t="s">
        <v>1462</v>
      </c>
      <c r="E92" s="110" t="s">
        <v>2704</v>
      </c>
      <c r="F92" s="110"/>
      <c r="G92" s="110"/>
      <c r="H92" s="110"/>
      <c r="I92" s="110" t="s">
        <v>10</v>
      </c>
      <c r="J92" s="111">
        <v>1900</v>
      </c>
      <c r="K92" s="111">
        <v>2890</v>
      </c>
      <c r="L92" s="110"/>
      <c r="M92" s="109">
        <v>1</v>
      </c>
      <c r="N92" s="109"/>
      <c r="O92" s="110"/>
      <c r="P92" s="41" t="str">
        <f t="shared" si="1"/>
        <v>1</v>
      </c>
      <c r="Q92" s="41" t="str">
        <f>INDEX(Торг!$J:$J,MATCH($B92,Торг!$B:$B,0))</f>
        <v>salina</v>
      </c>
      <c r="R92" s="4" t="b">
        <f>EXACT(VLOOKUP(A92,Торг!$A:$A,1,0),A92)</f>
        <v>1</v>
      </c>
    </row>
    <row r="93" spans="1:18" ht="60" x14ac:dyDescent="0.25">
      <c r="A93" s="110" t="s">
        <v>35</v>
      </c>
      <c r="B93" s="109">
        <v>243404</v>
      </c>
      <c r="C93" s="109">
        <v>179914</v>
      </c>
      <c r="D93" s="110" t="s">
        <v>1463</v>
      </c>
      <c r="E93" s="110" t="s">
        <v>2704</v>
      </c>
      <c r="F93" s="110"/>
      <c r="G93" s="110"/>
      <c r="H93" s="110"/>
      <c r="I93" s="110" t="s">
        <v>10</v>
      </c>
      <c r="J93" s="111">
        <v>1900</v>
      </c>
      <c r="K93" s="111">
        <v>2890</v>
      </c>
      <c r="L93" s="110"/>
      <c r="M93" s="109">
        <v>1</v>
      </c>
      <c r="N93" s="109"/>
      <c r="O93" s="110"/>
      <c r="P93" s="41" t="str">
        <f t="shared" si="1"/>
        <v>1</v>
      </c>
      <c r="Q93" s="41" t="str">
        <f>INDEX(Торг!$J:$J,MATCH($B93,Торг!$B:$B,0))</f>
        <v>salina</v>
      </c>
      <c r="R93" s="4" t="b">
        <f>EXACT(VLOOKUP(A93,Торг!$A:$A,1,0),A93)</f>
        <v>1</v>
      </c>
    </row>
    <row r="94" spans="1:18" ht="60" x14ac:dyDescent="0.25">
      <c r="A94" s="110" t="s">
        <v>35</v>
      </c>
      <c r="B94" s="109">
        <v>243405</v>
      </c>
      <c r="C94" s="109">
        <v>179915</v>
      </c>
      <c r="D94" s="110" t="s">
        <v>1464</v>
      </c>
      <c r="E94" s="110" t="s">
        <v>2704</v>
      </c>
      <c r="F94" s="110"/>
      <c r="G94" s="110"/>
      <c r="H94" s="110"/>
      <c r="I94" s="110" t="s">
        <v>10</v>
      </c>
      <c r="J94" s="111">
        <v>1900</v>
      </c>
      <c r="K94" s="111">
        <v>2890</v>
      </c>
      <c r="L94" s="110"/>
      <c r="M94" s="109">
        <v>1</v>
      </c>
      <c r="N94" s="109"/>
      <c r="O94" s="110"/>
      <c r="P94" s="41" t="str">
        <f t="shared" si="1"/>
        <v>1</v>
      </c>
      <c r="Q94" s="41" t="str">
        <f>INDEX(Торг!$J:$J,MATCH($B94,Торг!$B:$B,0))</f>
        <v>salina</v>
      </c>
      <c r="R94" s="4" t="b">
        <f>EXACT(VLOOKUP(A94,Торг!$A:$A,1,0),A94)</f>
        <v>1</v>
      </c>
    </row>
    <row r="95" spans="1:18" ht="60" x14ac:dyDescent="0.25">
      <c r="A95" s="110" t="s">
        <v>35</v>
      </c>
      <c r="B95" s="109">
        <v>243406</v>
      </c>
      <c r="C95" s="109">
        <v>179916</v>
      </c>
      <c r="D95" s="110" t="s">
        <v>1465</v>
      </c>
      <c r="E95" s="110" t="s">
        <v>2704</v>
      </c>
      <c r="F95" s="110"/>
      <c r="G95" s="110"/>
      <c r="H95" s="110"/>
      <c r="I95" s="110" t="s">
        <v>10</v>
      </c>
      <c r="J95" s="111">
        <v>1900</v>
      </c>
      <c r="K95" s="111">
        <v>2890</v>
      </c>
      <c r="L95" s="110"/>
      <c r="M95" s="109">
        <v>1</v>
      </c>
      <c r="N95" s="109"/>
      <c r="O95" s="110"/>
      <c r="P95" s="41" t="str">
        <f t="shared" si="1"/>
        <v>1</v>
      </c>
      <c r="Q95" s="41" t="str">
        <f>INDEX(Торг!$J:$J,MATCH($B95,Торг!$B:$B,0))</f>
        <v>salina</v>
      </c>
      <c r="R95" s="4" t="b">
        <f>EXACT(VLOOKUP(A95,Торг!$A:$A,1,0),A95)</f>
        <v>1</v>
      </c>
    </row>
    <row r="96" spans="1:18" ht="60" x14ac:dyDescent="0.25">
      <c r="A96" s="110" t="s">
        <v>35</v>
      </c>
      <c r="B96" s="109">
        <v>243407</v>
      </c>
      <c r="C96" s="109">
        <v>179917</v>
      </c>
      <c r="D96" s="110" t="s">
        <v>1466</v>
      </c>
      <c r="E96" s="110" t="s">
        <v>2704</v>
      </c>
      <c r="F96" s="110"/>
      <c r="G96" s="110"/>
      <c r="H96" s="110"/>
      <c r="I96" s="110" t="s">
        <v>10</v>
      </c>
      <c r="J96" s="111">
        <v>1900</v>
      </c>
      <c r="K96" s="111">
        <v>2890</v>
      </c>
      <c r="L96" s="110"/>
      <c r="M96" s="109">
        <v>1</v>
      </c>
      <c r="N96" s="109"/>
      <c r="O96" s="110"/>
      <c r="P96" s="41" t="str">
        <f t="shared" si="1"/>
        <v>1</v>
      </c>
      <c r="Q96" s="41" t="str">
        <f>INDEX(Торг!$J:$J,MATCH($B96,Торг!$B:$B,0))</f>
        <v>salina</v>
      </c>
      <c r="R96" s="4" t="b">
        <f>EXACT(VLOOKUP(A96,Торг!$A:$A,1,0),A96)</f>
        <v>1</v>
      </c>
    </row>
    <row r="97" spans="1:18" ht="60" x14ac:dyDescent="0.25">
      <c r="A97" s="110" t="s">
        <v>35</v>
      </c>
      <c r="B97" s="109">
        <v>243408</v>
      </c>
      <c r="C97" s="109">
        <v>179904</v>
      </c>
      <c r="D97" s="110" t="s">
        <v>1467</v>
      </c>
      <c r="E97" s="110" t="s">
        <v>2704</v>
      </c>
      <c r="F97" s="110"/>
      <c r="G97" s="110"/>
      <c r="H97" s="110"/>
      <c r="I97" s="110" t="s">
        <v>10</v>
      </c>
      <c r="J97" s="111">
        <v>1900</v>
      </c>
      <c r="K97" s="111">
        <v>2890</v>
      </c>
      <c r="L97" s="110"/>
      <c r="M97" s="109">
        <v>1</v>
      </c>
      <c r="N97" s="109"/>
      <c r="O97" s="110"/>
      <c r="P97" s="41" t="str">
        <f t="shared" si="1"/>
        <v>1</v>
      </c>
      <c r="Q97" s="41" t="str">
        <f>INDEX(Торг!$J:$J,MATCH($B97,Торг!$B:$B,0))</f>
        <v>salina</v>
      </c>
      <c r="R97" s="4" t="b">
        <f>EXACT(VLOOKUP(A97,Торг!$A:$A,1,0),A97)</f>
        <v>1</v>
      </c>
    </row>
    <row r="98" spans="1:18" ht="60" x14ac:dyDescent="0.25">
      <c r="A98" s="110" t="s">
        <v>35</v>
      </c>
      <c r="B98" s="109">
        <v>243409</v>
      </c>
      <c r="C98" s="109">
        <v>179918</v>
      </c>
      <c r="D98" s="110" t="s">
        <v>1468</v>
      </c>
      <c r="E98" s="110" t="s">
        <v>2704</v>
      </c>
      <c r="F98" s="110"/>
      <c r="G98" s="110"/>
      <c r="H98" s="110"/>
      <c r="I98" s="110" t="s">
        <v>10</v>
      </c>
      <c r="J98" s="111">
        <v>1900</v>
      </c>
      <c r="K98" s="111">
        <v>2890</v>
      </c>
      <c r="L98" s="110"/>
      <c r="M98" s="109">
        <v>1</v>
      </c>
      <c r="N98" s="109"/>
      <c r="O98" s="110"/>
      <c r="P98" s="41" t="str">
        <f t="shared" si="1"/>
        <v>1</v>
      </c>
      <c r="Q98" s="41" t="str">
        <f>INDEX(Торг!$J:$J,MATCH($B98,Торг!$B:$B,0))</f>
        <v>salina</v>
      </c>
      <c r="R98" s="4" t="b">
        <f>EXACT(VLOOKUP(A98,Торг!$A:$A,1,0),A98)</f>
        <v>1</v>
      </c>
    </row>
    <row r="99" spans="1:18" ht="45" x14ac:dyDescent="0.25">
      <c r="A99" s="110" t="s">
        <v>35</v>
      </c>
      <c r="B99" s="109">
        <v>243410</v>
      </c>
      <c r="C99" s="109">
        <v>179899</v>
      </c>
      <c r="D99" s="110" t="s">
        <v>2512</v>
      </c>
      <c r="E99" s="110" t="s">
        <v>2704</v>
      </c>
      <c r="F99" s="110"/>
      <c r="G99" s="110"/>
      <c r="H99" s="110"/>
      <c r="I99" s="110" t="s">
        <v>10</v>
      </c>
      <c r="J99" s="111">
        <v>1600</v>
      </c>
      <c r="K99" s="111">
        <v>2490</v>
      </c>
      <c r="L99" s="110"/>
      <c r="M99" s="109">
        <v>1</v>
      </c>
      <c r="N99" s="109"/>
      <c r="O99" s="110"/>
      <c r="P99" s="41" t="str">
        <f t="shared" si="1"/>
        <v>1</v>
      </c>
      <c r="Q99" s="41" t="str">
        <f>INDEX(Торг!$J:$J,MATCH($B99,Торг!$B:$B,0))</f>
        <v>salina</v>
      </c>
      <c r="R99" s="4" t="b">
        <f>EXACT(VLOOKUP(A99,Торг!$A:$A,1,0),A99)</f>
        <v>1</v>
      </c>
    </row>
    <row r="100" spans="1:18" ht="60" x14ac:dyDescent="0.25">
      <c r="A100" s="110" t="s">
        <v>35</v>
      </c>
      <c r="B100" s="109">
        <v>243411</v>
      </c>
      <c r="C100" s="109">
        <v>179920</v>
      </c>
      <c r="D100" s="110" t="s">
        <v>1469</v>
      </c>
      <c r="E100" s="110" t="s">
        <v>2704</v>
      </c>
      <c r="F100" s="110"/>
      <c r="G100" s="110"/>
      <c r="H100" s="110"/>
      <c r="I100" s="110" t="s">
        <v>10</v>
      </c>
      <c r="J100" s="111">
        <v>1900</v>
      </c>
      <c r="K100" s="111">
        <v>2890</v>
      </c>
      <c r="L100" s="110"/>
      <c r="M100" s="109">
        <v>1</v>
      </c>
      <c r="N100" s="109"/>
      <c r="O100" s="110"/>
      <c r="P100" s="41" t="str">
        <f t="shared" si="1"/>
        <v>1</v>
      </c>
      <c r="Q100" s="41" t="str">
        <f>INDEX(Торг!$J:$J,MATCH($B100,Торг!$B:$B,0))</f>
        <v>salina</v>
      </c>
      <c r="R100" s="4" t="b">
        <f>EXACT(VLOOKUP(A100,Торг!$A:$A,1,0),A100)</f>
        <v>1</v>
      </c>
    </row>
    <row r="101" spans="1:18" ht="60" x14ac:dyDescent="0.25">
      <c r="A101" s="110" t="s">
        <v>35</v>
      </c>
      <c r="B101" s="109">
        <v>243412</v>
      </c>
      <c r="C101" s="109">
        <v>179921</v>
      </c>
      <c r="D101" s="110" t="s">
        <v>1470</v>
      </c>
      <c r="E101" s="110" t="s">
        <v>2704</v>
      </c>
      <c r="F101" s="110"/>
      <c r="G101" s="110"/>
      <c r="H101" s="110"/>
      <c r="I101" s="110" t="s">
        <v>10</v>
      </c>
      <c r="J101" s="111">
        <v>1900</v>
      </c>
      <c r="K101" s="111">
        <v>2890</v>
      </c>
      <c r="L101" s="110"/>
      <c r="M101" s="109">
        <v>1</v>
      </c>
      <c r="N101" s="109"/>
      <c r="O101" s="110"/>
      <c r="P101" s="41" t="str">
        <f t="shared" si="1"/>
        <v>1</v>
      </c>
      <c r="Q101" s="41" t="str">
        <f>INDEX(Торг!$J:$J,MATCH($B101,Торг!$B:$B,0))</f>
        <v>salina</v>
      </c>
      <c r="R101" s="4" t="b">
        <f>EXACT(VLOOKUP(A101,Торг!$A:$A,1,0),A101)</f>
        <v>1</v>
      </c>
    </row>
    <row r="102" spans="1:18" ht="60" x14ac:dyDescent="0.25">
      <c r="A102" s="110" t="s">
        <v>35</v>
      </c>
      <c r="B102" s="109">
        <v>243413</v>
      </c>
      <c r="C102" s="109">
        <v>179922</v>
      </c>
      <c r="D102" s="110" t="s">
        <v>1471</v>
      </c>
      <c r="E102" s="110" t="s">
        <v>2704</v>
      </c>
      <c r="F102" s="110"/>
      <c r="G102" s="110"/>
      <c r="H102" s="110"/>
      <c r="I102" s="110" t="s">
        <v>10</v>
      </c>
      <c r="J102" s="111">
        <v>1900</v>
      </c>
      <c r="K102" s="111">
        <v>2890</v>
      </c>
      <c r="L102" s="110"/>
      <c r="M102" s="109">
        <v>1</v>
      </c>
      <c r="N102" s="109"/>
      <c r="O102" s="110"/>
      <c r="P102" s="41" t="str">
        <f t="shared" si="1"/>
        <v>1</v>
      </c>
      <c r="Q102" s="41" t="str">
        <f>INDEX(Торг!$J:$J,MATCH($B102,Торг!$B:$B,0))</f>
        <v>salina</v>
      </c>
      <c r="R102" s="4" t="b">
        <f>EXACT(VLOOKUP(A102,Торг!$A:$A,1,0),A102)</f>
        <v>1</v>
      </c>
    </row>
    <row r="103" spans="1:18" ht="60" x14ac:dyDescent="0.25">
      <c r="A103" s="110" t="s">
        <v>35</v>
      </c>
      <c r="B103" s="109">
        <v>243414</v>
      </c>
      <c r="C103" s="109">
        <v>179923</v>
      </c>
      <c r="D103" s="110" t="s">
        <v>1472</v>
      </c>
      <c r="E103" s="110" t="s">
        <v>2704</v>
      </c>
      <c r="F103" s="110"/>
      <c r="G103" s="110"/>
      <c r="H103" s="110"/>
      <c r="I103" s="110" t="s">
        <v>10</v>
      </c>
      <c r="J103" s="111">
        <v>1900</v>
      </c>
      <c r="K103" s="111">
        <v>2890</v>
      </c>
      <c r="L103" s="110"/>
      <c r="M103" s="109">
        <v>1</v>
      </c>
      <c r="N103" s="109"/>
      <c r="O103" s="110"/>
      <c r="P103" s="41" t="str">
        <f t="shared" si="1"/>
        <v>1</v>
      </c>
      <c r="Q103" s="41" t="str">
        <f>INDEX(Торг!$J:$J,MATCH($B103,Торг!$B:$B,0))</f>
        <v>salina</v>
      </c>
      <c r="R103" s="4" t="b">
        <f>EXACT(VLOOKUP(A103,Торг!$A:$A,1,0),A103)</f>
        <v>1</v>
      </c>
    </row>
    <row r="104" spans="1:18" ht="60" x14ac:dyDescent="0.25">
      <c r="A104" s="110" t="s">
        <v>35</v>
      </c>
      <c r="B104" s="109">
        <v>243415</v>
      </c>
      <c r="C104" s="109">
        <v>179924</v>
      </c>
      <c r="D104" s="110" t="s">
        <v>1473</v>
      </c>
      <c r="E104" s="110" t="s">
        <v>2704</v>
      </c>
      <c r="F104" s="110"/>
      <c r="G104" s="110"/>
      <c r="H104" s="110"/>
      <c r="I104" s="110" t="s">
        <v>10</v>
      </c>
      <c r="J104" s="111">
        <v>1900</v>
      </c>
      <c r="K104" s="111">
        <v>2890</v>
      </c>
      <c r="L104" s="110"/>
      <c r="M104" s="109">
        <v>1</v>
      </c>
      <c r="N104" s="109"/>
      <c r="O104" s="110"/>
      <c r="P104" s="41" t="str">
        <f t="shared" si="1"/>
        <v>1</v>
      </c>
      <c r="Q104" s="41" t="str">
        <f>INDEX(Торг!$J:$J,MATCH($B104,Торг!$B:$B,0))</f>
        <v>salina</v>
      </c>
      <c r="R104" s="4" t="b">
        <f>EXACT(VLOOKUP(A104,Торг!$A:$A,1,0),A104)</f>
        <v>1</v>
      </c>
    </row>
    <row r="105" spans="1:18" ht="60" x14ac:dyDescent="0.25">
      <c r="A105" s="110" t="s">
        <v>35</v>
      </c>
      <c r="B105" s="109">
        <v>243416</v>
      </c>
      <c r="C105" s="109">
        <v>179925</v>
      </c>
      <c r="D105" s="110" t="s">
        <v>1474</v>
      </c>
      <c r="E105" s="110" t="s">
        <v>2704</v>
      </c>
      <c r="F105" s="110"/>
      <c r="G105" s="110"/>
      <c r="H105" s="110"/>
      <c r="I105" s="110" t="s">
        <v>10</v>
      </c>
      <c r="J105" s="111">
        <v>1900</v>
      </c>
      <c r="K105" s="111">
        <v>2890</v>
      </c>
      <c r="L105" s="110"/>
      <c r="M105" s="109">
        <v>1</v>
      </c>
      <c r="N105" s="109"/>
      <c r="O105" s="110"/>
      <c r="P105" s="41" t="str">
        <f t="shared" si="1"/>
        <v>1</v>
      </c>
      <c r="Q105" s="41" t="str">
        <f>INDEX(Торг!$J:$J,MATCH($B105,Торг!$B:$B,0))</f>
        <v>salina</v>
      </c>
      <c r="R105" s="4" t="b">
        <f>EXACT(VLOOKUP(A105,Торг!$A:$A,1,0),A105)</f>
        <v>1</v>
      </c>
    </row>
    <row r="106" spans="1:18" ht="60" x14ac:dyDescent="0.25">
      <c r="A106" s="110" t="s">
        <v>35</v>
      </c>
      <c r="B106" s="109">
        <v>243417</v>
      </c>
      <c r="C106" s="109">
        <v>179926</v>
      </c>
      <c r="D106" s="110" t="s">
        <v>1475</v>
      </c>
      <c r="E106" s="110" t="s">
        <v>2704</v>
      </c>
      <c r="F106" s="110"/>
      <c r="G106" s="110"/>
      <c r="H106" s="110"/>
      <c r="I106" s="110" t="s">
        <v>10</v>
      </c>
      <c r="J106" s="111">
        <v>1900</v>
      </c>
      <c r="K106" s="111">
        <v>2890</v>
      </c>
      <c r="L106" s="110"/>
      <c r="M106" s="109">
        <v>1</v>
      </c>
      <c r="N106" s="109"/>
      <c r="O106" s="110"/>
      <c r="P106" s="41" t="str">
        <f t="shared" si="1"/>
        <v>1</v>
      </c>
      <c r="Q106" s="41" t="str">
        <f>INDEX(Торг!$J:$J,MATCH($B106,Торг!$B:$B,0))</f>
        <v>salina</v>
      </c>
      <c r="R106" s="4" t="b">
        <f>EXACT(VLOOKUP(A106,Торг!$A:$A,1,0),A106)</f>
        <v>1</v>
      </c>
    </row>
    <row r="107" spans="1:18" ht="60" x14ac:dyDescent="0.25">
      <c r="A107" s="110" t="s">
        <v>35</v>
      </c>
      <c r="B107" s="109">
        <v>243418</v>
      </c>
      <c r="C107" s="109">
        <v>179927</v>
      </c>
      <c r="D107" s="110" t="s">
        <v>1476</v>
      </c>
      <c r="E107" s="110" t="s">
        <v>2704</v>
      </c>
      <c r="F107" s="110"/>
      <c r="G107" s="110"/>
      <c r="H107" s="110"/>
      <c r="I107" s="110" t="s">
        <v>10</v>
      </c>
      <c r="J107" s="111">
        <v>1900</v>
      </c>
      <c r="K107" s="111">
        <v>2890</v>
      </c>
      <c r="L107" s="110"/>
      <c r="M107" s="109">
        <v>1</v>
      </c>
      <c r="N107" s="109"/>
      <c r="O107" s="110"/>
      <c r="P107" s="41" t="str">
        <f t="shared" si="1"/>
        <v>1</v>
      </c>
      <c r="Q107" s="41" t="str">
        <f>INDEX(Торг!$J:$J,MATCH($B107,Торг!$B:$B,0))</f>
        <v>salina</v>
      </c>
      <c r="R107" s="4" t="b">
        <f>EXACT(VLOOKUP(A107,Торг!$A:$A,1,0),A107)</f>
        <v>1</v>
      </c>
    </row>
    <row r="108" spans="1:18" ht="60" x14ac:dyDescent="0.25">
      <c r="A108" s="110" t="s">
        <v>35</v>
      </c>
      <c r="B108" s="109">
        <v>243419</v>
      </c>
      <c r="C108" s="109">
        <v>179928</v>
      </c>
      <c r="D108" s="110" t="s">
        <v>1477</v>
      </c>
      <c r="E108" s="110" t="s">
        <v>2704</v>
      </c>
      <c r="F108" s="110"/>
      <c r="G108" s="110"/>
      <c r="H108" s="110"/>
      <c r="I108" s="110" t="s">
        <v>10</v>
      </c>
      <c r="J108" s="111">
        <v>1900</v>
      </c>
      <c r="K108" s="111">
        <v>2890</v>
      </c>
      <c r="L108" s="110"/>
      <c r="M108" s="109">
        <v>1</v>
      </c>
      <c r="N108" s="109"/>
      <c r="O108" s="110"/>
      <c r="P108" s="41" t="str">
        <f t="shared" si="1"/>
        <v>1</v>
      </c>
      <c r="Q108" s="41" t="str">
        <f>INDEX(Торг!$J:$J,MATCH($B108,Торг!$B:$B,0))</f>
        <v>salina</v>
      </c>
      <c r="R108" s="4" t="b">
        <f>EXACT(VLOOKUP(A108,Торг!$A:$A,1,0),A108)</f>
        <v>1</v>
      </c>
    </row>
    <row r="109" spans="1:18" ht="60" x14ac:dyDescent="0.25">
      <c r="A109" s="110" t="s">
        <v>35</v>
      </c>
      <c r="B109" s="109">
        <v>243420</v>
      </c>
      <c r="C109" s="109">
        <v>179929</v>
      </c>
      <c r="D109" s="110" t="s">
        <v>1478</v>
      </c>
      <c r="E109" s="110" t="s">
        <v>2704</v>
      </c>
      <c r="F109" s="110"/>
      <c r="G109" s="110"/>
      <c r="H109" s="110"/>
      <c r="I109" s="110" t="s">
        <v>10</v>
      </c>
      <c r="J109" s="111">
        <v>1900</v>
      </c>
      <c r="K109" s="111">
        <v>2890</v>
      </c>
      <c r="L109" s="110"/>
      <c r="M109" s="109">
        <v>1</v>
      </c>
      <c r="N109" s="109"/>
      <c r="O109" s="110"/>
      <c r="P109" s="41" t="str">
        <f t="shared" si="1"/>
        <v>1</v>
      </c>
      <c r="Q109" s="41" t="str">
        <f>INDEX(Торг!$J:$J,MATCH($B109,Торг!$B:$B,0))</f>
        <v>salina</v>
      </c>
      <c r="R109" s="4" t="b">
        <f>EXACT(VLOOKUP(A109,Торг!$A:$A,1,0),A109)</f>
        <v>1</v>
      </c>
    </row>
    <row r="110" spans="1:18" ht="60" x14ac:dyDescent="0.25">
      <c r="A110" s="110" t="s">
        <v>35</v>
      </c>
      <c r="B110" s="109">
        <v>243421</v>
      </c>
      <c r="C110" s="109">
        <v>179930</v>
      </c>
      <c r="D110" s="110" t="s">
        <v>1479</v>
      </c>
      <c r="E110" s="110" t="s">
        <v>2704</v>
      </c>
      <c r="F110" s="110"/>
      <c r="G110" s="110"/>
      <c r="H110" s="110"/>
      <c r="I110" s="110" t="s">
        <v>10</v>
      </c>
      <c r="J110" s="111">
        <v>1900</v>
      </c>
      <c r="K110" s="111">
        <v>2890</v>
      </c>
      <c r="L110" s="110"/>
      <c r="M110" s="109">
        <v>1</v>
      </c>
      <c r="N110" s="109"/>
      <c r="O110" s="110"/>
      <c r="P110" s="41" t="str">
        <f t="shared" si="1"/>
        <v>1</v>
      </c>
      <c r="Q110" s="41" t="str">
        <f>INDEX(Торг!$J:$J,MATCH($B110,Торг!$B:$B,0))</f>
        <v>salina</v>
      </c>
      <c r="R110" s="4" t="b">
        <f>EXACT(VLOOKUP(A110,Торг!$A:$A,1,0),A110)</f>
        <v>1</v>
      </c>
    </row>
    <row r="111" spans="1:18" ht="60" x14ac:dyDescent="0.25">
      <c r="A111" s="110" t="s">
        <v>35</v>
      </c>
      <c r="B111" s="109">
        <v>243422</v>
      </c>
      <c r="C111" s="109">
        <v>179931</v>
      </c>
      <c r="D111" s="110" t="s">
        <v>1480</v>
      </c>
      <c r="E111" s="110" t="s">
        <v>2704</v>
      </c>
      <c r="F111" s="110"/>
      <c r="G111" s="110"/>
      <c r="H111" s="110"/>
      <c r="I111" s="110" t="s">
        <v>10</v>
      </c>
      <c r="J111" s="111">
        <v>1900</v>
      </c>
      <c r="K111" s="111">
        <v>2890</v>
      </c>
      <c r="L111" s="110"/>
      <c r="M111" s="109">
        <v>1</v>
      </c>
      <c r="N111" s="109"/>
      <c r="O111" s="110"/>
      <c r="P111" s="41" t="str">
        <f t="shared" si="1"/>
        <v>1</v>
      </c>
      <c r="Q111" s="41" t="str">
        <f>INDEX(Торг!$J:$J,MATCH($B111,Торг!$B:$B,0))</f>
        <v>salina</v>
      </c>
      <c r="R111" s="4" t="b">
        <f>EXACT(VLOOKUP(A111,Торг!$A:$A,1,0),A111)</f>
        <v>1</v>
      </c>
    </row>
    <row r="112" spans="1:18" ht="60" x14ac:dyDescent="0.25">
      <c r="A112" s="110" t="s">
        <v>35</v>
      </c>
      <c r="B112" s="109">
        <v>243423</v>
      </c>
      <c r="C112" s="109">
        <v>179932</v>
      </c>
      <c r="D112" s="110" t="s">
        <v>1481</v>
      </c>
      <c r="E112" s="110" t="s">
        <v>2704</v>
      </c>
      <c r="F112" s="110"/>
      <c r="G112" s="110"/>
      <c r="H112" s="110"/>
      <c r="I112" s="110" t="s">
        <v>10</v>
      </c>
      <c r="J112" s="111">
        <v>1900</v>
      </c>
      <c r="K112" s="111">
        <v>2890</v>
      </c>
      <c r="L112" s="110"/>
      <c r="M112" s="109">
        <v>1</v>
      </c>
      <c r="N112" s="109"/>
      <c r="O112" s="110"/>
      <c r="P112" s="41" t="str">
        <f t="shared" si="1"/>
        <v>1</v>
      </c>
      <c r="Q112" s="41" t="str">
        <f>INDEX(Торг!$J:$J,MATCH($B112,Торг!$B:$B,0))</f>
        <v>salina</v>
      </c>
      <c r="R112" s="4" t="b">
        <f>EXACT(VLOOKUP(A112,Торг!$A:$A,1,0),A112)</f>
        <v>1</v>
      </c>
    </row>
    <row r="113" spans="1:18" ht="60" x14ac:dyDescent="0.25">
      <c r="A113" s="110" t="s">
        <v>35</v>
      </c>
      <c r="B113" s="109">
        <v>243424</v>
      </c>
      <c r="C113" s="109">
        <v>179919</v>
      </c>
      <c r="D113" s="110" t="s">
        <v>1482</v>
      </c>
      <c r="E113" s="110" t="s">
        <v>2704</v>
      </c>
      <c r="F113" s="110"/>
      <c r="G113" s="110"/>
      <c r="H113" s="110"/>
      <c r="I113" s="110" t="s">
        <v>10</v>
      </c>
      <c r="J113" s="111">
        <v>1900</v>
      </c>
      <c r="K113" s="111">
        <v>2890</v>
      </c>
      <c r="L113" s="110"/>
      <c r="M113" s="109">
        <v>1</v>
      </c>
      <c r="N113" s="109"/>
      <c r="O113" s="110"/>
      <c r="P113" s="41" t="str">
        <f t="shared" si="1"/>
        <v>1</v>
      </c>
      <c r="Q113" s="41" t="str">
        <f>INDEX(Торг!$J:$J,MATCH($B113,Торг!$B:$B,0))</f>
        <v>salina</v>
      </c>
      <c r="R113" s="4" t="b">
        <f>EXACT(VLOOKUP(A113,Торг!$A:$A,1,0),A113)</f>
        <v>1</v>
      </c>
    </row>
    <row r="114" spans="1:18" ht="60" x14ac:dyDescent="0.25">
      <c r="A114" s="110" t="s">
        <v>35</v>
      </c>
      <c r="B114" s="109">
        <v>243425</v>
      </c>
      <c r="C114" s="109">
        <v>179933</v>
      </c>
      <c r="D114" s="110" t="s">
        <v>1483</v>
      </c>
      <c r="E114" s="110" t="s">
        <v>2704</v>
      </c>
      <c r="F114" s="110"/>
      <c r="G114" s="110"/>
      <c r="H114" s="110"/>
      <c r="I114" s="110" t="s">
        <v>10</v>
      </c>
      <c r="J114" s="111">
        <v>1900</v>
      </c>
      <c r="K114" s="111">
        <v>2890</v>
      </c>
      <c r="L114" s="110"/>
      <c r="M114" s="109">
        <v>1</v>
      </c>
      <c r="N114" s="109"/>
      <c r="O114" s="110"/>
      <c r="P114" s="41" t="str">
        <f t="shared" si="1"/>
        <v>1</v>
      </c>
      <c r="Q114" s="41" t="str">
        <f>INDEX(Торг!$J:$J,MATCH($B114,Торг!$B:$B,0))</f>
        <v>salina</v>
      </c>
      <c r="R114" s="4" t="b">
        <f>EXACT(VLOOKUP(A114,Торг!$A:$A,1,0),A114)</f>
        <v>1</v>
      </c>
    </row>
    <row r="115" spans="1:18" ht="45" x14ac:dyDescent="0.25">
      <c r="A115" s="110" t="s">
        <v>35</v>
      </c>
      <c r="B115" s="109">
        <v>243426</v>
      </c>
      <c r="C115" s="109">
        <v>179900</v>
      </c>
      <c r="D115" s="110" t="s">
        <v>2513</v>
      </c>
      <c r="E115" s="110" t="s">
        <v>2704</v>
      </c>
      <c r="F115" s="110"/>
      <c r="G115" s="110"/>
      <c r="H115" s="110"/>
      <c r="I115" s="110" t="s">
        <v>10</v>
      </c>
      <c r="J115" s="111">
        <v>1600</v>
      </c>
      <c r="K115" s="111">
        <v>2490</v>
      </c>
      <c r="L115" s="110"/>
      <c r="M115" s="109">
        <v>1</v>
      </c>
      <c r="N115" s="109"/>
      <c r="O115" s="110"/>
      <c r="P115" s="41" t="str">
        <f t="shared" si="1"/>
        <v>1</v>
      </c>
      <c r="Q115" s="41" t="str">
        <f>INDEX(Торг!$J:$J,MATCH($B115,Торг!$B:$B,0))</f>
        <v>salina</v>
      </c>
      <c r="R115" s="4" t="b">
        <f>EXACT(VLOOKUP(A115,Торг!$A:$A,1,0),A115)</f>
        <v>1</v>
      </c>
    </row>
    <row r="116" spans="1:18" ht="75" x14ac:dyDescent="0.25">
      <c r="A116" s="110" t="s">
        <v>1484</v>
      </c>
      <c r="B116" s="109">
        <v>257426</v>
      </c>
      <c r="C116" s="109">
        <v>171534</v>
      </c>
      <c r="D116" s="110" t="s">
        <v>2514</v>
      </c>
      <c r="E116" s="110" t="s">
        <v>2704</v>
      </c>
      <c r="F116" s="110"/>
      <c r="G116" s="110"/>
      <c r="H116" s="110" t="s">
        <v>512</v>
      </c>
      <c r="I116" s="110" t="s">
        <v>10</v>
      </c>
      <c r="J116" s="111">
        <v>1650</v>
      </c>
      <c r="K116" s="111">
        <v>2390</v>
      </c>
      <c r="L116" s="110" t="s">
        <v>2642</v>
      </c>
      <c r="M116" s="109">
        <v>1</v>
      </c>
      <c r="N116" s="109"/>
      <c r="O116" s="110"/>
      <c r="P116" s="41" t="str">
        <f t="shared" si="1"/>
        <v>1</v>
      </c>
      <c r="Q116" s="41" t="str">
        <f>INDEX(Торг!$J:$J,MATCH($B116,Торг!$B:$B,0))</f>
        <v>АТП</v>
      </c>
      <c r="R116" s="4" t="b">
        <f>EXACT(VLOOKUP(A116,Торг!$A:$A,1,0),A116)</f>
        <v>1</v>
      </c>
    </row>
    <row r="117" spans="1:18" ht="75" x14ac:dyDescent="0.25">
      <c r="A117" s="110" t="s">
        <v>1484</v>
      </c>
      <c r="B117" s="109">
        <v>137184</v>
      </c>
      <c r="C117" s="109">
        <v>104507</v>
      </c>
      <c r="D117" s="110" t="s">
        <v>1281</v>
      </c>
      <c r="E117" s="110" t="s">
        <v>2704</v>
      </c>
      <c r="F117" s="110"/>
      <c r="G117" s="110"/>
      <c r="H117" s="110" t="s">
        <v>512</v>
      </c>
      <c r="I117" s="110" t="s">
        <v>10</v>
      </c>
      <c r="J117" s="111">
        <v>1350</v>
      </c>
      <c r="K117" s="111">
        <v>1990</v>
      </c>
      <c r="L117" s="110" t="s">
        <v>2642</v>
      </c>
      <c r="M117" s="109">
        <v>1</v>
      </c>
      <c r="N117" s="109"/>
      <c r="O117" s="110"/>
      <c r="P117" s="41" t="str">
        <f t="shared" si="1"/>
        <v>1</v>
      </c>
      <c r="Q117" s="41" t="str">
        <f>INDEX(Торг!$J:$J,MATCH($B117,Торг!$B:$B,0))</f>
        <v>АТП</v>
      </c>
      <c r="R117" s="4" t="b">
        <f>EXACT(VLOOKUP(A117,Торг!$A:$A,1,0),A117)</f>
        <v>1</v>
      </c>
    </row>
    <row r="118" spans="1:18" ht="90" x14ac:dyDescent="0.25">
      <c r="A118" s="110" t="s">
        <v>1484</v>
      </c>
      <c r="B118" s="109">
        <v>137185</v>
      </c>
      <c r="C118" s="109">
        <v>104509</v>
      </c>
      <c r="D118" s="110" t="s">
        <v>1280</v>
      </c>
      <c r="E118" s="110" t="s">
        <v>2704</v>
      </c>
      <c r="F118" s="110"/>
      <c r="G118" s="110"/>
      <c r="H118" s="110" t="s">
        <v>512</v>
      </c>
      <c r="I118" s="110" t="s">
        <v>10</v>
      </c>
      <c r="J118" s="111">
        <v>1650</v>
      </c>
      <c r="K118" s="111">
        <v>2390</v>
      </c>
      <c r="L118" s="110" t="s">
        <v>2642</v>
      </c>
      <c r="M118" s="109">
        <v>1</v>
      </c>
      <c r="N118" s="109"/>
      <c r="O118" s="110"/>
      <c r="P118" s="41" t="str">
        <f t="shared" si="1"/>
        <v>1</v>
      </c>
      <c r="Q118" s="41" t="str">
        <f>INDEX(Торг!$J:$J,MATCH($B118,Торг!$B:$B,0))</f>
        <v>АТП</v>
      </c>
      <c r="R118" s="4" t="b">
        <f>EXACT(VLOOKUP(A118,Торг!$A:$A,1,0),A118)</f>
        <v>1</v>
      </c>
    </row>
    <row r="119" spans="1:18" ht="90" x14ac:dyDescent="0.25">
      <c r="A119" s="110" t="s">
        <v>1484</v>
      </c>
      <c r="B119" s="109">
        <v>137186</v>
      </c>
      <c r="C119" s="109">
        <v>104510</v>
      </c>
      <c r="D119" s="110" t="s">
        <v>1279</v>
      </c>
      <c r="E119" s="110" t="s">
        <v>2704</v>
      </c>
      <c r="F119" s="110"/>
      <c r="G119" s="110"/>
      <c r="H119" s="110" t="s">
        <v>512</v>
      </c>
      <c r="I119" s="110" t="s">
        <v>10</v>
      </c>
      <c r="J119" s="111">
        <v>1650</v>
      </c>
      <c r="K119" s="111">
        <v>2390</v>
      </c>
      <c r="L119" s="110" t="s">
        <v>2642</v>
      </c>
      <c r="M119" s="109">
        <v>1</v>
      </c>
      <c r="N119" s="109"/>
      <c r="O119" s="110"/>
      <c r="P119" s="41" t="str">
        <f t="shared" si="1"/>
        <v>1</v>
      </c>
      <c r="Q119" s="41" t="str">
        <f>INDEX(Торг!$J:$J,MATCH($B119,Торг!$B:$B,0))</f>
        <v>АТП</v>
      </c>
      <c r="R119" s="4" t="b">
        <f>EXACT(VLOOKUP(A119,Торг!$A:$A,1,0),A119)</f>
        <v>1</v>
      </c>
    </row>
    <row r="120" spans="1:18" ht="90" x14ac:dyDescent="0.25">
      <c r="A120" s="110" t="s">
        <v>1484</v>
      </c>
      <c r="B120" s="109">
        <v>137187</v>
      </c>
      <c r="C120" s="109">
        <v>104511</v>
      </c>
      <c r="D120" s="110" t="s">
        <v>1278</v>
      </c>
      <c r="E120" s="110" t="s">
        <v>2704</v>
      </c>
      <c r="F120" s="110"/>
      <c r="G120" s="110"/>
      <c r="H120" s="110" t="s">
        <v>512</v>
      </c>
      <c r="I120" s="110" t="s">
        <v>10</v>
      </c>
      <c r="J120" s="111">
        <v>1650</v>
      </c>
      <c r="K120" s="111">
        <v>2390</v>
      </c>
      <c r="L120" s="110" t="s">
        <v>2642</v>
      </c>
      <c r="M120" s="109">
        <v>1</v>
      </c>
      <c r="N120" s="109"/>
      <c r="O120" s="110"/>
      <c r="P120" s="41" t="str">
        <f t="shared" si="1"/>
        <v>1</v>
      </c>
      <c r="Q120" s="41" t="str">
        <f>INDEX(Торг!$J:$J,MATCH($B120,Торг!$B:$B,0))</f>
        <v>АТП</v>
      </c>
      <c r="R120" s="4" t="b">
        <f>EXACT(VLOOKUP(A120,Торг!$A:$A,1,0),A120)</f>
        <v>1</v>
      </c>
    </row>
    <row r="121" spans="1:18" ht="90" x14ac:dyDescent="0.25">
      <c r="A121" s="110" t="s">
        <v>1484</v>
      </c>
      <c r="B121" s="109">
        <v>137188</v>
      </c>
      <c r="C121" s="109">
        <v>104512</v>
      </c>
      <c r="D121" s="110" t="s">
        <v>1277</v>
      </c>
      <c r="E121" s="110" t="s">
        <v>2704</v>
      </c>
      <c r="F121" s="110"/>
      <c r="G121" s="110"/>
      <c r="H121" s="110" t="s">
        <v>512</v>
      </c>
      <c r="I121" s="110" t="s">
        <v>10</v>
      </c>
      <c r="J121" s="111">
        <v>1650</v>
      </c>
      <c r="K121" s="111">
        <v>2390</v>
      </c>
      <c r="L121" s="110" t="s">
        <v>2642</v>
      </c>
      <c r="M121" s="109">
        <v>1</v>
      </c>
      <c r="N121" s="109"/>
      <c r="O121" s="110"/>
      <c r="P121" s="41" t="str">
        <f t="shared" si="1"/>
        <v>1</v>
      </c>
      <c r="Q121" s="41" t="str">
        <f>INDEX(Торг!$J:$J,MATCH($B121,Торг!$B:$B,0))</f>
        <v>АТП</v>
      </c>
      <c r="R121" s="4" t="b">
        <f>EXACT(VLOOKUP(A121,Торг!$A:$A,1,0),A121)</f>
        <v>1</v>
      </c>
    </row>
    <row r="122" spans="1:18" ht="90" x14ac:dyDescent="0.25">
      <c r="A122" s="110" t="s">
        <v>1484</v>
      </c>
      <c r="B122" s="109">
        <v>137189</v>
      </c>
      <c r="C122" s="109">
        <v>104513</v>
      </c>
      <c r="D122" s="110" t="s">
        <v>1276</v>
      </c>
      <c r="E122" s="110" t="s">
        <v>2704</v>
      </c>
      <c r="F122" s="110"/>
      <c r="G122" s="110"/>
      <c r="H122" s="110" t="s">
        <v>512</v>
      </c>
      <c r="I122" s="110" t="s">
        <v>10</v>
      </c>
      <c r="J122" s="111">
        <v>1650</v>
      </c>
      <c r="K122" s="111">
        <v>2390</v>
      </c>
      <c r="L122" s="110" t="s">
        <v>2642</v>
      </c>
      <c r="M122" s="109">
        <v>1</v>
      </c>
      <c r="N122" s="109"/>
      <c r="O122" s="110"/>
      <c r="P122" s="41" t="str">
        <f t="shared" si="1"/>
        <v>1</v>
      </c>
      <c r="Q122" s="41" t="str">
        <f>INDEX(Торг!$J:$J,MATCH($B122,Торг!$B:$B,0))</f>
        <v>АТП</v>
      </c>
      <c r="R122" s="4" t="b">
        <f>EXACT(VLOOKUP(A122,Торг!$A:$A,1,0),A122)</f>
        <v>1</v>
      </c>
    </row>
    <row r="123" spans="1:18" ht="90" x14ac:dyDescent="0.25">
      <c r="A123" s="110" t="s">
        <v>1484</v>
      </c>
      <c r="B123" s="109">
        <v>137190</v>
      </c>
      <c r="C123" s="109">
        <v>104514</v>
      </c>
      <c r="D123" s="110" t="s">
        <v>1275</v>
      </c>
      <c r="E123" s="110" t="s">
        <v>2704</v>
      </c>
      <c r="F123" s="110"/>
      <c r="G123" s="110"/>
      <c r="H123" s="110" t="s">
        <v>512</v>
      </c>
      <c r="I123" s="110" t="s">
        <v>10</v>
      </c>
      <c r="J123" s="111">
        <v>1650</v>
      </c>
      <c r="K123" s="111">
        <v>2390</v>
      </c>
      <c r="L123" s="110" t="s">
        <v>2642</v>
      </c>
      <c r="M123" s="109">
        <v>1</v>
      </c>
      <c r="N123" s="109"/>
      <c r="O123" s="110"/>
      <c r="P123" s="41" t="str">
        <f t="shared" si="1"/>
        <v>1</v>
      </c>
      <c r="Q123" s="41" t="str">
        <f>INDEX(Торг!$J:$J,MATCH($B123,Торг!$B:$B,0))</f>
        <v>АТП</v>
      </c>
      <c r="R123" s="4" t="b">
        <f>EXACT(VLOOKUP(A123,Торг!$A:$A,1,0),A123)</f>
        <v>1</v>
      </c>
    </row>
    <row r="124" spans="1:18" ht="90" x14ac:dyDescent="0.25">
      <c r="A124" s="110" t="s">
        <v>1484</v>
      </c>
      <c r="B124" s="109">
        <v>137191</v>
      </c>
      <c r="C124" s="109">
        <v>104515</v>
      </c>
      <c r="D124" s="110" t="s">
        <v>1274</v>
      </c>
      <c r="E124" s="110" t="s">
        <v>2704</v>
      </c>
      <c r="F124" s="110"/>
      <c r="G124" s="110"/>
      <c r="H124" s="110" t="s">
        <v>512</v>
      </c>
      <c r="I124" s="110" t="s">
        <v>10</v>
      </c>
      <c r="J124" s="111">
        <v>1650</v>
      </c>
      <c r="K124" s="111">
        <v>2390</v>
      </c>
      <c r="L124" s="110" t="s">
        <v>2642</v>
      </c>
      <c r="M124" s="109">
        <v>1</v>
      </c>
      <c r="N124" s="109"/>
      <c r="O124" s="110"/>
      <c r="P124" s="41" t="str">
        <f t="shared" si="1"/>
        <v>1</v>
      </c>
      <c r="Q124" s="41" t="str">
        <f>INDEX(Торг!$J:$J,MATCH($B124,Торг!$B:$B,0))</f>
        <v>АТП</v>
      </c>
      <c r="R124" s="4" t="b">
        <f>EXACT(VLOOKUP(A124,Торг!$A:$A,1,0),A124)</f>
        <v>1</v>
      </c>
    </row>
    <row r="125" spans="1:18" ht="90" x14ac:dyDescent="0.25">
      <c r="A125" s="110" t="s">
        <v>1484</v>
      </c>
      <c r="B125" s="109">
        <v>137192</v>
      </c>
      <c r="C125" s="109">
        <v>104516</v>
      </c>
      <c r="D125" s="110" t="s">
        <v>1273</v>
      </c>
      <c r="E125" s="110" t="s">
        <v>2704</v>
      </c>
      <c r="F125" s="110"/>
      <c r="G125" s="110"/>
      <c r="H125" s="110" t="s">
        <v>512</v>
      </c>
      <c r="I125" s="110" t="s">
        <v>10</v>
      </c>
      <c r="J125" s="111">
        <v>1650</v>
      </c>
      <c r="K125" s="111">
        <v>2390</v>
      </c>
      <c r="L125" s="110" t="s">
        <v>2642</v>
      </c>
      <c r="M125" s="109">
        <v>1</v>
      </c>
      <c r="N125" s="109"/>
      <c r="O125" s="110"/>
      <c r="P125" s="41" t="str">
        <f t="shared" si="1"/>
        <v>1</v>
      </c>
      <c r="Q125" s="41" t="str">
        <f>INDEX(Торг!$J:$J,MATCH($B125,Торг!$B:$B,0))</f>
        <v>АТП</v>
      </c>
      <c r="R125" s="4" t="b">
        <f>EXACT(VLOOKUP(A125,Торг!$A:$A,1,0),A125)</f>
        <v>1</v>
      </c>
    </row>
    <row r="126" spans="1:18" ht="90" x14ac:dyDescent="0.25">
      <c r="A126" s="110" t="s">
        <v>1484</v>
      </c>
      <c r="B126" s="109">
        <v>137193</v>
      </c>
      <c r="C126" s="109">
        <v>104517</v>
      </c>
      <c r="D126" s="110" t="s">
        <v>1272</v>
      </c>
      <c r="E126" s="110" t="s">
        <v>2704</v>
      </c>
      <c r="F126" s="110"/>
      <c r="G126" s="110"/>
      <c r="H126" s="110" t="s">
        <v>512</v>
      </c>
      <c r="I126" s="110" t="s">
        <v>10</v>
      </c>
      <c r="J126" s="111">
        <v>1650</v>
      </c>
      <c r="K126" s="111">
        <v>2390</v>
      </c>
      <c r="L126" s="110" t="s">
        <v>2642</v>
      </c>
      <c r="M126" s="109">
        <v>1</v>
      </c>
      <c r="N126" s="109"/>
      <c r="O126" s="110"/>
      <c r="P126" s="41" t="str">
        <f t="shared" si="1"/>
        <v>1</v>
      </c>
      <c r="Q126" s="41" t="str">
        <f>INDEX(Торг!$J:$J,MATCH($B126,Торг!$B:$B,0))</f>
        <v>АТП</v>
      </c>
      <c r="R126" s="4" t="b">
        <f>EXACT(VLOOKUP(A126,Торг!$A:$A,1,0),A126)</f>
        <v>1</v>
      </c>
    </row>
    <row r="127" spans="1:18" ht="90" x14ac:dyDescent="0.25">
      <c r="A127" s="110" t="s">
        <v>1484</v>
      </c>
      <c r="B127" s="109">
        <v>137194</v>
      </c>
      <c r="C127" s="109">
        <v>104518</v>
      </c>
      <c r="D127" s="110" t="s">
        <v>1271</v>
      </c>
      <c r="E127" s="110" t="s">
        <v>2704</v>
      </c>
      <c r="F127" s="110"/>
      <c r="G127" s="110"/>
      <c r="H127" s="110" t="s">
        <v>512</v>
      </c>
      <c r="I127" s="110" t="s">
        <v>10</v>
      </c>
      <c r="J127" s="111">
        <v>1650</v>
      </c>
      <c r="K127" s="111">
        <v>2390</v>
      </c>
      <c r="L127" s="110" t="s">
        <v>2642</v>
      </c>
      <c r="M127" s="109">
        <v>1</v>
      </c>
      <c r="N127" s="109"/>
      <c r="O127" s="110"/>
      <c r="P127" s="41" t="str">
        <f t="shared" si="1"/>
        <v>1</v>
      </c>
      <c r="Q127" s="41" t="str">
        <f>INDEX(Торг!$J:$J,MATCH($B127,Торг!$B:$B,0))</f>
        <v>АТП</v>
      </c>
      <c r="R127" s="4" t="b">
        <f>EXACT(VLOOKUP(A127,Торг!$A:$A,1,0),A127)</f>
        <v>1</v>
      </c>
    </row>
    <row r="128" spans="1:18" ht="90" x14ac:dyDescent="0.25">
      <c r="A128" s="110" t="s">
        <v>1484</v>
      </c>
      <c r="B128" s="109">
        <v>137195</v>
      </c>
      <c r="C128" s="109">
        <v>104519</v>
      </c>
      <c r="D128" s="110" t="s">
        <v>1270</v>
      </c>
      <c r="E128" s="110" t="s">
        <v>2704</v>
      </c>
      <c r="F128" s="110"/>
      <c r="G128" s="110"/>
      <c r="H128" s="110" t="s">
        <v>512</v>
      </c>
      <c r="I128" s="110" t="s">
        <v>10</v>
      </c>
      <c r="J128" s="111">
        <v>1650</v>
      </c>
      <c r="K128" s="111">
        <v>2390</v>
      </c>
      <c r="L128" s="110" t="s">
        <v>2642</v>
      </c>
      <c r="M128" s="109">
        <v>1</v>
      </c>
      <c r="N128" s="109"/>
      <c r="O128" s="110"/>
      <c r="P128" s="41" t="str">
        <f t="shared" si="1"/>
        <v>1</v>
      </c>
      <c r="Q128" s="41" t="str">
        <f>INDEX(Торг!$J:$J,MATCH($B128,Торг!$B:$B,0))</f>
        <v>АТП</v>
      </c>
      <c r="R128" s="4" t="b">
        <f>EXACT(VLOOKUP(A128,Торг!$A:$A,1,0),A128)</f>
        <v>1</v>
      </c>
    </row>
    <row r="129" spans="1:18" ht="90" x14ac:dyDescent="0.25">
      <c r="A129" s="110" t="s">
        <v>1484</v>
      </c>
      <c r="B129" s="109">
        <v>137196</v>
      </c>
      <c r="C129" s="109">
        <v>104520</v>
      </c>
      <c r="D129" s="110" t="s">
        <v>1269</v>
      </c>
      <c r="E129" s="110" t="s">
        <v>2704</v>
      </c>
      <c r="F129" s="110"/>
      <c r="G129" s="110"/>
      <c r="H129" s="110" t="s">
        <v>512</v>
      </c>
      <c r="I129" s="110" t="s">
        <v>10</v>
      </c>
      <c r="J129" s="111">
        <v>1650</v>
      </c>
      <c r="K129" s="111">
        <v>2390</v>
      </c>
      <c r="L129" s="110" t="s">
        <v>2642</v>
      </c>
      <c r="M129" s="109">
        <v>1</v>
      </c>
      <c r="N129" s="109"/>
      <c r="O129" s="110"/>
      <c r="P129" s="41" t="str">
        <f t="shared" si="1"/>
        <v>1</v>
      </c>
      <c r="Q129" s="41" t="str">
        <f>INDEX(Торг!$J:$J,MATCH($B129,Торг!$B:$B,0))</f>
        <v>АТП</v>
      </c>
      <c r="R129" s="4" t="b">
        <f>EXACT(VLOOKUP(A129,Торг!$A:$A,1,0),A129)</f>
        <v>1</v>
      </c>
    </row>
    <row r="130" spans="1:18" ht="90" x14ac:dyDescent="0.25">
      <c r="A130" s="110" t="s">
        <v>1484</v>
      </c>
      <c r="B130" s="109">
        <v>137197</v>
      </c>
      <c r="C130" s="109">
        <v>104521</v>
      </c>
      <c r="D130" s="110" t="s">
        <v>1268</v>
      </c>
      <c r="E130" s="110" t="s">
        <v>2704</v>
      </c>
      <c r="F130" s="110"/>
      <c r="G130" s="110"/>
      <c r="H130" s="110" t="s">
        <v>512</v>
      </c>
      <c r="I130" s="110" t="s">
        <v>10</v>
      </c>
      <c r="J130" s="111">
        <v>1650</v>
      </c>
      <c r="K130" s="111">
        <v>2390</v>
      </c>
      <c r="L130" s="110" t="s">
        <v>2642</v>
      </c>
      <c r="M130" s="109">
        <v>1</v>
      </c>
      <c r="N130" s="109"/>
      <c r="O130" s="110"/>
      <c r="P130" s="41" t="str">
        <f t="shared" si="1"/>
        <v>1</v>
      </c>
      <c r="Q130" s="41" t="str">
        <f>INDEX(Торг!$J:$J,MATCH($B130,Торг!$B:$B,0))</f>
        <v>АТП</v>
      </c>
      <c r="R130" s="4" t="b">
        <f>EXACT(VLOOKUP(A130,Торг!$A:$A,1,0),A130)</f>
        <v>1</v>
      </c>
    </row>
    <row r="131" spans="1:18" ht="90" x14ac:dyDescent="0.25">
      <c r="A131" s="110" t="s">
        <v>1484</v>
      </c>
      <c r="B131" s="109">
        <v>137198</v>
      </c>
      <c r="C131" s="109">
        <v>104522</v>
      </c>
      <c r="D131" s="110" t="s">
        <v>1267</v>
      </c>
      <c r="E131" s="110" t="s">
        <v>2704</v>
      </c>
      <c r="F131" s="110"/>
      <c r="G131" s="110"/>
      <c r="H131" s="110" t="s">
        <v>512</v>
      </c>
      <c r="I131" s="110" t="s">
        <v>10</v>
      </c>
      <c r="J131" s="111">
        <v>1650</v>
      </c>
      <c r="K131" s="111">
        <v>2390</v>
      </c>
      <c r="L131" s="110" t="s">
        <v>2642</v>
      </c>
      <c r="M131" s="109">
        <v>1</v>
      </c>
      <c r="N131" s="109"/>
      <c r="O131" s="110"/>
      <c r="P131" s="41" t="str">
        <f t="shared" ref="P131:P194" si="2">_xlfn.CONCAT(M131,IF(N131&lt;&gt;"",_xlfn.CONCAT("ск",N131),""))</f>
        <v>1</v>
      </c>
      <c r="Q131" s="41" t="str">
        <f>INDEX(Торг!$J:$J,MATCH($B131,Торг!$B:$B,0))</f>
        <v>АТП</v>
      </c>
      <c r="R131" s="4" t="b">
        <f>EXACT(VLOOKUP(A131,Торг!$A:$A,1,0),A131)</f>
        <v>1</v>
      </c>
    </row>
    <row r="132" spans="1:18" ht="90" x14ac:dyDescent="0.25">
      <c r="A132" s="110" t="s">
        <v>1484</v>
      </c>
      <c r="B132" s="109">
        <v>137199</v>
      </c>
      <c r="C132" s="109">
        <v>104523</v>
      </c>
      <c r="D132" s="110" t="s">
        <v>1266</v>
      </c>
      <c r="E132" s="110" t="s">
        <v>2704</v>
      </c>
      <c r="F132" s="110"/>
      <c r="G132" s="110"/>
      <c r="H132" s="110" t="s">
        <v>512</v>
      </c>
      <c r="I132" s="110" t="s">
        <v>10</v>
      </c>
      <c r="J132" s="111">
        <v>1650</v>
      </c>
      <c r="K132" s="111">
        <v>2390</v>
      </c>
      <c r="L132" s="110" t="s">
        <v>2642</v>
      </c>
      <c r="M132" s="109">
        <v>1</v>
      </c>
      <c r="N132" s="109"/>
      <c r="O132" s="110"/>
      <c r="P132" s="41" t="str">
        <f t="shared" si="2"/>
        <v>1</v>
      </c>
      <c r="Q132" s="41" t="str">
        <f>INDEX(Торг!$J:$J,MATCH($B132,Торг!$B:$B,0))</f>
        <v>АТП</v>
      </c>
      <c r="R132" s="4" t="b">
        <f>EXACT(VLOOKUP(A132,Торг!$A:$A,1,0),A132)</f>
        <v>1</v>
      </c>
    </row>
    <row r="133" spans="1:18" ht="90" x14ac:dyDescent="0.25">
      <c r="A133" s="110" t="s">
        <v>1484</v>
      </c>
      <c r="B133" s="109">
        <v>137200</v>
      </c>
      <c r="C133" s="109">
        <v>104524</v>
      </c>
      <c r="D133" s="110" t="s">
        <v>1265</v>
      </c>
      <c r="E133" s="110" t="s">
        <v>2704</v>
      </c>
      <c r="F133" s="110"/>
      <c r="G133" s="110"/>
      <c r="H133" s="110" t="s">
        <v>512</v>
      </c>
      <c r="I133" s="110" t="s">
        <v>10</v>
      </c>
      <c r="J133" s="111">
        <v>1650</v>
      </c>
      <c r="K133" s="111">
        <v>2390</v>
      </c>
      <c r="L133" s="110" t="s">
        <v>2642</v>
      </c>
      <c r="M133" s="109">
        <v>1</v>
      </c>
      <c r="N133" s="109"/>
      <c r="O133" s="110"/>
      <c r="P133" s="41" t="str">
        <f t="shared" si="2"/>
        <v>1</v>
      </c>
      <c r="Q133" s="41" t="str">
        <f>INDEX(Торг!$J:$J,MATCH($B133,Торг!$B:$B,0))</f>
        <v>АТП</v>
      </c>
      <c r="R133" s="4" t="b">
        <f>EXACT(VLOOKUP(A133,Торг!$A:$A,1,0),A133)</f>
        <v>1</v>
      </c>
    </row>
    <row r="134" spans="1:18" ht="75" x14ac:dyDescent="0.25">
      <c r="A134" s="110" t="s">
        <v>1484</v>
      </c>
      <c r="B134" s="109">
        <v>137201</v>
      </c>
      <c r="C134" s="109">
        <v>104525</v>
      </c>
      <c r="D134" s="110" t="s">
        <v>1264</v>
      </c>
      <c r="E134" s="110" t="s">
        <v>2704</v>
      </c>
      <c r="F134" s="110"/>
      <c r="G134" s="110"/>
      <c r="H134" s="110" t="s">
        <v>512</v>
      </c>
      <c r="I134" s="110" t="s">
        <v>10</v>
      </c>
      <c r="J134" s="111">
        <v>1650</v>
      </c>
      <c r="K134" s="111">
        <v>2390</v>
      </c>
      <c r="L134" s="110" t="s">
        <v>2642</v>
      </c>
      <c r="M134" s="109">
        <v>1</v>
      </c>
      <c r="N134" s="109"/>
      <c r="O134" s="110"/>
      <c r="P134" s="41" t="str">
        <f t="shared" si="2"/>
        <v>1</v>
      </c>
      <c r="Q134" s="41" t="str">
        <f>INDEX(Торг!$J:$J,MATCH($B134,Торг!$B:$B,0))</f>
        <v>АТП</v>
      </c>
      <c r="R134" s="4" t="b">
        <f>EXACT(VLOOKUP(A134,Торг!$A:$A,1,0),A134)</f>
        <v>1</v>
      </c>
    </row>
    <row r="135" spans="1:18" ht="90" x14ac:dyDescent="0.25">
      <c r="A135" s="110" t="s">
        <v>1484</v>
      </c>
      <c r="B135" s="109">
        <v>137202</v>
      </c>
      <c r="C135" s="109">
        <v>104526</v>
      </c>
      <c r="D135" s="110" t="s">
        <v>1263</v>
      </c>
      <c r="E135" s="110" t="s">
        <v>2704</v>
      </c>
      <c r="F135" s="110"/>
      <c r="G135" s="110"/>
      <c r="H135" s="110" t="s">
        <v>512</v>
      </c>
      <c r="I135" s="110" t="s">
        <v>10</v>
      </c>
      <c r="J135" s="111">
        <v>1650</v>
      </c>
      <c r="K135" s="111">
        <v>2390</v>
      </c>
      <c r="L135" s="110" t="s">
        <v>2642</v>
      </c>
      <c r="M135" s="109">
        <v>1</v>
      </c>
      <c r="N135" s="109"/>
      <c r="O135" s="110"/>
      <c r="P135" s="41" t="str">
        <f t="shared" si="2"/>
        <v>1</v>
      </c>
      <c r="Q135" s="41" t="str">
        <f>INDEX(Торг!$J:$J,MATCH($B135,Торг!$B:$B,0))</f>
        <v>АТП</v>
      </c>
      <c r="R135" s="4" t="b">
        <f>EXACT(VLOOKUP(A135,Торг!$A:$A,1,0),A135)</f>
        <v>1</v>
      </c>
    </row>
    <row r="136" spans="1:18" ht="90" x14ac:dyDescent="0.25">
      <c r="A136" s="110" t="s">
        <v>1484</v>
      </c>
      <c r="B136" s="109">
        <v>137203</v>
      </c>
      <c r="C136" s="109">
        <v>104527</v>
      </c>
      <c r="D136" s="110" t="s">
        <v>1262</v>
      </c>
      <c r="E136" s="110" t="s">
        <v>2704</v>
      </c>
      <c r="F136" s="110"/>
      <c r="G136" s="110"/>
      <c r="H136" s="110" t="s">
        <v>512</v>
      </c>
      <c r="I136" s="110" t="s">
        <v>10</v>
      </c>
      <c r="J136" s="111">
        <v>1650</v>
      </c>
      <c r="K136" s="111">
        <v>2390</v>
      </c>
      <c r="L136" s="110" t="s">
        <v>2642</v>
      </c>
      <c r="M136" s="109">
        <v>1</v>
      </c>
      <c r="N136" s="109"/>
      <c r="O136" s="110"/>
      <c r="P136" s="41" t="str">
        <f t="shared" si="2"/>
        <v>1</v>
      </c>
      <c r="Q136" s="41" t="str">
        <f>INDEX(Торг!$J:$J,MATCH($B136,Торг!$B:$B,0))</f>
        <v>АТП</v>
      </c>
      <c r="R136" s="4" t="b">
        <f>EXACT(VLOOKUP(A136,Торг!$A:$A,1,0),A136)</f>
        <v>1</v>
      </c>
    </row>
    <row r="137" spans="1:18" ht="90" x14ac:dyDescent="0.25">
      <c r="A137" s="110" t="s">
        <v>1484</v>
      </c>
      <c r="B137" s="109">
        <v>137204</v>
      </c>
      <c r="C137" s="109">
        <v>104528</v>
      </c>
      <c r="D137" s="110" t="s">
        <v>1261</v>
      </c>
      <c r="E137" s="110" t="s">
        <v>2704</v>
      </c>
      <c r="F137" s="110"/>
      <c r="G137" s="110"/>
      <c r="H137" s="110" t="s">
        <v>512</v>
      </c>
      <c r="I137" s="110" t="s">
        <v>10</v>
      </c>
      <c r="J137" s="111">
        <v>1650</v>
      </c>
      <c r="K137" s="111">
        <v>2390</v>
      </c>
      <c r="L137" s="110" t="s">
        <v>2642</v>
      </c>
      <c r="M137" s="109">
        <v>1</v>
      </c>
      <c r="N137" s="109"/>
      <c r="O137" s="110"/>
      <c r="P137" s="41" t="str">
        <f t="shared" si="2"/>
        <v>1</v>
      </c>
      <c r="Q137" s="41" t="str">
        <f>INDEX(Торг!$J:$J,MATCH($B137,Торг!$B:$B,0))</f>
        <v>АТП</v>
      </c>
      <c r="R137" s="4" t="b">
        <f>EXACT(VLOOKUP(A137,Торг!$A:$A,1,0),A137)</f>
        <v>1</v>
      </c>
    </row>
    <row r="138" spans="1:18" ht="90" x14ac:dyDescent="0.25">
      <c r="A138" s="110" t="s">
        <v>1484</v>
      </c>
      <c r="B138" s="109">
        <v>137205</v>
      </c>
      <c r="C138" s="109">
        <v>104529</v>
      </c>
      <c r="D138" s="110" t="s">
        <v>1260</v>
      </c>
      <c r="E138" s="110" t="s">
        <v>2704</v>
      </c>
      <c r="F138" s="110"/>
      <c r="G138" s="110"/>
      <c r="H138" s="110" t="s">
        <v>512</v>
      </c>
      <c r="I138" s="110" t="s">
        <v>10</v>
      </c>
      <c r="J138" s="111">
        <v>1650</v>
      </c>
      <c r="K138" s="111">
        <v>2390</v>
      </c>
      <c r="L138" s="110" t="s">
        <v>2642</v>
      </c>
      <c r="M138" s="109">
        <v>1</v>
      </c>
      <c r="N138" s="109"/>
      <c r="O138" s="110"/>
      <c r="P138" s="41" t="str">
        <f t="shared" si="2"/>
        <v>1</v>
      </c>
      <c r="Q138" s="41" t="str">
        <f>INDEX(Торг!$J:$J,MATCH($B138,Торг!$B:$B,0))</f>
        <v>АТП</v>
      </c>
      <c r="R138" s="4" t="b">
        <f>EXACT(VLOOKUP(A138,Торг!$A:$A,1,0),A138)</f>
        <v>1</v>
      </c>
    </row>
    <row r="139" spans="1:18" ht="90" x14ac:dyDescent="0.25">
      <c r="A139" s="110" t="s">
        <v>1484</v>
      </c>
      <c r="B139" s="109">
        <v>137206</v>
      </c>
      <c r="C139" s="109">
        <v>104530</v>
      </c>
      <c r="D139" s="110" t="s">
        <v>1259</v>
      </c>
      <c r="E139" s="110" t="s">
        <v>2704</v>
      </c>
      <c r="F139" s="110"/>
      <c r="G139" s="110"/>
      <c r="H139" s="110" t="s">
        <v>512</v>
      </c>
      <c r="I139" s="110" t="s">
        <v>10</v>
      </c>
      <c r="J139" s="111">
        <v>1650</v>
      </c>
      <c r="K139" s="111">
        <v>2390</v>
      </c>
      <c r="L139" s="110" t="s">
        <v>2642</v>
      </c>
      <c r="M139" s="109">
        <v>1</v>
      </c>
      <c r="N139" s="109"/>
      <c r="O139" s="110"/>
      <c r="P139" s="41" t="str">
        <f t="shared" si="2"/>
        <v>1</v>
      </c>
      <c r="Q139" s="41" t="str">
        <f>INDEX(Торг!$J:$J,MATCH($B139,Торг!$B:$B,0))</f>
        <v>АТП</v>
      </c>
      <c r="R139" s="4" t="b">
        <f>EXACT(VLOOKUP(A139,Торг!$A:$A,1,0),A139)</f>
        <v>1</v>
      </c>
    </row>
    <row r="140" spans="1:18" ht="90" x14ac:dyDescent="0.25">
      <c r="A140" s="110" t="s">
        <v>1484</v>
      </c>
      <c r="B140" s="109">
        <v>137207</v>
      </c>
      <c r="C140" s="109">
        <v>104531</v>
      </c>
      <c r="D140" s="110" t="s">
        <v>1258</v>
      </c>
      <c r="E140" s="110" t="s">
        <v>2704</v>
      </c>
      <c r="F140" s="110"/>
      <c r="G140" s="110"/>
      <c r="H140" s="110" t="s">
        <v>512</v>
      </c>
      <c r="I140" s="110" t="s">
        <v>10</v>
      </c>
      <c r="J140" s="111">
        <v>1650</v>
      </c>
      <c r="K140" s="111">
        <v>2390</v>
      </c>
      <c r="L140" s="110" t="s">
        <v>2642</v>
      </c>
      <c r="M140" s="109">
        <v>1</v>
      </c>
      <c r="N140" s="109"/>
      <c r="O140" s="110"/>
      <c r="P140" s="41" t="str">
        <f t="shared" si="2"/>
        <v>1</v>
      </c>
      <c r="Q140" s="41" t="str">
        <f>INDEX(Торг!$J:$J,MATCH($B140,Торг!$B:$B,0))</f>
        <v>АТП</v>
      </c>
      <c r="R140" s="4" t="b">
        <f>EXACT(VLOOKUP(A140,Торг!$A:$A,1,0),A140)</f>
        <v>1</v>
      </c>
    </row>
    <row r="141" spans="1:18" ht="90" x14ac:dyDescent="0.25">
      <c r="A141" s="110" t="s">
        <v>1484</v>
      </c>
      <c r="B141" s="109">
        <v>137208</v>
      </c>
      <c r="C141" s="109">
        <v>104532</v>
      </c>
      <c r="D141" s="110" t="s">
        <v>1257</v>
      </c>
      <c r="E141" s="110" t="s">
        <v>2704</v>
      </c>
      <c r="F141" s="110"/>
      <c r="G141" s="110"/>
      <c r="H141" s="110" t="s">
        <v>512</v>
      </c>
      <c r="I141" s="110" t="s">
        <v>10</v>
      </c>
      <c r="J141" s="111">
        <v>1650</v>
      </c>
      <c r="K141" s="111">
        <v>2390</v>
      </c>
      <c r="L141" s="110" t="s">
        <v>2642</v>
      </c>
      <c r="M141" s="109">
        <v>1</v>
      </c>
      <c r="N141" s="109"/>
      <c r="O141" s="110"/>
      <c r="P141" s="41" t="str">
        <f t="shared" si="2"/>
        <v>1</v>
      </c>
      <c r="Q141" s="41" t="str">
        <f>INDEX(Торг!$J:$J,MATCH($B141,Торг!$B:$B,0))</f>
        <v>АТП</v>
      </c>
      <c r="R141" s="4" t="b">
        <f>EXACT(VLOOKUP(A141,Торг!$A:$A,1,0),A141)</f>
        <v>1</v>
      </c>
    </row>
    <row r="142" spans="1:18" ht="90" x14ac:dyDescent="0.25">
      <c r="A142" s="110" t="s">
        <v>1484</v>
      </c>
      <c r="B142" s="109">
        <v>137209</v>
      </c>
      <c r="C142" s="109">
        <v>104533</v>
      </c>
      <c r="D142" s="110" t="s">
        <v>1256</v>
      </c>
      <c r="E142" s="110" t="s">
        <v>2704</v>
      </c>
      <c r="F142" s="110"/>
      <c r="G142" s="110"/>
      <c r="H142" s="110" t="s">
        <v>512</v>
      </c>
      <c r="I142" s="110" t="s">
        <v>10</v>
      </c>
      <c r="J142" s="111">
        <v>1650</v>
      </c>
      <c r="K142" s="111">
        <v>2390</v>
      </c>
      <c r="L142" s="110" t="s">
        <v>2642</v>
      </c>
      <c r="M142" s="109">
        <v>1</v>
      </c>
      <c r="N142" s="109"/>
      <c r="O142" s="110"/>
      <c r="P142" s="41" t="str">
        <f t="shared" si="2"/>
        <v>1</v>
      </c>
      <c r="Q142" s="41" t="str">
        <f>INDEX(Торг!$J:$J,MATCH($B142,Торг!$B:$B,0))</f>
        <v>АТП</v>
      </c>
      <c r="R142" s="4" t="b">
        <f>EXACT(VLOOKUP(A142,Торг!$A:$A,1,0),A142)</f>
        <v>1</v>
      </c>
    </row>
    <row r="143" spans="1:18" ht="90" x14ac:dyDescent="0.25">
      <c r="A143" s="110" t="s">
        <v>1484</v>
      </c>
      <c r="B143" s="109">
        <v>137210</v>
      </c>
      <c r="C143" s="109">
        <v>104534</v>
      </c>
      <c r="D143" s="110" t="s">
        <v>1255</v>
      </c>
      <c r="E143" s="110" t="s">
        <v>2704</v>
      </c>
      <c r="F143" s="110"/>
      <c r="G143" s="110"/>
      <c r="H143" s="110" t="s">
        <v>512</v>
      </c>
      <c r="I143" s="110" t="s">
        <v>10</v>
      </c>
      <c r="J143" s="111">
        <v>1650</v>
      </c>
      <c r="K143" s="111">
        <v>2390</v>
      </c>
      <c r="L143" s="110" t="s">
        <v>2642</v>
      </c>
      <c r="M143" s="109">
        <v>1</v>
      </c>
      <c r="N143" s="109"/>
      <c r="O143" s="110"/>
      <c r="P143" s="41" t="str">
        <f t="shared" si="2"/>
        <v>1</v>
      </c>
      <c r="Q143" s="41" t="str">
        <f>INDEX(Торг!$J:$J,MATCH($B143,Торг!$B:$B,0))</f>
        <v>АТП</v>
      </c>
      <c r="R143" s="4" t="b">
        <f>EXACT(VLOOKUP(A143,Торг!$A:$A,1,0),A143)</f>
        <v>1</v>
      </c>
    </row>
    <row r="144" spans="1:18" ht="90" x14ac:dyDescent="0.25">
      <c r="A144" s="110" t="s">
        <v>1484</v>
      </c>
      <c r="B144" s="109">
        <v>137211</v>
      </c>
      <c r="C144" s="109">
        <v>104535</v>
      </c>
      <c r="D144" s="110" t="s">
        <v>1254</v>
      </c>
      <c r="E144" s="110" t="s">
        <v>2704</v>
      </c>
      <c r="F144" s="110"/>
      <c r="G144" s="110"/>
      <c r="H144" s="110" t="s">
        <v>512</v>
      </c>
      <c r="I144" s="110" t="s">
        <v>10</v>
      </c>
      <c r="J144" s="111">
        <v>1650</v>
      </c>
      <c r="K144" s="111">
        <v>2390</v>
      </c>
      <c r="L144" s="110" t="s">
        <v>2642</v>
      </c>
      <c r="M144" s="109">
        <v>1</v>
      </c>
      <c r="N144" s="109"/>
      <c r="O144" s="110"/>
      <c r="P144" s="41" t="str">
        <f t="shared" si="2"/>
        <v>1</v>
      </c>
      <c r="Q144" s="41" t="str">
        <f>INDEX(Торг!$J:$J,MATCH($B144,Торг!$B:$B,0))</f>
        <v>АТП</v>
      </c>
      <c r="R144" s="4" t="b">
        <f>EXACT(VLOOKUP(A144,Торг!$A:$A,1,0),A144)</f>
        <v>1</v>
      </c>
    </row>
    <row r="145" spans="1:18" ht="90" x14ac:dyDescent="0.25">
      <c r="A145" s="110" t="s">
        <v>1484</v>
      </c>
      <c r="B145" s="109">
        <v>137212</v>
      </c>
      <c r="C145" s="109">
        <v>104536</v>
      </c>
      <c r="D145" s="110" t="s">
        <v>1253</v>
      </c>
      <c r="E145" s="110" t="s">
        <v>2704</v>
      </c>
      <c r="F145" s="110"/>
      <c r="G145" s="110"/>
      <c r="H145" s="110" t="s">
        <v>512</v>
      </c>
      <c r="I145" s="110" t="s">
        <v>10</v>
      </c>
      <c r="J145" s="111">
        <v>1650</v>
      </c>
      <c r="K145" s="111">
        <v>2390</v>
      </c>
      <c r="L145" s="110" t="s">
        <v>2642</v>
      </c>
      <c r="M145" s="109">
        <v>1</v>
      </c>
      <c r="N145" s="109"/>
      <c r="O145" s="110"/>
      <c r="P145" s="41" t="str">
        <f t="shared" si="2"/>
        <v>1</v>
      </c>
      <c r="Q145" s="41" t="str">
        <f>INDEX(Торг!$J:$J,MATCH($B145,Торг!$B:$B,0))</f>
        <v>АТП</v>
      </c>
      <c r="R145" s="4" t="b">
        <f>EXACT(VLOOKUP(A145,Торг!$A:$A,1,0),A145)</f>
        <v>1</v>
      </c>
    </row>
    <row r="146" spans="1:18" ht="90" x14ac:dyDescent="0.25">
      <c r="A146" s="110" t="s">
        <v>1484</v>
      </c>
      <c r="B146" s="109">
        <v>137213</v>
      </c>
      <c r="C146" s="109">
        <v>104537</v>
      </c>
      <c r="D146" s="110" t="s">
        <v>1252</v>
      </c>
      <c r="E146" s="110" t="s">
        <v>2704</v>
      </c>
      <c r="F146" s="110"/>
      <c r="G146" s="110"/>
      <c r="H146" s="110" t="s">
        <v>512</v>
      </c>
      <c r="I146" s="110" t="s">
        <v>10</v>
      </c>
      <c r="J146" s="111">
        <v>1650</v>
      </c>
      <c r="K146" s="111">
        <v>2390</v>
      </c>
      <c r="L146" s="110" t="s">
        <v>2642</v>
      </c>
      <c r="M146" s="109">
        <v>1</v>
      </c>
      <c r="N146" s="109"/>
      <c r="O146" s="110"/>
      <c r="P146" s="41" t="str">
        <f t="shared" si="2"/>
        <v>1</v>
      </c>
      <c r="Q146" s="41" t="str">
        <f>INDEX(Торг!$J:$J,MATCH($B146,Торг!$B:$B,0))</f>
        <v>АТП</v>
      </c>
      <c r="R146" s="4" t="b">
        <f>EXACT(VLOOKUP(A146,Торг!$A:$A,1,0),A146)</f>
        <v>1</v>
      </c>
    </row>
    <row r="147" spans="1:18" ht="90" x14ac:dyDescent="0.25">
      <c r="A147" s="110" t="s">
        <v>1484</v>
      </c>
      <c r="B147" s="109">
        <v>137214</v>
      </c>
      <c r="C147" s="109">
        <v>104538</v>
      </c>
      <c r="D147" s="110" t="s">
        <v>1251</v>
      </c>
      <c r="E147" s="110" t="s">
        <v>2704</v>
      </c>
      <c r="F147" s="110"/>
      <c r="G147" s="110"/>
      <c r="H147" s="110" t="s">
        <v>512</v>
      </c>
      <c r="I147" s="110" t="s">
        <v>10</v>
      </c>
      <c r="J147" s="111">
        <v>1650</v>
      </c>
      <c r="K147" s="111">
        <v>2390</v>
      </c>
      <c r="L147" s="110" t="s">
        <v>2642</v>
      </c>
      <c r="M147" s="109">
        <v>1</v>
      </c>
      <c r="N147" s="109"/>
      <c r="O147" s="110"/>
      <c r="P147" s="41" t="str">
        <f t="shared" si="2"/>
        <v>1</v>
      </c>
      <c r="Q147" s="41" t="str">
        <f>INDEX(Торг!$J:$J,MATCH($B147,Торг!$B:$B,0))</f>
        <v>АТП</v>
      </c>
      <c r="R147" s="4" t="b">
        <f>EXACT(VLOOKUP(A147,Торг!$A:$A,1,0),A147)</f>
        <v>1</v>
      </c>
    </row>
    <row r="148" spans="1:18" ht="90" x14ac:dyDescent="0.25">
      <c r="A148" s="110" t="s">
        <v>1484</v>
      </c>
      <c r="B148" s="109">
        <v>137215</v>
      </c>
      <c r="C148" s="109">
        <v>104539</v>
      </c>
      <c r="D148" s="110" t="s">
        <v>1250</v>
      </c>
      <c r="E148" s="110" t="s">
        <v>2704</v>
      </c>
      <c r="F148" s="110"/>
      <c r="G148" s="110"/>
      <c r="H148" s="110" t="s">
        <v>512</v>
      </c>
      <c r="I148" s="110" t="s">
        <v>10</v>
      </c>
      <c r="J148" s="111">
        <v>1650</v>
      </c>
      <c r="K148" s="111">
        <v>2390</v>
      </c>
      <c r="L148" s="110" t="s">
        <v>2642</v>
      </c>
      <c r="M148" s="109">
        <v>1</v>
      </c>
      <c r="N148" s="109"/>
      <c r="O148" s="110"/>
      <c r="P148" s="41" t="str">
        <f t="shared" si="2"/>
        <v>1</v>
      </c>
      <c r="Q148" s="41" t="str">
        <f>INDEX(Торг!$J:$J,MATCH($B148,Торг!$B:$B,0))</f>
        <v>АТП</v>
      </c>
      <c r="R148" s="4" t="b">
        <f>EXACT(VLOOKUP(A148,Торг!$A:$A,1,0),A148)</f>
        <v>1</v>
      </c>
    </row>
    <row r="149" spans="1:18" ht="90" x14ac:dyDescent="0.25">
      <c r="A149" s="110" t="s">
        <v>1484</v>
      </c>
      <c r="B149" s="109">
        <v>137216</v>
      </c>
      <c r="C149" s="109">
        <v>104540</v>
      </c>
      <c r="D149" s="110" t="s">
        <v>1249</v>
      </c>
      <c r="E149" s="110" t="s">
        <v>2704</v>
      </c>
      <c r="F149" s="110"/>
      <c r="G149" s="110"/>
      <c r="H149" s="110" t="s">
        <v>512</v>
      </c>
      <c r="I149" s="110" t="s">
        <v>10</v>
      </c>
      <c r="J149" s="111">
        <v>1650</v>
      </c>
      <c r="K149" s="111">
        <v>2390</v>
      </c>
      <c r="L149" s="110" t="s">
        <v>2642</v>
      </c>
      <c r="M149" s="109">
        <v>1</v>
      </c>
      <c r="N149" s="109"/>
      <c r="O149" s="110"/>
      <c r="P149" s="41" t="str">
        <f t="shared" si="2"/>
        <v>1</v>
      </c>
      <c r="Q149" s="41" t="str">
        <f>INDEX(Торг!$J:$J,MATCH($B149,Торг!$B:$B,0))</f>
        <v>АТП</v>
      </c>
      <c r="R149" s="4" t="b">
        <f>EXACT(VLOOKUP(A149,Торг!$A:$A,1,0),A149)</f>
        <v>1</v>
      </c>
    </row>
    <row r="150" spans="1:18" ht="90" x14ac:dyDescent="0.25">
      <c r="A150" s="110" t="s">
        <v>1484</v>
      </c>
      <c r="B150" s="109">
        <v>137217</v>
      </c>
      <c r="C150" s="109">
        <v>104541</v>
      </c>
      <c r="D150" s="110" t="s">
        <v>1248</v>
      </c>
      <c r="E150" s="110" t="s">
        <v>2704</v>
      </c>
      <c r="F150" s="110"/>
      <c r="G150" s="110"/>
      <c r="H150" s="110" t="s">
        <v>512</v>
      </c>
      <c r="I150" s="110" t="s">
        <v>10</v>
      </c>
      <c r="J150" s="111">
        <v>1650</v>
      </c>
      <c r="K150" s="111">
        <v>2390</v>
      </c>
      <c r="L150" s="110" t="s">
        <v>2642</v>
      </c>
      <c r="M150" s="109">
        <v>1</v>
      </c>
      <c r="N150" s="109"/>
      <c r="O150" s="110"/>
      <c r="P150" s="41" t="str">
        <f t="shared" si="2"/>
        <v>1</v>
      </c>
      <c r="Q150" s="41" t="str">
        <f>INDEX(Торг!$J:$J,MATCH($B150,Торг!$B:$B,0))</f>
        <v>АТП</v>
      </c>
      <c r="R150" s="4" t="b">
        <f>EXACT(VLOOKUP(A150,Торг!$A:$A,1,0),A150)</f>
        <v>1</v>
      </c>
    </row>
    <row r="151" spans="1:18" ht="90" x14ac:dyDescent="0.25">
      <c r="A151" s="110" t="s">
        <v>1484</v>
      </c>
      <c r="B151" s="109">
        <v>137218</v>
      </c>
      <c r="C151" s="109">
        <v>104542</v>
      </c>
      <c r="D151" s="110" t="s">
        <v>1247</v>
      </c>
      <c r="E151" s="110" t="s">
        <v>2704</v>
      </c>
      <c r="F151" s="110"/>
      <c r="G151" s="110"/>
      <c r="H151" s="110" t="s">
        <v>512</v>
      </c>
      <c r="I151" s="110" t="s">
        <v>10</v>
      </c>
      <c r="J151" s="111">
        <v>1650</v>
      </c>
      <c r="K151" s="111">
        <v>2390</v>
      </c>
      <c r="L151" s="110" t="s">
        <v>2642</v>
      </c>
      <c r="M151" s="109">
        <v>1</v>
      </c>
      <c r="N151" s="109"/>
      <c r="O151" s="110"/>
      <c r="P151" s="41" t="str">
        <f t="shared" si="2"/>
        <v>1</v>
      </c>
      <c r="Q151" s="41" t="str">
        <f>INDEX(Торг!$J:$J,MATCH($B151,Торг!$B:$B,0))</f>
        <v>АТП</v>
      </c>
      <c r="R151" s="4" t="b">
        <f>EXACT(VLOOKUP(A151,Торг!$A:$A,1,0),A151)</f>
        <v>1</v>
      </c>
    </row>
    <row r="152" spans="1:18" ht="90" x14ac:dyDescent="0.25">
      <c r="A152" s="110" t="s">
        <v>1484</v>
      </c>
      <c r="B152" s="109">
        <v>137219</v>
      </c>
      <c r="C152" s="109">
        <v>104543</v>
      </c>
      <c r="D152" s="110" t="s">
        <v>1246</v>
      </c>
      <c r="E152" s="110" t="s">
        <v>2704</v>
      </c>
      <c r="F152" s="110"/>
      <c r="G152" s="110"/>
      <c r="H152" s="110" t="s">
        <v>512</v>
      </c>
      <c r="I152" s="110" t="s">
        <v>10</v>
      </c>
      <c r="J152" s="111">
        <v>1650</v>
      </c>
      <c r="K152" s="111">
        <v>2390</v>
      </c>
      <c r="L152" s="110" t="s">
        <v>2642</v>
      </c>
      <c r="M152" s="109">
        <v>1</v>
      </c>
      <c r="N152" s="109"/>
      <c r="O152" s="110"/>
      <c r="P152" s="41" t="str">
        <f t="shared" si="2"/>
        <v>1</v>
      </c>
      <c r="Q152" s="41" t="str">
        <f>INDEX(Торг!$J:$J,MATCH($B152,Торг!$B:$B,0))</f>
        <v>АТП</v>
      </c>
      <c r="R152" s="4" t="b">
        <f>EXACT(VLOOKUP(A152,Торг!$A:$A,1,0),A152)</f>
        <v>1</v>
      </c>
    </row>
    <row r="153" spans="1:18" ht="90" x14ac:dyDescent="0.25">
      <c r="A153" s="110" t="s">
        <v>1484</v>
      </c>
      <c r="B153" s="109">
        <v>137220</v>
      </c>
      <c r="C153" s="109">
        <v>104544</v>
      </c>
      <c r="D153" s="110" t="s">
        <v>1245</v>
      </c>
      <c r="E153" s="110" t="s">
        <v>2704</v>
      </c>
      <c r="F153" s="110"/>
      <c r="G153" s="110"/>
      <c r="H153" s="110" t="s">
        <v>512</v>
      </c>
      <c r="I153" s="110" t="s">
        <v>10</v>
      </c>
      <c r="J153" s="111">
        <v>1650</v>
      </c>
      <c r="K153" s="111">
        <v>2390</v>
      </c>
      <c r="L153" s="110" t="s">
        <v>2642</v>
      </c>
      <c r="M153" s="109">
        <v>1</v>
      </c>
      <c r="N153" s="109"/>
      <c r="O153" s="110"/>
      <c r="P153" s="41" t="str">
        <f t="shared" si="2"/>
        <v>1</v>
      </c>
      <c r="Q153" s="41" t="str">
        <f>INDEX(Торг!$J:$J,MATCH($B153,Торг!$B:$B,0))</f>
        <v>АТП</v>
      </c>
      <c r="R153" s="4" t="b">
        <f>EXACT(VLOOKUP(A153,Торг!$A:$A,1,0),A153)</f>
        <v>1</v>
      </c>
    </row>
    <row r="154" spans="1:18" ht="90" x14ac:dyDescent="0.25">
      <c r="A154" s="110" t="s">
        <v>1484</v>
      </c>
      <c r="B154" s="109">
        <v>137221</v>
      </c>
      <c r="C154" s="109">
        <v>104545</v>
      </c>
      <c r="D154" s="110" t="s">
        <v>1244</v>
      </c>
      <c r="E154" s="110" t="s">
        <v>2704</v>
      </c>
      <c r="F154" s="110"/>
      <c r="G154" s="110"/>
      <c r="H154" s="110" t="s">
        <v>512</v>
      </c>
      <c r="I154" s="110" t="s">
        <v>10</v>
      </c>
      <c r="J154" s="111">
        <v>1650</v>
      </c>
      <c r="K154" s="111">
        <v>2390</v>
      </c>
      <c r="L154" s="110" t="s">
        <v>2642</v>
      </c>
      <c r="M154" s="109">
        <v>1</v>
      </c>
      <c r="N154" s="109"/>
      <c r="O154" s="110"/>
      <c r="P154" s="41" t="str">
        <f t="shared" si="2"/>
        <v>1</v>
      </c>
      <c r="Q154" s="41" t="str">
        <f>INDEX(Торг!$J:$J,MATCH($B154,Торг!$B:$B,0))</f>
        <v>АТП</v>
      </c>
      <c r="R154" s="4" t="b">
        <f>EXACT(VLOOKUP(A154,Торг!$A:$A,1,0),A154)</f>
        <v>1</v>
      </c>
    </row>
    <row r="155" spans="1:18" ht="90" x14ac:dyDescent="0.25">
      <c r="A155" s="110" t="s">
        <v>1484</v>
      </c>
      <c r="B155" s="109">
        <v>137222</v>
      </c>
      <c r="C155" s="109">
        <v>104546</v>
      </c>
      <c r="D155" s="110" t="s">
        <v>1243</v>
      </c>
      <c r="E155" s="110" t="s">
        <v>2704</v>
      </c>
      <c r="F155" s="110"/>
      <c r="G155" s="110"/>
      <c r="H155" s="110" t="s">
        <v>512</v>
      </c>
      <c r="I155" s="110" t="s">
        <v>10</v>
      </c>
      <c r="J155" s="111">
        <v>1650</v>
      </c>
      <c r="K155" s="111">
        <v>2390</v>
      </c>
      <c r="L155" s="110" t="s">
        <v>2642</v>
      </c>
      <c r="M155" s="109">
        <v>1</v>
      </c>
      <c r="N155" s="109"/>
      <c r="O155" s="110"/>
      <c r="P155" s="41" t="str">
        <f t="shared" si="2"/>
        <v>1</v>
      </c>
      <c r="Q155" s="41" t="str">
        <f>INDEX(Торг!$J:$J,MATCH($B155,Торг!$B:$B,0))</f>
        <v>АТП</v>
      </c>
      <c r="R155" s="4" t="b">
        <f>EXACT(VLOOKUP(A155,Торг!$A:$A,1,0),A155)</f>
        <v>1</v>
      </c>
    </row>
    <row r="156" spans="1:18" ht="75" x14ac:dyDescent="0.25">
      <c r="A156" s="110" t="s">
        <v>1484</v>
      </c>
      <c r="B156" s="109">
        <v>137223</v>
      </c>
      <c r="C156" s="109">
        <v>104508</v>
      </c>
      <c r="D156" s="110" t="s">
        <v>1242</v>
      </c>
      <c r="E156" s="110" t="s">
        <v>2704</v>
      </c>
      <c r="F156" s="110"/>
      <c r="G156" s="110"/>
      <c r="H156" s="110" t="s">
        <v>512</v>
      </c>
      <c r="I156" s="110" t="s">
        <v>10</v>
      </c>
      <c r="J156" s="111">
        <v>1350</v>
      </c>
      <c r="K156" s="111">
        <v>1990</v>
      </c>
      <c r="L156" s="110" t="s">
        <v>2642</v>
      </c>
      <c r="M156" s="109">
        <v>1</v>
      </c>
      <c r="N156" s="109"/>
      <c r="O156" s="110"/>
      <c r="P156" s="41" t="str">
        <f t="shared" si="2"/>
        <v>1</v>
      </c>
      <c r="Q156" s="41" t="str">
        <f>INDEX(Торг!$J:$J,MATCH($B156,Торг!$B:$B,0))</f>
        <v>АТП</v>
      </c>
      <c r="R156" s="4" t="b">
        <f>EXACT(VLOOKUP(A156,Торг!$A:$A,1,0),A156)</f>
        <v>1</v>
      </c>
    </row>
    <row r="157" spans="1:18" ht="90" x14ac:dyDescent="0.25">
      <c r="A157" s="110" t="s">
        <v>1484</v>
      </c>
      <c r="B157" s="109">
        <v>137224</v>
      </c>
      <c r="C157" s="109">
        <v>104547</v>
      </c>
      <c r="D157" s="110" t="s">
        <v>1241</v>
      </c>
      <c r="E157" s="110" t="s">
        <v>2704</v>
      </c>
      <c r="F157" s="110"/>
      <c r="G157" s="110"/>
      <c r="H157" s="110" t="s">
        <v>512</v>
      </c>
      <c r="I157" s="110" t="s">
        <v>10</v>
      </c>
      <c r="J157" s="111">
        <v>1650</v>
      </c>
      <c r="K157" s="111">
        <v>2390</v>
      </c>
      <c r="L157" s="110" t="s">
        <v>2642</v>
      </c>
      <c r="M157" s="109">
        <v>1</v>
      </c>
      <c r="N157" s="109"/>
      <c r="O157" s="110"/>
      <c r="P157" s="41" t="str">
        <f t="shared" si="2"/>
        <v>1</v>
      </c>
      <c r="Q157" s="41" t="str">
        <f>INDEX(Торг!$J:$J,MATCH($B157,Торг!$B:$B,0))</f>
        <v>АТП</v>
      </c>
      <c r="R157" s="4" t="b">
        <f>EXACT(VLOOKUP(A157,Торг!$A:$A,1,0),A157)</f>
        <v>1</v>
      </c>
    </row>
    <row r="158" spans="1:18" ht="90" x14ac:dyDescent="0.25">
      <c r="A158" s="110" t="s">
        <v>1484</v>
      </c>
      <c r="B158" s="109">
        <v>137225</v>
      </c>
      <c r="C158" s="109">
        <v>104548</v>
      </c>
      <c r="D158" s="110" t="s">
        <v>1240</v>
      </c>
      <c r="E158" s="110" t="s">
        <v>2704</v>
      </c>
      <c r="F158" s="110"/>
      <c r="G158" s="110"/>
      <c r="H158" s="110" t="s">
        <v>512</v>
      </c>
      <c r="I158" s="110" t="s">
        <v>10</v>
      </c>
      <c r="J158" s="111">
        <v>1650</v>
      </c>
      <c r="K158" s="111">
        <v>2390</v>
      </c>
      <c r="L158" s="110" t="s">
        <v>2642</v>
      </c>
      <c r="M158" s="109">
        <v>1</v>
      </c>
      <c r="N158" s="109"/>
      <c r="O158" s="110"/>
      <c r="P158" s="41" t="str">
        <f t="shared" si="2"/>
        <v>1</v>
      </c>
      <c r="Q158" s="41" t="str">
        <f>INDEX(Торг!$J:$J,MATCH($B158,Торг!$B:$B,0))</f>
        <v>АТП</v>
      </c>
      <c r="R158" s="4" t="b">
        <f>EXACT(VLOOKUP(A158,Торг!$A:$A,1,0),A158)</f>
        <v>1</v>
      </c>
    </row>
    <row r="159" spans="1:18" ht="90" x14ac:dyDescent="0.25">
      <c r="A159" s="110" t="s">
        <v>1484</v>
      </c>
      <c r="B159" s="109">
        <v>137226</v>
      </c>
      <c r="C159" s="109">
        <v>104549</v>
      </c>
      <c r="D159" s="110" t="s">
        <v>1239</v>
      </c>
      <c r="E159" s="110" t="s">
        <v>2704</v>
      </c>
      <c r="F159" s="110"/>
      <c r="G159" s="110"/>
      <c r="H159" s="110" t="s">
        <v>512</v>
      </c>
      <c r="I159" s="110" t="s">
        <v>10</v>
      </c>
      <c r="J159" s="111">
        <v>1650</v>
      </c>
      <c r="K159" s="111">
        <v>2390</v>
      </c>
      <c r="L159" s="110" t="s">
        <v>2642</v>
      </c>
      <c r="M159" s="109">
        <v>1</v>
      </c>
      <c r="N159" s="109"/>
      <c r="O159" s="110"/>
      <c r="P159" s="41" t="str">
        <f t="shared" si="2"/>
        <v>1</v>
      </c>
      <c r="Q159" s="41" t="str">
        <f>INDEX(Торг!$J:$J,MATCH($B159,Торг!$B:$B,0))</f>
        <v>АТП</v>
      </c>
      <c r="R159" s="4" t="b">
        <f>EXACT(VLOOKUP(A159,Торг!$A:$A,1,0),A159)</f>
        <v>1</v>
      </c>
    </row>
    <row r="160" spans="1:18" ht="90" x14ac:dyDescent="0.25">
      <c r="A160" s="110" t="s">
        <v>1484</v>
      </c>
      <c r="B160" s="109">
        <v>137227</v>
      </c>
      <c r="C160" s="109">
        <v>104550</v>
      </c>
      <c r="D160" s="110" t="s">
        <v>1238</v>
      </c>
      <c r="E160" s="110" t="s">
        <v>2704</v>
      </c>
      <c r="F160" s="110"/>
      <c r="G160" s="110"/>
      <c r="H160" s="110" t="s">
        <v>512</v>
      </c>
      <c r="I160" s="110" t="s">
        <v>10</v>
      </c>
      <c r="J160" s="111">
        <v>1650</v>
      </c>
      <c r="K160" s="111">
        <v>2390</v>
      </c>
      <c r="L160" s="110" t="s">
        <v>2642</v>
      </c>
      <c r="M160" s="109">
        <v>1</v>
      </c>
      <c r="N160" s="109"/>
      <c r="O160" s="110"/>
      <c r="P160" s="41" t="str">
        <f t="shared" si="2"/>
        <v>1</v>
      </c>
      <c r="Q160" s="41" t="str">
        <f>INDEX(Торг!$J:$J,MATCH($B160,Торг!$B:$B,0))</f>
        <v>АТП</v>
      </c>
      <c r="R160" s="4" t="b">
        <f>EXACT(VLOOKUP(A160,Торг!$A:$A,1,0),A160)</f>
        <v>1</v>
      </c>
    </row>
    <row r="161" spans="1:18" ht="90" x14ac:dyDescent="0.25">
      <c r="A161" s="110" t="s">
        <v>1484</v>
      </c>
      <c r="B161" s="109">
        <v>137228</v>
      </c>
      <c r="C161" s="109">
        <v>104551</v>
      </c>
      <c r="D161" s="110" t="s">
        <v>1237</v>
      </c>
      <c r="E161" s="110" t="s">
        <v>2704</v>
      </c>
      <c r="F161" s="110"/>
      <c r="G161" s="110"/>
      <c r="H161" s="110" t="s">
        <v>512</v>
      </c>
      <c r="I161" s="110" t="s">
        <v>10</v>
      </c>
      <c r="J161" s="111">
        <v>1650</v>
      </c>
      <c r="K161" s="111">
        <v>2390</v>
      </c>
      <c r="L161" s="110" t="s">
        <v>2642</v>
      </c>
      <c r="M161" s="109">
        <v>1</v>
      </c>
      <c r="N161" s="109"/>
      <c r="O161" s="110"/>
      <c r="P161" s="41" t="str">
        <f t="shared" si="2"/>
        <v>1</v>
      </c>
      <c r="Q161" s="41" t="str">
        <f>INDEX(Торг!$J:$J,MATCH($B161,Торг!$B:$B,0))</f>
        <v>АТП</v>
      </c>
      <c r="R161" s="4" t="b">
        <f>EXACT(VLOOKUP(A161,Торг!$A:$A,1,0),A161)</f>
        <v>1</v>
      </c>
    </row>
    <row r="162" spans="1:18" ht="90" x14ac:dyDescent="0.25">
      <c r="A162" s="110" t="s">
        <v>1484</v>
      </c>
      <c r="B162" s="109">
        <v>137229</v>
      </c>
      <c r="C162" s="109">
        <v>104552</v>
      </c>
      <c r="D162" s="110" t="s">
        <v>1236</v>
      </c>
      <c r="E162" s="110" t="s">
        <v>2704</v>
      </c>
      <c r="F162" s="110"/>
      <c r="G162" s="110"/>
      <c r="H162" s="110" t="s">
        <v>512</v>
      </c>
      <c r="I162" s="110" t="s">
        <v>10</v>
      </c>
      <c r="J162" s="111">
        <v>1650</v>
      </c>
      <c r="K162" s="111">
        <v>2390</v>
      </c>
      <c r="L162" s="110" t="s">
        <v>2642</v>
      </c>
      <c r="M162" s="109">
        <v>1</v>
      </c>
      <c r="N162" s="109"/>
      <c r="O162" s="110"/>
      <c r="P162" s="41" t="str">
        <f t="shared" si="2"/>
        <v>1</v>
      </c>
      <c r="Q162" s="41" t="str">
        <f>INDEX(Торг!$J:$J,MATCH($B162,Торг!$B:$B,0))</f>
        <v>АТП</v>
      </c>
      <c r="R162" s="4" t="b">
        <f>EXACT(VLOOKUP(A162,Торг!$A:$A,1,0),A162)</f>
        <v>1</v>
      </c>
    </row>
    <row r="163" spans="1:18" ht="90" x14ac:dyDescent="0.25">
      <c r="A163" s="110" t="s">
        <v>1484</v>
      </c>
      <c r="B163" s="109">
        <v>137230</v>
      </c>
      <c r="C163" s="109">
        <v>104553</v>
      </c>
      <c r="D163" s="110" t="s">
        <v>1235</v>
      </c>
      <c r="E163" s="110" t="s">
        <v>2704</v>
      </c>
      <c r="F163" s="110"/>
      <c r="G163" s="110"/>
      <c r="H163" s="110" t="s">
        <v>512</v>
      </c>
      <c r="I163" s="110" t="s">
        <v>10</v>
      </c>
      <c r="J163" s="111">
        <v>1650</v>
      </c>
      <c r="K163" s="111">
        <v>2390</v>
      </c>
      <c r="L163" s="110" t="s">
        <v>2642</v>
      </c>
      <c r="M163" s="109">
        <v>1</v>
      </c>
      <c r="N163" s="109"/>
      <c r="O163" s="110"/>
      <c r="P163" s="41" t="str">
        <f t="shared" si="2"/>
        <v>1</v>
      </c>
      <c r="Q163" s="41" t="str">
        <f>INDEX(Торг!$J:$J,MATCH($B163,Торг!$B:$B,0))</f>
        <v>АТП</v>
      </c>
      <c r="R163" s="4" t="b">
        <f>EXACT(VLOOKUP(A163,Торг!$A:$A,1,0),A163)</f>
        <v>1</v>
      </c>
    </row>
    <row r="164" spans="1:18" ht="90" x14ac:dyDescent="0.25">
      <c r="A164" s="110" t="s">
        <v>1484</v>
      </c>
      <c r="B164" s="109">
        <v>137231</v>
      </c>
      <c r="C164" s="109">
        <v>104554</v>
      </c>
      <c r="D164" s="110" t="s">
        <v>1234</v>
      </c>
      <c r="E164" s="110" t="s">
        <v>2704</v>
      </c>
      <c r="F164" s="110"/>
      <c r="G164" s="110"/>
      <c r="H164" s="110" t="s">
        <v>512</v>
      </c>
      <c r="I164" s="110" t="s">
        <v>10</v>
      </c>
      <c r="J164" s="111">
        <v>1650</v>
      </c>
      <c r="K164" s="111">
        <v>2390</v>
      </c>
      <c r="L164" s="110" t="s">
        <v>2642</v>
      </c>
      <c r="M164" s="109">
        <v>1</v>
      </c>
      <c r="N164" s="109"/>
      <c r="O164" s="110"/>
      <c r="P164" s="41" t="str">
        <f t="shared" si="2"/>
        <v>1</v>
      </c>
      <c r="Q164" s="41" t="str">
        <f>INDEX(Торг!$J:$J,MATCH($B164,Торг!$B:$B,0))</f>
        <v>АТП</v>
      </c>
      <c r="R164" s="4" t="b">
        <f>EXACT(VLOOKUP(A164,Торг!$A:$A,1,0),A164)</f>
        <v>1</v>
      </c>
    </row>
    <row r="165" spans="1:18" ht="90" x14ac:dyDescent="0.25">
      <c r="A165" s="110" t="s">
        <v>1484</v>
      </c>
      <c r="B165" s="109">
        <v>137232</v>
      </c>
      <c r="C165" s="109">
        <v>104555</v>
      </c>
      <c r="D165" s="110" t="s">
        <v>1233</v>
      </c>
      <c r="E165" s="110" t="s">
        <v>2704</v>
      </c>
      <c r="F165" s="110"/>
      <c r="G165" s="110"/>
      <c r="H165" s="110" t="s">
        <v>512</v>
      </c>
      <c r="I165" s="110" t="s">
        <v>10</v>
      </c>
      <c r="J165" s="111">
        <v>1650</v>
      </c>
      <c r="K165" s="111">
        <v>2390</v>
      </c>
      <c r="L165" s="110" t="s">
        <v>2642</v>
      </c>
      <c r="M165" s="109">
        <v>1</v>
      </c>
      <c r="N165" s="109"/>
      <c r="O165" s="110"/>
      <c r="P165" s="41" t="str">
        <f t="shared" si="2"/>
        <v>1</v>
      </c>
      <c r="Q165" s="41" t="str">
        <f>INDEX(Торг!$J:$J,MATCH($B165,Торг!$B:$B,0))</f>
        <v>АТП</v>
      </c>
      <c r="R165" s="4" t="b">
        <f>EXACT(VLOOKUP(A165,Торг!$A:$A,1,0),A165)</f>
        <v>1</v>
      </c>
    </row>
    <row r="166" spans="1:18" ht="90" x14ac:dyDescent="0.25">
      <c r="A166" s="110" t="s">
        <v>1484</v>
      </c>
      <c r="B166" s="109">
        <v>137233</v>
      </c>
      <c r="C166" s="109">
        <v>104556</v>
      </c>
      <c r="D166" s="110" t="s">
        <v>1232</v>
      </c>
      <c r="E166" s="110" t="s">
        <v>2704</v>
      </c>
      <c r="F166" s="110"/>
      <c r="G166" s="110"/>
      <c r="H166" s="110" t="s">
        <v>512</v>
      </c>
      <c r="I166" s="110" t="s">
        <v>10</v>
      </c>
      <c r="J166" s="111">
        <v>1650</v>
      </c>
      <c r="K166" s="111">
        <v>2390</v>
      </c>
      <c r="L166" s="110" t="s">
        <v>2642</v>
      </c>
      <c r="M166" s="109">
        <v>1</v>
      </c>
      <c r="N166" s="109"/>
      <c r="O166" s="110"/>
      <c r="P166" s="41" t="str">
        <f t="shared" si="2"/>
        <v>1</v>
      </c>
      <c r="Q166" s="41" t="str">
        <f>INDEX(Торг!$J:$J,MATCH($B166,Торг!$B:$B,0))</f>
        <v>АТП</v>
      </c>
      <c r="R166" s="4" t="b">
        <f>EXACT(VLOOKUP(A166,Торг!$A:$A,1,0),A166)</f>
        <v>1</v>
      </c>
    </row>
    <row r="167" spans="1:18" ht="90" x14ac:dyDescent="0.25">
      <c r="A167" s="110" t="s">
        <v>1484</v>
      </c>
      <c r="B167" s="109">
        <v>137234</v>
      </c>
      <c r="C167" s="109">
        <v>104557</v>
      </c>
      <c r="D167" s="110" t="s">
        <v>1231</v>
      </c>
      <c r="E167" s="110" t="s">
        <v>2704</v>
      </c>
      <c r="F167" s="110"/>
      <c r="G167" s="110"/>
      <c r="H167" s="110" t="s">
        <v>512</v>
      </c>
      <c r="I167" s="110" t="s">
        <v>10</v>
      </c>
      <c r="J167" s="111">
        <v>1650</v>
      </c>
      <c r="K167" s="111">
        <v>2390</v>
      </c>
      <c r="L167" s="110" t="s">
        <v>2642</v>
      </c>
      <c r="M167" s="109">
        <v>1</v>
      </c>
      <c r="N167" s="109"/>
      <c r="O167" s="110"/>
      <c r="P167" s="41" t="str">
        <f t="shared" si="2"/>
        <v>1</v>
      </c>
      <c r="Q167" s="41" t="str">
        <f>INDEX(Торг!$J:$J,MATCH($B167,Торг!$B:$B,0))</f>
        <v>АТП</v>
      </c>
      <c r="R167" s="4" t="b">
        <f>EXACT(VLOOKUP(A167,Торг!$A:$A,1,0),A167)</f>
        <v>1</v>
      </c>
    </row>
    <row r="168" spans="1:18" ht="90" x14ac:dyDescent="0.25">
      <c r="A168" s="110" t="s">
        <v>1484</v>
      </c>
      <c r="B168" s="109">
        <v>137235</v>
      </c>
      <c r="C168" s="109">
        <v>104558</v>
      </c>
      <c r="D168" s="110" t="s">
        <v>1230</v>
      </c>
      <c r="E168" s="110" t="s">
        <v>2704</v>
      </c>
      <c r="F168" s="110"/>
      <c r="G168" s="110"/>
      <c r="H168" s="110" t="s">
        <v>512</v>
      </c>
      <c r="I168" s="110" t="s">
        <v>10</v>
      </c>
      <c r="J168" s="111">
        <v>1650</v>
      </c>
      <c r="K168" s="111">
        <v>2390</v>
      </c>
      <c r="L168" s="110" t="s">
        <v>2642</v>
      </c>
      <c r="M168" s="109">
        <v>1</v>
      </c>
      <c r="N168" s="109"/>
      <c r="O168" s="110"/>
      <c r="P168" s="41" t="str">
        <f t="shared" si="2"/>
        <v>1</v>
      </c>
      <c r="Q168" s="41" t="str">
        <f>INDEX(Торг!$J:$J,MATCH($B168,Торг!$B:$B,0))</f>
        <v>АТП</v>
      </c>
      <c r="R168" s="4" t="b">
        <f>EXACT(VLOOKUP(A168,Торг!$A:$A,1,0),A168)</f>
        <v>1</v>
      </c>
    </row>
    <row r="169" spans="1:18" ht="90" x14ac:dyDescent="0.25">
      <c r="A169" s="110" t="s">
        <v>1484</v>
      </c>
      <c r="B169" s="109">
        <v>137236</v>
      </c>
      <c r="C169" s="109">
        <v>104559</v>
      </c>
      <c r="D169" s="110" t="s">
        <v>1229</v>
      </c>
      <c r="E169" s="110" t="s">
        <v>2704</v>
      </c>
      <c r="F169" s="110"/>
      <c r="G169" s="110"/>
      <c r="H169" s="110" t="s">
        <v>512</v>
      </c>
      <c r="I169" s="110" t="s">
        <v>10</v>
      </c>
      <c r="J169" s="111">
        <v>1650</v>
      </c>
      <c r="K169" s="111">
        <v>2390</v>
      </c>
      <c r="L169" s="110" t="s">
        <v>2642</v>
      </c>
      <c r="M169" s="109">
        <v>1</v>
      </c>
      <c r="N169" s="109"/>
      <c r="O169" s="110"/>
      <c r="P169" s="41" t="str">
        <f t="shared" si="2"/>
        <v>1</v>
      </c>
      <c r="Q169" s="41" t="str">
        <f>INDEX(Торг!$J:$J,MATCH($B169,Торг!$B:$B,0))</f>
        <v>АТП</v>
      </c>
      <c r="R169" s="4" t="b">
        <f>EXACT(VLOOKUP(A169,Торг!$A:$A,1,0),A169)</f>
        <v>1</v>
      </c>
    </row>
    <row r="170" spans="1:18" ht="90" x14ac:dyDescent="0.25">
      <c r="A170" s="110" t="s">
        <v>1484</v>
      </c>
      <c r="B170" s="109">
        <v>137237</v>
      </c>
      <c r="C170" s="109">
        <v>104560</v>
      </c>
      <c r="D170" s="110" t="s">
        <v>1228</v>
      </c>
      <c r="E170" s="110" t="s">
        <v>2704</v>
      </c>
      <c r="F170" s="110"/>
      <c r="G170" s="110"/>
      <c r="H170" s="110" t="s">
        <v>512</v>
      </c>
      <c r="I170" s="110" t="s">
        <v>10</v>
      </c>
      <c r="J170" s="111">
        <v>1650</v>
      </c>
      <c r="K170" s="111">
        <v>2390</v>
      </c>
      <c r="L170" s="110" t="s">
        <v>2642</v>
      </c>
      <c r="M170" s="109">
        <v>1</v>
      </c>
      <c r="N170" s="109"/>
      <c r="O170" s="110"/>
      <c r="P170" s="41" t="str">
        <f t="shared" si="2"/>
        <v>1</v>
      </c>
      <c r="Q170" s="41" t="str">
        <f>INDEX(Торг!$J:$J,MATCH($B170,Торг!$B:$B,0))</f>
        <v>АТП</v>
      </c>
      <c r="R170" s="4" t="b">
        <f>EXACT(VLOOKUP(A170,Торг!$A:$A,1,0),A170)</f>
        <v>1</v>
      </c>
    </row>
    <row r="171" spans="1:18" ht="90" x14ac:dyDescent="0.25">
      <c r="A171" s="110" t="s">
        <v>1484</v>
      </c>
      <c r="B171" s="109">
        <v>137238</v>
      </c>
      <c r="C171" s="109">
        <v>104561</v>
      </c>
      <c r="D171" s="110" t="s">
        <v>1227</v>
      </c>
      <c r="E171" s="110" t="s">
        <v>2704</v>
      </c>
      <c r="F171" s="110"/>
      <c r="G171" s="110"/>
      <c r="H171" s="110" t="s">
        <v>512</v>
      </c>
      <c r="I171" s="110" t="s">
        <v>10</v>
      </c>
      <c r="J171" s="111">
        <v>1650</v>
      </c>
      <c r="K171" s="111">
        <v>2390</v>
      </c>
      <c r="L171" s="110" t="s">
        <v>2642</v>
      </c>
      <c r="M171" s="109">
        <v>1</v>
      </c>
      <c r="N171" s="109"/>
      <c r="O171" s="110"/>
      <c r="P171" s="41" t="str">
        <f t="shared" si="2"/>
        <v>1</v>
      </c>
      <c r="Q171" s="41" t="str">
        <f>INDEX(Торг!$J:$J,MATCH($B171,Торг!$B:$B,0))</f>
        <v>АТП</v>
      </c>
      <c r="R171" s="4" t="b">
        <f>EXACT(VLOOKUP(A171,Торг!$A:$A,1,0),A171)</f>
        <v>1</v>
      </c>
    </row>
    <row r="172" spans="1:18" ht="90" x14ac:dyDescent="0.25">
      <c r="A172" s="110" t="s">
        <v>1484</v>
      </c>
      <c r="B172" s="109">
        <v>137239</v>
      </c>
      <c r="C172" s="109">
        <v>104562</v>
      </c>
      <c r="D172" s="110" t="s">
        <v>1226</v>
      </c>
      <c r="E172" s="110" t="s">
        <v>2704</v>
      </c>
      <c r="F172" s="110"/>
      <c r="G172" s="110"/>
      <c r="H172" s="110" t="s">
        <v>512</v>
      </c>
      <c r="I172" s="110" t="s">
        <v>10</v>
      </c>
      <c r="J172" s="111">
        <v>1650</v>
      </c>
      <c r="K172" s="111">
        <v>2390</v>
      </c>
      <c r="L172" s="110" t="s">
        <v>2642</v>
      </c>
      <c r="M172" s="109">
        <v>1</v>
      </c>
      <c r="N172" s="109"/>
      <c r="O172" s="110"/>
      <c r="P172" s="41" t="str">
        <f t="shared" si="2"/>
        <v>1</v>
      </c>
      <c r="Q172" s="41" t="str">
        <f>INDEX(Торг!$J:$J,MATCH($B172,Торг!$B:$B,0))</f>
        <v>АТП</v>
      </c>
      <c r="R172" s="4" t="b">
        <f>EXACT(VLOOKUP(A172,Торг!$A:$A,1,0),A172)</f>
        <v>1</v>
      </c>
    </row>
    <row r="173" spans="1:18" ht="75" x14ac:dyDescent="0.25">
      <c r="A173" s="110" t="s">
        <v>1484</v>
      </c>
      <c r="B173" s="109">
        <v>137240</v>
      </c>
      <c r="C173" s="109">
        <v>104563</v>
      </c>
      <c r="D173" s="110" t="s">
        <v>1225</v>
      </c>
      <c r="E173" s="110" t="s">
        <v>2704</v>
      </c>
      <c r="F173" s="110"/>
      <c r="G173" s="110"/>
      <c r="H173" s="110" t="s">
        <v>512</v>
      </c>
      <c r="I173" s="110" t="s">
        <v>10</v>
      </c>
      <c r="J173" s="111">
        <v>1650</v>
      </c>
      <c r="K173" s="111">
        <v>2390</v>
      </c>
      <c r="L173" s="110" t="s">
        <v>2642</v>
      </c>
      <c r="M173" s="109">
        <v>1</v>
      </c>
      <c r="N173" s="109"/>
      <c r="O173" s="110"/>
      <c r="P173" s="41" t="str">
        <f t="shared" si="2"/>
        <v>1</v>
      </c>
      <c r="Q173" s="41" t="str">
        <f>INDEX(Торг!$J:$J,MATCH($B173,Торг!$B:$B,0))</f>
        <v>АТП</v>
      </c>
      <c r="R173" s="4" t="b">
        <f>EXACT(VLOOKUP(A173,Торг!$A:$A,1,0),A173)</f>
        <v>1</v>
      </c>
    </row>
    <row r="174" spans="1:18" ht="90" x14ac:dyDescent="0.25">
      <c r="A174" s="110" t="s">
        <v>1484</v>
      </c>
      <c r="B174" s="109">
        <v>137241</v>
      </c>
      <c r="C174" s="109">
        <v>104564</v>
      </c>
      <c r="D174" s="110" t="s">
        <v>1224</v>
      </c>
      <c r="E174" s="110" t="s">
        <v>2704</v>
      </c>
      <c r="F174" s="110"/>
      <c r="G174" s="110"/>
      <c r="H174" s="110" t="s">
        <v>512</v>
      </c>
      <c r="I174" s="110" t="s">
        <v>10</v>
      </c>
      <c r="J174" s="111">
        <v>1650</v>
      </c>
      <c r="K174" s="111">
        <v>2390</v>
      </c>
      <c r="L174" s="110" t="s">
        <v>2642</v>
      </c>
      <c r="M174" s="109">
        <v>1</v>
      </c>
      <c r="N174" s="109"/>
      <c r="O174" s="110"/>
      <c r="P174" s="41" t="str">
        <f t="shared" si="2"/>
        <v>1</v>
      </c>
      <c r="Q174" s="41" t="str">
        <f>INDEX(Торг!$J:$J,MATCH($B174,Торг!$B:$B,0))</f>
        <v>АТП</v>
      </c>
      <c r="R174" s="4" t="b">
        <f>EXACT(VLOOKUP(A174,Торг!$A:$A,1,0),A174)</f>
        <v>1</v>
      </c>
    </row>
    <row r="175" spans="1:18" ht="90" x14ac:dyDescent="0.25">
      <c r="A175" s="110" t="s">
        <v>1484</v>
      </c>
      <c r="B175" s="109">
        <v>137242</v>
      </c>
      <c r="C175" s="109">
        <v>104565</v>
      </c>
      <c r="D175" s="110" t="s">
        <v>1223</v>
      </c>
      <c r="E175" s="110" t="s">
        <v>2704</v>
      </c>
      <c r="F175" s="110"/>
      <c r="G175" s="110"/>
      <c r="H175" s="110" t="s">
        <v>512</v>
      </c>
      <c r="I175" s="110" t="s">
        <v>10</v>
      </c>
      <c r="J175" s="111">
        <v>1650</v>
      </c>
      <c r="K175" s="111">
        <v>2390</v>
      </c>
      <c r="L175" s="110" t="s">
        <v>2642</v>
      </c>
      <c r="M175" s="109">
        <v>1</v>
      </c>
      <c r="N175" s="109"/>
      <c r="O175" s="110"/>
      <c r="P175" s="41" t="str">
        <f t="shared" si="2"/>
        <v>1</v>
      </c>
      <c r="Q175" s="41" t="str">
        <f>INDEX(Торг!$J:$J,MATCH($B175,Торг!$B:$B,0))</f>
        <v>АТП</v>
      </c>
      <c r="R175" s="4" t="b">
        <f>EXACT(VLOOKUP(A175,Торг!$A:$A,1,0),A175)</f>
        <v>1</v>
      </c>
    </row>
    <row r="176" spans="1:18" ht="90" x14ac:dyDescent="0.25">
      <c r="A176" s="110" t="s">
        <v>1484</v>
      </c>
      <c r="B176" s="109">
        <v>137243</v>
      </c>
      <c r="C176" s="109">
        <v>104566</v>
      </c>
      <c r="D176" s="110" t="s">
        <v>1222</v>
      </c>
      <c r="E176" s="110" t="s">
        <v>2704</v>
      </c>
      <c r="F176" s="110"/>
      <c r="G176" s="110"/>
      <c r="H176" s="110" t="s">
        <v>512</v>
      </c>
      <c r="I176" s="110" t="s">
        <v>10</v>
      </c>
      <c r="J176" s="111">
        <v>1650</v>
      </c>
      <c r="K176" s="111">
        <v>2390</v>
      </c>
      <c r="L176" s="110" t="s">
        <v>2642</v>
      </c>
      <c r="M176" s="109">
        <v>1</v>
      </c>
      <c r="N176" s="109"/>
      <c r="O176" s="110"/>
      <c r="P176" s="41" t="str">
        <f t="shared" si="2"/>
        <v>1</v>
      </c>
      <c r="Q176" s="41" t="str">
        <f>INDEX(Торг!$J:$J,MATCH($B176,Торг!$B:$B,0))</f>
        <v>АТП</v>
      </c>
      <c r="R176" s="4" t="b">
        <f>EXACT(VLOOKUP(A176,Торг!$A:$A,1,0),A176)</f>
        <v>1</v>
      </c>
    </row>
    <row r="177" spans="1:18" ht="90" x14ac:dyDescent="0.25">
      <c r="A177" s="110" t="s">
        <v>1484</v>
      </c>
      <c r="B177" s="109">
        <v>137244</v>
      </c>
      <c r="C177" s="109">
        <v>104567</v>
      </c>
      <c r="D177" s="110" t="s">
        <v>1221</v>
      </c>
      <c r="E177" s="110" t="s">
        <v>2704</v>
      </c>
      <c r="F177" s="110"/>
      <c r="G177" s="110"/>
      <c r="H177" s="110" t="s">
        <v>512</v>
      </c>
      <c r="I177" s="110" t="s">
        <v>10</v>
      </c>
      <c r="J177" s="111">
        <v>1650</v>
      </c>
      <c r="K177" s="111">
        <v>2390</v>
      </c>
      <c r="L177" s="110" t="s">
        <v>2642</v>
      </c>
      <c r="M177" s="109">
        <v>1</v>
      </c>
      <c r="N177" s="109"/>
      <c r="O177" s="110"/>
      <c r="P177" s="41" t="str">
        <f t="shared" si="2"/>
        <v>1</v>
      </c>
      <c r="Q177" s="41" t="str">
        <f>INDEX(Торг!$J:$J,MATCH($B177,Торг!$B:$B,0))</f>
        <v>АТП</v>
      </c>
      <c r="R177" s="4" t="b">
        <f>EXACT(VLOOKUP(A177,Торг!$A:$A,1,0),A177)</f>
        <v>1</v>
      </c>
    </row>
    <row r="178" spans="1:18" ht="90" x14ac:dyDescent="0.25">
      <c r="A178" s="110" t="s">
        <v>1484</v>
      </c>
      <c r="B178" s="109">
        <v>137245</v>
      </c>
      <c r="C178" s="109">
        <v>104568</v>
      </c>
      <c r="D178" s="110" t="s">
        <v>1220</v>
      </c>
      <c r="E178" s="110" t="s">
        <v>2704</v>
      </c>
      <c r="F178" s="110"/>
      <c r="G178" s="110"/>
      <c r="H178" s="110" t="s">
        <v>512</v>
      </c>
      <c r="I178" s="110" t="s">
        <v>10</v>
      </c>
      <c r="J178" s="111">
        <v>1650</v>
      </c>
      <c r="K178" s="111">
        <v>2390</v>
      </c>
      <c r="L178" s="110" t="s">
        <v>2642</v>
      </c>
      <c r="M178" s="109">
        <v>1</v>
      </c>
      <c r="N178" s="109"/>
      <c r="O178" s="110"/>
      <c r="P178" s="41" t="str">
        <f t="shared" si="2"/>
        <v>1</v>
      </c>
      <c r="Q178" s="41" t="str">
        <f>INDEX(Торг!$J:$J,MATCH($B178,Торг!$B:$B,0))</f>
        <v>АТП</v>
      </c>
      <c r="R178" s="4" t="b">
        <f>EXACT(VLOOKUP(A178,Торг!$A:$A,1,0),A178)</f>
        <v>1</v>
      </c>
    </row>
    <row r="179" spans="1:18" ht="90" x14ac:dyDescent="0.25">
      <c r="A179" s="110" t="s">
        <v>1484</v>
      </c>
      <c r="B179" s="109">
        <v>137246</v>
      </c>
      <c r="C179" s="109">
        <v>104569</v>
      </c>
      <c r="D179" s="110" t="s">
        <v>1219</v>
      </c>
      <c r="E179" s="110" t="s">
        <v>2704</v>
      </c>
      <c r="F179" s="110"/>
      <c r="G179" s="110"/>
      <c r="H179" s="110" t="s">
        <v>512</v>
      </c>
      <c r="I179" s="110" t="s">
        <v>10</v>
      </c>
      <c r="J179" s="111">
        <v>1650</v>
      </c>
      <c r="K179" s="111">
        <v>2390</v>
      </c>
      <c r="L179" s="110" t="s">
        <v>2642</v>
      </c>
      <c r="M179" s="109">
        <v>1</v>
      </c>
      <c r="N179" s="109"/>
      <c r="O179" s="110"/>
      <c r="P179" s="41" t="str">
        <f t="shared" si="2"/>
        <v>1</v>
      </c>
      <c r="Q179" s="41" t="str">
        <f>INDEX(Торг!$J:$J,MATCH($B179,Торг!$B:$B,0))</f>
        <v>АТП</v>
      </c>
      <c r="R179" s="4" t="b">
        <f>EXACT(VLOOKUP(A179,Торг!$A:$A,1,0),A179)</f>
        <v>1</v>
      </c>
    </row>
    <row r="180" spans="1:18" ht="90" x14ac:dyDescent="0.25">
      <c r="A180" s="110" t="s">
        <v>1484</v>
      </c>
      <c r="B180" s="109">
        <v>137247</v>
      </c>
      <c r="C180" s="109">
        <v>104570</v>
      </c>
      <c r="D180" s="110" t="s">
        <v>1218</v>
      </c>
      <c r="E180" s="110" t="s">
        <v>2704</v>
      </c>
      <c r="F180" s="110"/>
      <c r="G180" s="110"/>
      <c r="H180" s="110" t="s">
        <v>512</v>
      </c>
      <c r="I180" s="110" t="s">
        <v>10</v>
      </c>
      <c r="J180" s="111">
        <v>1650</v>
      </c>
      <c r="K180" s="111">
        <v>2390</v>
      </c>
      <c r="L180" s="110" t="s">
        <v>2642</v>
      </c>
      <c r="M180" s="109">
        <v>1</v>
      </c>
      <c r="N180" s="109"/>
      <c r="O180" s="110"/>
      <c r="P180" s="41" t="str">
        <f t="shared" si="2"/>
        <v>1</v>
      </c>
      <c r="Q180" s="41" t="str">
        <f>INDEX(Торг!$J:$J,MATCH($B180,Торг!$B:$B,0))</f>
        <v>АТП</v>
      </c>
      <c r="R180" s="4" t="b">
        <f>EXACT(VLOOKUP(A180,Торг!$A:$A,1,0),A180)</f>
        <v>1</v>
      </c>
    </row>
    <row r="181" spans="1:18" ht="90" x14ac:dyDescent="0.25">
      <c r="A181" s="110" t="s">
        <v>1484</v>
      </c>
      <c r="B181" s="109">
        <v>137248</v>
      </c>
      <c r="C181" s="109">
        <v>104571</v>
      </c>
      <c r="D181" s="110" t="s">
        <v>1217</v>
      </c>
      <c r="E181" s="110" t="s">
        <v>2704</v>
      </c>
      <c r="F181" s="110"/>
      <c r="G181" s="110"/>
      <c r="H181" s="110" t="s">
        <v>512</v>
      </c>
      <c r="I181" s="110" t="s">
        <v>10</v>
      </c>
      <c r="J181" s="111">
        <v>1650</v>
      </c>
      <c r="K181" s="111">
        <v>2390</v>
      </c>
      <c r="L181" s="110" t="s">
        <v>2642</v>
      </c>
      <c r="M181" s="109">
        <v>1</v>
      </c>
      <c r="N181" s="109"/>
      <c r="O181" s="110"/>
      <c r="P181" s="41" t="str">
        <f t="shared" si="2"/>
        <v>1</v>
      </c>
      <c r="Q181" s="41" t="str">
        <f>INDEX(Торг!$J:$J,MATCH($B181,Торг!$B:$B,0))</f>
        <v>АТП</v>
      </c>
      <c r="R181" s="4" t="b">
        <f>EXACT(VLOOKUP(A181,Торг!$A:$A,1,0),A181)</f>
        <v>1</v>
      </c>
    </row>
    <row r="182" spans="1:18" ht="90" x14ac:dyDescent="0.25">
      <c r="A182" s="110" t="s">
        <v>1484</v>
      </c>
      <c r="B182" s="109">
        <v>137249</v>
      </c>
      <c r="C182" s="109">
        <v>104572</v>
      </c>
      <c r="D182" s="110" t="s">
        <v>1216</v>
      </c>
      <c r="E182" s="110" t="s">
        <v>2704</v>
      </c>
      <c r="F182" s="110"/>
      <c r="G182" s="110"/>
      <c r="H182" s="110" t="s">
        <v>512</v>
      </c>
      <c r="I182" s="110" t="s">
        <v>10</v>
      </c>
      <c r="J182" s="111">
        <v>1650</v>
      </c>
      <c r="K182" s="111">
        <v>2390</v>
      </c>
      <c r="L182" s="110" t="s">
        <v>2642</v>
      </c>
      <c r="M182" s="109">
        <v>1</v>
      </c>
      <c r="N182" s="109"/>
      <c r="O182" s="110"/>
      <c r="P182" s="41" t="str">
        <f t="shared" si="2"/>
        <v>1</v>
      </c>
      <c r="Q182" s="41" t="str">
        <f>INDEX(Торг!$J:$J,MATCH($B182,Торг!$B:$B,0))</f>
        <v>АТП</v>
      </c>
      <c r="R182" s="4" t="b">
        <f>EXACT(VLOOKUP(A182,Торг!$A:$A,1,0),A182)</f>
        <v>1</v>
      </c>
    </row>
    <row r="183" spans="1:18" ht="90" x14ac:dyDescent="0.25">
      <c r="A183" s="110" t="s">
        <v>1484</v>
      </c>
      <c r="B183" s="109">
        <v>137250</v>
      </c>
      <c r="C183" s="109">
        <v>104573</v>
      </c>
      <c r="D183" s="110" t="s">
        <v>1215</v>
      </c>
      <c r="E183" s="110" t="s">
        <v>2704</v>
      </c>
      <c r="F183" s="110"/>
      <c r="G183" s="110"/>
      <c r="H183" s="110" t="s">
        <v>512</v>
      </c>
      <c r="I183" s="110" t="s">
        <v>10</v>
      </c>
      <c r="J183" s="111">
        <v>1650</v>
      </c>
      <c r="K183" s="111">
        <v>2390</v>
      </c>
      <c r="L183" s="110" t="s">
        <v>2642</v>
      </c>
      <c r="M183" s="109">
        <v>1</v>
      </c>
      <c r="N183" s="109"/>
      <c r="O183" s="110"/>
      <c r="P183" s="41" t="str">
        <f t="shared" si="2"/>
        <v>1</v>
      </c>
      <c r="Q183" s="41" t="str">
        <f>INDEX(Торг!$J:$J,MATCH($B183,Торг!$B:$B,0))</f>
        <v>АТП</v>
      </c>
      <c r="R183" s="4" t="b">
        <f>EXACT(VLOOKUP(A183,Торг!$A:$A,1,0),A183)</f>
        <v>1</v>
      </c>
    </row>
    <row r="184" spans="1:18" ht="90" x14ac:dyDescent="0.25">
      <c r="A184" s="110" t="s">
        <v>1484</v>
      </c>
      <c r="B184" s="109">
        <v>137251</v>
      </c>
      <c r="C184" s="109">
        <v>104574</v>
      </c>
      <c r="D184" s="110" t="s">
        <v>1214</v>
      </c>
      <c r="E184" s="110" t="s">
        <v>2704</v>
      </c>
      <c r="F184" s="110"/>
      <c r="G184" s="110"/>
      <c r="H184" s="110" t="s">
        <v>512</v>
      </c>
      <c r="I184" s="110" t="s">
        <v>10</v>
      </c>
      <c r="J184" s="111">
        <v>1650</v>
      </c>
      <c r="K184" s="111">
        <v>2390</v>
      </c>
      <c r="L184" s="110" t="s">
        <v>2642</v>
      </c>
      <c r="M184" s="109">
        <v>1</v>
      </c>
      <c r="N184" s="109"/>
      <c r="O184" s="110"/>
      <c r="P184" s="41" t="str">
        <f t="shared" si="2"/>
        <v>1</v>
      </c>
      <c r="Q184" s="41" t="str">
        <f>INDEX(Торг!$J:$J,MATCH($B184,Торг!$B:$B,0))</f>
        <v>АТП</v>
      </c>
      <c r="R184" s="4" t="b">
        <f>EXACT(VLOOKUP(A184,Торг!$A:$A,1,0),A184)</f>
        <v>1</v>
      </c>
    </row>
    <row r="185" spans="1:18" ht="90" x14ac:dyDescent="0.25">
      <c r="A185" s="110" t="s">
        <v>1484</v>
      </c>
      <c r="B185" s="109">
        <v>137252</v>
      </c>
      <c r="C185" s="109">
        <v>104575</v>
      </c>
      <c r="D185" s="110" t="s">
        <v>1213</v>
      </c>
      <c r="E185" s="110" t="s">
        <v>2704</v>
      </c>
      <c r="F185" s="110"/>
      <c r="G185" s="110"/>
      <c r="H185" s="110" t="s">
        <v>512</v>
      </c>
      <c r="I185" s="110" t="s">
        <v>10</v>
      </c>
      <c r="J185" s="111">
        <v>1650</v>
      </c>
      <c r="K185" s="111">
        <v>2390</v>
      </c>
      <c r="L185" s="110" t="s">
        <v>2642</v>
      </c>
      <c r="M185" s="109">
        <v>1</v>
      </c>
      <c r="N185" s="109"/>
      <c r="O185" s="110"/>
      <c r="P185" s="41" t="str">
        <f t="shared" si="2"/>
        <v>1</v>
      </c>
      <c r="Q185" s="41" t="str">
        <f>INDEX(Торг!$J:$J,MATCH($B185,Торг!$B:$B,0))</f>
        <v>АТП</v>
      </c>
      <c r="R185" s="4" t="b">
        <f>EXACT(VLOOKUP(A185,Торг!$A:$A,1,0),A185)</f>
        <v>1</v>
      </c>
    </row>
    <row r="186" spans="1:18" ht="90" x14ac:dyDescent="0.25">
      <c r="A186" s="110" t="s">
        <v>1484</v>
      </c>
      <c r="B186" s="109">
        <v>137253</v>
      </c>
      <c r="C186" s="109">
        <v>104576</v>
      </c>
      <c r="D186" s="110" t="s">
        <v>1212</v>
      </c>
      <c r="E186" s="110" t="s">
        <v>2704</v>
      </c>
      <c r="F186" s="110"/>
      <c r="G186" s="110"/>
      <c r="H186" s="110" t="s">
        <v>512</v>
      </c>
      <c r="I186" s="110" t="s">
        <v>10</v>
      </c>
      <c r="J186" s="111">
        <v>1650</v>
      </c>
      <c r="K186" s="111">
        <v>2390</v>
      </c>
      <c r="L186" s="110" t="s">
        <v>2642</v>
      </c>
      <c r="M186" s="109">
        <v>1</v>
      </c>
      <c r="N186" s="109"/>
      <c r="O186" s="110"/>
      <c r="P186" s="41" t="str">
        <f t="shared" si="2"/>
        <v>1</v>
      </c>
      <c r="Q186" s="41" t="str">
        <f>INDEX(Торг!$J:$J,MATCH($B186,Торг!$B:$B,0))</f>
        <v>АТП</v>
      </c>
      <c r="R186" s="4" t="b">
        <f>EXACT(VLOOKUP(A186,Торг!$A:$A,1,0),A186)</f>
        <v>1</v>
      </c>
    </row>
    <row r="187" spans="1:18" ht="90" x14ac:dyDescent="0.25">
      <c r="A187" s="110" t="s">
        <v>1484</v>
      </c>
      <c r="B187" s="109">
        <v>137254</v>
      </c>
      <c r="C187" s="109">
        <v>104577</v>
      </c>
      <c r="D187" s="110" t="s">
        <v>1211</v>
      </c>
      <c r="E187" s="110" t="s">
        <v>2704</v>
      </c>
      <c r="F187" s="110"/>
      <c r="G187" s="110"/>
      <c r="H187" s="110" t="s">
        <v>512</v>
      </c>
      <c r="I187" s="110" t="s">
        <v>10</v>
      </c>
      <c r="J187" s="111">
        <v>1650</v>
      </c>
      <c r="K187" s="111">
        <v>2390</v>
      </c>
      <c r="L187" s="110" t="s">
        <v>2642</v>
      </c>
      <c r="M187" s="109">
        <v>1</v>
      </c>
      <c r="N187" s="109"/>
      <c r="O187" s="110"/>
      <c r="P187" s="41" t="str">
        <f t="shared" si="2"/>
        <v>1</v>
      </c>
      <c r="Q187" s="41" t="str">
        <f>INDEX(Торг!$J:$J,MATCH($B187,Торг!$B:$B,0))</f>
        <v>АТП</v>
      </c>
      <c r="R187" s="4" t="b">
        <f>EXACT(VLOOKUP(A187,Торг!$A:$A,1,0),A187)</f>
        <v>1</v>
      </c>
    </row>
    <row r="188" spans="1:18" ht="90" x14ac:dyDescent="0.25">
      <c r="A188" s="110" t="s">
        <v>1484</v>
      </c>
      <c r="B188" s="109">
        <v>137255</v>
      </c>
      <c r="C188" s="109">
        <v>104578</v>
      </c>
      <c r="D188" s="110" t="s">
        <v>1210</v>
      </c>
      <c r="E188" s="110" t="s">
        <v>2704</v>
      </c>
      <c r="F188" s="110"/>
      <c r="G188" s="110"/>
      <c r="H188" s="110" t="s">
        <v>512</v>
      </c>
      <c r="I188" s="110" t="s">
        <v>10</v>
      </c>
      <c r="J188" s="111">
        <v>1650</v>
      </c>
      <c r="K188" s="111">
        <v>2390</v>
      </c>
      <c r="L188" s="110" t="s">
        <v>2642</v>
      </c>
      <c r="M188" s="109">
        <v>1</v>
      </c>
      <c r="N188" s="109"/>
      <c r="O188" s="110"/>
      <c r="P188" s="41" t="str">
        <f t="shared" si="2"/>
        <v>1</v>
      </c>
      <c r="Q188" s="41" t="str">
        <f>INDEX(Торг!$J:$J,MATCH($B188,Торг!$B:$B,0))</f>
        <v>АТП</v>
      </c>
      <c r="R188" s="4" t="b">
        <f>EXACT(VLOOKUP(A188,Торг!$A:$A,1,0),A188)</f>
        <v>1</v>
      </c>
    </row>
    <row r="189" spans="1:18" ht="90" x14ac:dyDescent="0.25">
      <c r="A189" s="110" t="s">
        <v>1484</v>
      </c>
      <c r="B189" s="109">
        <v>137256</v>
      </c>
      <c r="C189" s="109">
        <v>104579</v>
      </c>
      <c r="D189" s="110" t="s">
        <v>1209</v>
      </c>
      <c r="E189" s="110" t="s">
        <v>2704</v>
      </c>
      <c r="F189" s="110"/>
      <c r="G189" s="110"/>
      <c r="H189" s="110" t="s">
        <v>512</v>
      </c>
      <c r="I189" s="110" t="s">
        <v>10</v>
      </c>
      <c r="J189" s="111">
        <v>1650</v>
      </c>
      <c r="K189" s="111">
        <v>2390</v>
      </c>
      <c r="L189" s="110" t="s">
        <v>2642</v>
      </c>
      <c r="M189" s="109">
        <v>1</v>
      </c>
      <c r="N189" s="109"/>
      <c r="O189" s="110"/>
      <c r="P189" s="41" t="str">
        <f t="shared" si="2"/>
        <v>1</v>
      </c>
      <c r="Q189" s="41" t="str">
        <f>INDEX(Торг!$J:$J,MATCH($B189,Торг!$B:$B,0))</f>
        <v>АТП</v>
      </c>
      <c r="R189" s="4" t="b">
        <f>EXACT(VLOOKUP(A189,Торг!$A:$A,1,0),A189)</f>
        <v>1</v>
      </c>
    </row>
    <row r="190" spans="1:18" ht="90" x14ac:dyDescent="0.25">
      <c r="A190" s="110" t="s">
        <v>1484</v>
      </c>
      <c r="B190" s="109">
        <v>137257</v>
      </c>
      <c r="C190" s="109">
        <v>104580</v>
      </c>
      <c r="D190" s="110" t="s">
        <v>1208</v>
      </c>
      <c r="E190" s="110" t="s">
        <v>2704</v>
      </c>
      <c r="F190" s="110"/>
      <c r="G190" s="110"/>
      <c r="H190" s="110" t="s">
        <v>512</v>
      </c>
      <c r="I190" s="110" t="s">
        <v>10</v>
      </c>
      <c r="J190" s="111">
        <v>1650</v>
      </c>
      <c r="K190" s="111">
        <v>2390</v>
      </c>
      <c r="L190" s="110" t="s">
        <v>2642</v>
      </c>
      <c r="M190" s="109">
        <v>1</v>
      </c>
      <c r="N190" s="109"/>
      <c r="O190" s="110"/>
      <c r="P190" s="41" t="str">
        <f t="shared" si="2"/>
        <v>1</v>
      </c>
      <c r="Q190" s="41" t="str">
        <f>INDEX(Торг!$J:$J,MATCH($B190,Торг!$B:$B,0))</f>
        <v>АТП</v>
      </c>
      <c r="R190" s="4" t="b">
        <f>EXACT(VLOOKUP(A190,Торг!$A:$A,1,0),A190)</f>
        <v>1</v>
      </c>
    </row>
    <row r="191" spans="1:18" ht="90" x14ac:dyDescent="0.25">
      <c r="A191" s="110" t="s">
        <v>1484</v>
      </c>
      <c r="B191" s="109">
        <v>137258</v>
      </c>
      <c r="C191" s="109">
        <v>104581</v>
      </c>
      <c r="D191" s="110" t="s">
        <v>1207</v>
      </c>
      <c r="E191" s="110" t="s">
        <v>2704</v>
      </c>
      <c r="F191" s="110"/>
      <c r="G191" s="110"/>
      <c r="H191" s="110" t="s">
        <v>512</v>
      </c>
      <c r="I191" s="110" t="s">
        <v>10</v>
      </c>
      <c r="J191" s="111">
        <v>1650</v>
      </c>
      <c r="K191" s="111">
        <v>2390</v>
      </c>
      <c r="L191" s="110" t="s">
        <v>2642</v>
      </c>
      <c r="M191" s="109">
        <v>1</v>
      </c>
      <c r="N191" s="109"/>
      <c r="O191" s="110"/>
      <c r="P191" s="41" t="str">
        <f t="shared" si="2"/>
        <v>1</v>
      </c>
      <c r="Q191" s="41" t="str">
        <f>INDEX(Торг!$J:$J,MATCH($B191,Торг!$B:$B,0))</f>
        <v>АТП</v>
      </c>
      <c r="R191" s="4" t="b">
        <f>EXACT(VLOOKUP(A191,Торг!$A:$A,1,0),A191)</f>
        <v>1</v>
      </c>
    </row>
    <row r="192" spans="1:18" ht="90" x14ac:dyDescent="0.25">
      <c r="A192" s="110" t="s">
        <v>1484</v>
      </c>
      <c r="B192" s="109">
        <v>137259</v>
      </c>
      <c r="C192" s="109">
        <v>104582</v>
      </c>
      <c r="D192" s="110" t="s">
        <v>1206</v>
      </c>
      <c r="E192" s="110" t="s">
        <v>2704</v>
      </c>
      <c r="F192" s="110"/>
      <c r="G192" s="110"/>
      <c r="H192" s="110" t="s">
        <v>512</v>
      </c>
      <c r="I192" s="110" t="s">
        <v>10</v>
      </c>
      <c r="J192" s="111">
        <v>1650</v>
      </c>
      <c r="K192" s="111">
        <v>2390</v>
      </c>
      <c r="L192" s="110" t="s">
        <v>2642</v>
      </c>
      <c r="M192" s="109">
        <v>1</v>
      </c>
      <c r="N192" s="109"/>
      <c r="O192" s="110"/>
      <c r="P192" s="41" t="str">
        <f t="shared" si="2"/>
        <v>1</v>
      </c>
      <c r="Q192" s="41" t="str">
        <f>INDEX(Торг!$J:$J,MATCH($B192,Торг!$B:$B,0))</f>
        <v>АТП</v>
      </c>
      <c r="R192" s="4" t="b">
        <f>EXACT(VLOOKUP(A192,Торг!$A:$A,1,0),A192)</f>
        <v>1</v>
      </c>
    </row>
    <row r="193" spans="1:18" ht="90" x14ac:dyDescent="0.25">
      <c r="A193" s="110" t="s">
        <v>1484</v>
      </c>
      <c r="B193" s="109">
        <v>137260</v>
      </c>
      <c r="C193" s="109">
        <v>104583</v>
      </c>
      <c r="D193" s="110" t="s">
        <v>1205</v>
      </c>
      <c r="E193" s="110" t="s">
        <v>2704</v>
      </c>
      <c r="F193" s="110"/>
      <c r="G193" s="110"/>
      <c r="H193" s="110" t="s">
        <v>512</v>
      </c>
      <c r="I193" s="110" t="s">
        <v>10</v>
      </c>
      <c r="J193" s="111">
        <v>1650</v>
      </c>
      <c r="K193" s="111">
        <v>2390</v>
      </c>
      <c r="L193" s="110" t="s">
        <v>2642</v>
      </c>
      <c r="M193" s="109">
        <v>1</v>
      </c>
      <c r="N193" s="109"/>
      <c r="O193" s="110"/>
      <c r="P193" s="41" t="str">
        <f t="shared" si="2"/>
        <v>1</v>
      </c>
      <c r="Q193" s="41" t="str">
        <f>INDEX(Торг!$J:$J,MATCH($B193,Торг!$B:$B,0))</f>
        <v>АТП</v>
      </c>
      <c r="R193" s="4" t="b">
        <f>EXACT(VLOOKUP(A193,Торг!$A:$A,1,0),A193)</f>
        <v>1</v>
      </c>
    </row>
    <row r="194" spans="1:18" ht="90" x14ac:dyDescent="0.25">
      <c r="A194" s="110" t="s">
        <v>1484</v>
      </c>
      <c r="B194" s="109">
        <v>137261</v>
      </c>
      <c r="C194" s="109">
        <v>104584</v>
      </c>
      <c r="D194" s="110" t="s">
        <v>1204</v>
      </c>
      <c r="E194" s="110" t="s">
        <v>2704</v>
      </c>
      <c r="F194" s="110"/>
      <c r="G194" s="110"/>
      <c r="H194" s="110" t="s">
        <v>512</v>
      </c>
      <c r="I194" s="110" t="s">
        <v>10</v>
      </c>
      <c r="J194" s="111">
        <v>1650</v>
      </c>
      <c r="K194" s="111">
        <v>2390</v>
      </c>
      <c r="L194" s="110" t="s">
        <v>2642</v>
      </c>
      <c r="M194" s="109">
        <v>1</v>
      </c>
      <c r="N194" s="109"/>
      <c r="O194" s="110"/>
      <c r="P194" s="41" t="str">
        <f t="shared" si="2"/>
        <v>1</v>
      </c>
      <c r="Q194" s="41" t="str">
        <f>INDEX(Торг!$J:$J,MATCH($B194,Торг!$B:$B,0))</f>
        <v>АТП</v>
      </c>
      <c r="R194" s="4" t="b">
        <f>EXACT(VLOOKUP(A194,Торг!$A:$A,1,0),A194)</f>
        <v>1</v>
      </c>
    </row>
    <row r="195" spans="1:18" ht="45" x14ac:dyDescent="0.25">
      <c r="A195" s="110" t="s">
        <v>1485</v>
      </c>
      <c r="B195" s="109">
        <v>137287</v>
      </c>
      <c r="C195" s="109">
        <v>74049</v>
      </c>
      <c r="D195" s="110" t="s">
        <v>1203</v>
      </c>
      <c r="E195" s="110" t="s">
        <v>2704</v>
      </c>
      <c r="F195" s="110"/>
      <c r="G195" s="110"/>
      <c r="H195" s="110"/>
      <c r="I195" s="110" t="s">
        <v>10</v>
      </c>
      <c r="J195" s="111">
        <v>3300</v>
      </c>
      <c r="K195" s="111">
        <v>7690</v>
      </c>
      <c r="L195" s="110" t="s">
        <v>2638</v>
      </c>
      <c r="M195" s="109">
        <v>1</v>
      </c>
      <c r="N195" s="109">
        <v>1</v>
      </c>
      <c r="O195" s="110"/>
      <c r="P195" s="41" t="str">
        <f t="shared" ref="P195:P258" si="3">_xlfn.CONCAT(M195,IF(N195&lt;&gt;"",_xlfn.CONCAT("ск",N195),""))</f>
        <v>1ск1</v>
      </c>
      <c r="Q195" s="41" t="str">
        <f>INDEX(Торг!$J:$J,MATCH($B195,Торг!$B:$B,0))</f>
        <v>salina</v>
      </c>
      <c r="R195" s="4" t="b">
        <f>EXACT(VLOOKUP(A195,Торг!$A:$A,1,0),A195)</f>
        <v>1</v>
      </c>
    </row>
    <row r="196" spans="1:18" ht="60" x14ac:dyDescent="0.25">
      <c r="A196" s="110" t="s">
        <v>1485</v>
      </c>
      <c r="B196" s="109">
        <v>137288</v>
      </c>
      <c r="C196" s="109">
        <v>74050</v>
      </c>
      <c r="D196" s="110" t="s">
        <v>1202</v>
      </c>
      <c r="E196" s="110" t="s">
        <v>2704</v>
      </c>
      <c r="F196" s="110"/>
      <c r="G196" s="110"/>
      <c r="H196" s="110"/>
      <c r="I196" s="110" t="s">
        <v>10</v>
      </c>
      <c r="J196" s="111">
        <v>3900</v>
      </c>
      <c r="K196" s="111">
        <v>8490</v>
      </c>
      <c r="L196" s="110" t="s">
        <v>2638</v>
      </c>
      <c r="M196" s="109">
        <v>1</v>
      </c>
      <c r="N196" s="109"/>
      <c r="O196" s="110"/>
      <c r="P196" s="41" t="str">
        <f t="shared" si="3"/>
        <v>1</v>
      </c>
      <c r="Q196" s="41" t="str">
        <f>INDEX(Торг!$J:$J,MATCH($B196,Торг!$B:$B,0))</f>
        <v>salina</v>
      </c>
      <c r="R196" s="4" t="b">
        <f>EXACT(VLOOKUP(A196,Торг!$A:$A,1,0),A196)</f>
        <v>1</v>
      </c>
    </row>
    <row r="197" spans="1:18" ht="60" x14ac:dyDescent="0.25">
      <c r="A197" s="110" t="s">
        <v>1485</v>
      </c>
      <c r="B197" s="109">
        <v>137289</v>
      </c>
      <c r="C197" s="109">
        <v>121481</v>
      </c>
      <c r="D197" s="110" t="s">
        <v>1201</v>
      </c>
      <c r="E197" s="110" t="s">
        <v>2704</v>
      </c>
      <c r="F197" s="110"/>
      <c r="G197" s="110"/>
      <c r="H197" s="110"/>
      <c r="I197" s="110" t="s">
        <v>10</v>
      </c>
      <c r="J197" s="111">
        <v>3900</v>
      </c>
      <c r="K197" s="111">
        <v>8490</v>
      </c>
      <c r="L197" s="110" t="s">
        <v>2638</v>
      </c>
      <c r="M197" s="109">
        <v>1</v>
      </c>
      <c r="N197" s="109"/>
      <c r="O197" s="110"/>
      <c r="P197" s="41" t="str">
        <f t="shared" si="3"/>
        <v>1</v>
      </c>
      <c r="Q197" s="41" t="str">
        <f>INDEX(Торг!$J:$J,MATCH($B197,Торг!$B:$B,0))</f>
        <v>salina</v>
      </c>
      <c r="R197" s="4" t="b">
        <f>EXACT(VLOOKUP(A197,Торг!$A:$A,1,0),A197)</f>
        <v>1</v>
      </c>
    </row>
    <row r="198" spans="1:18" ht="60" x14ac:dyDescent="0.25">
      <c r="A198" s="110" t="s">
        <v>1485</v>
      </c>
      <c r="B198" s="109">
        <v>137290</v>
      </c>
      <c r="C198" s="109">
        <v>121482</v>
      </c>
      <c r="D198" s="110" t="s">
        <v>1200</v>
      </c>
      <c r="E198" s="110" t="s">
        <v>2704</v>
      </c>
      <c r="F198" s="110"/>
      <c r="G198" s="110"/>
      <c r="H198" s="110"/>
      <c r="I198" s="110" t="s">
        <v>10</v>
      </c>
      <c r="J198" s="111">
        <v>3900</v>
      </c>
      <c r="K198" s="111">
        <v>8490</v>
      </c>
      <c r="L198" s="110" t="s">
        <v>2638</v>
      </c>
      <c r="M198" s="109">
        <v>1</v>
      </c>
      <c r="N198" s="109"/>
      <c r="O198" s="110"/>
      <c r="P198" s="41" t="str">
        <f t="shared" si="3"/>
        <v>1</v>
      </c>
      <c r="Q198" s="41" t="str">
        <f>INDEX(Торг!$J:$J,MATCH($B198,Торг!$B:$B,0))</f>
        <v>salina</v>
      </c>
      <c r="R198" s="4" t="b">
        <f>EXACT(VLOOKUP(A198,Торг!$A:$A,1,0),A198)</f>
        <v>1</v>
      </c>
    </row>
    <row r="199" spans="1:18" ht="60" x14ac:dyDescent="0.25">
      <c r="A199" s="110" t="s">
        <v>1485</v>
      </c>
      <c r="B199" s="109">
        <v>137291</v>
      </c>
      <c r="C199" s="109">
        <v>121483</v>
      </c>
      <c r="D199" s="110" t="s">
        <v>1199</v>
      </c>
      <c r="E199" s="110" t="s">
        <v>2704</v>
      </c>
      <c r="F199" s="110"/>
      <c r="G199" s="110"/>
      <c r="H199" s="110"/>
      <c r="I199" s="110" t="s">
        <v>10</v>
      </c>
      <c r="J199" s="111">
        <v>3900</v>
      </c>
      <c r="K199" s="111">
        <v>8490</v>
      </c>
      <c r="L199" s="110" t="s">
        <v>2638</v>
      </c>
      <c r="M199" s="109">
        <v>1</v>
      </c>
      <c r="N199" s="109"/>
      <c r="O199" s="110"/>
      <c r="P199" s="41" t="str">
        <f t="shared" si="3"/>
        <v>1</v>
      </c>
      <c r="Q199" s="41" t="str">
        <f>INDEX(Торг!$J:$J,MATCH($B199,Торг!$B:$B,0))</f>
        <v>salina</v>
      </c>
      <c r="R199" s="4" t="b">
        <f>EXACT(VLOOKUP(A199,Торг!$A:$A,1,0),A199)</f>
        <v>1</v>
      </c>
    </row>
    <row r="200" spans="1:18" ht="60" x14ac:dyDescent="0.25">
      <c r="A200" s="110" t="s">
        <v>1485</v>
      </c>
      <c r="B200" s="109">
        <v>137292</v>
      </c>
      <c r="C200" s="109">
        <v>121484</v>
      </c>
      <c r="D200" s="110" t="s">
        <v>1198</v>
      </c>
      <c r="E200" s="110" t="s">
        <v>2704</v>
      </c>
      <c r="F200" s="110"/>
      <c r="G200" s="110"/>
      <c r="H200" s="110"/>
      <c r="I200" s="110" t="s">
        <v>10</v>
      </c>
      <c r="J200" s="111">
        <v>3900</v>
      </c>
      <c r="K200" s="111">
        <v>8490</v>
      </c>
      <c r="L200" s="110" t="s">
        <v>2638</v>
      </c>
      <c r="M200" s="109">
        <v>1</v>
      </c>
      <c r="N200" s="109"/>
      <c r="O200" s="110"/>
      <c r="P200" s="41" t="str">
        <f t="shared" si="3"/>
        <v>1</v>
      </c>
      <c r="Q200" s="41" t="str">
        <f>INDEX(Торг!$J:$J,MATCH($B200,Торг!$B:$B,0))</f>
        <v>salina</v>
      </c>
      <c r="R200" s="4" t="b">
        <f>EXACT(VLOOKUP(A200,Торг!$A:$A,1,0),A200)</f>
        <v>1</v>
      </c>
    </row>
    <row r="201" spans="1:18" ht="60" x14ac:dyDescent="0.25">
      <c r="A201" s="110" t="s">
        <v>1485</v>
      </c>
      <c r="B201" s="109">
        <v>137293</v>
      </c>
      <c r="C201" s="109">
        <v>121485</v>
      </c>
      <c r="D201" s="110" t="s">
        <v>1197</v>
      </c>
      <c r="E201" s="110" t="s">
        <v>2704</v>
      </c>
      <c r="F201" s="110"/>
      <c r="G201" s="110"/>
      <c r="H201" s="110"/>
      <c r="I201" s="110" t="s">
        <v>10</v>
      </c>
      <c r="J201" s="111">
        <v>3900</v>
      </c>
      <c r="K201" s="111">
        <v>8490</v>
      </c>
      <c r="L201" s="110" t="s">
        <v>2638</v>
      </c>
      <c r="M201" s="109">
        <v>1</v>
      </c>
      <c r="N201" s="109"/>
      <c r="O201" s="110"/>
      <c r="P201" s="41" t="str">
        <f t="shared" si="3"/>
        <v>1</v>
      </c>
      <c r="Q201" s="41" t="str">
        <f>INDEX(Торг!$J:$J,MATCH($B201,Торг!$B:$B,0))</f>
        <v>salina</v>
      </c>
      <c r="R201" s="4" t="b">
        <f>EXACT(VLOOKUP(A201,Торг!$A:$A,1,0),A201)</f>
        <v>1</v>
      </c>
    </row>
    <row r="202" spans="1:18" ht="60" x14ac:dyDescent="0.25">
      <c r="A202" s="110" t="s">
        <v>1485</v>
      </c>
      <c r="B202" s="109">
        <v>137294</v>
      </c>
      <c r="C202" s="109">
        <v>121486</v>
      </c>
      <c r="D202" s="110" t="s">
        <v>1196</v>
      </c>
      <c r="E202" s="110" t="s">
        <v>2704</v>
      </c>
      <c r="F202" s="110"/>
      <c r="G202" s="110"/>
      <c r="H202" s="110"/>
      <c r="I202" s="110" t="s">
        <v>10</v>
      </c>
      <c r="J202" s="111">
        <v>3900</v>
      </c>
      <c r="K202" s="111">
        <v>8490</v>
      </c>
      <c r="L202" s="110" t="s">
        <v>2638</v>
      </c>
      <c r="M202" s="109">
        <v>1</v>
      </c>
      <c r="N202" s="109"/>
      <c r="O202" s="110"/>
      <c r="P202" s="41" t="str">
        <f t="shared" si="3"/>
        <v>1</v>
      </c>
      <c r="Q202" s="41" t="str">
        <f>INDEX(Торг!$J:$J,MATCH($B202,Торг!$B:$B,0))</f>
        <v>salina</v>
      </c>
      <c r="R202" s="4" t="b">
        <f>EXACT(VLOOKUP(A202,Торг!$A:$A,1,0),A202)</f>
        <v>1</v>
      </c>
    </row>
    <row r="203" spans="1:18" ht="60" x14ac:dyDescent="0.25">
      <c r="A203" s="110" t="s">
        <v>1485</v>
      </c>
      <c r="B203" s="109">
        <v>137295</v>
      </c>
      <c r="C203" s="109">
        <v>121487</v>
      </c>
      <c r="D203" s="110" t="s">
        <v>1195</v>
      </c>
      <c r="E203" s="110" t="s">
        <v>2704</v>
      </c>
      <c r="F203" s="110"/>
      <c r="G203" s="110"/>
      <c r="H203" s="110"/>
      <c r="I203" s="110" t="s">
        <v>10</v>
      </c>
      <c r="J203" s="111">
        <v>3900</v>
      </c>
      <c r="K203" s="111">
        <v>8490</v>
      </c>
      <c r="L203" s="110" t="s">
        <v>2638</v>
      </c>
      <c r="M203" s="109">
        <v>1</v>
      </c>
      <c r="N203" s="109"/>
      <c r="O203" s="110"/>
      <c r="P203" s="41" t="str">
        <f t="shared" si="3"/>
        <v>1</v>
      </c>
      <c r="Q203" s="41" t="str">
        <f>INDEX(Торг!$J:$J,MATCH($B203,Торг!$B:$B,0))</f>
        <v>salina</v>
      </c>
      <c r="R203" s="4" t="b">
        <f>EXACT(VLOOKUP(A203,Торг!$A:$A,1,0),A203)</f>
        <v>1</v>
      </c>
    </row>
    <row r="204" spans="1:18" ht="60" x14ac:dyDescent="0.25">
      <c r="A204" s="110" t="s">
        <v>1485</v>
      </c>
      <c r="B204" s="109">
        <v>137296</v>
      </c>
      <c r="C204" s="109">
        <v>121488</v>
      </c>
      <c r="D204" s="110" t="s">
        <v>1194</v>
      </c>
      <c r="E204" s="110" t="s">
        <v>2704</v>
      </c>
      <c r="F204" s="110"/>
      <c r="G204" s="110"/>
      <c r="H204" s="110"/>
      <c r="I204" s="110" t="s">
        <v>10</v>
      </c>
      <c r="J204" s="111">
        <v>3900</v>
      </c>
      <c r="K204" s="111">
        <v>8490</v>
      </c>
      <c r="L204" s="110" t="s">
        <v>2638</v>
      </c>
      <c r="M204" s="109">
        <v>1</v>
      </c>
      <c r="N204" s="109"/>
      <c r="O204" s="110"/>
      <c r="P204" s="41" t="str">
        <f t="shared" si="3"/>
        <v>1</v>
      </c>
      <c r="Q204" s="41" t="str">
        <f>INDEX(Торг!$J:$J,MATCH($B204,Торг!$B:$B,0))</f>
        <v>salina</v>
      </c>
      <c r="R204" s="4" t="b">
        <f>EXACT(VLOOKUP(A204,Торг!$A:$A,1,0),A204)</f>
        <v>1</v>
      </c>
    </row>
    <row r="205" spans="1:18" ht="60" x14ac:dyDescent="0.25">
      <c r="A205" s="110" t="s">
        <v>1485</v>
      </c>
      <c r="B205" s="109">
        <v>137297</v>
      </c>
      <c r="C205" s="109">
        <v>121489</v>
      </c>
      <c r="D205" s="110" t="s">
        <v>1193</v>
      </c>
      <c r="E205" s="110" t="s">
        <v>2704</v>
      </c>
      <c r="F205" s="110"/>
      <c r="G205" s="110"/>
      <c r="H205" s="110"/>
      <c r="I205" s="110" t="s">
        <v>10</v>
      </c>
      <c r="J205" s="111">
        <v>3900</v>
      </c>
      <c r="K205" s="111">
        <v>8490</v>
      </c>
      <c r="L205" s="110" t="s">
        <v>2638</v>
      </c>
      <c r="M205" s="109">
        <v>1</v>
      </c>
      <c r="N205" s="109"/>
      <c r="O205" s="110"/>
      <c r="P205" s="41" t="str">
        <f t="shared" si="3"/>
        <v>1</v>
      </c>
      <c r="Q205" s="41" t="str">
        <f>INDEX(Торг!$J:$J,MATCH($B205,Торг!$B:$B,0))</f>
        <v>salina</v>
      </c>
      <c r="R205" s="4" t="b">
        <f>EXACT(VLOOKUP(A205,Торг!$A:$A,1,0),A205)</f>
        <v>1</v>
      </c>
    </row>
    <row r="206" spans="1:18" ht="60" x14ac:dyDescent="0.25">
      <c r="A206" s="110" t="s">
        <v>1485</v>
      </c>
      <c r="B206" s="109">
        <v>137298</v>
      </c>
      <c r="C206" s="109">
        <v>121490</v>
      </c>
      <c r="D206" s="110" t="s">
        <v>1192</v>
      </c>
      <c r="E206" s="110" t="s">
        <v>2704</v>
      </c>
      <c r="F206" s="110"/>
      <c r="G206" s="110"/>
      <c r="H206" s="110"/>
      <c r="I206" s="110" t="s">
        <v>10</v>
      </c>
      <c r="J206" s="111">
        <v>3900</v>
      </c>
      <c r="K206" s="111">
        <v>8490</v>
      </c>
      <c r="L206" s="110" t="s">
        <v>2638</v>
      </c>
      <c r="M206" s="109">
        <v>1</v>
      </c>
      <c r="N206" s="109"/>
      <c r="O206" s="110"/>
      <c r="P206" s="41" t="str">
        <f t="shared" si="3"/>
        <v>1</v>
      </c>
      <c r="Q206" s="41" t="str">
        <f>INDEX(Торг!$J:$J,MATCH($B206,Торг!$B:$B,0))</f>
        <v>salina</v>
      </c>
      <c r="R206" s="4" t="b">
        <f>EXACT(VLOOKUP(A206,Торг!$A:$A,1,0),A206)</f>
        <v>1</v>
      </c>
    </row>
    <row r="207" spans="1:18" ht="60" x14ac:dyDescent="0.25">
      <c r="A207" s="110" t="s">
        <v>1485</v>
      </c>
      <c r="B207" s="109">
        <v>137299</v>
      </c>
      <c r="C207" s="109">
        <v>121491</v>
      </c>
      <c r="D207" s="110" t="s">
        <v>1191</v>
      </c>
      <c r="E207" s="110" t="s">
        <v>2704</v>
      </c>
      <c r="F207" s="110"/>
      <c r="G207" s="110"/>
      <c r="H207" s="110"/>
      <c r="I207" s="110" t="s">
        <v>10</v>
      </c>
      <c r="J207" s="111">
        <v>3900</v>
      </c>
      <c r="K207" s="111">
        <v>8490</v>
      </c>
      <c r="L207" s="110" t="s">
        <v>2638</v>
      </c>
      <c r="M207" s="109">
        <v>1</v>
      </c>
      <c r="N207" s="109"/>
      <c r="O207" s="110"/>
      <c r="P207" s="41" t="str">
        <f t="shared" si="3"/>
        <v>1</v>
      </c>
      <c r="Q207" s="41" t="str">
        <f>INDEX(Торг!$J:$J,MATCH($B207,Торг!$B:$B,0))</f>
        <v>salina</v>
      </c>
      <c r="R207" s="4" t="b">
        <f>EXACT(VLOOKUP(A207,Торг!$A:$A,1,0),A207)</f>
        <v>1</v>
      </c>
    </row>
    <row r="208" spans="1:18" ht="60" x14ac:dyDescent="0.25">
      <c r="A208" s="110" t="s">
        <v>1485</v>
      </c>
      <c r="B208" s="109">
        <v>137300</v>
      </c>
      <c r="C208" s="109">
        <v>121492</v>
      </c>
      <c r="D208" s="110" t="s">
        <v>1190</v>
      </c>
      <c r="E208" s="110" t="s">
        <v>2704</v>
      </c>
      <c r="F208" s="110"/>
      <c r="G208" s="110"/>
      <c r="H208" s="110"/>
      <c r="I208" s="110" t="s">
        <v>10</v>
      </c>
      <c r="J208" s="111">
        <v>3900</v>
      </c>
      <c r="K208" s="111">
        <v>8490</v>
      </c>
      <c r="L208" s="110" t="s">
        <v>2638</v>
      </c>
      <c r="M208" s="109">
        <v>1</v>
      </c>
      <c r="N208" s="109"/>
      <c r="O208" s="110"/>
      <c r="P208" s="41" t="str">
        <f t="shared" si="3"/>
        <v>1</v>
      </c>
      <c r="Q208" s="41" t="str">
        <f>INDEX(Торг!$J:$J,MATCH($B208,Торг!$B:$B,0))</f>
        <v>salina</v>
      </c>
      <c r="R208" s="4" t="b">
        <f>EXACT(VLOOKUP(A208,Торг!$A:$A,1,0),A208)</f>
        <v>1</v>
      </c>
    </row>
    <row r="209" spans="1:18" ht="45" x14ac:dyDescent="0.25">
      <c r="A209" s="110" t="s">
        <v>1485</v>
      </c>
      <c r="B209" s="109">
        <v>137301</v>
      </c>
      <c r="C209" s="109">
        <v>121493</v>
      </c>
      <c r="D209" s="110" t="s">
        <v>1189</v>
      </c>
      <c r="E209" s="110" t="s">
        <v>2704</v>
      </c>
      <c r="F209" s="110"/>
      <c r="G209" s="110"/>
      <c r="H209" s="110"/>
      <c r="I209" s="110" t="s">
        <v>10</v>
      </c>
      <c r="J209" s="111">
        <v>3900</v>
      </c>
      <c r="K209" s="111">
        <v>8490</v>
      </c>
      <c r="L209" s="110" t="s">
        <v>2638</v>
      </c>
      <c r="M209" s="109">
        <v>1</v>
      </c>
      <c r="N209" s="109">
        <v>1</v>
      </c>
      <c r="O209" s="110"/>
      <c r="P209" s="41" t="str">
        <f t="shared" si="3"/>
        <v>1ск1</v>
      </c>
      <c r="Q209" s="41" t="str">
        <f>INDEX(Торг!$J:$J,MATCH($B209,Торг!$B:$B,0))</f>
        <v>salina</v>
      </c>
      <c r="R209" s="4" t="b">
        <f>EXACT(VLOOKUP(A209,Торг!$A:$A,1,0),A209)</f>
        <v>1</v>
      </c>
    </row>
    <row r="210" spans="1:18" ht="60" x14ac:dyDescent="0.25">
      <c r="A210" s="110" t="s">
        <v>1485</v>
      </c>
      <c r="B210" s="109">
        <v>137302</v>
      </c>
      <c r="C210" s="109">
        <v>121494</v>
      </c>
      <c r="D210" s="110" t="s">
        <v>1188</v>
      </c>
      <c r="E210" s="110" t="s">
        <v>2704</v>
      </c>
      <c r="F210" s="110"/>
      <c r="G210" s="110"/>
      <c r="H210" s="110"/>
      <c r="I210" s="110" t="s">
        <v>10</v>
      </c>
      <c r="J210" s="111">
        <v>3900</v>
      </c>
      <c r="K210" s="111">
        <v>8490</v>
      </c>
      <c r="L210" s="110" t="s">
        <v>2638</v>
      </c>
      <c r="M210" s="109">
        <v>1</v>
      </c>
      <c r="N210" s="109"/>
      <c r="O210" s="110"/>
      <c r="P210" s="41" t="str">
        <f t="shared" si="3"/>
        <v>1</v>
      </c>
      <c r="Q210" s="41" t="str">
        <f>INDEX(Торг!$J:$J,MATCH($B210,Торг!$B:$B,0))</f>
        <v>salina</v>
      </c>
      <c r="R210" s="4" t="b">
        <f>EXACT(VLOOKUP(A210,Торг!$A:$A,1,0),A210)</f>
        <v>1</v>
      </c>
    </row>
    <row r="211" spans="1:18" ht="60" x14ac:dyDescent="0.25">
      <c r="A211" s="110" t="s">
        <v>1485</v>
      </c>
      <c r="B211" s="109">
        <v>137303</v>
      </c>
      <c r="C211" s="109">
        <v>121495</v>
      </c>
      <c r="D211" s="110" t="s">
        <v>1187</v>
      </c>
      <c r="E211" s="110" t="s">
        <v>2704</v>
      </c>
      <c r="F211" s="110"/>
      <c r="G211" s="110"/>
      <c r="H211" s="110"/>
      <c r="I211" s="110" t="s">
        <v>10</v>
      </c>
      <c r="J211" s="111">
        <v>3900</v>
      </c>
      <c r="K211" s="111">
        <v>8490</v>
      </c>
      <c r="L211" s="110" t="s">
        <v>2638</v>
      </c>
      <c r="M211" s="109">
        <v>1</v>
      </c>
      <c r="N211" s="109"/>
      <c r="O211" s="110"/>
      <c r="P211" s="41" t="str">
        <f t="shared" si="3"/>
        <v>1</v>
      </c>
      <c r="Q211" s="41" t="str">
        <f>INDEX(Торг!$J:$J,MATCH($B211,Торг!$B:$B,0))</f>
        <v>salina</v>
      </c>
      <c r="R211" s="4" t="b">
        <f>EXACT(VLOOKUP(A211,Торг!$A:$A,1,0),A211)</f>
        <v>1</v>
      </c>
    </row>
    <row r="212" spans="1:18" ht="60" x14ac:dyDescent="0.25">
      <c r="A212" s="110" t="s">
        <v>1485</v>
      </c>
      <c r="B212" s="109">
        <v>137304</v>
      </c>
      <c r="C212" s="109">
        <v>121496</v>
      </c>
      <c r="D212" s="110" t="s">
        <v>1186</v>
      </c>
      <c r="E212" s="110" t="s">
        <v>2704</v>
      </c>
      <c r="F212" s="110"/>
      <c r="G212" s="110"/>
      <c r="H212" s="110"/>
      <c r="I212" s="110" t="s">
        <v>10</v>
      </c>
      <c r="J212" s="111">
        <v>3900</v>
      </c>
      <c r="K212" s="111">
        <v>8490</v>
      </c>
      <c r="L212" s="110" t="s">
        <v>2638</v>
      </c>
      <c r="M212" s="109">
        <v>1</v>
      </c>
      <c r="N212" s="109"/>
      <c r="O212" s="110"/>
      <c r="P212" s="41" t="str">
        <f t="shared" si="3"/>
        <v>1</v>
      </c>
      <c r="Q212" s="41" t="str">
        <f>INDEX(Торг!$J:$J,MATCH($B212,Торг!$B:$B,0))</f>
        <v>salina</v>
      </c>
      <c r="R212" s="4" t="b">
        <f>EXACT(VLOOKUP(A212,Торг!$A:$A,1,0),A212)</f>
        <v>1</v>
      </c>
    </row>
    <row r="213" spans="1:18" ht="60" x14ac:dyDescent="0.25">
      <c r="A213" s="110" t="s">
        <v>1485</v>
      </c>
      <c r="B213" s="109">
        <v>137305</v>
      </c>
      <c r="C213" s="109">
        <v>121497</v>
      </c>
      <c r="D213" s="110" t="s">
        <v>1185</v>
      </c>
      <c r="E213" s="110" t="s">
        <v>2704</v>
      </c>
      <c r="F213" s="110"/>
      <c r="G213" s="110"/>
      <c r="H213" s="110"/>
      <c r="I213" s="110" t="s">
        <v>10</v>
      </c>
      <c r="J213" s="111">
        <v>3900</v>
      </c>
      <c r="K213" s="111">
        <v>8490</v>
      </c>
      <c r="L213" s="110" t="s">
        <v>2638</v>
      </c>
      <c r="M213" s="109">
        <v>1</v>
      </c>
      <c r="N213" s="109"/>
      <c r="O213" s="110"/>
      <c r="P213" s="41" t="str">
        <f t="shared" si="3"/>
        <v>1</v>
      </c>
      <c r="Q213" s="41" t="str">
        <f>INDEX(Торг!$J:$J,MATCH($B213,Торг!$B:$B,0))</f>
        <v>salina</v>
      </c>
      <c r="R213" s="4" t="b">
        <f>EXACT(VLOOKUP(A213,Торг!$A:$A,1,0),A213)</f>
        <v>1</v>
      </c>
    </row>
    <row r="214" spans="1:18" ht="60" x14ac:dyDescent="0.25">
      <c r="A214" s="110" t="s">
        <v>1485</v>
      </c>
      <c r="B214" s="109">
        <v>137306</v>
      </c>
      <c r="C214" s="109">
        <v>121498</v>
      </c>
      <c r="D214" s="110" t="s">
        <v>1184</v>
      </c>
      <c r="E214" s="110" t="s">
        <v>2704</v>
      </c>
      <c r="F214" s="110"/>
      <c r="G214" s="110"/>
      <c r="H214" s="110"/>
      <c r="I214" s="110" t="s">
        <v>10</v>
      </c>
      <c r="J214" s="111">
        <v>3900</v>
      </c>
      <c r="K214" s="111">
        <v>8490</v>
      </c>
      <c r="L214" s="110" t="s">
        <v>2638</v>
      </c>
      <c r="M214" s="109">
        <v>1</v>
      </c>
      <c r="N214" s="109"/>
      <c r="O214" s="110"/>
      <c r="P214" s="41" t="str">
        <f t="shared" si="3"/>
        <v>1</v>
      </c>
      <c r="Q214" s="41" t="str">
        <f>INDEX(Торг!$J:$J,MATCH($B214,Торг!$B:$B,0))</f>
        <v>salina</v>
      </c>
      <c r="R214" s="4" t="b">
        <f>EXACT(VLOOKUP(A214,Торг!$A:$A,1,0),A214)</f>
        <v>1</v>
      </c>
    </row>
    <row r="215" spans="1:18" ht="60" x14ac:dyDescent="0.25">
      <c r="A215" s="110" t="s">
        <v>1485</v>
      </c>
      <c r="B215" s="109">
        <v>137307</v>
      </c>
      <c r="C215" s="109">
        <v>121499</v>
      </c>
      <c r="D215" s="110" t="s">
        <v>1183</v>
      </c>
      <c r="E215" s="110" t="s">
        <v>2704</v>
      </c>
      <c r="F215" s="110"/>
      <c r="G215" s="110"/>
      <c r="H215" s="110"/>
      <c r="I215" s="110" t="s">
        <v>10</v>
      </c>
      <c r="J215" s="111">
        <v>3900</v>
      </c>
      <c r="K215" s="111">
        <v>8490</v>
      </c>
      <c r="L215" s="110" t="s">
        <v>2638</v>
      </c>
      <c r="M215" s="109">
        <v>1</v>
      </c>
      <c r="N215" s="109"/>
      <c r="O215" s="110"/>
      <c r="P215" s="41" t="str">
        <f t="shared" si="3"/>
        <v>1</v>
      </c>
      <c r="Q215" s="41" t="str">
        <f>INDEX(Торг!$J:$J,MATCH($B215,Торг!$B:$B,0))</f>
        <v>salina</v>
      </c>
      <c r="R215" s="4" t="b">
        <f>EXACT(VLOOKUP(A215,Торг!$A:$A,1,0),A215)</f>
        <v>1</v>
      </c>
    </row>
    <row r="216" spans="1:18" ht="60" x14ac:dyDescent="0.25">
      <c r="A216" s="110" t="s">
        <v>1485</v>
      </c>
      <c r="B216" s="109">
        <v>137308</v>
      </c>
      <c r="C216" s="109">
        <v>121500</v>
      </c>
      <c r="D216" s="110" t="s">
        <v>1182</v>
      </c>
      <c r="E216" s="110" t="s">
        <v>2704</v>
      </c>
      <c r="F216" s="110"/>
      <c r="G216" s="110"/>
      <c r="H216" s="110"/>
      <c r="I216" s="110" t="s">
        <v>10</v>
      </c>
      <c r="J216" s="111">
        <v>3900</v>
      </c>
      <c r="K216" s="111">
        <v>8490</v>
      </c>
      <c r="L216" s="110" t="s">
        <v>2638</v>
      </c>
      <c r="M216" s="109">
        <v>1</v>
      </c>
      <c r="N216" s="109"/>
      <c r="O216" s="110"/>
      <c r="P216" s="41" t="str">
        <f t="shared" si="3"/>
        <v>1</v>
      </c>
      <c r="Q216" s="41" t="str">
        <f>INDEX(Торг!$J:$J,MATCH($B216,Торг!$B:$B,0))</f>
        <v>salina</v>
      </c>
      <c r="R216" s="4" t="b">
        <f>EXACT(VLOOKUP(A216,Торг!$A:$A,1,0),A216)</f>
        <v>1</v>
      </c>
    </row>
    <row r="217" spans="1:18" ht="60" x14ac:dyDescent="0.25">
      <c r="A217" s="110" t="s">
        <v>1485</v>
      </c>
      <c r="B217" s="109">
        <v>137309</v>
      </c>
      <c r="C217" s="109">
        <v>121501</v>
      </c>
      <c r="D217" s="110" t="s">
        <v>1181</v>
      </c>
      <c r="E217" s="110" t="s">
        <v>2704</v>
      </c>
      <c r="F217" s="110"/>
      <c r="G217" s="110"/>
      <c r="H217" s="110"/>
      <c r="I217" s="110" t="s">
        <v>10</v>
      </c>
      <c r="J217" s="111">
        <v>3900</v>
      </c>
      <c r="K217" s="111">
        <v>8490</v>
      </c>
      <c r="L217" s="110" t="s">
        <v>2638</v>
      </c>
      <c r="M217" s="109">
        <v>1</v>
      </c>
      <c r="N217" s="109"/>
      <c r="O217" s="110"/>
      <c r="P217" s="41" t="str">
        <f t="shared" si="3"/>
        <v>1</v>
      </c>
      <c r="Q217" s="41" t="str">
        <f>INDEX(Торг!$J:$J,MATCH($B217,Торг!$B:$B,0))</f>
        <v>salina</v>
      </c>
      <c r="R217" s="4" t="b">
        <f>EXACT(VLOOKUP(A217,Торг!$A:$A,1,0),A217)</f>
        <v>1</v>
      </c>
    </row>
    <row r="218" spans="1:18" ht="60" x14ac:dyDescent="0.25">
      <c r="A218" s="110" t="s">
        <v>1485</v>
      </c>
      <c r="B218" s="109">
        <v>137310</v>
      </c>
      <c r="C218" s="109">
        <v>121502</v>
      </c>
      <c r="D218" s="110" t="s">
        <v>1180</v>
      </c>
      <c r="E218" s="110" t="s">
        <v>2704</v>
      </c>
      <c r="F218" s="110"/>
      <c r="G218" s="110"/>
      <c r="H218" s="110"/>
      <c r="I218" s="110" t="s">
        <v>10</v>
      </c>
      <c r="J218" s="111">
        <v>3900</v>
      </c>
      <c r="K218" s="111">
        <v>8490</v>
      </c>
      <c r="L218" s="110" t="s">
        <v>2638</v>
      </c>
      <c r="M218" s="109">
        <v>1</v>
      </c>
      <c r="N218" s="109"/>
      <c r="O218" s="110"/>
      <c r="P218" s="41" t="str">
        <f t="shared" si="3"/>
        <v>1</v>
      </c>
      <c r="Q218" s="41" t="str">
        <f>INDEX(Торг!$J:$J,MATCH($B218,Торг!$B:$B,0))</f>
        <v>salina</v>
      </c>
      <c r="R218" s="4" t="b">
        <f>EXACT(VLOOKUP(A218,Торг!$A:$A,1,0),A218)</f>
        <v>1</v>
      </c>
    </row>
    <row r="219" spans="1:18" ht="60" x14ac:dyDescent="0.25">
      <c r="A219" s="110" t="s">
        <v>1485</v>
      </c>
      <c r="B219" s="109">
        <v>137311</v>
      </c>
      <c r="C219" s="109">
        <v>121503</v>
      </c>
      <c r="D219" s="110" t="s">
        <v>1179</v>
      </c>
      <c r="E219" s="110" t="s">
        <v>2704</v>
      </c>
      <c r="F219" s="110"/>
      <c r="G219" s="110"/>
      <c r="H219" s="110"/>
      <c r="I219" s="110" t="s">
        <v>10</v>
      </c>
      <c r="J219" s="111">
        <v>3900</v>
      </c>
      <c r="K219" s="111">
        <v>8490</v>
      </c>
      <c r="L219" s="110" t="s">
        <v>2638</v>
      </c>
      <c r="M219" s="109">
        <v>1</v>
      </c>
      <c r="N219" s="109"/>
      <c r="O219" s="110"/>
      <c r="P219" s="41" t="str">
        <f t="shared" si="3"/>
        <v>1</v>
      </c>
      <c r="Q219" s="41" t="str">
        <f>INDEX(Торг!$J:$J,MATCH($B219,Торг!$B:$B,0))</f>
        <v>salina</v>
      </c>
      <c r="R219" s="4" t="b">
        <f>EXACT(VLOOKUP(A219,Торг!$A:$A,1,0),A219)</f>
        <v>1</v>
      </c>
    </row>
    <row r="220" spans="1:18" ht="60" x14ac:dyDescent="0.25">
      <c r="A220" s="110" t="s">
        <v>1485</v>
      </c>
      <c r="B220" s="109">
        <v>137312</v>
      </c>
      <c r="C220" s="109">
        <v>121504</v>
      </c>
      <c r="D220" s="110" t="s">
        <v>1178</v>
      </c>
      <c r="E220" s="110" t="s">
        <v>2704</v>
      </c>
      <c r="F220" s="110"/>
      <c r="G220" s="110"/>
      <c r="H220" s="110"/>
      <c r="I220" s="110" t="s">
        <v>10</v>
      </c>
      <c r="J220" s="111">
        <v>3900</v>
      </c>
      <c r="K220" s="111">
        <v>8490</v>
      </c>
      <c r="L220" s="110" t="s">
        <v>2638</v>
      </c>
      <c r="M220" s="109">
        <v>1</v>
      </c>
      <c r="N220" s="109"/>
      <c r="O220" s="110"/>
      <c r="P220" s="41" t="str">
        <f t="shared" si="3"/>
        <v>1</v>
      </c>
      <c r="Q220" s="41" t="str">
        <f>INDEX(Торг!$J:$J,MATCH($B220,Торг!$B:$B,0))</f>
        <v>salina</v>
      </c>
      <c r="R220" s="4" t="b">
        <f>EXACT(VLOOKUP(A220,Торг!$A:$A,1,0),A220)</f>
        <v>1</v>
      </c>
    </row>
    <row r="221" spans="1:18" ht="60" x14ac:dyDescent="0.25">
      <c r="A221" s="110" t="s">
        <v>1485</v>
      </c>
      <c r="B221" s="109">
        <v>137313</v>
      </c>
      <c r="C221" s="109">
        <v>121505</v>
      </c>
      <c r="D221" s="110" t="s">
        <v>1177</v>
      </c>
      <c r="E221" s="110" t="s">
        <v>2704</v>
      </c>
      <c r="F221" s="110"/>
      <c r="G221" s="110"/>
      <c r="H221" s="110"/>
      <c r="I221" s="110" t="s">
        <v>10</v>
      </c>
      <c r="J221" s="111">
        <v>3900</v>
      </c>
      <c r="K221" s="111">
        <v>8490</v>
      </c>
      <c r="L221" s="110" t="s">
        <v>2638</v>
      </c>
      <c r="M221" s="109">
        <v>1</v>
      </c>
      <c r="N221" s="109"/>
      <c r="O221" s="110"/>
      <c r="P221" s="41" t="str">
        <f t="shared" si="3"/>
        <v>1</v>
      </c>
      <c r="Q221" s="41" t="str">
        <f>INDEX(Торг!$J:$J,MATCH($B221,Торг!$B:$B,0))</f>
        <v>salina</v>
      </c>
      <c r="R221" s="4" t="b">
        <f>EXACT(VLOOKUP(A221,Торг!$A:$A,1,0),A221)</f>
        <v>1</v>
      </c>
    </row>
    <row r="222" spans="1:18" ht="60" x14ac:dyDescent="0.25">
      <c r="A222" s="110" t="s">
        <v>1485</v>
      </c>
      <c r="B222" s="109">
        <v>137314</v>
      </c>
      <c r="C222" s="109">
        <v>121506</v>
      </c>
      <c r="D222" s="110" t="s">
        <v>1176</v>
      </c>
      <c r="E222" s="110" t="s">
        <v>2704</v>
      </c>
      <c r="F222" s="110"/>
      <c r="G222" s="110"/>
      <c r="H222" s="110"/>
      <c r="I222" s="110" t="s">
        <v>10</v>
      </c>
      <c r="J222" s="111">
        <v>3900</v>
      </c>
      <c r="K222" s="111">
        <v>8490</v>
      </c>
      <c r="L222" s="110" t="s">
        <v>2638</v>
      </c>
      <c r="M222" s="109">
        <v>1</v>
      </c>
      <c r="N222" s="109"/>
      <c r="O222" s="110"/>
      <c r="P222" s="41" t="str">
        <f t="shared" si="3"/>
        <v>1</v>
      </c>
      <c r="Q222" s="41" t="str">
        <f>INDEX(Торг!$J:$J,MATCH($B222,Торг!$B:$B,0))</f>
        <v>salina</v>
      </c>
      <c r="R222" s="4" t="b">
        <f>EXACT(VLOOKUP(A222,Торг!$A:$A,1,0),A222)</f>
        <v>1</v>
      </c>
    </row>
    <row r="223" spans="1:18" ht="60" x14ac:dyDescent="0.25">
      <c r="A223" s="110" t="s">
        <v>1485</v>
      </c>
      <c r="B223" s="109">
        <v>137315</v>
      </c>
      <c r="C223" s="109">
        <v>121507</v>
      </c>
      <c r="D223" s="110" t="s">
        <v>1175</v>
      </c>
      <c r="E223" s="110" t="s">
        <v>2704</v>
      </c>
      <c r="F223" s="110"/>
      <c r="G223" s="110"/>
      <c r="H223" s="110"/>
      <c r="I223" s="110" t="s">
        <v>10</v>
      </c>
      <c r="J223" s="111">
        <v>3900</v>
      </c>
      <c r="K223" s="111">
        <v>8490</v>
      </c>
      <c r="L223" s="110" t="s">
        <v>2638</v>
      </c>
      <c r="M223" s="109">
        <v>1</v>
      </c>
      <c r="N223" s="109"/>
      <c r="O223" s="110"/>
      <c r="P223" s="41" t="str">
        <f t="shared" si="3"/>
        <v>1</v>
      </c>
      <c r="Q223" s="41" t="str">
        <f>INDEX(Торг!$J:$J,MATCH($B223,Торг!$B:$B,0))</f>
        <v>salina</v>
      </c>
      <c r="R223" s="4" t="b">
        <f>EXACT(VLOOKUP(A223,Торг!$A:$A,1,0),A223)</f>
        <v>1</v>
      </c>
    </row>
    <row r="224" spans="1:18" ht="60" x14ac:dyDescent="0.25">
      <c r="A224" s="110" t="s">
        <v>1485</v>
      </c>
      <c r="B224" s="109">
        <v>137316</v>
      </c>
      <c r="C224" s="109">
        <v>121508</v>
      </c>
      <c r="D224" s="110" t="s">
        <v>1174</v>
      </c>
      <c r="E224" s="110" t="s">
        <v>2704</v>
      </c>
      <c r="F224" s="110"/>
      <c r="G224" s="110"/>
      <c r="H224" s="110"/>
      <c r="I224" s="110" t="s">
        <v>10</v>
      </c>
      <c r="J224" s="111">
        <v>3900</v>
      </c>
      <c r="K224" s="111">
        <v>8490</v>
      </c>
      <c r="L224" s="110" t="s">
        <v>2638</v>
      </c>
      <c r="M224" s="109">
        <v>1</v>
      </c>
      <c r="N224" s="109"/>
      <c r="O224" s="110"/>
      <c r="P224" s="41" t="str">
        <f t="shared" si="3"/>
        <v>1</v>
      </c>
      <c r="Q224" s="41" t="str">
        <f>INDEX(Торг!$J:$J,MATCH($B224,Торг!$B:$B,0))</f>
        <v>salina</v>
      </c>
      <c r="R224" s="4" t="b">
        <f>EXACT(VLOOKUP(A224,Торг!$A:$A,1,0),A224)</f>
        <v>1</v>
      </c>
    </row>
    <row r="225" spans="1:18" ht="60" x14ac:dyDescent="0.25">
      <c r="A225" s="110" t="s">
        <v>1485</v>
      </c>
      <c r="B225" s="109">
        <v>137317</v>
      </c>
      <c r="C225" s="109">
        <v>121509</v>
      </c>
      <c r="D225" s="110" t="s">
        <v>1173</v>
      </c>
      <c r="E225" s="110" t="s">
        <v>2704</v>
      </c>
      <c r="F225" s="110"/>
      <c r="G225" s="110"/>
      <c r="H225" s="110"/>
      <c r="I225" s="110" t="s">
        <v>10</v>
      </c>
      <c r="J225" s="111">
        <v>3900</v>
      </c>
      <c r="K225" s="111">
        <v>8490</v>
      </c>
      <c r="L225" s="110" t="s">
        <v>2638</v>
      </c>
      <c r="M225" s="109">
        <v>1</v>
      </c>
      <c r="N225" s="109"/>
      <c r="O225" s="110"/>
      <c r="P225" s="41" t="str">
        <f t="shared" si="3"/>
        <v>1</v>
      </c>
      <c r="Q225" s="41" t="str">
        <f>INDEX(Торг!$J:$J,MATCH($B225,Торг!$B:$B,0))</f>
        <v>salina</v>
      </c>
      <c r="R225" s="4" t="b">
        <f>EXACT(VLOOKUP(A225,Торг!$A:$A,1,0),A225)</f>
        <v>1</v>
      </c>
    </row>
    <row r="226" spans="1:18" ht="60" x14ac:dyDescent="0.25">
      <c r="A226" s="110" t="s">
        <v>1485</v>
      </c>
      <c r="B226" s="109">
        <v>137318</v>
      </c>
      <c r="C226" s="109">
        <v>121510</v>
      </c>
      <c r="D226" s="110" t="s">
        <v>1172</v>
      </c>
      <c r="E226" s="110" t="s">
        <v>2704</v>
      </c>
      <c r="F226" s="110"/>
      <c r="G226" s="110"/>
      <c r="H226" s="110"/>
      <c r="I226" s="110" t="s">
        <v>10</v>
      </c>
      <c r="J226" s="111">
        <v>3900</v>
      </c>
      <c r="K226" s="111">
        <v>8490</v>
      </c>
      <c r="L226" s="110" t="s">
        <v>2638</v>
      </c>
      <c r="M226" s="109">
        <v>1</v>
      </c>
      <c r="N226" s="109"/>
      <c r="O226" s="110"/>
      <c r="P226" s="41" t="str">
        <f t="shared" si="3"/>
        <v>1</v>
      </c>
      <c r="Q226" s="41" t="str">
        <f>INDEX(Торг!$J:$J,MATCH($B226,Торг!$B:$B,0))</f>
        <v>salina</v>
      </c>
      <c r="R226" s="4" t="b">
        <f>EXACT(VLOOKUP(A226,Торг!$A:$A,1,0),A226)</f>
        <v>1</v>
      </c>
    </row>
    <row r="227" spans="1:18" ht="60" x14ac:dyDescent="0.25">
      <c r="A227" s="110" t="s">
        <v>1485</v>
      </c>
      <c r="B227" s="109">
        <v>137319</v>
      </c>
      <c r="C227" s="109">
        <v>121511</v>
      </c>
      <c r="D227" s="110" t="s">
        <v>1171</v>
      </c>
      <c r="E227" s="110" t="s">
        <v>2704</v>
      </c>
      <c r="F227" s="110"/>
      <c r="G227" s="110"/>
      <c r="H227" s="110"/>
      <c r="I227" s="110" t="s">
        <v>10</v>
      </c>
      <c r="J227" s="111">
        <v>3900</v>
      </c>
      <c r="K227" s="111">
        <v>8490</v>
      </c>
      <c r="L227" s="110" t="s">
        <v>2638</v>
      </c>
      <c r="M227" s="109">
        <v>1</v>
      </c>
      <c r="N227" s="109"/>
      <c r="O227" s="110"/>
      <c r="P227" s="41" t="str">
        <f t="shared" si="3"/>
        <v>1</v>
      </c>
      <c r="Q227" s="41" t="str">
        <f>INDEX(Торг!$J:$J,MATCH($B227,Торг!$B:$B,0))</f>
        <v>salina</v>
      </c>
      <c r="R227" s="4" t="b">
        <f>EXACT(VLOOKUP(A227,Торг!$A:$A,1,0),A227)</f>
        <v>1</v>
      </c>
    </row>
    <row r="228" spans="1:18" ht="60" x14ac:dyDescent="0.25">
      <c r="A228" s="110" t="s">
        <v>1485</v>
      </c>
      <c r="B228" s="109">
        <v>137320</v>
      </c>
      <c r="C228" s="109">
        <v>121512</v>
      </c>
      <c r="D228" s="110" t="s">
        <v>1170</v>
      </c>
      <c r="E228" s="110" t="s">
        <v>2704</v>
      </c>
      <c r="F228" s="110"/>
      <c r="G228" s="110"/>
      <c r="H228" s="110"/>
      <c r="I228" s="110" t="s">
        <v>10</v>
      </c>
      <c r="J228" s="111">
        <v>3900</v>
      </c>
      <c r="K228" s="111">
        <v>8490</v>
      </c>
      <c r="L228" s="110" t="s">
        <v>2638</v>
      </c>
      <c r="M228" s="109">
        <v>1</v>
      </c>
      <c r="N228" s="109"/>
      <c r="O228" s="110"/>
      <c r="P228" s="41" t="str">
        <f t="shared" si="3"/>
        <v>1</v>
      </c>
      <c r="Q228" s="41" t="str">
        <f>INDEX(Торг!$J:$J,MATCH($B228,Торг!$B:$B,0))</f>
        <v>salina</v>
      </c>
      <c r="R228" s="4" t="b">
        <f>EXACT(VLOOKUP(A228,Торг!$A:$A,1,0),A228)</f>
        <v>1</v>
      </c>
    </row>
    <row r="229" spans="1:18" ht="60" x14ac:dyDescent="0.25">
      <c r="A229" s="110" t="s">
        <v>1485</v>
      </c>
      <c r="B229" s="109">
        <v>137321</v>
      </c>
      <c r="C229" s="109">
        <v>121513</v>
      </c>
      <c r="D229" s="110" t="s">
        <v>1169</v>
      </c>
      <c r="E229" s="110" t="s">
        <v>2704</v>
      </c>
      <c r="F229" s="110"/>
      <c r="G229" s="110"/>
      <c r="H229" s="110"/>
      <c r="I229" s="110" t="s">
        <v>10</v>
      </c>
      <c r="J229" s="111">
        <v>3900</v>
      </c>
      <c r="K229" s="111">
        <v>8490</v>
      </c>
      <c r="L229" s="110" t="s">
        <v>2638</v>
      </c>
      <c r="M229" s="109">
        <v>1</v>
      </c>
      <c r="N229" s="109"/>
      <c r="O229" s="110"/>
      <c r="P229" s="41" t="str">
        <f t="shared" si="3"/>
        <v>1</v>
      </c>
      <c r="Q229" s="41" t="str">
        <f>INDEX(Торг!$J:$J,MATCH($B229,Торг!$B:$B,0))</f>
        <v>salina</v>
      </c>
      <c r="R229" s="4" t="b">
        <f>EXACT(VLOOKUP(A229,Торг!$A:$A,1,0),A229)</f>
        <v>1</v>
      </c>
    </row>
    <row r="230" spans="1:18" ht="60" x14ac:dyDescent="0.25">
      <c r="A230" s="110" t="s">
        <v>1485</v>
      </c>
      <c r="B230" s="109">
        <v>137322</v>
      </c>
      <c r="C230" s="109">
        <v>121514</v>
      </c>
      <c r="D230" s="110" t="s">
        <v>1168</v>
      </c>
      <c r="E230" s="110" t="s">
        <v>2704</v>
      </c>
      <c r="F230" s="110"/>
      <c r="G230" s="110"/>
      <c r="H230" s="110"/>
      <c r="I230" s="110" t="s">
        <v>10</v>
      </c>
      <c r="J230" s="111">
        <v>3900</v>
      </c>
      <c r="K230" s="111">
        <v>8490</v>
      </c>
      <c r="L230" s="110" t="s">
        <v>2638</v>
      </c>
      <c r="M230" s="109">
        <v>1</v>
      </c>
      <c r="N230" s="109"/>
      <c r="O230" s="110"/>
      <c r="P230" s="41" t="str">
        <f t="shared" si="3"/>
        <v>1</v>
      </c>
      <c r="Q230" s="41" t="str">
        <f>INDEX(Торг!$J:$J,MATCH($B230,Торг!$B:$B,0))</f>
        <v>salina</v>
      </c>
      <c r="R230" s="4" t="b">
        <f>EXACT(VLOOKUP(A230,Торг!$A:$A,1,0),A230)</f>
        <v>1</v>
      </c>
    </row>
    <row r="231" spans="1:18" ht="60" x14ac:dyDescent="0.25">
      <c r="A231" s="110" t="s">
        <v>1485</v>
      </c>
      <c r="B231" s="109">
        <v>137323</v>
      </c>
      <c r="C231" s="109">
        <v>121515</v>
      </c>
      <c r="D231" s="110" t="s">
        <v>1167</v>
      </c>
      <c r="E231" s="110" t="s">
        <v>2704</v>
      </c>
      <c r="F231" s="110"/>
      <c r="G231" s="110"/>
      <c r="H231" s="110"/>
      <c r="I231" s="110" t="s">
        <v>10</v>
      </c>
      <c r="J231" s="111">
        <v>3900</v>
      </c>
      <c r="K231" s="111">
        <v>8490</v>
      </c>
      <c r="L231" s="110" t="s">
        <v>2638</v>
      </c>
      <c r="M231" s="109">
        <v>1</v>
      </c>
      <c r="N231" s="109"/>
      <c r="O231" s="110"/>
      <c r="P231" s="41" t="str">
        <f t="shared" si="3"/>
        <v>1</v>
      </c>
      <c r="Q231" s="41" t="str">
        <f>INDEX(Торг!$J:$J,MATCH($B231,Торг!$B:$B,0))</f>
        <v>salina</v>
      </c>
      <c r="R231" s="4" t="b">
        <f>EXACT(VLOOKUP(A231,Торг!$A:$A,1,0),A231)</f>
        <v>1</v>
      </c>
    </row>
    <row r="232" spans="1:18" ht="60" x14ac:dyDescent="0.25">
      <c r="A232" s="110" t="s">
        <v>1485</v>
      </c>
      <c r="B232" s="109">
        <v>137324</v>
      </c>
      <c r="C232" s="109">
        <v>121516</v>
      </c>
      <c r="D232" s="110" t="s">
        <v>1166</v>
      </c>
      <c r="E232" s="110" t="s">
        <v>2704</v>
      </c>
      <c r="F232" s="110"/>
      <c r="G232" s="110"/>
      <c r="H232" s="110"/>
      <c r="I232" s="110" t="s">
        <v>10</v>
      </c>
      <c r="J232" s="111">
        <v>3900</v>
      </c>
      <c r="K232" s="111">
        <v>8490</v>
      </c>
      <c r="L232" s="110" t="s">
        <v>2638</v>
      </c>
      <c r="M232" s="109">
        <v>1</v>
      </c>
      <c r="N232" s="109"/>
      <c r="O232" s="110"/>
      <c r="P232" s="41" t="str">
        <f t="shared" si="3"/>
        <v>1</v>
      </c>
      <c r="Q232" s="41" t="str">
        <f>INDEX(Торг!$J:$J,MATCH($B232,Торг!$B:$B,0))</f>
        <v>salina</v>
      </c>
      <c r="R232" s="4" t="b">
        <f>EXACT(VLOOKUP(A232,Торг!$A:$A,1,0),A232)</f>
        <v>1</v>
      </c>
    </row>
    <row r="233" spans="1:18" ht="60" x14ac:dyDescent="0.25">
      <c r="A233" s="110" t="s">
        <v>1485</v>
      </c>
      <c r="B233" s="109">
        <v>137325</v>
      </c>
      <c r="C233" s="109">
        <v>121517</v>
      </c>
      <c r="D233" s="110" t="s">
        <v>1165</v>
      </c>
      <c r="E233" s="110" t="s">
        <v>2704</v>
      </c>
      <c r="F233" s="110"/>
      <c r="G233" s="110"/>
      <c r="H233" s="110"/>
      <c r="I233" s="110" t="s">
        <v>10</v>
      </c>
      <c r="J233" s="111">
        <v>3900</v>
      </c>
      <c r="K233" s="111">
        <v>8490</v>
      </c>
      <c r="L233" s="110" t="s">
        <v>2638</v>
      </c>
      <c r="M233" s="109">
        <v>1</v>
      </c>
      <c r="N233" s="109"/>
      <c r="O233" s="110"/>
      <c r="P233" s="41" t="str">
        <f t="shared" si="3"/>
        <v>1</v>
      </c>
      <c r="Q233" s="41" t="str">
        <f>INDEX(Торг!$J:$J,MATCH($B233,Торг!$B:$B,0))</f>
        <v>salina</v>
      </c>
      <c r="R233" s="4" t="b">
        <f>EXACT(VLOOKUP(A233,Торг!$A:$A,1,0),A233)</f>
        <v>1</v>
      </c>
    </row>
    <row r="234" spans="1:18" ht="60" x14ac:dyDescent="0.25">
      <c r="A234" s="110" t="s">
        <v>1485</v>
      </c>
      <c r="B234" s="109">
        <v>137326</v>
      </c>
      <c r="C234" s="109">
        <v>121518</v>
      </c>
      <c r="D234" s="110" t="s">
        <v>1164</v>
      </c>
      <c r="E234" s="110" t="s">
        <v>2704</v>
      </c>
      <c r="F234" s="110"/>
      <c r="G234" s="110"/>
      <c r="H234" s="110"/>
      <c r="I234" s="110" t="s">
        <v>10</v>
      </c>
      <c r="J234" s="111">
        <v>3900</v>
      </c>
      <c r="K234" s="111">
        <v>8490</v>
      </c>
      <c r="L234" s="110" t="s">
        <v>2638</v>
      </c>
      <c r="M234" s="109">
        <v>1</v>
      </c>
      <c r="N234" s="109"/>
      <c r="O234" s="110"/>
      <c r="P234" s="41" t="str">
        <f t="shared" si="3"/>
        <v>1</v>
      </c>
      <c r="Q234" s="41" t="str">
        <f>INDEX(Торг!$J:$J,MATCH($B234,Торг!$B:$B,0))</f>
        <v>salina</v>
      </c>
      <c r="R234" s="4" t="b">
        <f>EXACT(VLOOKUP(A234,Торг!$A:$A,1,0),A234)</f>
        <v>1</v>
      </c>
    </row>
    <row r="235" spans="1:18" ht="60" x14ac:dyDescent="0.25">
      <c r="A235" s="110" t="s">
        <v>1485</v>
      </c>
      <c r="B235" s="109">
        <v>137327</v>
      </c>
      <c r="C235" s="109">
        <v>121519</v>
      </c>
      <c r="D235" s="110" t="s">
        <v>1163</v>
      </c>
      <c r="E235" s="110" t="s">
        <v>2704</v>
      </c>
      <c r="F235" s="110"/>
      <c r="G235" s="110"/>
      <c r="H235" s="110"/>
      <c r="I235" s="110" t="s">
        <v>10</v>
      </c>
      <c r="J235" s="111">
        <v>3900</v>
      </c>
      <c r="K235" s="111">
        <v>8490</v>
      </c>
      <c r="L235" s="110" t="s">
        <v>2638</v>
      </c>
      <c r="M235" s="109">
        <v>1</v>
      </c>
      <c r="N235" s="109"/>
      <c r="O235" s="110"/>
      <c r="P235" s="41" t="str">
        <f t="shared" si="3"/>
        <v>1</v>
      </c>
      <c r="Q235" s="41" t="str">
        <f>INDEX(Торг!$J:$J,MATCH($B235,Торг!$B:$B,0))</f>
        <v>salina</v>
      </c>
      <c r="R235" s="4" t="b">
        <f>EXACT(VLOOKUP(A235,Торг!$A:$A,1,0),A235)</f>
        <v>1</v>
      </c>
    </row>
    <row r="236" spans="1:18" ht="60" x14ac:dyDescent="0.25">
      <c r="A236" s="110" t="s">
        <v>1485</v>
      </c>
      <c r="B236" s="109">
        <v>137328</v>
      </c>
      <c r="C236" s="109">
        <v>121520</v>
      </c>
      <c r="D236" s="110" t="s">
        <v>1162</v>
      </c>
      <c r="E236" s="110" t="s">
        <v>2704</v>
      </c>
      <c r="F236" s="110"/>
      <c r="G236" s="110"/>
      <c r="H236" s="110"/>
      <c r="I236" s="110" t="s">
        <v>10</v>
      </c>
      <c r="J236" s="111">
        <v>3900</v>
      </c>
      <c r="K236" s="111">
        <v>8490</v>
      </c>
      <c r="L236" s="110" t="s">
        <v>2638</v>
      </c>
      <c r="M236" s="109">
        <v>1</v>
      </c>
      <c r="N236" s="109"/>
      <c r="O236" s="110"/>
      <c r="P236" s="41" t="str">
        <f t="shared" si="3"/>
        <v>1</v>
      </c>
      <c r="Q236" s="41" t="str">
        <f>INDEX(Торг!$J:$J,MATCH($B236,Торг!$B:$B,0))</f>
        <v>salina</v>
      </c>
      <c r="R236" s="4" t="b">
        <f>EXACT(VLOOKUP(A236,Торг!$A:$A,1,0),A236)</f>
        <v>1</v>
      </c>
    </row>
    <row r="237" spans="1:18" ht="60" x14ac:dyDescent="0.25">
      <c r="A237" s="110" t="s">
        <v>1485</v>
      </c>
      <c r="B237" s="109">
        <v>137329</v>
      </c>
      <c r="C237" s="109">
        <v>121521</v>
      </c>
      <c r="D237" s="110" t="s">
        <v>1161</v>
      </c>
      <c r="E237" s="110" t="s">
        <v>2704</v>
      </c>
      <c r="F237" s="110"/>
      <c r="G237" s="110"/>
      <c r="H237" s="110"/>
      <c r="I237" s="110" t="s">
        <v>10</v>
      </c>
      <c r="J237" s="111">
        <v>3900</v>
      </c>
      <c r="K237" s="111">
        <v>8490</v>
      </c>
      <c r="L237" s="110" t="s">
        <v>2638</v>
      </c>
      <c r="M237" s="109">
        <v>1</v>
      </c>
      <c r="N237" s="109"/>
      <c r="O237" s="110"/>
      <c r="P237" s="41" t="str">
        <f t="shared" si="3"/>
        <v>1</v>
      </c>
      <c r="Q237" s="41" t="str">
        <f>INDEX(Торг!$J:$J,MATCH($B237,Торг!$B:$B,0))</f>
        <v>salina</v>
      </c>
      <c r="R237" s="4" t="b">
        <f>EXACT(VLOOKUP(A237,Торг!$A:$A,1,0),A237)</f>
        <v>1</v>
      </c>
    </row>
    <row r="238" spans="1:18" ht="60" x14ac:dyDescent="0.25">
      <c r="A238" s="110" t="s">
        <v>1485</v>
      </c>
      <c r="B238" s="109">
        <v>137330</v>
      </c>
      <c r="C238" s="109">
        <v>121522</v>
      </c>
      <c r="D238" s="110" t="s">
        <v>1160</v>
      </c>
      <c r="E238" s="110" t="s">
        <v>2704</v>
      </c>
      <c r="F238" s="110"/>
      <c r="G238" s="110"/>
      <c r="H238" s="110"/>
      <c r="I238" s="110" t="s">
        <v>10</v>
      </c>
      <c r="J238" s="111">
        <v>3900</v>
      </c>
      <c r="K238" s="111">
        <v>8490</v>
      </c>
      <c r="L238" s="110" t="s">
        <v>2638</v>
      </c>
      <c r="M238" s="109">
        <v>1</v>
      </c>
      <c r="N238" s="109"/>
      <c r="O238" s="110"/>
      <c r="P238" s="41" t="str">
        <f t="shared" si="3"/>
        <v>1</v>
      </c>
      <c r="Q238" s="41" t="str">
        <f>INDEX(Торг!$J:$J,MATCH($B238,Торг!$B:$B,0))</f>
        <v>salina</v>
      </c>
      <c r="R238" s="4" t="b">
        <f>EXACT(VLOOKUP(A238,Торг!$A:$A,1,0),A238)</f>
        <v>1</v>
      </c>
    </row>
    <row r="239" spans="1:18" ht="60" x14ac:dyDescent="0.25">
      <c r="A239" s="110" t="s">
        <v>1486</v>
      </c>
      <c r="B239" s="109">
        <v>137332</v>
      </c>
      <c r="C239" s="109">
        <v>73949</v>
      </c>
      <c r="D239" s="110" t="s">
        <v>1159</v>
      </c>
      <c r="E239" s="110" t="s">
        <v>2704</v>
      </c>
      <c r="F239" s="110"/>
      <c r="G239" s="110"/>
      <c r="H239" s="110"/>
      <c r="I239" s="110" t="s">
        <v>10</v>
      </c>
      <c r="J239" s="111">
        <v>3500</v>
      </c>
      <c r="K239" s="111">
        <v>4990</v>
      </c>
      <c r="L239" s="110"/>
      <c r="M239" s="109">
        <v>1</v>
      </c>
      <c r="N239" s="109"/>
      <c r="O239" s="110"/>
      <c r="P239" s="41" t="str">
        <f t="shared" si="3"/>
        <v>1</v>
      </c>
      <c r="Q239" s="41" t="str">
        <f>INDEX(Торг!$J:$J,MATCH($B239,Торг!$B:$B,0))</f>
        <v>salina</v>
      </c>
      <c r="R239" s="4" t="b">
        <f>EXACT(VLOOKUP(A239,Торг!$A:$A,1,0),A239)</f>
        <v>1</v>
      </c>
    </row>
    <row r="240" spans="1:18" ht="60" x14ac:dyDescent="0.25">
      <c r="A240" s="110" t="s">
        <v>1486</v>
      </c>
      <c r="B240" s="109">
        <v>137333</v>
      </c>
      <c r="C240" s="109">
        <v>73950</v>
      </c>
      <c r="D240" s="110" t="s">
        <v>1158</v>
      </c>
      <c r="E240" s="110" t="s">
        <v>2704</v>
      </c>
      <c r="F240" s="110"/>
      <c r="G240" s="110"/>
      <c r="H240" s="110"/>
      <c r="I240" s="110" t="s">
        <v>10</v>
      </c>
      <c r="J240" s="111">
        <v>4100</v>
      </c>
      <c r="K240" s="111">
        <v>5890</v>
      </c>
      <c r="L240" s="110"/>
      <c r="M240" s="109">
        <v>1</v>
      </c>
      <c r="N240" s="109"/>
      <c r="O240" s="110"/>
      <c r="P240" s="41" t="str">
        <f t="shared" si="3"/>
        <v>1</v>
      </c>
      <c r="Q240" s="41" t="str">
        <f>INDEX(Торг!$J:$J,MATCH($B240,Торг!$B:$B,0))</f>
        <v>salina</v>
      </c>
      <c r="R240" s="4" t="b">
        <f>EXACT(VLOOKUP(A240,Торг!$A:$A,1,0),A240)</f>
        <v>1</v>
      </c>
    </row>
    <row r="241" spans="1:18" ht="75" x14ac:dyDescent="0.25">
      <c r="A241" s="110" t="s">
        <v>1486</v>
      </c>
      <c r="B241" s="109">
        <v>137334</v>
      </c>
      <c r="C241" s="109">
        <v>121884</v>
      </c>
      <c r="D241" s="110" t="s">
        <v>1487</v>
      </c>
      <c r="E241" s="110" t="s">
        <v>2704</v>
      </c>
      <c r="F241" s="110"/>
      <c r="G241" s="110"/>
      <c r="H241" s="110"/>
      <c r="I241" s="110" t="s">
        <v>10</v>
      </c>
      <c r="J241" s="111">
        <v>4100</v>
      </c>
      <c r="K241" s="111">
        <v>5890</v>
      </c>
      <c r="L241" s="110"/>
      <c r="M241" s="109">
        <v>1</v>
      </c>
      <c r="N241" s="109"/>
      <c r="O241" s="110"/>
      <c r="P241" s="41" t="str">
        <f t="shared" si="3"/>
        <v>1</v>
      </c>
      <c r="Q241" s="41" t="str">
        <f>INDEX(Торг!$J:$J,MATCH($B241,Торг!$B:$B,0))</f>
        <v>salina</v>
      </c>
      <c r="R241" s="4" t="b">
        <f>EXACT(VLOOKUP(A241,Торг!$A:$A,1,0),A241)</f>
        <v>1</v>
      </c>
    </row>
    <row r="242" spans="1:18" ht="75" x14ac:dyDescent="0.25">
      <c r="A242" s="110" t="s">
        <v>1486</v>
      </c>
      <c r="B242" s="109">
        <v>137335</v>
      </c>
      <c r="C242" s="109">
        <v>121885</v>
      </c>
      <c r="D242" s="110" t="s">
        <v>1488</v>
      </c>
      <c r="E242" s="110" t="s">
        <v>2704</v>
      </c>
      <c r="F242" s="110"/>
      <c r="G242" s="110"/>
      <c r="H242" s="110"/>
      <c r="I242" s="110" t="s">
        <v>10</v>
      </c>
      <c r="J242" s="111">
        <v>4100</v>
      </c>
      <c r="K242" s="111">
        <v>5890</v>
      </c>
      <c r="L242" s="110"/>
      <c r="M242" s="109">
        <v>1</v>
      </c>
      <c r="N242" s="109"/>
      <c r="O242" s="110"/>
      <c r="P242" s="41" t="str">
        <f t="shared" si="3"/>
        <v>1</v>
      </c>
      <c r="Q242" s="41" t="str">
        <f>INDEX(Торг!$J:$J,MATCH($B242,Торг!$B:$B,0))</f>
        <v>salina</v>
      </c>
      <c r="R242" s="4" t="b">
        <f>EXACT(VLOOKUP(A242,Торг!$A:$A,1,0),A242)</f>
        <v>1</v>
      </c>
    </row>
    <row r="243" spans="1:18" ht="75" x14ac:dyDescent="0.25">
      <c r="A243" s="110" t="s">
        <v>1486</v>
      </c>
      <c r="B243" s="109">
        <v>137336</v>
      </c>
      <c r="C243" s="109">
        <v>121886</v>
      </c>
      <c r="D243" s="110" t="s">
        <v>1489</v>
      </c>
      <c r="E243" s="110" t="s">
        <v>2704</v>
      </c>
      <c r="F243" s="110"/>
      <c r="G243" s="110"/>
      <c r="H243" s="110"/>
      <c r="I243" s="110" t="s">
        <v>10</v>
      </c>
      <c r="J243" s="111">
        <v>4100</v>
      </c>
      <c r="K243" s="111">
        <v>5890</v>
      </c>
      <c r="L243" s="110"/>
      <c r="M243" s="109">
        <v>1</v>
      </c>
      <c r="N243" s="109"/>
      <c r="O243" s="110"/>
      <c r="P243" s="41" t="str">
        <f t="shared" si="3"/>
        <v>1</v>
      </c>
      <c r="Q243" s="41" t="str">
        <f>INDEX(Торг!$J:$J,MATCH($B243,Торг!$B:$B,0))</f>
        <v>salina</v>
      </c>
      <c r="R243" s="4" t="b">
        <f>EXACT(VLOOKUP(A243,Торг!$A:$A,1,0),A243)</f>
        <v>1</v>
      </c>
    </row>
    <row r="244" spans="1:18" ht="75" x14ac:dyDescent="0.25">
      <c r="A244" s="110" t="s">
        <v>1486</v>
      </c>
      <c r="B244" s="109">
        <v>137337</v>
      </c>
      <c r="C244" s="109">
        <v>121887</v>
      </c>
      <c r="D244" s="110" t="s">
        <v>1490</v>
      </c>
      <c r="E244" s="110" t="s">
        <v>2704</v>
      </c>
      <c r="F244" s="110"/>
      <c r="G244" s="110"/>
      <c r="H244" s="110"/>
      <c r="I244" s="110" t="s">
        <v>10</v>
      </c>
      <c r="J244" s="111">
        <v>4100</v>
      </c>
      <c r="K244" s="111">
        <v>5890</v>
      </c>
      <c r="L244" s="110"/>
      <c r="M244" s="109">
        <v>1</v>
      </c>
      <c r="N244" s="109"/>
      <c r="O244" s="110"/>
      <c r="P244" s="41" t="str">
        <f t="shared" si="3"/>
        <v>1</v>
      </c>
      <c r="Q244" s="41" t="str">
        <f>INDEX(Торг!$J:$J,MATCH($B244,Торг!$B:$B,0))</f>
        <v>salina</v>
      </c>
      <c r="R244" s="4" t="b">
        <f>EXACT(VLOOKUP(A244,Торг!$A:$A,1,0),A244)</f>
        <v>1</v>
      </c>
    </row>
    <row r="245" spans="1:18" ht="75" x14ac:dyDescent="0.25">
      <c r="A245" s="110" t="s">
        <v>1486</v>
      </c>
      <c r="B245" s="109">
        <v>137338</v>
      </c>
      <c r="C245" s="109">
        <v>121888</v>
      </c>
      <c r="D245" s="110" t="s">
        <v>1491</v>
      </c>
      <c r="E245" s="110" t="s">
        <v>2704</v>
      </c>
      <c r="F245" s="110"/>
      <c r="G245" s="110"/>
      <c r="H245" s="110"/>
      <c r="I245" s="110" t="s">
        <v>10</v>
      </c>
      <c r="J245" s="111">
        <v>4100</v>
      </c>
      <c r="K245" s="111">
        <v>5890</v>
      </c>
      <c r="L245" s="110"/>
      <c r="M245" s="109">
        <v>1</v>
      </c>
      <c r="N245" s="109"/>
      <c r="O245" s="110"/>
      <c r="P245" s="41" t="str">
        <f t="shared" si="3"/>
        <v>1</v>
      </c>
      <c r="Q245" s="41" t="str">
        <f>INDEX(Торг!$J:$J,MATCH($B245,Торг!$B:$B,0))</f>
        <v>salina</v>
      </c>
      <c r="R245" s="4" t="b">
        <f>EXACT(VLOOKUP(A245,Торг!$A:$A,1,0),A245)</f>
        <v>1</v>
      </c>
    </row>
    <row r="246" spans="1:18" ht="75" x14ac:dyDescent="0.25">
      <c r="A246" s="110" t="s">
        <v>1486</v>
      </c>
      <c r="B246" s="109">
        <v>137339</v>
      </c>
      <c r="C246" s="109">
        <v>121889</v>
      </c>
      <c r="D246" s="110" t="s">
        <v>1492</v>
      </c>
      <c r="E246" s="110" t="s">
        <v>2704</v>
      </c>
      <c r="F246" s="110"/>
      <c r="G246" s="110"/>
      <c r="H246" s="110"/>
      <c r="I246" s="110" t="s">
        <v>10</v>
      </c>
      <c r="J246" s="111">
        <v>4100</v>
      </c>
      <c r="K246" s="111">
        <v>5890</v>
      </c>
      <c r="L246" s="110"/>
      <c r="M246" s="109">
        <v>1</v>
      </c>
      <c r="N246" s="109"/>
      <c r="O246" s="110"/>
      <c r="P246" s="41" t="str">
        <f t="shared" si="3"/>
        <v>1</v>
      </c>
      <c r="Q246" s="41" t="str">
        <f>INDEX(Торг!$J:$J,MATCH($B246,Торг!$B:$B,0))</f>
        <v>salina</v>
      </c>
      <c r="R246" s="4" t="b">
        <f>EXACT(VLOOKUP(A246,Торг!$A:$A,1,0),A246)</f>
        <v>1</v>
      </c>
    </row>
    <row r="247" spans="1:18" ht="75" x14ac:dyDescent="0.25">
      <c r="A247" s="110" t="s">
        <v>1486</v>
      </c>
      <c r="B247" s="109">
        <v>137340</v>
      </c>
      <c r="C247" s="109">
        <v>121890</v>
      </c>
      <c r="D247" s="110" t="s">
        <v>1493</v>
      </c>
      <c r="E247" s="110" t="s">
        <v>2704</v>
      </c>
      <c r="F247" s="110"/>
      <c r="G247" s="110"/>
      <c r="H247" s="110"/>
      <c r="I247" s="110" t="s">
        <v>10</v>
      </c>
      <c r="J247" s="111">
        <v>4100</v>
      </c>
      <c r="K247" s="111">
        <v>5890</v>
      </c>
      <c r="L247" s="110"/>
      <c r="M247" s="109">
        <v>1</v>
      </c>
      <c r="N247" s="109"/>
      <c r="O247" s="110"/>
      <c r="P247" s="41" t="str">
        <f t="shared" si="3"/>
        <v>1</v>
      </c>
      <c r="Q247" s="41" t="str">
        <f>INDEX(Торг!$J:$J,MATCH($B247,Торг!$B:$B,0))</f>
        <v>salina</v>
      </c>
      <c r="R247" s="4" t="b">
        <f>EXACT(VLOOKUP(A247,Торг!$A:$A,1,0),A247)</f>
        <v>1</v>
      </c>
    </row>
    <row r="248" spans="1:18" ht="75" x14ac:dyDescent="0.25">
      <c r="A248" s="110" t="s">
        <v>1486</v>
      </c>
      <c r="B248" s="109">
        <v>137341</v>
      </c>
      <c r="C248" s="109">
        <v>121891</v>
      </c>
      <c r="D248" s="110" t="s">
        <v>1494</v>
      </c>
      <c r="E248" s="110" t="s">
        <v>2704</v>
      </c>
      <c r="F248" s="110"/>
      <c r="G248" s="110"/>
      <c r="H248" s="110"/>
      <c r="I248" s="110" t="s">
        <v>10</v>
      </c>
      <c r="J248" s="111">
        <v>4100</v>
      </c>
      <c r="K248" s="111">
        <v>5890</v>
      </c>
      <c r="L248" s="110"/>
      <c r="M248" s="109">
        <v>1</v>
      </c>
      <c r="N248" s="109"/>
      <c r="O248" s="110"/>
      <c r="P248" s="41" t="str">
        <f t="shared" si="3"/>
        <v>1</v>
      </c>
      <c r="Q248" s="41" t="str">
        <f>INDEX(Торг!$J:$J,MATCH($B248,Торг!$B:$B,0))</f>
        <v>salina</v>
      </c>
      <c r="R248" s="4" t="b">
        <f>EXACT(VLOOKUP(A248,Торг!$A:$A,1,0),A248)</f>
        <v>1</v>
      </c>
    </row>
    <row r="249" spans="1:18" ht="75" x14ac:dyDescent="0.25">
      <c r="A249" s="110" t="s">
        <v>1486</v>
      </c>
      <c r="B249" s="109">
        <v>137342</v>
      </c>
      <c r="C249" s="109">
        <v>121892</v>
      </c>
      <c r="D249" s="110" t="s">
        <v>1495</v>
      </c>
      <c r="E249" s="110" t="s">
        <v>2704</v>
      </c>
      <c r="F249" s="110"/>
      <c r="G249" s="110"/>
      <c r="H249" s="110"/>
      <c r="I249" s="110" t="s">
        <v>10</v>
      </c>
      <c r="J249" s="111">
        <v>4100</v>
      </c>
      <c r="K249" s="111">
        <v>5890</v>
      </c>
      <c r="L249" s="110"/>
      <c r="M249" s="109">
        <v>1</v>
      </c>
      <c r="N249" s="109"/>
      <c r="O249" s="110"/>
      <c r="P249" s="41" t="str">
        <f t="shared" si="3"/>
        <v>1</v>
      </c>
      <c r="Q249" s="41" t="str">
        <f>INDEX(Торг!$J:$J,MATCH($B249,Торг!$B:$B,0))</f>
        <v>salina</v>
      </c>
      <c r="R249" s="4" t="b">
        <f>EXACT(VLOOKUP(A249,Торг!$A:$A,1,0),A249)</f>
        <v>1</v>
      </c>
    </row>
    <row r="250" spans="1:18" ht="75" x14ac:dyDescent="0.25">
      <c r="A250" s="110" t="s">
        <v>1486</v>
      </c>
      <c r="B250" s="109">
        <v>137343</v>
      </c>
      <c r="C250" s="109">
        <v>121893</v>
      </c>
      <c r="D250" s="110" t="s">
        <v>1496</v>
      </c>
      <c r="E250" s="110" t="s">
        <v>2704</v>
      </c>
      <c r="F250" s="110"/>
      <c r="G250" s="110"/>
      <c r="H250" s="110"/>
      <c r="I250" s="110" t="s">
        <v>10</v>
      </c>
      <c r="J250" s="111">
        <v>4100</v>
      </c>
      <c r="K250" s="111">
        <v>5890</v>
      </c>
      <c r="L250" s="110"/>
      <c r="M250" s="109">
        <v>1</v>
      </c>
      <c r="N250" s="109"/>
      <c r="O250" s="110"/>
      <c r="P250" s="41" t="str">
        <f t="shared" si="3"/>
        <v>1</v>
      </c>
      <c r="Q250" s="41" t="str">
        <f>INDEX(Торг!$J:$J,MATCH($B250,Торг!$B:$B,0))</f>
        <v>salina</v>
      </c>
      <c r="R250" s="4" t="b">
        <f>EXACT(VLOOKUP(A250,Торг!$A:$A,1,0),A250)</f>
        <v>1</v>
      </c>
    </row>
    <row r="251" spans="1:18" ht="75" x14ac:dyDescent="0.25">
      <c r="A251" s="110" t="s">
        <v>1486</v>
      </c>
      <c r="B251" s="109">
        <v>137344</v>
      </c>
      <c r="C251" s="109">
        <v>121894</v>
      </c>
      <c r="D251" s="110" t="s">
        <v>1497</v>
      </c>
      <c r="E251" s="110" t="s">
        <v>2704</v>
      </c>
      <c r="F251" s="110"/>
      <c r="G251" s="110"/>
      <c r="H251" s="110"/>
      <c r="I251" s="110" t="s">
        <v>10</v>
      </c>
      <c r="J251" s="111">
        <v>4100</v>
      </c>
      <c r="K251" s="111">
        <v>5890</v>
      </c>
      <c r="L251" s="110"/>
      <c r="M251" s="109">
        <v>1</v>
      </c>
      <c r="N251" s="109"/>
      <c r="O251" s="110"/>
      <c r="P251" s="41" t="str">
        <f t="shared" si="3"/>
        <v>1</v>
      </c>
      <c r="Q251" s="41" t="str">
        <f>INDEX(Торг!$J:$J,MATCH($B251,Торг!$B:$B,0))</f>
        <v>salina</v>
      </c>
      <c r="R251" s="4" t="b">
        <f>EXACT(VLOOKUP(A251,Торг!$A:$A,1,0),A251)</f>
        <v>1</v>
      </c>
    </row>
    <row r="252" spans="1:18" ht="90" x14ac:dyDescent="0.25">
      <c r="A252" s="110" t="s">
        <v>1486</v>
      </c>
      <c r="B252" s="109">
        <v>137345</v>
      </c>
      <c r="C252" s="109">
        <v>121895</v>
      </c>
      <c r="D252" s="110" t="s">
        <v>1498</v>
      </c>
      <c r="E252" s="110" t="s">
        <v>2704</v>
      </c>
      <c r="F252" s="110"/>
      <c r="G252" s="110"/>
      <c r="H252" s="110"/>
      <c r="I252" s="110" t="s">
        <v>10</v>
      </c>
      <c r="J252" s="111">
        <v>4100</v>
      </c>
      <c r="K252" s="111">
        <v>5890</v>
      </c>
      <c r="L252" s="110"/>
      <c r="M252" s="109">
        <v>1</v>
      </c>
      <c r="N252" s="109"/>
      <c r="O252" s="110"/>
      <c r="P252" s="41" t="str">
        <f t="shared" si="3"/>
        <v>1</v>
      </c>
      <c r="Q252" s="41" t="str">
        <f>INDEX(Торг!$J:$J,MATCH($B252,Торг!$B:$B,0))</f>
        <v>salina</v>
      </c>
      <c r="R252" s="4" t="b">
        <f>EXACT(VLOOKUP(A252,Торг!$A:$A,1,0),A252)</f>
        <v>1</v>
      </c>
    </row>
    <row r="253" spans="1:18" ht="75" x14ac:dyDescent="0.25">
      <c r="A253" s="110" t="s">
        <v>1486</v>
      </c>
      <c r="B253" s="109">
        <v>137346</v>
      </c>
      <c r="C253" s="109">
        <v>121896</v>
      </c>
      <c r="D253" s="110" t="s">
        <v>1499</v>
      </c>
      <c r="E253" s="110" t="s">
        <v>2704</v>
      </c>
      <c r="F253" s="110"/>
      <c r="G253" s="110"/>
      <c r="H253" s="110"/>
      <c r="I253" s="110" t="s">
        <v>10</v>
      </c>
      <c r="J253" s="111">
        <v>4100</v>
      </c>
      <c r="K253" s="111">
        <v>5890</v>
      </c>
      <c r="L253" s="110"/>
      <c r="M253" s="109">
        <v>1</v>
      </c>
      <c r="N253" s="109"/>
      <c r="O253" s="110"/>
      <c r="P253" s="41" t="str">
        <f t="shared" si="3"/>
        <v>1</v>
      </c>
      <c r="Q253" s="41" t="str">
        <f>INDEX(Торг!$J:$J,MATCH($B253,Торг!$B:$B,0))</f>
        <v>salina</v>
      </c>
      <c r="R253" s="4" t="b">
        <f>EXACT(VLOOKUP(A253,Торг!$A:$A,1,0),A253)</f>
        <v>1</v>
      </c>
    </row>
    <row r="254" spans="1:18" ht="75" x14ac:dyDescent="0.25">
      <c r="A254" s="110" t="s">
        <v>1486</v>
      </c>
      <c r="B254" s="109">
        <v>137347</v>
      </c>
      <c r="C254" s="109">
        <v>121897</v>
      </c>
      <c r="D254" s="110" t="s">
        <v>1500</v>
      </c>
      <c r="E254" s="110" t="s">
        <v>2704</v>
      </c>
      <c r="F254" s="110"/>
      <c r="G254" s="110"/>
      <c r="H254" s="110"/>
      <c r="I254" s="110" t="s">
        <v>10</v>
      </c>
      <c r="J254" s="111">
        <v>4100</v>
      </c>
      <c r="K254" s="111">
        <v>5890</v>
      </c>
      <c r="L254" s="110"/>
      <c r="M254" s="109">
        <v>1</v>
      </c>
      <c r="N254" s="109"/>
      <c r="O254" s="110"/>
      <c r="P254" s="41" t="str">
        <f t="shared" si="3"/>
        <v>1</v>
      </c>
      <c r="Q254" s="41" t="str">
        <f>INDEX(Торг!$J:$J,MATCH($B254,Торг!$B:$B,0))</f>
        <v>salina</v>
      </c>
      <c r="R254" s="4" t="b">
        <f>EXACT(VLOOKUP(A254,Торг!$A:$A,1,0),A254)</f>
        <v>1</v>
      </c>
    </row>
    <row r="255" spans="1:18" ht="75" x14ac:dyDescent="0.25">
      <c r="A255" s="110" t="s">
        <v>1486</v>
      </c>
      <c r="B255" s="109">
        <v>137348</v>
      </c>
      <c r="C255" s="109">
        <v>121898</v>
      </c>
      <c r="D255" s="110" t="s">
        <v>1501</v>
      </c>
      <c r="E255" s="110" t="s">
        <v>2704</v>
      </c>
      <c r="F255" s="110"/>
      <c r="G255" s="110"/>
      <c r="H255" s="110"/>
      <c r="I255" s="110" t="s">
        <v>10</v>
      </c>
      <c r="J255" s="111">
        <v>4100</v>
      </c>
      <c r="K255" s="111">
        <v>5890</v>
      </c>
      <c r="L255" s="110"/>
      <c r="M255" s="109">
        <v>1</v>
      </c>
      <c r="N255" s="109"/>
      <c r="O255" s="110"/>
      <c r="P255" s="41" t="str">
        <f t="shared" si="3"/>
        <v>1</v>
      </c>
      <c r="Q255" s="41" t="str">
        <f>INDEX(Торг!$J:$J,MATCH($B255,Торг!$B:$B,0))</f>
        <v>salina</v>
      </c>
      <c r="R255" s="4" t="b">
        <f>EXACT(VLOOKUP(A255,Торг!$A:$A,1,0),A255)</f>
        <v>1</v>
      </c>
    </row>
    <row r="256" spans="1:18" ht="75" x14ac:dyDescent="0.25">
      <c r="A256" s="110" t="s">
        <v>1486</v>
      </c>
      <c r="B256" s="109">
        <v>137349</v>
      </c>
      <c r="C256" s="109">
        <v>121899</v>
      </c>
      <c r="D256" s="110" t="s">
        <v>1502</v>
      </c>
      <c r="E256" s="110" t="s">
        <v>2704</v>
      </c>
      <c r="F256" s="110"/>
      <c r="G256" s="110"/>
      <c r="H256" s="110"/>
      <c r="I256" s="110" t="s">
        <v>10</v>
      </c>
      <c r="J256" s="111">
        <v>4100</v>
      </c>
      <c r="K256" s="111">
        <v>5890</v>
      </c>
      <c r="L256" s="110"/>
      <c r="M256" s="109">
        <v>1</v>
      </c>
      <c r="N256" s="109"/>
      <c r="O256" s="110"/>
      <c r="P256" s="41" t="str">
        <f t="shared" si="3"/>
        <v>1</v>
      </c>
      <c r="Q256" s="41" t="str">
        <f>INDEX(Торг!$J:$J,MATCH($B256,Торг!$B:$B,0))</f>
        <v>salina</v>
      </c>
      <c r="R256" s="4" t="b">
        <f>EXACT(VLOOKUP(A256,Торг!$A:$A,1,0),A256)</f>
        <v>1</v>
      </c>
    </row>
    <row r="257" spans="1:18" ht="75" x14ac:dyDescent="0.25">
      <c r="A257" s="110" t="s">
        <v>1486</v>
      </c>
      <c r="B257" s="109">
        <v>137350</v>
      </c>
      <c r="C257" s="109">
        <v>121900</v>
      </c>
      <c r="D257" s="110" t="s">
        <v>1503</v>
      </c>
      <c r="E257" s="110" t="s">
        <v>2704</v>
      </c>
      <c r="F257" s="110"/>
      <c r="G257" s="110"/>
      <c r="H257" s="110"/>
      <c r="I257" s="110" t="s">
        <v>10</v>
      </c>
      <c r="J257" s="111">
        <v>4100</v>
      </c>
      <c r="K257" s="111">
        <v>5890</v>
      </c>
      <c r="L257" s="110"/>
      <c r="M257" s="109">
        <v>1</v>
      </c>
      <c r="N257" s="109"/>
      <c r="O257" s="110"/>
      <c r="P257" s="41" t="str">
        <f t="shared" si="3"/>
        <v>1</v>
      </c>
      <c r="Q257" s="41" t="str">
        <f>INDEX(Торг!$J:$J,MATCH($B257,Торг!$B:$B,0))</f>
        <v>salina</v>
      </c>
      <c r="R257" s="4" t="b">
        <f>EXACT(VLOOKUP(A257,Торг!$A:$A,1,0),A257)</f>
        <v>1</v>
      </c>
    </row>
    <row r="258" spans="1:18" ht="75" x14ac:dyDescent="0.25">
      <c r="A258" s="110" t="s">
        <v>1486</v>
      </c>
      <c r="B258" s="109">
        <v>257427</v>
      </c>
      <c r="C258" s="109">
        <v>178226</v>
      </c>
      <c r="D258" s="110" t="s">
        <v>1504</v>
      </c>
      <c r="E258" s="110" t="s">
        <v>2704</v>
      </c>
      <c r="F258" s="110"/>
      <c r="G258" s="110"/>
      <c r="H258" s="110"/>
      <c r="I258" s="110" t="s">
        <v>10</v>
      </c>
      <c r="J258" s="111">
        <v>4100</v>
      </c>
      <c r="K258" s="111">
        <v>5890</v>
      </c>
      <c r="L258" s="110"/>
      <c r="M258" s="109">
        <v>1</v>
      </c>
      <c r="N258" s="109"/>
      <c r="O258" s="110"/>
      <c r="P258" s="41" t="str">
        <f t="shared" si="3"/>
        <v>1</v>
      </c>
      <c r="Q258" s="41" t="str">
        <f>INDEX(Торг!$J:$J,MATCH($B258,Торг!$B:$B,0))</f>
        <v>salina</v>
      </c>
      <c r="R258" s="4" t="b">
        <f>EXACT(VLOOKUP(A258,Торг!$A:$A,1,0),A258)</f>
        <v>1</v>
      </c>
    </row>
    <row r="259" spans="1:18" ht="75" x14ac:dyDescent="0.25">
      <c r="A259" s="110" t="s">
        <v>1486</v>
      </c>
      <c r="B259" s="109">
        <v>137351</v>
      </c>
      <c r="C259" s="109">
        <v>121901</v>
      </c>
      <c r="D259" s="110" t="s">
        <v>1505</v>
      </c>
      <c r="E259" s="110" t="s">
        <v>2704</v>
      </c>
      <c r="F259" s="110"/>
      <c r="G259" s="110"/>
      <c r="H259" s="110"/>
      <c r="I259" s="110" t="s">
        <v>10</v>
      </c>
      <c r="J259" s="111">
        <v>4100</v>
      </c>
      <c r="K259" s="111">
        <v>5890</v>
      </c>
      <c r="L259" s="110"/>
      <c r="M259" s="109">
        <v>1</v>
      </c>
      <c r="N259" s="109"/>
      <c r="O259" s="110"/>
      <c r="P259" s="41" t="str">
        <f t="shared" ref="P259:P322" si="4">_xlfn.CONCAT(M259,IF(N259&lt;&gt;"",_xlfn.CONCAT("ск",N259),""))</f>
        <v>1</v>
      </c>
      <c r="Q259" s="41" t="str">
        <f>INDEX(Торг!$J:$J,MATCH($B259,Торг!$B:$B,0))</f>
        <v>salina</v>
      </c>
      <c r="R259" s="4" t="b">
        <f>EXACT(VLOOKUP(A259,Торг!$A:$A,1,0),A259)</f>
        <v>1</v>
      </c>
    </row>
    <row r="260" spans="1:18" ht="75" x14ac:dyDescent="0.25">
      <c r="A260" s="110" t="s">
        <v>1486</v>
      </c>
      <c r="B260" s="109">
        <v>137352</v>
      </c>
      <c r="C260" s="109">
        <v>121902</v>
      </c>
      <c r="D260" s="110" t="s">
        <v>1506</v>
      </c>
      <c r="E260" s="110" t="s">
        <v>2704</v>
      </c>
      <c r="F260" s="110"/>
      <c r="G260" s="110"/>
      <c r="H260" s="110"/>
      <c r="I260" s="110" t="s">
        <v>10</v>
      </c>
      <c r="J260" s="111">
        <v>4100</v>
      </c>
      <c r="K260" s="111">
        <v>5890</v>
      </c>
      <c r="L260" s="110"/>
      <c r="M260" s="109">
        <v>1</v>
      </c>
      <c r="N260" s="109"/>
      <c r="O260" s="110"/>
      <c r="P260" s="41" t="str">
        <f t="shared" si="4"/>
        <v>1</v>
      </c>
      <c r="Q260" s="41" t="str">
        <f>INDEX(Торг!$J:$J,MATCH($B260,Торг!$B:$B,0))</f>
        <v>salina</v>
      </c>
      <c r="R260" s="4" t="b">
        <f>EXACT(VLOOKUP(A260,Торг!$A:$A,1,0),A260)</f>
        <v>1</v>
      </c>
    </row>
    <row r="261" spans="1:18" ht="75" x14ac:dyDescent="0.25">
      <c r="A261" s="110" t="s">
        <v>1486</v>
      </c>
      <c r="B261" s="109">
        <v>137353</v>
      </c>
      <c r="C261" s="109">
        <v>121903</v>
      </c>
      <c r="D261" s="110" t="s">
        <v>1507</v>
      </c>
      <c r="E261" s="110" t="s">
        <v>2704</v>
      </c>
      <c r="F261" s="110"/>
      <c r="G261" s="110"/>
      <c r="H261" s="110"/>
      <c r="I261" s="110" t="s">
        <v>10</v>
      </c>
      <c r="J261" s="111">
        <v>4100</v>
      </c>
      <c r="K261" s="111">
        <v>5890</v>
      </c>
      <c r="L261" s="110"/>
      <c r="M261" s="109">
        <v>1</v>
      </c>
      <c r="N261" s="109"/>
      <c r="O261" s="110"/>
      <c r="P261" s="41" t="str">
        <f t="shared" si="4"/>
        <v>1</v>
      </c>
      <c r="Q261" s="41" t="str">
        <f>INDEX(Торг!$J:$J,MATCH($B261,Торг!$B:$B,0))</f>
        <v>salina</v>
      </c>
      <c r="R261" s="4" t="b">
        <f>EXACT(VLOOKUP(A261,Торг!$A:$A,1,0),A261)</f>
        <v>1</v>
      </c>
    </row>
    <row r="262" spans="1:18" ht="75" x14ac:dyDescent="0.25">
      <c r="A262" s="110" t="s">
        <v>1486</v>
      </c>
      <c r="B262" s="109">
        <v>137354</v>
      </c>
      <c r="C262" s="109">
        <v>121904</v>
      </c>
      <c r="D262" s="110" t="s">
        <v>1508</v>
      </c>
      <c r="E262" s="110" t="s">
        <v>2704</v>
      </c>
      <c r="F262" s="110"/>
      <c r="G262" s="110"/>
      <c r="H262" s="110"/>
      <c r="I262" s="110" t="s">
        <v>10</v>
      </c>
      <c r="J262" s="111">
        <v>4100</v>
      </c>
      <c r="K262" s="111">
        <v>5890</v>
      </c>
      <c r="L262" s="110"/>
      <c r="M262" s="109">
        <v>1</v>
      </c>
      <c r="N262" s="109"/>
      <c r="O262" s="110"/>
      <c r="P262" s="41" t="str">
        <f t="shared" si="4"/>
        <v>1</v>
      </c>
      <c r="Q262" s="41" t="str">
        <f>INDEX(Торг!$J:$J,MATCH($B262,Торг!$B:$B,0))</f>
        <v>salina</v>
      </c>
      <c r="R262" s="4" t="b">
        <f>EXACT(VLOOKUP(A262,Торг!$A:$A,1,0),A262)</f>
        <v>1</v>
      </c>
    </row>
    <row r="263" spans="1:18" ht="75" x14ac:dyDescent="0.25">
      <c r="A263" s="110" t="s">
        <v>1486</v>
      </c>
      <c r="B263" s="109">
        <v>137355</v>
      </c>
      <c r="C263" s="109">
        <v>121905</v>
      </c>
      <c r="D263" s="110" t="s">
        <v>1509</v>
      </c>
      <c r="E263" s="110" t="s">
        <v>2704</v>
      </c>
      <c r="F263" s="110"/>
      <c r="G263" s="110"/>
      <c r="H263" s="110"/>
      <c r="I263" s="110" t="s">
        <v>10</v>
      </c>
      <c r="J263" s="111">
        <v>4100</v>
      </c>
      <c r="K263" s="111">
        <v>5890</v>
      </c>
      <c r="L263" s="110"/>
      <c r="M263" s="109">
        <v>1</v>
      </c>
      <c r="N263" s="109"/>
      <c r="O263" s="110"/>
      <c r="P263" s="41" t="str">
        <f t="shared" si="4"/>
        <v>1</v>
      </c>
      <c r="Q263" s="41" t="str">
        <f>INDEX(Торг!$J:$J,MATCH($B263,Торг!$B:$B,0))</f>
        <v>salina</v>
      </c>
      <c r="R263" s="4" t="b">
        <f>EXACT(VLOOKUP(A263,Торг!$A:$A,1,0),A263)</f>
        <v>1</v>
      </c>
    </row>
    <row r="264" spans="1:18" ht="75" x14ac:dyDescent="0.25">
      <c r="A264" s="110" t="s">
        <v>1486</v>
      </c>
      <c r="B264" s="109">
        <v>137356</v>
      </c>
      <c r="C264" s="109">
        <v>121906</v>
      </c>
      <c r="D264" s="110" t="s">
        <v>1510</v>
      </c>
      <c r="E264" s="110" t="s">
        <v>2704</v>
      </c>
      <c r="F264" s="110"/>
      <c r="G264" s="110"/>
      <c r="H264" s="110"/>
      <c r="I264" s="110" t="s">
        <v>10</v>
      </c>
      <c r="J264" s="111">
        <v>4100</v>
      </c>
      <c r="K264" s="111">
        <v>5890</v>
      </c>
      <c r="L264" s="110"/>
      <c r="M264" s="109">
        <v>1</v>
      </c>
      <c r="N264" s="109"/>
      <c r="O264" s="110"/>
      <c r="P264" s="41" t="str">
        <f t="shared" si="4"/>
        <v>1</v>
      </c>
      <c r="Q264" s="41" t="str">
        <f>INDEX(Торг!$J:$J,MATCH($B264,Торг!$B:$B,0))</f>
        <v>salina</v>
      </c>
      <c r="R264" s="4" t="b">
        <f>EXACT(VLOOKUP(A264,Торг!$A:$A,1,0),A264)</f>
        <v>1</v>
      </c>
    </row>
    <row r="265" spans="1:18" ht="75" x14ac:dyDescent="0.25">
      <c r="A265" s="110" t="s">
        <v>1486</v>
      </c>
      <c r="B265" s="109">
        <v>137357</v>
      </c>
      <c r="C265" s="109">
        <v>121907</v>
      </c>
      <c r="D265" s="110" t="s">
        <v>1511</v>
      </c>
      <c r="E265" s="110" t="s">
        <v>2704</v>
      </c>
      <c r="F265" s="110"/>
      <c r="G265" s="110"/>
      <c r="H265" s="110"/>
      <c r="I265" s="110" t="s">
        <v>10</v>
      </c>
      <c r="J265" s="111">
        <v>4100</v>
      </c>
      <c r="K265" s="111">
        <v>5890</v>
      </c>
      <c r="L265" s="110"/>
      <c r="M265" s="109">
        <v>1</v>
      </c>
      <c r="N265" s="109"/>
      <c r="O265" s="110"/>
      <c r="P265" s="41" t="str">
        <f t="shared" si="4"/>
        <v>1</v>
      </c>
      <c r="Q265" s="41" t="str">
        <f>INDEX(Торг!$J:$J,MATCH($B265,Торг!$B:$B,0))</f>
        <v>salina</v>
      </c>
      <c r="R265" s="4" t="b">
        <f>EXACT(VLOOKUP(A265,Торг!$A:$A,1,0),A265)</f>
        <v>1</v>
      </c>
    </row>
    <row r="266" spans="1:18" ht="75" x14ac:dyDescent="0.25">
      <c r="A266" s="110" t="s">
        <v>1486</v>
      </c>
      <c r="B266" s="109">
        <v>137358</v>
      </c>
      <c r="C266" s="109">
        <v>121908</v>
      </c>
      <c r="D266" s="110" t="s">
        <v>1512</v>
      </c>
      <c r="E266" s="110" t="s">
        <v>2704</v>
      </c>
      <c r="F266" s="110"/>
      <c r="G266" s="110"/>
      <c r="H266" s="110"/>
      <c r="I266" s="110" t="s">
        <v>10</v>
      </c>
      <c r="J266" s="111">
        <v>4100</v>
      </c>
      <c r="K266" s="111">
        <v>5890</v>
      </c>
      <c r="L266" s="110"/>
      <c r="M266" s="109">
        <v>1</v>
      </c>
      <c r="N266" s="109"/>
      <c r="O266" s="110"/>
      <c r="P266" s="41" t="str">
        <f t="shared" si="4"/>
        <v>1</v>
      </c>
      <c r="Q266" s="41" t="str">
        <f>INDEX(Торг!$J:$J,MATCH($B266,Торг!$B:$B,0))</f>
        <v>salina</v>
      </c>
      <c r="R266" s="4" t="b">
        <f>EXACT(VLOOKUP(A266,Торг!$A:$A,1,0),A266)</f>
        <v>1</v>
      </c>
    </row>
    <row r="267" spans="1:18" ht="75" x14ac:dyDescent="0.25">
      <c r="A267" s="110" t="s">
        <v>1486</v>
      </c>
      <c r="B267" s="109">
        <v>137359</v>
      </c>
      <c r="C267" s="109">
        <v>121909</v>
      </c>
      <c r="D267" s="110" t="s">
        <v>1513</v>
      </c>
      <c r="E267" s="110" t="s">
        <v>2704</v>
      </c>
      <c r="F267" s="110"/>
      <c r="G267" s="110"/>
      <c r="H267" s="110"/>
      <c r="I267" s="110" t="s">
        <v>10</v>
      </c>
      <c r="J267" s="111">
        <v>4100</v>
      </c>
      <c r="K267" s="111">
        <v>5890</v>
      </c>
      <c r="L267" s="110"/>
      <c r="M267" s="109">
        <v>1</v>
      </c>
      <c r="N267" s="109"/>
      <c r="O267" s="110"/>
      <c r="P267" s="41" t="str">
        <f t="shared" si="4"/>
        <v>1</v>
      </c>
      <c r="Q267" s="41" t="str">
        <f>INDEX(Торг!$J:$J,MATCH($B267,Торг!$B:$B,0))</f>
        <v>salina</v>
      </c>
      <c r="R267" s="4" t="b">
        <f>EXACT(VLOOKUP(A267,Торг!$A:$A,1,0),A267)</f>
        <v>1</v>
      </c>
    </row>
    <row r="268" spans="1:18" ht="75" x14ac:dyDescent="0.25">
      <c r="A268" s="110" t="s">
        <v>1486</v>
      </c>
      <c r="B268" s="109">
        <v>137360</v>
      </c>
      <c r="C268" s="109">
        <v>121910</v>
      </c>
      <c r="D268" s="110" t="s">
        <v>1514</v>
      </c>
      <c r="E268" s="110" t="s">
        <v>2704</v>
      </c>
      <c r="F268" s="110"/>
      <c r="G268" s="110"/>
      <c r="H268" s="110"/>
      <c r="I268" s="110" t="s">
        <v>10</v>
      </c>
      <c r="J268" s="111">
        <v>4100</v>
      </c>
      <c r="K268" s="111">
        <v>5890</v>
      </c>
      <c r="L268" s="110"/>
      <c r="M268" s="109">
        <v>1</v>
      </c>
      <c r="N268" s="109"/>
      <c r="O268" s="110"/>
      <c r="P268" s="41" t="str">
        <f t="shared" si="4"/>
        <v>1</v>
      </c>
      <c r="Q268" s="41" t="str">
        <f>INDEX(Торг!$J:$J,MATCH($B268,Торг!$B:$B,0))</f>
        <v>salina</v>
      </c>
      <c r="R268" s="4" t="b">
        <f>EXACT(VLOOKUP(A268,Торг!$A:$A,1,0),A268)</f>
        <v>1</v>
      </c>
    </row>
    <row r="269" spans="1:18" ht="75" x14ac:dyDescent="0.25">
      <c r="A269" s="110" t="s">
        <v>1486</v>
      </c>
      <c r="B269" s="109">
        <v>137361</v>
      </c>
      <c r="C269" s="109">
        <v>121911</v>
      </c>
      <c r="D269" s="110" t="s">
        <v>1515</v>
      </c>
      <c r="E269" s="110" t="s">
        <v>2704</v>
      </c>
      <c r="F269" s="110"/>
      <c r="G269" s="110"/>
      <c r="H269" s="110"/>
      <c r="I269" s="110" t="s">
        <v>10</v>
      </c>
      <c r="J269" s="111">
        <v>4100</v>
      </c>
      <c r="K269" s="111">
        <v>5890</v>
      </c>
      <c r="L269" s="110"/>
      <c r="M269" s="109">
        <v>1</v>
      </c>
      <c r="N269" s="109"/>
      <c r="O269" s="110"/>
      <c r="P269" s="41" t="str">
        <f t="shared" si="4"/>
        <v>1</v>
      </c>
      <c r="Q269" s="41" t="str">
        <f>INDEX(Торг!$J:$J,MATCH($B269,Торг!$B:$B,0))</f>
        <v>salina</v>
      </c>
      <c r="R269" s="4" t="b">
        <f>EXACT(VLOOKUP(A269,Торг!$A:$A,1,0),A269)</f>
        <v>1</v>
      </c>
    </row>
    <row r="270" spans="1:18" ht="75" x14ac:dyDescent="0.25">
      <c r="A270" s="110" t="s">
        <v>1486</v>
      </c>
      <c r="B270" s="109">
        <v>137362</v>
      </c>
      <c r="C270" s="109">
        <v>121912</v>
      </c>
      <c r="D270" s="110" t="s">
        <v>1516</v>
      </c>
      <c r="E270" s="110" t="s">
        <v>2704</v>
      </c>
      <c r="F270" s="110"/>
      <c r="G270" s="110"/>
      <c r="H270" s="110"/>
      <c r="I270" s="110" t="s">
        <v>10</v>
      </c>
      <c r="J270" s="111">
        <v>4100</v>
      </c>
      <c r="K270" s="111">
        <v>5890</v>
      </c>
      <c r="L270" s="110"/>
      <c r="M270" s="109">
        <v>1</v>
      </c>
      <c r="N270" s="109"/>
      <c r="O270" s="110"/>
      <c r="P270" s="41" t="str">
        <f t="shared" si="4"/>
        <v>1</v>
      </c>
      <c r="Q270" s="41" t="str">
        <f>INDEX(Торг!$J:$J,MATCH($B270,Торг!$B:$B,0))</f>
        <v>salina</v>
      </c>
      <c r="R270" s="4" t="b">
        <f>EXACT(VLOOKUP(A270,Торг!$A:$A,1,0),A270)</f>
        <v>1</v>
      </c>
    </row>
    <row r="271" spans="1:18" ht="75" x14ac:dyDescent="0.25">
      <c r="A271" s="110" t="s">
        <v>1486</v>
      </c>
      <c r="B271" s="109">
        <v>137363</v>
      </c>
      <c r="C271" s="109">
        <v>121913</v>
      </c>
      <c r="D271" s="110" t="s">
        <v>1517</v>
      </c>
      <c r="E271" s="110" t="s">
        <v>2704</v>
      </c>
      <c r="F271" s="110"/>
      <c r="G271" s="110"/>
      <c r="H271" s="110"/>
      <c r="I271" s="110" t="s">
        <v>10</v>
      </c>
      <c r="J271" s="111">
        <v>4100</v>
      </c>
      <c r="K271" s="111">
        <v>5890</v>
      </c>
      <c r="L271" s="110"/>
      <c r="M271" s="109">
        <v>1</v>
      </c>
      <c r="N271" s="109"/>
      <c r="O271" s="110"/>
      <c r="P271" s="41" t="str">
        <f t="shared" si="4"/>
        <v>1</v>
      </c>
      <c r="Q271" s="41" t="str">
        <f>INDEX(Торг!$J:$J,MATCH($B271,Торг!$B:$B,0))</f>
        <v>salina</v>
      </c>
      <c r="R271" s="4" t="b">
        <f>EXACT(VLOOKUP(A271,Торг!$A:$A,1,0),A271)</f>
        <v>1</v>
      </c>
    </row>
    <row r="272" spans="1:18" ht="75" x14ac:dyDescent="0.25">
      <c r="A272" s="110" t="s">
        <v>1486</v>
      </c>
      <c r="B272" s="109">
        <v>137364</v>
      </c>
      <c r="C272" s="109">
        <v>121914</v>
      </c>
      <c r="D272" s="110" t="s">
        <v>1518</v>
      </c>
      <c r="E272" s="110" t="s">
        <v>2704</v>
      </c>
      <c r="F272" s="110"/>
      <c r="G272" s="110"/>
      <c r="H272" s="110"/>
      <c r="I272" s="110" t="s">
        <v>10</v>
      </c>
      <c r="J272" s="111">
        <v>4100</v>
      </c>
      <c r="K272" s="111">
        <v>5890</v>
      </c>
      <c r="L272" s="110"/>
      <c r="M272" s="109">
        <v>1</v>
      </c>
      <c r="N272" s="109"/>
      <c r="O272" s="110"/>
      <c r="P272" s="41" t="str">
        <f t="shared" si="4"/>
        <v>1</v>
      </c>
      <c r="Q272" s="41" t="str">
        <f>INDEX(Торг!$J:$J,MATCH($B272,Торг!$B:$B,0))</f>
        <v>salina</v>
      </c>
      <c r="R272" s="4" t="b">
        <f>EXACT(VLOOKUP(A272,Торг!$A:$A,1,0),A272)</f>
        <v>1</v>
      </c>
    </row>
    <row r="273" spans="1:18" ht="75" x14ac:dyDescent="0.25">
      <c r="A273" s="110" t="s">
        <v>1486</v>
      </c>
      <c r="B273" s="109">
        <v>137365</v>
      </c>
      <c r="C273" s="109">
        <v>121915</v>
      </c>
      <c r="D273" s="110" t="s">
        <v>1519</v>
      </c>
      <c r="E273" s="110" t="s">
        <v>2704</v>
      </c>
      <c r="F273" s="110"/>
      <c r="G273" s="110"/>
      <c r="H273" s="110"/>
      <c r="I273" s="110" t="s">
        <v>10</v>
      </c>
      <c r="J273" s="111">
        <v>4100</v>
      </c>
      <c r="K273" s="111">
        <v>5890</v>
      </c>
      <c r="L273" s="110"/>
      <c r="M273" s="109">
        <v>1</v>
      </c>
      <c r="N273" s="109"/>
      <c r="O273" s="110"/>
      <c r="P273" s="41" t="str">
        <f t="shared" si="4"/>
        <v>1</v>
      </c>
      <c r="Q273" s="41" t="str">
        <f>INDEX(Торг!$J:$J,MATCH($B273,Торг!$B:$B,0))</f>
        <v>salina</v>
      </c>
      <c r="R273" s="4" t="b">
        <f>EXACT(VLOOKUP(A273,Торг!$A:$A,1,0),A273)</f>
        <v>1</v>
      </c>
    </row>
    <row r="274" spans="1:18" ht="75" x14ac:dyDescent="0.25">
      <c r="A274" s="110" t="s">
        <v>1486</v>
      </c>
      <c r="B274" s="109">
        <v>137366</v>
      </c>
      <c r="C274" s="109">
        <v>121916</v>
      </c>
      <c r="D274" s="110" t="s">
        <v>1520</v>
      </c>
      <c r="E274" s="110" t="s">
        <v>2704</v>
      </c>
      <c r="F274" s="110"/>
      <c r="G274" s="110"/>
      <c r="H274" s="110"/>
      <c r="I274" s="110" t="s">
        <v>10</v>
      </c>
      <c r="J274" s="111">
        <v>4100</v>
      </c>
      <c r="K274" s="111">
        <v>5890</v>
      </c>
      <c r="L274" s="110"/>
      <c r="M274" s="109">
        <v>1</v>
      </c>
      <c r="N274" s="109"/>
      <c r="O274" s="110"/>
      <c r="P274" s="41" t="str">
        <f t="shared" si="4"/>
        <v>1</v>
      </c>
      <c r="Q274" s="41" t="str">
        <f>INDEX(Торг!$J:$J,MATCH($B274,Торг!$B:$B,0))</f>
        <v>salina</v>
      </c>
      <c r="R274" s="4" t="b">
        <f>EXACT(VLOOKUP(A274,Торг!$A:$A,1,0),A274)</f>
        <v>1</v>
      </c>
    </row>
    <row r="275" spans="1:18" ht="75" x14ac:dyDescent="0.25">
      <c r="A275" s="110" t="s">
        <v>1486</v>
      </c>
      <c r="B275" s="109">
        <v>137367</v>
      </c>
      <c r="C275" s="109">
        <v>121917</v>
      </c>
      <c r="D275" s="110" t="s">
        <v>1521</v>
      </c>
      <c r="E275" s="110" t="s">
        <v>2704</v>
      </c>
      <c r="F275" s="110"/>
      <c r="G275" s="110"/>
      <c r="H275" s="110"/>
      <c r="I275" s="110" t="s">
        <v>10</v>
      </c>
      <c r="J275" s="111">
        <v>4100</v>
      </c>
      <c r="K275" s="111">
        <v>5890</v>
      </c>
      <c r="L275" s="110"/>
      <c r="M275" s="109">
        <v>1</v>
      </c>
      <c r="N275" s="109"/>
      <c r="O275" s="110"/>
      <c r="P275" s="41" t="str">
        <f t="shared" si="4"/>
        <v>1</v>
      </c>
      <c r="Q275" s="41" t="str">
        <f>INDEX(Торг!$J:$J,MATCH($B275,Торг!$B:$B,0))</f>
        <v>salina</v>
      </c>
      <c r="R275" s="4" t="b">
        <f>EXACT(VLOOKUP(A275,Торг!$A:$A,1,0),A275)</f>
        <v>1</v>
      </c>
    </row>
    <row r="276" spans="1:18" ht="90" x14ac:dyDescent="0.25">
      <c r="A276" s="110" t="s">
        <v>1486</v>
      </c>
      <c r="B276" s="109">
        <v>137368</v>
      </c>
      <c r="C276" s="109">
        <v>121918</v>
      </c>
      <c r="D276" s="110" t="s">
        <v>1522</v>
      </c>
      <c r="E276" s="110" t="s">
        <v>2704</v>
      </c>
      <c r="F276" s="110"/>
      <c r="G276" s="110"/>
      <c r="H276" s="110"/>
      <c r="I276" s="110" t="s">
        <v>10</v>
      </c>
      <c r="J276" s="111">
        <v>4100</v>
      </c>
      <c r="K276" s="111">
        <v>5890</v>
      </c>
      <c r="L276" s="110"/>
      <c r="M276" s="109">
        <v>1</v>
      </c>
      <c r="N276" s="109"/>
      <c r="O276" s="110"/>
      <c r="P276" s="41" t="str">
        <f t="shared" si="4"/>
        <v>1</v>
      </c>
      <c r="Q276" s="41" t="str">
        <f>INDEX(Торг!$J:$J,MATCH($B276,Торг!$B:$B,0))</f>
        <v>salina</v>
      </c>
      <c r="R276" s="4" t="b">
        <f>EXACT(VLOOKUP(A276,Торг!$A:$A,1,0),A276)</f>
        <v>1</v>
      </c>
    </row>
    <row r="277" spans="1:18" ht="75" x14ac:dyDescent="0.25">
      <c r="A277" s="110" t="s">
        <v>1486</v>
      </c>
      <c r="B277" s="109">
        <v>137369</v>
      </c>
      <c r="C277" s="109">
        <v>121919</v>
      </c>
      <c r="D277" s="110" t="s">
        <v>1523</v>
      </c>
      <c r="E277" s="110" t="s">
        <v>2704</v>
      </c>
      <c r="F277" s="110"/>
      <c r="G277" s="110"/>
      <c r="H277" s="110"/>
      <c r="I277" s="110" t="s">
        <v>10</v>
      </c>
      <c r="J277" s="111">
        <v>4100</v>
      </c>
      <c r="K277" s="111">
        <v>5890</v>
      </c>
      <c r="L277" s="110"/>
      <c r="M277" s="109">
        <v>1</v>
      </c>
      <c r="N277" s="109"/>
      <c r="O277" s="110"/>
      <c r="P277" s="41" t="str">
        <f t="shared" si="4"/>
        <v>1</v>
      </c>
      <c r="Q277" s="41" t="str">
        <f>INDEX(Торг!$J:$J,MATCH($B277,Торг!$B:$B,0))</f>
        <v>salina</v>
      </c>
      <c r="R277" s="4" t="b">
        <f>EXACT(VLOOKUP(A277,Торг!$A:$A,1,0),A277)</f>
        <v>1</v>
      </c>
    </row>
    <row r="278" spans="1:18" ht="75" x14ac:dyDescent="0.25">
      <c r="A278" s="110" t="s">
        <v>1486</v>
      </c>
      <c r="B278" s="109">
        <v>137370</v>
      </c>
      <c r="C278" s="109">
        <v>121920</v>
      </c>
      <c r="D278" s="110" t="s">
        <v>1524</v>
      </c>
      <c r="E278" s="110" t="s">
        <v>2704</v>
      </c>
      <c r="F278" s="110"/>
      <c r="G278" s="110"/>
      <c r="H278" s="110"/>
      <c r="I278" s="110" t="s">
        <v>10</v>
      </c>
      <c r="J278" s="111">
        <v>4100</v>
      </c>
      <c r="K278" s="111">
        <v>5890</v>
      </c>
      <c r="L278" s="110"/>
      <c r="M278" s="109">
        <v>1</v>
      </c>
      <c r="N278" s="109"/>
      <c r="O278" s="110"/>
      <c r="P278" s="41" t="str">
        <f t="shared" si="4"/>
        <v>1</v>
      </c>
      <c r="Q278" s="41" t="str">
        <f>INDEX(Торг!$J:$J,MATCH($B278,Торг!$B:$B,0))</f>
        <v>salina</v>
      </c>
      <c r="R278" s="4" t="b">
        <f>EXACT(VLOOKUP(A278,Торг!$A:$A,1,0),A278)</f>
        <v>1</v>
      </c>
    </row>
    <row r="279" spans="1:18" ht="75" x14ac:dyDescent="0.25">
      <c r="A279" s="110" t="s">
        <v>1486</v>
      </c>
      <c r="B279" s="109">
        <v>137371</v>
      </c>
      <c r="C279" s="109">
        <v>121921</v>
      </c>
      <c r="D279" s="110" t="s">
        <v>1525</v>
      </c>
      <c r="E279" s="110" t="s">
        <v>2704</v>
      </c>
      <c r="F279" s="110"/>
      <c r="G279" s="110"/>
      <c r="H279" s="110"/>
      <c r="I279" s="110" t="s">
        <v>10</v>
      </c>
      <c r="J279" s="111">
        <v>4100</v>
      </c>
      <c r="K279" s="111">
        <v>5890</v>
      </c>
      <c r="L279" s="110"/>
      <c r="M279" s="109">
        <v>1</v>
      </c>
      <c r="N279" s="109"/>
      <c r="O279" s="110"/>
      <c r="P279" s="41" t="str">
        <f t="shared" si="4"/>
        <v>1</v>
      </c>
      <c r="Q279" s="41" t="str">
        <f>INDEX(Торг!$J:$J,MATCH($B279,Торг!$B:$B,0))</f>
        <v>salina</v>
      </c>
      <c r="R279" s="4" t="b">
        <f>EXACT(VLOOKUP(A279,Торг!$A:$A,1,0),A279)</f>
        <v>1</v>
      </c>
    </row>
    <row r="280" spans="1:18" ht="75" x14ac:dyDescent="0.25">
      <c r="A280" s="110" t="s">
        <v>1486</v>
      </c>
      <c r="B280" s="109">
        <v>137372</v>
      </c>
      <c r="C280" s="109">
        <v>121922</v>
      </c>
      <c r="D280" s="110" t="s">
        <v>1526</v>
      </c>
      <c r="E280" s="110" t="s">
        <v>2704</v>
      </c>
      <c r="F280" s="110"/>
      <c r="G280" s="110"/>
      <c r="H280" s="110"/>
      <c r="I280" s="110" t="s">
        <v>10</v>
      </c>
      <c r="J280" s="111">
        <v>4100</v>
      </c>
      <c r="K280" s="111">
        <v>5890</v>
      </c>
      <c r="L280" s="110"/>
      <c r="M280" s="109">
        <v>1</v>
      </c>
      <c r="N280" s="109"/>
      <c r="O280" s="110"/>
      <c r="P280" s="41" t="str">
        <f t="shared" si="4"/>
        <v>1</v>
      </c>
      <c r="Q280" s="41" t="str">
        <f>INDEX(Торг!$J:$J,MATCH($B280,Торг!$B:$B,0))</f>
        <v>salina</v>
      </c>
      <c r="R280" s="4" t="b">
        <f>EXACT(VLOOKUP(A280,Торг!$A:$A,1,0),A280)</f>
        <v>1</v>
      </c>
    </row>
    <row r="281" spans="1:18" ht="75" x14ac:dyDescent="0.25">
      <c r="A281" s="110" t="s">
        <v>1486</v>
      </c>
      <c r="B281" s="109">
        <v>137373</v>
      </c>
      <c r="C281" s="109">
        <v>121923</v>
      </c>
      <c r="D281" s="110" t="s">
        <v>1527</v>
      </c>
      <c r="E281" s="110" t="s">
        <v>2704</v>
      </c>
      <c r="F281" s="110"/>
      <c r="G281" s="110"/>
      <c r="H281" s="110"/>
      <c r="I281" s="110" t="s">
        <v>10</v>
      </c>
      <c r="J281" s="111">
        <v>4100</v>
      </c>
      <c r="K281" s="111">
        <v>5890</v>
      </c>
      <c r="L281" s="110"/>
      <c r="M281" s="109">
        <v>1</v>
      </c>
      <c r="N281" s="109"/>
      <c r="O281" s="110"/>
      <c r="P281" s="41" t="str">
        <f t="shared" si="4"/>
        <v>1</v>
      </c>
      <c r="Q281" s="41" t="str">
        <f>INDEX(Торг!$J:$J,MATCH($B281,Торг!$B:$B,0))</f>
        <v>salina</v>
      </c>
      <c r="R281" s="4" t="b">
        <f>EXACT(VLOOKUP(A281,Торг!$A:$A,1,0),A281)</f>
        <v>1</v>
      </c>
    </row>
    <row r="282" spans="1:18" ht="75" x14ac:dyDescent="0.25">
      <c r="A282" s="110" t="s">
        <v>1486</v>
      </c>
      <c r="B282" s="109">
        <v>137374</v>
      </c>
      <c r="C282" s="109">
        <v>121924</v>
      </c>
      <c r="D282" s="110" t="s">
        <v>1528</v>
      </c>
      <c r="E282" s="110" t="s">
        <v>2704</v>
      </c>
      <c r="F282" s="110"/>
      <c r="G282" s="110"/>
      <c r="H282" s="110"/>
      <c r="I282" s="110" t="s">
        <v>10</v>
      </c>
      <c r="J282" s="111">
        <v>4100</v>
      </c>
      <c r="K282" s="111">
        <v>5890</v>
      </c>
      <c r="L282" s="110"/>
      <c r="M282" s="109">
        <v>1</v>
      </c>
      <c r="N282" s="109"/>
      <c r="O282" s="110"/>
      <c r="P282" s="41" t="str">
        <f t="shared" si="4"/>
        <v>1</v>
      </c>
      <c r="Q282" s="41" t="str">
        <f>INDEX(Торг!$J:$J,MATCH($B282,Торг!$B:$B,0))</f>
        <v>salina</v>
      </c>
      <c r="R282" s="4" t="b">
        <f>EXACT(VLOOKUP(A282,Торг!$A:$A,1,0),A282)</f>
        <v>1</v>
      </c>
    </row>
    <row r="283" spans="1:18" ht="75" x14ac:dyDescent="0.25">
      <c r="A283" s="110" t="s">
        <v>1486</v>
      </c>
      <c r="B283" s="109">
        <v>137375</v>
      </c>
      <c r="C283" s="109">
        <v>121925</v>
      </c>
      <c r="D283" s="110" t="s">
        <v>1529</v>
      </c>
      <c r="E283" s="110" t="s">
        <v>2704</v>
      </c>
      <c r="F283" s="110"/>
      <c r="G283" s="110"/>
      <c r="H283" s="110"/>
      <c r="I283" s="110" t="s">
        <v>10</v>
      </c>
      <c r="J283" s="111">
        <v>4100</v>
      </c>
      <c r="K283" s="111">
        <v>5890</v>
      </c>
      <c r="L283" s="110"/>
      <c r="M283" s="109">
        <v>1</v>
      </c>
      <c r="N283" s="109"/>
      <c r="O283" s="110"/>
      <c r="P283" s="41" t="str">
        <f t="shared" si="4"/>
        <v>1</v>
      </c>
      <c r="Q283" s="41" t="str">
        <f>INDEX(Торг!$J:$J,MATCH($B283,Торг!$B:$B,0))</f>
        <v>salina</v>
      </c>
      <c r="R283" s="4" t="b">
        <f>EXACT(VLOOKUP(A283,Торг!$A:$A,1,0),A283)</f>
        <v>1</v>
      </c>
    </row>
    <row r="284" spans="1:18" ht="60" x14ac:dyDescent="0.25">
      <c r="A284" s="110" t="s">
        <v>1530</v>
      </c>
      <c r="B284" s="109">
        <v>137377</v>
      </c>
      <c r="C284" s="109">
        <v>73969</v>
      </c>
      <c r="D284" s="110" t="s">
        <v>1157</v>
      </c>
      <c r="E284" s="110" t="s">
        <v>2704</v>
      </c>
      <c r="F284" s="110"/>
      <c r="G284" s="110"/>
      <c r="H284" s="110"/>
      <c r="I284" s="110" t="s">
        <v>10</v>
      </c>
      <c r="J284" s="111">
        <v>4000</v>
      </c>
      <c r="K284" s="111">
        <v>5390</v>
      </c>
      <c r="L284" s="110" t="s">
        <v>2597</v>
      </c>
      <c r="M284" s="109">
        <v>1</v>
      </c>
      <c r="N284" s="109"/>
      <c r="O284" s="110"/>
      <c r="P284" s="41" t="str">
        <f t="shared" si="4"/>
        <v>1</v>
      </c>
      <c r="Q284" s="41" t="str">
        <f>INDEX(Торг!$J:$J,MATCH($B284,Торг!$B:$B,0))</f>
        <v>salina</v>
      </c>
      <c r="R284" s="4" t="b">
        <f>EXACT(VLOOKUP(A284,Торг!$A:$A,1,0),A284)</f>
        <v>1</v>
      </c>
    </row>
    <row r="285" spans="1:18" ht="60" x14ac:dyDescent="0.25">
      <c r="A285" s="110" t="s">
        <v>1530</v>
      </c>
      <c r="B285" s="109">
        <v>322398</v>
      </c>
      <c r="C285" s="109">
        <v>322398</v>
      </c>
      <c r="D285" s="110" t="s">
        <v>2710</v>
      </c>
      <c r="E285" s="110" t="s">
        <v>2704</v>
      </c>
      <c r="F285" s="110"/>
      <c r="G285" s="110"/>
      <c r="H285" s="110"/>
      <c r="I285" s="110" t="s">
        <v>10</v>
      </c>
      <c r="J285" s="111">
        <v>4600</v>
      </c>
      <c r="K285" s="111">
        <v>6290</v>
      </c>
      <c r="L285" s="110" t="s">
        <v>2597</v>
      </c>
      <c r="M285" s="109">
        <v>1</v>
      </c>
      <c r="N285" s="109"/>
      <c r="O285" s="110"/>
      <c r="P285" s="41" t="str">
        <f t="shared" si="4"/>
        <v>1</v>
      </c>
      <c r="Q285" s="41" t="str">
        <f>INDEX(Торг!$J:$J,MATCH($B285,Торг!$B:$B,0))</f>
        <v>salina</v>
      </c>
      <c r="R285" s="4" t="b">
        <f>EXACT(VLOOKUP(A285,Торг!$A:$A,1,0),A285)</f>
        <v>1</v>
      </c>
    </row>
    <row r="286" spans="1:18" ht="75" x14ac:dyDescent="0.25">
      <c r="A286" s="110" t="s">
        <v>1530</v>
      </c>
      <c r="B286" s="109">
        <v>137378</v>
      </c>
      <c r="C286" s="109">
        <v>73970</v>
      </c>
      <c r="D286" s="110" t="s">
        <v>1156</v>
      </c>
      <c r="E286" s="110" t="s">
        <v>2704</v>
      </c>
      <c r="F286" s="110"/>
      <c r="G286" s="110"/>
      <c r="H286" s="110"/>
      <c r="I286" s="110" t="s">
        <v>10</v>
      </c>
      <c r="J286" s="111">
        <v>4600</v>
      </c>
      <c r="K286" s="111">
        <v>6290</v>
      </c>
      <c r="L286" s="110" t="s">
        <v>2597</v>
      </c>
      <c r="M286" s="109">
        <v>1</v>
      </c>
      <c r="N286" s="109"/>
      <c r="O286" s="110"/>
      <c r="P286" s="41" t="str">
        <f t="shared" si="4"/>
        <v>1</v>
      </c>
      <c r="Q286" s="41" t="str">
        <f>INDEX(Торг!$J:$J,MATCH($B286,Торг!$B:$B,0))</f>
        <v>salina</v>
      </c>
      <c r="R286" s="4" t="b">
        <f>EXACT(VLOOKUP(A286,Торг!$A:$A,1,0),A286)</f>
        <v>1</v>
      </c>
    </row>
    <row r="287" spans="1:18" ht="75" x14ac:dyDescent="0.25">
      <c r="A287" s="110" t="s">
        <v>1530</v>
      </c>
      <c r="B287" s="109">
        <v>137379</v>
      </c>
      <c r="C287" s="109">
        <v>121737</v>
      </c>
      <c r="D287" s="110" t="s">
        <v>1155</v>
      </c>
      <c r="E287" s="110" t="s">
        <v>2704</v>
      </c>
      <c r="F287" s="110"/>
      <c r="G287" s="110"/>
      <c r="H287" s="110"/>
      <c r="I287" s="110" t="s">
        <v>10</v>
      </c>
      <c r="J287" s="111">
        <v>4600</v>
      </c>
      <c r="K287" s="111">
        <v>6290</v>
      </c>
      <c r="L287" s="110" t="s">
        <v>2597</v>
      </c>
      <c r="M287" s="109">
        <v>1</v>
      </c>
      <c r="N287" s="109"/>
      <c r="O287" s="110"/>
      <c r="P287" s="41" t="str">
        <f t="shared" si="4"/>
        <v>1</v>
      </c>
      <c r="Q287" s="41" t="str">
        <f>INDEX(Торг!$J:$J,MATCH($B287,Торг!$B:$B,0))</f>
        <v>salina</v>
      </c>
      <c r="R287" s="4" t="b">
        <f>EXACT(VLOOKUP(A287,Торг!$A:$A,1,0),A287)</f>
        <v>1</v>
      </c>
    </row>
    <row r="288" spans="1:18" ht="75" x14ac:dyDescent="0.25">
      <c r="A288" s="110" t="s">
        <v>1530</v>
      </c>
      <c r="B288" s="109">
        <v>137380</v>
      </c>
      <c r="C288" s="109">
        <v>121738</v>
      </c>
      <c r="D288" s="110" t="s">
        <v>1154</v>
      </c>
      <c r="E288" s="110" t="s">
        <v>2704</v>
      </c>
      <c r="F288" s="110"/>
      <c r="G288" s="110"/>
      <c r="H288" s="110"/>
      <c r="I288" s="110" t="s">
        <v>10</v>
      </c>
      <c r="J288" s="111">
        <v>4600</v>
      </c>
      <c r="K288" s="111">
        <v>6290</v>
      </c>
      <c r="L288" s="110" t="s">
        <v>2597</v>
      </c>
      <c r="M288" s="109">
        <v>1</v>
      </c>
      <c r="N288" s="109"/>
      <c r="O288" s="110"/>
      <c r="P288" s="41" t="str">
        <f t="shared" si="4"/>
        <v>1</v>
      </c>
      <c r="Q288" s="41" t="str">
        <f>INDEX(Торг!$J:$J,MATCH($B288,Торг!$B:$B,0))</f>
        <v>salina</v>
      </c>
      <c r="R288" s="4" t="b">
        <f>EXACT(VLOOKUP(A288,Торг!$A:$A,1,0),A288)</f>
        <v>1</v>
      </c>
    </row>
    <row r="289" spans="1:18" ht="75" x14ac:dyDescent="0.25">
      <c r="A289" s="110" t="s">
        <v>1530</v>
      </c>
      <c r="B289" s="109">
        <v>137381</v>
      </c>
      <c r="C289" s="109">
        <v>121739</v>
      </c>
      <c r="D289" s="110" t="s">
        <v>1153</v>
      </c>
      <c r="E289" s="110" t="s">
        <v>2704</v>
      </c>
      <c r="F289" s="110"/>
      <c r="G289" s="110"/>
      <c r="H289" s="110"/>
      <c r="I289" s="110" t="s">
        <v>10</v>
      </c>
      <c r="J289" s="111">
        <v>4600</v>
      </c>
      <c r="K289" s="111">
        <v>6290</v>
      </c>
      <c r="L289" s="110" t="s">
        <v>2597</v>
      </c>
      <c r="M289" s="109">
        <v>1</v>
      </c>
      <c r="N289" s="109"/>
      <c r="O289" s="110"/>
      <c r="P289" s="41" t="str">
        <f t="shared" si="4"/>
        <v>1</v>
      </c>
      <c r="Q289" s="41" t="str">
        <f>INDEX(Торг!$J:$J,MATCH($B289,Торг!$B:$B,0))</f>
        <v>salina</v>
      </c>
      <c r="R289" s="4" t="b">
        <f>EXACT(VLOOKUP(A289,Торг!$A:$A,1,0),A289)</f>
        <v>1</v>
      </c>
    </row>
    <row r="290" spans="1:18" ht="75" x14ac:dyDescent="0.25">
      <c r="A290" s="110" t="s">
        <v>1530</v>
      </c>
      <c r="B290" s="109">
        <v>137382</v>
      </c>
      <c r="C290" s="109">
        <v>121740</v>
      </c>
      <c r="D290" s="110" t="s">
        <v>1152</v>
      </c>
      <c r="E290" s="110" t="s">
        <v>2704</v>
      </c>
      <c r="F290" s="110"/>
      <c r="G290" s="110"/>
      <c r="H290" s="110"/>
      <c r="I290" s="110" t="s">
        <v>10</v>
      </c>
      <c r="J290" s="111">
        <v>4600</v>
      </c>
      <c r="K290" s="111">
        <v>6290</v>
      </c>
      <c r="L290" s="110" t="s">
        <v>2597</v>
      </c>
      <c r="M290" s="109">
        <v>1</v>
      </c>
      <c r="N290" s="109"/>
      <c r="O290" s="110"/>
      <c r="P290" s="41" t="str">
        <f t="shared" si="4"/>
        <v>1</v>
      </c>
      <c r="Q290" s="41" t="str">
        <f>INDEX(Торг!$J:$J,MATCH($B290,Торг!$B:$B,0))</f>
        <v>salina</v>
      </c>
      <c r="R290" s="4" t="b">
        <f>EXACT(VLOOKUP(A290,Торг!$A:$A,1,0),A290)</f>
        <v>1</v>
      </c>
    </row>
    <row r="291" spans="1:18" ht="75" x14ac:dyDescent="0.25">
      <c r="A291" s="110" t="s">
        <v>1530</v>
      </c>
      <c r="B291" s="109">
        <v>137383</v>
      </c>
      <c r="C291" s="109">
        <v>121741</v>
      </c>
      <c r="D291" s="110" t="s">
        <v>1151</v>
      </c>
      <c r="E291" s="110" t="s">
        <v>2704</v>
      </c>
      <c r="F291" s="110"/>
      <c r="G291" s="110"/>
      <c r="H291" s="110"/>
      <c r="I291" s="110" t="s">
        <v>10</v>
      </c>
      <c r="J291" s="111">
        <v>4600</v>
      </c>
      <c r="K291" s="111">
        <v>6290</v>
      </c>
      <c r="L291" s="110" t="s">
        <v>2597</v>
      </c>
      <c r="M291" s="109">
        <v>1</v>
      </c>
      <c r="N291" s="109"/>
      <c r="O291" s="110"/>
      <c r="P291" s="41" t="str">
        <f t="shared" si="4"/>
        <v>1</v>
      </c>
      <c r="Q291" s="41" t="str">
        <f>INDEX(Торг!$J:$J,MATCH($B291,Торг!$B:$B,0))</f>
        <v>salina</v>
      </c>
      <c r="R291" s="4" t="b">
        <f>EXACT(VLOOKUP(A291,Торг!$A:$A,1,0),A291)</f>
        <v>1</v>
      </c>
    </row>
    <row r="292" spans="1:18" ht="75" x14ac:dyDescent="0.25">
      <c r="A292" s="110" t="s">
        <v>1530</v>
      </c>
      <c r="B292" s="109">
        <v>137384</v>
      </c>
      <c r="C292" s="109">
        <v>121742</v>
      </c>
      <c r="D292" s="110" t="s">
        <v>1150</v>
      </c>
      <c r="E292" s="110" t="s">
        <v>2704</v>
      </c>
      <c r="F292" s="110"/>
      <c r="G292" s="110"/>
      <c r="H292" s="110"/>
      <c r="I292" s="110" t="s">
        <v>10</v>
      </c>
      <c r="J292" s="111">
        <v>4600</v>
      </c>
      <c r="K292" s="111">
        <v>6290</v>
      </c>
      <c r="L292" s="110" t="s">
        <v>2597</v>
      </c>
      <c r="M292" s="109">
        <v>1</v>
      </c>
      <c r="N292" s="109"/>
      <c r="O292" s="110"/>
      <c r="P292" s="41" t="str">
        <f t="shared" si="4"/>
        <v>1</v>
      </c>
      <c r="Q292" s="41" t="str">
        <f>INDEX(Торг!$J:$J,MATCH($B292,Торг!$B:$B,0))</f>
        <v>salina</v>
      </c>
      <c r="R292" s="4" t="b">
        <f>EXACT(VLOOKUP(A292,Торг!$A:$A,1,0),A292)</f>
        <v>1</v>
      </c>
    </row>
    <row r="293" spans="1:18" ht="75" x14ac:dyDescent="0.25">
      <c r="A293" s="110" t="s">
        <v>1530</v>
      </c>
      <c r="B293" s="109">
        <v>137385</v>
      </c>
      <c r="C293" s="109">
        <v>121743</v>
      </c>
      <c r="D293" s="110" t="s">
        <v>1149</v>
      </c>
      <c r="E293" s="110" t="s">
        <v>2704</v>
      </c>
      <c r="F293" s="110"/>
      <c r="G293" s="110"/>
      <c r="H293" s="110"/>
      <c r="I293" s="110" t="s">
        <v>10</v>
      </c>
      <c r="J293" s="111">
        <v>4600</v>
      </c>
      <c r="K293" s="111">
        <v>6290</v>
      </c>
      <c r="L293" s="110" t="s">
        <v>2597</v>
      </c>
      <c r="M293" s="109">
        <v>1</v>
      </c>
      <c r="N293" s="109"/>
      <c r="O293" s="110"/>
      <c r="P293" s="41" t="str">
        <f t="shared" si="4"/>
        <v>1</v>
      </c>
      <c r="Q293" s="41" t="str">
        <f>INDEX(Торг!$J:$J,MATCH($B293,Торг!$B:$B,0))</f>
        <v>salina</v>
      </c>
      <c r="R293" s="4" t="b">
        <f>EXACT(VLOOKUP(A293,Торг!$A:$A,1,0),A293)</f>
        <v>1</v>
      </c>
    </row>
    <row r="294" spans="1:18" ht="75" x14ac:dyDescent="0.25">
      <c r="A294" s="110" t="s">
        <v>1530</v>
      </c>
      <c r="B294" s="109">
        <v>137386</v>
      </c>
      <c r="C294" s="109">
        <v>121744</v>
      </c>
      <c r="D294" s="110" t="s">
        <v>1148</v>
      </c>
      <c r="E294" s="110" t="s">
        <v>2704</v>
      </c>
      <c r="F294" s="110"/>
      <c r="G294" s="110"/>
      <c r="H294" s="110"/>
      <c r="I294" s="110" t="s">
        <v>10</v>
      </c>
      <c r="J294" s="111">
        <v>4600</v>
      </c>
      <c r="K294" s="111">
        <v>6290</v>
      </c>
      <c r="L294" s="110" t="s">
        <v>2597</v>
      </c>
      <c r="M294" s="109">
        <v>1</v>
      </c>
      <c r="N294" s="109"/>
      <c r="O294" s="110"/>
      <c r="P294" s="41" t="str">
        <f t="shared" si="4"/>
        <v>1</v>
      </c>
      <c r="Q294" s="41" t="str">
        <f>INDEX(Торг!$J:$J,MATCH($B294,Торг!$B:$B,0))</f>
        <v>salina</v>
      </c>
      <c r="R294" s="4" t="b">
        <f>EXACT(VLOOKUP(A294,Торг!$A:$A,1,0),A294)</f>
        <v>1</v>
      </c>
    </row>
    <row r="295" spans="1:18" ht="75" x14ac:dyDescent="0.25">
      <c r="A295" s="110" t="s">
        <v>1530</v>
      </c>
      <c r="B295" s="109">
        <v>137387</v>
      </c>
      <c r="C295" s="109">
        <v>121745</v>
      </c>
      <c r="D295" s="110" t="s">
        <v>1147</v>
      </c>
      <c r="E295" s="110" t="s">
        <v>2704</v>
      </c>
      <c r="F295" s="110"/>
      <c r="G295" s="110"/>
      <c r="H295" s="110"/>
      <c r="I295" s="110" t="s">
        <v>10</v>
      </c>
      <c r="J295" s="111">
        <v>4600</v>
      </c>
      <c r="K295" s="111">
        <v>6290</v>
      </c>
      <c r="L295" s="110" t="s">
        <v>2597</v>
      </c>
      <c r="M295" s="109">
        <v>1</v>
      </c>
      <c r="N295" s="109"/>
      <c r="O295" s="110"/>
      <c r="P295" s="41" t="str">
        <f t="shared" si="4"/>
        <v>1</v>
      </c>
      <c r="Q295" s="41" t="str">
        <f>INDEX(Торг!$J:$J,MATCH($B295,Торг!$B:$B,0))</f>
        <v>salina</v>
      </c>
      <c r="R295" s="4" t="b">
        <f>EXACT(VLOOKUP(A295,Торг!$A:$A,1,0),A295)</f>
        <v>1</v>
      </c>
    </row>
    <row r="296" spans="1:18" ht="75" x14ac:dyDescent="0.25">
      <c r="A296" s="110" t="s">
        <v>1530</v>
      </c>
      <c r="B296" s="109">
        <v>137388</v>
      </c>
      <c r="C296" s="109">
        <v>121746</v>
      </c>
      <c r="D296" s="110" t="s">
        <v>1146</v>
      </c>
      <c r="E296" s="110" t="s">
        <v>2704</v>
      </c>
      <c r="F296" s="110"/>
      <c r="G296" s="110"/>
      <c r="H296" s="110"/>
      <c r="I296" s="110" t="s">
        <v>10</v>
      </c>
      <c r="J296" s="111">
        <v>4600</v>
      </c>
      <c r="K296" s="111">
        <v>6290</v>
      </c>
      <c r="L296" s="110" t="s">
        <v>2597</v>
      </c>
      <c r="M296" s="109">
        <v>1</v>
      </c>
      <c r="N296" s="109"/>
      <c r="O296" s="110"/>
      <c r="P296" s="41" t="str">
        <f t="shared" si="4"/>
        <v>1</v>
      </c>
      <c r="Q296" s="41" t="str">
        <f>INDEX(Торг!$J:$J,MATCH($B296,Торг!$B:$B,0))</f>
        <v>salina</v>
      </c>
      <c r="R296" s="4" t="b">
        <f>EXACT(VLOOKUP(A296,Торг!$A:$A,1,0),A296)</f>
        <v>1</v>
      </c>
    </row>
    <row r="297" spans="1:18" ht="75" x14ac:dyDescent="0.25">
      <c r="A297" s="110" t="s">
        <v>1530</v>
      </c>
      <c r="B297" s="109">
        <v>137389</v>
      </c>
      <c r="C297" s="109">
        <v>121747</v>
      </c>
      <c r="D297" s="110" t="s">
        <v>1145</v>
      </c>
      <c r="E297" s="110" t="s">
        <v>2704</v>
      </c>
      <c r="F297" s="110"/>
      <c r="G297" s="110"/>
      <c r="H297" s="110"/>
      <c r="I297" s="110" t="s">
        <v>10</v>
      </c>
      <c r="J297" s="111">
        <v>4600</v>
      </c>
      <c r="K297" s="111">
        <v>6290</v>
      </c>
      <c r="L297" s="110" t="s">
        <v>2597</v>
      </c>
      <c r="M297" s="109">
        <v>1</v>
      </c>
      <c r="N297" s="109"/>
      <c r="O297" s="110"/>
      <c r="P297" s="41" t="str">
        <f t="shared" si="4"/>
        <v>1</v>
      </c>
      <c r="Q297" s="41" t="str">
        <f>INDEX(Торг!$J:$J,MATCH($B297,Торг!$B:$B,0))</f>
        <v>salina</v>
      </c>
      <c r="R297" s="4" t="b">
        <f>EXACT(VLOOKUP(A297,Торг!$A:$A,1,0),A297)</f>
        <v>1</v>
      </c>
    </row>
    <row r="298" spans="1:18" ht="90" x14ac:dyDescent="0.25">
      <c r="A298" s="110" t="s">
        <v>1530</v>
      </c>
      <c r="B298" s="109">
        <v>137390</v>
      </c>
      <c r="C298" s="109">
        <v>121748</v>
      </c>
      <c r="D298" s="110" t="s">
        <v>1144</v>
      </c>
      <c r="E298" s="110" t="s">
        <v>2704</v>
      </c>
      <c r="F298" s="110"/>
      <c r="G298" s="110"/>
      <c r="H298" s="110"/>
      <c r="I298" s="110" t="s">
        <v>10</v>
      </c>
      <c r="J298" s="111">
        <v>4600</v>
      </c>
      <c r="K298" s="111">
        <v>6290</v>
      </c>
      <c r="L298" s="110" t="s">
        <v>2597</v>
      </c>
      <c r="M298" s="109">
        <v>1</v>
      </c>
      <c r="N298" s="109"/>
      <c r="O298" s="110"/>
      <c r="P298" s="41" t="str">
        <f t="shared" si="4"/>
        <v>1</v>
      </c>
      <c r="Q298" s="41" t="str">
        <f>INDEX(Торг!$J:$J,MATCH($B298,Торг!$B:$B,0))</f>
        <v>salina</v>
      </c>
      <c r="R298" s="4" t="b">
        <f>EXACT(VLOOKUP(A298,Торг!$A:$A,1,0),A298)</f>
        <v>1</v>
      </c>
    </row>
    <row r="299" spans="1:18" ht="75" x14ac:dyDescent="0.25">
      <c r="A299" s="110" t="s">
        <v>1530</v>
      </c>
      <c r="B299" s="109">
        <v>137391</v>
      </c>
      <c r="C299" s="109">
        <v>121749</v>
      </c>
      <c r="D299" s="110" t="s">
        <v>1143</v>
      </c>
      <c r="E299" s="110" t="s">
        <v>2704</v>
      </c>
      <c r="F299" s="110"/>
      <c r="G299" s="110"/>
      <c r="H299" s="110"/>
      <c r="I299" s="110" t="s">
        <v>10</v>
      </c>
      <c r="J299" s="111">
        <v>4600</v>
      </c>
      <c r="K299" s="111">
        <v>6290</v>
      </c>
      <c r="L299" s="110" t="s">
        <v>2597</v>
      </c>
      <c r="M299" s="109">
        <v>1</v>
      </c>
      <c r="N299" s="109"/>
      <c r="O299" s="110"/>
      <c r="P299" s="41" t="str">
        <f t="shared" si="4"/>
        <v>1</v>
      </c>
      <c r="Q299" s="41" t="str">
        <f>INDEX(Торг!$J:$J,MATCH($B299,Торг!$B:$B,0))</f>
        <v>salina</v>
      </c>
      <c r="R299" s="4" t="b">
        <f>EXACT(VLOOKUP(A299,Торг!$A:$A,1,0),A299)</f>
        <v>1</v>
      </c>
    </row>
    <row r="300" spans="1:18" ht="75" x14ac:dyDescent="0.25">
      <c r="A300" s="110" t="s">
        <v>1530</v>
      </c>
      <c r="B300" s="109">
        <v>137392</v>
      </c>
      <c r="C300" s="109">
        <v>121750</v>
      </c>
      <c r="D300" s="110" t="s">
        <v>1142</v>
      </c>
      <c r="E300" s="110" t="s">
        <v>2704</v>
      </c>
      <c r="F300" s="110"/>
      <c r="G300" s="110"/>
      <c r="H300" s="110"/>
      <c r="I300" s="110" t="s">
        <v>10</v>
      </c>
      <c r="J300" s="111">
        <v>4600</v>
      </c>
      <c r="K300" s="111">
        <v>6290</v>
      </c>
      <c r="L300" s="110" t="s">
        <v>2597</v>
      </c>
      <c r="M300" s="109">
        <v>1</v>
      </c>
      <c r="N300" s="109"/>
      <c r="O300" s="110"/>
      <c r="P300" s="41" t="str">
        <f t="shared" si="4"/>
        <v>1</v>
      </c>
      <c r="Q300" s="41" t="str">
        <f>INDEX(Торг!$J:$J,MATCH($B300,Торг!$B:$B,0))</f>
        <v>salina</v>
      </c>
      <c r="R300" s="4" t="b">
        <f>EXACT(VLOOKUP(A300,Торг!$A:$A,1,0),A300)</f>
        <v>1</v>
      </c>
    </row>
    <row r="301" spans="1:18" ht="75" x14ac:dyDescent="0.25">
      <c r="A301" s="110" t="s">
        <v>1530</v>
      </c>
      <c r="B301" s="109">
        <v>137393</v>
      </c>
      <c r="C301" s="109">
        <v>121751</v>
      </c>
      <c r="D301" s="110" t="s">
        <v>1141</v>
      </c>
      <c r="E301" s="110" t="s">
        <v>2704</v>
      </c>
      <c r="F301" s="110"/>
      <c r="G301" s="110"/>
      <c r="H301" s="110"/>
      <c r="I301" s="110" t="s">
        <v>10</v>
      </c>
      <c r="J301" s="111">
        <v>4600</v>
      </c>
      <c r="K301" s="111">
        <v>6290</v>
      </c>
      <c r="L301" s="110" t="s">
        <v>2597</v>
      </c>
      <c r="M301" s="109">
        <v>1</v>
      </c>
      <c r="N301" s="109"/>
      <c r="O301" s="110"/>
      <c r="P301" s="41" t="str">
        <f t="shared" si="4"/>
        <v>1</v>
      </c>
      <c r="Q301" s="41" t="str">
        <f>INDEX(Торг!$J:$J,MATCH($B301,Торг!$B:$B,0))</f>
        <v>salina</v>
      </c>
      <c r="R301" s="4" t="b">
        <f>EXACT(VLOOKUP(A301,Торг!$A:$A,1,0),A301)</f>
        <v>1</v>
      </c>
    </row>
    <row r="302" spans="1:18" ht="75" x14ac:dyDescent="0.25">
      <c r="A302" s="110" t="s">
        <v>1530</v>
      </c>
      <c r="B302" s="109">
        <v>137394</v>
      </c>
      <c r="C302" s="109">
        <v>121752</v>
      </c>
      <c r="D302" s="110" t="s">
        <v>1140</v>
      </c>
      <c r="E302" s="110" t="s">
        <v>2704</v>
      </c>
      <c r="F302" s="110"/>
      <c r="G302" s="110"/>
      <c r="H302" s="110"/>
      <c r="I302" s="110" t="s">
        <v>10</v>
      </c>
      <c r="J302" s="111">
        <v>4600</v>
      </c>
      <c r="K302" s="111">
        <v>6290</v>
      </c>
      <c r="L302" s="110" t="s">
        <v>2597</v>
      </c>
      <c r="M302" s="109">
        <v>1</v>
      </c>
      <c r="N302" s="109"/>
      <c r="O302" s="110"/>
      <c r="P302" s="41" t="str">
        <f t="shared" si="4"/>
        <v>1</v>
      </c>
      <c r="Q302" s="41" t="str">
        <f>INDEX(Торг!$J:$J,MATCH($B302,Торг!$B:$B,0))</f>
        <v>salina</v>
      </c>
      <c r="R302" s="4" t="b">
        <f>EXACT(VLOOKUP(A302,Торг!$A:$A,1,0),A302)</f>
        <v>1</v>
      </c>
    </row>
    <row r="303" spans="1:18" ht="75" x14ac:dyDescent="0.25">
      <c r="A303" s="110" t="s">
        <v>1530</v>
      </c>
      <c r="B303" s="109">
        <v>137395</v>
      </c>
      <c r="C303" s="109">
        <v>121754</v>
      </c>
      <c r="D303" s="110" t="s">
        <v>1139</v>
      </c>
      <c r="E303" s="110" t="s">
        <v>2704</v>
      </c>
      <c r="F303" s="110"/>
      <c r="G303" s="110"/>
      <c r="H303" s="110"/>
      <c r="I303" s="110" t="s">
        <v>10</v>
      </c>
      <c r="J303" s="111">
        <v>4600</v>
      </c>
      <c r="K303" s="111">
        <v>6290</v>
      </c>
      <c r="L303" s="110" t="s">
        <v>2597</v>
      </c>
      <c r="M303" s="109">
        <v>1</v>
      </c>
      <c r="N303" s="109"/>
      <c r="O303" s="110"/>
      <c r="P303" s="41" t="str">
        <f t="shared" si="4"/>
        <v>1</v>
      </c>
      <c r="Q303" s="41" t="str">
        <f>INDEX(Торг!$J:$J,MATCH($B303,Торг!$B:$B,0))</f>
        <v>salina</v>
      </c>
      <c r="R303" s="4" t="b">
        <f>EXACT(VLOOKUP(A303,Торг!$A:$A,1,0),A303)</f>
        <v>1</v>
      </c>
    </row>
    <row r="304" spans="1:18" ht="75" x14ac:dyDescent="0.25">
      <c r="A304" s="110" t="s">
        <v>1530</v>
      </c>
      <c r="B304" s="109">
        <v>257428</v>
      </c>
      <c r="C304" s="109">
        <v>178223</v>
      </c>
      <c r="D304" s="110" t="s">
        <v>1531</v>
      </c>
      <c r="E304" s="110" t="s">
        <v>2704</v>
      </c>
      <c r="F304" s="110"/>
      <c r="G304" s="110"/>
      <c r="H304" s="110"/>
      <c r="I304" s="110" t="s">
        <v>10</v>
      </c>
      <c r="J304" s="111">
        <v>4600</v>
      </c>
      <c r="K304" s="111">
        <v>6290</v>
      </c>
      <c r="L304" s="110" t="s">
        <v>2597</v>
      </c>
      <c r="M304" s="109">
        <v>1</v>
      </c>
      <c r="N304" s="109"/>
      <c r="O304" s="110"/>
      <c r="P304" s="41" t="str">
        <f t="shared" si="4"/>
        <v>1</v>
      </c>
      <c r="Q304" s="41" t="str">
        <f>INDEX(Торг!$J:$J,MATCH($B304,Торг!$B:$B,0))</f>
        <v>salina</v>
      </c>
      <c r="R304" s="4" t="b">
        <f>EXACT(VLOOKUP(A304,Торг!$A:$A,1,0),A304)</f>
        <v>1</v>
      </c>
    </row>
    <row r="305" spans="1:18" ht="75" x14ac:dyDescent="0.25">
      <c r="A305" s="110" t="s">
        <v>1530</v>
      </c>
      <c r="B305" s="109">
        <v>137396</v>
      </c>
      <c r="C305" s="109">
        <v>121755</v>
      </c>
      <c r="D305" s="110" t="s">
        <v>1138</v>
      </c>
      <c r="E305" s="110" t="s">
        <v>2704</v>
      </c>
      <c r="F305" s="110"/>
      <c r="G305" s="110"/>
      <c r="H305" s="110"/>
      <c r="I305" s="110" t="s">
        <v>10</v>
      </c>
      <c r="J305" s="111">
        <v>4600</v>
      </c>
      <c r="K305" s="111">
        <v>6290</v>
      </c>
      <c r="L305" s="110" t="s">
        <v>2597</v>
      </c>
      <c r="M305" s="109">
        <v>1</v>
      </c>
      <c r="N305" s="109"/>
      <c r="O305" s="110"/>
      <c r="P305" s="41" t="str">
        <f t="shared" si="4"/>
        <v>1</v>
      </c>
      <c r="Q305" s="41" t="str">
        <f>INDEX(Торг!$J:$J,MATCH($B305,Торг!$B:$B,0))</f>
        <v>salina</v>
      </c>
      <c r="R305" s="4" t="b">
        <f>EXACT(VLOOKUP(A305,Торг!$A:$A,1,0),A305)</f>
        <v>1</v>
      </c>
    </row>
    <row r="306" spans="1:18" ht="75" x14ac:dyDescent="0.25">
      <c r="A306" s="110" t="s">
        <v>1530</v>
      </c>
      <c r="B306" s="109">
        <v>137397</v>
      </c>
      <c r="C306" s="109">
        <v>121756</v>
      </c>
      <c r="D306" s="110" t="s">
        <v>1137</v>
      </c>
      <c r="E306" s="110" t="s">
        <v>2704</v>
      </c>
      <c r="F306" s="110"/>
      <c r="G306" s="110"/>
      <c r="H306" s="110"/>
      <c r="I306" s="110" t="s">
        <v>10</v>
      </c>
      <c r="J306" s="111">
        <v>4600</v>
      </c>
      <c r="K306" s="111">
        <v>6290</v>
      </c>
      <c r="L306" s="110" t="s">
        <v>2597</v>
      </c>
      <c r="M306" s="109">
        <v>1</v>
      </c>
      <c r="N306" s="109"/>
      <c r="O306" s="110"/>
      <c r="P306" s="41" t="str">
        <f t="shared" si="4"/>
        <v>1</v>
      </c>
      <c r="Q306" s="41" t="str">
        <f>INDEX(Торг!$J:$J,MATCH($B306,Торг!$B:$B,0))</f>
        <v>salina</v>
      </c>
      <c r="R306" s="4" t="b">
        <f>EXACT(VLOOKUP(A306,Торг!$A:$A,1,0),A306)</f>
        <v>1</v>
      </c>
    </row>
    <row r="307" spans="1:18" ht="75" x14ac:dyDescent="0.25">
      <c r="A307" s="110" t="s">
        <v>1530</v>
      </c>
      <c r="B307" s="109">
        <v>137398</v>
      </c>
      <c r="C307" s="109">
        <v>121757</v>
      </c>
      <c r="D307" s="110" t="s">
        <v>1136</v>
      </c>
      <c r="E307" s="110" t="s">
        <v>2704</v>
      </c>
      <c r="F307" s="110"/>
      <c r="G307" s="110"/>
      <c r="H307" s="110"/>
      <c r="I307" s="110" t="s">
        <v>10</v>
      </c>
      <c r="J307" s="111">
        <v>4600</v>
      </c>
      <c r="K307" s="111">
        <v>6290</v>
      </c>
      <c r="L307" s="110" t="s">
        <v>2597</v>
      </c>
      <c r="M307" s="109">
        <v>1</v>
      </c>
      <c r="N307" s="109"/>
      <c r="O307" s="110"/>
      <c r="P307" s="41" t="str">
        <f t="shared" si="4"/>
        <v>1</v>
      </c>
      <c r="Q307" s="41" t="str">
        <f>INDEX(Торг!$J:$J,MATCH($B307,Торг!$B:$B,0))</f>
        <v>salina</v>
      </c>
      <c r="R307" s="4" t="b">
        <f>EXACT(VLOOKUP(A307,Торг!$A:$A,1,0),A307)</f>
        <v>1</v>
      </c>
    </row>
    <row r="308" spans="1:18" ht="75" x14ac:dyDescent="0.25">
      <c r="A308" s="110" t="s">
        <v>1530</v>
      </c>
      <c r="B308" s="109">
        <v>137399</v>
      </c>
      <c r="C308" s="109">
        <v>121758</v>
      </c>
      <c r="D308" s="110" t="s">
        <v>1135</v>
      </c>
      <c r="E308" s="110" t="s">
        <v>2704</v>
      </c>
      <c r="F308" s="110"/>
      <c r="G308" s="110"/>
      <c r="H308" s="110"/>
      <c r="I308" s="110" t="s">
        <v>10</v>
      </c>
      <c r="J308" s="111">
        <v>4600</v>
      </c>
      <c r="K308" s="111">
        <v>6290</v>
      </c>
      <c r="L308" s="110" t="s">
        <v>2597</v>
      </c>
      <c r="M308" s="109">
        <v>1</v>
      </c>
      <c r="N308" s="109"/>
      <c r="O308" s="110"/>
      <c r="P308" s="41" t="str">
        <f t="shared" si="4"/>
        <v>1</v>
      </c>
      <c r="Q308" s="41" t="str">
        <f>INDEX(Торг!$J:$J,MATCH($B308,Торг!$B:$B,0))</f>
        <v>salina</v>
      </c>
      <c r="R308" s="4" t="b">
        <f>EXACT(VLOOKUP(A308,Торг!$A:$A,1,0),A308)</f>
        <v>1</v>
      </c>
    </row>
    <row r="309" spans="1:18" ht="75" x14ac:dyDescent="0.25">
      <c r="A309" s="110" t="s">
        <v>1530</v>
      </c>
      <c r="B309" s="109">
        <v>137400</v>
      </c>
      <c r="C309" s="109">
        <v>121759</v>
      </c>
      <c r="D309" s="110" t="s">
        <v>1134</v>
      </c>
      <c r="E309" s="110" t="s">
        <v>2704</v>
      </c>
      <c r="F309" s="110"/>
      <c r="G309" s="110"/>
      <c r="H309" s="110"/>
      <c r="I309" s="110" t="s">
        <v>10</v>
      </c>
      <c r="J309" s="111">
        <v>4600</v>
      </c>
      <c r="K309" s="111">
        <v>6290</v>
      </c>
      <c r="L309" s="110" t="s">
        <v>2597</v>
      </c>
      <c r="M309" s="109">
        <v>1</v>
      </c>
      <c r="N309" s="109"/>
      <c r="O309" s="110"/>
      <c r="P309" s="41" t="str">
        <f t="shared" si="4"/>
        <v>1</v>
      </c>
      <c r="Q309" s="41" t="str">
        <f>INDEX(Торг!$J:$J,MATCH($B309,Торг!$B:$B,0))</f>
        <v>salina</v>
      </c>
      <c r="R309" s="4" t="b">
        <f>EXACT(VLOOKUP(A309,Торг!$A:$A,1,0),A309)</f>
        <v>1</v>
      </c>
    </row>
    <row r="310" spans="1:18" ht="75" x14ac:dyDescent="0.25">
      <c r="A310" s="110" t="s">
        <v>1530</v>
      </c>
      <c r="B310" s="109">
        <v>137401</v>
      </c>
      <c r="C310" s="109">
        <v>121760</v>
      </c>
      <c r="D310" s="110" t="s">
        <v>1133</v>
      </c>
      <c r="E310" s="110" t="s">
        <v>2704</v>
      </c>
      <c r="F310" s="110"/>
      <c r="G310" s="110"/>
      <c r="H310" s="110"/>
      <c r="I310" s="110" t="s">
        <v>10</v>
      </c>
      <c r="J310" s="111">
        <v>4600</v>
      </c>
      <c r="K310" s="111">
        <v>6290</v>
      </c>
      <c r="L310" s="110" t="s">
        <v>2597</v>
      </c>
      <c r="M310" s="109">
        <v>1</v>
      </c>
      <c r="N310" s="109"/>
      <c r="O310" s="110"/>
      <c r="P310" s="41" t="str">
        <f t="shared" si="4"/>
        <v>1</v>
      </c>
      <c r="Q310" s="41" t="str">
        <f>INDEX(Торг!$J:$J,MATCH($B310,Торг!$B:$B,0))</f>
        <v>salina</v>
      </c>
      <c r="R310" s="4" t="b">
        <f>EXACT(VLOOKUP(A310,Торг!$A:$A,1,0),A310)</f>
        <v>1</v>
      </c>
    </row>
    <row r="311" spans="1:18" ht="75" x14ac:dyDescent="0.25">
      <c r="A311" s="110" t="s">
        <v>1530</v>
      </c>
      <c r="B311" s="109">
        <v>137402</v>
      </c>
      <c r="C311" s="109">
        <v>121761</v>
      </c>
      <c r="D311" s="110" t="s">
        <v>1132</v>
      </c>
      <c r="E311" s="110" t="s">
        <v>2704</v>
      </c>
      <c r="F311" s="110"/>
      <c r="G311" s="110"/>
      <c r="H311" s="110"/>
      <c r="I311" s="110" t="s">
        <v>10</v>
      </c>
      <c r="J311" s="111">
        <v>4600</v>
      </c>
      <c r="K311" s="111">
        <v>6290</v>
      </c>
      <c r="L311" s="110" t="s">
        <v>2597</v>
      </c>
      <c r="M311" s="109">
        <v>1</v>
      </c>
      <c r="N311" s="109"/>
      <c r="O311" s="110"/>
      <c r="P311" s="41" t="str">
        <f t="shared" si="4"/>
        <v>1</v>
      </c>
      <c r="Q311" s="41" t="str">
        <f>INDEX(Торг!$J:$J,MATCH($B311,Торг!$B:$B,0))</f>
        <v>salina</v>
      </c>
      <c r="R311" s="4" t="b">
        <f>EXACT(VLOOKUP(A311,Торг!$A:$A,1,0),A311)</f>
        <v>1</v>
      </c>
    </row>
    <row r="312" spans="1:18" ht="75" x14ac:dyDescent="0.25">
      <c r="A312" s="110" t="s">
        <v>1530</v>
      </c>
      <c r="B312" s="109">
        <v>137403</v>
      </c>
      <c r="C312" s="109">
        <v>121762</v>
      </c>
      <c r="D312" s="110" t="s">
        <v>1131</v>
      </c>
      <c r="E312" s="110" t="s">
        <v>2704</v>
      </c>
      <c r="F312" s="110"/>
      <c r="G312" s="110"/>
      <c r="H312" s="110"/>
      <c r="I312" s="110" t="s">
        <v>10</v>
      </c>
      <c r="J312" s="111">
        <v>4600</v>
      </c>
      <c r="K312" s="111">
        <v>6290</v>
      </c>
      <c r="L312" s="110" t="s">
        <v>2597</v>
      </c>
      <c r="M312" s="109">
        <v>1</v>
      </c>
      <c r="N312" s="109"/>
      <c r="O312" s="110"/>
      <c r="P312" s="41" t="str">
        <f t="shared" si="4"/>
        <v>1</v>
      </c>
      <c r="Q312" s="41" t="str">
        <f>INDEX(Торг!$J:$J,MATCH($B312,Торг!$B:$B,0))</f>
        <v>salina</v>
      </c>
      <c r="R312" s="4" t="b">
        <f>EXACT(VLOOKUP(A312,Торг!$A:$A,1,0),A312)</f>
        <v>1</v>
      </c>
    </row>
    <row r="313" spans="1:18" ht="75" x14ac:dyDescent="0.25">
      <c r="A313" s="110" t="s">
        <v>1530</v>
      </c>
      <c r="B313" s="109">
        <v>137404</v>
      </c>
      <c r="C313" s="109">
        <v>121763</v>
      </c>
      <c r="D313" s="110" t="s">
        <v>1130</v>
      </c>
      <c r="E313" s="110" t="s">
        <v>2704</v>
      </c>
      <c r="F313" s="110"/>
      <c r="G313" s="110"/>
      <c r="H313" s="110"/>
      <c r="I313" s="110" t="s">
        <v>10</v>
      </c>
      <c r="J313" s="111">
        <v>4600</v>
      </c>
      <c r="K313" s="111">
        <v>6290</v>
      </c>
      <c r="L313" s="110" t="s">
        <v>2597</v>
      </c>
      <c r="M313" s="109">
        <v>1</v>
      </c>
      <c r="N313" s="109"/>
      <c r="O313" s="110"/>
      <c r="P313" s="41" t="str">
        <f t="shared" si="4"/>
        <v>1</v>
      </c>
      <c r="Q313" s="41" t="str">
        <f>INDEX(Торг!$J:$J,MATCH($B313,Торг!$B:$B,0))</f>
        <v>salina</v>
      </c>
      <c r="R313" s="4" t="b">
        <f>EXACT(VLOOKUP(A313,Торг!$A:$A,1,0),A313)</f>
        <v>1</v>
      </c>
    </row>
    <row r="314" spans="1:18" ht="75" x14ac:dyDescent="0.25">
      <c r="A314" s="110" t="s">
        <v>1530</v>
      </c>
      <c r="B314" s="109">
        <v>137405</v>
      </c>
      <c r="C314" s="109">
        <v>121764</v>
      </c>
      <c r="D314" s="110" t="s">
        <v>1129</v>
      </c>
      <c r="E314" s="110" t="s">
        <v>2704</v>
      </c>
      <c r="F314" s="110"/>
      <c r="G314" s="110"/>
      <c r="H314" s="110"/>
      <c r="I314" s="110" t="s">
        <v>10</v>
      </c>
      <c r="J314" s="111">
        <v>4600</v>
      </c>
      <c r="K314" s="111">
        <v>6290</v>
      </c>
      <c r="L314" s="110" t="s">
        <v>2597</v>
      </c>
      <c r="M314" s="109">
        <v>1</v>
      </c>
      <c r="N314" s="109"/>
      <c r="O314" s="110"/>
      <c r="P314" s="41" t="str">
        <f t="shared" si="4"/>
        <v>1</v>
      </c>
      <c r="Q314" s="41" t="str">
        <f>INDEX(Торг!$J:$J,MATCH($B314,Торг!$B:$B,0))</f>
        <v>salina</v>
      </c>
      <c r="R314" s="4" t="b">
        <f>EXACT(VLOOKUP(A314,Торг!$A:$A,1,0),A314)</f>
        <v>1</v>
      </c>
    </row>
    <row r="315" spans="1:18" ht="75" x14ac:dyDescent="0.25">
      <c r="A315" s="110" t="s">
        <v>1530</v>
      </c>
      <c r="B315" s="109">
        <v>137406</v>
      </c>
      <c r="C315" s="109">
        <v>121765</v>
      </c>
      <c r="D315" s="110" t="s">
        <v>1128</v>
      </c>
      <c r="E315" s="110" t="s">
        <v>2704</v>
      </c>
      <c r="F315" s="110"/>
      <c r="G315" s="110"/>
      <c r="H315" s="110"/>
      <c r="I315" s="110" t="s">
        <v>10</v>
      </c>
      <c r="J315" s="111">
        <v>4600</v>
      </c>
      <c r="K315" s="111">
        <v>6290</v>
      </c>
      <c r="L315" s="110" t="s">
        <v>2597</v>
      </c>
      <c r="M315" s="109">
        <v>1</v>
      </c>
      <c r="N315" s="109"/>
      <c r="O315" s="110"/>
      <c r="P315" s="41" t="str">
        <f t="shared" si="4"/>
        <v>1</v>
      </c>
      <c r="Q315" s="41" t="str">
        <f>INDEX(Торг!$J:$J,MATCH($B315,Торг!$B:$B,0))</f>
        <v>salina</v>
      </c>
      <c r="R315" s="4" t="b">
        <f>EXACT(VLOOKUP(A315,Торг!$A:$A,1,0),A315)</f>
        <v>1</v>
      </c>
    </row>
    <row r="316" spans="1:18" ht="75" x14ac:dyDescent="0.25">
      <c r="A316" s="110" t="s">
        <v>1530</v>
      </c>
      <c r="B316" s="109">
        <v>137407</v>
      </c>
      <c r="C316" s="109">
        <v>121766</v>
      </c>
      <c r="D316" s="110" t="s">
        <v>1127</v>
      </c>
      <c r="E316" s="110" t="s">
        <v>2704</v>
      </c>
      <c r="F316" s="110"/>
      <c r="G316" s="110"/>
      <c r="H316" s="110"/>
      <c r="I316" s="110" t="s">
        <v>10</v>
      </c>
      <c r="J316" s="111">
        <v>4600</v>
      </c>
      <c r="K316" s="111">
        <v>6290</v>
      </c>
      <c r="L316" s="110" t="s">
        <v>2597</v>
      </c>
      <c r="M316" s="109">
        <v>1</v>
      </c>
      <c r="N316" s="109"/>
      <c r="O316" s="110"/>
      <c r="P316" s="41" t="str">
        <f t="shared" si="4"/>
        <v>1</v>
      </c>
      <c r="Q316" s="41" t="str">
        <f>INDEX(Торг!$J:$J,MATCH($B316,Торг!$B:$B,0))</f>
        <v>salina</v>
      </c>
      <c r="R316" s="4" t="b">
        <f>EXACT(VLOOKUP(A316,Торг!$A:$A,1,0),A316)</f>
        <v>1</v>
      </c>
    </row>
    <row r="317" spans="1:18" ht="75" x14ac:dyDescent="0.25">
      <c r="A317" s="110" t="s">
        <v>1530</v>
      </c>
      <c r="B317" s="109">
        <v>137408</v>
      </c>
      <c r="C317" s="109">
        <v>121767</v>
      </c>
      <c r="D317" s="110" t="s">
        <v>1126</v>
      </c>
      <c r="E317" s="110" t="s">
        <v>2704</v>
      </c>
      <c r="F317" s="110"/>
      <c r="G317" s="110"/>
      <c r="H317" s="110"/>
      <c r="I317" s="110" t="s">
        <v>10</v>
      </c>
      <c r="J317" s="111">
        <v>4600</v>
      </c>
      <c r="K317" s="111">
        <v>6290</v>
      </c>
      <c r="L317" s="110" t="s">
        <v>2597</v>
      </c>
      <c r="M317" s="109">
        <v>1</v>
      </c>
      <c r="N317" s="109"/>
      <c r="O317" s="110"/>
      <c r="P317" s="41" t="str">
        <f t="shared" si="4"/>
        <v>1</v>
      </c>
      <c r="Q317" s="41" t="str">
        <f>INDEX(Торг!$J:$J,MATCH($B317,Торг!$B:$B,0))</f>
        <v>salina</v>
      </c>
      <c r="R317" s="4" t="b">
        <f>EXACT(VLOOKUP(A317,Торг!$A:$A,1,0),A317)</f>
        <v>1</v>
      </c>
    </row>
    <row r="318" spans="1:18" ht="75" x14ac:dyDescent="0.25">
      <c r="A318" s="110" t="s">
        <v>1530</v>
      </c>
      <c r="B318" s="109">
        <v>137409</v>
      </c>
      <c r="C318" s="109">
        <v>121768</v>
      </c>
      <c r="D318" s="110" t="s">
        <v>1125</v>
      </c>
      <c r="E318" s="110" t="s">
        <v>2704</v>
      </c>
      <c r="F318" s="110"/>
      <c r="G318" s="110"/>
      <c r="H318" s="110"/>
      <c r="I318" s="110" t="s">
        <v>10</v>
      </c>
      <c r="J318" s="111">
        <v>4600</v>
      </c>
      <c r="K318" s="111">
        <v>6290</v>
      </c>
      <c r="L318" s="110" t="s">
        <v>2597</v>
      </c>
      <c r="M318" s="109">
        <v>1</v>
      </c>
      <c r="N318" s="109"/>
      <c r="O318" s="110"/>
      <c r="P318" s="41" t="str">
        <f t="shared" si="4"/>
        <v>1</v>
      </c>
      <c r="Q318" s="41" t="str">
        <f>INDEX(Торг!$J:$J,MATCH($B318,Торг!$B:$B,0))</f>
        <v>salina</v>
      </c>
      <c r="R318" s="4" t="b">
        <f>EXACT(VLOOKUP(A318,Торг!$A:$A,1,0),A318)</f>
        <v>1</v>
      </c>
    </row>
    <row r="319" spans="1:18" ht="75" x14ac:dyDescent="0.25">
      <c r="A319" s="110" t="s">
        <v>1530</v>
      </c>
      <c r="B319" s="109">
        <v>137410</v>
      </c>
      <c r="C319" s="109">
        <v>121769</v>
      </c>
      <c r="D319" s="110" t="s">
        <v>1124</v>
      </c>
      <c r="E319" s="110" t="s">
        <v>2704</v>
      </c>
      <c r="F319" s="110"/>
      <c r="G319" s="110"/>
      <c r="H319" s="110"/>
      <c r="I319" s="110" t="s">
        <v>10</v>
      </c>
      <c r="J319" s="111">
        <v>4600</v>
      </c>
      <c r="K319" s="111">
        <v>6290</v>
      </c>
      <c r="L319" s="110" t="s">
        <v>2597</v>
      </c>
      <c r="M319" s="109">
        <v>1</v>
      </c>
      <c r="N319" s="109"/>
      <c r="O319" s="110"/>
      <c r="P319" s="41" t="str">
        <f t="shared" si="4"/>
        <v>1</v>
      </c>
      <c r="Q319" s="41" t="str">
        <f>INDEX(Торг!$J:$J,MATCH($B319,Торг!$B:$B,0))</f>
        <v>salina</v>
      </c>
      <c r="R319" s="4" t="b">
        <f>EXACT(VLOOKUP(A319,Торг!$A:$A,1,0),A319)</f>
        <v>1</v>
      </c>
    </row>
    <row r="320" spans="1:18" ht="75" x14ac:dyDescent="0.25">
      <c r="A320" s="110" t="s">
        <v>1530</v>
      </c>
      <c r="B320" s="109">
        <v>137411</v>
      </c>
      <c r="C320" s="109">
        <v>121770</v>
      </c>
      <c r="D320" s="110" t="s">
        <v>1123</v>
      </c>
      <c r="E320" s="110" t="s">
        <v>2704</v>
      </c>
      <c r="F320" s="110"/>
      <c r="G320" s="110"/>
      <c r="H320" s="110"/>
      <c r="I320" s="110" t="s">
        <v>10</v>
      </c>
      <c r="J320" s="111">
        <v>4600</v>
      </c>
      <c r="K320" s="111">
        <v>6290</v>
      </c>
      <c r="L320" s="110" t="s">
        <v>2597</v>
      </c>
      <c r="M320" s="109">
        <v>1</v>
      </c>
      <c r="N320" s="109"/>
      <c r="O320" s="110"/>
      <c r="P320" s="41" t="str">
        <f t="shared" si="4"/>
        <v>1</v>
      </c>
      <c r="Q320" s="41" t="str">
        <f>INDEX(Торг!$J:$J,MATCH($B320,Торг!$B:$B,0))</f>
        <v>salina</v>
      </c>
      <c r="R320" s="4" t="b">
        <f>EXACT(VLOOKUP(A320,Торг!$A:$A,1,0),A320)</f>
        <v>1</v>
      </c>
    </row>
    <row r="321" spans="1:18" ht="75" x14ac:dyDescent="0.25">
      <c r="A321" s="110" t="s">
        <v>1530</v>
      </c>
      <c r="B321" s="109">
        <v>137412</v>
      </c>
      <c r="C321" s="109">
        <v>121771</v>
      </c>
      <c r="D321" s="110" t="s">
        <v>1122</v>
      </c>
      <c r="E321" s="110" t="s">
        <v>2704</v>
      </c>
      <c r="F321" s="110"/>
      <c r="G321" s="110"/>
      <c r="H321" s="110"/>
      <c r="I321" s="110" t="s">
        <v>10</v>
      </c>
      <c r="J321" s="111">
        <v>4600</v>
      </c>
      <c r="K321" s="111">
        <v>6290</v>
      </c>
      <c r="L321" s="110" t="s">
        <v>2597</v>
      </c>
      <c r="M321" s="109">
        <v>1</v>
      </c>
      <c r="N321" s="109"/>
      <c r="O321" s="110"/>
      <c r="P321" s="41" t="str">
        <f t="shared" si="4"/>
        <v>1</v>
      </c>
      <c r="Q321" s="41" t="str">
        <f>INDEX(Торг!$J:$J,MATCH($B321,Торг!$B:$B,0))</f>
        <v>salina</v>
      </c>
      <c r="R321" s="4" t="b">
        <f>EXACT(VLOOKUP(A321,Торг!$A:$A,1,0),A321)</f>
        <v>1</v>
      </c>
    </row>
    <row r="322" spans="1:18" ht="90" x14ac:dyDescent="0.25">
      <c r="A322" s="110" t="s">
        <v>1530</v>
      </c>
      <c r="B322" s="109">
        <v>137413</v>
      </c>
      <c r="C322" s="109">
        <v>121772</v>
      </c>
      <c r="D322" s="110" t="s">
        <v>1121</v>
      </c>
      <c r="E322" s="110" t="s">
        <v>2704</v>
      </c>
      <c r="F322" s="110"/>
      <c r="G322" s="110"/>
      <c r="H322" s="110"/>
      <c r="I322" s="110" t="s">
        <v>10</v>
      </c>
      <c r="J322" s="111">
        <v>4600</v>
      </c>
      <c r="K322" s="111">
        <v>6290</v>
      </c>
      <c r="L322" s="110" t="s">
        <v>2597</v>
      </c>
      <c r="M322" s="109">
        <v>1</v>
      </c>
      <c r="N322" s="109"/>
      <c r="O322" s="110"/>
      <c r="P322" s="41" t="str">
        <f t="shared" si="4"/>
        <v>1</v>
      </c>
      <c r="Q322" s="41" t="str">
        <f>INDEX(Торг!$J:$J,MATCH($B322,Торг!$B:$B,0))</f>
        <v>salina</v>
      </c>
      <c r="R322" s="4" t="b">
        <f>EXACT(VLOOKUP(A322,Торг!$A:$A,1,0),A322)</f>
        <v>1</v>
      </c>
    </row>
    <row r="323" spans="1:18" ht="75" x14ac:dyDescent="0.25">
      <c r="A323" s="110" t="s">
        <v>1530</v>
      </c>
      <c r="B323" s="109">
        <v>137414</v>
      </c>
      <c r="C323" s="109">
        <v>121773</v>
      </c>
      <c r="D323" s="110" t="s">
        <v>1120</v>
      </c>
      <c r="E323" s="110" t="s">
        <v>2704</v>
      </c>
      <c r="F323" s="110"/>
      <c r="G323" s="110"/>
      <c r="H323" s="110"/>
      <c r="I323" s="110" t="s">
        <v>10</v>
      </c>
      <c r="J323" s="111">
        <v>4600</v>
      </c>
      <c r="K323" s="111">
        <v>6290</v>
      </c>
      <c r="L323" s="110" t="s">
        <v>2597</v>
      </c>
      <c r="M323" s="109">
        <v>1</v>
      </c>
      <c r="N323" s="109"/>
      <c r="O323" s="110"/>
      <c r="P323" s="41" t="str">
        <f t="shared" ref="P323:P386" si="5">_xlfn.CONCAT(M323,IF(N323&lt;&gt;"",_xlfn.CONCAT("ск",N323),""))</f>
        <v>1</v>
      </c>
      <c r="Q323" s="41" t="str">
        <f>INDEX(Торг!$J:$J,MATCH($B323,Торг!$B:$B,0))</f>
        <v>salina</v>
      </c>
      <c r="R323" s="4" t="b">
        <f>EXACT(VLOOKUP(A323,Торг!$A:$A,1,0),A323)</f>
        <v>1</v>
      </c>
    </row>
    <row r="324" spans="1:18" ht="75" x14ac:dyDescent="0.25">
      <c r="A324" s="110" t="s">
        <v>1530</v>
      </c>
      <c r="B324" s="109">
        <v>137415</v>
      </c>
      <c r="C324" s="109">
        <v>121774</v>
      </c>
      <c r="D324" s="110" t="s">
        <v>1119</v>
      </c>
      <c r="E324" s="110" t="s">
        <v>2704</v>
      </c>
      <c r="F324" s="110"/>
      <c r="G324" s="110"/>
      <c r="H324" s="110"/>
      <c r="I324" s="110" t="s">
        <v>10</v>
      </c>
      <c r="J324" s="111">
        <v>4600</v>
      </c>
      <c r="K324" s="111">
        <v>6290</v>
      </c>
      <c r="L324" s="110" t="s">
        <v>2597</v>
      </c>
      <c r="M324" s="109">
        <v>1</v>
      </c>
      <c r="N324" s="109"/>
      <c r="O324" s="110"/>
      <c r="P324" s="41" t="str">
        <f t="shared" si="5"/>
        <v>1</v>
      </c>
      <c r="Q324" s="41" t="str">
        <f>INDEX(Торг!$J:$J,MATCH($B324,Торг!$B:$B,0))</f>
        <v>salina</v>
      </c>
      <c r="R324" s="4" t="b">
        <f>EXACT(VLOOKUP(A324,Торг!$A:$A,1,0),A324)</f>
        <v>1</v>
      </c>
    </row>
    <row r="325" spans="1:18" ht="75" x14ac:dyDescent="0.25">
      <c r="A325" s="110" t="s">
        <v>1530</v>
      </c>
      <c r="B325" s="109">
        <v>137416</v>
      </c>
      <c r="C325" s="109">
        <v>121775</v>
      </c>
      <c r="D325" s="110" t="s">
        <v>1118</v>
      </c>
      <c r="E325" s="110" t="s">
        <v>2704</v>
      </c>
      <c r="F325" s="110"/>
      <c r="G325" s="110"/>
      <c r="H325" s="110"/>
      <c r="I325" s="110" t="s">
        <v>10</v>
      </c>
      <c r="J325" s="111">
        <v>4600</v>
      </c>
      <c r="K325" s="111">
        <v>6290</v>
      </c>
      <c r="L325" s="110" t="s">
        <v>2597</v>
      </c>
      <c r="M325" s="109">
        <v>1</v>
      </c>
      <c r="N325" s="109"/>
      <c r="O325" s="110"/>
      <c r="P325" s="41" t="str">
        <f t="shared" si="5"/>
        <v>1</v>
      </c>
      <c r="Q325" s="41" t="str">
        <f>INDEX(Торг!$J:$J,MATCH($B325,Торг!$B:$B,0))</f>
        <v>salina</v>
      </c>
      <c r="R325" s="4" t="b">
        <f>EXACT(VLOOKUP(A325,Торг!$A:$A,1,0),A325)</f>
        <v>1</v>
      </c>
    </row>
    <row r="326" spans="1:18" ht="75" x14ac:dyDescent="0.25">
      <c r="A326" s="110" t="s">
        <v>1530</v>
      </c>
      <c r="B326" s="109">
        <v>137417</v>
      </c>
      <c r="C326" s="109">
        <v>121776</v>
      </c>
      <c r="D326" s="110" t="s">
        <v>1117</v>
      </c>
      <c r="E326" s="110" t="s">
        <v>2704</v>
      </c>
      <c r="F326" s="110"/>
      <c r="G326" s="110"/>
      <c r="H326" s="110"/>
      <c r="I326" s="110" t="s">
        <v>10</v>
      </c>
      <c r="J326" s="111">
        <v>4600</v>
      </c>
      <c r="K326" s="111">
        <v>6290</v>
      </c>
      <c r="L326" s="110" t="s">
        <v>2597</v>
      </c>
      <c r="M326" s="109">
        <v>1</v>
      </c>
      <c r="N326" s="109"/>
      <c r="O326" s="110"/>
      <c r="P326" s="41" t="str">
        <f t="shared" si="5"/>
        <v>1</v>
      </c>
      <c r="Q326" s="41" t="str">
        <f>INDEX(Торг!$J:$J,MATCH($B326,Торг!$B:$B,0))</f>
        <v>salina</v>
      </c>
      <c r="R326" s="4" t="b">
        <f>EXACT(VLOOKUP(A326,Торг!$A:$A,1,0),A326)</f>
        <v>1</v>
      </c>
    </row>
    <row r="327" spans="1:18" ht="75" x14ac:dyDescent="0.25">
      <c r="A327" s="110" t="s">
        <v>1530</v>
      </c>
      <c r="B327" s="109">
        <v>137418</v>
      </c>
      <c r="C327" s="109">
        <v>121777</v>
      </c>
      <c r="D327" s="110" t="s">
        <v>1116</v>
      </c>
      <c r="E327" s="110" t="s">
        <v>2704</v>
      </c>
      <c r="F327" s="110"/>
      <c r="G327" s="110"/>
      <c r="H327" s="110"/>
      <c r="I327" s="110" t="s">
        <v>10</v>
      </c>
      <c r="J327" s="111">
        <v>4600</v>
      </c>
      <c r="K327" s="111">
        <v>6290</v>
      </c>
      <c r="L327" s="110" t="s">
        <v>2597</v>
      </c>
      <c r="M327" s="109">
        <v>1</v>
      </c>
      <c r="N327" s="109"/>
      <c r="O327" s="110"/>
      <c r="P327" s="41" t="str">
        <f t="shared" si="5"/>
        <v>1</v>
      </c>
      <c r="Q327" s="41" t="str">
        <f>INDEX(Торг!$J:$J,MATCH($B327,Торг!$B:$B,0))</f>
        <v>salina</v>
      </c>
      <c r="R327" s="4" t="b">
        <f>EXACT(VLOOKUP(A327,Торг!$A:$A,1,0),A327)</f>
        <v>1</v>
      </c>
    </row>
    <row r="328" spans="1:18" ht="75" x14ac:dyDescent="0.25">
      <c r="A328" s="110" t="s">
        <v>1530</v>
      </c>
      <c r="B328" s="109">
        <v>137419</v>
      </c>
      <c r="C328" s="109">
        <v>121778</v>
      </c>
      <c r="D328" s="110" t="s">
        <v>1115</v>
      </c>
      <c r="E328" s="110" t="s">
        <v>2704</v>
      </c>
      <c r="F328" s="110"/>
      <c r="G328" s="110"/>
      <c r="H328" s="110"/>
      <c r="I328" s="110" t="s">
        <v>10</v>
      </c>
      <c r="J328" s="111">
        <v>4600</v>
      </c>
      <c r="K328" s="111">
        <v>6290</v>
      </c>
      <c r="L328" s="110" t="s">
        <v>2597</v>
      </c>
      <c r="M328" s="109">
        <v>1</v>
      </c>
      <c r="N328" s="109"/>
      <c r="O328" s="110"/>
      <c r="P328" s="41" t="str">
        <f t="shared" si="5"/>
        <v>1</v>
      </c>
      <c r="Q328" s="41" t="str">
        <f>INDEX(Торг!$J:$J,MATCH($B328,Торг!$B:$B,0))</f>
        <v>salina</v>
      </c>
      <c r="R328" s="4" t="b">
        <f>EXACT(VLOOKUP(A328,Торг!$A:$A,1,0),A328)</f>
        <v>1</v>
      </c>
    </row>
    <row r="329" spans="1:18" ht="75" x14ac:dyDescent="0.25">
      <c r="A329" s="110" t="s">
        <v>1530</v>
      </c>
      <c r="B329" s="109">
        <v>137420</v>
      </c>
      <c r="C329" s="109">
        <v>121779</v>
      </c>
      <c r="D329" s="110" t="s">
        <v>1114</v>
      </c>
      <c r="E329" s="110" t="s">
        <v>2704</v>
      </c>
      <c r="F329" s="110"/>
      <c r="G329" s="110"/>
      <c r="H329" s="110"/>
      <c r="I329" s="110" t="s">
        <v>10</v>
      </c>
      <c r="J329" s="111">
        <v>4600</v>
      </c>
      <c r="K329" s="111">
        <v>6290</v>
      </c>
      <c r="L329" s="110" t="s">
        <v>2597</v>
      </c>
      <c r="M329" s="109">
        <v>1</v>
      </c>
      <c r="N329" s="109"/>
      <c r="O329" s="110"/>
      <c r="P329" s="41" t="str">
        <f t="shared" si="5"/>
        <v>1</v>
      </c>
      <c r="Q329" s="41" t="str">
        <f>INDEX(Торг!$J:$J,MATCH($B329,Торг!$B:$B,0))</f>
        <v>salina</v>
      </c>
      <c r="R329" s="4" t="b">
        <f>EXACT(VLOOKUP(A329,Торг!$A:$A,1,0),A329)</f>
        <v>1</v>
      </c>
    </row>
    <row r="330" spans="1:18" ht="75" x14ac:dyDescent="0.25">
      <c r="A330" s="110" t="s">
        <v>1532</v>
      </c>
      <c r="B330" s="109">
        <v>137422</v>
      </c>
      <c r="C330" s="109">
        <v>73964</v>
      </c>
      <c r="D330" s="110" t="s">
        <v>1113</v>
      </c>
      <c r="E330" s="110" t="s">
        <v>2704</v>
      </c>
      <c r="F330" s="110"/>
      <c r="G330" s="110"/>
      <c r="H330" s="110"/>
      <c r="I330" s="110" t="s">
        <v>10</v>
      </c>
      <c r="J330" s="111">
        <v>7000</v>
      </c>
      <c r="K330" s="111">
        <v>9090</v>
      </c>
      <c r="L330" s="110" t="s">
        <v>2639</v>
      </c>
      <c r="M330" s="109">
        <v>1</v>
      </c>
      <c r="N330" s="109"/>
      <c r="O330" s="110"/>
      <c r="P330" s="41" t="str">
        <f t="shared" si="5"/>
        <v>1</v>
      </c>
      <c r="Q330" s="41" t="str">
        <f>INDEX(Торг!$J:$J,MATCH($B330,Торг!$B:$B,0))</f>
        <v>salina</v>
      </c>
      <c r="R330" s="4" t="b">
        <f>EXACT(VLOOKUP(A330,Торг!$A:$A,1,0),A330)</f>
        <v>1</v>
      </c>
    </row>
    <row r="331" spans="1:18" ht="75" x14ac:dyDescent="0.25">
      <c r="A331" s="110" t="s">
        <v>1532</v>
      </c>
      <c r="B331" s="109">
        <v>257429</v>
      </c>
      <c r="C331" s="109">
        <v>121880</v>
      </c>
      <c r="D331" s="110" t="s">
        <v>2515</v>
      </c>
      <c r="E331" s="110" t="s">
        <v>2704</v>
      </c>
      <c r="F331" s="110"/>
      <c r="G331" s="110"/>
      <c r="H331" s="110"/>
      <c r="I331" s="110" t="s">
        <v>10</v>
      </c>
      <c r="J331" s="111">
        <v>7600</v>
      </c>
      <c r="K331" s="111">
        <v>9890</v>
      </c>
      <c r="L331" s="110" t="s">
        <v>2639</v>
      </c>
      <c r="M331" s="109">
        <v>1</v>
      </c>
      <c r="N331" s="109"/>
      <c r="O331" s="110"/>
      <c r="P331" s="41" t="str">
        <f t="shared" si="5"/>
        <v>1</v>
      </c>
      <c r="Q331" s="41" t="str">
        <f>INDEX(Торг!$J:$J,MATCH($B331,Торг!$B:$B,0))</f>
        <v>salina</v>
      </c>
      <c r="R331" s="4" t="b">
        <f>EXACT(VLOOKUP(A331,Торг!$A:$A,1,0),A331)</f>
        <v>1</v>
      </c>
    </row>
    <row r="332" spans="1:18" ht="75" x14ac:dyDescent="0.25">
      <c r="A332" s="110" t="s">
        <v>1532</v>
      </c>
      <c r="B332" s="109">
        <v>257430</v>
      </c>
      <c r="C332" s="109">
        <v>121858</v>
      </c>
      <c r="D332" s="110" t="s">
        <v>2516</v>
      </c>
      <c r="E332" s="110" t="s">
        <v>2704</v>
      </c>
      <c r="F332" s="110"/>
      <c r="G332" s="110"/>
      <c r="H332" s="110"/>
      <c r="I332" s="110" t="s">
        <v>10</v>
      </c>
      <c r="J332" s="111">
        <v>7600</v>
      </c>
      <c r="K332" s="111">
        <v>9890</v>
      </c>
      <c r="L332" s="110" t="s">
        <v>2639</v>
      </c>
      <c r="M332" s="109">
        <v>1</v>
      </c>
      <c r="N332" s="109"/>
      <c r="O332" s="110"/>
      <c r="P332" s="41" t="str">
        <f t="shared" si="5"/>
        <v>1</v>
      </c>
      <c r="Q332" s="41" t="str">
        <f>INDEX(Торг!$J:$J,MATCH($B332,Торг!$B:$B,0))</f>
        <v>salina</v>
      </c>
      <c r="R332" s="4" t="b">
        <f>EXACT(VLOOKUP(A332,Торг!$A:$A,1,0),A332)</f>
        <v>1</v>
      </c>
    </row>
    <row r="333" spans="1:18" ht="75" x14ac:dyDescent="0.25">
      <c r="A333" s="110" t="s">
        <v>1532</v>
      </c>
      <c r="B333" s="109">
        <v>257431</v>
      </c>
      <c r="C333" s="109">
        <v>121857</v>
      </c>
      <c r="D333" s="110" t="s">
        <v>2517</v>
      </c>
      <c r="E333" s="110" t="s">
        <v>2704</v>
      </c>
      <c r="F333" s="110"/>
      <c r="G333" s="110"/>
      <c r="H333" s="110"/>
      <c r="I333" s="110" t="s">
        <v>10</v>
      </c>
      <c r="J333" s="111">
        <v>7600</v>
      </c>
      <c r="K333" s="111">
        <v>9890</v>
      </c>
      <c r="L333" s="110" t="s">
        <v>2639</v>
      </c>
      <c r="M333" s="109">
        <v>1</v>
      </c>
      <c r="N333" s="109"/>
      <c r="O333" s="110"/>
      <c r="P333" s="41" t="str">
        <f t="shared" si="5"/>
        <v>1</v>
      </c>
      <c r="Q333" s="41" t="str">
        <f>INDEX(Торг!$J:$J,MATCH($B333,Торг!$B:$B,0))</f>
        <v>salina</v>
      </c>
      <c r="R333" s="4" t="b">
        <f>EXACT(VLOOKUP(A333,Торг!$A:$A,1,0),A333)</f>
        <v>1</v>
      </c>
    </row>
    <row r="334" spans="1:18" ht="75" x14ac:dyDescent="0.25">
      <c r="A334" s="110" t="s">
        <v>1532</v>
      </c>
      <c r="B334" s="109">
        <v>257432</v>
      </c>
      <c r="C334" s="109">
        <v>121852</v>
      </c>
      <c r="D334" s="110" t="s">
        <v>2518</v>
      </c>
      <c r="E334" s="110" t="s">
        <v>2704</v>
      </c>
      <c r="F334" s="110"/>
      <c r="G334" s="110"/>
      <c r="H334" s="110"/>
      <c r="I334" s="110" t="s">
        <v>10</v>
      </c>
      <c r="J334" s="111">
        <v>7600</v>
      </c>
      <c r="K334" s="111">
        <v>9890</v>
      </c>
      <c r="L334" s="110" t="s">
        <v>2639</v>
      </c>
      <c r="M334" s="109">
        <v>1</v>
      </c>
      <c r="N334" s="109"/>
      <c r="O334" s="110"/>
      <c r="P334" s="41" t="str">
        <f t="shared" si="5"/>
        <v>1</v>
      </c>
      <c r="Q334" s="41" t="str">
        <f>INDEX(Торг!$J:$J,MATCH($B334,Торг!$B:$B,0))</f>
        <v>salina</v>
      </c>
      <c r="R334" s="4" t="b">
        <f>EXACT(VLOOKUP(A334,Торг!$A:$A,1,0),A334)</f>
        <v>1</v>
      </c>
    </row>
    <row r="335" spans="1:18" ht="75" x14ac:dyDescent="0.25">
      <c r="A335" s="110" t="s">
        <v>1532</v>
      </c>
      <c r="B335" s="109">
        <v>257433</v>
      </c>
      <c r="C335" s="109">
        <v>121872</v>
      </c>
      <c r="D335" s="110" t="s">
        <v>2519</v>
      </c>
      <c r="E335" s="110" t="s">
        <v>2704</v>
      </c>
      <c r="F335" s="110"/>
      <c r="G335" s="110"/>
      <c r="H335" s="110"/>
      <c r="I335" s="110" t="s">
        <v>10</v>
      </c>
      <c r="J335" s="111">
        <v>7600</v>
      </c>
      <c r="K335" s="111">
        <v>9890</v>
      </c>
      <c r="L335" s="110" t="s">
        <v>2639</v>
      </c>
      <c r="M335" s="109">
        <v>1</v>
      </c>
      <c r="N335" s="109"/>
      <c r="O335" s="110"/>
      <c r="P335" s="41" t="str">
        <f t="shared" si="5"/>
        <v>1</v>
      </c>
      <c r="Q335" s="41" t="str">
        <f>INDEX(Торг!$J:$J,MATCH($B335,Торг!$B:$B,0))</f>
        <v>salina</v>
      </c>
      <c r="R335" s="4" t="b">
        <f>EXACT(VLOOKUP(A335,Торг!$A:$A,1,0),A335)</f>
        <v>1</v>
      </c>
    </row>
    <row r="336" spans="1:18" ht="75" x14ac:dyDescent="0.25">
      <c r="A336" s="110" t="s">
        <v>1532</v>
      </c>
      <c r="B336" s="109">
        <v>257434</v>
      </c>
      <c r="C336" s="109">
        <v>121870</v>
      </c>
      <c r="D336" s="110" t="s">
        <v>2520</v>
      </c>
      <c r="E336" s="110" t="s">
        <v>2704</v>
      </c>
      <c r="F336" s="110"/>
      <c r="G336" s="110"/>
      <c r="H336" s="110"/>
      <c r="I336" s="110" t="s">
        <v>10</v>
      </c>
      <c r="J336" s="111">
        <v>7600</v>
      </c>
      <c r="K336" s="111">
        <v>9890</v>
      </c>
      <c r="L336" s="110" t="s">
        <v>2639</v>
      </c>
      <c r="M336" s="109">
        <v>1</v>
      </c>
      <c r="N336" s="109"/>
      <c r="O336" s="110"/>
      <c r="P336" s="41" t="str">
        <f t="shared" si="5"/>
        <v>1</v>
      </c>
      <c r="Q336" s="41" t="str">
        <f>INDEX(Торг!$J:$J,MATCH($B336,Торг!$B:$B,0))</f>
        <v>salina</v>
      </c>
      <c r="R336" s="4" t="b">
        <f>EXACT(VLOOKUP(A336,Торг!$A:$A,1,0),A336)</f>
        <v>1</v>
      </c>
    </row>
    <row r="337" spans="1:18" ht="75" x14ac:dyDescent="0.25">
      <c r="A337" s="110" t="s">
        <v>1532</v>
      </c>
      <c r="B337" s="109">
        <v>257435</v>
      </c>
      <c r="C337" s="109">
        <v>121878</v>
      </c>
      <c r="D337" s="110" t="s">
        <v>2521</v>
      </c>
      <c r="E337" s="110" t="s">
        <v>2704</v>
      </c>
      <c r="F337" s="110"/>
      <c r="G337" s="110"/>
      <c r="H337" s="110"/>
      <c r="I337" s="110" t="s">
        <v>10</v>
      </c>
      <c r="J337" s="111">
        <v>7600</v>
      </c>
      <c r="K337" s="111">
        <v>9890</v>
      </c>
      <c r="L337" s="110" t="s">
        <v>2639</v>
      </c>
      <c r="M337" s="109">
        <v>1</v>
      </c>
      <c r="N337" s="109"/>
      <c r="O337" s="110"/>
      <c r="P337" s="41" t="str">
        <f t="shared" si="5"/>
        <v>1</v>
      </c>
      <c r="Q337" s="41" t="str">
        <f>INDEX(Торг!$J:$J,MATCH($B337,Торг!$B:$B,0))</f>
        <v>salina</v>
      </c>
      <c r="R337" s="4" t="b">
        <f>EXACT(VLOOKUP(A337,Торг!$A:$A,1,0),A337)</f>
        <v>1</v>
      </c>
    </row>
    <row r="338" spans="1:18" ht="75" x14ac:dyDescent="0.25">
      <c r="A338" s="110" t="s">
        <v>1532</v>
      </c>
      <c r="B338" s="109">
        <v>257436</v>
      </c>
      <c r="C338" s="109">
        <v>121859</v>
      </c>
      <c r="D338" s="110" t="s">
        <v>2522</v>
      </c>
      <c r="E338" s="110" t="s">
        <v>2704</v>
      </c>
      <c r="F338" s="110"/>
      <c r="G338" s="110"/>
      <c r="H338" s="110"/>
      <c r="I338" s="110" t="s">
        <v>10</v>
      </c>
      <c r="J338" s="111">
        <v>7600</v>
      </c>
      <c r="K338" s="111">
        <v>9890</v>
      </c>
      <c r="L338" s="110" t="s">
        <v>2639</v>
      </c>
      <c r="M338" s="109">
        <v>1</v>
      </c>
      <c r="N338" s="109"/>
      <c r="O338" s="110"/>
      <c r="P338" s="41" t="str">
        <f t="shared" si="5"/>
        <v>1</v>
      </c>
      <c r="Q338" s="41" t="str">
        <f>INDEX(Торг!$J:$J,MATCH($B338,Торг!$B:$B,0))</f>
        <v>salina</v>
      </c>
      <c r="R338" s="4" t="b">
        <f>EXACT(VLOOKUP(A338,Торг!$A:$A,1,0),A338)</f>
        <v>1</v>
      </c>
    </row>
    <row r="339" spans="1:18" ht="75" x14ac:dyDescent="0.25">
      <c r="A339" s="110" t="s">
        <v>1532</v>
      </c>
      <c r="B339" s="109">
        <v>257437</v>
      </c>
      <c r="C339" s="109">
        <v>121844</v>
      </c>
      <c r="D339" s="110" t="s">
        <v>2523</v>
      </c>
      <c r="E339" s="110" t="s">
        <v>2704</v>
      </c>
      <c r="F339" s="110"/>
      <c r="G339" s="110"/>
      <c r="H339" s="110"/>
      <c r="I339" s="110" t="s">
        <v>10</v>
      </c>
      <c r="J339" s="111">
        <v>7600</v>
      </c>
      <c r="K339" s="111">
        <v>9890</v>
      </c>
      <c r="L339" s="110" t="s">
        <v>2639</v>
      </c>
      <c r="M339" s="109">
        <v>1</v>
      </c>
      <c r="N339" s="109"/>
      <c r="O339" s="110"/>
      <c r="P339" s="41" t="str">
        <f t="shared" si="5"/>
        <v>1</v>
      </c>
      <c r="Q339" s="41" t="str">
        <f>INDEX(Торг!$J:$J,MATCH($B339,Торг!$B:$B,0))</f>
        <v>salina</v>
      </c>
      <c r="R339" s="4" t="b">
        <f>EXACT(VLOOKUP(A339,Торг!$A:$A,1,0),A339)</f>
        <v>1</v>
      </c>
    </row>
    <row r="340" spans="1:18" ht="75" x14ac:dyDescent="0.25">
      <c r="A340" s="110" t="s">
        <v>1532</v>
      </c>
      <c r="B340" s="109">
        <v>257438</v>
      </c>
      <c r="C340" s="109">
        <v>121873</v>
      </c>
      <c r="D340" s="110" t="s">
        <v>2524</v>
      </c>
      <c r="E340" s="110" t="s">
        <v>2704</v>
      </c>
      <c r="F340" s="110"/>
      <c r="G340" s="110"/>
      <c r="H340" s="110"/>
      <c r="I340" s="110" t="s">
        <v>10</v>
      </c>
      <c r="J340" s="111">
        <v>7600</v>
      </c>
      <c r="K340" s="111">
        <v>9890</v>
      </c>
      <c r="L340" s="110" t="s">
        <v>2639</v>
      </c>
      <c r="M340" s="109">
        <v>1</v>
      </c>
      <c r="N340" s="109"/>
      <c r="O340" s="110"/>
      <c r="P340" s="41" t="str">
        <f t="shared" si="5"/>
        <v>1</v>
      </c>
      <c r="Q340" s="41" t="str">
        <f>INDEX(Торг!$J:$J,MATCH($B340,Торг!$B:$B,0))</f>
        <v>salina</v>
      </c>
      <c r="R340" s="4" t="b">
        <f>EXACT(VLOOKUP(A340,Торг!$A:$A,1,0),A340)</f>
        <v>1</v>
      </c>
    </row>
    <row r="341" spans="1:18" ht="75" x14ac:dyDescent="0.25">
      <c r="A341" s="110" t="s">
        <v>1532</v>
      </c>
      <c r="B341" s="109">
        <v>257439</v>
      </c>
      <c r="C341" s="109">
        <v>121860</v>
      </c>
      <c r="D341" s="110" t="s">
        <v>2525</v>
      </c>
      <c r="E341" s="110" t="s">
        <v>2704</v>
      </c>
      <c r="F341" s="110"/>
      <c r="G341" s="110"/>
      <c r="H341" s="110"/>
      <c r="I341" s="110" t="s">
        <v>10</v>
      </c>
      <c r="J341" s="111">
        <v>7600</v>
      </c>
      <c r="K341" s="111">
        <v>9890</v>
      </c>
      <c r="L341" s="110" t="s">
        <v>2639</v>
      </c>
      <c r="M341" s="109">
        <v>1</v>
      </c>
      <c r="N341" s="109"/>
      <c r="O341" s="110"/>
      <c r="P341" s="41" t="str">
        <f t="shared" si="5"/>
        <v>1</v>
      </c>
      <c r="Q341" s="41" t="str">
        <f>INDEX(Торг!$J:$J,MATCH($B341,Торг!$B:$B,0))</f>
        <v>salina</v>
      </c>
      <c r="R341" s="4" t="b">
        <f>EXACT(VLOOKUP(A341,Торг!$A:$A,1,0),A341)</f>
        <v>1</v>
      </c>
    </row>
    <row r="342" spans="1:18" ht="75" x14ac:dyDescent="0.25">
      <c r="A342" s="110" t="s">
        <v>1532</v>
      </c>
      <c r="B342" s="109">
        <v>257440</v>
      </c>
      <c r="C342" s="109">
        <v>121856</v>
      </c>
      <c r="D342" s="110" t="s">
        <v>2526</v>
      </c>
      <c r="E342" s="110" t="s">
        <v>2704</v>
      </c>
      <c r="F342" s="110"/>
      <c r="G342" s="110"/>
      <c r="H342" s="110"/>
      <c r="I342" s="110" t="s">
        <v>10</v>
      </c>
      <c r="J342" s="111">
        <v>7600</v>
      </c>
      <c r="K342" s="111">
        <v>9890</v>
      </c>
      <c r="L342" s="110" t="s">
        <v>2639</v>
      </c>
      <c r="M342" s="109">
        <v>1</v>
      </c>
      <c r="N342" s="109"/>
      <c r="O342" s="110"/>
      <c r="P342" s="41" t="str">
        <f t="shared" si="5"/>
        <v>1</v>
      </c>
      <c r="Q342" s="41" t="str">
        <f>INDEX(Торг!$J:$J,MATCH($B342,Торг!$B:$B,0))</f>
        <v>salina</v>
      </c>
      <c r="R342" s="4" t="b">
        <f>EXACT(VLOOKUP(A342,Торг!$A:$A,1,0),A342)</f>
        <v>1</v>
      </c>
    </row>
    <row r="343" spans="1:18" ht="75" x14ac:dyDescent="0.25">
      <c r="A343" s="110" t="s">
        <v>1532</v>
      </c>
      <c r="B343" s="109">
        <v>257441</v>
      </c>
      <c r="C343" s="109">
        <v>121865</v>
      </c>
      <c r="D343" s="110" t="s">
        <v>2527</v>
      </c>
      <c r="E343" s="110" t="s">
        <v>2704</v>
      </c>
      <c r="F343" s="110"/>
      <c r="G343" s="110"/>
      <c r="H343" s="110"/>
      <c r="I343" s="110" t="s">
        <v>10</v>
      </c>
      <c r="J343" s="111">
        <v>7600</v>
      </c>
      <c r="K343" s="111">
        <v>9890</v>
      </c>
      <c r="L343" s="110" t="s">
        <v>2639</v>
      </c>
      <c r="M343" s="109">
        <v>1</v>
      </c>
      <c r="N343" s="109"/>
      <c r="O343" s="110"/>
      <c r="P343" s="41" t="str">
        <f t="shared" si="5"/>
        <v>1</v>
      </c>
      <c r="Q343" s="41" t="str">
        <f>INDEX(Торг!$J:$J,MATCH($B343,Торг!$B:$B,0))</f>
        <v>salina</v>
      </c>
      <c r="R343" s="4" t="b">
        <f>EXACT(VLOOKUP(A343,Торг!$A:$A,1,0),A343)</f>
        <v>1</v>
      </c>
    </row>
    <row r="344" spans="1:18" ht="75" x14ac:dyDescent="0.25">
      <c r="A344" s="110" t="s">
        <v>1532</v>
      </c>
      <c r="B344" s="109">
        <v>257442</v>
      </c>
      <c r="C344" s="109">
        <v>121850</v>
      </c>
      <c r="D344" s="110" t="s">
        <v>2528</v>
      </c>
      <c r="E344" s="110" t="s">
        <v>2704</v>
      </c>
      <c r="F344" s="110"/>
      <c r="G344" s="110"/>
      <c r="H344" s="110"/>
      <c r="I344" s="110" t="s">
        <v>10</v>
      </c>
      <c r="J344" s="111">
        <v>7600</v>
      </c>
      <c r="K344" s="111">
        <v>9890</v>
      </c>
      <c r="L344" s="110" t="s">
        <v>2639</v>
      </c>
      <c r="M344" s="109">
        <v>1</v>
      </c>
      <c r="N344" s="109"/>
      <c r="O344" s="110"/>
      <c r="P344" s="41" t="str">
        <f t="shared" si="5"/>
        <v>1</v>
      </c>
      <c r="Q344" s="41" t="str">
        <f>INDEX(Торг!$J:$J,MATCH($B344,Торг!$B:$B,0))</f>
        <v>salina</v>
      </c>
      <c r="R344" s="4" t="b">
        <f>EXACT(VLOOKUP(A344,Торг!$A:$A,1,0),A344)</f>
        <v>1</v>
      </c>
    </row>
    <row r="345" spans="1:18" ht="75" x14ac:dyDescent="0.25">
      <c r="A345" s="110" t="s">
        <v>1532</v>
      </c>
      <c r="B345" s="109">
        <v>257443</v>
      </c>
      <c r="C345" s="109">
        <v>121877</v>
      </c>
      <c r="D345" s="110" t="s">
        <v>2529</v>
      </c>
      <c r="E345" s="110" t="s">
        <v>2704</v>
      </c>
      <c r="F345" s="110"/>
      <c r="G345" s="110"/>
      <c r="H345" s="110"/>
      <c r="I345" s="110" t="s">
        <v>10</v>
      </c>
      <c r="J345" s="111">
        <v>7600</v>
      </c>
      <c r="K345" s="111">
        <v>9890</v>
      </c>
      <c r="L345" s="110" t="s">
        <v>2639</v>
      </c>
      <c r="M345" s="109">
        <v>1</v>
      </c>
      <c r="N345" s="109"/>
      <c r="O345" s="110"/>
      <c r="P345" s="41" t="str">
        <f t="shared" si="5"/>
        <v>1</v>
      </c>
      <c r="Q345" s="41" t="str">
        <f>INDEX(Торг!$J:$J,MATCH($B345,Торг!$B:$B,0))</f>
        <v>salina</v>
      </c>
      <c r="R345" s="4" t="b">
        <f>EXACT(VLOOKUP(A345,Торг!$A:$A,1,0),A345)</f>
        <v>1</v>
      </c>
    </row>
    <row r="346" spans="1:18" ht="75" x14ac:dyDescent="0.25">
      <c r="A346" s="110" t="s">
        <v>1532</v>
      </c>
      <c r="B346" s="109">
        <v>257444</v>
      </c>
      <c r="C346" s="109">
        <v>121882</v>
      </c>
      <c r="D346" s="110" t="s">
        <v>2530</v>
      </c>
      <c r="E346" s="110" t="s">
        <v>2704</v>
      </c>
      <c r="F346" s="110"/>
      <c r="G346" s="110"/>
      <c r="H346" s="110"/>
      <c r="I346" s="110" t="s">
        <v>10</v>
      </c>
      <c r="J346" s="111">
        <v>7600</v>
      </c>
      <c r="K346" s="111">
        <v>9890</v>
      </c>
      <c r="L346" s="110" t="s">
        <v>2639</v>
      </c>
      <c r="M346" s="109">
        <v>1</v>
      </c>
      <c r="N346" s="109"/>
      <c r="O346" s="110"/>
      <c r="P346" s="41" t="str">
        <f t="shared" si="5"/>
        <v>1</v>
      </c>
      <c r="Q346" s="41" t="str">
        <f>INDEX(Торг!$J:$J,MATCH($B346,Торг!$B:$B,0))</f>
        <v>salina</v>
      </c>
      <c r="R346" s="4" t="b">
        <f>EXACT(VLOOKUP(A346,Торг!$A:$A,1,0),A346)</f>
        <v>1</v>
      </c>
    </row>
    <row r="347" spans="1:18" ht="75" x14ac:dyDescent="0.25">
      <c r="A347" s="110" t="s">
        <v>1532</v>
      </c>
      <c r="B347" s="109">
        <v>257445</v>
      </c>
      <c r="C347" s="109">
        <v>121842</v>
      </c>
      <c r="D347" s="110" t="s">
        <v>2531</v>
      </c>
      <c r="E347" s="110" t="s">
        <v>2704</v>
      </c>
      <c r="F347" s="110"/>
      <c r="G347" s="110"/>
      <c r="H347" s="110"/>
      <c r="I347" s="110" t="s">
        <v>10</v>
      </c>
      <c r="J347" s="111">
        <v>7600</v>
      </c>
      <c r="K347" s="111">
        <v>9890</v>
      </c>
      <c r="L347" s="110" t="s">
        <v>2639</v>
      </c>
      <c r="M347" s="109">
        <v>1</v>
      </c>
      <c r="N347" s="109"/>
      <c r="O347" s="110"/>
      <c r="P347" s="41" t="str">
        <f t="shared" si="5"/>
        <v>1</v>
      </c>
      <c r="Q347" s="41" t="str">
        <f>INDEX(Торг!$J:$J,MATCH($B347,Торг!$B:$B,0))</f>
        <v>salina</v>
      </c>
      <c r="R347" s="4" t="b">
        <f>EXACT(VLOOKUP(A347,Торг!$A:$A,1,0),A347)</f>
        <v>1</v>
      </c>
    </row>
    <row r="348" spans="1:18" ht="75" x14ac:dyDescent="0.25">
      <c r="A348" s="110" t="s">
        <v>1532</v>
      </c>
      <c r="B348" s="109">
        <v>257446</v>
      </c>
      <c r="C348" s="109">
        <v>121851</v>
      </c>
      <c r="D348" s="110" t="s">
        <v>2532</v>
      </c>
      <c r="E348" s="110" t="s">
        <v>2704</v>
      </c>
      <c r="F348" s="110"/>
      <c r="G348" s="110"/>
      <c r="H348" s="110"/>
      <c r="I348" s="110" t="s">
        <v>10</v>
      </c>
      <c r="J348" s="111">
        <v>7600</v>
      </c>
      <c r="K348" s="111">
        <v>9890</v>
      </c>
      <c r="L348" s="110" t="s">
        <v>2639</v>
      </c>
      <c r="M348" s="109">
        <v>1</v>
      </c>
      <c r="N348" s="109"/>
      <c r="O348" s="110"/>
      <c r="P348" s="41" t="str">
        <f t="shared" si="5"/>
        <v>1</v>
      </c>
      <c r="Q348" s="41" t="str">
        <f>INDEX(Торг!$J:$J,MATCH($B348,Торг!$B:$B,0))</f>
        <v>salina</v>
      </c>
      <c r="R348" s="4" t="b">
        <f>EXACT(VLOOKUP(A348,Торг!$A:$A,1,0),A348)</f>
        <v>1</v>
      </c>
    </row>
    <row r="349" spans="1:18" ht="75" x14ac:dyDescent="0.25">
      <c r="A349" s="110" t="s">
        <v>1532</v>
      </c>
      <c r="B349" s="109">
        <v>257447</v>
      </c>
      <c r="C349" s="109">
        <v>121868</v>
      </c>
      <c r="D349" s="110" t="s">
        <v>2533</v>
      </c>
      <c r="E349" s="110" t="s">
        <v>2704</v>
      </c>
      <c r="F349" s="110"/>
      <c r="G349" s="110"/>
      <c r="H349" s="110"/>
      <c r="I349" s="110" t="s">
        <v>10</v>
      </c>
      <c r="J349" s="111">
        <v>7600</v>
      </c>
      <c r="K349" s="111">
        <v>9890</v>
      </c>
      <c r="L349" s="110" t="s">
        <v>2639</v>
      </c>
      <c r="M349" s="109">
        <v>1</v>
      </c>
      <c r="N349" s="109"/>
      <c r="O349" s="110"/>
      <c r="P349" s="41" t="str">
        <f t="shared" si="5"/>
        <v>1</v>
      </c>
      <c r="Q349" s="41" t="str">
        <f>INDEX(Торг!$J:$J,MATCH($B349,Торг!$B:$B,0))</f>
        <v>salina</v>
      </c>
      <c r="R349" s="4" t="b">
        <f>EXACT(VLOOKUP(A349,Торг!$A:$A,1,0),A349)</f>
        <v>1</v>
      </c>
    </row>
    <row r="350" spans="1:18" ht="75" x14ac:dyDescent="0.25">
      <c r="A350" s="110" t="s">
        <v>1532</v>
      </c>
      <c r="B350" s="109">
        <v>257448</v>
      </c>
      <c r="C350" s="109">
        <v>121875</v>
      </c>
      <c r="D350" s="110" t="s">
        <v>2534</v>
      </c>
      <c r="E350" s="110" t="s">
        <v>2704</v>
      </c>
      <c r="F350" s="110"/>
      <c r="G350" s="110"/>
      <c r="H350" s="110"/>
      <c r="I350" s="110" t="s">
        <v>10</v>
      </c>
      <c r="J350" s="111">
        <v>7600</v>
      </c>
      <c r="K350" s="111">
        <v>9890</v>
      </c>
      <c r="L350" s="110" t="s">
        <v>2639</v>
      </c>
      <c r="M350" s="109">
        <v>1</v>
      </c>
      <c r="N350" s="109"/>
      <c r="O350" s="110"/>
      <c r="P350" s="41" t="str">
        <f t="shared" si="5"/>
        <v>1</v>
      </c>
      <c r="Q350" s="41" t="str">
        <f>INDEX(Торг!$J:$J,MATCH($B350,Торг!$B:$B,0))</f>
        <v>salina</v>
      </c>
      <c r="R350" s="4" t="b">
        <f>EXACT(VLOOKUP(A350,Торг!$A:$A,1,0),A350)</f>
        <v>1</v>
      </c>
    </row>
    <row r="351" spans="1:18" ht="75" x14ac:dyDescent="0.25">
      <c r="A351" s="110" t="s">
        <v>1532</v>
      </c>
      <c r="B351" s="109">
        <v>257449</v>
      </c>
      <c r="C351" s="109">
        <v>178225</v>
      </c>
      <c r="D351" s="110" t="s">
        <v>2535</v>
      </c>
      <c r="E351" s="110" t="s">
        <v>2704</v>
      </c>
      <c r="F351" s="110"/>
      <c r="G351" s="110"/>
      <c r="H351" s="110"/>
      <c r="I351" s="110" t="s">
        <v>10</v>
      </c>
      <c r="J351" s="111">
        <v>7600</v>
      </c>
      <c r="K351" s="111">
        <v>9890</v>
      </c>
      <c r="L351" s="110" t="s">
        <v>2639</v>
      </c>
      <c r="M351" s="109">
        <v>1</v>
      </c>
      <c r="N351" s="109"/>
      <c r="O351" s="110"/>
      <c r="P351" s="41" t="str">
        <f t="shared" si="5"/>
        <v>1</v>
      </c>
      <c r="Q351" s="41" t="str">
        <f>INDEX(Торг!$J:$J,MATCH($B351,Торг!$B:$B,0))</f>
        <v>salina</v>
      </c>
      <c r="R351" s="4" t="b">
        <f>EXACT(VLOOKUP(A351,Торг!$A:$A,1,0),A351)</f>
        <v>1</v>
      </c>
    </row>
    <row r="352" spans="1:18" ht="75" x14ac:dyDescent="0.25">
      <c r="A352" s="110" t="s">
        <v>1532</v>
      </c>
      <c r="B352" s="109">
        <v>257450</v>
      </c>
      <c r="C352" s="109">
        <v>121881</v>
      </c>
      <c r="D352" s="110" t="s">
        <v>2536</v>
      </c>
      <c r="E352" s="110" t="s">
        <v>2704</v>
      </c>
      <c r="F352" s="110"/>
      <c r="G352" s="110"/>
      <c r="H352" s="110"/>
      <c r="I352" s="110" t="s">
        <v>10</v>
      </c>
      <c r="J352" s="111">
        <v>7600</v>
      </c>
      <c r="K352" s="111">
        <v>9890</v>
      </c>
      <c r="L352" s="110" t="s">
        <v>2639</v>
      </c>
      <c r="M352" s="109">
        <v>1</v>
      </c>
      <c r="N352" s="109"/>
      <c r="O352" s="110"/>
      <c r="P352" s="41" t="str">
        <f t="shared" si="5"/>
        <v>1</v>
      </c>
      <c r="Q352" s="41" t="str">
        <f>INDEX(Торг!$J:$J,MATCH($B352,Торг!$B:$B,0))</f>
        <v>salina</v>
      </c>
      <c r="R352" s="4" t="b">
        <f>EXACT(VLOOKUP(A352,Торг!$A:$A,1,0),A352)</f>
        <v>1</v>
      </c>
    </row>
    <row r="353" spans="1:18" ht="75" x14ac:dyDescent="0.25">
      <c r="A353" s="110" t="s">
        <v>1532</v>
      </c>
      <c r="B353" s="109">
        <v>257451</v>
      </c>
      <c r="C353" s="109">
        <v>121848</v>
      </c>
      <c r="D353" s="110" t="s">
        <v>2537</v>
      </c>
      <c r="E353" s="110" t="s">
        <v>2704</v>
      </c>
      <c r="F353" s="110"/>
      <c r="G353" s="110"/>
      <c r="H353" s="110"/>
      <c r="I353" s="110" t="s">
        <v>10</v>
      </c>
      <c r="J353" s="111">
        <v>7600</v>
      </c>
      <c r="K353" s="111">
        <v>9890</v>
      </c>
      <c r="L353" s="110" t="s">
        <v>2639</v>
      </c>
      <c r="M353" s="109">
        <v>1</v>
      </c>
      <c r="N353" s="109"/>
      <c r="O353" s="110"/>
      <c r="P353" s="41" t="str">
        <f t="shared" si="5"/>
        <v>1</v>
      </c>
      <c r="Q353" s="41" t="str">
        <f>INDEX(Торг!$J:$J,MATCH($B353,Торг!$B:$B,0))</f>
        <v>salina</v>
      </c>
      <c r="R353" s="4" t="b">
        <f>EXACT(VLOOKUP(A353,Торг!$A:$A,1,0),A353)</f>
        <v>1</v>
      </c>
    </row>
    <row r="354" spans="1:18" ht="75" x14ac:dyDescent="0.25">
      <c r="A354" s="110" t="s">
        <v>1532</v>
      </c>
      <c r="B354" s="109">
        <v>257452</v>
      </c>
      <c r="C354" s="109">
        <v>121866</v>
      </c>
      <c r="D354" s="110" t="s">
        <v>2538</v>
      </c>
      <c r="E354" s="110" t="s">
        <v>2704</v>
      </c>
      <c r="F354" s="110"/>
      <c r="G354" s="110"/>
      <c r="H354" s="110"/>
      <c r="I354" s="110" t="s">
        <v>10</v>
      </c>
      <c r="J354" s="111">
        <v>7600</v>
      </c>
      <c r="K354" s="111">
        <v>9890</v>
      </c>
      <c r="L354" s="110" t="s">
        <v>2639</v>
      </c>
      <c r="M354" s="109">
        <v>1</v>
      </c>
      <c r="N354" s="109"/>
      <c r="O354" s="110"/>
      <c r="P354" s="41" t="str">
        <f t="shared" si="5"/>
        <v>1</v>
      </c>
      <c r="Q354" s="41" t="str">
        <f>INDEX(Торг!$J:$J,MATCH($B354,Торг!$B:$B,0))</f>
        <v>salina</v>
      </c>
      <c r="R354" s="4" t="b">
        <f>EXACT(VLOOKUP(A354,Торг!$A:$A,1,0),A354)</f>
        <v>1</v>
      </c>
    </row>
    <row r="355" spans="1:18" ht="75" x14ac:dyDescent="0.25">
      <c r="A355" s="110" t="s">
        <v>1532</v>
      </c>
      <c r="B355" s="109">
        <v>257453</v>
      </c>
      <c r="C355" s="109">
        <v>121843</v>
      </c>
      <c r="D355" s="110" t="s">
        <v>2539</v>
      </c>
      <c r="E355" s="110" t="s">
        <v>2704</v>
      </c>
      <c r="F355" s="110"/>
      <c r="G355" s="110"/>
      <c r="H355" s="110"/>
      <c r="I355" s="110" t="s">
        <v>10</v>
      </c>
      <c r="J355" s="111">
        <v>7600</v>
      </c>
      <c r="K355" s="111">
        <v>9890</v>
      </c>
      <c r="L355" s="110" t="s">
        <v>2639</v>
      </c>
      <c r="M355" s="109">
        <v>1</v>
      </c>
      <c r="N355" s="109"/>
      <c r="O355" s="110"/>
      <c r="P355" s="41" t="str">
        <f t="shared" si="5"/>
        <v>1</v>
      </c>
      <c r="Q355" s="41" t="str">
        <f>INDEX(Торг!$J:$J,MATCH($B355,Торг!$B:$B,0))</f>
        <v>salina</v>
      </c>
      <c r="R355" s="4" t="b">
        <f>EXACT(VLOOKUP(A355,Торг!$A:$A,1,0),A355)</f>
        <v>1</v>
      </c>
    </row>
    <row r="356" spans="1:18" ht="75" x14ac:dyDescent="0.25">
      <c r="A356" s="110" t="s">
        <v>1532</v>
      </c>
      <c r="B356" s="109">
        <v>257454</v>
      </c>
      <c r="C356" s="109">
        <v>121862</v>
      </c>
      <c r="D356" s="110" t="s">
        <v>2540</v>
      </c>
      <c r="E356" s="110" t="s">
        <v>2704</v>
      </c>
      <c r="F356" s="110"/>
      <c r="G356" s="110"/>
      <c r="H356" s="110"/>
      <c r="I356" s="110" t="s">
        <v>10</v>
      </c>
      <c r="J356" s="111">
        <v>7600</v>
      </c>
      <c r="K356" s="111">
        <v>9890</v>
      </c>
      <c r="L356" s="110" t="s">
        <v>2639</v>
      </c>
      <c r="M356" s="109">
        <v>1</v>
      </c>
      <c r="N356" s="109"/>
      <c r="O356" s="110"/>
      <c r="P356" s="41" t="str">
        <f t="shared" si="5"/>
        <v>1</v>
      </c>
      <c r="Q356" s="41" t="str">
        <f>INDEX(Торг!$J:$J,MATCH($B356,Торг!$B:$B,0))</f>
        <v>salina</v>
      </c>
      <c r="R356" s="4" t="b">
        <f>EXACT(VLOOKUP(A356,Торг!$A:$A,1,0),A356)</f>
        <v>1</v>
      </c>
    </row>
    <row r="357" spans="1:18" ht="75" x14ac:dyDescent="0.25">
      <c r="A357" s="110" t="s">
        <v>1532</v>
      </c>
      <c r="B357" s="109">
        <v>257455</v>
      </c>
      <c r="C357" s="109">
        <v>121869</v>
      </c>
      <c r="D357" s="110" t="s">
        <v>2541</v>
      </c>
      <c r="E357" s="110" t="s">
        <v>2704</v>
      </c>
      <c r="F357" s="110"/>
      <c r="G357" s="110"/>
      <c r="H357" s="110"/>
      <c r="I357" s="110" t="s">
        <v>10</v>
      </c>
      <c r="J357" s="111">
        <v>7600</v>
      </c>
      <c r="K357" s="111">
        <v>9890</v>
      </c>
      <c r="L357" s="110" t="s">
        <v>2639</v>
      </c>
      <c r="M357" s="109">
        <v>1</v>
      </c>
      <c r="N357" s="109"/>
      <c r="O357" s="110"/>
      <c r="P357" s="41" t="str">
        <f t="shared" si="5"/>
        <v>1</v>
      </c>
      <c r="Q357" s="41" t="str">
        <f>INDEX(Торг!$J:$J,MATCH($B357,Торг!$B:$B,0))</f>
        <v>salina</v>
      </c>
      <c r="R357" s="4" t="b">
        <f>EXACT(VLOOKUP(A357,Торг!$A:$A,1,0),A357)</f>
        <v>1</v>
      </c>
    </row>
    <row r="358" spans="1:18" ht="75" x14ac:dyDescent="0.25">
      <c r="A358" s="110" t="s">
        <v>1532</v>
      </c>
      <c r="B358" s="109">
        <v>257456</v>
      </c>
      <c r="C358" s="109">
        <v>121874</v>
      </c>
      <c r="D358" s="110" t="s">
        <v>2542</v>
      </c>
      <c r="E358" s="110" t="s">
        <v>2704</v>
      </c>
      <c r="F358" s="110"/>
      <c r="G358" s="110"/>
      <c r="H358" s="110"/>
      <c r="I358" s="110" t="s">
        <v>10</v>
      </c>
      <c r="J358" s="111">
        <v>7600</v>
      </c>
      <c r="K358" s="111">
        <v>9890</v>
      </c>
      <c r="L358" s="110" t="s">
        <v>2639</v>
      </c>
      <c r="M358" s="109">
        <v>1</v>
      </c>
      <c r="N358" s="109"/>
      <c r="O358" s="110"/>
      <c r="P358" s="41" t="str">
        <f t="shared" si="5"/>
        <v>1</v>
      </c>
      <c r="Q358" s="41" t="str">
        <f>INDEX(Торг!$J:$J,MATCH($B358,Торг!$B:$B,0))</f>
        <v>salina</v>
      </c>
      <c r="R358" s="4" t="b">
        <f>EXACT(VLOOKUP(A358,Торг!$A:$A,1,0),A358)</f>
        <v>1</v>
      </c>
    </row>
    <row r="359" spans="1:18" ht="75" x14ac:dyDescent="0.25">
      <c r="A359" s="110" t="s">
        <v>1532</v>
      </c>
      <c r="B359" s="109">
        <v>257457</v>
      </c>
      <c r="C359" s="109">
        <v>121840</v>
      </c>
      <c r="D359" s="110" t="s">
        <v>2543</v>
      </c>
      <c r="E359" s="110" t="s">
        <v>2704</v>
      </c>
      <c r="F359" s="110"/>
      <c r="G359" s="110"/>
      <c r="H359" s="110"/>
      <c r="I359" s="110" t="s">
        <v>10</v>
      </c>
      <c r="J359" s="111">
        <v>7600</v>
      </c>
      <c r="K359" s="111">
        <v>9890</v>
      </c>
      <c r="L359" s="110" t="s">
        <v>2639</v>
      </c>
      <c r="M359" s="109">
        <v>1</v>
      </c>
      <c r="N359" s="109"/>
      <c r="O359" s="110"/>
      <c r="P359" s="41" t="str">
        <f t="shared" si="5"/>
        <v>1</v>
      </c>
      <c r="Q359" s="41" t="str">
        <f>INDEX(Торг!$J:$J,MATCH($B359,Торг!$B:$B,0))</f>
        <v>salina</v>
      </c>
      <c r="R359" s="4" t="b">
        <f>EXACT(VLOOKUP(A359,Торг!$A:$A,1,0),A359)</f>
        <v>1</v>
      </c>
    </row>
    <row r="360" spans="1:18" ht="75" x14ac:dyDescent="0.25">
      <c r="A360" s="110" t="s">
        <v>1532</v>
      </c>
      <c r="B360" s="109">
        <v>257458</v>
      </c>
      <c r="C360" s="109">
        <v>121879</v>
      </c>
      <c r="D360" s="110" t="s">
        <v>2544</v>
      </c>
      <c r="E360" s="110" t="s">
        <v>2704</v>
      </c>
      <c r="F360" s="110"/>
      <c r="G360" s="110"/>
      <c r="H360" s="110"/>
      <c r="I360" s="110" t="s">
        <v>10</v>
      </c>
      <c r="J360" s="111">
        <v>7600</v>
      </c>
      <c r="K360" s="111">
        <v>9890</v>
      </c>
      <c r="L360" s="110" t="s">
        <v>2639</v>
      </c>
      <c r="M360" s="109">
        <v>1</v>
      </c>
      <c r="N360" s="109"/>
      <c r="O360" s="110"/>
      <c r="P360" s="41" t="str">
        <f t="shared" si="5"/>
        <v>1</v>
      </c>
      <c r="Q360" s="41" t="str">
        <f>INDEX(Торг!$J:$J,MATCH($B360,Торг!$B:$B,0))</f>
        <v>salina</v>
      </c>
      <c r="R360" s="4" t="b">
        <f>EXACT(VLOOKUP(A360,Торг!$A:$A,1,0),A360)</f>
        <v>1</v>
      </c>
    </row>
    <row r="361" spans="1:18" ht="75" x14ac:dyDescent="0.25">
      <c r="A361" s="110" t="s">
        <v>1532</v>
      </c>
      <c r="B361" s="109">
        <v>257459</v>
      </c>
      <c r="C361" s="109">
        <v>121861</v>
      </c>
      <c r="D361" s="110" t="s">
        <v>2545</v>
      </c>
      <c r="E361" s="110" t="s">
        <v>2704</v>
      </c>
      <c r="F361" s="110"/>
      <c r="G361" s="110"/>
      <c r="H361" s="110"/>
      <c r="I361" s="110" t="s">
        <v>10</v>
      </c>
      <c r="J361" s="111">
        <v>7600</v>
      </c>
      <c r="K361" s="111">
        <v>9890</v>
      </c>
      <c r="L361" s="110" t="s">
        <v>2639</v>
      </c>
      <c r="M361" s="109">
        <v>1</v>
      </c>
      <c r="N361" s="109"/>
      <c r="O361" s="110"/>
      <c r="P361" s="41" t="str">
        <f t="shared" si="5"/>
        <v>1</v>
      </c>
      <c r="Q361" s="41" t="str">
        <f>INDEX(Торг!$J:$J,MATCH($B361,Торг!$B:$B,0))</f>
        <v>salina</v>
      </c>
      <c r="R361" s="4" t="b">
        <f>EXACT(VLOOKUP(A361,Торг!$A:$A,1,0),A361)</f>
        <v>1</v>
      </c>
    </row>
    <row r="362" spans="1:18" ht="75" x14ac:dyDescent="0.25">
      <c r="A362" s="110" t="s">
        <v>1532</v>
      </c>
      <c r="B362" s="109">
        <v>257460</v>
      </c>
      <c r="C362" s="109">
        <v>121871</v>
      </c>
      <c r="D362" s="110" t="s">
        <v>2546</v>
      </c>
      <c r="E362" s="110" t="s">
        <v>2704</v>
      </c>
      <c r="F362" s="110"/>
      <c r="G362" s="110"/>
      <c r="H362" s="110"/>
      <c r="I362" s="110" t="s">
        <v>10</v>
      </c>
      <c r="J362" s="111">
        <v>7600</v>
      </c>
      <c r="K362" s="111">
        <v>9890</v>
      </c>
      <c r="L362" s="110" t="s">
        <v>2639</v>
      </c>
      <c r="M362" s="109">
        <v>1</v>
      </c>
      <c r="N362" s="109"/>
      <c r="O362" s="110"/>
      <c r="P362" s="41" t="str">
        <f t="shared" si="5"/>
        <v>1</v>
      </c>
      <c r="Q362" s="41" t="str">
        <f>INDEX(Торг!$J:$J,MATCH($B362,Торг!$B:$B,0))</f>
        <v>salina</v>
      </c>
      <c r="R362" s="4" t="b">
        <f>EXACT(VLOOKUP(A362,Торг!$A:$A,1,0),A362)</f>
        <v>1</v>
      </c>
    </row>
    <row r="363" spans="1:18" ht="75" x14ac:dyDescent="0.25">
      <c r="A363" s="110" t="s">
        <v>1532</v>
      </c>
      <c r="B363" s="109">
        <v>257461</v>
      </c>
      <c r="C363" s="109">
        <v>121849</v>
      </c>
      <c r="D363" s="110" t="s">
        <v>2547</v>
      </c>
      <c r="E363" s="110" t="s">
        <v>2704</v>
      </c>
      <c r="F363" s="110"/>
      <c r="G363" s="110"/>
      <c r="H363" s="110"/>
      <c r="I363" s="110" t="s">
        <v>10</v>
      </c>
      <c r="J363" s="111">
        <v>7600</v>
      </c>
      <c r="K363" s="111">
        <v>9890</v>
      </c>
      <c r="L363" s="110" t="s">
        <v>2639</v>
      </c>
      <c r="M363" s="109">
        <v>1</v>
      </c>
      <c r="N363" s="109"/>
      <c r="O363" s="110"/>
      <c r="P363" s="41" t="str">
        <f t="shared" si="5"/>
        <v>1</v>
      </c>
      <c r="Q363" s="41" t="str">
        <f>INDEX(Торг!$J:$J,MATCH($B363,Торг!$B:$B,0))</f>
        <v>salina</v>
      </c>
      <c r="R363" s="4" t="b">
        <f>EXACT(VLOOKUP(A363,Торг!$A:$A,1,0),A363)</f>
        <v>1</v>
      </c>
    </row>
    <row r="364" spans="1:18" ht="75" x14ac:dyDescent="0.25">
      <c r="A364" s="110" t="s">
        <v>1532</v>
      </c>
      <c r="B364" s="109">
        <v>257462</v>
      </c>
      <c r="C364" s="109">
        <v>121863</v>
      </c>
      <c r="D364" s="110" t="s">
        <v>2548</v>
      </c>
      <c r="E364" s="110" t="s">
        <v>2704</v>
      </c>
      <c r="F364" s="110"/>
      <c r="G364" s="110"/>
      <c r="H364" s="110"/>
      <c r="I364" s="110" t="s">
        <v>10</v>
      </c>
      <c r="J364" s="111">
        <v>7600</v>
      </c>
      <c r="K364" s="111">
        <v>9890</v>
      </c>
      <c r="L364" s="110" t="s">
        <v>2639</v>
      </c>
      <c r="M364" s="109">
        <v>1</v>
      </c>
      <c r="N364" s="109"/>
      <c r="O364" s="110"/>
      <c r="P364" s="41" t="str">
        <f t="shared" si="5"/>
        <v>1</v>
      </c>
      <c r="Q364" s="41" t="str">
        <f>INDEX(Торг!$J:$J,MATCH($B364,Торг!$B:$B,0))</f>
        <v>salina</v>
      </c>
      <c r="R364" s="4" t="b">
        <f>EXACT(VLOOKUP(A364,Торг!$A:$A,1,0),A364)</f>
        <v>1</v>
      </c>
    </row>
    <row r="365" spans="1:18" ht="75" x14ac:dyDescent="0.25">
      <c r="A365" s="110" t="s">
        <v>1532</v>
      </c>
      <c r="B365" s="109">
        <v>257463</v>
      </c>
      <c r="C365" s="109">
        <v>121853</v>
      </c>
      <c r="D365" s="110" t="s">
        <v>2549</v>
      </c>
      <c r="E365" s="110" t="s">
        <v>2704</v>
      </c>
      <c r="F365" s="110"/>
      <c r="G365" s="110"/>
      <c r="H365" s="110"/>
      <c r="I365" s="110" t="s">
        <v>10</v>
      </c>
      <c r="J365" s="111">
        <v>7600</v>
      </c>
      <c r="K365" s="111">
        <v>9890</v>
      </c>
      <c r="L365" s="110" t="s">
        <v>2639</v>
      </c>
      <c r="M365" s="109">
        <v>1</v>
      </c>
      <c r="N365" s="109"/>
      <c r="O365" s="110"/>
      <c r="P365" s="41" t="str">
        <f t="shared" si="5"/>
        <v>1</v>
      </c>
      <c r="Q365" s="41" t="str">
        <f>INDEX(Торг!$J:$J,MATCH($B365,Торг!$B:$B,0))</f>
        <v>salina</v>
      </c>
      <c r="R365" s="4" t="b">
        <f>EXACT(VLOOKUP(A365,Торг!$A:$A,1,0),A365)</f>
        <v>1</v>
      </c>
    </row>
    <row r="366" spans="1:18" ht="75" x14ac:dyDescent="0.25">
      <c r="A366" s="110" t="s">
        <v>1532</v>
      </c>
      <c r="B366" s="109">
        <v>257464</v>
      </c>
      <c r="C366" s="109">
        <v>121845</v>
      </c>
      <c r="D366" s="110" t="s">
        <v>2550</v>
      </c>
      <c r="E366" s="110" t="s">
        <v>2704</v>
      </c>
      <c r="F366" s="110"/>
      <c r="G366" s="110"/>
      <c r="H366" s="110"/>
      <c r="I366" s="110" t="s">
        <v>10</v>
      </c>
      <c r="J366" s="111">
        <v>7600</v>
      </c>
      <c r="K366" s="111">
        <v>9890</v>
      </c>
      <c r="L366" s="110" t="s">
        <v>2639</v>
      </c>
      <c r="M366" s="109">
        <v>1</v>
      </c>
      <c r="N366" s="109"/>
      <c r="O366" s="110"/>
      <c r="P366" s="41" t="str">
        <f t="shared" si="5"/>
        <v>1</v>
      </c>
      <c r="Q366" s="41" t="str">
        <f>INDEX(Торг!$J:$J,MATCH($B366,Торг!$B:$B,0))</f>
        <v>salina</v>
      </c>
      <c r="R366" s="4" t="b">
        <f>EXACT(VLOOKUP(A366,Торг!$A:$A,1,0),A366)</f>
        <v>1</v>
      </c>
    </row>
    <row r="367" spans="1:18" ht="75" x14ac:dyDescent="0.25">
      <c r="A367" s="110" t="s">
        <v>1532</v>
      </c>
      <c r="B367" s="109">
        <v>257465</v>
      </c>
      <c r="C367" s="109">
        <v>121846</v>
      </c>
      <c r="D367" s="110" t="s">
        <v>2551</v>
      </c>
      <c r="E367" s="110" t="s">
        <v>2704</v>
      </c>
      <c r="F367" s="110"/>
      <c r="G367" s="110"/>
      <c r="H367" s="110"/>
      <c r="I367" s="110" t="s">
        <v>10</v>
      </c>
      <c r="J367" s="111">
        <v>7600</v>
      </c>
      <c r="K367" s="111">
        <v>9890</v>
      </c>
      <c r="L367" s="110" t="s">
        <v>2639</v>
      </c>
      <c r="M367" s="109">
        <v>1</v>
      </c>
      <c r="N367" s="109"/>
      <c r="O367" s="110"/>
      <c r="P367" s="41" t="str">
        <f t="shared" si="5"/>
        <v>1</v>
      </c>
      <c r="Q367" s="41" t="str">
        <f>INDEX(Торг!$J:$J,MATCH($B367,Торг!$B:$B,0))</f>
        <v>salina</v>
      </c>
      <c r="R367" s="4" t="b">
        <f>EXACT(VLOOKUP(A367,Торг!$A:$A,1,0),A367)</f>
        <v>1</v>
      </c>
    </row>
    <row r="368" spans="1:18" ht="75" x14ac:dyDescent="0.25">
      <c r="A368" s="110" t="s">
        <v>1532</v>
      </c>
      <c r="B368" s="109">
        <v>257466</v>
      </c>
      <c r="C368" s="109">
        <v>121841</v>
      </c>
      <c r="D368" s="110" t="s">
        <v>2552</v>
      </c>
      <c r="E368" s="110" t="s">
        <v>2704</v>
      </c>
      <c r="F368" s="110"/>
      <c r="G368" s="110"/>
      <c r="H368" s="110"/>
      <c r="I368" s="110" t="s">
        <v>10</v>
      </c>
      <c r="J368" s="111">
        <v>7600</v>
      </c>
      <c r="K368" s="111">
        <v>9890</v>
      </c>
      <c r="L368" s="110" t="s">
        <v>2639</v>
      </c>
      <c r="M368" s="109">
        <v>1</v>
      </c>
      <c r="N368" s="109"/>
      <c r="O368" s="110"/>
      <c r="P368" s="41" t="str">
        <f t="shared" si="5"/>
        <v>1</v>
      </c>
      <c r="Q368" s="41" t="str">
        <f>INDEX(Торг!$J:$J,MATCH($B368,Торг!$B:$B,0))</f>
        <v>salina</v>
      </c>
      <c r="R368" s="4" t="b">
        <f>EXACT(VLOOKUP(A368,Торг!$A:$A,1,0),A368)</f>
        <v>1</v>
      </c>
    </row>
    <row r="369" spans="1:18" ht="75" x14ac:dyDescent="0.25">
      <c r="A369" s="110" t="s">
        <v>1532</v>
      </c>
      <c r="B369" s="109">
        <v>257467</v>
      </c>
      <c r="C369" s="109">
        <v>121855</v>
      </c>
      <c r="D369" s="110" t="s">
        <v>2553</v>
      </c>
      <c r="E369" s="110" t="s">
        <v>2704</v>
      </c>
      <c r="F369" s="110"/>
      <c r="G369" s="110"/>
      <c r="H369" s="110"/>
      <c r="I369" s="110" t="s">
        <v>10</v>
      </c>
      <c r="J369" s="111">
        <v>7600</v>
      </c>
      <c r="K369" s="111">
        <v>9890</v>
      </c>
      <c r="L369" s="110" t="s">
        <v>2639</v>
      </c>
      <c r="M369" s="109">
        <v>1</v>
      </c>
      <c r="N369" s="109"/>
      <c r="O369" s="110"/>
      <c r="P369" s="41" t="str">
        <f t="shared" si="5"/>
        <v>1</v>
      </c>
      <c r="Q369" s="41" t="str">
        <f>INDEX(Торг!$J:$J,MATCH($B369,Торг!$B:$B,0))</f>
        <v>salina</v>
      </c>
      <c r="R369" s="4" t="b">
        <f>EXACT(VLOOKUP(A369,Торг!$A:$A,1,0),A369)</f>
        <v>1</v>
      </c>
    </row>
    <row r="370" spans="1:18" ht="75" x14ac:dyDescent="0.25">
      <c r="A370" s="110" t="s">
        <v>1532</v>
      </c>
      <c r="B370" s="109">
        <v>257468</v>
      </c>
      <c r="C370" s="109">
        <v>121867</v>
      </c>
      <c r="D370" s="110" t="s">
        <v>2554</v>
      </c>
      <c r="E370" s="110" t="s">
        <v>2704</v>
      </c>
      <c r="F370" s="110"/>
      <c r="G370" s="110"/>
      <c r="H370" s="110"/>
      <c r="I370" s="110" t="s">
        <v>10</v>
      </c>
      <c r="J370" s="111">
        <v>7600</v>
      </c>
      <c r="K370" s="111">
        <v>9890</v>
      </c>
      <c r="L370" s="110" t="s">
        <v>2639</v>
      </c>
      <c r="M370" s="109">
        <v>1</v>
      </c>
      <c r="N370" s="109"/>
      <c r="O370" s="110"/>
      <c r="P370" s="41" t="str">
        <f t="shared" si="5"/>
        <v>1</v>
      </c>
      <c r="Q370" s="41" t="str">
        <f>INDEX(Торг!$J:$J,MATCH($B370,Торг!$B:$B,0))</f>
        <v>salina</v>
      </c>
      <c r="R370" s="4" t="b">
        <f>EXACT(VLOOKUP(A370,Торг!$A:$A,1,0),A370)</f>
        <v>1</v>
      </c>
    </row>
    <row r="371" spans="1:18" ht="75" x14ac:dyDescent="0.25">
      <c r="A371" s="110" t="s">
        <v>1532</v>
      </c>
      <c r="B371" s="109">
        <v>257469</v>
      </c>
      <c r="C371" s="109">
        <v>121876</v>
      </c>
      <c r="D371" s="110" t="s">
        <v>2555</v>
      </c>
      <c r="E371" s="110" t="s">
        <v>2704</v>
      </c>
      <c r="F371" s="110"/>
      <c r="G371" s="110"/>
      <c r="H371" s="110"/>
      <c r="I371" s="110" t="s">
        <v>10</v>
      </c>
      <c r="J371" s="111">
        <v>7600</v>
      </c>
      <c r="K371" s="111">
        <v>9890</v>
      </c>
      <c r="L371" s="110" t="s">
        <v>2639</v>
      </c>
      <c r="M371" s="109">
        <v>1</v>
      </c>
      <c r="N371" s="109"/>
      <c r="O371" s="110"/>
      <c r="P371" s="41" t="str">
        <f t="shared" si="5"/>
        <v>1</v>
      </c>
      <c r="Q371" s="41" t="str">
        <f>INDEX(Торг!$J:$J,MATCH($B371,Торг!$B:$B,0))</f>
        <v>salina</v>
      </c>
      <c r="R371" s="4" t="b">
        <f>EXACT(VLOOKUP(A371,Торг!$A:$A,1,0),A371)</f>
        <v>1</v>
      </c>
    </row>
    <row r="372" spans="1:18" ht="75" x14ac:dyDescent="0.25">
      <c r="A372" s="110" t="s">
        <v>1532</v>
      </c>
      <c r="B372" s="109">
        <v>257470</v>
      </c>
      <c r="C372" s="109">
        <v>121854</v>
      </c>
      <c r="D372" s="110" t="s">
        <v>2556</v>
      </c>
      <c r="E372" s="110" t="s">
        <v>2704</v>
      </c>
      <c r="F372" s="110"/>
      <c r="G372" s="110"/>
      <c r="H372" s="110"/>
      <c r="I372" s="110" t="s">
        <v>10</v>
      </c>
      <c r="J372" s="111">
        <v>7600</v>
      </c>
      <c r="K372" s="111">
        <v>9890</v>
      </c>
      <c r="L372" s="110" t="s">
        <v>2639</v>
      </c>
      <c r="M372" s="109">
        <v>1</v>
      </c>
      <c r="N372" s="109"/>
      <c r="O372" s="110"/>
      <c r="P372" s="41" t="str">
        <f t="shared" si="5"/>
        <v>1</v>
      </c>
      <c r="Q372" s="41" t="str">
        <f>INDEX(Торг!$J:$J,MATCH($B372,Торг!$B:$B,0))</f>
        <v>salina</v>
      </c>
      <c r="R372" s="4" t="b">
        <f>EXACT(VLOOKUP(A372,Торг!$A:$A,1,0),A372)</f>
        <v>1</v>
      </c>
    </row>
    <row r="373" spans="1:18" ht="75" x14ac:dyDescent="0.25">
      <c r="A373" s="110" t="s">
        <v>1532</v>
      </c>
      <c r="B373" s="109">
        <v>257471</v>
      </c>
      <c r="C373" s="109">
        <v>121864</v>
      </c>
      <c r="D373" s="110" t="s">
        <v>2557</v>
      </c>
      <c r="E373" s="110" t="s">
        <v>2704</v>
      </c>
      <c r="F373" s="110"/>
      <c r="G373" s="110"/>
      <c r="H373" s="110"/>
      <c r="I373" s="110" t="s">
        <v>10</v>
      </c>
      <c r="J373" s="111">
        <v>7600</v>
      </c>
      <c r="K373" s="111">
        <v>9890</v>
      </c>
      <c r="L373" s="110" t="s">
        <v>2639</v>
      </c>
      <c r="M373" s="109">
        <v>1</v>
      </c>
      <c r="N373" s="109"/>
      <c r="O373" s="110"/>
      <c r="P373" s="41" t="str">
        <f t="shared" si="5"/>
        <v>1</v>
      </c>
      <c r="Q373" s="41" t="str">
        <f>INDEX(Торг!$J:$J,MATCH($B373,Торг!$B:$B,0))</f>
        <v>salina</v>
      </c>
      <c r="R373" s="4" t="b">
        <f>EXACT(VLOOKUP(A373,Торг!$A:$A,1,0),A373)</f>
        <v>1</v>
      </c>
    </row>
    <row r="374" spans="1:18" ht="75" x14ac:dyDescent="0.25">
      <c r="A374" s="110" t="s">
        <v>1532</v>
      </c>
      <c r="B374" s="109">
        <v>137423</v>
      </c>
      <c r="C374" s="109">
        <v>73965</v>
      </c>
      <c r="D374" s="110" t="s">
        <v>1112</v>
      </c>
      <c r="E374" s="110" t="s">
        <v>2704</v>
      </c>
      <c r="F374" s="110"/>
      <c r="G374" s="110"/>
      <c r="H374" s="110"/>
      <c r="I374" s="110" t="s">
        <v>10</v>
      </c>
      <c r="J374" s="111">
        <v>7600</v>
      </c>
      <c r="K374" s="111">
        <v>9890</v>
      </c>
      <c r="L374" s="110" t="s">
        <v>2639</v>
      </c>
      <c r="M374" s="109">
        <v>1</v>
      </c>
      <c r="N374" s="109"/>
      <c r="O374" s="110"/>
      <c r="P374" s="41" t="str">
        <f t="shared" si="5"/>
        <v>1</v>
      </c>
      <c r="Q374" s="41" t="str">
        <f>INDEX(Торг!$J:$J,MATCH($B374,Торг!$B:$B,0))</f>
        <v>salina</v>
      </c>
      <c r="R374" s="4" t="b">
        <f>EXACT(VLOOKUP(A374,Торг!$A:$A,1,0),A374)</f>
        <v>1</v>
      </c>
    </row>
    <row r="375" spans="1:18" ht="75" x14ac:dyDescent="0.25">
      <c r="A375" s="110" t="s">
        <v>1532</v>
      </c>
      <c r="B375" s="109">
        <v>257472</v>
      </c>
      <c r="C375" s="109">
        <v>172269</v>
      </c>
      <c r="D375" s="110" t="s">
        <v>2558</v>
      </c>
      <c r="E375" s="110" t="s">
        <v>2704</v>
      </c>
      <c r="F375" s="110"/>
      <c r="G375" s="110"/>
      <c r="H375" s="110"/>
      <c r="I375" s="110" t="s">
        <v>10</v>
      </c>
      <c r="J375" s="111">
        <v>7600</v>
      </c>
      <c r="K375" s="111">
        <v>9890</v>
      </c>
      <c r="L375" s="110" t="s">
        <v>2639</v>
      </c>
      <c r="M375" s="109">
        <v>1</v>
      </c>
      <c r="N375" s="109"/>
      <c r="O375" s="110"/>
      <c r="P375" s="41" t="str">
        <f t="shared" si="5"/>
        <v>1</v>
      </c>
      <c r="Q375" s="41" t="str">
        <f>INDEX(Торг!$J:$J,MATCH($B375,Торг!$B:$B,0))</f>
        <v>salina</v>
      </c>
      <c r="R375" s="4" t="b">
        <f>EXACT(VLOOKUP(A375,Торг!$A:$A,1,0),A375)</f>
        <v>1</v>
      </c>
    </row>
    <row r="376" spans="1:18" ht="60" x14ac:dyDescent="0.25">
      <c r="A376" s="110" t="s">
        <v>1533</v>
      </c>
      <c r="B376" s="109">
        <v>137467</v>
      </c>
      <c r="C376" s="109">
        <v>73967</v>
      </c>
      <c r="D376" s="110" t="s">
        <v>1111</v>
      </c>
      <c r="E376" s="110" t="s">
        <v>2704</v>
      </c>
      <c r="F376" s="110"/>
      <c r="G376" s="110"/>
      <c r="H376" s="110"/>
      <c r="I376" s="110" t="s">
        <v>10</v>
      </c>
      <c r="J376" s="111">
        <v>6000</v>
      </c>
      <c r="K376" s="111">
        <v>8090</v>
      </c>
      <c r="L376" s="110" t="s">
        <v>2640</v>
      </c>
      <c r="M376" s="109">
        <v>1</v>
      </c>
      <c r="N376" s="109"/>
      <c r="O376" s="110"/>
      <c r="P376" s="41" t="str">
        <f t="shared" si="5"/>
        <v>1</v>
      </c>
      <c r="Q376" s="41" t="str">
        <f>INDEX(Торг!$J:$J,MATCH($B376,Торг!$B:$B,0))</f>
        <v>salina</v>
      </c>
      <c r="R376" s="4" t="b">
        <f>EXACT(VLOOKUP(A376,Торг!$A:$A,1,0),A376)</f>
        <v>1</v>
      </c>
    </row>
    <row r="377" spans="1:18" ht="75" x14ac:dyDescent="0.25">
      <c r="A377" s="110" t="s">
        <v>1533</v>
      </c>
      <c r="B377" s="109">
        <v>137468</v>
      </c>
      <c r="C377" s="109">
        <v>73968</v>
      </c>
      <c r="D377" s="110" t="s">
        <v>1110</v>
      </c>
      <c r="E377" s="110" t="s">
        <v>2704</v>
      </c>
      <c r="F377" s="110"/>
      <c r="G377" s="110"/>
      <c r="H377" s="110"/>
      <c r="I377" s="110" t="s">
        <v>10</v>
      </c>
      <c r="J377" s="111">
        <v>6600</v>
      </c>
      <c r="K377" s="111">
        <v>8890</v>
      </c>
      <c r="L377" s="110" t="s">
        <v>2640</v>
      </c>
      <c r="M377" s="109">
        <v>1</v>
      </c>
      <c r="N377" s="109"/>
      <c r="O377" s="110"/>
      <c r="P377" s="41" t="str">
        <f t="shared" si="5"/>
        <v>1</v>
      </c>
      <c r="Q377" s="41" t="str">
        <f>INDEX(Торг!$J:$J,MATCH($B377,Торг!$B:$B,0))</f>
        <v>salina</v>
      </c>
      <c r="R377" s="4" t="b">
        <f>EXACT(VLOOKUP(A377,Торг!$A:$A,1,0),A377)</f>
        <v>1</v>
      </c>
    </row>
    <row r="378" spans="1:18" ht="75" x14ac:dyDescent="0.25">
      <c r="A378" s="110" t="s">
        <v>1533</v>
      </c>
      <c r="B378" s="109">
        <v>137469</v>
      </c>
      <c r="C378" s="109">
        <v>121784</v>
      </c>
      <c r="D378" s="110" t="s">
        <v>1109</v>
      </c>
      <c r="E378" s="110" t="s">
        <v>2704</v>
      </c>
      <c r="F378" s="110"/>
      <c r="G378" s="110"/>
      <c r="H378" s="110"/>
      <c r="I378" s="110" t="s">
        <v>10</v>
      </c>
      <c r="J378" s="111">
        <v>6600</v>
      </c>
      <c r="K378" s="111">
        <v>8890</v>
      </c>
      <c r="L378" s="110" t="s">
        <v>2640</v>
      </c>
      <c r="M378" s="109">
        <v>1</v>
      </c>
      <c r="N378" s="109"/>
      <c r="O378" s="110"/>
      <c r="P378" s="41" t="str">
        <f t="shared" si="5"/>
        <v>1</v>
      </c>
      <c r="Q378" s="41" t="str">
        <f>INDEX(Торг!$J:$J,MATCH($B378,Торг!$B:$B,0))</f>
        <v>salina</v>
      </c>
      <c r="R378" s="4" t="b">
        <f>EXACT(VLOOKUP(A378,Торг!$A:$A,1,0),A378)</f>
        <v>1</v>
      </c>
    </row>
    <row r="379" spans="1:18" ht="75" x14ac:dyDescent="0.25">
      <c r="A379" s="110" t="s">
        <v>1533</v>
      </c>
      <c r="B379" s="109">
        <v>137470</v>
      </c>
      <c r="C379" s="109">
        <v>121785</v>
      </c>
      <c r="D379" s="110" t="s">
        <v>1108</v>
      </c>
      <c r="E379" s="110" t="s">
        <v>2704</v>
      </c>
      <c r="F379" s="110"/>
      <c r="G379" s="110"/>
      <c r="H379" s="110"/>
      <c r="I379" s="110" t="s">
        <v>10</v>
      </c>
      <c r="J379" s="111">
        <v>6600</v>
      </c>
      <c r="K379" s="111">
        <v>8890</v>
      </c>
      <c r="L379" s="110" t="s">
        <v>2640</v>
      </c>
      <c r="M379" s="109">
        <v>1</v>
      </c>
      <c r="N379" s="109"/>
      <c r="O379" s="110"/>
      <c r="P379" s="41" t="str">
        <f t="shared" si="5"/>
        <v>1</v>
      </c>
      <c r="Q379" s="41" t="str">
        <f>INDEX(Торг!$J:$J,MATCH($B379,Торг!$B:$B,0))</f>
        <v>salina</v>
      </c>
      <c r="R379" s="4" t="b">
        <f>EXACT(VLOOKUP(A379,Торг!$A:$A,1,0),A379)</f>
        <v>1</v>
      </c>
    </row>
    <row r="380" spans="1:18" ht="75" x14ac:dyDescent="0.25">
      <c r="A380" s="110" t="s">
        <v>1533</v>
      </c>
      <c r="B380" s="109">
        <v>137471</v>
      </c>
      <c r="C380" s="109">
        <v>121786</v>
      </c>
      <c r="D380" s="110" t="s">
        <v>1107</v>
      </c>
      <c r="E380" s="110" t="s">
        <v>2704</v>
      </c>
      <c r="F380" s="110"/>
      <c r="G380" s="110"/>
      <c r="H380" s="110"/>
      <c r="I380" s="110" t="s">
        <v>10</v>
      </c>
      <c r="J380" s="111">
        <v>6600</v>
      </c>
      <c r="K380" s="111">
        <v>8890</v>
      </c>
      <c r="L380" s="110" t="s">
        <v>2640</v>
      </c>
      <c r="M380" s="109">
        <v>1</v>
      </c>
      <c r="N380" s="109"/>
      <c r="O380" s="110"/>
      <c r="P380" s="41" t="str">
        <f t="shared" si="5"/>
        <v>1</v>
      </c>
      <c r="Q380" s="41" t="str">
        <f>INDEX(Торг!$J:$J,MATCH($B380,Торг!$B:$B,0))</f>
        <v>salina</v>
      </c>
      <c r="R380" s="4" t="b">
        <f>EXACT(VLOOKUP(A380,Торг!$A:$A,1,0),A380)</f>
        <v>1</v>
      </c>
    </row>
    <row r="381" spans="1:18" ht="75" x14ac:dyDescent="0.25">
      <c r="A381" s="110" t="s">
        <v>1533</v>
      </c>
      <c r="B381" s="109">
        <v>137472</v>
      </c>
      <c r="C381" s="109">
        <v>121787</v>
      </c>
      <c r="D381" s="110" t="s">
        <v>1106</v>
      </c>
      <c r="E381" s="110" t="s">
        <v>2704</v>
      </c>
      <c r="F381" s="110"/>
      <c r="G381" s="110"/>
      <c r="H381" s="110"/>
      <c r="I381" s="110" t="s">
        <v>10</v>
      </c>
      <c r="J381" s="111">
        <v>6600</v>
      </c>
      <c r="K381" s="111">
        <v>8890</v>
      </c>
      <c r="L381" s="110" t="s">
        <v>2640</v>
      </c>
      <c r="M381" s="109">
        <v>1</v>
      </c>
      <c r="N381" s="109"/>
      <c r="O381" s="110"/>
      <c r="P381" s="41" t="str">
        <f t="shared" si="5"/>
        <v>1</v>
      </c>
      <c r="Q381" s="41" t="str">
        <f>INDEX(Торг!$J:$J,MATCH($B381,Торг!$B:$B,0))</f>
        <v>salina</v>
      </c>
      <c r="R381" s="4" t="b">
        <f>EXACT(VLOOKUP(A381,Торг!$A:$A,1,0),A381)</f>
        <v>1</v>
      </c>
    </row>
    <row r="382" spans="1:18" ht="75" x14ac:dyDescent="0.25">
      <c r="A382" s="110" t="s">
        <v>1533</v>
      </c>
      <c r="B382" s="109">
        <v>137473</v>
      </c>
      <c r="C382" s="109">
        <v>121788</v>
      </c>
      <c r="D382" s="110" t="s">
        <v>1105</v>
      </c>
      <c r="E382" s="110" t="s">
        <v>2704</v>
      </c>
      <c r="F382" s="110"/>
      <c r="G382" s="110"/>
      <c r="H382" s="110"/>
      <c r="I382" s="110" t="s">
        <v>10</v>
      </c>
      <c r="J382" s="111">
        <v>6600</v>
      </c>
      <c r="K382" s="111">
        <v>8890</v>
      </c>
      <c r="L382" s="110" t="s">
        <v>2640</v>
      </c>
      <c r="M382" s="109">
        <v>1</v>
      </c>
      <c r="N382" s="109"/>
      <c r="O382" s="110"/>
      <c r="P382" s="41" t="str">
        <f t="shared" si="5"/>
        <v>1</v>
      </c>
      <c r="Q382" s="41" t="str">
        <f>INDEX(Торг!$J:$J,MATCH($B382,Торг!$B:$B,0))</f>
        <v>salina</v>
      </c>
      <c r="R382" s="4" t="b">
        <f>EXACT(VLOOKUP(A382,Торг!$A:$A,1,0),A382)</f>
        <v>1</v>
      </c>
    </row>
    <row r="383" spans="1:18" ht="75" x14ac:dyDescent="0.25">
      <c r="A383" s="110" t="s">
        <v>1533</v>
      </c>
      <c r="B383" s="109">
        <v>137474</v>
      </c>
      <c r="C383" s="109">
        <v>121789</v>
      </c>
      <c r="D383" s="110" t="s">
        <v>1104</v>
      </c>
      <c r="E383" s="110" t="s">
        <v>2704</v>
      </c>
      <c r="F383" s="110"/>
      <c r="G383" s="110"/>
      <c r="H383" s="110"/>
      <c r="I383" s="110" t="s">
        <v>10</v>
      </c>
      <c r="J383" s="111">
        <v>6600</v>
      </c>
      <c r="K383" s="111">
        <v>8890</v>
      </c>
      <c r="L383" s="110" t="s">
        <v>2640</v>
      </c>
      <c r="M383" s="109">
        <v>1</v>
      </c>
      <c r="N383" s="109"/>
      <c r="O383" s="110"/>
      <c r="P383" s="41" t="str">
        <f t="shared" si="5"/>
        <v>1</v>
      </c>
      <c r="Q383" s="41" t="str">
        <f>INDEX(Торг!$J:$J,MATCH($B383,Торг!$B:$B,0))</f>
        <v>salina</v>
      </c>
      <c r="R383" s="4" t="b">
        <f>EXACT(VLOOKUP(A383,Торг!$A:$A,1,0),A383)</f>
        <v>1</v>
      </c>
    </row>
    <row r="384" spans="1:18" ht="75" x14ac:dyDescent="0.25">
      <c r="A384" s="110" t="s">
        <v>1533</v>
      </c>
      <c r="B384" s="109">
        <v>137475</v>
      </c>
      <c r="C384" s="109">
        <v>121790</v>
      </c>
      <c r="D384" s="110" t="s">
        <v>1103</v>
      </c>
      <c r="E384" s="110" t="s">
        <v>2704</v>
      </c>
      <c r="F384" s="110"/>
      <c r="G384" s="110"/>
      <c r="H384" s="110"/>
      <c r="I384" s="110" t="s">
        <v>10</v>
      </c>
      <c r="J384" s="111">
        <v>6600</v>
      </c>
      <c r="K384" s="111">
        <v>8890</v>
      </c>
      <c r="L384" s="110" t="s">
        <v>2640</v>
      </c>
      <c r="M384" s="109">
        <v>1</v>
      </c>
      <c r="N384" s="109"/>
      <c r="O384" s="110"/>
      <c r="P384" s="41" t="str">
        <f t="shared" si="5"/>
        <v>1</v>
      </c>
      <c r="Q384" s="41" t="str">
        <f>INDEX(Торг!$J:$J,MATCH($B384,Торг!$B:$B,0))</f>
        <v>salina</v>
      </c>
      <c r="R384" s="4" t="b">
        <f>EXACT(VLOOKUP(A384,Торг!$A:$A,1,0),A384)</f>
        <v>1</v>
      </c>
    </row>
    <row r="385" spans="1:18" ht="75" x14ac:dyDescent="0.25">
      <c r="A385" s="110" t="s">
        <v>1533</v>
      </c>
      <c r="B385" s="109">
        <v>137476</v>
      </c>
      <c r="C385" s="109">
        <v>121791</v>
      </c>
      <c r="D385" s="110" t="s">
        <v>1102</v>
      </c>
      <c r="E385" s="110" t="s">
        <v>2704</v>
      </c>
      <c r="F385" s="110"/>
      <c r="G385" s="110"/>
      <c r="H385" s="110"/>
      <c r="I385" s="110" t="s">
        <v>10</v>
      </c>
      <c r="J385" s="111">
        <v>6600</v>
      </c>
      <c r="K385" s="111">
        <v>8890</v>
      </c>
      <c r="L385" s="110" t="s">
        <v>2640</v>
      </c>
      <c r="M385" s="109">
        <v>1</v>
      </c>
      <c r="N385" s="109"/>
      <c r="O385" s="110"/>
      <c r="P385" s="41" t="str">
        <f t="shared" si="5"/>
        <v>1</v>
      </c>
      <c r="Q385" s="41" t="str">
        <f>INDEX(Торг!$J:$J,MATCH($B385,Торг!$B:$B,0))</f>
        <v>salina</v>
      </c>
      <c r="R385" s="4" t="b">
        <f>EXACT(VLOOKUP(A385,Торг!$A:$A,1,0),A385)</f>
        <v>1</v>
      </c>
    </row>
    <row r="386" spans="1:18" ht="75" x14ac:dyDescent="0.25">
      <c r="A386" s="110" t="s">
        <v>1533</v>
      </c>
      <c r="B386" s="109">
        <v>137477</v>
      </c>
      <c r="C386" s="109">
        <v>121792</v>
      </c>
      <c r="D386" s="110" t="s">
        <v>1101</v>
      </c>
      <c r="E386" s="110" t="s">
        <v>2704</v>
      </c>
      <c r="F386" s="110"/>
      <c r="G386" s="110"/>
      <c r="H386" s="110"/>
      <c r="I386" s="110" t="s">
        <v>10</v>
      </c>
      <c r="J386" s="111">
        <v>6600</v>
      </c>
      <c r="K386" s="111">
        <v>8890</v>
      </c>
      <c r="L386" s="110" t="s">
        <v>2640</v>
      </c>
      <c r="M386" s="109">
        <v>1</v>
      </c>
      <c r="N386" s="109"/>
      <c r="O386" s="110"/>
      <c r="P386" s="41" t="str">
        <f t="shared" si="5"/>
        <v>1</v>
      </c>
      <c r="Q386" s="41" t="str">
        <f>INDEX(Торг!$J:$J,MATCH($B386,Торг!$B:$B,0))</f>
        <v>salina</v>
      </c>
      <c r="R386" s="4" t="b">
        <f>EXACT(VLOOKUP(A386,Торг!$A:$A,1,0),A386)</f>
        <v>1</v>
      </c>
    </row>
    <row r="387" spans="1:18" ht="75" x14ac:dyDescent="0.25">
      <c r="A387" s="110" t="s">
        <v>1533</v>
      </c>
      <c r="B387" s="109">
        <v>137478</v>
      </c>
      <c r="C387" s="109">
        <v>121793</v>
      </c>
      <c r="D387" s="110" t="s">
        <v>1100</v>
      </c>
      <c r="E387" s="110" t="s">
        <v>2704</v>
      </c>
      <c r="F387" s="110"/>
      <c r="G387" s="110"/>
      <c r="H387" s="110"/>
      <c r="I387" s="110" t="s">
        <v>10</v>
      </c>
      <c r="J387" s="111">
        <v>6600</v>
      </c>
      <c r="K387" s="111">
        <v>8890</v>
      </c>
      <c r="L387" s="110" t="s">
        <v>2640</v>
      </c>
      <c r="M387" s="109">
        <v>1</v>
      </c>
      <c r="N387" s="109"/>
      <c r="O387" s="110"/>
      <c r="P387" s="41" t="str">
        <f t="shared" ref="P387:P450" si="6">_xlfn.CONCAT(M387,IF(N387&lt;&gt;"",_xlfn.CONCAT("ск",N387),""))</f>
        <v>1</v>
      </c>
      <c r="Q387" s="41" t="str">
        <f>INDEX(Торг!$J:$J,MATCH($B387,Торг!$B:$B,0))</f>
        <v>salina</v>
      </c>
      <c r="R387" s="4" t="b">
        <f>EXACT(VLOOKUP(A387,Торг!$A:$A,1,0),A387)</f>
        <v>1</v>
      </c>
    </row>
    <row r="388" spans="1:18" ht="75" x14ac:dyDescent="0.25">
      <c r="A388" s="110" t="s">
        <v>1533</v>
      </c>
      <c r="B388" s="109">
        <v>137479</v>
      </c>
      <c r="C388" s="109">
        <v>121794</v>
      </c>
      <c r="D388" s="110" t="s">
        <v>1099</v>
      </c>
      <c r="E388" s="110" t="s">
        <v>2704</v>
      </c>
      <c r="F388" s="110"/>
      <c r="G388" s="110"/>
      <c r="H388" s="110"/>
      <c r="I388" s="110" t="s">
        <v>10</v>
      </c>
      <c r="J388" s="111">
        <v>6600</v>
      </c>
      <c r="K388" s="111">
        <v>8890</v>
      </c>
      <c r="L388" s="110" t="s">
        <v>2640</v>
      </c>
      <c r="M388" s="109">
        <v>1</v>
      </c>
      <c r="N388" s="109"/>
      <c r="O388" s="110"/>
      <c r="P388" s="41" t="str">
        <f t="shared" si="6"/>
        <v>1</v>
      </c>
      <c r="Q388" s="41" t="str">
        <f>INDEX(Торг!$J:$J,MATCH($B388,Торг!$B:$B,0))</f>
        <v>salina</v>
      </c>
      <c r="R388" s="4" t="b">
        <f>EXACT(VLOOKUP(A388,Торг!$A:$A,1,0),A388)</f>
        <v>1</v>
      </c>
    </row>
    <row r="389" spans="1:18" ht="90" x14ac:dyDescent="0.25">
      <c r="A389" s="110" t="s">
        <v>1533</v>
      </c>
      <c r="B389" s="109">
        <v>137480</v>
      </c>
      <c r="C389" s="109">
        <v>121795</v>
      </c>
      <c r="D389" s="110" t="s">
        <v>1098</v>
      </c>
      <c r="E389" s="110" t="s">
        <v>2704</v>
      </c>
      <c r="F389" s="110"/>
      <c r="G389" s="110"/>
      <c r="H389" s="110"/>
      <c r="I389" s="110" t="s">
        <v>10</v>
      </c>
      <c r="J389" s="111">
        <v>6600</v>
      </c>
      <c r="K389" s="111">
        <v>8890</v>
      </c>
      <c r="L389" s="110" t="s">
        <v>2640</v>
      </c>
      <c r="M389" s="109">
        <v>1</v>
      </c>
      <c r="N389" s="109"/>
      <c r="O389" s="110"/>
      <c r="P389" s="41" t="str">
        <f t="shared" si="6"/>
        <v>1</v>
      </c>
      <c r="Q389" s="41" t="str">
        <f>INDEX(Торг!$J:$J,MATCH($B389,Торг!$B:$B,0))</f>
        <v>salina</v>
      </c>
      <c r="R389" s="4" t="b">
        <f>EXACT(VLOOKUP(A389,Торг!$A:$A,1,0),A389)</f>
        <v>1</v>
      </c>
    </row>
    <row r="390" spans="1:18" ht="75" x14ac:dyDescent="0.25">
      <c r="A390" s="110" t="s">
        <v>1533</v>
      </c>
      <c r="B390" s="109">
        <v>137481</v>
      </c>
      <c r="C390" s="109">
        <v>121796</v>
      </c>
      <c r="D390" s="110" t="s">
        <v>1097</v>
      </c>
      <c r="E390" s="110" t="s">
        <v>2704</v>
      </c>
      <c r="F390" s="110"/>
      <c r="G390" s="110"/>
      <c r="H390" s="110"/>
      <c r="I390" s="110" t="s">
        <v>10</v>
      </c>
      <c r="J390" s="111">
        <v>6600</v>
      </c>
      <c r="K390" s="111">
        <v>8890</v>
      </c>
      <c r="L390" s="110" t="s">
        <v>2640</v>
      </c>
      <c r="M390" s="109">
        <v>1</v>
      </c>
      <c r="N390" s="109"/>
      <c r="O390" s="110"/>
      <c r="P390" s="41" t="str">
        <f t="shared" si="6"/>
        <v>1</v>
      </c>
      <c r="Q390" s="41" t="str">
        <f>INDEX(Торг!$J:$J,MATCH($B390,Торг!$B:$B,0))</f>
        <v>salina</v>
      </c>
      <c r="R390" s="4" t="b">
        <f>EXACT(VLOOKUP(A390,Торг!$A:$A,1,0),A390)</f>
        <v>1</v>
      </c>
    </row>
    <row r="391" spans="1:18" ht="75" x14ac:dyDescent="0.25">
      <c r="A391" s="110" t="s">
        <v>1533</v>
      </c>
      <c r="B391" s="109">
        <v>137482</v>
      </c>
      <c r="C391" s="109">
        <v>121797</v>
      </c>
      <c r="D391" s="110" t="s">
        <v>1096</v>
      </c>
      <c r="E391" s="110" t="s">
        <v>2704</v>
      </c>
      <c r="F391" s="110"/>
      <c r="G391" s="110"/>
      <c r="H391" s="110"/>
      <c r="I391" s="110" t="s">
        <v>10</v>
      </c>
      <c r="J391" s="111">
        <v>6600</v>
      </c>
      <c r="K391" s="111">
        <v>8890</v>
      </c>
      <c r="L391" s="110" t="s">
        <v>2640</v>
      </c>
      <c r="M391" s="109">
        <v>1</v>
      </c>
      <c r="N391" s="109"/>
      <c r="O391" s="110"/>
      <c r="P391" s="41" t="str">
        <f t="shared" si="6"/>
        <v>1</v>
      </c>
      <c r="Q391" s="41" t="str">
        <f>INDEX(Торг!$J:$J,MATCH($B391,Торг!$B:$B,0))</f>
        <v>salina</v>
      </c>
      <c r="R391" s="4" t="b">
        <f>EXACT(VLOOKUP(A391,Торг!$A:$A,1,0),A391)</f>
        <v>1</v>
      </c>
    </row>
    <row r="392" spans="1:18" ht="75" x14ac:dyDescent="0.25">
      <c r="A392" s="110" t="s">
        <v>1533</v>
      </c>
      <c r="B392" s="109">
        <v>137483</v>
      </c>
      <c r="C392" s="109">
        <v>121798</v>
      </c>
      <c r="D392" s="110" t="s">
        <v>1095</v>
      </c>
      <c r="E392" s="110" t="s">
        <v>2704</v>
      </c>
      <c r="F392" s="110"/>
      <c r="G392" s="110"/>
      <c r="H392" s="110"/>
      <c r="I392" s="110" t="s">
        <v>10</v>
      </c>
      <c r="J392" s="111">
        <v>6600</v>
      </c>
      <c r="K392" s="111">
        <v>8890</v>
      </c>
      <c r="L392" s="110" t="s">
        <v>2640</v>
      </c>
      <c r="M392" s="109">
        <v>1</v>
      </c>
      <c r="N392" s="109"/>
      <c r="O392" s="110"/>
      <c r="P392" s="41" t="str">
        <f t="shared" si="6"/>
        <v>1</v>
      </c>
      <c r="Q392" s="41" t="str">
        <f>INDEX(Торг!$J:$J,MATCH($B392,Торг!$B:$B,0))</f>
        <v>salina</v>
      </c>
      <c r="R392" s="4" t="b">
        <f>EXACT(VLOOKUP(A392,Торг!$A:$A,1,0),A392)</f>
        <v>1</v>
      </c>
    </row>
    <row r="393" spans="1:18" ht="75" x14ac:dyDescent="0.25">
      <c r="A393" s="110" t="s">
        <v>1533</v>
      </c>
      <c r="B393" s="109">
        <v>137484</v>
      </c>
      <c r="C393" s="109">
        <v>121799</v>
      </c>
      <c r="D393" s="110" t="s">
        <v>1094</v>
      </c>
      <c r="E393" s="110" t="s">
        <v>2704</v>
      </c>
      <c r="F393" s="110"/>
      <c r="G393" s="110"/>
      <c r="H393" s="110"/>
      <c r="I393" s="110" t="s">
        <v>10</v>
      </c>
      <c r="J393" s="111">
        <v>6600</v>
      </c>
      <c r="K393" s="111">
        <v>8890</v>
      </c>
      <c r="L393" s="110" t="s">
        <v>2640</v>
      </c>
      <c r="M393" s="109">
        <v>1</v>
      </c>
      <c r="N393" s="109"/>
      <c r="O393" s="110"/>
      <c r="P393" s="41" t="str">
        <f t="shared" si="6"/>
        <v>1</v>
      </c>
      <c r="Q393" s="41" t="str">
        <f>INDEX(Торг!$J:$J,MATCH($B393,Торг!$B:$B,0))</f>
        <v>salina</v>
      </c>
      <c r="R393" s="4" t="b">
        <f>EXACT(VLOOKUP(A393,Торг!$A:$A,1,0),A393)</f>
        <v>1</v>
      </c>
    </row>
    <row r="394" spans="1:18" ht="75" x14ac:dyDescent="0.25">
      <c r="A394" s="110" t="s">
        <v>1533</v>
      </c>
      <c r="B394" s="109">
        <v>137485</v>
      </c>
      <c r="C394" s="109">
        <v>121800</v>
      </c>
      <c r="D394" s="110" t="s">
        <v>1093</v>
      </c>
      <c r="E394" s="110" t="s">
        <v>2704</v>
      </c>
      <c r="F394" s="110"/>
      <c r="G394" s="110"/>
      <c r="H394" s="110"/>
      <c r="I394" s="110" t="s">
        <v>10</v>
      </c>
      <c r="J394" s="111">
        <v>6600</v>
      </c>
      <c r="K394" s="111">
        <v>8890</v>
      </c>
      <c r="L394" s="110" t="s">
        <v>2640</v>
      </c>
      <c r="M394" s="109">
        <v>1</v>
      </c>
      <c r="N394" s="109"/>
      <c r="O394" s="110"/>
      <c r="P394" s="41" t="str">
        <f t="shared" si="6"/>
        <v>1</v>
      </c>
      <c r="Q394" s="41" t="str">
        <f>INDEX(Торг!$J:$J,MATCH($B394,Торг!$B:$B,0))</f>
        <v>salina</v>
      </c>
      <c r="R394" s="4" t="b">
        <f>EXACT(VLOOKUP(A394,Торг!$A:$A,1,0),A394)</f>
        <v>1</v>
      </c>
    </row>
    <row r="395" spans="1:18" ht="75" x14ac:dyDescent="0.25">
      <c r="A395" s="110" t="s">
        <v>1533</v>
      </c>
      <c r="B395" s="109">
        <v>257473</v>
      </c>
      <c r="C395" s="109">
        <v>178224</v>
      </c>
      <c r="D395" s="110" t="s">
        <v>1534</v>
      </c>
      <c r="E395" s="110" t="s">
        <v>2704</v>
      </c>
      <c r="F395" s="110"/>
      <c r="G395" s="110"/>
      <c r="H395" s="110"/>
      <c r="I395" s="110" t="s">
        <v>10</v>
      </c>
      <c r="J395" s="111">
        <v>6600</v>
      </c>
      <c r="K395" s="111">
        <v>8890</v>
      </c>
      <c r="L395" s="110" t="s">
        <v>2640</v>
      </c>
      <c r="M395" s="109">
        <v>1</v>
      </c>
      <c r="N395" s="109"/>
      <c r="O395" s="110"/>
      <c r="P395" s="41" t="str">
        <f t="shared" si="6"/>
        <v>1</v>
      </c>
      <c r="Q395" s="41" t="str">
        <f>INDEX(Торг!$J:$J,MATCH($B395,Торг!$B:$B,0))</f>
        <v>salina</v>
      </c>
      <c r="R395" s="4" t="b">
        <f>EXACT(VLOOKUP(A395,Торг!$A:$A,1,0),A395)</f>
        <v>1</v>
      </c>
    </row>
    <row r="396" spans="1:18" ht="75" x14ac:dyDescent="0.25">
      <c r="A396" s="110" t="s">
        <v>1533</v>
      </c>
      <c r="B396" s="109">
        <v>137486</v>
      </c>
      <c r="C396" s="109">
        <v>121801</v>
      </c>
      <c r="D396" s="110" t="s">
        <v>1092</v>
      </c>
      <c r="E396" s="110" t="s">
        <v>2704</v>
      </c>
      <c r="F396" s="110"/>
      <c r="G396" s="110"/>
      <c r="H396" s="110"/>
      <c r="I396" s="110" t="s">
        <v>10</v>
      </c>
      <c r="J396" s="111">
        <v>6600</v>
      </c>
      <c r="K396" s="111">
        <v>8890</v>
      </c>
      <c r="L396" s="110" t="s">
        <v>2640</v>
      </c>
      <c r="M396" s="109">
        <v>1</v>
      </c>
      <c r="N396" s="109"/>
      <c r="O396" s="110"/>
      <c r="P396" s="41" t="str">
        <f t="shared" si="6"/>
        <v>1</v>
      </c>
      <c r="Q396" s="41" t="str">
        <f>INDEX(Торг!$J:$J,MATCH($B396,Торг!$B:$B,0))</f>
        <v>salina</v>
      </c>
      <c r="R396" s="4" t="b">
        <f>EXACT(VLOOKUP(A396,Торг!$A:$A,1,0),A396)</f>
        <v>1</v>
      </c>
    </row>
    <row r="397" spans="1:18" ht="75" x14ac:dyDescent="0.25">
      <c r="A397" s="110" t="s">
        <v>1533</v>
      </c>
      <c r="B397" s="109">
        <v>137487</v>
      </c>
      <c r="C397" s="109">
        <v>121802</v>
      </c>
      <c r="D397" s="110" t="s">
        <v>1091</v>
      </c>
      <c r="E397" s="110" t="s">
        <v>2704</v>
      </c>
      <c r="F397" s="110"/>
      <c r="G397" s="110"/>
      <c r="H397" s="110"/>
      <c r="I397" s="110" t="s">
        <v>10</v>
      </c>
      <c r="J397" s="111">
        <v>6600</v>
      </c>
      <c r="K397" s="111">
        <v>8890</v>
      </c>
      <c r="L397" s="110" t="s">
        <v>2640</v>
      </c>
      <c r="M397" s="109">
        <v>1</v>
      </c>
      <c r="N397" s="109"/>
      <c r="O397" s="110"/>
      <c r="P397" s="41" t="str">
        <f t="shared" si="6"/>
        <v>1</v>
      </c>
      <c r="Q397" s="41" t="str">
        <f>INDEX(Торг!$J:$J,MATCH($B397,Торг!$B:$B,0))</f>
        <v>salina</v>
      </c>
      <c r="R397" s="4" t="b">
        <f>EXACT(VLOOKUP(A397,Торг!$A:$A,1,0),A397)</f>
        <v>1</v>
      </c>
    </row>
    <row r="398" spans="1:18" ht="75" x14ac:dyDescent="0.25">
      <c r="A398" s="110" t="s">
        <v>1533</v>
      </c>
      <c r="B398" s="109">
        <v>137488</v>
      </c>
      <c r="C398" s="109">
        <v>121803</v>
      </c>
      <c r="D398" s="110" t="s">
        <v>1090</v>
      </c>
      <c r="E398" s="110" t="s">
        <v>2704</v>
      </c>
      <c r="F398" s="110"/>
      <c r="G398" s="110"/>
      <c r="H398" s="110"/>
      <c r="I398" s="110" t="s">
        <v>10</v>
      </c>
      <c r="J398" s="111">
        <v>6600</v>
      </c>
      <c r="K398" s="111">
        <v>8890</v>
      </c>
      <c r="L398" s="110" t="s">
        <v>2640</v>
      </c>
      <c r="M398" s="109">
        <v>1</v>
      </c>
      <c r="N398" s="109"/>
      <c r="O398" s="110"/>
      <c r="P398" s="41" t="str">
        <f t="shared" si="6"/>
        <v>1</v>
      </c>
      <c r="Q398" s="41" t="str">
        <f>INDEX(Торг!$J:$J,MATCH($B398,Торг!$B:$B,0))</f>
        <v>salina</v>
      </c>
      <c r="R398" s="4" t="b">
        <f>EXACT(VLOOKUP(A398,Торг!$A:$A,1,0),A398)</f>
        <v>1</v>
      </c>
    </row>
    <row r="399" spans="1:18" ht="75" x14ac:dyDescent="0.25">
      <c r="A399" s="110" t="s">
        <v>1533</v>
      </c>
      <c r="B399" s="109">
        <v>137489</v>
      </c>
      <c r="C399" s="109">
        <v>121804</v>
      </c>
      <c r="D399" s="110" t="s">
        <v>1089</v>
      </c>
      <c r="E399" s="110" t="s">
        <v>2704</v>
      </c>
      <c r="F399" s="110"/>
      <c r="G399" s="110"/>
      <c r="H399" s="110"/>
      <c r="I399" s="110" t="s">
        <v>10</v>
      </c>
      <c r="J399" s="111">
        <v>6600</v>
      </c>
      <c r="K399" s="111">
        <v>8890</v>
      </c>
      <c r="L399" s="110" t="s">
        <v>2640</v>
      </c>
      <c r="M399" s="109">
        <v>1</v>
      </c>
      <c r="N399" s="109"/>
      <c r="O399" s="110"/>
      <c r="P399" s="41" t="str">
        <f t="shared" si="6"/>
        <v>1</v>
      </c>
      <c r="Q399" s="41" t="str">
        <f>INDEX(Торг!$J:$J,MATCH($B399,Торг!$B:$B,0))</f>
        <v>salina</v>
      </c>
      <c r="R399" s="4" t="b">
        <f>EXACT(VLOOKUP(A399,Торг!$A:$A,1,0),A399)</f>
        <v>1</v>
      </c>
    </row>
    <row r="400" spans="1:18" ht="75" x14ac:dyDescent="0.25">
      <c r="A400" s="110" t="s">
        <v>1533</v>
      </c>
      <c r="B400" s="109">
        <v>137490</v>
      </c>
      <c r="C400" s="109">
        <v>121805</v>
      </c>
      <c r="D400" s="110" t="s">
        <v>1088</v>
      </c>
      <c r="E400" s="110" t="s">
        <v>2704</v>
      </c>
      <c r="F400" s="110"/>
      <c r="G400" s="110"/>
      <c r="H400" s="110"/>
      <c r="I400" s="110" t="s">
        <v>10</v>
      </c>
      <c r="J400" s="111">
        <v>6600</v>
      </c>
      <c r="K400" s="111">
        <v>8890</v>
      </c>
      <c r="L400" s="110" t="s">
        <v>2640</v>
      </c>
      <c r="M400" s="109">
        <v>1</v>
      </c>
      <c r="N400" s="109"/>
      <c r="O400" s="110"/>
      <c r="P400" s="41" t="str">
        <f t="shared" si="6"/>
        <v>1</v>
      </c>
      <c r="Q400" s="41" t="str">
        <f>INDEX(Торг!$J:$J,MATCH($B400,Торг!$B:$B,0))</f>
        <v>salina</v>
      </c>
      <c r="R400" s="4" t="b">
        <f>EXACT(VLOOKUP(A400,Торг!$A:$A,1,0),A400)</f>
        <v>1</v>
      </c>
    </row>
    <row r="401" spans="1:18" ht="75" x14ac:dyDescent="0.25">
      <c r="A401" s="110" t="s">
        <v>1533</v>
      </c>
      <c r="B401" s="109">
        <v>137491</v>
      </c>
      <c r="C401" s="109">
        <v>121806</v>
      </c>
      <c r="D401" s="110" t="s">
        <v>1087</v>
      </c>
      <c r="E401" s="110" t="s">
        <v>2704</v>
      </c>
      <c r="F401" s="110"/>
      <c r="G401" s="110"/>
      <c r="H401" s="110"/>
      <c r="I401" s="110" t="s">
        <v>10</v>
      </c>
      <c r="J401" s="111">
        <v>6600</v>
      </c>
      <c r="K401" s="111">
        <v>8890</v>
      </c>
      <c r="L401" s="110" t="s">
        <v>2640</v>
      </c>
      <c r="M401" s="109">
        <v>1</v>
      </c>
      <c r="N401" s="109"/>
      <c r="O401" s="110"/>
      <c r="P401" s="41" t="str">
        <f t="shared" si="6"/>
        <v>1</v>
      </c>
      <c r="Q401" s="41" t="str">
        <f>INDEX(Торг!$J:$J,MATCH($B401,Торг!$B:$B,0))</f>
        <v>salina</v>
      </c>
      <c r="R401" s="4" t="b">
        <f>EXACT(VLOOKUP(A401,Торг!$A:$A,1,0),A401)</f>
        <v>1</v>
      </c>
    </row>
    <row r="402" spans="1:18" ht="75" x14ac:dyDescent="0.25">
      <c r="A402" s="110" t="s">
        <v>1533</v>
      </c>
      <c r="B402" s="109">
        <v>137492</v>
      </c>
      <c r="C402" s="109">
        <v>121807</v>
      </c>
      <c r="D402" s="110" t="s">
        <v>1086</v>
      </c>
      <c r="E402" s="110" t="s">
        <v>2704</v>
      </c>
      <c r="F402" s="110"/>
      <c r="G402" s="110"/>
      <c r="H402" s="110"/>
      <c r="I402" s="110" t="s">
        <v>10</v>
      </c>
      <c r="J402" s="111">
        <v>6600</v>
      </c>
      <c r="K402" s="111">
        <v>8890</v>
      </c>
      <c r="L402" s="110" t="s">
        <v>2640</v>
      </c>
      <c r="M402" s="109">
        <v>1</v>
      </c>
      <c r="N402" s="109"/>
      <c r="O402" s="110"/>
      <c r="P402" s="41" t="str">
        <f t="shared" si="6"/>
        <v>1</v>
      </c>
      <c r="Q402" s="41" t="str">
        <f>INDEX(Торг!$J:$J,MATCH($B402,Торг!$B:$B,0))</f>
        <v>salina</v>
      </c>
      <c r="R402" s="4" t="b">
        <f>EXACT(VLOOKUP(A402,Торг!$A:$A,1,0),A402)</f>
        <v>1</v>
      </c>
    </row>
    <row r="403" spans="1:18" ht="75" x14ac:dyDescent="0.25">
      <c r="A403" s="110" t="s">
        <v>1533</v>
      </c>
      <c r="B403" s="109">
        <v>137493</v>
      </c>
      <c r="C403" s="109">
        <v>121808</v>
      </c>
      <c r="D403" s="110" t="s">
        <v>1085</v>
      </c>
      <c r="E403" s="110" t="s">
        <v>2704</v>
      </c>
      <c r="F403" s="110"/>
      <c r="G403" s="110"/>
      <c r="H403" s="110"/>
      <c r="I403" s="110" t="s">
        <v>10</v>
      </c>
      <c r="J403" s="111">
        <v>6600</v>
      </c>
      <c r="K403" s="111">
        <v>8890</v>
      </c>
      <c r="L403" s="110" t="s">
        <v>2640</v>
      </c>
      <c r="M403" s="109">
        <v>1</v>
      </c>
      <c r="N403" s="109"/>
      <c r="O403" s="110"/>
      <c r="P403" s="41" t="str">
        <f t="shared" si="6"/>
        <v>1</v>
      </c>
      <c r="Q403" s="41" t="str">
        <f>INDEX(Торг!$J:$J,MATCH($B403,Торг!$B:$B,0))</f>
        <v>salina</v>
      </c>
      <c r="R403" s="4" t="b">
        <f>EXACT(VLOOKUP(A403,Торг!$A:$A,1,0),A403)</f>
        <v>1</v>
      </c>
    </row>
    <row r="404" spans="1:18" ht="75" x14ac:dyDescent="0.25">
      <c r="A404" s="110" t="s">
        <v>1533</v>
      </c>
      <c r="B404" s="109">
        <v>137494</v>
      </c>
      <c r="C404" s="109">
        <v>121809</v>
      </c>
      <c r="D404" s="110" t="s">
        <v>1084</v>
      </c>
      <c r="E404" s="110" t="s">
        <v>2704</v>
      </c>
      <c r="F404" s="110"/>
      <c r="G404" s="110"/>
      <c r="H404" s="110"/>
      <c r="I404" s="110" t="s">
        <v>10</v>
      </c>
      <c r="J404" s="111">
        <v>6600</v>
      </c>
      <c r="K404" s="111">
        <v>8890</v>
      </c>
      <c r="L404" s="110" t="s">
        <v>2640</v>
      </c>
      <c r="M404" s="109">
        <v>1</v>
      </c>
      <c r="N404" s="109"/>
      <c r="O404" s="110"/>
      <c r="P404" s="41" t="str">
        <f t="shared" si="6"/>
        <v>1</v>
      </c>
      <c r="Q404" s="41" t="str">
        <f>INDEX(Торг!$J:$J,MATCH($B404,Торг!$B:$B,0))</f>
        <v>salina</v>
      </c>
      <c r="R404" s="4" t="b">
        <f>EXACT(VLOOKUP(A404,Торг!$A:$A,1,0),A404)</f>
        <v>1</v>
      </c>
    </row>
    <row r="405" spans="1:18" ht="75" x14ac:dyDescent="0.25">
      <c r="A405" s="110" t="s">
        <v>1533</v>
      </c>
      <c r="B405" s="109">
        <v>137495</v>
      </c>
      <c r="C405" s="109">
        <v>121810</v>
      </c>
      <c r="D405" s="110" t="s">
        <v>1083</v>
      </c>
      <c r="E405" s="110" t="s">
        <v>2704</v>
      </c>
      <c r="F405" s="110"/>
      <c r="G405" s="110"/>
      <c r="H405" s="110"/>
      <c r="I405" s="110" t="s">
        <v>10</v>
      </c>
      <c r="J405" s="111">
        <v>6600</v>
      </c>
      <c r="K405" s="111">
        <v>8890</v>
      </c>
      <c r="L405" s="110" t="s">
        <v>2640</v>
      </c>
      <c r="M405" s="109">
        <v>1</v>
      </c>
      <c r="N405" s="109"/>
      <c r="O405" s="110"/>
      <c r="P405" s="41" t="str">
        <f t="shared" si="6"/>
        <v>1</v>
      </c>
      <c r="Q405" s="41" t="str">
        <f>INDEX(Торг!$J:$J,MATCH($B405,Торг!$B:$B,0))</f>
        <v>salina</v>
      </c>
      <c r="R405" s="4" t="b">
        <f>EXACT(VLOOKUP(A405,Торг!$A:$A,1,0),A405)</f>
        <v>1</v>
      </c>
    </row>
    <row r="406" spans="1:18" ht="75" x14ac:dyDescent="0.25">
      <c r="A406" s="110" t="s">
        <v>1533</v>
      </c>
      <c r="B406" s="109">
        <v>137496</v>
      </c>
      <c r="C406" s="109">
        <v>121811</v>
      </c>
      <c r="D406" s="110" t="s">
        <v>1082</v>
      </c>
      <c r="E406" s="110" t="s">
        <v>2704</v>
      </c>
      <c r="F406" s="110"/>
      <c r="G406" s="110"/>
      <c r="H406" s="110"/>
      <c r="I406" s="110" t="s">
        <v>10</v>
      </c>
      <c r="J406" s="111">
        <v>6600</v>
      </c>
      <c r="K406" s="111">
        <v>8890</v>
      </c>
      <c r="L406" s="110" t="s">
        <v>2640</v>
      </c>
      <c r="M406" s="109">
        <v>1</v>
      </c>
      <c r="N406" s="109"/>
      <c r="O406" s="110"/>
      <c r="P406" s="41" t="str">
        <f t="shared" si="6"/>
        <v>1</v>
      </c>
      <c r="Q406" s="41" t="str">
        <f>INDEX(Торг!$J:$J,MATCH($B406,Торг!$B:$B,0))</f>
        <v>salina</v>
      </c>
      <c r="R406" s="4" t="b">
        <f>EXACT(VLOOKUP(A406,Торг!$A:$A,1,0),A406)</f>
        <v>1</v>
      </c>
    </row>
    <row r="407" spans="1:18" ht="75" x14ac:dyDescent="0.25">
      <c r="A407" s="110" t="s">
        <v>1533</v>
      </c>
      <c r="B407" s="109">
        <v>137497</v>
      </c>
      <c r="C407" s="109">
        <v>121812</v>
      </c>
      <c r="D407" s="110" t="s">
        <v>1081</v>
      </c>
      <c r="E407" s="110" t="s">
        <v>2704</v>
      </c>
      <c r="F407" s="110"/>
      <c r="G407" s="110"/>
      <c r="H407" s="110"/>
      <c r="I407" s="110" t="s">
        <v>10</v>
      </c>
      <c r="J407" s="111">
        <v>6600</v>
      </c>
      <c r="K407" s="111">
        <v>8890</v>
      </c>
      <c r="L407" s="110" t="s">
        <v>2640</v>
      </c>
      <c r="M407" s="109">
        <v>1</v>
      </c>
      <c r="N407" s="109"/>
      <c r="O407" s="110"/>
      <c r="P407" s="41" t="str">
        <f t="shared" si="6"/>
        <v>1</v>
      </c>
      <c r="Q407" s="41" t="str">
        <f>INDEX(Торг!$J:$J,MATCH($B407,Торг!$B:$B,0))</f>
        <v>salina</v>
      </c>
      <c r="R407" s="4" t="b">
        <f>EXACT(VLOOKUP(A407,Торг!$A:$A,1,0),A407)</f>
        <v>1</v>
      </c>
    </row>
    <row r="408" spans="1:18" ht="75" x14ac:dyDescent="0.25">
      <c r="A408" s="110" t="s">
        <v>1533</v>
      </c>
      <c r="B408" s="109">
        <v>137498</v>
      </c>
      <c r="C408" s="109">
        <v>121813</v>
      </c>
      <c r="D408" s="110" t="s">
        <v>1080</v>
      </c>
      <c r="E408" s="110" t="s">
        <v>2704</v>
      </c>
      <c r="F408" s="110"/>
      <c r="G408" s="110"/>
      <c r="H408" s="110"/>
      <c r="I408" s="110" t="s">
        <v>10</v>
      </c>
      <c r="J408" s="111">
        <v>6600</v>
      </c>
      <c r="K408" s="111">
        <v>8890</v>
      </c>
      <c r="L408" s="110" t="s">
        <v>2640</v>
      </c>
      <c r="M408" s="109">
        <v>1</v>
      </c>
      <c r="N408" s="109"/>
      <c r="O408" s="110"/>
      <c r="P408" s="41" t="str">
        <f t="shared" si="6"/>
        <v>1</v>
      </c>
      <c r="Q408" s="41" t="str">
        <f>INDEX(Торг!$J:$J,MATCH($B408,Торг!$B:$B,0))</f>
        <v>salina</v>
      </c>
      <c r="R408" s="4" t="b">
        <f>EXACT(VLOOKUP(A408,Торг!$A:$A,1,0),A408)</f>
        <v>1</v>
      </c>
    </row>
    <row r="409" spans="1:18" ht="75" x14ac:dyDescent="0.25">
      <c r="A409" s="110" t="s">
        <v>1533</v>
      </c>
      <c r="B409" s="109">
        <v>137499</v>
      </c>
      <c r="C409" s="109">
        <v>121814</v>
      </c>
      <c r="D409" s="110" t="s">
        <v>1079</v>
      </c>
      <c r="E409" s="110" t="s">
        <v>2704</v>
      </c>
      <c r="F409" s="110"/>
      <c r="G409" s="110"/>
      <c r="H409" s="110"/>
      <c r="I409" s="110" t="s">
        <v>10</v>
      </c>
      <c r="J409" s="111">
        <v>6600</v>
      </c>
      <c r="K409" s="111">
        <v>8890</v>
      </c>
      <c r="L409" s="110" t="s">
        <v>2640</v>
      </c>
      <c r="M409" s="109">
        <v>1</v>
      </c>
      <c r="N409" s="109"/>
      <c r="O409" s="110"/>
      <c r="P409" s="41" t="str">
        <f t="shared" si="6"/>
        <v>1</v>
      </c>
      <c r="Q409" s="41" t="str">
        <f>INDEX(Торг!$J:$J,MATCH($B409,Торг!$B:$B,0))</f>
        <v>salina</v>
      </c>
      <c r="R409" s="4" t="b">
        <f>EXACT(VLOOKUP(A409,Торг!$A:$A,1,0),A409)</f>
        <v>1</v>
      </c>
    </row>
    <row r="410" spans="1:18" ht="75" x14ac:dyDescent="0.25">
      <c r="A410" s="110" t="s">
        <v>1533</v>
      </c>
      <c r="B410" s="109">
        <v>137500</v>
      </c>
      <c r="C410" s="109">
        <v>121815</v>
      </c>
      <c r="D410" s="110" t="s">
        <v>1078</v>
      </c>
      <c r="E410" s="110" t="s">
        <v>2704</v>
      </c>
      <c r="F410" s="110"/>
      <c r="G410" s="110"/>
      <c r="H410" s="110"/>
      <c r="I410" s="110" t="s">
        <v>10</v>
      </c>
      <c r="J410" s="111">
        <v>6600</v>
      </c>
      <c r="K410" s="111">
        <v>8890</v>
      </c>
      <c r="L410" s="110" t="s">
        <v>2640</v>
      </c>
      <c r="M410" s="109">
        <v>1</v>
      </c>
      <c r="N410" s="109"/>
      <c r="O410" s="110"/>
      <c r="P410" s="41" t="str">
        <f t="shared" si="6"/>
        <v>1</v>
      </c>
      <c r="Q410" s="41" t="str">
        <f>INDEX(Торг!$J:$J,MATCH($B410,Торг!$B:$B,0))</f>
        <v>salina</v>
      </c>
      <c r="R410" s="4" t="b">
        <f>EXACT(VLOOKUP(A410,Торг!$A:$A,1,0),A410)</f>
        <v>1</v>
      </c>
    </row>
    <row r="411" spans="1:18" ht="75" x14ac:dyDescent="0.25">
      <c r="A411" s="110" t="s">
        <v>1533</v>
      </c>
      <c r="B411" s="109">
        <v>137501</v>
      </c>
      <c r="C411" s="109">
        <v>121816</v>
      </c>
      <c r="D411" s="110" t="s">
        <v>1077</v>
      </c>
      <c r="E411" s="110" t="s">
        <v>2704</v>
      </c>
      <c r="F411" s="110"/>
      <c r="G411" s="110"/>
      <c r="H411" s="110"/>
      <c r="I411" s="110" t="s">
        <v>10</v>
      </c>
      <c r="J411" s="111">
        <v>6600</v>
      </c>
      <c r="K411" s="111">
        <v>8890</v>
      </c>
      <c r="L411" s="110" t="s">
        <v>2640</v>
      </c>
      <c r="M411" s="109">
        <v>1</v>
      </c>
      <c r="N411" s="109"/>
      <c r="O411" s="110"/>
      <c r="P411" s="41" t="str">
        <f t="shared" si="6"/>
        <v>1</v>
      </c>
      <c r="Q411" s="41" t="str">
        <f>INDEX(Торг!$J:$J,MATCH($B411,Торг!$B:$B,0))</f>
        <v>salina</v>
      </c>
      <c r="R411" s="4" t="b">
        <f>EXACT(VLOOKUP(A411,Торг!$A:$A,1,0),A411)</f>
        <v>1</v>
      </c>
    </row>
    <row r="412" spans="1:18" ht="75" x14ac:dyDescent="0.25">
      <c r="A412" s="110" t="s">
        <v>1533</v>
      </c>
      <c r="B412" s="109">
        <v>137502</v>
      </c>
      <c r="C412" s="109">
        <v>121817</v>
      </c>
      <c r="D412" s="110" t="s">
        <v>1076</v>
      </c>
      <c r="E412" s="110" t="s">
        <v>2704</v>
      </c>
      <c r="F412" s="110"/>
      <c r="G412" s="110"/>
      <c r="H412" s="110"/>
      <c r="I412" s="110" t="s">
        <v>10</v>
      </c>
      <c r="J412" s="111">
        <v>6600</v>
      </c>
      <c r="K412" s="111">
        <v>8890</v>
      </c>
      <c r="L412" s="110" t="s">
        <v>2640</v>
      </c>
      <c r="M412" s="109">
        <v>1</v>
      </c>
      <c r="N412" s="109"/>
      <c r="O412" s="110"/>
      <c r="P412" s="41" t="str">
        <f t="shared" si="6"/>
        <v>1</v>
      </c>
      <c r="Q412" s="41" t="str">
        <f>INDEX(Торг!$J:$J,MATCH($B412,Торг!$B:$B,0))</f>
        <v>salina</v>
      </c>
      <c r="R412" s="4" t="b">
        <f>EXACT(VLOOKUP(A412,Торг!$A:$A,1,0),A412)</f>
        <v>1</v>
      </c>
    </row>
    <row r="413" spans="1:18" ht="90" x14ac:dyDescent="0.25">
      <c r="A413" s="110" t="s">
        <v>1533</v>
      </c>
      <c r="B413" s="109">
        <v>137503</v>
      </c>
      <c r="C413" s="109">
        <v>121818</v>
      </c>
      <c r="D413" s="110" t="s">
        <v>1075</v>
      </c>
      <c r="E413" s="110" t="s">
        <v>2704</v>
      </c>
      <c r="F413" s="110"/>
      <c r="G413" s="110"/>
      <c r="H413" s="110"/>
      <c r="I413" s="110" t="s">
        <v>10</v>
      </c>
      <c r="J413" s="111">
        <v>6600</v>
      </c>
      <c r="K413" s="111">
        <v>8890</v>
      </c>
      <c r="L413" s="110" t="s">
        <v>2640</v>
      </c>
      <c r="M413" s="109">
        <v>1</v>
      </c>
      <c r="N413" s="109"/>
      <c r="O413" s="110"/>
      <c r="P413" s="41" t="str">
        <f t="shared" si="6"/>
        <v>1</v>
      </c>
      <c r="Q413" s="41" t="str">
        <f>INDEX(Торг!$J:$J,MATCH($B413,Торг!$B:$B,0))</f>
        <v>salina</v>
      </c>
      <c r="R413" s="4" t="b">
        <f>EXACT(VLOOKUP(A413,Торг!$A:$A,1,0),A413)</f>
        <v>1</v>
      </c>
    </row>
    <row r="414" spans="1:18" ht="75" x14ac:dyDescent="0.25">
      <c r="A414" s="110" t="s">
        <v>1533</v>
      </c>
      <c r="B414" s="109">
        <v>137504</v>
      </c>
      <c r="C414" s="109">
        <v>121819</v>
      </c>
      <c r="D414" s="110" t="s">
        <v>1074</v>
      </c>
      <c r="E414" s="110" t="s">
        <v>2704</v>
      </c>
      <c r="F414" s="110"/>
      <c r="G414" s="110"/>
      <c r="H414" s="110"/>
      <c r="I414" s="110" t="s">
        <v>10</v>
      </c>
      <c r="J414" s="111">
        <v>6600</v>
      </c>
      <c r="K414" s="111">
        <v>8890</v>
      </c>
      <c r="L414" s="110" t="s">
        <v>2640</v>
      </c>
      <c r="M414" s="109">
        <v>1</v>
      </c>
      <c r="N414" s="109"/>
      <c r="O414" s="110"/>
      <c r="P414" s="41" t="str">
        <f t="shared" si="6"/>
        <v>1</v>
      </c>
      <c r="Q414" s="41" t="str">
        <f>INDEX(Торг!$J:$J,MATCH($B414,Торг!$B:$B,0))</f>
        <v>salina</v>
      </c>
      <c r="R414" s="4" t="b">
        <f>EXACT(VLOOKUP(A414,Торг!$A:$A,1,0),A414)</f>
        <v>1</v>
      </c>
    </row>
    <row r="415" spans="1:18" ht="75" x14ac:dyDescent="0.25">
      <c r="A415" s="110" t="s">
        <v>1533</v>
      </c>
      <c r="B415" s="109">
        <v>137505</v>
      </c>
      <c r="C415" s="109">
        <v>121820</v>
      </c>
      <c r="D415" s="110" t="s">
        <v>1073</v>
      </c>
      <c r="E415" s="110" t="s">
        <v>2704</v>
      </c>
      <c r="F415" s="110"/>
      <c r="G415" s="110"/>
      <c r="H415" s="110"/>
      <c r="I415" s="110" t="s">
        <v>10</v>
      </c>
      <c r="J415" s="111">
        <v>6600</v>
      </c>
      <c r="K415" s="111">
        <v>8890</v>
      </c>
      <c r="L415" s="110" t="s">
        <v>2640</v>
      </c>
      <c r="M415" s="109">
        <v>1</v>
      </c>
      <c r="N415" s="109"/>
      <c r="O415" s="110"/>
      <c r="P415" s="41" t="str">
        <f t="shared" si="6"/>
        <v>1</v>
      </c>
      <c r="Q415" s="41" t="str">
        <f>INDEX(Торг!$J:$J,MATCH($B415,Торг!$B:$B,0))</f>
        <v>salina</v>
      </c>
      <c r="R415" s="4" t="b">
        <f>EXACT(VLOOKUP(A415,Торг!$A:$A,1,0),A415)</f>
        <v>1</v>
      </c>
    </row>
    <row r="416" spans="1:18" ht="75" x14ac:dyDescent="0.25">
      <c r="A416" s="110" t="s">
        <v>1533</v>
      </c>
      <c r="B416" s="109">
        <v>137506</v>
      </c>
      <c r="C416" s="109">
        <v>121821</v>
      </c>
      <c r="D416" s="110" t="s">
        <v>1072</v>
      </c>
      <c r="E416" s="110" t="s">
        <v>2704</v>
      </c>
      <c r="F416" s="110"/>
      <c r="G416" s="110"/>
      <c r="H416" s="110"/>
      <c r="I416" s="110" t="s">
        <v>10</v>
      </c>
      <c r="J416" s="111">
        <v>6600</v>
      </c>
      <c r="K416" s="111">
        <v>8890</v>
      </c>
      <c r="L416" s="110" t="s">
        <v>2640</v>
      </c>
      <c r="M416" s="109">
        <v>1</v>
      </c>
      <c r="N416" s="109"/>
      <c r="O416" s="110"/>
      <c r="P416" s="41" t="str">
        <f t="shared" si="6"/>
        <v>1</v>
      </c>
      <c r="Q416" s="41" t="str">
        <f>INDEX(Торг!$J:$J,MATCH($B416,Торг!$B:$B,0))</f>
        <v>salina</v>
      </c>
      <c r="R416" s="4" t="b">
        <f>EXACT(VLOOKUP(A416,Торг!$A:$A,1,0),A416)</f>
        <v>1</v>
      </c>
    </row>
    <row r="417" spans="1:18" ht="75" x14ac:dyDescent="0.25">
      <c r="A417" s="110" t="s">
        <v>1533</v>
      </c>
      <c r="B417" s="109">
        <v>137507</v>
      </c>
      <c r="C417" s="109">
        <v>121822</v>
      </c>
      <c r="D417" s="110" t="s">
        <v>1071</v>
      </c>
      <c r="E417" s="110" t="s">
        <v>2704</v>
      </c>
      <c r="F417" s="110"/>
      <c r="G417" s="110"/>
      <c r="H417" s="110"/>
      <c r="I417" s="110" t="s">
        <v>10</v>
      </c>
      <c r="J417" s="111">
        <v>6600</v>
      </c>
      <c r="K417" s="111">
        <v>8890</v>
      </c>
      <c r="L417" s="110" t="s">
        <v>2640</v>
      </c>
      <c r="M417" s="109">
        <v>1</v>
      </c>
      <c r="N417" s="109"/>
      <c r="O417" s="110"/>
      <c r="P417" s="41" t="str">
        <f t="shared" si="6"/>
        <v>1</v>
      </c>
      <c r="Q417" s="41" t="str">
        <f>INDEX(Торг!$J:$J,MATCH($B417,Торг!$B:$B,0))</f>
        <v>salina</v>
      </c>
      <c r="R417" s="4" t="b">
        <f>EXACT(VLOOKUP(A417,Торг!$A:$A,1,0),A417)</f>
        <v>1</v>
      </c>
    </row>
    <row r="418" spans="1:18" ht="75" x14ac:dyDescent="0.25">
      <c r="A418" s="110" t="s">
        <v>1533</v>
      </c>
      <c r="B418" s="109">
        <v>137508</v>
      </c>
      <c r="C418" s="109">
        <v>121823</v>
      </c>
      <c r="D418" s="110" t="s">
        <v>1070</v>
      </c>
      <c r="E418" s="110" t="s">
        <v>2704</v>
      </c>
      <c r="F418" s="110"/>
      <c r="G418" s="110"/>
      <c r="H418" s="110"/>
      <c r="I418" s="110" t="s">
        <v>10</v>
      </c>
      <c r="J418" s="111">
        <v>6600</v>
      </c>
      <c r="K418" s="111">
        <v>8890</v>
      </c>
      <c r="L418" s="110" t="s">
        <v>2640</v>
      </c>
      <c r="M418" s="109">
        <v>1</v>
      </c>
      <c r="N418" s="109"/>
      <c r="O418" s="110"/>
      <c r="P418" s="41" t="str">
        <f t="shared" si="6"/>
        <v>1</v>
      </c>
      <c r="Q418" s="41" t="str">
        <f>INDEX(Торг!$J:$J,MATCH($B418,Торг!$B:$B,0))</f>
        <v>salina</v>
      </c>
      <c r="R418" s="4" t="b">
        <f>EXACT(VLOOKUP(A418,Торг!$A:$A,1,0),A418)</f>
        <v>1</v>
      </c>
    </row>
    <row r="419" spans="1:18" ht="75" x14ac:dyDescent="0.25">
      <c r="A419" s="110" t="s">
        <v>1533</v>
      </c>
      <c r="B419" s="109">
        <v>137509</v>
      </c>
      <c r="C419" s="109">
        <v>121824</v>
      </c>
      <c r="D419" s="110" t="s">
        <v>1069</v>
      </c>
      <c r="E419" s="110" t="s">
        <v>2704</v>
      </c>
      <c r="F419" s="110"/>
      <c r="G419" s="110"/>
      <c r="H419" s="110"/>
      <c r="I419" s="110" t="s">
        <v>10</v>
      </c>
      <c r="J419" s="111">
        <v>6600</v>
      </c>
      <c r="K419" s="111">
        <v>8890</v>
      </c>
      <c r="L419" s="110" t="s">
        <v>2640</v>
      </c>
      <c r="M419" s="109">
        <v>1</v>
      </c>
      <c r="N419" s="109"/>
      <c r="O419" s="110"/>
      <c r="P419" s="41" t="str">
        <f t="shared" si="6"/>
        <v>1</v>
      </c>
      <c r="Q419" s="41" t="str">
        <f>INDEX(Торг!$J:$J,MATCH($B419,Торг!$B:$B,0))</f>
        <v>salina</v>
      </c>
      <c r="R419" s="4" t="b">
        <f>EXACT(VLOOKUP(A419,Торг!$A:$A,1,0),A419)</f>
        <v>1</v>
      </c>
    </row>
    <row r="420" spans="1:18" ht="75" x14ac:dyDescent="0.25">
      <c r="A420" s="110" t="s">
        <v>1533</v>
      </c>
      <c r="B420" s="109">
        <v>137510</v>
      </c>
      <c r="C420" s="109">
        <v>121825</v>
      </c>
      <c r="D420" s="110" t="s">
        <v>1068</v>
      </c>
      <c r="E420" s="110" t="s">
        <v>2704</v>
      </c>
      <c r="F420" s="110"/>
      <c r="G420" s="110"/>
      <c r="H420" s="110"/>
      <c r="I420" s="110" t="s">
        <v>10</v>
      </c>
      <c r="J420" s="111">
        <v>6600</v>
      </c>
      <c r="K420" s="111">
        <v>8890</v>
      </c>
      <c r="L420" s="110" t="s">
        <v>2640</v>
      </c>
      <c r="M420" s="109">
        <v>1</v>
      </c>
      <c r="N420" s="109"/>
      <c r="O420" s="110"/>
      <c r="P420" s="41" t="str">
        <f t="shared" si="6"/>
        <v>1</v>
      </c>
      <c r="Q420" s="41" t="str">
        <f>INDEX(Торг!$J:$J,MATCH($B420,Торг!$B:$B,0))</f>
        <v>salina</v>
      </c>
      <c r="R420" s="4" t="b">
        <f>EXACT(VLOOKUP(A420,Торг!$A:$A,1,0),A420)</f>
        <v>1</v>
      </c>
    </row>
    <row r="421" spans="1:18" ht="60" x14ac:dyDescent="0.25">
      <c r="A421" s="110" t="s">
        <v>1535</v>
      </c>
      <c r="B421" s="109">
        <v>137513</v>
      </c>
      <c r="C421" s="109">
        <v>143385</v>
      </c>
      <c r="D421" s="110" t="s">
        <v>1067</v>
      </c>
      <c r="E421" s="110" t="s">
        <v>2704</v>
      </c>
      <c r="F421" s="110"/>
      <c r="G421" s="110"/>
      <c r="H421" s="110"/>
      <c r="I421" s="110" t="s">
        <v>10</v>
      </c>
      <c r="J421" s="111">
        <v>2300</v>
      </c>
      <c r="K421" s="111">
        <v>2890</v>
      </c>
      <c r="L421" s="110" t="s">
        <v>2643</v>
      </c>
      <c r="M421" s="109">
        <v>1</v>
      </c>
      <c r="N421" s="109"/>
      <c r="O421" s="110"/>
      <c r="P421" s="41" t="str">
        <f t="shared" si="6"/>
        <v>1</v>
      </c>
      <c r="Q421" s="41" t="str">
        <f>INDEX(Торг!$J:$J,MATCH($B421,Торг!$B:$B,0))</f>
        <v>salina</v>
      </c>
      <c r="R421" s="4" t="b">
        <f>EXACT(VLOOKUP(A421,Торг!$A:$A,1,0),A421)</f>
        <v>1</v>
      </c>
    </row>
    <row r="422" spans="1:18" ht="60" x14ac:dyDescent="0.25">
      <c r="A422" s="110" t="s">
        <v>1535</v>
      </c>
      <c r="B422" s="109">
        <v>137514</v>
      </c>
      <c r="C422" s="109">
        <v>143387</v>
      </c>
      <c r="D422" s="110" t="s">
        <v>1066</v>
      </c>
      <c r="E422" s="110" t="s">
        <v>2704</v>
      </c>
      <c r="F422" s="110"/>
      <c r="G422" s="110"/>
      <c r="H422" s="110"/>
      <c r="I422" s="110" t="s">
        <v>10</v>
      </c>
      <c r="J422" s="111">
        <v>2900</v>
      </c>
      <c r="K422" s="111">
        <v>3690</v>
      </c>
      <c r="L422" s="110" t="s">
        <v>2643</v>
      </c>
      <c r="M422" s="109">
        <v>1</v>
      </c>
      <c r="N422" s="109"/>
      <c r="O422" s="110"/>
      <c r="P422" s="41" t="str">
        <f t="shared" si="6"/>
        <v>1</v>
      </c>
      <c r="Q422" s="41" t="str">
        <f>INDEX(Торг!$J:$J,MATCH($B422,Торг!$B:$B,0))</f>
        <v>salina</v>
      </c>
      <c r="R422" s="4" t="b">
        <f>EXACT(VLOOKUP(A422,Торг!$A:$A,1,0),A422)</f>
        <v>1</v>
      </c>
    </row>
    <row r="423" spans="1:18" ht="60" x14ac:dyDescent="0.25">
      <c r="A423" s="110" t="s">
        <v>1535</v>
      </c>
      <c r="B423" s="109">
        <v>137515</v>
      </c>
      <c r="C423" s="109">
        <v>143388</v>
      </c>
      <c r="D423" s="110" t="s">
        <v>1065</v>
      </c>
      <c r="E423" s="110" t="s">
        <v>2704</v>
      </c>
      <c r="F423" s="110"/>
      <c r="G423" s="110"/>
      <c r="H423" s="110"/>
      <c r="I423" s="110" t="s">
        <v>10</v>
      </c>
      <c r="J423" s="111">
        <v>2900</v>
      </c>
      <c r="K423" s="111">
        <v>3690</v>
      </c>
      <c r="L423" s="110" t="s">
        <v>2643</v>
      </c>
      <c r="M423" s="109">
        <v>1</v>
      </c>
      <c r="N423" s="109"/>
      <c r="O423" s="110"/>
      <c r="P423" s="41" t="str">
        <f t="shared" si="6"/>
        <v>1</v>
      </c>
      <c r="Q423" s="41" t="str">
        <f>INDEX(Торг!$J:$J,MATCH($B423,Торг!$B:$B,0))</f>
        <v>salina</v>
      </c>
      <c r="R423" s="4" t="b">
        <f>EXACT(VLOOKUP(A423,Торг!$A:$A,1,0),A423)</f>
        <v>1</v>
      </c>
    </row>
    <row r="424" spans="1:18" ht="60" x14ac:dyDescent="0.25">
      <c r="A424" s="110" t="s">
        <v>1535</v>
      </c>
      <c r="B424" s="109">
        <v>137516</v>
      </c>
      <c r="C424" s="109">
        <v>143389</v>
      </c>
      <c r="D424" s="110" t="s">
        <v>1064</v>
      </c>
      <c r="E424" s="110" t="s">
        <v>2704</v>
      </c>
      <c r="F424" s="110"/>
      <c r="G424" s="110"/>
      <c r="H424" s="110"/>
      <c r="I424" s="110" t="s">
        <v>10</v>
      </c>
      <c r="J424" s="111">
        <v>2900</v>
      </c>
      <c r="K424" s="111">
        <v>3690</v>
      </c>
      <c r="L424" s="110" t="s">
        <v>2643</v>
      </c>
      <c r="M424" s="109">
        <v>1</v>
      </c>
      <c r="N424" s="109"/>
      <c r="O424" s="110"/>
      <c r="P424" s="41" t="str">
        <f t="shared" si="6"/>
        <v>1</v>
      </c>
      <c r="Q424" s="41" t="str">
        <f>INDEX(Торг!$J:$J,MATCH($B424,Торг!$B:$B,0))</f>
        <v>salina</v>
      </c>
      <c r="R424" s="4" t="b">
        <f>EXACT(VLOOKUP(A424,Торг!$A:$A,1,0),A424)</f>
        <v>1</v>
      </c>
    </row>
    <row r="425" spans="1:18" ht="60" x14ac:dyDescent="0.25">
      <c r="A425" s="110" t="s">
        <v>1535</v>
      </c>
      <c r="B425" s="109">
        <v>137517</v>
      </c>
      <c r="C425" s="109">
        <v>143390</v>
      </c>
      <c r="D425" s="110" t="s">
        <v>1063</v>
      </c>
      <c r="E425" s="110" t="s">
        <v>2704</v>
      </c>
      <c r="F425" s="110"/>
      <c r="G425" s="110"/>
      <c r="H425" s="110"/>
      <c r="I425" s="110" t="s">
        <v>10</v>
      </c>
      <c r="J425" s="111">
        <v>2900</v>
      </c>
      <c r="K425" s="111">
        <v>3690</v>
      </c>
      <c r="L425" s="110" t="s">
        <v>2643</v>
      </c>
      <c r="M425" s="109">
        <v>1</v>
      </c>
      <c r="N425" s="109"/>
      <c r="O425" s="110"/>
      <c r="P425" s="41" t="str">
        <f t="shared" si="6"/>
        <v>1</v>
      </c>
      <c r="Q425" s="41" t="str">
        <f>INDEX(Торг!$J:$J,MATCH($B425,Торг!$B:$B,0))</f>
        <v>salina</v>
      </c>
      <c r="R425" s="4" t="b">
        <f>EXACT(VLOOKUP(A425,Торг!$A:$A,1,0),A425)</f>
        <v>1</v>
      </c>
    </row>
    <row r="426" spans="1:18" ht="60" x14ac:dyDescent="0.25">
      <c r="A426" s="110" t="s">
        <v>1535</v>
      </c>
      <c r="B426" s="109">
        <v>137518</v>
      </c>
      <c r="C426" s="109">
        <v>143391</v>
      </c>
      <c r="D426" s="110" t="s">
        <v>1062</v>
      </c>
      <c r="E426" s="110" t="s">
        <v>2704</v>
      </c>
      <c r="F426" s="110"/>
      <c r="G426" s="110"/>
      <c r="H426" s="110"/>
      <c r="I426" s="110" t="s">
        <v>10</v>
      </c>
      <c r="J426" s="111">
        <v>2900</v>
      </c>
      <c r="K426" s="111">
        <v>3690</v>
      </c>
      <c r="L426" s="110" t="s">
        <v>2643</v>
      </c>
      <c r="M426" s="109">
        <v>1</v>
      </c>
      <c r="N426" s="109"/>
      <c r="O426" s="110"/>
      <c r="P426" s="41" t="str">
        <f t="shared" si="6"/>
        <v>1</v>
      </c>
      <c r="Q426" s="41" t="str">
        <f>INDEX(Торг!$J:$J,MATCH($B426,Торг!$B:$B,0))</f>
        <v>salina</v>
      </c>
      <c r="R426" s="4" t="b">
        <f>EXACT(VLOOKUP(A426,Торг!$A:$A,1,0),A426)</f>
        <v>1</v>
      </c>
    </row>
    <row r="427" spans="1:18" ht="60" x14ac:dyDescent="0.25">
      <c r="A427" s="110" t="s">
        <v>1535</v>
      </c>
      <c r="B427" s="109">
        <v>137519</v>
      </c>
      <c r="C427" s="109">
        <v>143392</v>
      </c>
      <c r="D427" s="110" t="s">
        <v>1061</v>
      </c>
      <c r="E427" s="110" t="s">
        <v>2704</v>
      </c>
      <c r="F427" s="110"/>
      <c r="G427" s="110"/>
      <c r="H427" s="110"/>
      <c r="I427" s="110" t="s">
        <v>10</v>
      </c>
      <c r="J427" s="111">
        <v>2900</v>
      </c>
      <c r="K427" s="111">
        <v>3690</v>
      </c>
      <c r="L427" s="110" t="s">
        <v>2643</v>
      </c>
      <c r="M427" s="109">
        <v>1</v>
      </c>
      <c r="N427" s="109"/>
      <c r="O427" s="110"/>
      <c r="P427" s="41" t="str">
        <f t="shared" si="6"/>
        <v>1</v>
      </c>
      <c r="Q427" s="41" t="str">
        <f>INDEX(Торг!$J:$J,MATCH($B427,Торг!$B:$B,0))</f>
        <v>salina</v>
      </c>
      <c r="R427" s="4" t="b">
        <f>EXACT(VLOOKUP(A427,Торг!$A:$A,1,0),A427)</f>
        <v>1</v>
      </c>
    </row>
    <row r="428" spans="1:18" ht="60" x14ac:dyDescent="0.25">
      <c r="A428" s="110" t="s">
        <v>1535</v>
      </c>
      <c r="B428" s="109">
        <v>137520</v>
      </c>
      <c r="C428" s="109">
        <v>143393</v>
      </c>
      <c r="D428" s="110" t="s">
        <v>1060</v>
      </c>
      <c r="E428" s="110" t="s">
        <v>2704</v>
      </c>
      <c r="F428" s="110"/>
      <c r="G428" s="110"/>
      <c r="H428" s="110"/>
      <c r="I428" s="110" t="s">
        <v>10</v>
      </c>
      <c r="J428" s="111">
        <v>2900</v>
      </c>
      <c r="K428" s="111">
        <v>3690</v>
      </c>
      <c r="L428" s="110" t="s">
        <v>2643</v>
      </c>
      <c r="M428" s="109">
        <v>1</v>
      </c>
      <c r="N428" s="109"/>
      <c r="O428" s="110"/>
      <c r="P428" s="41" t="str">
        <f t="shared" si="6"/>
        <v>1</v>
      </c>
      <c r="Q428" s="41" t="str">
        <f>INDEX(Торг!$J:$J,MATCH($B428,Торг!$B:$B,0))</f>
        <v>salina</v>
      </c>
      <c r="R428" s="4" t="b">
        <f>EXACT(VLOOKUP(A428,Торг!$A:$A,1,0),A428)</f>
        <v>1</v>
      </c>
    </row>
    <row r="429" spans="1:18" ht="60" x14ac:dyDescent="0.25">
      <c r="A429" s="110" t="s">
        <v>1535</v>
      </c>
      <c r="B429" s="109">
        <v>137521</v>
      </c>
      <c r="C429" s="109">
        <v>143394</v>
      </c>
      <c r="D429" s="110" t="s">
        <v>1059</v>
      </c>
      <c r="E429" s="110" t="s">
        <v>2704</v>
      </c>
      <c r="F429" s="110"/>
      <c r="G429" s="110"/>
      <c r="H429" s="110"/>
      <c r="I429" s="110" t="s">
        <v>10</v>
      </c>
      <c r="J429" s="111">
        <v>2900</v>
      </c>
      <c r="K429" s="111">
        <v>3690</v>
      </c>
      <c r="L429" s="110" t="s">
        <v>2643</v>
      </c>
      <c r="M429" s="109">
        <v>1</v>
      </c>
      <c r="N429" s="109"/>
      <c r="O429" s="110"/>
      <c r="P429" s="41" t="str">
        <f t="shared" si="6"/>
        <v>1</v>
      </c>
      <c r="Q429" s="41" t="str">
        <f>INDEX(Торг!$J:$J,MATCH($B429,Торг!$B:$B,0))</f>
        <v>salina</v>
      </c>
      <c r="R429" s="4" t="b">
        <f>EXACT(VLOOKUP(A429,Торг!$A:$A,1,0),A429)</f>
        <v>1</v>
      </c>
    </row>
    <row r="430" spans="1:18" ht="60" x14ac:dyDescent="0.25">
      <c r="A430" s="110" t="s">
        <v>1535</v>
      </c>
      <c r="B430" s="109">
        <v>137522</v>
      </c>
      <c r="C430" s="109">
        <v>143395</v>
      </c>
      <c r="D430" s="110" t="s">
        <v>1058</v>
      </c>
      <c r="E430" s="110" t="s">
        <v>2704</v>
      </c>
      <c r="F430" s="110"/>
      <c r="G430" s="110"/>
      <c r="H430" s="110"/>
      <c r="I430" s="110" t="s">
        <v>10</v>
      </c>
      <c r="J430" s="111">
        <v>2900</v>
      </c>
      <c r="K430" s="111">
        <v>3690</v>
      </c>
      <c r="L430" s="110" t="s">
        <v>2643</v>
      </c>
      <c r="M430" s="109">
        <v>1</v>
      </c>
      <c r="N430" s="109"/>
      <c r="O430" s="110"/>
      <c r="P430" s="41" t="str">
        <f t="shared" si="6"/>
        <v>1</v>
      </c>
      <c r="Q430" s="41" t="str">
        <f>INDEX(Торг!$J:$J,MATCH($B430,Торг!$B:$B,0))</f>
        <v>salina</v>
      </c>
      <c r="R430" s="4" t="b">
        <f>EXACT(VLOOKUP(A430,Торг!$A:$A,1,0),A430)</f>
        <v>1</v>
      </c>
    </row>
    <row r="431" spans="1:18" ht="60" x14ac:dyDescent="0.25">
      <c r="A431" s="110" t="s">
        <v>1535</v>
      </c>
      <c r="B431" s="109">
        <v>137523</v>
      </c>
      <c r="C431" s="109">
        <v>143396</v>
      </c>
      <c r="D431" s="110" t="s">
        <v>1057</v>
      </c>
      <c r="E431" s="110" t="s">
        <v>2704</v>
      </c>
      <c r="F431" s="110"/>
      <c r="G431" s="110"/>
      <c r="H431" s="110"/>
      <c r="I431" s="110" t="s">
        <v>10</v>
      </c>
      <c r="J431" s="111">
        <v>2900</v>
      </c>
      <c r="K431" s="111">
        <v>3690</v>
      </c>
      <c r="L431" s="110" t="s">
        <v>2643</v>
      </c>
      <c r="M431" s="109">
        <v>1</v>
      </c>
      <c r="N431" s="109"/>
      <c r="O431" s="110"/>
      <c r="P431" s="41" t="str">
        <f t="shared" si="6"/>
        <v>1</v>
      </c>
      <c r="Q431" s="41" t="str">
        <f>INDEX(Торг!$J:$J,MATCH($B431,Торг!$B:$B,0))</f>
        <v>salina</v>
      </c>
      <c r="R431" s="4" t="b">
        <f>EXACT(VLOOKUP(A431,Торг!$A:$A,1,0),A431)</f>
        <v>1</v>
      </c>
    </row>
    <row r="432" spans="1:18" ht="75" x14ac:dyDescent="0.25">
      <c r="A432" s="110" t="s">
        <v>1535</v>
      </c>
      <c r="B432" s="109">
        <v>137524</v>
      </c>
      <c r="C432" s="109">
        <v>143397</v>
      </c>
      <c r="D432" s="110" t="s">
        <v>1056</v>
      </c>
      <c r="E432" s="110" t="s">
        <v>2704</v>
      </c>
      <c r="F432" s="110"/>
      <c r="G432" s="110"/>
      <c r="H432" s="110"/>
      <c r="I432" s="110" t="s">
        <v>10</v>
      </c>
      <c r="J432" s="111">
        <v>2900</v>
      </c>
      <c r="K432" s="111">
        <v>3690</v>
      </c>
      <c r="L432" s="110" t="s">
        <v>2643</v>
      </c>
      <c r="M432" s="109">
        <v>1</v>
      </c>
      <c r="N432" s="109"/>
      <c r="O432" s="110"/>
      <c r="P432" s="41" t="str">
        <f t="shared" si="6"/>
        <v>1</v>
      </c>
      <c r="Q432" s="41" t="str">
        <f>INDEX(Торг!$J:$J,MATCH($B432,Торг!$B:$B,0))</f>
        <v>salina</v>
      </c>
      <c r="R432" s="4" t="b">
        <f>EXACT(VLOOKUP(A432,Торг!$A:$A,1,0),A432)</f>
        <v>1</v>
      </c>
    </row>
    <row r="433" spans="1:18" ht="60" x14ac:dyDescent="0.25">
      <c r="A433" s="110" t="s">
        <v>1535</v>
      </c>
      <c r="B433" s="109">
        <v>137525</v>
      </c>
      <c r="C433" s="109">
        <v>143398</v>
      </c>
      <c r="D433" s="110" t="s">
        <v>1055</v>
      </c>
      <c r="E433" s="110" t="s">
        <v>2704</v>
      </c>
      <c r="F433" s="110"/>
      <c r="G433" s="110"/>
      <c r="H433" s="110"/>
      <c r="I433" s="110" t="s">
        <v>10</v>
      </c>
      <c r="J433" s="111">
        <v>2900</v>
      </c>
      <c r="K433" s="111">
        <v>3690</v>
      </c>
      <c r="L433" s="110" t="s">
        <v>2643</v>
      </c>
      <c r="M433" s="109">
        <v>1</v>
      </c>
      <c r="N433" s="109"/>
      <c r="O433" s="110"/>
      <c r="P433" s="41" t="str">
        <f t="shared" si="6"/>
        <v>1</v>
      </c>
      <c r="Q433" s="41" t="str">
        <f>INDEX(Торг!$J:$J,MATCH($B433,Торг!$B:$B,0))</f>
        <v>salina</v>
      </c>
      <c r="R433" s="4" t="b">
        <f>EXACT(VLOOKUP(A433,Торг!$A:$A,1,0),A433)</f>
        <v>1</v>
      </c>
    </row>
    <row r="434" spans="1:18" ht="75" x14ac:dyDescent="0.25">
      <c r="A434" s="110" t="s">
        <v>1535</v>
      </c>
      <c r="B434" s="109">
        <v>137526</v>
      </c>
      <c r="C434" s="109">
        <v>143399</v>
      </c>
      <c r="D434" s="110" t="s">
        <v>1054</v>
      </c>
      <c r="E434" s="110" t="s">
        <v>2704</v>
      </c>
      <c r="F434" s="110"/>
      <c r="G434" s="110"/>
      <c r="H434" s="110"/>
      <c r="I434" s="110" t="s">
        <v>10</v>
      </c>
      <c r="J434" s="111">
        <v>2900</v>
      </c>
      <c r="K434" s="111">
        <v>3690</v>
      </c>
      <c r="L434" s="110" t="s">
        <v>2643</v>
      </c>
      <c r="M434" s="109">
        <v>1</v>
      </c>
      <c r="N434" s="109"/>
      <c r="O434" s="110"/>
      <c r="P434" s="41" t="str">
        <f t="shared" si="6"/>
        <v>1</v>
      </c>
      <c r="Q434" s="41" t="str">
        <f>INDEX(Торг!$J:$J,MATCH($B434,Торг!$B:$B,0))</f>
        <v>salina</v>
      </c>
      <c r="R434" s="4" t="b">
        <f>EXACT(VLOOKUP(A434,Торг!$A:$A,1,0),A434)</f>
        <v>1</v>
      </c>
    </row>
    <row r="435" spans="1:18" ht="60" x14ac:dyDescent="0.25">
      <c r="A435" s="110" t="s">
        <v>1535</v>
      </c>
      <c r="B435" s="109">
        <v>137527</v>
      </c>
      <c r="C435" s="109">
        <v>143400</v>
      </c>
      <c r="D435" s="110" t="s">
        <v>1053</v>
      </c>
      <c r="E435" s="110" t="s">
        <v>2704</v>
      </c>
      <c r="F435" s="110"/>
      <c r="G435" s="110"/>
      <c r="H435" s="110"/>
      <c r="I435" s="110" t="s">
        <v>10</v>
      </c>
      <c r="J435" s="111">
        <v>2900</v>
      </c>
      <c r="K435" s="111">
        <v>3690</v>
      </c>
      <c r="L435" s="110" t="s">
        <v>2643</v>
      </c>
      <c r="M435" s="109">
        <v>1</v>
      </c>
      <c r="N435" s="109"/>
      <c r="O435" s="110"/>
      <c r="P435" s="41" t="str">
        <f t="shared" si="6"/>
        <v>1</v>
      </c>
      <c r="Q435" s="41" t="str">
        <f>INDEX(Торг!$J:$J,MATCH($B435,Торг!$B:$B,0))</f>
        <v>salina</v>
      </c>
      <c r="R435" s="4" t="b">
        <f>EXACT(VLOOKUP(A435,Торг!$A:$A,1,0),A435)</f>
        <v>1</v>
      </c>
    </row>
    <row r="436" spans="1:18" ht="60" x14ac:dyDescent="0.25">
      <c r="A436" s="110" t="s">
        <v>1535</v>
      </c>
      <c r="B436" s="109">
        <v>137528</v>
      </c>
      <c r="C436" s="109">
        <v>143401</v>
      </c>
      <c r="D436" s="110" t="s">
        <v>1052</v>
      </c>
      <c r="E436" s="110" t="s">
        <v>2704</v>
      </c>
      <c r="F436" s="110"/>
      <c r="G436" s="110"/>
      <c r="H436" s="110"/>
      <c r="I436" s="110" t="s">
        <v>10</v>
      </c>
      <c r="J436" s="111">
        <v>2900</v>
      </c>
      <c r="K436" s="111">
        <v>3690</v>
      </c>
      <c r="L436" s="110" t="s">
        <v>2643</v>
      </c>
      <c r="M436" s="109">
        <v>1</v>
      </c>
      <c r="N436" s="109"/>
      <c r="O436" s="110"/>
      <c r="P436" s="41" t="str">
        <f t="shared" si="6"/>
        <v>1</v>
      </c>
      <c r="Q436" s="41" t="str">
        <f>INDEX(Торг!$J:$J,MATCH($B436,Торг!$B:$B,0))</f>
        <v>salina</v>
      </c>
      <c r="R436" s="4" t="b">
        <f>EXACT(VLOOKUP(A436,Торг!$A:$A,1,0),A436)</f>
        <v>1</v>
      </c>
    </row>
    <row r="437" spans="1:18" ht="60" x14ac:dyDescent="0.25">
      <c r="A437" s="110" t="s">
        <v>1535</v>
      </c>
      <c r="B437" s="109">
        <v>257474</v>
      </c>
      <c r="C437" s="109">
        <v>171478</v>
      </c>
      <c r="D437" s="110" t="s">
        <v>1536</v>
      </c>
      <c r="E437" s="110" t="s">
        <v>2704</v>
      </c>
      <c r="F437" s="110"/>
      <c r="G437" s="110"/>
      <c r="H437" s="110"/>
      <c r="I437" s="110" t="s">
        <v>10</v>
      </c>
      <c r="J437" s="111">
        <v>2900</v>
      </c>
      <c r="K437" s="111">
        <v>3690</v>
      </c>
      <c r="L437" s="110" t="s">
        <v>2643</v>
      </c>
      <c r="M437" s="109">
        <v>1</v>
      </c>
      <c r="N437" s="109"/>
      <c r="O437" s="110"/>
      <c r="P437" s="41" t="str">
        <f t="shared" si="6"/>
        <v>1</v>
      </c>
      <c r="Q437" s="41" t="str">
        <f>INDEX(Торг!$J:$J,MATCH($B437,Торг!$B:$B,0))</f>
        <v>salina</v>
      </c>
      <c r="R437" s="4" t="b">
        <f>EXACT(VLOOKUP(A437,Торг!$A:$A,1,0),A437)</f>
        <v>1</v>
      </c>
    </row>
    <row r="438" spans="1:18" ht="60" x14ac:dyDescent="0.25">
      <c r="A438" s="110" t="s">
        <v>1535</v>
      </c>
      <c r="B438" s="109">
        <v>137529</v>
      </c>
      <c r="C438" s="109">
        <v>143402</v>
      </c>
      <c r="D438" s="110" t="s">
        <v>1051</v>
      </c>
      <c r="E438" s="110" t="s">
        <v>2704</v>
      </c>
      <c r="F438" s="110"/>
      <c r="G438" s="110"/>
      <c r="H438" s="110"/>
      <c r="I438" s="110" t="s">
        <v>10</v>
      </c>
      <c r="J438" s="111">
        <v>2900</v>
      </c>
      <c r="K438" s="111">
        <v>3690</v>
      </c>
      <c r="L438" s="110" t="s">
        <v>2643</v>
      </c>
      <c r="M438" s="109">
        <v>1</v>
      </c>
      <c r="N438" s="109"/>
      <c r="O438" s="110"/>
      <c r="P438" s="41" t="str">
        <f t="shared" si="6"/>
        <v>1</v>
      </c>
      <c r="Q438" s="41" t="str">
        <f>INDEX(Торг!$J:$J,MATCH($B438,Торг!$B:$B,0))</f>
        <v>salina</v>
      </c>
      <c r="R438" s="4" t="b">
        <f>EXACT(VLOOKUP(A438,Торг!$A:$A,1,0),A438)</f>
        <v>1</v>
      </c>
    </row>
    <row r="439" spans="1:18" ht="60" x14ac:dyDescent="0.25">
      <c r="A439" s="110" t="s">
        <v>1535</v>
      </c>
      <c r="B439" s="109">
        <v>137530</v>
      </c>
      <c r="C439" s="109">
        <v>143403</v>
      </c>
      <c r="D439" s="110" t="s">
        <v>1050</v>
      </c>
      <c r="E439" s="110" t="s">
        <v>2704</v>
      </c>
      <c r="F439" s="110"/>
      <c r="G439" s="110"/>
      <c r="H439" s="110"/>
      <c r="I439" s="110" t="s">
        <v>10</v>
      </c>
      <c r="J439" s="111">
        <v>2900</v>
      </c>
      <c r="K439" s="111">
        <v>3690</v>
      </c>
      <c r="L439" s="110" t="s">
        <v>2643</v>
      </c>
      <c r="M439" s="109">
        <v>1</v>
      </c>
      <c r="N439" s="109"/>
      <c r="O439" s="110"/>
      <c r="P439" s="41" t="str">
        <f t="shared" si="6"/>
        <v>1</v>
      </c>
      <c r="Q439" s="41" t="str">
        <f>INDEX(Торг!$J:$J,MATCH($B439,Торг!$B:$B,0))</f>
        <v>salina</v>
      </c>
      <c r="R439" s="4" t="b">
        <f>EXACT(VLOOKUP(A439,Торг!$A:$A,1,0),A439)</f>
        <v>1</v>
      </c>
    </row>
    <row r="440" spans="1:18" ht="60" x14ac:dyDescent="0.25">
      <c r="A440" s="110" t="s">
        <v>1535</v>
      </c>
      <c r="B440" s="109">
        <v>137531</v>
      </c>
      <c r="C440" s="109">
        <v>143404</v>
      </c>
      <c r="D440" s="110" t="s">
        <v>1049</v>
      </c>
      <c r="E440" s="110" t="s">
        <v>2704</v>
      </c>
      <c r="F440" s="110"/>
      <c r="G440" s="110"/>
      <c r="H440" s="110"/>
      <c r="I440" s="110" t="s">
        <v>10</v>
      </c>
      <c r="J440" s="111">
        <v>2900</v>
      </c>
      <c r="K440" s="111">
        <v>3690</v>
      </c>
      <c r="L440" s="110" t="s">
        <v>2643</v>
      </c>
      <c r="M440" s="109">
        <v>1</v>
      </c>
      <c r="N440" s="109"/>
      <c r="O440" s="110"/>
      <c r="P440" s="41" t="str">
        <f t="shared" si="6"/>
        <v>1</v>
      </c>
      <c r="Q440" s="41" t="str">
        <f>INDEX(Торг!$J:$J,MATCH($B440,Торг!$B:$B,0))</f>
        <v>salina</v>
      </c>
      <c r="R440" s="4" t="b">
        <f>EXACT(VLOOKUP(A440,Торг!$A:$A,1,0),A440)</f>
        <v>1</v>
      </c>
    </row>
    <row r="441" spans="1:18" ht="60" x14ac:dyDescent="0.25">
      <c r="A441" s="110" t="s">
        <v>1535</v>
      </c>
      <c r="B441" s="109">
        <v>137532</v>
      </c>
      <c r="C441" s="109">
        <v>143405</v>
      </c>
      <c r="D441" s="110" t="s">
        <v>1048</v>
      </c>
      <c r="E441" s="110" t="s">
        <v>2704</v>
      </c>
      <c r="F441" s="110"/>
      <c r="G441" s="110"/>
      <c r="H441" s="110"/>
      <c r="I441" s="110" t="s">
        <v>10</v>
      </c>
      <c r="J441" s="111">
        <v>2900</v>
      </c>
      <c r="K441" s="111">
        <v>3690</v>
      </c>
      <c r="L441" s="110" t="s">
        <v>2643</v>
      </c>
      <c r="M441" s="109">
        <v>1</v>
      </c>
      <c r="N441" s="109"/>
      <c r="O441" s="110"/>
      <c r="P441" s="41" t="str">
        <f t="shared" si="6"/>
        <v>1</v>
      </c>
      <c r="Q441" s="41" t="str">
        <f>INDEX(Торг!$J:$J,MATCH($B441,Торг!$B:$B,0))</f>
        <v>salina</v>
      </c>
      <c r="R441" s="4" t="b">
        <f>EXACT(VLOOKUP(A441,Торг!$A:$A,1,0),A441)</f>
        <v>1</v>
      </c>
    </row>
    <row r="442" spans="1:18" ht="60" x14ac:dyDescent="0.25">
      <c r="A442" s="110" t="s">
        <v>1535</v>
      </c>
      <c r="B442" s="109">
        <v>137533</v>
      </c>
      <c r="C442" s="109">
        <v>143406</v>
      </c>
      <c r="D442" s="110" t="s">
        <v>1047</v>
      </c>
      <c r="E442" s="110" t="s">
        <v>2704</v>
      </c>
      <c r="F442" s="110"/>
      <c r="G442" s="110"/>
      <c r="H442" s="110"/>
      <c r="I442" s="110" t="s">
        <v>10</v>
      </c>
      <c r="J442" s="111">
        <v>2900</v>
      </c>
      <c r="K442" s="111">
        <v>3690</v>
      </c>
      <c r="L442" s="110" t="s">
        <v>2643</v>
      </c>
      <c r="M442" s="109">
        <v>1</v>
      </c>
      <c r="N442" s="109"/>
      <c r="O442" s="110"/>
      <c r="P442" s="41" t="str">
        <f t="shared" si="6"/>
        <v>1</v>
      </c>
      <c r="Q442" s="41" t="str">
        <f>INDEX(Торг!$J:$J,MATCH($B442,Торг!$B:$B,0))</f>
        <v>salina</v>
      </c>
      <c r="R442" s="4" t="b">
        <f>EXACT(VLOOKUP(A442,Торг!$A:$A,1,0),A442)</f>
        <v>1</v>
      </c>
    </row>
    <row r="443" spans="1:18" ht="60" x14ac:dyDescent="0.25">
      <c r="A443" s="110" t="s">
        <v>1535</v>
      </c>
      <c r="B443" s="109">
        <v>137534</v>
      </c>
      <c r="C443" s="109">
        <v>143407</v>
      </c>
      <c r="D443" s="110" t="s">
        <v>1046</v>
      </c>
      <c r="E443" s="110" t="s">
        <v>2704</v>
      </c>
      <c r="F443" s="110"/>
      <c r="G443" s="110"/>
      <c r="H443" s="110"/>
      <c r="I443" s="110" t="s">
        <v>10</v>
      </c>
      <c r="J443" s="111">
        <v>2900</v>
      </c>
      <c r="K443" s="111">
        <v>3690</v>
      </c>
      <c r="L443" s="110" t="s">
        <v>2643</v>
      </c>
      <c r="M443" s="109">
        <v>1</v>
      </c>
      <c r="N443" s="109"/>
      <c r="O443" s="110"/>
      <c r="P443" s="41" t="str">
        <f t="shared" si="6"/>
        <v>1</v>
      </c>
      <c r="Q443" s="41" t="str">
        <f>INDEX(Торг!$J:$J,MATCH($B443,Торг!$B:$B,0))</f>
        <v>salina</v>
      </c>
      <c r="R443" s="4" t="b">
        <f>EXACT(VLOOKUP(A443,Торг!$A:$A,1,0),A443)</f>
        <v>1</v>
      </c>
    </row>
    <row r="444" spans="1:18" ht="60" x14ac:dyDescent="0.25">
      <c r="A444" s="110" t="s">
        <v>1535</v>
      </c>
      <c r="B444" s="109">
        <v>137535</v>
      </c>
      <c r="C444" s="109">
        <v>143408</v>
      </c>
      <c r="D444" s="110" t="s">
        <v>1045</v>
      </c>
      <c r="E444" s="110" t="s">
        <v>2704</v>
      </c>
      <c r="F444" s="110"/>
      <c r="G444" s="110"/>
      <c r="H444" s="110"/>
      <c r="I444" s="110" t="s">
        <v>10</v>
      </c>
      <c r="J444" s="111">
        <v>2900</v>
      </c>
      <c r="K444" s="111">
        <v>3690</v>
      </c>
      <c r="L444" s="110" t="s">
        <v>2643</v>
      </c>
      <c r="M444" s="109">
        <v>1</v>
      </c>
      <c r="N444" s="109"/>
      <c r="O444" s="110"/>
      <c r="P444" s="41" t="str">
        <f t="shared" si="6"/>
        <v>1</v>
      </c>
      <c r="Q444" s="41" t="str">
        <f>INDEX(Торг!$J:$J,MATCH($B444,Торг!$B:$B,0))</f>
        <v>salina</v>
      </c>
      <c r="R444" s="4" t="b">
        <f>EXACT(VLOOKUP(A444,Торг!$A:$A,1,0),A444)</f>
        <v>1</v>
      </c>
    </row>
    <row r="445" spans="1:18" ht="60" x14ac:dyDescent="0.25">
      <c r="A445" s="110" t="s">
        <v>1535</v>
      </c>
      <c r="B445" s="109">
        <v>137536</v>
      </c>
      <c r="C445" s="109">
        <v>143409</v>
      </c>
      <c r="D445" s="110" t="s">
        <v>1044</v>
      </c>
      <c r="E445" s="110" t="s">
        <v>2704</v>
      </c>
      <c r="F445" s="110"/>
      <c r="G445" s="110"/>
      <c r="H445" s="110"/>
      <c r="I445" s="110" t="s">
        <v>10</v>
      </c>
      <c r="J445" s="111">
        <v>2900</v>
      </c>
      <c r="K445" s="111">
        <v>3690</v>
      </c>
      <c r="L445" s="110" t="s">
        <v>2643</v>
      </c>
      <c r="M445" s="109">
        <v>1</v>
      </c>
      <c r="N445" s="109"/>
      <c r="O445" s="110"/>
      <c r="P445" s="41" t="str">
        <f t="shared" si="6"/>
        <v>1</v>
      </c>
      <c r="Q445" s="41" t="str">
        <f>INDEX(Торг!$J:$J,MATCH($B445,Торг!$B:$B,0))</f>
        <v>salina</v>
      </c>
      <c r="R445" s="4" t="b">
        <f>EXACT(VLOOKUP(A445,Торг!$A:$A,1,0),A445)</f>
        <v>1</v>
      </c>
    </row>
    <row r="446" spans="1:18" ht="60" x14ac:dyDescent="0.25">
      <c r="A446" s="110" t="s">
        <v>1535</v>
      </c>
      <c r="B446" s="109">
        <v>137537</v>
      </c>
      <c r="C446" s="109">
        <v>143410</v>
      </c>
      <c r="D446" s="110" t="s">
        <v>1043</v>
      </c>
      <c r="E446" s="110" t="s">
        <v>2704</v>
      </c>
      <c r="F446" s="110"/>
      <c r="G446" s="110"/>
      <c r="H446" s="110"/>
      <c r="I446" s="110" t="s">
        <v>10</v>
      </c>
      <c r="J446" s="111">
        <v>2900</v>
      </c>
      <c r="K446" s="111">
        <v>3690</v>
      </c>
      <c r="L446" s="110" t="s">
        <v>2643</v>
      </c>
      <c r="M446" s="109">
        <v>1</v>
      </c>
      <c r="N446" s="109"/>
      <c r="O446" s="110"/>
      <c r="P446" s="41" t="str">
        <f t="shared" si="6"/>
        <v>1</v>
      </c>
      <c r="Q446" s="41" t="str">
        <f>INDEX(Торг!$J:$J,MATCH($B446,Торг!$B:$B,0))</f>
        <v>salina</v>
      </c>
      <c r="R446" s="4" t="b">
        <f>EXACT(VLOOKUP(A446,Торг!$A:$A,1,0),A446)</f>
        <v>1</v>
      </c>
    </row>
    <row r="447" spans="1:18" ht="60" x14ac:dyDescent="0.25">
      <c r="A447" s="110" t="s">
        <v>1535</v>
      </c>
      <c r="B447" s="109">
        <v>137538</v>
      </c>
      <c r="C447" s="109">
        <v>143411</v>
      </c>
      <c r="D447" s="110" t="s">
        <v>1042</v>
      </c>
      <c r="E447" s="110" t="s">
        <v>2704</v>
      </c>
      <c r="F447" s="110"/>
      <c r="G447" s="110"/>
      <c r="H447" s="110"/>
      <c r="I447" s="110" t="s">
        <v>10</v>
      </c>
      <c r="J447" s="111">
        <v>2900</v>
      </c>
      <c r="K447" s="111">
        <v>3690</v>
      </c>
      <c r="L447" s="110" t="s">
        <v>2643</v>
      </c>
      <c r="M447" s="109">
        <v>1</v>
      </c>
      <c r="N447" s="109"/>
      <c r="O447" s="110"/>
      <c r="P447" s="41" t="str">
        <f t="shared" si="6"/>
        <v>1</v>
      </c>
      <c r="Q447" s="41" t="str">
        <f>INDEX(Торг!$J:$J,MATCH($B447,Торг!$B:$B,0))</f>
        <v>salina</v>
      </c>
      <c r="R447" s="4" t="b">
        <f>EXACT(VLOOKUP(A447,Торг!$A:$A,1,0),A447)</f>
        <v>1</v>
      </c>
    </row>
    <row r="448" spans="1:18" ht="60" x14ac:dyDescent="0.25">
      <c r="A448" s="110" t="s">
        <v>1535</v>
      </c>
      <c r="B448" s="109">
        <v>137539</v>
      </c>
      <c r="C448" s="109">
        <v>143412</v>
      </c>
      <c r="D448" s="110" t="s">
        <v>1041</v>
      </c>
      <c r="E448" s="110" t="s">
        <v>2704</v>
      </c>
      <c r="F448" s="110"/>
      <c r="G448" s="110"/>
      <c r="H448" s="110"/>
      <c r="I448" s="110" t="s">
        <v>10</v>
      </c>
      <c r="J448" s="111">
        <v>2900</v>
      </c>
      <c r="K448" s="111">
        <v>3690</v>
      </c>
      <c r="L448" s="110" t="s">
        <v>2643</v>
      </c>
      <c r="M448" s="109">
        <v>1</v>
      </c>
      <c r="N448" s="109"/>
      <c r="O448" s="110"/>
      <c r="P448" s="41" t="str">
        <f t="shared" si="6"/>
        <v>1</v>
      </c>
      <c r="Q448" s="41" t="str">
        <f>INDEX(Торг!$J:$J,MATCH($B448,Торг!$B:$B,0))</f>
        <v>salina</v>
      </c>
      <c r="R448" s="4" t="b">
        <f>EXACT(VLOOKUP(A448,Торг!$A:$A,1,0),A448)</f>
        <v>1</v>
      </c>
    </row>
    <row r="449" spans="1:18" ht="60" x14ac:dyDescent="0.25">
      <c r="A449" s="110" t="s">
        <v>1535</v>
      </c>
      <c r="B449" s="109">
        <v>137540</v>
      </c>
      <c r="C449" s="109">
        <v>143413</v>
      </c>
      <c r="D449" s="110" t="s">
        <v>1040</v>
      </c>
      <c r="E449" s="110" t="s">
        <v>2704</v>
      </c>
      <c r="F449" s="110"/>
      <c r="G449" s="110"/>
      <c r="H449" s="110"/>
      <c r="I449" s="110" t="s">
        <v>10</v>
      </c>
      <c r="J449" s="111">
        <v>2900</v>
      </c>
      <c r="K449" s="111">
        <v>3690</v>
      </c>
      <c r="L449" s="110" t="s">
        <v>2643</v>
      </c>
      <c r="M449" s="109">
        <v>1</v>
      </c>
      <c r="N449" s="109"/>
      <c r="O449" s="110"/>
      <c r="P449" s="41" t="str">
        <f t="shared" si="6"/>
        <v>1</v>
      </c>
      <c r="Q449" s="41" t="str">
        <f>INDEX(Торг!$J:$J,MATCH($B449,Торг!$B:$B,0))</f>
        <v>salina</v>
      </c>
      <c r="R449" s="4" t="b">
        <f>EXACT(VLOOKUP(A449,Торг!$A:$A,1,0),A449)</f>
        <v>1</v>
      </c>
    </row>
    <row r="450" spans="1:18" ht="60" x14ac:dyDescent="0.25">
      <c r="A450" s="110" t="s">
        <v>1535</v>
      </c>
      <c r="B450" s="109">
        <v>137541</v>
      </c>
      <c r="C450" s="109">
        <v>143415</v>
      </c>
      <c r="D450" s="110" t="s">
        <v>1039</v>
      </c>
      <c r="E450" s="110" t="s">
        <v>2704</v>
      </c>
      <c r="F450" s="110"/>
      <c r="G450" s="110"/>
      <c r="H450" s="110"/>
      <c r="I450" s="110" t="s">
        <v>10</v>
      </c>
      <c r="J450" s="111">
        <v>2900</v>
      </c>
      <c r="K450" s="111">
        <v>3690</v>
      </c>
      <c r="L450" s="110" t="s">
        <v>2643</v>
      </c>
      <c r="M450" s="109">
        <v>1</v>
      </c>
      <c r="N450" s="109"/>
      <c r="O450" s="110"/>
      <c r="P450" s="41" t="str">
        <f t="shared" si="6"/>
        <v>1</v>
      </c>
      <c r="Q450" s="41" t="str">
        <f>INDEX(Торг!$J:$J,MATCH($B450,Торг!$B:$B,0))</f>
        <v>salina</v>
      </c>
      <c r="R450" s="4" t="b">
        <f>EXACT(VLOOKUP(A450,Торг!$A:$A,1,0),A450)</f>
        <v>1</v>
      </c>
    </row>
    <row r="451" spans="1:18" ht="60" x14ac:dyDescent="0.25">
      <c r="A451" s="110" t="s">
        <v>1535</v>
      </c>
      <c r="B451" s="109">
        <v>137542</v>
      </c>
      <c r="C451" s="109">
        <v>143414</v>
      </c>
      <c r="D451" s="110" t="s">
        <v>1038</v>
      </c>
      <c r="E451" s="110" t="s">
        <v>2704</v>
      </c>
      <c r="F451" s="110"/>
      <c r="G451" s="110"/>
      <c r="H451" s="110"/>
      <c r="I451" s="110" t="s">
        <v>10</v>
      </c>
      <c r="J451" s="111">
        <v>2900</v>
      </c>
      <c r="K451" s="111">
        <v>3690</v>
      </c>
      <c r="L451" s="110" t="s">
        <v>2643</v>
      </c>
      <c r="M451" s="109">
        <v>1</v>
      </c>
      <c r="N451" s="109"/>
      <c r="O451" s="110"/>
      <c r="P451" s="41" t="str">
        <f t="shared" ref="P451:P514" si="7">_xlfn.CONCAT(M451,IF(N451&lt;&gt;"",_xlfn.CONCAT("ск",N451),""))</f>
        <v>1</v>
      </c>
      <c r="Q451" s="41" t="str">
        <f>INDEX(Торг!$J:$J,MATCH($B451,Торг!$B:$B,0))</f>
        <v>salina</v>
      </c>
      <c r="R451" s="4" t="b">
        <f>EXACT(VLOOKUP(A451,Торг!$A:$A,1,0),A451)</f>
        <v>1</v>
      </c>
    </row>
    <row r="452" spans="1:18" ht="45" x14ac:dyDescent="0.25">
      <c r="A452" s="110" t="s">
        <v>1537</v>
      </c>
      <c r="B452" s="109">
        <v>137544</v>
      </c>
      <c r="C452" s="109">
        <v>144018</v>
      </c>
      <c r="D452" s="110" t="s">
        <v>1037</v>
      </c>
      <c r="E452" s="110" t="s">
        <v>2704</v>
      </c>
      <c r="F452" s="110"/>
      <c r="G452" s="110"/>
      <c r="H452" s="110"/>
      <c r="I452" s="110" t="s">
        <v>10</v>
      </c>
      <c r="J452" s="111">
        <v>3000</v>
      </c>
      <c r="K452" s="111">
        <v>4290</v>
      </c>
      <c r="L452" s="110"/>
      <c r="M452" s="109">
        <v>1</v>
      </c>
      <c r="N452" s="109"/>
      <c r="O452" s="110"/>
      <c r="P452" s="41" t="str">
        <f t="shared" si="7"/>
        <v>1</v>
      </c>
      <c r="Q452" s="41" t="str">
        <f>INDEX(Торг!$J:$J,MATCH($B452,Торг!$B:$B,0))</f>
        <v>salina</v>
      </c>
      <c r="R452" s="4" t="b">
        <f>EXACT(VLOOKUP(A452,Торг!$A:$A,1,0),A452)</f>
        <v>1</v>
      </c>
    </row>
    <row r="453" spans="1:18" ht="60" x14ac:dyDescent="0.25">
      <c r="A453" s="110" t="s">
        <v>1537</v>
      </c>
      <c r="B453" s="109">
        <v>137545</v>
      </c>
      <c r="C453" s="109">
        <v>144021</v>
      </c>
      <c r="D453" s="110" t="s">
        <v>1036</v>
      </c>
      <c r="E453" s="110" t="s">
        <v>2704</v>
      </c>
      <c r="F453" s="110"/>
      <c r="G453" s="110"/>
      <c r="H453" s="110"/>
      <c r="I453" s="110" t="s">
        <v>10</v>
      </c>
      <c r="J453" s="111">
        <v>3600</v>
      </c>
      <c r="K453" s="111">
        <v>5090</v>
      </c>
      <c r="L453" s="110"/>
      <c r="M453" s="109">
        <v>1</v>
      </c>
      <c r="N453" s="109"/>
      <c r="O453" s="110"/>
      <c r="P453" s="41" t="str">
        <f t="shared" si="7"/>
        <v>1</v>
      </c>
      <c r="Q453" s="41" t="str">
        <f>INDEX(Торг!$J:$J,MATCH($B453,Торг!$B:$B,0))</f>
        <v>salina</v>
      </c>
      <c r="R453" s="4" t="b">
        <f>EXACT(VLOOKUP(A453,Торг!$A:$A,1,0),A453)</f>
        <v>1</v>
      </c>
    </row>
    <row r="454" spans="1:18" ht="60" x14ac:dyDescent="0.25">
      <c r="A454" s="110" t="s">
        <v>1537</v>
      </c>
      <c r="B454" s="109">
        <v>137546</v>
      </c>
      <c r="C454" s="109">
        <v>144022</v>
      </c>
      <c r="D454" s="110" t="s">
        <v>1035</v>
      </c>
      <c r="E454" s="110" t="s">
        <v>2704</v>
      </c>
      <c r="F454" s="110"/>
      <c r="G454" s="110"/>
      <c r="H454" s="110"/>
      <c r="I454" s="110" t="s">
        <v>10</v>
      </c>
      <c r="J454" s="111">
        <v>3600</v>
      </c>
      <c r="K454" s="111">
        <v>5090</v>
      </c>
      <c r="L454" s="110"/>
      <c r="M454" s="109">
        <v>1</v>
      </c>
      <c r="N454" s="109"/>
      <c r="O454" s="110"/>
      <c r="P454" s="41" t="str">
        <f t="shared" si="7"/>
        <v>1</v>
      </c>
      <c r="Q454" s="41" t="str">
        <f>INDEX(Торг!$J:$J,MATCH($B454,Торг!$B:$B,0))</f>
        <v>salina</v>
      </c>
      <c r="R454" s="4" t="b">
        <f>EXACT(VLOOKUP(A454,Торг!$A:$A,1,0),A454)</f>
        <v>1</v>
      </c>
    </row>
    <row r="455" spans="1:18" ht="60" x14ac:dyDescent="0.25">
      <c r="A455" s="110" t="s">
        <v>1537</v>
      </c>
      <c r="B455" s="109">
        <v>137547</v>
      </c>
      <c r="C455" s="109">
        <v>144023</v>
      </c>
      <c r="D455" s="110" t="s">
        <v>1034</v>
      </c>
      <c r="E455" s="110" t="s">
        <v>2704</v>
      </c>
      <c r="F455" s="110"/>
      <c r="G455" s="110"/>
      <c r="H455" s="110"/>
      <c r="I455" s="110" t="s">
        <v>10</v>
      </c>
      <c r="J455" s="111">
        <v>3600</v>
      </c>
      <c r="K455" s="111">
        <v>5090</v>
      </c>
      <c r="L455" s="110"/>
      <c r="M455" s="109">
        <v>1</v>
      </c>
      <c r="N455" s="109"/>
      <c r="O455" s="110"/>
      <c r="P455" s="41" t="str">
        <f t="shared" si="7"/>
        <v>1</v>
      </c>
      <c r="Q455" s="41" t="str">
        <f>INDEX(Торг!$J:$J,MATCH($B455,Торг!$B:$B,0))</f>
        <v>salina</v>
      </c>
      <c r="R455" s="4" t="b">
        <f>EXACT(VLOOKUP(A455,Торг!$A:$A,1,0),A455)</f>
        <v>1</v>
      </c>
    </row>
    <row r="456" spans="1:18" ht="60" x14ac:dyDescent="0.25">
      <c r="A456" s="110" t="s">
        <v>1537</v>
      </c>
      <c r="B456" s="109">
        <v>137548</v>
      </c>
      <c r="C456" s="109">
        <v>144024</v>
      </c>
      <c r="D456" s="110" t="s">
        <v>1033</v>
      </c>
      <c r="E456" s="110" t="s">
        <v>2704</v>
      </c>
      <c r="F456" s="110"/>
      <c r="G456" s="110"/>
      <c r="H456" s="110"/>
      <c r="I456" s="110" t="s">
        <v>10</v>
      </c>
      <c r="J456" s="111">
        <v>3600</v>
      </c>
      <c r="K456" s="111">
        <v>5090</v>
      </c>
      <c r="L456" s="110"/>
      <c r="M456" s="109">
        <v>1</v>
      </c>
      <c r="N456" s="109"/>
      <c r="O456" s="110"/>
      <c r="P456" s="41" t="str">
        <f t="shared" si="7"/>
        <v>1</v>
      </c>
      <c r="Q456" s="41" t="str">
        <f>INDEX(Торг!$J:$J,MATCH($B456,Торг!$B:$B,0))</f>
        <v>salina</v>
      </c>
      <c r="R456" s="4" t="b">
        <f>EXACT(VLOOKUP(A456,Торг!$A:$A,1,0),A456)</f>
        <v>1</v>
      </c>
    </row>
    <row r="457" spans="1:18" ht="60" x14ac:dyDescent="0.25">
      <c r="A457" s="110" t="s">
        <v>1537</v>
      </c>
      <c r="B457" s="109">
        <v>137549</v>
      </c>
      <c r="C457" s="109">
        <v>144025</v>
      </c>
      <c r="D457" s="110" t="s">
        <v>1032</v>
      </c>
      <c r="E457" s="110" t="s">
        <v>2704</v>
      </c>
      <c r="F457" s="110"/>
      <c r="G457" s="110"/>
      <c r="H457" s="110"/>
      <c r="I457" s="110" t="s">
        <v>10</v>
      </c>
      <c r="J457" s="111">
        <v>3600</v>
      </c>
      <c r="K457" s="111">
        <v>5090</v>
      </c>
      <c r="L457" s="110"/>
      <c r="M457" s="109">
        <v>1</v>
      </c>
      <c r="N457" s="109"/>
      <c r="O457" s="110"/>
      <c r="P457" s="41" t="str">
        <f t="shared" si="7"/>
        <v>1</v>
      </c>
      <c r="Q457" s="41" t="str">
        <f>INDEX(Торг!$J:$J,MATCH($B457,Торг!$B:$B,0))</f>
        <v>salina</v>
      </c>
      <c r="R457" s="4" t="b">
        <f>EXACT(VLOOKUP(A457,Торг!$A:$A,1,0),A457)</f>
        <v>1</v>
      </c>
    </row>
    <row r="458" spans="1:18" ht="60" x14ac:dyDescent="0.25">
      <c r="A458" s="110" t="s">
        <v>1537</v>
      </c>
      <c r="B458" s="109">
        <v>137550</v>
      </c>
      <c r="C458" s="109">
        <v>144026</v>
      </c>
      <c r="D458" s="110" t="s">
        <v>1031</v>
      </c>
      <c r="E458" s="110" t="s">
        <v>2704</v>
      </c>
      <c r="F458" s="110"/>
      <c r="G458" s="110"/>
      <c r="H458" s="110"/>
      <c r="I458" s="110" t="s">
        <v>10</v>
      </c>
      <c r="J458" s="111">
        <v>3600</v>
      </c>
      <c r="K458" s="111">
        <v>5090</v>
      </c>
      <c r="L458" s="110"/>
      <c r="M458" s="109">
        <v>1</v>
      </c>
      <c r="N458" s="109"/>
      <c r="O458" s="110"/>
      <c r="P458" s="41" t="str">
        <f t="shared" si="7"/>
        <v>1</v>
      </c>
      <c r="Q458" s="41" t="str">
        <f>INDEX(Торг!$J:$J,MATCH($B458,Торг!$B:$B,0))</f>
        <v>salina</v>
      </c>
      <c r="R458" s="4" t="b">
        <f>EXACT(VLOOKUP(A458,Торг!$A:$A,1,0),A458)</f>
        <v>1</v>
      </c>
    </row>
    <row r="459" spans="1:18" ht="60" x14ac:dyDescent="0.25">
      <c r="A459" s="110" t="s">
        <v>1537</v>
      </c>
      <c r="B459" s="109">
        <v>137551</v>
      </c>
      <c r="C459" s="109">
        <v>144027</v>
      </c>
      <c r="D459" s="110" t="s">
        <v>1030</v>
      </c>
      <c r="E459" s="110" t="s">
        <v>2704</v>
      </c>
      <c r="F459" s="110"/>
      <c r="G459" s="110"/>
      <c r="H459" s="110"/>
      <c r="I459" s="110" t="s">
        <v>10</v>
      </c>
      <c r="J459" s="111">
        <v>3600</v>
      </c>
      <c r="K459" s="111">
        <v>5090</v>
      </c>
      <c r="L459" s="110"/>
      <c r="M459" s="109">
        <v>1</v>
      </c>
      <c r="N459" s="109"/>
      <c r="O459" s="110"/>
      <c r="P459" s="41" t="str">
        <f t="shared" si="7"/>
        <v>1</v>
      </c>
      <c r="Q459" s="41" t="str">
        <f>INDEX(Торг!$J:$J,MATCH($B459,Торг!$B:$B,0))</f>
        <v>salina</v>
      </c>
      <c r="R459" s="4" t="b">
        <f>EXACT(VLOOKUP(A459,Торг!$A:$A,1,0),A459)</f>
        <v>1</v>
      </c>
    </row>
    <row r="460" spans="1:18" ht="60" x14ac:dyDescent="0.25">
      <c r="A460" s="110" t="s">
        <v>1537</v>
      </c>
      <c r="B460" s="109">
        <v>137552</v>
      </c>
      <c r="C460" s="109">
        <v>144028</v>
      </c>
      <c r="D460" s="110" t="s">
        <v>1029</v>
      </c>
      <c r="E460" s="110" t="s">
        <v>2704</v>
      </c>
      <c r="F460" s="110"/>
      <c r="G460" s="110"/>
      <c r="H460" s="110"/>
      <c r="I460" s="110" t="s">
        <v>10</v>
      </c>
      <c r="J460" s="111">
        <v>3600</v>
      </c>
      <c r="K460" s="111">
        <v>5090</v>
      </c>
      <c r="L460" s="110"/>
      <c r="M460" s="109">
        <v>1</v>
      </c>
      <c r="N460" s="109"/>
      <c r="O460" s="110"/>
      <c r="P460" s="41" t="str">
        <f t="shared" si="7"/>
        <v>1</v>
      </c>
      <c r="Q460" s="41" t="str">
        <f>INDEX(Торг!$J:$J,MATCH($B460,Торг!$B:$B,0))</f>
        <v>salina</v>
      </c>
      <c r="R460" s="4" t="b">
        <f>EXACT(VLOOKUP(A460,Торг!$A:$A,1,0),A460)</f>
        <v>1</v>
      </c>
    </row>
    <row r="461" spans="1:18" ht="60" x14ac:dyDescent="0.25">
      <c r="A461" s="110" t="s">
        <v>1537</v>
      </c>
      <c r="B461" s="109">
        <v>137553</v>
      </c>
      <c r="C461" s="109">
        <v>144029</v>
      </c>
      <c r="D461" s="110" t="s">
        <v>1028</v>
      </c>
      <c r="E461" s="110" t="s">
        <v>2704</v>
      </c>
      <c r="F461" s="110"/>
      <c r="G461" s="110"/>
      <c r="H461" s="110"/>
      <c r="I461" s="110" t="s">
        <v>10</v>
      </c>
      <c r="J461" s="111">
        <v>3600</v>
      </c>
      <c r="K461" s="111">
        <v>5090</v>
      </c>
      <c r="L461" s="110"/>
      <c r="M461" s="109">
        <v>1</v>
      </c>
      <c r="N461" s="109"/>
      <c r="O461" s="110"/>
      <c r="P461" s="41" t="str">
        <f t="shared" si="7"/>
        <v>1</v>
      </c>
      <c r="Q461" s="41" t="str">
        <f>INDEX(Торг!$J:$J,MATCH($B461,Торг!$B:$B,0))</f>
        <v>salina</v>
      </c>
      <c r="R461" s="4" t="b">
        <f>EXACT(VLOOKUP(A461,Торг!$A:$A,1,0),A461)</f>
        <v>1</v>
      </c>
    </row>
    <row r="462" spans="1:18" ht="60" x14ac:dyDescent="0.25">
      <c r="A462" s="110" t="s">
        <v>1537</v>
      </c>
      <c r="B462" s="109">
        <v>137554</v>
      </c>
      <c r="C462" s="109">
        <v>144030</v>
      </c>
      <c r="D462" s="110" t="s">
        <v>1027</v>
      </c>
      <c r="E462" s="110" t="s">
        <v>2704</v>
      </c>
      <c r="F462" s="110"/>
      <c r="G462" s="110"/>
      <c r="H462" s="110"/>
      <c r="I462" s="110" t="s">
        <v>10</v>
      </c>
      <c r="J462" s="111">
        <v>3600</v>
      </c>
      <c r="K462" s="111">
        <v>5090</v>
      </c>
      <c r="L462" s="110"/>
      <c r="M462" s="109">
        <v>1</v>
      </c>
      <c r="N462" s="109"/>
      <c r="O462" s="110"/>
      <c r="P462" s="41" t="str">
        <f t="shared" si="7"/>
        <v>1</v>
      </c>
      <c r="Q462" s="41" t="str">
        <f>INDEX(Торг!$J:$J,MATCH($B462,Торг!$B:$B,0))</f>
        <v>salina</v>
      </c>
      <c r="R462" s="4" t="b">
        <f>EXACT(VLOOKUP(A462,Торг!$A:$A,1,0),A462)</f>
        <v>1</v>
      </c>
    </row>
    <row r="463" spans="1:18" ht="60" x14ac:dyDescent="0.25">
      <c r="A463" s="110" t="s">
        <v>1537</v>
      </c>
      <c r="B463" s="109">
        <v>137555</v>
      </c>
      <c r="C463" s="109">
        <v>144031</v>
      </c>
      <c r="D463" s="110" t="s">
        <v>1026</v>
      </c>
      <c r="E463" s="110" t="s">
        <v>2704</v>
      </c>
      <c r="F463" s="110"/>
      <c r="G463" s="110"/>
      <c r="H463" s="110"/>
      <c r="I463" s="110" t="s">
        <v>10</v>
      </c>
      <c r="J463" s="111">
        <v>3600</v>
      </c>
      <c r="K463" s="111">
        <v>5090</v>
      </c>
      <c r="L463" s="110"/>
      <c r="M463" s="109">
        <v>1</v>
      </c>
      <c r="N463" s="109"/>
      <c r="O463" s="110"/>
      <c r="P463" s="41" t="str">
        <f t="shared" si="7"/>
        <v>1</v>
      </c>
      <c r="Q463" s="41" t="str">
        <f>INDEX(Торг!$J:$J,MATCH($B463,Торг!$B:$B,0))</f>
        <v>salina</v>
      </c>
      <c r="R463" s="4" t="b">
        <f>EXACT(VLOOKUP(A463,Торг!$A:$A,1,0),A463)</f>
        <v>1</v>
      </c>
    </row>
    <row r="464" spans="1:18" ht="60" x14ac:dyDescent="0.25">
      <c r="A464" s="110" t="s">
        <v>1537</v>
      </c>
      <c r="B464" s="109">
        <v>137556</v>
      </c>
      <c r="C464" s="109">
        <v>144032</v>
      </c>
      <c r="D464" s="110" t="s">
        <v>1025</v>
      </c>
      <c r="E464" s="110" t="s">
        <v>2704</v>
      </c>
      <c r="F464" s="110"/>
      <c r="G464" s="110"/>
      <c r="H464" s="110"/>
      <c r="I464" s="110" t="s">
        <v>10</v>
      </c>
      <c r="J464" s="111">
        <v>3600</v>
      </c>
      <c r="K464" s="111">
        <v>5090</v>
      </c>
      <c r="L464" s="110"/>
      <c r="M464" s="109">
        <v>1</v>
      </c>
      <c r="N464" s="109"/>
      <c r="O464" s="110"/>
      <c r="P464" s="41" t="str">
        <f t="shared" si="7"/>
        <v>1</v>
      </c>
      <c r="Q464" s="41" t="str">
        <f>INDEX(Торг!$J:$J,MATCH($B464,Торг!$B:$B,0))</f>
        <v>salina</v>
      </c>
      <c r="R464" s="4" t="b">
        <f>EXACT(VLOOKUP(A464,Торг!$A:$A,1,0),A464)</f>
        <v>1</v>
      </c>
    </row>
    <row r="465" spans="1:18" ht="60" x14ac:dyDescent="0.25">
      <c r="A465" s="110" t="s">
        <v>1537</v>
      </c>
      <c r="B465" s="109">
        <v>137557</v>
      </c>
      <c r="C465" s="109">
        <v>144033</v>
      </c>
      <c r="D465" s="110" t="s">
        <v>1024</v>
      </c>
      <c r="E465" s="110" t="s">
        <v>2704</v>
      </c>
      <c r="F465" s="110"/>
      <c r="G465" s="110"/>
      <c r="H465" s="110"/>
      <c r="I465" s="110" t="s">
        <v>10</v>
      </c>
      <c r="J465" s="111">
        <v>3600</v>
      </c>
      <c r="K465" s="111">
        <v>5090</v>
      </c>
      <c r="L465" s="110"/>
      <c r="M465" s="109">
        <v>1</v>
      </c>
      <c r="N465" s="109"/>
      <c r="O465" s="110"/>
      <c r="P465" s="41" t="str">
        <f t="shared" si="7"/>
        <v>1</v>
      </c>
      <c r="Q465" s="41" t="str">
        <f>INDEX(Торг!$J:$J,MATCH($B465,Торг!$B:$B,0))</f>
        <v>salina</v>
      </c>
      <c r="R465" s="4" t="b">
        <f>EXACT(VLOOKUP(A465,Торг!$A:$A,1,0),A465)</f>
        <v>1</v>
      </c>
    </row>
    <row r="466" spans="1:18" ht="60" x14ac:dyDescent="0.25">
      <c r="A466" s="110" t="s">
        <v>1537</v>
      </c>
      <c r="B466" s="109">
        <v>137558</v>
      </c>
      <c r="C466" s="109">
        <v>144034</v>
      </c>
      <c r="D466" s="110" t="s">
        <v>1023</v>
      </c>
      <c r="E466" s="110" t="s">
        <v>2704</v>
      </c>
      <c r="F466" s="110"/>
      <c r="G466" s="110"/>
      <c r="H466" s="110"/>
      <c r="I466" s="110" t="s">
        <v>10</v>
      </c>
      <c r="J466" s="111">
        <v>3600</v>
      </c>
      <c r="K466" s="111">
        <v>5090</v>
      </c>
      <c r="L466" s="110"/>
      <c r="M466" s="109">
        <v>1</v>
      </c>
      <c r="N466" s="109"/>
      <c r="O466" s="110"/>
      <c r="P466" s="41" t="str">
        <f t="shared" si="7"/>
        <v>1</v>
      </c>
      <c r="Q466" s="41" t="str">
        <f>INDEX(Торг!$J:$J,MATCH($B466,Торг!$B:$B,0))</f>
        <v>salina</v>
      </c>
      <c r="R466" s="4" t="b">
        <f>EXACT(VLOOKUP(A466,Торг!$A:$A,1,0),A466)</f>
        <v>1</v>
      </c>
    </row>
    <row r="467" spans="1:18" ht="60" x14ac:dyDescent="0.25">
      <c r="A467" s="110" t="s">
        <v>1537</v>
      </c>
      <c r="B467" s="109">
        <v>137559</v>
      </c>
      <c r="C467" s="109">
        <v>144035</v>
      </c>
      <c r="D467" s="110" t="s">
        <v>1022</v>
      </c>
      <c r="E467" s="110" t="s">
        <v>2704</v>
      </c>
      <c r="F467" s="110"/>
      <c r="G467" s="110"/>
      <c r="H467" s="110"/>
      <c r="I467" s="110" t="s">
        <v>10</v>
      </c>
      <c r="J467" s="111">
        <v>3600</v>
      </c>
      <c r="K467" s="111">
        <v>5090</v>
      </c>
      <c r="L467" s="110"/>
      <c r="M467" s="109">
        <v>1</v>
      </c>
      <c r="N467" s="109"/>
      <c r="O467" s="110"/>
      <c r="P467" s="41" t="str">
        <f t="shared" si="7"/>
        <v>1</v>
      </c>
      <c r="Q467" s="41" t="str">
        <f>INDEX(Торг!$J:$J,MATCH($B467,Торг!$B:$B,0))</f>
        <v>salina</v>
      </c>
      <c r="R467" s="4" t="b">
        <f>EXACT(VLOOKUP(A467,Торг!$A:$A,1,0),A467)</f>
        <v>1</v>
      </c>
    </row>
    <row r="468" spans="1:18" ht="75" x14ac:dyDescent="0.25">
      <c r="A468" s="110" t="s">
        <v>1537</v>
      </c>
      <c r="B468" s="109">
        <v>137560</v>
      </c>
      <c r="C468" s="109">
        <v>144036</v>
      </c>
      <c r="D468" s="110" t="s">
        <v>1021</v>
      </c>
      <c r="E468" s="110" t="s">
        <v>2704</v>
      </c>
      <c r="F468" s="110"/>
      <c r="G468" s="110"/>
      <c r="H468" s="110"/>
      <c r="I468" s="110" t="s">
        <v>10</v>
      </c>
      <c r="J468" s="111">
        <v>3600</v>
      </c>
      <c r="K468" s="111">
        <v>5090</v>
      </c>
      <c r="L468" s="110"/>
      <c r="M468" s="109">
        <v>1</v>
      </c>
      <c r="N468" s="109"/>
      <c r="O468" s="110"/>
      <c r="P468" s="41" t="str">
        <f t="shared" si="7"/>
        <v>1</v>
      </c>
      <c r="Q468" s="41" t="str">
        <f>INDEX(Торг!$J:$J,MATCH($B468,Торг!$B:$B,0))</f>
        <v>salina</v>
      </c>
      <c r="R468" s="4" t="b">
        <f>EXACT(VLOOKUP(A468,Торг!$A:$A,1,0),A468)</f>
        <v>1</v>
      </c>
    </row>
    <row r="469" spans="1:18" ht="60" x14ac:dyDescent="0.25">
      <c r="A469" s="110" t="s">
        <v>1537</v>
      </c>
      <c r="B469" s="109">
        <v>137561</v>
      </c>
      <c r="C469" s="109">
        <v>144037</v>
      </c>
      <c r="D469" s="110" t="s">
        <v>1020</v>
      </c>
      <c r="E469" s="110" t="s">
        <v>2704</v>
      </c>
      <c r="F469" s="110"/>
      <c r="G469" s="110"/>
      <c r="H469" s="110"/>
      <c r="I469" s="110" t="s">
        <v>10</v>
      </c>
      <c r="J469" s="111">
        <v>3600</v>
      </c>
      <c r="K469" s="111">
        <v>5090</v>
      </c>
      <c r="L469" s="110"/>
      <c r="M469" s="109">
        <v>1</v>
      </c>
      <c r="N469" s="109"/>
      <c r="O469" s="110"/>
      <c r="P469" s="41" t="str">
        <f t="shared" si="7"/>
        <v>1</v>
      </c>
      <c r="Q469" s="41" t="str">
        <f>INDEX(Торг!$J:$J,MATCH($B469,Торг!$B:$B,0))</f>
        <v>salina</v>
      </c>
      <c r="R469" s="4" t="b">
        <f>EXACT(VLOOKUP(A469,Торг!$A:$A,1,0),A469)</f>
        <v>1</v>
      </c>
    </row>
    <row r="470" spans="1:18" ht="75" x14ac:dyDescent="0.25">
      <c r="A470" s="110" t="s">
        <v>1537</v>
      </c>
      <c r="B470" s="109">
        <v>137562</v>
      </c>
      <c r="C470" s="109">
        <v>144038</v>
      </c>
      <c r="D470" s="110" t="s">
        <v>1019</v>
      </c>
      <c r="E470" s="110" t="s">
        <v>2704</v>
      </c>
      <c r="F470" s="110"/>
      <c r="G470" s="110"/>
      <c r="H470" s="110"/>
      <c r="I470" s="110" t="s">
        <v>10</v>
      </c>
      <c r="J470" s="111">
        <v>3600</v>
      </c>
      <c r="K470" s="111">
        <v>5090</v>
      </c>
      <c r="L470" s="110"/>
      <c r="M470" s="109">
        <v>1</v>
      </c>
      <c r="N470" s="109"/>
      <c r="O470" s="110"/>
      <c r="P470" s="41" t="str">
        <f t="shared" si="7"/>
        <v>1</v>
      </c>
      <c r="Q470" s="41" t="str">
        <f>INDEX(Торг!$J:$J,MATCH($B470,Торг!$B:$B,0))</f>
        <v>salina</v>
      </c>
      <c r="R470" s="4" t="b">
        <f>EXACT(VLOOKUP(A470,Торг!$A:$A,1,0),A470)</f>
        <v>1</v>
      </c>
    </row>
    <row r="471" spans="1:18" ht="60" x14ac:dyDescent="0.25">
      <c r="A471" s="110" t="s">
        <v>1537</v>
      </c>
      <c r="B471" s="109">
        <v>137563</v>
      </c>
      <c r="C471" s="109">
        <v>144039</v>
      </c>
      <c r="D471" s="110" t="s">
        <v>1018</v>
      </c>
      <c r="E471" s="110" t="s">
        <v>2704</v>
      </c>
      <c r="F471" s="110"/>
      <c r="G471" s="110"/>
      <c r="H471" s="110"/>
      <c r="I471" s="110" t="s">
        <v>10</v>
      </c>
      <c r="J471" s="111">
        <v>3600</v>
      </c>
      <c r="K471" s="111">
        <v>5090</v>
      </c>
      <c r="L471" s="110"/>
      <c r="M471" s="109">
        <v>1</v>
      </c>
      <c r="N471" s="109"/>
      <c r="O471" s="110"/>
      <c r="P471" s="41" t="str">
        <f t="shared" si="7"/>
        <v>1</v>
      </c>
      <c r="Q471" s="41" t="str">
        <f>INDEX(Торг!$J:$J,MATCH($B471,Торг!$B:$B,0))</f>
        <v>salina</v>
      </c>
      <c r="R471" s="4" t="b">
        <f>EXACT(VLOOKUP(A471,Торг!$A:$A,1,0),A471)</f>
        <v>1</v>
      </c>
    </row>
    <row r="472" spans="1:18" ht="60" x14ac:dyDescent="0.25">
      <c r="A472" s="110" t="s">
        <v>1537</v>
      </c>
      <c r="B472" s="109">
        <v>137564</v>
      </c>
      <c r="C472" s="109">
        <v>144040</v>
      </c>
      <c r="D472" s="110" t="s">
        <v>1017</v>
      </c>
      <c r="E472" s="110" t="s">
        <v>2704</v>
      </c>
      <c r="F472" s="110"/>
      <c r="G472" s="110"/>
      <c r="H472" s="110"/>
      <c r="I472" s="110" t="s">
        <v>10</v>
      </c>
      <c r="J472" s="111">
        <v>3600</v>
      </c>
      <c r="K472" s="111">
        <v>5090</v>
      </c>
      <c r="L472" s="110"/>
      <c r="M472" s="109">
        <v>1</v>
      </c>
      <c r="N472" s="109"/>
      <c r="O472" s="110"/>
      <c r="P472" s="41" t="str">
        <f t="shared" si="7"/>
        <v>1</v>
      </c>
      <c r="Q472" s="41" t="str">
        <f>INDEX(Торг!$J:$J,MATCH($B472,Торг!$B:$B,0))</f>
        <v>salina</v>
      </c>
      <c r="R472" s="4" t="b">
        <f>EXACT(VLOOKUP(A472,Торг!$A:$A,1,0),A472)</f>
        <v>1</v>
      </c>
    </row>
    <row r="473" spans="1:18" ht="60" x14ac:dyDescent="0.25">
      <c r="A473" s="110" t="s">
        <v>1537</v>
      </c>
      <c r="B473" s="109">
        <v>137565</v>
      </c>
      <c r="C473" s="109">
        <v>144041</v>
      </c>
      <c r="D473" s="110" t="s">
        <v>1016</v>
      </c>
      <c r="E473" s="110" t="s">
        <v>2704</v>
      </c>
      <c r="F473" s="110"/>
      <c r="G473" s="110"/>
      <c r="H473" s="110"/>
      <c r="I473" s="110" t="s">
        <v>10</v>
      </c>
      <c r="J473" s="111">
        <v>3600</v>
      </c>
      <c r="K473" s="111">
        <v>5090</v>
      </c>
      <c r="L473" s="110"/>
      <c r="M473" s="109">
        <v>1</v>
      </c>
      <c r="N473" s="109"/>
      <c r="O473" s="110"/>
      <c r="P473" s="41" t="str">
        <f t="shared" si="7"/>
        <v>1</v>
      </c>
      <c r="Q473" s="41" t="str">
        <f>INDEX(Торг!$J:$J,MATCH($B473,Торг!$B:$B,0))</f>
        <v>salina</v>
      </c>
      <c r="R473" s="4" t="b">
        <f>EXACT(VLOOKUP(A473,Торг!$A:$A,1,0),A473)</f>
        <v>1</v>
      </c>
    </row>
    <row r="474" spans="1:18" ht="60" x14ac:dyDescent="0.25">
      <c r="A474" s="110" t="s">
        <v>1537</v>
      </c>
      <c r="B474" s="109">
        <v>137566</v>
      </c>
      <c r="C474" s="109">
        <v>144042</v>
      </c>
      <c r="D474" s="110" t="s">
        <v>1015</v>
      </c>
      <c r="E474" s="110" t="s">
        <v>2704</v>
      </c>
      <c r="F474" s="110"/>
      <c r="G474" s="110"/>
      <c r="H474" s="110"/>
      <c r="I474" s="110" t="s">
        <v>10</v>
      </c>
      <c r="J474" s="111">
        <v>3600</v>
      </c>
      <c r="K474" s="111">
        <v>5090</v>
      </c>
      <c r="L474" s="110"/>
      <c r="M474" s="109">
        <v>1</v>
      </c>
      <c r="N474" s="109"/>
      <c r="O474" s="110"/>
      <c r="P474" s="41" t="str">
        <f t="shared" si="7"/>
        <v>1</v>
      </c>
      <c r="Q474" s="41" t="str">
        <f>INDEX(Торг!$J:$J,MATCH($B474,Торг!$B:$B,0))</f>
        <v>salina</v>
      </c>
      <c r="R474" s="4" t="b">
        <f>EXACT(VLOOKUP(A474,Торг!$A:$A,1,0),A474)</f>
        <v>1</v>
      </c>
    </row>
    <row r="475" spans="1:18" ht="60" x14ac:dyDescent="0.25">
      <c r="A475" s="110" t="s">
        <v>1537</v>
      </c>
      <c r="B475" s="109">
        <v>137567</v>
      </c>
      <c r="C475" s="109">
        <v>144043</v>
      </c>
      <c r="D475" s="110" t="s">
        <v>1014</v>
      </c>
      <c r="E475" s="110" t="s">
        <v>2704</v>
      </c>
      <c r="F475" s="110"/>
      <c r="G475" s="110"/>
      <c r="H475" s="110"/>
      <c r="I475" s="110" t="s">
        <v>10</v>
      </c>
      <c r="J475" s="111">
        <v>3600</v>
      </c>
      <c r="K475" s="111">
        <v>5090</v>
      </c>
      <c r="L475" s="110"/>
      <c r="M475" s="109">
        <v>1</v>
      </c>
      <c r="N475" s="109"/>
      <c r="O475" s="110"/>
      <c r="P475" s="41" t="str">
        <f t="shared" si="7"/>
        <v>1</v>
      </c>
      <c r="Q475" s="41" t="str">
        <f>INDEX(Торг!$J:$J,MATCH($B475,Торг!$B:$B,0))</f>
        <v>salina</v>
      </c>
      <c r="R475" s="4" t="b">
        <f>EXACT(VLOOKUP(A475,Торг!$A:$A,1,0),A475)</f>
        <v>1</v>
      </c>
    </row>
    <row r="476" spans="1:18" ht="60" x14ac:dyDescent="0.25">
      <c r="A476" s="110" t="s">
        <v>1537</v>
      </c>
      <c r="B476" s="109">
        <v>257475</v>
      </c>
      <c r="C476" s="109">
        <v>173647</v>
      </c>
      <c r="D476" s="110" t="s">
        <v>1538</v>
      </c>
      <c r="E476" s="110" t="s">
        <v>2704</v>
      </c>
      <c r="F476" s="110"/>
      <c r="G476" s="110"/>
      <c r="H476" s="110"/>
      <c r="I476" s="110" t="s">
        <v>10</v>
      </c>
      <c r="J476" s="111">
        <v>3600</v>
      </c>
      <c r="K476" s="111">
        <v>5090</v>
      </c>
      <c r="L476" s="110"/>
      <c r="M476" s="109">
        <v>1</v>
      </c>
      <c r="N476" s="109"/>
      <c r="O476" s="110"/>
      <c r="P476" s="41" t="str">
        <f t="shared" si="7"/>
        <v>1</v>
      </c>
      <c r="Q476" s="41" t="str">
        <f>INDEX(Торг!$J:$J,MATCH($B476,Торг!$B:$B,0))</f>
        <v>salina</v>
      </c>
      <c r="R476" s="4" t="b">
        <f>EXACT(VLOOKUP(A476,Торг!$A:$A,1,0),A476)</f>
        <v>1</v>
      </c>
    </row>
    <row r="477" spans="1:18" ht="60" x14ac:dyDescent="0.25">
      <c r="A477" s="110" t="s">
        <v>1537</v>
      </c>
      <c r="B477" s="109">
        <v>137568</v>
      </c>
      <c r="C477" s="109">
        <v>144044</v>
      </c>
      <c r="D477" s="110" t="s">
        <v>1013</v>
      </c>
      <c r="E477" s="110" t="s">
        <v>2704</v>
      </c>
      <c r="F477" s="110"/>
      <c r="G477" s="110"/>
      <c r="H477" s="110"/>
      <c r="I477" s="110" t="s">
        <v>10</v>
      </c>
      <c r="J477" s="111">
        <v>3600</v>
      </c>
      <c r="K477" s="111">
        <v>5090</v>
      </c>
      <c r="L477" s="110"/>
      <c r="M477" s="109">
        <v>1</v>
      </c>
      <c r="N477" s="109"/>
      <c r="O477" s="110"/>
      <c r="P477" s="41" t="str">
        <f t="shared" si="7"/>
        <v>1</v>
      </c>
      <c r="Q477" s="41" t="str">
        <f>INDEX(Торг!$J:$J,MATCH($B477,Торг!$B:$B,0))</f>
        <v>salina</v>
      </c>
      <c r="R477" s="4" t="b">
        <f>EXACT(VLOOKUP(A477,Торг!$A:$A,1,0),A477)</f>
        <v>1</v>
      </c>
    </row>
    <row r="478" spans="1:18" ht="60" x14ac:dyDescent="0.25">
      <c r="A478" s="110" t="s">
        <v>1537</v>
      </c>
      <c r="B478" s="109">
        <v>137569</v>
      </c>
      <c r="C478" s="109">
        <v>144045</v>
      </c>
      <c r="D478" s="110" t="s">
        <v>1012</v>
      </c>
      <c r="E478" s="110" t="s">
        <v>2704</v>
      </c>
      <c r="F478" s="110"/>
      <c r="G478" s="110"/>
      <c r="H478" s="110"/>
      <c r="I478" s="110" t="s">
        <v>10</v>
      </c>
      <c r="J478" s="111">
        <v>3600</v>
      </c>
      <c r="K478" s="111">
        <v>5090</v>
      </c>
      <c r="L478" s="110"/>
      <c r="M478" s="109">
        <v>1</v>
      </c>
      <c r="N478" s="109"/>
      <c r="O478" s="110"/>
      <c r="P478" s="41" t="str">
        <f t="shared" si="7"/>
        <v>1</v>
      </c>
      <c r="Q478" s="41" t="str">
        <f>INDEX(Торг!$J:$J,MATCH($B478,Торг!$B:$B,0))</f>
        <v>salina</v>
      </c>
      <c r="R478" s="4" t="b">
        <f>EXACT(VLOOKUP(A478,Торг!$A:$A,1,0),A478)</f>
        <v>1</v>
      </c>
    </row>
    <row r="479" spans="1:18" ht="60" x14ac:dyDescent="0.25">
      <c r="A479" s="110" t="s">
        <v>1537</v>
      </c>
      <c r="B479" s="109">
        <v>137570</v>
      </c>
      <c r="C479" s="109">
        <v>144046</v>
      </c>
      <c r="D479" s="110" t="s">
        <v>1011</v>
      </c>
      <c r="E479" s="110" t="s">
        <v>2704</v>
      </c>
      <c r="F479" s="110"/>
      <c r="G479" s="110"/>
      <c r="H479" s="110"/>
      <c r="I479" s="110" t="s">
        <v>10</v>
      </c>
      <c r="J479" s="111">
        <v>3600</v>
      </c>
      <c r="K479" s="111">
        <v>5090</v>
      </c>
      <c r="L479" s="110"/>
      <c r="M479" s="109">
        <v>1</v>
      </c>
      <c r="N479" s="109"/>
      <c r="O479" s="110"/>
      <c r="P479" s="41" t="str">
        <f t="shared" si="7"/>
        <v>1</v>
      </c>
      <c r="Q479" s="41" t="str">
        <f>INDEX(Торг!$J:$J,MATCH($B479,Торг!$B:$B,0))</f>
        <v>salina</v>
      </c>
      <c r="R479" s="4" t="b">
        <f>EXACT(VLOOKUP(A479,Торг!$A:$A,1,0),A479)</f>
        <v>1</v>
      </c>
    </row>
    <row r="480" spans="1:18" ht="60" x14ac:dyDescent="0.25">
      <c r="A480" s="110" t="s">
        <v>1537</v>
      </c>
      <c r="B480" s="109">
        <v>137571</v>
      </c>
      <c r="C480" s="109">
        <v>144047</v>
      </c>
      <c r="D480" s="110" t="s">
        <v>1010</v>
      </c>
      <c r="E480" s="110" t="s">
        <v>2704</v>
      </c>
      <c r="F480" s="110"/>
      <c r="G480" s="110"/>
      <c r="H480" s="110"/>
      <c r="I480" s="110" t="s">
        <v>10</v>
      </c>
      <c r="J480" s="111">
        <v>3600</v>
      </c>
      <c r="K480" s="111">
        <v>5090</v>
      </c>
      <c r="L480" s="110"/>
      <c r="M480" s="109">
        <v>1</v>
      </c>
      <c r="N480" s="109"/>
      <c r="O480" s="110"/>
      <c r="P480" s="41" t="str">
        <f t="shared" si="7"/>
        <v>1</v>
      </c>
      <c r="Q480" s="41" t="str">
        <f>INDEX(Торг!$J:$J,MATCH($B480,Торг!$B:$B,0))</f>
        <v>salina</v>
      </c>
      <c r="R480" s="4" t="b">
        <f>EXACT(VLOOKUP(A480,Торг!$A:$A,1,0),A480)</f>
        <v>1</v>
      </c>
    </row>
    <row r="481" spans="1:18" ht="60" x14ac:dyDescent="0.25">
      <c r="A481" s="110" t="s">
        <v>1537</v>
      </c>
      <c r="B481" s="109">
        <v>137572</v>
      </c>
      <c r="C481" s="109">
        <v>144048</v>
      </c>
      <c r="D481" s="110" t="s">
        <v>1009</v>
      </c>
      <c r="E481" s="110" t="s">
        <v>2704</v>
      </c>
      <c r="F481" s="110"/>
      <c r="G481" s="110"/>
      <c r="H481" s="110"/>
      <c r="I481" s="110" t="s">
        <v>10</v>
      </c>
      <c r="J481" s="111">
        <v>3600</v>
      </c>
      <c r="K481" s="111">
        <v>5090</v>
      </c>
      <c r="L481" s="110"/>
      <c r="M481" s="109">
        <v>1</v>
      </c>
      <c r="N481" s="109"/>
      <c r="O481" s="110"/>
      <c r="P481" s="41" t="str">
        <f t="shared" si="7"/>
        <v>1</v>
      </c>
      <c r="Q481" s="41" t="str">
        <f>INDEX(Торг!$J:$J,MATCH($B481,Торг!$B:$B,0))</f>
        <v>salina</v>
      </c>
      <c r="R481" s="4" t="b">
        <f>EXACT(VLOOKUP(A481,Торг!$A:$A,1,0),A481)</f>
        <v>1</v>
      </c>
    </row>
    <row r="482" spans="1:18" ht="60" x14ac:dyDescent="0.25">
      <c r="A482" s="110" t="s">
        <v>1537</v>
      </c>
      <c r="B482" s="109">
        <v>137573</v>
      </c>
      <c r="C482" s="109">
        <v>144049</v>
      </c>
      <c r="D482" s="110" t="s">
        <v>1008</v>
      </c>
      <c r="E482" s="110" t="s">
        <v>2704</v>
      </c>
      <c r="F482" s="110"/>
      <c r="G482" s="110"/>
      <c r="H482" s="110"/>
      <c r="I482" s="110" t="s">
        <v>10</v>
      </c>
      <c r="J482" s="111">
        <v>3600</v>
      </c>
      <c r="K482" s="111">
        <v>5090</v>
      </c>
      <c r="L482" s="110"/>
      <c r="M482" s="109">
        <v>1</v>
      </c>
      <c r="N482" s="109"/>
      <c r="O482" s="110"/>
      <c r="P482" s="41" t="str">
        <f t="shared" si="7"/>
        <v>1</v>
      </c>
      <c r="Q482" s="41" t="str">
        <f>INDEX(Торг!$J:$J,MATCH($B482,Торг!$B:$B,0))</f>
        <v>salina</v>
      </c>
      <c r="R482" s="4" t="b">
        <f>EXACT(VLOOKUP(A482,Торг!$A:$A,1,0),A482)</f>
        <v>1</v>
      </c>
    </row>
    <row r="483" spans="1:18" ht="60" x14ac:dyDescent="0.25">
      <c r="A483" s="110" t="s">
        <v>1537</v>
      </c>
      <c r="B483" s="109">
        <v>137574</v>
      </c>
      <c r="C483" s="109">
        <v>144050</v>
      </c>
      <c r="D483" s="110" t="s">
        <v>1007</v>
      </c>
      <c r="E483" s="110" t="s">
        <v>2704</v>
      </c>
      <c r="F483" s="110"/>
      <c r="G483" s="110"/>
      <c r="H483" s="110"/>
      <c r="I483" s="110" t="s">
        <v>10</v>
      </c>
      <c r="J483" s="111">
        <v>3600</v>
      </c>
      <c r="K483" s="111">
        <v>5090</v>
      </c>
      <c r="L483" s="110"/>
      <c r="M483" s="109">
        <v>1</v>
      </c>
      <c r="N483" s="109"/>
      <c r="O483" s="110"/>
      <c r="P483" s="41" t="str">
        <f t="shared" si="7"/>
        <v>1</v>
      </c>
      <c r="Q483" s="41" t="str">
        <f>INDEX(Торг!$J:$J,MATCH($B483,Торг!$B:$B,0))</f>
        <v>salina</v>
      </c>
      <c r="R483" s="4" t="b">
        <f>EXACT(VLOOKUP(A483,Торг!$A:$A,1,0),A483)</f>
        <v>1</v>
      </c>
    </row>
    <row r="484" spans="1:18" ht="60" x14ac:dyDescent="0.25">
      <c r="A484" s="110" t="s">
        <v>1537</v>
      </c>
      <c r="B484" s="109">
        <v>137575</v>
      </c>
      <c r="C484" s="109">
        <v>144051</v>
      </c>
      <c r="D484" s="110" t="s">
        <v>1006</v>
      </c>
      <c r="E484" s="110" t="s">
        <v>2704</v>
      </c>
      <c r="F484" s="110"/>
      <c r="G484" s="110"/>
      <c r="H484" s="110"/>
      <c r="I484" s="110" t="s">
        <v>10</v>
      </c>
      <c r="J484" s="111">
        <v>3600</v>
      </c>
      <c r="K484" s="111">
        <v>5090</v>
      </c>
      <c r="L484" s="110"/>
      <c r="M484" s="109">
        <v>1</v>
      </c>
      <c r="N484" s="109"/>
      <c r="O484" s="110"/>
      <c r="P484" s="41" t="str">
        <f t="shared" si="7"/>
        <v>1</v>
      </c>
      <c r="Q484" s="41" t="str">
        <f>INDEX(Торг!$J:$J,MATCH($B484,Торг!$B:$B,0))</f>
        <v>salina</v>
      </c>
      <c r="R484" s="4" t="b">
        <f>EXACT(VLOOKUP(A484,Торг!$A:$A,1,0),A484)</f>
        <v>1</v>
      </c>
    </row>
    <row r="485" spans="1:18" ht="60" x14ac:dyDescent="0.25">
      <c r="A485" s="110" t="s">
        <v>1537</v>
      </c>
      <c r="B485" s="109">
        <v>137576</v>
      </c>
      <c r="C485" s="109">
        <v>144052</v>
      </c>
      <c r="D485" s="110" t="s">
        <v>1005</v>
      </c>
      <c r="E485" s="110" t="s">
        <v>2704</v>
      </c>
      <c r="F485" s="110"/>
      <c r="G485" s="110"/>
      <c r="H485" s="110"/>
      <c r="I485" s="110" t="s">
        <v>10</v>
      </c>
      <c r="J485" s="111">
        <v>3600</v>
      </c>
      <c r="K485" s="111">
        <v>5090</v>
      </c>
      <c r="L485" s="110"/>
      <c r="M485" s="109">
        <v>1</v>
      </c>
      <c r="N485" s="109"/>
      <c r="O485" s="110"/>
      <c r="P485" s="41" t="str">
        <f t="shared" si="7"/>
        <v>1</v>
      </c>
      <c r="Q485" s="41" t="str">
        <f>INDEX(Торг!$J:$J,MATCH($B485,Торг!$B:$B,0))</f>
        <v>salina</v>
      </c>
      <c r="R485" s="4" t="b">
        <f>EXACT(VLOOKUP(A485,Торг!$A:$A,1,0),A485)</f>
        <v>1</v>
      </c>
    </row>
    <row r="486" spans="1:18" ht="60" x14ac:dyDescent="0.25">
      <c r="A486" s="110" t="s">
        <v>1537</v>
      </c>
      <c r="B486" s="109">
        <v>137577</v>
      </c>
      <c r="C486" s="109">
        <v>144053</v>
      </c>
      <c r="D486" s="110" t="s">
        <v>1004</v>
      </c>
      <c r="E486" s="110" t="s">
        <v>2704</v>
      </c>
      <c r="F486" s="110"/>
      <c r="G486" s="110"/>
      <c r="H486" s="110"/>
      <c r="I486" s="110" t="s">
        <v>10</v>
      </c>
      <c r="J486" s="111">
        <v>3600</v>
      </c>
      <c r="K486" s="111">
        <v>5090</v>
      </c>
      <c r="L486" s="110"/>
      <c r="M486" s="109">
        <v>1</v>
      </c>
      <c r="N486" s="109"/>
      <c r="O486" s="110"/>
      <c r="P486" s="41" t="str">
        <f t="shared" si="7"/>
        <v>1</v>
      </c>
      <c r="Q486" s="41" t="str">
        <f>INDEX(Торг!$J:$J,MATCH($B486,Торг!$B:$B,0))</f>
        <v>salina</v>
      </c>
      <c r="R486" s="4" t="b">
        <f>EXACT(VLOOKUP(A486,Торг!$A:$A,1,0),A486)</f>
        <v>1</v>
      </c>
    </row>
    <row r="487" spans="1:18" ht="60" x14ac:dyDescent="0.25">
      <c r="A487" s="110" t="s">
        <v>1537</v>
      </c>
      <c r="B487" s="109">
        <v>137578</v>
      </c>
      <c r="C487" s="109">
        <v>144054</v>
      </c>
      <c r="D487" s="110" t="s">
        <v>1003</v>
      </c>
      <c r="E487" s="110" t="s">
        <v>2704</v>
      </c>
      <c r="F487" s="110"/>
      <c r="G487" s="110"/>
      <c r="H487" s="110"/>
      <c r="I487" s="110" t="s">
        <v>10</v>
      </c>
      <c r="J487" s="111">
        <v>3600</v>
      </c>
      <c r="K487" s="111">
        <v>5090</v>
      </c>
      <c r="L487" s="110"/>
      <c r="M487" s="109">
        <v>1</v>
      </c>
      <c r="N487" s="109"/>
      <c r="O487" s="110"/>
      <c r="P487" s="41" t="str">
        <f t="shared" si="7"/>
        <v>1</v>
      </c>
      <c r="Q487" s="41" t="str">
        <f>INDEX(Торг!$J:$J,MATCH($B487,Торг!$B:$B,0))</f>
        <v>salina</v>
      </c>
      <c r="R487" s="4" t="b">
        <f>EXACT(VLOOKUP(A487,Торг!$A:$A,1,0),A487)</f>
        <v>1</v>
      </c>
    </row>
    <row r="488" spans="1:18" ht="60" x14ac:dyDescent="0.25">
      <c r="A488" s="110" t="s">
        <v>1537</v>
      </c>
      <c r="B488" s="109">
        <v>137579</v>
      </c>
      <c r="C488" s="109">
        <v>144055</v>
      </c>
      <c r="D488" s="110" t="s">
        <v>1002</v>
      </c>
      <c r="E488" s="110" t="s">
        <v>2704</v>
      </c>
      <c r="F488" s="110"/>
      <c r="G488" s="110"/>
      <c r="H488" s="110"/>
      <c r="I488" s="110" t="s">
        <v>10</v>
      </c>
      <c r="J488" s="111">
        <v>3600</v>
      </c>
      <c r="K488" s="111">
        <v>5090</v>
      </c>
      <c r="L488" s="110"/>
      <c r="M488" s="109">
        <v>1</v>
      </c>
      <c r="N488" s="109"/>
      <c r="O488" s="110"/>
      <c r="P488" s="41" t="str">
        <f t="shared" si="7"/>
        <v>1</v>
      </c>
      <c r="Q488" s="41" t="str">
        <f>INDEX(Торг!$J:$J,MATCH($B488,Торг!$B:$B,0))</f>
        <v>salina</v>
      </c>
      <c r="R488" s="4" t="b">
        <f>EXACT(VLOOKUP(A488,Торг!$A:$A,1,0),A488)</f>
        <v>1</v>
      </c>
    </row>
    <row r="489" spans="1:18" ht="60" x14ac:dyDescent="0.25">
      <c r="A489" s="110" t="s">
        <v>1537</v>
      </c>
      <c r="B489" s="109">
        <v>137580</v>
      </c>
      <c r="C489" s="109">
        <v>144056</v>
      </c>
      <c r="D489" s="110" t="s">
        <v>1001</v>
      </c>
      <c r="E489" s="110" t="s">
        <v>2704</v>
      </c>
      <c r="F489" s="110"/>
      <c r="G489" s="110"/>
      <c r="H489" s="110"/>
      <c r="I489" s="110" t="s">
        <v>10</v>
      </c>
      <c r="J489" s="111">
        <v>3600</v>
      </c>
      <c r="K489" s="111">
        <v>5090</v>
      </c>
      <c r="L489" s="110"/>
      <c r="M489" s="109">
        <v>1</v>
      </c>
      <c r="N489" s="109"/>
      <c r="O489" s="110"/>
      <c r="P489" s="41" t="str">
        <f t="shared" si="7"/>
        <v>1</v>
      </c>
      <c r="Q489" s="41" t="str">
        <f>INDEX(Торг!$J:$J,MATCH($B489,Торг!$B:$B,0))</f>
        <v>salina</v>
      </c>
      <c r="R489" s="4" t="b">
        <f>EXACT(VLOOKUP(A489,Торг!$A:$A,1,0),A489)</f>
        <v>1</v>
      </c>
    </row>
    <row r="490" spans="1:18" ht="60" x14ac:dyDescent="0.25">
      <c r="A490" s="110" t="s">
        <v>1537</v>
      </c>
      <c r="B490" s="109">
        <v>137581</v>
      </c>
      <c r="C490" s="109">
        <v>144020</v>
      </c>
      <c r="D490" s="110" t="s">
        <v>1000</v>
      </c>
      <c r="E490" s="110" t="s">
        <v>2704</v>
      </c>
      <c r="F490" s="110"/>
      <c r="G490" s="110"/>
      <c r="H490" s="110"/>
      <c r="I490" s="110" t="s">
        <v>10</v>
      </c>
      <c r="J490" s="111">
        <v>3600</v>
      </c>
      <c r="K490" s="111">
        <v>5090</v>
      </c>
      <c r="L490" s="110"/>
      <c r="M490" s="109">
        <v>1</v>
      </c>
      <c r="N490" s="109"/>
      <c r="O490" s="110"/>
      <c r="P490" s="41" t="str">
        <f t="shared" si="7"/>
        <v>1</v>
      </c>
      <c r="Q490" s="41" t="str">
        <f>INDEX(Торг!$J:$J,MATCH($B490,Торг!$B:$B,0))</f>
        <v>salina</v>
      </c>
      <c r="R490" s="4" t="b">
        <f>EXACT(VLOOKUP(A490,Торг!$A:$A,1,0),A490)</f>
        <v>1</v>
      </c>
    </row>
    <row r="491" spans="1:18" ht="60" x14ac:dyDescent="0.25">
      <c r="A491" s="110" t="s">
        <v>1537</v>
      </c>
      <c r="B491" s="109">
        <v>137582</v>
      </c>
      <c r="C491" s="109">
        <v>144057</v>
      </c>
      <c r="D491" s="110" t="s">
        <v>999</v>
      </c>
      <c r="E491" s="110" t="s">
        <v>2704</v>
      </c>
      <c r="F491" s="110"/>
      <c r="G491" s="110"/>
      <c r="H491" s="110"/>
      <c r="I491" s="110" t="s">
        <v>10</v>
      </c>
      <c r="J491" s="111">
        <v>3600</v>
      </c>
      <c r="K491" s="111">
        <v>5090</v>
      </c>
      <c r="L491" s="110"/>
      <c r="M491" s="109">
        <v>1</v>
      </c>
      <c r="N491" s="109"/>
      <c r="O491" s="110"/>
      <c r="P491" s="41" t="str">
        <f t="shared" si="7"/>
        <v>1</v>
      </c>
      <c r="Q491" s="41" t="str">
        <f>INDEX(Торг!$J:$J,MATCH($B491,Торг!$B:$B,0))</f>
        <v>salina</v>
      </c>
      <c r="R491" s="4" t="b">
        <f>EXACT(VLOOKUP(A491,Торг!$A:$A,1,0),A491)</f>
        <v>1</v>
      </c>
    </row>
    <row r="492" spans="1:18" ht="60" x14ac:dyDescent="0.25">
      <c r="A492" s="110" t="s">
        <v>1537</v>
      </c>
      <c r="B492" s="109">
        <v>137583</v>
      </c>
      <c r="C492" s="109">
        <v>144058</v>
      </c>
      <c r="D492" s="110" t="s">
        <v>998</v>
      </c>
      <c r="E492" s="110" t="s">
        <v>2704</v>
      </c>
      <c r="F492" s="110"/>
      <c r="G492" s="110"/>
      <c r="H492" s="110"/>
      <c r="I492" s="110" t="s">
        <v>10</v>
      </c>
      <c r="J492" s="111">
        <v>3600</v>
      </c>
      <c r="K492" s="111">
        <v>5090</v>
      </c>
      <c r="L492" s="110"/>
      <c r="M492" s="109">
        <v>1</v>
      </c>
      <c r="N492" s="109"/>
      <c r="O492" s="110"/>
      <c r="P492" s="41" t="str">
        <f t="shared" si="7"/>
        <v>1</v>
      </c>
      <c r="Q492" s="41" t="str">
        <f>INDEX(Торг!$J:$J,MATCH($B492,Торг!$B:$B,0))</f>
        <v>salina</v>
      </c>
      <c r="R492" s="4" t="b">
        <f>EXACT(VLOOKUP(A492,Торг!$A:$A,1,0),A492)</f>
        <v>1</v>
      </c>
    </row>
    <row r="493" spans="1:18" ht="60" x14ac:dyDescent="0.25">
      <c r="A493" s="110" t="s">
        <v>39</v>
      </c>
      <c r="B493" s="109">
        <v>243429</v>
      </c>
      <c r="C493" s="109">
        <v>181907</v>
      </c>
      <c r="D493" s="110" t="s">
        <v>1539</v>
      </c>
      <c r="E493" s="110" t="s">
        <v>2704</v>
      </c>
      <c r="F493" s="110"/>
      <c r="G493" s="110"/>
      <c r="H493" s="110"/>
      <c r="I493" s="110" t="s">
        <v>10</v>
      </c>
      <c r="J493" s="111">
        <v>6000</v>
      </c>
      <c r="K493" s="111">
        <v>7390</v>
      </c>
      <c r="L493" s="110" t="s">
        <v>2641</v>
      </c>
      <c r="M493" s="109">
        <v>1</v>
      </c>
      <c r="N493" s="109"/>
      <c r="O493" s="110"/>
      <c r="P493" s="41" t="str">
        <f t="shared" si="7"/>
        <v>1</v>
      </c>
      <c r="Q493" s="41" t="str">
        <f>INDEX(Торг!$J:$J,MATCH($B493,Торг!$B:$B,0))</f>
        <v>salina</v>
      </c>
      <c r="R493" s="4" t="b">
        <f>EXACT(VLOOKUP(A493,Торг!$A:$A,1,0),A493)</f>
        <v>1</v>
      </c>
    </row>
    <row r="494" spans="1:18" ht="60" x14ac:dyDescent="0.25">
      <c r="A494" s="110" t="s">
        <v>39</v>
      </c>
      <c r="B494" s="109">
        <v>243430</v>
      </c>
      <c r="C494" s="109">
        <v>181909</v>
      </c>
      <c r="D494" s="110" t="s">
        <v>1540</v>
      </c>
      <c r="E494" s="110" t="s">
        <v>2704</v>
      </c>
      <c r="F494" s="110"/>
      <c r="G494" s="110"/>
      <c r="H494" s="110"/>
      <c r="I494" s="110" t="s">
        <v>10</v>
      </c>
      <c r="J494" s="111">
        <v>6600</v>
      </c>
      <c r="K494" s="111">
        <v>8190</v>
      </c>
      <c r="L494" s="110" t="s">
        <v>2641</v>
      </c>
      <c r="M494" s="109">
        <v>1</v>
      </c>
      <c r="N494" s="109"/>
      <c r="O494" s="110"/>
      <c r="P494" s="41" t="str">
        <f t="shared" si="7"/>
        <v>1</v>
      </c>
      <c r="Q494" s="41" t="str">
        <f>INDEX(Торг!$J:$J,MATCH($B494,Торг!$B:$B,0))</f>
        <v>salina</v>
      </c>
      <c r="R494" s="4" t="b">
        <f>EXACT(VLOOKUP(A494,Торг!$A:$A,1,0),A494)</f>
        <v>1</v>
      </c>
    </row>
    <row r="495" spans="1:18" ht="60" x14ac:dyDescent="0.25">
      <c r="A495" s="110" t="s">
        <v>39</v>
      </c>
      <c r="B495" s="109">
        <v>243431</v>
      </c>
      <c r="C495" s="109">
        <v>181910</v>
      </c>
      <c r="D495" s="110" t="s">
        <v>1541</v>
      </c>
      <c r="E495" s="110" t="s">
        <v>2704</v>
      </c>
      <c r="F495" s="110"/>
      <c r="G495" s="110"/>
      <c r="H495" s="110"/>
      <c r="I495" s="110" t="s">
        <v>10</v>
      </c>
      <c r="J495" s="111">
        <v>6600</v>
      </c>
      <c r="K495" s="111">
        <v>8190</v>
      </c>
      <c r="L495" s="110" t="s">
        <v>2641</v>
      </c>
      <c r="M495" s="109">
        <v>1</v>
      </c>
      <c r="N495" s="109"/>
      <c r="O495" s="110"/>
      <c r="P495" s="41" t="str">
        <f t="shared" si="7"/>
        <v>1</v>
      </c>
      <c r="Q495" s="41" t="str">
        <f>INDEX(Торг!$J:$J,MATCH($B495,Торг!$B:$B,0))</f>
        <v>salina</v>
      </c>
      <c r="R495" s="4" t="b">
        <f>EXACT(VLOOKUP(A495,Торг!$A:$A,1,0),A495)</f>
        <v>1</v>
      </c>
    </row>
    <row r="496" spans="1:18" ht="60" x14ac:dyDescent="0.25">
      <c r="A496" s="110" t="s">
        <v>39</v>
      </c>
      <c r="B496" s="109">
        <v>243432</v>
      </c>
      <c r="C496" s="109">
        <v>181911</v>
      </c>
      <c r="D496" s="110" t="s">
        <v>1542</v>
      </c>
      <c r="E496" s="110" t="s">
        <v>2704</v>
      </c>
      <c r="F496" s="110"/>
      <c r="G496" s="110"/>
      <c r="H496" s="110"/>
      <c r="I496" s="110" t="s">
        <v>10</v>
      </c>
      <c r="J496" s="111">
        <v>6600</v>
      </c>
      <c r="K496" s="111">
        <v>8190</v>
      </c>
      <c r="L496" s="110" t="s">
        <v>2641</v>
      </c>
      <c r="M496" s="109">
        <v>1</v>
      </c>
      <c r="N496" s="109"/>
      <c r="O496" s="110"/>
      <c r="P496" s="41" t="str">
        <f t="shared" si="7"/>
        <v>1</v>
      </c>
      <c r="Q496" s="41" t="str">
        <f>INDEX(Торг!$J:$J,MATCH($B496,Торг!$B:$B,0))</f>
        <v>salina</v>
      </c>
      <c r="R496" s="4" t="b">
        <f>EXACT(VLOOKUP(A496,Торг!$A:$A,1,0),A496)</f>
        <v>1</v>
      </c>
    </row>
    <row r="497" spans="1:18" ht="60" x14ac:dyDescent="0.25">
      <c r="A497" s="110" t="s">
        <v>39</v>
      </c>
      <c r="B497" s="109">
        <v>243433</v>
      </c>
      <c r="C497" s="109">
        <v>181912</v>
      </c>
      <c r="D497" s="110" t="s">
        <v>1543</v>
      </c>
      <c r="E497" s="110" t="s">
        <v>2704</v>
      </c>
      <c r="F497" s="110"/>
      <c r="G497" s="110"/>
      <c r="H497" s="110"/>
      <c r="I497" s="110" t="s">
        <v>10</v>
      </c>
      <c r="J497" s="111">
        <v>6600</v>
      </c>
      <c r="K497" s="111">
        <v>8190</v>
      </c>
      <c r="L497" s="110" t="s">
        <v>2641</v>
      </c>
      <c r="M497" s="109">
        <v>1</v>
      </c>
      <c r="N497" s="109"/>
      <c r="O497" s="110"/>
      <c r="P497" s="41" t="str">
        <f t="shared" si="7"/>
        <v>1</v>
      </c>
      <c r="Q497" s="41" t="str">
        <f>INDEX(Торг!$J:$J,MATCH($B497,Торг!$B:$B,0))</f>
        <v>salina</v>
      </c>
      <c r="R497" s="4" t="b">
        <f>EXACT(VLOOKUP(A497,Торг!$A:$A,1,0),A497)</f>
        <v>1</v>
      </c>
    </row>
    <row r="498" spans="1:18" ht="60" x14ac:dyDescent="0.25">
      <c r="A498" s="110" t="s">
        <v>39</v>
      </c>
      <c r="B498" s="109">
        <v>243434</v>
      </c>
      <c r="C498" s="109">
        <v>181913</v>
      </c>
      <c r="D498" s="110" t="s">
        <v>1544</v>
      </c>
      <c r="E498" s="110" t="s">
        <v>2704</v>
      </c>
      <c r="F498" s="110"/>
      <c r="G498" s="110"/>
      <c r="H498" s="110"/>
      <c r="I498" s="110" t="s">
        <v>10</v>
      </c>
      <c r="J498" s="111">
        <v>6600</v>
      </c>
      <c r="K498" s="111">
        <v>8190</v>
      </c>
      <c r="L498" s="110" t="s">
        <v>2641</v>
      </c>
      <c r="M498" s="109">
        <v>1</v>
      </c>
      <c r="N498" s="109"/>
      <c r="O498" s="110"/>
      <c r="P498" s="41" t="str">
        <f t="shared" si="7"/>
        <v>1</v>
      </c>
      <c r="Q498" s="41" t="str">
        <f>INDEX(Торг!$J:$J,MATCH($B498,Торг!$B:$B,0))</f>
        <v>salina</v>
      </c>
      <c r="R498" s="4" t="b">
        <f>EXACT(VLOOKUP(A498,Торг!$A:$A,1,0),A498)</f>
        <v>1</v>
      </c>
    </row>
    <row r="499" spans="1:18" ht="60" x14ac:dyDescent="0.25">
      <c r="A499" s="110" t="s">
        <v>39</v>
      </c>
      <c r="B499" s="109">
        <v>243435</v>
      </c>
      <c r="C499" s="109">
        <v>181914</v>
      </c>
      <c r="D499" s="110" t="s">
        <v>1545</v>
      </c>
      <c r="E499" s="110" t="s">
        <v>2704</v>
      </c>
      <c r="F499" s="110"/>
      <c r="G499" s="110"/>
      <c r="H499" s="110"/>
      <c r="I499" s="110" t="s">
        <v>10</v>
      </c>
      <c r="J499" s="111">
        <v>6600</v>
      </c>
      <c r="K499" s="111">
        <v>8190</v>
      </c>
      <c r="L499" s="110" t="s">
        <v>2641</v>
      </c>
      <c r="M499" s="109">
        <v>1</v>
      </c>
      <c r="N499" s="109"/>
      <c r="O499" s="110"/>
      <c r="P499" s="41" t="str">
        <f t="shared" si="7"/>
        <v>1</v>
      </c>
      <c r="Q499" s="41" t="str">
        <f>INDEX(Торг!$J:$J,MATCH($B499,Торг!$B:$B,0))</f>
        <v>salina</v>
      </c>
      <c r="R499" s="4" t="b">
        <f>EXACT(VLOOKUP(A499,Торг!$A:$A,1,0),A499)</f>
        <v>1</v>
      </c>
    </row>
    <row r="500" spans="1:18" ht="60" x14ac:dyDescent="0.25">
      <c r="A500" s="110" t="s">
        <v>39</v>
      </c>
      <c r="B500" s="109">
        <v>243436</v>
      </c>
      <c r="C500" s="109">
        <v>181915</v>
      </c>
      <c r="D500" s="110" t="s">
        <v>1546</v>
      </c>
      <c r="E500" s="110" t="s">
        <v>2704</v>
      </c>
      <c r="F500" s="110"/>
      <c r="G500" s="110"/>
      <c r="H500" s="110"/>
      <c r="I500" s="110" t="s">
        <v>10</v>
      </c>
      <c r="J500" s="111">
        <v>6600</v>
      </c>
      <c r="K500" s="111">
        <v>8190</v>
      </c>
      <c r="L500" s="110" t="s">
        <v>2641</v>
      </c>
      <c r="M500" s="109">
        <v>1</v>
      </c>
      <c r="N500" s="109"/>
      <c r="O500" s="110"/>
      <c r="P500" s="41" t="str">
        <f t="shared" si="7"/>
        <v>1</v>
      </c>
      <c r="Q500" s="41" t="str">
        <f>INDEX(Торг!$J:$J,MATCH($B500,Торг!$B:$B,0))</f>
        <v>salina</v>
      </c>
      <c r="R500" s="4" t="b">
        <f>EXACT(VLOOKUP(A500,Торг!$A:$A,1,0),A500)</f>
        <v>1</v>
      </c>
    </row>
    <row r="501" spans="1:18" ht="60" x14ac:dyDescent="0.25">
      <c r="A501" s="110" t="s">
        <v>39</v>
      </c>
      <c r="B501" s="109">
        <v>243437</v>
      </c>
      <c r="C501" s="109">
        <v>181916</v>
      </c>
      <c r="D501" s="110" t="s">
        <v>1547</v>
      </c>
      <c r="E501" s="110" t="s">
        <v>2704</v>
      </c>
      <c r="F501" s="110"/>
      <c r="G501" s="110"/>
      <c r="H501" s="110"/>
      <c r="I501" s="110" t="s">
        <v>10</v>
      </c>
      <c r="J501" s="111">
        <v>6600</v>
      </c>
      <c r="K501" s="111">
        <v>8190</v>
      </c>
      <c r="L501" s="110" t="s">
        <v>2641</v>
      </c>
      <c r="M501" s="109">
        <v>1</v>
      </c>
      <c r="N501" s="109"/>
      <c r="O501" s="110"/>
      <c r="P501" s="41" t="str">
        <f t="shared" si="7"/>
        <v>1</v>
      </c>
      <c r="Q501" s="41" t="str">
        <f>INDEX(Торг!$J:$J,MATCH($B501,Торг!$B:$B,0))</f>
        <v>salina</v>
      </c>
      <c r="R501" s="4" t="b">
        <f>EXACT(VLOOKUP(A501,Торг!$A:$A,1,0),A501)</f>
        <v>1</v>
      </c>
    </row>
    <row r="502" spans="1:18" ht="60" x14ac:dyDescent="0.25">
      <c r="A502" s="110" t="s">
        <v>39</v>
      </c>
      <c r="B502" s="109">
        <v>243438</v>
      </c>
      <c r="C502" s="109">
        <v>181917</v>
      </c>
      <c r="D502" s="110" t="s">
        <v>1548</v>
      </c>
      <c r="E502" s="110" t="s">
        <v>2704</v>
      </c>
      <c r="F502" s="110"/>
      <c r="G502" s="110"/>
      <c r="H502" s="110"/>
      <c r="I502" s="110" t="s">
        <v>10</v>
      </c>
      <c r="J502" s="111">
        <v>6600</v>
      </c>
      <c r="K502" s="111">
        <v>8190</v>
      </c>
      <c r="L502" s="110" t="s">
        <v>2641</v>
      </c>
      <c r="M502" s="109">
        <v>1</v>
      </c>
      <c r="N502" s="109"/>
      <c r="O502" s="110"/>
      <c r="P502" s="41" t="str">
        <f t="shared" si="7"/>
        <v>1</v>
      </c>
      <c r="Q502" s="41" t="str">
        <f>INDEX(Торг!$J:$J,MATCH($B502,Торг!$B:$B,0))</f>
        <v>salina</v>
      </c>
      <c r="R502" s="4" t="b">
        <f>EXACT(VLOOKUP(A502,Торг!$A:$A,1,0),A502)</f>
        <v>1</v>
      </c>
    </row>
    <row r="503" spans="1:18" ht="60" x14ac:dyDescent="0.25">
      <c r="A503" s="110" t="s">
        <v>39</v>
      </c>
      <c r="B503" s="109">
        <v>243439</v>
      </c>
      <c r="C503" s="109">
        <v>181918</v>
      </c>
      <c r="D503" s="110" t="s">
        <v>1549</v>
      </c>
      <c r="E503" s="110" t="s">
        <v>2704</v>
      </c>
      <c r="F503" s="110"/>
      <c r="G503" s="110"/>
      <c r="H503" s="110"/>
      <c r="I503" s="110" t="s">
        <v>10</v>
      </c>
      <c r="J503" s="111">
        <v>6600</v>
      </c>
      <c r="K503" s="111">
        <v>8190</v>
      </c>
      <c r="L503" s="110" t="s">
        <v>2641</v>
      </c>
      <c r="M503" s="109">
        <v>1</v>
      </c>
      <c r="N503" s="109"/>
      <c r="O503" s="110"/>
      <c r="P503" s="41" t="str">
        <f t="shared" si="7"/>
        <v>1</v>
      </c>
      <c r="Q503" s="41" t="str">
        <f>INDEX(Торг!$J:$J,MATCH($B503,Торг!$B:$B,0))</f>
        <v>salina</v>
      </c>
      <c r="R503" s="4" t="b">
        <f>EXACT(VLOOKUP(A503,Торг!$A:$A,1,0),A503)</f>
        <v>1</v>
      </c>
    </row>
    <row r="504" spans="1:18" ht="60" x14ac:dyDescent="0.25">
      <c r="A504" s="110" t="s">
        <v>39</v>
      </c>
      <c r="B504" s="109">
        <v>243440</v>
      </c>
      <c r="C504" s="109">
        <v>181919</v>
      </c>
      <c r="D504" s="110" t="s">
        <v>1550</v>
      </c>
      <c r="E504" s="110" t="s">
        <v>2704</v>
      </c>
      <c r="F504" s="110"/>
      <c r="G504" s="110"/>
      <c r="H504" s="110"/>
      <c r="I504" s="110" t="s">
        <v>10</v>
      </c>
      <c r="J504" s="111">
        <v>6600</v>
      </c>
      <c r="K504" s="111">
        <v>8190</v>
      </c>
      <c r="L504" s="110" t="s">
        <v>2641</v>
      </c>
      <c r="M504" s="109">
        <v>1</v>
      </c>
      <c r="N504" s="109"/>
      <c r="O504" s="110"/>
      <c r="P504" s="41" t="str">
        <f t="shared" si="7"/>
        <v>1</v>
      </c>
      <c r="Q504" s="41" t="str">
        <f>INDEX(Торг!$J:$J,MATCH($B504,Торг!$B:$B,0))</f>
        <v>salina</v>
      </c>
      <c r="R504" s="4" t="b">
        <f>EXACT(VLOOKUP(A504,Торг!$A:$A,1,0),A504)</f>
        <v>1</v>
      </c>
    </row>
    <row r="505" spans="1:18" ht="60" x14ac:dyDescent="0.25">
      <c r="A505" s="110" t="s">
        <v>39</v>
      </c>
      <c r="B505" s="109">
        <v>243441</v>
      </c>
      <c r="C505" s="109">
        <v>181920</v>
      </c>
      <c r="D505" s="110" t="s">
        <v>1551</v>
      </c>
      <c r="E505" s="110" t="s">
        <v>2704</v>
      </c>
      <c r="F505" s="110"/>
      <c r="G505" s="110"/>
      <c r="H505" s="110"/>
      <c r="I505" s="110" t="s">
        <v>10</v>
      </c>
      <c r="J505" s="111">
        <v>6600</v>
      </c>
      <c r="K505" s="111">
        <v>8190</v>
      </c>
      <c r="L505" s="110" t="s">
        <v>2641</v>
      </c>
      <c r="M505" s="109">
        <v>1</v>
      </c>
      <c r="N505" s="109"/>
      <c r="O505" s="110"/>
      <c r="P505" s="41" t="str">
        <f t="shared" si="7"/>
        <v>1</v>
      </c>
      <c r="Q505" s="41" t="str">
        <f>INDEX(Торг!$J:$J,MATCH($B505,Торг!$B:$B,0))</f>
        <v>salina</v>
      </c>
      <c r="R505" s="4" t="b">
        <f>EXACT(VLOOKUP(A505,Торг!$A:$A,1,0),A505)</f>
        <v>1</v>
      </c>
    </row>
    <row r="506" spans="1:18" ht="60" x14ac:dyDescent="0.25">
      <c r="A506" s="110" t="s">
        <v>39</v>
      </c>
      <c r="B506" s="109">
        <v>243442</v>
      </c>
      <c r="C506" s="109">
        <v>181921</v>
      </c>
      <c r="D506" s="110" t="s">
        <v>1552</v>
      </c>
      <c r="E506" s="110" t="s">
        <v>2704</v>
      </c>
      <c r="F506" s="110"/>
      <c r="G506" s="110"/>
      <c r="H506" s="110"/>
      <c r="I506" s="110" t="s">
        <v>10</v>
      </c>
      <c r="J506" s="111">
        <v>6600</v>
      </c>
      <c r="K506" s="111">
        <v>8190</v>
      </c>
      <c r="L506" s="110" t="s">
        <v>2641</v>
      </c>
      <c r="M506" s="109">
        <v>1</v>
      </c>
      <c r="N506" s="109"/>
      <c r="O506" s="110"/>
      <c r="P506" s="41" t="str">
        <f t="shared" si="7"/>
        <v>1</v>
      </c>
      <c r="Q506" s="41" t="str">
        <f>INDEX(Торг!$J:$J,MATCH($B506,Торг!$B:$B,0))</f>
        <v>salina</v>
      </c>
      <c r="R506" s="4" t="b">
        <f>EXACT(VLOOKUP(A506,Торг!$A:$A,1,0),A506)</f>
        <v>1</v>
      </c>
    </row>
    <row r="507" spans="1:18" ht="60" x14ac:dyDescent="0.25">
      <c r="A507" s="110" t="s">
        <v>39</v>
      </c>
      <c r="B507" s="109">
        <v>243443</v>
      </c>
      <c r="C507" s="109">
        <v>181922</v>
      </c>
      <c r="D507" s="110" t="s">
        <v>1553</v>
      </c>
      <c r="E507" s="110" t="s">
        <v>2704</v>
      </c>
      <c r="F507" s="110"/>
      <c r="G507" s="110"/>
      <c r="H507" s="110"/>
      <c r="I507" s="110" t="s">
        <v>10</v>
      </c>
      <c r="J507" s="111">
        <v>6600</v>
      </c>
      <c r="K507" s="111">
        <v>8190</v>
      </c>
      <c r="L507" s="110" t="s">
        <v>2641</v>
      </c>
      <c r="M507" s="109">
        <v>1</v>
      </c>
      <c r="N507" s="109"/>
      <c r="O507" s="110"/>
      <c r="P507" s="41" t="str">
        <f t="shared" si="7"/>
        <v>1</v>
      </c>
      <c r="Q507" s="41" t="str">
        <f>INDEX(Торг!$J:$J,MATCH($B507,Торг!$B:$B,0))</f>
        <v>salina</v>
      </c>
      <c r="R507" s="4" t="b">
        <f>EXACT(VLOOKUP(A507,Торг!$A:$A,1,0),A507)</f>
        <v>1</v>
      </c>
    </row>
    <row r="508" spans="1:18" ht="60" x14ac:dyDescent="0.25">
      <c r="A508" s="110" t="s">
        <v>39</v>
      </c>
      <c r="B508" s="109">
        <v>243444</v>
      </c>
      <c r="C508" s="109">
        <v>181908</v>
      </c>
      <c r="D508" s="110" t="s">
        <v>1554</v>
      </c>
      <c r="E508" s="110" t="s">
        <v>2704</v>
      </c>
      <c r="F508" s="110"/>
      <c r="G508" s="110"/>
      <c r="H508" s="110"/>
      <c r="I508" s="110" t="s">
        <v>10</v>
      </c>
      <c r="J508" s="111">
        <v>6600</v>
      </c>
      <c r="K508" s="111">
        <v>8190</v>
      </c>
      <c r="L508" s="110" t="s">
        <v>2641</v>
      </c>
      <c r="M508" s="109">
        <v>1</v>
      </c>
      <c r="N508" s="109"/>
      <c r="O508" s="110"/>
      <c r="P508" s="41" t="str">
        <f t="shared" si="7"/>
        <v>1</v>
      </c>
      <c r="Q508" s="41" t="str">
        <f>INDEX(Торг!$J:$J,MATCH($B508,Торг!$B:$B,0))</f>
        <v>salina</v>
      </c>
      <c r="R508" s="4" t="b">
        <f>EXACT(VLOOKUP(A508,Торг!$A:$A,1,0),A508)</f>
        <v>1</v>
      </c>
    </row>
    <row r="509" spans="1:18" ht="60" x14ac:dyDescent="0.25">
      <c r="A509" s="110" t="s">
        <v>39</v>
      </c>
      <c r="B509" s="109">
        <v>243445</v>
      </c>
      <c r="C509" s="109">
        <v>181923</v>
      </c>
      <c r="D509" s="110" t="s">
        <v>1555</v>
      </c>
      <c r="E509" s="110" t="s">
        <v>2704</v>
      </c>
      <c r="F509" s="110"/>
      <c r="G509" s="110"/>
      <c r="H509" s="110"/>
      <c r="I509" s="110" t="s">
        <v>10</v>
      </c>
      <c r="J509" s="111">
        <v>6600</v>
      </c>
      <c r="K509" s="111">
        <v>8190</v>
      </c>
      <c r="L509" s="110" t="s">
        <v>2641</v>
      </c>
      <c r="M509" s="109">
        <v>1</v>
      </c>
      <c r="N509" s="109"/>
      <c r="O509" s="110"/>
      <c r="P509" s="41" t="str">
        <f t="shared" si="7"/>
        <v>1</v>
      </c>
      <c r="Q509" s="41" t="str">
        <f>INDEX(Торг!$J:$J,MATCH($B509,Торг!$B:$B,0))</f>
        <v>salina</v>
      </c>
      <c r="R509" s="4" t="b">
        <f>EXACT(VLOOKUP(A509,Торг!$A:$A,1,0),A509)</f>
        <v>1</v>
      </c>
    </row>
    <row r="510" spans="1:18" ht="60" x14ac:dyDescent="0.25">
      <c r="A510" s="110" t="s">
        <v>39</v>
      </c>
      <c r="B510" s="109">
        <v>243446</v>
      </c>
      <c r="C510" s="109">
        <v>181924</v>
      </c>
      <c r="D510" s="110" t="s">
        <v>1556</v>
      </c>
      <c r="E510" s="110" t="s">
        <v>2704</v>
      </c>
      <c r="F510" s="110"/>
      <c r="G510" s="110"/>
      <c r="H510" s="110"/>
      <c r="I510" s="110" t="s">
        <v>10</v>
      </c>
      <c r="J510" s="111">
        <v>6600</v>
      </c>
      <c r="K510" s="111">
        <v>8190</v>
      </c>
      <c r="L510" s="110" t="s">
        <v>2641</v>
      </c>
      <c r="M510" s="109">
        <v>1</v>
      </c>
      <c r="N510" s="109"/>
      <c r="O510" s="110"/>
      <c r="P510" s="41" t="str">
        <f t="shared" si="7"/>
        <v>1</v>
      </c>
      <c r="Q510" s="41" t="str">
        <f>INDEX(Торг!$J:$J,MATCH($B510,Торг!$B:$B,0))</f>
        <v>salina</v>
      </c>
      <c r="R510" s="4" t="b">
        <f>EXACT(VLOOKUP(A510,Торг!$A:$A,1,0),A510)</f>
        <v>1</v>
      </c>
    </row>
    <row r="511" spans="1:18" ht="60" x14ac:dyDescent="0.25">
      <c r="A511" s="110" t="s">
        <v>2711</v>
      </c>
      <c r="B511" s="109">
        <v>184252</v>
      </c>
      <c r="C511" s="109">
        <v>155565</v>
      </c>
      <c r="D511" s="110" t="s">
        <v>2712</v>
      </c>
      <c r="E511" s="110" t="s">
        <v>2704</v>
      </c>
      <c r="F511" s="110"/>
      <c r="G511" s="110"/>
      <c r="H511" s="110"/>
      <c r="I511" s="110" t="s">
        <v>10</v>
      </c>
      <c r="J511" s="111">
        <v>4000</v>
      </c>
      <c r="K511" s="111">
        <v>5790</v>
      </c>
      <c r="L511" s="110"/>
      <c r="M511" s="109">
        <v>1</v>
      </c>
      <c r="N511" s="109">
        <v>1</v>
      </c>
      <c r="O511" s="110"/>
      <c r="P511" s="41" t="str">
        <f t="shared" si="7"/>
        <v>1ск1</v>
      </c>
      <c r="Q511" s="41" t="str">
        <f>INDEX(Торг!$J:$J,MATCH($B511,Торг!$B:$B,0))</f>
        <v>Ориг</v>
      </c>
      <c r="R511" s="4" t="b">
        <f>EXACT(VLOOKUP(A511,Торг!$A:$A,1,0),A511)</f>
        <v>1</v>
      </c>
    </row>
    <row r="512" spans="1:18" ht="60" x14ac:dyDescent="0.25">
      <c r="A512" s="110" t="s">
        <v>2711</v>
      </c>
      <c r="B512" s="109">
        <v>324660</v>
      </c>
      <c r="C512" s="109">
        <v>324660</v>
      </c>
      <c r="D512" s="110" t="s">
        <v>2713</v>
      </c>
      <c r="E512" s="110" t="s">
        <v>2704</v>
      </c>
      <c r="F512" s="110"/>
      <c r="G512" s="110"/>
      <c r="H512" s="110"/>
      <c r="I512" s="110" t="s">
        <v>10</v>
      </c>
      <c r="J512" s="111">
        <v>4600</v>
      </c>
      <c r="K512" s="111">
        <v>6590</v>
      </c>
      <c r="L512" s="110"/>
      <c r="M512" s="109">
        <v>1</v>
      </c>
      <c r="N512" s="109"/>
      <c r="O512" s="110"/>
      <c r="P512" s="41" t="str">
        <f t="shared" si="7"/>
        <v>1</v>
      </c>
      <c r="Q512" s="41" t="str">
        <f>INDEX(Торг!$J:$J,MATCH($B512,Торг!$B:$B,0))</f>
        <v>Ориг</v>
      </c>
      <c r="R512" s="4" t="b">
        <f>EXACT(VLOOKUP(A512,Торг!$A:$A,1,0),A512)</f>
        <v>1</v>
      </c>
    </row>
    <row r="513" spans="1:18" ht="60" x14ac:dyDescent="0.25">
      <c r="A513" s="110" t="s">
        <v>2711</v>
      </c>
      <c r="B513" s="109">
        <v>324650</v>
      </c>
      <c r="C513" s="109">
        <v>324650</v>
      </c>
      <c r="D513" s="110" t="s">
        <v>2714</v>
      </c>
      <c r="E513" s="110" t="s">
        <v>2704</v>
      </c>
      <c r="F513" s="110"/>
      <c r="G513" s="110"/>
      <c r="H513" s="110"/>
      <c r="I513" s="110" t="s">
        <v>10</v>
      </c>
      <c r="J513" s="111">
        <v>4600</v>
      </c>
      <c r="K513" s="111">
        <v>6590</v>
      </c>
      <c r="L513" s="110"/>
      <c r="M513" s="109">
        <v>1</v>
      </c>
      <c r="N513" s="109"/>
      <c r="O513" s="110"/>
      <c r="P513" s="41" t="str">
        <f t="shared" si="7"/>
        <v>1</v>
      </c>
      <c r="Q513" s="41" t="str">
        <f>INDEX(Торг!$J:$J,MATCH($B513,Торг!$B:$B,0))</f>
        <v>Ориг</v>
      </c>
      <c r="R513" s="4" t="b">
        <f>EXACT(VLOOKUP(A513,Торг!$A:$A,1,0),A513)</f>
        <v>1</v>
      </c>
    </row>
    <row r="514" spans="1:18" ht="60" x14ac:dyDescent="0.25">
      <c r="A514" s="110" t="s">
        <v>2711</v>
      </c>
      <c r="B514" s="109">
        <v>184263</v>
      </c>
      <c r="C514" s="109">
        <v>155577</v>
      </c>
      <c r="D514" s="110" t="s">
        <v>2715</v>
      </c>
      <c r="E514" s="110" t="s">
        <v>2704</v>
      </c>
      <c r="F514" s="110"/>
      <c r="G514" s="110"/>
      <c r="H514" s="110"/>
      <c r="I514" s="110" t="s">
        <v>10</v>
      </c>
      <c r="J514" s="111">
        <v>4600</v>
      </c>
      <c r="K514" s="111">
        <v>6590</v>
      </c>
      <c r="L514" s="110"/>
      <c r="M514" s="109">
        <v>1</v>
      </c>
      <c r="N514" s="109"/>
      <c r="O514" s="110"/>
      <c r="P514" s="41" t="str">
        <f t="shared" si="7"/>
        <v>1</v>
      </c>
      <c r="Q514" s="41" t="str">
        <f>INDEX(Торг!$J:$J,MATCH($B514,Торг!$B:$B,0))</f>
        <v>Ориг</v>
      </c>
      <c r="R514" s="4" t="b">
        <f>EXACT(VLOOKUP(A514,Торг!$A:$A,1,0),A514)</f>
        <v>1</v>
      </c>
    </row>
    <row r="515" spans="1:18" ht="60" x14ac:dyDescent="0.25">
      <c r="A515" s="110" t="s">
        <v>2711</v>
      </c>
      <c r="B515" s="109">
        <v>184259</v>
      </c>
      <c r="C515" s="109">
        <v>155573</v>
      </c>
      <c r="D515" s="110" t="s">
        <v>2716</v>
      </c>
      <c r="E515" s="110" t="s">
        <v>2704</v>
      </c>
      <c r="F515" s="110"/>
      <c r="G515" s="110"/>
      <c r="H515" s="110"/>
      <c r="I515" s="110" t="s">
        <v>10</v>
      </c>
      <c r="J515" s="111">
        <v>4600</v>
      </c>
      <c r="K515" s="111">
        <v>6590</v>
      </c>
      <c r="L515" s="110"/>
      <c r="M515" s="109">
        <v>1</v>
      </c>
      <c r="N515" s="109"/>
      <c r="O515" s="110"/>
      <c r="P515" s="41" t="str">
        <f t="shared" ref="P515:P578" si="8">_xlfn.CONCAT(M515,IF(N515&lt;&gt;"",_xlfn.CONCAT("ск",N515),""))</f>
        <v>1</v>
      </c>
      <c r="Q515" s="41" t="str">
        <f>INDEX(Торг!$J:$J,MATCH($B515,Торг!$B:$B,0))</f>
        <v>Ориг</v>
      </c>
      <c r="R515" s="4" t="b">
        <f>EXACT(VLOOKUP(A515,Торг!$A:$A,1,0),A515)</f>
        <v>1</v>
      </c>
    </row>
    <row r="516" spans="1:18" ht="60" x14ac:dyDescent="0.25">
      <c r="A516" s="110" t="s">
        <v>2711</v>
      </c>
      <c r="B516" s="109">
        <v>184271</v>
      </c>
      <c r="C516" s="109">
        <v>155585</v>
      </c>
      <c r="D516" s="110" t="s">
        <v>2717</v>
      </c>
      <c r="E516" s="110" t="s">
        <v>2704</v>
      </c>
      <c r="F516" s="110"/>
      <c r="G516" s="110"/>
      <c r="H516" s="110"/>
      <c r="I516" s="110" t="s">
        <v>10</v>
      </c>
      <c r="J516" s="111">
        <v>4600</v>
      </c>
      <c r="K516" s="111">
        <v>6590</v>
      </c>
      <c r="L516" s="110"/>
      <c r="M516" s="109">
        <v>1</v>
      </c>
      <c r="N516" s="109"/>
      <c r="O516" s="110"/>
      <c r="P516" s="41" t="str">
        <f t="shared" si="8"/>
        <v>1</v>
      </c>
      <c r="Q516" s="41" t="str">
        <f>INDEX(Торг!$J:$J,MATCH($B516,Торг!$B:$B,0))</f>
        <v>Ориг</v>
      </c>
      <c r="R516" s="4" t="b">
        <f>EXACT(VLOOKUP(A516,Торг!$A:$A,1,0),A516)</f>
        <v>1</v>
      </c>
    </row>
    <row r="517" spans="1:18" ht="60" x14ac:dyDescent="0.25">
      <c r="A517" s="110" t="s">
        <v>2711</v>
      </c>
      <c r="B517" s="109">
        <v>184269</v>
      </c>
      <c r="C517" s="109">
        <v>155583</v>
      </c>
      <c r="D517" s="110" t="s">
        <v>2718</v>
      </c>
      <c r="E517" s="110" t="s">
        <v>2704</v>
      </c>
      <c r="F517" s="110"/>
      <c r="G517" s="110"/>
      <c r="H517" s="110"/>
      <c r="I517" s="110" t="s">
        <v>10</v>
      </c>
      <c r="J517" s="111">
        <v>4600</v>
      </c>
      <c r="K517" s="111">
        <v>6590</v>
      </c>
      <c r="L517" s="110"/>
      <c r="M517" s="109">
        <v>1</v>
      </c>
      <c r="N517" s="109"/>
      <c r="O517" s="110"/>
      <c r="P517" s="41" t="str">
        <f t="shared" si="8"/>
        <v>1</v>
      </c>
      <c r="Q517" s="41" t="str">
        <f>INDEX(Торг!$J:$J,MATCH($B517,Торг!$B:$B,0))</f>
        <v>Ориг</v>
      </c>
      <c r="R517" s="4" t="b">
        <f>EXACT(VLOOKUP(A517,Торг!$A:$A,1,0),A517)</f>
        <v>1</v>
      </c>
    </row>
    <row r="518" spans="1:18" ht="60" x14ac:dyDescent="0.25">
      <c r="A518" s="110" t="s">
        <v>2711</v>
      </c>
      <c r="B518" s="109">
        <v>324659</v>
      </c>
      <c r="C518" s="109">
        <v>324659</v>
      </c>
      <c r="D518" s="110" t="s">
        <v>2719</v>
      </c>
      <c r="E518" s="110" t="s">
        <v>2704</v>
      </c>
      <c r="F518" s="110"/>
      <c r="G518" s="110"/>
      <c r="H518" s="110"/>
      <c r="I518" s="110" t="s">
        <v>10</v>
      </c>
      <c r="J518" s="111">
        <v>4600</v>
      </c>
      <c r="K518" s="111">
        <v>6590</v>
      </c>
      <c r="L518" s="110"/>
      <c r="M518" s="109">
        <v>1</v>
      </c>
      <c r="N518" s="109"/>
      <c r="O518" s="110"/>
      <c r="P518" s="41" t="str">
        <f t="shared" si="8"/>
        <v>1</v>
      </c>
      <c r="Q518" s="41" t="str">
        <f>INDEX(Торг!$J:$J,MATCH($B518,Торг!$B:$B,0))</f>
        <v>Ориг</v>
      </c>
      <c r="R518" s="4" t="b">
        <f>EXACT(VLOOKUP(A518,Торг!$A:$A,1,0),A518)</f>
        <v>1</v>
      </c>
    </row>
    <row r="519" spans="1:18" ht="60" x14ac:dyDescent="0.25">
      <c r="A519" s="110" t="s">
        <v>2711</v>
      </c>
      <c r="B519" s="109">
        <v>324651</v>
      </c>
      <c r="C519" s="109">
        <v>324651</v>
      </c>
      <c r="D519" s="110" t="s">
        <v>2720</v>
      </c>
      <c r="E519" s="110" t="s">
        <v>2704</v>
      </c>
      <c r="F519" s="110"/>
      <c r="G519" s="110"/>
      <c r="H519" s="110"/>
      <c r="I519" s="110" t="s">
        <v>10</v>
      </c>
      <c r="J519" s="111">
        <v>4600</v>
      </c>
      <c r="K519" s="111">
        <v>6590</v>
      </c>
      <c r="L519" s="110"/>
      <c r="M519" s="109">
        <v>1</v>
      </c>
      <c r="N519" s="109"/>
      <c r="O519" s="110"/>
      <c r="P519" s="41" t="str">
        <f t="shared" si="8"/>
        <v>1</v>
      </c>
      <c r="Q519" s="41" t="str">
        <f>INDEX(Торг!$J:$J,MATCH($B519,Торг!$B:$B,0))</f>
        <v>Ориг</v>
      </c>
      <c r="R519" s="4" t="b">
        <f>EXACT(VLOOKUP(A519,Торг!$A:$A,1,0),A519)</f>
        <v>1</v>
      </c>
    </row>
    <row r="520" spans="1:18" ht="60" x14ac:dyDescent="0.25">
      <c r="A520" s="110" t="s">
        <v>2711</v>
      </c>
      <c r="B520" s="109">
        <v>184254</v>
      </c>
      <c r="C520" s="109">
        <v>155568</v>
      </c>
      <c r="D520" s="110" t="s">
        <v>2721</v>
      </c>
      <c r="E520" s="110" t="s">
        <v>2704</v>
      </c>
      <c r="F520" s="110"/>
      <c r="G520" s="110"/>
      <c r="H520" s="110"/>
      <c r="I520" s="110" t="s">
        <v>10</v>
      </c>
      <c r="J520" s="111">
        <v>4600</v>
      </c>
      <c r="K520" s="111">
        <v>6590</v>
      </c>
      <c r="L520" s="110"/>
      <c r="M520" s="109">
        <v>1</v>
      </c>
      <c r="N520" s="109"/>
      <c r="O520" s="110"/>
      <c r="P520" s="41" t="str">
        <f t="shared" si="8"/>
        <v>1</v>
      </c>
      <c r="Q520" s="41" t="str">
        <f>INDEX(Торг!$J:$J,MATCH($B520,Торг!$B:$B,0))</f>
        <v>Ориг</v>
      </c>
      <c r="R520" s="4" t="b">
        <f>EXACT(VLOOKUP(A520,Торг!$A:$A,1,0),A520)</f>
        <v>1</v>
      </c>
    </row>
    <row r="521" spans="1:18" ht="60" x14ac:dyDescent="0.25">
      <c r="A521" s="110" t="s">
        <v>2711</v>
      </c>
      <c r="B521" s="109">
        <v>324657</v>
      </c>
      <c r="C521" s="109">
        <v>324657</v>
      </c>
      <c r="D521" s="110" t="s">
        <v>2722</v>
      </c>
      <c r="E521" s="110" t="s">
        <v>2704</v>
      </c>
      <c r="F521" s="110"/>
      <c r="G521" s="110"/>
      <c r="H521" s="110"/>
      <c r="I521" s="110" t="s">
        <v>10</v>
      </c>
      <c r="J521" s="111">
        <v>4600</v>
      </c>
      <c r="K521" s="111">
        <v>6590</v>
      </c>
      <c r="L521" s="110"/>
      <c r="M521" s="109">
        <v>1</v>
      </c>
      <c r="N521" s="109"/>
      <c r="O521" s="110"/>
      <c r="P521" s="41" t="str">
        <f t="shared" si="8"/>
        <v>1</v>
      </c>
      <c r="Q521" s="41" t="str">
        <f>INDEX(Торг!$J:$J,MATCH($B521,Торг!$B:$B,0))</f>
        <v>Ориг</v>
      </c>
      <c r="R521" s="4" t="b">
        <f>EXACT(VLOOKUP(A521,Торг!$A:$A,1,0),A521)</f>
        <v>1</v>
      </c>
    </row>
    <row r="522" spans="1:18" ht="60" x14ac:dyDescent="0.25">
      <c r="A522" s="110" t="s">
        <v>2711</v>
      </c>
      <c r="B522" s="109">
        <v>324652</v>
      </c>
      <c r="C522" s="109">
        <v>324652</v>
      </c>
      <c r="D522" s="110" t="s">
        <v>2723</v>
      </c>
      <c r="E522" s="110" t="s">
        <v>2704</v>
      </c>
      <c r="F522" s="110"/>
      <c r="G522" s="110"/>
      <c r="H522" s="110"/>
      <c r="I522" s="110" t="s">
        <v>10</v>
      </c>
      <c r="J522" s="111">
        <v>4600</v>
      </c>
      <c r="K522" s="111">
        <v>6590</v>
      </c>
      <c r="L522" s="110"/>
      <c r="M522" s="109">
        <v>1</v>
      </c>
      <c r="N522" s="109"/>
      <c r="O522" s="110"/>
      <c r="P522" s="41" t="str">
        <f t="shared" si="8"/>
        <v>1</v>
      </c>
      <c r="Q522" s="41" t="str">
        <f>INDEX(Торг!$J:$J,MATCH($B522,Торг!$B:$B,0))</f>
        <v>Ориг</v>
      </c>
      <c r="R522" s="4" t="b">
        <f>EXACT(VLOOKUP(A522,Торг!$A:$A,1,0),A522)</f>
        <v>1</v>
      </c>
    </row>
    <row r="523" spans="1:18" ht="60" x14ac:dyDescent="0.25">
      <c r="A523" s="110" t="s">
        <v>2711</v>
      </c>
      <c r="B523" s="109">
        <v>324649</v>
      </c>
      <c r="C523" s="109">
        <v>324649</v>
      </c>
      <c r="D523" s="110" t="s">
        <v>2724</v>
      </c>
      <c r="E523" s="110" t="s">
        <v>2704</v>
      </c>
      <c r="F523" s="110"/>
      <c r="G523" s="110"/>
      <c r="H523" s="110"/>
      <c r="I523" s="110" t="s">
        <v>10</v>
      </c>
      <c r="J523" s="111">
        <v>4600</v>
      </c>
      <c r="K523" s="111">
        <v>6590</v>
      </c>
      <c r="L523" s="110"/>
      <c r="M523" s="109">
        <v>1</v>
      </c>
      <c r="N523" s="109"/>
      <c r="O523" s="110"/>
      <c r="P523" s="41" t="str">
        <f t="shared" si="8"/>
        <v>1</v>
      </c>
      <c r="Q523" s="41" t="str">
        <f>INDEX(Торг!$J:$J,MATCH($B523,Торг!$B:$B,0))</f>
        <v>Ориг</v>
      </c>
      <c r="R523" s="4" t="b">
        <f>EXACT(VLOOKUP(A523,Торг!$A:$A,1,0),A523)</f>
        <v>1</v>
      </c>
    </row>
    <row r="524" spans="1:18" ht="60" x14ac:dyDescent="0.25">
      <c r="A524" s="110" t="s">
        <v>2711</v>
      </c>
      <c r="B524" s="109">
        <v>184266</v>
      </c>
      <c r="C524" s="109">
        <v>155580</v>
      </c>
      <c r="D524" s="110" t="s">
        <v>2725</v>
      </c>
      <c r="E524" s="110" t="s">
        <v>2704</v>
      </c>
      <c r="F524" s="110"/>
      <c r="G524" s="110"/>
      <c r="H524" s="110"/>
      <c r="I524" s="110" t="s">
        <v>10</v>
      </c>
      <c r="J524" s="111">
        <v>4600</v>
      </c>
      <c r="K524" s="111">
        <v>6590</v>
      </c>
      <c r="L524" s="110"/>
      <c r="M524" s="109">
        <v>1</v>
      </c>
      <c r="N524" s="109"/>
      <c r="O524" s="110"/>
      <c r="P524" s="41" t="str">
        <f t="shared" si="8"/>
        <v>1</v>
      </c>
      <c r="Q524" s="41" t="str">
        <f>INDEX(Торг!$J:$J,MATCH($B524,Торг!$B:$B,0))</f>
        <v>Ориг</v>
      </c>
      <c r="R524" s="4" t="b">
        <f>EXACT(VLOOKUP(A524,Торг!$A:$A,1,0),A524)</f>
        <v>1</v>
      </c>
    </row>
    <row r="525" spans="1:18" ht="60" x14ac:dyDescent="0.25">
      <c r="A525" s="110" t="s">
        <v>2711</v>
      </c>
      <c r="B525" s="109">
        <v>324647</v>
      </c>
      <c r="C525" s="109">
        <v>324647</v>
      </c>
      <c r="D525" s="110" t="s">
        <v>2726</v>
      </c>
      <c r="E525" s="110" t="s">
        <v>2704</v>
      </c>
      <c r="F525" s="110"/>
      <c r="G525" s="110"/>
      <c r="H525" s="110"/>
      <c r="I525" s="110" t="s">
        <v>10</v>
      </c>
      <c r="J525" s="111">
        <v>4600</v>
      </c>
      <c r="K525" s="111">
        <v>6590</v>
      </c>
      <c r="L525" s="110"/>
      <c r="M525" s="109">
        <v>1</v>
      </c>
      <c r="N525" s="109"/>
      <c r="O525" s="110"/>
      <c r="P525" s="41" t="str">
        <f t="shared" si="8"/>
        <v>1</v>
      </c>
      <c r="Q525" s="41" t="str">
        <f>INDEX(Торг!$J:$J,MATCH($B525,Торг!$B:$B,0))</f>
        <v>Ориг</v>
      </c>
      <c r="R525" s="4" t="b">
        <f>EXACT(VLOOKUP(A525,Торг!$A:$A,1,0),A525)</f>
        <v>1</v>
      </c>
    </row>
    <row r="526" spans="1:18" ht="60" x14ac:dyDescent="0.25">
      <c r="A526" s="110" t="s">
        <v>2711</v>
      </c>
      <c r="B526" s="109">
        <v>184274</v>
      </c>
      <c r="C526" s="109">
        <v>155588</v>
      </c>
      <c r="D526" s="110" t="s">
        <v>2727</v>
      </c>
      <c r="E526" s="110" t="s">
        <v>2704</v>
      </c>
      <c r="F526" s="110"/>
      <c r="G526" s="110"/>
      <c r="H526" s="110"/>
      <c r="I526" s="110" t="s">
        <v>10</v>
      </c>
      <c r="J526" s="111">
        <v>4600</v>
      </c>
      <c r="K526" s="111">
        <v>6590</v>
      </c>
      <c r="L526" s="110"/>
      <c r="M526" s="109">
        <v>1</v>
      </c>
      <c r="N526" s="109"/>
      <c r="O526" s="110"/>
      <c r="P526" s="41" t="str">
        <f t="shared" si="8"/>
        <v>1</v>
      </c>
      <c r="Q526" s="41" t="str">
        <f>INDEX(Торг!$J:$J,MATCH($B526,Торг!$B:$B,0))</f>
        <v>Ориг</v>
      </c>
      <c r="R526" s="4" t="b">
        <f>EXACT(VLOOKUP(A526,Торг!$A:$A,1,0),A526)</f>
        <v>1</v>
      </c>
    </row>
    <row r="527" spans="1:18" ht="60" x14ac:dyDescent="0.25">
      <c r="A527" s="110" t="s">
        <v>2711</v>
      </c>
      <c r="B527" s="109">
        <v>184277</v>
      </c>
      <c r="C527" s="109">
        <v>155590</v>
      </c>
      <c r="D527" s="110" t="s">
        <v>2728</v>
      </c>
      <c r="E527" s="110" t="s">
        <v>2704</v>
      </c>
      <c r="F527" s="110"/>
      <c r="G527" s="110"/>
      <c r="H527" s="110"/>
      <c r="I527" s="110" t="s">
        <v>10</v>
      </c>
      <c r="J527" s="111">
        <v>4600</v>
      </c>
      <c r="K527" s="111">
        <v>6590</v>
      </c>
      <c r="L527" s="110"/>
      <c r="M527" s="109">
        <v>1</v>
      </c>
      <c r="N527" s="109"/>
      <c r="O527" s="110"/>
      <c r="P527" s="41" t="str">
        <f t="shared" si="8"/>
        <v>1</v>
      </c>
      <c r="Q527" s="41" t="str">
        <f>INDEX(Торг!$J:$J,MATCH($B527,Торг!$B:$B,0))</f>
        <v>Ориг</v>
      </c>
      <c r="R527" s="4" t="b">
        <f>EXACT(VLOOKUP(A527,Торг!$A:$A,1,0),A527)</f>
        <v>1</v>
      </c>
    </row>
    <row r="528" spans="1:18" ht="60" x14ac:dyDescent="0.25">
      <c r="A528" s="110" t="s">
        <v>2711</v>
      </c>
      <c r="B528" s="109">
        <v>324645</v>
      </c>
      <c r="C528" s="109">
        <v>324645</v>
      </c>
      <c r="D528" s="110" t="s">
        <v>2729</v>
      </c>
      <c r="E528" s="110" t="s">
        <v>2704</v>
      </c>
      <c r="F528" s="110"/>
      <c r="G528" s="110"/>
      <c r="H528" s="110"/>
      <c r="I528" s="110" t="s">
        <v>10</v>
      </c>
      <c r="J528" s="111">
        <v>4600</v>
      </c>
      <c r="K528" s="111">
        <v>6590</v>
      </c>
      <c r="L528" s="110"/>
      <c r="M528" s="109">
        <v>1</v>
      </c>
      <c r="N528" s="109"/>
      <c r="O528" s="110"/>
      <c r="P528" s="41" t="str">
        <f t="shared" si="8"/>
        <v>1</v>
      </c>
      <c r="Q528" s="41" t="str">
        <f>INDEX(Торг!$J:$J,MATCH($B528,Торг!$B:$B,0))</f>
        <v>Ориг</v>
      </c>
      <c r="R528" s="4" t="b">
        <f>EXACT(VLOOKUP(A528,Торг!$A:$A,1,0),A528)</f>
        <v>1</v>
      </c>
    </row>
    <row r="529" spans="1:18" ht="60" x14ac:dyDescent="0.25">
      <c r="A529" s="110" t="s">
        <v>2711</v>
      </c>
      <c r="B529" s="109">
        <v>317373</v>
      </c>
      <c r="C529" s="109">
        <v>317373</v>
      </c>
      <c r="D529" s="110" t="s">
        <v>2730</v>
      </c>
      <c r="E529" s="110" t="s">
        <v>2704</v>
      </c>
      <c r="F529" s="110"/>
      <c r="G529" s="110"/>
      <c r="H529" s="110"/>
      <c r="I529" s="110" t="s">
        <v>10</v>
      </c>
      <c r="J529" s="111">
        <v>4600</v>
      </c>
      <c r="K529" s="111">
        <v>6590</v>
      </c>
      <c r="L529" s="110"/>
      <c r="M529" s="109">
        <v>1</v>
      </c>
      <c r="N529" s="109"/>
      <c r="O529" s="110"/>
      <c r="P529" s="41" t="str">
        <f t="shared" si="8"/>
        <v>1</v>
      </c>
      <c r="Q529" s="41" t="str">
        <f>INDEX(Торг!$J:$J,MATCH($B529,Торг!$B:$B,0))</f>
        <v>Ориг</v>
      </c>
      <c r="R529" s="4" t="b">
        <f>EXACT(VLOOKUP(A529,Торг!$A:$A,1,0),A529)</f>
        <v>1</v>
      </c>
    </row>
    <row r="530" spans="1:18" ht="60" x14ac:dyDescent="0.25">
      <c r="A530" s="110" t="s">
        <v>2711</v>
      </c>
      <c r="B530" s="109">
        <v>324654</v>
      </c>
      <c r="C530" s="109">
        <v>324654</v>
      </c>
      <c r="D530" s="110" t="s">
        <v>2731</v>
      </c>
      <c r="E530" s="110" t="s">
        <v>2704</v>
      </c>
      <c r="F530" s="110"/>
      <c r="G530" s="110"/>
      <c r="H530" s="110"/>
      <c r="I530" s="110" t="s">
        <v>10</v>
      </c>
      <c r="J530" s="111">
        <v>4600</v>
      </c>
      <c r="K530" s="111">
        <v>6590</v>
      </c>
      <c r="L530" s="110"/>
      <c r="M530" s="109">
        <v>1</v>
      </c>
      <c r="N530" s="109"/>
      <c r="O530" s="110"/>
      <c r="P530" s="41" t="str">
        <f t="shared" si="8"/>
        <v>1</v>
      </c>
      <c r="Q530" s="41" t="str">
        <f>INDEX(Торг!$J:$J,MATCH($B530,Торг!$B:$B,0))</f>
        <v>Ориг</v>
      </c>
      <c r="R530" s="4" t="b">
        <f>EXACT(VLOOKUP(A530,Торг!$A:$A,1,0),A530)</f>
        <v>1</v>
      </c>
    </row>
    <row r="531" spans="1:18" ht="60" x14ac:dyDescent="0.25">
      <c r="A531" s="110" t="s">
        <v>2711</v>
      </c>
      <c r="B531" s="109">
        <v>324648</v>
      </c>
      <c r="C531" s="109">
        <v>324648</v>
      </c>
      <c r="D531" s="110" t="s">
        <v>2732</v>
      </c>
      <c r="E531" s="110" t="s">
        <v>2704</v>
      </c>
      <c r="F531" s="110"/>
      <c r="G531" s="110"/>
      <c r="H531" s="110"/>
      <c r="I531" s="110" t="s">
        <v>10</v>
      </c>
      <c r="J531" s="111">
        <v>4600</v>
      </c>
      <c r="K531" s="111">
        <v>6590</v>
      </c>
      <c r="L531" s="110"/>
      <c r="M531" s="109">
        <v>1</v>
      </c>
      <c r="N531" s="109"/>
      <c r="O531" s="110"/>
      <c r="P531" s="41" t="str">
        <f t="shared" si="8"/>
        <v>1</v>
      </c>
      <c r="Q531" s="41" t="str">
        <f>INDEX(Торг!$J:$J,MATCH($B531,Торг!$B:$B,0))</f>
        <v>Ориг</v>
      </c>
      <c r="R531" s="4" t="b">
        <f>EXACT(VLOOKUP(A531,Торг!$A:$A,1,0),A531)</f>
        <v>1</v>
      </c>
    </row>
    <row r="532" spans="1:18" ht="60" x14ac:dyDescent="0.25">
      <c r="A532" s="110" t="s">
        <v>2711</v>
      </c>
      <c r="B532" s="109">
        <v>324656</v>
      </c>
      <c r="C532" s="109">
        <v>324656</v>
      </c>
      <c r="D532" s="110" t="s">
        <v>2733</v>
      </c>
      <c r="E532" s="110" t="s">
        <v>2704</v>
      </c>
      <c r="F532" s="110"/>
      <c r="G532" s="110"/>
      <c r="H532" s="110"/>
      <c r="I532" s="110" t="s">
        <v>10</v>
      </c>
      <c r="J532" s="111">
        <v>4600</v>
      </c>
      <c r="K532" s="111">
        <v>6590</v>
      </c>
      <c r="L532" s="110"/>
      <c r="M532" s="109">
        <v>1</v>
      </c>
      <c r="N532" s="109"/>
      <c r="O532" s="110"/>
      <c r="P532" s="41" t="str">
        <f t="shared" si="8"/>
        <v>1</v>
      </c>
      <c r="Q532" s="41" t="str">
        <f>INDEX(Торг!$J:$J,MATCH($B532,Торг!$B:$B,0))</f>
        <v>Ориг</v>
      </c>
      <c r="R532" s="4" t="b">
        <f>EXACT(VLOOKUP(A532,Торг!$A:$A,1,0),A532)</f>
        <v>1</v>
      </c>
    </row>
    <row r="533" spans="1:18" ht="60" x14ac:dyDescent="0.25">
      <c r="A533" s="110" t="s">
        <v>2711</v>
      </c>
      <c r="B533" s="109">
        <v>184272</v>
      </c>
      <c r="C533" s="109">
        <v>155586</v>
      </c>
      <c r="D533" s="110" t="s">
        <v>2734</v>
      </c>
      <c r="E533" s="110" t="s">
        <v>2704</v>
      </c>
      <c r="F533" s="110"/>
      <c r="G533" s="110"/>
      <c r="H533" s="110"/>
      <c r="I533" s="110" t="s">
        <v>10</v>
      </c>
      <c r="J533" s="111">
        <v>4600</v>
      </c>
      <c r="K533" s="111">
        <v>6590</v>
      </c>
      <c r="L533" s="110"/>
      <c r="M533" s="109">
        <v>1</v>
      </c>
      <c r="N533" s="109"/>
      <c r="O533" s="110"/>
      <c r="P533" s="41" t="str">
        <f t="shared" si="8"/>
        <v>1</v>
      </c>
      <c r="Q533" s="41" t="str">
        <f>INDEX(Торг!$J:$J,MATCH($B533,Торг!$B:$B,0))</f>
        <v>Ориг</v>
      </c>
      <c r="R533" s="4" t="b">
        <f>EXACT(VLOOKUP(A533,Торг!$A:$A,1,0),A533)</f>
        <v>1</v>
      </c>
    </row>
    <row r="534" spans="1:18" ht="60" x14ac:dyDescent="0.25">
      <c r="A534" s="110" t="s">
        <v>2711</v>
      </c>
      <c r="B534" s="109">
        <v>259261</v>
      </c>
      <c r="C534" s="109">
        <v>178043</v>
      </c>
      <c r="D534" s="110" t="s">
        <v>2735</v>
      </c>
      <c r="E534" s="110" t="s">
        <v>2704</v>
      </c>
      <c r="F534" s="110"/>
      <c r="G534" s="110"/>
      <c r="H534" s="110"/>
      <c r="I534" s="110" t="s">
        <v>10</v>
      </c>
      <c r="J534" s="111">
        <v>4600</v>
      </c>
      <c r="K534" s="111">
        <v>6590</v>
      </c>
      <c r="L534" s="110"/>
      <c r="M534" s="109">
        <v>1</v>
      </c>
      <c r="N534" s="109"/>
      <c r="O534" s="110"/>
      <c r="P534" s="41" t="str">
        <f t="shared" si="8"/>
        <v>1</v>
      </c>
      <c r="Q534" s="41" t="str">
        <f>INDEX(Торг!$J:$J,MATCH($B534,Торг!$B:$B,0))</f>
        <v>Ориг</v>
      </c>
      <c r="R534" s="4" t="b">
        <f>EXACT(VLOOKUP(A534,Торг!$A:$A,1,0),A534)</f>
        <v>1</v>
      </c>
    </row>
    <row r="535" spans="1:18" ht="60" x14ac:dyDescent="0.25">
      <c r="A535" s="110" t="s">
        <v>2711</v>
      </c>
      <c r="B535" s="109">
        <v>324661</v>
      </c>
      <c r="C535" s="109">
        <v>324661</v>
      </c>
      <c r="D535" s="110" t="s">
        <v>2736</v>
      </c>
      <c r="E535" s="110" t="s">
        <v>2704</v>
      </c>
      <c r="F535" s="110"/>
      <c r="G535" s="110"/>
      <c r="H535" s="110"/>
      <c r="I535" s="110" t="s">
        <v>10</v>
      </c>
      <c r="J535" s="111">
        <v>4600</v>
      </c>
      <c r="K535" s="111">
        <v>6590</v>
      </c>
      <c r="L535" s="110"/>
      <c r="M535" s="109">
        <v>1</v>
      </c>
      <c r="N535" s="109"/>
      <c r="O535" s="110"/>
      <c r="P535" s="41" t="str">
        <f t="shared" si="8"/>
        <v>1</v>
      </c>
      <c r="Q535" s="41" t="str">
        <f>INDEX(Торг!$J:$J,MATCH($B535,Торг!$B:$B,0))</f>
        <v>Ориг</v>
      </c>
      <c r="R535" s="4" t="b">
        <f>EXACT(VLOOKUP(A535,Торг!$A:$A,1,0),A535)</f>
        <v>1</v>
      </c>
    </row>
    <row r="536" spans="1:18" ht="60" x14ac:dyDescent="0.25">
      <c r="A536" s="110" t="s">
        <v>2711</v>
      </c>
      <c r="B536" s="109">
        <v>184257</v>
      </c>
      <c r="C536" s="109">
        <v>155571</v>
      </c>
      <c r="D536" s="110" t="s">
        <v>2737</v>
      </c>
      <c r="E536" s="110" t="s">
        <v>2704</v>
      </c>
      <c r="F536" s="110"/>
      <c r="G536" s="110"/>
      <c r="H536" s="110"/>
      <c r="I536" s="110" t="s">
        <v>10</v>
      </c>
      <c r="J536" s="111">
        <v>4600</v>
      </c>
      <c r="K536" s="111">
        <v>6590</v>
      </c>
      <c r="L536" s="110"/>
      <c r="M536" s="109">
        <v>1</v>
      </c>
      <c r="N536" s="109"/>
      <c r="O536" s="110"/>
      <c r="P536" s="41" t="str">
        <f t="shared" si="8"/>
        <v>1</v>
      </c>
      <c r="Q536" s="41" t="str">
        <f>INDEX(Торг!$J:$J,MATCH($B536,Торг!$B:$B,0))</f>
        <v>Ориг</v>
      </c>
      <c r="R536" s="4" t="b">
        <f>EXACT(VLOOKUP(A536,Торг!$A:$A,1,0),A536)</f>
        <v>1</v>
      </c>
    </row>
    <row r="537" spans="1:18" ht="60" x14ac:dyDescent="0.25">
      <c r="A537" s="110" t="s">
        <v>2711</v>
      </c>
      <c r="B537" s="109">
        <v>324655</v>
      </c>
      <c r="C537" s="109">
        <v>324655</v>
      </c>
      <c r="D537" s="110" t="s">
        <v>2738</v>
      </c>
      <c r="E537" s="110" t="s">
        <v>2704</v>
      </c>
      <c r="F537" s="110"/>
      <c r="G537" s="110"/>
      <c r="H537" s="110"/>
      <c r="I537" s="110" t="s">
        <v>10</v>
      </c>
      <c r="J537" s="111">
        <v>4600</v>
      </c>
      <c r="K537" s="111">
        <v>6590</v>
      </c>
      <c r="L537" s="110"/>
      <c r="M537" s="109">
        <v>1</v>
      </c>
      <c r="N537" s="109"/>
      <c r="O537" s="110"/>
      <c r="P537" s="41" t="str">
        <f t="shared" si="8"/>
        <v>1</v>
      </c>
      <c r="Q537" s="41" t="str">
        <f>INDEX(Торг!$J:$J,MATCH($B537,Торг!$B:$B,0))</f>
        <v>Ориг</v>
      </c>
      <c r="R537" s="4" t="b">
        <f>EXACT(VLOOKUP(A537,Торг!$A:$A,1,0),A537)</f>
        <v>1</v>
      </c>
    </row>
    <row r="538" spans="1:18" ht="60" x14ac:dyDescent="0.25">
      <c r="A538" s="110" t="s">
        <v>2711</v>
      </c>
      <c r="B538" s="109">
        <v>324646</v>
      </c>
      <c r="C538" s="109">
        <v>324646</v>
      </c>
      <c r="D538" s="110" t="s">
        <v>2739</v>
      </c>
      <c r="E538" s="110" t="s">
        <v>2704</v>
      </c>
      <c r="F538" s="110"/>
      <c r="G538" s="110"/>
      <c r="H538" s="110"/>
      <c r="I538" s="110" t="s">
        <v>10</v>
      </c>
      <c r="J538" s="111">
        <v>4600</v>
      </c>
      <c r="K538" s="111">
        <v>6590</v>
      </c>
      <c r="L538" s="110"/>
      <c r="M538" s="109">
        <v>1</v>
      </c>
      <c r="N538" s="109"/>
      <c r="O538" s="110"/>
      <c r="P538" s="41" t="str">
        <f t="shared" si="8"/>
        <v>1</v>
      </c>
      <c r="Q538" s="41" t="str">
        <f>INDEX(Торг!$J:$J,MATCH($B538,Торг!$B:$B,0))</f>
        <v>Ориг</v>
      </c>
      <c r="R538" s="4" t="b">
        <f>EXACT(VLOOKUP(A538,Торг!$A:$A,1,0),A538)</f>
        <v>1</v>
      </c>
    </row>
    <row r="539" spans="1:18" ht="60" x14ac:dyDescent="0.25">
      <c r="A539" s="110" t="s">
        <v>2711</v>
      </c>
      <c r="B539" s="109">
        <v>184265</v>
      </c>
      <c r="C539" s="109">
        <v>155579</v>
      </c>
      <c r="D539" s="110" t="s">
        <v>2740</v>
      </c>
      <c r="E539" s="110" t="s">
        <v>2704</v>
      </c>
      <c r="F539" s="110"/>
      <c r="G539" s="110"/>
      <c r="H539" s="110"/>
      <c r="I539" s="110" t="s">
        <v>10</v>
      </c>
      <c r="J539" s="111">
        <v>4600</v>
      </c>
      <c r="K539" s="111">
        <v>6590</v>
      </c>
      <c r="L539" s="110"/>
      <c r="M539" s="109">
        <v>1</v>
      </c>
      <c r="N539" s="109"/>
      <c r="O539" s="110"/>
      <c r="P539" s="41" t="str">
        <f t="shared" si="8"/>
        <v>1</v>
      </c>
      <c r="Q539" s="41" t="str">
        <f>INDEX(Торг!$J:$J,MATCH($B539,Торг!$B:$B,0))</f>
        <v>Ориг</v>
      </c>
      <c r="R539" s="4" t="b">
        <f>EXACT(VLOOKUP(A539,Торг!$A:$A,1,0),A539)</f>
        <v>1</v>
      </c>
    </row>
    <row r="540" spans="1:18" ht="60" x14ac:dyDescent="0.25">
      <c r="A540" s="110" t="s">
        <v>2711</v>
      </c>
      <c r="B540" s="109">
        <v>184268</v>
      </c>
      <c r="C540" s="109">
        <v>155582</v>
      </c>
      <c r="D540" s="110" t="s">
        <v>2741</v>
      </c>
      <c r="E540" s="110" t="s">
        <v>2704</v>
      </c>
      <c r="F540" s="110"/>
      <c r="G540" s="110"/>
      <c r="H540" s="110"/>
      <c r="I540" s="110" t="s">
        <v>10</v>
      </c>
      <c r="J540" s="111">
        <v>4600</v>
      </c>
      <c r="K540" s="111">
        <v>6590</v>
      </c>
      <c r="L540" s="110"/>
      <c r="M540" s="109">
        <v>1</v>
      </c>
      <c r="N540" s="109"/>
      <c r="O540" s="110"/>
      <c r="P540" s="41" t="str">
        <f t="shared" si="8"/>
        <v>1</v>
      </c>
      <c r="Q540" s="41" t="str">
        <f>INDEX(Торг!$J:$J,MATCH($B540,Торг!$B:$B,0))</f>
        <v>Ориг</v>
      </c>
      <c r="R540" s="4" t="b">
        <f>EXACT(VLOOKUP(A540,Торг!$A:$A,1,0),A540)</f>
        <v>1</v>
      </c>
    </row>
    <row r="541" spans="1:18" ht="60" x14ac:dyDescent="0.25">
      <c r="A541" s="110" t="s">
        <v>2711</v>
      </c>
      <c r="B541" s="109">
        <v>324658</v>
      </c>
      <c r="C541" s="109">
        <v>324658</v>
      </c>
      <c r="D541" s="110" t="s">
        <v>2742</v>
      </c>
      <c r="E541" s="110" t="s">
        <v>2704</v>
      </c>
      <c r="F541" s="110"/>
      <c r="G541" s="110"/>
      <c r="H541" s="110"/>
      <c r="I541" s="110" t="s">
        <v>10</v>
      </c>
      <c r="J541" s="111">
        <v>4600</v>
      </c>
      <c r="K541" s="111">
        <v>6590</v>
      </c>
      <c r="L541" s="110"/>
      <c r="M541" s="109">
        <v>1</v>
      </c>
      <c r="N541" s="109"/>
      <c r="O541" s="110"/>
      <c r="P541" s="41" t="str">
        <f t="shared" si="8"/>
        <v>1</v>
      </c>
      <c r="Q541" s="41" t="str">
        <f>INDEX(Торг!$J:$J,MATCH($B541,Торг!$B:$B,0))</f>
        <v>Ориг</v>
      </c>
      <c r="R541" s="4" t="b">
        <f>EXACT(VLOOKUP(A541,Торг!$A:$A,1,0),A541)</f>
        <v>1</v>
      </c>
    </row>
    <row r="542" spans="1:18" ht="60" x14ac:dyDescent="0.25">
      <c r="A542" s="110" t="s">
        <v>2711</v>
      </c>
      <c r="B542" s="109">
        <v>324644</v>
      </c>
      <c r="C542" s="109">
        <v>324644</v>
      </c>
      <c r="D542" s="110" t="s">
        <v>2743</v>
      </c>
      <c r="E542" s="110" t="s">
        <v>2704</v>
      </c>
      <c r="F542" s="110"/>
      <c r="G542" s="110"/>
      <c r="H542" s="110"/>
      <c r="I542" s="110" t="s">
        <v>10</v>
      </c>
      <c r="J542" s="111">
        <v>4600</v>
      </c>
      <c r="K542" s="111">
        <v>6590</v>
      </c>
      <c r="L542" s="110"/>
      <c r="M542" s="109">
        <v>1</v>
      </c>
      <c r="N542" s="109"/>
      <c r="O542" s="110"/>
      <c r="P542" s="41" t="str">
        <f t="shared" si="8"/>
        <v>1</v>
      </c>
      <c r="Q542" s="41" t="str">
        <f>INDEX(Торг!$J:$J,MATCH($B542,Торг!$B:$B,0))</f>
        <v>Ориг</v>
      </c>
      <c r="R542" s="4" t="b">
        <f>EXACT(VLOOKUP(A542,Торг!$A:$A,1,0),A542)</f>
        <v>1</v>
      </c>
    </row>
    <row r="543" spans="1:18" ht="60" x14ac:dyDescent="0.25">
      <c r="A543" s="110" t="s">
        <v>2711</v>
      </c>
      <c r="B543" s="109">
        <v>184275</v>
      </c>
      <c r="C543" s="109">
        <v>155589</v>
      </c>
      <c r="D543" s="110" t="s">
        <v>2744</v>
      </c>
      <c r="E543" s="110" t="s">
        <v>2704</v>
      </c>
      <c r="F543" s="110"/>
      <c r="G543" s="110"/>
      <c r="H543" s="110"/>
      <c r="I543" s="110" t="s">
        <v>10</v>
      </c>
      <c r="J543" s="111">
        <v>4600</v>
      </c>
      <c r="K543" s="111">
        <v>6590</v>
      </c>
      <c r="L543" s="110"/>
      <c r="M543" s="109">
        <v>1</v>
      </c>
      <c r="N543" s="109"/>
      <c r="O543" s="110"/>
      <c r="P543" s="41" t="str">
        <f t="shared" si="8"/>
        <v>1</v>
      </c>
      <c r="Q543" s="41" t="str">
        <f>INDEX(Торг!$J:$J,MATCH($B543,Торг!$B:$B,0))</f>
        <v>Ориг</v>
      </c>
      <c r="R543" s="4" t="b">
        <f>EXACT(VLOOKUP(A543,Торг!$A:$A,1,0),A543)</f>
        <v>1</v>
      </c>
    </row>
    <row r="544" spans="1:18" ht="60" x14ac:dyDescent="0.25">
      <c r="A544" s="110" t="s">
        <v>2711</v>
      </c>
      <c r="B544" s="109">
        <v>184264</v>
      </c>
      <c r="C544" s="109">
        <v>155578</v>
      </c>
      <c r="D544" s="110" t="s">
        <v>2745</v>
      </c>
      <c r="E544" s="110" t="s">
        <v>2704</v>
      </c>
      <c r="F544" s="110"/>
      <c r="G544" s="110"/>
      <c r="H544" s="110"/>
      <c r="I544" s="110" t="s">
        <v>10</v>
      </c>
      <c r="J544" s="111">
        <v>4600</v>
      </c>
      <c r="K544" s="111">
        <v>6590</v>
      </c>
      <c r="L544" s="110"/>
      <c r="M544" s="109">
        <v>1</v>
      </c>
      <c r="N544" s="109"/>
      <c r="O544" s="110"/>
      <c r="P544" s="41" t="str">
        <f t="shared" si="8"/>
        <v>1</v>
      </c>
      <c r="Q544" s="41" t="str">
        <f>INDEX(Торг!$J:$J,MATCH($B544,Торг!$B:$B,0))</f>
        <v>Ориг</v>
      </c>
      <c r="R544" s="4" t="b">
        <f>EXACT(VLOOKUP(A544,Торг!$A:$A,1,0),A544)</f>
        <v>1</v>
      </c>
    </row>
    <row r="545" spans="1:18" ht="60" x14ac:dyDescent="0.25">
      <c r="A545" s="110" t="s">
        <v>2711</v>
      </c>
      <c r="B545" s="109">
        <v>184270</v>
      </c>
      <c r="C545" s="109">
        <v>155584</v>
      </c>
      <c r="D545" s="110" t="s">
        <v>2746</v>
      </c>
      <c r="E545" s="110" t="s">
        <v>2704</v>
      </c>
      <c r="F545" s="110"/>
      <c r="G545" s="110"/>
      <c r="H545" s="110"/>
      <c r="I545" s="110" t="s">
        <v>10</v>
      </c>
      <c r="J545" s="111">
        <v>4600</v>
      </c>
      <c r="K545" s="111">
        <v>6590</v>
      </c>
      <c r="L545" s="110"/>
      <c r="M545" s="109">
        <v>1</v>
      </c>
      <c r="N545" s="109"/>
      <c r="O545" s="110"/>
      <c r="P545" s="41" t="str">
        <f t="shared" si="8"/>
        <v>1</v>
      </c>
      <c r="Q545" s="41" t="str">
        <f>INDEX(Торг!$J:$J,MATCH($B545,Торг!$B:$B,0))</f>
        <v>Ориг</v>
      </c>
      <c r="R545" s="4" t="b">
        <f>EXACT(VLOOKUP(A545,Торг!$A:$A,1,0),A545)</f>
        <v>1</v>
      </c>
    </row>
    <row r="546" spans="1:18" ht="60" x14ac:dyDescent="0.25">
      <c r="A546" s="110" t="s">
        <v>2711</v>
      </c>
      <c r="B546" s="109">
        <v>184258</v>
      </c>
      <c r="C546" s="109">
        <v>155572</v>
      </c>
      <c r="D546" s="110" t="s">
        <v>2747</v>
      </c>
      <c r="E546" s="110" t="s">
        <v>2704</v>
      </c>
      <c r="F546" s="110"/>
      <c r="G546" s="110"/>
      <c r="H546" s="110"/>
      <c r="I546" s="110" t="s">
        <v>10</v>
      </c>
      <c r="J546" s="111">
        <v>4600</v>
      </c>
      <c r="K546" s="111">
        <v>6590</v>
      </c>
      <c r="L546" s="110"/>
      <c r="M546" s="109">
        <v>1</v>
      </c>
      <c r="N546" s="109"/>
      <c r="O546" s="110"/>
      <c r="P546" s="41" t="str">
        <f t="shared" si="8"/>
        <v>1</v>
      </c>
      <c r="Q546" s="41" t="str">
        <f>INDEX(Торг!$J:$J,MATCH($B546,Торг!$B:$B,0))</f>
        <v>Ориг</v>
      </c>
      <c r="R546" s="4" t="b">
        <f>EXACT(VLOOKUP(A546,Торг!$A:$A,1,0),A546)</f>
        <v>1</v>
      </c>
    </row>
    <row r="547" spans="1:18" ht="60" x14ac:dyDescent="0.25">
      <c r="A547" s="110" t="s">
        <v>2711</v>
      </c>
      <c r="B547" s="109">
        <v>324653</v>
      </c>
      <c r="C547" s="109">
        <v>324653</v>
      </c>
      <c r="D547" s="110" t="s">
        <v>2748</v>
      </c>
      <c r="E547" s="110" t="s">
        <v>2704</v>
      </c>
      <c r="F547" s="110"/>
      <c r="G547" s="110"/>
      <c r="H547" s="110"/>
      <c r="I547" s="110" t="s">
        <v>10</v>
      </c>
      <c r="J547" s="111">
        <v>4600</v>
      </c>
      <c r="K547" s="111">
        <v>6590</v>
      </c>
      <c r="L547" s="110"/>
      <c r="M547" s="109">
        <v>1</v>
      </c>
      <c r="N547" s="109"/>
      <c r="O547" s="110"/>
      <c r="P547" s="41" t="str">
        <f t="shared" si="8"/>
        <v>1</v>
      </c>
      <c r="Q547" s="41" t="str">
        <f>INDEX(Торг!$J:$J,MATCH($B547,Торг!$B:$B,0))</f>
        <v>Ориг</v>
      </c>
      <c r="R547" s="4" t="b">
        <f>EXACT(VLOOKUP(A547,Торг!$A:$A,1,0),A547)</f>
        <v>1</v>
      </c>
    </row>
    <row r="548" spans="1:18" ht="60" x14ac:dyDescent="0.25">
      <c r="A548" s="110" t="s">
        <v>2711</v>
      </c>
      <c r="B548" s="109">
        <v>184260</v>
      </c>
      <c r="C548" s="109">
        <v>155574</v>
      </c>
      <c r="D548" s="110" t="s">
        <v>2749</v>
      </c>
      <c r="E548" s="110" t="s">
        <v>2704</v>
      </c>
      <c r="F548" s="110"/>
      <c r="G548" s="110"/>
      <c r="H548" s="110"/>
      <c r="I548" s="110" t="s">
        <v>10</v>
      </c>
      <c r="J548" s="111">
        <v>4600</v>
      </c>
      <c r="K548" s="111">
        <v>6590</v>
      </c>
      <c r="L548" s="110"/>
      <c r="M548" s="109">
        <v>1</v>
      </c>
      <c r="N548" s="109"/>
      <c r="O548" s="110"/>
      <c r="P548" s="41" t="str">
        <f t="shared" si="8"/>
        <v>1</v>
      </c>
      <c r="Q548" s="41" t="str">
        <f>INDEX(Торг!$J:$J,MATCH($B548,Торг!$B:$B,0))</f>
        <v>Ориг</v>
      </c>
      <c r="R548" s="4" t="b">
        <f>EXACT(VLOOKUP(A548,Торг!$A:$A,1,0),A548)</f>
        <v>1</v>
      </c>
    </row>
    <row r="549" spans="1:18" ht="60" x14ac:dyDescent="0.25">
      <c r="A549" s="110" t="s">
        <v>2711</v>
      </c>
      <c r="B549" s="109">
        <v>184255</v>
      </c>
      <c r="C549" s="109">
        <v>155569</v>
      </c>
      <c r="D549" s="110" t="s">
        <v>2750</v>
      </c>
      <c r="E549" s="110" t="s">
        <v>2704</v>
      </c>
      <c r="F549" s="110"/>
      <c r="G549" s="110"/>
      <c r="H549" s="110"/>
      <c r="I549" s="110" t="s">
        <v>10</v>
      </c>
      <c r="J549" s="111">
        <v>4600</v>
      </c>
      <c r="K549" s="111">
        <v>6590</v>
      </c>
      <c r="L549" s="110"/>
      <c r="M549" s="109">
        <v>1</v>
      </c>
      <c r="N549" s="109"/>
      <c r="O549" s="110"/>
      <c r="P549" s="41" t="str">
        <f t="shared" si="8"/>
        <v>1</v>
      </c>
      <c r="Q549" s="41" t="str">
        <f>INDEX(Торг!$J:$J,MATCH($B549,Торг!$B:$B,0))</f>
        <v>Ориг</v>
      </c>
      <c r="R549" s="4" t="b">
        <f>EXACT(VLOOKUP(A549,Торг!$A:$A,1,0),A549)</f>
        <v>1</v>
      </c>
    </row>
    <row r="550" spans="1:18" ht="60" x14ac:dyDescent="0.25">
      <c r="A550" s="110" t="s">
        <v>2711</v>
      </c>
      <c r="B550" s="109">
        <v>184256</v>
      </c>
      <c r="C550" s="109">
        <v>155570</v>
      </c>
      <c r="D550" s="110" t="s">
        <v>2751</v>
      </c>
      <c r="E550" s="110" t="s">
        <v>2704</v>
      </c>
      <c r="F550" s="110"/>
      <c r="G550" s="110"/>
      <c r="H550" s="110"/>
      <c r="I550" s="110" t="s">
        <v>10</v>
      </c>
      <c r="J550" s="111">
        <v>4600</v>
      </c>
      <c r="K550" s="111">
        <v>6590</v>
      </c>
      <c r="L550" s="110"/>
      <c r="M550" s="109">
        <v>1</v>
      </c>
      <c r="N550" s="109"/>
      <c r="O550" s="110"/>
      <c r="P550" s="41" t="str">
        <f t="shared" si="8"/>
        <v>1</v>
      </c>
      <c r="Q550" s="41" t="str">
        <f>INDEX(Торг!$J:$J,MATCH($B550,Торг!$B:$B,0))</f>
        <v>Ориг</v>
      </c>
      <c r="R550" s="4" t="b">
        <f>EXACT(VLOOKUP(A550,Торг!$A:$A,1,0),A550)</f>
        <v>1</v>
      </c>
    </row>
    <row r="551" spans="1:18" ht="60" x14ac:dyDescent="0.25">
      <c r="A551" s="110" t="s">
        <v>2711</v>
      </c>
      <c r="B551" s="109">
        <v>184253</v>
      </c>
      <c r="C551" s="109">
        <v>155567</v>
      </c>
      <c r="D551" s="110" t="s">
        <v>2752</v>
      </c>
      <c r="E551" s="110" t="s">
        <v>2704</v>
      </c>
      <c r="F551" s="110"/>
      <c r="G551" s="110"/>
      <c r="H551" s="110"/>
      <c r="I551" s="110" t="s">
        <v>10</v>
      </c>
      <c r="J551" s="111">
        <v>4600</v>
      </c>
      <c r="K551" s="111">
        <v>6590</v>
      </c>
      <c r="L551" s="110"/>
      <c r="M551" s="109">
        <v>1</v>
      </c>
      <c r="N551" s="109"/>
      <c r="O551" s="110"/>
      <c r="P551" s="41" t="str">
        <f t="shared" si="8"/>
        <v>1</v>
      </c>
      <c r="Q551" s="41" t="str">
        <f>INDEX(Торг!$J:$J,MATCH($B551,Торг!$B:$B,0))</f>
        <v>Ориг</v>
      </c>
      <c r="R551" s="4" t="b">
        <f>EXACT(VLOOKUP(A551,Торг!$A:$A,1,0),A551)</f>
        <v>1</v>
      </c>
    </row>
    <row r="552" spans="1:18" ht="60" x14ac:dyDescent="0.25">
      <c r="A552" s="110" t="s">
        <v>2711</v>
      </c>
      <c r="B552" s="109">
        <v>184262</v>
      </c>
      <c r="C552" s="109">
        <v>155576</v>
      </c>
      <c r="D552" s="110" t="s">
        <v>2753</v>
      </c>
      <c r="E552" s="110" t="s">
        <v>2704</v>
      </c>
      <c r="F552" s="110"/>
      <c r="G552" s="110"/>
      <c r="H552" s="110"/>
      <c r="I552" s="110" t="s">
        <v>10</v>
      </c>
      <c r="J552" s="111">
        <v>4600</v>
      </c>
      <c r="K552" s="111">
        <v>6590</v>
      </c>
      <c r="L552" s="110"/>
      <c r="M552" s="109">
        <v>1</v>
      </c>
      <c r="N552" s="109"/>
      <c r="O552" s="110"/>
      <c r="P552" s="41" t="str">
        <f t="shared" si="8"/>
        <v>1</v>
      </c>
      <c r="Q552" s="41" t="str">
        <f>INDEX(Торг!$J:$J,MATCH($B552,Торг!$B:$B,0))</f>
        <v>Ориг</v>
      </c>
      <c r="R552" s="4" t="b">
        <f>EXACT(VLOOKUP(A552,Торг!$A:$A,1,0),A552)</f>
        <v>1</v>
      </c>
    </row>
    <row r="553" spans="1:18" ht="60" x14ac:dyDescent="0.25">
      <c r="A553" s="110" t="s">
        <v>2711</v>
      </c>
      <c r="B553" s="109">
        <v>184267</v>
      </c>
      <c r="C553" s="109">
        <v>155581</v>
      </c>
      <c r="D553" s="110" t="s">
        <v>2754</v>
      </c>
      <c r="E553" s="110" t="s">
        <v>2704</v>
      </c>
      <c r="F553" s="110"/>
      <c r="G553" s="110"/>
      <c r="H553" s="110"/>
      <c r="I553" s="110" t="s">
        <v>10</v>
      </c>
      <c r="J553" s="111">
        <v>4600</v>
      </c>
      <c r="K553" s="111">
        <v>6590</v>
      </c>
      <c r="L553" s="110"/>
      <c r="M553" s="109">
        <v>1</v>
      </c>
      <c r="N553" s="109"/>
      <c r="O553" s="110"/>
      <c r="P553" s="41" t="str">
        <f t="shared" si="8"/>
        <v>1</v>
      </c>
      <c r="Q553" s="41" t="str">
        <f>INDEX(Торг!$J:$J,MATCH($B553,Торг!$B:$B,0))</f>
        <v>Ориг</v>
      </c>
      <c r="R553" s="4" t="b">
        <f>EXACT(VLOOKUP(A553,Торг!$A:$A,1,0),A553)</f>
        <v>1</v>
      </c>
    </row>
    <row r="554" spans="1:18" ht="60" x14ac:dyDescent="0.25">
      <c r="A554" s="110" t="s">
        <v>2711</v>
      </c>
      <c r="B554" s="109">
        <v>184273</v>
      </c>
      <c r="C554" s="109">
        <v>155587</v>
      </c>
      <c r="D554" s="110" t="s">
        <v>2755</v>
      </c>
      <c r="E554" s="110" t="s">
        <v>2704</v>
      </c>
      <c r="F554" s="110"/>
      <c r="G554" s="110"/>
      <c r="H554" s="110"/>
      <c r="I554" s="110" t="s">
        <v>10</v>
      </c>
      <c r="J554" s="111">
        <v>4600</v>
      </c>
      <c r="K554" s="111">
        <v>6590</v>
      </c>
      <c r="L554" s="110"/>
      <c r="M554" s="109">
        <v>1</v>
      </c>
      <c r="N554" s="109"/>
      <c r="O554" s="110"/>
      <c r="P554" s="41" t="str">
        <f t="shared" si="8"/>
        <v>1</v>
      </c>
      <c r="Q554" s="41" t="str">
        <f>INDEX(Торг!$J:$J,MATCH($B554,Торг!$B:$B,0))</f>
        <v>Ориг</v>
      </c>
      <c r="R554" s="4" t="b">
        <f>EXACT(VLOOKUP(A554,Торг!$A:$A,1,0),A554)</f>
        <v>1</v>
      </c>
    </row>
    <row r="555" spans="1:18" ht="60" x14ac:dyDescent="0.25">
      <c r="A555" s="110" t="s">
        <v>2711</v>
      </c>
      <c r="B555" s="109">
        <v>184261</v>
      </c>
      <c r="C555" s="109">
        <v>155575</v>
      </c>
      <c r="D555" s="110" t="s">
        <v>2756</v>
      </c>
      <c r="E555" s="110" t="s">
        <v>2704</v>
      </c>
      <c r="F555" s="110"/>
      <c r="G555" s="110"/>
      <c r="H555" s="110"/>
      <c r="I555" s="110" t="s">
        <v>10</v>
      </c>
      <c r="J555" s="111">
        <v>4600</v>
      </c>
      <c r="K555" s="111">
        <v>6590</v>
      </c>
      <c r="L555" s="110"/>
      <c r="M555" s="109">
        <v>1</v>
      </c>
      <c r="N555" s="109"/>
      <c r="O555" s="110"/>
      <c r="P555" s="41" t="str">
        <f t="shared" si="8"/>
        <v>1</v>
      </c>
      <c r="Q555" s="41" t="str">
        <f>INDEX(Торг!$J:$J,MATCH($B555,Торг!$B:$B,0))</f>
        <v>Ориг</v>
      </c>
      <c r="R555" s="4" t="b">
        <f>EXACT(VLOOKUP(A555,Торг!$A:$A,1,0),A555)</f>
        <v>1</v>
      </c>
    </row>
    <row r="556" spans="1:18" ht="60" x14ac:dyDescent="0.25">
      <c r="A556" s="110" t="s">
        <v>2711</v>
      </c>
      <c r="B556" s="109">
        <v>184276</v>
      </c>
      <c r="C556" s="109">
        <v>155566</v>
      </c>
      <c r="D556" s="110" t="s">
        <v>2757</v>
      </c>
      <c r="E556" s="110" t="s">
        <v>2704</v>
      </c>
      <c r="F556" s="110"/>
      <c r="G556" s="110"/>
      <c r="H556" s="110"/>
      <c r="I556" s="110" t="s">
        <v>10</v>
      </c>
      <c r="J556" s="111">
        <v>4600</v>
      </c>
      <c r="K556" s="111">
        <v>6590</v>
      </c>
      <c r="L556" s="110"/>
      <c r="M556" s="109">
        <v>1</v>
      </c>
      <c r="N556" s="109"/>
      <c r="O556" s="110"/>
      <c r="P556" s="41" t="str">
        <f t="shared" si="8"/>
        <v>1</v>
      </c>
      <c r="Q556" s="41" t="str">
        <f>INDEX(Торг!$J:$J,MATCH($B556,Торг!$B:$B,0))</f>
        <v>Ориг</v>
      </c>
      <c r="R556" s="4" t="b">
        <f>EXACT(VLOOKUP(A556,Торг!$A:$A,1,0),A556)</f>
        <v>1</v>
      </c>
    </row>
    <row r="557" spans="1:18" ht="75" x14ac:dyDescent="0.25">
      <c r="A557" s="110" t="s">
        <v>1557</v>
      </c>
      <c r="B557" s="109">
        <v>137591</v>
      </c>
      <c r="C557" s="109">
        <v>69578</v>
      </c>
      <c r="D557" s="110" t="s">
        <v>997</v>
      </c>
      <c r="E557" s="110" t="s">
        <v>2704</v>
      </c>
      <c r="F557" s="110"/>
      <c r="G557" s="110"/>
      <c r="H557" s="110" t="s">
        <v>982</v>
      </c>
      <c r="I557" s="110" t="s">
        <v>10</v>
      </c>
      <c r="J557" s="111">
        <v>3100</v>
      </c>
      <c r="K557" s="111">
        <v>4590</v>
      </c>
      <c r="L557" s="110" t="s">
        <v>2591</v>
      </c>
      <c r="M557" s="109">
        <v>1</v>
      </c>
      <c r="N557" s="109"/>
      <c r="O557" s="110"/>
      <c r="P557" s="41" t="str">
        <f t="shared" si="8"/>
        <v>1</v>
      </c>
      <c r="Q557" s="41" t="str">
        <f>INDEX(Торг!$J:$J,MATCH($B557,Торг!$B:$B,0))</f>
        <v>АТП</v>
      </c>
      <c r="R557" s="4" t="b">
        <f>EXACT(VLOOKUP(A557,Торг!$A:$A,1,0),A557)</f>
        <v>1</v>
      </c>
    </row>
    <row r="558" spans="1:18" ht="75" x14ac:dyDescent="0.25">
      <c r="A558" s="110" t="s">
        <v>1557</v>
      </c>
      <c r="B558" s="109">
        <v>137592</v>
      </c>
      <c r="C558" s="109">
        <v>89125</v>
      </c>
      <c r="D558" s="110" t="s">
        <v>996</v>
      </c>
      <c r="E558" s="110" t="s">
        <v>2704</v>
      </c>
      <c r="F558" s="110"/>
      <c r="G558" s="110"/>
      <c r="H558" s="110" t="s">
        <v>982</v>
      </c>
      <c r="I558" s="110" t="s">
        <v>10</v>
      </c>
      <c r="J558" s="111">
        <v>3700</v>
      </c>
      <c r="K558" s="111">
        <v>5390</v>
      </c>
      <c r="L558" s="110" t="s">
        <v>2591</v>
      </c>
      <c r="M558" s="109">
        <v>1</v>
      </c>
      <c r="N558" s="109"/>
      <c r="O558" s="110"/>
      <c r="P558" s="41" t="str">
        <f t="shared" si="8"/>
        <v>1</v>
      </c>
      <c r="Q558" s="41" t="str">
        <f>INDEX(Торг!$J:$J,MATCH($B558,Торг!$B:$B,0))</f>
        <v>АТП</v>
      </c>
      <c r="R558" s="4" t="b">
        <f>EXACT(VLOOKUP(A558,Торг!$A:$A,1,0),A558)</f>
        <v>1</v>
      </c>
    </row>
    <row r="559" spans="1:18" ht="75" x14ac:dyDescent="0.25">
      <c r="A559" s="110" t="s">
        <v>1557</v>
      </c>
      <c r="B559" s="109">
        <v>137593</v>
      </c>
      <c r="C559" s="109">
        <v>89126</v>
      </c>
      <c r="D559" s="110" t="s">
        <v>995</v>
      </c>
      <c r="E559" s="110" t="s">
        <v>2704</v>
      </c>
      <c r="F559" s="110"/>
      <c r="G559" s="110"/>
      <c r="H559" s="110" t="s">
        <v>982</v>
      </c>
      <c r="I559" s="110" t="s">
        <v>10</v>
      </c>
      <c r="J559" s="111">
        <v>3700</v>
      </c>
      <c r="K559" s="111">
        <v>5390</v>
      </c>
      <c r="L559" s="110" t="s">
        <v>2591</v>
      </c>
      <c r="M559" s="109">
        <v>1</v>
      </c>
      <c r="N559" s="109"/>
      <c r="O559" s="110"/>
      <c r="P559" s="41" t="str">
        <f t="shared" si="8"/>
        <v>1</v>
      </c>
      <c r="Q559" s="41" t="str">
        <f>INDEX(Торг!$J:$J,MATCH($B559,Торг!$B:$B,0))</f>
        <v>АТП</v>
      </c>
      <c r="R559" s="4" t="b">
        <f>EXACT(VLOOKUP(A559,Торг!$A:$A,1,0),A559)</f>
        <v>1</v>
      </c>
    </row>
    <row r="560" spans="1:18" ht="75" x14ac:dyDescent="0.25">
      <c r="A560" s="110" t="s">
        <v>1557</v>
      </c>
      <c r="B560" s="109">
        <v>137594</v>
      </c>
      <c r="C560" s="109">
        <v>89127</v>
      </c>
      <c r="D560" s="110" t="s">
        <v>994</v>
      </c>
      <c r="E560" s="110" t="s">
        <v>2704</v>
      </c>
      <c r="F560" s="110"/>
      <c r="G560" s="110"/>
      <c r="H560" s="110" t="s">
        <v>982</v>
      </c>
      <c r="I560" s="110" t="s">
        <v>10</v>
      </c>
      <c r="J560" s="111">
        <v>3700</v>
      </c>
      <c r="K560" s="111">
        <v>5390</v>
      </c>
      <c r="L560" s="110" t="s">
        <v>2591</v>
      </c>
      <c r="M560" s="109">
        <v>1</v>
      </c>
      <c r="N560" s="109"/>
      <c r="O560" s="110"/>
      <c r="P560" s="41" t="str">
        <f t="shared" si="8"/>
        <v>1</v>
      </c>
      <c r="Q560" s="41" t="str">
        <f>INDEX(Торг!$J:$J,MATCH($B560,Торг!$B:$B,0))</f>
        <v>АТП</v>
      </c>
      <c r="R560" s="4" t="b">
        <f>EXACT(VLOOKUP(A560,Торг!$A:$A,1,0),A560)</f>
        <v>1</v>
      </c>
    </row>
    <row r="561" spans="1:18" ht="75" x14ac:dyDescent="0.25">
      <c r="A561" s="110" t="s">
        <v>1557</v>
      </c>
      <c r="B561" s="109">
        <v>137595</v>
      </c>
      <c r="C561" s="109">
        <v>89128</v>
      </c>
      <c r="D561" s="110" t="s">
        <v>993</v>
      </c>
      <c r="E561" s="110" t="s">
        <v>2704</v>
      </c>
      <c r="F561" s="110"/>
      <c r="G561" s="110"/>
      <c r="H561" s="110" t="s">
        <v>982</v>
      </c>
      <c r="I561" s="110" t="s">
        <v>10</v>
      </c>
      <c r="J561" s="111">
        <v>3700</v>
      </c>
      <c r="K561" s="111">
        <v>5390</v>
      </c>
      <c r="L561" s="110" t="s">
        <v>2591</v>
      </c>
      <c r="M561" s="109">
        <v>1</v>
      </c>
      <c r="N561" s="109"/>
      <c r="O561" s="110"/>
      <c r="P561" s="41" t="str">
        <f t="shared" si="8"/>
        <v>1</v>
      </c>
      <c r="Q561" s="41" t="str">
        <f>INDEX(Торг!$J:$J,MATCH($B561,Торг!$B:$B,0))</f>
        <v>АТП</v>
      </c>
      <c r="R561" s="4" t="b">
        <f>EXACT(VLOOKUP(A561,Торг!$A:$A,1,0),A561)</f>
        <v>1</v>
      </c>
    </row>
    <row r="562" spans="1:18" ht="75" x14ac:dyDescent="0.25">
      <c r="A562" s="110" t="s">
        <v>1557</v>
      </c>
      <c r="B562" s="109">
        <v>137596</v>
      </c>
      <c r="C562" s="109">
        <v>89129</v>
      </c>
      <c r="D562" s="110" t="s">
        <v>992</v>
      </c>
      <c r="E562" s="110" t="s">
        <v>2704</v>
      </c>
      <c r="F562" s="110"/>
      <c r="G562" s="110"/>
      <c r="H562" s="110" t="s">
        <v>982</v>
      </c>
      <c r="I562" s="110" t="s">
        <v>10</v>
      </c>
      <c r="J562" s="111">
        <v>3700</v>
      </c>
      <c r="K562" s="111">
        <v>5390</v>
      </c>
      <c r="L562" s="110" t="s">
        <v>2591</v>
      </c>
      <c r="M562" s="109">
        <v>1</v>
      </c>
      <c r="N562" s="109"/>
      <c r="O562" s="110"/>
      <c r="P562" s="41" t="str">
        <f t="shared" si="8"/>
        <v>1</v>
      </c>
      <c r="Q562" s="41" t="str">
        <f>INDEX(Торг!$J:$J,MATCH($B562,Торг!$B:$B,0))</f>
        <v>АТП</v>
      </c>
      <c r="R562" s="4" t="b">
        <f>EXACT(VLOOKUP(A562,Торг!$A:$A,1,0),A562)</f>
        <v>1</v>
      </c>
    </row>
    <row r="563" spans="1:18" ht="75" x14ac:dyDescent="0.25">
      <c r="A563" s="110" t="s">
        <v>1557</v>
      </c>
      <c r="B563" s="109">
        <v>137597</v>
      </c>
      <c r="C563" s="109">
        <v>89130</v>
      </c>
      <c r="D563" s="110" t="s">
        <v>991</v>
      </c>
      <c r="E563" s="110" t="s">
        <v>2704</v>
      </c>
      <c r="F563" s="110"/>
      <c r="G563" s="110"/>
      <c r="H563" s="110" t="s">
        <v>982</v>
      </c>
      <c r="I563" s="110" t="s">
        <v>10</v>
      </c>
      <c r="J563" s="111">
        <v>3700</v>
      </c>
      <c r="K563" s="111">
        <v>5390</v>
      </c>
      <c r="L563" s="110" t="s">
        <v>2591</v>
      </c>
      <c r="M563" s="109">
        <v>1</v>
      </c>
      <c r="N563" s="109"/>
      <c r="O563" s="110"/>
      <c r="P563" s="41" t="str">
        <f t="shared" si="8"/>
        <v>1</v>
      </c>
      <c r="Q563" s="41" t="str">
        <f>INDEX(Торг!$J:$J,MATCH($B563,Торг!$B:$B,0))</f>
        <v>АТП</v>
      </c>
      <c r="R563" s="4" t="b">
        <f>EXACT(VLOOKUP(A563,Торг!$A:$A,1,0),A563)</f>
        <v>1</v>
      </c>
    </row>
    <row r="564" spans="1:18" ht="75" x14ac:dyDescent="0.25">
      <c r="A564" s="110" t="s">
        <v>1557</v>
      </c>
      <c r="B564" s="109">
        <v>137598</v>
      </c>
      <c r="C564" s="109">
        <v>89131</v>
      </c>
      <c r="D564" s="110" t="s">
        <v>990</v>
      </c>
      <c r="E564" s="110" t="s">
        <v>2704</v>
      </c>
      <c r="F564" s="110"/>
      <c r="G564" s="110"/>
      <c r="H564" s="110" t="s">
        <v>982</v>
      </c>
      <c r="I564" s="110" t="s">
        <v>10</v>
      </c>
      <c r="J564" s="111">
        <v>3700</v>
      </c>
      <c r="K564" s="111">
        <v>5390</v>
      </c>
      <c r="L564" s="110" t="s">
        <v>2591</v>
      </c>
      <c r="M564" s="109">
        <v>1</v>
      </c>
      <c r="N564" s="109"/>
      <c r="O564" s="110"/>
      <c r="P564" s="41" t="str">
        <f t="shared" si="8"/>
        <v>1</v>
      </c>
      <c r="Q564" s="41" t="str">
        <f>INDEX(Торг!$J:$J,MATCH($B564,Торг!$B:$B,0))</f>
        <v>АТП</v>
      </c>
      <c r="R564" s="4" t="b">
        <f>EXACT(VLOOKUP(A564,Торг!$A:$A,1,0),A564)</f>
        <v>1</v>
      </c>
    </row>
    <row r="565" spans="1:18" ht="75" x14ac:dyDescent="0.25">
      <c r="A565" s="110" t="s">
        <v>1557</v>
      </c>
      <c r="B565" s="109">
        <v>137599</v>
      </c>
      <c r="C565" s="109">
        <v>89132</v>
      </c>
      <c r="D565" s="110" t="s">
        <v>989</v>
      </c>
      <c r="E565" s="110" t="s">
        <v>2704</v>
      </c>
      <c r="F565" s="110"/>
      <c r="G565" s="110"/>
      <c r="H565" s="110" t="s">
        <v>982</v>
      </c>
      <c r="I565" s="110" t="s">
        <v>10</v>
      </c>
      <c r="J565" s="111">
        <v>3700</v>
      </c>
      <c r="K565" s="111">
        <v>5390</v>
      </c>
      <c r="L565" s="110" t="s">
        <v>2591</v>
      </c>
      <c r="M565" s="109">
        <v>1</v>
      </c>
      <c r="N565" s="109"/>
      <c r="O565" s="110"/>
      <c r="P565" s="41" t="str">
        <f t="shared" si="8"/>
        <v>1</v>
      </c>
      <c r="Q565" s="41" t="str">
        <f>INDEX(Торг!$J:$J,MATCH($B565,Торг!$B:$B,0))</f>
        <v>АТП</v>
      </c>
      <c r="R565" s="4" t="b">
        <f>EXACT(VLOOKUP(A565,Торг!$A:$A,1,0),A565)</f>
        <v>1</v>
      </c>
    </row>
    <row r="566" spans="1:18" ht="75" x14ac:dyDescent="0.25">
      <c r="A566" s="110" t="s">
        <v>1557</v>
      </c>
      <c r="B566" s="109">
        <v>137600</v>
      </c>
      <c r="C566" s="109">
        <v>89133</v>
      </c>
      <c r="D566" s="110" t="s">
        <v>988</v>
      </c>
      <c r="E566" s="110" t="s">
        <v>2704</v>
      </c>
      <c r="F566" s="110"/>
      <c r="G566" s="110"/>
      <c r="H566" s="110" t="s">
        <v>982</v>
      </c>
      <c r="I566" s="110" t="s">
        <v>10</v>
      </c>
      <c r="J566" s="111">
        <v>3700</v>
      </c>
      <c r="K566" s="111">
        <v>5390</v>
      </c>
      <c r="L566" s="110" t="s">
        <v>2591</v>
      </c>
      <c r="M566" s="109">
        <v>1</v>
      </c>
      <c r="N566" s="109"/>
      <c r="O566" s="110"/>
      <c r="P566" s="41" t="str">
        <f t="shared" si="8"/>
        <v>1</v>
      </c>
      <c r="Q566" s="41" t="str">
        <f>INDEX(Торг!$J:$J,MATCH($B566,Торг!$B:$B,0))</f>
        <v>АТП</v>
      </c>
      <c r="R566" s="4" t="b">
        <f>EXACT(VLOOKUP(A566,Торг!$A:$A,1,0),A566)</f>
        <v>1</v>
      </c>
    </row>
    <row r="567" spans="1:18" ht="75" x14ac:dyDescent="0.25">
      <c r="A567" s="110" t="s">
        <v>1557</v>
      </c>
      <c r="B567" s="109">
        <v>137601</v>
      </c>
      <c r="C567" s="109">
        <v>89134</v>
      </c>
      <c r="D567" s="110" t="s">
        <v>987</v>
      </c>
      <c r="E567" s="110" t="s">
        <v>2704</v>
      </c>
      <c r="F567" s="110"/>
      <c r="G567" s="110"/>
      <c r="H567" s="110" t="s">
        <v>982</v>
      </c>
      <c r="I567" s="110" t="s">
        <v>10</v>
      </c>
      <c r="J567" s="111">
        <v>3700</v>
      </c>
      <c r="K567" s="111">
        <v>5390</v>
      </c>
      <c r="L567" s="110" t="s">
        <v>2591</v>
      </c>
      <c r="M567" s="109">
        <v>1</v>
      </c>
      <c r="N567" s="109"/>
      <c r="O567" s="110"/>
      <c r="P567" s="41" t="str">
        <f t="shared" si="8"/>
        <v>1</v>
      </c>
      <c r="Q567" s="41" t="str">
        <f>INDEX(Торг!$J:$J,MATCH($B567,Торг!$B:$B,0))</f>
        <v>АТП</v>
      </c>
      <c r="R567" s="4" t="b">
        <f>EXACT(VLOOKUP(A567,Торг!$A:$A,1,0),A567)</f>
        <v>1</v>
      </c>
    </row>
    <row r="568" spans="1:18" ht="75" x14ac:dyDescent="0.25">
      <c r="A568" s="110" t="s">
        <v>1557</v>
      </c>
      <c r="B568" s="109">
        <v>137602</v>
      </c>
      <c r="C568" s="109">
        <v>89135</v>
      </c>
      <c r="D568" s="110" t="s">
        <v>986</v>
      </c>
      <c r="E568" s="110" t="s">
        <v>2704</v>
      </c>
      <c r="F568" s="110"/>
      <c r="G568" s="110"/>
      <c r="H568" s="110" t="s">
        <v>982</v>
      </c>
      <c r="I568" s="110" t="s">
        <v>10</v>
      </c>
      <c r="J568" s="111">
        <v>3700</v>
      </c>
      <c r="K568" s="111">
        <v>5390</v>
      </c>
      <c r="L568" s="110" t="s">
        <v>2591</v>
      </c>
      <c r="M568" s="109">
        <v>1</v>
      </c>
      <c r="N568" s="109"/>
      <c r="O568" s="110"/>
      <c r="P568" s="41" t="str">
        <f t="shared" si="8"/>
        <v>1</v>
      </c>
      <c r="Q568" s="41" t="str">
        <f>INDEX(Торг!$J:$J,MATCH($B568,Торг!$B:$B,0))</f>
        <v>АТП</v>
      </c>
      <c r="R568" s="4" t="b">
        <f>EXACT(VLOOKUP(A568,Торг!$A:$A,1,0),A568)</f>
        <v>1</v>
      </c>
    </row>
    <row r="569" spans="1:18" ht="75" x14ac:dyDescent="0.25">
      <c r="A569" s="110" t="s">
        <v>1557</v>
      </c>
      <c r="B569" s="109">
        <v>137603</v>
      </c>
      <c r="C569" s="109">
        <v>89136</v>
      </c>
      <c r="D569" s="110" t="s">
        <v>985</v>
      </c>
      <c r="E569" s="110" t="s">
        <v>2704</v>
      </c>
      <c r="F569" s="110"/>
      <c r="G569" s="110"/>
      <c r="H569" s="110" t="s">
        <v>982</v>
      </c>
      <c r="I569" s="110" t="s">
        <v>10</v>
      </c>
      <c r="J569" s="111">
        <v>3700</v>
      </c>
      <c r="K569" s="111">
        <v>5390</v>
      </c>
      <c r="L569" s="110" t="s">
        <v>2591</v>
      </c>
      <c r="M569" s="109">
        <v>1</v>
      </c>
      <c r="N569" s="109"/>
      <c r="O569" s="110"/>
      <c r="P569" s="41" t="str">
        <f t="shared" si="8"/>
        <v>1</v>
      </c>
      <c r="Q569" s="41" t="str">
        <f>INDEX(Торг!$J:$J,MATCH($B569,Торг!$B:$B,0))</f>
        <v>АТП</v>
      </c>
      <c r="R569" s="4" t="b">
        <f>EXACT(VLOOKUP(A569,Торг!$A:$A,1,0),A569)</f>
        <v>1</v>
      </c>
    </row>
    <row r="570" spans="1:18" ht="75" x14ac:dyDescent="0.25">
      <c r="A570" s="110" t="s">
        <v>1557</v>
      </c>
      <c r="B570" s="109">
        <v>137604</v>
      </c>
      <c r="C570" s="109">
        <v>69579</v>
      </c>
      <c r="D570" s="110" t="s">
        <v>984</v>
      </c>
      <c r="E570" s="110" t="s">
        <v>2704</v>
      </c>
      <c r="F570" s="110"/>
      <c r="G570" s="110"/>
      <c r="H570" s="110" t="s">
        <v>982</v>
      </c>
      <c r="I570" s="110" t="s">
        <v>10</v>
      </c>
      <c r="J570" s="111">
        <v>3700</v>
      </c>
      <c r="K570" s="111">
        <v>5390</v>
      </c>
      <c r="L570" s="110" t="s">
        <v>2591</v>
      </c>
      <c r="M570" s="109">
        <v>1</v>
      </c>
      <c r="N570" s="109"/>
      <c r="O570" s="110"/>
      <c r="P570" s="41" t="str">
        <f t="shared" si="8"/>
        <v>1</v>
      </c>
      <c r="Q570" s="41" t="str">
        <f>INDEX(Торг!$J:$J,MATCH($B570,Торг!$B:$B,0))</f>
        <v>АТП</v>
      </c>
      <c r="R570" s="4" t="b">
        <f>EXACT(VLOOKUP(A570,Торг!$A:$A,1,0),A570)</f>
        <v>1</v>
      </c>
    </row>
    <row r="571" spans="1:18" ht="75" x14ac:dyDescent="0.25">
      <c r="A571" s="110" t="s">
        <v>1557</v>
      </c>
      <c r="B571" s="109">
        <v>137605</v>
      </c>
      <c r="C571" s="109">
        <v>89137</v>
      </c>
      <c r="D571" s="110" t="s">
        <v>983</v>
      </c>
      <c r="E571" s="110" t="s">
        <v>2704</v>
      </c>
      <c r="F571" s="110"/>
      <c r="G571" s="110"/>
      <c r="H571" s="110" t="s">
        <v>982</v>
      </c>
      <c r="I571" s="110" t="s">
        <v>10</v>
      </c>
      <c r="J571" s="111">
        <v>3700</v>
      </c>
      <c r="K571" s="111">
        <v>5390</v>
      </c>
      <c r="L571" s="110" t="s">
        <v>2591</v>
      </c>
      <c r="M571" s="109">
        <v>1</v>
      </c>
      <c r="N571" s="109"/>
      <c r="O571" s="110"/>
      <c r="P571" s="41" t="str">
        <f t="shared" si="8"/>
        <v>1</v>
      </c>
      <c r="Q571" s="41" t="str">
        <f>INDEX(Торг!$J:$J,MATCH($B571,Торг!$B:$B,0))</f>
        <v>АТП</v>
      </c>
      <c r="R571" s="4" t="b">
        <f>EXACT(VLOOKUP(A571,Торг!$A:$A,1,0),A571)</f>
        <v>1</v>
      </c>
    </row>
    <row r="572" spans="1:18" ht="75" x14ac:dyDescent="0.25">
      <c r="A572" s="110" t="s">
        <v>1558</v>
      </c>
      <c r="B572" s="109">
        <v>137608</v>
      </c>
      <c r="C572" s="109">
        <v>73981</v>
      </c>
      <c r="D572" s="110" t="s">
        <v>981</v>
      </c>
      <c r="E572" s="110" t="s">
        <v>2704</v>
      </c>
      <c r="F572" s="110"/>
      <c r="G572" s="110"/>
      <c r="H572" s="110" t="s">
        <v>937</v>
      </c>
      <c r="I572" s="110" t="s">
        <v>10</v>
      </c>
      <c r="J572" s="111">
        <v>2700</v>
      </c>
      <c r="K572" s="111">
        <v>3890</v>
      </c>
      <c r="L572" s="110"/>
      <c r="M572" s="109">
        <v>1</v>
      </c>
      <c r="N572" s="109"/>
      <c r="O572" s="110"/>
      <c r="P572" s="41" t="str">
        <f t="shared" si="8"/>
        <v>1</v>
      </c>
      <c r="Q572" s="41" t="str">
        <f>INDEX(Торг!$J:$J,MATCH($B572,Торг!$B:$B,0))</f>
        <v>АТП</v>
      </c>
      <c r="R572" s="4" t="b">
        <f>EXACT(VLOOKUP(A572,Торг!$A:$A,1,0),A572)</f>
        <v>1</v>
      </c>
    </row>
    <row r="573" spans="1:18" ht="75" x14ac:dyDescent="0.25">
      <c r="A573" s="110" t="s">
        <v>1558</v>
      </c>
      <c r="B573" s="109">
        <v>275604</v>
      </c>
      <c r="C573" s="109">
        <v>275604</v>
      </c>
      <c r="D573" s="110" t="s">
        <v>2758</v>
      </c>
      <c r="E573" s="110" t="s">
        <v>2704</v>
      </c>
      <c r="F573" s="110"/>
      <c r="G573" s="110"/>
      <c r="H573" s="110" t="s">
        <v>937</v>
      </c>
      <c r="I573" s="110" t="s">
        <v>10</v>
      </c>
      <c r="J573" s="111">
        <v>3300</v>
      </c>
      <c r="K573" s="111">
        <v>4690</v>
      </c>
      <c r="L573" s="110"/>
      <c r="M573" s="109">
        <v>1</v>
      </c>
      <c r="N573" s="109"/>
      <c r="O573" s="110"/>
      <c r="P573" s="41" t="str">
        <f t="shared" si="8"/>
        <v>1</v>
      </c>
      <c r="Q573" s="41" t="str">
        <f>INDEX(Торг!$J:$J,MATCH($B573,Торг!$B:$B,0))</f>
        <v>АТП</v>
      </c>
      <c r="R573" s="4" t="b">
        <f>EXACT(VLOOKUP(A573,Торг!$A:$A,1,0),A573)</f>
        <v>1</v>
      </c>
    </row>
    <row r="574" spans="1:18" ht="75" x14ac:dyDescent="0.25">
      <c r="A574" s="110" t="s">
        <v>1558</v>
      </c>
      <c r="B574" s="109">
        <v>137609</v>
      </c>
      <c r="C574" s="109">
        <v>73982</v>
      </c>
      <c r="D574" s="110" t="s">
        <v>980</v>
      </c>
      <c r="E574" s="110" t="s">
        <v>2704</v>
      </c>
      <c r="F574" s="110"/>
      <c r="G574" s="110"/>
      <c r="H574" s="110" t="s">
        <v>937</v>
      </c>
      <c r="I574" s="110" t="s">
        <v>10</v>
      </c>
      <c r="J574" s="111">
        <v>3300</v>
      </c>
      <c r="K574" s="111">
        <v>4690</v>
      </c>
      <c r="L574" s="110"/>
      <c r="M574" s="109">
        <v>1</v>
      </c>
      <c r="N574" s="109"/>
      <c r="O574" s="110"/>
      <c r="P574" s="41" t="str">
        <f t="shared" si="8"/>
        <v>1</v>
      </c>
      <c r="Q574" s="41" t="str">
        <f>INDEX(Торг!$J:$J,MATCH($B574,Торг!$B:$B,0))</f>
        <v>АТП</v>
      </c>
      <c r="R574" s="4" t="b">
        <f>EXACT(VLOOKUP(A574,Торг!$A:$A,1,0),A574)</f>
        <v>1</v>
      </c>
    </row>
    <row r="575" spans="1:18" ht="75" x14ac:dyDescent="0.25">
      <c r="A575" s="110" t="s">
        <v>1558</v>
      </c>
      <c r="B575" s="109">
        <v>137610</v>
      </c>
      <c r="C575" s="109">
        <v>121678</v>
      </c>
      <c r="D575" s="110" t="s">
        <v>979</v>
      </c>
      <c r="E575" s="110" t="s">
        <v>2704</v>
      </c>
      <c r="F575" s="110"/>
      <c r="G575" s="110"/>
      <c r="H575" s="110" t="s">
        <v>937</v>
      </c>
      <c r="I575" s="110" t="s">
        <v>10</v>
      </c>
      <c r="J575" s="111">
        <v>3300</v>
      </c>
      <c r="K575" s="111">
        <v>4690</v>
      </c>
      <c r="L575" s="110"/>
      <c r="M575" s="109">
        <v>1</v>
      </c>
      <c r="N575" s="109"/>
      <c r="O575" s="110"/>
      <c r="P575" s="41" t="str">
        <f t="shared" si="8"/>
        <v>1</v>
      </c>
      <c r="Q575" s="41" t="str">
        <f>INDEX(Торг!$J:$J,MATCH($B575,Торг!$B:$B,0))</f>
        <v>АТП</v>
      </c>
      <c r="R575" s="4" t="b">
        <f>EXACT(VLOOKUP(A575,Торг!$A:$A,1,0),A575)</f>
        <v>1</v>
      </c>
    </row>
    <row r="576" spans="1:18" ht="75" x14ac:dyDescent="0.25">
      <c r="A576" s="110" t="s">
        <v>1558</v>
      </c>
      <c r="B576" s="109">
        <v>137611</v>
      </c>
      <c r="C576" s="109">
        <v>121679</v>
      </c>
      <c r="D576" s="110" t="s">
        <v>978</v>
      </c>
      <c r="E576" s="110" t="s">
        <v>2704</v>
      </c>
      <c r="F576" s="110"/>
      <c r="G576" s="110"/>
      <c r="H576" s="110" t="s">
        <v>937</v>
      </c>
      <c r="I576" s="110" t="s">
        <v>10</v>
      </c>
      <c r="J576" s="111">
        <v>3300</v>
      </c>
      <c r="K576" s="111">
        <v>4690</v>
      </c>
      <c r="L576" s="110"/>
      <c r="M576" s="109">
        <v>1</v>
      </c>
      <c r="N576" s="109"/>
      <c r="O576" s="110"/>
      <c r="P576" s="41" t="str">
        <f t="shared" si="8"/>
        <v>1</v>
      </c>
      <c r="Q576" s="41" t="str">
        <f>INDEX(Торг!$J:$J,MATCH($B576,Торг!$B:$B,0))</f>
        <v>АТП</v>
      </c>
      <c r="R576" s="4" t="b">
        <f>EXACT(VLOOKUP(A576,Торг!$A:$A,1,0),A576)</f>
        <v>1</v>
      </c>
    </row>
    <row r="577" spans="1:18" ht="75" x14ac:dyDescent="0.25">
      <c r="A577" s="110" t="s">
        <v>1558</v>
      </c>
      <c r="B577" s="109">
        <v>137612</v>
      </c>
      <c r="C577" s="109">
        <v>121680</v>
      </c>
      <c r="D577" s="110" t="s">
        <v>977</v>
      </c>
      <c r="E577" s="110" t="s">
        <v>2704</v>
      </c>
      <c r="F577" s="110"/>
      <c r="G577" s="110"/>
      <c r="H577" s="110" t="s">
        <v>937</v>
      </c>
      <c r="I577" s="110" t="s">
        <v>10</v>
      </c>
      <c r="J577" s="111">
        <v>3300</v>
      </c>
      <c r="K577" s="111">
        <v>4690</v>
      </c>
      <c r="L577" s="110"/>
      <c r="M577" s="109">
        <v>1</v>
      </c>
      <c r="N577" s="109"/>
      <c r="O577" s="110"/>
      <c r="P577" s="41" t="str">
        <f t="shared" si="8"/>
        <v>1</v>
      </c>
      <c r="Q577" s="41" t="str">
        <f>INDEX(Торг!$J:$J,MATCH($B577,Торг!$B:$B,0))</f>
        <v>АТП</v>
      </c>
      <c r="R577" s="4" t="b">
        <f>EXACT(VLOOKUP(A577,Торг!$A:$A,1,0),A577)</f>
        <v>1</v>
      </c>
    </row>
    <row r="578" spans="1:18" ht="75" x14ac:dyDescent="0.25">
      <c r="A578" s="110" t="s">
        <v>1558</v>
      </c>
      <c r="B578" s="109">
        <v>137613</v>
      </c>
      <c r="C578" s="109">
        <v>121681</v>
      </c>
      <c r="D578" s="110" t="s">
        <v>976</v>
      </c>
      <c r="E578" s="110" t="s">
        <v>2704</v>
      </c>
      <c r="F578" s="110"/>
      <c r="G578" s="110"/>
      <c r="H578" s="110" t="s">
        <v>937</v>
      </c>
      <c r="I578" s="110" t="s">
        <v>10</v>
      </c>
      <c r="J578" s="111">
        <v>3300</v>
      </c>
      <c r="K578" s="111">
        <v>4690</v>
      </c>
      <c r="L578" s="110"/>
      <c r="M578" s="109">
        <v>1</v>
      </c>
      <c r="N578" s="109"/>
      <c r="O578" s="110"/>
      <c r="P578" s="41" t="str">
        <f t="shared" si="8"/>
        <v>1</v>
      </c>
      <c r="Q578" s="41" t="str">
        <f>INDEX(Торг!$J:$J,MATCH($B578,Торг!$B:$B,0))</f>
        <v>АТП</v>
      </c>
      <c r="R578" s="4" t="b">
        <f>EXACT(VLOOKUP(A578,Торг!$A:$A,1,0),A578)</f>
        <v>1</v>
      </c>
    </row>
    <row r="579" spans="1:18" ht="75" x14ac:dyDescent="0.25">
      <c r="A579" s="110" t="s">
        <v>1558</v>
      </c>
      <c r="B579" s="109">
        <v>137614</v>
      </c>
      <c r="C579" s="109">
        <v>121682</v>
      </c>
      <c r="D579" s="110" t="s">
        <v>975</v>
      </c>
      <c r="E579" s="110" t="s">
        <v>2704</v>
      </c>
      <c r="F579" s="110"/>
      <c r="G579" s="110"/>
      <c r="H579" s="110" t="s">
        <v>937</v>
      </c>
      <c r="I579" s="110" t="s">
        <v>10</v>
      </c>
      <c r="J579" s="111">
        <v>3300</v>
      </c>
      <c r="K579" s="111">
        <v>4690</v>
      </c>
      <c r="L579" s="110"/>
      <c r="M579" s="109">
        <v>1</v>
      </c>
      <c r="N579" s="109"/>
      <c r="O579" s="110"/>
      <c r="P579" s="41" t="str">
        <f t="shared" ref="P579:P642" si="9">_xlfn.CONCAT(M579,IF(N579&lt;&gt;"",_xlfn.CONCAT("ск",N579),""))</f>
        <v>1</v>
      </c>
      <c r="Q579" s="41" t="str">
        <f>INDEX(Торг!$J:$J,MATCH($B579,Торг!$B:$B,0))</f>
        <v>АТП</v>
      </c>
      <c r="R579" s="4" t="b">
        <f>EXACT(VLOOKUP(A579,Торг!$A:$A,1,0),A579)</f>
        <v>1</v>
      </c>
    </row>
    <row r="580" spans="1:18" ht="75" x14ac:dyDescent="0.25">
      <c r="A580" s="110" t="s">
        <v>1558</v>
      </c>
      <c r="B580" s="109">
        <v>137615</v>
      </c>
      <c r="C580" s="109">
        <v>121683</v>
      </c>
      <c r="D580" s="110" t="s">
        <v>974</v>
      </c>
      <c r="E580" s="110" t="s">
        <v>2704</v>
      </c>
      <c r="F580" s="110"/>
      <c r="G580" s="110"/>
      <c r="H580" s="110" t="s">
        <v>937</v>
      </c>
      <c r="I580" s="110" t="s">
        <v>10</v>
      </c>
      <c r="J580" s="111">
        <v>3300</v>
      </c>
      <c r="K580" s="111">
        <v>4690</v>
      </c>
      <c r="L580" s="110"/>
      <c r="M580" s="109">
        <v>1</v>
      </c>
      <c r="N580" s="109"/>
      <c r="O580" s="110"/>
      <c r="P580" s="41" t="str">
        <f t="shared" si="9"/>
        <v>1</v>
      </c>
      <c r="Q580" s="41" t="str">
        <f>INDEX(Торг!$J:$J,MATCH($B580,Торг!$B:$B,0))</f>
        <v>АТП</v>
      </c>
      <c r="R580" s="4" t="b">
        <f>EXACT(VLOOKUP(A580,Торг!$A:$A,1,0),A580)</f>
        <v>1</v>
      </c>
    </row>
    <row r="581" spans="1:18" ht="75" x14ac:dyDescent="0.25">
      <c r="A581" s="110" t="s">
        <v>1558</v>
      </c>
      <c r="B581" s="109">
        <v>137616</v>
      </c>
      <c r="C581" s="109">
        <v>121684</v>
      </c>
      <c r="D581" s="110" t="s">
        <v>973</v>
      </c>
      <c r="E581" s="110" t="s">
        <v>2704</v>
      </c>
      <c r="F581" s="110"/>
      <c r="G581" s="110"/>
      <c r="H581" s="110" t="s">
        <v>937</v>
      </c>
      <c r="I581" s="110" t="s">
        <v>10</v>
      </c>
      <c r="J581" s="111">
        <v>3300</v>
      </c>
      <c r="K581" s="111">
        <v>4690</v>
      </c>
      <c r="L581" s="110"/>
      <c r="M581" s="109">
        <v>1</v>
      </c>
      <c r="N581" s="109"/>
      <c r="O581" s="110"/>
      <c r="P581" s="41" t="str">
        <f t="shared" si="9"/>
        <v>1</v>
      </c>
      <c r="Q581" s="41" t="str">
        <f>INDEX(Торг!$J:$J,MATCH($B581,Торг!$B:$B,0))</f>
        <v>АТП</v>
      </c>
      <c r="R581" s="4" t="b">
        <f>EXACT(VLOOKUP(A581,Торг!$A:$A,1,0),A581)</f>
        <v>1</v>
      </c>
    </row>
    <row r="582" spans="1:18" ht="75" x14ac:dyDescent="0.25">
      <c r="A582" s="110" t="s">
        <v>1558</v>
      </c>
      <c r="B582" s="109">
        <v>137617</v>
      </c>
      <c r="C582" s="109">
        <v>121685</v>
      </c>
      <c r="D582" s="110" t="s">
        <v>972</v>
      </c>
      <c r="E582" s="110" t="s">
        <v>2704</v>
      </c>
      <c r="F582" s="110"/>
      <c r="G582" s="110"/>
      <c r="H582" s="110" t="s">
        <v>937</v>
      </c>
      <c r="I582" s="110" t="s">
        <v>10</v>
      </c>
      <c r="J582" s="111">
        <v>3300</v>
      </c>
      <c r="K582" s="111">
        <v>4690</v>
      </c>
      <c r="L582" s="110"/>
      <c r="M582" s="109">
        <v>1</v>
      </c>
      <c r="N582" s="109"/>
      <c r="O582" s="110"/>
      <c r="P582" s="41" t="str">
        <f t="shared" si="9"/>
        <v>1</v>
      </c>
      <c r="Q582" s="41" t="str">
        <f>INDEX(Торг!$J:$J,MATCH($B582,Торг!$B:$B,0))</f>
        <v>АТП</v>
      </c>
      <c r="R582" s="4" t="b">
        <f>EXACT(VLOOKUP(A582,Торг!$A:$A,1,0),A582)</f>
        <v>1</v>
      </c>
    </row>
    <row r="583" spans="1:18" ht="75" x14ac:dyDescent="0.25">
      <c r="A583" s="110" t="s">
        <v>1558</v>
      </c>
      <c r="B583" s="109">
        <v>137618</v>
      </c>
      <c r="C583" s="109">
        <v>121686</v>
      </c>
      <c r="D583" s="110" t="s">
        <v>971</v>
      </c>
      <c r="E583" s="110" t="s">
        <v>2704</v>
      </c>
      <c r="F583" s="110"/>
      <c r="G583" s="110"/>
      <c r="H583" s="110" t="s">
        <v>937</v>
      </c>
      <c r="I583" s="110" t="s">
        <v>10</v>
      </c>
      <c r="J583" s="111">
        <v>3300</v>
      </c>
      <c r="K583" s="111">
        <v>4690</v>
      </c>
      <c r="L583" s="110"/>
      <c r="M583" s="109">
        <v>1</v>
      </c>
      <c r="N583" s="109"/>
      <c r="O583" s="110"/>
      <c r="P583" s="41" t="str">
        <f t="shared" si="9"/>
        <v>1</v>
      </c>
      <c r="Q583" s="41" t="str">
        <f>INDEX(Торг!$J:$J,MATCH($B583,Торг!$B:$B,0))</f>
        <v>АТП</v>
      </c>
      <c r="R583" s="4" t="b">
        <f>EXACT(VLOOKUP(A583,Торг!$A:$A,1,0),A583)</f>
        <v>1</v>
      </c>
    </row>
    <row r="584" spans="1:18" ht="75" x14ac:dyDescent="0.25">
      <c r="A584" s="110" t="s">
        <v>1558</v>
      </c>
      <c r="B584" s="109">
        <v>137619</v>
      </c>
      <c r="C584" s="109">
        <v>121687</v>
      </c>
      <c r="D584" s="110" t="s">
        <v>970</v>
      </c>
      <c r="E584" s="110" t="s">
        <v>2704</v>
      </c>
      <c r="F584" s="110"/>
      <c r="G584" s="110"/>
      <c r="H584" s="110" t="s">
        <v>937</v>
      </c>
      <c r="I584" s="110" t="s">
        <v>10</v>
      </c>
      <c r="J584" s="111">
        <v>3300</v>
      </c>
      <c r="K584" s="111">
        <v>4690</v>
      </c>
      <c r="L584" s="110"/>
      <c r="M584" s="109">
        <v>1</v>
      </c>
      <c r="N584" s="109"/>
      <c r="O584" s="110"/>
      <c r="P584" s="41" t="str">
        <f t="shared" si="9"/>
        <v>1</v>
      </c>
      <c r="Q584" s="41" t="str">
        <f>INDEX(Торг!$J:$J,MATCH($B584,Торг!$B:$B,0))</f>
        <v>АТП</v>
      </c>
      <c r="R584" s="4" t="b">
        <f>EXACT(VLOOKUP(A584,Торг!$A:$A,1,0),A584)</f>
        <v>1</v>
      </c>
    </row>
    <row r="585" spans="1:18" ht="75" x14ac:dyDescent="0.25">
      <c r="A585" s="110" t="s">
        <v>1558</v>
      </c>
      <c r="B585" s="109">
        <v>137620</v>
      </c>
      <c r="C585" s="109">
        <v>121688</v>
      </c>
      <c r="D585" s="110" t="s">
        <v>969</v>
      </c>
      <c r="E585" s="110" t="s">
        <v>2704</v>
      </c>
      <c r="F585" s="110"/>
      <c r="G585" s="110"/>
      <c r="H585" s="110" t="s">
        <v>937</v>
      </c>
      <c r="I585" s="110" t="s">
        <v>10</v>
      </c>
      <c r="J585" s="111">
        <v>3300</v>
      </c>
      <c r="K585" s="111">
        <v>4690</v>
      </c>
      <c r="L585" s="110"/>
      <c r="M585" s="109">
        <v>1</v>
      </c>
      <c r="N585" s="109"/>
      <c r="O585" s="110"/>
      <c r="P585" s="41" t="str">
        <f t="shared" si="9"/>
        <v>1</v>
      </c>
      <c r="Q585" s="41" t="str">
        <f>INDEX(Торг!$J:$J,MATCH($B585,Торг!$B:$B,0))</f>
        <v>АТП</v>
      </c>
      <c r="R585" s="4" t="b">
        <f>EXACT(VLOOKUP(A585,Торг!$A:$A,1,0),A585)</f>
        <v>1</v>
      </c>
    </row>
    <row r="586" spans="1:18" ht="75" x14ac:dyDescent="0.25">
      <c r="A586" s="110" t="s">
        <v>1558</v>
      </c>
      <c r="B586" s="109">
        <v>137621</v>
      </c>
      <c r="C586" s="109">
        <v>121689</v>
      </c>
      <c r="D586" s="110" t="s">
        <v>968</v>
      </c>
      <c r="E586" s="110" t="s">
        <v>2704</v>
      </c>
      <c r="F586" s="110"/>
      <c r="G586" s="110"/>
      <c r="H586" s="110" t="s">
        <v>937</v>
      </c>
      <c r="I586" s="110" t="s">
        <v>10</v>
      </c>
      <c r="J586" s="111">
        <v>3300</v>
      </c>
      <c r="K586" s="111">
        <v>4690</v>
      </c>
      <c r="L586" s="110"/>
      <c r="M586" s="109">
        <v>1</v>
      </c>
      <c r="N586" s="109"/>
      <c r="O586" s="110"/>
      <c r="P586" s="41" t="str">
        <f t="shared" si="9"/>
        <v>1</v>
      </c>
      <c r="Q586" s="41" t="str">
        <f>INDEX(Торг!$J:$J,MATCH($B586,Торг!$B:$B,0))</f>
        <v>АТП</v>
      </c>
      <c r="R586" s="4" t="b">
        <f>EXACT(VLOOKUP(A586,Торг!$A:$A,1,0),A586)</f>
        <v>1</v>
      </c>
    </row>
    <row r="587" spans="1:18" ht="75" x14ac:dyDescent="0.25">
      <c r="A587" s="110" t="s">
        <v>1558</v>
      </c>
      <c r="B587" s="109">
        <v>137622</v>
      </c>
      <c r="C587" s="109">
        <v>121690</v>
      </c>
      <c r="D587" s="110" t="s">
        <v>967</v>
      </c>
      <c r="E587" s="110" t="s">
        <v>2704</v>
      </c>
      <c r="F587" s="110"/>
      <c r="G587" s="110"/>
      <c r="H587" s="110" t="s">
        <v>937</v>
      </c>
      <c r="I587" s="110" t="s">
        <v>10</v>
      </c>
      <c r="J587" s="111">
        <v>3300</v>
      </c>
      <c r="K587" s="111">
        <v>4690</v>
      </c>
      <c r="L587" s="110"/>
      <c r="M587" s="109">
        <v>1</v>
      </c>
      <c r="N587" s="109"/>
      <c r="O587" s="110"/>
      <c r="P587" s="41" t="str">
        <f t="shared" si="9"/>
        <v>1</v>
      </c>
      <c r="Q587" s="41" t="str">
        <f>INDEX(Торг!$J:$J,MATCH($B587,Торг!$B:$B,0))</f>
        <v>АТП</v>
      </c>
      <c r="R587" s="4" t="b">
        <f>EXACT(VLOOKUP(A587,Торг!$A:$A,1,0),A587)</f>
        <v>1</v>
      </c>
    </row>
    <row r="588" spans="1:18" ht="75" x14ac:dyDescent="0.25">
      <c r="A588" s="110" t="s">
        <v>1558</v>
      </c>
      <c r="B588" s="109">
        <v>137623</v>
      </c>
      <c r="C588" s="109">
        <v>121691</v>
      </c>
      <c r="D588" s="110" t="s">
        <v>966</v>
      </c>
      <c r="E588" s="110" t="s">
        <v>2704</v>
      </c>
      <c r="F588" s="110"/>
      <c r="G588" s="110"/>
      <c r="H588" s="110" t="s">
        <v>937</v>
      </c>
      <c r="I588" s="110" t="s">
        <v>10</v>
      </c>
      <c r="J588" s="111">
        <v>3300</v>
      </c>
      <c r="K588" s="111">
        <v>4690</v>
      </c>
      <c r="L588" s="110"/>
      <c r="M588" s="109">
        <v>1</v>
      </c>
      <c r="N588" s="109"/>
      <c r="O588" s="110"/>
      <c r="P588" s="41" t="str">
        <f t="shared" si="9"/>
        <v>1</v>
      </c>
      <c r="Q588" s="41" t="str">
        <f>INDEX(Торг!$J:$J,MATCH($B588,Торг!$B:$B,0))</f>
        <v>АТП</v>
      </c>
      <c r="R588" s="4" t="b">
        <f>EXACT(VLOOKUP(A588,Торг!$A:$A,1,0),A588)</f>
        <v>1</v>
      </c>
    </row>
    <row r="589" spans="1:18" ht="75" x14ac:dyDescent="0.25">
      <c r="A589" s="110" t="s">
        <v>1558</v>
      </c>
      <c r="B589" s="109">
        <v>137624</v>
      </c>
      <c r="C589" s="109">
        <v>121692</v>
      </c>
      <c r="D589" s="110" t="s">
        <v>965</v>
      </c>
      <c r="E589" s="110" t="s">
        <v>2704</v>
      </c>
      <c r="F589" s="110"/>
      <c r="G589" s="110"/>
      <c r="H589" s="110" t="s">
        <v>937</v>
      </c>
      <c r="I589" s="110" t="s">
        <v>10</v>
      </c>
      <c r="J589" s="111">
        <v>3300</v>
      </c>
      <c r="K589" s="111">
        <v>4690</v>
      </c>
      <c r="L589" s="110"/>
      <c r="M589" s="109">
        <v>1</v>
      </c>
      <c r="N589" s="109"/>
      <c r="O589" s="110"/>
      <c r="P589" s="41" t="str">
        <f t="shared" si="9"/>
        <v>1</v>
      </c>
      <c r="Q589" s="41" t="str">
        <f>INDEX(Торг!$J:$J,MATCH($B589,Торг!$B:$B,0))</f>
        <v>АТП</v>
      </c>
      <c r="R589" s="4" t="b">
        <f>EXACT(VLOOKUP(A589,Торг!$A:$A,1,0),A589)</f>
        <v>1</v>
      </c>
    </row>
    <row r="590" spans="1:18" ht="75" x14ac:dyDescent="0.25">
      <c r="A590" s="110" t="s">
        <v>1558</v>
      </c>
      <c r="B590" s="109">
        <v>137625</v>
      </c>
      <c r="C590" s="109">
        <v>121693</v>
      </c>
      <c r="D590" s="110" t="s">
        <v>964</v>
      </c>
      <c r="E590" s="110" t="s">
        <v>2704</v>
      </c>
      <c r="F590" s="110"/>
      <c r="G590" s="110"/>
      <c r="H590" s="110" t="s">
        <v>937</v>
      </c>
      <c r="I590" s="110" t="s">
        <v>10</v>
      </c>
      <c r="J590" s="111">
        <v>3300</v>
      </c>
      <c r="K590" s="111">
        <v>4690</v>
      </c>
      <c r="L590" s="110"/>
      <c r="M590" s="109">
        <v>1</v>
      </c>
      <c r="N590" s="109"/>
      <c r="O590" s="110"/>
      <c r="P590" s="41" t="str">
        <f t="shared" si="9"/>
        <v>1</v>
      </c>
      <c r="Q590" s="41" t="str">
        <f>INDEX(Торг!$J:$J,MATCH($B590,Торг!$B:$B,0))</f>
        <v>АТП</v>
      </c>
      <c r="R590" s="4" t="b">
        <f>EXACT(VLOOKUP(A590,Торг!$A:$A,1,0),A590)</f>
        <v>1</v>
      </c>
    </row>
    <row r="591" spans="1:18" ht="75" x14ac:dyDescent="0.25">
      <c r="A591" s="110" t="s">
        <v>1558</v>
      </c>
      <c r="B591" s="109">
        <v>137626</v>
      </c>
      <c r="C591" s="109">
        <v>121694</v>
      </c>
      <c r="D591" s="110" t="s">
        <v>963</v>
      </c>
      <c r="E591" s="110" t="s">
        <v>2704</v>
      </c>
      <c r="F591" s="110"/>
      <c r="G591" s="110"/>
      <c r="H591" s="110" t="s">
        <v>937</v>
      </c>
      <c r="I591" s="110" t="s">
        <v>10</v>
      </c>
      <c r="J591" s="111">
        <v>3300</v>
      </c>
      <c r="K591" s="111">
        <v>4690</v>
      </c>
      <c r="L591" s="110"/>
      <c r="M591" s="109">
        <v>1</v>
      </c>
      <c r="N591" s="109"/>
      <c r="O591" s="110"/>
      <c r="P591" s="41" t="str">
        <f t="shared" si="9"/>
        <v>1</v>
      </c>
      <c r="Q591" s="41" t="str">
        <f>INDEX(Торг!$J:$J,MATCH($B591,Торг!$B:$B,0))</f>
        <v>АТП</v>
      </c>
      <c r="R591" s="4" t="b">
        <f>EXACT(VLOOKUP(A591,Торг!$A:$A,1,0),A591)</f>
        <v>1</v>
      </c>
    </row>
    <row r="592" spans="1:18" ht="75" x14ac:dyDescent="0.25">
      <c r="A592" s="110" t="s">
        <v>1558</v>
      </c>
      <c r="B592" s="109">
        <v>257476</v>
      </c>
      <c r="C592" s="109">
        <v>178222</v>
      </c>
      <c r="D592" s="110" t="s">
        <v>1559</v>
      </c>
      <c r="E592" s="110" t="s">
        <v>2704</v>
      </c>
      <c r="F592" s="110"/>
      <c r="G592" s="110"/>
      <c r="H592" s="110" t="s">
        <v>937</v>
      </c>
      <c r="I592" s="110" t="s">
        <v>10</v>
      </c>
      <c r="J592" s="111">
        <v>3300</v>
      </c>
      <c r="K592" s="111">
        <v>4690</v>
      </c>
      <c r="L592" s="110"/>
      <c r="M592" s="109">
        <v>1</v>
      </c>
      <c r="N592" s="109"/>
      <c r="O592" s="110"/>
      <c r="P592" s="41" t="str">
        <f t="shared" si="9"/>
        <v>1</v>
      </c>
      <c r="Q592" s="41" t="str">
        <f>INDEX(Торг!$J:$J,MATCH($B592,Торг!$B:$B,0))</f>
        <v>АТП</v>
      </c>
      <c r="R592" s="4" t="b">
        <f>EXACT(VLOOKUP(A592,Торг!$A:$A,1,0),A592)</f>
        <v>1</v>
      </c>
    </row>
    <row r="593" spans="1:18" ht="75" x14ac:dyDescent="0.25">
      <c r="A593" s="110" t="s">
        <v>1558</v>
      </c>
      <c r="B593" s="109">
        <v>137627</v>
      </c>
      <c r="C593" s="109">
        <v>121695</v>
      </c>
      <c r="D593" s="110" t="s">
        <v>962</v>
      </c>
      <c r="E593" s="110" t="s">
        <v>2704</v>
      </c>
      <c r="F593" s="110"/>
      <c r="G593" s="110"/>
      <c r="H593" s="110" t="s">
        <v>937</v>
      </c>
      <c r="I593" s="110" t="s">
        <v>10</v>
      </c>
      <c r="J593" s="111">
        <v>3300</v>
      </c>
      <c r="K593" s="111">
        <v>4690</v>
      </c>
      <c r="L593" s="110"/>
      <c r="M593" s="109">
        <v>1</v>
      </c>
      <c r="N593" s="109"/>
      <c r="O593" s="110"/>
      <c r="P593" s="41" t="str">
        <f t="shared" si="9"/>
        <v>1</v>
      </c>
      <c r="Q593" s="41" t="str">
        <f>INDEX(Торг!$J:$J,MATCH($B593,Торг!$B:$B,0))</f>
        <v>АТП</v>
      </c>
      <c r="R593" s="4" t="b">
        <f>EXACT(VLOOKUP(A593,Торг!$A:$A,1,0),A593)</f>
        <v>1</v>
      </c>
    </row>
    <row r="594" spans="1:18" ht="75" x14ac:dyDescent="0.25">
      <c r="A594" s="110" t="s">
        <v>1558</v>
      </c>
      <c r="B594" s="109">
        <v>137628</v>
      </c>
      <c r="C594" s="109">
        <v>121696</v>
      </c>
      <c r="D594" s="110" t="s">
        <v>961</v>
      </c>
      <c r="E594" s="110" t="s">
        <v>2704</v>
      </c>
      <c r="F594" s="110"/>
      <c r="G594" s="110"/>
      <c r="H594" s="110" t="s">
        <v>937</v>
      </c>
      <c r="I594" s="110" t="s">
        <v>10</v>
      </c>
      <c r="J594" s="111">
        <v>3300</v>
      </c>
      <c r="K594" s="111">
        <v>4690</v>
      </c>
      <c r="L594" s="110"/>
      <c r="M594" s="109">
        <v>1</v>
      </c>
      <c r="N594" s="109"/>
      <c r="O594" s="110"/>
      <c r="P594" s="41" t="str">
        <f t="shared" si="9"/>
        <v>1</v>
      </c>
      <c r="Q594" s="41" t="str">
        <f>INDEX(Торг!$J:$J,MATCH($B594,Торг!$B:$B,0))</f>
        <v>АТП</v>
      </c>
      <c r="R594" s="4" t="b">
        <f>EXACT(VLOOKUP(A594,Торг!$A:$A,1,0),A594)</f>
        <v>1</v>
      </c>
    </row>
    <row r="595" spans="1:18" ht="75" x14ac:dyDescent="0.25">
      <c r="A595" s="110" t="s">
        <v>1558</v>
      </c>
      <c r="B595" s="109">
        <v>137629</v>
      </c>
      <c r="C595" s="109">
        <v>121697</v>
      </c>
      <c r="D595" s="110" t="s">
        <v>960</v>
      </c>
      <c r="E595" s="110" t="s">
        <v>2704</v>
      </c>
      <c r="F595" s="110"/>
      <c r="G595" s="110"/>
      <c r="H595" s="110" t="s">
        <v>937</v>
      </c>
      <c r="I595" s="110" t="s">
        <v>10</v>
      </c>
      <c r="J595" s="111">
        <v>3300</v>
      </c>
      <c r="K595" s="111">
        <v>4690</v>
      </c>
      <c r="L595" s="110"/>
      <c r="M595" s="109">
        <v>1</v>
      </c>
      <c r="N595" s="109"/>
      <c r="O595" s="110"/>
      <c r="P595" s="41" t="str">
        <f t="shared" si="9"/>
        <v>1</v>
      </c>
      <c r="Q595" s="41" t="str">
        <f>INDEX(Торг!$J:$J,MATCH($B595,Торг!$B:$B,0))</f>
        <v>АТП</v>
      </c>
      <c r="R595" s="4" t="b">
        <f>EXACT(VLOOKUP(A595,Торг!$A:$A,1,0),A595)</f>
        <v>1</v>
      </c>
    </row>
    <row r="596" spans="1:18" ht="75" x14ac:dyDescent="0.25">
      <c r="A596" s="110" t="s">
        <v>1558</v>
      </c>
      <c r="B596" s="109">
        <v>137630</v>
      </c>
      <c r="C596" s="109">
        <v>121698</v>
      </c>
      <c r="D596" s="110" t="s">
        <v>959</v>
      </c>
      <c r="E596" s="110" t="s">
        <v>2704</v>
      </c>
      <c r="F596" s="110"/>
      <c r="G596" s="110"/>
      <c r="H596" s="110" t="s">
        <v>937</v>
      </c>
      <c r="I596" s="110" t="s">
        <v>10</v>
      </c>
      <c r="J596" s="111">
        <v>3300</v>
      </c>
      <c r="K596" s="111">
        <v>4690</v>
      </c>
      <c r="L596" s="110"/>
      <c r="M596" s="109">
        <v>1</v>
      </c>
      <c r="N596" s="109"/>
      <c r="O596" s="110"/>
      <c r="P596" s="41" t="str">
        <f t="shared" si="9"/>
        <v>1</v>
      </c>
      <c r="Q596" s="41" t="str">
        <f>INDEX(Торг!$J:$J,MATCH($B596,Торг!$B:$B,0))</f>
        <v>АТП</v>
      </c>
      <c r="R596" s="4" t="b">
        <f>EXACT(VLOOKUP(A596,Торг!$A:$A,1,0),A596)</f>
        <v>1</v>
      </c>
    </row>
    <row r="597" spans="1:18" ht="75" x14ac:dyDescent="0.25">
      <c r="A597" s="110" t="s">
        <v>1558</v>
      </c>
      <c r="B597" s="109">
        <v>137631</v>
      </c>
      <c r="C597" s="109">
        <v>121699</v>
      </c>
      <c r="D597" s="110" t="s">
        <v>958</v>
      </c>
      <c r="E597" s="110" t="s">
        <v>2704</v>
      </c>
      <c r="F597" s="110"/>
      <c r="G597" s="110"/>
      <c r="H597" s="110" t="s">
        <v>937</v>
      </c>
      <c r="I597" s="110" t="s">
        <v>10</v>
      </c>
      <c r="J597" s="111">
        <v>3300</v>
      </c>
      <c r="K597" s="111">
        <v>4690</v>
      </c>
      <c r="L597" s="110"/>
      <c r="M597" s="109">
        <v>1</v>
      </c>
      <c r="N597" s="109"/>
      <c r="O597" s="110"/>
      <c r="P597" s="41" t="str">
        <f t="shared" si="9"/>
        <v>1</v>
      </c>
      <c r="Q597" s="41" t="str">
        <f>INDEX(Торг!$J:$J,MATCH($B597,Торг!$B:$B,0))</f>
        <v>АТП</v>
      </c>
      <c r="R597" s="4" t="b">
        <f>EXACT(VLOOKUP(A597,Торг!$A:$A,1,0),A597)</f>
        <v>1</v>
      </c>
    </row>
    <row r="598" spans="1:18" ht="75" x14ac:dyDescent="0.25">
      <c r="A598" s="110" t="s">
        <v>1558</v>
      </c>
      <c r="B598" s="109">
        <v>137632</v>
      </c>
      <c r="C598" s="109">
        <v>121700</v>
      </c>
      <c r="D598" s="110" t="s">
        <v>957</v>
      </c>
      <c r="E598" s="110" t="s">
        <v>2704</v>
      </c>
      <c r="F598" s="110"/>
      <c r="G598" s="110"/>
      <c r="H598" s="110" t="s">
        <v>937</v>
      </c>
      <c r="I598" s="110" t="s">
        <v>10</v>
      </c>
      <c r="J598" s="111">
        <v>3300</v>
      </c>
      <c r="K598" s="111">
        <v>4690</v>
      </c>
      <c r="L598" s="110"/>
      <c r="M598" s="109">
        <v>1</v>
      </c>
      <c r="N598" s="109"/>
      <c r="O598" s="110"/>
      <c r="P598" s="41" t="str">
        <f t="shared" si="9"/>
        <v>1</v>
      </c>
      <c r="Q598" s="41" t="str">
        <f>INDEX(Торг!$J:$J,MATCH($B598,Торг!$B:$B,0))</f>
        <v>АТП</v>
      </c>
      <c r="R598" s="4" t="b">
        <f>EXACT(VLOOKUP(A598,Торг!$A:$A,1,0),A598)</f>
        <v>1</v>
      </c>
    </row>
    <row r="599" spans="1:18" ht="75" x14ac:dyDescent="0.25">
      <c r="A599" s="110" t="s">
        <v>1558</v>
      </c>
      <c r="B599" s="109">
        <v>137633</v>
      </c>
      <c r="C599" s="109">
        <v>121701</v>
      </c>
      <c r="D599" s="110" t="s">
        <v>956</v>
      </c>
      <c r="E599" s="110" t="s">
        <v>2704</v>
      </c>
      <c r="F599" s="110"/>
      <c r="G599" s="110"/>
      <c r="H599" s="110" t="s">
        <v>937</v>
      </c>
      <c r="I599" s="110" t="s">
        <v>10</v>
      </c>
      <c r="J599" s="111">
        <v>3300</v>
      </c>
      <c r="K599" s="111">
        <v>4690</v>
      </c>
      <c r="L599" s="110"/>
      <c r="M599" s="109">
        <v>1</v>
      </c>
      <c r="N599" s="109"/>
      <c r="O599" s="110"/>
      <c r="P599" s="41" t="str">
        <f t="shared" si="9"/>
        <v>1</v>
      </c>
      <c r="Q599" s="41" t="str">
        <f>INDEX(Торг!$J:$J,MATCH($B599,Торг!$B:$B,0))</f>
        <v>АТП</v>
      </c>
      <c r="R599" s="4" t="b">
        <f>EXACT(VLOOKUP(A599,Торг!$A:$A,1,0),A599)</f>
        <v>1</v>
      </c>
    </row>
    <row r="600" spans="1:18" ht="75" x14ac:dyDescent="0.25">
      <c r="A600" s="110" t="s">
        <v>1558</v>
      </c>
      <c r="B600" s="109">
        <v>137634</v>
      </c>
      <c r="C600" s="109">
        <v>121702</v>
      </c>
      <c r="D600" s="110" t="s">
        <v>955</v>
      </c>
      <c r="E600" s="110" t="s">
        <v>2704</v>
      </c>
      <c r="F600" s="110"/>
      <c r="G600" s="110"/>
      <c r="H600" s="110" t="s">
        <v>937</v>
      </c>
      <c r="I600" s="110" t="s">
        <v>10</v>
      </c>
      <c r="J600" s="111">
        <v>3300</v>
      </c>
      <c r="K600" s="111">
        <v>4690</v>
      </c>
      <c r="L600" s="110"/>
      <c r="M600" s="109">
        <v>1</v>
      </c>
      <c r="N600" s="109"/>
      <c r="O600" s="110"/>
      <c r="P600" s="41" t="str">
        <f t="shared" si="9"/>
        <v>1</v>
      </c>
      <c r="Q600" s="41" t="str">
        <f>INDEX(Торг!$J:$J,MATCH($B600,Торг!$B:$B,0))</f>
        <v>АТП</v>
      </c>
      <c r="R600" s="4" t="b">
        <f>EXACT(VLOOKUP(A600,Торг!$A:$A,1,0),A600)</f>
        <v>1</v>
      </c>
    </row>
    <row r="601" spans="1:18" ht="75" x14ac:dyDescent="0.25">
      <c r="A601" s="110" t="s">
        <v>1558</v>
      </c>
      <c r="B601" s="109">
        <v>137635</v>
      </c>
      <c r="C601" s="109">
        <v>121703</v>
      </c>
      <c r="D601" s="110" t="s">
        <v>954</v>
      </c>
      <c r="E601" s="110" t="s">
        <v>2704</v>
      </c>
      <c r="F601" s="110"/>
      <c r="G601" s="110"/>
      <c r="H601" s="110" t="s">
        <v>937</v>
      </c>
      <c r="I601" s="110" t="s">
        <v>10</v>
      </c>
      <c r="J601" s="111">
        <v>3300</v>
      </c>
      <c r="K601" s="111">
        <v>4690</v>
      </c>
      <c r="L601" s="110"/>
      <c r="M601" s="109">
        <v>1</v>
      </c>
      <c r="N601" s="109"/>
      <c r="O601" s="110"/>
      <c r="P601" s="41" t="str">
        <f t="shared" si="9"/>
        <v>1</v>
      </c>
      <c r="Q601" s="41" t="str">
        <f>INDEX(Торг!$J:$J,MATCH($B601,Торг!$B:$B,0))</f>
        <v>АТП</v>
      </c>
      <c r="R601" s="4" t="b">
        <f>EXACT(VLOOKUP(A601,Торг!$A:$A,1,0),A601)</f>
        <v>1</v>
      </c>
    </row>
    <row r="602" spans="1:18" ht="75" x14ac:dyDescent="0.25">
      <c r="A602" s="110" t="s">
        <v>1558</v>
      </c>
      <c r="B602" s="109">
        <v>137636</v>
      </c>
      <c r="C602" s="109">
        <v>121704</v>
      </c>
      <c r="D602" s="110" t="s">
        <v>953</v>
      </c>
      <c r="E602" s="110" t="s">
        <v>2704</v>
      </c>
      <c r="F602" s="110"/>
      <c r="G602" s="110"/>
      <c r="H602" s="110" t="s">
        <v>937</v>
      </c>
      <c r="I602" s="110" t="s">
        <v>10</v>
      </c>
      <c r="J602" s="111">
        <v>3300</v>
      </c>
      <c r="K602" s="111">
        <v>4690</v>
      </c>
      <c r="L602" s="110"/>
      <c r="M602" s="109">
        <v>1</v>
      </c>
      <c r="N602" s="109"/>
      <c r="O602" s="110"/>
      <c r="P602" s="41" t="str">
        <f t="shared" si="9"/>
        <v>1</v>
      </c>
      <c r="Q602" s="41" t="str">
        <f>INDEX(Торг!$J:$J,MATCH($B602,Торг!$B:$B,0))</f>
        <v>АТП</v>
      </c>
      <c r="R602" s="4" t="b">
        <f>EXACT(VLOOKUP(A602,Торг!$A:$A,1,0),A602)</f>
        <v>1</v>
      </c>
    </row>
    <row r="603" spans="1:18" ht="75" x14ac:dyDescent="0.25">
      <c r="A603" s="110" t="s">
        <v>1558</v>
      </c>
      <c r="B603" s="109">
        <v>137637</v>
      </c>
      <c r="C603" s="109">
        <v>121705</v>
      </c>
      <c r="D603" s="110" t="s">
        <v>952</v>
      </c>
      <c r="E603" s="110" t="s">
        <v>2704</v>
      </c>
      <c r="F603" s="110"/>
      <c r="G603" s="110"/>
      <c r="H603" s="110" t="s">
        <v>937</v>
      </c>
      <c r="I603" s="110" t="s">
        <v>10</v>
      </c>
      <c r="J603" s="111">
        <v>3300</v>
      </c>
      <c r="K603" s="111">
        <v>4690</v>
      </c>
      <c r="L603" s="110"/>
      <c r="M603" s="109">
        <v>1</v>
      </c>
      <c r="N603" s="109"/>
      <c r="O603" s="110"/>
      <c r="P603" s="41" t="str">
        <f t="shared" si="9"/>
        <v>1</v>
      </c>
      <c r="Q603" s="41" t="str">
        <f>INDEX(Торг!$J:$J,MATCH($B603,Торг!$B:$B,0))</f>
        <v>АТП</v>
      </c>
      <c r="R603" s="4" t="b">
        <f>EXACT(VLOOKUP(A603,Торг!$A:$A,1,0),A603)</f>
        <v>1</v>
      </c>
    </row>
    <row r="604" spans="1:18" ht="75" x14ac:dyDescent="0.25">
      <c r="A604" s="110" t="s">
        <v>1558</v>
      </c>
      <c r="B604" s="109">
        <v>137638</v>
      </c>
      <c r="C604" s="109">
        <v>121706</v>
      </c>
      <c r="D604" s="110" t="s">
        <v>951</v>
      </c>
      <c r="E604" s="110" t="s">
        <v>2704</v>
      </c>
      <c r="F604" s="110"/>
      <c r="G604" s="110"/>
      <c r="H604" s="110" t="s">
        <v>937</v>
      </c>
      <c r="I604" s="110" t="s">
        <v>10</v>
      </c>
      <c r="J604" s="111">
        <v>3300</v>
      </c>
      <c r="K604" s="111">
        <v>4690</v>
      </c>
      <c r="L604" s="110"/>
      <c r="M604" s="109">
        <v>1</v>
      </c>
      <c r="N604" s="109"/>
      <c r="O604" s="110"/>
      <c r="P604" s="41" t="str">
        <f t="shared" si="9"/>
        <v>1</v>
      </c>
      <c r="Q604" s="41" t="str">
        <f>INDEX(Торг!$J:$J,MATCH($B604,Торг!$B:$B,0))</f>
        <v>АТП</v>
      </c>
      <c r="R604" s="4" t="b">
        <f>EXACT(VLOOKUP(A604,Торг!$A:$A,1,0),A604)</f>
        <v>1</v>
      </c>
    </row>
    <row r="605" spans="1:18" ht="75" x14ac:dyDescent="0.25">
      <c r="A605" s="110" t="s">
        <v>1558</v>
      </c>
      <c r="B605" s="109">
        <v>137639</v>
      </c>
      <c r="C605" s="109">
        <v>121707</v>
      </c>
      <c r="D605" s="110" t="s">
        <v>950</v>
      </c>
      <c r="E605" s="110" t="s">
        <v>2704</v>
      </c>
      <c r="F605" s="110"/>
      <c r="G605" s="110"/>
      <c r="H605" s="110" t="s">
        <v>937</v>
      </c>
      <c r="I605" s="110" t="s">
        <v>10</v>
      </c>
      <c r="J605" s="111">
        <v>3300</v>
      </c>
      <c r="K605" s="111">
        <v>4690</v>
      </c>
      <c r="L605" s="110"/>
      <c r="M605" s="109">
        <v>1</v>
      </c>
      <c r="N605" s="109"/>
      <c r="O605" s="110"/>
      <c r="P605" s="41" t="str">
        <f t="shared" si="9"/>
        <v>1</v>
      </c>
      <c r="Q605" s="41" t="str">
        <f>INDEX(Торг!$J:$J,MATCH($B605,Торг!$B:$B,0))</f>
        <v>АТП</v>
      </c>
      <c r="R605" s="4" t="b">
        <f>EXACT(VLOOKUP(A605,Торг!$A:$A,1,0),A605)</f>
        <v>1</v>
      </c>
    </row>
    <row r="606" spans="1:18" ht="75" x14ac:dyDescent="0.25">
      <c r="A606" s="110" t="s">
        <v>1558</v>
      </c>
      <c r="B606" s="109">
        <v>137640</v>
      </c>
      <c r="C606" s="109">
        <v>121708</v>
      </c>
      <c r="D606" s="110" t="s">
        <v>949</v>
      </c>
      <c r="E606" s="110" t="s">
        <v>2704</v>
      </c>
      <c r="F606" s="110"/>
      <c r="G606" s="110"/>
      <c r="H606" s="110" t="s">
        <v>937</v>
      </c>
      <c r="I606" s="110" t="s">
        <v>10</v>
      </c>
      <c r="J606" s="111">
        <v>3300</v>
      </c>
      <c r="K606" s="111">
        <v>4690</v>
      </c>
      <c r="L606" s="110"/>
      <c r="M606" s="109">
        <v>1</v>
      </c>
      <c r="N606" s="109"/>
      <c r="O606" s="110"/>
      <c r="P606" s="41" t="str">
        <f t="shared" si="9"/>
        <v>1</v>
      </c>
      <c r="Q606" s="41" t="str">
        <f>INDEX(Торг!$J:$J,MATCH($B606,Торг!$B:$B,0))</f>
        <v>АТП</v>
      </c>
      <c r="R606" s="4" t="b">
        <f>EXACT(VLOOKUP(A606,Торг!$A:$A,1,0),A606)</f>
        <v>1</v>
      </c>
    </row>
    <row r="607" spans="1:18" ht="75" x14ac:dyDescent="0.25">
      <c r="A607" s="110" t="s">
        <v>1558</v>
      </c>
      <c r="B607" s="109">
        <v>137641</v>
      </c>
      <c r="C607" s="109">
        <v>121709</v>
      </c>
      <c r="D607" s="110" t="s">
        <v>948</v>
      </c>
      <c r="E607" s="110" t="s">
        <v>2704</v>
      </c>
      <c r="F607" s="110"/>
      <c r="G607" s="110"/>
      <c r="H607" s="110" t="s">
        <v>937</v>
      </c>
      <c r="I607" s="110" t="s">
        <v>10</v>
      </c>
      <c r="J607" s="111">
        <v>3300</v>
      </c>
      <c r="K607" s="111">
        <v>4690</v>
      </c>
      <c r="L607" s="110"/>
      <c r="M607" s="109">
        <v>1</v>
      </c>
      <c r="N607" s="109"/>
      <c r="O607" s="110"/>
      <c r="P607" s="41" t="str">
        <f t="shared" si="9"/>
        <v>1</v>
      </c>
      <c r="Q607" s="41" t="str">
        <f>INDEX(Торг!$J:$J,MATCH($B607,Торг!$B:$B,0))</f>
        <v>АТП</v>
      </c>
      <c r="R607" s="4" t="b">
        <f>EXACT(VLOOKUP(A607,Торг!$A:$A,1,0),A607)</f>
        <v>1</v>
      </c>
    </row>
    <row r="608" spans="1:18" ht="75" x14ac:dyDescent="0.25">
      <c r="A608" s="110" t="s">
        <v>1558</v>
      </c>
      <c r="B608" s="109">
        <v>137642</v>
      </c>
      <c r="C608" s="109">
        <v>121710</v>
      </c>
      <c r="D608" s="110" t="s">
        <v>947</v>
      </c>
      <c r="E608" s="110" t="s">
        <v>2704</v>
      </c>
      <c r="F608" s="110"/>
      <c r="G608" s="110"/>
      <c r="H608" s="110" t="s">
        <v>937</v>
      </c>
      <c r="I608" s="110" t="s">
        <v>10</v>
      </c>
      <c r="J608" s="111">
        <v>3300</v>
      </c>
      <c r="K608" s="111">
        <v>4690</v>
      </c>
      <c r="L608" s="110"/>
      <c r="M608" s="109">
        <v>1</v>
      </c>
      <c r="N608" s="109"/>
      <c r="O608" s="110"/>
      <c r="P608" s="41" t="str">
        <f t="shared" si="9"/>
        <v>1</v>
      </c>
      <c r="Q608" s="41" t="str">
        <f>INDEX(Торг!$J:$J,MATCH($B608,Торг!$B:$B,0))</f>
        <v>АТП</v>
      </c>
      <c r="R608" s="4" t="b">
        <f>EXACT(VLOOKUP(A608,Торг!$A:$A,1,0),A608)</f>
        <v>1</v>
      </c>
    </row>
    <row r="609" spans="1:18" ht="75" x14ac:dyDescent="0.25">
      <c r="A609" s="110" t="s">
        <v>1558</v>
      </c>
      <c r="B609" s="109">
        <v>137643</v>
      </c>
      <c r="C609" s="109">
        <v>121711</v>
      </c>
      <c r="D609" s="110" t="s">
        <v>946</v>
      </c>
      <c r="E609" s="110" t="s">
        <v>2704</v>
      </c>
      <c r="F609" s="110"/>
      <c r="G609" s="110"/>
      <c r="H609" s="110" t="s">
        <v>937</v>
      </c>
      <c r="I609" s="110" t="s">
        <v>10</v>
      </c>
      <c r="J609" s="111">
        <v>3300</v>
      </c>
      <c r="K609" s="111">
        <v>4690</v>
      </c>
      <c r="L609" s="110"/>
      <c r="M609" s="109">
        <v>1</v>
      </c>
      <c r="N609" s="109"/>
      <c r="O609" s="110"/>
      <c r="P609" s="41" t="str">
        <f t="shared" si="9"/>
        <v>1</v>
      </c>
      <c r="Q609" s="41" t="str">
        <f>INDEX(Торг!$J:$J,MATCH($B609,Торг!$B:$B,0))</f>
        <v>АТП</v>
      </c>
      <c r="R609" s="4" t="b">
        <f>EXACT(VLOOKUP(A609,Торг!$A:$A,1,0),A609)</f>
        <v>1</v>
      </c>
    </row>
    <row r="610" spans="1:18" ht="75" x14ac:dyDescent="0.25">
      <c r="A610" s="110" t="s">
        <v>1558</v>
      </c>
      <c r="B610" s="109">
        <v>137644</v>
      </c>
      <c r="C610" s="109">
        <v>121712</v>
      </c>
      <c r="D610" s="110" t="s">
        <v>945</v>
      </c>
      <c r="E610" s="110" t="s">
        <v>2704</v>
      </c>
      <c r="F610" s="110"/>
      <c r="G610" s="110"/>
      <c r="H610" s="110" t="s">
        <v>937</v>
      </c>
      <c r="I610" s="110" t="s">
        <v>10</v>
      </c>
      <c r="J610" s="111">
        <v>3300</v>
      </c>
      <c r="K610" s="111">
        <v>4690</v>
      </c>
      <c r="L610" s="110"/>
      <c r="M610" s="109">
        <v>1</v>
      </c>
      <c r="N610" s="109"/>
      <c r="O610" s="110"/>
      <c r="P610" s="41" t="str">
        <f t="shared" si="9"/>
        <v>1</v>
      </c>
      <c r="Q610" s="41" t="str">
        <f>INDEX(Торг!$J:$J,MATCH($B610,Торг!$B:$B,0))</f>
        <v>АТП</v>
      </c>
      <c r="R610" s="4" t="b">
        <f>EXACT(VLOOKUP(A610,Торг!$A:$A,1,0),A610)</f>
        <v>1</v>
      </c>
    </row>
    <row r="611" spans="1:18" ht="75" x14ac:dyDescent="0.25">
      <c r="A611" s="110" t="s">
        <v>1558</v>
      </c>
      <c r="B611" s="109">
        <v>137645</v>
      </c>
      <c r="C611" s="109">
        <v>121713</v>
      </c>
      <c r="D611" s="110" t="s">
        <v>944</v>
      </c>
      <c r="E611" s="110" t="s">
        <v>2704</v>
      </c>
      <c r="F611" s="110"/>
      <c r="G611" s="110"/>
      <c r="H611" s="110" t="s">
        <v>937</v>
      </c>
      <c r="I611" s="110" t="s">
        <v>10</v>
      </c>
      <c r="J611" s="111">
        <v>3300</v>
      </c>
      <c r="K611" s="111">
        <v>4690</v>
      </c>
      <c r="L611" s="110"/>
      <c r="M611" s="109">
        <v>1</v>
      </c>
      <c r="N611" s="109"/>
      <c r="O611" s="110"/>
      <c r="P611" s="41" t="str">
        <f t="shared" si="9"/>
        <v>1</v>
      </c>
      <c r="Q611" s="41" t="str">
        <f>INDEX(Торг!$J:$J,MATCH($B611,Торг!$B:$B,0))</f>
        <v>АТП</v>
      </c>
      <c r="R611" s="4" t="b">
        <f>EXACT(VLOOKUP(A611,Торг!$A:$A,1,0),A611)</f>
        <v>1</v>
      </c>
    </row>
    <row r="612" spans="1:18" ht="75" x14ac:dyDescent="0.25">
      <c r="A612" s="110" t="s">
        <v>1558</v>
      </c>
      <c r="B612" s="109">
        <v>137646</v>
      </c>
      <c r="C612" s="109">
        <v>121714</v>
      </c>
      <c r="D612" s="110" t="s">
        <v>943</v>
      </c>
      <c r="E612" s="110" t="s">
        <v>2704</v>
      </c>
      <c r="F612" s="110"/>
      <c r="G612" s="110"/>
      <c r="H612" s="110" t="s">
        <v>937</v>
      </c>
      <c r="I612" s="110" t="s">
        <v>10</v>
      </c>
      <c r="J612" s="111">
        <v>3300</v>
      </c>
      <c r="K612" s="111">
        <v>4690</v>
      </c>
      <c r="L612" s="110"/>
      <c r="M612" s="109">
        <v>1</v>
      </c>
      <c r="N612" s="109"/>
      <c r="O612" s="110"/>
      <c r="P612" s="41" t="str">
        <f t="shared" si="9"/>
        <v>1</v>
      </c>
      <c r="Q612" s="41" t="str">
        <f>INDEX(Торг!$J:$J,MATCH($B612,Торг!$B:$B,0))</f>
        <v>АТП</v>
      </c>
      <c r="R612" s="4" t="b">
        <f>EXACT(VLOOKUP(A612,Торг!$A:$A,1,0),A612)</f>
        <v>1</v>
      </c>
    </row>
    <row r="613" spans="1:18" ht="75" x14ac:dyDescent="0.25">
      <c r="A613" s="110" t="s">
        <v>1558</v>
      </c>
      <c r="B613" s="109">
        <v>137647</v>
      </c>
      <c r="C613" s="109">
        <v>121715</v>
      </c>
      <c r="D613" s="110" t="s">
        <v>942</v>
      </c>
      <c r="E613" s="110" t="s">
        <v>2704</v>
      </c>
      <c r="F613" s="110"/>
      <c r="G613" s="110"/>
      <c r="H613" s="110" t="s">
        <v>937</v>
      </c>
      <c r="I613" s="110" t="s">
        <v>10</v>
      </c>
      <c r="J613" s="111">
        <v>3300</v>
      </c>
      <c r="K613" s="111">
        <v>4690</v>
      </c>
      <c r="L613" s="110"/>
      <c r="M613" s="109">
        <v>1</v>
      </c>
      <c r="N613" s="109"/>
      <c r="O613" s="110"/>
      <c r="P613" s="41" t="str">
        <f t="shared" si="9"/>
        <v>1</v>
      </c>
      <c r="Q613" s="41" t="str">
        <f>INDEX(Торг!$J:$J,MATCH($B613,Торг!$B:$B,0))</f>
        <v>АТП</v>
      </c>
      <c r="R613" s="4" t="b">
        <f>EXACT(VLOOKUP(A613,Торг!$A:$A,1,0),A613)</f>
        <v>1</v>
      </c>
    </row>
    <row r="614" spans="1:18" ht="75" x14ac:dyDescent="0.25">
      <c r="A614" s="110" t="s">
        <v>1558</v>
      </c>
      <c r="B614" s="109">
        <v>137648</v>
      </c>
      <c r="C614" s="109">
        <v>121716</v>
      </c>
      <c r="D614" s="110" t="s">
        <v>941</v>
      </c>
      <c r="E614" s="110" t="s">
        <v>2704</v>
      </c>
      <c r="F614" s="110"/>
      <c r="G614" s="110"/>
      <c r="H614" s="110" t="s">
        <v>937</v>
      </c>
      <c r="I614" s="110" t="s">
        <v>10</v>
      </c>
      <c r="J614" s="111">
        <v>3300</v>
      </c>
      <c r="K614" s="111">
        <v>4690</v>
      </c>
      <c r="L614" s="110"/>
      <c r="M614" s="109">
        <v>1</v>
      </c>
      <c r="N614" s="109"/>
      <c r="O614" s="110"/>
      <c r="P614" s="41" t="str">
        <f t="shared" si="9"/>
        <v>1</v>
      </c>
      <c r="Q614" s="41" t="str">
        <f>INDEX(Торг!$J:$J,MATCH($B614,Торг!$B:$B,0))</f>
        <v>АТП</v>
      </c>
      <c r="R614" s="4" t="b">
        <f>EXACT(VLOOKUP(A614,Торг!$A:$A,1,0),A614)</f>
        <v>1</v>
      </c>
    </row>
    <row r="615" spans="1:18" ht="75" x14ac:dyDescent="0.25">
      <c r="A615" s="110" t="s">
        <v>1558</v>
      </c>
      <c r="B615" s="109">
        <v>137649</v>
      </c>
      <c r="C615" s="109">
        <v>121717</v>
      </c>
      <c r="D615" s="110" t="s">
        <v>940</v>
      </c>
      <c r="E615" s="110" t="s">
        <v>2704</v>
      </c>
      <c r="F615" s="110"/>
      <c r="G615" s="110"/>
      <c r="H615" s="110" t="s">
        <v>937</v>
      </c>
      <c r="I615" s="110" t="s">
        <v>10</v>
      </c>
      <c r="J615" s="111">
        <v>3300</v>
      </c>
      <c r="K615" s="111">
        <v>4690</v>
      </c>
      <c r="L615" s="110"/>
      <c r="M615" s="109">
        <v>1</v>
      </c>
      <c r="N615" s="109"/>
      <c r="O615" s="110"/>
      <c r="P615" s="41" t="str">
        <f t="shared" si="9"/>
        <v>1</v>
      </c>
      <c r="Q615" s="41" t="str">
        <f>INDEX(Торг!$J:$J,MATCH($B615,Торг!$B:$B,0))</f>
        <v>АТП</v>
      </c>
      <c r="R615" s="4" t="b">
        <f>EXACT(VLOOKUP(A615,Торг!$A:$A,1,0),A615)</f>
        <v>1</v>
      </c>
    </row>
    <row r="616" spans="1:18" ht="75" x14ac:dyDescent="0.25">
      <c r="A616" s="110" t="s">
        <v>1558</v>
      </c>
      <c r="B616" s="109">
        <v>137650</v>
      </c>
      <c r="C616" s="109">
        <v>121718</v>
      </c>
      <c r="D616" s="110" t="s">
        <v>939</v>
      </c>
      <c r="E616" s="110" t="s">
        <v>2704</v>
      </c>
      <c r="F616" s="110"/>
      <c r="G616" s="110"/>
      <c r="H616" s="110" t="s">
        <v>937</v>
      </c>
      <c r="I616" s="110" t="s">
        <v>10</v>
      </c>
      <c r="J616" s="111">
        <v>3300</v>
      </c>
      <c r="K616" s="111">
        <v>4690</v>
      </c>
      <c r="L616" s="110"/>
      <c r="M616" s="109">
        <v>1</v>
      </c>
      <c r="N616" s="109"/>
      <c r="O616" s="110"/>
      <c r="P616" s="41" t="str">
        <f t="shared" si="9"/>
        <v>1</v>
      </c>
      <c r="Q616" s="41" t="str">
        <f>INDEX(Торг!$J:$J,MATCH($B616,Торг!$B:$B,0))</f>
        <v>АТП</v>
      </c>
      <c r="R616" s="4" t="b">
        <f>EXACT(VLOOKUP(A616,Торг!$A:$A,1,0),A616)</f>
        <v>1</v>
      </c>
    </row>
    <row r="617" spans="1:18" ht="75" x14ac:dyDescent="0.25">
      <c r="A617" s="110" t="s">
        <v>1558</v>
      </c>
      <c r="B617" s="109">
        <v>137651</v>
      </c>
      <c r="C617" s="109">
        <v>121719</v>
      </c>
      <c r="D617" s="110" t="s">
        <v>938</v>
      </c>
      <c r="E617" s="110" t="s">
        <v>2704</v>
      </c>
      <c r="F617" s="110"/>
      <c r="G617" s="110"/>
      <c r="H617" s="110" t="s">
        <v>937</v>
      </c>
      <c r="I617" s="110" t="s">
        <v>10</v>
      </c>
      <c r="J617" s="111">
        <v>3300</v>
      </c>
      <c r="K617" s="111">
        <v>4690</v>
      </c>
      <c r="L617" s="110"/>
      <c r="M617" s="109">
        <v>1</v>
      </c>
      <c r="N617" s="109"/>
      <c r="O617" s="110"/>
      <c r="P617" s="41" t="str">
        <f t="shared" si="9"/>
        <v>1</v>
      </c>
      <c r="Q617" s="41" t="str">
        <f>INDEX(Торг!$J:$J,MATCH($B617,Торг!$B:$B,0))</f>
        <v>АТП</v>
      </c>
      <c r="R617" s="4" t="b">
        <f>EXACT(VLOOKUP(A617,Торг!$A:$A,1,0),A617)</f>
        <v>1</v>
      </c>
    </row>
    <row r="618" spans="1:18" ht="75" x14ac:dyDescent="0.25">
      <c r="A618" s="110" t="s">
        <v>1560</v>
      </c>
      <c r="B618" s="109">
        <v>137653</v>
      </c>
      <c r="C618" s="109">
        <v>74046</v>
      </c>
      <c r="D618" s="110" t="s">
        <v>936</v>
      </c>
      <c r="E618" s="110" t="s">
        <v>2704</v>
      </c>
      <c r="F618" s="110"/>
      <c r="G618" s="110"/>
      <c r="H618" s="110" t="s">
        <v>892</v>
      </c>
      <c r="I618" s="110" t="s">
        <v>10</v>
      </c>
      <c r="J618" s="111">
        <v>2850</v>
      </c>
      <c r="K618" s="111">
        <v>4090</v>
      </c>
      <c r="L618" s="110"/>
      <c r="M618" s="109">
        <v>1</v>
      </c>
      <c r="N618" s="109"/>
      <c r="O618" s="110"/>
      <c r="P618" s="41" t="str">
        <f t="shared" si="9"/>
        <v>1</v>
      </c>
      <c r="Q618" s="41" t="str">
        <f>INDEX(Торг!$J:$J,MATCH($B618,Торг!$B:$B,0))</f>
        <v>АТП</v>
      </c>
      <c r="R618" s="4" t="b">
        <f>EXACT(VLOOKUP(A618,Торг!$A:$A,1,0),A618)</f>
        <v>1</v>
      </c>
    </row>
    <row r="619" spans="1:18" ht="75" x14ac:dyDescent="0.25">
      <c r="A619" s="110" t="s">
        <v>1560</v>
      </c>
      <c r="B619" s="109">
        <v>266075</v>
      </c>
      <c r="C619" s="109">
        <v>218080</v>
      </c>
      <c r="D619" s="110" t="s">
        <v>2589</v>
      </c>
      <c r="E619" s="110" t="s">
        <v>2704</v>
      </c>
      <c r="F619" s="110"/>
      <c r="G619" s="110"/>
      <c r="H619" s="110" t="s">
        <v>892</v>
      </c>
      <c r="I619" s="110" t="s">
        <v>10</v>
      </c>
      <c r="J619" s="111">
        <v>3450</v>
      </c>
      <c r="K619" s="111">
        <v>4890</v>
      </c>
      <c r="L619" s="110"/>
      <c r="M619" s="109">
        <v>1</v>
      </c>
      <c r="N619" s="109"/>
      <c r="O619" s="110"/>
      <c r="P619" s="41" t="str">
        <f t="shared" si="9"/>
        <v>1</v>
      </c>
      <c r="Q619" s="41" t="str">
        <f>INDEX(Торг!$J:$J,MATCH($B619,Торг!$B:$B,0))</f>
        <v>АТП</v>
      </c>
      <c r="R619" s="4" t="b">
        <f>EXACT(VLOOKUP(A619,Торг!$A:$A,1,0),A619)</f>
        <v>1</v>
      </c>
    </row>
    <row r="620" spans="1:18" ht="75" x14ac:dyDescent="0.25">
      <c r="A620" s="110" t="s">
        <v>1560</v>
      </c>
      <c r="B620" s="109">
        <v>137654</v>
      </c>
      <c r="C620" s="109">
        <v>74047</v>
      </c>
      <c r="D620" s="110" t="s">
        <v>935</v>
      </c>
      <c r="E620" s="110" t="s">
        <v>2704</v>
      </c>
      <c r="F620" s="110"/>
      <c r="G620" s="110"/>
      <c r="H620" s="110" t="s">
        <v>892</v>
      </c>
      <c r="I620" s="110" t="s">
        <v>10</v>
      </c>
      <c r="J620" s="111">
        <v>3450</v>
      </c>
      <c r="K620" s="111">
        <v>4890</v>
      </c>
      <c r="L620" s="110"/>
      <c r="M620" s="109">
        <v>1</v>
      </c>
      <c r="N620" s="109"/>
      <c r="O620" s="110"/>
      <c r="P620" s="41" t="str">
        <f t="shared" si="9"/>
        <v>1</v>
      </c>
      <c r="Q620" s="41" t="str">
        <f>INDEX(Торг!$J:$J,MATCH($B620,Торг!$B:$B,0))</f>
        <v>АТП</v>
      </c>
      <c r="R620" s="4" t="b">
        <f>EXACT(VLOOKUP(A620,Торг!$A:$A,1,0),A620)</f>
        <v>1</v>
      </c>
    </row>
    <row r="621" spans="1:18" ht="75" x14ac:dyDescent="0.25">
      <c r="A621" s="110" t="s">
        <v>1560</v>
      </c>
      <c r="B621" s="109">
        <v>137655</v>
      </c>
      <c r="C621" s="109">
        <v>121635</v>
      </c>
      <c r="D621" s="110" t="s">
        <v>934</v>
      </c>
      <c r="E621" s="110" t="s">
        <v>2704</v>
      </c>
      <c r="F621" s="110"/>
      <c r="G621" s="110"/>
      <c r="H621" s="110" t="s">
        <v>892</v>
      </c>
      <c r="I621" s="110" t="s">
        <v>10</v>
      </c>
      <c r="J621" s="111">
        <v>3450</v>
      </c>
      <c r="K621" s="111">
        <v>4890</v>
      </c>
      <c r="L621" s="110"/>
      <c r="M621" s="109">
        <v>1</v>
      </c>
      <c r="N621" s="109"/>
      <c r="O621" s="110"/>
      <c r="P621" s="41" t="str">
        <f t="shared" si="9"/>
        <v>1</v>
      </c>
      <c r="Q621" s="41" t="str">
        <f>INDEX(Торг!$J:$J,MATCH($B621,Торг!$B:$B,0))</f>
        <v>АТП</v>
      </c>
      <c r="R621" s="4" t="b">
        <f>EXACT(VLOOKUP(A621,Торг!$A:$A,1,0),A621)</f>
        <v>1</v>
      </c>
    </row>
    <row r="622" spans="1:18" ht="75" x14ac:dyDescent="0.25">
      <c r="A622" s="110" t="s">
        <v>1560</v>
      </c>
      <c r="B622" s="109">
        <v>137656</v>
      </c>
      <c r="C622" s="109">
        <v>121636</v>
      </c>
      <c r="D622" s="110" t="s">
        <v>933</v>
      </c>
      <c r="E622" s="110" t="s">
        <v>2704</v>
      </c>
      <c r="F622" s="110"/>
      <c r="G622" s="110"/>
      <c r="H622" s="110" t="s">
        <v>892</v>
      </c>
      <c r="I622" s="110" t="s">
        <v>10</v>
      </c>
      <c r="J622" s="111">
        <v>3450</v>
      </c>
      <c r="K622" s="111">
        <v>4890</v>
      </c>
      <c r="L622" s="110"/>
      <c r="M622" s="109">
        <v>1</v>
      </c>
      <c r="N622" s="109"/>
      <c r="O622" s="110"/>
      <c r="P622" s="41" t="str">
        <f t="shared" si="9"/>
        <v>1</v>
      </c>
      <c r="Q622" s="41" t="str">
        <f>INDEX(Торг!$J:$J,MATCH($B622,Торг!$B:$B,0))</f>
        <v>АТП</v>
      </c>
      <c r="R622" s="4" t="b">
        <f>EXACT(VLOOKUP(A622,Торг!$A:$A,1,0),A622)</f>
        <v>1</v>
      </c>
    </row>
    <row r="623" spans="1:18" ht="75" x14ac:dyDescent="0.25">
      <c r="A623" s="110" t="s">
        <v>1560</v>
      </c>
      <c r="B623" s="109">
        <v>137657</v>
      </c>
      <c r="C623" s="109">
        <v>121637</v>
      </c>
      <c r="D623" s="110" t="s">
        <v>932</v>
      </c>
      <c r="E623" s="110" t="s">
        <v>2704</v>
      </c>
      <c r="F623" s="110"/>
      <c r="G623" s="110"/>
      <c r="H623" s="110" t="s">
        <v>892</v>
      </c>
      <c r="I623" s="110" t="s">
        <v>10</v>
      </c>
      <c r="J623" s="111">
        <v>3450</v>
      </c>
      <c r="K623" s="111">
        <v>4890</v>
      </c>
      <c r="L623" s="110"/>
      <c r="M623" s="109">
        <v>1</v>
      </c>
      <c r="N623" s="109"/>
      <c r="O623" s="110"/>
      <c r="P623" s="41" t="str">
        <f t="shared" si="9"/>
        <v>1</v>
      </c>
      <c r="Q623" s="41" t="str">
        <f>INDEX(Торг!$J:$J,MATCH($B623,Торг!$B:$B,0))</f>
        <v>АТП</v>
      </c>
      <c r="R623" s="4" t="b">
        <f>EXACT(VLOOKUP(A623,Торг!$A:$A,1,0),A623)</f>
        <v>1</v>
      </c>
    </row>
    <row r="624" spans="1:18" ht="75" x14ac:dyDescent="0.25">
      <c r="A624" s="110" t="s">
        <v>1560</v>
      </c>
      <c r="B624" s="109">
        <v>137658</v>
      </c>
      <c r="C624" s="109">
        <v>121638</v>
      </c>
      <c r="D624" s="110" t="s">
        <v>931</v>
      </c>
      <c r="E624" s="110" t="s">
        <v>2704</v>
      </c>
      <c r="F624" s="110"/>
      <c r="G624" s="110"/>
      <c r="H624" s="110" t="s">
        <v>892</v>
      </c>
      <c r="I624" s="110" t="s">
        <v>10</v>
      </c>
      <c r="J624" s="111">
        <v>3450</v>
      </c>
      <c r="K624" s="111">
        <v>4890</v>
      </c>
      <c r="L624" s="110"/>
      <c r="M624" s="109">
        <v>1</v>
      </c>
      <c r="N624" s="109"/>
      <c r="O624" s="110"/>
      <c r="P624" s="41" t="str">
        <f t="shared" si="9"/>
        <v>1</v>
      </c>
      <c r="Q624" s="41" t="str">
        <f>INDEX(Торг!$J:$J,MATCH($B624,Торг!$B:$B,0))</f>
        <v>АТП</v>
      </c>
      <c r="R624" s="4" t="b">
        <f>EXACT(VLOOKUP(A624,Торг!$A:$A,1,0),A624)</f>
        <v>1</v>
      </c>
    </row>
    <row r="625" spans="1:18" ht="75" x14ac:dyDescent="0.25">
      <c r="A625" s="110" t="s">
        <v>1560</v>
      </c>
      <c r="B625" s="109">
        <v>137659</v>
      </c>
      <c r="C625" s="109">
        <v>121639</v>
      </c>
      <c r="D625" s="110" t="s">
        <v>930</v>
      </c>
      <c r="E625" s="110" t="s">
        <v>2704</v>
      </c>
      <c r="F625" s="110"/>
      <c r="G625" s="110"/>
      <c r="H625" s="110" t="s">
        <v>892</v>
      </c>
      <c r="I625" s="110" t="s">
        <v>10</v>
      </c>
      <c r="J625" s="111">
        <v>3450</v>
      </c>
      <c r="K625" s="111">
        <v>4890</v>
      </c>
      <c r="L625" s="110"/>
      <c r="M625" s="109">
        <v>1</v>
      </c>
      <c r="N625" s="109"/>
      <c r="O625" s="110"/>
      <c r="P625" s="41" t="str">
        <f t="shared" si="9"/>
        <v>1</v>
      </c>
      <c r="Q625" s="41" t="str">
        <f>INDEX(Торг!$J:$J,MATCH($B625,Торг!$B:$B,0))</f>
        <v>АТП</v>
      </c>
      <c r="R625" s="4" t="b">
        <f>EXACT(VLOOKUP(A625,Торг!$A:$A,1,0),A625)</f>
        <v>1</v>
      </c>
    </row>
    <row r="626" spans="1:18" ht="75" x14ac:dyDescent="0.25">
      <c r="A626" s="110" t="s">
        <v>1560</v>
      </c>
      <c r="B626" s="109">
        <v>137660</v>
      </c>
      <c r="C626" s="109">
        <v>121640</v>
      </c>
      <c r="D626" s="110" t="s">
        <v>929</v>
      </c>
      <c r="E626" s="110" t="s">
        <v>2704</v>
      </c>
      <c r="F626" s="110"/>
      <c r="G626" s="110"/>
      <c r="H626" s="110" t="s">
        <v>892</v>
      </c>
      <c r="I626" s="110" t="s">
        <v>10</v>
      </c>
      <c r="J626" s="111">
        <v>3450</v>
      </c>
      <c r="K626" s="111">
        <v>4890</v>
      </c>
      <c r="L626" s="110"/>
      <c r="M626" s="109">
        <v>1</v>
      </c>
      <c r="N626" s="109"/>
      <c r="O626" s="110"/>
      <c r="P626" s="41" t="str">
        <f t="shared" si="9"/>
        <v>1</v>
      </c>
      <c r="Q626" s="41" t="str">
        <f>INDEX(Торг!$J:$J,MATCH($B626,Торг!$B:$B,0))</f>
        <v>АТП</v>
      </c>
      <c r="R626" s="4" t="b">
        <f>EXACT(VLOOKUP(A626,Торг!$A:$A,1,0),A626)</f>
        <v>1</v>
      </c>
    </row>
    <row r="627" spans="1:18" ht="75" x14ac:dyDescent="0.25">
      <c r="A627" s="110" t="s">
        <v>1560</v>
      </c>
      <c r="B627" s="109">
        <v>137661</v>
      </c>
      <c r="C627" s="109">
        <v>121641</v>
      </c>
      <c r="D627" s="110" t="s">
        <v>928</v>
      </c>
      <c r="E627" s="110" t="s">
        <v>2704</v>
      </c>
      <c r="F627" s="110"/>
      <c r="G627" s="110"/>
      <c r="H627" s="110" t="s">
        <v>892</v>
      </c>
      <c r="I627" s="110" t="s">
        <v>10</v>
      </c>
      <c r="J627" s="111">
        <v>3450</v>
      </c>
      <c r="K627" s="111">
        <v>4890</v>
      </c>
      <c r="L627" s="110"/>
      <c r="M627" s="109">
        <v>1</v>
      </c>
      <c r="N627" s="109"/>
      <c r="O627" s="110"/>
      <c r="P627" s="41" t="str">
        <f t="shared" si="9"/>
        <v>1</v>
      </c>
      <c r="Q627" s="41" t="str">
        <f>INDEX(Торг!$J:$J,MATCH($B627,Торг!$B:$B,0))</f>
        <v>АТП</v>
      </c>
      <c r="R627" s="4" t="b">
        <f>EXACT(VLOOKUP(A627,Торг!$A:$A,1,0),A627)</f>
        <v>1</v>
      </c>
    </row>
    <row r="628" spans="1:18" ht="75" x14ac:dyDescent="0.25">
      <c r="A628" s="110" t="s">
        <v>1560</v>
      </c>
      <c r="B628" s="109">
        <v>137662</v>
      </c>
      <c r="C628" s="109">
        <v>121642</v>
      </c>
      <c r="D628" s="110" t="s">
        <v>927</v>
      </c>
      <c r="E628" s="110" t="s">
        <v>2704</v>
      </c>
      <c r="F628" s="110"/>
      <c r="G628" s="110"/>
      <c r="H628" s="110" t="s">
        <v>892</v>
      </c>
      <c r="I628" s="110" t="s">
        <v>10</v>
      </c>
      <c r="J628" s="111">
        <v>3450</v>
      </c>
      <c r="K628" s="111">
        <v>4890</v>
      </c>
      <c r="L628" s="110"/>
      <c r="M628" s="109">
        <v>1</v>
      </c>
      <c r="N628" s="109"/>
      <c r="O628" s="110"/>
      <c r="P628" s="41" t="str">
        <f t="shared" si="9"/>
        <v>1</v>
      </c>
      <c r="Q628" s="41" t="str">
        <f>INDEX(Торг!$J:$J,MATCH($B628,Торг!$B:$B,0))</f>
        <v>АТП</v>
      </c>
      <c r="R628" s="4" t="b">
        <f>EXACT(VLOOKUP(A628,Торг!$A:$A,1,0),A628)</f>
        <v>1</v>
      </c>
    </row>
    <row r="629" spans="1:18" ht="75" x14ac:dyDescent="0.25">
      <c r="A629" s="110" t="s">
        <v>1560</v>
      </c>
      <c r="B629" s="109">
        <v>137663</v>
      </c>
      <c r="C629" s="109">
        <v>121643</v>
      </c>
      <c r="D629" s="110" t="s">
        <v>926</v>
      </c>
      <c r="E629" s="110" t="s">
        <v>2704</v>
      </c>
      <c r="F629" s="110"/>
      <c r="G629" s="110"/>
      <c r="H629" s="110" t="s">
        <v>892</v>
      </c>
      <c r="I629" s="110" t="s">
        <v>10</v>
      </c>
      <c r="J629" s="111">
        <v>3450</v>
      </c>
      <c r="K629" s="111">
        <v>4890</v>
      </c>
      <c r="L629" s="110"/>
      <c r="M629" s="109">
        <v>1</v>
      </c>
      <c r="N629" s="109"/>
      <c r="O629" s="110"/>
      <c r="P629" s="41" t="str">
        <f t="shared" si="9"/>
        <v>1</v>
      </c>
      <c r="Q629" s="41" t="str">
        <f>INDEX(Торг!$J:$J,MATCH($B629,Торг!$B:$B,0))</f>
        <v>АТП</v>
      </c>
      <c r="R629" s="4" t="b">
        <f>EXACT(VLOOKUP(A629,Торг!$A:$A,1,0),A629)</f>
        <v>1</v>
      </c>
    </row>
    <row r="630" spans="1:18" ht="75" x14ac:dyDescent="0.25">
      <c r="A630" s="110" t="s">
        <v>1560</v>
      </c>
      <c r="B630" s="109">
        <v>137664</v>
      </c>
      <c r="C630" s="109">
        <v>121644</v>
      </c>
      <c r="D630" s="110" t="s">
        <v>925</v>
      </c>
      <c r="E630" s="110" t="s">
        <v>2704</v>
      </c>
      <c r="F630" s="110"/>
      <c r="G630" s="110"/>
      <c r="H630" s="110" t="s">
        <v>892</v>
      </c>
      <c r="I630" s="110" t="s">
        <v>10</v>
      </c>
      <c r="J630" s="111">
        <v>3450</v>
      </c>
      <c r="K630" s="111">
        <v>4890</v>
      </c>
      <c r="L630" s="110"/>
      <c r="M630" s="109">
        <v>1</v>
      </c>
      <c r="N630" s="109"/>
      <c r="O630" s="110"/>
      <c r="P630" s="41" t="str">
        <f t="shared" si="9"/>
        <v>1</v>
      </c>
      <c r="Q630" s="41" t="str">
        <f>INDEX(Торг!$J:$J,MATCH($B630,Торг!$B:$B,0))</f>
        <v>АТП</v>
      </c>
      <c r="R630" s="4" t="b">
        <f>EXACT(VLOOKUP(A630,Торг!$A:$A,1,0),A630)</f>
        <v>1</v>
      </c>
    </row>
    <row r="631" spans="1:18" ht="75" x14ac:dyDescent="0.25">
      <c r="A631" s="110" t="s">
        <v>1560</v>
      </c>
      <c r="B631" s="109">
        <v>137665</v>
      </c>
      <c r="C631" s="109">
        <v>121645</v>
      </c>
      <c r="D631" s="110" t="s">
        <v>924</v>
      </c>
      <c r="E631" s="110" t="s">
        <v>2704</v>
      </c>
      <c r="F631" s="110"/>
      <c r="G631" s="110"/>
      <c r="H631" s="110" t="s">
        <v>892</v>
      </c>
      <c r="I631" s="110" t="s">
        <v>10</v>
      </c>
      <c r="J631" s="111">
        <v>3450</v>
      </c>
      <c r="K631" s="111">
        <v>4890</v>
      </c>
      <c r="L631" s="110"/>
      <c r="M631" s="109">
        <v>1</v>
      </c>
      <c r="N631" s="109"/>
      <c r="O631" s="110"/>
      <c r="P631" s="41" t="str">
        <f t="shared" si="9"/>
        <v>1</v>
      </c>
      <c r="Q631" s="41" t="str">
        <f>INDEX(Торг!$J:$J,MATCH($B631,Торг!$B:$B,0))</f>
        <v>АТП</v>
      </c>
      <c r="R631" s="4" t="b">
        <f>EXACT(VLOOKUP(A631,Торг!$A:$A,1,0),A631)</f>
        <v>1</v>
      </c>
    </row>
    <row r="632" spans="1:18" ht="75" x14ac:dyDescent="0.25">
      <c r="A632" s="110" t="s">
        <v>1560</v>
      </c>
      <c r="B632" s="109">
        <v>137666</v>
      </c>
      <c r="C632" s="109">
        <v>121646</v>
      </c>
      <c r="D632" s="110" t="s">
        <v>923</v>
      </c>
      <c r="E632" s="110" t="s">
        <v>2704</v>
      </c>
      <c r="F632" s="110"/>
      <c r="G632" s="110"/>
      <c r="H632" s="110" t="s">
        <v>892</v>
      </c>
      <c r="I632" s="110" t="s">
        <v>10</v>
      </c>
      <c r="J632" s="111">
        <v>3450</v>
      </c>
      <c r="K632" s="111">
        <v>4890</v>
      </c>
      <c r="L632" s="110"/>
      <c r="M632" s="109">
        <v>1</v>
      </c>
      <c r="N632" s="109"/>
      <c r="O632" s="110"/>
      <c r="P632" s="41" t="str">
        <f t="shared" si="9"/>
        <v>1</v>
      </c>
      <c r="Q632" s="41" t="str">
        <f>INDEX(Торг!$J:$J,MATCH($B632,Торг!$B:$B,0))</f>
        <v>АТП</v>
      </c>
      <c r="R632" s="4" t="b">
        <f>EXACT(VLOOKUP(A632,Торг!$A:$A,1,0),A632)</f>
        <v>1</v>
      </c>
    </row>
    <row r="633" spans="1:18" ht="75" x14ac:dyDescent="0.25">
      <c r="A633" s="110" t="s">
        <v>1560</v>
      </c>
      <c r="B633" s="109">
        <v>137667</v>
      </c>
      <c r="C633" s="109">
        <v>121647</v>
      </c>
      <c r="D633" s="110" t="s">
        <v>922</v>
      </c>
      <c r="E633" s="110" t="s">
        <v>2704</v>
      </c>
      <c r="F633" s="110"/>
      <c r="G633" s="110"/>
      <c r="H633" s="110" t="s">
        <v>892</v>
      </c>
      <c r="I633" s="110" t="s">
        <v>10</v>
      </c>
      <c r="J633" s="111">
        <v>3450</v>
      </c>
      <c r="K633" s="111">
        <v>4890</v>
      </c>
      <c r="L633" s="110"/>
      <c r="M633" s="109">
        <v>1</v>
      </c>
      <c r="N633" s="109"/>
      <c r="O633" s="110"/>
      <c r="P633" s="41" t="str">
        <f t="shared" si="9"/>
        <v>1</v>
      </c>
      <c r="Q633" s="41" t="str">
        <f>INDEX(Торг!$J:$J,MATCH($B633,Торг!$B:$B,0))</f>
        <v>АТП</v>
      </c>
      <c r="R633" s="4" t="b">
        <f>EXACT(VLOOKUP(A633,Торг!$A:$A,1,0),A633)</f>
        <v>1</v>
      </c>
    </row>
    <row r="634" spans="1:18" ht="75" x14ac:dyDescent="0.25">
      <c r="A634" s="110" t="s">
        <v>1560</v>
      </c>
      <c r="B634" s="109">
        <v>137668</v>
      </c>
      <c r="C634" s="109">
        <v>121648</v>
      </c>
      <c r="D634" s="110" t="s">
        <v>921</v>
      </c>
      <c r="E634" s="110" t="s">
        <v>2704</v>
      </c>
      <c r="F634" s="110"/>
      <c r="G634" s="110"/>
      <c r="H634" s="110" t="s">
        <v>892</v>
      </c>
      <c r="I634" s="110" t="s">
        <v>10</v>
      </c>
      <c r="J634" s="111">
        <v>3450</v>
      </c>
      <c r="K634" s="111">
        <v>4890</v>
      </c>
      <c r="L634" s="110"/>
      <c r="M634" s="109">
        <v>1</v>
      </c>
      <c r="N634" s="109"/>
      <c r="O634" s="110"/>
      <c r="P634" s="41" t="str">
        <f t="shared" si="9"/>
        <v>1</v>
      </c>
      <c r="Q634" s="41" t="str">
        <f>INDEX(Торг!$J:$J,MATCH($B634,Торг!$B:$B,0))</f>
        <v>АТП</v>
      </c>
      <c r="R634" s="4" t="b">
        <f>EXACT(VLOOKUP(A634,Торг!$A:$A,1,0),A634)</f>
        <v>1</v>
      </c>
    </row>
    <row r="635" spans="1:18" ht="75" x14ac:dyDescent="0.25">
      <c r="A635" s="110" t="s">
        <v>1560</v>
      </c>
      <c r="B635" s="109">
        <v>137669</v>
      </c>
      <c r="C635" s="109">
        <v>121649</v>
      </c>
      <c r="D635" s="110" t="s">
        <v>920</v>
      </c>
      <c r="E635" s="110" t="s">
        <v>2704</v>
      </c>
      <c r="F635" s="110"/>
      <c r="G635" s="110"/>
      <c r="H635" s="110" t="s">
        <v>892</v>
      </c>
      <c r="I635" s="110" t="s">
        <v>10</v>
      </c>
      <c r="J635" s="111">
        <v>3450</v>
      </c>
      <c r="K635" s="111">
        <v>4890</v>
      </c>
      <c r="L635" s="110"/>
      <c r="M635" s="109">
        <v>1</v>
      </c>
      <c r="N635" s="109"/>
      <c r="O635" s="110"/>
      <c r="P635" s="41" t="str">
        <f t="shared" si="9"/>
        <v>1</v>
      </c>
      <c r="Q635" s="41" t="str">
        <f>INDEX(Торг!$J:$J,MATCH($B635,Торг!$B:$B,0))</f>
        <v>АТП</v>
      </c>
      <c r="R635" s="4" t="b">
        <f>EXACT(VLOOKUP(A635,Торг!$A:$A,1,0),A635)</f>
        <v>1</v>
      </c>
    </row>
    <row r="636" spans="1:18" ht="75" x14ac:dyDescent="0.25">
      <c r="A636" s="110" t="s">
        <v>1560</v>
      </c>
      <c r="B636" s="109">
        <v>137670</v>
      </c>
      <c r="C636" s="109">
        <v>121650</v>
      </c>
      <c r="D636" s="110" t="s">
        <v>919</v>
      </c>
      <c r="E636" s="110" t="s">
        <v>2704</v>
      </c>
      <c r="F636" s="110"/>
      <c r="G636" s="110"/>
      <c r="H636" s="110" t="s">
        <v>892</v>
      </c>
      <c r="I636" s="110" t="s">
        <v>10</v>
      </c>
      <c r="J636" s="111">
        <v>3450</v>
      </c>
      <c r="K636" s="111">
        <v>4890</v>
      </c>
      <c r="L636" s="110"/>
      <c r="M636" s="109">
        <v>1</v>
      </c>
      <c r="N636" s="109"/>
      <c r="O636" s="110"/>
      <c r="P636" s="41" t="str">
        <f t="shared" si="9"/>
        <v>1</v>
      </c>
      <c r="Q636" s="41" t="str">
        <f>INDEX(Торг!$J:$J,MATCH($B636,Торг!$B:$B,0))</f>
        <v>АТП</v>
      </c>
      <c r="R636" s="4" t="b">
        <f>EXACT(VLOOKUP(A636,Торг!$A:$A,1,0),A636)</f>
        <v>1</v>
      </c>
    </row>
    <row r="637" spans="1:18" ht="75" x14ac:dyDescent="0.25">
      <c r="A637" s="110" t="s">
        <v>1560</v>
      </c>
      <c r="B637" s="109">
        <v>137671</v>
      </c>
      <c r="C637" s="109">
        <v>121651</v>
      </c>
      <c r="D637" s="110" t="s">
        <v>918</v>
      </c>
      <c r="E637" s="110" t="s">
        <v>2704</v>
      </c>
      <c r="F637" s="110"/>
      <c r="G637" s="110"/>
      <c r="H637" s="110" t="s">
        <v>892</v>
      </c>
      <c r="I637" s="110" t="s">
        <v>10</v>
      </c>
      <c r="J637" s="111">
        <v>3450</v>
      </c>
      <c r="K637" s="111">
        <v>4890</v>
      </c>
      <c r="L637" s="110"/>
      <c r="M637" s="109">
        <v>1</v>
      </c>
      <c r="N637" s="109"/>
      <c r="O637" s="110"/>
      <c r="P637" s="41" t="str">
        <f t="shared" si="9"/>
        <v>1</v>
      </c>
      <c r="Q637" s="41" t="str">
        <f>INDEX(Торг!$J:$J,MATCH($B637,Торг!$B:$B,0))</f>
        <v>АТП</v>
      </c>
      <c r="R637" s="4" t="b">
        <f>EXACT(VLOOKUP(A637,Торг!$A:$A,1,0),A637)</f>
        <v>1</v>
      </c>
    </row>
    <row r="638" spans="1:18" ht="75" x14ac:dyDescent="0.25">
      <c r="A638" s="110" t="s">
        <v>1560</v>
      </c>
      <c r="B638" s="109">
        <v>257477</v>
      </c>
      <c r="C638" s="109">
        <v>178220</v>
      </c>
      <c r="D638" s="110" t="s">
        <v>1561</v>
      </c>
      <c r="E638" s="110" t="s">
        <v>2704</v>
      </c>
      <c r="F638" s="110"/>
      <c r="G638" s="110"/>
      <c r="H638" s="110" t="s">
        <v>892</v>
      </c>
      <c r="I638" s="110" t="s">
        <v>10</v>
      </c>
      <c r="J638" s="111">
        <v>3450</v>
      </c>
      <c r="K638" s="111">
        <v>4890</v>
      </c>
      <c r="L638" s="110"/>
      <c r="M638" s="109">
        <v>1</v>
      </c>
      <c r="N638" s="109"/>
      <c r="O638" s="110"/>
      <c r="P638" s="41" t="str">
        <f t="shared" si="9"/>
        <v>1</v>
      </c>
      <c r="Q638" s="41" t="str">
        <f>INDEX(Торг!$J:$J,MATCH($B638,Торг!$B:$B,0))</f>
        <v>АТП</v>
      </c>
      <c r="R638" s="4" t="b">
        <f>EXACT(VLOOKUP(A638,Торг!$A:$A,1,0),A638)</f>
        <v>1</v>
      </c>
    </row>
    <row r="639" spans="1:18" ht="75" x14ac:dyDescent="0.25">
      <c r="A639" s="110" t="s">
        <v>1560</v>
      </c>
      <c r="B639" s="109">
        <v>137672</v>
      </c>
      <c r="C639" s="109">
        <v>121652</v>
      </c>
      <c r="D639" s="110" t="s">
        <v>917</v>
      </c>
      <c r="E639" s="110" t="s">
        <v>2704</v>
      </c>
      <c r="F639" s="110"/>
      <c r="G639" s="110"/>
      <c r="H639" s="110" t="s">
        <v>892</v>
      </c>
      <c r="I639" s="110" t="s">
        <v>10</v>
      </c>
      <c r="J639" s="111">
        <v>3450</v>
      </c>
      <c r="K639" s="111">
        <v>4890</v>
      </c>
      <c r="L639" s="110"/>
      <c r="M639" s="109">
        <v>1</v>
      </c>
      <c r="N639" s="109"/>
      <c r="O639" s="110"/>
      <c r="P639" s="41" t="str">
        <f t="shared" si="9"/>
        <v>1</v>
      </c>
      <c r="Q639" s="41" t="str">
        <f>INDEX(Торг!$J:$J,MATCH($B639,Торг!$B:$B,0))</f>
        <v>АТП</v>
      </c>
      <c r="R639" s="4" t="b">
        <f>EXACT(VLOOKUP(A639,Торг!$A:$A,1,0),A639)</f>
        <v>1</v>
      </c>
    </row>
    <row r="640" spans="1:18" ht="75" x14ac:dyDescent="0.25">
      <c r="A640" s="110" t="s">
        <v>1560</v>
      </c>
      <c r="B640" s="109">
        <v>137673</v>
      </c>
      <c r="C640" s="109">
        <v>121653</v>
      </c>
      <c r="D640" s="110" t="s">
        <v>916</v>
      </c>
      <c r="E640" s="110" t="s">
        <v>2704</v>
      </c>
      <c r="F640" s="110"/>
      <c r="G640" s="110"/>
      <c r="H640" s="110" t="s">
        <v>892</v>
      </c>
      <c r="I640" s="110" t="s">
        <v>10</v>
      </c>
      <c r="J640" s="111">
        <v>3450</v>
      </c>
      <c r="K640" s="111">
        <v>4890</v>
      </c>
      <c r="L640" s="110"/>
      <c r="M640" s="109">
        <v>1</v>
      </c>
      <c r="N640" s="109"/>
      <c r="O640" s="110"/>
      <c r="P640" s="41" t="str">
        <f t="shared" si="9"/>
        <v>1</v>
      </c>
      <c r="Q640" s="41" t="str">
        <f>INDEX(Торг!$J:$J,MATCH($B640,Торг!$B:$B,0))</f>
        <v>АТП</v>
      </c>
      <c r="R640" s="4" t="b">
        <f>EXACT(VLOOKUP(A640,Торг!$A:$A,1,0),A640)</f>
        <v>1</v>
      </c>
    </row>
    <row r="641" spans="1:18" ht="75" x14ac:dyDescent="0.25">
      <c r="A641" s="110" t="s">
        <v>1560</v>
      </c>
      <c r="B641" s="109">
        <v>137674</v>
      </c>
      <c r="C641" s="109">
        <v>121654</v>
      </c>
      <c r="D641" s="110" t="s">
        <v>915</v>
      </c>
      <c r="E641" s="110" t="s">
        <v>2704</v>
      </c>
      <c r="F641" s="110"/>
      <c r="G641" s="110"/>
      <c r="H641" s="110" t="s">
        <v>892</v>
      </c>
      <c r="I641" s="110" t="s">
        <v>10</v>
      </c>
      <c r="J641" s="111">
        <v>3450</v>
      </c>
      <c r="K641" s="111">
        <v>4890</v>
      </c>
      <c r="L641" s="110"/>
      <c r="M641" s="109">
        <v>1</v>
      </c>
      <c r="N641" s="109"/>
      <c r="O641" s="110"/>
      <c r="P641" s="41" t="str">
        <f t="shared" si="9"/>
        <v>1</v>
      </c>
      <c r="Q641" s="41" t="str">
        <f>INDEX(Торг!$J:$J,MATCH($B641,Торг!$B:$B,0))</f>
        <v>АТП</v>
      </c>
      <c r="R641" s="4" t="b">
        <f>EXACT(VLOOKUP(A641,Торг!$A:$A,1,0),A641)</f>
        <v>1</v>
      </c>
    </row>
    <row r="642" spans="1:18" ht="75" x14ac:dyDescent="0.25">
      <c r="A642" s="110" t="s">
        <v>1560</v>
      </c>
      <c r="B642" s="109">
        <v>137675</v>
      </c>
      <c r="C642" s="109">
        <v>121655</v>
      </c>
      <c r="D642" s="110" t="s">
        <v>914</v>
      </c>
      <c r="E642" s="110" t="s">
        <v>2704</v>
      </c>
      <c r="F642" s="110"/>
      <c r="G642" s="110"/>
      <c r="H642" s="110" t="s">
        <v>892</v>
      </c>
      <c r="I642" s="110" t="s">
        <v>10</v>
      </c>
      <c r="J642" s="111">
        <v>3450</v>
      </c>
      <c r="K642" s="111">
        <v>4890</v>
      </c>
      <c r="L642" s="110"/>
      <c r="M642" s="109">
        <v>1</v>
      </c>
      <c r="N642" s="109"/>
      <c r="O642" s="110"/>
      <c r="P642" s="41" t="str">
        <f t="shared" si="9"/>
        <v>1</v>
      </c>
      <c r="Q642" s="41" t="str">
        <f>INDEX(Торг!$J:$J,MATCH($B642,Торг!$B:$B,0))</f>
        <v>АТП</v>
      </c>
      <c r="R642" s="4" t="b">
        <f>EXACT(VLOOKUP(A642,Торг!$A:$A,1,0),A642)</f>
        <v>1</v>
      </c>
    </row>
    <row r="643" spans="1:18" ht="75" x14ac:dyDescent="0.25">
      <c r="A643" s="110" t="s">
        <v>1560</v>
      </c>
      <c r="B643" s="109">
        <v>137676</v>
      </c>
      <c r="C643" s="109">
        <v>121656</v>
      </c>
      <c r="D643" s="110" t="s">
        <v>913</v>
      </c>
      <c r="E643" s="110" t="s">
        <v>2704</v>
      </c>
      <c r="F643" s="110"/>
      <c r="G643" s="110"/>
      <c r="H643" s="110" t="s">
        <v>892</v>
      </c>
      <c r="I643" s="110" t="s">
        <v>10</v>
      </c>
      <c r="J643" s="111">
        <v>3450</v>
      </c>
      <c r="K643" s="111">
        <v>4890</v>
      </c>
      <c r="L643" s="110"/>
      <c r="M643" s="109">
        <v>1</v>
      </c>
      <c r="N643" s="109"/>
      <c r="O643" s="110"/>
      <c r="P643" s="41" t="str">
        <f t="shared" ref="P643:P706" si="10">_xlfn.CONCAT(M643,IF(N643&lt;&gt;"",_xlfn.CONCAT("ск",N643),""))</f>
        <v>1</v>
      </c>
      <c r="Q643" s="41" t="str">
        <f>INDEX(Торг!$J:$J,MATCH($B643,Торг!$B:$B,0))</f>
        <v>АТП</v>
      </c>
      <c r="R643" s="4" t="b">
        <f>EXACT(VLOOKUP(A643,Торг!$A:$A,1,0),A643)</f>
        <v>1</v>
      </c>
    </row>
    <row r="644" spans="1:18" ht="75" x14ac:dyDescent="0.25">
      <c r="A644" s="110" t="s">
        <v>1560</v>
      </c>
      <c r="B644" s="109">
        <v>137677</v>
      </c>
      <c r="C644" s="109">
        <v>121657</v>
      </c>
      <c r="D644" s="110" t="s">
        <v>912</v>
      </c>
      <c r="E644" s="110" t="s">
        <v>2704</v>
      </c>
      <c r="F644" s="110"/>
      <c r="G644" s="110"/>
      <c r="H644" s="110" t="s">
        <v>892</v>
      </c>
      <c r="I644" s="110" t="s">
        <v>10</v>
      </c>
      <c r="J644" s="111">
        <v>3450</v>
      </c>
      <c r="K644" s="111">
        <v>4890</v>
      </c>
      <c r="L644" s="110"/>
      <c r="M644" s="109">
        <v>1</v>
      </c>
      <c r="N644" s="109"/>
      <c r="O644" s="110"/>
      <c r="P644" s="41" t="str">
        <f t="shared" si="10"/>
        <v>1</v>
      </c>
      <c r="Q644" s="41" t="str">
        <f>INDEX(Торг!$J:$J,MATCH($B644,Торг!$B:$B,0))</f>
        <v>АТП</v>
      </c>
      <c r="R644" s="4" t="b">
        <f>EXACT(VLOOKUP(A644,Торг!$A:$A,1,0),A644)</f>
        <v>1</v>
      </c>
    </row>
    <row r="645" spans="1:18" ht="75" x14ac:dyDescent="0.25">
      <c r="A645" s="110" t="s">
        <v>1560</v>
      </c>
      <c r="B645" s="109">
        <v>137678</v>
      </c>
      <c r="C645" s="109">
        <v>121658</v>
      </c>
      <c r="D645" s="110" t="s">
        <v>911</v>
      </c>
      <c r="E645" s="110" t="s">
        <v>2704</v>
      </c>
      <c r="F645" s="110"/>
      <c r="G645" s="110"/>
      <c r="H645" s="110" t="s">
        <v>892</v>
      </c>
      <c r="I645" s="110" t="s">
        <v>10</v>
      </c>
      <c r="J645" s="111">
        <v>3450</v>
      </c>
      <c r="K645" s="111">
        <v>4890</v>
      </c>
      <c r="L645" s="110"/>
      <c r="M645" s="109">
        <v>1</v>
      </c>
      <c r="N645" s="109"/>
      <c r="O645" s="110"/>
      <c r="P645" s="41" t="str">
        <f t="shared" si="10"/>
        <v>1</v>
      </c>
      <c r="Q645" s="41" t="str">
        <f>INDEX(Торг!$J:$J,MATCH($B645,Торг!$B:$B,0))</f>
        <v>АТП</v>
      </c>
      <c r="R645" s="4" t="b">
        <f>EXACT(VLOOKUP(A645,Торг!$A:$A,1,0),A645)</f>
        <v>1</v>
      </c>
    </row>
    <row r="646" spans="1:18" ht="75" x14ac:dyDescent="0.25">
      <c r="A646" s="110" t="s">
        <v>1560</v>
      </c>
      <c r="B646" s="109">
        <v>137679</v>
      </c>
      <c r="C646" s="109">
        <v>121659</v>
      </c>
      <c r="D646" s="110" t="s">
        <v>910</v>
      </c>
      <c r="E646" s="110" t="s">
        <v>2704</v>
      </c>
      <c r="F646" s="110"/>
      <c r="G646" s="110"/>
      <c r="H646" s="110" t="s">
        <v>892</v>
      </c>
      <c r="I646" s="110" t="s">
        <v>10</v>
      </c>
      <c r="J646" s="111">
        <v>3450</v>
      </c>
      <c r="K646" s="111">
        <v>4890</v>
      </c>
      <c r="L646" s="110"/>
      <c r="M646" s="109">
        <v>1</v>
      </c>
      <c r="N646" s="109"/>
      <c r="O646" s="110"/>
      <c r="P646" s="41" t="str">
        <f t="shared" si="10"/>
        <v>1</v>
      </c>
      <c r="Q646" s="41" t="str">
        <f>INDEX(Торг!$J:$J,MATCH($B646,Торг!$B:$B,0))</f>
        <v>АТП</v>
      </c>
      <c r="R646" s="4" t="b">
        <f>EXACT(VLOOKUP(A646,Торг!$A:$A,1,0),A646)</f>
        <v>1</v>
      </c>
    </row>
    <row r="647" spans="1:18" ht="75" x14ac:dyDescent="0.25">
      <c r="A647" s="110" t="s">
        <v>1560</v>
      </c>
      <c r="B647" s="109">
        <v>137680</v>
      </c>
      <c r="C647" s="109">
        <v>121660</v>
      </c>
      <c r="D647" s="110" t="s">
        <v>909</v>
      </c>
      <c r="E647" s="110" t="s">
        <v>2704</v>
      </c>
      <c r="F647" s="110"/>
      <c r="G647" s="110"/>
      <c r="H647" s="110" t="s">
        <v>892</v>
      </c>
      <c r="I647" s="110" t="s">
        <v>10</v>
      </c>
      <c r="J647" s="111">
        <v>3450</v>
      </c>
      <c r="K647" s="111">
        <v>4890</v>
      </c>
      <c r="L647" s="110"/>
      <c r="M647" s="109">
        <v>1</v>
      </c>
      <c r="N647" s="109"/>
      <c r="O647" s="110"/>
      <c r="P647" s="41" t="str">
        <f t="shared" si="10"/>
        <v>1</v>
      </c>
      <c r="Q647" s="41" t="str">
        <f>INDEX(Торг!$J:$J,MATCH($B647,Торг!$B:$B,0))</f>
        <v>АТП</v>
      </c>
      <c r="R647" s="4" t="b">
        <f>EXACT(VLOOKUP(A647,Торг!$A:$A,1,0),A647)</f>
        <v>1</v>
      </c>
    </row>
    <row r="648" spans="1:18" ht="75" x14ac:dyDescent="0.25">
      <c r="A648" s="110" t="s">
        <v>1560</v>
      </c>
      <c r="B648" s="109">
        <v>137681</v>
      </c>
      <c r="C648" s="109">
        <v>121661</v>
      </c>
      <c r="D648" s="110" t="s">
        <v>908</v>
      </c>
      <c r="E648" s="110" t="s">
        <v>2704</v>
      </c>
      <c r="F648" s="110"/>
      <c r="G648" s="110"/>
      <c r="H648" s="110" t="s">
        <v>892</v>
      </c>
      <c r="I648" s="110" t="s">
        <v>10</v>
      </c>
      <c r="J648" s="111">
        <v>3450</v>
      </c>
      <c r="K648" s="111">
        <v>4890</v>
      </c>
      <c r="L648" s="110"/>
      <c r="M648" s="109">
        <v>1</v>
      </c>
      <c r="N648" s="109"/>
      <c r="O648" s="110"/>
      <c r="P648" s="41" t="str">
        <f t="shared" si="10"/>
        <v>1</v>
      </c>
      <c r="Q648" s="41" t="str">
        <f>INDEX(Торг!$J:$J,MATCH($B648,Торг!$B:$B,0))</f>
        <v>АТП</v>
      </c>
      <c r="R648" s="4" t="b">
        <f>EXACT(VLOOKUP(A648,Торг!$A:$A,1,0),A648)</f>
        <v>1</v>
      </c>
    </row>
    <row r="649" spans="1:18" ht="75" x14ac:dyDescent="0.25">
      <c r="A649" s="110" t="s">
        <v>1560</v>
      </c>
      <c r="B649" s="109">
        <v>137682</v>
      </c>
      <c r="C649" s="109">
        <v>121662</v>
      </c>
      <c r="D649" s="110" t="s">
        <v>907</v>
      </c>
      <c r="E649" s="110" t="s">
        <v>2704</v>
      </c>
      <c r="F649" s="110"/>
      <c r="G649" s="110"/>
      <c r="H649" s="110" t="s">
        <v>892</v>
      </c>
      <c r="I649" s="110" t="s">
        <v>10</v>
      </c>
      <c r="J649" s="111">
        <v>3450</v>
      </c>
      <c r="K649" s="111">
        <v>4890</v>
      </c>
      <c r="L649" s="110"/>
      <c r="M649" s="109">
        <v>1</v>
      </c>
      <c r="N649" s="109"/>
      <c r="O649" s="110"/>
      <c r="P649" s="41" t="str">
        <f t="shared" si="10"/>
        <v>1</v>
      </c>
      <c r="Q649" s="41" t="str">
        <f>INDEX(Торг!$J:$J,MATCH($B649,Торг!$B:$B,0))</f>
        <v>АТП</v>
      </c>
      <c r="R649" s="4" t="b">
        <f>EXACT(VLOOKUP(A649,Торг!$A:$A,1,0),A649)</f>
        <v>1</v>
      </c>
    </row>
    <row r="650" spans="1:18" ht="75" x14ac:dyDescent="0.25">
      <c r="A650" s="110" t="s">
        <v>1560</v>
      </c>
      <c r="B650" s="109">
        <v>137683</v>
      </c>
      <c r="C650" s="109">
        <v>121663</v>
      </c>
      <c r="D650" s="110" t="s">
        <v>906</v>
      </c>
      <c r="E650" s="110" t="s">
        <v>2704</v>
      </c>
      <c r="F650" s="110"/>
      <c r="G650" s="110"/>
      <c r="H650" s="110" t="s">
        <v>892</v>
      </c>
      <c r="I650" s="110" t="s">
        <v>10</v>
      </c>
      <c r="J650" s="111">
        <v>3450</v>
      </c>
      <c r="K650" s="111">
        <v>4890</v>
      </c>
      <c r="L650" s="110"/>
      <c r="M650" s="109">
        <v>1</v>
      </c>
      <c r="N650" s="109"/>
      <c r="O650" s="110"/>
      <c r="P650" s="41" t="str">
        <f t="shared" si="10"/>
        <v>1</v>
      </c>
      <c r="Q650" s="41" t="str">
        <f>INDEX(Торг!$J:$J,MATCH($B650,Торг!$B:$B,0))</f>
        <v>АТП</v>
      </c>
      <c r="R650" s="4" t="b">
        <f>EXACT(VLOOKUP(A650,Торг!$A:$A,1,0),A650)</f>
        <v>1</v>
      </c>
    </row>
    <row r="651" spans="1:18" ht="75" x14ac:dyDescent="0.25">
      <c r="A651" s="110" t="s">
        <v>1560</v>
      </c>
      <c r="B651" s="109">
        <v>137684</v>
      </c>
      <c r="C651" s="109">
        <v>121664</v>
      </c>
      <c r="D651" s="110" t="s">
        <v>905</v>
      </c>
      <c r="E651" s="110" t="s">
        <v>2704</v>
      </c>
      <c r="F651" s="110"/>
      <c r="G651" s="110"/>
      <c r="H651" s="110" t="s">
        <v>892</v>
      </c>
      <c r="I651" s="110" t="s">
        <v>10</v>
      </c>
      <c r="J651" s="111">
        <v>3450</v>
      </c>
      <c r="K651" s="111">
        <v>4890</v>
      </c>
      <c r="L651" s="110"/>
      <c r="M651" s="109">
        <v>1</v>
      </c>
      <c r="N651" s="109"/>
      <c r="O651" s="110"/>
      <c r="P651" s="41" t="str">
        <f t="shared" si="10"/>
        <v>1</v>
      </c>
      <c r="Q651" s="41" t="str">
        <f>INDEX(Торг!$J:$J,MATCH($B651,Торг!$B:$B,0))</f>
        <v>АТП</v>
      </c>
      <c r="R651" s="4" t="b">
        <f>EXACT(VLOOKUP(A651,Торг!$A:$A,1,0),A651)</f>
        <v>1</v>
      </c>
    </row>
    <row r="652" spans="1:18" ht="75" x14ac:dyDescent="0.25">
      <c r="A652" s="110" t="s">
        <v>1560</v>
      </c>
      <c r="B652" s="109">
        <v>137685</v>
      </c>
      <c r="C652" s="109">
        <v>121665</v>
      </c>
      <c r="D652" s="110" t="s">
        <v>904</v>
      </c>
      <c r="E652" s="110" t="s">
        <v>2704</v>
      </c>
      <c r="F652" s="110"/>
      <c r="G652" s="110"/>
      <c r="H652" s="110" t="s">
        <v>892</v>
      </c>
      <c r="I652" s="110" t="s">
        <v>10</v>
      </c>
      <c r="J652" s="111">
        <v>3450</v>
      </c>
      <c r="K652" s="111">
        <v>4890</v>
      </c>
      <c r="L652" s="110"/>
      <c r="M652" s="109">
        <v>1</v>
      </c>
      <c r="N652" s="109"/>
      <c r="O652" s="110"/>
      <c r="P652" s="41" t="str">
        <f t="shared" si="10"/>
        <v>1</v>
      </c>
      <c r="Q652" s="41" t="str">
        <f>INDEX(Торг!$J:$J,MATCH($B652,Торг!$B:$B,0))</f>
        <v>АТП</v>
      </c>
      <c r="R652" s="4" t="b">
        <f>EXACT(VLOOKUP(A652,Торг!$A:$A,1,0),A652)</f>
        <v>1</v>
      </c>
    </row>
    <row r="653" spans="1:18" ht="75" x14ac:dyDescent="0.25">
      <c r="A653" s="110" t="s">
        <v>1560</v>
      </c>
      <c r="B653" s="109">
        <v>137686</v>
      </c>
      <c r="C653" s="109">
        <v>121666</v>
      </c>
      <c r="D653" s="110" t="s">
        <v>903</v>
      </c>
      <c r="E653" s="110" t="s">
        <v>2704</v>
      </c>
      <c r="F653" s="110"/>
      <c r="G653" s="110"/>
      <c r="H653" s="110" t="s">
        <v>892</v>
      </c>
      <c r="I653" s="110" t="s">
        <v>10</v>
      </c>
      <c r="J653" s="111">
        <v>3450</v>
      </c>
      <c r="K653" s="111">
        <v>4890</v>
      </c>
      <c r="L653" s="110"/>
      <c r="M653" s="109">
        <v>1</v>
      </c>
      <c r="N653" s="109"/>
      <c r="O653" s="110"/>
      <c r="P653" s="41" t="str">
        <f t="shared" si="10"/>
        <v>1</v>
      </c>
      <c r="Q653" s="41" t="str">
        <f>INDEX(Торг!$J:$J,MATCH($B653,Торг!$B:$B,0))</f>
        <v>АТП</v>
      </c>
      <c r="R653" s="4" t="b">
        <f>EXACT(VLOOKUP(A653,Торг!$A:$A,1,0),A653)</f>
        <v>1</v>
      </c>
    </row>
    <row r="654" spans="1:18" ht="75" x14ac:dyDescent="0.25">
      <c r="A654" s="110" t="s">
        <v>1560</v>
      </c>
      <c r="B654" s="109">
        <v>137687</v>
      </c>
      <c r="C654" s="109">
        <v>121667</v>
      </c>
      <c r="D654" s="110" t="s">
        <v>902</v>
      </c>
      <c r="E654" s="110" t="s">
        <v>2704</v>
      </c>
      <c r="F654" s="110"/>
      <c r="G654" s="110"/>
      <c r="H654" s="110" t="s">
        <v>892</v>
      </c>
      <c r="I654" s="110" t="s">
        <v>10</v>
      </c>
      <c r="J654" s="111">
        <v>3450</v>
      </c>
      <c r="K654" s="111">
        <v>4890</v>
      </c>
      <c r="L654" s="110"/>
      <c r="M654" s="109">
        <v>1</v>
      </c>
      <c r="N654" s="109"/>
      <c r="O654" s="110"/>
      <c r="P654" s="41" t="str">
        <f t="shared" si="10"/>
        <v>1</v>
      </c>
      <c r="Q654" s="41" t="str">
        <f>INDEX(Торг!$J:$J,MATCH($B654,Торг!$B:$B,0))</f>
        <v>АТП</v>
      </c>
      <c r="R654" s="4" t="b">
        <f>EXACT(VLOOKUP(A654,Торг!$A:$A,1,0),A654)</f>
        <v>1</v>
      </c>
    </row>
    <row r="655" spans="1:18" ht="75" x14ac:dyDescent="0.25">
      <c r="A655" s="110" t="s">
        <v>1560</v>
      </c>
      <c r="B655" s="109">
        <v>137688</v>
      </c>
      <c r="C655" s="109">
        <v>121668</v>
      </c>
      <c r="D655" s="110" t="s">
        <v>901</v>
      </c>
      <c r="E655" s="110" t="s">
        <v>2704</v>
      </c>
      <c r="F655" s="110"/>
      <c r="G655" s="110"/>
      <c r="H655" s="110" t="s">
        <v>892</v>
      </c>
      <c r="I655" s="110" t="s">
        <v>10</v>
      </c>
      <c r="J655" s="111">
        <v>3450</v>
      </c>
      <c r="K655" s="111">
        <v>4890</v>
      </c>
      <c r="L655" s="110"/>
      <c r="M655" s="109">
        <v>1</v>
      </c>
      <c r="N655" s="109"/>
      <c r="O655" s="110"/>
      <c r="P655" s="41" t="str">
        <f t="shared" si="10"/>
        <v>1</v>
      </c>
      <c r="Q655" s="41" t="str">
        <f>INDEX(Торг!$J:$J,MATCH($B655,Торг!$B:$B,0))</f>
        <v>АТП</v>
      </c>
      <c r="R655" s="4" t="b">
        <f>EXACT(VLOOKUP(A655,Торг!$A:$A,1,0),A655)</f>
        <v>1</v>
      </c>
    </row>
    <row r="656" spans="1:18" ht="75" x14ac:dyDescent="0.25">
      <c r="A656" s="110" t="s">
        <v>1560</v>
      </c>
      <c r="B656" s="109">
        <v>137689</v>
      </c>
      <c r="C656" s="109">
        <v>121669</v>
      </c>
      <c r="D656" s="110" t="s">
        <v>900</v>
      </c>
      <c r="E656" s="110" t="s">
        <v>2704</v>
      </c>
      <c r="F656" s="110"/>
      <c r="G656" s="110"/>
      <c r="H656" s="110" t="s">
        <v>892</v>
      </c>
      <c r="I656" s="110" t="s">
        <v>10</v>
      </c>
      <c r="J656" s="111">
        <v>3450</v>
      </c>
      <c r="K656" s="111">
        <v>4890</v>
      </c>
      <c r="L656" s="110"/>
      <c r="M656" s="109">
        <v>1</v>
      </c>
      <c r="N656" s="109"/>
      <c r="O656" s="110"/>
      <c r="P656" s="41" t="str">
        <f t="shared" si="10"/>
        <v>1</v>
      </c>
      <c r="Q656" s="41" t="str">
        <f>INDEX(Торг!$J:$J,MATCH($B656,Торг!$B:$B,0))</f>
        <v>АТП</v>
      </c>
      <c r="R656" s="4" t="b">
        <f>EXACT(VLOOKUP(A656,Торг!$A:$A,1,0),A656)</f>
        <v>1</v>
      </c>
    </row>
    <row r="657" spans="1:18" ht="75" x14ac:dyDescent="0.25">
      <c r="A657" s="110" t="s">
        <v>1560</v>
      </c>
      <c r="B657" s="109">
        <v>137690</v>
      </c>
      <c r="C657" s="109">
        <v>121670</v>
      </c>
      <c r="D657" s="110" t="s">
        <v>899</v>
      </c>
      <c r="E657" s="110" t="s">
        <v>2704</v>
      </c>
      <c r="F657" s="110"/>
      <c r="G657" s="110"/>
      <c r="H657" s="110" t="s">
        <v>892</v>
      </c>
      <c r="I657" s="110" t="s">
        <v>10</v>
      </c>
      <c r="J657" s="111">
        <v>3450</v>
      </c>
      <c r="K657" s="111">
        <v>4890</v>
      </c>
      <c r="L657" s="110"/>
      <c r="M657" s="109">
        <v>1</v>
      </c>
      <c r="N657" s="109"/>
      <c r="O657" s="110"/>
      <c r="P657" s="41" t="str">
        <f t="shared" si="10"/>
        <v>1</v>
      </c>
      <c r="Q657" s="41" t="str">
        <f>INDEX(Торг!$J:$J,MATCH($B657,Торг!$B:$B,0))</f>
        <v>АТП</v>
      </c>
      <c r="R657" s="4" t="b">
        <f>EXACT(VLOOKUP(A657,Торг!$A:$A,1,0),A657)</f>
        <v>1</v>
      </c>
    </row>
    <row r="658" spans="1:18" ht="75" x14ac:dyDescent="0.25">
      <c r="A658" s="110" t="s">
        <v>1560</v>
      </c>
      <c r="B658" s="109">
        <v>137691</v>
      </c>
      <c r="C658" s="109">
        <v>121671</v>
      </c>
      <c r="D658" s="110" t="s">
        <v>898</v>
      </c>
      <c r="E658" s="110" t="s">
        <v>2704</v>
      </c>
      <c r="F658" s="110"/>
      <c r="G658" s="110"/>
      <c r="H658" s="110" t="s">
        <v>892</v>
      </c>
      <c r="I658" s="110" t="s">
        <v>10</v>
      </c>
      <c r="J658" s="111">
        <v>3450</v>
      </c>
      <c r="K658" s="111">
        <v>4890</v>
      </c>
      <c r="L658" s="110"/>
      <c r="M658" s="109">
        <v>1</v>
      </c>
      <c r="N658" s="109"/>
      <c r="O658" s="110"/>
      <c r="P658" s="41" t="str">
        <f t="shared" si="10"/>
        <v>1</v>
      </c>
      <c r="Q658" s="41" t="str">
        <f>INDEX(Торг!$J:$J,MATCH($B658,Торг!$B:$B,0))</f>
        <v>АТП</v>
      </c>
      <c r="R658" s="4" t="b">
        <f>EXACT(VLOOKUP(A658,Торг!$A:$A,1,0),A658)</f>
        <v>1</v>
      </c>
    </row>
    <row r="659" spans="1:18" ht="75" x14ac:dyDescent="0.25">
      <c r="A659" s="110" t="s">
        <v>1560</v>
      </c>
      <c r="B659" s="109">
        <v>137692</v>
      </c>
      <c r="C659" s="109">
        <v>121672</v>
      </c>
      <c r="D659" s="110" t="s">
        <v>897</v>
      </c>
      <c r="E659" s="110" t="s">
        <v>2704</v>
      </c>
      <c r="F659" s="110"/>
      <c r="G659" s="110"/>
      <c r="H659" s="110" t="s">
        <v>892</v>
      </c>
      <c r="I659" s="110" t="s">
        <v>10</v>
      </c>
      <c r="J659" s="111">
        <v>3450</v>
      </c>
      <c r="K659" s="111">
        <v>4890</v>
      </c>
      <c r="L659" s="110"/>
      <c r="M659" s="109">
        <v>1</v>
      </c>
      <c r="N659" s="109"/>
      <c r="O659" s="110"/>
      <c r="P659" s="41" t="str">
        <f t="shared" si="10"/>
        <v>1</v>
      </c>
      <c r="Q659" s="41" t="str">
        <f>INDEX(Торг!$J:$J,MATCH($B659,Торг!$B:$B,0))</f>
        <v>АТП</v>
      </c>
      <c r="R659" s="4" t="b">
        <f>EXACT(VLOOKUP(A659,Торг!$A:$A,1,0),A659)</f>
        <v>1</v>
      </c>
    </row>
    <row r="660" spans="1:18" ht="75" x14ac:dyDescent="0.25">
      <c r="A660" s="110" t="s">
        <v>1560</v>
      </c>
      <c r="B660" s="109">
        <v>137693</v>
      </c>
      <c r="C660" s="109">
        <v>121673</v>
      </c>
      <c r="D660" s="110" t="s">
        <v>896</v>
      </c>
      <c r="E660" s="110" t="s">
        <v>2704</v>
      </c>
      <c r="F660" s="110"/>
      <c r="G660" s="110"/>
      <c r="H660" s="110" t="s">
        <v>892</v>
      </c>
      <c r="I660" s="110" t="s">
        <v>10</v>
      </c>
      <c r="J660" s="111">
        <v>3450</v>
      </c>
      <c r="K660" s="111">
        <v>4890</v>
      </c>
      <c r="L660" s="110"/>
      <c r="M660" s="109">
        <v>1</v>
      </c>
      <c r="N660" s="109"/>
      <c r="O660" s="110"/>
      <c r="P660" s="41" t="str">
        <f t="shared" si="10"/>
        <v>1</v>
      </c>
      <c r="Q660" s="41" t="str">
        <f>INDEX(Торг!$J:$J,MATCH($B660,Торг!$B:$B,0))</f>
        <v>АТП</v>
      </c>
      <c r="R660" s="4" t="b">
        <f>EXACT(VLOOKUP(A660,Торг!$A:$A,1,0),A660)</f>
        <v>1</v>
      </c>
    </row>
    <row r="661" spans="1:18" ht="75" x14ac:dyDescent="0.25">
      <c r="A661" s="110" t="s">
        <v>1560</v>
      </c>
      <c r="B661" s="109">
        <v>137694</v>
      </c>
      <c r="C661" s="109">
        <v>121674</v>
      </c>
      <c r="D661" s="110" t="s">
        <v>895</v>
      </c>
      <c r="E661" s="110" t="s">
        <v>2704</v>
      </c>
      <c r="F661" s="110"/>
      <c r="G661" s="110"/>
      <c r="H661" s="110" t="s">
        <v>892</v>
      </c>
      <c r="I661" s="110" t="s">
        <v>10</v>
      </c>
      <c r="J661" s="111">
        <v>3450</v>
      </c>
      <c r="K661" s="111">
        <v>4890</v>
      </c>
      <c r="L661" s="110"/>
      <c r="M661" s="109">
        <v>1</v>
      </c>
      <c r="N661" s="109"/>
      <c r="O661" s="110"/>
      <c r="P661" s="41" t="str">
        <f t="shared" si="10"/>
        <v>1</v>
      </c>
      <c r="Q661" s="41" t="str">
        <f>INDEX(Торг!$J:$J,MATCH($B661,Торг!$B:$B,0))</f>
        <v>АТП</v>
      </c>
      <c r="R661" s="4" t="b">
        <f>EXACT(VLOOKUP(A661,Торг!$A:$A,1,0),A661)</f>
        <v>1</v>
      </c>
    </row>
    <row r="662" spans="1:18" ht="75" x14ac:dyDescent="0.25">
      <c r="A662" s="110" t="s">
        <v>1560</v>
      </c>
      <c r="B662" s="109">
        <v>137695</v>
      </c>
      <c r="C662" s="109">
        <v>121675</v>
      </c>
      <c r="D662" s="110" t="s">
        <v>894</v>
      </c>
      <c r="E662" s="110" t="s">
        <v>2704</v>
      </c>
      <c r="F662" s="110"/>
      <c r="G662" s="110"/>
      <c r="H662" s="110" t="s">
        <v>892</v>
      </c>
      <c r="I662" s="110" t="s">
        <v>10</v>
      </c>
      <c r="J662" s="111">
        <v>3450</v>
      </c>
      <c r="K662" s="111">
        <v>4890</v>
      </c>
      <c r="L662" s="110"/>
      <c r="M662" s="109">
        <v>1</v>
      </c>
      <c r="N662" s="109"/>
      <c r="O662" s="110"/>
      <c r="P662" s="41" t="str">
        <f t="shared" si="10"/>
        <v>1</v>
      </c>
      <c r="Q662" s="41" t="str">
        <f>INDEX(Торг!$J:$J,MATCH($B662,Торг!$B:$B,0))</f>
        <v>АТП</v>
      </c>
      <c r="R662" s="4" t="b">
        <f>EXACT(VLOOKUP(A662,Торг!$A:$A,1,0),A662)</f>
        <v>1</v>
      </c>
    </row>
    <row r="663" spans="1:18" ht="75" x14ac:dyDescent="0.25">
      <c r="A663" s="110" t="s">
        <v>1560</v>
      </c>
      <c r="B663" s="109">
        <v>137696</v>
      </c>
      <c r="C663" s="109">
        <v>121676</v>
      </c>
      <c r="D663" s="110" t="s">
        <v>893</v>
      </c>
      <c r="E663" s="110" t="s">
        <v>2704</v>
      </c>
      <c r="F663" s="110"/>
      <c r="G663" s="110"/>
      <c r="H663" s="110" t="s">
        <v>892</v>
      </c>
      <c r="I663" s="110" t="s">
        <v>10</v>
      </c>
      <c r="J663" s="111">
        <v>3450</v>
      </c>
      <c r="K663" s="111">
        <v>4890</v>
      </c>
      <c r="L663" s="110"/>
      <c r="M663" s="109">
        <v>1</v>
      </c>
      <c r="N663" s="109"/>
      <c r="O663" s="110"/>
      <c r="P663" s="41" t="str">
        <f t="shared" si="10"/>
        <v>1</v>
      </c>
      <c r="Q663" s="41" t="str">
        <f>INDEX(Торг!$J:$J,MATCH($B663,Торг!$B:$B,0))</f>
        <v>АТП</v>
      </c>
      <c r="R663" s="4" t="b">
        <f>EXACT(VLOOKUP(A663,Торг!$A:$A,1,0),A663)</f>
        <v>1</v>
      </c>
    </row>
    <row r="664" spans="1:18" ht="60" x14ac:dyDescent="0.25">
      <c r="A664" s="110" t="s">
        <v>19</v>
      </c>
      <c r="B664" s="109">
        <v>137698</v>
      </c>
      <c r="C664" s="109">
        <v>162141</v>
      </c>
      <c r="D664" s="110" t="s">
        <v>1562</v>
      </c>
      <c r="E664" s="110" t="s">
        <v>2704</v>
      </c>
      <c r="F664" s="110"/>
      <c r="G664" s="110"/>
      <c r="H664" s="110"/>
      <c r="I664" s="110" t="s">
        <v>10</v>
      </c>
      <c r="J664" s="111">
        <v>2900</v>
      </c>
      <c r="K664" s="111">
        <v>6390</v>
      </c>
      <c r="L664" s="110" t="s">
        <v>2605</v>
      </c>
      <c r="M664" s="109">
        <v>1</v>
      </c>
      <c r="N664" s="109"/>
      <c r="O664" s="110"/>
      <c r="P664" s="41" t="str">
        <f t="shared" si="10"/>
        <v>1</v>
      </c>
      <c r="Q664" s="41" t="str">
        <f>INDEX(Торг!$J:$J,MATCH($B664,Торг!$B:$B,0))</f>
        <v>АТП</v>
      </c>
      <c r="R664" s="4" t="b">
        <f>EXACT(VLOOKUP(A664,Торг!$A:$A,1,0),A664)</f>
        <v>1</v>
      </c>
    </row>
    <row r="665" spans="1:18" ht="75" x14ac:dyDescent="0.25">
      <c r="A665" s="110" t="s">
        <v>19</v>
      </c>
      <c r="B665" s="109">
        <v>137699</v>
      </c>
      <c r="C665" s="109">
        <v>162143</v>
      </c>
      <c r="D665" s="110" t="s">
        <v>1563</v>
      </c>
      <c r="E665" s="110" t="s">
        <v>2704</v>
      </c>
      <c r="F665" s="110"/>
      <c r="G665" s="110"/>
      <c r="H665" s="110"/>
      <c r="I665" s="110" t="s">
        <v>10</v>
      </c>
      <c r="J665" s="111">
        <v>3500</v>
      </c>
      <c r="K665" s="111">
        <v>7090</v>
      </c>
      <c r="L665" s="110" t="s">
        <v>2605</v>
      </c>
      <c r="M665" s="109">
        <v>1</v>
      </c>
      <c r="N665" s="109"/>
      <c r="O665" s="110"/>
      <c r="P665" s="41" t="str">
        <f t="shared" si="10"/>
        <v>1</v>
      </c>
      <c r="Q665" s="41" t="str">
        <f>INDEX(Торг!$J:$J,MATCH($B665,Торг!$B:$B,0))</f>
        <v>АТП</v>
      </c>
      <c r="R665" s="4" t="b">
        <f>EXACT(VLOOKUP(A665,Торг!$A:$A,1,0),A665)</f>
        <v>1</v>
      </c>
    </row>
    <row r="666" spans="1:18" ht="75" x14ac:dyDescent="0.25">
      <c r="A666" s="110" t="s">
        <v>19</v>
      </c>
      <c r="B666" s="109">
        <v>137700</v>
      </c>
      <c r="C666" s="109">
        <v>162144</v>
      </c>
      <c r="D666" s="110" t="s">
        <v>1564</v>
      </c>
      <c r="E666" s="110" t="s">
        <v>2704</v>
      </c>
      <c r="F666" s="110"/>
      <c r="G666" s="110"/>
      <c r="H666" s="110"/>
      <c r="I666" s="110" t="s">
        <v>10</v>
      </c>
      <c r="J666" s="111">
        <v>3500</v>
      </c>
      <c r="K666" s="111">
        <v>7090</v>
      </c>
      <c r="L666" s="110" t="s">
        <v>2605</v>
      </c>
      <c r="M666" s="109">
        <v>1</v>
      </c>
      <c r="N666" s="109"/>
      <c r="O666" s="110"/>
      <c r="P666" s="41" t="str">
        <f t="shared" si="10"/>
        <v>1</v>
      </c>
      <c r="Q666" s="41" t="str">
        <f>INDEX(Торг!$J:$J,MATCH($B666,Торг!$B:$B,0))</f>
        <v>АТП</v>
      </c>
      <c r="R666" s="4" t="b">
        <f>EXACT(VLOOKUP(A666,Торг!$A:$A,1,0),A666)</f>
        <v>1</v>
      </c>
    </row>
    <row r="667" spans="1:18" ht="75" x14ac:dyDescent="0.25">
      <c r="A667" s="110" t="s">
        <v>19</v>
      </c>
      <c r="B667" s="109">
        <v>137701</v>
      </c>
      <c r="C667" s="109">
        <v>162145</v>
      </c>
      <c r="D667" s="110" t="s">
        <v>1565</v>
      </c>
      <c r="E667" s="110" t="s">
        <v>2704</v>
      </c>
      <c r="F667" s="110"/>
      <c r="G667" s="110"/>
      <c r="H667" s="110"/>
      <c r="I667" s="110" t="s">
        <v>10</v>
      </c>
      <c r="J667" s="111">
        <v>3500</v>
      </c>
      <c r="K667" s="111">
        <v>7090</v>
      </c>
      <c r="L667" s="110" t="s">
        <v>2605</v>
      </c>
      <c r="M667" s="109">
        <v>1</v>
      </c>
      <c r="N667" s="109"/>
      <c r="O667" s="110"/>
      <c r="P667" s="41" t="str">
        <f t="shared" si="10"/>
        <v>1</v>
      </c>
      <c r="Q667" s="41" t="str">
        <f>INDEX(Торг!$J:$J,MATCH($B667,Торг!$B:$B,0))</f>
        <v>АТП</v>
      </c>
      <c r="R667" s="4" t="b">
        <f>EXACT(VLOOKUP(A667,Торг!$A:$A,1,0),A667)</f>
        <v>1</v>
      </c>
    </row>
    <row r="668" spans="1:18" ht="75" x14ac:dyDescent="0.25">
      <c r="A668" s="110" t="s">
        <v>19</v>
      </c>
      <c r="B668" s="109">
        <v>137702</v>
      </c>
      <c r="C668" s="109">
        <v>162146</v>
      </c>
      <c r="D668" s="110" t="s">
        <v>1566</v>
      </c>
      <c r="E668" s="110" t="s">
        <v>2704</v>
      </c>
      <c r="F668" s="110"/>
      <c r="G668" s="110"/>
      <c r="H668" s="110"/>
      <c r="I668" s="110" t="s">
        <v>10</v>
      </c>
      <c r="J668" s="111">
        <v>3500</v>
      </c>
      <c r="K668" s="111">
        <v>7090</v>
      </c>
      <c r="L668" s="110" t="s">
        <v>2605</v>
      </c>
      <c r="M668" s="109">
        <v>1</v>
      </c>
      <c r="N668" s="109"/>
      <c r="O668" s="110"/>
      <c r="P668" s="41" t="str">
        <f t="shared" si="10"/>
        <v>1</v>
      </c>
      <c r="Q668" s="41" t="str">
        <f>INDEX(Торг!$J:$J,MATCH($B668,Торг!$B:$B,0))</f>
        <v>АТП</v>
      </c>
      <c r="R668" s="4" t="b">
        <f>EXACT(VLOOKUP(A668,Торг!$A:$A,1,0),A668)</f>
        <v>1</v>
      </c>
    </row>
    <row r="669" spans="1:18" ht="75" x14ac:dyDescent="0.25">
      <c r="A669" s="110" t="s">
        <v>19</v>
      </c>
      <c r="B669" s="109">
        <v>137703</v>
      </c>
      <c r="C669" s="109">
        <v>162147</v>
      </c>
      <c r="D669" s="110" t="s">
        <v>1567</v>
      </c>
      <c r="E669" s="110" t="s">
        <v>2704</v>
      </c>
      <c r="F669" s="110"/>
      <c r="G669" s="110"/>
      <c r="H669" s="110"/>
      <c r="I669" s="110" t="s">
        <v>10</v>
      </c>
      <c r="J669" s="111">
        <v>3500</v>
      </c>
      <c r="K669" s="111">
        <v>7090</v>
      </c>
      <c r="L669" s="110" t="s">
        <v>2605</v>
      </c>
      <c r="M669" s="109">
        <v>1</v>
      </c>
      <c r="N669" s="109"/>
      <c r="O669" s="110"/>
      <c r="P669" s="41" t="str">
        <f t="shared" si="10"/>
        <v>1</v>
      </c>
      <c r="Q669" s="41" t="str">
        <f>INDEX(Торг!$J:$J,MATCH($B669,Торг!$B:$B,0))</f>
        <v>АТП</v>
      </c>
      <c r="R669" s="4" t="b">
        <f>EXACT(VLOOKUP(A669,Торг!$A:$A,1,0),A669)</f>
        <v>1</v>
      </c>
    </row>
    <row r="670" spans="1:18" ht="75" x14ac:dyDescent="0.25">
      <c r="A670" s="110" t="s">
        <v>19</v>
      </c>
      <c r="B670" s="109">
        <v>137704</v>
      </c>
      <c r="C670" s="109">
        <v>162148</v>
      </c>
      <c r="D670" s="110" t="s">
        <v>1568</v>
      </c>
      <c r="E670" s="110" t="s">
        <v>2704</v>
      </c>
      <c r="F670" s="110"/>
      <c r="G670" s="110"/>
      <c r="H670" s="110"/>
      <c r="I670" s="110" t="s">
        <v>10</v>
      </c>
      <c r="J670" s="111">
        <v>3500</v>
      </c>
      <c r="K670" s="111">
        <v>7090</v>
      </c>
      <c r="L670" s="110" t="s">
        <v>2605</v>
      </c>
      <c r="M670" s="109">
        <v>1</v>
      </c>
      <c r="N670" s="109"/>
      <c r="O670" s="110"/>
      <c r="P670" s="41" t="str">
        <f t="shared" si="10"/>
        <v>1</v>
      </c>
      <c r="Q670" s="41" t="str">
        <f>INDEX(Торг!$J:$J,MATCH($B670,Торг!$B:$B,0))</f>
        <v>АТП</v>
      </c>
      <c r="R670" s="4" t="b">
        <f>EXACT(VLOOKUP(A670,Торг!$A:$A,1,0),A670)</f>
        <v>1</v>
      </c>
    </row>
    <row r="671" spans="1:18" ht="75" x14ac:dyDescent="0.25">
      <c r="A671" s="110" t="s">
        <v>19</v>
      </c>
      <c r="B671" s="109">
        <v>137705</v>
      </c>
      <c r="C671" s="109">
        <v>162149</v>
      </c>
      <c r="D671" s="110" t="s">
        <v>1569</v>
      </c>
      <c r="E671" s="110" t="s">
        <v>2704</v>
      </c>
      <c r="F671" s="110"/>
      <c r="G671" s="110"/>
      <c r="H671" s="110"/>
      <c r="I671" s="110" t="s">
        <v>10</v>
      </c>
      <c r="J671" s="111">
        <v>3500</v>
      </c>
      <c r="K671" s="111">
        <v>7090</v>
      </c>
      <c r="L671" s="110" t="s">
        <v>2605</v>
      </c>
      <c r="M671" s="109">
        <v>1</v>
      </c>
      <c r="N671" s="109"/>
      <c r="O671" s="110"/>
      <c r="P671" s="41" t="str">
        <f t="shared" si="10"/>
        <v>1</v>
      </c>
      <c r="Q671" s="41" t="str">
        <f>INDEX(Торг!$J:$J,MATCH($B671,Торг!$B:$B,0))</f>
        <v>АТП</v>
      </c>
      <c r="R671" s="4" t="b">
        <f>EXACT(VLOOKUP(A671,Торг!$A:$A,1,0),A671)</f>
        <v>1</v>
      </c>
    </row>
    <row r="672" spans="1:18" ht="60" x14ac:dyDescent="0.25">
      <c r="A672" s="110" t="s">
        <v>19</v>
      </c>
      <c r="B672" s="109">
        <v>137706</v>
      </c>
      <c r="C672" s="109">
        <v>162150</v>
      </c>
      <c r="D672" s="110" t="s">
        <v>1570</v>
      </c>
      <c r="E672" s="110" t="s">
        <v>2704</v>
      </c>
      <c r="F672" s="110"/>
      <c r="G672" s="110"/>
      <c r="H672" s="110"/>
      <c r="I672" s="110" t="s">
        <v>10</v>
      </c>
      <c r="J672" s="111">
        <v>3500</v>
      </c>
      <c r="K672" s="111">
        <v>7090</v>
      </c>
      <c r="L672" s="110" t="s">
        <v>2605</v>
      </c>
      <c r="M672" s="109">
        <v>1</v>
      </c>
      <c r="N672" s="109"/>
      <c r="O672" s="110"/>
      <c r="P672" s="41" t="str">
        <f t="shared" si="10"/>
        <v>1</v>
      </c>
      <c r="Q672" s="41" t="str">
        <f>INDEX(Торг!$J:$J,MATCH($B672,Торг!$B:$B,0))</f>
        <v>АТП</v>
      </c>
      <c r="R672" s="4" t="b">
        <f>EXACT(VLOOKUP(A672,Торг!$A:$A,1,0),A672)</f>
        <v>1</v>
      </c>
    </row>
    <row r="673" spans="1:18" ht="75" x14ac:dyDescent="0.25">
      <c r="A673" s="110" t="s">
        <v>19</v>
      </c>
      <c r="B673" s="109">
        <v>137707</v>
      </c>
      <c r="C673" s="109">
        <v>162151</v>
      </c>
      <c r="D673" s="110" t="s">
        <v>1571</v>
      </c>
      <c r="E673" s="110" t="s">
        <v>2704</v>
      </c>
      <c r="F673" s="110"/>
      <c r="G673" s="110"/>
      <c r="H673" s="110"/>
      <c r="I673" s="110" t="s">
        <v>10</v>
      </c>
      <c r="J673" s="111">
        <v>3500</v>
      </c>
      <c r="K673" s="111">
        <v>7090</v>
      </c>
      <c r="L673" s="110" t="s">
        <v>2605</v>
      </c>
      <c r="M673" s="109">
        <v>1</v>
      </c>
      <c r="N673" s="109"/>
      <c r="O673" s="110"/>
      <c r="P673" s="41" t="str">
        <f t="shared" si="10"/>
        <v>1</v>
      </c>
      <c r="Q673" s="41" t="str">
        <f>INDEX(Торг!$J:$J,MATCH($B673,Торг!$B:$B,0))</f>
        <v>АТП</v>
      </c>
      <c r="R673" s="4" t="b">
        <f>EXACT(VLOOKUP(A673,Торг!$A:$A,1,0),A673)</f>
        <v>1</v>
      </c>
    </row>
    <row r="674" spans="1:18" ht="60" x14ac:dyDescent="0.25">
      <c r="A674" s="110" t="s">
        <v>19</v>
      </c>
      <c r="B674" s="109">
        <v>137708</v>
      </c>
      <c r="C674" s="109">
        <v>162152</v>
      </c>
      <c r="D674" s="110" t="s">
        <v>1572</v>
      </c>
      <c r="E674" s="110" t="s">
        <v>2704</v>
      </c>
      <c r="F674" s="110"/>
      <c r="G674" s="110"/>
      <c r="H674" s="110"/>
      <c r="I674" s="110" t="s">
        <v>10</v>
      </c>
      <c r="J674" s="111">
        <v>3500</v>
      </c>
      <c r="K674" s="111">
        <v>7090</v>
      </c>
      <c r="L674" s="110" t="s">
        <v>2605</v>
      </c>
      <c r="M674" s="109">
        <v>1</v>
      </c>
      <c r="N674" s="109"/>
      <c r="O674" s="110"/>
      <c r="P674" s="41" t="str">
        <f t="shared" si="10"/>
        <v>1</v>
      </c>
      <c r="Q674" s="41" t="str">
        <f>INDEX(Торг!$J:$J,MATCH($B674,Торг!$B:$B,0))</f>
        <v>АТП</v>
      </c>
      <c r="R674" s="4" t="b">
        <f>EXACT(VLOOKUP(A674,Торг!$A:$A,1,0),A674)</f>
        <v>1</v>
      </c>
    </row>
    <row r="675" spans="1:18" ht="60" x14ac:dyDescent="0.25">
      <c r="A675" s="110" t="s">
        <v>19</v>
      </c>
      <c r="B675" s="109">
        <v>137709</v>
      </c>
      <c r="C675" s="109">
        <v>162153</v>
      </c>
      <c r="D675" s="110" t="s">
        <v>1573</v>
      </c>
      <c r="E675" s="110" t="s">
        <v>2704</v>
      </c>
      <c r="F675" s="110"/>
      <c r="G675" s="110"/>
      <c r="H675" s="110"/>
      <c r="I675" s="110" t="s">
        <v>10</v>
      </c>
      <c r="J675" s="111">
        <v>3500</v>
      </c>
      <c r="K675" s="111">
        <v>7090</v>
      </c>
      <c r="L675" s="110" t="s">
        <v>2605</v>
      </c>
      <c r="M675" s="109">
        <v>1</v>
      </c>
      <c r="N675" s="109"/>
      <c r="O675" s="110"/>
      <c r="P675" s="41" t="str">
        <f t="shared" si="10"/>
        <v>1</v>
      </c>
      <c r="Q675" s="41" t="str">
        <f>INDEX(Торг!$J:$J,MATCH($B675,Торг!$B:$B,0))</f>
        <v>АТП</v>
      </c>
      <c r="R675" s="4" t="b">
        <f>EXACT(VLOOKUP(A675,Торг!$A:$A,1,0),A675)</f>
        <v>1</v>
      </c>
    </row>
    <row r="676" spans="1:18" ht="60" x14ac:dyDescent="0.25">
      <c r="A676" s="110" t="s">
        <v>19</v>
      </c>
      <c r="B676" s="109">
        <v>257478</v>
      </c>
      <c r="C676" s="109">
        <v>178045</v>
      </c>
      <c r="D676" s="110" t="s">
        <v>1574</v>
      </c>
      <c r="E676" s="110" t="s">
        <v>2704</v>
      </c>
      <c r="F676" s="110"/>
      <c r="G676" s="110"/>
      <c r="H676" s="110"/>
      <c r="I676" s="110" t="s">
        <v>10</v>
      </c>
      <c r="J676" s="111">
        <v>3500</v>
      </c>
      <c r="K676" s="111">
        <v>7090</v>
      </c>
      <c r="L676" s="110" t="s">
        <v>2605</v>
      </c>
      <c r="M676" s="109">
        <v>1</v>
      </c>
      <c r="N676" s="109"/>
      <c r="O676" s="110"/>
      <c r="P676" s="41" t="str">
        <f t="shared" si="10"/>
        <v>1</v>
      </c>
      <c r="Q676" s="41" t="str">
        <f>INDEX(Торг!$J:$J,MATCH($B676,Торг!$B:$B,0))</f>
        <v>АТП</v>
      </c>
      <c r="R676" s="4" t="b">
        <f>EXACT(VLOOKUP(A676,Торг!$A:$A,1,0),A676)</f>
        <v>1</v>
      </c>
    </row>
    <row r="677" spans="1:18" ht="75" x14ac:dyDescent="0.25">
      <c r="A677" s="110" t="s">
        <v>19</v>
      </c>
      <c r="B677" s="109">
        <v>137710</v>
      </c>
      <c r="C677" s="109">
        <v>162154</v>
      </c>
      <c r="D677" s="110" t="s">
        <v>1575</v>
      </c>
      <c r="E677" s="110" t="s">
        <v>2704</v>
      </c>
      <c r="F677" s="110"/>
      <c r="G677" s="110"/>
      <c r="H677" s="110"/>
      <c r="I677" s="110" t="s">
        <v>10</v>
      </c>
      <c r="J677" s="111">
        <v>3500</v>
      </c>
      <c r="K677" s="111">
        <v>7090</v>
      </c>
      <c r="L677" s="110" t="s">
        <v>2605</v>
      </c>
      <c r="M677" s="109">
        <v>1</v>
      </c>
      <c r="N677" s="109"/>
      <c r="O677" s="110"/>
      <c r="P677" s="41" t="str">
        <f t="shared" si="10"/>
        <v>1</v>
      </c>
      <c r="Q677" s="41" t="str">
        <f>INDEX(Торг!$J:$J,MATCH($B677,Торг!$B:$B,0))</f>
        <v>АТП</v>
      </c>
      <c r="R677" s="4" t="b">
        <f>EXACT(VLOOKUP(A677,Торг!$A:$A,1,0),A677)</f>
        <v>1</v>
      </c>
    </row>
    <row r="678" spans="1:18" ht="75" x14ac:dyDescent="0.25">
      <c r="A678" s="110" t="s">
        <v>19</v>
      </c>
      <c r="B678" s="109">
        <v>137711</v>
      </c>
      <c r="C678" s="109">
        <v>162155</v>
      </c>
      <c r="D678" s="110" t="s">
        <v>1576</v>
      </c>
      <c r="E678" s="110" t="s">
        <v>2704</v>
      </c>
      <c r="F678" s="110"/>
      <c r="G678" s="110"/>
      <c r="H678" s="110"/>
      <c r="I678" s="110" t="s">
        <v>10</v>
      </c>
      <c r="J678" s="111">
        <v>3500</v>
      </c>
      <c r="K678" s="111">
        <v>7090</v>
      </c>
      <c r="L678" s="110" t="s">
        <v>2605</v>
      </c>
      <c r="M678" s="109">
        <v>1</v>
      </c>
      <c r="N678" s="109"/>
      <c r="O678" s="110"/>
      <c r="P678" s="41" t="str">
        <f t="shared" si="10"/>
        <v>1</v>
      </c>
      <c r="Q678" s="41" t="str">
        <f>INDEX(Торг!$J:$J,MATCH($B678,Торг!$B:$B,0))</f>
        <v>АТП</v>
      </c>
      <c r="R678" s="4" t="b">
        <f>EXACT(VLOOKUP(A678,Торг!$A:$A,1,0),A678)</f>
        <v>1</v>
      </c>
    </row>
    <row r="679" spans="1:18" ht="75" x14ac:dyDescent="0.25">
      <c r="A679" s="110" t="s">
        <v>19</v>
      </c>
      <c r="B679" s="109">
        <v>137712</v>
      </c>
      <c r="C679" s="109">
        <v>162156</v>
      </c>
      <c r="D679" s="110" t="s">
        <v>1577</v>
      </c>
      <c r="E679" s="110" t="s">
        <v>2704</v>
      </c>
      <c r="F679" s="110"/>
      <c r="G679" s="110"/>
      <c r="H679" s="110"/>
      <c r="I679" s="110" t="s">
        <v>10</v>
      </c>
      <c r="J679" s="111">
        <v>3500</v>
      </c>
      <c r="K679" s="111">
        <v>7090</v>
      </c>
      <c r="L679" s="110" t="s">
        <v>2605</v>
      </c>
      <c r="M679" s="109">
        <v>1</v>
      </c>
      <c r="N679" s="109"/>
      <c r="O679" s="110"/>
      <c r="P679" s="41" t="str">
        <f t="shared" si="10"/>
        <v>1</v>
      </c>
      <c r="Q679" s="41" t="str">
        <f>INDEX(Торг!$J:$J,MATCH($B679,Торг!$B:$B,0))</f>
        <v>АТП</v>
      </c>
      <c r="R679" s="4" t="b">
        <f>EXACT(VLOOKUP(A679,Торг!$A:$A,1,0),A679)</f>
        <v>1</v>
      </c>
    </row>
    <row r="680" spans="1:18" ht="75" x14ac:dyDescent="0.25">
      <c r="A680" s="110" t="s">
        <v>19</v>
      </c>
      <c r="B680" s="109">
        <v>137713</v>
      </c>
      <c r="C680" s="109">
        <v>162157</v>
      </c>
      <c r="D680" s="110" t="s">
        <v>1578</v>
      </c>
      <c r="E680" s="110" t="s">
        <v>2704</v>
      </c>
      <c r="F680" s="110"/>
      <c r="G680" s="110"/>
      <c r="H680" s="110"/>
      <c r="I680" s="110" t="s">
        <v>10</v>
      </c>
      <c r="J680" s="111">
        <v>3500</v>
      </c>
      <c r="K680" s="111">
        <v>7090</v>
      </c>
      <c r="L680" s="110" t="s">
        <v>2605</v>
      </c>
      <c r="M680" s="109">
        <v>1</v>
      </c>
      <c r="N680" s="109"/>
      <c r="O680" s="110"/>
      <c r="P680" s="41" t="str">
        <f t="shared" si="10"/>
        <v>1</v>
      </c>
      <c r="Q680" s="41" t="str">
        <f>INDEX(Торг!$J:$J,MATCH($B680,Торг!$B:$B,0))</f>
        <v>АТП</v>
      </c>
      <c r="R680" s="4" t="b">
        <f>EXACT(VLOOKUP(A680,Торг!$A:$A,1,0),A680)</f>
        <v>1</v>
      </c>
    </row>
    <row r="681" spans="1:18" ht="75" x14ac:dyDescent="0.25">
      <c r="A681" s="110" t="s">
        <v>19</v>
      </c>
      <c r="B681" s="109">
        <v>137714</v>
      </c>
      <c r="C681" s="109">
        <v>162158</v>
      </c>
      <c r="D681" s="110" t="s">
        <v>1579</v>
      </c>
      <c r="E681" s="110" t="s">
        <v>2704</v>
      </c>
      <c r="F681" s="110"/>
      <c r="G681" s="110"/>
      <c r="H681" s="110"/>
      <c r="I681" s="110" t="s">
        <v>10</v>
      </c>
      <c r="J681" s="111">
        <v>3500</v>
      </c>
      <c r="K681" s="111">
        <v>7090</v>
      </c>
      <c r="L681" s="110" t="s">
        <v>2605</v>
      </c>
      <c r="M681" s="109">
        <v>1</v>
      </c>
      <c r="N681" s="109"/>
      <c r="O681" s="110"/>
      <c r="P681" s="41" t="str">
        <f t="shared" si="10"/>
        <v>1</v>
      </c>
      <c r="Q681" s="41" t="str">
        <f>INDEX(Торг!$J:$J,MATCH($B681,Торг!$B:$B,0))</f>
        <v>АТП</v>
      </c>
      <c r="R681" s="4" t="b">
        <f>EXACT(VLOOKUP(A681,Торг!$A:$A,1,0),A681)</f>
        <v>1</v>
      </c>
    </row>
    <row r="682" spans="1:18" ht="75" x14ac:dyDescent="0.25">
      <c r="A682" s="110" t="s">
        <v>19</v>
      </c>
      <c r="B682" s="109">
        <v>137715</v>
      </c>
      <c r="C682" s="109">
        <v>162159</v>
      </c>
      <c r="D682" s="110" t="s">
        <v>1580</v>
      </c>
      <c r="E682" s="110" t="s">
        <v>2704</v>
      </c>
      <c r="F682" s="110"/>
      <c r="G682" s="110"/>
      <c r="H682" s="110"/>
      <c r="I682" s="110" t="s">
        <v>10</v>
      </c>
      <c r="J682" s="111">
        <v>3500</v>
      </c>
      <c r="K682" s="111">
        <v>7090</v>
      </c>
      <c r="L682" s="110" t="s">
        <v>2605</v>
      </c>
      <c r="M682" s="109">
        <v>1</v>
      </c>
      <c r="N682" s="109"/>
      <c r="O682" s="110"/>
      <c r="P682" s="41" t="str">
        <f t="shared" si="10"/>
        <v>1</v>
      </c>
      <c r="Q682" s="41" t="str">
        <f>INDEX(Торг!$J:$J,MATCH($B682,Торг!$B:$B,0))</f>
        <v>АТП</v>
      </c>
      <c r="R682" s="4" t="b">
        <f>EXACT(VLOOKUP(A682,Торг!$A:$A,1,0),A682)</f>
        <v>1</v>
      </c>
    </row>
    <row r="683" spans="1:18" ht="75" x14ac:dyDescent="0.25">
      <c r="A683" s="110" t="s">
        <v>19</v>
      </c>
      <c r="B683" s="109">
        <v>137716</v>
      </c>
      <c r="C683" s="109">
        <v>162160</v>
      </c>
      <c r="D683" s="110" t="s">
        <v>1581</v>
      </c>
      <c r="E683" s="110" t="s">
        <v>2704</v>
      </c>
      <c r="F683" s="110"/>
      <c r="G683" s="110"/>
      <c r="H683" s="110"/>
      <c r="I683" s="110" t="s">
        <v>10</v>
      </c>
      <c r="J683" s="111">
        <v>3500</v>
      </c>
      <c r="K683" s="111">
        <v>7090</v>
      </c>
      <c r="L683" s="110" t="s">
        <v>2605</v>
      </c>
      <c r="M683" s="109">
        <v>1</v>
      </c>
      <c r="N683" s="109"/>
      <c r="O683" s="110"/>
      <c r="P683" s="41" t="str">
        <f t="shared" si="10"/>
        <v>1</v>
      </c>
      <c r="Q683" s="41" t="str">
        <f>INDEX(Торг!$J:$J,MATCH($B683,Торг!$B:$B,0))</f>
        <v>АТП</v>
      </c>
      <c r="R683" s="4" t="b">
        <f>EXACT(VLOOKUP(A683,Торг!$A:$A,1,0),A683)</f>
        <v>1</v>
      </c>
    </row>
    <row r="684" spans="1:18" ht="75" x14ac:dyDescent="0.25">
      <c r="A684" s="110" t="s">
        <v>19</v>
      </c>
      <c r="B684" s="109">
        <v>137717</v>
      </c>
      <c r="C684" s="109">
        <v>162161</v>
      </c>
      <c r="D684" s="110" t="s">
        <v>1582</v>
      </c>
      <c r="E684" s="110" t="s">
        <v>2704</v>
      </c>
      <c r="F684" s="110"/>
      <c r="G684" s="110"/>
      <c r="H684" s="110"/>
      <c r="I684" s="110" t="s">
        <v>10</v>
      </c>
      <c r="J684" s="111">
        <v>3500</v>
      </c>
      <c r="K684" s="111">
        <v>7090</v>
      </c>
      <c r="L684" s="110" t="s">
        <v>2605</v>
      </c>
      <c r="M684" s="109">
        <v>1</v>
      </c>
      <c r="N684" s="109"/>
      <c r="O684" s="110"/>
      <c r="P684" s="41" t="str">
        <f t="shared" si="10"/>
        <v>1</v>
      </c>
      <c r="Q684" s="41" t="str">
        <f>INDEX(Торг!$J:$J,MATCH($B684,Торг!$B:$B,0))</f>
        <v>АТП</v>
      </c>
      <c r="R684" s="4" t="b">
        <f>EXACT(VLOOKUP(A684,Торг!$A:$A,1,0),A684)</f>
        <v>1</v>
      </c>
    </row>
    <row r="685" spans="1:18" ht="75" x14ac:dyDescent="0.25">
      <c r="A685" s="110" t="s">
        <v>19</v>
      </c>
      <c r="B685" s="109">
        <v>137718</v>
      </c>
      <c r="C685" s="109">
        <v>162162</v>
      </c>
      <c r="D685" s="110" t="s">
        <v>1583</v>
      </c>
      <c r="E685" s="110" t="s">
        <v>2704</v>
      </c>
      <c r="F685" s="110"/>
      <c r="G685" s="110"/>
      <c r="H685" s="110"/>
      <c r="I685" s="110" t="s">
        <v>10</v>
      </c>
      <c r="J685" s="111">
        <v>3500</v>
      </c>
      <c r="K685" s="111">
        <v>7090</v>
      </c>
      <c r="L685" s="110" t="s">
        <v>2605</v>
      </c>
      <c r="M685" s="109">
        <v>1</v>
      </c>
      <c r="N685" s="109"/>
      <c r="O685" s="110"/>
      <c r="P685" s="41" t="str">
        <f t="shared" si="10"/>
        <v>1</v>
      </c>
      <c r="Q685" s="41" t="str">
        <f>INDEX(Торг!$J:$J,MATCH($B685,Торг!$B:$B,0))</f>
        <v>АТП</v>
      </c>
      <c r="R685" s="4" t="b">
        <f>EXACT(VLOOKUP(A685,Торг!$A:$A,1,0),A685)</f>
        <v>1</v>
      </c>
    </row>
    <row r="686" spans="1:18" ht="75" x14ac:dyDescent="0.25">
      <c r="A686" s="110" t="s">
        <v>19</v>
      </c>
      <c r="B686" s="109">
        <v>137719</v>
      </c>
      <c r="C686" s="109">
        <v>162163</v>
      </c>
      <c r="D686" s="110" t="s">
        <v>1584</v>
      </c>
      <c r="E686" s="110" t="s">
        <v>2704</v>
      </c>
      <c r="F686" s="110"/>
      <c r="G686" s="110"/>
      <c r="H686" s="110"/>
      <c r="I686" s="110" t="s">
        <v>10</v>
      </c>
      <c r="J686" s="111">
        <v>3500</v>
      </c>
      <c r="K686" s="111">
        <v>7090</v>
      </c>
      <c r="L686" s="110" t="s">
        <v>2605</v>
      </c>
      <c r="M686" s="109">
        <v>1</v>
      </c>
      <c r="N686" s="109"/>
      <c r="O686" s="110"/>
      <c r="P686" s="41" t="str">
        <f t="shared" si="10"/>
        <v>1</v>
      </c>
      <c r="Q686" s="41" t="str">
        <f>INDEX(Торг!$J:$J,MATCH($B686,Торг!$B:$B,0))</f>
        <v>АТП</v>
      </c>
      <c r="R686" s="4" t="b">
        <f>EXACT(VLOOKUP(A686,Торг!$A:$A,1,0),A686)</f>
        <v>1</v>
      </c>
    </row>
    <row r="687" spans="1:18" ht="75" x14ac:dyDescent="0.25">
      <c r="A687" s="110" t="s">
        <v>19</v>
      </c>
      <c r="B687" s="109">
        <v>137720</v>
      </c>
      <c r="C687" s="109">
        <v>162164</v>
      </c>
      <c r="D687" s="110" t="s">
        <v>1585</v>
      </c>
      <c r="E687" s="110" t="s">
        <v>2704</v>
      </c>
      <c r="F687" s="110"/>
      <c r="G687" s="110"/>
      <c r="H687" s="110"/>
      <c r="I687" s="110" t="s">
        <v>10</v>
      </c>
      <c r="J687" s="111">
        <v>3500</v>
      </c>
      <c r="K687" s="111">
        <v>7090</v>
      </c>
      <c r="L687" s="110" t="s">
        <v>2605</v>
      </c>
      <c r="M687" s="109">
        <v>1</v>
      </c>
      <c r="N687" s="109"/>
      <c r="O687" s="110"/>
      <c r="P687" s="41" t="str">
        <f t="shared" si="10"/>
        <v>1</v>
      </c>
      <c r="Q687" s="41" t="str">
        <f>INDEX(Торг!$J:$J,MATCH($B687,Торг!$B:$B,0))</f>
        <v>АТП</v>
      </c>
      <c r="R687" s="4" t="b">
        <f>EXACT(VLOOKUP(A687,Торг!$A:$A,1,0),A687)</f>
        <v>1</v>
      </c>
    </row>
    <row r="688" spans="1:18" ht="60" x14ac:dyDescent="0.25">
      <c r="A688" s="110" t="s">
        <v>19</v>
      </c>
      <c r="B688" s="109">
        <v>137721</v>
      </c>
      <c r="C688" s="109">
        <v>162165</v>
      </c>
      <c r="D688" s="110" t="s">
        <v>1586</v>
      </c>
      <c r="E688" s="110" t="s">
        <v>2704</v>
      </c>
      <c r="F688" s="110"/>
      <c r="G688" s="110"/>
      <c r="H688" s="110"/>
      <c r="I688" s="110" t="s">
        <v>10</v>
      </c>
      <c r="J688" s="111">
        <v>3500</v>
      </c>
      <c r="K688" s="111">
        <v>7090</v>
      </c>
      <c r="L688" s="110" t="s">
        <v>2605</v>
      </c>
      <c r="M688" s="109">
        <v>1</v>
      </c>
      <c r="N688" s="109"/>
      <c r="O688" s="110"/>
      <c r="P688" s="41" t="str">
        <f t="shared" si="10"/>
        <v>1</v>
      </c>
      <c r="Q688" s="41" t="str">
        <f>INDEX(Торг!$J:$J,MATCH($B688,Торг!$B:$B,0))</f>
        <v>АТП</v>
      </c>
      <c r="R688" s="4" t="b">
        <f>EXACT(VLOOKUP(A688,Торг!$A:$A,1,0),A688)</f>
        <v>1</v>
      </c>
    </row>
    <row r="689" spans="1:18" ht="60" x14ac:dyDescent="0.25">
      <c r="A689" s="110" t="s">
        <v>19</v>
      </c>
      <c r="B689" s="109">
        <v>137722</v>
      </c>
      <c r="C689" s="109">
        <v>162142</v>
      </c>
      <c r="D689" s="110" t="s">
        <v>1587</v>
      </c>
      <c r="E689" s="110" t="s">
        <v>2704</v>
      </c>
      <c r="F689" s="110"/>
      <c r="G689" s="110"/>
      <c r="H689" s="110"/>
      <c r="I689" s="110" t="s">
        <v>10</v>
      </c>
      <c r="J689" s="111">
        <v>3500</v>
      </c>
      <c r="K689" s="111">
        <v>7090</v>
      </c>
      <c r="L689" s="110" t="s">
        <v>2605</v>
      </c>
      <c r="M689" s="109">
        <v>1</v>
      </c>
      <c r="N689" s="109"/>
      <c r="O689" s="110"/>
      <c r="P689" s="41" t="str">
        <f t="shared" si="10"/>
        <v>1</v>
      </c>
      <c r="Q689" s="41" t="str">
        <f>INDEX(Торг!$J:$J,MATCH($B689,Торг!$B:$B,0))</f>
        <v>АТП</v>
      </c>
      <c r="R689" s="4" t="b">
        <f>EXACT(VLOOKUP(A689,Торг!$A:$A,1,0),A689)</f>
        <v>1</v>
      </c>
    </row>
    <row r="690" spans="1:18" ht="75" x14ac:dyDescent="0.25">
      <c r="A690" s="110" t="s">
        <v>19</v>
      </c>
      <c r="B690" s="109">
        <v>137723</v>
      </c>
      <c r="C690" s="109">
        <v>162166</v>
      </c>
      <c r="D690" s="110" t="s">
        <v>1588</v>
      </c>
      <c r="E690" s="110" t="s">
        <v>2704</v>
      </c>
      <c r="F690" s="110"/>
      <c r="G690" s="110"/>
      <c r="H690" s="110"/>
      <c r="I690" s="110" t="s">
        <v>10</v>
      </c>
      <c r="J690" s="111">
        <v>3500</v>
      </c>
      <c r="K690" s="111">
        <v>7090</v>
      </c>
      <c r="L690" s="110" t="s">
        <v>2605</v>
      </c>
      <c r="M690" s="109">
        <v>1</v>
      </c>
      <c r="N690" s="109"/>
      <c r="O690" s="110"/>
      <c r="P690" s="41" t="str">
        <f t="shared" si="10"/>
        <v>1</v>
      </c>
      <c r="Q690" s="41" t="str">
        <f>INDEX(Торг!$J:$J,MATCH($B690,Торг!$B:$B,0))</f>
        <v>АТП</v>
      </c>
      <c r="R690" s="4" t="b">
        <f>EXACT(VLOOKUP(A690,Торг!$A:$A,1,0),A690)</f>
        <v>1</v>
      </c>
    </row>
    <row r="691" spans="1:18" ht="75" x14ac:dyDescent="0.25">
      <c r="A691" s="110" t="s">
        <v>21</v>
      </c>
      <c r="B691" s="109">
        <v>137725</v>
      </c>
      <c r="C691" s="109">
        <v>155595</v>
      </c>
      <c r="D691" s="110" t="s">
        <v>1589</v>
      </c>
      <c r="E691" s="110" t="s">
        <v>2704</v>
      </c>
      <c r="F691" s="110"/>
      <c r="G691" s="110"/>
      <c r="H691" s="110" t="s">
        <v>22</v>
      </c>
      <c r="I691" s="110" t="s">
        <v>10</v>
      </c>
      <c r="J691" s="111">
        <v>2100</v>
      </c>
      <c r="K691" s="111">
        <v>3190</v>
      </c>
      <c r="L691" s="110" t="s">
        <v>2596</v>
      </c>
      <c r="M691" s="109">
        <v>1</v>
      </c>
      <c r="N691" s="109"/>
      <c r="O691" s="110"/>
      <c r="P691" s="41" t="str">
        <f t="shared" si="10"/>
        <v>1</v>
      </c>
      <c r="Q691" s="41" t="str">
        <f>INDEX(Торг!$J:$J,MATCH($B691,Торг!$B:$B,0))</f>
        <v>АТП</v>
      </c>
      <c r="R691" s="4" t="b">
        <f>EXACT(VLOOKUP(A691,Торг!$A:$A,1,0),A691)</f>
        <v>1</v>
      </c>
    </row>
    <row r="692" spans="1:18" ht="75" x14ac:dyDescent="0.25">
      <c r="A692" s="110" t="s">
        <v>21</v>
      </c>
      <c r="B692" s="109">
        <v>137726</v>
      </c>
      <c r="C692" s="109">
        <v>155597</v>
      </c>
      <c r="D692" s="110" t="s">
        <v>1590</v>
      </c>
      <c r="E692" s="110" t="s">
        <v>2704</v>
      </c>
      <c r="F692" s="110"/>
      <c r="G692" s="110"/>
      <c r="H692" s="110" t="s">
        <v>22</v>
      </c>
      <c r="I692" s="110" t="s">
        <v>10</v>
      </c>
      <c r="J692" s="111">
        <v>2700</v>
      </c>
      <c r="K692" s="111">
        <v>3990</v>
      </c>
      <c r="L692" s="110"/>
      <c r="M692" s="109">
        <v>1</v>
      </c>
      <c r="N692" s="109"/>
      <c r="O692" s="110"/>
      <c r="P692" s="41" t="str">
        <f t="shared" si="10"/>
        <v>1</v>
      </c>
      <c r="Q692" s="41" t="str">
        <f>INDEX(Торг!$J:$J,MATCH($B692,Торг!$B:$B,0))</f>
        <v>АТП</v>
      </c>
      <c r="R692" s="4" t="b">
        <f>EXACT(VLOOKUP(A692,Торг!$A:$A,1,0),A692)</f>
        <v>1</v>
      </c>
    </row>
    <row r="693" spans="1:18" ht="75" x14ac:dyDescent="0.25">
      <c r="A693" s="110" t="s">
        <v>21</v>
      </c>
      <c r="B693" s="109">
        <v>137727</v>
      </c>
      <c r="C693" s="109">
        <v>155598</v>
      </c>
      <c r="D693" s="110" t="s">
        <v>1591</v>
      </c>
      <c r="E693" s="110" t="s">
        <v>2704</v>
      </c>
      <c r="F693" s="110"/>
      <c r="G693" s="110"/>
      <c r="H693" s="110" t="s">
        <v>22</v>
      </c>
      <c r="I693" s="110" t="s">
        <v>10</v>
      </c>
      <c r="J693" s="111">
        <v>2700</v>
      </c>
      <c r="K693" s="111">
        <v>3990</v>
      </c>
      <c r="L693" s="110"/>
      <c r="M693" s="109">
        <v>1</v>
      </c>
      <c r="N693" s="109"/>
      <c r="O693" s="110"/>
      <c r="P693" s="41" t="str">
        <f t="shared" si="10"/>
        <v>1</v>
      </c>
      <c r="Q693" s="41" t="str">
        <f>INDEX(Торг!$J:$J,MATCH($B693,Торг!$B:$B,0))</f>
        <v>АТП</v>
      </c>
      <c r="R693" s="4" t="b">
        <f>EXACT(VLOOKUP(A693,Торг!$A:$A,1,0),A693)</f>
        <v>1</v>
      </c>
    </row>
    <row r="694" spans="1:18" ht="75" x14ac:dyDescent="0.25">
      <c r="A694" s="110" t="s">
        <v>21</v>
      </c>
      <c r="B694" s="109">
        <v>137728</v>
      </c>
      <c r="C694" s="109">
        <v>155599</v>
      </c>
      <c r="D694" s="110" t="s">
        <v>1592</v>
      </c>
      <c r="E694" s="110" t="s">
        <v>2704</v>
      </c>
      <c r="F694" s="110"/>
      <c r="G694" s="110"/>
      <c r="H694" s="110" t="s">
        <v>22</v>
      </c>
      <c r="I694" s="110" t="s">
        <v>10</v>
      </c>
      <c r="J694" s="111">
        <v>2700</v>
      </c>
      <c r="K694" s="111">
        <v>3990</v>
      </c>
      <c r="L694" s="110"/>
      <c r="M694" s="109">
        <v>1</v>
      </c>
      <c r="N694" s="109"/>
      <c r="O694" s="110"/>
      <c r="P694" s="41" t="str">
        <f t="shared" si="10"/>
        <v>1</v>
      </c>
      <c r="Q694" s="41" t="str">
        <f>INDEX(Торг!$J:$J,MATCH($B694,Торг!$B:$B,0))</f>
        <v>АТП</v>
      </c>
      <c r="R694" s="4" t="b">
        <f>EXACT(VLOOKUP(A694,Торг!$A:$A,1,0),A694)</f>
        <v>1</v>
      </c>
    </row>
    <row r="695" spans="1:18" ht="75" x14ac:dyDescent="0.25">
      <c r="A695" s="110" t="s">
        <v>21</v>
      </c>
      <c r="B695" s="109">
        <v>137729</v>
      </c>
      <c r="C695" s="109">
        <v>155600</v>
      </c>
      <c r="D695" s="110" t="s">
        <v>1593</v>
      </c>
      <c r="E695" s="110" t="s">
        <v>2704</v>
      </c>
      <c r="F695" s="110"/>
      <c r="G695" s="110"/>
      <c r="H695" s="110" t="s">
        <v>22</v>
      </c>
      <c r="I695" s="110" t="s">
        <v>10</v>
      </c>
      <c r="J695" s="111">
        <v>2700</v>
      </c>
      <c r="K695" s="111">
        <v>3990</v>
      </c>
      <c r="L695" s="110"/>
      <c r="M695" s="109">
        <v>1</v>
      </c>
      <c r="N695" s="109"/>
      <c r="O695" s="110"/>
      <c r="P695" s="41" t="str">
        <f t="shared" si="10"/>
        <v>1</v>
      </c>
      <c r="Q695" s="41" t="str">
        <f>INDEX(Торг!$J:$J,MATCH($B695,Торг!$B:$B,0))</f>
        <v>АТП</v>
      </c>
      <c r="R695" s="4" t="b">
        <f>EXACT(VLOOKUP(A695,Торг!$A:$A,1,0),A695)</f>
        <v>1</v>
      </c>
    </row>
    <row r="696" spans="1:18" ht="75" x14ac:dyDescent="0.25">
      <c r="A696" s="110" t="s">
        <v>21</v>
      </c>
      <c r="B696" s="109">
        <v>137730</v>
      </c>
      <c r="C696" s="109">
        <v>155601</v>
      </c>
      <c r="D696" s="110" t="s">
        <v>1594</v>
      </c>
      <c r="E696" s="110" t="s">
        <v>2704</v>
      </c>
      <c r="F696" s="110"/>
      <c r="G696" s="110"/>
      <c r="H696" s="110" t="s">
        <v>22</v>
      </c>
      <c r="I696" s="110" t="s">
        <v>10</v>
      </c>
      <c r="J696" s="111">
        <v>2700</v>
      </c>
      <c r="K696" s="111">
        <v>3990</v>
      </c>
      <c r="L696" s="110"/>
      <c r="M696" s="109">
        <v>1</v>
      </c>
      <c r="N696" s="109"/>
      <c r="O696" s="110"/>
      <c r="P696" s="41" t="str">
        <f t="shared" si="10"/>
        <v>1</v>
      </c>
      <c r="Q696" s="41" t="str">
        <f>INDEX(Торг!$J:$J,MATCH($B696,Торг!$B:$B,0))</f>
        <v>АТП</v>
      </c>
      <c r="R696" s="4" t="b">
        <f>EXACT(VLOOKUP(A696,Торг!$A:$A,1,0),A696)</f>
        <v>1</v>
      </c>
    </row>
    <row r="697" spans="1:18" ht="75" x14ac:dyDescent="0.25">
      <c r="A697" s="110" t="s">
        <v>21</v>
      </c>
      <c r="B697" s="109">
        <v>137731</v>
      </c>
      <c r="C697" s="109">
        <v>155602</v>
      </c>
      <c r="D697" s="110" t="s">
        <v>1595</v>
      </c>
      <c r="E697" s="110" t="s">
        <v>2704</v>
      </c>
      <c r="F697" s="110"/>
      <c r="G697" s="110"/>
      <c r="H697" s="110" t="s">
        <v>22</v>
      </c>
      <c r="I697" s="110" t="s">
        <v>10</v>
      </c>
      <c r="J697" s="111">
        <v>2700</v>
      </c>
      <c r="K697" s="111">
        <v>3990</v>
      </c>
      <c r="L697" s="110"/>
      <c r="M697" s="109">
        <v>1</v>
      </c>
      <c r="N697" s="109"/>
      <c r="O697" s="110"/>
      <c r="P697" s="41" t="str">
        <f t="shared" si="10"/>
        <v>1</v>
      </c>
      <c r="Q697" s="41" t="str">
        <f>INDEX(Торг!$J:$J,MATCH($B697,Торг!$B:$B,0))</f>
        <v>АТП</v>
      </c>
      <c r="R697" s="4" t="b">
        <f>EXACT(VLOOKUP(A697,Торг!$A:$A,1,0),A697)</f>
        <v>1</v>
      </c>
    </row>
    <row r="698" spans="1:18" ht="75" x14ac:dyDescent="0.25">
      <c r="A698" s="110" t="s">
        <v>21</v>
      </c>
      <c r="B698" s="109">
        <v>137732</v>
      </c>
      <c r="C698" s="109">
        <v>155603</v>
      </c>
      <c r="D698" s="110" t="s">
        <v>1596</v>
      </c>
      <c r="E698" s="110" t="s">
        <v>2704</v>
      </c>
      <c r="F698" s="110"/>
      <c r="G698" s="110"/>
      <c r="H698" s="110" t="s">
        <v>22</v>
      </c>
      <c r="I698" s="110" t="s">
        <v>10</v>
      </c>
      <c r="J698" s="111">
        <v>2700</v>
      </c>
      <c r="K698" s="111">
        <v>3990</v>
      </c>
      <c r="L698" s="110"/>
      <c r="M698" s="109">
        <v>1</v>
      </c>
      <c r="N698" s="109"/>
      <c r="O698" s="110"/>
      <c r="P698" s="41" t="str">
        <f t="shared" si="10"/>
        <v>1</v>
      </c>
      <c r="Q698" s="41" t="str">
        <f>INDEX(Торг!$J:$J,MATCH($B698,Торг!$B:$B,0))</f>
        <v>АТП</v>
      </c>
      <c r="R698" s="4" t="b">
        <f>EXACT(VLOOKUP(A698,Торг!$A:$A,1,0),A698)</f>
        <v>1</v>
      </c>
    </row>
    <row r="699" spans="1:18" ht="75" x14ac:dyDescent="0.25">
      <c r="A699" s="110" t="s">
        <v>21</v>
      </c>
      <c r="B699" s="109">
        <v>137733</v>
      </c>
      <c r="C699" s="109">
        <v>155604</v>
      </c>
      <c r="D699" s="110" t="s">
        <v>1597</v>
      </c>
      <c r="E699" s="110" t="s">
        <v>2704</v>
      </c>
      <c r="F699" s="110"/>
      <c r="G699" s="110"/>
      <c r="H699" s="110" t="s">
        <v>22</v>
      </c>
      <c r="I699" s="110" t="s">
        <v>10</v>
      </c>
      <c r="J699" s="111">
        <v>2700</v>
      </c>
      <c r="K699" s="111">
        <v>3990</v>
      </c>
      <c r="L699" s="110"/>
      <c r="M699" s="109">
        <v>1</v>
      </c>
      <c r="N699" s="109"/>
      <c r="O699" s="110"/>
      <c r="P699" s="41" t="str">
        <f t="shared" si="10"/>
        <v>1</v>
      </c>
      <c r="Q699" s="41" t="str">
        <f>INDEX(Торг!$J:$J,MATCH($B699,Торг!$B:$B,0))</f>
        <v>АТП</v>
      </c>
      <c r="R699" s="4" t="b">
        <f>EXACT(VLOOKUP(A699,Торг!$A:$A,1,0),A699)</f>
        <v>1</v>
      </c>
    </row>
    <row r="700" spans="1:18" ht="75" x14ac:dyDescent="0.25">
      <c r="A700" s="110" t="s">
        <v>21</v>
      </c>
      <c r="B700" s="109">
        <v>137734</v>
      </c>
      <c r="C700" s="109">
        <v>155605</v>
      </c>
      <c r="D700" s="110" t="s">
        <v>1598</v>
      </c>
      <c r="E700" s="110" t="s">
        <v>2704</v>
      </c>
      <c r="F700" s="110"/>
      <c r="G700" s="110"/>
      <c r="H700" s="110" t="s">
        <v>22</v>
      </c>
      <c r="I700" s="110" t="s">
        <v>10</v>
      </c>
      <c r="J700" s="111">
        <v>2700</v>
      </c>
      <c r="K700" s="111">
        <v>3990</v>
      </c>
      <c r="L700" s="110"/>
      <c r="M700" s="109">
        <v>1</v>
      </c>
      <c r="N700" s="109"/>
      <c r="O700" s="110"/>
      <c r="P700" s="41" t="str">
        <f t="shared" si="10"/>
        <v>1</v>
      </c>
      <c r="Q700" s="41" t="str">
        <f>INDEX(Торг!$J:$J,MATCH($B700,Торг!$B:$B,0))</f>
        <v>АТП</v>
      </c>
      <c r="R700" s="4" t="b">
        <f>EXACT(VLOOKUP(A700,Торг!$A:$A,1,0),A700)</f>
        <v>1</v>
      </c>
    </row>
    <row r="701" spans="1:18" ht="75" x14ac:dyDescent="0.25">
      <c r="A701" s="110" t="s">
        <v>21</v>
      </c>
      <c r="B701" s="109">
        <v>137735</v>
      </c>
      <c r="C701" s="109">
        <v>155606</v>
      </c>
      <c r="D701" s="110" t="s">
        <v>1599</v>
      </c>
      <c r="E701" s="110" t="s">
        <v>2704</v>
      </c>
      <c r="F701" s="110"/>
      <c r="G701" s="110"/>
      <c r="H701" s="110" t="s">
        <v>22</v>
      </c>
      <c r="I701" s="110" t="s">
        <v>10</v>
      </c>
      <c r="J701" s="111">
        <v>2700</v>
      </c>
      <c r="K701" s="111">
        <v>3990</v>
      </c>
      <c r="L701" s="110"/>
      <c r="M701" s="109">
        <v>1</v>
      </c>
      <c r="N701" s="109"/>
      <c r="O701" s="110"/>
      <c r="P701" s="41" t="str">
        <f t="shared" si="10"/>
        <v>1</v>
      </c>
      <c r="Q701" s="41" t="str">
        <f>INDEX(Торг!$J:$J,MATCH($B701,Торг!$B:$B,0))</f>
        <v>АТП</v>
      </c>
      <c r="R701" s="4" t="b">
        <f>EXACT(VLOOKUP(A701,Торг!$A:$A,1,0),A701)</f>
        <v>1</v>
      </c>
    </row>
    <row r="702" spans="1:18" ht="75" x14ac:dyDescent="0.25">
      <c r="A702" s="110" t="s">
        <v>21</v>
      </c>
      <c r="B702" s="109">
        <v>137736</v>
      </c>
      <c r="C702" s="109">
        <v>155607</v>
      </c>
      <c r="D702" s="110" t="s">
        <v>1600</v>
      </c>
      <c r="E702" s="110" t="s">
        <v>2704</v>
      </c>
      <c r="F702" s="110"/>
      <c r="G702" s="110"/>
      <c r="H702" s="110" t="s">
        <v>22</v>
      </c>
      <c r="I702" s="110" t="s">
        <v>10</v>
      </c>
      <c r="J702" s="111">
        <v>2700</v>
      </c>
      <c r="K702" s="111">
        <v>3990</v>
      </c>
      <c r="L702" s="110"/>
      <c r="M702" s="109">
        <v>1</v>
      </c>
      <c r="N702" s="109"/>
      <c r="O702" s="110"/>
      <c r="P702" s="41" t="str">
        <f t="shared" si="10"/>
        <v>1</v>
      </c>
      <c r="Q702" s="41" t="str">
        <f>INDEX(Торг!$J:$J,MATCH($B702,Торг!$B:$B,0))</f>
        <v>АТП</v>
      </c>
      <c r="R702" s="4" t="b">
        <f>EXACT(VLOOKUP(A702,Торг!$A:$A,1,0),A702)</f>
        <v>1</v>
      </c>
    </row>
    <row r="703" spans="1:18" ht="75" x14ac:dyDescent="0.25">
      <c r="A703" s="110" t="s">
        <v>21</v>
      </c>
      <c r="B703" s="109">
        <v>257479</v>
      </c>
      <c r="C703" s="109">
        <v>178047</v>
      </c>
      <c r="D703" s="110" t="s">
        <v>1601</v>
      </c>
      <c r="E703" s="110" t="s">
        <v>2704</v>
      </c>
      <c r="F703" s="110"/>
      <c r="G703" s="110"/>
      <c r="H703" s="110" t="s">
        <v>22</v>
      </c>
      <c r="I703" s="110" t="s">
        <v>10</v>
      </c>
      <c r="J703" s="111">
        <v>2700</v>
      </c>
      <c r="K703" s="111">
        <v>3990</v>
      </c>
      <c r="L703" s="110"/>
      <c r="M703" s="109">
        <v>1</v>
      </c>
      <c r="N703" s="109"/>
      <c r="O703" s="110"/>
      <c r="P703" s="41" t="str">
        <f t="shared" si="10"/>
        <v>1</v>
      </c>
      <c r="Q703" s="41" t="str">
        <f>INDEX(Торг!$J:$J,MATCH($B703,Торг!$B:$B,0))</f>
        <v>АТП</v>
      </c>
      <c r="R703" s="4" t="b">
        <f>EXACT(VLOOKUP(A703,Торг!$A:$A,1,0),A703)</f>
        <v>1</v>
      </c>
    </row>
    <row r="704" spans="1:18" ht="75" x14ac:dyDescent="0.25">
      <c r="A704" s="110" t="s">
        <v>21</v>
      </c>
      <c r="B704" s="109">
        <v>137737</v>
      </c>
      <c r="C704" s="109">
        <v>155608</v>
      </c>
      <c r="D704" s="110" t="s">
        <v>1602</v>
      </c>
      <c r="E704" s="110" t="s">
        <v>2704</v>
      </c>
      <c r="F704" s="110"/>
      <c r="G704" s="110"/>
      <c r="H704" s="110" t="s">
        <v>22</v>
      </c>
      <c r="I704" s="110" t="s">
        <v>10</v>
      </c>
      <c r="J704" s="111">
        <v>2700</v>
      </c>
      <c r="K704" s="111">
        <v>3990</v>
      </c>
      <c r="L704" s="110"/>
      <c r="M704" s="109">
        <v>1</v>
      </c>
      <c r="N704" s="109"/>
      <c r="O704" s="110"/>
      <c r="P704" s="41" t="str">
        <f t="shared" si="10"/>
        <v>1</v>
      </c>
      <c r="Q704" s="41" t="str">
        <f>INDEX(Торг!$J:$J,MATCH($B704,Торг!$B:$B,0))</f>
        <v>АТП</v>
      </c>
      <c r="R704" s="4" t="b">
        <f>EXACT(VLOOKUP(A704,Торг!$A:$A,1,0),A704)</f>
        <v>1</v>
      </c>
    </row>
    <row r="705" spans="1:18" ht="75" x14ac:dyDescent="0.25">
      <c r="A705" s="110" t="s">
        <v>21</v>
      </c>
      <c r="B705" s="109">
        <v>137738</v>
      </c>
      <c r="C705" s="109">
        <v>155609</v>
      </c>
      <c r="D705" s="110" t="s">
        <v>1603</v>
      </c>
      <c r="E705" s="110" t="s">
        <v>2704</v>
      </c>
      <c r="F705" s="110"/>
      <c r="G705" s="110"/>
      <c r="H705" s="110" t="s">
        <v>22</v>
      </c>
      <c r="I705" s="110" t="s">
        <v>10</v>
      </c>
      <c r="J705" s="111">
        <v>2700</v>
      </c>
      <c r="K705" s="111">
        <v>3990</v>
      </c>
      <c r="L705" s="110"/>
      <c r="M705" s="109">
        <v>1</v>
      </c>
      <c r="N705" s="109"/>
      <c r="O705" s="110"/>
      <c r="P705" s="41" t="str">
        <f t="shared" si="10"/>
        <v>1</v>
      </c>
      <c r="Q705" s="41" t="str">
        <f>INDEX(Торг!$J:$J,MATCH($B705,Торг!$B:$B,0))</f>
        <v>АТП</v>
      </c>
      <c r="R705" s="4" t="b">
        <f>EXACT(VLOOKUP(A705,Торг!$A:$A,1,0),A705)</f>
        <v>1</v>
      </c>
    </row>
    <row r="706" spans="1:18" ht="75" x14ac:dyDescent="0.25">
      <c r="A706" s="110" t="s">
        <v>21</v>
      </c>
      <c r="B706" s="109">
        <v>137739</v>
      </c>
      <c r="C706" s="109">
        <v>155610</v>
      </c>
      <c r="D706" s="110" t="s">
        <v>1604</v>
      </c>
      <c r="E706" s="110" t="s">
        <v>2704</v>
      </c>
      <c r="F706" s="110"/>
      <c r="G706" s="110"/>
      <c r="H706" s="110" t="s">
        <v>22</v>
      </c>
      <c r="I706" s="110" t="s">
        <v>10</v>
      </c>
      <c r="J706" s="111">
        <v>2700</v>
      </c>
      <c r="K706" s="111">
        <v>3990</v>
      </c>
      <c r="L706" s="110"/>
      <c r="M706" s="109">
        <v>1</v>
      </c>
      <c r="N706" s="109"/>
      <c r="O706" s="110"/>
      <c r="P706" s="41" t="str">
        <f t="shared" si="10"/>
        <v>1</v>
      </c>
      <c r="Q706" s="41" t="str">
        <f>INDEX(Торг!$J:$J,MATCH($B706,Торг!$B:$B,0))</f>
        <v>АТП</v>
      </c>
      <c r="R706" s="4" t="b">
        <f>EXACT(VLOOKUP(A706,Торг!$A:$A,1,0),A706)</f>
        <v>1</v>
      </c>
    </row>
    <row r="707" spans="1:18" ht="75" x14ac:dyDescent="0.25">
      <c r="A707" s="110" t="s">
        <v>21</v>
      </c>
      <c r="B707" s="109">
        <v>137740</v>
      </c>
      <c r="C707" s="109">
        <v>155611</v>
      </c>
      <c r="D707" s="110" t="s">
        <v>1605</v>
      </c>
      <c r="E707" s="110" t="s">
        <v>2704</v>
      </c>
      <c r="F707" s="110"/>
      <c r="G707" s="110"/>
      <c r="H707" s="110" t="s">
        <v>22</v>
      </c>
      <c r="I707" s="110" t="s">
        <v>10</v>
      </c>
      <c r="J707" s="111">
        <v>2700</v>
      </c>
      <c r="K707" s="111">
        <v>3990</v>
      </c>
      <c r="L707" s="110"/>
      <c r="M707" s="109">
        <v>1</v>
      </c>
      <c r="N707" s="109"/>
      <c r="O707" s="110"/>
      <c r="P707" s="41" t="str">
        <f t="shared" ref="P707:P770" si="11">_xlfn.CONCAT(M707,IF(N707&lt;&gt;"",_xlfn.CONCAT("ск",N707),""))</f>
        <v>1</v>
      </c>
      <c r="Q707" s="41" t="str">
        <f>INDEX(Торг!$J:$J,MATCH($B707,Торг!$B:$B,0))</f>
        <v>АТП</v>
      </c>
      <c r="R707" s="4" t="b">
        <f>EXACT(VLOOKUP(A707,Торг!$A:$A,1,0),A707)</f>
        <v>1</v>
      </c>
    </row>
    <row r="708" spans="1:18" ht="75" x14ac:dyDescent="0.25">
      <c r="A708" s="110" t="s">
        <v>21</v>
      </c>
      <c r="B708" s="109">
        <v>137741</v>
      </c>
      <c r="C708" s="109">
        <v>155612</v>
      </c>
      <c r="D708" s="110" t="s">
        <v>1606</v>
      </c>
      <c r="E708" s="110" t="s">
        <v>2704</v>
      </c>
      <c r="F708" s="110"/>
      <c r="G708" s="110"/>
      <c r="H708" s="110" t="s">
        <v>22</v>
      </c>
      <c r="I708" s="110" t="s">
        <v>10</v>
      </c>
      <c r="J708" s="111">
        <v>2700</v>
      </c>
      <c r="K708" s="111">
        <v>3990</v>
      </c>
      <c r="L708" s="110"/>
      <c r="M708" s="109">
        <v>1</v>
      </c>
      <c r="N708" s="109"/>
      <c r="O708" s="110"/>
      <c r="P708" s="41" t="str">
        <f t="shared" si="11"/>
        <v>1</v>
      </c>
      <c r="Q708" s="41" t="str">
        <f>INDEX(Торг!$J:$J,MATCH($B708,Торг!$B:$B,0))</f>
        <v>АТП</v>
      </c>
      <c r="R708" s="4" t="b">
        <f>EXACT(VLOOKUP(A708,Торг!$A:$A,1,0),A708)</f>
        <v>1</v>
      </c>
    </row>
    <row r="709" spans="1:18" ht="75" x14ac:dyDescent="0.25">
      <c r="A709" s="110" t="s">
        <v>21</v>
      </c>
      <c r="B709" s="109">
        <v>137742</v>
      </c>
      <c r="C709" s="109">
        <v>155613</v>
      </c>
      <c r="D709" s="110" t="s">
        <v>1607</v>
      </c>
      <c r="E709" s="110" t="s">
        <v>2704</v>
      </c>
      <c r="F709" s="110"/>
      <c r="G709" s="110"/>
      <c r="H709" s="110" t="s">
        <v>22</v>
      </c>
      <c r="I709" s="110" t="s">
        <v>10</v>
      </c>
      <c r="J709" s="111">
        <v>2700</v>
      </c>
      <c r="K709" s="111">
        <v>3990</v>
      </c>
      <c r="L709" s="110"/>
      <c r="M709" s="109">
        <v>1</v>
      </c>
      <c r="N709" s="109"/>
      <c r="O709" s="110"/>
      <c r="P709" s="41" t="str">
        <f t="shared" si="11"/>
        <v>1</v>
      </c>
      <c r="Q709" s="41" t="str">
        <f>INDEX(Торг!$J:$J,MATCH($B709,Торг!$B:$B,0))</f>
        <v>АТП</v>
      </c>
      <c r="R709" s="4" t="b">
        <f>EXACT(VLOOKUP(A709,Торг!$A:$A,1,0),A709)</f>
        <v>1</v>
      </c>
    </row>
    <row r="710" spans="1:18" ht="75" x14ac:dyDescent="0.25">
      <c r="A710" s="110" t="s">
        <v>21</v>
      </c>
      <c r="B710" s="109">
        <v>137743</v>
      </c>
      <c r="C710" s="109">
        <v>155614</v>
      </c>
      <c r="D710" s="110" t="s">
        <v>1608</v>
      </c>
      <c r="E710" s="110" t="s">
        <v>2704</v>
      </c>
      <c r="F710" s="110"/>
      <c r="G710" s="110"/>
      <c r="H710" s="110" t="s">
        <v>22</v>
      </c>
      <c r="I710" s="110" t="s">
        <v>10</v>
      </c>
      <c r="J710" s="111">
        <v>2700</v>
      </c>
      <c r="K710" s="111">
        <v>3990</v>
      </c>
      <c r="L710" s="110"/>
      <c r="M710" s="109">
        <v>1</v>
      </c>
      <c r="N710" s="109"/>
      <c r="O710" s="110"/>
      <c r="P710" s="41" t="str">
        <f t="shared" si="11"/>
        <v>1</v>
      </c>
      <c r="Q710" s="41" t="str">
        <f>INDEX(Торг!$J:$J,MATCH($B710,Торг!$B:$B,0))</f>
        <v>АТП</v>
      </c>
      <c r="R710" s="4" t="b">
        <f>EXACT(VLOOKUP(A710,Торг!$A:$A,1,0),A710)</f>
        <v>1</v>
      </c>
    </row>
    <row r="711" spans="1:18" ht="75" x14ac:dyDescent="0.25">
      <c r="A711" s="110" t="s">
        <v>21</v>
      </c>
      <c r="B711" s="109">
        <v>137744</v>
      </c>
      <c r="C711" s="109">
        <v>155615</v>
      </c>
      <c r="D711" s="110" t="s">
        <v>1609</v>
      </c>
      <c r="E711" s="110" t="s">
        <v>2704</v>
      </c>
      <c r="F711" s="110"/>
      <c r="G711" s="110"/>
      <c r="H711" s="110" t="s">
        <v>22</v>
      </c>
      <c r="I711" s="110" t="s">
        <v>10</v>
      </c>
      <c r="J711" s="111">
        <v>2700</v>
      </c>
      <c r="K711" s="111">
        <v>3990</v>
      </c>
      <c r="L711" s="110"/>
      <c r="M711" s="109">
        <v>1</v>
      </c>
      <c r="N711" s="109"/>
      <c r="O711" s="110"/>
      <c r="P711" s="41" t="str">
        <f t="shared" si="11"/>
        <v>1</v>
      </c>
      <c r="Q711" s="41" t="str">
        <f>INDEX(Торг!$J:$J,MATCH($B711,Торг!$B:$B,0))</f>
        <v>АТП</v>
      </c>
      <c r="R711" s="4" t="b">
        <f>EXACT(VLOOKUP(A711,Торг!$A:$A,1,0),A711)</f>
        <v>1</v>
      </c>
    </row>
    <row r="712" spans="1:18" ht="75" x14ac:dyDescent="0.25">
      <c r="A712" s="110" t="s">
        <v>21</v>
      </c>
      <c r="B712" s="109">
        <v>137745</v>
      </c>
      <c r="C712" s="109">
        <v>155616</v>
      </c>
      <c r="D712" s="110" t="s">
        <v>1610</v>
      </c>
      <c r="E712" s="110" t="s">
        <v>2704</v>
      </c>
      <c r="F712" s="110"/>
      <c r="G712" s="110"/>
      <c r="H712" s="110" t="s">
        <v>22</v>
      </c>
      <c r="I712" s="110" t="s">
        <v>10</v>
      </c>
      <c r="J712" s="111">
        <v>2700</v>
      </c>
      <c r="K712" s="111">
        <v>3990</v>
      </c>
      <c r="L712" s="110"/>
      <c r="M712" s="109">
        <v>1</v>
      </c>
      <c r="N712" s="109"/>
      <c r="O712" s="110"/>
      <c r="P712" s="41" t="str">
        <f t="shared" si="11"/>
        <v>1</v>
      </c>
      <c r="Q712" s="41" t="str">
        <f>INDEX(Торг!$J:$J,MATCH($B712,Торг!$B:$B,0))</f>
        <v>АТП</v>
      </c>
      <c r="R712" s="4" t="b">
        <f>EXACT(VLOOKUP(A712,Торг!$A:$A,1,0),A712)</f>
        <v>1</v>
      </c>
    </row>
    <row r="713" spans="1:18" ht="75" x14ac:dyDescent="0.25">
      <c r="A713" s="110" t="s">
        <v>21</v>
      </c>
      <c r="B713" s="109">
        <v>137746</v>
      </c>
      <c r="C713" s="109">
        <v>155617</v>
      </c>
      <c r="D713" s="110" t="s">
        <v>1611</v>
      </c>
      <c r="E713" s="110" t="s">
        <v>2704</v>
      </c>
      <c r="F713" s="110"/>
      <c r="G713" s="110"/>
      <c r="H713" s="110" t="s">
        <v>22</v>
      </c>
      <c r="I713" s="110" t="s">
        <v>10</v>
      </c>
      <c r="J713" s="111">
        <v>2700</v>
      </c>
      <c r="K713" s="111">
        <v>3990</v>
      </c>
      <c r="L713" s="110"/>
      <c r="M713" s="109">
        <v>1</v>
      </c>
      <c r="N713" s="109"/>
      <c r="O713" s="110"/>
      <c r="P713" s="41" t="str">
        <f t="shared" si="11"/>
        <v>1</v>
      </c>
      <c r="Q713" s="41" t="str">
        <f>INDEX(Торг!$J:$J,MATCH($B713,Торг!$B:$B,0))</f>
        <v>АТП</v>
      </c>
      <c r="R713" s="4" t="b">
        <f>EXACT(VLOOKUP(A713,Торг!$A:$A,1,0),A713)</f>
        <v>1</v>
      </c>
    </row>
    <row r="714" spans="1:18" ht="75" x14ac:dyDescent="0.25">
      <c r="A714" s="110" t="s">
        <v>21</v>
      </c>
      <c r="B714" s="109">
        <v>137747</v>
      </c>
      <c r="C714" s="109">
        <v>155618</v>
      </c>
      <c r="D714" s="110" t="s">
        <v>1612</v>
      </c>
      <c r="E714" s="110" t="s">
        <v>2704</v>
      </c>
      <c r="F714" s="110"/>
      <c r="G714" s="110"/>
      <c r="H714" s="110" t="s">
        <v>22</v>
      </c>
      <c r="I714" s="110" t="s">
        <v>10</v>
      </c>
      <c r="J714" s="111">
        <v>2700</v>
      </c>
      <c r="K714" s="111">
        <v>3990</v>
      </c>
      <c r="L714" s="110"/>
      <c r="M714" s="109">
        <v>1</v>
      </c>
      <c r="N714" s="109"/>
      <c r="O714" s="110"/>
      <c r="P714" s="41" t="str">
        <f t="shared" si="11"/>
        <v>1</v>
      </c>
      <c r="Q714" s="41" t="str">
        <f>INDEX(Торг!$J:$J,MATCH($B714,Торг!$B:$B,0))</f>
        <v>АТП</v>
      </c>
      <c r="R714" s="4" t="b">
        <f>EXACT(VLOOKUP(A714,Торг!$A:$A,1,0),A714)</f>
        <v>1</v>
      </c>
    </row>
    <row r="715" spans="1:18" ht="75" x14ac:dyDescent="0.25">
      <c r="A715" s="110" t="s">
        <v>21</v>
      </c>
      <c r="B715" s="109">
        <v>137748</v>
      </c>
      <c r="C715" s="109">
        <v>155619</v>
      </c>
      <c r="D715" s="110" t="s">
        <v>1613</v>
      </c>
      <c r="E715" s="110" t="s">
        <v>2704</v>
      </c>
      <c r="F715" s="110"/>
      <c r="G715" s="110"/>
      <c r="H715" s="110" t="s">
        <v>22</v>
      </c>
      <c r="I715" s="110" t="s">
        <v>10</v>
      </c>
      <c r="J715" s="111">
        <v>2700</v>
      </c>
      <c r="K715" s="111">
        <v>3990</v>
      </c>
      <c r="L715" s="110"/>
      <c r="M715" s="109">
        <v>1</v>
      </c>
      <c r="N715" s="109"/>
      <c r="O715" s="110"/>
      <c r="P715" s="41" t="str">
        <f t="shared" si="11"/>
        <v>1</v>
      </c>
      <c r="Q715" s="41" t="str">
        <f>INDEX(Торг!$J:$J,MATCH($B715,Торг!$B:$B,0))</f>
        <v>АТП</v>
      </c>
      <c r="R715" s="4" t="b">
        <f>EXACT(VLOOKUP(A715,Торг!$A:$A,1,0),A715)</f>
        <v>1</v>
      </c>
    </row>
    <row r="716" spans="1:18" ht="75" x14ac:dyDescent="0.25">
      <c r="A716" s="110" t="s">
        <v>21</v>
      </c>
      <c r="B716" s="109">
        <v>137749</v>
      </c>
      <c r="C716" s="109">
        <v>155596</v>
      </c>
      <c r="D716" s="110" t="s">
        <v>1614</v>
      </c>
      <c r="E716" s="110" t="s">
        <v>2704</v>
      </c>
      <c r="F716" s="110"/>
      <c r="G716" s="110"/>
      <c r="H716" s="110" t="s">
        <v>22</v>
      </c>
      <c r="I716" s="110" t="s">
        <v>10</v>
      </c>
      <c r="J716" s="111">
        <v>2700</v>
      </c>
      <c r="K716" s="111">
        <v>3990</v>
      </c>
      <c r="L716" s="110"/>
      <c r="M716" s="109">
        <v>1</v>
      </c>
      <c r="N716" s="109"/>
      <c r="O716" s="110"/>
      <c r="P716" s="41" t="str">
        <f t="shared" si="11"/>
        <v>1</v>
      </c>
      <c r="Q716" s="41" t="str">
        <f>INDEX(Торг!$J:$J,MATCH($B716,Торг!$B:$B,0))</f>
        <v>АТП</v>
      </c>
      <c r="R716" s="4" t="b">
        <f>EXACT(VLOOKUP(A716,Торг!$A:$A,1,0),A716)</f>
        <v>1</v>
      </c>
    </row>
    <row r="717" spans="1:18" ht="75" x14ac:dyDescent="0.25">
      <c r="A717" s="110" t="s">
        <v>21</v>
      </c>
      <c r="B717" s="109">
        <v>137750</v>
      </c>
      <c r="C717" s="109">
        <v>155620</v>
      </c>
      <c r="D717" s="110" t="s">
        <v>1615</v>
      </c>
      <c r="E717" s="110" t="s">
        <v>2704</v>
      </c>
      <c r="F717" s="110"/>
      <c r="G717" s="110"/>
      <c r="H717" s="110" t="s">
        <v>22</v>
      </c>
      <c r="I717" s="110" t="s">
        <v>10</v>
      </c>
      <c r="J717" s="111">
        <v>2700</v>
      </c>
      <c r="K717" s="111">
        <v>3990</v>
      </c>
      <c r="L717" s="110"/>
      <c r="M717" s="109">
        <v>1</v>
      </c>
      <c r="N717" s="109"/>
      <c r="O717" s="110"/>
      <c r="P717" s="41" t="str">
        <f t="shared" si="11"/>
        <v>1</v>
      </c>
      <c r="Q717" s="41" t="str">
        <f>INDEX(Торг!$J:$J,MATCH($B717,Торг!$B:$B,0))</f>
        <v>АТП</v>
      </c>
      <c r="R717" s="4" t="b">
        <f>EXACT(VLOOKUP(A717,Торг!$A:$A,1,0),A717)</f>
        <v>1</v>
      </c>
    </row>
    <row r="718" spans="1:18" ht="75" x14ac:dyDescent="0.25">
      <c r="A718" s="110" t="s">
        <v>1616</v>
      </c>
      <c r="B718" s="109">
        <v>137752</v>
      </c>
      <c r="C718" s="109">
        <v>74119</v>
      </c>
      <c r="D718" s="110" t="s">
        <v>891</v>
      </c>
      <c r="E718" s="110" t="s">
        <v>2704</v>
      </c>
      <c r="F718" s="110"/>
      <c r="G718" s="110"/>
      <c r="H718" s="110" t="s">
        <v>847</v>
      </c>
      <c r="I718" s="110" t="s">
        <v>10</v>
      </c>
      <c r="J718" s="111">
        <v>2300</v>
      </c>
      <c r="K718" s="111">
        <v>3290</v>
      </c>
      <c r="L718" s="110" t="s">
        <v>2595</v>
      </c>
      <c r="M718" s="109">
        <v>1</v>
      </c>
      <c r="N718" s="109"/>
      <c r="O718" s="110"/>
      <c r="P718" s="41" t="str">
        <f t="shared" si="11"/>
        <v>1</v>
      </c>
      <c r="Q718" s="41" t="str">
        <f>INDEX(Торг!$J:$J,MATCH($B718,Торг!$B:$B,0))</f>
        <v>АТП</v>
      </c>
      <c r="R718" s="4" t="b">
        <f>EXACT(VLOOKUP(A718,Торг!$A:$A,1,0),A718)</f>
        <v>1</v>
      </c>
    </row>
    <row r="719" spans="1:18" ht="75" x14ac:dyDescent="0.25">
      <c r="A719" s="110" t="s">
        <v>1616</v>
      </c>
      <c r="B719" s="109">
        <v>137753</v>
      </c>
      <c r="C719" s="109">
        <v>74120</v>
      </c>
      <c r="D719" s="110" t="s">
        <v>890</v>
      </c>
      <c r="E719" s="110" t="s">
        <v>2704</v>
      </c>
      <c r="F719" s="110"/>
      <c r="G719" s="110"/>
      <c r="H719" s="110" t="s">
        <v>847</v>
      </c>
      <c r="I719" s="110" t="s">
        <v>10</v>
      </c>
      <c r="J719" s="111">
        <v>2900</v>
      </c>
      <c r="K719" s="111">
        <v>4090</v>
      </c>
      <c r="L719" s="110"/>
      <c r="M719" s="109">
        <v>1</v>
      </c>
      <c r="N719" s="109"/>
      <c r="O719" s="110"/>
      <c r="P719" s="41" t="str">
        <f t="shared" si="11"/>
        <v>1</v>
      </c>
      <c r="Q719" s="41" t="str">
        <f>INDEX(Торг!$J:$J,MATCH($B719,Торг!$B:$B,0))</f>
        <v>АТП</v>
      </c>
      <c r="R719" s="4" t="b">
        <f>EXACT(VLOOKUP(A719,Торг!$A:$A,1,0),A719)</f>
        <v>1</v>
      </c>
    </row>
    <row r="720" spans="1:18" ht="75" x14ac:dyDescent="0.25">
      <c r="A720" s="110" t="s">
        <v>1616</v>
      </c>
      <c r="B720" s="109">
        <v>137754</v>
      </c>
      <c r="C720" s="109">
        <v>121299</v>
      </c>
      <c r="D720" s="110" t="s">
        <v>889</v>
      </c>
      <c r="E720" s="110" t="s">
        <v>2704</v>
      </c>
      <c r="F720" s="110"/>
      <c r="G720" s="110"/>
      <c r="H720" s="110" t="s">
        <v>847</v>
      </c>
      <c r="I720" s="110" t="s">
        <v>10</v>
      </c>
      <c r="J720" s="111">
        <v>2900</v>
      </c>
      <c r="K720" s="111">
        <v>4090</v>
      </c>
      <c r="L720" s="110"/>
      <c r="M720" s="109">
        <v>1</v>
      </c>
      <c r="N720" s="109"/>
      <c r="O720" s="110"/>
      <c r="P720" s="41" t="str">
        <f t="shared" si="11"/>
        <v>1</v>
      </c>
      <c r="Q720" s="41" t="str">
        <f>INDEX(Торг!$J:$J,MATCH($B720,Торг!$B:$B,0))</f>
        <v>АТП</v>
      </c>
      <c r="R720" s="4" t="b">
        <f>EXACT(VLOOKUP(A720,Торг!$A:$A,1,0),A720)</f>
        <v>1</v>
      </c>
    </row>
    <row r="721" spans="1:18" ht="75" x14ac:dyDescent="0.25">
      <c r="A721" s="110" t="s">
        <v>1616</v>
      </c>
      <c r="B721" s="109">
        <v>137755</v>
      </c>
      <c r="C721" s="109">
        <v>121328</v>
      </c>
      <c r="D721" s="110" t="s">
        <v>888</v>
      </c>
      <c r="E721" s="110" t="s">
        <v>2704</v>
      </c>
      <c r="F721" s="110"/>
      <c r="G721" s="110"/>
      <c r="H721" s="110" t="s">
        <v>847</v>
      </c>
      <c r="I721" s="110" t="s">
        <v>10</v>
      </c>
      <c r="J721" s="111">
        <v>2900</v>
      </c>
      <c r="K721" s="111">
        <v>4090</v>
      </c>
      <c r="L721" s="110"/>
      <c r="M721" s="109">
        <v>1</v>
      </c>
      <c r="N721" s="109"/>
      <c r="O721" s="110"/>
      <c r="P721" s="41" t="str">
        <f t="shared" si="11"/>
        <v>1</v>
      </c>
      <c r="Q721" s="41" t="str">
        <f>INDEX(Торг!$J:$J,MATCH($B721,Торг!$B:$B,0))</f>
        <v>АТП</v>
      </c>
      <c r="R721" s="4" t="b">
        <f>EXACT(VLOOKUP(A721,Торг!$A:$A,1,0),A721)</f>
        <v>1</v>
      </c>
    </row>
    <row r="722" spans="1:18" ht="75" x14ac:dyDescent="0.25">
      <c r="A722" s="110" t="s">
        <v>1616</v>
      </c>
      <c r="B722" s="109">
        <v>137756</v>
      </c>
      <c r="C722" s="109">
        <v>121300</v>
      </c>
      <c r="D722" s="110" t="s">
        <v>887</v>
      </c>
      <c r="E722" s="110" t="s">
        <v>2704</v>
      </c>
      <c r="F722" s="110"/>
      <c r="G722" s="110"/>
      <c r="H722" s="110" t="s">
        <v>847</v>
      </c>
      <c r="I722" s="110" t="s">
        <v>10</v>
      </c>
      <c r="J722" s="111">
        <v>2900</v>
      </c>
      <c r="K722" s="111">
        <v>4090</v>
      </c>
      <c r="L722" s="110"/>
      <c r="M722" s="109">
        <v>1</v>
      </c>
      <c r="N722" s="109"/>
      <c r="O722" s="110"/>
      <c r="P722" s="41" t="str">
        <f t="shared" si="11"/>
        <v>1</v>
      </c>
      <c r="Q722" s="41" t="str">
        <f>INDEX(Торг!$J:$J,MATCH($B722,Торг!$B:$B,0))</f>
        <v>АТП</v>
      </c>
      <c r="R722" s="4" t="b">
        <f>EXACT(VLOOKUP(A722,Торг!$A:$A,1,0),A722)</f>
        <v>1</v>
      </c>
    </row>
    <row r="723" spans="1:18" ht="75" x14ac:dyDescent="0.25">
      <c r="A723" s="110" t="s">
        <v>1616</v>
      </c>
      <c r="B723" s="109">
        <v>137757</v>
      </c>
      <c r="C723" s="109">
        <v>121301</v>
      </c>
      <c r="D723" s="110" t="s">
        <v>886</v>
      </c>
      <c r="E723" s="110" t="s">
        <v>2704</v>
      </c>
      <c r="F723" s="110"/>
      <c r="G723" s="110"/>
      <c r="H723" s="110" t="s">
        <v>847</v>
      </c>
      <c r="I723" s="110" t="s">
        <v>10</v>
      </c>
      <c r="J723" s="111">
        <v>2900</v>
      </c>
      <c r="K723" s="111">
        <v>4090</v>
      </c>
      <c r="L723" s="110"/>
      <c r="M723" s="109">
        <v>1</v>
      </c>
      <c r="N723" s="109"/>
      <c r="O723" s="110"/>
      <c r="P723" s="41" t="str">
        <f t="shared" si="11"/>
        <v>1</v>
      </c>
      <c r="Q723" s="41" t="str">
        <f>INDEX(Торг!$J:$J,MATCH($B723,Торг!$B:$B,0))</f>
        <v>АТП</v>
      </c>
      <c r="R723" s="4" t="b">
        <f>EXACT(VLOOKUP(A723,Торг!$A:$A,1,0),A723)</f>
        <v>1</v>
      </c>
    </row>
    <row r="724" spans="1:18" ht="75" x14ac:dyDescent="0.25">
      <c r="A724" s="110" t="s">
        <v>1616</v>
      </c>
      <c r="B724" s="109">
        <v>137758</v>
      </c>
      <c r="C724" s="109">
        <v>121329</v>
      </c>
      <c r="D724" s="110" t="s">
        <v>885</v>
      </c>
      <c r="E724" s="110" t="s">
        <v>2704</v>
      </c>
      <c r="F724" s="110"/>
      <c r="G724" s="110"/>
      <c r="H724" s="110" t="s">
        <v>847</v>
      </c>
      <c r="I724" s="110" t="s">
        <v>10</v>
      </c>
      <c r="J724" s="111">
        <v>2900</v>
      </c>
      <c r="K724" s="111">
        <v>4090</v>
      </c>
      <c r="L724" s="110"/>
      <c r="M724" s="109">
        <v>1</v>
      </c>
      <c r="N724" s="109"/>
      <c r="O724" s="110"/>
      <c r="P724" s="41" t="str">
        <f t="shared" si="11"/>
        <v>1</v>
      </c>
      <c r="Q724" s="41" t="str">
        <f>INDEX(Торг!$J:$J,MATCH($B724,Торг!$B:$B,0))</f>
        <v>АТП</v>
      </c>
      <c r="R724" s="4" t="b">
        <f>EXACT(VLOOKUP(A724,Торг!$A:$A,1,0),A724)</f>
        <v>1</v>
      </c>
    </row>
    <row r="725" spans="1:18" ht="75" x14ac:dyDescent="0.25">
      <c r="A725" s="110" t="s">
        <v>1616</v>
      </c>
      <c r="B725" s="109">
        <v>137759</v>
      </c>
      <c r="C725" s="109">
        <v>121330</v>
      </c>
      <c r="D725" s="110" t="s">
        <v>884</v>
      </c>
      <c r="E725" s="110" t="s">
        <v>2704</v>
      </c>
      <c r="F725" s="110"/>
      <c r="G725" s="110"/>
      <c r="H725" s="110" t="s">
        <v>847</v>
      </c>
      <c r="I725" s="110" t="s">
        <v>10</v>
      </c>
      <c r="J725" s="111">
        <v>2900</v>
      </c>
      <c r="K725" s="111">
        <v>4090</v>
      </c>
      <c r="L725" s="110"/>
      <c r="M725" s="109">
        <v>1</v>
      </c>
      <c r="N725" s="109"/>
      <c r="O725" s="110"/>
      <c r="P725" s="41" t="str">
        <f t="shared" si="11"/>
        <v>1</v>
      </c>
      <c r="Q725" s="41" t="str">
        <f>INDEX(Торг!$J:$J,MATCH($B725,Торг!$B:$B,0))</f>
        <v>АТП</v>
      </c>
      <c r="R725" s="4" t="b">
        <f>EXACT(VLOOKUP(A725,Торг!$A:$A,1,0),A725)</f>
        <v>1</v>
      </c>
    </row>
    <row r="726" spans="1:18" ht="75" x14ac:dyDescent="0.25">
      <c r="A726" s="110" t="s">
        <v>1616</v>
      </c>
      <c r="B726" s="109">
        <v>137760</v>
      </c>
      <c r="C726" s="109">
        <v>121331</v>
      </c>
      <c r="D726" s="110" t="s">
        <v>883</v>
      </c>
      <c r="E726" s="110" t="s">
        <v>2704</v>
      </c>
      <c r="F726" s="110"/>
      <c r="G726" s="110"/>
      <c r="H726" s="110" t="s">
        <v>847</v>
      </c>
      <c r="I726" s="110" t="s">
        <v>10</v>
      </c>
      <c r="J726" s="111">
        <v>2900</v>
      </c>
      <c r="K726" s="111">
        <v>4090</v>
      </c>
      <c r="L726" s="110"/>
      <c r="M726" s="109">
        <v>1</v>
      </c>
      <c r="N726" s="109"/>
      <c r="O726" s="110"/>
      <c r="P726" s="41" t="str">
        <f t="shared" si="11"/>
        <v>1</v>
      </c>
      <c r="Q726" s="41" t="str">
        <f>INDEX(Торг!$J:$J,MATCH($B726,Торг!$B:$B,0))</f>
        <v>АТП</v>
      </c>
      <c r="R726" s="4" t="b">
        <f>EXACT(VLOOKUP(A726,Торг!$A:$A,1,0),A726)</f>
        <v>1</v>
      </c>
    </row>
    <row r="727" spans="1:18" ht="75" x14ac:dyDescent="0.25">
      <c r="A727" s="110" t="s">
        <v>1616</v>
      </c>
      <c r="B727" s="109">
        <v>137761</v>
      </c>
      <c r="C727" s="109">
        <v>121332</v>
      </c>
      <c r="D727" s="110" t="s">
        <v>882</v>
      </c>
      <c r="E727" s="110" t="s">
        <v>2704</v>
      </c>
      <c r="F727" s="110"/>
      <c r="G727" s="110"/>
      <c r="H727" s="110" t="s">
        <v>847</v>
      </c>
      <c r="I727" s="110" t="s">
        <v>10</v>
      </c>
      <c r="J727" s="111">
        <v>2900</v>
      </c>
      <c r="K727" s="111">
        <v>4090</v>
      </c>
      <c r="L727" s="110"/>
      <c r="M727" s="109">
        <v>1</v>
      </c>
      <c r="N727" s="109"/>
      <c r="O727" s="110"/>
      <c r="P727" s="41" t="str">
        <f t="shared" si="11"/>
        <v>1</v>
      </c>
      <c r="Q727" s="41" t="str">
        <f>INDEX(Торг!$J:$J,MATCH($B727,Торг!$B:$B,0))</f>
        <v>АТП</v>
      </c>
      <c r="R727" s="4" t="b">
        <f>EXACT(VLOOKUP(A727,Торг!$A:$A,1,0),A727)</f>
        <v>1</v>
      </c>
    </row>
    <row r="728" spans="1:18" ht="75" x14ac:dyDescent="0.25">
      <c r="A728" s="110" t="s">
        <v>1616</v>
      </c>
      <c r="B728" s="109">
        <v>137762</v>
      </c>
      <c r="C728" s="109">
        <v>121333</v>
      </c>
      <c r="D728" s="110" t="s">
        <v>881</v>
      </c>
      <c r="E728" s="110" t="s">
        <v>2704</v>
      </c>
      <c r="F728" s="110"/>
      <c r="G728" s="110"/>
      <c r="H728" s="110" t="s">
        <v>847</v>
      </c>
      <c r="I728" s="110" t="s">
        <v>10</v>
      </c>
      <c r="J728" s="111">
        <v>2900</v>
      </c>
      <c r="K728" s="111">
        <v>4090</v>
      </c>
      <c r="L728" s="110"/>
      <c r="M728" s="109">
        <v>1</v>
      </c>
      <c r="N728" s="109"/>
      <c r="O728" s="110"/>
      <c r="P728" s="41" t="str">
        <f t="shared" si="11"/>
        <v>1</v>
      </c>
      <c r="Q728" s="41" t="str">
        <f>INDEX(Торг!$J:$J,MATCH($B728,Торг!$B:$B,0))</f>
        <v>АТП</v>
      </c>
      <c r="R728" s="4" t="b">
        <f>EXACT(VLOOKUP(A728,Торг!$A:$A,1,0),A728)</f>
        <v>1</v>
      </c>
    </row>
    <row r="729" spans="1:18" ht="75" x14ac:dyDescent="0.25">
      <c r="A729" s="110" t="s">
        <v>1616</v>
      </c>
      <c r="B729" s="109">
        <v>137763</v>
      </c>
      <c r="C729" s="109">
        <v>121302</v>
      </c>
      <c r="D729" s="110" t="s">
        <v>880</v>
      </c>
      <c r="E729" s="110" t="s">
        <v>2704</v>
      </c>
      <c r="F729" s="110"/>
      <c r="G729" s="110"/>
      <c r="H729" s="110" t="s">
        <v>847</v>
      </c>
      <c r="I729" s="110" t="s">
        <v>10</v>
      </c>
      <c r="J729" s="111">
        <v>2900</v>
      </c>
      <c r="K729" s="111">
        <v>4090</v>
      </c>
      <c r="L729" s="110"/>
      <c r="M729" s="109">
        <v>1</v>
      </c>
      <c r="N729" s="109"/>
      <c r="O729" s="110"/>
      <c r="P729" s="41" t="str">
        <f t="shared" si="11"/>
        <v>1</v>
      </c>
      <c r="Q729" s="41" t="str">
        <f>INDEX(Торг!$J:$J,MATCH($B729,Торг!$B:$B,0))</f>
        <v>АТП</v>
      </c>
      <c r="R729" s="4" t="b">
        <f>EXACT(VLOOKUP(A729,Торг!$A:$A,1,0),A729)</f>
        <v>1</v>
      </c>
    </row>
    <row r="730" spans="1:18" ht="75" x14ac:dyDescent="0.25">
      <c r="A730" s="110" t="s">
        <v>1616</v>
      </c>
      <c r="B730" s="109">
        <v>137764</v>
      </c>
      <c r="C730" s="109">
        <v>121303</v>
      </c>
      <c r="D730" s="110" t="s">
        <v>879</v>
      </c>
      <c r="E730" s="110" t="s">
        <v>2704</v>
      </c>
      <c r="F730" s="110"/>
      <c r="G730" s="110"/>
      <c r="H730" s="110" t="s">
        <v>847</v>
      </c>
      <c r="I730" s="110" t="s">
        <v>10</v>
      </c>
      <c r="J730" s="111">
        <v>2900</v>
      </c>
      <c r="K730" s="111">
        <v>4090</v>
      </c>
      <c r="L730" s="110"/>
      <c r="M730" s="109">
        <v>1</v>
      </c>
      <c r="N730" s="109"/>
      <c r="O730" s="110"/>
      <c r="P730" s="41" t="str">
        <f t="shared" si="11"/>
        <v>1</v>
      </c>
      <c r="Q730" s="41" t="str">
        <f>INDEX(Торг!$J:$J,MATCH($B730,Торг!$B:$B,0))</f>
        <v>АТП</v>
      </c>
      <c r="R730" s="4" t="b">
        <f>EXACT(VLOOKUP(A730,Торг!$A:$A,1,0),A730)</f>
        <v>1</v>
      </c>
    </row>
    <row r="731" spans="1:18" ht="75" x14ac:dyDescent="0.25">
      <c r="A731" s="110" t="s">
        <v>1616</v>
      </c>
      <c r="B731" s="109">
        <v>137765</v>
      </c>
      <c r="C731" s="109">
        <v>121334</v>
      </c>
      <c r="D731" s="110" t="s">
        <v>878</v>
      </c>
      <c r="E731" s="110" t="s">
        <v>2704</v>
      </c>
      <c r="F731" s="110"/>
      <c r="G731" s="110"/>
      <c r="H731" s="110" t="s">
        <v>847</v>
      </c>
      <c r="I731" s="110" t="s">
        <v>10</v>
      </c>
      <c r="J731" s="111">
        <v>2900</v>
      </c>
      <c r="K731" s="111">
        <v>4090</v>
      </c>
      <c r="L731" s="110"/>
      <c r="M731" s="109">
        <v>1</v>
      </c>
      <c r="N731" s="109"/>
      <c r="O731" s="110"/>
      <c r="P731" s="41" t="str">
        <f t="shared" si="11"/>
        <v>1</v>
      </c>
      <c r="Q731" s="41" t="str">
        <f>INDEX(Торг!$J:$J,MATCH($B731,Торг!$B:$B,0))</f>
        <v>АТП</v>
      </c>
      <c r="R731" s="4" t="b">
        <f>EXACT(VLOOKUP(A731,Торг!$A:$A,1,0),A731)</f>
        <v>1</v>
      </c>
    </row>
    <row r="732" spans="1:18" ht="75" x14ac:dyDescent="0.25">
      <c r="A732" s="110" t="s">
        <v>1616</v>
      </c>
      <c r="B732" s="109">
        <v>137766</v>
      </c>
      <c r="C732" s="109">
        <v>121304</v>
      </c>
      <c r="D732" s="110" t="s">
        <v>877</v>
      </c>
      <c r="E732" s="110" t="s">
        <v>2704</v>
      </c>
      <c r="F732" s="110"/>
      <c r="G732" s="110"/>
      <c r="H732" s="110" t="s">
        <v>847</v>
      </c>
      <c r="I732" s="110" t="s">
        <v>10</v>
      </c>
      <c r="J732" s="111">
        <v>2900</v>
      </c>
      <c r="K732" s="111">
        <v>4090</v>
      </c>
      <c r="L732" s="110"/>
      <c r="M732" s="109">
        <v>1</v>
      </c>
      <c r="N732" s="109"/>
      <c r="O732" s="110"/>
      <c r="P732" s="41" t="str">
        <f t="shared" si="11"/>
        <v>1</v>
      </c>
      <c r="Q732" s="41" t="str">
        <f>INDEX(Торг!$J:$J,MATCH($B732,Торг!$B:$B,0))</f>
        <v>АТП</v>
      </c>
      <c r="R732" s="4" t="b">
        <f>EXACT(VLOOKUP(A732,Торг!$A:$A,1,0),A732)</f>
        <v>1</v>
      </c>
    </row>
    <row r="733" spans="1:18" ht="75" x14ac:dyDescent="0.25">
      <c r="A733" s="110" t="s">
        <v>1616</v>
      </c>
      <c r="B733" s="109">
        <v>137767</v>
      </c>
      <c r="C733" s="109">
        <v>121335</v>
      </c>
      <c r="D733" s="110" t="s">
        <v>876</v>
      </c>
      <c r="E733" s="110" t="s">
        <v>2704</v>
      </c>
      <c r="F733" s="110"/>
      <c r="G733" s="110"/>
      <c r="H733" s="110" t="s">
        <v>847</v>
      </c>
      <c r="I733" s="110" t="s">
        <v>10</v>
      </c>
      <c r="J733" s="111">
        <v>2900</v>
      </c>
      <c r="K733" s="111">
        <v>4090</v>
      </c>
      <c r="L733" s="110"/>
      <c r="M733" s="109">
        <v>1</v>
      </c>
      <c r="N733" s="109"/>
      <c r="O733" s="110"/>
      <c r="P733" s="41" t="str">
        <f t="shared" si="11"/>
        <v>1</v>
      </c>
      <c r="Q733" s="41" t="str">
        <f>INDEX(Торг!$J:$J,MATCH($B733,Торг!$B:$B,0))</f>
        <v>АТП</v>
      </c>
      <c r="R733" s="4" t="b">
        <f>EXACT(VLOOKUP(A733,Торг!$A:$A,1,0),A733)</f>
        <v>1</v>
      </c>
    </row>
    <row r="734" spans="1:18" ht="75" x14ac:dyDescent="0.25">
      <c r="A734" s="110" t="s">
        <v>1616</v>
      </c>
      <c r="B734" s="109">
        <v>137768</v>
      </c>
      <c r="C734" s="109">
        <v>121336</v>
      </c>
      <c r="D734" s="110" t="s">
        <v>875</v>
      </c>
      <c r="E734" s="110" t="s">
        <v>2704</v>
      </c>
      <c r="F734" s="110"/>
      <c r="G734" s="110"/>
      <c r="H734" s="110" t="s">
        <v>847</v>
      </c>
      <c r="I734" s="110" t="s">
        <v>10</v>
      </c>
      <c r="J734" s="111">
        <v>2900</v>
      </c>
      <c r="K734" s="111">
        <v>4090</v>
      </c>
      <c r="L734" s="110"/>
      <c r="M734" s="109">
        <v>1</v>
      </c>
      <c r="N734" s="109"/>
      <c r="O734" s="110"/>
      <c r="P734" s="41" t="str">
        <f t="shared" si="11"/>
        <v>1</v>
      </c>
      <c r="Q734" s="41" t="str">
        <f>INDEX(Торг!$J:$J,MATCH($B734,Торг!$B:$B,0))</f>
        <v>АТП</v>
      </c>
      <c r="R734" s="4" t="b">
        <f>EXACT(VLOOKUP(A734,Торг!$A:$A,1,0),A734)</f>
        <v>1</v>
      </c>
    </row>
    <row r="735" spans="1:18" ht="75" x14ac:dyDescent="0.25">
      <c r="A735" s="110" t="s">
        <v>1616</v>
      </c>
      <c r="B735" s="109">
        <v>137769</v>
      </c>
      <c r="C735" s="109">
        <v>121305</v>
      </c>
      <c r="D735" s="110" t="s">
        <v>874</v>
      </c>
      <c r="E735" s="110" t="s">
        <v>2704</v>
      </c>
      <c r="F735" s="110"/>
      <c r="G735" s="110"/>
      <c r="H735" s="110" t="s">
        <v>847</v>
      </c>
      <c r="I735" s="110" t="s">
        <v>10</v>
      </c>
      <c r="J735" s="111">
        <v>2900</v>
      </c>
      <c r="K735" s="111">
        <v>4090</v>
      </c>
      <c r="L735" s="110"/>
      <c r="M735" s="109">
        <v>1</v>
      </c>
      <c r="N735" s="109"/>
      <c r="O735" s="110"/>
      <c r="P735" s="41" t="str">
        <f t="shared" si="11"/>
        <v>1</v>
      </c>
      <c r="Q735" s="41" t="str">
        <f>INDEX(Торг!$J:$J,MATCH($B735,Торг!$B:$B,0))</f>
        <v>АТП</v>
      </c>
      <c r="R735" s="4" t="b">
        <f>EXACT(VLOOKUP(A735,Торг!$A:$A,1,0),A735)</f>
        <v>1</v>
      </c>
    </row>
    <row r="736" spans="1:18" ht="75" x14ac:dyDescent="0.25">
      <c r="A736" s="110" t="s">
        <v>1616</v>
      </c>
      <c r="B736" s="109">
        <v>137770</v>
      </c>
      <c r="C736" s="109">
        <v>121337</v>
      </c>
      <c r="D736" s="110" t="s">
        <v>873</v>
      </c>
      <c r="E736" s="110" t="s">
        <v>2704</v>
      </c>
      <c r="F736" s="110"/>
      <c r="G736" s="110"/>
      <c r="H736" s="110" t="s">
        <v>847</v>
      </c>
      <c r="I736" s="110" t="s">
        <v>10</v>
      </c>
      <c r="J736" s="111">
        <v>2900</v>
      </c>
      <c r="K736" s="111">
        <v>4090</v>
      </c>
      <c r="L736" s="110"/>
      <c r="M736" s="109">
        <v>1</v>
      </c>
      <c r="N736" s="109"/>
      <c r="O736" s="110"/>
      <c r="P736" s="41" t="str">
        <f t="shared" si="11"/>
        <v>1</v>
      </c>
      <c r="Q736" s="41" t="str">
        <f>INDEX(Торг!$J:$J,MATCH($B736,Торг!$B:$B,0))</f>
        <v>АТП</v>
      </c>
      <c r="R736" s="4" t="b">
        <f>EXACT(VLOOKUP(A736,Торг!$A:$A,1,0),A736)</f>
        <v>1</v>
      </c>
    </row>
    <row r="737" spans="1:18" ht="75" x14ac:dyDescent="0.25">
      <c r="A737" s="110" t="s">
        <v>1616</v>
      </c>
      <c r="B737" s="109">
        <v>243447</v>
      </c>
      <c r="C737" s="109">
        <v>178208</v>
      </c>
      <c r="D737" s="110" t="s">
        <v>1617</v>
      </c>
      <c r="E737" s="110" t="s">
        <v>2704</v>
      </c>
      <c r="F737" s="110"/>
      <c r="G737" s="110"/>
      <c r="H737" s="110" t="s">
        <v>847</v>
      </c>
      <c r="I737" s="110" t="s">
        <v>10</v>
      </c>
      <c r="J737" s="111">
        <v>2900</v>
      </c>
      <c r="K737" s="111">
        <v>4090</v>
      </c>
      <c r="L737" s="110"/>
      <c r="M737" s="109">
        <v>1</v>
      </c>
      <c r="N737" s="109"/>
      <c r="O737" s="110"/>
      <c r="P737" s="41" t="str">
        <f t="shared" si="11"/>
        <v>1</v>
      </c>
      <c r="Q737" s="41" t="str">
        <f>INDEX(Торг!$J:$J,MATCH($B737,Торг!$B:$B,0))</f>
        <v>АТП</v>
      </c>
      <c r="R737" s="4" t="b">
        <f>EXACT(VLOOKUP(A737,Торг!$A:$A,1,0),A737)</f>
        <v>1</v>
      </c>
    </row>
    <row r="738" spans="1:18" ht="75" x14ac:dyDescent="0.25">
      <c r="A738" s="110" t="s">
        <v>1616</v>
      </c>
      <c r="B738" s="109">
        <v>137771</v>
      </c>
      <c r="C738" s="109">
        <v>121306</v>
      </c>
      <c r="D738" s="110" t="s">
        <v>872</v>
      </c>
      <c r="E738" s="110" t="s">
        <v>2704</v>
      </c>
      <c r="F738" s="110"/>
      <c r="G738" s="110"/>
      <c r="H738" s="110" t="s">
        <v>847</v>
      </c>
      <c r="I738" s="110" t="s">
        <v>10</v>
      </c>
      <c r="J738" s="111">
        <v>2900</v>
      </c>
      <c r="K738" s="111">
        <v>4090</v>
      </c>
      <c r="L738" s="110"/>
      <c r="M738" s="109">
        <v>1</v>
      </c>
      <c r="N738" s="109"/>
      <c r="O738" s="110"/>
      <c r="P738" s="41" t="str">
        <f t="shared" si="11"/>
        <v>1</v>
      </c>
      <c r="Q738" s="41" t="str">
        <f>INDEX(Торг!$J:$J,MATCH($B738,Торг!$B:$B,0))</f>
        <v>АТП</v>
      </c>
      <c r="R738" s="4" t="b">
        <f>EXACT(VLOOKUP(A738,Торг!$A:$A,1,0),A738)</f>
        <v>1</v>
      </c>
    </row>
    <row r="739" spans="1:18" ht="75" x14ac:dyDescent="0.25">
      <c r="A739" s="110" t="s">
        <v>1616</v>
      </c>
      <c r="B739" s="109">
        <v>137772</v>
      </c>
      <c r="C739" s="109">
        <v>121307</v>
      </c>
      <c r="D739" s="110" t="s">
        <v>871</v>
      </c>
      <c r="E739" s="110" t="s">
        <v>2704</v>
      </c>
      <c r="F739" s="110"/>
      <c r="G739" s="110"/>
      <c r="H739" s="110" t="s">
        <v>847</v>
      </c>
      <c r="I739" s="110" t="s">
        <v>10</v>
      </c>
      <c r="J739" s="111">
        <v>2900</v>
      </c>
      <c r="K739" s="111">
        <v>4090</v>
      </c>
      <c r="L739" s="110"/>
      <c r="M739" s="109">
        <v>1</v>
      </c>
      <c r="N739" s="109"/>
      <c r="O739" s="110"/>
      <c r="P739" s="41" t="str">
        <f t="shared" si="11"/>
        <v>1</v>
      </c>
      <c r="Q739" s="41" t="str">
        <f>INDEX(Торг!$J:$J,MATCH($B739,Торг!$B:$B,0))</f>
        <v>АТП</v>
      </c>
      <c r="R739" s="4" t="b">
        <f>EXACT(VLOOKUP(A739,Торг!$A:$A,1,0),A739)</f>
        <v>1</v>
      </c>
    </row>
    <row r="740" spans="1:18" ht="75" x14ac:dyDescent="0.25">
      <c r="A740" s="110" t="s">
        <v>1616</v>
      </c>
      <c r="B740" s="109">
        <v>137773</v>
      </c>
      <c r="C740" s="109">
        <v>121309</v>
      </c>
      <c r="D740" s="110" t="s">
        <v>870</v>
      </c>
      <c r="E740" s="110" t="s">
        <v>2704</v>
      </c>
      <c r="F740" s="110"/>
      <c r="G740" s="110"/>
      <c r="H740" s="110" t="s">
        <v>847</v>
      </c>
      <c r="I740" s="110" t="s">
        <v>10</v>
      </c>
      <c r="J740" s="111">
        <v>2900</v>
      </c>
      <c r="K740" s="111">
        <v>4090</v>
      </c>
      <c r="L740" s="110"/>
      <c r="M740" s="109">
        <v>1</v>
      </c>
      <c r="N740" s="109"/>
      <c r="O740" s="110"/>
      <c r="P740" s="41" t="str">
        <f t="shared" si="11"/>
        <v>1</v>
      </c>
      <c r="Q740" s="41" t="str">
        <f>INDEX(Торг!$J:$J,MATCH($B740,Торг!$B:$B,0))</f>
        <v>АТП</v>
      </c>
      <c r="R740" s="4" t="b">
        <f>EXACT(VLOOKUP(A740,Торг!$A:$A,1,0),A740)</f>
        <v>1</v>
      </c>
    </row>
    <row r="741" spans="1:18" ht="75" x14ac:dyDescent="0.25">
      <c r="A741" s="110" t="s">
        <v>1616</v>
      </c>
      <c r="B741" s="109">
        <v>137774</v>
      </c>
      <c r="C741" s="109">
        <v>121310</v>
      </c>
      <c r="D741" s="110" t="s">
        <v>869</v>
      </c>
      <c r="E741" s="110" t="s">
        <v>2704</v>
      </c>
      <c r="F741" s="110"/>
      <c r="G741" s="110"/>
      <c r="H741" s="110" t="s">
        <v>847</v>
      </c>
      <c r="I741" s="110" t="s">
        <v>10</v>
      </c>
      <c r="J741" s="111">
        <v>2900</v>
      </c>
      <c r="K741" s="111">
        <v>4090</v>
      </c>
      <c r="L741" s="110"/>
      <c r="M741" s="109">
        <v>1</v>
      </c>
      <c r="N741" s="109"/>
      <c r="O741" s="110"/>
      <c r="P741" s="41" t="str">
        <f t="shared" si="11"/>
        <v>1</v>
      </c>
      <c r="Q741" s="41" t="str">
        <f>INDEX(Торг!$J:$J,MATCH($B741,Торг!$B:$B,0))</f>
        <v>АТП</v>
      </c>
      <c r="R741" s="4" t="b">
        <f>EXACT(VLOOKUP(A741,Торг!$A:$A,1,0),A741)</f>
        <v>1</v>
      </c>
    </row>
    <row r="742" spans="1:18" ht="75" x14ac:dyDescent="0.25">
      <c r="A742" s="110" t="s">
        <v>1616</v>
      </c>
      <c r="B742" s="109">
        <v>137775</v>
      </c>
      <c r="C742" s="109">
        <v>121338</v>
      </c>
      <c r="D742" s="110" t="s">
        <v>868</v>
      </c>
      <c r="E742" s="110" t="s">
        <v>2704</v>
      </c>
      <c r="F742" s="110"/>
      <c r="G742" s="110"/>
      <c r="H742" s="110" t="s">
        <v>847</v>
      </c>
      <c r="I742" s="110" t="s">
        <v>10</v>
      </c>
      <c r="J742" s="111">
        <v>2900</v>
      </c>
      <c r="K742" s="111">
        <v>4090</v>
      </c>
      <c r="L742" s="110"/>
      <c r="M742" s="109">
        <v>1</v>
      </c>
      <c r="N742" s="109"/>
      <c r="O742" s="110"/>
      <c r="P742" s="41" t="str">
        <f t="shared" si="11"/>
        <v>1</v>
      </c>
      <c r="Q742" s="41" t="str">
        <f>INDEX(Торг!$J:$J,MATCH($B742,Торг!$B:$B,0))</f>
        <v>АТП</v>
      </c>
      <c r="R742" s="4" t="b">
        <f>EXACT(VLOOKUP(A742,Торг!$A:$A,1,0),A742)</f>
        <v>1</v>
      </c>
    </row>
    <row r="743" spans="1:18" ht="75" x14ac:dyDescent="0.25">
      <c r="A743" s="110" t="s">
        <v>1616</v>
      </c>
      <c r="B743" s="109">
        <v>137776</v>
      </c>
      <c r="C743" s="109">
        <v>121311</v>
      </c>
      <c r="D743" s="110" t="s">
        <v>867</v>
      </c>
      <c r="E743" s="110" t="s">
        <v>2704</v>
      </c>
      <c r="F743" s="110"/>
      <c r="G743" s="110"/>
      <c r="H743" s="110" t="s">
        <v>847</v>
      </c>
      <c r="I743" s="110" t="s">
        <v>10</v>
      </c>
      <c r="J743" s="111">
        <v>2900</v>
      </c>
      <c r="K743" s="111">
        <v>4090</v>
      </c>
      <c r="L743" s="110"/>
      <c r="M743" s="109">
        <v>1</v>
      </c>
      <c r="N743" s="109"/>
      <c r="O743" s="110"/>
      <c r="P743" s="41" t="str">
        <f t="shared" si="11"/>
        <v>1</v>
      </c>
      <c r="Q743" s="41" t="str">
        <f>INDEX(Торг!$J:$J,MATCH($B743,Торг!$B:$B,0))</f>
        <v>АТП</v>
      </c>
      <c r="R743" s="4" t="b">
        <f>EXACT(VLOOKUP(A743,Торг!$A:$A,1,0),A743)</f>
        <v>1</v>
      </c>
    </row>
    <row r="744" spans="1:18" ht="75" x14ac:dyDescent="0.25">
      <c r="A744" s="110" t="s">
        <v>1616</v>
      </c>
      <c r="B744" s="109">
        <v>137777</v>
      </c>
      <c r="C744" s="109">
        <v>121312</v>
      </c>
      <c r="D744" s="110" t="s">
        <v>866</v>
      </c>
      <c r="E744" s="110" t="s">
        <v>2704</v>
      </c>
      <c r="F744" s="110"/>
      <c r="G744" s="110"/>
      <c r="H744" s="110" t="s">
        <v>847</v>
      </c>
      <c r="I744" s="110" t="s">
        <v>10</v>
      </c>
      <c r="J744" s="111">
        <v>2900</v>
      </c>
      <c r="K744" s="111">
        <v>4090</v>
      </c>
      <c r="L744" s="110"/>
      <c r="M744" s="109">
        <v>1</v>
      </c>
      <c r="N744" s="109"/>
      <c r="O744" s="110"/>
      <c r="P744" s="41" t="str">
        <f t="shared" si="11"/>
        <v>1</v>
      </c>
      <c r="Q744" s="41" t="str">
        <f>INDEX(Торг!$J:$J,MATCH($B744,Торг!$B:$B,0))</f>
        <v>АТП</v>
      </c>
      <c r="R744" s="4" t="b">
        <f>EXACT(VLOOKUP(A744,Торг!$A:$A,1,0),A744)</f>
        <v>1</v>
      </c>
    </row>
    <row r="745" spans="1:18" ht="75" x14ac:dyDescent="0.25">
      <c r="A745" s="110" t="s">
        <v>1616</v>
      </c>
      <c r="B745" s="109">
        <v>137778</v>
      </c>
      <c r="C745" s="109">
        <v>121339</v>
      </c>
      <c r="D745" s="110" t="s">
        <v>865</v>
      </c>
      <c r="E745" s="110" t="s">
        <v>2704</v>
      </c>
      <c r="F745" s="110"/>
      <c r="G745" s="110"/>
      <c r="H745" s="110" t="s">
        <v>847</v>
      </c>
      <c r="I745" s="110" t="s">
        <v>10</v>
      </c>
      <c r="J745" s="111">
        <v>2900</v>
      </c>
      <c r="K745" s="111">
        <v>4090</v>
      </c>
      <c r="L745" s="110"/>
      <c r="M745" s="109">
        <v>1</v>
      </c>
      <c r="N745" s="109"/>
      <c r="O745" s="110"/>
      <c r="P745" s="41" t="str">
        <f t="shared" si="11"/>
        <v>1</v>
      </c>
      <c r="Q745" s="41" t="str">
        <f>INDEX(Торг!$J:$J,MATCH($B745,Торг!$B:$B,0))</f>
        <v>АТП</v>
      </c>
      <c r="R745" s="4" t="b">
        <f>EXACT(VLOOKUP(A745,Торг!$A:$A,1,0),A745)</f>
        <v>1</v>
      </c>
    </row>
    <row r="746" spans="1:18" ht="75" x14ac:dyDescent="0.25">
      <c r="A746" s="110" t="s">
        <v>1616</v>
      </c>
      <c r="B746" s="109">
        <v>137779</v>
      </c>
      <c r="C746" s="109">
        <v>121313</v>
      </c>
      <c r="D746" s="110" t="s">
        <v>864</v>
      </c>
      <c r="E746" s="110" t="s">
        <v>2704</v>
      </c>
      <c r="F746" s="110"/>
      <c r="G746" s="110"/>
      <c r="H746" s="110" t="s">
        <v>847</v>
      </c>
      <c r="I746" s="110" t="s">
        <v>10</v>
      </c>
      <c r="J746" s="111">
        <v>2900</v>
      </c>
      <c r="K746" s="111">
        <v>4090</v>
      </c>
      <c r="L746" s="110"/>
      <c r="M746" s="109">
        <v>1</v>
      </c>
      <c r="N746" s="109"/>
      <c r="O746" s="110"/>
      <c r="P746" s="41" t="str">
        <f t="shared" si="11"/>
        <v>1</v>
      </c>
      <c r="Q746" s="41" t="str">
        <f>INDEX(Торг!$J:$J,MATCH($B746,Торг!$B:$B,0))</f>
        <v>АТП</v>
      </c>
      <c r="R746" s="4" t="b">
        <f>EXACT(VLOOKUP(A746,Торг!$A:$A,1,0),A746)</f>
        <v>1</v>
      </c>
    </row>
    <row r="747" spans="1:18" ht="75" x14ac:dyDescent="0.25">
      <c r="A747" s="110" t="s">
        <v>1616</v>
      </c>
      <c r="B747" s="109">
        <v>137780</v>
      </c>
      <c r="C747" s="109">
        <v>121340</v>
      </c>
      <c r="D747" s="110" t="s">
        <v>863</v>
      </c>
      <c r="E747" s="110" t="s">
        <v>2704</v>
      </c>
      <c r="F747" s="110"/>
      <c r="G747" s="110"/>
      <c r="H747" s="110" t="s">
        <v>847</v>
      </c>
      <c r="I747" s="110" t="s">
        <v>10</v>
      </c>
      <c r="J747" s="111">
        <v>2900</v>
      </c>
      <c r="K747" s="111">
        <v>4090</v>
      </c>
      <c r="L747" s="110"/>
      <c r="M747" s="109">
        <v>1</v>
      </c>
      <c r="N747" s="109"/>
      <c r="O747" s="110"/>
      <c r="P747" s="41" t="str">
        <f t="shared" si="11"/>
        <v>1</v>
      </c>
      <c r="Q747" s="41" t="str">
        <f>INDEX(Торг!$J:$J,MATCH($B747,Торг!$B:$B,0))</f>
        <v>АТП</v>
      </c>
      <c r="R747" s="4" t="b">
        <f>EXACT(VLOOKUP(A747,Торг!$A:$A,1,0),A747)</f>
        <v>1</v>
      </c>
    </row>
    <row r="748" spans="1:18" ht="75" x14ac:dyDescent="0.25">
      <c r="A748" s="110" t="s">
        <v>1616</v>
      </c>
      <c r="B748" s="109">
        <v>137781</v>
      </c>
      <c r="C748" s="109">
        <v>121314</v>
      </c>
      <c r="D748" s="110" t="s">
        <v>862</v>
      </c>
      <c r="E748" s="110" t="s">
        <v>2704</v>
      </c>
      <c r="F748" s="110"/>
      <c r="G748" s="110"/>
      <c r="H748" s="110" t="s">
        <v>847</v>
      </c>
      <c r="I748" s="110" t="s">
        <v>10</v>
      </c>
      <c r="J748" s="111">
        <v>2900</v>
      </c>
      <c r="K748" s="111">
        <v>4090</v>
      </c>
      <c r="L748" s="110"/>
      <c r="M748" s="109">
        <v>1</v>
      </c>
      <c r="N748" s="109"/>
      <c r="O748" s="110"/>
      <c r="P748" s="41" t="str">
        <f t="shared" si="11"/>
        <v>1</v>
      </c>
      <c r="Q748" s="41" t="str">
        <f>INDEX(Торг!$J:$J,MATCH($B748,Торг!$B:$B,0))</f>
        <v>АТП</v>
      </c>
      <c r="R748" s="4" t="b">
        <f>EXACT(VLOOKUP(A748,Торг!$A:$A,1,0),A748)</f>
        <v>1</v>
      </c>
    </row>
    <row r="749" spans="1:18" ht="75" x14ac:dyDescent="0.25">
      <c r="A749" s="110" t="s">
        <v>1616</v>
      </c>
      <c r="B749" s="109">
        <v>137782</v>
      </c>
      <c r="C749" s="109">
        <v>121341</v>
      </c>
      <c r="D749" s="110" t="s">
        <v>861</v>
      </c>
      <c r="E749" s="110" t="s">
        <v>2704</v>
      </c>
      <c r="F749" s="110"/>
      <c r="G749" s="110"/>
      <c r="H749" s="110" t="s">
        <v>847</v>
      </c>
      <c r="I749" s="110" t="s">
        <v>10</v>
      </c>
      <c r="J749" s="111">
        <v>2900</v>
      </c>
      <c r="K749" s="111">
        <v>4090</v>
      </c>
      <c r="L749" s="110"/>
      <c r="M749" s="109">
        <v>1</v>
      </c>
      <c r="N749" s="109"/>
      <c r="O749" s="110"/>
      <c r="P749" s="41" t="str">
        <f t="shared" si="11"/>
        <v>1</v>
      </c>
      <c r="Q749" s="41" t="str">
        <f>INDEX(Торг!$J:$J,MATCH($B749,Торг!$B:$B,0))</f>
        <v>АТП</v>
      </c>
      <c r="R749" s="4" t="b">
        <f>EXACT(VLOOKUP(A749,Торг!$A:$A,1,0),A749)</f>
        <v>1</v>
      </c>
    </row>
    <row r="750" spans="1:18" ht="75" x14ac:dyDescent="0.25">
      <c r="A750" s="110" t="s">
        <v>1616</v>
      </c>
      <c r="B750" s="109">
        <v>137783</v>
      </c>
      <c r="C750" s="109">
        <v>121342</v>
      </c>
      <c r="D750" s="110" t="s">
        <v>860</v>
      </c>
      <c r="E750" s="110" t="s">
        <v>2704</v>
      </c>
      <c r="F750" s="110"/>
      <c r="G750" s="110"/>
      <c r="H750" s="110" t="s">
        <v>847</v>
      </c>
      <c r="I750" s="110" t="s">
        <v>10</v>
      </c>
      <c r="J750" s="111">
        <v>2900</v>
      </c>
      <c r="K750" s="111">
        <v>4090</v>
      </c>
      <c r="L750" s="110"/>
      <c r="M750" s="109">
        <v>1</v>
      </c>
      <c r="N750" s="109"/>
      <c r="O750" s="110"/>
      <c r="P750" s="41" t="str">
        <f t="shared" si="11"/>
        <v>1</v>
      </c>
      <c r="Q750" s="41" t="str">
        <f>INDEX(Торг!$J:$J,MATCH($B750,Торг!$B:$B,0))</f>
        <v>АТП</v>
      </c>
      <c r="R750" s="4" t="b">
        <f>EXACT(VLOOKUP(A750,Торг!$A:$A,1,0),A750)</f>
        <v>1</v>
      </c>
    </row>
    <row r="751" spans="1:18" ht="75" x14ac:dyDescent="0.25">
      <c r="A751" s="110" t="s">
        <v>1616</v>
      </c>
      <c r="B751" s="109">
        <v>137784</v>
      </c>
      <c r="C751" s="109">
        <v>121343</v>
      </c>
      <c r="D751" s="110" t="s">
        <v>859</v>
      </c>
      <c r="E751" s="110" t="s">
        <v>2704</v>
      </c>
      <c r="F751" s="110"/>
      <c r="G751" s="110"/>
      <c r="H751" s="110" t="s">
        <v>847</v>
      </c>
      <c r="I751" s="110" t="s">
        <v>10</v>
      </c>
      <c r="J751" s="111">
        <v>2900</v>
      </c>
      <c r="K751" s="111">
        <v>4090</v>
      </c>
      <c r="L751" s="110"/>
      <c r="M751" s="109">
        <v>1</v>
      </c>
      <c r="N751" s="109"/>
      <c r="O751" s="110"/>
      <c r="P751" s="41" t="str">
        <f t="shared" si="11"/>
        <v>1</v>
      </c>
      <c r="Q751" s="41" t="str">
        <f>INDEX(Торг!$J:$J,MATCH($B751,Торг!$B:$B,0))</f>
        <v>АТП</v>
      </c>
      <c r="R751" s="4" t="b">
        <f>EXACT(VLOOKUP(A751,Торг!$A:$A,1,0),A751)</f>
        <v>1</v>
      </c>
    </row>
    <row r="752" spans="1:18" ht="75" x14ac:dyDescent="0.25">
      <c r="A752" s="110" t="s">
        <v>1616</v>
      </c>
      <c r="B752" s="109">
        <v>137785</v>
      </c>
      <c r="C752" s="109">
        <v>121344</v>
      </c>
      <c r="D752" s="110" t="s">
        <v>858</v>
      </c>
      <c r="E752" s="110" t="s">
        <v>2704</v>
      </c>
      <c r="F752" s="110"/>
      <c r="G752" s="110"/>
      <c r="H752" s="110" t="s">
        <v>847</v>
      </c>
      <c r="I752" s="110" t="s">
        <v>10</v>
      </c>
      <c r="J752" s="111">
        <v>2900</v>
      </c>
      <c r="K752" s="111">
        <v>4090</v>
      </c>
      <c r="L752" s="110"/>
      <c r="M752" s="109">
        <v>1</v>
      </c>
      <c r="N752" s="109"/>
      <c r="O752" s="110"/>
      <c r="P752" s="41" t="str">
        <f t="shared" si="11"/>
        <v>1</v>
      </c>
      <c r="Q752" s="41" t="str">
        <f>INDEX(Торг!$J:$J,MATCH($B752,Торг!$B:$B,0))</f>
        <v>АТП</v>
      </c>
      <c r="R752" s="4" t="b">
        <f>EXACT(VLOOKUP(A752,Торг!$A:$A,1,0),A752)</f>
        <v>1</v>
      </c>
    </row>
    <row r="753" spans="1:18" ht="75" x14ac:dyDescent="0.25">
      <c r="A753" s="110" t="s">
        <v>1616</v>
      </c>
      <c r="B753" s="109">
        <v>137786</v>
      </c>
      <c r="C753" s="109">
        <v>121315</v>
      </c>
      <c r="D753" s="110" t="s">
        <v>857</v>
      </c>
      <c r="E753" s="110" t="s">
        <v>2704</v>
      </c>
      <c r="F753" s="110"/>
      <c r="G753" s="110"/>
      <c r="H753" s="110" t="s">
        <v>847</v>
      </c>
      <c r="I753" s="110" t="s">
        <v>10</v>
      </c>
      <c r="J753" s="111">
        <v>2900</v>
      </c>
      <c r="K753" s="111">
        <v>4090</v>
      </c>
      <c r="L753" s="110"/>
      <c r="M753" s="109">
        <v>1</v>
      </c>
      <c r="N753" s="109"/>
      <c r="O753" s="110"/>
      <c r="P753" s="41" t="str">
        <f t="shared" si="11"/>
        <v>1</v>
      </c>
      <c r="Q753" s="41" t="str">
        <f>INDEX(Торг!$J:$J,MATCH($B753,Торг!$B:$B,0))</f>
        <v>АТП</v>
      </c>
      <c r="R753" s="4" t="b">
        <f>EXACT(VLOOKUP(A753,Торг!$A:$A,1,0),A753)</f>
        <v>1</v>
      </c>
    </row>
    <row r="754" spans="1:18" ht="75" x14ac:dyDescent="0.25">
      <c r="A754" s="110" t="s">
        <v>1616</v>
      </c>
      <c r="B754" s="109">
        <v>137787</v>
      </c>
      <c r="C754" s="109">
        <v>121316</v>
      </c>
      <c r="D754" s="110" t="s">
        <v>856</v>
      </c>
      <c r="E754" s="110" t="s">
        <v>2704</v>
      </c>
      <c r="F754" s="110"/>
      <c r="G754" s="110"/>
      <c r="H754" s="110" t="s">
        <v>847</v>
      </c>
      <c r="I754" s="110" t="s">
        <v>10</v>
      </c>
      <c r="J754" s="111">
        <v>2900</v>
      </c>
      <c r="K754" s="111">
        <v>4090</v>
      </c>
      <c r="L754" s="110"/>
      <c r="M754" s="109">
        <v>1</v>
      </c>
      <c r="N754" s="109"/>
      <c r="O754" s="110"/>
      <c r="P754" s="41" t="str">
        <f t="shared" si="11"/>
        <v>1</v>
      </c>
      <c r="Q754" s="41" t="str">
        <f>INDEX(Торг!$J:$J,MATCH($B754,Торг!$B:$B,0))</f>
        <v>АТП</v>
      </c>
      <c r="R754" s="4" t="b">
        <f>EXACT(VLOOKUP(A754,Торг!$A:$A,1,0),A754)</f>
        <v>1</v>
      </c>
    </row>
    <row r="755" spans="1:18" ht="75" x14ac:dyDescent="0.25">
      <c r="A755" s="110" t="s">
        <v>1616</v>
      </c>
      <c r="B755" s="109">
        <v>137788</v>
      </c>
      <c r="C755" s="109">
        <v>121345</v>
      </c>
      <c r="D755" s="110" t="s">
        <v>855</v>
      </c>
      <c r="E755" s="110" t="s">
        <v>2704</v>
      </c>
      <c r="F755" s="110"/>
      <c r="G755" s="110"/>
      <c r="H755" s="110" t="s">
        <v>847</v>
      </c>
      <c r="I755" s="110" t="s">
        <v>10</v>
      </c>
      <c r="J755" s="111">
        <v>2900</v>
      </c>
      <c r="K755" s="111">
        <v>4090</v>
      </c>
      <c r="L755" s="110"/>
      <c r="M755" s="109">
        <v>1</v>
      </c>
      <c r="N755" s="109"/>
      <c r="O755" s="110"/>
      <c r="P755" s="41" t="str">
        <f t="shared" si="11"/>
        <v>1</v>
      </c>
      <c r="Q755" s="41" t="str">
        <f>INDEX(Торг!$J:$J,MATCH($B755,Торг!$B:$B,0))</f>
        <v>АТП</v>
      </c>
      <c r="R755" s="4" t="b">
        <f>EXACT(VLOOKUP(A755,Торг!$A:$A,1,0),A755)</f>
        <v>1</v>
      </c>
    </row>
    <row r="756" spans="1:18" ht="75" x14ac:dyDescent="0.25">
      <c r="A756" s="110" t="s">
        <v>1616</v>
      </c>
      <c r="B756" s="109">
        <v>137789</v>
      </c>
      <c r="C756" s="109">
        <v>121318</v>
      </c>
      <c r="D756" s="110" t="s">
        <v>854</v>
      </c>
      <c r="E756" s="110" t="s">
        <v>2704</v>
      </c>
      <c r="F756" s="110"/>
      <c r="G756" s="110"/>
      <c r="H756" s="110" t="s">
        <v>847</v>
      </c>
      <c r="I756" s="110" t="s">
        <v>10</v>
      </c>
      <c r="J756" s="111">
        <v>2900</v>
      </c>
      <c r="K756" s="111">
        <v>4090</v>
      </c>
      <c r="L756" s="110"/>
      <c r="M756" s="109">
        <v>1</v>
      </c>
      <c r="N756" s="109"/>
      <c r="O756" s="110"/>
      <c r="P756" s="41" t="str">
        <f t="shared" si="11"/>
        <v>1</v>
      </c>
      <c r="Q756" s="41" t="str">
        <f>INDEX(Торг!$J:$J,MATCH($B756,Торг!$B:$B,0))</f>
        <v>АТП</v>
      </c>
      <c r="R756" s="4" t="b">
        <f>EXACT(VLOOKUP(A756,Торг!$A:$A,1,0),A756)</f>
        <v>1</v>
      </c>
    </row>
    <row r="757" spans="1:18" ht="75" x14ac:dyDescent="0.25">
      <c r="A757" s="110" t="s">
        <v>1616</v>
      </c>
      <c r="B757" s="109">
        <v>137790</v>
      </c>
      <c r="C757" s="109">
        <v>121319</v>
      </c>
      <c r="D757" s="110" t="s">
        <v>853</v>
      </c>
      <c r="E757" s="110" t="s">
        <v>2704</v>
      </c>
      <c r="F757" s="110"/>
      <c r="G757" s="110"/>
      <c r="H757" s="110" t="s">
        <v>847</v>
      </c>
      <c r="I757" s="110" t="s">
        <v>10</v>
      </c>
      <c r="J757" s="111">
        <v>2900</v>
      </c>
      <c r="K757" s="111">
        <v>4090</v>
      </c>
      <c r="L757" s="110"/>
      <c r="M757" s="109">
        <v>1</v>
      </c>
      <c r="N757" s="109">
        <v>1</v>
      </c>
      <c r="O757" s="110"/>
      <c r="P757" s="41" t="str">
        <f t="shared" si="11"/>
        <v>1ск1</v>
      </c>
      <c r="Q757" s="41" t="str">
        <f>INDEX(Торг!$J:$J,MATCH($B757,Торг!$B:$B,0))</f>
        <v>АТП</v>
      </c>
      <c r="R757" s="4" t="b">
        <f>EXACT(VLOOKUP(A757,Торг!$A:$A,1,0),A757)</f>
        <v>1</v>
      </c>
    </row>
    <row r="758" spans="1:18" ht="75" x14ac:dyDescent="0.25">
      <c r="A758" s="110" t="s">
        <v>1616</v>
      </c>
      <c r="B758" s="109">
        <v>137791</v>
      </c>
      <c r="C758" s="109">
        <v>121320</v>
      </c>
      <c r="D758" s="110" t="s">
        <v>852</v>
      </c>
      <c r="E758" s="110" t="s">
        <v>2704</v>
      </c>
      <c r="F758" s="110"/>
      <c r="G758" s="110"/>
      <c r="H758" s="110" t="s">
        <v>847</v>
      </c>
      <c r="I758" s="110" t="s">
        <v>10</v>
      </c>
      <c r="J758" s="111">
        <v>2900</v>
      </c>
      <c r="K758" s="111">
        <v>4090</v>
      </c>
      <c r="L758" s="110"/>
      <c r="M758" s="109">
        <v>1</v>
      </c>
      <c r="N758" s="109"/>
      <c r="O758" s="110"/>
      <c r="P758" s="41" t="str">
        <f t="shared" si="11"/>
        <v>1</v>
      </c>
      <c r="Q758" s="41" t="str">
        <f>INDEX(Торг!$J:$J,MATCH($B758,Торг!$B:$B,0))</f>
        <v>АТП</v>
      </c>
      <c r="R758" s="4" t="b">
        <f>EXACT(VLOOKUP(A758,Торг!$A:$A,1,0),A758)</f>
        <v>1</v>
      </c>
    </row>
    <row r="759" spans="1:18" ht="75" x14ac:dyDescent="0.25">
      <c r="A759" s="110" t="s">
        <v>1616</v>
      </c>
      <c r="B759" s="109">
        <v>137792</v>
      </c>
      <c r="C759" s="109">
        <v>121346</v>
      </c>
      <c r="D759" s="110" t="s">
        <v>851</v>
      </c>
      <c r="E759" s="110" t="s">
        <v>2704</v>
      </c>
      <c r="F759" s="110"/>
      <c r="G759" s="110"/>
      <c r="H759" s="110" t="s">
        <v>847</v>
      </c>
      <c r="I759" s="110" t="s">
        <v>10</v>
      </c>
      <c r="J759" s="111">
        <v>2900</v>
      </c>
      <c r="K759" s="111">
        <v>4090</v>
      </c>
      <c r="L759" s="110"/>
      <c r="M759" s="109">
        <v>1</v>
      </c>
      <c r="N759" s="109"/>
      <c r="O759" s="110"/>
      <c r="P759" s="41" t="str">
        <f t="shared" si="11"/>
        <v>1</v>
      </c>
      <c r="Q759" s="41" t="str">
        <f>INDEX(Торг!$J:$J,MATCH($B759,Торг!$B:$B,0))</f>
        <v>АТП</v>
      </c>
      <c r="R759" s="4" t="b">
        <f>EXACT(VLOOKUP(A759,Торг!$A:$A,1,0),A759)</f>
        <v>1</v>
      </c>
    </row>
    <row r="760" spans="1:18" ht="75" x14ac:dyDescent="0.25">
      <c r="A760" s="110" t="s">
        <v>1616</v>
      </c>
      <c r="B760" s="109">
        <v>137793</v>
      </c>
      <c r="C760" s="109">
        <v>121321</v>
      </c>
      <c r="D760" s="110" t="s">
        <v>850</v>
      </c>
      <c r="E760" s="110" t="s">
        <v>2704</v>
      </c>
      <c r="F760" s="110"/>
      <c r="G760" s="110"/>
      <c r="H760" s="110" t="s">
        <v>847</v>
      </c>
      <c r="I760" s="110" t="s">
        <v>10</v>
      </c>
      <c r="J760" s="111">
        <v>2900</v>
      </c>
      <c r="K760" s="111">
        <v>4090</v>
      </c>
      <c r="L760" s="110"/>
      <c r="M760" s="109">
        <v>1</v>
      </c>
      <c r="N760" s="109"/>
      <c r="O760" s="110"/>
      <c r="P760" s="41" t="str">
        <f t="shared" si="11"/>
        <v>1</v>
      </c>
      <c r="Q760" s="41" t="str">
        <f>INDEX(Торг!$J:$J,MATCH($B760,Торг!$B:$B,0))</f>
        <v>АТП</v>
      </c>
      <c r="R760" s="4" t="b">
        <f>EXACT(VLOOKUP(A760,Торг!$A:$A,1,0),A760)</f>
        <v>1</v>
      </c>
    </row>
    <row r="761" spans="1:18" ht="75" x14ac:dyDescent="0.25">
      <c r="A761" s="110" t="s">
        <v>1616</v>
      </c>
      <c r="B761" s="109">
        <v>137794</v>
      </c>
      <c r="C761" s="109">
        <v>121322</v>
      </c>
      <c r="D761" s="110" t="s">
        <v>849</v>
      </c>
      <c r="E761" s="110" t="s">
        <v>2704</v>
      </c>
      <c r="F761" s="110"/>
      <c r="G761" s="110"/>
      <c r="H761" s="110" t="s">
        <v>847</v>
      </c>
      <c r="I761" s="110" t="s">
        <v>10</v>
      </c>
      <c r="J761" s="111">
        <v>2900</v>
      </c>
      <c r="K761" s="111">
        <v>4090</v>
      </c>
      <c r="L761" s="110"/>
      <c r="M761" s="109">
        <v>1</v>
      </c>
      <c r="N761" s="109"/>
      <c r="O761" s="110"/>
      <c r="P761" s="41" t="str">
        <f t="shared" si="11"/>
        <v>1</v>
      </c>
      <c r="Q761" s="41" t="str">
        <f>INDEX(Торг!$J:$J,MATCH($B761,Торг!$B:$B,0))</f>
        <v>АТП</v>
      </c>
      <c r="R761" s="4" t="b">
        <f>EXACT(VLOOKUP(A761,Торг!$A:$A,1,0),A761)</f>
        <v>1</v>
      </c>
    </row>
    <row r="762" spans="1:18" ht="75" x14ac:dyDescent="0.25">
      <c r="A762" s="110" t="s">
        <v>1616</v>
      </c>
      <c r="B762" s="109">
        <v>137795</v>
      </c>
      <c r="C762" s="109">
        <v>121323</v>
      </c>
      <c r="D762" s="110" t="s">
        <v>848</v>
      </c>
      <c r="E762" s="110" t="s">
        <v>2704</v>
      </c>
      <c r="F762" s="110"/>
      <c r="G762" s="110"/>
      <c r="H762" s="110" t="s">
        <v>847</v>
      </c>
      <c r="I762" s="110" t="s">
        <v>10</v>
      </c>
      <c r="J762" s="111">
        <v>2900</v>
      </c>
      <c r="K762" s="111">
        <v>4090</v>
      </c>
      <c r="L762" s="110"/>
      <c r="M762" s="109">
        <v>1</v>
      </c>
      <c r="N762" s="109"/>
      <c r="O762" s="110"/>
      <c r="P762" s="41" t="str">
        <f t="shared" si="11"/>
        <v>1</v>
      </c>
      <c r="Q762" s="41" t="str">
        <f>INDEX(Торг!$J:$J,MATCH($B762,Торг!$B:$B,0))</f>
        <v>АТП</v>
      </c>
      <c r="R762" s="4" t="b">
        <f>EXACT(VLOOKUP(A762,Торг!$A:$A,1,0),A762)</f>
        <v>1</v>
      </c>
    </row>
    <row r="763" spans="1:18" ht="60" x14ac:dyDescent="0.25">
      <c r="A763" s="110" t="s">
        <v>1618</v>
      </c>
      <c r="B763" s="109">
        <v>137824</v>
      </c>
      <c r="C763" s="109">
        <v>69583</v>
      </c>
      <c r="D763" s="110" t="s">
        <v>846</v>
      </c>
      <c r="E763" s="110" t="s">
        <v>2704</v>
      </c>
      <c r="F763" s="110"/>
      <c r="G763" s="110"/>
      <c r="H763" s="110"/>
      <c r="I763" s="110" t="s">
        <v>10</v>
      </c>
      <c r="J763" s="111">
        <v>7950</v>
      </c>
      <c r="K763" s="111">
        <v>9790</v>
      </c>
      <c r="L763" s="110"/>
      <c r="M763" s="109">
        <v>0</v>
      </c>
      <c r="N763" s="109"/>
      <c r="O763" s="110"/>
      <c r="P763" s="41" t="str">
        <f t="shared" si="11"/>
        <v>0</v>
      </c>
      <c r="Q763" s="41" t="str">
        <f>INDEX(Торг!$J:$J,MATCH($B763,Торг!$B:$B,0))</f>
        <v>АТП</v>
      </c>
      <c r="R763" s="4" t="b">
        <f>EXACT(VLOOKUP(A763,Торг!$A:$A,1,0),A763)</f>
        <v>1</v>
      </c>
    </row>
    <row r="764" spans="1:18" ht="75" x14ac:dyDescent="0.25">
      <c r="A764" s="110" t="s">
        <v>1618</v>
      </c>
      <c r="B764" s="109">
        <v>137825</v>
      </c>
      <c r="C764" s="109">
        <v>89159</v>
      </c>
      <c r="D764" s="110" t="s">
        <v>845</v>
      </c>
      <c r="E764" s="110" t="s">
        <v>2704</v>
      </c>
      <c r="F764" s="110"/>
      <c r="G764" s="110"/>
      <c r="H764" s="110"/>
      <c r="I764" s="110" t="s">
        <v>10</v>
      </c>
      <c r="J764" s="111">
        <v>8550</v>
      </c>
      <c r="K764" s="111">
        <v>10590</v>
      </c>
      <c r="L764" s="110"/>
      <c r="M764" s="109">
        <v>0</v>
      </c>
      <c r="N764" s="109"/>
      <c r="O764" s="110"/>
      <c r="P764" s="41" t="str">
        <f t="shared" si="11"/>
        <v>0</v>
      </c>
      <c r="Q764" s="41" t="str">
        <f>INDEX(Торг!$J:$J,MATCH($B764,Торг!$B:$B,0))</f>
        <v>АТП</v>
      </c>
      <c r="R764" s="4" t="b">
        <f>EXACT(VLOOKUP(A764,Торг!$A:$A,1,0),A764)</f>
        <v>1</v>
      </c>
    </row>
    <row r="765" spans="1:18" ht="60" x14ac:dyDescent="0.25">
      <c r="A765" s="110" t="s">
        <v>1618</v>
      </c>
      <c r="B765" s="109">
        <v>137826</v>
      </c>
      <c r="C765" s="109">
        <v>89160</v>
      </c>
      <c r="D765" s="110" t="s">
        <v>844</v>
      </c>
      <c r="E765" s="110" t="s">
        <v>2704</v>
      </c>
      <c r="F765" s="110"/>
      <c r="G765" s="110"/>
      <c r="H765" s="110"/>
      <c r="I765" s="110" t="s">
        <v>10</v>
      </c>
      <c r="J765" s="111">
        <v>8550</v>
      </c>
      <c r="K765" s="111">
        <v>10590</v>
      </c>
      <c r="L765" s="110"/>
      <c r="M765" s="109">
        <v>0</v>
      </c>
      <c r="N765" s="109"/>
      <c r="O765" s="110"/>
      <c r="P765" s="41" t="str">
        <f t="shared" si="11"/>
        <v>0</v>
      </c>
      <c r="Q765" s="41" t="str">
        <f>INDEX(Торг!$J:$J,MATCH($B765,Торг!$B:$B,0))</f>
        <v>АТП</v>
      </c>
      <c r="R765" s="4" t="b">
        <f>EXACT(VLOOKUP(A765,Торг!$A:$A,1,0),A765)</f>
        <v>1</v>
      </c>
    </row>
    <row r="766" spans="1:18" ht="75" x14ac:dyDescent="0.25">
      <c r="A766" s="110" t="s">
        <v>1618</v>
      </c>
      <c r="B766" s="109">
        <v>137827</v>
      </c>
      <c r="C766" s="109">
        <v>89161</v>
      </c>
      <c r="D766" s="110" t="s">
        <v>843</v>
      </c>
      <c r="E766" s="110" t="s">
        <v>2704</v>
      </c>
      <c r="F766" s="110"/>
      <c r="G766" s="110"/>
      <c r="H766" s="110"/>
      <c r="I766" s="110" t="s">
        <v>10</v>
      </c>
      <c r="J766" s="111">
        <v>8550</v>
      </c>
      <c r="K766" s="111">
        <v>10590</v>
      </c>
      <c r="L766" s="110"/>
      <c r="M766" s="109">
        <v>0</v>
      </c>
      <c r="N766" s="109"/>
      <c r="O766" s="110"/>
      <c r="P766" s="41" t="str">
        <f t="shared" si="11"/>
        <v>0</v>
      </c>
      <c r="Q766" s="41" t="str">
        <f>INDEX(Торг!$J:$J,MATCH($B766,Торг!$B:$B,0))</f>
        <v>АТП</v>
      </c>
      <c r="R766" s="4" t="b">
        <f>EXACT(VLOOKUP(A766,Торг!$A:$A,1,0),A766)</f>
        <v>1</v>
      </c>
    </row>
    <row r="767" spans="1:18" ht="75" x14ac:dyDescent="0.25">
      <c r="A767" s="110" t="s">
        <v>1618</v>
      </c>
      <c r="B767" s="109">
        <v>137828</v>
      </c>
      <c r="C767" s="109">
        <v>89162</v>
      </c>
      <c r="D767" s="110" t="s">
        <v>842</v>
      </c>
      <c r="E767" s="110" t="s">
        <v>2704</v>
      </c>
      <c r="F767" s="110"/>
      <c r="G767" s="110"/>
      <c r="H767" s="110"/>
      <c r="I767" s="110" t="s">
        <v>10</v>
      </c>
      <c r="J767" s="111">
        <v>8550</v>
      </c>
      <c r="K767" s="111">
        <v>10590</v>
      </c>
      <c r="L767" s="110"/>
      <c r="M767" s="109">
        <v>0</v>
      </c>
      <c r="N767" s="109"/>
      <c r="O767" s="110"/>
      <c r="P767" s="41" t="str">
        <f t="shared" si="11"/>
        <v>0</v>
      </c>
      <c r="Q767" s="41" t="str">
        <f>INDEX(Торг!$J:$J,MATCH($B767,Торг!$B:$B,0))</f>
        <v>АТП</v>
      </c>
      <c r="R767" s="4" t="b">
        <f>EXACT(VLOOKUP(A767,Торг!$A:$A,1,0),A767)</f>
        <v>1</v>
      </c>
    </row>
    <row r="768" spans="1:18" ht="60" x14ac:dyDescent="0.25">
      <c r="A768" s="110" t="s">
        <v>1618</v>
      </c>
      <c r="B768" s="109">
        <v>137829</v>
      </c>
      <c r="C768" s="109">
        <v>89163</v>
      </c>
      <c r="D768" s="110" t="s">
        <v>841</v>
      </c>
      <c r="E768" s="110" t="s">
        <v>2704</v>
      </c>
      <c r="F768" s="110"/>
      <c r="G768" s="110"/>
      <c r="H768" s="110"/>
      <c r="I768" s="110" t="s">
        <v>10</v>
      </c>
      <c r="J768" s="111">
        <v>8550</v>
      </c>
      <c r="K768" s="111">
        <v>10590</v>
      </c>
      <c r="L768" s="110"/>
      <c r="M768" s="109">
        <v>0</v>
      </c>
      <c r="N768" s="109"/>
      <c r="O768" s="110"/>
      <c r="P768" s="41" t="str">
        <f t="shared" si="11"/>
        <v>0</v>
      </c>
      <c r="Q768" s="41" t="str">
        <f>INDEX(Торг!$J:$J,MATCH($B768,Торг!$B:$B,0))</f>
        <v>АТП</v>
      </c>
      <c r="R768" s="4" t="b">
        <f>EXACT(VLOOKUP(A768,Торг!$A:$A,1,0),A768)</f>
        <v>1</v>
      </c>
    </row>
    <row r="769" spans="1:18" ht="75" x14ac:dyDescent="0.25">
      <c r="A769" s="110" t="s">
        <v>1618</v>
      </c>
      <c r="B769" s="109">
        <v>137830</v>
      </c>
      <c r="C769" s="109">
        <v>89164</v>
      </c>
      <c r="D769" s="110" t="s">
        <v>840</v>
      </c>
      <c r="E769" s="110" t="s">
        <v>2704</v>
      </c>
      <c r="F769" s="110"/>
      <c r="G769" s="110"/>
      <c r="H769" s="110"/>
      <c r="I769" s="110" t="s">
        <v>10</v>
      </c>
      <c r="J769" s="111">
        <v>8550</v>
      </c>
      <c r="K769" s="111">
        <v>10590</v>
      </c>
      <c r="L769" s="110"/>
      <c r="M769" s="109">
        <v>0</v>
      </c>
      <c r="N769" s="109"/>
      <c r="O769" s="110"/>
      <c r="P769" s="41" t="str">
        <f t="shared" si="11"/>
        <v>0</v>
      </c>
      <c r="Q769" s="41" t="str">
        <f>INDEX(Торг!$J:$J,MATCH($B769,Торг!$B:$B,0))</f>
        <v>АТП</v>
      </c>
      <c r="R769" s="4" t="b">
        <f>EXACT(VLOOKUP(A769,Торг!$A:$A,1,0),A769)</f>
        <v>1</v>
      </c>
    </row>
    <row r="770" spans="1:18" ht="75" x14ac:dyDescent="0.25">
      <c r="A770" s="110" t="s">
        <v>1618</v>
      </c>
      <c r="B770" s="109">
        <v>137831</v>
      </c>
      <c r="C770" s="109">
        <v>89165</v>
      </c>
      <c r="D770" s="110" t="s">
        <v>839</v>
      </c>
      <c r="E770" s="110" t="s">
        <v>2704</v>
      </c>
      <c r="F770" s="110"/>
      <c r="G770" s="110"/>
      <c r="H770" s="110"/>
      <c r="I770" s="110" t="s">
        <v>10</v>
      </c>
      <c r="J770" s="111">
        <v>8550</v>
      </c>
      <c r="K770" s="111">
        <v>10590</v>
      </c>
      <c r="L770" s="110"/>
      <c r="M770" s="109">
        <v>0</v>
      </c>
      <c r="N770" s="109"/>
      <c r="O770" s="110"/>
      <c r="P770" s="41" t="str">
        <f t="shared" si="11"/>
        <v>0</v>
      </c>
      <c r="Q770" s="41" t="str">
        <f>INDEX(Торг!$J:$J,MATCH($B770,Торг!$B:$B,0))</f>
        <v>АТП</v>
      </c>
      <c r="R770" s="4" t="b">
        <f>EXACT(VLOOKUP(A770,Торг!$A:$A,1,0),A770)</f>
        <v>1</v>
      </c>
    </row>
    <row r="771" spans="1:18" ht="75" x14ac:dyDescent="0.25">
      <c r="A771" s="110" t="s">
        <v>1618</v>
      </c>
      <c r="B771" s="109">
        <v>137832</v>
      </c>
      <c r="C771" s="109">
        <v>89166</v>
      </c>
      <c r="D771" s="110" t="s">
        <v>838</v>
      </c>
      <c r="E771" s="110" t="s">
        <v>2704</v>
      </c>
      <c r="F771" s="110"/>
      <c r="G771" s="110"/>
      <c r="H771" s="110"/>
      <c r="I771" s="110" t="s">
        <v>10</v>
      </c>
      <c r="J771" s="111">
        <v>8550</v>
      </c>
      <c r="K771" s="111">
        <v>10590</v>
      </c>
      <c r="L771" s="110"/>
      <c r="M771" s="109">
        <v>0</v>
      </c>
      <c r="N771" s="109"/>
      <c r="O771" s="110"/>
      <c r="P771" s="41" t="str">
        <f t="shared" ref="P771:P834" si="12">_xlfn.CONCAT(M771,IF(N771&lt;&gt;"",_xlfn.CONCAT("ск",N771),""))</f>
        <v>0</v>
      </c>
      <c r="Q771" s="41" t="str">
        <f>INDEX(Торг!$J:$J,MATCH($B771,Торг!$B:$B,0))</f>
        <v>АТП</v>
      </c>
      <c r="R771" s="4" t="b">
        <f>EXACT(VLOOKUP(A771,Торг!$A:$A,1,0),A771)</f>
        <v>1</v>
      </c>
    </row>
    <row r="772" spans="1:18" ht="60" x14ac:dyDescent="0.25">
      <c r="A772" s="110" t="s">
        <v>1618</v>
      </c>
      <c r="B772" s="109">
        <v>137833</v>
      </c>
      <c r="C772" s="109">
        <v>89167</v>
      </c>
      <c r="D772" s="110" t="s">
        <v>837</v>
      </c>
      <c r="E772" s="110" t="s">
        <v>2704</v>
      </c>
      <c r="F772" s="110"/>
      <c r="G772" s="110"/>
      <c r="H772" s="110"/>
      <c r="I772" s="110" t="s">
        <v>10</v>
      </c>
      <c r="J772" s="111">
        <v>8550</v>
      </c>
      <c r="K772" s="111">
        <v>10590</v>
      </c>
      <c r="L772" s="110"/>
      <c r="M772" s="109">
        <v>0</v>
      </c>
      <c r="N772" s="109"/>
      <c r="O772" s="110"/>
      <c r="P772" s="41" t="str">
        <f t="shared" si="12"/>
        <v>0</v>
      </c>
      <c r="Q772" s="41" t="str">
        <f>INDEX(Торг!$J:$J,MATCH($B772,Торг!$B:$B,0))</f>
        <v>АТП</v>
      </c>
      <c r="R772" s="4" t="b">
        <f>EXACT(VLOOKUP(A772,Торг!$A:$A,1,0),A772)</f>
        <v>1</v>
      </c>
    </row>
    <row r="773" spans="1:18" ht="60" x14ac:dyDescent="0.25">
      <c r="A773" s="110" t="s">
        <v>1618</v>
      </c>
      <c r="B773" s="109">
        <v>137834</v>
      </c>
      <c r="C773" s="109">
        <v>89168</v>
      </c>
      <c r="D773" s="110" t="s">
        <v>836</v>
      </c>
      <c r="E773" s="110" t="s">
        <v>2704</v>
      </c>
      <c r="F773" s="110"/>
      <c r="G773" s="110"/>
      <c r="H773" s="110"/>
      <c r="I773" s="110" t="s">
        <v>10</v>
      </c>
      <c r="J773" s="111">
        <v>8550</v>
      </c>
      <c r="K773" s="111">
        <v>10590</v>
      </c>
      <c r="L773" s="110"/>
      <c r="M773" s="109">
        <v>0</v>
      </c>
      <c r="N773" s="109"/>
      <c r="O773" s="110"/>
      <c r="P773" s="41" t="str">
        <f t="shared" si="12"/>
        <v>0</v>
      </c>
      <c r="Q773" s="41" t="str">
        <f>INDEX(Торг!$J:$J,MATCH($B773,Торг!$B:$B,0))</f>
        <v>АТП</v>
      </c>
      <c r="R773" s="4" t="b">
        <f>EXACT(VLOOKUP(A773,Торг!$A:$A,1,0),A773)</f>
        <v>1</v>
      </c>
    </row>
    <row r="774" spans="1:18" ht="75" x14ac:dyDescent="0.25">
      <c r="A774" s="110" t="s">
        <v>1618</v>
      </c>
      <c r="B774" s="109">
        <v>137835</v>
      </c>
      <c r="C774" s="109">
        <v>89169</v>
      </c>
      <c r="D774" s="110" t="s">
        <v>835</v>
      </c>
      <c r="E774" s="110" t="s">
        <v>2704</v>
      </c>
      <c r="F774" s="110"/>
      <c r="G774" s="110"/>
      <c r="H774" s="110"/>
      <c r="I774" s="110" t="s">
        <v>10</v>
      </c>
      <c r="J774" s="111">
        <v>8550</v>
      </c>
      <c r="K774" s="111">
        <v>10590</v>
      </c>
      <c r="L774" s="110"/>
      <c r="M774" s="109">
        <v>0</v>
      </c>
      <c r="N774" s="109"/>
      <c r="O774" s="110"/>
      <c r="P774" s="41" t="str">
        <f t="shared" si="12"/>
        <v>0</v>
      </c>
      <c r="Q774" s="41" t="str">
        <f>INDEX(Торг!$J:$J,MATCH($B774,Торг!$B:$B,0))</f>
        <v>АТП</v>
      </c>
      <c r="R774" s="4" t="b">
        <f>EXACT(VLOOKUP(A774,Торг!$A:$A,1,0),A774)</f>
        <v>1</v>
      </c>
    </row>
    <row r="775" spans="1:18" ht="60" x14ac:dyDescent="0.25">
      <c r="A775" s="110" t="s">
        <v>1618</v>
      </c>
      <c r="B775" s="109">
        <v>137836</v>
      </c>
      <c r="C775" s="109">
        <v>89170</v>
      </c>
      <c r="D775" s="110" t="s">
        <v>834</v>
      </c>
      <c r="E775" s="110" t="s">
        <v>2704</v>
      </c>
      <c r="F775" s="110"/>
      <c r="G775" s="110"/>
      <c r="H775" s="110"/>
      <c r="I775" s="110" t="s">
        <v>10</v>
      </c>
      <c r="J775" s="111">
        <v>8550</v>
      </c>
      <c r="K775" s="111">
        <v>10590</v>
      </c>
      <c r="L775" s="110"/>
      <c r="M775" s="109">
        <v>0</v>
      </c>
      <c r="N775" s="109"/>
      <c r="O775" s="110"/>
      <c r="P775" s="41" t="str">
        <f t="shared" si="12"/>
        <v>0</v>
      </c>
      <c r="Q775" s="41" t="str">
        <f>INDEX(Торг!$J:$J,MATCH($B775,Торг!$B:$B,0))</f>
        <v>АТП</v>
      </c>
      <c r="R775" s="4" t="b">
        <f>EXACT(VLOOKUP(A775,Торг!$A:$A,1,0),A775)</f>
        <v>1</v>
      </c>
    </row>
    <row r="776" spans="1:18" ht="60" x14ac:dyDescent="0.25">
      <c r="A776" s="110" t="s">
        <v>1618</v>
      </c>
      <c r="B776" s="109">
        <v>137837</v>
      </c>
      <c r="C776" s="109">
        <v>69584</v>
      </c>
      <c r="D776" s="110" t="s">
        <v>833</v>
      </c>
      <c r="E776" s="110" t="s">
        <v>2704</v>
      </c>
      <c r="F776" s="110"/>
      <c r="G776" s="110"/>
      <c r="H776" s="110"/>
      <c r="I776" s="110" t="s">
        <v>10</v>
      </c>
      <c r="J776" s="111">
        <v>8550</v>
      </c>
      <c r="K776" s="111">
        <v>10590</v>
      </c>
      <c r="L776" s="110"/>
      <c r="M776" s="109">
        <v>0</v>
      </c>
      <c r="N776" s="109"/>
      <c r="O776" s="110"/>
      <c r="P776" s="41" t="str">
        <f t="shared" si="12"/>
        <v>0</v>
      </c>
      <c r="Q776" s="41" t="str">
        <f>INDEX(Торг!$J:$J,MATCH($B776,Торг!$B:$B,0))</f>
        <v>АТП</v>
      </c>
      <c r="R776" s="4" t="b">
        <f>EXACT(VLOOKUP(A776,Торг!$A:$A,1,0),A776)</f>
        <v>1</v>
      </c>
    </row>
    <row r="777" spans="1:18" ht="75" x14ac:dyDescent="0.25">
      <c r="A777" s="110" t="s">
        <v>1618</v>
      </c>
      <c r="B777" s="109">
        <v>137838</v>
      </c>
      <c r="C777" s="109">
        <v>89171</v>
      </c>
      <c r="D777" s="110" t="s">
        <v>832</v>
      </c>
      <c r="E777" s="110" t="s">
        <v>2704</v>
      </c>
      <c r="F777" s="110"/>
      <c r="G777" s="110"/>
      <c r="H777" s="110"/>
      <c r="I777" s="110" t="s">
        <v>10</v>
      </c>
      <c r="J777" s="111">
        <v>8550</v>
      </c>
      <c r="K777" s="111">
        <v>10590</v>
      </c>
      <c r="L777" s="110"/>
      <c r="M777" s="109">
        <v>0</v>
      </c>
      <c r="N777" s="109"/>
      <c r="O777" s="110"/>
      <c r="P777" s="41" t="str">
        <f t="shared" si="12"/>
        <v>0</v>
      </c>
      <c r="Q777" s="41" t="str">
        <f>INDEX(Торг!$J:$J,MATCH($B777,Торг!$B:$B,0))</f>
        <v>АТП</v>
      </c>
      <c r="R777" s="4" t="b">
        <f>EXACT(VLOOKUP(A777,Торг!$A:$A,1,0),A777)</f>
        <v>1</v>
      </c>
    </row>
    <row r="778" spans="1:18" ht="90" x14ac:dyDescent="0.25">
      <c r="A778" s="110" t="s">
        <v>813</v>
      </c>
      <c r="B778" s="109">
        <v>137840</v>
      </c>
      <c r="C778" s="109">
        <v>61105</v>
      </c>
      <c r="D778" s="110" t="s">
        <v>827</v>
      </c>
      <c r="E778" s="110" t="s">
        <v>2704</v>
      </c>
      <c r="F778" s="110"/>
      <c r="G778" s="110"/>
      <c r="H778" s="110" t="s">
        <v>826</v>
      </c>
      <c r="I778" s="110" t="s">
        <v>10</v>
      </c>
      <c r="J778" s="111">
        <v>2550</v>
      </c>
      <c r="K778" s="111">
        <v>3690</v>
      </c>
      <c r="L778" s="110"/>
      <c r="M778" s="109">
        <v>1</v>
      </c>
      <c r="N778" s="109"/>
      <c r="O778" s="110"/>
      <c r="P778" s="41" t="str">
        <f t="shared" si="12"/>
        <v>1</v>
      </c>
      <c r="Q778" s="41" t="str">
        <f>INDEX(Торг!$J:$J,MATCH($B778,Торг!$B:$B,0))</f>
        <v>АТП</v>
      </c>
      <c r="R778" s="4" t="b">
        <f>EXACT(VLOOKUP(A778,Торг!$A:$A,1,0),A778)</f>
        <v>1</v>
      </c>
    </row>
    <row r="779" spans="1:18" ht="90" x14ac:dyDescent="0.25">
      <c r="A779" s="110" t="s">
        <v>813</v>
      </c>
      <c r="B779" s="109">
        <v>137841</v>
      </c>
      <c r="C779" s="109">
        <v>61104</v>
      </c>
      <c r="D779" s="110" t="s">
        <v>825</v>
      </c>
      <c r="E779" s="110" t="s">
        <v>2704</v>
      </c>
      <c r="F779" s="110"/>
      <c r="G779" s="110"/>
      <c r="H779" s="110" t="s">
        <v>824</v>
      </c>
      <c r="I779" s="110" t="s">
        <v>10</v>
      </c>
      <c r="J779" s="111">
        <v>2550</v>
      </c>
      <c r="K779" s="111">
        <v>4390</v>
      </c>
      <c r="L779" s="110" t="s">
        <v>2617</v>
      </c>
      <c r="M779" s="109">
        <v>1</v>
      </c>
      <c r="N779" s="109">
        <v>1</v>
      </c>
      <c r="O779" s="110"/>
      <c r="P779" s="41" t="str">
        <f t="shared" si="12"/>
        <v>1ск1</v>
      </c>
      <c r="Q779" s="41" t="str">
        <f>INDEX(Торг!$J:$J,MATCH($B779,Торг!$B:$B,0))</f>
        <v>АТП</v>
      </c>
      <c r="R779" s="4" t="b">
        <f>EXACT(VLOOKUP(A779,Торг!$A:$A,1,0),A779)</f>
        <v>1</v>
      </c>
    </row>
    <row r="780" spans="1:18" ht="90" x14ac:dyDescent="0.25">
      <c r="A780" s="110" t="s">
        <v>813</v>
      </c>
      <c r="B780" s="109">
        <v>137842</v>
      </c>
      <c r="C780" s="109">
        <v>61103</v>
      </c>
      <c r="D780" s="110" t="s">
        <v>823</v>
      </c>
      <c r="E780" s="110" t="s">
        <v>2704</v>
      </c>
      <c r="F780" s="110"/>
      <c r="G780" s="110"/>
      <c r="H780" s="110" t="s">
        <v>822</v>
      </c>
      <c r="I780" s="110" t="s">
        <v>10</v>
      </c>
      <c r="J780" s="111">
        <v>2550</v>
      </c>
      <c r="K780" s="111">
        <v>3690</v>
      </c>
      <c r="L780" s="110"/>
      <c r="M780" s="109">
        <v>1</v>
      </c>
      <c r="N780" s="109">
        <v>1</v>
      </c>
      <c r="O780" s="110"/>
      <c r="P780" s="41" t="str">
        <f t="shared" si="12"/>
        <v>1ск1</v>
      </c>
      <c r="Q780" s="41" t="str">
        <f>INDEX(Торг!$J:$J,MATCH($B780,Торг!$B:$B,0))</f>
        <v>АТП</v>
      </c>
      <c r="R780" s="4" t="b">
        <f>EXACT(VLOOKUP(A780,Торг!$A:$A,1,0),A780)</f>
        <v>1</v>
      </c>
    </row>
    <row r="781" spans="1:18" ht="90" x14ac:dyDescent="0.25">
      <c r="A781" s="110" t="s">
        <v>813</v>
      </c>
      <c r="B781" s="109">
        <v>137843</v>
      </c>
      <c r="C781" s="109">
        <v>61102</v>
      </c>
      <c r="D781" s="110" t="s">
        <v>821</v>
      </c>
      <c r="E781" s="110" t="s">
        <v>2704</v>
      </c>
      <c r="F781" s="110"/>
      <c r="G781" s="110"/>
      <c r="H781" s="110" t="s">
        <v>820</v>
      </c>
      <c r="I781" s="110" t="s">
        <v>10</v>
      </c>
      <c r="J781" s="111">
        <v>2550</v>
      </c>
      <c r="K781" s="111">
        <v>4490</v>
      </c>
      <c r="L781" s="110" t="s">
        <v>2616</v>
      </c>
      <c r="M781" s="109">
        <v>1</v>
      </c>
      <c r="N781" s="109"/>
      <c r="O781" s="110"/>
      <c r="P781" s="41" t="str">
        <f t="shared" si="12"/>
        <v>1</v>
      </c>
      <c r="Q781" s="41" t="str">
        <f>INDEX(Торг!$J:$J,MATCH($B781,Торг!$B:$B,0))</f>
        <v>АТП</v>
      </c>
      <c r="R781" s="4" t="b">
        <f>EXACT(VLOOKUP(A781,Торг!$A:$A,1,0),A781)</f>
        <v>1</v>
      </c>
    </row>
    <row r="782" spans="1:18" ht="90" x14ac:dyDescent="0.25">
      <c r="A782" s="110" t="s">
        <v>813</v>
      </c>
      <c r="B782" s="109">
        <v>137844</v>
      </c>
      <c r="C782" s="109">
        <v>61099</v>
      </c>
      <c r="D782" s="110" t="s">
        <v>819</v>
      </c>
      <c r="E782" s="110" t="s">
        <v>2704</v>
      </c>
      <c r="F782" s="110"/>
      <c r="G782" s="110"/>
      <c r="H782" s="110" t="s">
        <v>818</v>
      </c>
      <c r="I782" s="110" t="s">
        <v>10</v>
      </c>
      <c r="J782" s="111">
        <v>2550</v>
      </c>
      <c r="K782" s="111">
        <v>3690</v>
      </c>
      <c r="L782" s="110"/>
      <c r="M782" s="109">
        <v>1</v>
      </c>
      <c r="N782" s="109"/>
      <c r="O782" s="110"/>
      <c r="P782" s="41" t="str">
        <f t="shared" si="12"/>
        <v>1</v>
      </c>
      <c r="Q782" s="41" t="str">
        <f>INDEX(Торг!$J:$J,MATCH($B782,Торг!$B:$B,0))</f>
        <v>АТП</v>
      </c>
      <c r="R782" s="4" t="b">
        <f>EXACT(VLOOKUP(A782,Торг!$A:$A,1,0),A782)</f>
        <v>1</v>
      </c>
    </row>
    <row r="783" spans="1:18" ht="90" x14ac:dyDescent="0.25">
      <c r="A783" s="110" t="s">
        <v>813</v>
      </c>
      <c r="B783" s="109">
        <v>137845</v>
      </c>
      <c r="C783" s="109">
        <v>61098</v>
      </c>
      <c r="D783" s="110" t="s">
        <v>817</v>
      </c>
      <c r="E783" s="110" t="s">
        <v>2704</v>
      </c>
      <c r="F783" s="110"/>
      <c r="G783" s="110"/>
      <c r="H783" s="110" t="s">
        <v>816</v>
      </c>
      <c r="I783" s="110" t="s">
        <v>10</v>
      </c>
      <c r="J783" s="111">
        <v>2550</v>
      </c>
      <c r="K783" s="111">
        <v>3890</v>
      </c>
      <c r="L783" s="110" t="s">
        <v>2616</v>
      </c>
      <c r="M783" s="109">
        <v>1</v>
      </c>
      <c r="N783" s="109"/>
      <c r="O783" s="110"/>
      <c r="P783" s="41" t="str">
        <f t="shared" si="12"/>
        <v>1</v>
      </c>
      <c r="Q783" s="41" t="str">
        <f>INDEX(Торг!$J:$J,MATCH($B783,Торг!$B:$B,0))</f>
        <v>АТП</v>
      </c>
      <c r="R783" s="4" t="b">
        <f>EXACT(VLOOKUP(A783,Торг!$A:$A,1,0),A783)</f>
        <v>1</v>
      </c>
    </row>
    <row r="784" spans="1:18" ht="90" x14ac:dyDescent="0.25">
      <c r="A784" s="110" t="s">
        <v>813</v>
      </c>
      <c r="B784" s="109">
        <v>137846</v>
      </c>
      <c r="C784" s="109">
        <v>61101</v>
      </c>
      <c r="D784" s="110" t="s">
        <v>815</v>
      </c>
      <c r="E784" s="110" t="s">
        <v>2704</v>
      </c>
      <c r="F784" s="110"/>
      <c r="G784" s="110"/>
      <c r="H784" s="110" t="s">
        <v>814</v>
      </c>
      <c r="I784" s="110" t="s">
        <v>10</v>
      </c>
      <c r="J784" s="111">
        <v>2550</v>
      </c>
      <c r="K784" s="111">
        <v>3690</v>
      </c>
      <c r="L784" s="110"/>
      <c r="M784" s="109">
        <v>1</v>
      </c>
      <c r="N784" s="109"/>
      <c r="O784" s="110"/>
      <c r="P784" s="41" t="str">
        <f t="shared" si="12"/>
        <v>1</v>
      </c>
      <c r="Q784" s="41" t="str">
        <f>INDEX(Торг!$J:$J,MATCH($B784,Торг!$B:$B,0))</f>
        <v>АТП</v>
      </c>
      <c r="R784" s="4" t="b">
        <f>EXACT(VLOOKUP(A784,Торг!$A:$A,1,0),A784)</f>
        <v>1</v>
      </c>
    </row>
    <row r="785" spans="1:18" ht="90" x14ac:dyDescent="0.25">
      <c r="A785" s="110" t="s">
        <v>813</v>
      </c>
      <c r="B785" s="109">
        <v>137847</v>
      </c>
      <c r="C785" s="109">
        <v>61100</v>
      </c>
      <c r="D785" s="110" t="s">
        <v>813</v>
      </c>
      <c r="E785" s="110" t="s">
        <v>2704</v>
      </c>
      <c r="F785" s="110"/>
      <c r="G785" s="110"/>
      <c r="H785" s="110" t="s">
        <v>812</v>
      </c>
      <c r="I785" s="110" t="s">
        <v>10</v>
      </c>
      <c r="J785" s="111">
        <v>2550</v>
      </c>
      <c r="K785" s="111">
        <v>3790</v>
      </c>
      <c r="L785" s="110" t="s">
        <v>2617</v>
      </c>
      <c r="M785" s="109">
        <v>1</v>
      </c>
      <c r="N785" s="109"/>
      <c r="O785" s="110"/>
      <c r="P785" s="41" t="str">
        <f t="shared" si="12"/>
        <v>1</v>
      </c>
      <c r="Q785" s="41" t="str">
        <f>INDEX(Торг!$J:$J,MATCH($B785,Торг!$B:$B,0))</f>
        <v>АТП</v>
      </c>
      <c r="R785" s="4" t="b">
        <f>EXACT(VLOOKUP(A785,Торг!$A:$A,1,0),A785)</f>
        <v>1</v>
      </c>
    </row>
    <row r="786" spans="1:18" ht="105" x14ac:dyDescent="0.25">
      <c r="A786" s="110" t="s">
        <v>1620</v>
      </c>
      <c r="B786" s="109">
        <v>137849</v>
      </c>
      <c r="C786" s="109">
        <v>71146</v>
      </c>
      <c r="D786" s="110" t="s">
        <v>811</v>
      </c>
      <c r="E786" s="110" t="s">
        <v>2704</v>
      </c>
      <c r="F786" s="110"/>
      <c r="G786" s="110"/>
      <c r="H786" s="110" t="s">
        <v>1442</v>
      </c>
      <c r="I786" s="110" t="s">
        <v>10</v>
      </c>
      <c r="J786" s="111">
        <v>2600</v>
      </c>
      <c r="K786" s="111">
        <v>3790</v>
      </c>
      <c r="L786" s="110" t="s">
        <v>2614</v>
      </c>
      <c r="M786" s="109">
        <v>1</v>
      </c>
      <c r="N786" s="109">
        <v>1</v>
      </c>
      <c r="O786" s="110"/>
      <c r="P786" s="41" t="str">
        <f t="shared" si="12"/>
        <v>1ск1</v>
      </c>
      <c r="Q786" s="41" t="str">
        <f>INDEX(Торг!$J:$J,MATCH($B786,Торг!$B:$B,0))</f>
        <v>АТП</v>
      </c>
      <c r="R786" s="4" t="b">
        <f>EXACT(VLOOKUP(A786,Торг!$A:$A,1,0),A786)</f>
        <v>1</v>
      </c>
    </row>
    <row r="787" spans="1:18" ht="105" x14ac:dyDescent="0.25">
      <c r="A787" s="110" t="s">
        <v>1620</v>
      </c>
      <c r="B787" s="109">
        <v>137850</v>
      </c>
      <c r="C787" s="109">
        <v>71147</v>
      </c>
      <c r="D787" s="110" t="s">
        <v>810</v>
      </c>
      <c r="E787" s="110" t="s">
        <v>2704</v>
      </c>
      <c r="F787" s="110"/>
      <c r="G787" s="110"/>
      <c r="H787" s="110" t="s">
        <v>1446</v>
      </c>
      <c r="I787" s="110" t="s">
        <v>10</v>
      </c>
      <c r="J787" s="111">
        <v>3000</v>
      </c>
      <c r="K787" s="111">
        <v>4290</v>
      </c>
      <c r="L787" s="110"/>
      <c r="M787" s="109">
        <v>1</v>
      </c>
      <c r="N787" s="109">
        <v>2</v>
      </c>
      <c r="O787" s="110"/>
      <c r="P787" s="41" t="str">
        <f t="shared" si="12"/>
        <v>1ск2</v>
      </c>
      <c r="Q787" s="41" t="str">
        <f>INDEX(Торг!$J:$J,MATCH($B787,Торг!$B:$B,0))</f>
        <v>АТП</v>
      </c>
      <c r="R787" s="4" t="b">
        <f>EXACT(VLOOKUP(A787,Торг!$A:$A,1,0),A787)</f>
        <v>1</v>
      </c>
    </row>
    <row r="788" spans="1:18" ht="105" x14ac:dyDescent="0.25">
      <c r="A788" s="110" t="s">
        <v>1620</v>
      </c>
      <c r="B788" s="109">
        <v>137851</v>
      </c>
      <c r="C788" s="109">
        <v>71144</v>
      </c>
      <c r="D788" s="110" t="s">
        <v>809</v>
      </c>
      <c r="E788" s="110" t="s">
        <v>2704</v>
      </c>
      <c r="F788" s="110"/>
      <c r="G788" s="110"/>
      <c r="H788" s="110" t="s">
        <v>1443</v>
      </c>
      <c r="I788" s="110" t="s">
        <v>10</v>
      </c>
      <c r="J788" s="111">
        <v>2750</v>
      </c>
      <c r="K788" s="111">
        <v>4190</v>
      </c>
      <c r="L788" s="110" t="s">
        <v>2615</v>
      </c>
      <c r="M788" s="109">
        <v>1</v>
      </c>
      <c r="N788" s="109"/>
      <c r="O788" s="110"/>
      <c r="P788" s="41" t="str">
        <f t="shared" si="12"/>
        <v>1</v>
      </c>
      <c r="Q788" s="41" t="str">
        <f>INDEX(Торг!$J:$J,MATCH($B788,Торг!$B:$B,0))</f>
        <v>АТП</v>
      </c>
      <c r="R788" s="4" t="b">
        <f>EXACT(VLOOKUP(A788,Торг!$A:$A,1,0),A788)</f>
        <v>1</v>
      </c>
    </row>
    <row r="789" spans="1:18" ht="105" x14ac:dyDescent="0.25">
      <c r="A789" s="110" t="s">
        <v>1620</v>
      </c>
      <c r="B789" s="109">
        <v>137852</v>
      </c>
      <c r="C789" s="109">
        <v>71145</v>
      </c>
      <c r="D789" s="110" t="s">
        <v>808</v>
      </c>
      <c r="E789" s="110" t="s">
        <v>2704</v>
      </c>
      <c r="F789" s="110"/>
      <c r="G789" s="110"/>
      <c r="H789" s="110" t="s">
        <v>1447</v>
      </c>
      <c r="I789" s="110" t="s">
        <v>10</v>
      </c>
      <c r="J789" s="111">
        <v>3200</v>
      </c>
      <c r="K789" s="111">
        <v>4590</v>
      </c>
      <c r="L789" s="110"/>
      <c r="M789" s="109">
        <v>1</v>
      </c>
      <c r="N789" s="109"/>
      <c r="O789" s="110"/>
      <c r="P789" s="41" t="str">
        <f t="shared" si="12"/>
        <v>1</v>
      </c>
      <c r="Q789" s="41" t="str">
        <f>INDEX(Торг!$J:$J,MATCH($B789,Торг!$B:$B,0))</f>
        <v>АТП</v>
      </c>
      <c r="R789" s="4" t="b">
        <f>EXACT(VLOOKUP(A789,Торг!$A:$A,1,0),A789)</f>
        <v>1</v>
      </c>
    </row>
    <row r="790" spans="1:18" ht="105" x14ac:dyDescent="0.25">
      <c r="A790" s="110" t="s">
        <v>1620</v>
      </c>
      <c r="B790" s="109">
        <v>137853</v>
      </c>
      <c r="C790" s="109">
        <v>71150</v>
      </c>
      <c r="D790" s="110" t="s">
        <v>807</v>
      </c>
      <c r="E790" s="110" t="s">
        <v>2704</v>
      </c>
      <c r="F790" s="110"/>
      <c r="G790" s="110"/>
      <c r="H790" s="110" t="s">
        <v>1444</v>
      </c>
      <c r="I790" s="110" t="s">
        <v>10</v>
      </c>
      <c r="J790" s="111">
        <v>2800</v>
      </c>
      <c r="K790" s="111">
        <v>4390</v>
      </c>
      <c r="L790" s="110" t="s">
        <v>2614</v>
      </c>
      <c r="M790" s="109">
        <v>1</v>
      </c>
      <c r="N790" s="109"/>
      <c r="O790" s="110"/>
      <c r="P790" s="41" t="str">
        <f t="shared" si="12"/>
        <v>1</v>
      </c>
      <c r="Q790" s="41" t="str">
        <f>INDEX(Торг!$J:$J,MATCH($B790,Торг!$B:$B,0))</f>
        <v>АТП</v>
      </c>
      <c r="R790" s="4" t="b">
        <f>EXACT(VLOOKUP(A790,Торг!$A:$A,1,0),A790)</f>
        <v>1</v>
      </c>
    </row>
    <row r="791" spans="1:18" ht="105" x14ac:dyDescent="0.25">
      <c r="A791" s="110" t="s">
        <v>1620</v>
      </c>
      <c r="B791" s="109">
        <v>137854</v>
      </c>
      <c r="C791" s="109">
        <v>71151</v>
      </c>
      <c r="D791" s="110" t="s">
        <v>806</v>
      </c>
      <c r="E791" s="110" t="s">
        <v>2704</v>
      </c>
      <c r="F791" s="110"/>
      <c r="G791" s="110"/>
      <c r="H791" s="110" t="s">
        <v>1448</v>
      </c>
      <c r="I791" s="110" t="s">
        <v>10</v>
      </c>
      <c r="J791" s="111">
        <v>3200</v>
      </c>
      <c r="K791" s="111">
        <v>4590</v>
      </c>
      <c r="L791" s="110"/>
      <c r="M791" s="109">
        <v>1</v>
      </c>
      <c r="N791" s="109"/>
      <c r="O791" s="110"/>
      <c r="P791" s="41" t="str">
        <f t="shared" si="12"/>
        <v>1</v>
      </c>
      <c r="Q791" s="41" t="str">
        <f>INDEX(Торг!$J:$J,MATCH($B791,Торг!$B:$B,0))</f>
        <v>АТП</v>
      </c>
      <c r="R791" s="4" t="b">
        <f>EXACT(VLOOKUP(A791,Торг!$A:$A,1,0),A791)</f>
        <v>1</v>
      </c>
    </row>
    <row r="792" spans="1:18" ht="105" x14ac:dyDescent="0.25">
      <c r="A792" s="110" t="s">
        <v>1620</v>
      </c>
      <c r="B792" s="109">
        <v>137855</v>
      </c>
      <c r="C792" s="109">
        <v>71148</v>
      </c>
      <c r="D792" s="110" t="s">
        <v>805</v>
      </c>
      <c r="E792" s="110" t="s">
        <v>2704</v>
      </c>
      <c r="F792" s="110"/>
      <c r="G792" s="110"/>
      <c r="H792" s="110" t="s">
        <v>1445</v>
      </c>
      <c r="I792" s="110" t="s">
        <v>10</v>
      </c>
      <c r="J792" s="111">
        <v>2950</v>
      </c>
      <c r="K792" s="111">
        <v>4790</v>
      </c>
      <c r="L792" s="110" t="s">
        <v>2615</v>
      </c>
      <c r="M792" s="109">
        <v>1</v>
      </c>
      <c r="N792" s="109"/>
      <c r="O792" s="110"/>
      <c r="P792" s="41" t="str">
        <f t="shared" si="12"/>
        <v>1</v>
      </c>
      <c r="Q792" s="41" t="str">
        <f>INDEX(Торг!$J:$J,MATCH($B792,Торг!$B:$B,0))</f>
        <v>АТП</v>
      </c>
      <c r="R792" s="4" t="b">
        <f>EXACT(VLOOKUP(A792,Торг!$A:$A,1,0),A792)</f>
        <v>1</v>
      </c>
    </row>
    <row r="793" spans="1:18" ht="105" x14ac:dyDescent="0.25">
      <c r="A793" s="110" t="s">
        <v>1620</v>
      </c>
      <c r="B793" s="109">
        <v>137856</v>
      </c>
      <c r="C793" s="109">
        <v>71149</v>
      </c>
      <c r="D793" s="110" t="s">
        <v>804</v>
      </c>
      <c r="E793" s="110" t="s">
        <v>2704</v>
      </c>
      <c r="F793" s="110"/>
      <c r="G793" s="110"/>
      <c r="H793" s="110" t="s">
        <v>1449</v>
      </c>
      <c r="I793" s="110" t="s">
        <v>10</v>
      </c>
      <c r="J793" s="111">
        <v>3350</v>
      </c>
      <c r="K793" s="111">
        <v>4790</v>
      </c>
      <c r="L793" s="110"/>
      <c r="M793" s="109">
        <v>1</v>
      </c>
      <c r="N793" s="109"/>
      <c r="O793" s="110"/>
      <c r="P793" s="41" t="str">
        <f t="shared" si="12"/>
        <v>1</v>
      </c>
      <c r="Q793" s="41" t="str">
        <f>INDEX(Торг!$J:$J,MATCH($B793,Торг!$B:$B,0))</f>
        <v>АТП</v>
      </c>
      <c r="R793" s="4" t="b">
        <f>EXACT(VLOOKUP(A793,Торг!$A:$A,1,0),A793)</f>
        <v>1</v>
      </c>
    </row>
    <row r="794" spans="1:18" ht="90" x14ac:dyDescent="0.25">
      <c r="A794" s="110" t="s">
        <v>1621</v>
      </c>
      <c r="B794" s="109">
        <v>137858</v>
      </c>
      <c r="C794" s="109">
        <v>73745</v>
      </c>
      <c r="D794" s="110" t="s">
        <v>803</v>
      </c>
      <c r="E794" s="110" t="s">
        <v>2704</v>
      </c>
      <c r="F794" s="110"/>
      <c r="G794" s="110"/>
      <c r="H794" s="110" t="s">
        <v>1434</v>
      </c>
      <c r="I794" s="110" t="s">
        <v>10</v>
      </c>
      <c r="J794" s="111">
        <v>2600</v>
      </c>
      <c r="K794" s="111">
        <v>3790</v>
      </c>
      <c r="L794" s="110" t="s">
        <v>2631</v>
      </c>
      <c r="M794" s="109">
        <v>1</v>
      </c>
      <c r="N794" s="109"/>
      <c r="O794" s="110"/>
      <c r="P794" s="41" t="str">
        <f t="shared" si="12"/>
        <v>1</v>
      </c>
      <c r="Q794" s="41" t="str">
        <f>INDEX(Торг!$J:$J,MATCH($B794,Торг!$B:$B,0))</f>
        <v>АТП</v>
      </c>
      <c r="R794" s="4" t="b">
        <f>EXACT(VLOOKUP(A794,Торг!$A:$A,1,0),A794)</f>
        <v>1</v>
      </c>
    </row>
    <row r="795" spans="1:18" ht="90" x14ac:dyDescent="0.25">
      <c r="A795" s="110" t="s">
        <v>1621</v>
      </c>
      <c r="B795" s="109">
        <v>137859</v>
      </c>
      <c r="C795" s="109">
        <v>73746</v>
      </c>
      <c r="D795" s="110" t="s">
        <v>802</v>
      </c>
      <c r="E795" s="110" t="s">
        <v>2704</v>
      </c>
      <c r="F795" s="110"/>
      <c r="G795" s="110"/>
      <c r="H795" s="110" t="s">
        <v>1438</v>
      </c>
      <c r="I795" s="110" t="s">
        <v>10</v>
      </c>
      <c r="J795" s="111">
        <v>3000</v>
      </c>
      <c r="K795" s="111">
        <v>4290</v>
      </c>
      <c r="L795" s="110"/>
      <c r="M795" s="109">
        <v>1</v>
      </c>
      <c r="N795" s="109"/>
      <c r="O795" s="110"/>
      <c r="P795" s="41" t="str">
        <f t="shared" si="12"/>
        <v>1</v>
      </c>
      <c r="Q795" s="41" t="str">
        <f>INDEX(Торг!$J:$J,MATCH($B795,Торг!$B:$B,0))</f>
        <v>АТП</v>
      </c>
      <c r="R795" s="4" t="b">
        <f>EXACT(VLOOKUP(A795,Торг!$A:$A,1,0),A795)</f>
        <v>1</v>
      </c>
    </row>
    <row r="796" spans="1:18" ht="90" x14ac:dyDescent="0.25">
      <c r="A796" s="110" t="s">
        <v>1621</v>
      </c>
      <c r="B796" s="109">
        <v>137860</v>
      </c>
      <c r="C796" s="109">
        <v>73743</v>
      </c>
      <c r="D796" s="110" t="s">
        <v>801</v>
      </c>
      <c r="E796" s="110" t="s">
        <v>2704</v>
      </c>
      <c r="F796" s="110"/>
      <c r="G796" s="110"/>
      <c r="H796" s="110" t="s">
        <v>1435</v>
      </c>
      <c r="I796" s="110" t="s">
        <v>10</v>
      </c>
      <c r="J796" s="111">
        <v>2750</v>
      </c>
      <c r="K796" s="111">
        <v>4590</v>
      </c>
      <c r="L796" s="110" t="s">
        <v>2632</v>
      </c>
      <c r="M796" s="109">
        <v>1</v>
      </c>
      <c r="N796" s="109"/>
      <c r="O796" s="110"/>
      <c r="P796" s="41" t="str">
        <f t="shared" si="12"/>
        <v>1</v>
      </c>
      <c r="Q796" s="41" t="str">
        <f>INDEX(Торг!$J:$J,MATCH($B796,Торг!$B:$B,0))</f>
        <v>АТП</v>
      </c>
      <c r="R796" s="4" t="b">
        <f>EXACT(VLOOKUP(A796,Торг!$A:$A,1,0),A796)</f>
        <v>1</v>
      </c>
    </row>
    <row r="797" spans="1:18" ht="90" x14ac:dyDescent="0.25">
      <c r="A797" s="110" t="s">
        <v>1621</v>
      </c>
      <c r="B797" s="109">
        <v>137861</v>
      </c>
      <c r="C797" s="109">
        <v>73744</v>
      </c>
      <c r="D797" s="110" t="s">
        <v>800</v>
      </c>
      <c r="E797" s="110" t="s">
        <v>2704</v>
      </c>
      <c r="F797" s="110"/>
      <c r="G797" s="110"/>
      <c r="H797" s="110" t="s">
        <v>1439</v>
      </c>
      <c r="I797" s="110" t="s">
        <v>10</v>
      </c>
      <c r="J797" s="111">
        <v>3200</v>
      </c>
      <c r="K797" s="111">
        <v>4590</v>
      </c>
      <c r="L797" s="110"/>
      <c r="M797" s="109">
        <v>1</v>
      </c>
      <c r="N797" s="109"/>
      <c r="O797" s="110"/>
      <c r="P797" s="41" t="str">
        <f t="shared" si="12"/>
        <v>1</v>
      </c>
      <c r="Q797" s="41" t="str">
        <f>INDEX(Торг!$J:$J,MATCH($B797,Торг!$B:$B,0))</f>
        <v>АТП</v>
      </c>
      <c r="R797" s="4" t="b">
        <f>EXACT(VLOOKUP(A797,Торг!$A:$A,1,0),A797)</f>
        <v>1</v>
      </c>
    </row>
    <row r="798" spans="1:18" ht="90" x14ac:dyDescent="0.25">
      <c r="A798" s="110" t="s">
        <v>1621</v>
      </c>
      <c r="B798" s="109">
        <v>137862</v>
      </c>
      <c r="C798" s="109">
        <v>73749</v>
      </c>
      <c r="D798" s="110" t="s">
        <v>799</v>
      </c>
      <c r="E798" s="110" t="s">
        <v>2704</v>
      </c>
      <c r="F798" s="110"/>
      <c r="G798" s="110"/>
      <c r="H798" s="110" t="s">
        <v>1436</v>
      </c>
      <c r="I798" s="110" t="s">
        <v>10</v>
      </c>
      <c r="J798" s="111">
        <v>2800</v>
      </c>
      <c r="K798" s="111">
        <v>4390</v>
      </c>
      <c r="L798" s="110" t="s">
        <v>2631</v>
      </c>
      <c r="M798" s="109">
        <v>1</v>
      </c>
      <c r="N798" s="109"/>
      <c r="O798" s="110"/>
      <c r="P798" s="41" t="str">
        <f t="shared" si="12"/>
        <v>1</v>
      </c>
      <c r="Q798" s="41" t="str">
        <f>INDEX(Торг!$J:$J,MATCH($B798,Торг!$B:$B,0))</f>
        <v>АТП</v>
      </c>
      <c r="R798" s="4" t="b">
        <f>EXACT(VLOOKUP(A798,Торг!$A:$A,1,0),A798)</f>
        <v>1</v>
      </c>
    </row>
    <row r="799" spans="1:18" ht="90" x14ac:dyDescent="0.25">
      <c r="A799" s="110" t="s">
        <v>1621</v>
      </c>
      <c r="B799" s="109">
        <v>137863</v>
      </c>
      <c r="C799" s="109">
        <v>73750</v>
      </c>
      <c r="D799" s="110" t="s">
        <v>798</v>
      </c>
      <c r="E799" s="110" t="s">
        <v>2704</v>
      </c>
      <c r="F799" s="110"/>
      <c r="G799" s="110"/>
      <c r="H799" s="110" t="s">
        <v>1440</v>
      </c>
      <c r="I799" s="110" t="s">
        <v>10</v>
      </c>
      <c r="J799" s="111">
        <v>3200</v>
      </c>
      <c r="K799" s="111">
        <v>4590</v>
      </c>
      <c r="L799" s="110"/>
      <c r="M799" s="109">
        <v>1</v>
      </c>
      <c r="N799" s="109"/>
      <c r="O799" s="110"/>
      <c r="P799" s="41" t="str">
        <f t="shared" si="12"/>
        <v>1</v>
      </c>
      <c r="Q799" s="41" t="str">
        <f>INDEX(Торг!$J:$J,MATCH($B799,Торг!$B:$B,0))</f>
        <v>АТП</v>
      </c>
      <c r="R799" s="4" t="b">
        <f>EXACT(VLOOKUP(A799,Торг!$A:$A,1,0),A799)</f>
        <v>1</v>
      </c>
    </row>
    <row r="800" spans="1:18" ht="90" x14ac:dyDescent="0.25">
      <c r="A800" s="110" t="s">
        <v>1621</v>
      </c>
      <c r="B800" s="109">
        <v>137864</v>
      </c>
      <c r="C800" s="109">
        <v>73747</v>
      </c>
      <c r="D800" s="110" t="s">
        <v>797</v>
      </c>
      <c r="E800" s="110" t="s">
        <v>2704</v>
      </c>
      <c r="F800" s="110"/>
      <c r="G800" s="110"/>
      <c r="H800" s="110" t="s">
        <v>1437</v>
      </c>
      <c r="I800" s="110" t="s">
        <v>10</v>
      </c>
      <c r="J800" s="111">
        <v>2950</v>
      </c>
      <c r="K800" s="111">
        <v>5190</v>
      </c>
      <c r="L800" s="110" t="s">
        <v>2632</v>
      </c>
      <c r="M800" s="109">
        <v>1</v>
      </c>
      <c r="N800" s="109">
        <v>1</v>
      </c>
      <c r="O800" s="110"/>
      <c r="P800" s="41" t="str">
        <f t="shared" si="12"/>
        <v>1ск1</v>
      </c>
      <c r="Q800" s="41" t="str">
        <f>INDEX(Торг!$J:$J,MATCH($B800,Торг!$B:$B,0))</f>
        <v>АТП</v>
      </c>
      <c r="R800" s="4" t="b">
        <f>EXACT(VLOOKUP(A800,Торг!$A:$A,1,0),A800)</f>
        <v>1</v>
      </c>
    </row>
    <row r="801" spans="1:18" ht="90" x14ac:dyDescent="0.25">
      <c r="A801" s="110" t="s">
        <v>1621</v>
      </c>
      <c r="B801" s="109">
        <v>137865</v>
      </c>
      <c r="C801" s="109">
        <v>73748</v>
      </c>
      <c r="D801" s="110" t="s">
        <v>796</v>
      </c>
      <c r="E801" s="110" t="s">
        <v>2704</v>
      </c>
      <c r="F801" s="110"/>
      <c r="G801" s="110"/>
      <c r="H801" s="110" t="s">
        <v>1441</v>
      </c>
      <c r="I801" s="110" t="s">
        <v>10</v>
      </c>
      <c r="J801" s="111">
        <v>3400</v>
      </c>
      <c r="K801" s="111">
        <v>4890</v>
      </c>
      <c r="L801" s="110"/>
      <c r="M801" s="109">
        <v>1</v>
      </c>
      <c r="N801" s="109"/>
      <c r="O801" s="110"/>
      <c r="P801" s="41" t="str">
        <f t="shared" si="12"/>
        <v>1</v>
      </c>
      <c r="Q801" s="41" t="str">
        <f>INDEX(Торг!$J:$J,MATCH($B801,Торг!$B:$B,0))</f>
        <v>АТП</v>
      </c>
      <c r="R801" s="4" t="b">
        <f>EXACT(VLOOKUP(A801,Торг!$A:$A,1,0),A801)</f>
        <v>1</v>
      </c>
    </row>
    <row r="802" spans="1:18" ht="120" x14ac:dyDescent="0.25">
      <c r="A802" s="110" t="s">
        <v>1622</v>
      </c>
      <c r="B802" s="109">
        <v>137867</v>
      </c>
      <c r="C802" s="109">
        <v>69534</v>
      </c>
      <c r="D802" s="110" t="s">
        <v>795</v>
      </c>
      <c r="E802" s="110" t="s">
        <v>2704</v>
      </c>
      <c r="F802" s="110"/>
      <c r="G802" s="110"/>
      <c r="H802" s="110" t="s">
        <v>1426</v>
      </c>
      <c r="I802" s="110" t="s">
        <v>10</v>
      </c>
      <c r="J802" s="111">
        <v>2600</v>
      </c>
      <c r="K802" s="111">
        <v>4390</v>
      </c>
      <c r="L802" s="110" t="s">
        <v>2633</v>
      </c>
      <c r="M802" s="109">
        <v>1</v>
      </c>
      <c r="N802" s="109"/>
      <c r="O802" s="110"/>
      <c r="P802" s="41" t="str">
        <f t="shared" si="12"/>
        <v>1</v>
      </c>
      <c r="Q802" s="41" t="str">
        <f>INDEX(Торг!$J:$J,MATCH($B802,Торг!$B:$B,0))</f>
        <v>АТП</v>
      </c>
      <c r="R802" s="4" t="b">
        <f>EXACT(VLOOKUP(A802,Торг!$A:$A,1,0),A802)</f>
        <v>1</v>
      </c>
    </row>
    <row r="803" spans="1:18" ht="120" x14ac:dyDescent="0.25">
      <c r="A803" s="110" t="s">
        <v>1622</v>
      </c>
      <c r="B803" s="109">
        <v>137868</v>
      </c>
      <c r="C803" s="109">
        <v>69535</v>
      </c>
      <c r="D803" s="110" t="s">
        <v>794</v>
      </c>
      <c r="E803" s="110" t="s">
        <v>2704</v>
      </c>
      <c r="F803" s="110"/>
      <c r="G803" s="110"/>
      <c r="H803" s="110" t="s">
        <v>1430</v>
      </c>
      <c r="I803" s="110" t="s">
        <v>10</v>
      </c>
      <c r="J803" s="111">
        <v>3000</v>
      </c>
      <c r="K803" s="111">
        <v>4290</v>
      </c>
      <c r="L803" s="110"/>
      <c r="M803" s="109">
        <v>1</v>
      </c>
      <c r="N803" s="109"/>
      <c r="O803" s="110"/>
      <c r="P803" s="41" t="str">
        <f t="shared" si="12"/>
        <v>1</v>
      </c>
      <c r="Q803" s="41" t="str">
        <f>INDEX(Торг!$J:$J,MATCH($B803,Торг!$B:$B,0))</f>
        <v>АТП</v>
      </c>
      <c r="R803" s="4" t="b">
        <f>EXACT(VLOOKUP(A803,Торг!$A:$A,1,0),A803)</f>
        <v>1</v>
      </c>
    </row>
    <row r="804" spans="1:18" ht="120" x14ac:dyDescent="0.25">
      <c r="A804" s="110" t="s">
        <v>1622</v>
      </c>
      <c r="B804" s="109">
        <v>137869</v>
      </c>
      <c r="C804" s="109">
        <v>69532</v>
      </c>
      <c r="D804" s="110" t="s">
        <v>793</v>
      </c>
      <c r="E804" s="110" t="s">
        <v>2704</v>
      </c>
      <c r="F804" s="110"/>
      <c r="G804" s="110"/>
      <c r="H804" s="110" t="s">
        <v>1427</v>
      </c>
      <c r="I804" s="110" t="s">
        <v>10</v>
      </c>
      <c r="J804" s="111">
        <v>2750</v>
      </c>
      <c r="K804" s="111">
        <v>4190</v>
      </c>
      <c r="L804" s="110" t="s">
        <v>2634</v>
      </c>
      <c r="M804" s="109">
        <v>1</v>
      </c>
      <c r="N804" s="109"/>
      <c r="O804" s="110"/>
      <c r="P804" s="41" t="str">
        <f t="shared" si="12"/>
        <v>1</v>
      </c>
      <c r="Q804" s="41" t="str">
        <f>INDEX(Торг!$J:$J,MATCH($B804,Торг!$B:$B,0))</f>
        <v>АТП</v>
      </c>
      <c r="R804" s="4" t="b">
        <f>EXACT(VLOOKUP(A804,Торг!$A:$A,1,0),A804)</f>
        <v>1</v>
      </c>
    </row>
    <row r="805" spans="1:18" ht="120" x14ac:dyDescent="0.25">
      <c r="A805" s="110" t="s">
        <v>1622</v>
      </c>
      <c r="B805" s="109">
        <v>137870</v>
      </c>
      <c r="C805" s="109">
        <v>69533</v>
      </c>
      <c r="D805" s="110" t="s">
        <v>792</v>
      </c>
      <c r="E805" s="110" t="s">
        <v>2704</v>
      </c>
      <c r="F805" s="110"/>
      <c r="G805" s="110"/>
      <c r="H805" s="110" t="s">
        <v>1431</v>
      </c>
      <c r="I805" s="110" t="s">
        <v>10</v>
      </c>
      <c r="J805" s="111">
        <v>3200</v>
      </c>
      <c r="K805" s="111">
        <v>4590</v>
      </c>
      <c r="L805" s="110"/>
      <c r="M805" s="109">
        <v>1</v>
      </c>
      <c r="N805" s="109"/>
      <c r="O805" s="110"/>
      <c r="P805" s="41" t="str">
        <f t="shared" si="12"/>
        <v>1</v>
      </c>
      <c r="Q805" s="41" t="str">
        <f>INDEX(Торг!$J:$J,MATCH($B805,Торг!$B:$B,0))</f>
        <v>АТП</v>
      </c>
      <c r="R805" s="4" t="b">
        <f>EXACT(VLOOKUP(A805,Торг!$A:$A,1,0),A805)</f>
        <v>1</v>
      </c>
    </row>
    <row r="806" spans="1:18" ht="120" x14ac:dyDescent="0.25">
      <c r="A806" s="110" t="s">
        <v>1622</v>
      </c>
      <c r="B806" s="109">
        <v>137871</v>
      </c>
      <c r="C806" s="109">
        <v>69538</v>
      </c>
      <c r="D806" s="110" t="s">
        <v>791</v>
      </c>
      <c r="E806" s="110" t="s">
        <v>2704</v>
      </c>
      <c r="F806" s="110"/>
      <c r="G806" s="110"/>
      <c r="H806" s="110" t="s">
        <v>1428</v>
      </c>
      <c r="I806" s="110" t="s">
        <v>10</v>
      </c>
      <c r="J806" s="111">
        <v>2800</v>
      </c>
      <c r="K806" s="111">
        <v>4390</v>
      </c>
      <c r="L806" s="110" t="s">
        <v>2633</v>
      </c>
      <c r="M806" s="109">
        <v>1</v>
      </c>
      <c r="N806" s="109"/>
      <c r="O806" s="110"/>
      <c r="P806" s="41" t="str">
        <f t="shared" si="12"/>
        <v>1</v>
      </c>
      <c r="Q806" s="41" t="str">
        <f>INDEX(Торг!$J:$J,MATCH($B806,Торг!$B:$B,0))</f>
        <v>АТП</v>
      </c>
      <c r="R806" s="4" t="b">
        <f>EXACT(VLOOKUP(A806,Торг!$A:$A,1,0),A806)</f>
        <v>1</v>
      </c>
    </row>
    <row r="807" spans="1:18" ht="120" x14ac:dyDescent="0.25">
      <c r="A807" s="110" t="s">
        <v>1622</v>
      </c>
      <c r="B807" s="109">
        <v>137872</v>
      </c>
      <c r="C807" s="109">
        <v>69539</v>
      </c>
      <c r="D807" s="110" t="s">
        <v>790</v>
      </c>
      <c r="E807" s="110" t="s">
        <v>2704</v>
      </c>
      <c r="F807" s="110"/>
      <c r="G807" s="110"/>
      <c r="H807" s="110" t="s">
        <v>1432</v>
      </c>
      <c r="I807" s="110" t="s">
        <v>10</v>
      </c>
      <c r="J807" s="111">
        <v>3200</v>
      </c>
      <c r="K807" s="111">
        <v>4590</v>
      </c>
      <c r="L807" s="110"/>
      <c r="M807" s="109">
        <v>1</v>
      </c>
      <c r="N807" s="109"/>
      <c r="O807" s="110"/>
      <c r="P807" s="41" t="str">
        <f t="shared" si="12"/>
        <v>1</v>
      </c>
      <c r="Q807" s="41" t="str">
        <f>INDEX(Торг!$J:$J,MATCH($B807,Торг!$B:$B,0))</f>
        <v>АТП</v>
      </c>
      <c r="R807" s="4" t="b">
        <f>EXACT(VLOOKUP(A807,Торг!$A:$A,1,0),A807)</f>
        <v>1</v>
      </c>
    </row>
    <row r="808" spans="1:18" ht="120" x14ac:dyDescent="0.25">
      <c r="A808" s="110" t="s">
        <v>1622</v>
      </c>
      <c r="B808" s="109">
        <v>137873</v>
      </c>
      <c r="C808" s="109">
        <v>69536</v>
      </c>
      <c r="D808" s="110" t="s">
        <v>789</v>
      </c>
      <c r="E808" s="110" t="s">
        <v>2704</v>
      </c>
      <c r="F808" s="110"/>
      <c r="G808" s="110"/>
      <c r="H808" s="110" t="s">
        <v>1429</v>
      </c>
      <c r="I808" s="110" t="s">
        <v>10</v>
      </c>
      <c r="J808" s="111">
        <v>2950</v>
      </c>
      <c r="K808" s="111">
        <v>4790</v>
      </c>
      <c r="L808" s="110" t="s">
        <v>2634</v>
      </c>
      <c r="M808" s="109">
        <v>1</v>
      </c>
      <c r="N808" s="109"/>
      <c r="O808" s="110"/>
      <c r="P808" s="41" t="str">
        <f t="shared" si="12"/>
        <v>1</v>
      </c>
      <c r="Q808" s="41" t="str">
        <f>INDEX(Торг!$J:$J,MATCH($B808,Торг!$B:$B,0))</f>
        <v>АТП</v>
      </c>
      <c r="R808" s="4" t="b">
        <f>EXACT(VLOOKUP(A808,Торг!$A:$A,1,0),A808)</f>
        <v>1</v>
      </c>
    </row>
    <row r="809" spans="1:18" ht="120" x14ac:dyDescent="0.25">
      <c r="A809" s="110" t="s">
        <v>1622</v>
      </c>
      <c r="B809" s="109">
        <v>137874</v>
      </c>
      <c r="C809" s="109">
        <v>69537</v>
      </c>
      <c r="D809" s="110" t="s">
        <v>788</v>
      </c>
      <c r="E809" s="110" t="s">
        <v>2704</v>
      </c>
      <c r="F809" s="110"/>
      <c r="G809" s="110"/>
      <c r="H809" s="110" t="s">
        <v>1433</v>
      </c>
      <c r="I809" s="110" t="s">
        <v>10</v>
      </c>
      <c r="J809" s="111">
        <v>3400</v>
      </c>
      <c r="K809" s="111">
        <v>4890</v>
      </c>
      <c r="L809" s="110"/>
      <c r="M809" s="109">
        <v>1</v>
      </c>
      <c r="N809" s="109"/>
      <c r="O809" s="110"/>
      <c r="P809" s="41" t="str">
        <f t="shared" si="12"/>
        <v>1</v>
      </c>
      <c r="Q809" s="41" t="str">
        <f>INDEX(Торг!$J:$J,MATCH($B809,Торг!$B:$B,0))</f>
        <v>АТП</v>
      </c>
      <c r="R809" s="4" t="b">
        <f>EXACT(VLOOKUP(A809,Торг!$A:$A,1,0),A809)</f>
        <v>1</v>
      </c>
    </row>
    <row r="810" spans="1:18" ht="90" x14ac:dyDescent="0.25">
      <c r="A810" s="110" t="s">
        <v>773</v>
      </c>
      <c r="B810" s="109">
        <v>137876</v>
      </c>
      <c r="C810" s="109">
        <v>61120</v>
      </c>
      <c r="D810" s="110" t="s">
        <v>787</v>
      </c>
      <c r="E810" s="110" t="s">
        <v>2704</v>
      </c>
      <c r="F810" s="110"/>
      <c r="G810" s="110"/>
      <c r="H810" s="110" t="s">
        <v>786</v>
      </c>
      <c r="I810" s="110" t="s">
        <v>10</v>
      </c>
      <c r="J810" s="111">
        <v>2500</v>
      </c>
      <c r="K810" s="111">
        <v>3590</v>
      </c>
      <c r="L810" s="110"/>
      <c r="M810" s="109">
        <v>1</v>
      </c>
      <c r="N810" s="109"/>
      <c r="O810" s="110"/>
      <c r="P810" s="41" t="str">
        <f t="shared" si="12"/>
        <v>1</v>
      </c>
      <c r="Q810" s="41" t="str">
        <f>INDEX(Торг!$J:$J,MATCH($B810,Торг!$B:$B,0))</f>
        <v>АТП</v>
      </c>
      <c r="R810" s="4" t="b">
        <f>EXACT(VLOOKUP(A810,Торг!$A:$A,1,0),A810)</f>
        <v>1</v>
      </c>
    </row>
    <row r="811" spans="1:18" ht="90" x14ac:dyDescent="0.25">
      <c r="A811" s="110" t="s">
        <v>773</v>
      </c>
      <c r="B811" s="109">
        <v>137877</v>
      </c>
      <c r="C811" s="109">
        <v>61119</v>
      </c>
      <c r="D811" s="110" t="s">
        <v>785</v>
      </c>
      <c r="E811" s="110" t="s">
        <v>2704</v>
      </c>
      <c r="F811" s="110"/>
      <c r="G811" s="110"/>
      <c r="H811" s="110" t="s">
        <v>784</v>
      </c>
      <c r="I811" s="110" t="s">
        <v>10</v>
      </c>
      <c r="J811" s="111">
        <v>2500</v>
      </c>
      <c r="K811" s="111">
        <v>3590</v>
      </c>
      <c r="L811" s="110"/>
      <c r="M811" s="109">
        <v>1</v>
      </c>
      <c r="N811" s="109"/>
      <c r="O811" s="110"/>
      <c r="P811" s="41" t="str">
        <f t="shared" si="12"/>
        <v>1</v>
      </c>
      <c r="Q811" s="41" t="str">
        <f>INDEX(Торг!$J:$J,MATCH($B811,Торг!$B:$B,0))</f>
        <v>АТП</v>
      </c>
      <c r="R811" s="4" t="b">
        <f>EXACT(VLOOKUP(A811,Торг!$A:$A,1,0),A811)</f>
        <v>1</v>
      </c>
    </row>
    <row r="812" spans="1:18" ht="90" x14ac:dyDescent="0.25">
      <c r="A812" s="110" t="s">
        <v>773</v>
      </c>
      <c r="B812" s="109">
        <v>137878</v>
      </c>
      <c r="C812" s="109">
        <v>61118</v>
      </c>
      <c r="D812" s="110" t="s">
        <v>783</v>
      </c>
      <c r="E812" s="110" t="s">
        <v>2704</v>
      </c>
      <c r="F812" s="110"/>
      <c r="G812" s="110"/>
      <c r="H812" s="110" t="s">
        <v>782</v>
      </c>
      <c r="I812" s="110" t="s">
        <v>10</v>
      </c>
      <c r="J812" s="111">
        <v>2500</v>
      </c>
      <c r="K812" s="111">
        <v>3590</v>
      </c>
      <c r="L812" s="110"/>
      <c r="M812" s="109">
        <v>1</v>
      </c>
      <c r="N812" s="109"/>
      <c r="O812" s="110"/>
      <c r="P812" s="41" t="str">
        <f t="shared" si="12"/>
        <v>1</v>
      </c>
      <c r="Q812" s="41" t="str">
        <f>INDEX(Торг!$J:$J,MATCH($B812,Торг!$B:$B,0))</f>
        <v>АТП</v>
      </c>
      <c r="R812" s="4" t="b">
        <f>EXACT(VLOOKUP(A812,Торг!$A:$A,1,0),A812)</f>
        <v>1</v>
      </c>
    </row>
    <row r="813" spans="1:18" ht="90" x14ac:dyDescent="0.25">
      <c r="A813" s="110" t="s">
        <v>773</v>
      </c>
      <c r="B813" s="109">
        <v>137879</v>
      </c>
      <c r="C813" s="109">
        <v>61117</v>
      </c>
      <c r="D813" s="110" t="s">
        <v>781</v>
      </c>
      <c r="E813" s="110" t="s">
        <v>2704</v>
      </c>
      <c r="F813" s="110"/>
      <c r="G813" s="110"/>
      <c r="H813" s="110" t="s">
        <v>780</v>
      </c>
      <c r="I813" s="110" t="s">
        <v>10</v>
      </c>
      <c r="J813" s="111">
        <v>2500</v>
      </c>
      <c r="K813" s="111">
        <v>3590</v>
      </c>
      <c r="L813" s="110"/>
      <c r="M813" s="109">
        <v>1</v>
      </c>
      <c r="N813" s="109"/>
      <c r="O813" s="110"/>
      <c r="P813" s="41" t="str">
        <f t="shared" si="12"/>
        <v>1</v>
      </c>
      <c r="Q813" s="41" t="str">
        <f>INDEX(Торг!$J:$J,MATCH($B813,Торг!$B:$B,0))</f>
        <v>АТП</v>
      </c>
      <c r="R813" s="4" t="b">
        <f>EXACT(VLOOKUP(A813,Торг!$A:$A,1,0),A813)</f>
        <v>1</v>
      </c>
    </row>
    <row r="814" spans="1:18" ht="90" x14ac:dyDescent="0.25">
      <c r="A814" s="110" t="s">
        <v>773</v>
      </c>
      <c r="B814" s="109">
        <v>137880</v>
      </c>
      <c r="C814" s="109">
        <v>61114</v>
      </c>
      <c r="D814" s="110" t="s">
        <v>779</v>
      </c>
      <c r="E814" s="110" t="s">
        <v>2704</v>
      </c>
      <c r="F814" s="110"/>
      <c r="G814" s="110"/>
      <c r="H814" s="110" t="s">
        <v>778</v>
      </c>
      <c r="I814" s="110" t="s">
        <v>10</v>
      </c>
      <c r="J814" s="111">
        <v>2500</v>
      </c>
      <c r="K814" s="111">
        <v>3590</v>
      </c>
      <c r="L814" s="110"/>
      <c r="M814" s="109">
        <v>1</v>
      </c>
      <c r="N814" s="109"/>
      <c r="O814" s="110"/>
      <c r="P814" s="41" t="str">
        <f t="shared" si="12"/>
        <v>1</v>
      </c>
      <c r="Q814" s="41" t="str">
        <f>INDEX(Торг!$J:$J,MATCH($B814,Торг!$B:$B,0))</f>
        <v>АТП</v>
      </c>
      <c r="R814" s="4" t="b">
        <f>EXACT(VLOOKUP(A814,Торг!$A:$A,1,0),A814)</f>
        <v>1</v>
      </c>
    </row>
    <row r="815" spans="1:18" ht="90" x14ac:dyDescent="0.25">
      <c r="A815" s="110" t="s">
        <v>773</v>
      </c>
      <c r="B815" s="109">
        <v>137881</v>
      </c>
      <c r="C815" s="109">
        <v>61113</v>
      </c>
      <c r="D815" s="110" t="s">
        <v>777</v>
      </c>
      <c r="E815" s="110" t="s">
        <v>2704</v>
      </c>
      <c r="F815" s="110"/>
      <c r="G815" s="110"/>
      <c r="H815" s="110" t="s">
        <v>776</v>
      </c>
      <c r="I815" s="110" t="s">
        <v>10</v>
      </c>
      <c r="J815" s="111">
        <v>2500</v>
      </c>
      <c r="K815" s="111">
        <v>3590</v>
      </c>
      <c r="L815" s="110"/>
      <c r="M815" s="109">
        <v>1</v>
      </c>
      <c r="N815" s="109"/>
      <c r="O815" s="110"/>
      <c r="P815" s="41" t="str">
        <f t="shared" si="12"/>
        <v>1</v>
      </c>
      <c r="Q815" s="41" t="str">
        <f>INDEX(Торг!$J:$J,MATCH($B815,Торг!$B:$B,0))</f>
        <v>АТП</v>
      </c>
      <c r="R815" s="4" t="b">
        <f>EXACT(VLOOKUP(A815,Торг!$A:$A,1,0),A815)</f>
        <v>1</v>
      </c>
    </row>
    <row r="816" spans="1:18" ht="90" x14ac:dyDescent="0.25">
      <c r="A816" s="110" t="s">
        <v>773</v>
      </c>
      <c r="B816" s="109">
        <v>137882</v>
      </c>
      <c r="C816" s="109">
        <v>61116</v>
      </c>
      <c r="D816" s="110" t="s">
        <v>775</v>
      </c>
      <c r="E816" s="110" t="s">
        <v>2704</v>
      </c>
      <c r="F816" s="110"/>
      <c r="G816" s="110"/>
      <c r="H816" s="110" t="s">
        <v>774</v>
      </c>
      <c r="I816" s="110" t="s">
        <v>10</v>
      </c>
      <c r="J816" s="111">
        <v>2500</v>
      </c>
      <c r="K816" s="111">
        <v>3590</v>
      </c>
      <c r="L816" s="110"/>
      <c r="M816" s="109">
        <v>1</v>
      </c>
      <c r="N816" s="109"/>
      <c r="O816" s="110"/>
      <c r="P816" s="41" t="str">
        <f t="shared" si="12"/>
        <v>1</v>
      </c>
      <c r="Q816" s="41" t="str">
        <f>INDEX(Торг!$J:$J,MATCH($B816,Торг!$B:$B,0))</f>
        <v>АТП</v>
      </c>
      <c r="R816" s="4" t="b">
        <f>EXACT(VLOOKUP(A816,Торг!$A:$A,1,0),A816)</f>
        <v>1</v>
      </c>
    </row>
    <row r="817" spans="1:18" ht="90" x14ac:dyDescent="0.25">
      <c r="A817" s="110" t="s">
        <v>773</v>
      </c>
      <c r="B817" s="109">
        <v>137883</v>
      </c>
      <c r="C817" s="109">
        <v>61115</v>
      </c>
      <c r="D817" s="110" t="s">
        <v>773</v>
      </c>
      <c r="E817" s="110" t="s">
        <v>2704</v>
      </c>
      <c r="F817" s="110"/>
      <c r="G817" s="110"/>
      <c r="H817" s="110" t="s">
        <v>772</v>
      </c>
      <c r="I817" s="110" t="s">
        <v>10</v>
      </c>
      <c r="J817" s="111">
        <v>2500</v>
      </c>
      <c r="K817" s="111">
        <v>3590</v>
      </c>
      <c r="L817" s="110"/>
      <c r="M817" s="109">
        <v>1</v>
      </c>
      <c r="N817" s="109"/>
      <c r="O817" s="110"/>
      <c r="P817" s="41" t="str">
        <f t="shared" si="12"/>
        <v>1</v>
      </c>
      <c r="Q817" s="41" t="str">
        <f>INDEX(Торг!$J:$J,MATCH($B817,Торг!$B:$B,0))</f>
        <v>АТП</v>
      </c>
      <c r="R817" s="4" t="b">
        <f>EXACT(VLOOKUP(A817,Торг!$A:$A,1,0),A817)</f>
        <v>1</v>
      </c>
    </row>
    <row r="818" spans="1:18" ht="90" x14ac:dyDescent="0.25">
      <c r="A818" s="110" t="s">
        <v>1619</v>
      </c>
      <c r="B818" s="109">
        <v>137885</v>
      </c>
      <c r="C818" s="109">
        <v>61497</v>
      </c>
      <c r="D818" s="110" t="s">
        <v>831</v>
      </c>
      <c r="E818" s="110" t="s">
        <v>2704</v>
      </c>
      <c r="F818" s="110"/>
      <c r="G818" s="110"/>
      <c r="H818" s="110" t="s">
        <v>830</v>
      </c>
      <c r="I818" s="110" t="s">
        <v>10</v>
      </c>
      <c r="J818" s="111">
        <v>3100</v>
      </c>
      <c r="K818" s="111">
        <v>4390</v>
      </c>
      <c r="L818" s="110" t="s">
        <v>2626</v>
      </c>
      <c r="M818" s="109">
        <v>1</v>
      </c>
      <c r="N818" s="109"/>
      <c r="O818" s="110"/>
      <c r="P818" s="41" t="str">
        <f t="shared" si="12"/>
        <v>1</v>
      </c>
      <c r="Q818" s="41" t="str">
        <f>INDEX(Торг!$J:$J,MATCH($B818,Торг!$B:$B,0))</f>
        <v>АТП</v>
      </c>
      <c r="R818" s="4" t="b">
        <f>EXACT(VLOOKUP(A818,Торг!$A:$A,1,0),A818)</f>
        <v>1</v>
      </c>
    </row>
    <row r="819" spans="1:18" ht="90" x14ac:dyDescent="0.25">
      <c r="A819" s="110" t="s">
        <v>1619</v>
      </c>
      <c r="B819" s="109">
        <v>137886</v>
      </c>
      <c r="C819" s="109">
        <v>61498</v>
      </c>
      <c r="D819" s="110" t="s">
        <v>829</v>
      </c>
      <c r="E819" s="110" t="s">
        <v>2704</v>
      </c>
      <c r="F819" s="110"/>
      <c r="G819" s="110"/>
      <c r="H819" s="110" t="s">
        <v>828</v>
      </c>
      <c r="I819" s="110" t="s">
        <v>10</v>
      </c>
      <c r="J819" s="111">
        <v>4500</v>
      </c>
      <c r="K819" s="111">
        <v>6490</v>
      </c>
      <c r="L819" s="110"/>
      <c r="M819" s="109">
        <v>1</v>
      </c>
      <c r="N819" s="109"/>
      <c r="O819" s="110"/>
      <c r="P819" s="41" t="str">
        <f t="shared" si="12"/>
        <v>1</v>
      </c>
      <c r="Q819" s="41" t="str">
        <f>INDEX(Торг!$J:$J,MATCH($B819,Торг!$B:$B,0))</f>
        <v>АТП</v>
      </c>
      <c r="R819" s="4" t="b">
        <f>EXACT(VLOOKUP(A819,Торг!$A:$A,1,0),A819)</f>
        <v>1</v>
      </c>
    </row>
    <row r="820" spans="1:18" ht="90" x14ac:dyDescent="0.25">
      <c r="A820" s="110" t="s">
        <v>1619</v>
      </c>
      <c r="B820" s="109">
        <v>137887</v>
      </c>
      <c r="C820" s="109">
        <v>61499</v>
      </c>
      <c r="D820" s="110" t="s">
        <v>771</v>
      </c>
      <c r="E820" s="110" t="s">
        <v>2704</v>
      </c>
      <c r="F820" s="110"/>
      <c r="G820" s="110"/>
      <c r="H820" s="110" t="s">
        <v>770</v>
      </c>
      <c r="I820" s="110" t="s">
        <v>10</v>
      </c>
      <c r="J820" s="111">
        <v>3200</v>
      </c>
      <c r="K820" s="111">
        <v>4990</v>
      </c>
      <c r="L820" s="110" t="s">
        <v>2626</v>
      </c>
      <c r="M820" s="109">
        <v>1</v>
      </c>
      <c r="N820" s="109"/>
      <c r="O820" s="110"/>
      <c r="P820" s="41" t="str">
        <f t="shared" si="12"/>
        <v>1</v>
      </c>
      <c r="Q820" s="41" t="str">
        <f>INDEX(Торг!$J:$J,MATCH($B820,Торг!$B:$B,0))</f>
        <v>АТП</v>
      </c>
      <c r="R820" s="4" t="b">
        <f>EXACT(VLOOKUP(A820,Торг!$A:$A,1,0),A820)</f>
        <v>1</v>
      </c>
    </row>
    <row r="821" spans="1:18" ht="90" x14ac:dyDescent="0.25">
      <c r="A821" s="110" t="s">
        <v>1619</v>
      </c>
      <c r="B821" s="109">
        <v>137888</v>
      </c>
      <c r="C821" s="109">
        <v>61500</v>
      </c>
      <c r="D821" s="110" t="s">
        <v>769</v>
      </c>
      <c r="E821" s="110" t="s">
        <v>2704</v>
      </c>
      <c r="F821" s="110"/>
      <c r="G821" s="110"/>
      <c r="H821" s="110" t="s">
        <v>768</v>
      </c>
      <c r="I821" s="110" t="s">
        <v>10</v>
      </c>
      <c r="J821" s="111">
        <v>4700</v>
      </c>
      <c r="K821" s="111">
        <v>6790</v>
      </c>
      <c r="L821" s="110"/>
      <c r="M821" s="109">
        <v>1</v>
      </c>
      <c r="N821" s="109"/>
      <c r="O821" s="110"/>
      <c r="P821" s="41" t="str">
        <f t="shared" si="12"/>
        <v>1</v>
      </c>
      <c r="Q821" s="41" t="str">
        <f>INDEX(Торг!$J:$J,MATCH($B821,Торг!$B:$B,0))</f>
        <v>АТП</v>
      </c>
      <c r="R821" s="4" t="b">
        <f>EXACT(VLOOKUP(A821,Торг!$A:$A,1,0),A821)</f>
        <v>1</v>
      </c>
    </row>
    <row r="822" spans="1:18" ht="90" x14ac:dyDescent="0.25">
      <c r="A822" s="110" t="s">
        <v>761</v>
      </c>
      <c r="B822" s="109">
        <v>137890</v>
      </c>
      <c r="C822" s="109">
        <v>61129</v>
      </c>
      <c r="D822" s="110" t="s">
        <v>767</v>
      </c>
      <c r="E822" s="110" t="s">
        <v>2704</v>
      </c>
      <c r="F822" s="110"/>
      <c r="G822" s="110"/>
      <c r="H822" s="110" t="s">
        <v>766</v>
      </c>
      <c r="I822" s="110" t="s">
        <v>10</v>
      </c>
      <c r="J822" s="111">
        <v>3900</v>
      </c>
      <c r="K822" s="111">
        <v>5590</v>
      </c>
      <c r="L822" s="110"/>
      <c r="M822" s="109">
        <v>1</v>
      </c>
      <c r="N822" s="109"/>
      <c r="O822" s="110"/>
      <c r="P822" s="41" t="str">
        <f t="shared" si="12"/>
        <v>1</v>
      </c>
      <c r="Q822" s="41" t="str">
        <f>INDEX(Торг!$J:$J,MATCH($B822,Торг!$B:$B,0))</f>
        <v>АТП</v>
      </c>
      <c r="R822" s="4" t="b">
        <f>EXACT(VLOOKUP(A822,Торг!$A:$A,1,0),A822)</f>
        <v>1</v>
      </c>
    </row>
    <row r="823" spans="1:18" ht="90" x14ac:dyDescent="0.25">
      <c r="A823" s="110" t="s">
        <v>761</v>
      </c>
      <c r="B823" s="109">
        <v>137891</v>
      </c>
      <c r="C823" s="109">
        <v>61128</v>
      </c>
      <c r="D823" s="110" t="s">
        <v>765</v>
      </c>
      <c r="E823" s="110" t="s">
        <v>2704</v>
      </c>
      <c r="F823" s="110"/>
      <c r="G823" s="110"/>
      <c r="H823" s="110" t="s">
        <v>764</v>
      </c>
      <c r="I823" s="110" t="s">
        <v>10</v>
      </c>
      <c r="J823" s="111">
        <v>3100</v>
      </c>
      <c r="K823" s="111">
        <v>4990</v>
      </c>
      <c r="L823" s="110" t="s">
        <v>2618</v>
      </c>
      <c r="M823" s="109">
        <v>1</v>
      </c>
      <c r="N823" s="109"/>
      <c r="O823" s="110"/>
      <c r="P823" s="41" t="str">
        <f t="shared" si="12"/>
        <v>1</v>
      </c>
      <c r="Q823" s="41" t="str">
        <f>INDEX(Торг!$J:$J,MATCH($B823,Торг!$B:$B,0))</f>
        <v>АТП</v>
      </c>
      <c r="R823" s="4" t="b">
        <f>EXACT(VLOOKUP(A823,Торг!$A:$A,1,0),A823)</f>
        <v>1</v>
      </c>
    </row>
    <row r="824" spans="1:18" ht="90" x14ac:dyDescent="0.25">
      <c r="A824" s="110" t="s">
        <v>761</v>
      </c>
      <c r="B824" s="109">
        <v>137892</v>
      </c>
      <c r="C824" s="109">
        <v>61127</v>
      </c>
      <c r="D824" s="110" t="s">
        <v>763</v>
      </c>
      <c r="E824" s="110" t="s">
        <v>2704</v>
      </c>
      <c r="F824" s="110"/>
      <c r="G824" s="110"/>
      <c r="H824" s="110" t="s">
        <v>762</v>
      </c>
      <c r="I824" s="110" t="s">
        <v>10</v>
      </c>
      <c r="J824" s="111">
        <v>3800</v>
      </c>
      <c r="K824" s="111">
        <v>5490</v>
      </c>
      <c r="L824" s="110"/>
      <c r="M824" s="109">
        <v>1</v>
      </c>
      <c r="N824" s="109"/>
      <c r="O824" s="110"/>
      <c r="P824" s="41" t="str">
        <f t="shared" si="12"/>
        <v>1</v>
      </c>
      <c r="Q824" s="41" t="str">
        <f>INDEX(Торг!$J:$J,MATCH($B824,Торг!$B:$B,0))</f>
        <v>АТП</v>
      </c>
      <c r="R824" s="4" t="b">
        <f>EXACT(VLOOKUP(A824,Торг!$A:$A,1,0),A824)</f>
        <v>1</v>
      </c>
    </row>
    <row r="825" spans="1:18" ht="90" x14ac:dyDescent="0.25">
      <c r="A825" s="110" t="s">
        <v>761</v>
      </c>
      <c r="B825" s="109">
        <v>137893</v>
      </c>
      <c r="C825" s="109">
        <v>61126</v>
      </c>
      <c r="D825" s="110" t="s">
        <v>761</v>
      </c>
      <c r="E825" s="110" t="s">
        <v>2704</v>
      </c>
      <c r="F825" s="110"/>
      <c r="G825" s="110"/>
      <c r="H825" s="110" t="s">
        <v>760</v>
      </c>
      <c r="I825" s="110" t="s">
        <v>10</v>
      </c>
      <c r="J825" s="111">
        <v>3000</v>
      </c>
      <c r="K825" s="111">
        <v>4390</v>
      </c>
      <c r="L825" s="110" t="s">
        <v>2618</v>
      </c>
      <c r="M825" s="109">
        <v>1</v>
      </c>
      <c r="N825" s="109"/>
      <c r="O825" s="110"/>
      <c r="P825" s="41" t="str">
        <f t="shared" si="12"/>
        <v>1</v>
      </c>
      <c r="Q825" s="41" t="str">
        <f>INDEX(Торг!$J:$J,MATCH($B825,Торг!$B:$B,0))</f>
        <v>АТП</v>
      </c>
      <c r="R825" s="4" t="b">
        <f>EXACT(VLOOKUP(A825,Торг!$A:$A,1,0),A825)</f>
        <v>1</v>
      </c>
    </row>
    <row r="826" spans="1:18" ht="105" x14ac:dyDescent="0.25">
      <c r="A826" s="110" t="s">
        <v>1623</v>
      </c>
      <c r="B826" s="109">
        <v>137895</v>
      </c>
      <c r="C826" s="109">
        <v>71140</v>
      </c>
      <c r="D826" s="110" t="s">
        <v>759</v>
      </c>
      <c r="E826" s="110" t="s">
        <v>2704</v>
      </c>
      <c r="F826" s="110"/>
      <c r="G826" s="110"/>
      <c r="H826" s="110" t="s">
        <v>1422</v>
      </c>
      <c r="I826" s="110" t="s">
        <v>10</v>
      </c>
      <c r="J826" s="111">
        <v>3100</v>
      </c>
      <c r="K826" s="111">
        <v>4990</v>
      </c>
      <c r="L826" s="110" t="s">
        <v>2613</v>
      </c>
      <c r="M826" s="109">
        <v>1</v>
      </c>
      <c r="N826" s="109"/>
      <c r="O826" s="110"/>
      <c r="P826" s="41" t="str">
        <f t="shared" si="12"/>
        <v>1</v>
      </c>
      <c r="Q826" s="41" t="str">
        <f>INDEX(Торг!$J:$J,MATCH($B826,Торг!$B:$B,0))</f>
        <v>АТП</v>
      </c>
      <c r="R826" s="4" t="b">
        <f>EXACT(VLOOKUP(A826,Торг!$A:$A,1,0),A826)</f>
        <v>1</v>
      </c>
    </row>
    <row r="827" spans="1:18" ht="105" x14ac:dyDescent="0.25">
      <c r="A827" s="110" t="s">
        <v>1623</v>
      </c>
      <c r="B827" s="109">
        <v>137896</v>
      </c>
      <c r="C827" s="109">
        <v>71141</v>
      </c>
      <c r="D827" s="110" t="s">
        <v>758</v>
      </c>
      <c r="E827" s="110" t="s">
        <v>2704</v>
      </c>
      <c r="F827" s="110"/>
      <c r="G827" s="110"/>
      <c r="H827" s="110" t="s">
        <v>1424</v>
      </c>
      <c r="I827" s="110" t="s">
        <v>10</v>
      </c>
      <c r="J827" s="111">
        <v>4000</v>
      </c>
      <c r="K827" s="111">
        <v>5790</v>
      </c>
      <c r="L827" s="110"/>
      <c r="M827" s="109">
        <v>1</v>
      </c>
      <c r="N827" s="109"/>
      <c r="O827" s="110"/>
      <c r="P827" s="41" t="str">
        <f t="shared" si="12"/>
        <v>1</v>
      </c>
      <c r="Q827" s="41" t="str">
        <f>INDEX(Торг!$J:$J,MATCH($B827,Торг!$B:$B,0))</f>
        <v>АТП</v>
      </c>
      <c r="R827" s="4" t="b">
        <f>EXACT(VLOOKUP(A827,Торг!$A:$A,1,0),A827)</f>
        <v>1</v>
      </c>
    </row>
    <row r="828" spans="1:18" ht="105" x14ac:dyDescent="0.25">
      <c r="A828" s="110" t="s">
        <v>1623</v>
      </c>
      <c r="B828" s="109">
        <v>137897</v>
      </c>
      <c r="C828" s="109">
        <v>71142</v>
      </c>
      <c r="D828" s="110" t="s">
        <v>757</v>
      </c>
      <c r="E828" s="110" t="s">
        <v>2704</v>
      </c>
      <c r="F828" s="110"/>
      <c r="G828" s="110"/>
      <c r="H828" s="110" t="s">
        <v>1423</v>
      </c>
      <c r="I828" s="110" t="s">
        <v>10</v>
      </c>
      <c r="J828" s="111">
        <v>3200</v>
      </c>
      <c r="K828" s="111">
        <v>5590</v>
      </c>
      <c r="L828" s="110" t="s">
        <v>2613</v>
      </c>
      <c r="M828" s="109">
        <v>1</v>
      </c>
      <c r="N828" s="109"/>
      <c r="O828" s="110"/>
      <c r="P828" s="41" t="str">
        <f t="shared" si="12"/>
        <v>1</v>
      </c>
      <c r="Q828" s="41" t="str">
        <f>INDEX(Торг!$J:$J,MATCH($B828,Торг!$B:$B,0))</f>
        <v>АТП</v>
      </c>
      <c r="R828" s="4" t="b">
        <f>EXACT(VLOOKUP(A828,Торг!$A:$A,1,0),A828)</f>
        <v>1</v>
      </c>
    </row>
    <row r="829" spans="1:18" ht="105" x14ac:dyDescent="0.25">
      <c r="A829" s="110" t="s">
        <v>1623</v>
      </c>
      <c r="B829" s="109">
        <v>137898</v>
      </c>
      <c r="C829" s="109">
        <v>71143</v>
      </c>
      <c r="D829" s="110" t="s">
        <v>756</v>
      </c>
      <c r="E829" s="110" t="s">
        <v>2704</v>
      </c>
      <c r="F829" s="110"/>
      <c r="G829" s="110"/>
      <c r="H829" s="110" t="s">
        <v>1425</v>
      </c>
      <c r="I829" s="110" t="s">
        <v>10</v>
      </c>
      <c r="J829" s="111">
        <v>4200</v>
      </c>
      <c r="K829" s="111">
        <v>6090</v>
      </c>
      <c r="L829" s="110"/>
      <c r="M829" s="109">
        <v>1</v>
      </c>
      <c r="N829" s="109"/>
      <c r="O829" s="110"/>
      <c r="P829" s="41" t="str">
        <f t="shared" si="12"/>
        <v>1</v>
      </c>
      <c r="Q829" s="41" t="str">
        <f>INDEX(Торг!$J:$J,MATCH($B829,Торг!$B:$B,0))</f>
        <v>АТП</v>
      </c>
      <c r="R829" s="4" t="b">
        <f>EXACT(VLOOKUP(A829,Торг!$A:$A,1,0),A829)</f>
        <v>1</v>
      </c>
    </row>
    <row r="830" spans="1:18" ht="90" x14ac:dyDescent="0.25">
      <c r="A830" s="110" t="s">
        <v>1624</v>
      </c>
      <c r="B830" s="109">
        <v>137900</v>
      </c>
      <c r="C830" s="109">
        <v>73737</v>
      </c>
      <c r="D830" s="110" t="s">
        <v>755</v>
      </c>
      <c r="E830" s="110" t="s">
        <v>2704</v>
      </c>
      <c r="F830" s="110"/>
      <c r="G830" s="110"/>
      <c r="H830" s="110" t="s">
        <v>1418</v>
      </c>
      <c r="I830" s="110" t="s">
        <v>10</v>
      </c>
      <c r="J830" s="111">
        <v>3100</v>
      </c>
      <c r="K830" s="111">
        <v>4690</v>
      </c>
      <c r="L830" s="110" t="s">
        <v>2627</v>
      </c>
      <c r="M830" s="109">
        <v>1</v>
      </c>
      <c r="N830" s="109"/>
      <c r="O830" s="110"/>
      <c r="P830" s="41" t="str">
        <f t="shared" si="12"/>
        <v>1</v>
      </c>
      <c r="Q830" s="41" t="str">
        <f>INDEX(Торг!$J:$J,MATCH($B830,Торг!$B:$B,0))</f>
        <v>АТП</v>
      </c>
      <c r="R830" s="4" t="b">
        <f>EXACT(VLOOKUP(A830,Торг!$A:$A,1,0),A830)</f>
        <v>1</v>
      </c>
    </row>
    <row r="831" spans="1:18" ht="90" x14ac:dyDescent="0.25">
      <c r="A831" s="110" t="s">
        <v>1624</v>
      </c>
      <c r="B831" s="109">
        <v>137901</v>
      </c>
      <c r="C831" s="109">
        <v>73738</v>
      </c>
      <c r="D831" s="110" t="s">
        <v>754</v>
      </c>
      <c r="E831" s="110" t="s">
        <v>2704</v>
      </c>
      <c r="F831" s="110"/>
      <c r="G831" s="110"/>
      <c r="H831" s="110" t="s">
        <v>1420</v>
      </c>
      <c r="I831" s="110" t="s">
        <v>10</v>
      </c>
      <c r="J831" s="111">
        <v>4300</v>
      </c>
      <c r="K831" s="111">
        <v>6290</v>
      </c>
      <c r="L831" s="110"/>
      <c r="M831" s="109">
        <v>1</v>
      </c>
      <c r="N831" s="109"/>
      <c r="O831" s="110"/>
      <c r="P831" s="41" t="str">
        <f t="shared" si="12"/>
        <v>1</v>
      </c>
      <c r="Q831" s="41" t="str">
        <f>INDEX(Торг!$J:$J,MATCH($B831,Торг!$B:$B,0))</f>
        <v>АТП</v>
      </c>
      <c r="R831" s="4" t="b">
        <f>EXACT(VLOOKUP(A831,Торг!$A:$A,1,0),A831)</f>
        <v>1</v>
      </c>
    </row>
    <row r="832" spans="1:18" ht="90" x14ac:dyDescent="0.25">
      <c r="A832" s="110" t="s">
        <v>1624</v>
      </c>
      <c r="B832" s="109">
        <v>137902</v>
      </c>
      <c r="C832" s="109">
        <v>73735</v>
      </c>
      <c r="D832" s="110" t="s">
        <v>753</v>
      </c>
      <c r="E832" s="110" t="s">
        <v>2704</v>
      </c>
      <c r="F832" s="110"/>
      <c r="G832" s="110"/>
      <c r="H832" s="110" t="s">
        <v>1419</v>
      </c>
      <c r="I832" s="110" t="s">
        <v>10</v>
      </c>
      <c r="J832" s="111">
        <v>3200</v>
      </c>
      <c r="K832" s="111">
        <v>5290</v>
      </c>
      <c r="L832" s="110" t="s">
        <v>2627</v>
      </c>
      <c r="M832" s="109">
        <v>1</v>
      </c>
      <c r="N832" s="109"/>
      <c r="O832" s="110"/>
      <c r="P832" s="41" t="str">
        <f t="shared" si="12"/>
        <v>1</v>
      </c>
      <c r="Q832" s="41" t="str">
        <f>INDEX(Торг!$J:$J,MATCH($B832,Торг!$B:$B,0))</f>
        <v>АТП</v>
      </c>
      <c r="R832" s="4" t="b">
        <f>EXACT(VLOOKUP(A832,Торг!$A:$A,1,0),A832)</f>
        <v>1</v>
      </c>
    </row>
    <row r="833" spans="1:18" ht="90" x14ac:dyDescent="0.25">
      <c r="A833" s="110" t="s">
        <v>1624</v>
      </c>
      <c r="B833" s="109">
        <v>137903</v>
      </c>
      <c r="C833" s="109">
        <v>73736</v>
      </c>
      <c r="D833" s="110" t="s">
        <v>752</v>
      </c>
      <c r="E833" s="110" t="s">
        <v>2704</v>
      </c>
      <c r="F833" s="110"/>
      <c r="G833" s="110"/>
      <c r="H833" s="110" t="s">
        <v>1421</v>
      </c>
      <c r="I833" s="110" t="s">
        <v>10</v>
      </c>
      <c r="J833" s="111">
        <v>4500</v>
      </c>
      <c r="K833" s="111">
        <v>6490</v>
      </c>
      <c r="L833" s="110"/>
      <c r="M833" s="109">
        <v>1</v>
      </c>
      <c r="N833" s="109"/>
      <c r="O833" s="110"/>
      <c r="P833" s="41" t="str">
        <f t="shared" si="12"/>
        <v>1</v>
      </c>
      <c r="Q833" s="41" t="str">
        <f>INDEX(Торг!$J:$J,MATCH($B833,Торг!$B:$B,0))</f>
        <v>АТП</v>
      </c>
      <c r="R833" s="4" t="b">
        <f>EXACT(VLOOKUP(A833,Торг!$A:$A,1,0),A833)</f>
        <v>1</v>
      </c>
    </row>
    <row r="834" spans="1:18" ht="120" x14ac:dyDescent="0.25">
      <c r="A834" s="110" t="s">
        <v>1625</v>
      </c>
      <c r="B834" s="109">
        <v>137905</v>
      </c>
      <c r="C834" s="109">
        <v>69528</v>
      </c>
      <c r="D834" s="110" t="s">
        <v>751</v>
      </c>
      <c r="E834" s="110" t="s">
        <v>2704</v>
      </c>
      <c r="F834" s="110"/>
      <c r="G834" s="110"/>
      <c r="H834" s="110" t="s">
        <v>1414</v>
      </c>
      <c r="I834" s="110" t="s">
        <v>10</v>
      </c>
      <c r="J834" s="111">
        <v>3100</v>
      </c>
      <c r="K834" s="111">
        <v>4390</v>
      </c>
      <c r="L834" s="110" t="s">
        <v>2628</v>
      </c>
      <c r="M834" s="109">
        <v>1</v>
      </c>
      <c r="N834" s="109"/>
      <c r="O834" s="110"/>
      <c r="P834" s="41" t="str">
        <f t="shared" si="12"/>
        <v>1</v>
      </c>
      <c r="Q834" s="41" t="str">
        <f>INDEX(Торг!$J:$J,MATCH($B834,Торг!$B:$B,0))</f>
        <v>АТП</v>
      </c>
      <c r="R834" s="4" t="b">
        <f>EXACT(VLOOKUP(A834,Торг!$A:$A,1,0),A834)</f>
        <v>1</v>
      </c>
    </row>
    <row r="835" spans="1:18" ht="120" x14ac:dyDescent="0.25">
      <c r="A835" s="110" t="s">
        <v>1625</v>
      </c>
      <c r="B835" s="109">
        <v>137906</v>
      </c>
      <c r="C835" s="109">
        <v>69529</v>
      </c>
      <c r="D835" s="110" t="s">
        <v>750</v>
      </c>
      <c r="E835" s="110" t="s">
        <v>2704</v>
      </c>
      <c r="F835" s="110"/>
      <c r="G835" s="110"/>
      <c r="H835" s="110" t="s">
        <v>1416</v>
      </c>
      <c r="I835" s="110" t="s">
        <v>10</v>
      </c>
      <c r="J835" s="111">
        <v>4500</v>
      </c>
      <c r="K835" s="111">
        <v>6490</v>
      </c>
      <c r="L835" s="110"/>
      <c r="M835" s="109">
        <v>1</v>
      </c>
      <c r="N835" s="109"/>
      <c r="O835" s="110"/>
      <c r="P835" s="41" t="str">
        <f t="shared" ref="P835:P898" si="13">_xlfn.CONCAT(M835,IF(N835&lt;&gt;"",_xlfn.CONCAT("ск",N835),""))</f>
        <v>1</v>
      </c>
      <c r="Q835" s="41" t="str">
        <f>INDEX(Торг!$J:$J,MATCH($B835,Торг!$B:$B,0))</f>
        <v>АТП</v>
      </c>
      <c r="R835" s="4" t="b">
        <f>EXACT(VLOOKUP(A835,Торг!$A:$A,1,0),A835)</f>
        <v>1</v>
      </c>
    </row>
    <row r="836" spans="1:18" ht="120" x14ac:dyDescent="0.25">
      <c r="A836" s="110" t="s">
        <v>1625</v>
      </c>
      <c r="B836" s="109">
        <v>137907</v>
      </c>
      <c r="C836" s="109">
        <v>69530</v>
      </c>
      <c r="D836" s="110" t="s">
        <v>749</v>
      </c>
      <c r="E836" s="110" t="s">
        <v>2704</v>
      </c>
      <c r="F836" s="110"/>
      <c r="G836" s="110"/>
      <c r="H836" s="110" t="s">
        <v>1415</v>
      </c>
      <c r="I836" s="110" t="s">
        <v>10</v>
      </c>
      <c r="J836" s="111">
        <v>3200</v>
      </c>
      <c r="K836" s="111">
        <v>4990</v>
      </c>
      <c r="L836" s="110" t="s">
        <v>2628</v>
      </c>
      <c r="M836" s="109">
        <v>1</v>
      </c>
      <c r="N836" s="109"/>
      <c r="O836" s="110"/>
      <c r="P836" s="41" t="str">
        <f t="shared" si="13"/>
        <v>1</v>
      </c>
      <c r="Q836" s="41" t="str">
        <f>INDEX(Торг!$J:$J,MATCH($B836,Торг!$B:$B,0))</f>
        <v>АТП</v>
      </c>
      <c r="R836" s="4" t="b">
        <f>EXACT(VLOOKUP(A836,Торг!$A:$A,1,0),A836)</f>
        <v>1</v>
      </c>
    </row>
    <row r="837" spans="1:18" ht="120" x14ac:dyDescent="0.25">
      <c r="A837" s="110" t="s">
        <v>1625</v>
      </c>
      <c r="B837" s="109">
        <v>137908</v>
      </c>
      <c r="C837" s="109">
        <v>69531</v>
      </c>
      <c r="D837" s="110" t="s">
        <v>748</v>
      </c>
      <c r="E837" s="110" t="s">
        <v>2704</v>
      </c>
      <c r="F837" s="110"/>
      <c r="G837" s="110"/>
      <c r="H837" s="110" t="s">
        <v>1417</v>
      </c>
      <c r="I837" s="110" t="s">
        <v>10</v>
      </c>
      <c r="J837" s="111">
        <v>4600</v>
      </c>
      <c r="K837" s="111">
        <v>6690</v>
      </c>
      <c r="L837" s="110"/>
      <c r="M837" s="109">
        <v>1</v>
      </c>
      <c r="N837" s="109"/>
      <c r="O837" s="110"/>
      <c r="P837" s="41" t="str">
        <f t="shared" si="13"/>
        <v>1</v>
      </c>
      <c r="Q837" s="41" t="str">
        <f>INDEX(Торг!$J:$J,MATCH($B837,Торг!$B:$B,0))</f>
        <v>АТП</v>
      </c>
      <c r="R837" s="4" t="b">
        <f>EXACT(VLOOKUP(A837,Торг!$A:$A,1,0),A837)</f>
        <v>1</v>
      </c>
    </row>
    <row r="838" spans="1:18" ht="90" x14ac:dyDescent="0.25">
      <c r="A838" s="110" t="s">
        <v>1627</v>
      </c>
      <c r="B838" s="109">
        <v>137910</v>
      </c>
      <c r="C838" s="109">
        <v>88727</v>
      </c>
      <c r="D838" s="110" t="s">
        <v>743</v>
      </c>
      <c r="E838" s="110" t="s">
        <v>2704</v>
      </c>
      <c r="F838" s="110"/>
      <c r="G838" s="110"/>
      <c r="H838" s="110" t="s">
        <v>1406</v>
      </c>
      <c r="I838" s="110" t="s">
        <v>10</v>
      </c>
      <c r="J838" s="111">
        <v>2650</v>
      </c>
      <c r="K838" s="111">
        <v>3990</v>
      </c>
      <c r="L838" s="110" t="s">
        <v>2619</v>
      </c>
      <c r="M838" s="109">
        <v>1</v>
      </c>
      <c r="N838" s="109"/>
      <c r="O838" s="110"/>
      <c r="P838" s="41" t="str">
        <f t="shared" si="13"/>
        <v>1</v>
      </c>
      <c r="Q838" s="41" t="str">
        <f>INDEX(Торг!$J:$J,MATCH($B838,Торг!$B:$B,0))</f>
        <v>АТП</v>
      </c>
      <c r="R838" s="4" t="b">
        <f>EXACT(VLOOKUP(A838,Торг!$A:$A,1,0),A838)</f>
        <v>1</v>
      </c>
    </row>
    <row r="839" spans="1:18" ht="90" x14ac:dyDescent="0.25">
      <c r="A839" s="110" t="s">
        <v>1627</v>
      </c>
      <c r="B839" s="109">
        <v>137911</v>
      </c>
      <c r="C839" s="109">
        <v>88728</v>
      </c>
      <c r="D839" s="110" t="s">
        <v>742</v>
      </c>
      <c r="E839" s="110" t="s">
        <v>2704</v>
      </c>
      <c r="F839" s="110"/>
      <c r="G839" s="110"/>
      <c r="H839" s="110" t="s">
        <v>1410</v>
      </c>
      <c r="I839" s="110" t="s">
        <v>10</v>
      </c>
      <c r="J839" s="111">
        <v>3050</v>
      </c>
      <c r="K839" s="111">
        <v>4390</v>
      </c>
      <c r="L839" s="110"/>
      <c r="M839" s="109">
        <v>1</v>
      </c>
      <c r="N839" s="109"/>
      <c r="O839" s="110"/>
      <c r="P839" s="41" t="str">
        <f t="shared" si="13"/>
        <v>1</v>
      </c>
      <c r="Q839" s="41" t="str">
        <f>INDEX(Торг!$J:$J,MATCH($B839,Торг!$B:$B,0))</f>
        <v>АТП</v>
      </c>
      <c r="R839" s="4" t="b">
        <f>EXACT(VLOOKUP(A839,Торг!$A:$A,1,0),A839)</f>
        <v>1</v>
      </c>
    </row>
    <row r="840" spans="1:18" ht="90" x14ac:dyDescent="0.25">
      <c r="A840" s="110" t="s">
        <v>1627</v>
      </c>
      <c r="B840" s="109">
        <v>137912</v>
      </c>
      <c r="C840" s="109">
        <v>88725</v>
      </c>
      <c r="D840" s="110" t="s">
        <v>741</v>
      </c>
      <c r="E840" s="110" t="s">
        <v>2704</v>
      </c>
      <c r="F840" s="110"/>
      <c r="G840" s="110"/>
      <c r="H840" s="110" t="s">
        <v>1408</v>
      </c>
      <c r="I840" s="110" t="s">
        <v>10</v>
      </c>
      <c r="J840" s="111">
        <v>2800</v>
      </c>
      <c r="K840" s="111">
        <v>4590</v>
      </c>
      <c r="L840" s="110" t="s">
        <v>2620</v>
      </c>
      <c r="M840" s="109">
        <v>1</v>
      </c>
      <c r="N840" s="109"/>
      <c r="O840" s="110"/>
      <c r="P840" s="41" t="str">
        <f t="shared" si="13"/>
        <v>1</v>
      </c>
      <c r="Q840" s="41" t="str">
        <f>INDEX(Торг!$J:$J,MATCH($B840,Торг!$B:$B,0))</f>
        <v>АТП</v>
      </c>
      <c r="R840" s="4" t="b">
        <f>EXACT(VLOOKUP(A840,Торг!$A:$A,1,0),A840)</f>
        <v>1</v>
      </c>
    </row>
    <row r="841" spans="1:18" ht="90" x14ac:dyDescent="0.25">
      <c r="A841" s="110" t="s">
        <v>1627</v>
      </c>
      <c r="B841" s="109">
        <v>137913</v>
      </c>
      <c r="C841" s="109">
        <v>88726</v>
      </c>
      <c r="D841" s="110" t="s">
        <v>740</v>
      </c>
      <c r="E841" s="110" t="s">
        <v>2704</v>
      </c>
      <c r="F841" s="110"/>
      <c r="G841" s="110"/>
      <c r="H841" s="110" t="s">
        <v>1411</v>
      </c>
      <c r="I841" s="110" t="s">
        <v>10</v>
      </c>
      <c r="J841" s="111">
        <v>3250</v>
      </c>
      <c r="K841" s="111">
        <v>4690</v>
      </c>
      <c r="L841" s="110"/>
      <c r="M841" s="109">
        <v>1</v>
      </c>
      <c r="N841" s="109"/>
      <c r="O841" s="110"/>
      <c r="P841" s="41" t="str">
        <f t="shared" si="13"/>
        <v>1</v>
      </c>
      <c r="Q841" s="41" t="str">
        <f>INDEX(Торг!$J:$J,MATCH($B841,Торг!$B:$B,0))</f>
        <v>АТП</v>
      </c>
      <c r="R841" s="4" t="b">
        <f>EXACT(VLOOKUP(A841,Торг!$A:$A,1,0),A841)</f>
        <v>1</v>
      </c>
    </row>
    <row r="842" spans="1:18" ht="90" x14ac:dyDescent="0.25">
      <c r="A842" s="110" t="s">
        <v>1627</v>
      </c>
      <c r="B842" s="109">
        <v>137914</v>
      </c>
      <c r="C842" s="109">
        <v>88731</v>
      </c>
      <c r="D842" s="110" t="s">
        <v>739</v>
      </c>
      <c r="E842" s="110" t="s">
        <v>2704</v>
      </c>
      <c r="F842" s="110"/>
      <c r="G842" s="110"/>
      <c r="H842" s="110" t="s">
        <v>1407</v>
      </c>
      <c r="I842" s="110" t="s">
        <v>10</v>
      </c>
      <c r="J842" s="111">
        <v>2700</v>
      </c>
      <c r="K842" s="111">
        <v>4590</v>
      </c>
      <c r="L842" s="110" t="s">
        <v>2619</v>
      </c>
      <c r="M842" s="109">
        <v>1</v>
      </c>
      <c r="N842" s="109"/>
      <c r="O842" s="110"/>
      <c r="P842" s="41" t="str">
        <f t="shared" si="13"/>
        <v>1</v>
      </c>
      <c r="Q842" s="41" t="str">
        <f>INDEX(Торг!$J:$J,MATCH($B842,Торг!$B:$B,0))</f>
        <v>АТП</v>
      </c>
      <c r="R842" s="4" t="b">
        <f>EXACT(VLOOKUP(A842,Торг!$A:$A,1,0),A842)</f>
        <v>1</v>
      </c>
    </row>
    <row r="843" spans="1:18" ht="90" x14ac:dyDescent="0.25">
      <c r="A843" s="110" t="s">
        <v>1627</v>
      </c>
      <c r="B843" s="109">
        <v>137915</v>
      </c>
      <c r="C843" s="109">
        <v>88732</v>
      </c>
      <c r="D843" s="110" t="s">
        <v>738</v>
      </c>
      <c r="E843" s="110" t="s">
        <v>2704</v>
      </c>
      <c r="F843" s="110"/>
      <c r="G843" s="110"/>
      <c r="H843" s="110" t="s">
        <v>1412</v>
      </c>
      <c r="I843" s="110" t="s">
        <v>10</v>
      </c>
      <c r="J843" s="111">
        <v>3250</v>
      </c>
      <c r="K843" s="111">
        <v>4690</v>
      </c>
      <c r="L843" s="110"/>
      <c r="M843" s="109">
        <v>1</v>
      </c>
      <c r="N843" s="109"/>
      <c r="O843" s="110"/>
      <c r="P843" s="41" t="str">
        <f t="shared" si="13"/>
        <v>1</v>
      </c>
      <c r="Q843" s="41" t="str">
        <f>INDEX(Торг!$J:$J,MATCH($B843,Торг!$B:$B,0))</f>
        <v>АТП</v>
      </c>
      <c r="R843" s="4" t="b">
        <f>EXACT(VLOOKUP(A843,Торг!$A:$A,1,0),A843)</f>
        <v>1</v>
      </c>
    </row>
    <row r="844" spans="1:18" ht="90" x14ac:dyDescent="0.25">
      <c r="A844" s="110" t="s">
        <v>1627</v>
      </c>
      <c r="B844" s="109">
        <v>137916</v>
      </c>
      <c r="C844" s="109">
        <v>88729</v>
      </c>
      <c r="D844" s="110" t="s">
        <v>737</v>
      </c>
      <c r="E844" s="110" t="s">
        <v>2704</v>
      </c>
      <c r="F844" s="110"/>
      <c r="G844" s="110"/>
      <c r="H844" s="110" t="s">
        <v>1409</v>
      </c>
      <c r="I844" s="110" t="s">
        <v>10</v>
      </c>
      <c r="J844" s="111">
        <v>2850</v>
      </c>
      <c r="K844" s="111">
        <v>5190</v>
      </c>
      <c r="L844" s="110" t="s">
        <v>2620</v>
      </c>
      <c r="M844" s="109">
        <v>1</v>
      </c>
      <c r="N844" s="109"/>
      <c r="O844" s="110"/>
      <c r="P844" s="41" t="str">
        <f t="shared" si="13"/>
        <v>1</v>
      </c>
      <c r="Q844" s="41" t="str">
        <f>INDEX(Торг!$J:$J,MATCH($B844,Торг!$B:$B,0))</f>
        <v>АТП</v>
      </c>
      <c r="R844" s="4" t="b">
        <f>EXACT(VLOOKUP(A844,Торг!$A:$A,1,0),A844)</f>
        <v>1</v>
      </c>
    </row>
    <row r="845" spans="1:18" ht="90" x14ac:dyDescent="0.25">
      <c r="A845" s="110" t="s">
        <v>1627</v>
      </c>
      <c r="B845" s="109">
        <v>137917</v>
      </c>
      <c r="C845" s="109">
        <v>88730</v>
      </c>
      <c r="D845" s="110" t="s">
        <v>736</v>
      </c>
      <c r="E845" s="110" t="s">
        <v>2704</v>
      </c>
      <c r="F845" s="110"/>
      <c r="G845" s="110"/>
      <c r="H845" s="110" t="s">
        <v>1413</v>
      </c>
      <c r="I845" s="110" t="s">
        <v>10</v>
      </c>
      <c r="J845" s="111">
        <v>3450</v>
      </c>
      <c r="K845" s="111">
        <v>4990</v>
      </c>
      <c r="L845" s="110"/>
      <c r="M845" s="109">
        <v>1</v>
      </c>
      <c r="N845" s="109"/>
      <c r="O845" s="110"/>
      <c r="P845" s="41" t="str">
        <f t="shared" si="13"/>
        <v>1</v>
      </c>
      <c r="Q845" s="41" t="str">
        <f>INDEX(Торг!$J:$J,MATCH($B845,Торг!$B:$B,0))</f>
        <v>АТП</v>
      </c>
      <c r="R845" s="4" t="b">
        <f>EXACT(VLOOKUP(A845,Торг!$A:$A,1,0),A845)</f>
        <v>1</v>
      </c>
    </row>
    <row r="846" spans="1:18" ht="105" x14ac:dyDescent="0.25">
      <c r="A846" s="110" t="s">
        <v>1628</v>
      </c>
      <c r="B846" s="109">
        <v>137919</v>
      </c>
      <c r="C846" s="109">
        <v>71163</v>
      </c>
      <c r="D846" s="110" t="s">
        <v>735</v>
      </c>
      <c r="E846" s="110" t="s">
        <v>2704</v>
      </c>
      <c r="F846" s="110"/>
      <c r="G846" s="110"/>
      <c r="H846" s="110" t="s">
        <v>1398</v>
      </c>
      <c r="I846" s="110" t="s">
        <v>10</v>
      </c>
      <c r="J846" s="111">
        <v>2800</v>
      </c>
      <c r="K846" s="111">
        <v>4390</v>
      </c>
      <c r="L846" s="110" t="s">
        <v>2621</v>
      </c>
      <c r="M846" s="109">
        <v>1</v>
      </c>
      <c r="N846" s="109"/>
      <c r="O846" s="110"/>
      <c r="P846" s="41" t="str">
        <f t="shared" si="13"/>
        <v>1</v>
      </c>
      <c r="Q846" s="41" t="str">
        <f>INDEX(Торг!$J:$J,MATCH($B846,Торг!$B:$B,0))</f>
        <v>АТП</v>
      </c>
      <c r="R846" s="4" t="b">
        <f>EXACT(VLOOKUP(A846,Торг!$A:$A,1,0),A846)</f>
        <v>1</v>
      </c>
    </row>
    <row r="847" spans="1:18" ht="105" x14ac:dyDescent="0.25">
      <c r="A847" s="110" t="s">
        <v>1628</v>
      </c>
      <c r="B847" s="109">
        <v>137920</v>
      </c>
      <c r="C847" s="109">
        <v>71164</v>
      </c>
      <c r="D847" s="110" t="s">
        <v>734</v>
      </c>
      <c r="E847" s="110" t="s">
        <v>2704</v>
      </c>
      <c r="F847" s="110"/>
      <c r="G847" s="110"/>
      <c r="H847" s="110" t="s">
        <v>1402</v>
      </c>
      <c r="I847" s="110" t="s">
        <v>10</v>
      </c>
      <c r="J847" s="111">
        <v>3200</v>
      </c>
      <c r="K847" s="111">
        <v>4590</v>
      </c>
      <c r="L847" s="110"/>
      <c r="M847" s="109">
        <v>1</v>
      </c>
      <c r="N847" s="109"/>
      <c r="O847" s="110"/>
      <c r="P847" s="41" t="str">
        <f t="shared" si="13"/>
        <v>1</v>
      </c>
      <c r="Q847" s="41" t="str">
        <f>INDEX(Торг!$J:$J,MATCH($B847,Торг!$B:$B,0))</f>
        <v>АТП</v>
      </c>
      <c r="R847" s="4" t="b">
        <f>EXACT(VLOOKUP(A847,Торг!$A:$A,1,0),A847)</f>
        <v>1</v>
      </c>
    </row>
    <row r="848" spans="1:18" ht="105" x14ac:dyDescent="0.25">
      <c r="A848" s="110" t="s">
        <v>1628</v>
      </c>
      <c r="B848" s="109">
        <v>137921</v>
      </c>
      <c r="C848" s="109">
        <v>71161</v>
      </c>
      <c r="D848" s="110" t="s">
        <v>733</v>
      </c>
      <c r="E848" s="110" t="s">
        <v>2704</v>
      </c>
      <c r="F848" s="110"/>
      <c r="G848" s="110"/>
      <c r="H848" s="110" t="s">
        <v>1399</v>
      </c>
      <c r="I848" s="110" t="s">
        <v>10</v>
      </c>
      <c r="J848" s="111">
        <v>2950</v>
      </c>
      <c r="K848" s="111">
        <v>4390</v>
      </c>
      <c r="L848" s="110" t="s">
        <v>2622</v>
      </c>
      <c r="M848" s="109">
        <v>1</v>
      </c>
      <c r="N848" s="109"/>
      <c r="O848" s="110"/>
      <c r="P848" s="41" t="str">
        <f t="shared" si="13"/>
        <v>1</v>
      </c>
      <c r="Q848" s="41" t="str">
        <f>INDEX(Торг!$J:$J,MATCH($B848,Торг!$B:$B,0))</f>
        <v>АТП</v>
      </c>
      <c r="R848" s="4" t="b">
        <f>EXACT(VLOOKUP(A848,Торг!$A:$A,1,0),A848)</f>
        <v>1</v>
      </c>
    </row>
    <row r="849" spans="1:18" ht="105" x14ac:dyDescent="0.25">
      <c r="A849" s="110" t="s">
        <v>1628</v>
      </c>
      <c r="B849" s="109">
        <v>137922</v>
      </c>
      <c r="C849" s="109">
        <v>71162</v>
      </c>
      <c r="D849" s="110" t="s">
        <v>732</v>
      </c>
      <c r="E849" s="110" t="s">
        <v>2704</v>
      </c>
      <c r="F849" s="110"/>
      <c r="G849" s="110"/>
      <c r="H849" s="110" t="s">
        <v>1403</v>
      </c>
      <c r="I849" s="110" t="s">
        <v>10</v>
      </c>
      <c r="J849" s="111">
        <v>3350</v>
      </c>
      <c r="K849" s="111">
        <v>4790</v>
      </c>
      <c r="L849" s="110"/>
      <c r="M849" s="109">
        <v>1</v>
      </c>
      <c r="N849" s="109"/>
      <c r="O849" s="110"/>
      <c r="P849" s="41" t="str">
        <f t="shared" si="13"/>
        <v>1</v>
      </c>
      <c r="Q849" s="41" t="str">
        <f>INDEX(Торг!$J:$J,MATCH($B849,Торг!$B:$B,0))</f>
        <v>АТП</v>
      </c>
      <c r="R849" s="4" t="b">
        <f>EXACT(VLOOKUP(A849,Торг!$A:$A,1,0),A849)</f>
        <v>1</v>
      </c>
    </row>
    <row r="850" spans="1:18" ht="105" x14ac:dyDescent="0.25">
      <c r="A850" s="110" t="s">
        <v>1628</v>
      </c>
      <c r="B850" s="109">
        <v>137923</v>
      </c>
      <c r="C850" s="109">
        <v>71167</v>
      </c>
      <c r="D850" s="110" t="s">
        <v>731</v>
      </c>
      <c r="E850" s="110" t="s">
        <v>2704</v>
      </c>
      <c r="F850" s="110"/>
      <c r="G850" s="110"/>
      <c r="H850" s="110" t="s">
        <v>1400</v>
      </c>
      <c r="I850" s="110" t="s">
        <v>10</v>
      </c>
      <c r="J850" s="111">
        <v>3000</v>
      </c>
      <c r="K850" s="111">
        <v>4990</v>
      </c>
      <c r="L850" s="110" t="s">
        <v>2621</v>
      </c>
      <c r="M850" s="109">
        <v>1</v>
      </c>
      <c r="N850" s="109">
        <v>1</v>
      </c>
      <c r="O850" s="110"/>
      <c r="P850" s="41" t="str">
        <f t="shared" si="13"/>
        <v>1ск1</v>
      </c>
      <c r="Q850" s="41" t="str">
        <f>INDEX(Торг!$J:$J,MATCH($B850,Торг!$B:$B,0))</f>
        <v>АТП</v>
      </c>
      <c r="R850" s="4" t="b">
        <f>EXACT(VLOOKUP(A850,Торг!$A:$A,1,0),A850)</f>
        <v>1</v>
      </c>
    </row>
    <row r="851" spans="1:18" ht="105" x14ac:dyDescent="0.25">
      <c r="A851" s="110" t="s">
        <v>1628</v>
      </c>
      <c r="B851" s="109">
        <v>137924</v>
      </c>
      <c r="C851" s="109">
        <v>71168</v>
      </c>
      <c r="D851" s="110" t="s">
        <v>730</v>
      </c>
      <c r="E851" s="110" t="s">
        <v>2704</v>
      </c>
      <c r="F851" s="110"/>
      <c r="G851" s="110"/>
      <c r="H851" s="110" t="s">
        <v>1404</v>
      </c>
      <c r="I851" s="110" t="s">
        <v>10</v>
      </c>
      <c r="J851" s="111">
        <v>3400</v>
      </c>
      <c r="K851" s="111">
        <v>4890</v>
      </c>
      <c r="L851" s="110"/>
      <c r="M851" s="109">
        <v>1</v>
      </c>
      <c r="N851" s="109"/>
      <c r="O851" s="110"/>
      <c r="P851" s="41" t="str">
        <f t="shared" si="13"/>
        <v>1</v>
      </c>
      <c r="Q851" s="41" t="str">
        <f>INDEX(Торг!$J:$J,MATCH($B851,Торг!$B:$B,0))</f>
        <v>АТП</v>
      </c>
      <c r="R851" s="4" t="b">
        <f>EXACT(VLOOKUP(A851,Торг!$A:$A,1,0),A851)</f>
        <v>1</v>
      </c>
    </row>
    <row r="852" spans="1:18" ht="105" x14ac:dyDescent="0.25">
      <c r="A852" s="110" t="s">
        <v>1628</v>
      </c>
      <c r="B852" s="109">
        <v>137925</v>
      </c>
      <c r="C852" s="109">
        <v>71165</v>
      </c>
      <c r="D852" s="110" t="s">
        <v>729</v>
      </c>
      <c r="E852" s="110" t="s">
        <v>2704</v>
      </c>
      <c r="F852" s="110"/>
      <c r="G852" s="110"/>
      <c r="H852" s="110" t="s">
        <v>1401</v>
      </c>
      <c r="I852" s="110" t="s">
        <v>10</v>
      </c>
      <c r="J852" s="111">
        <v>3150</v>
      </c>
      <c r="K852" s="111">
        <v>4990</v>
      </c>
      <c r="L852" s="110" t="s">
        <v>2622</v>
      </c>
      <c r="M852" s="109">
        <v>1</v>
      </c>
      <c r="N852" s="109"/>
      <c r="O852" s="110"/>
      <c r="P852" s="41" t="str">
        <f t="shared" si="13"/>
        <v>1</v>
      </c>
      <c r="Q852" s="41" t="str">
        <f>INDEX(Торг!$J:$J,MATCH($B852,Торг!$B:$B,0))</f>
        <v>АТП</v>
      </c>
      <c r="R852" s="4" t="b">
        <f>EXACT(VLOOKUP(A852,Торг!$A:$A,1,0),A852)</f>
        <v>1</v>
      </c>
    </row>
    <row r="853" spans="1:18" ht="105" x14ac:dyDescent="0.25">
      <c r="A853" s="110" t="s">
        <v>1628</v>
      </c>
      <c r="B853" s="109">
        <v>137926</v>
      </c>
      <c r="C853" s="109">
        <v>71166</v>
      </c>
      <c r="D853" s="110" t="s">
        <v>728</v>
      </c>
      <c r="E853" s="110" t="s">
        <v>2704</v>
      </c>
      <c r="F853" s="110"/>
      <c r="G853" s="110"/>
      <c r="H853" s="110" t="s">
        <v>1405</v>
      </c>
      <c r="I853" s="110" t="s">
        <v>10</v>
      </c>
      <c r="J853" s="111">
        <v>3550</v>
      </c>
      <c r="K853" s="111">
        <v>5090</v>
      </c>
      <c r="L853" s="110"/>
      <c r="M853" s="109">
        <v>1</v>
      </c>
      <c r="N853" s="109"/>
      <c r="O853" s="110"/>
      <c r="P853" s="41" t="str">
        <f t="shared" si="13"/>
        <v>1</v>
      </c>
      <c r="Q853" s="41" t="str">
        <f>INDEX(Торг!$J:$J,MATCH($B853,Торг!$B:$B,0))</f>
        <v>АТП</v>
      </c>
      <c r="R853" s="4" t="b">
        <f>EXACT(VLOOKUP(A853,Торг!$A:$A,1,0),A853)</f>
        <v>1</v>
      </c>
    </row>
    <row r="854" spans="1:18" ht="90" x14ac:dyDescent="0.25">
      <c r="A854" s="110" t="s">
        <v>1629</v>
      </c>
      <c r="B854" s="109">
        <v>137928</v>
      </c>
      <c r="C854" s="109">
        <v>73759</v>
      </c>
      <c r="D854" s="110" t="s">
        <v>727</v>
      </c>
      <c r="E854" s="110" t="s">
        <v>2704</v>
      </c>
      <c r="F854" s="110"/>
      <c r="G854" s="110"/>
      <c r="H854" s="110" t="s">
        <v>1390</v>
      </c>
      <c r="I854" s="110" t="s">
        <v>10</v>
      </c>
      <c r="J854" s="111">
        <v>2800</v>
      </c>
      <c r="K854" s="111">
        <v>3990</v>
      </c>
      <c r="L854" s="110" t="s">
        <v>2623</v>
      </c>
      <c r="M854" s="109">
        <v>1</v>
      </c>
      <c r="N854" s="109"/>
      <c r="O854" s="110"/>
      <c r="P854" s="41" t="str">
        <f t="shared" si="13"/>
        <v>1</v>
      </c>
      <c r="Q854" s="41" t="str">
        <f>INDEX(Торг!$J:$J,MATCH($B854,Торг!$B:$B,0))</f>
        <v>АТП</v>
      </c>
      <c r="R854" s="4" t="b">
        <f>EXACT(VLOOKUP(A854,Торг!$A:$A,1,0),A854)</f>
        <v>1</v>
      </c>
    </row>
    <row r="855" spans="1:18" ht="90" x14ac:dyDescent="0.25">
      <c r="A855" s="110" t="s">
        <v>1629</v>
      </c>
      <c r="B855" s="109">
        <v>137929</v>
      </c>
      <c r="C855" s="109">
        <v>73760</v>
      </c>
      <c r="D855" s="110" t="s">
        <v>726</v>
      </c>
      <c r="E855" s="110" t="s">
        <v>2704</v>
      </c>
      <c r="F855" s="110"/>
      <c r="G855" s="110"/>
      <c r="H855" s="110" t="s">
        <v>1394</v>
      </c>
      <c r="I855" s="110" t="s">
        <v>10</v>
      </c>
      <c r="J855" s="111">
        <v>3200</v>
      </c>
      <c r="K855" s="111">
        <v>4590</v>
      </c>
      <c r="L855" s="110"/>
      <c r="M855" s="109">
        <v>1</v>
      </c>
      <c r="N855" s="109"/>
      <c r="O855" s="110"/>
      <c r="P855" s="41" t="str">
        <f t="shared" si="13"/>
        <v>1</v>
      </c>
      <c r="Q855" s="41" t="str">
        <f>INDEX(Торг!$J:$J,MATCH($B855,Торг!$B:$B,0))</f>
        <v>АТП</v>
      </c>
      <c r="R855" s="4" t="b">
        <f>EXACT(VLOOKUP(A855,Торг!$A:$A,1,0),A855)</f>
        <v>1</v>
      </c>
    </row>
    <row r="856" spans="1:18" ht="90" x14ac:dyDescent="0.25">
      <c r="A856" s="110" t="s">
        <v>1629</v>
      </c>
      <c r="B856" s="109">
        <v>137930</v>
      </c>
      <c r="C856" s="109">
        <v>73757</v>
      </c>
      <c r="D856" s="110" t="s">
        <v>725</v>
      </c>
      <c r="E856" s="110" t="s">
        <v>2704</v>
      </c>
      <c r="F856" s="110"/>
      <c r="G856" s="110"/>
      <c r="H856" s="110" t="s">
        <v>1391</v>
      </c>
      <c r="I856" s="110" t="s">
        <v>10</v>
      </c>
      <c r="J856" s="111">
        <v>2950</v>
      </c>
      <c r="K856" s="111">
        <v>4690</v>
      </c>
      <c r="L856" s="110" t="s">
        <v>2624</v>
      </c>
      <c r="M856" s="109">
        <v>1</v>
      </c>
      <c r="N856" s="109"/>
      <c r="O856" s="110"/>
      <c r="P856" s="41" t="str">
        <f t="shared" si="13"/>
        <v>1</v>
      </c>
      <c r="Q856" s="41" t="str">
        <f>INDEX(Торг!$J:$J,MATCH($B856,Торг!$B:$B,0))</f>
        <v>АТП</v>
      </c>
      <c r="R856" s="4" t="b">
        <f>EXACT(VLOOKUP(A856,Торг!$A:$A,1,0),A856)</f>
        <v>1</v>
      </c>
    </row>
    <row r="857" spans="1:18" ht="90" x14ac:dyDescent="0.25">
      <c r="A857" s="110" t="s">
        <v>1629</v>
      </c>
      <c r="B857" s="109">
        <v>137931</v>
      </c>
      <c r="C857" s="109">
        <v>73758</v>
      </c>
      <c r="D857" s="110" t="s">
        <v>724</v>
      </c>
      <c r="E857" s="110" t="s">
        <v>2704</v>
      </c>
      <c r="F857" s="110"/>
      <c r="G857" s="110"/>
      <c r="H857" s="110" t="s">
        <v>1395</v>
      </c>
      <c r="I857" s="110" t="s">
        <v>10</v>
      </c>
      <c r="J857" s="111">
        <v>3400</v>
      </c>
      <c r="K857" s="111">
        <v>4890</v>
      </c>
      <c r="L857" s="110"/>
      <c r="M857" s="109">
        <v>1</v>
      </c>
      <c r="N857" s="109"/>
      <c r="O857" s="110"/>
      <c r="P857" s="41" t="str">
        <f t="shared" si="13"/>
        <v>1</v>
      </c>
      <c r="Q857" s="41" t="str">
        <f>INDEX(Торг!$J:$J,MATCH($B857,Торг!$B:$B,0))</f>
        <v>АТП</v>
      </c>
      <c r="R857" s="4" t="b">
        <f>EXACT(VLOOKUP(A857,Торг!$A:$A,1,0),A857)</f>
        <v>1</v>
      </c>
    </row>
    <row r="858" spans="1:18" ht="90" x14ac:dyDescent="0.25">
      <c r="A858" s="110" t="s">
        <v>1629</v>
      </c>
      <c r="B858" s="109">
        <v>137932</v>
      </c>
      <c r="C858" s="109">
        <v>73763</v>
      </c>
      <c r="D858" s="110" t="s">
        <v>723</v>
      </c>
      <c r="E858" s="110" t="s">
        <v>2704</v>
      </c>
      <c r="F858" s="110"/>
      <c r="G858" s="110"/>
      <c r="H858" s="110" t="s">
        <v>1392</v>
      </c>
      <c r="I858" s="110" t="s">
        <v>10</v>
      </c>
      <c r="J858" s="111">
        <v>3000</v>
      </c>
      <c r="K858" s="111">
        <v>4590</v>
      </c>
      <c r="L858" s="110" t="s">
        <v>2623</v>
      </c>
      <c r="M858" s="109">
        <v>1</v>
      </c>
      <c r="N858" s="109"/>
      <c r="O858" s="110"/>
      <c r="P858" s="41" t="str">
        <f t="shared" si="13"/>
        <v>1</v>
      </c>
      <c r="Q858" s="41" t="str">
        <f>INDEX(Торг!$J:$J,MATCH($B858,Торг!$B:$B,0))</f>
        <v>АТП</v>
      </c>
      <c r="R858" s="4" t="b">
        <f>EXACT(VLOOKUP(A858,Торг!$A:$A,1,0),A858)</f>
        <v>1</v>
      </c>
    </row>
    <row r="859" spans="1:18" ht="90" x14ac:dyDescent="0.25">
      <c r="A859" s="110" t="s">
        <v>1629</v>
      </c>
      <c r="B859" s="109">
        <v>137933</v>
      </c>
      <c r="C859" s="109">
        <v>73764</v>
      </c>
      <c r="D859" s="110" t="s">
        <v>722</v>
      </c>
      <c r="E859" s="110" t="s">
        <v>2704</v>
      </c>
      <c r="F859" s="110"/>
      <c r="G859" s="110"/>
      <c r="H859" s="110" t="s">
        <v>1396</v>
      </c>
      <c r="I859" s="110" t="s">
        <v>10</v>
      </c>
      <c r="J859" s="111">
        <v>3400</v>
      </c>
      <c r="K859" s="111">
        <v>4890</v>
      </c>
      <c r="L859" s="110"/>
      <c r="M859" s="109">
        <v>1</v>
      </c>
      <c r="N859" s="109"/>
      <c r="O859" s="110"/>
      <c r="P859" s="41" t="str">
        <f t="shared" si="13"/>
        <v>1</v>
      </c>
      <c r="Q859" s="41" t="str">
        <f>INDEX(Торг!$J:$J,MATCH($B859,Торг!$B:$B,0))</f>
        <v>АТП</v>
      </c>
      <c r="R859" s="4" t="b">
        <f>EXACT(VLOOKUP(A859,Торг!$A:$A,1,0),A859)</f>
        <v>1</v>
      </c>
    </row>
    <row r="860" spans="1:18" ht="90" x14ac:dyDescent="0.25">
      <c r="A860" s="110" t="s">
        <v>1629</v>
      </c>
      <c r="B860" s="109">
        <v>137934</v>
      </c>
      <c r="C860" s="109">
        <v>73761</v>
      </c>
      <c r="D860" s="110" t="s">
        <v>721</v>
      </c>
      <c r="E860" s="110" t="s">
        <v>2704</v>
      </c>
      <c r="F860" s="110"/>
      <c r="G860" s="110"/>
      <c r="H860" s="110" t="s">
        <v>1393</v>
      </c>
      <c r="I860" s="110" t="s">
        <v>10</v>
      </c>
      <c r="J860" s="111">
        <v>3150</v>
      </c>
      <c r="K860" s="111">
        <v>5290</v>
      </c>
      <c r="L860" s="110" t="s">
        <v>2624</v>
      </c>
      <c r="M860" s="109">
        <v>1</v>
      </c>
      <c r="N860" s="109"/>
      <c r="O860" s="110"/>
      <c r="P860" s="41" t="str">
        <f t="shared" si="13"/>
        <v>1</v>
      </c>
      <c r="Q860" s="41" t="str">
        <f>INDEX(Торг!$J:$J,MATCH($B860,Торг!$B:$B,0))</f>
        <v>АТП</v>
      </c>
      <c r="R860" s="4" t="b">
        <f>EXACT(VLOOKUP(A860,Торг!$A:$A,1,0),A860)</f>
        <v>1</v>
      </c>
    </row>
    <row r="861" spans="1:18" ht="90" x14ac:dyDescent="0.25">
      <c r="A861" s="110" t="s">
        <v>1629</v>
      </c>
      <c r="B861" s="109">
        <v>137935</v>
      </c>
      <c r="C861" s="109">
        <v>73762</v>
      </c>
      <c r="D861" s="110" t="s">
        <v>720</v>
      </c>
      <c r="E861" s="110" t="s">
        <v>2704</v>
      </c>
      <c r="F861" s="110"/>
      <c r="G861" s="110"/>
      <c r="H861" s="110" t="s">
        <v>1397</v>
      </c>
      <c r="I861" s="110" t="s">
        <v>10</v>
      </c>
      <c r="J861" s="111">
        <v>3550</v>
      </c>
      <c r="K861" s="111">
        <v>5090</v>
      </c>
      <c r="L861" s="110"/>
      <c r="M861" s="109">
        <v>1</v>
      </c>
      <c r="N861" s="109"/>
      <c r="O861" s="110"/>
      <c r="P861" s="41" t="str">
        <f t="shared" si="13"/>
        <v>1</v>
      </c>
      <c r="Q861" s="41" t="str">
        <f>INDEX(Торг!$J:$J,MATCH($B861,Торг!$B:$B,0))</f>
        <v>АТП</v>
      </c>
      <c r="R861" s="4" t="b">
        <f>EXACT(VLOOKUP(A861,Торг!$A:$A,1,0),A861)</f>
        <v>1</v>
      </c>
    </row>
    <row r="862" spans="1:18" ht="120" x14ac:dyDescent="0.25">
      <c r="A862" s="110" t="s">
        <v>1630</v>
      </c>
      <c r="B862" s="109">
        <v>137937</v>
      </c>
      <c r="C862" s="109">
        <v>69556</v>
      </c>
      <c r="D862" s="110" t="s">
        <v>719</v>
      </c>
      <c r="E862" s="110" t="s">
        <v>2704</v>
      </c>
      <c r="F862" s="110"/>
      <c r="G862" s="110"/>
      <c r="H862" s="110" t="s">
        <v>1382</v>
      </c>
      <c r="I862" s="110" t="s">
        <v>10</v>
      </c>
      <c r="J862" s="111">
        <v>2800</v>
      </c>
      <c r="K862" s="111">
        <v>3990</v>
      </c>
      <c r="L862" s="110" t="s">
        <v>2629</v>
      </c>
      <c r="M862" s="109">
        <v>1</v>
      </c>
      <c r="N862" s="109"/>
      <c r="O862" s="110"/>
      <c r="P862" s="41" t="str">
        <f t="shared" si="13"/>
        <v>1</v>
      </c>
      <c r="Q862" s="41" t="str">
        <f>INDEX(Торг!$J:$J,MATCH($B862,Торг!$B:$B,0))</f>
        <v>АТП</v>
      </c>
      <c r="R862" s="4" t="b">
        <f>EXACT(VLOOKUP(A862,Торг!$A:$A,1,0),A862)</f>
        <v>1</v>
      </c>
    </row>
    <row r="863" spans="1:18" ht="120" x14ac:dyDescent="0.25">
      <c r="A863" s="110" t="s">
        <v>1630</v>
      </c>
      <c r="B863" s="109">
        <v>137938</v>
      </c>
      <c r="C863" s="109">
        <v>69557</v>
      </c>
      <c r="D863" s="110" t="s">
        <v>718</v>
      </c>
      <c r="E863" s="110" t="s">
        <v>2704</v>
      </c>
      <c r="F863" s="110"/>
      <c r="G863" s="110"/>
      <c r="H863" s="110" t="s">
        <v>1384</v>
      </c>
      <c r="I863" s="110" t="s">
        <v>10</v>
      </c>
      <c r="J863" s="111">
        <v>3200</v>
      </c>
      <c r="K863" s="111">
        <v>4590</v>
      </c>
      <c r="L863" s="110"/>
      <c r="M863" s="109">
        <v>1</v>
      </c>
      <c r="N863" s="109"/>
      <c r="O863" s="110"/>
      <c r="P863" s="41" t="str">
        <f t="shared" si="13"/>
        <v>1</v>
      </c>
      <c r="Q863" s="41" t="str">
        <f>INDEX(Торг!$J:$J,MATCH($B863,Торг!$B:$B,0))</f>
        <v>АТП</v>
      </c>
      <c r="R863" s="4" t="b">
        <f>EXACT(VLOOKUP(A863,Торг!$A:$A,1,0),A863)</f>
        <v>1</v>
      </c>
    </row>
    <row r="864" spans="1:18" ht="120" x14ac:dyDescent="0.25">
      <c r="A864" s="110" t="s">
        <v>1630</v>
      </c>
      <c r="B864" s="109">
        <v>137939</v>
      </c>
      <c r="C864" s="109">
        <v>69554</v>
      </c>
      <c r="D864" s="110" t="s">
        <v>717</v>
      </c>
      <c r="E864" s="110" t="s">
        <v>2704</v>
      </c>
      <c r="F864" s="110"/>
      <c r="G864" s="110"/>
      <c r="H864" s="110" t="s">
        <v>1386</v>
      </c>
      <c r="I864" s="110" t="s">
        <v>10</v>
      </c>
      <c r="J864" s="111">
        <v>2950</v>
      </c>
      <c r="K864" s="111">
        <v>4390</v>
      </c>
      <c r="L864" s="110" t="s">
        <v>2630</v>
      </c>
      <c r="M864" s="109">
        <v>1</v>
      </c>
      <c r="N864" s="109"/>
      <c r="O864" s="110"/>
      <c r="P864" s="41" t="str">
        <f t="shared" si="13"/>
        <v>1</v>
      </c>
      <c r="Q864" s="41" t="str">
        <f>INDEX(Торг!$J:$J,MATCH($B864,Торг!$B:$B,0))</f>
        <v>АТП</v>
      </c>
      <c r="R864" s="4" t="b">
        <f>EXACT(VLOOKUP(A864,Торг!$A:$A,1,0),A864)</f>
        <v>1</v>
      </c>
    </row>
    <row r="865" spans="1:18" ht="120" x14ac:dyDescent="0.25">
      <c r="A865" s="110" t="s">
        <v>1630</v>
      </c>
      <c r="B865" s="109">
        <v>137940</v>
      </c>
      <c r="C865" s="109">
        <v>69555</v>
      </c>
      <c r="D865" s="110" t="s">
        <v>716</v>
      </c>
      <c r="E865" s="110" t="s">
        <v>2704</v>
      </c>
      <c r="F865" s="110"/>
      <c r="G865" s="110"/>
      <c r="H865" s="110" t="s">
        <v>1388</v>
      </c>
      <c r="I865" s="110" t="s">
        <v>10</v>
      </c>
      <c r="J865" s="111">
        <v>3400</v>
      </c>
      <c r="K865" s="111">
        <v>4890</v>
      </c>
      <c r="L865" s="110"/>
      <c r="M865" s="109">
        <v>1</v>
      </c>
      <c r="N865" s="109"/>
      <c r="O865" s="110"/>
      <c r="P865" s="41" t="str">
        <f t="shared" si="13"/>
        <v>1</v>
      </c>
      <c r="Q865" s="41" t="str">
        <f>INDEX(Торг!$J:$J,MATCH($B865,Торг!$B:$B,0))</f>
        <v>АТП</v>
      </c>
      <c r="R865" s="4" t="b">
        <f>EXACT(VLOOKUP(A865,Торг!$A:$A,1,0),A865)</f>
        <v>1</v>
      </c>
    </row>
    <row r="866" spans="1:18" ht="120" x14ac:dyDescent="0.25">
      <c r="A866" s="110" t="s">
        <v>1630</v>
      </c>
      <c r="B866" s="109">
        <v>137941</v>
      </c>
      <c r="C866" s="109">
        <v>69560</v>
      </c>
      <c r="D866" s="110" t="s">
        <v>715</v>
      </c>
      <c r="E866" s="110" t="s">
        <v>2704</v>
      </c>
      <c r="F866" s="110"/>
      <c r="G866" s="110"/>
      <c r="H866" s="110" t="s">
        <v>1383</v>
      </c>
      <c r="I866" s="110" t="s">
        <v>10</v>
      </c>
      <c r="J866" s="111">
        <v>3000</v>
      </c>
      <c r="K866" s="111">
        <v>4590</v>
      </c>
      <c r="L866" s="110" t="s">
        <v>2629</v>
      </c>
      <c r="M866" s="109">
        <v>1</v>
      </c>
      <c r="N866" s="109"/>
      <c r="O866" s="110"/>
      <c r="P866" s="41" t="str">
        <f t="shared" si="13"/>
        <v>1</v>
      </c>
      <c r="Q866" s="41" t="str">
        <f>INDEX(Торг!$J:$J,MATCH($B866,Торг!$B:$B,0))</f>
        <v>АТП</v>
      </c>
      <c r="R866" s="4" t="b">
        <f>EXACT(VLOOKUP(A866,Торг!$A:$A,1,0),A866)</f>
        <v>1</v>
      </c>
    </row>
    <row r="867" spans="1:18" ht="120" x14ac:dyDescent="0.25">
      <c r="A867" s="110" t="s">
        <v>1630</v>
      </c>
      <c r="B867" s="109">
        <v>137942</v>
      </c>
      <c r="C867" s="109">
        <v>69561</v>
      </c>
      <c r="D867" s="110" t="s">
        <v>714</v>
      </c>
      <c r="E867" s="110" t="s">
        <v>2704</v>
      </c>
      <c r="F867" s="110"/>
      <c r="G867" s="110"/>
      <c r="H867" s="110" t="s">
        <v>1385</v>
      </c>
      <c r="I867" s="110" t="s">
        <v>10</v>
      </c>
      <c r="J867" s="111">
        <v>3400</v>
      </c>
      <c r="K867" s="111">
        <v>4890</v>
      </c>
      <c r="L867" s="110"/>
      <c r="M867" s="109">
        <v>1</v>
      </c>
      <c r="N867" s="109"/>
      <c r="O867" s="110"/>
      <c r="P867" s="41" t="str">
        <f t="shared" si="13"/>
        <v>1</v>
      </c>
      <c r="Q867" s="41" t="str">
        <f>INDEX(Торг!$J:$J,MATCH($B867,Торг!$B:$B,0))</f>
        <v>АТП</v>
      </c>
      <c r="R867" s="4" t="b">
        <f>EXACT(VLOOKUP(A867,Торг!$A:$A,1,0),A867)</f>
        <v>1</v>
      </c>
    </row>
    <row r="868" spans="1:18" ht="120" x14ac:dyDescent="0.25">
      <c r="A868" s="110" t="s">
        <v>1630</v>
      </c>
      <c r="B868" s="109">
        <v>137943</v>
      </c>
      <c r="C868" s="109">
        <v>69558</v>
      </c>
      <c r="D868" s="110" t="s">
        <v>713</v>
      </c>
      <c r="E868" s="110" t="s">
        <v>2704</v>
      </c>
      <c r="F868" s="110"/>
      <c r="G868" s="110"/>
      <c r="H868" s="110" t="s">
        <v>1387</v>
      </c>
      <c r="I868" s="110" t="s">
        <v>10</v>
      </c>
      <c r="J868" s="111">
        <v>3150</v>
      </c>
      <c r="K868" s="111">
        <v>4990</v>
      </c>
      <c r="L868" s="110" t="s">
        <v>2630</v>
      </c>
      <c r="M868" s="109">
        <v>1</v>
      </c>
      <c r="N868" s="109"/>
      <c r="O868" s="110"/>
      <c r="P868" s="41" t="str">
        <f t="shared" si="13"/>
        <v>1</v>
      </c>
      <c r="Q868" s="41" t="str">
        <f>INDEX(Торг!$J:$J,MATCH($B868,Торг!$B:$B,0))</f>
        <v>АТП</v>
      </c>
      <c r="R868" s="4" t="b">
        <f>EXACT(VLOOKUP(A868,Торг!$A:$A,1,0),A868)</f>
        <v>1</v>
      </c>
    </row>
    <row r="869" spans="1:18" ht="120" x14ac:dyDescent="0.25">
      <c r="A869" s="110" t="s">
        <v>1630</v>
      </c>
      <c r="B869" s="109">
        <v>137944</v>
      </c>
      <c r="C869" s="109">
        <v>69559</v>
      </c>
      <c r="D869" s="110" t="s">
        <v>712</v>
      </c>
      <c r="E869" s="110" t="s">
        <v>2704</v>
      </c>
      <c r="F869" s="110"/>
      <c r="G869" s="110"/>
      <c r="H869" s="110" t="s">
        <v>1389</v>
      </c>
      <c r="I869" s="110" t="s">
        <v>10</v>
      </c>
      <c r="J869" s="111">
        <v>3600</v>
      </c>
      <c r="K869" s="111">
        <v>5190</v>
      </c>
      <c r="L869" s="110"/>
      <c r="M869" s="109">
        <v>1</v>
      </c>
      <c r="N869" s="109"/>
      <c r="O869" s="110"/>
      <c r="P869" s="41" t="str">
        <f t="shared" si="13"/>
        <v>1</v>
      </c>
      <c r="Q869" s="41" t="str">
        <f>INDEX(Торг!$J:$J,MATCH($B869,Торг!$B:$B,0))</f>
        <v>АТП</v>
      </c>
      <c r="R869" s="4" t="b">
        <f>EXACT(VLOOKUP(A869,Торг!$A:$A,1,0),A869)</f>
        <v>1</v>
      </c>
    </row>
    <row r="870" spans="1:18" ht="90" x14ac:dyDescent="0.25">
      <c r="A870" s="110" t="s">
        <v>1626</v>
      </c>
      <c r="B870" s="109">
        <v>137947</v>
      </c>
      <c r="C870" s="109">
        <v>61483</v>
      </c>
      <c r="D870" s="110" t="s">
        <v>747</v>
      </c>
      <c r="E870" s="110" t="s">
        <v>2704</v>
      </c>
      <c r="F870" s="110"/>
      <c r="G870" s="110"/>
      <c r="H870" s="110" t="s">
        <v>746</v>
      </c>
      <c r="I870" s="110" t="s">
        <v>10</v>
      </c>
      <c r="J870" s="111">
        <v>3300</v>
      </c>
      <c r="K870" s="111">
        <v>4690</v>
      </c>
      <c r="L870" s="110" t="s">
        <v>2611</v>
      </c>
      <c r="M870" s="109">
        <v>1</v>
      </c>
      <c r="N870" s="109"/>
      <c r="O870" s="110"/>
      <c r="P870" s="41" t="str">
        <f t="shared" si="13"/>
        <v>1</v>
      </c>
      <c r="Q870" s="41" t="str">
        <f>INDEX(Торг!$J:$J,MATCH($B870,Торг!$B:$B,0))</f>
        <v>АТП</v>
      </c>
      <c r="R870" s="4" t="b">
        <f>EXACT(VLOOKUP(A870,Торг!$A:$A,1,0),A870)</f>
        <v>1</v>
      </c>
    </row>
    <row r="871" spans="1:18" ht="105" x14ac:dyDescent="0.25">
      <c r="A871" s="110" t="s">
        <v>1626</v>
      </c>
      <c r="B871" s="109">
        <v>137948</v>
      </c>
      <c r="C871" s="109">
        <v>61484</v>
      </c>
      <c r="D871" s="110" t="s">
        <v>745</v>
      </c>
      <c r="E871" s="110" t="s">
        <v>2704</v>
      </c>
      <c r="F871" s="110"/>
      <c r="G871" s="110"/>
      <c r="H871" s="110" t="s">
        <v>744</v>
      </c>
      <c r="I871" s="110" t="s">
        <v>10</v>
      </c>
      <c r="J871" s="111">
        <v>4700</v>
      </c>
      <c r="K871" s="111">
        <v>6790</v>
      </c>
      <c r="L871" s="110"/>
      <c r="M871" s="109">
        <v>1</v>
      </c>
      <c r="N871" s="109"/>
      <c r="O871" s="110"/>
      <c r="P871" s="41" t="str">
        <f t="shared" si="13"/>
        <v>1</v>
      </c>
      <c r="Q871" s="41" t="str">
        <f>INDEX(Торг!$J:$J,MATCH($B871,Торг!$B:$B,0))</f>
        <v>АТП</v>
      </c>
      <c r="R871" s="4" t="b">
        <f>EXACT(VLOOKUP(A871,Торг!$A:$A,1,0),A871)</f>
        <v>1</v>
      </c>
    </row>
    <row r="872" spans="1:18" ht="90" x14ac:dyDescent="0.25">
      <c r="A872" s="110" t="s">
        <v>1626</v>
      </c>
      <c r="B872" s="109">
        <v>137949</v>
      </c>
      <c r="C872" s="109">
        <v>61485</v>
      </c>
      <c r="D872" s="110" t="s">
        <v>711</v>
      </c>
      <c r="E872" s="110" t="s">
        <v>2704</v>
      </c>
      <c r="F872" s="110"/>
      <c r="G872" s="110"/>
      <c r="H872" s="110" t="s">
        <v>710</v>
      </c>
      <c r="I872" s="110" t="s">
        <v>10</v>
      </c>
      <c r="J872" s="111">
        <v>3400</v>
      </c>
      <c r="K872" s="111">
        <v>5290</v>
      </c>
      <c r="L872" s="110" t="s">
        <v>2611</v>
      </c>
      <c r="M872" s="109">
        <v>1</v>
      </c>
      <c r="N872" s="109"/>
      <c r="O872" s="110"/>
      <c r="P872" s="41" t="str">
        <f t="shared" si="13"/>
        <v>1</v>
      </c>
      <c r="Q872" s="41" t="str">
        <f>INDEX(Торг!$J:$J,MATCH($B872,Торг!$B:$B,0))</f>
        <v>АТП</v>
      </c>
      <c r="R872" s="4" t="b">
        <f>EXACT(VLOOKUP(A872,Торг!$A:$A,1,0),A872)</f>
        <v>1</v>
      </c>
    </row>
    <row r="873" spans="1:18" ht="105" x14ac:dyDescent="0.25">
      <c r="A873" s="110" t="s">
        <v>1626</v>
      </c>
      <c r="B873" s="109">
        <v>137950</v>
      </c>
      <c r="C873" s="109">
        <v>61486</v>
      </c>
      <c r="D873" s="110" t="s">
        <v>709</v>
      </c>
      <c r="E873" s="110" t="s">
        <v>2704</v>
      </c>
      <c r="F873" s="110"/>
      <c r="G873" s="110"/>
      <c r="H873" s="110" t="s">
        <v>708</v>
      </c>
      <c r="I873" s="110" t="s">
        <v>10</v>
      </c>
      <c r="J873" s="111">
        <v>4900</v>
      </c>
      <c r="K873" s="111">
        <v>7090</v>
      </c>
      <c r="L873" s="110"/>
      <c r="M873" s="109">
        <v>1</v>
      </c>
      <c r="N873" s="109"/>
      <c r="O873" s="110"/>
      <c r="P873" s="41" t="str">
        <f t="shared" si="13"/>
        <v>1</v>
      </c>
      <c r="Q873" s="41" t="str">
        <f>INDEX(Торг!$J:$J,MATCH($B873,Торг!$B:$B,0))</f>
        <v>АТП</v>
      </c>
      <c r="R873" s="4" t="b">
        <f>EXACT(VLOOKUP(A873,Торг!$A:$A,1,0),A873)</f>
        <v>1</v>
      </c>
    </row>
    <row r="874" spans="1:18" ht="90" x14ac:dyDescent="0.25">
      <c r="A874" s="110" t="s">
        <v>1631</v>
      </c>
      <c r="B874" s="109">
        <v>137952</v>
      </c>
      <c r="C874" s="109">
        <v>104587</v>
      </c>
      <c r="D874" s="110" t="s">
        <v>707</v>
      </c>
      <c r="E874" s="110" t="s">
        <v>2704</v>
      </c>
      <c r="F874" s="110"/>
      <c r="G874" s="110"/>
      <c r="H874" s="110" t="s">
        <v>1378</v>
      </c>
      <c r="I874" s="110" t="s">
        <v>10</v>
      </c>
      <c r="J874" s="111">
        <v>3100</v>
      </c>
      <c r="K874" s="111">
        <v>4990</v>
      </c>
      <c r="L874" s="110" t="s">
        <v>2612</v>
      </c>
      <c r="M874" s="109">
        <v>1</v>
      </c>
      <c r="N874" s="109"/>
      <c r="O874" s="110"/>
      <c r="P874" s="41" t="str">
        <f t="shared" si="13"/>
        <v>1</v>
      </c>
      <c r="Q874" s="41" t="str">
        <f>INDEX(Торг!$J:$J,MATCH($B874,Торг!$B:$B,0))</f>
        <v>АТП</v>
      </c>
      <c r="R874" s="4" t="b">
        <f>EXACT(VLOOKUP(A874,Торг!$A:$A,1,0),A874)</f>
        <v>1</v>
      </c>
    </row>
    <row r="875" spans="1:18" ht="90" x14ac:dyDescent="0.25">
      <c r="A875" s="110" t="s">
        <v>1631</v>
      </c>
      <c r="B875" s="109">
        <v>137953</v>
      </c>
      <c r="C875" s="109">
        <v>104588</v>
      </c>
      <c r="D875" s="110" t="s">
        <v>706</v>
      </c>
      <c r="E875" s="110" t="s">
        <v>2704</v>
      </c>
      <c r="F875" s="110"/>
      <c r="G875" s="110"/>
      <c r="H875" s="110" t="s">
        <v>1380</v>
      </c>
      <c r="I875" s="110" t="s">
        <v>10</v>
      </c>
      <c r="J875" s="111">
        <v>3900</v>
      </c>
      <c r="K875" s="111">
        <v>5590</v>
      </c>
      <c r="L875" s="110"/>
      <c r="M875" s="109">
        <v>1</v>
      </c>
      <c r="N875" s="109"/>
      <c r="O875" s="110"/>
      <c r="P875" s="41" t="str">
        <f t="shared" si="13"/>
        <v>1</v>
      </c>
      <c r="Q875" s="41" t="str">
        <f>INDEX(Торг!$J:$J,MATCH($B875,Торг!$B:$B,0))</f>
        <v>АТП</v>
      </c>
      <c r="R875" s="4" t="b">
        <f>EXACT(VLOOKUP(A875,Торг!$A:$A,1,0),A875)</f>
        <v>1</v>
      </c>
    </row>
    <row r="876" spans="1:18" ht="90" x14ac:dyDescent="0.25">
      <c r="A876" s="110" t="s">
        <v>1631</v>
      </c>
      <c r="B876" s="109">
        <v>137954</v>
      </c>
      <c r="C876" s="109">
        <v>104589</v>
      </c>
      <c r="D876" s="110" t="s">
        <v>705</v>
      </c>
      <c r="E876" s="110" t="s">
        <v>2704</v>
      </c>
      <c r="F876" s="110"/>
      <c r="G876" s="110"/>
      <c r="H876" s="110" t="s">
        <v>1379</v>
      </c>
      <c r="I876" s="110" t="s">
        <v>10</v>
      </c>
      <c r="J876" s="111">
        <v>3200</v>
      </c>
      <c r="K876" s="111">
        <v>5590</v>
      </c>
      <c r="L876" s="110" t="s">
        <v>2612</v>
      </c>
      <c r="M876" s="109">
        <v>1</v>
      </c>
      <c r="N876" s="109"/>
      <c r="O876" s="110"/>
      <c r="P876" s="41" t="str">
        <f t="shared" si="13"/>
        <v>1</v>
      </c>
      <c r="Q876" s="41" t="str">
        <f>INDEX(Торг!$J:$J,MATCH($B876,Торг!$B:$B,0))</f>
        <v>АТП</v>
      </c>
      <c r="R876" s="4" t="b">
        <f>EXACT(VLOOKUP(A876,Торг!$A:$A,1,0),A876)</f>
        <v>1</v>
      </c>
    </row>
    <row r="877" spans="1:18" ht="90" x14ac:dyDescent="0.25">
      <c r="A877" s="110" t="s">
        <v>1631</v>
      </c>
      <c r="B877" s="109">
        <v>137955</v>
      </c>
      <c r="C877" s="109">
        <v>104590</v>
      </c>
      <c r="D877" s="110" t="s">
        <v>704</v>
      </c>
      <c r="E877" s="110" t="s">
        <v>2704</v>
      </c>
      <c r="F877" s="110"/>
      <c r="G877" s="110"/>
      <c r="H877" s="110" t="s">
        <v>1381</v>
      </c>
      <c r="I877" s="110" t="s">
        <v>10</v>
      </c>
      <c r="J877" s="111">
        <v>4100</v>
      </c>
      <c r="K877" s="111">
        <v>5990</v>
      </c>
      <c r="L877" s="110"/>
      <c r="M877" s="109">
        <v>1</v>
      </c>
      <c r="N877" s="109"/>
      <c r="O877" s="110"/>
      <c r="P877" s="41" t="str">
        <f t="shared" si="13"/>
        <v>1</v>
      </c>
      <c r="Q877" s="41" t="str">
        <f>INDEX(Торг!$J:$J,MATCH($B877,Торг!$B:$B,0))</f>
        <v>АТП</v>
      </c>
      <c r="R877" s="4" t="b">
        <f>EXACT(VLOOKUP(A877,Торг!$A:$A,1,0),A877)</f>
        <v>1</v>
      </c>
    </row>
    <row r="878" spans="1:18" ht="105" x14ac:dyDescent="0.25">
      <c r="A878" s="110" t="s">
        <v>1632</v>
      </c>
      <c r="B878" s="109">
        <v>137957</v>
      </c>
      <c r="C878" s="109">
        <v>71154</v>
      </c>
      <c r="D878" s="110" t="s">
        <v>703</v>
      </c>
      <c r="E878" s="110" t="s">
        <v>2704</v>
      </c>
      <c r="F878" s="110"/>
      <c r="G878" s="110"/>
      <c r="H878" s="110" t="s">
        <v>1374</v>
      </c>
      <c r="I878" s="110" t="s">
        <v>10</v>
      </c>
      <c r="J878" s="111">
        <v>3300</v>
      </c>
      <c r="K878" s="111">
        <v>5190</v>
      </c>
      <c r="L878" s="110" t="s">
        <v>2625</v>
      </c>
      <c r="M878" s="109">
        <v>1</v>
      </c>
      <c r="N878" s="109"/>
      <c r="O878" s="110"/>
      <c r="P878" s="41" t="str">
        <f t="shared" si="13"/>
        <v>1</v>
      </c>
      <c r="Q878" s="41" t="str">
        <f>INDEX(Торг!$J:$J,MATCH($B878,Торг!$B:$B,0))</f>
        <v>АТП</v>
      </c>
      <c r="R878" s="4" t="b">
        <f>EXACT(VLOOKUP(A878,Торг!$A:$A,1,0),A878)</f>
        <v>1</v>
      </c>
    </row>
    <row r="879" spans="1:18" ht="105" x14ac:dyDescent="0.25">
      <c r="A879" s="110" t="s">
        <v>1632</v>
      </c>
      <c r="B879" s="109">
        <v>137958</v>
      </c>
      <c r="C879" s="109">
        <v>71155</v>
      </c>
      <c r="D879" s="110" t="s">
        <v>702</v>
      </c>
      <c r="E879" s="110" t="s">
        <v>2704</v>
      </c>
      <c r="F879" s="110"/>
      <c r="G879" s="110"/>
      <c r="H879" s="110" t="s">
        <v>1376</v>
      </c>
      <c r="I879" s="110" t="s">
        <v>10</v>
      </c>
      <c r="J879" s="111">
        <v>4200</v>
      </c>
      <c r="K879" s="111">
        <v>6090</v>
      </c>
      <c r="L879" s="110"/>
      <c r="M879" s="109">
        <v>1</v>
      </c>
      <c r="N879" s="109"/>
      <c r="O879" s="110"/>
      <c r="P879" s="41" t="str">
        <f t="shared" si="13"/>
        <v>1</v>
      </c>
      <c r="Q879" s="41" t="str">
        <f>INDEX(Торг!$J:$J,MATCH($B879,Торг!$B:$B,0))</f>
        <v>АТП</v>
      </c>
      <c r="R879" s="4" t="b">
        <f>EXACT(VLOOKUP(A879,Торг!$A:$A,1,0),A879)</f>
        <v>1</v>
      </c>
    </row>
    <row r="880" spans="1:18" ht="105" x14ac:dyDescent="0.25">
      <c r="A880" s="110" t="s">
        <v>1632</v>
      </c>
      <c r="B880" s="109">
        <v>137959</v>
      </c>
      <c r="C880" s="109">
        <v>71156</v>
      </c>
      <c r="D880" s="110" t="s">
        <v>701</v>
      </c>
      <c r="E880" s="110" t="s">
        <v>2704</v>
      </c>
      <c r="F880" s="110"/>
      <c r="G880" s="110"/>
      <c r="H880" s="110" t="s">
        <v>1375</v>
      </c>
      <c r="I880" s="110" t="s">
        <v>10</v>
      </c>
      <c r="J880" s="111">
        <v>3400</v>
      </c>
      <c r="K880" s="111">
        <v>5890</v>
      </c>
      <c r="L880" s="110" t="s">
        <v>2625</v>
      </c>
      <c r="M880" s="109">
        <v>1</v>
      </c>
      <c r="N880" s="109"/>
      <c r="O880" s="110"/>
      <c r="P880" s="41" t="str">
        <f t="shared" si="13"/>
        <v>1</v>
      </c>
      <c r="Q880" s="41" t="str">
        <f>INDEX(Торг!$J:$J,MATCH($B880,Торг!$B:$B,0))</f>
        <v>АТП</v>
      </c>
      <c r="R880" s="4" t="b">
        <f>EXACT(VLOOKUP(A880,Торг!$A:$A,1,0),A880)</f>
        <v>1</v>
      </c>
    </row>
    <row r="881" spans="1:18" ht="105" x14ac:dyDescent="0.25">
      <c r="A881" s="110" t="s">
        <v>1632</v>
      </c>
      <c r="B881" s="109">
        <v>137960</v>
      </c>
      <c r="C881" s="109">
        <v>71157</v>
      </c>
      <c r="D881" s="110" t="s">
        <v>700</v>
      </c>
      <c r="E881" s="110" t="s">
        <v>2704</v>
      </c>
      <c r="F881" s="110"/>
      <c r="G881" s="110"/>
      <c r="H881" s="110" t="s">
        <v>1377</v>
      </c>
      <c r="I881" s="110" t="s">
        <v>10</v>
      </c>
      <c r="J881" s="111">
        <v>4400</v>
      </c>
      <c r="K881" s="111">
        <v>6390</v>
      </c>
      <c r="L881" s="110"/>
      <c r="M881" s="109">
        <v>1</v>
      </c>
      <c r="N881" s="109"/>
      <c r="O881" s="110"/>
      <c r="P881" s="41" t="str">
        <f t="shared" si="13"/>
        <v>1</v>
      </c>
      <c r="Q881" s="41" t="str">
        <f>INDEX(Торг!$J:$J,MATCH($B881,Торг!$B:$B,0))</f>
        <v>АТП</v>
      </c>
      <c r="R881" s="4" t="b">
        <f>EXACT(VLOOKUP(A881,Торг!$A:$A,1,0),A881)</f>
        <v>1</v>
      </c>
    </row>
    <row r="882" spans="1:18" ht="90" x14ac:dyDescent="0.25">
      <c r="A882" s="110" t="s">
        <v>1633</v>
      </c>
      <c r="B882" s="109">
        <v>257483</v>
      </c>
      <c r="C882" s="109">
        <v>206634</v>
      </c>
      <c r="D882" s="110" t="s">
        <v>2559</v>
      </c>
      <c r="E882" s="110" t="s">
        <v>2704</v>
      </c>
      <c r="F882" s="110"/>
      <c r="G882" s="110"/>
      <c r="H882" s="110" t="s">
        <v>1373</v>
      </c>
      <c r="I882" s="110" t="s">
        <v>10</v>
      </c>
      <c r="J882" s="111">
        <v>3300</v>
      </c>
      <c r="K882" s="111">
        <v>5190</v>
      </c>
      <c r="L882" s="110" t="s">
        <v>2601</v>
      </c>
      <c r="M882" s="109">
        <v>1</v>
      </c>
      <c r="N882" s="109"/>
      <c r="O882" s="110"/>
      <c r="P882" s="41" t="str">
        <f t="shared" si="13"/>
        <v>1</v>
      </c>
      <c r="Q882" s="41" t="str">
        <f>INDEX(Торг!$J:$J,MATCH($B882,Торг!$B:$B,0))</f>
        <v>АТП</v>
      </c>
      <c r="R882" s="4" t="b">
        <f>EXACT(VLOOKUP(A882,Торг!$A:$A,1,0),A882)</f>
        <v>1</v>
      </c>
    </row>
    <row r="883" spans="1:18" ht="90" x14ac:dyDescent="0.25">
      <c r="A883" s="110" t="s">
        <v>1633</v>
      </c>
      <c r="B883" s="109">
        <v>257484</v>
      </c>
      <c r="C883" s="109">
        <v>73751</v>
      </c>
      <c r="D883" s="110" t="s">
        <v>2560</v>
      </c>
      <c r="E883" s="110" t="s">
        <v>2704</v>
      </c>
      <c r="F883" s="110"/>
      <c r="G883" s="110"/>
      <c r="H883" s="110" t="s">
        <v>1370</v>
      </c>
      <c r="I883" s="110" t="s">
        <v>10</v>
      </c>
      <c r="J883" s="111">
        <v>3300</v>
      </c>
      <c r="K883" s="111">
        <v>5190</v>
      </c>
      <c r="L883" s="110" t="s">
        <v>2601</v>
      </c>
      <c r="M883" s="109">
        <v>1</v>
      </c>
      <c r="N883" s="109">
        <v>1</v>
      </c>
      <c r="O883" s="110"/>
      <c r="P883" s="41" t="str">
        <f t="shared" si="13"/>
        <v>1ск1</v>
      </c>
      <c r="Q883" s="41" t="str">
        <f>INDEX(Торг!$J:$J,MATCH($B883,Торг!$B:$B,0))</f>
        <v>АТП</v>
      </c>
      <c r="R883" s="4" t="b">
        <f>EXACT(VLOOKUP(A883,Торг!$A:$A,1,0),A883)</f>
        <v>1</v>
      </c>
    </row>
    <row r="884" spans="1:18" ht="90" x14ac:dyDescent="0.25">
      <c r="A884" s="110" t="s">
        <v>1633</v>
      </c>
      <c r="B884" s="109">
        <v>257485</v>
      </c>
      <c r="C884" s="109">
        <v>206635</v>
      </c>
      <c r="D884" s="110" t="s">
        <v>2561</v>
      </c>
      <c r="E884" s="110" t="s">
        <v>2704</v>
      </c>
      <c r="F884" s="110"/>
      <c r="G884" s="110"/>
      <c r="H884" s="110" t="s">
        <v>1373</v>
      </c>
      <c r="I884" s="110" t="s">
        <v>10</v>
      </c>
      <c r="J884" s="111">
        <v>3300</v>
      </c>
      <c r="K884" s="111">
        <v>4790</v>
      </c>
      <c r="L884" s="110"/>
      <c r="M884" s="109">
        <v>1</v>
      </c>
      <c r="N884" s="109">
        <v>1</v>
      </c>
      <c r="O884" s="110"/>
      <c r="P884" s="41" t="str">
        <f t="shared" si="13"/>
        <v>1ск1</v>
      </c>
      <c r="Q884" s="41" t="str">
        <f>INDEX(Торг!$J:$J,MATCH($B884,Торг!$B:$B,0))</f>
        <v>АТП</v>
      </c>
      <c r="R884" s="4" t="b">
        <f>EXACT(VLOOKUP(A884,Торг!$A:$A,1,0),A884)</f>
        <v>1</v>
      </c>
    </row>
    <row r="885" spans="1:18" ht="90" x14ac:dyDescent="0.25">
      <c r="A885" s="110" t="s">
        <v>1633</v>
      </c>
      <c r="B885" s="109">
        <v>257486</v>
      </c>
      <c r="C885" s="109">
        <v>73752</v>
      </c>
      <c r="D885" s="110" t="s">
        <v>2562</v>
      </c>
      <c r="E885" s="110" t="s">
        <v>2704</v>
      </c>
      <c r="F885" s="110"/>
      <c r="G885" s="110"/>
      <c r="H885" s="110" t="s">
        <v>1372</v>
      </c>
      <c r="I885" s="110" t="s">
        <v>10</v>
      </c>
      <c r="J885" s="111">
        <v>4500</v>
      </c>
      <c r="K885" s="111">
        <v>6490</v>
      </c>
      <c r="L885" s="110"/>
      <c r="M885" s="109">
        <v>1</v>
      </c>
      <c r="N885" s="109"/>
      <c r="O885" s="110"/>
      <c r="P885" s="41" t="str">
        <f t="shared" si="13"/>
        <v>1</v>
      </c>
      <c r="Q885" s="41" t="str">
        <f>INDEX(Торг!$J:$J,MATCH($B885,Торг!$B:$B,0))</f>
        <v>АТП</v>
      </c>
      <c r="R885" s="4" t="b">
        <f>EXACT(VLOOKUP(A885,Торг!$A:$A,1,0),A885)</f>
        <v>1</v>
      </c>
    </row>
    <row r="886" spans="1:18" ht="90" x14ac:dyDescent="0.25">
      <c r="A886" s="110" t="s">
        <v>1633</v>
      </c>
      <c r="B886" s="109">
        <v>257487</v>
      </c>
      <c r="C886" s="109">
        <v>206636</v>
      </c>
      <c r="D886" s="110" t="s">
        <v>2563</v>
      </c>
      <c r="E886" s="110" t="s">
        <v>2704</v>
      </c>
      <c r="F886" s="110"/>
      <c r="G886" s="110"/>
      <c r="H886" s="110" t="s">
        <v>1373</v>
      </c>
      <c r="I886" s="110" t="s">
        <v>10</v>
      </c>
      <c r="J886" s="111">
        <v>3300</v>
      </c>
      <c r="K886" s="111">
        <v>5890</v>
      </c>
      <c r="L886" s="110" t="s">
        <v>2601</v>
      </c>
      <c r="M886" s="109">
        <v>1</v>
      </c>
      <c r="N886" s="109"/>
      <c r="O886" s="110"/>
      <c r="P886" s="41" t="str">
        <f t="shared" si="13"/>
        <v>1</v>
      </c>
      <c r="Q886" s="41" t="str">
        <f>INDEX(Торг!$J:$J,MATCH($B886,Торг!$B:$B,0))</f>
        <v>АТП</v>
      </c>
      <c r="R886" s="4" t="b">
        <f>EXACT(VLOOKUP(A886,Торг!$A:$A,1,0),A886)</f>
        <v>1</v>
      </c>
    </row>
    <row r="887" spans="1:18" ht="90" x14ac:dyDescent="0.25">
      <c r="A887" s="110" t="s">
        <v>1633</v>
      </c>
      <c r="B887" s="109">
        <v>257488</v>
      </c>
      <c r="C887" s="109">
        <v>73753</v>
      </c>
      <c r="D887" s="110" t="s">
        <v>2564</v>
      </c>
      <c r="E887" s="110" t="s">
        <v>2704</v>
      </c>
      <c r="F887" s="110"/>
      <c r="G887" s="110"/>
      <c r="H887" s="110" t="s">
        <v>1371</v>
      </c>
      <c r="I887" s="110" t="s">
        <v>10</v>
      </c>
      <c r="J887" s="111">
        <v>3400</v>
      </c>
      <c r="K887" s="111">
        <v>5890</v>
      </c>
      <c r="L887" s="110" t="s">
        <v>2601</v>
      </c>
      <c r="M887" s="109">
        <v>1</v>
      </c>
      <c r="N887" s="109"/>
      <c r="O887" s="110"/>
      <c r="P887" s="41" t="str">
        <f t="shared" si="13"/>
        <v>1</v>
      </c>
      <c r="Q887" s="41" t="str">
        <f>INDEX(Торг!$J:$J,MATCH($B887,Торг!$B:$B,0))</f>
        <v>АТП</v>
      </c>
      <c r="R887" s="4" t="b">
        <f>EXACT(VLOOKUP(A887,Торг!$A:$A,1,0),A887)</f>
        <v>1</v>
      </c>
    </row>
    <row r="888" spans="1:18" ht="90" x14ac:dyDescent="0.25">
      <c r="A888" s="110" t="s">
        <v>1633</v>
      </c>
      <c r="B888" s="109">
        <v>257489</v>
      </c>
      <c r="C888" s="109">
        <v>206637</v>
      </c>
      <c r="D888" s="110" t="s">
        <v>2565</v>
      </c>
      <c r="E888" s="110" t="s">
        <v>2704</v>
      </c>
      <c r="F888" s="110"/>
      <c r="G888" s="110"/>
      <c r="H888" s="110" t="s">
        <v>1373</v>
      </c>
      <c r="I888" s="110" t="s">
        <v>10</v>
      </c>
      <c r="J888" s="111">
        <v>3300</v>
      </c>
      <c r="K888" s="111">
        <v>4790</v>
      </c>
      <c r="L888" s="110"/>
      <c r="M888" s="109">
        <v>1</v>
      </c>
      <c r="N888" s="109"/>
      <c r="O888" s="110"/>
      <c r="P888" s="41" t="str">
        <f t="shared" si="13"/>
        <v>1</v>
      </c>
      <c r="Q888" s="41" t="str">
        <f>INDEX(Торг!$J:$J,MATCH($B888,Торг!$B:$B,0))</f>
        <v>АТП</v>
      </c>
      <c r="R888" s="4" t="b">
        <f>EXACT(VLOOKUP(A888,Торг!$A:$A,1,0),A888)</f>
        <v>1</v>
      </c>
    </row>
    <row r="889" spans="1:18" ht="90" x14ac:dyDescent="0.25">
      <c r="A889" s="110" t="s">
        <v>1633</v>
      </c>
      <c r="B889" s="109">
        <v>257490</v>
      </c>
      <c r="C889" s="109">
        <v>73754</v>
      </c>
      <c r="D889" s="110" t="s">
        <v>2566</v>
      </c>
      <c r="E889" s="110" t="s">
        <v>2704</v>
      </c>
      <c r="F889" s="110"/>
      <c r="G889" s="110"/>
      <c r="H889" s="110" t="s">
        <v>1373</v>
      </c>
      <c r="I889" s="110" t="s">
        <v>10</v>
      </c>
      <c r="J889" s="111">
        <v>4700</v>
      </c>
      <c r="K889" s="111">
        <v>6790</v>
      </c>
      <c r="L889" s="110"/>
      <c r="M889" s="109">
        <v>1</v>
      </c>
      <c r="N889" s="109"/>
      <c r="O889" s="110"/>
      <c r="P889" s="41" t="str">
        <f t="shared" si="13"/>
        <v>1</v>
      </c>
      <c r="Q889" s="41" t="str">
        <f>INDEX(Торг!$J:$J,MATCH($B889,Торг!$B:$B,0))</f>
        <v>АТП</v>
      </c>
      <c r="R889" s="4" t="b">
        <f>EXACT(VLOOKUP(A889,Торг!$A:$A,1,0),A889)</f>
        <v>1</v>
      </c>
    </row>
    <row r="890" spans="1:18" ht="120" x14ac:dyDescent="0.25">
      <c r="A890" s="110" t="s">
        <v>1634</v>
      </c>
      <c r="B890" s="109">
        <v>257491</v>
      </c>
      <c r="C890" s="109">
        <v>206620</v>
      </c>
      <c r="D890" s="110" t="s">
        <v>2567</v>
      </c>
      <c r="E890" s="110" t="s">
        <v>2704</v>
      </c>
      <c r="F890" s="110"/>
      <c r="G890" s="110"/>
      <c r="H890" s="110" t="s">
        <v>1368</v>
      </c>
      <c r="I890" s="110" t="s">
        <v>10</v>
      </c>
      <c r="J890" s="111">
        <v>3300</v>
      </c>
      <c r="K890" s="111">
        <v>4990</v>
      </c>
      <c r="L890" s="110" t="s">
        <v>2635</v>
      </c>
      <c r="M890" s="109">
        <v>1</v>
      </c>
      <c r="N890" s="109"/>
      <c r="O890" s="110"/>
      <c r="P890" s="41" t="str">
        <f t="shared" si="13"/>
        <v>1</v>
      </c>
      <c r="Q890" s="41" t="str">
        <f>INDEX(Торг!$J:$J,MATCH($B890,Торг!$B:$B,0))</f>
        <v>АТП</v>
      </c>
      <c r="R890" s="4" t="b">
        <f>EXACT(VLOOKUP(A890,Торг!$A:$A,1,0),A890)</f>
        <v>1</v>
      </c>
    </row>
    <row r="891" spans="1:18" ht="120" x14ac:dyDescent="0.25">
      <c r="A891" s="110" t="s">
        <v>1634</v>
      </c>
      <c r="B891" s="109">
        <v>257492</v>
      </c>
      <c r="C891" s="109">
        <v>69549</v>
      </c>
      <c r="D891" s="110" t="s">
        <v>2568</v>
      </c>
      <c r="E891" s="110" t="s">
        <v>2704</v>
      </c>
      <c r="F891" s="110"/>
      <c r="G891" s="110"/>
      <c r="H891" s="110" t="s">
        <v>1366</v>
      </c>
      <c r="I891" s="110" t="s">
        <v>10</v>
      </c>
      <c r="J891" s="111">
        <v>3300</v>
      </c>
      <c r="K891" s="111">
        <v>4990</v>
      </c>
      <c r="L891" s="110" t="s">
        <v>2635</v>
      </c>
      <c r="M891" s="109">
        <v>1</v>
      </c>
      <c r="N891" s="109"/>
      <c r="O891" s="110"/>
      <c r="P891" s="41" t="str">
        <f t="shared" si="13"/>
        <v>1</v>
      </c>
      <c r="Q891" s="41" t="str">
        <f>INDEX(Торг!$J:$J,MATCH($B891,Торг!$B:$B,0))</f>
        <v>АТП</v>
      </c>
      <c r="R891" s="4" t="b">
        <f>EXACT(VLOOKUP(A891,Торг!$A:$A,1,0),A891)</f>
        <v>1</v>
      </c>
    </row>
    <row r="892" spans="1:18" ht="120" x14ac:dyDescent="0.25">
      <c r="A892" s="110" t="s">
        <v>1634</v>
      </c>
      <c r="B892" s="109">
        <v>257493</v>
      </c>
      <c r="C892" s="109">
        <v>206626</v>
      </c>
      <c r="D892" s="110" t="s">
        <v>2759</v>
      </c>
      <c r="E892" s="110" t="s">
        <v>2704</v>
      </c>
      <c r="F892" s="110"/>
      <c r="G892" s="110"/>
      <c r="H892" s="110" t="s">
        <v>1368</v>
      </c>
      <c r="I892" s="110" t="s">
        <v>10</v>
      </c>
      <c r="J892" s="111">
        <v>3300</v>
      </c>
      <c r="K892" s="111">
        <v>4790</v>
      </c>
      <c r="L892" s="110"/>
      <c r="M892" s="109">
        <v>1</v>
      </c>
      <c r="N892" s="109"/>
      <c r="O892" s="110"/>
      <c r="P892" s="41" t="str">
        <f t="shared" si="13"/>
        <v>1</v>
      </c>
      <c r="Q892" s="41" t="str">
        <f>INDEX(Торг!$J:$J,MATCH($B892,Торг!$B:$B,0))</f>
        <v>АТП</v>
      </c>
      <c r="R892" s="4" t="b">
        <f>EXACT(VLOOKUP(A892,Торг!$A:$A,1,0),A892)</f>
        <v>1</v>
      </c>
    </row>
    <row r="893" spans="1:18" ht="120" x14ac:dyDescent="0.25">
      <c r="A893" s="110" t="s">
        <v>1634</v>
      </c>
      <c r="B893" s="109">
        <v>257494</v>
      </c>
      <c r="C893" s="109">
        <v>69550</v>
      </c>
      <c r="D893" s="110" t="s">
        <v>2569</v>
      </c>
      <c r="E893" s="110" t="s">
        <v>2704</v>
      </c>
      <c r="F893" s="110"/>
      <c r="G893" s="110"/>
      <c r="H893" s="110" t="s">
        <v>1367</v>
      </c>
      <c r="I893" s="110" t="s">
        <v>10</v>
      </c>
      <c r="J893" s="111">
        <v>4700</v>
      </c>
      <c r="K893" s="111">
        <v>6790</v>
      </c>
      <c r="L893" s="110"/>
      <c r="M893" s="109">
        <v>1</v>
      </c>
      <c r="N893" s="109"/>
      <c r="O893" s="110"/>
      <c r="P893" s="41" t="str">
        <f t="shared" si="13"/>
        <v>1</v>
      </c>
      <c r="Q893" s="41" t="str">
        <f>INDEX(Торг!$J:$J,MATCH($B893,Торг!$B:$B,0))</f>
        <v>АТП</v>
      </c>
      <c r="R893" s="4" t="b">
        <f>EXACT(VLOOKUP(A893,Торг!$A:$A,1,0),A893)</f>
        <v>1</v>
      </c>
    </row>
    <row r="894" spans="1:18" ht="120" x14ac:dyDescent="0.25">
      <c r="A894" s="110" t="s">
        <v>1634</v>
      </c>
      <c r="B894" s="109">
        <v>257495</v>
      </c>
      <c r="C894" s="109">
        <v>206628</v>
      </c>
      <c r="D894" s="110" t="s">
        <v>2570</v>
      </c>
      <c r="E894" s="110" t="s">
        <v>2704</v>
      </c>
      <c r="F894" s="110"/>
      <c r="G894" s="110"/>
      <c r="H894" s="110" t="s">
        <v>1368</v>
      </c>
      <c r="I894" s="110" t="s">
        <v>10</v>
      </c>
      <c r="J894" s="111">
        <v>3300</v>
      </c>
      <c r="K894" s="111">
        <v>5590</v>
      </c>
      <c r="L894" s="110" t="s">
        <v>2635</v>
      </c>
      <c r="M894" s="109">
        <v>1</v>
      </c>
      <c r="N894" s="109"/>
      <c r="O894" s="110"/>
      <c r="P894" s="41" t="str">
        <f t="shared" si="13"/>
        <v>1</v>
      </c>
      <c r="Q894" s="41" t="str">
        <f>INDEX(Торг!$J:$J,MATCH($B894,Торг!$B:$B,0))</f>
        <v>АТП</v>
      </c>
      <c r="R894" s="4" t="b">
        <f>EXACT(VLOOKUP(A894,Торг!$A:$A,1,0),A894)</f>
        <v>1</v>
      </c>
    </row>
    <row r="895" spans="1:18" ht="120" x14ac:dyDescent="0.25">
      <c r="A895" s="110" t="s">
        <v>1634</v>
      </c>
      <c r="B895" s="109">
        <v>257496</v>
      </c>
      <c r="C895" s="109">
        <v>69551</v>
      </c>
      <c r="D895" s="110" t="s">
        <v>2571</v>
      </c>
      <c r="E895" s="110" t="s">
        <v>2704</v>
      </c>
      <c r="F895" s="110"/>
      <c r="G895" s="110"/>
      <c r="H895" s="110" t="s">
        <v>1369</v>
      </c>
      <c r="I895" s="110" t="s">
        <v>10</v>
      </c>
      <c r="J895" s="111">
        <v>3400</v>
      </c>
      <c r="K895" s="111">
        <v>5590</v>
      </c>
      <c r="L895" s="110" t="s">
        <v>2635</v>
      </c>
      <c r="M895" s="109">
        <v>1</v>
      </c>
      <c r="N895" s="109"/>
      <c r="O895" s="110"/>
      <c r="P895" s="41" t="str">
        <f t="shared" si="13"/>
        <v>1</v>
      </c>
      <c r="Q895" s="41" t="str">
        <f>INDEX(Торг!$J:$J,MATCH($B895,Торг!$B:$B,0))</f>
        <v>АТП</v>
      </c>
      <c r="R895" s="4" t="b">
        <f>EXACT(VLOOKUP(A895,Торг!$A:$A,1,0),A895)</f>
        <v>1</v>
      </c>
    </row>
    <row r="896" spans="1:18" ht="120" x14ac:dyDescent="0.25">
      <c r="A896" s="110" t="s">
        <v>1634</v>
      </c>
      <c r="B896" s="109">
        <v>257497</v>
      </c>
      <c r="C896" s="109">
        <v>69552</v>
      </c>
      <c r="D896" s="110" t="s">
        <v>2572</v>
      </c>
      <c r="E896" s="110" t="s">
        <v>2704</v>
      </c>
      <c r="F896" s="110"/>
      <c r="G896" s="110"/>
      <c r="H896" s="110" t="s">
        <v>1368</v>
      </c>
      <c r="I896" s="110" t="s">
        <v>10</v>
      </c>
      <c r="J896" s="111">
        <v>4800</v>
      </c>
      <c r="K896" s="111">
        <v>6990</v>
      </c>
      <c r="L896" s="110"/>
      <c r="M896" s="109">
        <v>1</v>
      </c>
      <c r="N896" s="109"/>
      <c r="O896" s="110"/>
      <c r="P896" s="41" t="str">
        <f t="shared" si="13"/>
        <v>1</v>
      </c>
      <c r="Q896" s="41" t="str">
        <f>INDEX(Торг!$J:$J,MATCH($B896,Торг!$B:$B,0))</f>
        <v>АТП</v>
      </c>
      <c r="R896" s="4" t="b">
        <f>EXACT(VLOOKUP(A896,Торг!$A:$A,1,0),A896)</f>
        <v>1</v>
      </c>
    </row>
    <row r="897" spans="1:18" ht="120" x14ac:dyDescent="0.25">
      <c r="A897" s="110" t="s">
        <v>1634</v>
      </c>
      <c r="B897" s="109">
        <v>257498</v>
      </c>
      <c r="C897" s="109">
        <v>206619</v>
      </c>
      <c r="D897" s="110" t="s">
        <v>2573</v>
      </c>
      <c r="E897" s="110" t="s">
        <v>2704</v>
      </c>
      <c r="F897" s="110"/>
      <c r="G897" s="110"/>
      <c r="H897" s="110" t="s">
        <v>1368</v>
      </c>
      <c r="I897" s="110" t="s">
        <v>10</v>
      </c>
      <c r="J897" s="111">
        <v>3300</v>
      </c>
      <c r="K897" s="111">
        <v>4790</v>
      </c>
      <c r="L897" s="110"/>
      <c r="M897" s="109">
        <v>1</v>
      </c>
      <c r="N897" s="109"/>
      <c r="O897" s="110"/>
      <c r="P897" s="41" t="str">
        <f t="shared" si="13"/>
        <v>1</v>
      </c>
      <c r="Q897" s="41" t="str">
        <f>INDEX(Торг!$J:$J,MATCH($B897,Торг!$B:$B,0))</f>
        <v>АТП</v>
      </c>
      <c r="R897" s="4" t="b">
        <f>EXACT(VLOOKUP(A897,Торг!$A:$A,1,0),A897)</f>
        <v>1</v>
      </c>
    </row>
    <row r="898" spans="1:18" ht="75" x14ac:dyDescent="0.25">
      <c r="A898" s="110" t="s">
        <v>1635</v>
      </c>
      <c r="B898" s="109">
        <v>137972</v>
      </c>
      <c r="C898" s="109">
        <v>143974</v>
      </c>
      <c r="D898" s="110" t="s">
        <v>699</v>
      </c>
      <c r="E898" s="110" t="s">
        <v>2704</v>
      </c>
      <c r="F898" s="110"/>
      <c r="G898" s="110"/>
      <c r="H898" s="110" t="s">
        <v>44</v>
      </c>
      <c r="I898" s="110" t="s">
        <v>10</v>
      </c>
      <c r="J898" s="111">
        <v>3100</v>
      </c>
      <c r="K898" s="111">
        <v>5590</v>
      </c>
      <c r="L898" s="110" t="s">
        <v>2608</v>
      </c>
      <c r="M898" s="109">
        <v>1</v>
      </c>
      <c r="N898" s="109"/>
      <c r="O898" s="110"/>
      <c r="P898" s="41" t="str">
        <f t="shared" si="13"/>
        <v>1</v>
      </c>
      <c r="Q898" s="41" t="str">
        <f>INDEX(Торг!$J:$J,MATCH($B898,Торг!$B:$B,0))</f>
        <v>АТП</v>
      </c>
      <c r="R898" s="4" t="b">
        <f>EXACT(VLOOKUP(A898,Торг!$A:$A,1,0),A898)</f>
        <v>1</v>
      </c>
    </row>
    <row r="899" spans="1:18" ht="75" x14ac:dyDescent="0.25">
      <c r="A899" s="110" t="s">
        <v>1635</v>
      </c>
      <c r="B899" s="109">
        <v>137973</v>
      </c>
      <c r="C899" s="109">
        <v>143977</v>
      </c>
      <c r="D899" s="110" t="s">
        <v>698</v>
      </c>
      <c r="E899" s="110" t="s">
        <v>2704</v>
      </c>
      <c r="F899" s="110"/>
      <c r="G899" s="110"/>
      <c r="H899" s="110" t="s">
        <v>44</v>
      </c>
      <c r="I899" s="110" t="s">
        <v>10</v>
      </c>
      <c r="J899" s="111">
        <v>3700</v>
      </c>
      <c r="K899" s="111">
        <v>6490</v>
      </c>
      <c r="L899" s="110" t="s">
        <v>2608</v>
      </c>
      <c r="M899" s="109">
        <v>1</v>
      </c>
      <c r="N899" s="109"/>
      <c r="O899" s="110"/>
      <c r="P899" s="41" t="str">
        <f t="shared" ref="P899:P962" si="14">_xlfn.CONCAT(M899,IF(N899&lt;&gt;"",_xlfn.CONCAT("ск",N899),""))</f>
        <v>1</v>
      </c>
      <c r="Q899" s="41" t="str">
        <f>INDEX(Торг!$J:$J,MATCH($B899,Торг!$B:$B,0))</f>
        <v>АТП</v>
      </c>
      <c r="R899" s="4" t="b">
        <f>EXACT(VLOOKUP(A899,Торг!$A:$A,1,0),A899)</f>
        <v>1</v>
      </c>
    </row>
    <row r="900" spans="1:18" ht="75" x14ac:dyDescent="0.25">
      <c r="A900" s="110" t="s">
        <v>1635</v>
      </c>
      <c r="B900" s="109">
        <v>137974</v>
      </c>
      <c r="C900" s="109">
        <v>143978</v>
      </c>
      <c r="D900" s="110" t="s">
        <v>697</v>
      </c>
      <c r="E900" s="110" t="s">
        <v>2704</v>
      </c>
      <c r="F900" s="110"/>
      <c r="G900" s="110"/>
      <c r="H900" s="110" t="s">
        <v>44</v>
      </c>
      <c r="I900" s="110" t="s">
        <v>10</v>
      </c>
      <c r="J900" s="111">
        <v>3700</v>
      </c>
      <c r="K900" s="111">
        <v>6490</v>
      </c>
      <c r="L900" s="110" t="s">
        <v>2608</v>
      </c>
      <c r="M900" s="109">
        <v>1</v>
      </c>
      <c r="N900" s="109"/>
      <c r="O900" s="110"/>
      <c r="P900" s="41" t="str">
        <f t="shared" si="14"/>
        <v>1</v>
      </c>
      <c r="Q900" s="41" t="str">
        <f>INDEX(Торг!$J:$J,MATCH($B900,Торг!$B:$B,0))</f>
        <v>АТП</v>
      </c>
      <c r="R900" s="4" t="b">
        <f>EXACT(VLOOKUP(A900,Торг!$A:$A,1,0),A900)</f>
        <v>1</v>
      </c>
    </row>
    <row r="901" spans="1:18" ht="75" x14ac:dyDescent="0.25">
      <c r="A901" s="110" t="s">
        <v>1635</v>
      </c>
      <c r="B901" s="109">
        <v>137975</v>
      </c>
      <c r="C901" s="109">
        <v>143979</v>
      </c>
      <c r="D901" s="110" t="s">
        <v>696</v>
      </c>
      <c r="E901" s="110" t="s">
        <v>2704</v>
      </c>
      <c r="F901" s="110"/>
      <c r="G901" s="110"/>
      <c r="H901" s="110" t="s">
        <v>44</v>
      </c>
      <c r="I901" s="110" t="s">
        <v>10</v>
      </c>
      <c r="J901" s="111">
        <v>3700</v>
      </c>
      <c r="K901" s="111">
        <v>6490</v>
      </c>
      <c r="L901" s="110" t="s">
        <v>2608</v>
      </c>
      <c r="M901" s="109">
        <v>1</v>
      </c>
      <c r="N901" s="109"/>
      <c r="O901" s="110"/>
      <c r="P901" s="41" t="str">
        <f t="shared" si="14"/>
        <v>1</v>
      </c>
      <c r="Q901" s="41" t="str">
        <f>INDEX(Торг!$J:$J,MATCH($B901,Торг!$B:$B,0))</f>
        <v>АТП</v>
      </c>
      <c r="R901" s="4" t="b">
        <f>EXACT(VLOOKUP(A901,Торг!$A:$A,1,0),A901)</f>
        <v>1</v>
      </c>
    </row>
    <row r="902" spans="1:18" ht="75" x14ac:dyDescent="0.25">
      <c r="A902" s="110" t="s">
        <v>1635</v>
      </c>
      <c r="B902" s="109">
        <v>137976</v>
      </c>
      <c r="C902" s="109">
        <v>143980</v>
      </c>
      <c r="D902" s="110" t="s">
        <v>695</v>
      </c>
      <c r="E902" s="110" t="s">
        <v>2704</v>
      </c>
      <c r="F902" s="110"/>
      <c r="G902" s="110"/>
      <c r="H902" s="110" t="s">
        <v>44</v>
      </c>
      <c r="I902" s="110" t="s">
        <v>10</v>
      </c>
      <c r="J902" s="111">
        <v>3700</v>
      </c>
      <c r="K902" s="111">
        <v>6490</v>
      </c>
      <c r="L902" s="110" t="s">
        <v>2608</v>
      </c>
      <c r="M902" s="109">
        <v>1</v>
      </c>
      <c r="N902" s="109"/>
      <c r="O902" s="110"/>
      <c r="P902" s="41" t="str">
        <f t="shared" si="14"/>
        <v>1</v>
      </c>
      <c r="Q902" s="41" t="str">
        <f>INDEX(Торг!$J:$J,MATCH($B902,Торг!$B:$B,0))</f>
        <v>АТП</v>
      </c>
      <c r="R902" s="4" t="b">
        <f>EXACT(VLOOKUP(A902,Торг!$A:$A,1,0),A902)</f>
        <v>1</v>
      </c>
    </row>
    <row r="903" spans="1:18" ht="75" x14ac:dyDescent="0.25">
      <c r="A903" s="110" t="s">
        <v>1635</v>
      </c>
      <c r="B903" s="109">
        <v>137977</v>
      </c>
      <c r="C903" s="109">
        <v>143981</v>
      </c>
      <c r="D903" s="110" t="s">
        <v>694</v>
      </c>
      <c r="E903" s="110" t="s">
        <v>2704</v>
      </c>
      <c r="F903" s="110"/>
      <c r="G903" s="110"/>
      <c r="H903" s="110" t="s">
        <v>44</v>
      </c>
      <c r="I903" s="110" t="s">
        <v>10</v>
      </c>
      <c r="J903" s="111">
        <v>3700</v>
      </c>
      <c r="K903" s="111">
        <v>6490</v>
      </c>
      <c r="L903" s="110" t="s">
        <v>2608</v>
      </c>
      <c r="M903" s="109">
        <v>1</v>
      </c>
      <c r="N903" s="109"/>
      <c r="O903" s="110"/>
      <c r="P903" s="41" t="str">
        <f t="shared" si="14"/>
        <v>1</v>
      </c>
      <c r="Q903" s="41" t="str">
        <f>INDEX(Торг!$J:$J,MATCH($B903,Торг!$B:$B,0))</f>
        <v>АТП</v>
      </c>
      <c r="R903" s="4" t="b">
        <f>EXACT(VLOOKUP(A903,Торг!$A:$A,1,0),A903)</f>
        <v>1</v>
      </c>
    </row>
    <row r="904" spans="1:18" ht="75" x14ac:dyDescent="0.25">
      <c r="A904" s="110" t="s">
        <v>1635</v>
      </c>
      <c r="B904" s="109">
        <v>137978</v>
      </c>
      <c r="C904" s="109">
        <v>143982</v>
      </c>
      <c r="D904" s="110" t="s">
        <v>693</v>
      </c>
      <c r="E904" s="110" t="s">
        <v>2704</v>
      </c>
      <c r="F904" s="110"/>
      <c r="G904" s="110"/>
      <c r="H904" s="110" t="s">
        <v>44</v>
      </c>
      <c r="I904" s="110" t="s">
        <v>10</v>
      </c>
      <c r="J904" s="111">
        <v>3700</v>
      </c>
      <c r="K904" s="111">
        <v>6490</v>
      </c>
      <c r="L904" s="110" t="s">
        <v>2608</v>
      </c>
      <c r="M904" s="109">
        <v>1</v>
      </c>
      <c r="N904" s="109"/>
      <c r="O904" s="110"/>
      <c r="P904" s="41" t="str">
        <f t="shared" si="14"/>
        <v>1</v>
      </c>
      <c r="Q904" s="41" t="str">
        <f>INDEX(Торг!$J:$J,MATCH($B904,Торг!$B:$B,0))</f>
        <v>АТП</v>
      </c>
      <c r="R904" s="4" t="b">
        <f>EXACT(VLOOKUP(A904,Торг!$A:$A,1,0),A904)</f>
        <v>1</v>
      </c>
    </row>
    <row r="905" spans="1:18" ht="75" x14ac:dyDescent="0.25">
      <c r="A905" s="110" t="s">
        <v>1635</v>
      </c>
      <c r="B905" s="109">
        <v>137979</v>
      </c>
      <c r="C905" s="109">
        <v>143983</v>
      </c>
      <c r="D905" s="110" t="s">
        <v>692</v>
      </c>
      <c r="E905" s="110" t="s">
        <v>2704</v>
      </c>
      <c r="F905" s="110"/>
      <c r="G905" s="110"/>
      <c r="H905" s="110" t="s">
        <v>44</v>
      </c>
      <c r="I905" s="110" t="s">
        <v>10</v>
      </c>
      <c r="J905" s="111">
        <v>3700</v>
      </c>
      <c r="K905" s="111">
        <v>6490</v>
      </c>
      <c r="L905" s="110" t="s">
        <v>2608</v>
      </c>
      <c r="M905" s="109">
        <v>1</v>
      </c>
      <c r="N905" s="109"/>
      <c r="O905" s="110"/>
      <c r="P905" s="41" t="str">
        <f t="shared" si="14"/>
        <v>1</v>
      </c>
      <c r="Q905" s="41" t="str">
        <f>INDEX(Торг!$J:$J,MATCH($B905,Торг!$B:$B,0))</f>
        <v>АТП</v>
      </c>
      <c r="R905" s="4" t="b">
        <f>EXACT(VLOOKUP(A905,Торг!$A:$A,1,0),A905)</f>
        <v>1</v>
      </c>
    </row>
    <row r="906" spans="1:18" ht="75" x14ac:dyDescent="0.25">
      <c r="A906" s="110" t="s">
        <v>1635</v>
      </c>
      <c r="B906" s="109">
        <v>137980</v>
      </c>
      <c r="C906" s="109">
        <v>143984</v>
      </c>
      <c r="D906" s="110" t="s">
        <v>691</v>
      </c>
      <c r="E906" s="110" t="s">
        <v>2704</v>
      </c>
      <c r="F906" s="110"/>
      <c r="G906" s="110"/>
      <c r="H906" s="110" t="s">
        <v>44</v>
      </c>
      <c r="I906" s="110" t="s">
        <v>10</v>
      </c>
      <c r="J906" s="111">
        <v>3700</v>
      </c>
      <c r="K906" s="111">
        <v>6490</v>
      </c>
      <c r="L906" s="110" t="s">
        <v>2608</v>
      </c>
      <c r="M906" s="109">
        <v>1</v>
      </c>
      <c r="N906" s="109"/>
      <c r="O906" s="110"/>
      <c r="P906" s="41" t="str">
        <f t="shared" si="14"/>
        <v>1</v>
      </c>
      <c r="Q906" s="41" t="str">
        <f>INDEX(Торг!$J:$J,MATCH($B906,Торг!$B:$B,0))</f>
        <v>АТП</v>
      </c>
      <c r="R906" s="4" t="b">
        <f>EXACT(VLOOKUP(A906,Торг!$A:$A,1,0),A906)</f>
        <v>1</v>
      </c>
    </row>
    <row r="907" spans="1:18" ht="75" x14ac:dyDescent="0.25">
      <c r="A907" s="110" t="s">
        <v>1635</v>
      </c>
      <c r="B907" s="109">
        <v>137981</v>
      </c>
      <c r="C907" s="109">
        <v>143985</v>
      </c>
      <c r="D907" s="110" t="s">
        <v>690</v>
      </c>
      <c r="E907" s="110" t="s">
        <v>2704</v>
      </c>
      <c r="F907" s="110"/>
      <c r="G907" s="110"/>
      <c r="H907" s="110" t="s">
        <v>44</v>
      </c>
      <c r="I907" s="110" t="s">
        <v>10</v>
      </c>
      <c r="J907" s="111">
        <v>3700</v>
      </c>
      <c r="K907" s="111">
        <v>6490</v>
      </c>
      <c r="L907" s="110" t="s">
        <v>2608</v>
      </c>
      <c r="M907" s="109">
        <v>1</v>
      </c>
      <c r="N907" s="109"/>
      <c r="O907" s="110"/>
      <c r="P907" s="41" t="str">
        <f t="shared" si="14"/>
        <v>1</v>
      </c>
      <c r="Q907" s="41" t="str">
        <f>INDEX(Торг!$J:$J,MATCH($B907,Торг!$B:$B,0))</f>
        <v>АТП</v>
      </c>
      <c r="R907" s="4" t="b">
        <f>EXACT(VLOOKUP(A907,Торг!$A:$A,1,0),A907)</f>
        <v>1</v>
      </c>
    </row>
    <row r="908" spans="1:18" ht="75" x14ac:dyDescent="0.25">
      <c r="A908" s="110" t="s">
        <v>1635</v>
      </c>
      <c r="B908" s="109">
        <v>137982</v>
      </c>
      <c r="C908" s="109">
        <v>143986</v>
      </c>
      <c r="D908" s="110" t="s">
        <v>689</v>
      </c>
      <c r="E908" s="110" t="s">
        <v>2704</v>
      </c>
      <c r="F908" s="110"/>
      <c r="G908" s="110"/>
      <c r="H908" s="110" t="s">
        <v>44</v>
      </c>
      <c r="I908" s="110" t="s">
        <v>10</v>
      </c>
      <c r="J908" s="111">
        <v>3700</v>
      </c>
      <c r="K908" s="111">
        <v>6490</v>
      </c>
      <c r="L908" s="110" t="s">
        <v>2608</v>
      </c>
      <c r="M908" s="109">
        <v>1</v>
      </c>
      <c r="N908" s="109"/>
      <c r="O908" s="110"/>
      <c r="P908" s="41" t="str">
        <f t="shared" si="14"/>
        <v>1</v>
      </c>
      <c r="Q908" s="41" t="str">
        <f>INDEX(Торг!$J:$J,MATCH($B908,Торг!$B:$B,0))</f>
        <v>АТП</v>
      </c>
      <c r="R908" s="4" t="b">
        <f>EXACT(VLOOKUP(A908,Торг!$A:$A,1,0),A908)</f>
        <v>1</v>
      </c>
    </row>
    <row r="909" spans="1:18" ht="75" x14ac:dyDescent="0.25">
      <c r="A909" s="110" t="s">
        <v>1635</v>
      </c>
      <c r="B909" s="109">
        <v>137983</v>
      </c>
      <c r="C909" s="109">
        <v>143987</v>
      </c>
      <c r="D909" s="110" t="s">
        <v>688</v>
      </c>
      <c r="E909" s="110" t="s">
        <v>2704</v>
      </c>
      <c r="F909" s="110"/>
      <c r="G909" s="110"/>
      <c r="H909" s="110" t="s">
        <v>44</v>
      </c>
      <c r="I909" s="110" t="s">
        <v>10</v>
      </c>
      <c r="J909" s="111">
        <v>3700</v>
      </c>
      <c r="K909" s="111">
        <v>6490</v>
      </c>
      <c r="L909" s="110" t="s">
        <v>2608</v>
      </c>
      <c r="M909" s="109">
        <v>1</v>
      </c>
      <c r="N909" s="109"/>
      <c r="O909" s="110"/>
      <c r="P909" s="41" t="str">
        <f t="shared" si="14"/>
        <v>1</v>
      </c>
      <c r="Q909" s="41" t="str">
        <f>INDEX(Торг!$J:$J,MATCH($B909,Торг!$B:$B,0))</f>
        <v>АТП</v>
      </c>
      <c r="R909" s="4" t="b">
        <f>EXACT(VLOOKUP(A909,Торг!$A:$A,1,0),A909)</f>
        <v>1</v>
      </c>
    </row>
    <row r="910" spans="1:18" ht="75" x14ac:dyDescent="0.25">
      <c r="A910" s="110" t="s">
        <v>1635</v>
      </c>
      <c r="B910" s="109">
        <v>137984</v>
      </c>
      <c r="C910" s="109">
        <v>143988</v>
      </c>
      <c r="D910" s="110" t="s">
        <v>687</v>
      </c>
      <c r="E910" s="110" t="s">
        <v>2704</v>
      </c>
      <c r="F910" s="110"/>
      <c r="G910" s="110"/>
      <c r="H910" s="110" t="s">
        <v>44</v>
      </c>
      <c r="I910" s="110" t="s">
        <v>10</v>
      </c>
      <c r="J910" s="111">
        <v>3700</v>
      </c>
      <c r="K910" s="111">
        <v>6490</v>
      </c>
      <c r="L910" s="110" t="s">
        <v>2608</v>
      </c>
      <c r="M910" s="109">
        <v>1</v>
      </c>
      <c r="N910" s="109"/>
      <c r="O910" s="110"/>
      <c r="P910" s="41" t="str">
        <f t="shared" si="14"/>
        <v>1</v>
      </c>
      <c r="Q910" s="41" t="str">
        <f>INDEX(Торг!$J:$J,MATCH($B910,Торг!$B:$B,0))</f>
        <v>АТП</v>
      </c>
      <c r="R910" s="4" t="b">
        <f>EXACT(VLOOKUP(A910,Торг!$A:$A,1,0),A910)</f>
        <v>1</v>
      </c>
    </row>
    <row r="911" spans="1:18" ht="75" x14ac:dyDescent="0.25">
      <c r="A911" s="110" t="s">
        <v>1635</v>
      </c>
      <c r="B911" s="109">
        <v>137985</v>
      </c>
      <c r="C911" s="109">
        <v>143989</v>
      </c>
      <c r="D911" s="110" t="s">
        <v>686</v>
      </c>
      <c r="E911" s="110" t="s">
        <v>2704</v>
      </c>
      <c r="F911" s="110"/>
      <c r="G911" s="110"/>
      <c r="H911" s="110" t="s">
        <v>44</v>
      </c>
      <c r="I911" s="110" t="s">
        <v>10</v>
      </c>
      <c r="J911" s="111">
        <v>3700</v>
      </c>
      <c r="K911" s="111">
        <v>6490</v>
      </c>
      <c r="L911" s="110" t="s">
        <v>2608</v>
      </c>
      <c r="M911" s="109">
        <v>1</v>
      </c>
      <c r="N911" s="109"/>
      <c r="O911" s="110"/>
      <c r="P911" s="41" t="str">
        <f t="shared" si="14"/>
        <v>1</v>
      </c>
      <c r="Q911" s="41" t="str">
        <f>INDEX(Торг!$J:$J,MATCH($B911,Торг!$B:$B,0))</f>
        <v>АТП</v>
      </c>
      <c r="R911" s="4" t="b">
        <f>EXACT(VLOOKUP(A911,Торг!$A:$A,1,0),A911)</f>
        <v>1</v>
      </c>
    </row>
    <row r="912" spans="1:18" ht="75" x14ac:dyDescent="0.25">
      <c r="A912" s="110" t="s">
        <v>1635</v>
      </c>
      <c r="B912" s="109">
        <v>137986</v>
      </c>
      <c r="C912" s="109">
        <v>143990</v>
      </c>
      <c r="D912" s="110" t="s">
        <v>685</v>
      </c>
      <c r="E912" s="110" t="s">
        <v>2704</v>
      </c>
      <c r="F912" s="110"/>
      <c r="G912" s="110"/>
      <c r="H912" s="110" t="s">
        <v>44</v>
      </c>
      <c r="I912" s="110" t="s">
        <v>10</v>
      </c>
      <c r="J912" s="111">
        <v>3700</v>
      </c>
      <c r="K912" s="111">
        <v>6490</v>
      </c>
      <c r="L912" s="110" t="s">
        <v>2608</v>
      </c>
      <c r="M912" s="109">
        <v>1</v>
      </c>
      <c r="N912" s="109"/>
      <c r="O912" s="110"/>
      <c r="P912" s="41" t="str">
        <f t="shared" si="14"/>
        <v>1</v>
      </c>
      <c r="Q912" s="41" t="str">
        <f>INDEX(Торг!$J:$J,MATCH($B912,Торг!$B:$B,0))</f>
        <v>АТП</v>
      </c>
      <c r="R912" s="4" t="b">
        <f>EXACT(VLOOKUP(A912,Торг!$A:$A,1,0),A912)</f>
        <v>1</v>
      </c>
    </row>
    <row r="913" spans="1:18" ht="75" x14ac:dyDescent="0.25">
      <c r="A913" s="110" t="s">
        <v>1635</v>
      </c>
      <c r="B913" s="109">
        <v>137987</v>
      </c>
      <c r="C913" s="109">
        <v>143991</v>
      </c>
      <c r="D913" s="110" t="s">
        <v>684</v>
      </c>
      <c r="E913" s="110" t="s">
        <v>2704</v>
      </c>
      <c r="F913" s="110"/>
      <c r="G913" s="110"/>
      <c r="H913" s="110" t="s">
        <v>44</v>
      </c>
      <c r="I913" s="110" t="s">
        <v>10</v>
      </c>
      <c r="J913" s="111">
        <v>3700</v>
      </c>
      <c r="K913" s="111">
        <v>6490</v>
      </c>
      <c r="L913" s="110" t="s">
        <v>2608</v>
      </c>
      <c r="M913" s="109">
        <v>1</v>
      </c>
      <c r="N913" s="109"/>
      <c r="O913" s="110"/>
      <c r="P913" s="41" t="str">
        <f t="shared" si="14"/>
        <v>1</v>
      </c>
      <c r="Q913" s="41" t="str">
        <f>INDEX(Торг!$J:$J,MATCH($B913,Торг!$B:$B,0))</f>
        <v>АТП</v>
      </c>
      <c r="R913" s="4" t="b">
        <f>EXACT(VLOOKUP(A913,Торг!$A:$A,1,0),A913)</f>
        <v>1</v>
      </c>
    </row>
    <row r="914" spans="1:18" ht="90" x14ac:dyDescent="0.25">
      <c r="A914" s="110" t="s">
        <v>1635</v>
      </c>
      <c r="B914" s="109">
        <v>137988</v>
      </c>
      <c r="C914" s="109">
        <v>143992</v>
      </c>
      <c r="D914" s="110" t="s">
        <v>683</v>
      </c>
      <c r="E914" s="110" t="s">
        <v>2704</v>
      </c>
      <c r="F914" s="110"/>
      <c r="G914" s="110"/>
      <c r="H914" s="110" t="s">
        <v>44</v>
      </c>
      <c r="I914" s="110" t="s">
        <v>10</v>
      </c>
      <c r="J914" s="111">
        <v>3700</v>
      </c>
      <c r="K914" s="111">
        <v>6490</v>
      </c>
      <c r="L914" s="110" t="s">
        <v>2608</v>
      </c>
      <c r="M914" s="109">
        <v>1</v>
      </c>
      <c r="N914" s="109"/>
      <c r="O914" s="110"/>
      <c r="P914" s="41" t="str">
        <f t="shared" si="14"/>
        <v>1</v>
      </c>
      <c r="Q914" s="41" t="str">
        <f>INDEX(Торг!$J:$J,MATCH($B914,Торг!$B:$B,0))</f>
        <v>АТП</v>
      </c>
      <c r="R914" s="4" t="b">
        <f>EXACT(VLOOKUP(A914,Торг!$A:$A,1,0),A914)</f>
        <v>1</v>
      </c>
    </row>
    <row r="915" spans="1:18" ht="75" x14ac:dyDescent="0.25">
      <c r="A915" s="110" t="s">
        <v>1635</v>
      </c>
      <c r="B915" s="109">
        <v>137989</v>
      </c>
      <c r="C915" s="109">
        <v>143993</v>
      </c>
      <c r="D915" s="110" t="s">
        <v>682</v>
      </c>
      <c r="E915" s="110" t="s">
        <v>2704</v>
      </c>
      <c r="F915" s="110"/>
      <c r="G915" s="110"/>
      <c r="H915" s="110" t="s">
        <v>44</v>
      </c>
      <c r="I915" s="110" t="s">
        <v>10</v>
      </c>
      <c r="J915" s="111">
        <v>3700</v>
      </c>
      <c r="K915" s="111">
        <v>6490</v>
      </c>
      <c r="L915" s="110" t="s">
        <v>2608</v>
      </c>
      <c r="M915" s="109">
        <v>1</v>
      </c>
      <c r="N915" s="109"/>
      <c r="O915" s="110"/>
      <c r="P915" s="41" t="str">
        <f t="shared" si="14"/>
        <v>1</v>
      </c>
      <c r="Q915" s="41" t="str">
        <f>INDEX(Торг!$J:$J,MATCH($B915,Торг!$B:$B,0))</f>
        <v>АТП</v>
      </c>
      <c r="R915" s="4" t="b">
        <f>EXACT(VLOOKUP(A915,Торг!$A:$A,1,0),A915)</f>
        <v>1</v>
      </c>
    </row>
    <row r="916" spans="1:18" ht="90" x14ac:dyDescent="0.25">
      <c r="A916" s="110" t="s">
        <v>1635</v>
      </c>
      <c r="B916" s="109">
        <v>137990</v>
      </c>
      <c r="C916" s="109">
        <v>143994</v>
      </c>
      <c r="D916" s="110" t="s">
        <v>681</v>
      </c>
      <c r="E916" s="110" t="s">
        <v>2704</v>
      </c>
      <c r="F916" s="110"/>
      <c r="G916" s="110"/>
      <c r="H916" s="110" t="s">
        <v>44</v>
      </c>
      <c r="I916" s="110" t="s">
        <v>10</v>
      </c>
      <c r="J916" s="111">
        <v>3700</v>
      </c>
      <c r="K916" s="111">
        <v>6490</v>
      </c>
      <c r="L916" s="110" t="s">
        <v>2608</v>
      </c>
      <c r="M916" s="109">
        <v>1</v>
      </c>
      <c r="N916" s="109"/>
      <c r="O916" s="110"/>
      <c r="P916" s="41" t="str">
        <f t="shared" si="14"/>
        <v>1</v>
      </c>
      <c r="Q916" s="41" t="str">
        <f>INDEX(Торг!$J:$J,MATCH($B916,Торг!$B:$B,0))</f>
        <v>АТП</v>
      </c>
      <c r="R916" s="4" t="b">
        <f>EXACT(VLOOKUP(A916,Торг!$A:$A,1,0),A916)</f>
        <v>1</v>
      </c>
    </row>
    <row r="917" spans="1:18" ht="75" x14ac:dyDescent="0.25">
      <c r="A917" s="110" t="s">
        <v>1635</v>
      </c>
      <c r="B917" s="109">
        <v>137991</v>
      </c>
      <c r="C917" s="109">
        <v>143995</v>
      </c>
      <c r="D917" s="110" t="s">
        <v>680</v>
      </c>
      <c r="E917" s="110" t="s">
        <v>2704</v>
      </c>
      <c r="F917" s="110"/>
      <c r="G917" s="110"/>
      <c r="H917" s="110" t="s">
        <v>44</v>
      </c>
      <c r="I917" s="110" t="s">
        <v>10</v>
      </c>
      <c r="J917" s="111">
        <v>3700</v>
      </c>
      <c r="K917" s="111">
        <v>6490</v>
      </c>
      <c r="L917" s="110" t="s">
        <v>2608</v>
      </c>
      <c r="M917" s="109">
        <v>1</v>
      </c>
      <c r="N917" s="109"/>
      <c r="O917" s="110"/>
      <c r="P917" s="41" t="str">
        <f t="shared" si="14"/>
        <v>1</v>
      </c>
      <c r="Q917" s="41" t="str">
        <f>INDEX(Торг!$J:$J,MATCH($B917,Торг!$B:$B,0))</f>
        <v>АТП</v>
      </c>
      <c r="R917" s="4" t="b">
        <f>EXACT(VLOOKUP(A917,Торг!$A:$A,1,0),A917)</f>
        <v>1</v>
      </c>
    </row>
    <row r="918" spans="1:18" ht="75" x14ac:dyDescent="0.25">
      <c r="A918" s="110" t="s">
        <v>1635</v>
      </c>
      <c r="B918" s="109">
        <v>137992</v>
      </c>
      <c r="C918" s="109">
        <v>143996</v>
      </c>
      <c r="D918" s="110" t="s">
        <v>679</v>
      </c>
      <c r="E918" s="110" t="s">
        <v>2704</v>
      </c>
      <c r="F918" s="110"/>
      <c r="G918" s="110"/>
      <c r="H918" s="110" t="s">
        <v>44</v>
      </c>
      <c r="I918" s="110" t="s">
        <v>10</v>
      </c>
      <c r="J918" s="111">
        <v>3700</v>
      </c>
      <c r="K918" s="111">
        <v>6490</v>
      </c>
      <c r="L918" s="110" t="s">
        <v>2608</v>
      </c>
      <c r="M918" s="109">
        <v>1</v>
      </c>
      <c r="N918" s="109"/>
      <c r="O918" s="110"/>
      <c r="P918" s="41" t="str">
        <f t="shared" si="14"/>
        <v>1</v>
      </c>
      <c r="Q918" s="41" t="str">
        <f>INDEX(Торг!$J:$J,MATCH($B918,Торг!$B:$B,0))</f>
        <v>АТП</v>
      </c>
      <c r="R918" s="4" t="b">
        <f>EXACT(VLOOKUP(A918,Торг!$A:$A,1,0),A918)</f>
        <v>1</v>
      </c>
    </row>
    <row r="919" spans="1:18" ht="75" x14ac:dyDescent="0.25">
      <c r="A919" s="110" t="s">
        <v>1635</v>
      </c>
      <c r="B919" s="109">
        <v>137993</v>
      </c>
      <c r="C919" s="109">
        <v>143997</v>
      </c>
      <c r="D919" s="110" t="s">
        <v>678</v>
      </c>
      <c r="E919" s="110" t="s">
        <v>2704</v>
      </c>
      <c r="F919" s="110"/>
      <c r="G919" s="110"/>
      <c r="H919" s="110" t="s">
        <v>44</v>
      </c>
      <c r="I919" s="110" t="s">
        <v>10</v>
      </c>
      <c r="J919" s="111">
        <v>3700</v>
      </c>
      <c r="K919" s="111">
        <v>6490</v>
      </c>
      <c r="L919" s="110" t="s">
        <v>2608</v>
      </c>
      <c r="M919" s="109">
        <v>1</v>
      </c>
      <c r="N919" s="109"/>
      <c r="O919" s="110"/>
      <c r="P919" s="41" t="str">
        <f t="shared" si="14"/>
        <v>1</v>
      </c>
      <c r="Q919" s="41" t="str">
        <f>INDEX(Торг!$J:$J,MATCH($B919,Торг!$B:$B,0))</f>
        <v>АТП</v>
      </c>
      <c r="R919" s="4" t="b">
        <f>EXACT(VLOOKUP(A919,Торг!$A:$A,1,0),A919)</f>
        <v>1</v>
      </c>
    </row>
    <row r="920" spans="1:18" ht="75" x14ac:dyDescent="0.25">
      <c r="A920" s="110" t="s">
        <v>1635</v>
      </c>
      <c r="B920" s="109">
        <v>137994</v>
      </c>
      <c r="C920" s="109">
        <v>143998</v>
      </c>
      <c r="D920" s="110" t="s">
        <v>677</v>
      </c>
      <c r="E920" s="110" t="s">
        <v>2704</v>
      </c>
      <c r="F920" s="110"/>
      <c r="G920" s="110"/>
      <c r="H920" s="110" t="s">
        <v>44</v>
      </c>
      <c r="I920" s="110" t="s">
        <v>10</v>
      </c>
      <c r="J920" s="111">
        <v>3700</v>
      </c>
      <c r="K920" s="111">
        <v>6490</v>
      </c>
      <c r="L920" s="110" t="s">
        <v>2608</v>
      </c>
      <c r="M920" s="109">
        <v>1</v>
      </c>
      <c r="N920" s="109"/>
      <c r="O920" s="110"/>
      <c r="P920" s="41" t="str">
        <f t="shared" si="14"/>
        <v>1</v>
      </c>
      <c r="Q920" s="41" t="str">
        <f>INDEX(Торг!$J:$J,MATCH($B920,Торг!$B:$B,0))</f>
        <v>АТП</v>
      </c>
      <c r="R920" s="4" t="b">
        <f>EXACT(VLOOKUP(A920,Торг!$A:$A,1,0),A920)</f>
        <v>1</v>
      </c>
    </row>
    <row r="921" spans="1:18" ht="75" x14ac:dyDescent="0.25">
      <c r="A921" s="110" t="s">
        <v>1635</v>
      </c>
      <c r="B921" s="109">
        <v>137995</v>
      </c>
      <c r="C921" s="109">
        <v>143999</v>
      </c>
      <c r="D921" s="110" t="s">
        <v>676</v>
      </c>
      <c r="E921" s="110" t="s">
        <v>2704</v>
      </c>
      <c r="F921" s="110"/>
      <c r="G921" s="110"/>
      <c r="H921" s="110" t="s">
        <v>44</v>
      </c>
      <c r="I921" s="110" t="s">
        <v>10</v>
      </c>
      <c r="J921" s="111">
        <v>3700</v>
      </c>
      <c r="K921" s="111">
        <v>6490</v>
      </c>
      <c r="L921" s="110" t="s">
        <v>2608</v>
      </c>
      <c r="M921" s="109">
        <v>1</v>
      </c>
      <c r="N921" s="109"/>
      <c r="O921" s="110"/>
      <c r="P921" s="41" t="str">
        <f t="shared" si="14"/>
        <v>1</v>
      </c>
      <c r="Q921" s="41" t="str">
        <f>INDEX(Торг!$J:$J,MATCH($B921,Торг!$B:$B,0))</f>
        <v>АТП</v>
      </c>
      <c r="R921" s="4" t="b">
        <f>EXACT(VLOOKUP(A921,Торг!$A:$A,1,0),A921)</f>
        <v>1</v>
      </c>
    </row>
    <row r="922" spans="1:18" ht="75" x14ac:dyDescent="0.25">
      <c r="A922" s="110" t="s">
        <v>1635</v>
      </c>
      <c r="B922" s="109">
        <v>257499</v>
      </c>
      <c r="C922" s="109">
        <v>173645</v>
      </c>
      <c r="D922" s="110" t="s">
        <v>1636</v>
      </c>
      <c r="E922" s="110" t="s">
        <v>2704</v>
      </c>
      <c r="F922" s="110"/>
      <c r="G922" s="110"/>
      <c r="H922" s="110" t="s">
        <v>44</v>
      </c>
      <c r="I922" s="110" t="s">
        <v>10</v>
      </c>
      <c r="J922" s="111">
        <v>3700</v>
      </c>
      <c r="K922" s="111">
        <v>6490</v>
      </c>
      <c r="L922" s="110" t="s">
        <v>2608</v>
      </c>
      <c r="M922" s="109">
        <v>1</v>
      </c>
      <c r="N922" s="109"/>
      <c r="O922" s="110"/>
      <c r="P922" s="41" t="str">
        <f t="shared" si="14"/>
        <v>1</v>
      </c>
      <c r="Q922" s="41" t="str">
        <f>INDEX(Торг!$J:$J,MATCH($B922,Торг!$B:$B,0))</f>
        <v>АТП</v>
      </c>
      <c r="R922" s="4" t="b">
        <f>EXACT(VLOOKUP(A922,Торг!$A:$A,1,0),A922)</f>
        <v>1</v>
      </c>
    </row>
    <row r="923" spans="1:18" ht="75" x14ac:dyDescent="0.25">
      <c r="A923" s="110" t="s">
        <v>1635</v>
      </c>
      <c r="B923" s="109">
        <v>137996</v>
      </c>
      <c r="C923" s="109">
        <v>144000</v>
      </c>
      <c r="D923" s="110" t="s">
        <v>675</v>
      </c>
      <c r="E923" s="110" t="s">
        <v>2704</v>
      </c>
      <c r="F923" s="110"/>
      <c r="G923" s="110"/>
      <c r="H923" s="110" t="s">
        <v>44</v>
      </c>
      <c r="I923" s="110" t="s">
        <v>10</v>
      </c>
      <c r="J923" s="111">
        <v>3700</v>
      </c>
      <c r="K923" s="111">
        <v>6490</v>
      </c>
      <c r="L923" s="110" t="s">
        <v>2608</v>
      </c>
      <c r="M923" s="109">
        <v>1</v>
      </c>
      <c r="N923" s="109"/>
      <c r="O923" s="110"/>
      <c r="P923" s="41" t="str">
        <f t="shared" si="14"/>
        <v>1</v>
      </c>
      <c r="Q923" s="41" t="str">
        <f>INDEX(Торг!$J:$J,MATCH($B923,Торг!$B:$B,0))</f>
        <v>АТП</v>
      </c>
      <c r="R923" s="4" t="b">
        <f>EXACT(VLOOKUP(A923,Торг!$A:$A,1,0),A923)</f>
        <v>1</v>
      </c>
    </row>
    <row r="924" spans="1:18" ht="90" x14ac:dyDescent="0.25">
      <c r="A924" s="110" t="s">
        <v>1635</v>
      </c>
      <c r="B924" s="109">
        <v>137997</v>
      </c>
      <c r="C924" s="109">
        <v>144001</v>
      </c>
      <c r="D924" s="110" t="s">
        <v>674</v>
      </c>
      <c r="E924" s="110" t="s">
        <v>2704</v>
      </c>
      <c r="F924" s="110"/>
      <c r="G924" s="110"/>
      <c r="H924" s="110" t="s">
        <v>44</v>
      </c>
      <c r="I924" s="110" t="s">
        <v>10</v>
      </c>
      <c r="J924" s="111">
        <v>3700</v>
      </c>
      <c r="K924" s="111">
        <v>6490</v>
      </c>
      <c r="L924" s="110" t="s">
        <v>2608</v>
      </c>
      <c r="M924" s="109">
        <v>1</v>
      </c>
      <c r="N924" s="109"/>
      <c r="O924" s="110"/>
      <c r="P924" s="41" t="str">
        <f t="shared" si="14"/>
        <v>1</v>
      </c>
      <c r="Q924" s="41" t="str">
        <f>INDEX(Торг!$J:$J,MATCH($B924,Торг!$B:$B,0))</f>
        <v>АТП</v>
      </c>
      <c r="R924" s="4" t="b">
        <f>EXACT(VLOOKUP(A924,Торг!$A:$A,1,0),A924)</f>
        <v>1</v>
      </c>
    </row>
    <row r="925" spans="1:18" ht="75" x14ac:dyDescent="0.25">
      <c r="A925" s="110" t="s">
        <v>1635</v>
      </c>
      <c r="B925" s="109">
        <v>137998</v>
      </c>
      <c r="C925" s="109">
        <v>144002</v>
      </c>
      <c r="D925" s="110" t="s">
        <v>673</v>
      </c>
      <c r="E925" s="110" t="s">
        <v>2704</v>
      </c>
      <c r="F925" s="110"/>
      <c r="G925" s="110"/>
      <c r="H925" s="110" t="s">
        <v>44</v>
      </c>
      <c r="I925" s="110" t="s">
        <v>10</v>
      </c>
      <c r="J925" s="111">
        <v>3700</v>
      </c>
      <c r="K925" s="111">
        <v>6490</v>
      </c>
      <c r="L925" s="110" t="s">
        <v>2608</v>
      </c>
      <c r="M925" s="109">
        <v>1</v>
      </c>
      <c r="N925" s="109"/>
      <c r="O925" s="110"/>
      <c r="P925" s="41" t="str">
        <f t="shared" si="14"/>
        <v>1</v>
      </c>
      <c r="Q925" s="41" t="str">
        <f>INDEX(Торг!$J:$J,MATCH($B925,Торг!$B:$B,0))</f>
        <v>АТП</v>
      </c>
      <c r="R925" s="4" t="b">
        <f>EXACT(VLOOKUP(A925,Торг!$A:$A,1,0),A925)</f>
        <v>1</v>
      </c>
    </row>
    <row r="926" spans="1:18" ht="75" x14ac:dyDescent="0.25">
      <c r="A926" s="110" t="s">
        <v>1635</v>
      </c>
      <c r="B926" s="109">
        <v>137999</v>
      </c>
      <c r="C926" s="109">
        <v>144003</v>
      </c>
      <c r="D926" s="110" t="s">
        <v>672</v>
      </c>
      <c r="E926" s="110" t="s">
        <v>2704</v>
      </c>
      <c r="F926" s="110"/>
      <c r="G926" s="110"/>
      <c r="H926" s="110" t="s">
        <v>44</v>
      </c>
      <c r="I926" s="110" t="s">
        <v>10</v>
      </c>
      <c r="J926" s="111">
        <v>3700</v>
      </c>
      <c r="K926" s="111">
        <v>6490</v>
      </c>
      <c r="L926" s="110" t="s">
        <v>2608</v>
      </c>
      <c r="M926" s="109">
        <v>1</v>
      </c>
      <c r="N926" s="109"/>
      <c r="O926" s="110"/>
      <c r="P926" s="41" t="str">
        <f t="shared" si="14"/>
        <v>1</v>
      </c>
      <c r="Q926" s="41" t="str">
        <f>INDEX(Торг!$J:$J,MATCH($B926,Торг!$B:$B,0))</f>
        <v>АТП</v>
      </c>
      <c r="R926" s="4" t="b">
        <f>EXACT(VLOOKUP(A926,Торг!$A:$A,1,0),A926)</f>
        <v>1</v>
      </c>
    </row>
    <row r="927" spans="1:18" ht="75" x14ac:dyDescent="0.25">
      <c r="A927" s="110" t="s">
        <v>1635</v>
      </c>
      <c r="B927" s="109">
        <v>138000</v>
      </c>
      <c r="C927" s="109">
        <v>144004</v>
      </c>
      <c r="D927" s="110" t="s">
        <v>671</v>
      </c>
      <c r="E927" s="110" t="s">
        <v>2704</v>
      </c>
      <c r="F927" s="110"/>
      <c r="G927" s="110"/>
      <c r="H927" s="110" t="s">
        <v>44</v>
      </c>
      <c r="I927" s="110" t="s">
        <v>10</v>
      </c>
      <c r="J927" s="111">
        <v>3700</v>
      </c>
      <c r="K927" s="111">
        <v>6490</v>
      </c>
      <c r="L927" s="110" t="s">
        <v>2608</v>
      </c>
      <c r="M927" s="109">
        <v>1</v>
      </c>
      <c r="N927" s="109"/>
      <c r="O927" s="110"/>
      <c r="P927" s="41" t="str">
        <f t="shared" si="14"/>
        <v>1</v>
      </c>
      <c r="Q927" s="41" t="str">
        <f>INDEX(Торг!$J:$J,MATCH($B927,Торг!$B:$B,0))</f>
        <v>АТП</v>
      </c>
      <c r="R927" s="4" t="b">
        <f>EXACT(VLOOKUP(A927,Торг!$A:$A,1,0),A927)</f>
        <v>1</v>
      </c>
    </row>
    <row r="928" spans="1:18" ht="75" x14ac:dyDescent="0.25">
      <c r="A928" s="110" t="s">
        <v>1635</v>
      </c>
      <c r="B928" s="109">
        <v>138001</v>
      </c>
      <c r="C928" s="109">
        <v>144005</v>
      </c>
      <c r="D928" s="110" t="s">
        <v>670</v>
      </c>
      <c r="E928" s="110" t="s">
        <v>2704</v>
      </c>
      <c r="F928" s="110"/>
      <c r="G928" s="110"/>
      <c r="H928" s="110" t="s">
        <v>44</v>
      </c>
      <c r="I928" s="110" t="s">
        <v>10</v>
      </c>
      <c r="J928" s="111">
        <v>3700</v>
      </c>
      <c r="K928" s="111">
        <v>6490</v>
      </c>
      <c r="L928" s="110" t="s">
        <v>2608</v>
      </c>
      <c r="M928" s="109">
        <v>1</v>
      </c>
      <c r="N928" s="109"/>
      <c r="O928" s="110"/>
      <c r="P928" s="41" t="str">
        <f t="shared" si="14"/>
        <v>1</v>
      </c>
      <c r="Q928" s="41" t="str">
        <f>INDEX(Торг!$J:$J,MATCH($B928,Торг!$B:$B,0))</f>
        <v>АТП</v>
      </c>
      <c r="R928" s="4" t="b">
        <f>EXACT(VLOOKUP(A928,Торг!$A:$A,1,0),A928)</f>
        <v>1</v>
      </c>
    </row>
    <row r="929" spans="1:18" ht="75" x14ac:dyDescent="0.25">
      <c r="A929" s="110" t="s">
        <v>1635</v>
      </c>
      <c r="B929" s="109">
        <v>138002</v>
      </c>
      <c r="C929" s="109">
        <v>144006</v>
      </c>
      <c r="D929" s="110" t="s">
        <v>669</v>
      </c>
      <c r="E929" s="110" t="s">
        <v>2704</v>
      </c>
      <c r="F929" s="110"/>
      <c r="G929" s="110"/>
      <c r="H929" s="110" t="s">
        <v>44</v>
      </c>
      <c r="I929" s="110" t="s">
        <v>10</v>
      </c>
      <c r="J929" s="111">
        <v>3700</v>
      </c>
      <c r="K929" s="111">
        <v>6490</v>
      </c>
      <c r="L929" s="110" t="s">
        <v>2608</v>
      </c>
      <c r="M929" s="109">
        <v>1</v>
      </c>
      <c r="N929" s="109"/>
      <c r="O929" s="110"/>
      <c r="P929" s="41" t="str">
        <f t="shared" si="14"/>
        <v>1</v>
      </c>
      <c r="Q929" s="41" t="str">
        <f>INDEX(Торг!$J:$J,MATCH($B929,Торг!$B:$B,0))</f>
        <v>АТП</v>
      </c>
      <c r="R929" s="4" t="b">
        <f>EXACT(VLOOKUP(A929,Торг!$A:$A,1,0),A929)</f>
        <v>1</v>
      </c>
    </row>
    <row r="930" spans="1:18" ht="90" x14ac:dyDescent="0.25">
      <c r="A930" s="110" t="s">
        <v>1635</v>
      </c>
      <c r="B930" s="109">
        <v>138003</v>
      </c>
      <c r="C930" s="109">
        <v>144007</v>
      </c>
      <c r="D930" s="110" t="s">
        <v>668</v>
      </c>
      <c r="E930" s="110" t="s">
        <v>2704</v>
      </c>
      <c r="F930" s="110"/>
      <c r="G930" s="110"/>
      <c r="H930" s="110" t="s">
        <v>44</v>
      </c>
      <c r="I930" s="110" t="s">
        <v>10</v>
      </c>
      <c r="J930" s="111">
        <v>3700</v>
      </c>
      <c r="K930" s="111">
        <v>6490</v>
      </c>
      <c r="L930" s="110" t="s">
        <v>2608</v>
      </c>
      <c r="M930" s="109">
        <v>1</v>
      </c>
      <c r="N930" s="109"/>
      <c r="O930" s="110"/>
      <c r="P930" s="41" t="str">
        <f t="shared" si="14"/>
        <v>1</v>
      </c>
      <c r="Q930" s="41" t="str">
        <f>INDEX(Торг!$J:$J,MATCH($B930,Торг!$B:$B,0))</f>
        <v>АТП</v>
      </c>
      <c r="R930" s="4" t="b">
        <f>EXACT(VLOOKUP(A930,Торг!$A:$A,1,0),A930)</f>
        <v>1</v>
      </c>
    </row>
    <row r="931" spans="1:18" ht="75" x14ac:dyDescent="0.25">
      <c r="A931" s="110" t="s">
        <v>1635</v>
      </c>
      <c r="B931" s="109">
        <v>138004</v>
      </c>
      <c r="C931" s="109">
        <v>144008</v>
      </c>
      <c r="D931" s="110" t="s">
        <v>667</v>
      </c>
      <c r="E931" s="110" t="s">
        <v>2704</v>
      </c>
      <c r="F931" s="110"/>
      <c r="G931" s="110"/>
      <c r="H931" s="110" t="s">
        <v>44</v>
      </c>
      <c r="I931" s="110" t="s">
        <v>10</v>
      </c>
      <c r="J931" s="111">
        <v>3700</v>
      </c>
      <c r="K931" s="111">
        <v>6490</v>
      </c>
      <c r="L931" s="110" t="s">
        <v>2608</v>
      </c>
      <c r="M931" s="109">
        <v>1</v>
      </c>
      <c r="N931" s="109"/>
      <c r="O931" s="110"/>
      <c r="P931" s="41" t="str">
        <f t="shared" si="14"/>
        <v>1</v>
      </c>
      <c r="Q931" s="41" t="str">
        <f>INDEX(Торг!$J:$J,MATCH($B931,Торг!$B:$B,0))</f>
        <v>АТП</v>
      </c>
      <c r="R931" s="4" t="b">
        <f>EXACT(VLOOKUP(A931,Торг!$A:$A,1,0),A931)</f>
        <v>1</v>
      </c>
    </row>
    <row r="932" spans="1:18" ht="75" x14ac:dyDescent="0.25">
      <c r="A932" s="110" t="s">
        <v>1635</v>
      </c>
      <c r="B932" s="109">
        <v>138005</v>
      </c>
      <c r="C932" s="109">
        <v>144009</v>
      </c>
      <c r="D932" s="110" t="s">
        <v>666</v>
      </c>
      <c r="E932" s="110" t="s">
        <v>2704</v>
      </c>
      <c r="F932" s="110"/>
      <c r="G932" s="110"/>
      <c r="H932" s="110" t="s">
        <v>44</v>
      </c>
      <c r="I932" s="110" t="s">
        <v>10</v>
      </c>
      <c r="J932" s="111">
        <v>3700</v>
      </c>
      <c r="K932" s="111">
        <v>6490</v>
      </c>
      <c r="L932" s="110" t="s">
        <v>2608</v>
      </c>
      <c r="M932" s="109">
        <v>1</v>
      </c>
      <c r="N932" s="109"/>
      <c r="O932" s="110"/>
      <c r="P932" s="41" t="str">
        <f t="shared" si="14"/>
        <v>1</v>
      </c>
      <c r="Q932" s="41" t="str">
        <f>INDEX(Торг!$J:$J,MATCH($B932,Торг!$B:$B,0))</f>
        <v>АТП</v>
      </c>
      <c r="R932" s="4" t="b">
        <f>EXACT(VLOOKUP(A932,Торг!$A:$A,1,0),A932)</f>
        <v>1</v>
      </c>
    </row>
    <row r="933" spans="1:18" ht="75" x14ac:dyDescent="0.25">
      <c r="A933" s="110" t="s">
        <v>1635</v>
      </c>
      <c r="B933" s="109">
        <v>138006</v>
      </c>
      <c r="C933" s="109">
        <v>144010</v>
      </c>
      <c r="D933" s="110" t="s">
        <v>665</v>
      </c>
      <c r="E933" s="110" t="s">
        <v>2704</v>
      </c>
      <c r="F933" s="110"/>
      <c r="G933" s="110"/>
      <c r="H933" s="110" t="s">
        <v>44</v>
      </c>
      <c r="I933" s="110" t="s">
        <v>10</v>
      </c>
      <c r="J933" s="111">
        <v>3700</v>
      </c>
      <c r="K933" s="111">
        <v>6490</v>
      </c>
      <c r="L933" s="110" t="s">
        <v>2608</v>
      </c>
      <c r="M933" s="109">
        <v>1</v>
      </c>
      <c r="N933" s="109"/>
      <c r="O933" s="110"/>
      <c r="P933" s="41" t="str">
        <f t="shared" si="14"/>
        <v>1</v>
      </c>
      <c r="Q933" s="41" t="str">
        <f>INDEX(Торг!$J:$J,MATCH($B933,Торг!$B:$B,0))</f>
        <v>АТП</v>
      </c>
      <c r="R933" s="4" t="b">
        <f>EXACT(VLOOKUP(A933,Торг!$A:$A,1,0),A933)</f>
        <v>1</v>
      </c>
    </row>
    <row r="934" spans="1:18" ht="75" x14ac:dyDescent="0.25">
      <c r="A934" s="110" t="s">
        <v>1635</v>
      </c>
      <c r="B934" s="109">
        <v>138007</v>
      </c>
      <c r="C934" s="109">
        <v>144011</v>
      </c>
      <c r="D934" s="110" t="s">
        <v>664</v>
      </c>
      <c r="E934" s="110" t="s">
        <v>2704</v>
      </c>
      <c r="F934" s="110"/>
      <c r="G934" s="110"/>
      <c r="H934" s="110" t="s">
        <v>44</v>
      </c>
      <c r="I934" s="110" t="s">
        <v>10</v>
      </c>
      <c r="J934" s="111">
        <v>3700</v>
      </c>
      <c r="K934" s="111">
        <v>6490</v>
      </c>
      <c r="L934" s="110" t="s">
        <v>2608</v>
      </c>
      <c r="M934" s="109">
        <v>1</v>
      </c>
      <c r="N934" s="109"/>
      <c r="O934" s="110"/>
      <c r="P934" s="41" t="str">
        <f t="shared" si="14"/>
        <v>1</v>
      </c>
      <c r="Q934" s="41" t="str">
        <f>INDEX(Торг!$J:$J,MATCH($B934,Торг!$B:$B,0))</f>
        <v>АТП</v>
      </c>
      <c r="R934" s="4" t="b">
        <f>EXACT(VLOOKUP(A934,Торг!$A:$A,1,0),A934)</f>
        <v>1</v>
      </c>
    </row>
    <row r="935" spans="1:18" ht="75" x14ac:dyDescent="0.25">
      <c r="A935" s="110" t="s">
        <v>1635</v>
      </c>
      <c r="B935" s="109">
        <v>138008</v>
      </c>
      <c r="C935" s="109">
        <v>144012</v>
      </c>
      <c r="D935" s="110" t="s">
        <v>663</v>
      </c>
      <c r="E935" s="110" t="s">
        <v>2704</v>
      </c>
      <c r="F935" s="110"/>
      <c r="G935" s="110"/>
      <c r="H935" s="110" t="s">
        <v>44</v>
      </c>
      <c r="I935" s="110" t="s">
        <v>10</v>
      </c>
      <c r="J935" s="111">
        <v>3700</v>
      </c>
      <c r="K935" s="111">
        <v>6490</v>
      </c>
      <c r="L935" s="110" t="s">
        <v>2608</v>
      </c>
      <c r="M935" s="109">
        <v>1</v>
      </c>
      <c r="N935" s="109"/>
      <c r="O935" s="110"/>
      <c r="P935" s="41" t="str">
        <f t="shared" si="14"/>
        <v>1</v>
      </c>
      <c r="Q935" s="41" t="str">
        <f>INDEX(Торг!$J:$J,MATCH($B935,Торг!$B:$B,0))</f>
        <v>АТП</v>
      </c>
      <c r="R935" s="4" t="b">
        <f>EXACT(VLOOKUP(A935,Торг!$A:$A,1,0),A935)</f>
        <v>1</v>
      </c>
    </row>
    <row r="936" spans="1:18" ht="75" x14ac:dyDescent="0.25">
      <c r="A936" s="110" t="s">
        <v>1635</v>
      </c>
      <c r="B936" s="109">
        <v>138009</v>
      </c>
      <c r="C936" s="109">
        <v>143976</v>
      </c>
      <c r="D936" s="110" t="s">
        <v>662</v>
      </c>
      <c r="E936" s="110" t="s">
        <v>2704</v>
      </c>
      <c r="F936" s="110"/>
      <c r="G936" s="110"/>
      <c r="H936" s="110" t="s">
        <v>44</v>
      </c>
      <c r="I936" s="110" t="s">
        <v>10</v>
      </c>
      <c r="J936" s="111">
        <v>3700</v>
      </c>
      <c r="K936" s="111">
        <v>6490</v>
      </c>
      <c r="L936" s="110" t="s">
        <v>2608</v>
      </c>
      <c r="M936" s="109">
        <v>1</v>
      </c>
      <c r="N936" s="109"/>
      <c r="O936" s="110"/>
      <c r="P936" s="41" t="str">
        <f t="shared" si="14"/>
        <v>1</v>
      </c>
      <c r="Q936" s="41" t="str">
        <f>INDEX(Торг!$J:$J,MATCH($B936,Торг!$B:$B,0))</f>
        <v>АТП</v>
      </c>
      <c r="R936" s="4" t="b">
        <f>EXACT(VLOOKUP(A936,Торг!$A:$A,1,0),A936)</f>
        <v>1</v>
      </c>
    </row>
    <row r="937" spans="1:18" ht="75" x14ac:dyDescent="0.25">
      <c r="A937" s="110" t="s">
        <v>1635</v>
      </c>
      <c r="B937" s="109">
        <v>138010</v>
      </c>
      <c r="C937" s="109">
        <v>144013</v>
      </c>
      <c r="D937" s="110" t="s">
        <v>661</v>
      </c>
      <c r="E937" s="110" t="s">
        <v>2704</v>
      </c>
      <c r="F937" s="110"/>
      <c r="G937" s="110"/>
      <c r="H937" s="110" t="s">
        <v>44</v>
      </c>
      <c r="I937" s="110" t="s">
        <v>10</v>
      </c>
      <c r="J937" s="111">
        <v>3700</v>
      </c>
      <c r="K937" s="111">
        <v>6490</v>
      </c>
      <c r="L937" s="110" t="s">
        <v>2608</v>
      </c>
      <c r="M937" s="109">
        <v>1</v>
      </c>
      <c r="N937" s="109"/>
      <c r="O937" s="110"/>
      <c r="P937" s="41" t="str">
        <f t="shared" si="14"/>
        <v>1</v>
      </c>
      <c r="Q937" s="41" t="str">
        <f>INDEX(Торг!$J:$J,MATCH($B937,Торг!$B:$B,0))</f>
        <v>АТП</v>
      </c>
      <c r="R937" s="4" t="b">
        <f>EXACT(VLOOKUP(A937,Торг!$A:$A,1,0),A937)</f>
        <v>1</v>
      </c>
    </row>
    <row r="938" spans="1:18" ht="75" x14ac:dyDescent="0.25">
      <c r="A938" s="110" t="s">
        <v>1635</v>
      </c>
      <c r="B938" s="109">
        <v>138011</v>
      </c>
      <c r="C938" s="109">
        <v>144014</v>
      </c>
      <c r="D938" s="110" t="s">
        <v>660</v>
      </c>
      <c r="E938" s="110" t="s">
        <v>2704</v>
      </c>
      <c r="F938" s="110"/>
      <c r="G938" s="110"/>
      <c r="H938" s="110" t="s">
        <v>44</v>
      </c>
      <c r="I938" s="110" t="s">
        <v>10</v>
      </c>
      <c r="J938" s="111">
        <v>3700</v>
      </c>
      <c r="K938" s="111">
        <v>6490</v>
      </c>
      <c r="L938" s="110" t="s">
        <v>2608</v>
      </c>
      <c r="M938" s="109">
        <v>1</v>
      </c>
      <c r="N938" s="109"/>
      <c r="O938" s="110"/>
      <c r="P938" s="41" t="str">
        <f t="shared" si="14"/>
        <v>1</v>
      </c>
      <c r="Q938" s="41" t="str">
        <f>INDEX(Торг!$J:$J,MATCH($B938,Торг!$B:$B,0))</f>
        <v>АТП</v>
      </c>
      <c r="R938" s="4" t="b">
        <f>EXACT(VLOOKUP(A938,Торг!$A:$A,1,0),A938)</f>
        <v>1</v>
      </c>
    </row>
    <row r="939" spans="1:18" ht="75" x14ac:dyDescent="0.25">
      <c r="A939" s="110" t="s">
        <v>56</v>
      </c>
      <c r="B939" s="109">
        <v>243448</v>
      </c>
      <c r="C939" s="109">
        <v>180026</v>
      </c>
      <c r="D939" s="110" t="s">
        <v>1637</v>
      </c>
      <c r="E939" s="110" t="s">
        <v>2704</v>
      </c>
      <c r="F939" s="110"/>
      <c r="G939" s="110"/>
      <c r="H939" s="110" t="s">
        <v>57</v>
      </c>
      <c r="I939" s="110" t="s">
        <v>10</v>
      </c>
      <c r="J939" s="111">
        <v>2800</v>
      </c>
      <c r="K939" s="111">
        <v>4290</v>
      </c>
      <c r="L939" s="110" t="s">
        <v>2592</v>
      </c>
      <c r="M939" s="109">
        <v>1</v>
      </c>
      <c r="N939" s="109"/>
      <c r="O939" s="110"/>
      <c r="P939" s="41" t="str">
        <f t="shared" si="14"/>
        <v>1</v>
      </c>
      <c r="Q939" s="41" t="str">
        <f>INDEX(Торг!$J:$J,MATCH($B939,Торг!$B:$B,0))</f>
        <v>АТП</v>
      </c>
      <c r="R939" s="4" t="b">
        <f>EXACT(VLOOKUP(A939,Торг!$A:$A,1,0),A939)</f>
        <v>1</v>
      </c>
    </row>
    <row r="940" spans="1:18" ht="75" x14ac:dyDescent="0.25">
      <c r="A940" s="110" t="s">
        <v>56</v>
      </c>
      <c r="B940" s="109">
        <v>243449</v>
      </c>
      <c r="C940" s="109">
        <v>180028</v>
      </c>
      <c r="D940" s="110" t="s">
        <v>1638</v>
      </c>
      <c r="E940" s="110" t="s">
        <v>2704</v>
      </c>
      <c r="F940" s="110"/>
      <c r="G940" s="110"/>
      <c r="H940" s="110" t="s">
        <v>57</v>
      </c>
      <c r="I940" s="110" t="s">
        <v>10</v>
      </c>
      <c r="J940" s="111">
        <v>3400</v>
      </c>
      <c r="K940" s="111">
        <v>5090</v>
      </c>
      <c r="L940" s="110" t="s">
        <v>2592</v>
      </c>
      <c r="M940" s="109">
        <v>1</v>
      </c>
      <c r="N940" s="109"/>
      <c r="O940" s="110"/>
      <c r="P940" s="41" t="str">
        <f t="shared" si="14"/>
        <v>1</v>
      </c>
      <c r="Q940" s="41" t="str">
        <f>INDEX(Торг!$J:$J,MATCH($B940,Торг!$B:$B,0))</f>
        <v>АТП</v>
      </c>
      <c r="R940" s="4" t="b">
        <f>EXACT(VLOOKUP(A940,Торг!$A:$A,1,0),A940)</f>
        <v>1</v>
      </c>
    </row>
    <row r="941" spans="1:18" ht="75" x14ac:dyDescent="0.25">
      <c r="A941" s="110" t="s">
        <v>56</v>
      </c>
      <c r="B941" s="109">
        <v>243450</v>
      </c>
      <c r="C941" s="109">
        <v>180029</v>
      </c>
      <c r="D941" s="110" t="s">
        <v>1639</v>
      </c>
      <c r="E941" s="110" t="s">
        <v>2704</v>
      </c>
      <c r="F941" s="110"/>
      <c r="G941" s="110"/>
      <c r="H941" s="110" t="s">
        <v>57</v>
      </c>
      <c r="I941" s="110" t="s">
        <v>10</v>
      </c>
      <c r="J941" s="111">
        <v>3400</v>
      </c>
      <c r="K941" s="111">
        <v>5090</v>
      </c>
      <c r="L941" s="110" t="s">
        <v>2592</v>
      </c>
      <c r="M941" s="109">
        <v>1</v>
      </c>
      <c r="N941" s="109"/>
      <c r="O941" s="110"/>
      <c r="P941" s="41" t="str">
        <f t="shared" si="14"/>
        <v>1</v>
      </c>
      <c r="Q941" s="41" t="str">
        <f>INDEX(Торг!$J:$J,MATCH($B941,Торг!$B:$B,0))</f>
        <v>АТП</v>
      </c>
      <c r="R941" s="4" t="b">
        <f>EXACT(VLOOKUP(A941,Торг!$A:$A,1,0),A941)</f>
        <v>1</v>
      </c>
    </row>
    <row r="942" spans="1:18" ht="75" x14ac:dyDescent="0.25">
      <c r="A942" s="110" t="s">
        <v>56</v>
      </c>
      <c r="B942" s="109">
        <v>243451</v>
      </c>
      <c r="C942" s="109">
        <v>180030</v>
      </c>
      <c r="D942" s="110" t="s">
        <v>1640</v>
      </c>
      <c r="E942" s="110" t="s">
        <v>2704</v>
      </c>
      <c r="F942" s="110"/>
      <c r="G942" s="110"/>
      <c r="H942" s="110" t="s">
        <v>57</v>
      </c>
      <c r="I942" s="110" t="s">
        <v>10</v>
      </c>
      <c r="J942" s="111">
        <v>3400</v>
      </c>
      <c r="K942" s="111">
        <v>5090</v>
      </c>
      <c r="L942" s="110" t="s">
        <v>2592</v>
      </c>
      <c r="M942" s="109">
        <v>1</v>
      </c>
      <c r="N942" s="109"/>
      <c r="O942" s="110"/>
      <c r="P942" s="41" t="str">
        <f t="shared" si="14"/>
        <v>1</v>
      </c>
      <c r="Q942" s="41" t="str">
        <f>INDEX(Торг!$J:$J,MATCH($B942,Торг!$B:$B,0))</f>
        <v>АТП</v>
      </c>
      <c r="R942" s="4" t="b">
        <f>EXACT(VLOOKUP(A942,Торг!$A:$A,1,0),A942)</f>
        <v>1</v>
      </c>
    </row>
    <row r="943" spans="1:18" ht="75" x14ac:dyDescent="0.25">
      <c r="A943" s="110" t="s">
        <v>56</v>
      </c>
      <c r="B943" s="109">
        <v>243452</v>
      </c>
      <c r="C943" s="109">
        <v>180031</v>
      </c>
      <c r="D943" s="110" t="s">
        <v>1641</v>
      </c>
      <c r="E943" s="110" t="s">
        <v>2704</v>
      </c>
      <c r="F943" s="110"/>
      <c r="G943" s="110"/>
      <c r="H943" s="110" t="s">
        <v>57</v>
      </c>
      <c r="I943" s="110" t="s">
        <v>10</v>
      </c>
      <c r="J943" s="111">
        <v>3400</v>
      </c>
      <c r="K943" s="111">
        <v>5090</v>
      </c>
      <c r="L943" s="110" t="s">
        <v>2592</v>
      </c>
      <c r="M943" s="109">
        <v>1</v>
      </c>
      <c r="N943" s="109"/>
      <c r="O943" s="110"/>
      <c r="P943" s="41" t="str">
        <f t="shared" si="14"/>
        <v>1</v>
      </c>
      <c r="Q943" s="41" t="str">
        <f>INDEX(Торг!$J:$J,MATCH($B943,Торг!$B:$B,0))</f>
        <v>АТП</v>
      </c>
      <c r="R943" s="4" t="b">
        <f>EXACT(VLOOKUP(A943,Торг!$A:$A,1,0),A943)</f>
        <v>1</v>
      </c>
    </row>
    <row r="944" spans="1:18" ht="75" x14ac:dyDescent="0.25">
      <c r="A944" s="110" t="s">
        <v>56</v>
      </c>
      <c r="B944" s="109">
        <v>243453</v>
      </c>
      <c r="C944" s="109">
        <v>180032</v>
      </c>
      <c r="D944" s="110" t="s">
        <v>1642</v>
      </c>
      <c r="E944" s="110" t="s">
        <v>2704</v>
      </c>
      <c r="F944" s="110"/>
      <c r="G944" s="110"/>
      <c r="H944" s="110" t="s">
        <v>57</v>
      </c>
      <c r="I944" s="110" t="s">
        <v>10</v>
      </c>
      <c r="J944" s="111">
        <v>3400</v>
      </c>
      <c r="K944" s="111">
        <v>5090</v>
      </c>
      <c r="L944" s="110" t="s">
        <v>2592</v>
      </c>
      <c r="M944" s="109">
        <v>1</v>
      </c>
      <c r="N944" s="109"/>
      <c r="O944" s="110"/>
      <c r="P944" s="41" t="str">
        <f t="shared" si="14"/>
        <v>1</v>
      </c>
      <c r="Q944" s="41" t="str">
        <f>INDEX(Торг!$J:$J,MATCH($B944,Торг!$B:$B,0))</f>
        <v>АТП</v>
      </c>
      <c r="R944" s="4" t="b">
        <f>EXACT(VLOOKUP(A944,Торг!$A:$A,1,0),A944)</f>
        <v>1</v>
      </c>
    </row>
    <row r="945" spans="1:18" ht="75" x14ac:dyDescent="0.25">
      <c r="A945" s="110" t="s">
        <v>56</v>
      </c>
      <c r="B945" s="109">
        <v>243454</v>
      </c>
      <c r="C945" s="109">
        <v>180033</v>
      </c>
      <c r="D945" s="110" t="s">
        <v>1643</v>
      </c>
      <c r="E945" s="110" t="s">
        <v>2704</v>
      </c>
      <c r="F945" s="110"/>
      <c r="G945" s="110"/>
      <c r="H945" s="110" t="s">
        <v>57</v>
      </c>
      <c r="I945" s="110" t="s">
        <v>10</v>
      </c>
      <c r="J945" s="111">
        <v>3400</v>
      </c>
      <c r="K945" s="111">
        <v>5090</v>
      </c>
      <c r="L945" s="110" t="s">
        <v>2592</v>
      </c>
      <c r="M945" s="109">
        <v>1</v>
      </c>
      <c r="N945" s="109"/>
      <c r="O945" s="110"/>
      <c r="P945" s="41" t="str">
        <f t="shared" si="14"/>
        <v>1</v>
      </c>
      <c r="Q945" s="41" t="str">
        <f>INDEX(Торг!$J:$J,MATCH($B945,Торг!$B:$B,0))</f>
        <v>АТП</v>
      </c>
      <c r="R945" s="4" t="b">
        <f>EXACT(VLOOKUP(A945,Торг!$A:$A,1,0),A945)</f>
        <v>1</v>
      </c>
    </row>
    <row r="946" spans="1:18" ht="75" x14ac:dyDescent="0.25">
      <c r="A946" s="110" t="s">
        <v>56</v>
      </c>
      <c r="B946" s="109">
        <v>243455</v>
      </c>
      <c r="C946" s="109">
        <v>180034</v>
      </c>
      <c r="D946" s="110" t="s">
        <v>1644</v>
      </c>
      <c r="E946" s="110" t="s">
        <v>2704</v>
      </c>
      <c r="F946" s="110"/>
      <c r="G946" s="110"/>
      <c r="H946" s="110" t="s">
        <v>57</v>
      </c>
      <c r="I946" s="110" t="s">
        <v>10</v>
      </c>
      <c r="J946" s="111">
        <v>3400</v>
      </c>
      <c r="K946" s="111">
        <v>5090</v>
      </c>
      <c r="L946" s="110" t="s">
        <v>2592</v>
      </c>
      <c r="M946" s="109">
        <v>1</v>
      </c>
      <c r="N946" s="109"/>
      <c r="O946" s="110"/>
      <c r="P946" s="41" t="str">
        <f t="shared" si="14"/>
        <v>1</v>
      </c>
      <c r="Q946" s="41" t="str">
        <f>INDEX(Торг!$J:$J,MATCH($B946,Торг!$B:$B,0))</f>
        <v>АТП</v>
      </c>
      <c r="R946" s="4" t="b">
        <f>EXACT(VLOOKUP(A946,Торг!$A:$A,1,0),A946)</f>
        <v>1</v>
      </c>
    </row>
    <row r="947" spans="1:18" ht="75" x14ac:dyDescent="0.25">
      <c r="A947" s="110" t="s">
        <v>56</v>
      </c>
      <c r="B947" s="109">
        <v>243456</v>
      </c>
      <c r="C947" s="109">
        <v>180035</v>
      </c>
      <c r="D947" s="110" t="s">
        <v>1645</v>
      </c>
      <c r="E947" s="110" t="s">
        <v>2704</v>
      </c>
      <c r="F947" s="110"/>
      <c r="G947" s="110"/>
      <c r="H947" s="110" t="s">
        <v>57</v>
      </c>
      <c r="I947" s="110" t="s">
        <v>10</v>
      </c>
      <c r="J947" s="111">
        <v>3400</v>
      </c>
      <c r="K947" s="111">
        <v>5090</v>
      </c>
      <c r="L947" s="110" t="s">
        <v>2592</v>
      </c>
      <c r="M947" s="109">
        <v>1</v>
      </c>
      <c r="N947" s="109"/>
      <c r="O947" s="110"/>
      <c r="P947" s="41" t="str">
        <f t="shared" si="14"/>
        <v>1</v>
      </c>
      <c r="Q947" s="41" t="str">
        <f>INDEX(Торг!$J:$J,MATCH($B947,Торг!$B:$B,0))</f>
        <v>АТП</v>
      </c>
      <c r="R947" s="4" t="b">
        <f>EXACT(VLOOKUP(A947,Торг!$A:$A,1,0),A947)</f>
        <v>1</v>
      </c>
    </row>
    <row r="948" spans="1:18" ht="75" x14ac:dyDescent="0.25">
      <c r="A948" s="110" t="s">
        <v>56</v>
      </c>
      <c r="B948" s="109">
        <v>243457</v>
      </c>
      <c r="C948" s="109">
        <v>180036</v>
      </c>
      <c r="D948" s="110" t="s">
        <v>1646</v>
      </c>
      <c r="E948" s="110" t="s">
        <v>2704</v>
      </c>
      <c r="F948" s="110"/>
      <c r="G948" s="110"/>
      <c r="H948" s="110" t="s">
        <v>57</v>
      </c>
      <c r="I948" s="110" t="s">
        <v>10</v>
      </c>
      <c r="J948" s="111">
        <v>3400</v>
      </c>
      <c r="K948" s="111">
        <v>5090</v>
      </c>
      <c r="L948" s="110" t="s">
        <v>2592</v>
      </c>
      <c r="M948" s="109">
        <v>1</v>
      </c>
      <c r="N948" s="109"/>
      <c r="O948" s="110"/>
      <c r="P948" s="41" t="str">
        <f t="shared" si="14"/>
        <v>1</v>
      </c>
      <c r="Q948" s="41" t="str">
        <f>INDEX(Торг!$J:$J,MATCH($B948,Торг!$B:$B,0))</f>
        <v>АТП</v>
      </c>
      <c r="R948" s="4" t="b">
        <f>EXACT(VLOOKUP(A948,Торг!$A:$A,1,0),A948)</f>
        <v>1</v>
      </c>
    </row>
    <row r="949" spans="1:18" ht="75" x14ac:dyDescent="0.25">
      <c r="A949" s="110" t="s">
        <v>56</v>
      </c>
      <c r="B949" s="109">
        <v>243458</v>
      </c>
      <c r="C949" s="109">
        <v>180037</v>
      </c>
      <c r="D949" s="110" t="s">
        <v>1647</v>
      </c>
      <c r="E949" s="110" t="s">
        <v>2704</v>
      </c>
      <c r="F949" s="110"/>
      <c r="G949" s="110"/>
      <c r="H949" s="110" t="s">
        <v>57</v>
      </c>
      <c r="I949" s="110" t="s">
        <v>10</v>
      </c>
      <c r="J949" s="111">
        <v>3400</v>
      </c>
      <c r="K949" s="111">
        <v>5090</v>
      </c>
      <c r="L949" s="110" t="s">
        <v>2592</v>
      </c>
      <c r="M949" s="109">
        <v>1</v>
      </c>
      <c r="N949" s="109"/>
      <c r="O949" s="110"/>
      <c r="P949" s="41" t="str">
        <f t="shared" si="14"/>
        <v>1</v>
      </c>
      <c r="Q949" s="41" t="str">
        <f>INDEX(Торг!$J:$J,MATCH($B949,Торг!$B:$B,0))</f>
        <v>АТП</v>
      </c>
      <c r="R949" s="4" t="b">
        <f>EXACT(VLOOKUP(A949,Торг!$A:$A,1,0),A949)</f>
        <v>1</v>
      </c>
    </row>
    <row r="950" spans="1:18" ht="75" x14ac:dyDescent="0.25">
      <c r="A950" s="110" t="s">
        <v>56</v>
      </c>
      <c r="B950" s="109">
        <v>243459</v>
      </c>
      <c r="C950" s="109">
        <v>180038</v>
      </c>
      <c r="D950" s="110" t="s">
        <v>1648</v>
      </c>
      <c r="E950" s="110" t="s">
        <v>2704</v>
      </c>
      <c r="F950" s="110"/>
      <c r="G950" s="110"/>
      <c r="H950" s="110" t="s">
        <v>57</v>
      </c>
      <c r="I950" s="110" t="s">
        <v>10</v>
      </c>
      <c r="J950" s="111">
        <v>3400</v>
      </c>
      <c r="K950" s="111">
        <v>5090</v>
      </c>
      <c r="L950" s="110" t="s">
        <v>2592</v>
      </c>
      <c r="M950" s="109">
        <v>1</v>
      </c>
      <c r="N950" s="109"/>
      <c r="O950" s="110"/>
      <c r="P950" s="41" t="str">
        <f t="shared" si="14"/>
        <v>1</v>
      </c>
      <c r="Q950" s="41" t="str">
        <f>INDEX(Торг!$J:$J,MATCH($B950,Торг!$B:$B,0))</f>
        <v>АТП</v>
      </c>
      <c r="R950" s="4" t="b">
        <f>EXACT(VLOOKUP(A950,Торг!$A:$A,1,0),A950)</f>
        <v>1</v>
      </c>
    </row>
    <row r="951" spans="1:18" ht="75" x14ac:dyDescent="0.25">
      <c r="A951" s="110" t="s">
        <v>56</v>
      </c>
      <c r="B951" s="109">
        <v>243460</v>
      </c>
      <c r="C951" s="109">
        <v>180039</v>
      </c>
      <c r="D951" s="110" t="s">
        <v>1649</v>
      </c>
      <c r="E951" s="110" t="s">
        <v>2704</v>
      </c>
      <c r="F951" s="110"/>
      <c r="G951" s="110"/>
      <c r="H951" s="110" t="s">
        <v>57</v>
      </c>
      <c r="I951" s="110" t="s">
        <v>10</v>
      </c>
      <c r="J951" s="111">
        <v>3400</v>
      </c>
      <c r="K951" s="111">
        <v>5090</v>
      </c>
      <c r="L951" s="110" t="s">
        <v>2592</v>
      </c>
      <c r="M951" s="109">
        <v>1</v>
      </c>
      <c r="N951" s="109"/>
      <c r="O951" s="110"/>
      <c r="P951" s="41" t="str">
        <f t="shared" si="14"/>
        <v>1</v>
      </c>
      <c r="Q951" s="41" t="str">
        <f>INDEX(Торг!$J:$J,MATCH($B951,Торг!$B:$B,0))</f>
        <v>АТП</v>
      </c>
      <c r="R951" s="4" t="b">
        <f>EXACT(VLOOKUP(A951,Торг!$A:$A,1,0),A951)</f>
        <v>1</v>
      </c>
    </row>
    <row r="952" spans="1:18" ht="75" x14ac:dyDescent="0.25">
      <c r="A952" s="110" t="s">
        <v>56</v>
      </c>
      <c r="B952" s="109">
        <v>243461</v>
      </c>
      <c r="C952" s="109">
        <v>180040</v>
      </c>
      <c r="D952" s="110" t="s">
        <v>1650</v>
      </c>
      <c r="E952" s="110" t="s">
        <v>2704</v>
      </c>
      <c r="F952" s="110"/>
      <c r="G952" s="110"/>
      <c r="H952" s="110" t="s">
        <v>57</v>
      </c>
      <c r="I952" s="110" t="s">
        <v>10</v>
      </c>
      <c r="J952" s="111">
        <v>3400</v>
      </c>
      <c r="K952" s="111">
        <v>5090</v>
      </c>
      <c r="L952" s="110" t="s">
        <v>2592</v>
      </c>
      <c r="M952" s="109">
        <v>1</v>
      </c>
      <c r="N952" s="109"/>
      <c r="O952" s="110"/>
      <c r="P952" s="41" t="str">
        <f t="shared" si="14"/>
        <v>1</v>
      </c>
      <c r="Q952" s="41" t="str">
        <f>INDEX(Торг!$J:$J,MATCH($B952,Торг!$B:$B,0))</f>
        <v>АТП</v>
      </c>
      <c r="R952" s="4" t="b">
        <f>EXACT(VLOOKUP(A952,Торг!$A:$A,1,0),A952)</f>
        <v>1</v>
      </c>
    </row>
    <row r="953" spans="1:18" ht="75" x14ac:dyDescent="0.25">
      <c r="A953" s="110" t="s">
        <v>56</v>
      </c>
      <c r="B953" s="109">
        <v>243462</v>
      </c>
      <c r="C953" s="109">
        <v>180027</v>
      </c>
      <c r="D953" s="110" t="s">
        <v>1651</v>
      </c>
      <c r="E953" s="110" t="s">
        <v>2704</v>
      </c>
      <c r="F953" s="110"/>
      <c r="G953" s="110"/>
      <c r="H953" s="110" t="s">
        <v>57</v>
      </c>
      <c r="I953" s="110" t="s">
        <v>10</v>
      </c>
      <c r="J953" s="111">
        <v>3400</v>
      </c>
      <c r="K953" s="111">
        <v>5090</v>
      </c>
      <c r="L953" s="110" t="s">
        <v>2592</v>
      </c>
      <c r="M953" s="109">
        <v>1</v>
      </c>
      <c r="N953" s="109"/>
      <c r="O953" s="110"/>
      <c r="P953" s="41" t="str">
        <f t="shared" si="14"/>
        <v>1</v>
      </c>
      <c r="Q953" s="41" t="str">
        <f>INDEX(Торг!$J:$J,MATCH($B953,Торг!$B:$B,0))</f>
        <v>АТП</v>
      </c>
      <c r="R953" s="4" t="b">
        <f>EXACT(VLOOKUP(A953,Торг!$A:$A,1,0),A953)</f>
        <v>1</v>
      </c>
    </row>
    <row r="954" spans="1:18" ht="75" x14ac:dyDescent="0.25">
      <c r="A954" s="110" t="s">
        <v>56</v>
      </c>
      <c r="B954" s="109">
        <v>243463</v>
      </c>
      <c r="C954" s="109">
        <v>180041</v>
      </c>
      <c r="D954" s="110" t="s">
        <v>1652</v>
      </c>
      <c r="E954" s="110" t="s">
        <v>2704</v>
      </c>
      <c r="F954" s="110"/>
      <c r="G954" s="110"/>
      <c r="H954" s="110" t="s">
        <v>57</v>
      </c>
      <c r="I954" s="110" t="s">
        <v>10</v>
      </c>
      <c r="J954" s="111">
        <v>3400</v>
      </c>
      <c r="K954" s="111">
        <v>5090</v>
      </c>
      <c r="L954" s="110" t="s">
        <v>2592</v>
      </c>
      <c r="M954" s="109">
        <v>1</v>
      </c>
      <c r="N954" s="109"/>
      <c r="O954" s="110"/>
      <c r="P954" s="41" t="str">
        <f t="shared" si="14"/>
        <v>1</v>
      </c>
      <c r="Q954" s="41" t="str">
        <f>INDEX(Торг!$J:$J,MATCH($B954,Торг!$B:$B,0))</f>
        <v>АТП</v>
      </c>
      <c r="R954" s="4" t="b">
        <f>EXACT(VLOOKUP(A954,Торг!$A:$A,1,0),A954)</f>
        <v>1</v>
      </c>
    </row>
    <row r="955" spans="1:18" ht="75" x14ac:dyDescent="0.25">
      <c r="A955" s="110" t="s">
        <v>54</v>
      </c>
      <c r="B955" s="109">
        <v>243464</v>
      </c>
      <c r="C955" s="109">
        <v>180009</v>
      </c>
      <c r="D955" s="110" t="s">
        <v>1653</v>
      </c>
      <c r="E955" s="110" t="s">
        <v>2704</v>
      </c>
      <c r="F955" s="110"/>
      <c r="G955" s="110"/>
      <c r="H955" s="110" t="s">
        <v>55</v>
      </c>
      <c r="I955" s="110" t="s">
        <v>10</v>
      </c>
      <c r="J955" s="111">
        <v>2700</v>
      </c>
      <c r="K955" s="111">
        <v>3890</v>
      </c>
      <c r="L955" s="110" t="s">
        <v>2593</v>
      </c>
      <c r="M955" s="109">
        <v>1</v>
      </c>
      <c r="N955" s="109"/>
      <c r="O955" s="110"/>
      <c r="P955" s="41" t="str">
        <f t="shared" si="14"/>
        <v>1</v>
      </c>
      <c r="Q955" s="41" t="str">
        <f>INDEX(Торг!$J:$J,MATCH($B955,Торг!$B:$B,0))</f>
        <v>АТП</v>
      </c>
      <c r="R955" s="4" t="b">
        <f>EXACT(VLOOKUP(A955,Торг!$A:$A,1,0),A955)</f>
        <v>1</v>
      </c>
    </row>
    <row r="956" spans="1:18" ht="75" x14ac:dyDescent="0.25">
      <c r="A956" s="110" t="s">
        <v>54</v>
      </c>
      <c r="B956" s="109">
        <v>243465</v>
      </c>
      <c r="C956" s="109">
        <v>180011</v>
      </c>
      <c r="D956" s="110" t="s">
        <v>1654</v>
      </c>
      <c r="E956" s="110" t="s">
        <v>2704</v>
      </c>
      <c r="F956" s="110"/>
      <c r="G956" s="110"/>
      <c r="H956" s="110" t="s">
        <v>55</v>
      </c>
      <c r="I956" s="110" t="s">
        <v>10</v>
      </c>
      <c r="J956" s="111">
        <v>3300</v>
      </c>
      <c r="K956" s="111">
        <v>4690</v>
      </c>
      <c r="L956" s="110" t="s">
        <v>2593</v>
      </c>
      <c r="M956" s="109">
        <v>1</v>
      </c>
      <c r="N956" s="109"/>
      <c r="O956" s="110"/>
      <c r="P956" s="41" t="str">
        <f t="shared" si="14"/>
        <v>1</v>
      </c>
      <c r="Q956" s="41" t="str">
        <f>INDEX(Торг!$J:$J,MATCH($B956,Торг!$B:$B,0))</f>
        <v>АТП</v>
      </c>
      <c r="R956" s="4" t="b">
        <f>EXACT(VLOOKUP(A956,Торг!$A:$A,1,0),A956)</f>
        <v>1</v>
      </c>
    </row>
    <row r="957" spans="1:18" ht="75" x14ac:dyDescent="0.25">
      <c r="A957" s="110" t="s">
        <v>54</v>
      </c>
      <c r="B957" s="109">
        <v>243466</v>
      </c>
      <c r="C957" s="109">
        <v>180012</v>
      </c>
      <c r="D957" s="110" t="s">
        <v>1655</v>
      </c>
      <c r="E957" s="110" t="s">
        <v>2704</v>
      </c>
      <c r="F957" s="110"/>
      <c r="G957" s="110"/>
      <c r="H957" s="110" t="s">
        <v>55</v>
      </c>
      <c r="I957" s="110" t="s">
        <v>10</v>
      </c>
      <c r="J957" s="111">
        <v>3300</v>
      </c>
      <c r="K957" s="111">
        <v>4690</v>
      </c>
      <c r="L957" s="110" t="s">
        <v>2593</v>
      </c>
      <c r="M957" s="109">
        <v>1</v>
      </c>
      <c r="N957" s="109"/>
      <c r="O957" s="110"/>
      <c r="P957" s="41" t="str">
        <f t="shared" si="14"/>
        <v>1</v>
      </c>
      <c r="Q957" s="41" t="str">
        <f>INDEX(Торг!$J:$J,MATCH($B957,Торг!$B:$B,0))</f>
        <v>АТП</v>
      </c>
      <c r="R957" s="4" t="b">
        <f>EXACT(VLOOKUP(A957,Торг!$A:$A,1,0),A957)</f>
        <v>1</v>
      </c>
    </row>
    <row r="958" spans="1:18" ht="75" x14ac:dyDescent="0.25">
      <c r="A958" s="110" t="s">
        <v>54</v>
      </c>
      <c r="B958" s="109">
        <v>243467</v>
      </c>
      <c r="C958" s="109">
        <v>180013</v>
      </c>
      <c r="D958" s="110" t="s">
        <v>1656</v>
      </c>
      <c r="E958" s="110" t="s">
        <v>2704</v>
      </c>
      <c r="F958" s="110"/>
      <c r="G958" s="110"/>
      <c r="H958" s="110" t="s">
        <v>55</v>
      </c>
      <c r="I958" s="110" t="s">
        <v>10</v>
      </c>
      <c r="J958" s="111">
        <v>3300</v>
      </c>
      <c r="K958" s="111">
        <v>4690</v>
      </c>
      <c r="L958" s="110" t="s">
        <v>2593</v>
      </c>
      <c r="M958" s="109">
        <v>1</v>
      </c>
      <c r="N958" s="109"/>
      <c r="O958" s="110"/>
      <c r="P958" s="41" t="str">
        <f t="shared" si="14"/>
        <v>1</v>
      </c>
      <c r="Q958" s="41" t="str">
        <f>INDEX(Торг!$J:$J,MATCH($B958,Торг!$B:$B,0))</f>
        <v>АТП</v>
      </c>
      <c r="R958" s="4" t="b">
        <f>EXACT(VLOOKUP(A958,Торг!$A:$A,1,0),A958)</f>
        <v>1</v>
      </c>
    </row>
    <row r="959" spans="1:18" ht="75" x14ac:dyDescent="0.25">
      <c r="A959" s="110" t="s">
        <v>54</v>
      </c>
      <c r="B959" s="109">
        <v>243468</v>
      </c>
      <c r="C959" s="109">
        <v>180014</v>
      </c>
      <c r="D959" s="110" t="s">
        <v>1657</v>
      </c>
      <c r="E959" s="110" t="s">
        <v>2704</v>
      </c>
      <c r="F959" s="110"/>
      <c r="G959" s="110"/>
      <c r="H959" s="110" t="s">
        <v>55</v>
      </c>
      <c r="I959" s="110" t="s">
        <v>10</v>
      </c>
      <c r="J959" s="111">
        <v>3300</v>
      </c>
      <c r="K959" s="111">
        <v>4690</v>
      </c>
      <c r="L959" s="110" t="s">
        <v>2593</v>
      </c>
      <c r="M959" s="109">
        <v>1</v>
      </c>
      <c r="N959" s="109"/>
      <c r="O959" s="110"/>
      <c r="P959" s="41" t="str">
        <f t="shared" si="14"/>
        <v>1</v>
      </c>
      <c r="Q959" s="41" t="str">
        <f>INDEX(Торг!$J:$J,MATCH($B959,Торг!$B:$B,0))</f>
        <v>АТП</v>
      </c>
      <c r="R959" s="4" t="b">
        <f>EXACT(VLOOKUP(A959,Торг!$A:$A,1,0),A959)</f>
        <v>1</v>
      </c>
    </row>
    <row r="960" spans="1:18" ht="75" x14ac:dyDescent="0.25">
      <c r="A960" s="110" t="s">
        <v>54</v>
      </c>
      <c r="B960" s="109">
        <v>243469</v>
      </c>
      <c r="C960" s="109">
        <v>180015</v>
      </c>
      <c r="D960" s="110" t="s">
        <v>1658</v>
      </c>
      <c r="E960" s="110" t="s">
        <v>2704</v>
      </c>
      <c r="F960" s="110"/>
      <c r="G960" s="110"/>
      <c r="H960" s="110" t="s">
        <v>55</v>
      </c>
      <c r="I960" s="110" t="s">
        <v>10</v>
      </c>
      <c r="J960" s="111">
        <v>3300</v>
      </c>
      <c r="K960" s="111">
        <v>4690</v>
      </c>
      <c r="L960" s="110" t="s">
        <v>2593</v>
      </c>
      <c r="M960" s="109">
        <v>1</v>
      </c>
      <c r="N960" s="109"/>
      <c r="O960" s="110"/>
      <c r="P960" s="41" t="str">
        <f t="shared" si="14"/>
        <v>1</v>
      </c>
      <c r="Q960" s="41" t="str">
        <f>INDEX(Торг!$J:$J,MATCH($B960,Торг!$B:$B,0))</f>
        <v>АТП</v>
      </c>
      <c r="R960" s="4" t="b">
        <f>EXACT(VLOOKUP(A960,Торг!$A:$A,1,0),A960)</f>
        <v>1</v>
      </c>
    </row>
    <row r="961" spans="1:18" ht="75" x14ac:dyDescent="0.25">
      <c r="A961" s="110" t="s">
        <v>54</v>
      </c>
      <c r="B961" s="109">
        <v>243470</v>
      </c>
      <c r="C961" s="109">
        <v>180016</v>
      </c>
      <c r="D961" s="110" t="s">
        <v>1659</v>
      </c>
      <c r="E961" s="110" t="s">
        <v>2704</v>
      </c>
      <c r="F961" s="110"/>
      <c r="G961" s="110"/>
      <c r="H961" s="110" t="s">
        <v>55</v>
      </c>
      <c r="I961" s="110" t="s">
        <v>10</v>
      </c>
      <c r="J961" s="111">
        <v>3300</v>
      </c>
      <c r="K961" s="111">
        <v>4690</v>
      </c>
      <c r="L961" s="110" t="s">
        <v>2593</v>
      </c>
      <c r="M961" s="109">
        <v>1</v>
      </c>
      <c r="N961" s="109"/>
      <c r="O961" s="110"/>
      <c r="P961" s="41" t="str">
        <f t="shared" si="14"/>
        <v>1</v>
      </c>
      <c r="Q961" s="41" t="str">
        <f>INDEX(Торг!$J:$J,MATCH($B961,Торг!$B:$B,0))</f>
        <v>АТП</v>
      </c>
      <c r="R961" s="4" t="b">
        <f>EXACT(VLOOKUP(A961,Торг!$A:$A,1,0),A961)</f>
        <v>1</v>
      </c>
    </row>
    <row r="962" spans="1:18" ht="75" x14ac:dyDescent="0.25">
      <c r="A962" s="110" t="s">
        <v>54</v>
      </c>
      <c r="B962" s="109">
        <v>243471</v>
      </c>
      <c r="C962" s="109">
        <v>180017</v>
      </c>
      <c r="D962" s="110" t="s">
        <v>1660</v>
      </c>
      <c r="E962" s="110" t="s">
        <v>2704</v>
      </c>
      <c r="F962" s="110"/>
      <c r="G962" s="110"/>
      <c r="H962" s="110" t="s">
        <v>55</v>
      </c>
      <c r="I962" s="110" t="s">
        <v>10</v>
      </c>
      <c r="J962" s="111">
        <v>3300</v>
      </c>
      <c r="K962" s="111">
        <v>4690</v>
      </c>
      <c r="L962" s="110" t="s">
        <v>2593</v>
      </c>
      <c r="M962" s="109">
        <v>1</v>
      </c>
      <c r="N962" s="109"/>
      <c r="O962" s="110"/>
      <c r="P962" s="41" t="str">
        <f t="shared" si="14"/>
        <v>1</v>
      </c>
      <c r="Q962" s="41" t="str">
        <f>INDEX(Торг!$J:$J,MATCH($B962,Торг!$B:$B,0))</f>
        <v>АТП</v>
      </c>
      <c r="R962" s="4" t="b">
        <f>EXACT(VLOOKUP(A962,Торг!$A:$A,1,0),A962)</f>
        <v>1</v>
      </c>
    </row>
    <row r="963" spans="1:18" ht="75" x14ac:dyDescent="0.25">
      <c r="A963" s="110" t="s">
        <v>54</v>
      </c>
      <c r="B963" s="109">
        <v>243472</v>
      </c>
      <c r="C963" s="109">
        <v>180018</v>
      </c>
      <c r="D963" s="110" t="s">
        <v>1661</v>
      </c>
      <c r="E963" s="110" t="s">
        <v>2704</v>
      </c>
      <c r="F963" s="110"/>
      <c r="G963" s="110"/>
      <c r="H963" s="110" t="s">
        <v>55</v>
      </c>
      <c r="I963" s="110" t="s">
        <v>10</v>
      </c>
      <c r="J963" s="111">
        <v>3300</v>
      </c>
      <c r="K963" s="111">
        <v>4690</v>
      </c>
      <c r="L963" s="110" t="s">
        <v>2593</v>
      </c>
      <c r="M963" s="109">
        <v>1</v>
      </c>
      <c r="N963" s="109"/>
      <c r="O963" s="110"/>
      <c r="P963" s="41" t="str">
        <f t="shared" ref="P963:P1026" si="15">_xlfn.CONCAT(M963,IF(N963&lt;&gt;"",_xlfn.CONCAT("ск",N963),""))</f>
        <v>1</v>
      </c>
      <c r="Q963" s="41" t="str">
        <f>INDEX(Торг!$J:$J,MATCH($B963,Торг!$B:$B,0))</f>
        <v>АТП</v>
      </c>
      <c r="R963" s="4" t="b">
        <f>EXACT(VLOOKUP(A963,Торг!$A:$A,1,0),A963)</f>
        <v>1</v>
      </c>
    </row>
    <row r="964" spans="1:18" ht="75" x14ac:dyDescent="0.25">
      <c r="A964" s="110" t="s">
        <v>54</v>
      </c>
      <c r="B964" s="109">
        <v>243473</v>
      </c>
      <c r="C964" s="109">
        <v>180019</v>
      </c>
      <c r="D964" s="110" t="s">
        <v>1662</v>
      </c>
      <c r="E964" s="110" t="s">
        <v>2704</v>
      </c>
      <c r="F964" s="110"/>
      <c r="G964" s="110"/>
      <c r="H964" s="110" t="s">
        <v>55</v>
      </c>
      <c r="I964" s="110" t="s">
        <v>10</v>
      </c>
      <c r="J964" s="111">
        <v>3300</v>
      </c>
      <c r="K964" s="111">
        <v>4690</v>
      </c>
      <c r="L964" s="110" t="s">
        <v>2593</v>
      </c>
      <c r="M964" s="109">
        <v>1</v>
      </c>
      <c r="N964" s="109"/>
      <c r="O964" s="110"/>
      <c r="P964" s="41" t="str">
        <f t="shared" si="15"/>
        <v>1</v>
      </c>
      <c r="Q964" s="41" t="str">
        <f>INDEX(Торг!$J:$J,MATCH($B964,Торг!$B:$B,0))</f>
        <v>АТП</v>
      </c>
      <c r="R964" s="4" t="b">
        <f>EXACT(VLOOKUP(A964,Торг!$A:$A,1,0),A964)</f>
        <v>1</v>
      </c>
    </row>
    <row r="965" spans="1:18" ht="75" x14ac:dyDescent="0.25">
      <c r="A965" s="110" t="s">
        <v>54</v>
      </c>
      <c r="B965" s="109">
        <v>243474</v>
      </c>
      <c r="C965" s="109">
        <v>180020</v>
      </c>
      <c r="D965" s="110" t="s">
        <v>1663</v>
      </c>
      <c r="E965" s="110" t="s">
        <v>2704</v>
      </c>
      <c r="F965" s="110"/>
      <c r="G965" s="110"/>
      <c r="H965" s="110" t="s">
        <v>55</v>
      </c>
      <c r="I965" s="110" t="s">
        <v>10</v>
      </c>
      <c r="J965" s="111">
        <v>3300</v>
      </c>
      <c r="K965" s="111">
        <v>4690</v>
      </c>
      <c r="L965" s="110" t="s">
        <v>2593</v>
      </c>
      <c r="M965" s="109">
        <v>1</v>
      </c>
      <c r="N965" s="109"/>
      <c r="O965" s="110"/>
      <c r="P965" s="41" t="str">
        <f t="shared" si="15"/>
        <v>1</v>
      </c>
      <c r="Q965" s="41" t="str">
        <f>INDEX(Торг!$J:$J,MATCH($B965,Торг!$B:$B,0))</f>
        <v>АТП</v>
      </c>
      <c r="R965" s="4" t="b">
        <f>EXACT(VLOOKUP(A965,Торг!$A:$A,1,0),A965)</f>
        <v>1</v>
      </c>
    </row>
    <row r="966" spans="1:18" ht="75" x14ac:dyDescent="0.25">
      <c r="A966" s="110" t="s">
        <v>54</v>
      </c>
      <c r="B966" s="109">
        <v>243475</v>
      </c>
      <c r="C966" s="109">
        <v>180021</v>
      </c>
      <c r="D966" s="110" t="s">
        <v>1664</v>
      </c>
      <c r="E966" s="110" t="s">
        <v>2704</v>
      </c>
      <c r="F966" s="110"/>
      <c r="G966" s="110"/>
      <c r="H966" s="110" t="s">
        <v>55</v>
      </c>
      <c r="I966" s="110" t="s">
        <v>10</v>
      </c>
      <c r="J966" s="111">
        <v>3300</v>
      </c>
      <c r="K966" s="111">
        <v>4690</v>
      </c>
      <c r="L966" s="110" t="s">
        <v>2593</v>
      </c>
      <c r="M966" s="109">
        <v>1</v>
      </c>
      <c r="N966" s="109"/>
      <c r="O966" s="110"/>
      <c r="P966" s="41" t="str">
        <f t="shared" si="15"/>
        <v>1</v>
      </c>
      <c r="Q966" s="41" t="str">
        <f>INDEX(Торг!$J:$J,MATCH($B966,Торг!$B:$B,0))</f>
        <v>АТП</v>
      </c>
      <c r="R966" s="4" t="b">
        <f>EXACT(VLOOKUP(A966,Торг!$A:$A,1,0),A966)</f>
        <v>1</v>
      </c>
    </row>
    <row r="967" spans="1:18" ht="75" x14ac:dyDescent="0.25">
      <c r="A967" s="110" t="s">
        <v>54</v>
      </c>
      <c r="B967" s="109">
        <v>243476</v>
      </c>
      <c r="C967" s="109">
        <v>180022</v>
      </c>
      <c r="D967" s="110" t="s">
        <v>1665</v>
      </c>
      <c r="E967" s="110" t="s">
        <v>2704</v>
      </c>
      <c r="F967" s="110"/>
      <c r="G967" s="110"/>
      <c r="H967" s="110" t="s">
        <v>55</v>
      </c>
      <c r="I967" s="110" t="s">
        <v>10</v>
      </c>
      <c r="J967" s="111">
        <v>3300</v>
      </c>
      <c r="K967" s="111">
        <v>4690</v>
      </c>
      <c r="L967" s="110" t="s">
        <v>2593</v>
      </c>
      <c r="M967" s="109">
        <v>1</v>
      </c>
      <c r="N967" s="109"/>
      <c r="O967" s="110"/>
      <c r="P967" s="41" t="str">
        <f t="shared" si="15"/>
        <v>1</v>
      </c>
      <c r="Q967" s="41" t="str">
        <f>INDEX(Торг!$J:$J,MATCH($B967,Торг!$B:$B,0))</f>
        <v>АТП</v>
      </c>
      <c r="R967" s="4" t="b">
        <f>EXACT(VLOOKUP(A967,Торг!$A:$A,1,0),A967)</f>
        <v>1</v>
      </c>
    </row>
    <row r="968" spans="1:18" ht="75" x14ac:dyDescent="0.25">
      <c r="A968" s="110" t="s">
        <v>54</v>
      </c>
      <c r="B968" s="109">
        <v>243477</v>
      </c>
      <c r="C968" s="109">
        <v>180023</v>
      </c>
      <c r="D968" s="110" t="s">
        <v>1666</v>
      </c>
      <c r="E968" s="110" t="s">
        <v>2704</v>
      </c>
      <c r="F968" s="110"/>
      <c r="G968" s="110"/>
      <c r="H968" s="110" t="s">
        <v>55</v>
      </c>
      <c r="I968" s="110" t="s">
        <v>10</v>
      </c>
      <c r="J968" s="111">
        <v>3300</v>
      </c>
      <c r="K968" s="111">
        <v>4690</v>
      </c>
      <c r="L968" s="110" t="s">
        <v>2593</v>
      </c>
      <c r="M968" s="109">
        <v>1</v>
      </c>
      <c r="N968" s="109"/>
      <c r="O968" s="110"/>
      <c r="P968" s="41" t="str">
        <f t="shared" si="15"/>
        <v>1</v>
      </c>
      <c r="Q968" s="41" t="str">
        <f>INDEX(Торг!$J:$J,MATCH($B968,Торг!$B:$B,0))</f>
        <v>АТП</v>
      </c>
      <c r="R968" s="4" t="b">
        <f>EXACT(VLOOKUP(A968,Торг!$A:$A,1,0),A968)</f>
        <v>1</v>
      </c>
    </row>
    <row r="969" spans="1:18" ht="75" x14ac:dyDescent="0.25">
      <c r="A969" s="110" t="s">
        <v>54</v>
      </c>
      <c r="B969" s="109">
        <v>243478</v>
      </c>
      <c r="C969" s="109">
        <v>180010</v>
      </c>
      <c r="D969" s="110" t="s">
        <v>1667</v>
      </c>
      <c r="E969" s="110" t="s">
        <v>2704</v>
      </c>
      <c r="F969" s="110"/>
      <c r="G969" s="110"/>
      <c r="H969" s="110" t="s">
        <v>55</v>
      </c>
      <c r="I969" s="110" t="s">
        <v>10</v>
      </c>
      <c r="J969" s="111">
        <v>3300</v>
      </c>
      <c r="K969" s="111">
        <v>4690</v>
      </c>
      <c r="L969" s="110" t="s">
        <v>2593</v>
      </c>
      <c r="M969" s="109">
        <v>1</v>
      </c>
      <c r="N969" s="109"/>
      <c r="O969" s="110"/>
      <c r="P969" s="41" t="str">
        <f t="shared" si="15"/>
        <v>1</v>
      </c>
      <c r="Q969" s="41" t="str">
        <f>INDEX(Торг!$J:$J,MATCH($B969,Торг!$B:$B,0))</f>
        <v>АТП</v>
      </c>
      <c r="R969" s="4" t="b">
        <f>EXACT(VLOOKUP(A969,Торг!$A:$A,1,0),A969)</f>
        <v>1</v>
      </c>
    </row>
    <row r="970" spans="1:18" ht="75" x14ac:dyDescent="0.25">
      <c r="A970" s="110" t="s">
        <v>54</v>
      </c>
      <c r="B970" s="109">
        <v>243479</v>
      </c>
      <c r="C970" s="109">
        <v>180024</v>
      </c>
      <c r="D970" s="110" t="s">
        <v>1668</v>
      </c>
      <c r="E970" s="110" t="s">
        <v>2704</v>
      </c>
      <c r="F970" s="110"/>
      <c r="G970" s="110"/>
      <c r="H970" s="110" t="s">
        <v>55</v>
      </c>
      <c r="I970" s="110" t="s">
        <v>10</v>
      </c>
      <c r="J970" s="111">
        <v>3300</v>
      </c>
      <c r="K970" s="111">
        <v>4690</v>
      </c>
      <c r="L970" s="110" t="s">
        <v>2593</v>
      </c>
      <c r="M970" s="109">
        <v>1</v>
      </c>
      <c r="N970" s="109"/>
      <c r="O970" s="110"/>
      <c r="P970" s="41" t="str">
        <f t="shared" si="15"/>
        <v>1</v>
      </c>
      <c r="Q970" s="41" t="str">
        <f>INDEX(Торг!$J:$J,MATCH($B970,Торг!$B:$B,0))</f>
        <v>АТП</v>
      </c>
      <c r="R970" s="4" t="b">
        <f>EXACT(VLOOKUP(A970,Торг!$A:$A,1,0),A970)</f>
        <v>1</v>
      </c>
    </row>
    <row r="971" spans="1:18" ht="75" x14ac:dyDescent="0.25">
      <c r="A971" s="110" t="s">
        <v>1669</v>
      </c>
      <c r="B971" s="109">
        <v>138015</v>
      </c>
      <c r="C971" s="109">
        <v>74051</v>
      </c>
      <c r="D971" s="110" t="s">
        <v>659</v>
      </c>
      <c r="E971" s="110" t="s">
        <v>2704</v>
      </c>
      <c r="F971" s="110"/>
      <c r="G971" s="110"/>
      <c r="H971" s="110" t="s">
        <v>615</v>
      </c>
      <c r="I971" s="110" t="s">
        <v>10</v>
      </c>
      <c r="J971" s="111">
        <v>3000</v>
      </c>
      <c r="K971" s="111">
        <v>4290</v>
      </c>
      <c r="L971" s="110"/>
      <c r="M971" s="109">
        <v>1</v>
      </c>
      <c r="N971" s="109"/>
      <c r="O971" s="110"/>
      <c r="P971" s="41" t="str">
        <f t="shared" si="15"/>
        <v>1</v>
      </c>
      <c r="Q971" s="41" t="str">
        <f>INDEX(Торг!$J:$J,MATCH($B971,Торг!$B:$B,0))</f>
        <v>АТП</v>
      </c>
      <c r="R971" s="4" t="b">
        <f>EXACT(VLOOKUP(A971,Торг!$A:$A,1,0),A971)</f>
        <v>1</v>
      </c>
    </row>
    <row r="972" spans="1:18" ht="75" x14ac:dyDescent="0.25">
      <c r="A972" s="110" t="s">
        <v>1669</v>
      </c>
      <c r="B972" s="109">
        <v>138016</v>
      </c>
      <c r="C972" s="109">
        <v>74052</v>
      </c>
      <c r="D972" s="110" t="s">
        <v>658</v>
      </c>
      <c r="E972" s="110" t="s">
        <v>2704</v>
      </c>
      <c r="F972" s="110"/>
      <c r="G972" s="110"/>
      <c r="H972" s="110" t="s">
        <v>615</v>
      </c>
      <c r="I972" s="110" t="s">
        <v>10</v>
      </c>
      <c r="J972" s="111">
        <v>3600</v>
      </c>
      <c r="K972" s="111">
        <v>5090</v>
      </c>
      <c r="L972" s="110"/>
      <c r="M972" s="109">
        <v>1</v>
      </c>
      <c r="N972" s="109"/>
      <c r="O972" s="110"/>
      <c r="P972" s="41" t="str">
        <f t="shared" si="15"/>
        <v>1</v>
      </c>
      <c r="Q972" s="41" t="str">
        <f>INDEX(Торг!$J:$J,MATCH($B972,Торг!$B:$B,0))</f>
        <v>АТП</v>
      </c>
      <c r="R972" s="4" t="b">
        <f>EXACT(VLOOKUP(A972,Торг!$A:$A,1,0),A972)</f>
        <v>1</v>
      </c>
    </row>
    <row r="973" spans="1:18" ht="75" x14ac:dyDescent="0.25">
      <c r="A973" s="110" t="s">
        <v>1669</v>
      </c>
      <c r="B973" s="109">
        <v>138017</v>
      </c>
      <c r="C973" s="109">
        <v>121434</v>
      </c>
      <c r="D973" s="110" t="s">
        <v>657</v>
      </c>
      <c r="E973" s="110" t="s">
        <v>2704</v>
      </c>
      <c r="F973" s="110"/>
      <c r="G973" s="110"/>
      <c r="H973" s="110" t="s">
        <v>615</v>
      </c>
      <c r="I973" s="110" t="s">
        <v>10</v>
      </c>
      <c r="J973" s="111">
        <v>3600</v>
      </c>
      <c r="K973" s="111">
        <v>5090</v>
      </c>
      <c r="L973" s="110"/>
      <c r="M973" s="109">
        <v>1</v>
      </c>
      <c r="N973" s="109"/>
      <c r="O973" s="110"/>
      <c r="P973" s="41" t="str">
        <f t="shared" si="15"/>
        <v>1</v>
      </c>
      <c r="Q973" s="41" t="str">
        <f>INDEX(Торг!$J:$J,MATCH($B973,Торг!$B:$B,0))</f>
        <v>АТП</v>
      </c>
      <c r="R973" s="4" t="b">
        <f>EXACT(VLOOKUP(A973,Торг!$A:$A,1,0),A973)</f>
        <v>1</v>
      </c>
    </row>
    <row r="974" spans="1:18" ht="75" x14ac:dyDescent="0.25">
      <c r="A974" s="110" t="s">
        <v>1669</v>
      </c>
      <c r="B974" s="109">
        <v>138018</v>
      </c>
      <c r="C974" s="109">
        <v>121435</v>
      </c>
      <c r="D974" s="110" t="s">
        <v>656</v>
      </c>
      <c r="E974" s="110" t="s">
        <v>2704</v>
      </c>
      <c r="F974" s="110"/>
      <c r="G974" s="110"/>
      <c r="H974" s="110" t="s">
        <v>615</v>
      </c>
      <c r="I974" s="110" t="s">
        <v>10</v>
      </c>
      <c r="J974" s="111">
        <v>3600</v>
      </c>
      <c r="K974" s="111">
        <v>5090</v>
      </c>
      <c r="L974" s="110"/>
      <c r="M974" s="109">
        <v>1</v>
      </c>
      <c r="N974" s="109"/>
      <c r="O974" s="110"/>
      <c r="P974" s="41" t="str">
        <f t="shared" si="15"/>
        <v>1</v>
      </c>
      <c r="Q974" s="41" t="str">
        <f>INDEX(Торг!$J:$J,MATCH($B974,Торг!$B:$B,0))</f>
        <v>АТП</v>
      </c>
      <c r="R974" s="4" t="b">
        <f>EXACT(VLOOKUP(A974,Торг!$A:$A,1,0),A974)</f>
        <v>1</v>
      </c>
    </row>
    <row r="975" spans="1:18" ht="75" x14ac:dyDescent="0.25">
      <c r="A975" s="110" t="s">
        <v>1669</v>
      </c>
      <c r="B975" s="109">
        <v>138019</v>
      </c>
      <c r="C975" s="109">
        <v>121436</v>
      </c>
      <c r="D975" s="110" t="s">
        <v>655</v>
      </c>
      <c r="E975" s="110" t="s">
        <v>2704</v>
      </c>
      <c r="F975" s="110"/>
      <c r="G975" s="110"/>
      <c r="H975" s="110" t="s">
        <v>615</v>
      </c>
      <c r="I975" s="110" t="s">
        <v>10</v>
      </c>
      <c r="J975" s="111">
        <v>3600</v>
      </c>
      <c r="K975" s="111">
        <v>5090</v>
      </c>
      <c r="L975" s="110"/>
      <c r="M975" s="109">
        <v>1</v>
      </c>
      <c r="N975" s="109"/>
      <c r="O975" s="110"/>
      <c r="P975" s="41" t="str">
        <f t="shared" si="15"/>
        <v>1</v>
      </c>
      <c r="Q975" s="41" t="str">
        <f>INDEX(Торг!$J:$J,MATCH($B975,Торг!$B:$B,0))</f>
        <v>АТП</v>
      </c>
      <c r="R975" s="4" t="b">
        <f>EXACT(VLOOKUP(A975,Торг!$A:$A,1,0),A975)</f>
        <v>1</v>
      </c>
    </row>
    <row r="976" spans="1:18" ht="75" x14ac:dyDescent="0.25">
      <c r="A976" s="110" t="s">
        <v>1669</v>
      </c>
      <c r="B976" s="109">
        <v>138020</v>
      </c>
      <c r="C976" s="109">
        <v>121437</v>
      </c>
      <c r="D976" s="110" t="s">
        <v>654</v>
      </c>
      <c r="E976" s="110" t="s">
        <v>2704</v>
      </c>
      <c r="F976" s="110"/>
      <c r="G976" s="110"/>
      <c r="H976" s="110" t="s">
        <v>615</v>
      </c>
      <c r="I976" s="110" t="s">
        <v>10</v>
      </c>
      <c r="J976" s="111">
        <v>3600</v>
      </c>
      <c r="K976" s="111">
        <v>5090</v>
      </c>
      <c r="L976" s="110"/>
      <c r="M976" s="109">
        <v>1</v>
      </c>
      <c r="N976" s="109"/>
      <c r="O976" s="110"/>
      <c r="P976" s="41" t="str">
        <f t="shared" si="15"/>
        <v>1</v>
      </c>
      <c r="Q976" s="41" t="str">
        <f>INDEX(Торг!$J:$J,MATCH($B976,Торг!$B:$B,0))</f>
        <v>АТП</v>
      </c>
      <c r="R976" s="4" t="b">
        <f>EXACT(VLOOKUP(A976,Торг!$A:$A,1,0),A976)</f>
        <v>1</v>
      </c>
    </row>
    <row r="977" spans="1:18" ht="75" x14ac:dyDescent="0.25">
      <c r="A977" s="110" t="s">
        <v>1669</v>
      </c>
      <c r="B977" s="109">
        <v>138021</v>
      </c>
      <c r="C977" s="109">
        <v>121438</v>
      </c>
      <c r="D977" s="110" t="s">
        <v>653</v>
      </c>
      <c r="E977" s="110" t="s">
        <v>2704</v>
      </c>
      <c r="F977" s="110"/>
      <c r="G977" s="110"/>
      <c r="H977" s="110" t="s">
        <v>615</v>
      </c>
      <c r="I977" s="110" t="s">
        <v>10</v>
      </c>
      <c r="J977" s="111">
        <v>3600</v>
      </c>
      <c r="K977" s="111">
        <v>5090</v>
      </c>
      <c r="L977" s="110"/>
      <c r="M977" s="109">
        <v>1</v>
      </c>
      <c r="N977" s="109"/>
      <c r="O977" s="110"/>
      <c r="P977" s="41" t="str">
        <f t="shared" si="15"/>
        <v>1</v>
      </c>
      <c r="Q977" s="41" t="str">
        <f>INDEX(Торг!$J:$J,MATCH($B977,Торг!$B:$B,0))</f>
        <v>АТП</v>
      </c>
      <c r="R977" s="4" t="b">
        <f>EXACT(VLOOKUP(A977,Торг!$A:$A,1,0),A977)</f>
        <v>1</v>
      </c>
    </row>
    <row r="978" spans="1:18" ht="75" x14ac:dyDescent="0.25">
      <c r="A978" s="110" t="s">
        <v>1669</v>
      </c>
      <c r="B978" s="109">
        <v>138022</v>
      </c>
      <c r="C978" s="109">
        <v>121439</v>
      </c>
      <c r="D978" s="110" t="s">
        <v>652</v>
      </c>
      <c r="E978" s="110" t="s">
        <v>2704</v>
      </c>
      <c r="F978" s="110"/>
      <c r="G978" s="110"/>
      <c r="H978" s="110" t="s">
        <v>615</v>
      </c>
      <c r="I978" s="110" t="s">
        <v>10</v>
      </c>
      <c r="J978" s="111">
        <v>3600</v>
      </c>
      <c r="K978" s="111">
        <v>5090</v>
      </c>
      <c r="L978" s="110"/>
      <c r="M978" s="109">
        <v>1</v>
      </c>
      <c r="N978" s="109"/>
      <c r="O978" s="110"/>
      <c r="P978" s="41" t="str">
        <f t="shared" si="15"/>
        <v>1</v>
      </c>
      <c r="Q978" s="41" t="str">
        <f>INDEX(Торг!$J:$J,MATCH($B978,Торг!$B:$B,0))</f>
        <v>АТП</v>
      </c>
      <c r="R978" s="4" t="b">
        <f>EXACT(VLOOKUP(A978,Торг!$A:$A,1,0),A978)</f>
        <v>1</v>
      </c>
    </row>
    <row r="979" spans="1:18" ht="75" x14ac:dyDescent="0.25">
      <c r="A979" s="110" t="s">
        <v>1669</v>
      </c>
      <c r="B979" s="109">
        <v>138023</v>
      </c>
      <c r="C979" s="109">
        <v>121440</v>
      </c>
      <c r="D979" s="110" t="s">
        <v>651</v>
      </c>
      <c r="E979" s="110" t="s">
        <v>2704</v>
      </c>
      <c r="F979" s="110"/>
      <c r="G979" s="110"/>
      <c r="H979" s="110" t="s">
        <v>615</v>
      </c>
      <c r="I979" s="110" t="s">
        <v>10</v>
      </c>
      <c r="J979" s="111">
        <v>3600</v>
      </c>
      <c r="K979" s="111">
        <v>5090</v>
      </c>
      <c r="L979" s="110"/>
      <c r="M979" s="109">
        <v>1</v>
      </c>
      <c r="N979" s="109"/>
      <c r="O979" s="110"/>
      <c r="P979" s="41" t="str">
        <f t="shared" si="15"/>
        <v>1</v>
      </c>
      <c r="Q979" s="41" t="str">
        <f>INDEX(Торг!$J:$J,MATCH($B979,Торг!$B:$B,0))</f>
        <v>АТП</v>
      </c>
      <c r="R979" s="4" t="b">
        <f>EXACT(VLOOKUP(A979,Торг!$A:$A,1,0),A979)</f>
        <v>1</v>
      </c>
    </row>
    <row r="980" spans="1:18" ht="75" x14ac:dyDescent="0.25">
      <c r="A980" s="110" t="s">
        <v>1669</v>
      </c>
      <c r="B980" s="109">
        <v>138024</v>
      </c>
      <c r="C980" s="109">
        <v>121441</v>
      </c>
      <c r="D980" s="110" t="s">
        <v>650</v>
      </c>
      <c r="E980" s="110" t="s">
        <v>2704</v>
      </c>
      <c r="F980" s="110"/>
      <c r="G980" s="110"/>
      <c r="H980" s="110" t="s">
        <v>615</v>
      </c>
      <c r="I980" s="110" t="s">
        <v>10</v>
      </c>
      <c r="J980" s="111">
        <v>3600</v>
      </c>
      <c r="K980" s="111">
        <v>5090</v>
      </c>
      <c r="L980" s="110"/>
      <c r="M980" s="109">
        <v>1</v>
      </c>
      <c r="N980" s="109"/>
      <c r="O980" s="110"/>
      <c r="P980" s="41" t="str">
        <f t="shared" si="15"/>
        <v>1</v>
      </c>
      <c r="Q980" s="41" t="str">
        <f>INDEX(Торг!$J:$J,MATCH($B980,Торг!$B:$B,0))</f>
        <v>АТП</v>
      </c>
      <c r="R980" s="4" t="b">
        <f>EXACT(VLOOKUP(A980,Торг!$A:$A,1,0),A980)</f>
        <v>1</v>
      </c>
    </row>
    <row r="981" spans="1:18" ht="75" x14ac:dyDescent="0.25">
      <c r="A981" s="110" t="s">
        <v>1669</v>
      </c>
      <c r="B981" s="109">
        <v>138025</v>
      </c>
      <c r="C981" s="109">
        <v>121442</v>
      </c>
      <c r="D981" s="110" t="s">
        <v>649</v>
      </c>
      <c r="E981" s="110" t="s">
        <v>2704</v>
      </c>
      <c r="F981" s="110"/>
      <c r="G981" s="110"/>
      <c r="H981" s="110" t="s">
        <v>615</v>
      </c>
      <c r="I981" s="110" t="s">
        <v>10</v>
      </c>
      <c r="J981" s="111">
        <v>3600</v>
      </c>
      <c r="K981" s="111">
        <v>5090</v>
      </c>
      <c r="L981" s="110"/>
      <c r="M981" s="109">
        <v>1</v>
      </c>
      <c r="N981" s="109"/>
      <c r="O981" s="110"/>
      <c r="P981" s="41" t="str">
        <f t="shared" si="15"/>
        <v>1</v>
      </c>
      <c r="Q981" s="41" t="str">
        <f>INDEX(Торг!$J:$J,MATCH($B981,Торг!$B:$B,0))</f>
        <v>АТП</v>
      </c>
      <c r="R981" s="4" t="b">
        <f>EXACT(VLOOKUP(A981,Торг!$A:$A,1,0),A981)</f>
        <v>1</v>
      </c>
    </row>
    <row r="982" spans="1:18" ht="75" x14ac:dyDescent="0.25">
      <c r="A982" s="110" t="s">
        <v>1669</v>
      </c>
      <c r="B982" s="109">
        <v>138026</v>
      </c>
      <c r="C982" s="109">
        <v>121443</v>
      </c>
      <c r="D982" s="110" t="s">
        <v>648</v>
      </c>
      <c r="E982" s="110" t="s">
        <v>2704</v>
      </c>
      <c r="F982" s="110"/>
      <c r="G982" s="110"/>
      <c r="H982" s="110" t="s">
        <v>615</v>
      </c>
      <c r="I982" s="110" t="s">
        <v>10</v>
      </c>
      <c r="J982" s="111">
        <v>3600</v>
      </c>
      <c r="K982" s="111">
        <v>5090</v>
      </c>
      <c r="L982" s="110"/>
      <c r="M982" s="109">
        <v>1</v>
      </c>
      <c r="N982" s="109"/>
      <c r="O982" s="110"/>
      <c r="P982" s="41" t="str">
        <f t="shared" si="15"/>
        <v>1</v>
      </c>
      <c r="Q982" s="41" t="str">
        <f>INDEX(Торг!$J:$J,MATCH($B982,Торг!$B:$B,0))</f>
        <v>АТП</v>
      </c>
      <c r="R982" s="4" t="b">
        <f>EXACT(VLOOKUP(A982,Торг!$A:$A,1,0),A982)</f>
        <v>1</v>
      </c>
    </row>
    <row r="983" spans="1:18" ht="75" x14ac:dyDescent="0.25">
      <c r="A983" s="110" t="s">
        <v>1669</v>
      </c>
      <c r="B983" s="109">
        <v>138027</v>
      </c>
      <c r="C983" s="109">
        <v>121444</v>
      </c>
      <c r="D983" s="110" t="s">
        <v>647</v>
      </c>
      <c r="E983" s="110" t="s">
        <v>2704</v>
      </c>
      <c r="F983" s="110"/>
      <c r="G983" s="110"/>
      <c r="H983" s="110" t="s">
        <v>615</v>
      </c>
      <c r="I983" s="110" t="s">
        <v>10</v>
      </c>
      <c r="J983" s="111">
        <v>3600</v>
      </c>
      <c r="K983" s="111">
        <v>5090</v>
      </c>
      <c r="L983" s="110"/>
      <c r="M983" s="109">
        <v>1</v>
      </c>
      <c r="N983" s="109"/>
      <c r="O983" s="110"/>
      <c r="P983" s="41" t="str">
        <f t="shared" si="15"/>
        <v>1</v>
      </c>
      <c r="Q983" s="41" t="str">
        <f>INDEX(Торг!$J:$J,MATCH($B983,Торг!$B:$B,0))</f>
        <v>АТП</v>
      </c>
      <c r="R983" s="4" t="b">
        <f>EXACT(VLOOKUP(A983,Торг!$A:$A,1,0),A983)</f>
        <v>1</v>
      </c>
    </row>
    <row r="984" spans="1:18" ht="90" x14ac:dyDescent="0.25">
      <c r="A984" s="110" t="s">
        <v>1669</v>
      </c>
      <c r="B984" s="109">
        <v>138028</v>
      </c>
      <c r="C984" s="109">
        <v>121445</v>
      </c>
      <c r="D984" s="110" t="s">
        <v>646</v>
      </c>
      <c r="E984" s="110" t="s">
        <v>2704</v>
      </c>
      <c r="F984" s="110"/>
      <c r="G984" s="110"/>
      <c r="H984" s="110" t="s">
        <v>615</v>
      </c>
      <c r="I984" s="110" t="s">
        <v>10</v>
      </c>
      <c r="J984" s="111">
        <v>3600</v>
      </c>
      <c r="K984" s="111">
        <v>5090</v>
      </c>
      <c r="L984" s="110"/>
      <c r="M984" s="109">
        <v>1</v>
      </c>
      <c r="N984" s="109"/>
      <c r="O984" s="110"/>
      <c r="P984" s="41" t="str">
        <f t="shared" si="15"/>
        <v>1</v>
      </c>
      <c r="Q984" s="41" t="str">
        <f>INDEX(Торг!$J:$J,MATCH($B984,Торг!$B:$B,0))</f>
        <v>АТП</v>
      </c>
      <c r="R984" s="4" t="b">
        <f>EXACT(VLOOKUP(A984,Торг!$A:$A,1,0),A984)</f>
        <v>1</v>
      </c>
    </row>
    <row r="985" spans="1:18" ht="75" x14ac:dyDescent="0.25">
      <c r="A985" s="110" t="s">
        <v>1669</v>
      </c>
      <c r="B985" s="109">
        <v>138029</v>
      </c>
      <c r="C985" s="109">
        <v>121446</v>
      </c>
      <c r="D985" s="110" t="s">
        <v>645</v>
      </c>
      <c r="E985" s="110" t="s">
        <v>2704</v>
      </c>
      <c r="F985" s="110"/>
      <c r="G985" s="110"/>
      <c r="H985" s="110" t="s">
        <v>615</v>
      </c>
      <c r="I985" s="110" t="s">
        <v>10</v>
      </c>
      <c r="J985" s="111">
        <v>3600</v>
      </c>
      <c r="K985" s="111">
        <v>5090</v>
      </c>
      <c r="L985" s="110"/>
      <c r="M985" s="109">
        <v>1</v>
      </c>
      <c r="N985" s="109"/>
      <c r="O985" s="110"/>
      <c r="P985" s="41" t="str">
        <f t="shared" si="15"/>
        <v>1</v>
      </c>
      <c r="Q985" s="41" t="str">
        <f>INDEX(Торг!$J:$J,MATCH($B985,Торг!$B:$B,0))</f>
        <v>АТП</v>
      </c>
      <c r="R985" s="4" t="b">
        <f>EXACT(VLOOKUP(A985,Торг!$A:$A,1,0),A985)</f>
        <v>1</v>
      </c>
    </row>
    <row r="986" spans="1:18" ht="75" x14ac:dyDescent="0.25">
      <c r="A986" s="110" t="s">
        <v>1669</v>
      </c>
      <c r="B986" s="109">
        <v>138030</v>
      </c>
      <c r="C986" s="109">
        <v>121447</v>
      </c>
      <c r="D986" s="110" t="s">
        <v>644</v>
      </c>
      <c r="E986" s="110" t="s">
        <v>2704</v>
      </c>
      <c r="F986" s="110"/>
      <c r="G986" s="110"/>
      <c r="H986" s="110" t="s">
        <v>615</v>
      </c>
      <c r="I986" s="110" t="s">
        <v>10</v>
      </c>
      <c r="J986" s="111">
        <v>3600</v>
      </c>
      <c r="K986" s="111">
        <v>5090</v>
      </c>
      <c r="L986" s="110"/>
      <c r="M986" s="109">
        <v>1</v>
      </c>
      <c r="N986" s="109"/>
      <c r="O986" s="110"/>
      <c r="P986" s="41" t="str">
        <f t="shared" si="15"/>
        <v>1</v>
      </c>
      <c r="Q986" s="41" t="str">
        <f>INDEX(Торг!$J:$J,MATCH($B986,Торг!$B:$B,0))</f>
        <v>АТП</v>
      </c>
      <c r="R986" s="4" t="b">
        <f>EXACT(VLOOKUP(A986,Торг!$A:$A,1,0),A986)</f>
        <v>1</v>
      </c>
    </row>
    <row r="987" spans="1:18" ht="75" x14ac:dyDescent="0.25">
      <c r="A987" s="110" t="s">
        <v>1669</v>
      </c>
      <c r="B987" s="109">
        <v>138031</v>
      </c>
      <c r="C987" s="109">
        <v>121448</v>
      </c>
      <c r="D987" s="110" t="s">
        <v>643</v>
      </c>
      <c r="E987" s="110" t="s">
        <v>2704</v>
      </c>
      <c r="F987" s="110"/>
      <c r="G987" s="110"/>
      <c r="H987" s="110" t="s">
        <v>615</v>
      </c>
      <c r="I987" s="110" t="s">
        <v>10</v>
      </c>
      <c r="J987" s="111">
        <v>3600</v>
      </c>
      <c r="K987" s="111">
        <v>5090</v>
      </c>
      <c r="L987" s="110"/>
      <c r="M987" s="109">
        <v>1</v>
      </c>
      <c r="N987" s="109"/>
      <c r="O987" s="110"/>
      <c r="P987" s="41" t="str">
        <f t="shared" si="15"/>
        <v>1</v>
      </c>
      <c r="Q987" s="41" t="str">
        <f>INDEX(Торг!$J:$J,MATCH($B987,Торг!$B:$B,0))</f>
        <v>АТП</v>
      </c>
      <c r="R987" s="4" t="b">
        <f>EXACT(VLOOKUP(A987,Торг!$A:$A,1,0),A987)</f>
        <v>1</v>
      </c>
    </row>
    <row r="988" spans="1:18" ht="75" x14ac:dyDescent="0.25">
      <c r="A988" s="110" t="s">
        <v>1669</v>
      </c>
      <c r="B988" s="109">
        <v>138032</v>
      </c>
      <c r="C988" s="109">
        <v>121449</v>
      </c>
      <c r="D988" s="110" t="s">
        <v>642</v>
      </c>
      <c r="E988" s="110" t="s">
        <v>2704</v>
      </c>
      <c r="F988" s="110"/>
      <c r="G988" s="110"/>
      <c r="H988" s="110" t="s">
        <v>615</v>
      </c>
      <c r="I988" s="110" t="s">
        <v>10</v>
      </c>
      <c r="J988" s="111">
        <v>3600</v>
      </c>
      <c r="K988" s="111">
        <v>5090</v>
      </c>
      <c r="L988" s="110"/>
      <c r="M988" s="109">
        <v>1</v>
      </c>
      <c r="N988" s="109"/>
      <c r="O988" s="110"/>
      <c r="P988" s="41" t="str">
        <f t="shared" si="15"/>
        <v>1</v>
      </c>
      <c r="Q988" s="41" t="str">
        <f>INDEX(Торг!$J:$J,MATCH($B988,Торг!$B:$B,0))</f>
        <v>АТП</v>
      </c>
      <c r="R988" s="4" t="b">
        <f>EXACT(VLOOKUP(A988,Торг!$A:$A,1,0),A988)</f>
        <v>1</v>
      </c>
    </row>
    <row r="989" spans="1:18" ht="75" x14ac:dyDescent="0.25">
      <c r="A989" s="110" t="s">
        <v>1669</v>
      </c>
      <c r="B989" s="109">
        <v>138033</v>
      </c>
      <c r="C989" s="109">
        <v>121450</v>
      </c>
      <c r="D989" s="110" t="s">
        <v>641</v>
      </c>
      <c r="E989" s="110" t="s">
        <v>2704</v>
      </c>
      <c r="F989" s="110"/>
      <c r="G989" s="110"/>
      <c r="H989" s="110" t="s">
        <v>615</v>
      </c>
      <c r="I989" s="110" t="s">
        <v>10</v>
      </c>
      <c r="J989" s="111">
        <v>3600</v>
      </c>
      <c r="K989" s="111">
        <v>5090</v>
      </c>
      <c r="L989" s="110"/>
      <c r="M989" s="109">
        <v>1</v>
      </c>
      <c r="N989" s="109"/>
      <c r="O989" s="110"/>
      <c r="P989" s="41" t="str">
        <f t="shared" si="15"/>
        <v>1</v>
      </c>
      <c r="Q989" s="41" t="str">
        <f>INDEX(Торг!$J:$J,MATCH($B989,Торг!$B:$B,0))</f>
        <v>АТП</v>
      </c>
      <c r="R989" s="4" t="b">
        <f>EXACT(VLOOKUP(A989,Торг!$A:$A,1,0),A989)</f>
        <v>1</v>
      </c>
    </row>
    <row r="990" spans="1:18" ht="75" x14ac:dyDescent="0.25">
      <c r="A990" s="110" t="s">
        <v>1669</v>
      </c>
      <c r="B990" s="109">
        <v>257500</v>
      </c>
      <c r="C990" s="109">
        <v>178215</v>
      </c>
      <c r="D990" s="110" t="s">
        <v>1670</v>
      </c>
      <c r="E990" s="110" t="s">
        <v>2704</v>
      </c>
      <c r="F990" s="110"/>
      <c r="G990" s="110"/>
      <c r="H990" s="110" t="s">
        <v>615</v>
      </c>
      <c r="I990" s="110" t="s">
        <v>10</v>
      </c>
      <c r="J990" s="111">
        <v>3600</v>
      </c>
      <c r="K990" s="111">
        <v>5090</v>
      </c>
      <c r="L990" s="110"/>
      <c r="M990" s="109">
        <v>1</v>
      </c>
      <c r="N990" s="109"/>
      <c r="O990" s="110"/>
      <c r="P990" s="41" t="str">
        <f t="shared" si="15"/>
        <v>1</v>
      </c>
      <c r="Q990" s="41" t="str">
        <f>INDEX(Торг!$J:$J,MATCH($B990,Торг!$B:$B,0))</f>
        <v>АТП</v>
      </c>
      <c r="R990" s="4" t="b">
        <f>EXACT(VLOOKUP(A990,Торг!$A:$A,1,0),A990)</f>
        <v>1</v>
      </c>
    </row>
    <row r="991" spans="1:18" ht="75" x14ac:dyDescent="0.25">
      <c r="A991" s="110" t="s">
        <v>1669</v>
      </c>
      <c r="B991" s="109">
        <v>138034</v>
      </c>
      <c r="C991" s="109">
        <v>121451</v>
      </c>
      <c r="D991" s="110" t="s">
        <v>640</v>
      </c>
      <c r="E991" s="110" t="s">
        <v>2704</v>
      </c>
      <c r="F991" s="110"/>
      <c r="G991" s="110"/>
      <c r="H991" s="110" t="s">
        <v>615</v>
      </c>
      <c r="I991" s="110" t="s">
        <v>10</v>
      </c>
      <c r="J991" s="111">
        <v>3600</v>
      </c>
      <c r="K991" s="111">
        <v>5090</v>
      </c>
      <c r="L991" s="110"/>
      <c r="M991" s="109">
        <v>1</v>
      </c>
      <c r="N991" s="109"/>
      <c r="O991" s="110"/>
      <c r="P991" s="41" t="str">
        <f t="shared" si="15"/>
        <v>1</v>
      </c>
      <c r="Q991" s="41" t="str">
        <f>INDEX(Торг!$J:$J,MATCH($B991,Торг!$B:$B,0))</f>
        <v>АТП</v>
      </c>
      <c r="R991" s="4" t="b">
        <f>EXACT(VLOOKUP(A991,Торг!$A:$A,1,0),A991)</f>
        <v>1</v>
      </c>
    </row>
    <row r="992" spans="1:18" ht="75" x14ac:dyDescent="0.25">
      <c r="A992" s="110" t="s">
        <v>1669</v>
      </c>
      <c r="B992" s="109">
        <v>138035</v>
      </c>
      <c r="C992" s="109">
        <v>121452</v>
      </c>
      <c r="D992" s="110" t="s">
        <v>639</v>
      </c>
      <c r="E992" s="110" t="s">
        <v>2704</v>
      </c>
      <c r="F992" s="110"/>
      <c r="G992" s="110"/>
      <c r="H992" s="110" t="s">
        <v>615</v>
      </c>
      <c r="I992" s="110" t="s">
        <v>10</v>
      </c>
      <c r="J992" s="111">
        <v>3600</v>
      </c>
      <c r="K992" s="111">
        <v>5090</v>
      </c>
      <c r="L992" s="110"/>
      <c r="M992" s="109">
        <v>1</v>
      </c>
      <c r="N992" s="109"/>
      <c r="O992" s="110"/>
      <c r="P992" s="41" t="str">
        <f t="shared" si="15"/>
        <v>1</v>
      </c>
      <c r="Q992" s="41" t="str">
        <f>INDEX(Торг!$J:$J,MATCH($B992,Торг!$B:$B,0))</f>
        <v>АТП</v>
      </c>
      <c r="R992" s="4" t="b">
        <f>EXACT(VLOOKUP(A992,Торг!$A:$A,1,0),A992)</f>
        <v>1</v>
      </c>
    </row>
    <row r="993" spans="1:18" ht="75" x14ac:dyDescent="0.25">
      <c r="A993" s="110" t="s">
        <v>1669</v>
      </c>
      <c r="B993" s="109">
        <v>138036</v>
      </c>
      <c r="C993" s="109">
        <v>121453</v>
      </c>
      <c r="D993" s="110" t="s">
        <v>638</v>
      </c>
      <c r="E993" s="110" t="s">
        <v>2704</v>
      </c>
      <c r="F993" s="110"/>
      <c r="G993" s="110"/>
      <c r="H993" s="110" t="s">
        <v>615</v>
      </c>
      <c r="I993" s="110" t="s">
        <v>10</v>
      </c>
      <c r="J993" s="111">
        <v>3600</v>
      </c>
      <c r="K993" s="111">
        <v>5090</v>
      </c>
      <c r="L993" s="110"/>
      <c r="M993" s="109">
        <v>1</v>
      </c>
      <c r="N993" s="109"/>
      <c r="O993" s="110"/>
      <c r="P993" s="41" t="str">
        <f t="shared" si="15"/>
        <v>1</v>
      </c>
      <c r="Q993" s="41" t="str">
        <f>INDEX(Торг!$J:$J,MATCH($B993,Торг!$B:$B,0))</f>
        <v>АТП</v>
      </c>
      <c r="R993" s="4" t="b">
        <f>EXACT(VLOOKUP(A993,Торг!$A:$A,1,0),A993)</f>
        <v>1</v>
      </c>
    </row>
    <row r="994" spans="1:18" ht="75" x14ac:dyDescent="0.25">
      <c r="A994" s="110" t="s">
        <v>1669</v>
      </c>
      <c r="B994" s="109">
        <v>138037</v>
      </c>
      <c r="C994" s="109">
        <v>121454</v>
      </c>
      <c r="D994" s="110" t="s">
        <v>637</v>
      </c>
      <c r="E994" s="110" t="s">
        <v>2704</v>
      </c>
      <c r="F994" s="110"/>
      <c r="G994" s="110"/>
      <c r="H994" s="110" t="s">
        <v>615</v>
      </c>
      <c r="I994" s="110" t="s">
        <v>10</v>
      </c>
      <c r="J994" s="111">
        <v>3600</v>
      </c>
      <c r="K994" s="111">
        <v>5090</v>
      </c>
      <c r="L994" s="110"/>
      <c r="M994" s="109">
        <v>1</v>
      </c>
      <c r="N994" s="109"/>
      <c r="O994" s="110"/>
      <c r="P994" s="41" t="str">
        <f t="shared" si="15"/>
        <v>1</v>
      </c>
      <c r="Q994" s="41" t="str">
        <f>INDEX(Торг!$J:$J,MATCH($B994,Торг!$B:$B,0))</f>
        <v>АТП</v>
      </c>
      <c r="R994" s="4" t="b">
        <f>EXACT(VLOOKUP(A994,Торг!$A:$A,1,0),A994)</f>
        <v>1</v>
      </c>
    </row>
    <row r="995" spans="1:18" ht="75" x14ac:dyDescent="0.25">
      <c r="A995" s="110" t="s">
        <v>1669</v>
      </c>
      <c r="B995" s="109">
        <v>138038</v>
      </c>
      <c r="C995" s="109">
        <v>121455</v>
      </c>
      <c r="D995" s="110" t="s">
        <v>636</v>
      </c>
      <c r="E995" s="110" t="s">
        <v>2704</v>
      </c>
      <c r="F995" s="110"/>
      <c r="G995" s="110"/>
      <c r="H995" s="110" t="s">
        <v>615</v>
      </c>
      <c r="I995" s="110" t="s">
        <v>10</v>
      </c>
      <c r="J995" s="111">
        <v>3600</v>
      </c>
      <c r="K995" s="111">
        <v>5090</v>
      </c>
      <c r="L995" s="110"/>
      <c r="M995" s="109">
        <v>1</v>
      </c>
      <c r="N995" s="109"/>
      <c r="O995" s="110"/>
      <c r="P995" s="41" t="str">
        <f t="shared" si="15"/>
        <v>1</v>
      </c>
      <c r="Q995" s="41" t="str">
        <f>INDEX(Торг!$J:$J,MATCH($B995,Торг!$B:$B,0))</f>
        <v>АТП</v>
      </c>
      <c r="R995" s="4" t="b">
        <f>EXACT(VLOOKUP(A995,Торг!$A:$A,1,0),A995)</f>
        <v>1</v>
      </c>
    </row>
    <row r="996" spans="1:18" ht="75" x14ac:dyDescent="0.25">
      <c r="A996" s="110" t="s">
        <v>1669</v>
      </c>
      <c r="B996" s="109">
        <v>138039</v>
      </c>
      <c r="C996" s="109">
        <v>121456</v>
      </c>
      <c r="D996" s="110" t="s">
        <v>635</v>
      </c>
      <c r="E996" s="110" t="s">
        <v>2704</v>
      </c>
      <c r="F996" s="110"/>
      <c r="G996" s="110"/>
      <c r="H996" s="110" t="s">
        <v>615</v>
      </c>
      <c r="I996" s="110" t="s">
        <v>10</v>
      </c>
      <c r="J996" s="111">
        <v>3600</v>
      </c>
      <c r="K996" s="111">
        <v>5090</v>
      </c>
      <c r="L996" s="110"/>
      <c r="M996" s="109">
        <v>1</v>
      </c>
      <c r="N996" s="109"/>
      <c r="O996" s="110"/>
      <c r="P996" s="41" t="str">
        <f t="shared" si="15"/>
        <v>1</v>
      </c>
      <c r="Q996" s="41" t="str">
        <f>INDEX(Торг!$J:$J,MATCH($B996,Торг!$B:$B,0))</f>
        <v>АТП</v>
      </c>
      <c r="R996" s="4" t="b">
        <f>EXACT(VLOOKUP(A996,Торг!$A:$A,1,0),A996)</f>
        <v>1</v>
      </c>
    </row>
    <row r="997" spans="1:18" ht="75" x14ac:dyDescent="0.25">
      <c r="A997" s="110" t="s">
        <v>1669</v>
      </c>
      <c r="B997" s="109">
        <v>138040</v>
      </c>
      <c r="C997" s="109">
        <v>121457</v>
      </c>
      <c r="D997" s="110" t="s">
        <v>634</v>
      </c>
      <c r="E997" s="110" t="s">
        <v>2704</v>
      </c>
      <c r="F997" s="110"/>
      <c r="G997" s="110"/>
      <c r="H997" s="110" t="s">
        <v>615</v>
      </c>
      <c r="I997" s="110" t="s">
        <v>10</v>
      </c>
      <c r="J997" s="111">
        <v>3600</v>
      </c>
      <c r="K997" s="111">
        <v>5090</v>
      </c>
      <c r="L997" s="110"/>
      <c r="M997" s="109">
        <v>1</v>
      </c>
      <c r="N997" s="109"/>
      <c r="O997" s="110"/>
      <c r="P997" s="41" t="str">
        <f t="shared" si="15"/>
        <v>1</v>
      </c>
      <c r="Q997" s="41" t="str">
        <f>INDEX(Торг!$J:$J,MATCH($B997,Торг!$B:$B,0))</f>
        <v>АТП</v>
      </c>
      <c r="R997" s="4" t="b">
        <f>EXACT(VLOOKUP(A997,Торг!$A:$A,1,0),A997)</f>
        <v>1</v>
      </c>
    </row>
    <row r="998" spans="1:18" ht="75" x14ac:dyDescent="0.25">
      <c r="A998" s="110" t="s">
        <v>1669</v>
      </c>
      <c r="B998" s="109">
        <v>138041</v>
      </c>
      <c r="C998" s="109">
        <v>121458</v>
      </c>
      <c r="D998" s="110" t="s">
        <v>633</v>
      </c>
      <c r="E998" s="110" t="s">
        <v>2704</v>
      </c>
      <c r="F998" s="110"/>
      <c r="G998" s="110"/>
      <c r="H998" s="110" t="s">
        <v>615</v>
      </c>
      <c r="I998" s="110" t="s">
        <v>10</v>
      </c>
      <c r="J998" s="111">
        <v>3600</v>
      </c>
      <c r="K998" s="111">
        <v>5090</v>
      </c>
      <c r="L998" s="110"/>
      <c r="M998" s="109">
        <v>1</v>
      </c>
      <c r="N998" s="109"/>
      <c r="O998" s="110"/>
      <c r="P998" s="41" t="str">
        <f t="shared" si="15"/>
        <v>1</v>
      </c>
      <c r="Q998" s="41" t="str">
        <f>INDEX(Торг!$J:$J,MATCH($B998,Торг!$B:$B,0))</f>
        <v>АТП</v>
      </c>
      <c r="R998" s="4" t="b">
        <f>EXACT(VLOOKUP(A998,Торг!$A:$A,1,0),A998)</f>
        <v>1</v>
      </c>
    </row>
    <row r="999" spans="1:18" ht="75" x14ac:dyDescent="0.25">
      <c r="A999" s="110" t="s">
        <v>1669</v>
      </c>
      <c r="B999" s="109">
        <v>138042</v>
      </c>
      <c r="C999" s="109">
        <v>121459</v>
      </c>
      <c r="D999" s="110" t="s">
        <v>632</v>
      </c>
      <c r="E999" s="110" t="s">
        <v>2704</v>
      </c>
      <c r="F999" s="110"/>
      <c r="G999" s="110"/>
      <c r="H999" s="110" t="s">
        <v>615</v>
      </c>
      <c r="I999" s="110" t="s">
        <v>10</v>
      </c>
      <c r="J999" s="111">
        <v>3600</v>
      </c>
      <c r="K999" s="111">
        <v>5090</v>
      </c>
      <c r="L999" s="110"/>
      <c r="M999" s="109">
        <v>1</v>
      </c>
      <c r="N999" s="109"/>
      <c r="O999" s="110"/>
      <c r="P999" s="41" t="str">
        <f t="shared" si="15"/>
        <v>1</v>
      </c>
      <c r="Q999" s="41" t="str">
        <f>INDEX(Торг!$J:$J,MATCH($B999,Торг!$B:$B,0))</f>
        <v>АТП</v>
      </c>
      <c r="R999" s="4" t="b">
        <f>EXACT(VLOOKUP(A999,Торг!$A:$A,1,0),A999)</f>
        <v>1</v>
      </c>
    </row>
    <row r="1000" spans="1:18" ht="75" x14ac:dyDescent="0.25">
      <c r="A1000" s="110" t="s">
        <v>1669</v>
      </c>
      <c r="B1000" s="109">
        <v>138043</v>
      </c>
      <c r="C1000" s="109">
        <v>121460</v>
      </c>
      <c r="D1000" s="110" t="s">
        <v>631</v>
      </c>
      <c r="E1000" s="110" t="s">
        <v>2704</v>
      </c>
      <c r="F1000" s="110"/>
      <c r="G1000" s="110"/>
      <c r="H1000" s="110" t="s">
        <v>615</v>
      </c>
      <c r="I1000" s="110" t="s">
        <v>10</v>
      </c>
      <c r="J1000" s="111">
        <v>3600</v>
      </c>
      <c r="K1000" s="111">
        <v>5090</v>
      </c>
      <c r="L1000" s="110"/>
      <c r="M1000" s="109">
        <v>1</v>
      </c>
      <c r="N1000" s="109"/>
      <c r="O1000" s="110"/>
      <c r="P1000" s="41" t="str">
        <f t="shared" si="15"/>
        <v>1</v>
      </c>
      <c r="Q1000" s="41" t="str">
        <f>INDEX(Торг!$J:$J,MATCH($B1000,Торг!$B:$B,0))</f>
        <v>АТП</v>
      </c>
      <c r="R1000" s="4" t="b">
        <f>EXACT(VLOOKUP(A1000,Торг!$A:$A,1,0),A1000)</f>
        <v>1</v>
      </c>
    </row>
    <row r="1001" spans="1:18" ht="75" x14ac:dyDescent="0.25">
      <c r="A1001" s="110" t="s">
        <v>1669</v>
      </c>
      <c r="B1001" s="109">
        <v>138044</v>
      </c>
      <c r="C1001" s="109">
        <v>121461</v>
      </c>
      <c r="D1001" s="110" t="s">
        <v>630</v>
      </c>
      <c r="E1001" s="110" t="s">
        <v>2704</v>
      </c>
      <c r="F1001" s="110"/>
      <c r="G1001" s="110"/>
      <c r="H1001" s="110" t="s">
        <v>615</v>
      </c>
      <c r="I1001" s="110" t="s">
        <v>10</v>
      </c>
      <c r="J1001" s="111">
        <v>3600</v>
      </c>
      <c r="K1001" s="111">
        <v>5090</v>
      </c>
      <c r="L1001" s="110"/>
      <c r="M1001" s="109">
        <v>1</v>
      </c>
      <c r="N1001" s="109"/>
      <c r="O1001" s="110"/>
      <c r="P1001" s="41" t="str">
        <f t="shared" si="15"/>
        <v>1</v>
      </c>
      <c r="Q1001" s="41" t="str">
        <f>INDEX(Торг!$J:$J,MATCH($B1001,Торг!$B:$B,0))</f>
        <v>АТП</v>
      </c>
      <c r="R1001" s="4" t="b">
        <f>EXACT(VLOOKUP(A1001,Торг!$A:$A,1,0),A1001)</f>
        <v>1</v>
      </c>
    </row>
    <row r="1002" spans="1:18" ht="75" x14ac:dyDescent="0.25">
      <c r="A1002" s="110" t="s">
        <v>1669</v>
      </c>
      <c r="B1002" s="109">
        <v>138045</v>
      </c>
      <c r="C1002" s="109">
        <v>121462</v>
      </c>
      <c r="D1002" s="110" t="s">
        <v>629</v>
      </c>
      <c r="E1002" s="110" t="s">
        <v>2704</v>
      </c>
      <c r="F1002" s="110"/>
      <c r="G1002" s="110"/>
      <c r="H1002" s="110" t="s">
        <v>615</v>
      </c>
      <c r="I1002" s="110" t="s">
        <v>10</v>
      </c>
      <c r="J1002" s="111">
        <v>3600</v>
      </c>
      <c r="K1002" s="111">
        <v>5090</v>
      </c>
      <c r="L1002" s="110"/>
      <c r="M1002" s="109">
        <v>1</v>
      </c>
      <c r="N1002" s="109"/>
      <c r="O1002" s="110"/>
      <c r="P1002" s="41" t="str">
        <f t="shared" si="15"/>
        <v>1</v>
      </c>
      <c r="Q1002" s="41" t="str">
        <f>INDEX(Торг!$J:$J,MATCH($B1002,Торг!$B:$B,0))</f>
        <v>АТП</v>
      </c>
      <c r="R1002" s="4" t="b">
        <f>EXACT(VLOOKUP(A1002,Торг!$A:$A,1,0),A1002)</f>
        <v>1</v>
      </c>
    </row>
    <row r="1003" spans="1:18" ht="75" x14ac:dyDescent="0.25">
      <c r="A1003" s="110" t="s">
        <v>1669</v>
      </c>
      <c r="B1003" s="109">
        <v>138046</v>
      </c>
      <c r="C1003" s="109">
        <v>121463</v>
      </c>
      <c r="D1003" s="110" t="s">
        <v>628</v>
      </c>
      <c r="E1003" s="110" t="s">
        <v>2704</v>
      </c>
      <c r="F1003" s="110"/>
      <c r="G1003" s="110"/>
      <c r="H1003" s="110" t="s">
        <v>615</v>
      </c>
      <c r="I1003" s="110" t="s">
        <v>10</v>
      </c>
      <c r="J1003" s="111">
        <v>3600</v>
      </c>
      <c r="K1003" s="111">
        <v>5090</v>
      </c>
      <c r="L1003" s="110"/>
      <c r="M1003" s="109">
        <v>1</v>
      </c>
      <c r="N1003" s="109"/>
      <c r="O1003" s="110"/>
      <c r="P1003" s="41" t="str">
        <f t="shared" si="15"/>
        <v>1</v>
      </c>
      <c r="Q1003" s="41" t="str">
        <f>INDEX(Торг!$J:$J,MATCH($B1003,Торг!$B:$B,0))</f>
        <v>АТП</v>
      </c>
      <c r="R1003" s="4" t="b">
        <f>EXACT(VLOOKUP(A1003,Торг!$A:$A,1,0),A1003)</f>
        <v>1</v>
      </c>
    </row>
    <row r="1004" spans="1:18" ht="75" x14ac:dyDescent="0.25">
      <c r="A1004" s="110" t="s">
        <v>1669</v>
      </c>
      <c r="B1004" s="109">
        <v>138047</v>
      </c>
      <c r="C1004" s="109">
        <v>121464</v>
      </c>
      <c r="D1004" s="110" t="s">
        <v>627</v>
      </c>
      <c r="E1004" s="110" t="s">
        <v>2704</v>
      </c>
      <c r="F1004" s="110"/>
      <c r="G1004" s="110"/>
      <c r="H1004" s="110" t="s">
        <v>615</v>
      </c>
      <c r="I1004" s="110" t="s">
        <v>10</v>
      </c>
      <c r="J1004" s="111">
        <v>3600</v>
      </c>
      <c r="K1004" s="111">
        <v>5090</v>
      </c>
      <c r="L1004" s="110"/>
      <c r="M1004" s="109">
        <v>1</v>
      </c>
      <c r="N1004" s="109"/>
      <c r="O1004" s="110"/>
      <c r="P1004" s="41" t="str">
        <f t="shared" si="15"/>
        <v>1</v>
      </c>
      <c r="Q1004" s="41" t="str">
        <f>INDEX(Торг!$J:$J,MATCH($B1004,Торг!$B:$B,0))</f>
        <v>АТП</v>
      </c>
      <c r="R1004" s="4" t="b">
        <f>EXACT(VLOOKUP(A1004,Торг!$A:$A,1,0),A1004)</f>
        <v>1</v>
      </c>
    </row>
    <row r="1005" spans="1:18" ht="75" x14ac:dyDescent="0.25">
      <c r="A1005" s="110" t="s">
        <v>1669</v>
      </c>
      <c r="B1005" s="109">
        <v>138048</v>
      </c>
      <c r="C1005" s="109">
        <v>121465</v>
      </c>
      <c r="D1005" s="110" t="s">
        <v>626</v>
      </c>
      <c r="E1005" s="110" t="s">
        <v>2704</v>
      </c>
      <c r="F1005" s="110"/>
      <c r="G1005" s="110"/>
      <c r="H1005" s="110" t="s">
        <v>615</v>
      </c>
      <c r="I1005" s="110" t="s">
        <v>10</v>
      </c>
      <c r="J1005" s="111">
        <v>3600</v>
      </c>
      <c r="K1005" s="111">
        <v>5090</v>
      </c>
      <c r="L1005" s="110"/>
      <c r="M1005" s="109">
        <v>1</v>
      </c>
      <c r="N1005" s="109"/>
      <c r="O1005" s="110"/>
      <c r="P1005" s="41" t="str">
        <f t="shared" si="15"/>
        <v>1</v>
      </c>
      <c r="Q1005" s="41" t="str">
        <f>INDEX(Торг!$J:$J,MATCH($B1005,Торг!$B:$B,0))</f>
        <v>АТП</v>
      </c>
      <c r="R1005" s="4" t="b">
        <f>EXACT(VLOOKUP(A1005,Торг!$A:$A,1,0),A1005)</f>
        <v>1</v>
      </c>
    </row>
    <row r="1006" spans="1:18" ht="75" x14ac:dyDescent="0.25">
      <c r="A1006" s="110" t="s">
        <v>1669</v>
      </c>
      <c r="B1006" s="109">
        <v>138049</v>
      </c>
      <c r="C1006" s="109">
        <v>121466</v>
      </c>
      <c r="D1006" s="110" t="s">
        <v>625</v>
      </c>
      <c r="E1006" s="110" t="s">
        <v>2704</v>
      </c>
      <c r="F1006" s="110"/>
      <c r="G1006" s="110"/>
      <c r="H1006" s="110" t="s">
        <v>615</v>
      </c>
      <c r="I1006" s="110" t="s">
        <v>10</v>
      </c>
      <c r="J1006" s="111">
        <v>3600</v>
      </c>
      <c r="K1006" s="111">
        <v>5090</v>
      </c>
      <c r="L1006" s="110"/>
      <c r="M1006" s="109">
        <v>1</v>
      </c>
      <c r="N1006" s="109"/>
      <c r="O1006" s="110"/>
      <c r="P1006" s="41" t="str">
        <f t="shared" si="15"/>
        <v>1</v>
      </c>
      <c r="Q1006" s="41" t="str">
        <f>INDEX(Торг!$J:$J,MATCH($B1006,Торг!$B:$B,0))</f>
        <v>АТП</v>
      </c>
      <c r="R1006" s="4" t="b">
        <f>EXACT(VLOOKUP(A1006,Торг!$A:$A,1,0),A1006)</f>
        <v>1</v>
      </c>
    </row>
    <row r="1007" spans="1:18" ht="75" x14ac:dyDescent="0.25">
      <c r="A1007" s="110" t="s">
        <v>1669</v>
      </c>
      <c r="B1007" s="109">
        <v>138050</v>
      </c>
      <c r="C1007" s="109">
        <v>121467</v>
      </c>
      <c r="D1007" s="110" t="s">
        <v>624</v>
      </c>
      <c r="E1007" s="110" t="s">
        <v>2704</v>
      </c>
      <c r="F1007" s="110"/>
      <c r="G1007" s="110"/>
      <c r="H1007" s="110" t="s">
        <v>615</v>
      </c>
      <c r="I1007" s="110" t="s">
        <v>10</v>
      </c>
      <c r="J1007" s="111">
        <v>3600</v>
      </c>
      <c r="K1007" s="111">
        <v>5090</v>
      </c>
      <c r="L1007" s="110"/>
      <c r="M1007" s="109">
        <v>1</v>
      </c>
      <c r="N1007" s="109"/>
      <c r="O1007" s="110"/>
      <c r="P1007" s="41" t="str">
        <f t="shared" si="15"/>
        <v>1</v>
      </c>
      <c r="Q1007" s="41" t="str">
        <f>INDEX(Торг!$J:$J,MATCH($B1007,Торг!$B:$B,0))</f>
        <v>АТП</v>
      </c>
      <c r="R1007" s="4" t="b">
        <f>EXACT(VLOOKUP(A1007,Торг!$A:$A,1,0),A1007)</f>
        <v>1</v>
      </c>
    </row>
    <row r="1008" spans="1:18" ht="90" x14ac:dyDescent="0.25">
      <c r="A1008" s="110" t="s">
        <v>1669</v>
      </c>
      <c r="B1008" s="109">
        <v>138051</v>
      </c>
      <c r="C1008" s="109">
        <v>121468</v>
      </c>
      <c r="D1008" s="110" t="s">
        <v>623</v>
      </c>
      <c r="E1008" s="110" t="s">
        <v>2704</v>
      </c>
      <c r="F1008" s="110"/>
      <c r="G1008" s="110"/>
      <c r="H1008" s="110" t="s">
        <v>615</v>
      </c>
      <c r="I1008" s="110" t="s">
        <v>10</v>
      </c>
      <c r="J1008" s="111">
        <v>3600</v>
      </c>
      <c r="K1008" s="111">
        <v>5090</v>
      </c>
      <c r="L1008" s="110"/>
      <c r="M1008" s="109">
        <v>1</v>
      </c>
      <c r="N1008" s="109"/>
      <c r="O1008" s="110"/>
      <c r="P1008" s="41" t="str">
        <f t="shared" si="15"/>
        <v>1</v>
      </c>
      <c r="Q1008" s="41" t="str">
        <f>INDEX(Торг!$J:$J,MATCH($B1008,Торг!$B:$B,0))</f>
        <v>АТП</v>
      </c>
      <c r="R1008" s="4" t="b">
        <f>EXACT(VLOOKUP(A1008,Торг!$A:$A,1,0),A1008)</f>
        <v>1</v>
      </c>
    </row>
    <row r="1009" spans="1:18" ht="75" x14ac:dyDescent="0.25">
      <c r="A1009" s="110" t="s">
        <v>1669</v>
      </c>
      <c r="B1009" s="109">
        <v>138052</v>
      </c>
      <c r="C1009" s="109">
        <v>121469</v>
      </c>
      <c r="D1009" s="110" t="s">
        <v>622</v>
      </c>
      <c r="E1009" s="110" t="s">
        <v>2704</v>
      </c>
      <c r="F1009" s="110"/>
      <c r="G1009" s="110"/>
      <c r="H1009" s="110" t="s">
        <v>615</v>
      </c>
      <c r="I1009" s="110" t="s">
        <v>10</v>
      </c>
      <c r="J1009" s="111">
        <v>3600</v>
      </c>
      <c r="K1009" s="111">
        <v>5090</v>
      </c>
      <c r="L1009" s="110"/>
      <c r="M1009" s="109">
        <v>1</v>
      </c>
      <c r="N1009" s="109"/>
      <c r="O1009" s="110"/>
      <c r="P1009" s="41" t="str">
        <f t="shared" si="15"/>
        <v>1</v>
      </c>
      <c r="Q1009" s="41" t="str">
        <f>INDEX(Торг!$J:$J,MATCH($B1009,Торг!$B:$B,0))</f>
        <v>АТП</v>
      </c>
      <c r="R1009" s="4" t="b">
        <f>EXACT(VLOOKUP(A1009,Торг!$A:$A,1,0),A1009)</f>
        <v>1</v>
      </c>
    </row>
    <row r="1010" spans="1:18" ht="75" x14ac:dyDescent="0.25">
      <c r="A1010" s="110" t="s">
        <v>1669</v>
      </c>
      <c r="B1010" s="109">
        <v>138053</v>
      </c>
      <c r="C1010" s="109">
        <v>121470</v>
      </c>
      <c r="D1010" s="110" t="s">
        <v>621</v>
      </c>
      <c r="E1010" s="110" t="s">
        <v>2704</v>
      </c>
      <c r="F1010" s="110"/>
      <c r="G1010" s="110"/>
      <c r="H1010" s="110" t="s">
        <v>615</v>
      </c>
      <c r="I1010" s="110" t="s">
        <v>10</v>
      </c>
      <c r="J1010" s="111">
        <v>3600</v>
      </c>
      <c r="K1010" s="111">
        <v>5090</v>
      </c>
      <c r="L1010" s="110"/>
      <c r="M1010" s="109">
        <v>1</v>
      </c>
      <c r="N1010" s="109"/>
      <c r="O1010" s="110"/>
      <c r="P1010" s="41" t="str">
        <f t="shared" si="15"/>
        <v>1</v>
      </c>
      <c r="Q1010" s="41" t="str">
        <f>INDEX(Торг!$J:$J,MATCH($B1010,Торг!$B:$B,0))</f>
        <v>АТП</v>
      </c>
      <c r="R1010" s="4" t="b">
        <f>EXACT(VLOOKUP(A1010,Торг!$A:$A,1,0),A1010)</f>
        <v>1</v>
      </c>
    </row>
    <row r="1011" spans="1:18" ht="75" x14ac:dyDescent="0.25">
      <c r="A1011" s="110" t="s">
        <v>1669</v>
      </c>
      <c r="B1011" s="109">
        <v>138054</v>
      </c>
      <c r="C1011" s="109">
        <v>121471</v>
      </c>
      <c r="D1011" s="110" t="s">
        <v>620</v>
      </c>
      <c r="E1011" s="110" t="s">
        <v>2704</v>
      </c>
      <c r="F1011" s="110"/>
      <c r="G1011" s="110"/>
      <c r="H1011" s="110" t="s">
        <v>615</v>
      </c>
      <c r="I1011" s="110" t="s">
        <v>10</v>
      </c>
      <c r="J1011" s="111">
        <v>3600</v>
      </c>
      <c r="K1011" s="111">
        <v>5090</v>
      </c>
      <c r="L1011" s="110"/>
      <c r="M1011" s="109">
        <v>1</v>
      </c>
      <c r="N1011" s="109"/>
      <c r="O1011" s="110"/>
      <c r="P1011" s="41" t="str">
        <f t="shared" si="15"/>
        <v>1</v>
      </c>
      <c r="Q1011" s="41" t="str">
        <f>INDEX(Торг!$J:$J,MATCH($B1011,Торг!$B:$B,0))</f>
        <v>АТП</v>
      </c>
      <c r="R1011" s="4" t="b">
        <f>EXACT(VLOOKUP(A1011,Торг!$A:$A,1,0),A1011)</f>
        <v>1</v>
      </c>
    </row>
    <row r="1012" spans="1:18" ht="75" x14ac:dyDescent="0.25">
      <c r="A1012" s="110" t="s">
        <v>1669</v>
      </c>
      <c r="B1012" s="109">
        <v>138055</v>
      </c>
      <c r="C1012" s="109">
        <v>121472</v>
      </c>
      <c r="D1012" s="110" t="s">
        <v>619</v>
      </c>
      <c r="E1012" s="110" t="s">
        <v>2704</v>
      </c>
      <c r="F1012" s="110"/>
      <c r="G1012" s="110"/>
      <c r="H1012" s="110" t="s">
        <v>615</v>
      </c>
      <c r="I1012" s="110" t="s">
        <v>10</v>
      </c>
      <c r="J1012" s="111">
        <v>3600</v>
      </c>
      <c r="K1012" s="111">
        <v>5090</v>
      </c>
      <c r="L1012" s="110"/>
      <c r="M1012" s="109">
        <v>1</v>
      </c>
      <c r="N1012" s="109"/>
      <c r="O1012" s="110"/>
      <c r="P1012" s="41" t="str">
        <f t="shared" si="15"/>
        <v>1</v>
      </c>
      <c r="Q1012" s="41" t="str">
        <f>INDEX(Торг!$J:$J,MATCH($B1012,Торг!$B:$B,0))</f>
        <v>АТП</v>
      </c>
      <c r="R1012" s="4" t="b">
        <f>EXACT(VLOOKUP(A1012,Торг!$A:$A,1,0),A1012)</f>
        <v>1</v>
      </c>
    </row>
    <row r="1013" spans="1:18" ht="75" x14ac:dyDescent="0.25">
      <c r="A1013" s="110" t="s">
        <v>1669</v>
      </c>
      <c r="B1013" s="109">
        <v>138056</v>
      </c>
      <c r="C1013" s="109">
        <v>121473</v>
      </c>
      <c r="D1013" s="110" t="s">
        <v>618</v>
      </c>
      <c r="E1013" s="110" t="s">
        <v>2704</v>
      </c>
      <c r="F1013" s="110"/>
      <c r="G1013" s="110"/>
      <c r="H1013" s="110" t="s">
        <v>615</v>
      </c>
      <c r="I1013" s="110" t="s">
        <v>10</v>
      </c>
      <c r="J1013" s="111">
        <v>3600</v>
      </c>
      <c r="K1013" s="111">
        <v>5090</v>
      </c>
      <c r="L1013" s="110"/>
      <c r="M1013" s="109">
        <v>1</v>
      </c>
      <c r="N1013" s="109"/>
      <c r="O1013" s="110"/>
      <c r="P1013" s="41" t="str">
        <f t="shared" si="15"/>
        <v>1</v>
      </c>
      <c r="Q1013" s="41" t="str">
        <f>INDEX(Торг!$J:$J,MATCH($B1013,Торг!$B:$B,0))</f>
        <v>АТП</v>
      </c>
      <c r="R1013" s="4" t="b">
        <f>EXACT(VLOOKUP(A1013,Торг!$A:$A,1,0),A1013)</f>
        <v>1</v>
      </c>
    </row>
    <row r="1014" spans="1:18" ht="75" x14ac:dyDescent="0.25">
      <c r="A1014" s="110" t="s">
        <v>1669</v>
      </c>
      <c r="B1014" s="109">
        <v>138057</v>
      </c>
      <c r="C1014" s="109">
        <v>121474</v>
      </c>
      <c r="D1014" s="110" t="s">
        <v>617</v>
      </c>
      <c r="E1014" s="110" t="s">
        <v>2704</v>
      </c>
      <c r="F1014" s="110"/>
      <c r="G1014" s="110"/>
      <c r="H1014" s="110" t="s">
        <v>615</v>
      </c>
      <c r="I1014" s="110" t="s">
        <v>10</v>
      </c>
      <c r="J1014" s="111">
        <v>3600</v>
      </c>
      <c r="K1014" s="111">
        <v>5090</v>
      </c>
      <c r="L1014" s="110"/>
      <c r="M1014" s="109">
        <v>1</v>
      </c>
      <c r="N1014" s="109"/>
      <c r="O1014" s="110"/>
      <c r="P1014" s="41" t="str">
        <f t="shared" si="15"/>
        <v>1</v>
      </c>
      <c r="Q1014" s="41" t="str">
        <f>INDEX(Торг!$J:$J,MATCH($B1014,Торг!$B:$B,0))</f>
        <v>АТП</v>
      </c>
      <c r="R1014" s="4" t="b">
        <f>EXACT(VLOOKUP(A1014,Торг!$A:$A,1,0),A1014)</f>
        <v>1</v>
      </c>
    </row>
    <row r="1015" spans="1:18" ht="75" x14ac:dyDescent="0.25">
      <c r="A1015" s="110" t="s">
        <v>1669</v>
      </c>
      <c r="B1015" s="109">
        <v>138058</v>
      </c>
      <c r="C1015" s="109">
        <v>121475</v>
      </c>
      <c r="D1015" s="110" t="s">
        <v>616</v>
      </c>
      <c r="E1015" s="110" t="s">
        <v>2704</v>
      </c>
      <c r="F1015" s="110"/>
      <c r="G1015" s="110"/>
      <c r="H1015" s="110" t="s">
        <v>615</v>
      </c>
      <c r="I1015" s="110" t="s">
        <v>10</v>
      </c>
      <c r="J1015" s="111">
        <v>3600</v>
      </c>
      <c r="K1015" s="111">
        <v>5090</v>
      </c>
      <c r="L1015" s="110"/>
      <c r="M1015" s="109">
        <v>1</v>
      </c>
      <c r="N1015" s="109"/>
      <c r="O1015" s="110"/>
      <c r="P1015" s="41" t="str">
        <f t="shared" si="15"/>
        <v>1</v>
      </c>
      <c r="Q1015" s="41" t="str">
        <f>INDEX(Торг!$J:$J,MATCH($B1015,Торг!$B:$B,0))</f>
        <v>АТП</v>
      </c>
      <c r="R1015" s="4" t="b">
        <f>EXACT(VLOOKUP(A1015,Торг!$A:$A,1,0),A1015)</f>
        <v>1</v>
      </c>
    </row>
    <row r="1016" spans="1:18" ht="75" x14ac:dyDescent="0.25">
      <c r="A1016" s="110" t="s">
        <v>1671</v>
      </c>
      <c r="B1016" s="109">
        <v>138060</v>
      </c>
      <c r="C1016" s="109">
        <v>61046</v>
      </c>
      <c r="D1016" s="110" t="s">
        <v>614</v>
      </c>
      <c r="E1016" s="110" t="s">
        <v>2704</v>
      </c>
      <c r="F1016" s="110"/>
      <c r="G1016" s="110"/>
      <c r="H1016" s="110" t="s">
        <v>613</v>
      </c>
      <c r="I1016" s="110" t="s">
        <v>10</v>
      </c>
      <c r="J1016" s="111">
        <v>2800</v>
      </c>
      <c r="K1016" s="111">
        <v>4090</v>
      </c>
      <c r="L1016" s="110"/>
      <c r="M1016" s="109">
        <v>1</v>
      </c>
      <c r="N1016" s="109"/>
      <c r="O1016" s="110"/>
      <c r="P1016" s="41" t="str">
        <f t="shared" si="15"/>
        <v>1</v>
      </c>
      <c r="Q1016" s="41" t="str">
        <f>INDEX(Торг!$J:$J,MATCH($B1016,Торг!$B:$B,0))</f>
        <v>АТП</v>
      </c>
      <c r="R1016" s="4" t="b">
        <f>EXACT(VLOOKUP(A1016,Торг!$A:$A,1,0),A1016)</f>
        <v>1</v>
      </c>
    </row>
    <row r="1017" spans="1:18" ht="75" x14ac:dyDescent="0.25">
      <c r="A1017" s="110" t="s">
        <v>1671</v>
      </c>
      <c r="B1017" s="109">
        <v>257501</v>
      </c>
      <c r="C1017" s="109">
        <v>61050</v>
      </c>
      <c r="D1017" s="110" t="s">
        <v>1672</v>
      </c>
      <c r="E1017" s="110" t="s">
        <v>2704</v>
      </c>
      <c r="F1017" s="110"/>
      <c r="G1017" s="110"/>
      <c r="H1017" s="110" t="s">
        <v>613</v>
      </c>
      <c r="I1017" s="110" t="s">
        <v>10</v>
      </c>
      <c r="J1017" s="111">
        <v>3400</v>
      </c>
      <c r="K1017" s="111">
        <v>4790</v>
      </c>
      <c r="L1017" s="110"/>
      <c r="M1017" s="109">
        <v>1</v>
      </c>
      <c r="N1017" s="109"/>
      <c r="O1017" s="110"/>
      <c r="P1017" s="41" t="str">
        <f t="shared" si="15"/>
        <v>1</v>
      </c>
      <c r="Q1017" s="41" t="str">
        <f>INDEX(Торг!$J:$J,MATCH($B1017,Торг!$B:$B,0))</f>
        <v>АТП</v>
      </c>
      <c r="R1017" s="4" t="b">
        <f>EXACT(VLOOKUP(A1017,Торг!$A:$A,1,0),A1017)</f>
        <v>1</v>
      </c>
    </row>
    <row r="1018" spans="1:18" ht="75" x14ac:dyDescent="0.25">
      <c r="A1018" s="110" t="s">
        <v>1671</v>
      </c>
      <c r="B1018" s="109">
        <v>138062</v>
      </c>
      <c r="C1018" s="109">
        <v>61047</v>
      </c>
      <c r="D1018" s="110" t="s">
        <v>612</v>
      </c>
      <c r="E1018" s="110" t="s">
        <v>2704</v>
      </c>
      <c r="F1018" s="110"/>
      <c r="G1018" s="110"/>
      <c r="H1018" s="110" t="s">
        <v>611</v>
      </c>
      <c r="I1018" s="110" t="s">
        <v>10</v>
      </c>
      <c r="J1018" s="111">
        <v>2500</v>
      </c>
      <c r="K1018" s="111">
        <v>3590</v>
      </c>
      <c r="L1018" s="110"/>
      <c r="M1018" s="109">
        <v>1</v>
      </c>
      <c r="N1018" s="109"/>
      <c r="O1018" s="110"/>
      <c r="P1018" s="41" t="str">
        <f t="shared" si="15"/>
        <v>1</v>
      </c>
      <c r="Q1018" s="41" t="str">
        <f>INDEX(Торг!$J:$J,MATCH($B1018,Торг!$B:$B,0))</f>
        <v>АТП</v>
      </c>
      <c r="R1018" s="4" t="b">
        <f>EXACT(VLOOKUP(A1018,Торг!$A:$A,1,0),A1018)</f>
        <v>1</v>
      </c>
    </row>
    <row r="1019" spans="1:18" ht="75" x14ac:dyDescent="0.25">
      <c r="A1019" s="110" t="s">
        <v>1671</v>
      </c>
      <c r="B1019" s="109">
        <v>257502</v>
      </c>
      <c r="C1019" s="109">
        <v>61051</v>
      </c>
      <c r="D1019" s="110" t="s">
        <v>1673</v>
      </c>
      <c r="E1019" s="110" t="s">
        <v>2704</v>
      </c>
      <c r="F1019" s="110"/>
      <c r="G1019" s="110"/>
      <c r="H1019" s="110" t="s">
        <v>611</v>
      </c>
      <c r="I1019" s="110" t="s">
        <v>10</v>
      </c>
      <c r="J1019" s="111">
        <v>3100</v>
      </c>
      <c r="K1019" s="111">
        <v>4390</v>
      </c>
      <c r="L1019" s="110"/>
      <c r="M1019" s="109">
        <v>1</v>
      </c>
      <c r="N1019" s="109"/>
      <c r="O1019" s="110"/>
      <c r="P1019" s="41" t="str">
        <f t="shared" si="15"/>
        <v>1</v>
      </c>
      <c r="Q1019" s="41" t="str">
        <f>INDEX(Торг!$J:$J,MATCH($B1019,Торг!$B:$B,0))</f>
        <v>АТП</v>
      </c>
      <c r="R1019" s="4" t="b">
        <f>EXACT(VLOOKUP(A1019,Торг!$A:$A,1,0),A1019)</f>
        <v>1</v>
      </c>
    </row>
    <row r="1020" spans="1:18" ht="75" x14ac:dyDescent="0.25">
      <c r="A1020" s="110" t="s">
        <v>1671</v>
      </c>
      <c r="B1020" s="109">
        <v>257503</v>
      </c>
      <c r="C1020" s="109">
        <v>177220</v>
      </c>
      <c r="D1020" s="110" t="s">
        <v>1674</v>
      </c>
      <c r="E1020" s="110" t="s">
        <v>2704</v>
      </c>
      <c r="F1020" s="110"/>
      <c r="G1020" s="110"/>
      <c r="H1020" s="110" t="s">
        <v>611</v>
      </c>
      <c r="I1020" s="110" t="s">
        <v>10</v>
      </c>
      <c r="J1020" s="111">
        <v>3100</v>
      </c>
      <c r="K1020" s="111">
        <v>4390</v>
      </c>
      <c r="L1020" s="110"/>
      <c r="M1020" s="109">
        <v>1</v>
      </c>
      <c r="N1020" s="109"/>
      <c r="O1020" s="110"/>
      <c r="P1020" s="41" t="str">
        <f t="shared" si="15"/>
        <v>1</v>
      </c>
      <c r="Q1020" s="41" t="str">
        <f>INDEX(Торг!$J:$J,MATCH($B1020,Торг!$B:$B,0))</f>
        <v>АТП</v>
      </c>
      <c r="R1020" s="4" t="b">
        <f>EXACT(VLOOKUP(A1020,Торг!$A:$A,1,0),A1020)</f>
        <v>1</v>
      </c>
    </row>
    <row r="1021" spans="1:18" ht="75" x14ac:dyDescent="0.25">
      <c r="A1021" s="110" t="s">
        <v>1671</v>
      </c>
      <c r="B1021" s="109">
        <v>257504</v>
      </c>
      <c r="C1021" s="109">
        <v>177221</v>
      </c>
      <c r="D1021" s="110" t="s">
        <v>1675</v>
      </c>
      <c r="E1021" s="110" t="s">
        <v>2704</v>
      </c>
      <c r="F1021" s="110"/>
      <c r="G1021" s="110"/>
      <c r="H1021" s="110" t="s">
        <v>611</v>
      </c>
      <c r="I1021" s="110" t="s">
        <v>10</v>
      </c>
      <c r="J1021" s="111">
        <v>3100</v>
      </c>
      <c r="K1021" s="111">
        <v>4390</v>
      </c>
      <c r="L1021" s="110"/>
      <c r="M1021" s="109">
        <v>1</v>
      </c>
      <c r="N1021" s="109"/>
      <c r="O1021" s="110"/>
      <c r="P1021" s="41" t="str">
        <f t="shared" si="15"/>
        <v>1</v>
      </c>
      <c r="Q1021" s="41" t="str">
        <f>INDEX(Торг!$J:$J,MATCH($B1021,Торг!$B:$B,0))</f>
        <v>АТП</v>
      </c>
      <c r="R1021" s="4" t="b">
        <f>EXACT(VLOOKUP(A1021,Торг!$A:$A,1,0),A1021)</f>
        <v>1</v>
      </c>
    </row>
    <row r="1022" spans="1:18" ht="75" x14ac:dyDescent="0.25">
      <c r="A1022" s="110" t="s">
        <v>1671</v>
      </c>
      <c r="B1022" s="109">
        <v>257505</v>
      </c>
      <c r="C1022" s="109">
        <v>177222</v>
      </c>
      <c r="D1022" s="110" t="s">
        <v>1676</v>
      </c>
      <c r="E1022" s="110" t="s">
        <v>2704</v>
      </c>
      <c r="F1022" s="110"/>
      <c r="G1022" s="110"/>
      <c r="H1022" s="110" t="s">
        <v>611</v>
      </c>
      <c r="I1022" s="110" t="s">
        <v>10</v>
      </c>
      <c r="J1022" s="111">
        <v>3100</v>
      </c>
      <c r="K1022" s="111">
        <v>4390</v>
      </c>
      <c r="L1022" s="110"/>
      <c r="M1022" s="109">
        <v>1</v>
      </c>
      <c r="N1022" s="109"/>
      <c r="O1022" s="110"/>
      <c r="P1022" s="41" t="str">
        <f t="shared" si="15"/>
        <v>1</v>
      </c>
      <c r="Q1022" s="41" t="str">
        <f>INDEX(Торг!$J:$J,MATCH($B1022,Торг!$B:$B,0))</f>
        <v>АТП</v>
      </c>
      <c r="R1022" s="4" t="b">
        <f>EXACT(VLOOKUP(A1022,Торг!$A:$A,1,0),A1022)</f>
        <v>1</v>
      </c>
    </row>
    <row r="1023" spans="1:18" ht="75" x14ac:dyDescent="0.25">
      <c r="A1023" s="110" t="s">
        <v>1671</v>
      </c>
      <c r="B1023" s="109">
        <v>257506</v>
      </c>
      <c r="C1023" s="109">
        <v>177223</v>
      </c>
      <c r="D1023" s="110" t="s">
        <v>1677</v>
      </c>
      <c r="E1023" s="110" t="s">
        <v>2704</v>
      </c>
      <c r="F1023" s="110"/>
      <c r="G1023" s="110"/>
      <c r="H1023" s="110" t="s">
        <v>611</v>
      </c>
      <c r="I1023" s="110" t="s">
        <v>10</v>
      </c>
      <c r="J1023" s="111">
        <v>3100</v>
      </c>
      <c r="K1023" s="111">
        <v>4390</v>
      </c>
      <c r="L1023" s="110"/>
      <c r="M1023" s="109">
        <v>1</v>
      </c>
      <c r="N1023" s="109"/>
      <c r="O1023" s="110"/>
      <c r="P1023" s="41" t="str">
        <f t="shared" si="15"/>
        <v>1</v>
      </c>
      <c r="Q1023" s="41" t="str">
        <f>INDEX(Торг!$J:$J,MATCH($B1023,Торг!$B:$B,0))</f>
        <v>АТП</v>
      </c>
      <c r="R1023" s="4" t="b">
        <f>EXACT(VLOOKUP(A1023,Торг!$A:$A,1,0),A1023)</f>
        <v>1</v>
      </c>
    </row>
    <row r="1024" spans="1:18" ht="75" x14ac:dyDescent="0.25">
      <c r="A1024" s="110" t="s">
        <v>1671</v>
      </c>
      <c r="B1024" s="109">
        <v>257507</v>
      </c>
      <c r="C1024" s="109">
        <v>177224</v>
      </c>
      <c r="D1024" s="110" t="s">
        <v>1678</v>
      </c>
      <c r="E1024" s="110" t="s">
        <v>2704</v>
      </c>
      <c r="F1024" s="110"/>
      <c r="G1024" s="110"/>
      <c r="H1024" s="110" t="s">
        <v>611</v>
      </c>
      <c r="I1024" s="110" t="s">
        <v>10</v>
      </c>
      <c r="J1024" s="111">
        <v>3100</v>
      </c>
      <c r="K1024" s="111">
        <v>4390</v>
      </c>
      <c r="L1024" s="110"/>
      <c r="M1024" s="109">
        <v>1</v>
      </c>
      <c r="N1024" s="109"/>
      <c r="O1024" s="110"/>
      <c r="P1024" s="41" t="str">
        <f t="shared" si="15"/>
        <v>1</v>
      </c>
      <c r="Q1024" s="41" t="str">
        <f>INDEX(Торг!$J:$J,MATCH($B1024,Торг!$B:$B,0))</f>
        <v>АТП</v>
      </c>
      <c r="R1024" s="4" t="b">
        <f>EXACT(VLOOKUP(A1024,Торг!$A:$A,1,0),A1024)</f>
        <v>1</v>
      </c>
    </row>
    <row r="1025" spans="1:18" ht="75" x14ac:dyDescent="0.25">
      <c r="A1025" s="110" t="s">
        <v>1671</v>
      </c>
      <c r="B1025" s="109">
        <v>257508</v>
      </c>
      <c r="C1025" s="109">
        <v>177225</v>
      </c>
      <c r="D1025" s="110" t="s">
        <v>1679</v>
      </c>
      <c r="E1025" s="110" t="s">
        <v>2704</v>
      </c>
      <c r="F1025" s="110"/>
      <c r="G1025" s="110"/>
      <c r="H1025" s="110" t="s">
        <v>611</v>
      </c>
      <c r="I1025" s="110" t="s">
        <v>10</v>
      </c>
      <c r="J1025" s="111">
        <v>3100</v>
      </c>
      <c r="K1025" s="111">
        <v>4390</v>
      </c>
      <c r="L1025" s="110"/>
      <c r="M1025" s="109">
        <v>1</v>
      </c>
      <c r="N1025" s="109"/>
      <c r="O1025" s="110"/>
      <c r="P1025" s="41" t="str">
        <f t="shared" si="15"/>
        <v>1</v>
      </c>
      <c r="Q1025" s="41" t="str">
        <f>INDEX(Торг!$J:$J,MATCH($B1025,Торг!$B:$B,0))</f>
        <v>АТП</v>
      </c>
      <c r="R1025" s="4" t="b">
        <f>EXACT(VLOOKUP(A1025,Торг!$A:$A,1,0),A1025)</f>
        <v>1</v>
      </c>
    </row>
    <row r="1026" spans="1:18" ht="75" x14ac:dyDescent="0.25">
      <c r="A1026" s="110" t="s">
        <v>1671</v>
      </c>
      <c r="B1026" s="109">
        <v>257509</v>
      </c>
      <c r="C1026" s="109">
        <v>177226</v>
      </c>
      <c r="D1026" s="110" t="s">
        <v>1680</v>
      </c>
      <c r="E1026" s="110" t="s">
        <v>2704</v>
      </c>
      <c r="F1026" s="110"/>
      <c r="G1026" s="110"/>
      <c r="H1026" s="110" t="s">
        <v>611</v>
      </c>
      <c r="I1026" s="110" t="s">
        <v>10</v>
      </c>
      <c r="J1026" s="111">
        <v>3100</v>
      </c>
      <c r="K1026" s="111">
        <v>4390</v>
      </c>
      <c r="L1026" s="110"/>
      <c r="M1026" s="109">
        <v>1</v>
      </c>
      <c r="N1026" s="109"/>
      <c r="O1026" s="110"/>
      <c r="P1026" s="41" t="str">
        <f t="shared" si="15"/>
        <v>1</v>
      </c>
      <c r="Q1026" s="41" t="str">
        <f>INDEX(Торг!$J:$J,MATCH($B1026,Торг!$B:$B,0))</f>
        <v>АТП</v>
      </c>
      <c r="R1026" s="4" t="b">
        <f>EXACT(VLOOKUP(A1026,Торг!$A:$A,1,0),A1026)</f>
        <v>1</v>
      </c>
    </row>
    <row r="1027" spans="1:18" ht="75" x14ac:dyDescent="0.25">
      <c r="A1027" s="110" t="s">
        <v>1671</v>
      </c>
      <c r="B1027" s="109">
        <v>257510</v>
      </c>
      <c r="C1027" s="109">
        <v>177227</v>
      </c>
      <c r="D1027" s="110" t="s">
        <v>1681</v>
      </c>
      <c r="E1027" s="110" t="s">
        <v>2704</v>
      </c>
      <c r="F1027" s="110"/>
      <c r="G1027" s="110"/>
      <c r="H1027" s="110" t="s">
        <v>611</v>
      </c>
      <c r="I1027" s="110" t="s">
        <v>10</v>
      </c>
      <c r="J1027" s="111">
        <v>3100</v>
      </c>
      <c r="K1027" s="111">
        <v>4390</v>
      </c>
      <c r="L1027" s="110"/>
      <c r="M1027" s="109">
        <v>1</v>
      </c>
      <c r="N1027" s="109"/>
      <c r="O1027" s="110"/>
      <c r="P1027" s="41" t="str">
        <f t="shared" ref="P1027:P1090" si="16">_xlfn.CONCAT(M1027,IF(N1027&lt;&gt;"",_xlfn.CONCAT("ск",N1027),""))</f>
        <v>1</v>
      </c>
      <c r="Q1027" s="41" t="str">
        <f>INDEX(Торг!$J:$J,MATCH($B1027,Торг!$B:$B,0))</f>
        <v>АТП</v>
      </c>
      <c r="R1027" s="4" t="b">
        <f>EXACT(VLOOKUP(A1027,Торг!$A:$A,1,0),A1027)</f>
        <v>1</v>
      </c>
    </row>
    <row r="1028" spans="1:18" ht="75" x14ac:dyDescent="0.25">
      <c r="A1028" s="110" t="s">
        <v>1671</v>
      </c>
      <c r="B1028" s="109">
        <v>257511</v>
      </c>
      <c r="C1028" s="109">
        <v>177228</v>
      </c>
      <c r="D1028" s="110" t="s">
        <v>1682</v>
      </c>
      <c r="E1028" s="110" t="s">
        <v>2704</v>
      </c>
      <c r="F1028" s="110"/>
      <c r="G1028" s="110"/>
      <c r="H1028" s="110" t="s">
        <v>611</v>
      </c>
      <c r="I1028" s="110" t="s">
        <v>10</v>
      </c>
      <c r="J1028" s="111">
        <v>3100</v>
      </c>
      <c r="K1028" s="111">
        <v>4390</v>
      </c>
      <c r="L1028" s="110"/>
      <c r="M1028" s="109">
        <v>1</v>
      </c>
      <c r="N1028" s="109"/>
      <c r="O1028" s="110"/>
      <c r="P1028" s="41" t="str">
        <f t="shared" si="16"/>
        <v>1</v>
      </c>
      <c r="Q1028" s="41" t="str">
        <f>INDEX(Торг!$J:$J,MATCH($B1028,Торг!$B:$B,0))</f>
        <v>АТП</v>
      </c>
      <c r="R1028" s="4" t="b">
        <f>EXACT(VLOOKUP(A1028,Торг!$A:$A,1,0),A1028)</f>
        <v>1</v>
      </c>
    </row>
    <row r="1029" spans="1:18" ht="75" x14ac:dyDescent="0.25">
      <c r="A1029" s="110" t="s">
        <v>1671</v>
      </c>
      <c r="B1029" s="109">
        <v>257512</v>
      </c>
      <c r="C1029" s="109">
        <v>177229</v>
      </c>
      <c r="D1029" s="110" t="s">
        <v>1683</v>
      </c>
      <c r="E1029" s="110" t="s">
        <v>2704</v>
      </c>
      <c r="F1029" s="110"/>
      <c r="G1029" s="110"/>
      <c r="H1029" s="110" t="s">
        <v>611</v>
      </c>
      <c r="I1029" s="110" t="s">
        <v>10</v>
      </c>
      <c r="J1029" s="111">
        <v>3100</v>
      </c>
      <c r="K1029" s="111">
        <v>4390</v>
      </c>
      <c r="L1029" s="110"/>
      <c r="M1029" s="109">
        <v>1</v>
      </c>
      <c r="N1029" s="109"/>
      <c r="O1029" s="110"/>
      <c r="P1029" s="41" t="str">
        <f t="shared" si="16"/>
        <v>1</v>
      </c>
      <c r="Q1029" s="41" t="str">
        <f>INDEX(Торг!$J:$J,MATCH($B1029,Торг!$B:$B,0))</f>
        <v>АТП</v>
      </c>
      <c r="R1029" s="4" t="b">
        <f>EXACT(VLOOKUP(A1029,Торг!$A:$A,1,0),A1029)</f>
        <v>1</v>
      </c>
    </row>
    <row r="1030" spans="1:18" ht="75" x14ac:dyDescent="0.25">
      <c r="A1030" s="110" t="s">
        <v>1671</v>
      </c>
      <c r="B1030" s="109">
        <v>257513</v>
      </c>
      <c r="C1030" s="109">
        <v>177230</v>
      </c>
      <c r="D1030" s="110" t="s">
        <v>1684</v>
      </c>
      <c r="E1030" s="110" t="s">
        <v>2704</v>
      </c>
      <c r="F1030" s="110"/>
      <c r="G1030" s="110"/>
      <c r="H1030" s="110" t="s">
        <v>611</v>
      </c>
      <c r="I1030" s="110" t="s">
        <v>10</v>
      </c>
      <c r="J1030" s="111">
        <v>3100</v>
      </c>
      <c r="K1030" s="111">
        <v>4390</v>
      </c>
      <c r="L1030" s="110"/>
      <c r="M1030" s="109">
        <v>1</v>
      </c>
      <c r="N1030" s="109"/>
      <c r="O1030" s="110"/>
      <c r="P1030" s="41" t="str">
        <f t="shared" si="16"/>
        <v>1</v>
      </c>
      <c r="Q1030" s="41" t="str">
        <f>INDEX(Торг!$J:$J,MATCH($B1030,Торг!$B:$B,0))</f>
        <v>АТП</v>
      </c>
      <c r="R1030" s="4" t="b">
        <f>EXACT(VLOOKUP(A1030,Торг!$A:$A,1,0),A1030)</f>
        <v>1</v>
      </c>
    </row>
    <row r="1031" spans="1:18" ht="75" x14ac:dyDescent="0.25">
      <c r="A1031" s="110" t="s">
        <v>1671</v>
      </c>
      <c r="B1031" s="109">
        <v>257514</v>
      </c>
      <c r="C1031" s="109">
        <v>177231</v>
      </c>
      <c r="D1031" s="110" t="s">
        <v>1685</v>
      </c>
      <c r="E1031" s="110" t="s">
        <v>2704</v>
      </c>
      <c r="F1031" s="110"/>
      <c r="G1031" s="110"/>
      <c r="H1031" s="110" t="s">
        <v>611</v>
      </c>
      <c r="I1031" s="110" t="s">
        <v>10</v>
      </c>
      <c r="J1031" s="111">
        <v>3100</v>
      </c>
      <c r="K1031" s="111">
        <v>4390</v>
      </c>
      <c r="L1031" s="110"/>
      <c r="M1031" s="109">
        <v>1</v>
      </c>
      <c r="N1031" s="109"/>
      <c r="O1031" s="110"/>
      <c r="P1031" s="41" t="str">
        <f t="shared" si="16"/>
        <v>1</v>
      </c>
      <c r="Q1031" s="41" t="str">
        <f>INDEX(Торг!$J:$J,MATCH($B1031,Торг!$B:$B,0))</f>
        <v>АТП</v>
      </c>
      <c r="R1031" s="4" t="b">
        <f>EXACT(VLOOKUP(A1031,Торг!$A:$A,1,0),A1031)</f>
        <v>1</v>
      </c>
    </row>
    <row r="1032" spans="1:18" ht="75" x14ac:dyDescent="0.25">
      <c r="A1032" s="110" t="s">
        <v>1671</v>
      </c>
      <c r="B1032" s="109">
        <v>257515</v>
      </c>
      <c r="C1032" s="109">
        <v>177232</v>
      </c>
      <c r="D1032" s="110" t="s">
        <v>1686</v>
      </c>
      <c r="E1032" s="110" t="s">
        <v>2704</v>
      </c>
      <c r="F1032" s="110"/>
      <c r="G1032" s="110"/>
      <c r="H1032" s="110" t="s">
        <v>611</v>
      </c>
      <c r="I1032" s="110" t="s">
        <v>10</v>
      </c>
      <c r="J1032" s="111">
        <v>3100</v>
      </c>
      <c r="K1032" s="111">
        <v>4390</v>
      </c>
      <c r="L1032" s="110"/>
      <c r="M1032" s="109">
        <v>1</v>
      </c>
      <c r="N1032" s="109"/>
      <c r="O1032" s="110"/>
      <c r="P1032" s="41" t="str">
        <f t="shared" si="16"/>
        <v>1</v>
      </c>
      <c r="Q1032" s="41" t="str">
        <f>INDEX(Торг!$J:$J,MATCH($B1032,Торг!$B:$B,0))</f>
        <v>АТП</v>
      </c>
      <c r="R1032" s="4" t="b">
        <f>EXACT(VLOOKUP(A1032,Торг!$A:$A,1,0),A1032)</f>
        <v>1</v>
      </c>
    </row>
    <row r="1033" spans="1:18" ht="75" x14ac:dyDescent="0.25">
      <c r="A1033" s="110" t="s">
        <v>1671</v>
      </c>
      <c r="B1033" s="109">
        <v>257516</v>
      </c>
      <c r="C1033" s="109">
        <v>177233</v>
      </c>
      <c r="D1033" s="110" t="s">
        <v>1687</v>
      </c>
      <c r="E1033" s="110" t="s">
        <v>2704</v>
      </c>
      <c r="F1033" s="110"/>
      <c r="G1033" s="110"/>
      <c r="H1033" s="110" t="s">
        <v>611</v>
      </c>
      <c r="I1033" s="110" t="s">
        <v>10</v>
      </c>
      <c r="J1033" s="111">
        <v>3100</v>
      </c>
      <c r="K1033" s="111">
        <v>4390</v>
      </c>
      <c r="L1033" s="110"/>
      <c r="M1033" s="109">
        <v>1</v>
      </c>
      <c r="N1033" s="109"/>
      <c r="O1033" s="110"/>
      <c r="P1033" s="41" t="str">
        <f t="shared" si="16"/>
        <v>1</v>
      </c>
      <c r="Q1033" s="41" t="str">
        <f>INDEX(Торг!$J:$J,MATCH($B1033,Торг!$B:$B,0))</f>
        <v>АТП</v>
      </c>
      <c r="R1033" s="4" t="b">
        <f>EXACT(VLOOKUP(A1033,Торг!$A:$A,1,0),A1033)</f>
        <v>1</v>
      </c>
    </row>
    <row r="1034" spans="1:18" ht="75" x14ac:dyDescent="0.25">
      <c r="A1034" s="110" t="s">
        <v>1671</v>
      </c>
      <c r="B1034" s="109">
        <v>257517</v>
      </c>
      <c r="C1034" s="109">
        <v>177234</v>
      </c>
      <c r="D1034" s="110" t="s">
        <v>1688</v>
      </c>
      <c r="E1034" s="110" t="s">
        <v>2704</v>
      </c>
      <c r="F1034" s="110"/>
      <c r="G1034" s="110"/>
      <c r="H1034" s="110" t="s">
        <v>611</v>
      </c>
      <c r="I1034" s="110" t="s">
        <v>10</v>
      </c>
      <c r="J1034" s="111">
        <v>3100</v>
      </c>
      <c r="K1034" s="111">
        <v>4390</v>
      </c>
      <c r="L1034" s="110"/>
      <c r="M1034" s="109">
        <v>1</v>
      </c>
      <c r="N1034" s="109"/>
      <c r="O1034" s="110"/>
      <c r="P1034" s="41" t="str">
        <f t="shared" si="16"/>
        <v>1</v>
      </c>
      <c r="Q1034" s="41" t="str">
        <f>INDEX(Торг!$J:$J,MATCH($B1034,Торг!$B:$B,0))</f>
        <v>АТП</v>
      </c>
      <c r="R1034" s="4" t="b">
        <f>EXACT(VLOOKUP(A1034,Торг!$A:$A,1,0),A1034)</f>
        <v>1</v>
      </c>
    </row>
    <row r="1035" spans="1:18" ht="75" x14ac:dyDescent="0.25">
      <c r="A1035" s="110" t="s">
        <v>1671</v>
      </c>
      <c r="B1035" s="109">
        <v>257518</v>
      </c>
      <c r="C1035" s="109">
        <v>177235</v>
      </c>
      <c r="D1035" s="110" t="s">
        <v>1689</v>
      </c>
      <c r="E1035" s="110" t="s">
        <v>2704</v>
      </c>
      <c r="F1035" s="110"/>
      <c r="G1035" s="110"/>
      <c r="H1035" s="110" t="s">
        <v>611</v>
      </c>
      <c r="I1035" s="110" t="s">
        <v>10</v>
      </c>
      <c r="J1035" s="111">
        <v>3100</v>
      </c>
      <c r="K1035" s="111">
        <v>4390</v>
      </c>
      <c r="L1035" s="110"/>
      <c r="M1035" s="109">
        <v>1</v>
      </c>
      <c r="N1035" s="109"/>
      <c r="O1035" s="110"/>
      <c r="P1035" s="41" t="str">
        <f t="shared" si="16"/>
        <v>1</v>
      </c>
      <c r="Q1035" s="41" t="str">
        <f>INDEX(Торг!$J:$J,MATCH($B1035,Торг!$B:$B,0))</f>
        <v>АТП</v>
      </c>
      <c r="R1035" s="4" t="b">
        <f>EXACT(VLOOKUP(A1035,Торг!$A:$A,1,0),A1035)</f>
        <v>1</v>
      </c>
    </row>
    <row r="1036" spans="1:18" ht="75" x14ac:dyDescent="0.25">
      <c r="A1036" s="110" t="s">
        <v>1671</v>
      </c>
      <c r="B1036" s="109">
        <v>257519</v>
      </c>
      <c r="C1036" s="109">
        <v>177236</v>
      </c>
      <c r="D1036" s="110" t="s">
        <v>1690</v>
      </c>
      <c r="E1036" s="110" t="s">
        <v>2704</v>
      </c>
      <c r="F1036" s="110"/>
      <c r="G1036" s="110"/>
      <c r="H1036" s="110" t="s">
        <v>611</v>
      </c>
      <c r="I1036" s="110" t="s">
        <v>10</v>
      </c>
      <c r="J1036" s="111">
        <v>3100</v>
      </c>
      <c r="K1036" s="111">
        <v>4390</v>
      </c>
      <c r="L1036" s="110"/>
      <c r="M1036" s="109">
        <v>1</v>
      </c>
      <c r="N1036" s="109"/>
      <c r="O1036" s="110"/>
      <c r="P1036" s="41" t="str">
        <f t="shared" si="16"/>
        <v>1</v>
      </c>
      <c r="Q1036" s="41" t="str">
        <f>INDEX(Торг!$J:$J,MATCH($B1036,Торг!$B:$B,0))</f>
        <v>АТП</v>
      </c>
      <c r="R1036" s="4" t="b">
        <f>EXACT(VLOOKUP(A1036,Торг!$A:$A,1,0),A1036)</f>
        <v>1</v>
      </c>
    </row>
    <row r="1037" spans="1:18" ht="75" x14ac:dyDescent="0.25">
      <c r="A1037" s="110" t="s">
        <v>1671</v>
      </c>
      <c r="B1037" s="109">
        <v>257520</v>
      </c>
      <c r="C1037" s="109">
        <v>177237</v>
      </c>
      <c r="D1037" s="110" t="s">
        <v>1691</v>
      </c>
      <c r="E1037" s="110" t="s">
        <v>2704</v>
      </c>
      <c r="F1037" s="110"/>
      <c r="G1037" s="110"/>
      <c r="H1037" s="110" t="s">
        <v>611</v>
      </c>
      <c r="I1037" s="110" t="s">
        <v>10</v>
      </c>
      <c r="J1037" s="111">
        <v>3100</v>
      </c>
      <c r="K1037" s="111">
        <v>4390</v>
      </c>
      <c r="L1037" s="110"/>
      <c r="M1037" s="109">
        <v>1</v>
      </c>
      <c r="N1037" s="109"/>
      <c r="O1037" s="110"/>
      <c r="P1037" s="41" t="str">
        <f t="shared" si="16"/>
        <v>1</v>
      </c>
      <c r="Q1037" s="41" t="str">
        <f>INDEX(Торг!$J:$J,MATCH($B1037,Торг!$B:$B,0))</f>
        <v>АТП</v>
      </c>
      <c r="R1037" s="4" t="b">
        <f>EXACT(VLOOKUP(A1037,Торг!$A:$A,1,0),A1037)</f>
        <v>1</v>
      </c>
    </row>
    <row r="1038" spans="1:18" ht="75" x14ac:dyDescent="0.25">
      <c r="A1038" s="110" t="s">
        <v>1671</v>
      </c>
      <c r="B1038" s="109">
        <v>257521</v>
      </c>
      <c r="C1038" s="109">
        <v>177238</v>
      </c>
      <c r="D1038" s="110" t="s">
        <v>1692</v>
      </c>
      <c r="E1038" s="110" t="s">
        <v>2704</v>
      </c>
      <c r="F1038" s="110"/>
      <c r="G1038" s="110"/>
      <c r="H1038" s="110" t="s">
        <v>611</v>
      </c>
      <c r="I1038" s="110" t="s">
        <v>10</v>
      </c>
      <c r="J1038" s="111">
        <v>3100</v>
      </c>
      <c r="K1038" s="111">
        <v>4390</v>
      </c>
      <c r="L1038" s="110"/>
      <c r="M1038" s="109">
        <v>1</v>
      </c>
      <c r="N1038" s="109"/>
      <c r="O1038" s="110"/>
      <c r="P1038" s="41" t="str">
        <f t="shared" si="16"/>
        <v>1</v>
      </c>
      <c r="Q1038" s="41" t="str">
        <f>INDEX(Торг!$J:$J,MATCH($B1038,Торг!$B:$B,0))</f>
        <v>АТП</v>
      </c>
      <c r="R1038" s="4" t="b">
        <f>EXACT(VLOOKUP(A1038,Торг!$A:$A,1,0),A1038)</f>
        <v>1</v>
      </c>
    </row>
    <row r="1039" spans="1:18" ht="75" x14ac:dyDescent="0.25">
      <c r="A1039" s="110" t="s">
        <v>1671</v>
      </c>
      <c r="B1039" s="109">
        <v>257522</v>
      </c>
      <c r="C1039" s="109">
        <v>177239</v>
      </c>
      <c r="D1039" s="110" t="s">
        <v>1693</v>
      </c>
      <c r="E1039" s="110" t="s">
        <v>2704</v>
      </c>
      <c r="F1039" s="110"/>
      <c r="G1039" s="110"/>
      <c r="H1039" s="110" t="s">
        <v>611</v>
      </c>
      <c r="I1039" s="110" t="s">
        <v>10</v>
      </c>
      <c r="J1039" s="111">
        <v>3100</v>
      </c>
      <c r="K1039" s="111">
        <v>4390</v>
      </c>
      <c r="L1039" s="110"/>
      <c r="M1039" s="109">
        <v>1</v>
      </c>
      <c r="N1039" s="109"/>
      <c r="O1039" s="110"/>
      <c r="P1039" s="41" t="str">
        <f t="shared" si="16"/>
        <v>1</v>
      </c>
      <c r="Q1039" s="41" t="str">
        <f>INDEX(Торг!$J:$J,MATCH($B1039,Торг!$B:$B,0))</f>
        <v>АТП</v>
      </c>
      <c r="R1039" s="4" t="b">
        <f>EXACT(VLOOKUP(A1039,Торг!$A:$A,1,0),A1039)</f>
        <v>1</v>
      </c>
    </row>
    <row r="1040" spans="1:18" ht="75" x14ac:dyDescent="0.25">
      <c r="A1040" s="110" t="s">
        <v>1671</v>
      </c>
      <c r="B1040" s="109">
        <v>257523</v>
      </c>
      <c r="C1040" s="109">
        <v>177240</v>
      </c>
      <c r="D1040" s="110" t="s">
        <v>1694</v>
      </c>
      <c r="E1040" s="110" t="s">
        <v>2704</v>
      </c>
      <c r="F1040" s="110"/>
      <c r="G1040" s="110"/>
      <c r="H1040" s="110" t="s">
        <v>611</v>
      </c>
      <c r="I1040" s="110" t="s">
        <v>10</v>
      </c>
      <c r="J1040" s="111">
        <v>3100</v>
      </c>
      <c r="K1040" s="111">
        <v>4390</v>
      </c>
      <c r="L1040" s="110"/>
      <c r="M1040" s="109">
        <v>1</v>
      </c>
      <c r="N1040" s="109"/>
      <c r="O1040" s="110"/>
      <c r="P1040" s="41" t="str">
        <f t="shared" si="16"/>
        <v>1</v>
      </c>
      <c r="Q1040" s="41" t="str">
        <f>INDEX(Торг!$J:$J,MATCH($B1040,Торг!$B:$B,0))</f>
        <v>АТП</v>
      </c>
      <c r="R1040" s="4" t="b">
        <f>EXACT(VLOOKUP(A1040,Торг!$A:$A,1,0),A1040)</f>
        <v>1</v>
      </c>
    </row>
    <row r="1041" spans="1:18" ht="75" x14ac:dyDescent="0.25">
      <c r="A1041" s="110" t="s">
        <v>1671</v>
      </c>
      <c r="B1041" s="109">
        <v>257524</v>
      </c>
      <c r="C1041" s="109">
        <v>177241</v>
      </c>
      <c r="D1041" s="110" t="s">
        <v>1695</v>
      </c>
      <c r="E1041" s="110" t="s">
        <v>2704</v>
      </c>
      <c r="F1041" s="110"/>
      <c r="G1041" s="110"/>
      <c r="H1041" s="110" t="s">
        <v>611</v>
      </c>
      <c r="I1041" s="110" t="s">
        <v>10</v>
      </c>
      <c r="J1041" s="111">
        <v>3100</v>
      </c>
      <c r="K1041" s="111">
        <v>4390</v>
      </c>
      <c r="L1041" s="110"/>
      <c r="M1041" s="109">
        <v>1</v>
      </c>
      <c r="N1041" s="109"/>
      <c r="O1041" s="110"/>
      <c r="P1041" s="41" t="str">
        <f t="shared" si="16"/>
        <v>1</v>
      </c>
      <c r="Q1041" s="41" t="str">
        <f>INDEX(Торг!$J:$J,MATCH($B1041,Торг!$B:$B,0))</f>
        <v>АТП</v>
      </c>
      <c r="R1041" s="4" t="b">
        <f>EXACT(VLOOKUP(A1041,Торг!$A:$A,1,0),A1041)</f>
        <v>1</v>
      </c>
    </row>
    <row r="1042" spans="1:18" ht="75" x14ac:dyDescent="0.25">
      <c r="A1042" s="110" t="s">
        <v>1671</v>
      </c>
      <c r="B1042" s="109">
        <v>257525</v>
      </c>
      <c r="C1042" s="109">
        <v>177242</v>
      </c>
      <c r="D1042" s="110" t="s">
        <v>1696</v>
      </c>
      <c r="E1042" s="110" t="s">
        <v>2704</v>
      </c>
      <c r="F1042" s="110"/>
      <c r="G1042" s="110"/>
      <c r="H1042" s="110" t="s">
        <v>611</v>
      </c>
      <c r="I1042" s="110" t="s">
        <v>10</v>
      </c>
      <c r="J1042" s="111">
        <v>3100</v>
      </c>
      <c r="K1042" s="111">
        <v>4390</v>
      </c>
      <c r="L1042" s="110"/>
      <c r="M1042" s="109">
        <v>1</v>
      </c>
      <c r="N1042" s="109"/>
      <c r="O1042" s="110"/>
      <c r="P1042" s="41" t="str">
        <f t="shared" si="16"/>
        <v>1</v>
      </c>
      <c r="Q1042" s="41" t="str">
        <f>INDEX(Торг!$J:$J,MATCH($B1042,Торг!$B:$B,0))</f>
        <v>АТП</v>
      </c>
      <c r="R1042" s="4" t="b">
        <f>EXACT(VLOOKUP(A1042,Торг!$A:$A,1,0),A1042)</f>
        <v>1</v>
      </c>
    </row>
    <row r="1043" spans="1:18" ht="75" x14ac:dyDescent="0.25">
      <c r="A1043" s="110" t="s">
        <v>1671</v>
      </c>
      <c r="B1043" s="109">
        <v>257526</v>
      </c>
      <c r="C1043" s="109">
        <v>177243</v>
      </c>
      <c r="D1043" s="110" t="s">
        <v>1697</v>
      </c>
      <c r="E1043" s="110" t="s">
        <v>2704</v>
      </c>
      <c r="F1043" s="110"/>
      <c r="G1043" s="110"/>
      <c r="H1043" s="110" t="s">
        <v>611</v>
      </c>
      <c r="I1043" s="110" t="s">
        <v>10</v>
      </c>
      <c r="J1043" s="111">
        <v>3100</v>
      </c>
      <c r="K1043" s="111">
        <v>4390</v>
      </c>
      <c r="L1043" s="110"/>
      <c r="M1043" s="109">
        <v>1</v>
      </c>
      <c r="N1043" s="109"/>
      <c r="O1043" s="110"/>
      <c r="P1043" s="41" t="str">
        <f t="shared" si="16"/>
        <v>1</v>
      </c>
      <c r="Q1043" s="41" t="str">
        <f>INDEX(Торг!$J:$J,MATCH($B1043,Торг!$B:$B,0))</f>
        <v>АТП</v>
      </c>
      <c r="R1043" s="4" t="b">
        <f>EXACT(VLOOKUP(A1043,Торг!$A:$A,1,0),A1043)</f>
        <v>1</v>
      </c>
    </row>
    <row r="1044" spans="1:18" ht="75" x14ac:dyDescent="0.25">
      <c r="A1044" s="110" t="s">
        <v>1671</v>
      </c>
      <c r="B1044" s="109">
        <v>257527</v>
      </c>
      <c r="C1044" s="109">
        <v>177244</v>
      </c>
      <c r="D1044" s="110" t="s">
        <v>1698</v>
      </c>
      <c r="E1044" s="110" t="s">
        <v>2704</v>
      </c>
      <c r="F1044" s="110"/>
      <c r="G1044" s="110"/>
      <c r="H1044" s="110" t="s">
        <v>611</v>
      </c>
      <c r="I1044" s="110" t="s">
        <v>10</v>
      </c>
      <c r="J1044" s="111">
        <v>3100</v>
      </c>
      <c r="K1044" s="111">
        <v>4390</v>
      </c>
      <c r="L1044" s="110"/>
      <c r="M1044" s="109">
        <v>1</v>
      </c>
      <c r="N1044" s="109"/>
      <c r="O1044" s="110"/>
      <c r="P1044" s="41" t="str">
        <f t="shared" si="16"/>
        <v>1</v>
      </c>
      <c r="Q1044" s="41" t="str">
        <f>INDEX(Торг!$J:$J,MATCH($B1044,Торг!$B:$B,0))</f>
        <v>АТП</v>
      </c>
      <c r="R1044" s="4" t="b">
        <f>EXACT(VLOOKUP(A1044,Торг!$A:$A,1,0),A1044)</f>
        <v>1</v>
      </c>
    </row>
    <row r="1045" spans="1:18" ht="75" x14ac:dyDescent="0.25">
      <c r="A1045" s="110" t="s">
        <v>1671</v>
      </c>
      <c r="B1045" s="109">
        <v>257528</v>
      </c>
      <c r="C1045" s="109">
        <v>177245</v>
      </c>
      <c r="D1045" s="110" t="s">
        <v>1699</v>
      </c>
      <c r="E1045" s="110" t="s">
        <v>2704</v>
      </c>
      <c r="F1045" s="110"/>
      <c r="G1045" s="110"/>
      <c r="H1045" s="110" t="s">
        <v>611</v>
      </c>
      <c r="I1045" s="110" t="s">
        <v>10</v>
      </c>
      <c r="J1045" s="111">
        <v>3100</v>
      </c>
      <c r="K1045" s="111">
        <v>4390</v>
      </c>
      <c r="L1045" s="110"/>
      <c r="M1045" s="109">
        <v>1</v>
      </c>
      <c r="N1045" s="109"/>
      <c r="O1045" s="110"/>
      <c r="P1045" s="41" t="str">
        <f t="shared" si="16"/>
        <v>1</v>
      </c>
      <c r="Q1045" s="41" t="str">
        <f>INDEX(Торг!$J:$J,MATCH($B1045,Торг!$B:$B,0))</f>
        <v>АТП</v>
      </c>
      <c r="R1045" s="4" t="b">
        <f>EXACT(VLOOKUP(A1045,Торг!$A:$A,1,0),A1045)</f>
        <v>1</v>
      </c>
    </row>
    <row r="1046" spans="1:18" ht="75" x14ac:dyDescent="0.25">
      <c r="A1046" s="110" t="s">
        <v>1671</v>
      </c>
      <c r="B1046" s="109">
        <v>257529</v>
      </c>
      <c r="C1046" s="109">
        <v>177246</v>
      </c>
      <c r="D1046" s="110" t="s">
        <v>1700</v>
      </c>
      <c r="E1046" s="110" t="s">
        <v>2704</v>
      </c>
      <c r="F1046" s="110"/>
      <c r="G1046" s="110"/>
      <c r="H1046" s="110" t="s">
        <v>611</v>
      </c>
      <c r="I1046" s="110" t="s">
        <v>10</v>
      </c>
      <c r="J1046" s="111">
        <v>3100</v>
      </c>
      <c r="K1046" s="111">
        <v>4390</v>
      </c>
      <c r="L1046" s="110"/>
      <c r="M1046" s="109">
        <v>1</v>
      </c>
      <c r="N1046" s="109"/>
      <c r="O1046" s="110"/>
      <c r="P1046" s="41" t="str">
        <f t="shared" si="16"/>
        <v>1</v>
      </c>
      <c r="Q1046" s="41" t="str">
        <f>INDEX(Торг!$J:$J,MATCH($B1046,Торг!$B:$B,0))</f>
        <v>АТП</v>
      </c>
      <c r="R1046" s="4" t="b">
        <f>EXACT(VLOOKUP(A1046,Торг!$A:$A,1,0),A1046)</f>
        <v>1</v>
      </c>
    </row>
    <row r="1047" spans="1:18" ht="75" x14ac:dyDescent="0.25">
      <c r="A1047" s="110" t="s">
        <v>1671</v>
      </c>
      <c r="B1047" s="109">
        <v>257530</v>
      </c>
      <c r="C1047" s="109">
        <v>177247</v>
      </c>
      <c r="D1047" s="110" t="s">
        <v>1701</v>
      </c>
      <c r="E1047" s="110" t="s">
        <v>2704</v>
      </c>
      <c r="F1047" s="110"/>
      <c r="G1047" s="110"/>
      <c r="H1047" s="110" t="s">
        <v>611</v>
      </c>
      <c r="I1047" s="110" t="s">
        <v>10</v>
      </c>
      <c r="J1047" s="111">
        <v>3100</v>
      </c>
      <c r="K1047" s="111">
        <v>4390</v>
      </c>
      <c r="L1047" s="110"/>
      <c r="M1047" s="109">
        <v>1</v>
      </c>
      <c r="N1047" s="109"/>
      <c r="O1047" s="110"/>
      <c r="P1047" s="41" t="str">
        <f t="shared" si="16"/>
        <v>1</v>
      </c>
      <c r="Q1047" s="41" t="str">
        <f>INDEX(Торг!$J:$J,MATCH($B1047,Торг!$B:$B,0))</f>
        <v>АТП</v>
      </c>
      <c r="R1047" s="4" t="b">
        <f>EXACT(VLOOKUP(A1047,Торг!$A:$A,1,0),A1047)</f>
        <v>1</v>
      </c>
    </row>
    <row r="1048" spans="1:18" ht="75" x14ac:dyDescent="0.25">
      <c r="A1048" s="110" t="s">
        <v>1671</v>
      </c>
      <c r="B1048" s="109">
        <v>257531</v>
      </c>
      <c r="C1048" s="109">
        <v>177248</v>
      </c>
      <c r="D1048" s="110" t="s">
        <v>1702</v>
      </c>
      <c r="E1048" s="110" t="s">
        <v>2704</v>
      </c>
      <c r="F1048" s="110"/>
      <c r="G1048" s="110"/>
      <c r="H1048" s="110" t="s">
        <v>611</v>
      </c>
      <c r="I1048" s="110" t="s">
        <v>10</v>
      </c>
      <c r="J1048" s="111">
        <v>3100</v>
      </c>
      <c r="K1048" s="111">
        <v>4390</v>
      </c>
      <c r="L1048" s="110"/>
      <c r="M1048" s="109">
        <v>1</v>
      </c>
      <c r="N1048" s="109"/>
      <c r="O1048" s="110"/>
      <c r="P1048" s="41" t="str">
        <f t="shared" si="16"/>
        <v>1</v>
      </c>
      <c r="Q1048" s="41" t="str">
        <f>INDEX(Торг!$J:$J,MATCH($B1048,Торг!$B:$B,0))</f>
        <v>АТП</v>
      </c>
      <c r="R1048" s="4" t="b">
        <f>EXACT(VLOOKUP(A1048,Торг!$A:$A,1,0),A1048)</f>
        <v>1</v>
      </c>
    </row>
    <row r="1049" spans="1:18" ht="75" x14ac:dyDescent="0.25">
      <c r="A1049" s="110" t="s">
        <v>1671</v>
      </c>
      <c r="B1049" s="109">
        <v>257532</v>
      </c>
      <c r="C1049" s="109">
        <v>177249</v>
      </c>
      <c r="D1049" s="110" t="s">
        <v>1703</v>
      </c>
      <c r="E1049" s="110" t="s">
        <v>2704</v>
      </c>
      <c r="F1049" s="110"/>
      <c r="G1049" s="110"/>
      <c r="H1049" s="110" t="s">
        <v>611</v>
      </c>
      <c r="I1049" s="110" t="s">
        <v>10</v>
      </c>
      <c r="J1049" s="111">
        <v>3100</v>
      </c>
      <c r="K1049" s="111">
        <v>4390</v>
      </c>
      <c r="L1049" s="110"/>
      <c r="M1049" s="109">
        <v>1</v>
      </c>
      <c r="N1049" s="109"/>
      <c r="O1049" s="110"/>
      <c r="P1049" s="41" t="str">
        <f t="shared" si="16"/>
        <v>1</v>
      </c>
      <c r="Q1049" s="41" t="str">
        <f>INDEX(Торг!$J:$J,MATCH($B1049,Торг!$B:$B,0))</f>
        <v>АТП</v>
      </c>
      <c r="R1049" s="4" t="b">
        <f>EXACT(VLOOKUP(A1049,Торг!$A:$A,1,0),A1049)</f>
        <v>1</v>
      </c>
    </row>
    <row r="1050" spans="1:18" ht="75" x14ac:dyDescent="0.25">
      <c r="A1050" s="110" t="s">
        <v>1671</v>
      </c>
      <c r="B1050" s="109">
        <v>257533</v>
      </c>
      <c r="C1050" s="109">
        <v>177250</v>
      </c>
      <c r="D1050" s="110" t="s">
        <v>1704</v>
      </c>
      <c r="E1050" s="110" t="s">
        <v>2704</v>
      </c>
      <c r="F1050" s="110"/>
      <c r="G1050" s="110"/>
      <c r="H1050" s="110" t="s">
        <v>611</v>
      </c>
      <c r="I1050" s="110" t="s">
        <v>10</v>
      </c>
      <c r="J1050" s="111">
        <v>3100</v>
      </c>
      <c r="K1050" s="111">
        <v>4390</v>
      </c>
      <c r="L1050" s="110"/>
      <c r="M1050" s="109">
        <v>1</v>
      </c>
      <c r="N1050" s="109"/>
      <c r="O1050" s="110"/>
      <c r="P1050" s="41" t="str">
        <f t="shared" si="16"/>
        <v>1</v>
      </c>
      <c r="Q1050" s="41" t="str">
        <f>INDEX(Торг!$J:$J,MATCH($B1050,Торг!$B:$B,0))</f>
        <v>АТП</v>
      </c>
      <c r="R1050" s="4" t="b">
        <f>EXACT(VLOOKUP(A1050,Торг!$A:$A,1,0),A1050)</f>
        <v>1</v>
      </c>
    </row>
    <row r="1051" spans="1:18" ht="75" x14ac:dyDescent="0.25">
      <c r="A1051" s="110" t="s">
        <v>1671</v>
      </c>
      <c r="B1051" s="109">
        <v>257534</v>
      </c>
      <c r="C1051" s="109">
        <v>177251</v>
      </c>
      <c r="D1051" s="110" t="s">
        <v>1705</v>
      </c>
      <c r="E1051" s="110" t="s">
        <v>2704</v>
      </c>
      <c r="F1051" s="110"/>
      <c r="G1051" s="110"/>
      <c r="H1051" s="110" t="s">
        <v>611</v>
      </c>
      <c r="I1051" s="110" t="s">
        <v>10</v>
      </c>
      <c r="J1051" s="111">
        <v>3100</v>
      </c>
      <c r="K1051" s="111">
        <v>4390</v>
      </c>
      <c r="L1051" s="110"/>
      <c r="M1051" s="109">
        <v>1</v>
      </c>
      <c r="N1051" s="109"/>
      <c r="O1051" s="110"/>
      <c r="P1051" s="41" t="str">
        <f t="shared" si="16"/>
        <v>1</v>
      </c>
      <c r="Q1051" s="41" t="str">
        <f>INDEX(Торг!$J:$J,MATCH($B1051,Торг!$B:$B,0))</f>
        <v>АТП</v>
      </c>
      <c r="R1051" s="4" t="b">
        <f>EXACT(VLOOKUP(A1051,Торг!$A:$A,1,0),A1051)</f>
        <v>1</v>
      </c>
    </row>
    <row r="1052" spans="1:18" ht="75" x14ac:dyDescent="0.25">
      <c r="A1052" s="110" t="s">
        <v>1671</v>
      </c>
      <c r="B1052" s="109">
        <v>257535</v>
      </c>
      <c r="C1052" s="109">
        <v>177252</v>
      </c>
      <c r="D1052" s="110" t="s">
        <v>1706</v>
      </c>
      <c r="E1052" s="110" t="s">
        <v>2704</v>
      </c>
      <c r="F1052" s="110"/>
      <c r="G1052" s="110"/>
      <c r="H1052" s="110" t="s">
        <v>611</v>
      </c>
      <c r="I1052" s="110" t="s">
        <v>10</v>
      </c>
      <c r="J1052" s="111">
        <v>3100</v>
      </c>
      <c r="K1052" s="111">
        <v>4390</v>
      </c>
      <c r="L1052" s="110"/>
      <c r="M1052" s="109">
        <v>1</v>
      </c>
      <c r="N1052" s="109"/>
      <c r="O1052" s="110"/>
      <c r="P1052" s="41" t="str">
        <f t="shared" si="16"/>
        <v>1</v>
      </c>
      <c r="Q1052" s="41" t="str">
        <f>INDEX(Торг!$J:$J,MATCH($B1052,Торг!$B:$B,0))</f>
        <v>АТП</v>
      </c>
      <c r="R1052" s="4" t="b">
        <f>EXACT(VLOOKUP(A1052,Торг!$A:$A,1,0),A1052)</f>
        <v>1</v>
      </c>
    </row>
    <row r="1053" spans="1:18" ht="75" x14ac:dyDescent="0.25">
      <c r="A1053" s="110" t="s">
        <v>1671</v>
      </c>
      <c r="B1053" s="109">
        <v>257536</v>
      </c>
      <c r="C1053" s="109">
        <v>177253</v>
      </c>
      <c r="D1053" s="110" t="s">
        <v>1707</v>
      </c>
      <c r="E1053" s="110" t="s">
        <v>2704</v>
      </c>
      <c r="F1053" s="110"/>
      <c r="G1053" s="110"/>
      <c r="H1053" s="110" t="s">
        <v>611</v>
      </c>
      <c r="I1053" s="110" t="s">
        <v>10</v>
      </c>
      <c r="J1053" s="111">
        <v>3100</v>
      </c>
      <c r="K1053" s="111">
        <v>4390</v>
      </c>
      <c r="L1053" s="110"/>
      <c r="M1053" s="109">
        <v>1</v>
      </c>
      <c r="N1053" s="109"/>
      <c r="O1053" s="110"/>
      <c r="P1053" s="41" t="str">
        <f t="shared" si="16"/>
        <v>1</v>
      </c>
      <c r="Q1053" s="41" t="str">
        <f>INDEX(Торг!$J:$J,MATCH($B1053,Торг!$B:$B,0))</f>
        <v>АТП</v>
      </c>
      <c r="R1053" s="4" t="b">
        <f>EXACT(VLOOKUP(A1053,Торг!$A:$A,1,0),A1053)</f>
        <v>1</v>
      </c>
    </row>
    <row r="1054" spans="1:18" ht="75" x14ac:dyDescent="0.25">
      <c r="A1054" s="110" t="s">
        <v>1671</v>
      </c>
      <c r="B1054" s="109">
        <v>257537</v>
      </c>
      <c r="C1054" s="109">
        <v>177254</v>
      </c>
      <c r="D1054" s="110" t="s">
        <v>1708</v>
      </c>
      <c r="E1054" s="110" t="s">
        <v>2704</v>
      </c>
      <c r="F1054" s="110"/>
      <c r="G1054" s="110"/>
      <c r="H1054" s="110" t="s">
        <v>611</v>
      </c>
      <c r="I1054" s="110" t="s">
        <v>10</v>
      </c>
      <c r="J1054" s="111">
        <v>3100</v>
      </c>
      <c r="K1054" s="111">
        <v>4390</v>
      </c>
      <c r="L1054" s="110"/>
      <c r="M1054" s="109">
        <v>1</v>
      </c>
      <c r="N1054" s="109"/>
      <c r="O1054" s="110"/>
      <c r="P1054" s="41" t="str">
        <f t="shared" si="16"/>
        <v>1</v>
      </c>
      <c r="Q1054" s="41" t="str">
        <f>INDEX(Торг!$J:$J,MATCH($B1054,Торг!$B:$B,0))</f>
        <v>АТП</v>
      </c>
      <c r="R1054" s="4" t="b">
        <f>EXACT(VLOOKUP(A1054,Торг!$A:$A,1,0),A1054)</f>
        <v>1</v>
      </c>
    </row>
    <row r="1055" spans="1:18" ht="75" x14ac:dyDescent="0.25">
      <c r="A1055" s="110" t="s">
        <v>1671</v>
      </c>
      <c r="B1055" s="109">
        <v>257538</v>
      </c>
      <c r="C1055" s="109">
        <v>177255</v>
      </c>
      <c r="D1055" s="110" t="s">
        <v>1709</v>
      </c>
      <c r="E1055" s="110" t="s">
        <v>2704</v>
      </c>
      <c r="F1055" s="110"/>
      <c r="G1055" s="110"/>
      <c r="H1055" s="110" t="s">
        <v>611</v>
      </c>
      <c r="I1055" s="110" t="s">
        <v>10</v>
      </c>
      <c r="J1055" s="111">
        <v>3100</v>
      </c>
      <c r="K1055" s="111">
        <v>4390</v>
      </c>
      <c r="L1055" s="110"/>
      <c r="M1055" s="109">
        <v>1</v>
      </c>
      <c r="N1055" s="109"/>
      <c r="O1055" s="110"/>
      <c r="P1055" s="41" t="str">
        <f t="shared" si="16"/>
        <v>1</v>
      </c>
      <c r="Q1055" s="41" t="str">
        <f>INDEX(Торг!$J:$J,MATCH($B1055,Торг!$B:$B,0))</f>
        <v>АТП</v>
      </c>
      <c r="R1055" s="4" t="b">
        <f>EXACT(VLOOKUP(A1055,Торг!$A:$A,1,0),A1055)</f>
        <v>1</v>
      </c>
    </row>
    <row r="1056" spans="1:18" ht="75" x14ac:dyDescent="0.25">
      <c r="A1056" s="110" t="s">
        <v>1671</v>
      </c>
      <c r="B1056" s="109">
        <v>257539</v>
      </c>
      <c r="C1056" s="109">
        <v>177256</v>
      </c>
      <c r="D1056" s="110" t="s">
        <v>1710</v>
      </c>
      <c r="E1056" s="110" t="s">
        <v>2704</v>
      </c>
      <c r="F1056" s="110"/>
      <c r="G1056" s="110"/>
      <c r="H1056" s="110" t="s">
        <v>611</v>
      </c>
      <c r="I1056" s="110" t="s">
        <v>10</v>
      </c>
      <c r="J1056" s="111">
        <v>3100</v>
      </c>
      <c r="K1056" s="111">
        <v>4390</v>
      </c>
      <c r="L1056" s="110"/>
      <c r="M1056" s="109">
        <v>1</v>
      </c>
      <c r="N1056" s="109"/>
      <c r="O1056" s="110"/>
      <c r="P1056" s="41" t="str">
        <f t="shared" si="16"/>
        <v>1</v>
      </c>
      <c r="Q1056" s="41" t="str">
        <f>INDEX(Торг!$J:$J,MATCH($B1056,Торг!$B:$B,0))</f>
        <v>АТП</v>
      </c>
      <c r="R1056" s="4" t="b">
        <f>EXACT(VLOOKUP(A1056,Торг!$A:$A,1,0),A1056)</f>
        <v>1</v>
      </c>
    </row>
    <row r="1057" spans="1:18" ht="75" x14ac:dyDescent="0.25">
      <c r="A1057" s="110" t="s">
        <v>1671</v>
      </c>
      <c r="B1057" s="109">
        <v>257540</v>
      </c>
      <c r="C1057" s="109">
        <v>177257</v>
      </c>
      <c r="D1057" s="110" t="s">
        <v>1711</v>
      </c>
      <c r="E1057" s="110" t="s">
        <v>2704</v>
      </c>
      <c r="F1057" s="110"/>
      <c r="G1057" s="110"/>
      <c r="H1057" s="110" t="s">
        <v>611</v>
      </c>
      <c r="I1057" s="110" t="s">
        <v>10</v>
      </c>
      <c r="J1057" s="111">
        <v>3100</v>
      </c>
      <c r="K1057" s="111">
        <v>4390</v>
      </c>
      <c r="L1057" s="110"/>
      <c r="M1057" s="109">
        <v>1</v>
      </c>
      <c r="N1057" s="109"/>
      <c r="O1057" s="110"/>
      <c r="P1057" s="41" t="str">
        <f t="shared" si="16"/>
        <v>1</v>
      </c>
      <c r="Q1057" s="41" t="str">
        <f>INDEX(Торг!$J:$J,MATCH($B1057,Торг!$B:$B,0))</f>
        <v>АТП</v>
      </c>
      <c r="R1057" s="4" t="b">
        <f>EXACT(VLOOKUP(A1057,Торг!$A:$A,1,0),A1057)</f>
        <v>1</v>
      </c>
    </row>
    <row r="1058" spans="1:18" ht="75" x14ac:dyDescent="0.25">
      <c r="A1058" s="110" t="s">
        <v>1671</v>
      </c>
      <c r="B1058" s="109">
        <v>257541</v>
      </c>
      <c r="C1058" s="109">
        <v>177258</v>
      </c>
      <c r="D1058" s="110" t="s">
        <v>1712</v>
      </c>
      <c r="E1058" s="110" t="s">
        <v>2704</v>
      </c>
      <c r="F1058" s="110"/>
      <c r="G1058" s="110"/>
      <c r="H1058" s="110" t="s">
        <v>611</v>
      </c>
      <c r="I1058" s="110" t="s">
        <v>10</v>
      </c>
      <c r="J1058" s="111">
        <v>3100</v>
      </c>
      <c r="K1058" s="111">
        <v>4390</v>
      </c>
      <c r="L1058" s="110"/>
      <c r="M1058" s="109">
        <v>1</v>
      </c>
      <c r="N1058" s="109"/>
      <c r="O1058" s="110"/>
      <c r="P1058" s="41" t="str">
        <f t="shared" si="16"/>
        <v>1</v>
      </c>
      <c r="Q1058" s="41" t="str">
        <f>INDEX(Торг!$J:$J,MATCH($B1058,Торг!$B:$B,0))</f>
        <v>АТП</v>
      </c>
      <c r="R1058" s="4" t="b">
        <f>EXACT(VLOOKUP(A1058,Торг!$A:$A,1,0),A1058)</f>
        <v>1</v>
      </c>
    </row>
    <row r="1059" spans="1:18" ht="75" x14ac:dyDescent="0.25">
      <c r="A1059" s="110" t="s">
        <v>1671</v>
      </c>
      <c r="B1059" s="109">
        <v>257542</v>
      </c>
      <c r="C1059" s="109">
        <v>177259</v>
      </c>
      <c r="D1059" s="110" t="s">
        <v>1713</v>
      </c>
      <c r="E1059" s="110" t="s">
        <v>2704</v>
      </c>
      <c r="F1059" s="110"/>
      <c r="G1059" s="110"/>
      <c r="H1059" s="110" t="s">
        <v>611</v>
      </c>
      <c r="I1059" s="110" t="s">
        <v>10</v>
      </c>
      <c r="J1059" s="111">
        <v>3100</v>
      </c>
      <c r="K1059" s="111">
        <v>4390</v>
      </c>
      <c r="L1059" s="110"/>
      <c r="M1059" s="109">
        <v>1</v>
      </c>
      <c r="N1059" s="109"/>
      <c r="O1059" s="110"/>
      <c r="P1059" s="41" t="str">
        <f t="shared" si="16"/>
        <v>1</v>
      </c>
      <c r="Q1059" s="41" t="str">
        <f>INDEX(Торг!$J:$J,MATCH($B1059,Торг!$B:$B,0))</f>
        <v>АТП</v>
      </c>
      <c r="R1059" s="4" t="b">
        <f>EXACT(VLOOKUP(A1059,Торг!$A:$A,1,0),A1059)</f>
        <v>1</v>
      </c>
    </row>
    <row r="1060" spans="1:18" ht="90" x14ac:dyDescent="0.25">
      <c r="A1060" s="110" t="s">
        <v>1671</v>
      </c>
      <c r="B1060" s="109">
        <v>257543</v>
      </c>
      <c r="C1060" s="109">
        <v>177260</v>
      </c>
      <c r="D1060" s="110" t="s">
        <v>1714</v>
      </c>
      <c r="E1060" s="110" t="s">
        <v>2704</v>
      </c>
      <c r="F1060" s="110"/>
      <c r="G1060" s="110"/>
      <c r="H1060" s="110" t="s">
        <v>611</v>
      </c>
      <c r="I1060" s="110" t="s">
        <v>10</v>
      </c>
      <c r="J1060" s="111">
        <v>3100</v>
      </c>
      <c r="K1060" s="111">
        <v>4390</v>
      </c>
      <c r="L1060" s="110"/>
      <c r="M1060" s="109">
        <v>1</v>
      </c>
      <c r="N1060" s="109"/>
      <c r="O1060" s="110"/>
      <c r="P1060" s="41" t="str">
        <f t="shared" si="16"/>
        <v>1</v>
      </c>
      <c r="Q1060" s="41" t="str">
        <f>INDEX(Торг!$J:$J,MATCH($B1060,Торг!$B:$B,0))</f>
        <v>АТП</v>
      </c>
      <c r="R1060" s="4" t="b">
        <f>EXACT(VLOOKUP(A1060,Торг!$A:$A,1,0),A1060)</f>
        <v>1</v>
      </c>
    </row>
    <row r="1061" spans="1:18" ht="75" x14ac:dyDescent="0.25">
      <c r="A1061" s="110" t="s">
        <v>1671</v>
      </c>
      <c r="B1061" s="109">
        <v>257544</v>
      </c>
      <c r="C1061" s="109">
        <v>177261</v>
      </c>
      <c r="D1061" s="110" t="s">
        <v>1715</v>
      </c>
      <c r="E1061" s="110" t="s">
        <v>2704</v>
      </c>
      <c r="F1061" s="110"/>
      <c r="G1061" s="110"/>
      <c r="H1061" s="110" t="s">
        <v>611</v>
      </c>
      <c r="I1061" s="110" t="s">
        <v>10</v>
      </c>
      <c r="J1061" s="111">
        <v>3100</v>
      </c>
      <c r="K1061" s="111">
        <v>4390</v>
      </c>
      <c r="L1061" s="110"/>
      <c r="M1061" s="109">
        <v>1</v>
      </c>
      <c r="N1061" s="109"/>
      <c r="O1061" s="110"/>
      <c r="P1061" s="41" t="str">
        <f t="shared" si="16"/>
        <v>1</v>
      </c>
      <c r="Q1061" s="41" t="str">
        <f>INDEX(Торг!$J:$J,MATCH($B1061,Торг!$B:$B,0))</f>
        <v>АТП</v>
      </c>
      <c r="R1061" s="4" t="b">
        <f>EXACT(VLOOKUP(A1061,Торг!$A:$A,1,0),A1061)</f>
        <v>1</v>
      </c>
    </row>
    <row r="1062" spans="1:18" ht="75" x14ac:dyDescent="0.25">
      <c r="A1062" s="110" t="s">
        <v>1671</v>
      </c>
      <c r="B1062" s="109">
        <v>257545</v>
      </c>
      <c r="C1062" s="109">
        <v>177262</v>
      </c>
      <c r="D1062" s="110" t="s">
        <v>1716</v>
      </c>
      <c r="E1062" s="110" t="s">
        <v>2704</v>
      </c>
      <c r="F1062" s="110"/>
      <c r="G1062" s="110"/>
      <c r="H1062" s="110" t="s">
        <v>611</v>
      </c>
      <c r="I1062" s="110" t="s">
        <v>10</v>
      </c>
      <c r="J1062" s="111">
        <v>3100</v>
      </c>
      <c r="K1062" s="111">
        <v>4390</v>
      </c>
      <c r="L1062" s="110"/>
      <c r="M1062" s="109">
        <v>1</v>
      </c>
      <c r="N1062" s="109"/>
      <c r="O1062" s="110"/>
      <c r="P1062" s="41" t="str">
        <f t="shared" si="16"/>
        <v>1</v>
      </c>
      <c r="Q1062" s="41" t="str">
        <f>INDEX(Торг!$J:$J,MATCH($B1062,Торг!$B:$B,0))</f>
        <v>АТП</v>
      </c>
      <c r="R1062" s="4" t="b">
        <f>EXACT(VLOOKUP(A1062,Торг!$A:$A,1,0),A1062)</f>
        <v>1</v>
      </c>
    </row>
    <row r="1063" spans="1:18" ht="75" x14ac:dyDescent="0.25">
      <c r="A1063" s="110" t="s">
        <v>1671</v>
      </c>
      <c r="B1063" s="109">
        <v>257546</v>
      </c>
      <c r="C1063" s="109">
        <v>177263</v>
      </c>
      <c r="D1063" s="110" t="s">
        <v>1717</v>
      </c>
      <c r="E1063" s="110" t="s">
        <v>2704</v>
      </c>
      <c r="F1063" s="110"/>
      <c r="G1063" s="110"/>
      <c r="H1063" s="110" t="s">
        <v>611</v>
      </c>
      <c r="I1063" s="110" t="s">
        <v>10</v>
      </c>
      <c r="J1063" s="111">
        <v>3100</v>
      </c>
      <c r="K1063" s="111">
        <v>4390</v>
      </c>
      <c r="L1063" s="110"/>
      <c r="M1063" s="109">
        <v>1</v>
      </c>
      <c r="N1063" s="109"/>
      <c r="O1063" s="110"/>
      <c r="P1063" s="41" t="str">
        <f t="shared" si="16"/>
        <v>1</v>
      </c>
      <c r="Q1063" s="41" t="str">
        <f>INDEX(Торг!$J:$J,MATCH($B1063,Торг!$B:$B,0))</f>
        <v>АТП</v>
      </c>
      <c r="R1063" s="4" t="b">
        <f>EXACT(VLOOKUP(A1063,Торг!$A:$A,1,0),A1063)</f>
        <v>1</v>
      </c>
    </row>
    <row r="1064" spans="1:18" ht="75" x14ac:dyDescent="0.25">
      <c r="A1064" s="110" t="s">
        <v>1671</v>
      </c>
      <c r="B1064" s="109">
        <v>257547</v>
      </c>
      <c r="C1064" s="109">
        <v>177264</v>
      </c>
      <c r="D1064" s="110" t="s">
        <v>1718</v>
      </c>
      <c r="E1064" s="110" t="s">
        <v>2704</v>
      </c>
      <c r="F1064" s="110"/>
      <c r="G1064" s="110"/>
      <c r="H1064" s="110" t="s">
        <v>611</v>
      </c>
      <c r="I1064" s="110" t="s">
        <v>10</v>
      </c>
      <c r="J1064" s="111">
        <v>3100</v>
      </c>
      <c r="K1064" s="111">
        <v>4390</v>
      </c>
      <c r="L1064" s="110"/>
      <c r="M1064" s="109">
        <v>1</v>
      </c>
      <c r="N1064" s="109"/>
      <c r="O1064" s="110"/>
      <c r="P1064" s="41" t="str">
        <f t="shared" si="16"/>
        <v>1</v>
      </c>
      <c r="Q1064" s="41" t="str">
        <f>INDEX(Торг!$J:$J,MATCH($B1064,Торг!$B:$B,0))</f>
        <v>АТП</v>
      </c>
      <c r="R1064" s="4" t="b">
        <f>EXACT(VLOOKUP(A1064,Торг!$A:$A,1,0),A1064)</f>
        <v>1</v>
      </c>
    </row>
    <row r="1065" spans="1:18" ht="75" x14ac:dyDescent="0.25">
      <c r="A1065" s="110" t="s">
        <v>1671</v>
      </c>
      <c r="B1065" s="109">
        <v>257548</v>
      </c>
      <c r="C1065" s="109">
        <v>177265</v>
      </c>
      <c r="D1065" s="110" t="s">
        <v>1719</v>
      </c>
      <c r="E1065" s="110" t="s">
        <v>2704</v>
      </c>
      <c r="F1065" s="110"/>
      <c r="G1065" s="110"/>
      <c r="H1065" s="110" t="s">
        <v>611</v>
      </c>
      <c r="I1065" s="110" t="s">
        <v>10</v>
      </c>
      <c r="J1065" s="111">
        <v>3100</v>
      </c>
      <c r="K1065" s="111">
        <v>4390</v>
      </c>
      <c r="L1065" s="110"/>
      <c r="M1065" s="109">
        <v>1</v>
      </c>
      <c r="N1065" s="109"/>
      <c r="O1065" s="110"/>
      <c r="P1065" s="41" t="str">
        <f t="shared" si="16"/>
        <v>1</v>
      </c>
      <c r="Q1065" s="41" t="str">
        <f>INDEX(Торг!$J:$J,MATCH($B1065,Торг!$B:$B,0))</f>
        <v>АТП</v>
      </c>
      <c r="R1065" s="4" t="b">
        <f>EXACT(VLOOKUP(A1065,Торг!$A:$A,1,0),A1065)</f>
        <v>1</v>
      </c>
    </row>
    <row r="1066" spans="1:18" ht="75" x14ac:dyDescent="0.25">
      <c r="A1066" s="110" t="s">
        <v>1671</v>
      </c>
      <c r="B1066" s="109">
        <v>257549</v>
      </c>
      <c r="C1066" s="109">
        <v>177266</v>
      </c>
      <c r="D1066" s="110" t="s">
        <v>1720</v>
      </c>
      <c r="E1066" s="110" t="s">
        <v>2704</v>
      </c>
      <c r="F1066" s="110"/>
      <c r="G1066" s="110"/>
      <c r="H1066" s="110" t="s">
        <v>611</v>
      </c>
      <c r="I1066" s="110" t="s">
        <v>10</v>
      </c>
      <c r="J1066" s="111">
        <v>3100</v>
      </c>
      <c r="K1066" s="111">
        <v>4390</v>
      </c>
      <c r="L1066" s="110"/>
      <c r="M1066" s="109">
        <v>1</v>
      </c>
      <c r="N1066" s="109"/>
      <c r="O1066" s="110"/>
      <c r="P1066" s="41" t="str">
        <f t="shared" si="16"/>
        <v>1</v>
      </c>
      <c r="Q1066" s="41" t="str">
        <f>INDEX(Торг!$J:$J,MATCH($B1066,Торг!$B:$B,0))</f>
        <v>АТП</v>
      </c>
      <c r="R1066" s="4" t="b">
        <f>EXACT(VLOOKUP(A1066,Торг!$A:$A,1,0),A1066)</f>
        <v>1</v>
      </c>
    </row>
    <row r="1067" spans="1:18" ht="75" x14ac:dyDescent="0.25">
      <c r="A1067" s="110" t="s">
        <v>1671</v>
      </c>
      <c r="B1067" s="109">
        <v>257550</v>
      </c>
      <c r="C1067" s="109">
        <v>177267</v>
      </c>
      <c r="D1067" s="110" t="s">
        <v>1721</v>
      </c>
      <c r="E1067" s="110" t="s">
        <v>2704</v>
      </c>
      <c r="F1067" s="110"/>
      <c r="G1067" s="110"/>
      <c r="H1067" s="110" t="s">
        <v>611</v>
      </c>
      <c r="I1067" s="110" t="s">
        <v>10</v>
      </c>
      <c r="J1067" s="111">
        <v>3100</v>
      </c>
      <c r="K1067" s="111">
        <v>4390</v>
      </c>
      <c r="L1067" s="110"/>
      <c r="M1067" s="109">
        <v>1</v>
      </c>
      <c r="N1067" s="109"/>
      <c r="O1067" s="110"/>
      <c r="P1067" s="41" t="str">
        <f t="shared" si="16"/>
        <v>1</v>
      </c>
      <c r="Q1067" s="41" t="str">
        <f>INDEX(Торг!$J:$J,MATCH($B1067,Торг!$B:$B,0))</f>
        <v>АТП</v>
      </c>
      <c r="R1067" s="4" t="b">
        <f>EXACT(VLOOKUP(A1067,Торг!$A:$A,1,0),A1067)</f>
        <v>1</v>
      </c>
    </row>
    <row r="1068" spans="1:18" ht="75" x14ac:dyDescent="0.25">
      <c r="A1068" s="110" t="s">
        <v>1671</v>
      </c>
      <c r="B1068" s="109">
        <v>257551</v>
      </c>
      <c r="C1068" s="109">
        <v>177268</v>
      </c>
      <c r="D1068" s="110" t="s">
        <v>1722</v>
      </c>
      <c r="E1068" s="110" t="s">
        <v>2704</v>
      </c>
      <c r="F1068" s="110"/>
      <c r="G1068" s="110"/>
      <c r="H1068" s="110" t="s">
        <v>611</v>
      </c>
      <c r="I1068" s="110" t="s">
        <v>10</v>
      </c>
      <c r="J1068" s="111">
        <v>3100</v>
      </c>
      <c r="K1068" s="111">
        <v>4390</v>
      </c>
      <c r="L1068" s="110"/>
      <c r="M1068" s="109">
        <v>1</v>
      </c>
      <c r="N1068" s="109"/>
      <c r="O1068" s="110"/>
      <c r="P1068" s="41" t="str">
        <f t="shared" si="16"/>
        <v>1</v>
      </c>
      <c r="Q1068" s="41" t="str">
        <f>INDEX(Торг!$J:$J,MATCH($B1068,Торг!$B:$B,0))</f>
        <v>АТП</v>
      </c>
      <c r="R1068" s="4" t="b">
        <f>EXACT(VLOOKUP(A1068,Торг!$A:$A,1,0),A1068)</f>
        <v>1</v>
      </c>
    </row>
    <row r="1069" spans="1:18" ht="75" x14ac:dyDescent="0.25">
      <c r="A1069" s="110" t="s">
        <v>1671</v>
      </c>
      <c r="B1069" s="109">
        <v>257552</v>
      </c>
      <c r="C1069" s="109">
        <v>177269</v>
      </c>
      <c r="D1069" s="110" t="s">
        <v>1723</v>
      </c>
      <c r="E1069" s="110" t="s">
        <v>2704</v>
      </c>
      <c r="F1069" s="110"/>
      <c r="G1069" s="110"/>
      <c r="H1069" s="110" t="s">
        <v>611</v>
      </c>
      <c r="I1069" s="110" t="s">
        <v>10</v>
      </c>
      <c r="J1069" s="111">
        <v>3100</v>
      </c>
      <c r="K1069" s="111">
        <v>4390</v>
      </c>
      <c r="L1069" s="110"/>
      <c r="M1069" s="109">
        <v>1</v>
      </c>
      <c r="N1069" s="109"/>
      <c r="O1069" s="110"/>
      <c r="P1069" s="41" t="str">
        <f t="shared" si="16"/>
        <v>1</v>
      </c>
      <c r="Q1069" s="41" t="str">
        <f>INDEX(Торг!$J:$J,MATCH($B1069,Торг!$B:$B,0))</f>
        <v>АТП</v>
      </c>
      <c r="R1069" s="4" t="b">
        <f>EXACT(VLOOKUP(A1069,Торг!$A:$A,1,0),A1069)</f>
        <v>1</v>
      </c>
    </row>
    <row r="1070" spans="1:18" ht="75" x14ac:dyDescent="0.25">
      <c r="A1070" s="110" t="s">
        <v>1671</v>
      </c>
      <c r="B1070" s="109">
        <v>257553</v>
      </c>
      <c r="C1070" s="109">
        <v>177270</v>
      </c>
      <c r="D1070" s="110" t="s">
        <v>1724</v>
      </c>
      <c r="E1070" s="110" t="s">
        <v>2704</v>
      </c>
      <c r="F1070" s="110"/>
      <c r="G1070" s="110"/>
      <c r="H1070" s="110" t="s">
        <v>611</v>
      </c>
      <c r="I1070" s="110" t="s">
        <v>10</v>
      </c>
      <c r="J1070" s="111">
        <v>3100</v>
      </c>
      <c r="K1070" s="111">
        <v>4390</v>
      </c>
      <c r="L1070" s="110"/>
      <c r="M1070" s="109">
        <v>1</v>
      </c>
      <c r="N1070" s="109"/>
      <c r="O1070" s="110"/>
      <c r="P1070" s="41" t="str">
        <f t="shared" si="16"/>
        <v>1</v>
      </c>
      <c r="Q1070" s="41" t="str">
        <f>INDEX(Торг!$J:$J,MATCH($B1070,Торг!$B:$B,0))</f>
        <v>АТП</v>
      </c>
      <c r="R1070" s="4" t="b">
        <f>EXACT(VLOOKUP(A1070,Торг!$A:$A,1,0),A1070)</f>
        <v>1</v>
      </c>
    </row>
    <row r="1071" spans="1:18" ht="75" x14ac:dyDescent="0.25">
      <c r="A1071" s="110" t="s">
        <v>1671</v>
      </c>
      <c r="B1071" s="109">
        <v>257554</v>
      </c>
      <c r="C1071" s="109">
        <v>177271</v>
      </c>
      <c r="D1071" s="110" t="s">
        <v>1725</v>
      </c>
      <c r="E1071" s="110" t="s">
        <v>2704</v>
      </c>
      <c r="F1071" s="110"/>
      <c r="G1071" s="110"/>
      <c r="H1071" s="110" t="s">
        <v>611</v>
      </c>
      <c r="I1071" s="110" t="s">
        <v>10</v>
      </c>
      <c r="J1071" s="111">
        <v>3100</v>
      </c>
      <c r="K1071" s="111">
        <v>4390</v>
      </c>
      <c r="L1071" s="110"/>
      <c r="M1071" s="109">
        <v>1</v>
      </c>
      <c r="N1071" s="109"/>
      <c r="O1071" s="110"/>
      <c r="P1071" s="41" t="str">
        <f t="shared" si="16"/>
        <v>1</v>
      </c>
      <c r="Q1071" s="41" t="str">
        <f>INDEX(Торг!$J:$J,MATCH($B1071,Торг!$B:$B,0))</f>
        <v>АТП</v>
      </c>
      <c r="R1071" s="4" t="b">
        <f>EXACT(VLOOKUP(A1071,Торг!$A:$A,1,0),A1071)</f>
        <v>1</v>
      </c>
    </row>
    <row r="1072" spans="1:18" ht="75" x14ac:dyDescent="0.25">
      <c r="A1072" s="110" t="s">
        <v>1671</v>
      </c>
      <c r="B1072" s="109">
        <v>257555</v>
      </c>
      <c r="C1072" s="109">
        <v>200110</v>
      </c>
      <c r="D1072" s="110" t="s">
        <v>1726</v>
      </c>
      <c r="E1072" s="110" t="s">
        <v>2704</v>
      </c>
      <c r="F1072" s="110"/>
      <c r="G1072" s="110"/>
      <c r="H1072" s="110" t="s">
        <v>611</v>
      </c>
      <c r="I1072" s="110" t="s">
        <v>10</v>
      </c>
      <c r="J1072" s="111">
        <v>3100</v>
      </c>
      <c r="K1072" s="111">
        <v>4390</v>
      </c>
      <c r="L1072" s="110"/>
      <c r="M1072" s="109">
        <v>1</v>
      </c>
      <c r="N1072" s="109"/>
      <c r="O1072" s="110"/>
      <c r="P1072" s="41" t="str">
        <f t="shared" si="16"/>
        <v>1</v>
      </c>
      <c r="Q1072" s="41" t="str">
        <f>INDEX(Торг!$J:$J,MATCH($B1072,Торг!$B:$B,0))</f>
        <v>АТП</v>
      </c>
      <c r="R1072" s="4" t="b">
        <f>EXACT(VLOOKUP(A1072,Торг!$A:$A,1,0),A1072)</f>
        <v>1</v>
      </c>
    </row>
    <row r="1073" spans="1:18" ht="75" x14ac:dyDescent="0.25">
      <c r="A1073" s="110" t="s">
        <v>1671</v>
      </c>
      <c r="B1073" s="109">
        <v>257556</v>
      </c>
      <c r="C1073" s="109">
        <v>177272</v>
      </c>
      <c r="D1073" s="110" t="s">
        <v>1727</v>
      </c>
      <c r="E1073" s="110" t="s">
        <v>2704</v>
      </c>
      <c r="F1073" s="110"/>
      <c r="G1073" s="110"/>
      <c r="H1073" s="110" t="s">
        <v>609</v>
      </c>
      <c r="I1073" s="110" t="s">
        <v>10</v>
      </c>
      <c r="J1073" s="111">
        <v>3200</v>
      </c>
      <c r="K1073" s="111">
        <v>4590</v>
      </c>
      <c r="L1073" s="110"/>
      <c r="M1073" s="109">
        <v>1</v>
      </c>
      <c r="N1073" s="109"/>
      <c r="O1073" s="110"/>
      <c r="P1073" s="41" t="str">
        <f t="shared" si="16"/>
        <v>1</v>
      </c>
      <c r="Q1073" s="41" t="str">
        <f>INDEX(Торг!$J:$J,MATCH($B1073,Торг!$B:$B,0))</f>
        <v>АТП</v>
      </c>
      <c r="R1073" s="4" t="b">
        <f>EXACT(VLOOKUP(A1073,Торг!$A:$A,1,0),A1073)</f>
        <v>1</v>
      </c>
    </row>
    <row r="1074" spans="1:18" ht="75" x14ac:dyDescent="0.25">
      <c r="A1074" s="110" t="s">
        <v>1671</v>
      </c>
      <c r="B1074" s="109">
        <v>257557</v>
      </c>
      <c r="C1074" s="109">
        <v>177273</v>
      </c>
      <c r="D1074" s="110" t="s">
        <v>1728</v>
      </c>
      <c r="E1074" s="110" t="s">
        <v>2704</v>
      </c>
      <c r="F1074" s="110"/>
      <c r="G1074" s="110"/>
      <c r="H1074" s="110" t="s">
        <v>609</v>
      </c>
      <c r="I1074" s="110" t="s">
        <v>10</v>
      </c>
      <c r="J1074" s="111">
        <v>3200</v>
      </c>
      <c r="K1074" s="111">
        <v>4590</v>
      </c>
      <c r="L1074" s="110"/>
      <c r="M1074" s="109">
        <v>1</v>
      </c>
      <c r="N1074" s="109"/>
      <c r="O1074" s="110"/>
      <c r="P1074" s="41" t="str">
        <f t="shared" si="16"/>
        <v>1</v>
      </c>
      <c r="Q1074" s="41" t="str">
        <f>INDEX(Торг!$J:$J,MATCH($B1074,Торг!$B:$B,0))</f>
        <v>АТП</v>
      </c>
      <c r="R1074" s="4" t="b">
        <f>EXACT(VLOOKUP(A1074,Торг!$A:$A,1,0),A1074)</f>
        <v>1</v>
      </c>
    </row>
    <row r="1075" spans="1:18" ht="75" x14ac:dyDescent="0.25">
      <c r="A1075" s="110" t="s">
        <v>1671</v>
      </c>
      <c r="B1075" s="109">
        <v>257558</v>
      </c>
      <c r="C1075" s="109">
        <v>177274</v>
      </c>
      <c r="D1075" s="110" t="s">
        <v>1729</v>
      </c>
      <c r="E1075" s="110" t="s">
        <v>2704</v>
      </c>
      <c r="F1075" s="110"/>
      <c r="G1075" s="110"/>
      <c r="H1075" s="110" t="s">
        <v>609</v>
      </c>
      <c r="I1075" s="110" t="s">
        <v>10</v>
      </c>
      <c r="J1075" s="111">
        <v>3200</v>
      </c>
      <c r="K1075" s="111">
        <v>4590</v>
      </c>
      <c r="L1075" s="110"/>
      <c r="M1075" s="109">
        <v>1</v>
      </c>
      <c r="N1075" s="109"/>
      <c r="O1075" s="110"/>
      <c r="P1075" s="41" t="str">
        <f t="shared" si="16"/>
        <v>1</v>
      </c>
      <c r="Q1075" s="41" t="str">
        <f>INDEX(Торг!$J:$J,MATCH($B1075,Торг!$B:$B,0))</f>
        <v>АТП</v>
      </c>
      <c r="R1075" s="4" t="b">
        <f>EXACT(VLOOKUP(A1075,Торг!$A:$A,1,0),A1075)</f>
        <v>1</v>
      </c>
    </row>
    <row r="1076" spans="1:18" ht="75" x14ac:dyDescent="0.25">
      <c r="A1076" s="110" t="s">
        <v>1671</v>
      </c>
      <c r="B1076" s="109">
        <v>257559</v>
      </c>
      <c r="C1076" s="109">
        <v>177275</v>
      </c>
      <c r="D1076" s="110" t="s">
        <v>1730</v>
      </c>
      <c r="E1076" s="110" t="s">
        <v>2704</v>
      </c>
      <c r="F1076" s="110"/>
      <c r="G1076" s="110"/>
      <c r="H1076" s="110" t="s">
        <v>609</v>
      </c>
      <c r="I1076" s="110" t="s">
        <v>10</v>
      </c>
      <c r="J1076" s="111">
        <v>3200</v>
      </c>
      <c r="K1076" s="111">
        <v>4590</v>
      </c>
      <c r="L1076" s="110"/>
      <c r="M1076" s="109">
        <v>1</v>
      </c>
      <c r="N1076" s="109"/>
      <c r="O1076" s="110"/>
      <c r="P1076" s="41" t="str">
        <f t="shared" si="16"/>
        <v>1</v>
      </c>
      <c r="Q1076" s="41" t="str">
        <f>INDEX(Торг!$J:$J,MATCH($B1076,Торг!$B:$B,0))</f>
        <v>АТП</v>
      </c>
      <c r="R1076" s="4" t="b">
        <f>EXACT(VLOOKUP(A1076,Торг!$A:$A,1,0),A1076)</f>
        <v>1</v>
      </c>
    </row>
    <row r="1077" spans="1:18" ht="75" x14ac:dyDescent="0.25">
      <c r="A1077" s="110" t="s">
        <v>1671</v>
      </c>
      <c r="B1077" s="109">
        <v>257560</v>
      </c>
      <c r="C1077" s="109">
        <v>177276</v>
      </c>
      <c r="D1077" s="110" t="s">
        <v>1731</v>
      </c>
      <c r="E1077" s="110" t="s">
        <v>2704</v>
      </c>
      <c r="F1077" s="110"/>
      <c r="G1077" s="110"/>
      <c r="H1077" s="110" t="s">
        <v>609</v>
      </c>
      <c r="I1077" s="110" t="s">
        <v>10</v>
      </c>
      <c r="J1077" s="111">
        <v>3200</v>
      </c>
      <c r="K1077" s="111">
        <v>4590</v>
      </c>
      <c r="L1077" s="110"/>
      <c r="M1077" s="109">
        <v>1</v>
      </c>
      <c r="N1077" s="109"/>
      <c r="O1077" s="110"/>
      <c r="P1077" s="41" t="str">
        <f t="shared" si="16"/>
        <v>1</v>
      </c>
      <c r="Q1077" s="41" t="str">
        <f>INDEX(Торг!$J:$J,MATCH($B1077,Торг!$B:$B,0))</f>
        <v>АТП</v>
      </c>
      <c r="R1077" s="4" t="b">
        <f>EXACT(VLOOKUP(A1077,Торг!$A:$A,1,0),A1077)</f>
        <v>1</v>
      </c>
    </row>
    <row r="1078" spans="1:18" ht="75" x14ac:dyDescent="0.25">
      <c r="A1078" s="110" t="s">
        <v>1671</v>
      </c>
      <c r="B1078" s="109">
        <v>257561</v>
      </c>
      <c r="C1078" s="109">
        <v>177277</v>
      </c>
      <c r="D1078" s="110" t="s">
        <v>1732</v>
      </c>
      <c r="E1078" s="110" t="s">
        <v>2704</v>
      </c>
      <c r="F1078" s="110"/>
      <c r="G1078" s="110"/>
      <c r="H1078" s="110" t="s">
        <v>609</v>
      </c>
      <c r="I1078" s="110" t="s">
        <v>10</v>
      </c>
      <c r="J1078" s="111">
        <v>3200</v>
      </c>
      <c r="K1078" s="111">
        <v>4590</v>
      </c>
      <c r="L1078" s="110"/>
      <c r="M1078" s="109">
        <v>1</v>
      </c>
      <c r="N1078" s="109"/>
      <c r="O1078" s="110"/>
      <c r="P1078" s="41" t="str">
        <f t="shared" si="16"/>
        <v>1</v>
      </c>
      <c r="Q1078" s="41" t="str">
        <f>INDEX(Торг!$J:$J,MATCH($B1078,Торг!$B:$B,0))</f>
        <v>АТП</v>
      </c>
      <c r="R1078" s="4" t="b">
        <f>EXACT(VLOOKUP(A1078,Торг!$A:$A,1,0),A1078)</f>
        <v>1</v>
      </c>
    </row>
    <row r="1079" spans="1:18" ht="75" x14ac:dyDescent="0.25">
      <c r="A1079" s="110" t="s">
        <v>1671</v>
      </c>
      <c r="B1079" s="109">
        <v>257562</v>
      </c>
      <c r="C1079" s="109">
        <v>177278</v>
      </c>
      <c r="D1079" s="110" t="s">
        <v>1733</v>
      </c>
      <c r="E1079" s="110" t="s">
        <v>2704</v>
      </c>
      <c r="F1079" s="110"/>
      <c r="G1079" s="110"/>
      <c r="H1079" s="110" t="s">
        <v>609</v>
      </c>
      <c r="I1079" s="110" t="s">
        <v>10</v>
      </c>
      <c r="J1079" s="111">
        <v>3200</v>
      </c>
      <c r="K1079" s="111">
        <v>4590</v>
      </c>
      <c r="L1079" s="110"/>
      <c r="M1079" s="109">
        <v>1</v>
      </c>
      <c r="N1079" s="109"/>
      <c r="O1079" s="110"/>
      <c r="P1079" s="41" t="str">
        <f t="shared" si="16"/>
        <v>1</v>
      </c>
      <c r="Q1079" s="41" t="str">
        <f>INDEX(Торг!$J:$J,MATCH($B1079,Торг!$B:$B,0))</f>
        <v>АТП</v>
      </c>
      <c r="R1079" s="4" t="b">
        <f>EXACT(VLOOKUP(A1079,Торг!$A:$A,1,0),A1079)</f>
        <v>1</v>
      </c>
    </row>
    <row r="1080" spans="1:18" ht="75" x14ac:dyDescent="0.25">
      <c r="A1080" s="110" t="s">
        <v>1671</v>
      </c>
      <c r="B1080" s="109">
        <v>257563</v>
      </c>
      <c r="C1080" s="109">
        <v>177279</v>
      </c>
      <c r="D1080" s="110" t="s">
        <v>1734</v>
      </c>
      <c r="E1080" s="110" t="s">
        <v>2704</v>
      </c>
      <c r="F1080" s="110"/>
      <c r="G1080" s="110"/>
      <c r="H1080" s="110" t="s">
        <v>609</v>
      </c>
      <c r="I1080" s="110" t="s">
        <v>10</v>
      </c>
      <c r="J1080" s="111">
        <v>3200</v>
      </c>
      <c r="K1080" s="111">
        <v>4590</v>
      </c>
      <c r="L1080" s="110"/>
      <c r="M1080" s="109">
        <v>1</v>
      </c>
      <c r="N1080" s="109"/>
      <c r="O1080" s="110"/>
      <c r="P1080" s="41" t="str">
        <f t="shared" si="16"/>
        <v>1</v>
      </c>
      <c r="Q1080" s="41" t="str">
        <f>INDEX(Торг!$J:$J,MATCH($B1080,Торг!$B:$B,0))</f>
        <v>АТП</v>
      </c>
      <c r="R1080" s="4" t="b">
        <f>EXACT(VLOOKUP(A1080,Торг!$A:$A,1,0),A1080)</f>
        <v>1</v>
      </c>
    </row>
    <row r="1081" spans="1:18" ht="75" x14ac:dyDescent="0.25">
      <c r="A1081" s="110" t="s">
        <v>1671</v>
      </c>
      <c r="B1081" s="109">
        <v>257564</v>
      </c>
      <c r="C1081" s="109">
        <v>177280</v>
      </c>
      <c r="D1081" s="110" t="s">
        <v>1735</v>
      </c>
      <c r="E1081" s="110" t="s">
        <v>2704</v>
      </c>
      <c r="F1081" s="110"/>
      <c r="G1081" s="110"/>
      <c r="H1081" s="110" t="s">
        <v>609</v>
      </c>
      <c r="I1081" s="110" t="s">
        <v>10</v>
      </c>
      <c r="J1081" s="111">
        <v>3200</v>
      </c>
      <c r="K1081" s="111">
        <v>4590</v>
      </c>
      <c r="L1081" s="110"/>
      <c r="M1081" s="109">
        <v>1</v>
      </c>
      <c r="N1081" s="109"/>
      <c r="O1081" s="110"/>
      <c r="P1081" s="41" t="str">
        <f t="shared" si="16"/>
        <v>1</v>
      </c>
      <c r="Q1081" s="41" t="str">
        <f>INDEX(Торг!$J:$J,MATCH($B1081,Торг!$B:$B,0))</f>
        <v>АТП</v>
      </c>
      <c r="R1081" s="4" t="b">
        <f>EXACT(VLOOKUP(A1081,Торг!$A:$A,1,0),A1081)</f>
        <v>1</v>
      </c>
    </row>
    <row r="1082" spans="1:18" ht="75" x14ac:dyDescent="0.25">
      <c r="A1082" s="110" t="s">
        <v>1671</v>
      </c>
      <c r="B1082" s="109">
        <v>257565</v>
      </c>
      <c r="C1082" s="109">
        <v>177281</v>
      </c>
      <c r="D1082" s="110" t="s">
        <v>1736</v>
      </c>
      <c r="E1082" s="110" t="s">
        <v>2704</v>
      </c>
      <c r="F1082" s="110"/>
      <c r="G1082" s="110"/>
      <c r="H1082" s="110" t="s">
        <v>609</v>
      </c>
      <c r="I1082" s="110" t="s">
        <v>10</v>
      </c>
      <c r="J1082" s="111">
        <v>3200</v>
      </c>
      <c r="K1082" s="111">
        <v>4590</v>
      </c>
      <c r="L1082" s="110"/>
      <c r="M1082" s="109">
        <v>1</v>
      </c>
      <c r="N1082" s="109"/>
      <c r="O1082" s="110"/>
      <c r="P1082" s="41" t="str">
        <f t="shared" si="16"/>
        <v>1</v>
      </c>
      <c r="Q1082" s="41" t="str">
        <f>INDEX(Торг!$J:$J,MATCH($B1082,Торг!$B:$B,0))</f>
        <v>АТП</v>
      </c>
      <c r="R1082" s="4" t="b">
        <f>EXACT(VLOOKUP(A1082,Торг!$A:$A,1,0),A1082)</f>
        <v>1</v>
      </c>
    </row>
    <row r="1083" spans="1:18" ht="75" x14ac:dyDescent="0.25">
      <c r="A1083" s="110" t="s">
        <v>1671</v>
      </c>
      <c r="B1083" s="109">
        <v>257566</v>
      </c>
      <c r="C1083" s="109">
        <v>177282</v>
      </c>
      <c r="D1083" s="110" t="s">
        <v>1737</v>
      </c>
      <c r="E1083" s="110" t="s">
        <v>2704</v>
      </c>
      <c r="F1083" s="110"/>
      <c r="G1083" s="110"/>
      <c r="H1083" s="110" t="s">
        <v>609</v>
      </c>
      <c r="I1083" s="110" t="s">
        <v>10</v>
      </c>
      <c r="J1083" s="111">
        <v>3200</v>
      </c>
      <c r="K1083" s="111">
        <v>4590</v>
      </c>
      <c r="L1083" s="110"/>
      <c r="M1083" s="109">
        <v>1</v>
      </c>
      <c r="N1083" s="109"/>
      <c r="O1083" s="110"/>
      <c r="P1083" s="41" t="str">
        <f t="shared" si="16"/>
        <v>1</v>
      </c>
      <c r="Q1083" s="41" t="str">
        <f>INDEX(Торг!$J:$J,MATCH($B1083,Торг!$B:$B,0))</f>
        <v>АТП</v>
      </c>
      <c r="R1083" s="4" t="b">
        <f>EXACT(VLOOKUP(A1083,Торг!$A:$A,1,0),A1083)</f>
        <v>1</v>
      </c>
    </row>
    <row r="1084" spans="1:18" ht="75" x14ac:dyDescent="0.25">
      <c r="A1084" s="110" t="s">
        <v>1671</v>
      </c>
      <c r="B1084" s="109">
        <v>257567</v>
      </c>
      <c r="C1084" s="109">
        <v>177283</v>
      </c>
      <c r="D1084" s="110" t="s">
        <v>1738</v>
      </c>
      <c r="E1084" s="110" t="s">
        <v>2704</v>
      </c>
      <c r="F1084" s="110"/>
      <c r="G1084" s="110"/>
      <c r="H1084" s="110" t="s">
        <v>609</v>
      </c>
      <c r="I1084" s="110" t="s">
        <v>10</v>
      </c>
      <c r="J1084" s="111">
        <v>3200</v>
      </c>
      <c r="K1084" s="111">
        <v>4590</v>
      </c>
      <c r="L1084" s="110"/>
      <c r="M1084" s="109">
        <v>1</v>
      </c>
      <c r="N1084" s="109"/>
      <c r="O1084" s="110"/>
      <c r="P1084" s="41" t="str">
        <f t="shared" si="16"/>
        <v>1</v>
      </c>
      <c r="Q1084" s="41" t="str">
        <f>INDEX(Торг!$J:$J,MATCH($B1084,Торг!$B:$B,0))</f>
        <v>АТП</v>
      </c>
      <c r="R1084" s="4" t="b">
        <f>EXACT(VLOOKUP(A1084,Торг!$A:$A,1,0),A1084)</f>
        <v>1</v>
      </c>
    </row>
    <row r="1085" spans="1:18" ht="75" x14ac:dyDescent="0.25">
      <c r="A1085" s="110" t="s">
        <v>1671</v>
      </c>
      <c r="B1085" s="109">
        <v>257568</v>
      </c>
      <c r="C1085" s="109">
        <v>177284</v>
      </c>
      <c r="D1085" s="110" t="s">
        <v>1739</v>
      </c>
      <c r="E1085" s="110" t="s">
        <v>2704</v>
      </c>
      <c r="F1085" s="110"/>
      <c r="G1085" s="110"/>
      <c r="H1085" s="110" t="s">
        <v>609</v>
      </c>
      <c r="I1085" s="110" t="s">
        <v>10</v>
      </c>
      <c r="J1085" s="111">
        <v>3200</v>
      </c>
      <c r="K1085" s="111">
        <v>4590</v>
      </c>
      <c r="L1085" s="110"/>
      <c r="M1085" s="109">
        <v>1</v>
      </c>
      <c r="N1085" s="109"/>
      <c r="O1085" s="110"/>
      <c r="P1085" s="41" t="str">
        <f t="shared" si="16"/>
        <v>1</v>
      </c>
      <c r="Q1085" s="41" t="str">
        <f>INDEX(Торг!$J:$J,MATCH($B1085,Торг!$B:$B,0))</f>
        <v>АТП</v>
      </c>
      <c r="R1085" s="4" t="b">
        <f>EXACT(VLOOKUP(A1085,Торг!$A:$A,1,0),A1085)</f>
        <v>1</v>
      </c>
    </row>
    <row r="1086" spans="1:18" ht="75" x14ac:dyDescent="0.25">
      <c r="A1086" s="110" t="s">
        <v>1671</v>
      </c>
      <c r="B1086" s="109">
        <v>257569</v>
      </c>
      <c r="C1086" s="109">
        <v>177285</v>
      </c>
      <c r="D1086" s="110" t="s">
        <v>1740</v>
      </c>
      <c r="E1086" s="110" t="s">
        <v>2704</v>
      </c>
      <c r="F1086" s="110"/>
      <c r="G1086" s="110"/>
      <c r="H1086" s="110" t="s">
        <v>609</v>
      </c>
      <c r="I1086" s="110" t="s">
        <v>10</v>
      </c>
      <c r="J1086" s="111">
        <v>3200</v>
      </c>
      <c r="K1086" s="111">
        <v>4590</v>
      </c>
      <c r="L1086" s="110"/>
      <c r="M1086" s="109">
        <v>1</v>
      </c>
      <c r="N1086" s="109"/>
      <c r="O1086" s="110"/>
      <c r="P1086" s="41" t="str">
        <f t="shared" si="16"/>
        <v>1</v>
      </c>
      <c r="Q1086" s="41" t="str">
        <f>INDEX(Торг!$J:$J,MATCH($B1086,Торг!$B:$B,0))</f>
        <v>АТП</v>
      </c>
      <c r="R1086" s="4" t="b">
        <f>EXACT(VLOOKUP(A1086,Торг!$A:$A,1,0),A1086)</f>
        <v>1</v>
      </c>
    </row>
    <row r="1087" spans="1:18" ht="90" x14ac:dyDescent="0.25">
      <c r="A1087" s="110" t="s">
        <v>1671</v>
      </c>
      <c r="B1087" s="109">
        <v>257570</v>
      </c>
      <c r="C1087" s="109">
        <v>177286</v>
      </c>
      <c r="D1087" s="110" t="s">
        <v>1741</v>
      </c>
      <c r="E1087" s="110" t="s">
        <v>2704</v>
      </c>
      <c r="F1087" s="110"/>
      <c r="G1087" s="110"/>
      <c r="H1087" s="110" t="s">
        <v>609</v>
      </c>
      <c r="I1087" s="110" t="s">
        <v>10</v>
      </c>
      <c r="J1087" s="111">
        <v>3200</v>
      </c>
      <c r="K1087" s="111">
        <v>4590</v>
      </c>
      <c r="L1087" s="110"/>
      <c r="M1087" s="109">
        <v>1</v>
      </c>
      <c r="N1087" s="109"/>
      <c r="O1087" s="110"/>
      <c r="P1087" s="41" t="str">
        <f t="shared" si="16"/>
        <v>1</v>
      </c>
      <c r="Q1087" s="41" t="str">
        <f>INDEX(Торг!$J:$J,MATCH($B1087,Торг!$B:$B,0))</f>
        <v>АТП</v>
      </c>
      <c r="R1087" s="4" t="b">
        <f>EXACT(VLOOKUP(A1087,Торг!$A:$A,1,0),A1087)</f>
        <v>1</v>
      </c>
    </row>
    <row r="1088" spans="1:18" ht="75" x14ac:dyDescent="0.25">
      <c r="A1088" s="110" t="s">
        <v>1671</v>
      </c>
      <c r="B1088" s="109">
        <v>257571</v>
      </c>
      <c r="C1088" s="109">
        <v>177287</v>
      </c>
      <c r="D1088" s="110" t="s">
        <v>1742</v>
      </c>
      <c r="E1088" s="110" t="s">
        <v>2704</v>
      </c>
      <c r="F1088" s="110"/>
      <c r="G1088" s="110"/>
      <c r="H1088" s="110" t="s">
        <v>609</v>
      </c>
      <c r="I1088" s="110" t="s">
        <v>10</v>
      </c>
      <c r="J1088" s="111">
        <v>3200</v>
      </c>
      <c r="K1088" s="111">
        <v>4590</v>
      </c>
      <c r="L1088" s="110"/>
      <c r="M1088" s="109">
        <v>1</v>
      </c>
      <c r="N1088" s="109"/>
      <c r="O1088" s="110"/>
      <c r="P1088" s="41" t="str">
        <f t="shared" si="16"/>
        <v>1</v>
      </c>
      <c r="Q1088" s="41" t="str">
        <f>INDEX(Торг!$J:$J,MATCH($B1088,Торг!$B:$B,0))</f>
        <v>АТП</v>
      </c>
      <c r="R1088" s="4" t="b">
        <f>EXACT(VLOOKUP(A1088,Торг!$A:$A,1,0),A1088)</f>
        <v>1</v>
      </c>
    </row>
    <row r="1089" spans="1:18" ht="75" x14ac:dyDescent="0.25">
      <c r="A1089" s="110" t="s">
        <v>1671</v>
      </c>
      <c r="B1089" s="109">
        <v>257572</v>
      </c>
      <c r="C1089" s="109">
        <v>177288</v>
      </c>
      <c r="D1089" s="110" t="s">
        <v>1743</v>
      </c>
      <c r="E1089" s="110" t="s">
        <v>2704</v>
      </c>
      <c r="F1089" s="110"/>
      <c r="G1089" s="110"/>
      <c r="H1089" s="110" t="s">
        <v>609</v>
      </c>
      <c r="I1089" s="110" t="s">
        <v>10</v>
      </c>
      <c r="J1089" s="111">
        <v>3200</v>
      </c>
      <c r="K1089" s="111">
        <v>4590</v>
      </c>
      <c r="L1089" s="110"/>
      <c r="M1089" s="109">
        <v>1</v>
      </c>
      <c r="N1089" s="109"/>
      <c r="O1089" s="110"/>
      <c r="P1089" s="41" t="str">
        <f t="shared" si="16"/>
        <v>1</v>
      </c>
      <c r="Q1089" s="41" t="str">
        <f>INDEX(Торг!$J:$J,MATCH($B1089,Торг!$B:$B,0))</f>
        <v>АТП</v>
      </c>
      <c r="R1089" s="4" t="b">
        <f>EXACT(VLOOKUP(A1089,Торг!$A:$A,1,0),A1089)</f>
        <v>1</v>
      </c>
    </row>
    <row r="1090" spans="1:18" ht="75" x14ac:dyDescent="0.25">
      <c r="A1090" s="110" t="s">
        <v>1671</v>
      </c>
      <c r="B1090" s="109">
        <v>257573</v>
      </c>
      <c r="C1090" s="109">
        <v>177289</v>
      </c>
      <c r="D1090" s="110" t="s">
        <v>1744</v>
      </c>
      <c r="E1090" s="110" t="s">
        <v>2704</v>
      </c>
      <c r="F1090" s="110"/>
      <c r="G1090" s="110"/>
      <c r="H1090" s="110" t="s">
        <v>609</v>
      </c>
      <c r="I1090" s="110" t="s">
        <v>10</v>
      </c>
      <c r="J1090" s="111">
        <v>3200</v>
      </c>
      <c r="K1090" s="111">
        <v>4590</v>
      </c>
      <c r="L1090" s="110"/>
      <c r="M1090" s="109">
        <v>1</v>
      </c>
      <c r="N1090" s="109"/>
      <c r="O1090" s="110"/>
      <c r="P1090" s="41" t="str">
        <f t="shared" si="16"/>
        <v>1</v>
      </c>
      <c r="Q1090" s="41" t="str">
        <f>INDEX(Торг!$J:$J,MATCH($B1090,Торг!$B:$B,0))</f>
        <v>АТП</v>
      </c>
      <c r="R1090" s="4" t="b">
        <f>EXACT(VLOOKUP(A1090,Торг!$A:$A,1,0),A1090)</f>
        <v>1</v>
      </c>
    </row>
    <row r="1091" spans="1:18" ht="75" x14ac:dyDescent="0.25">
      <c r="A1091" s="110" t="s">
        <v>1671</v>
      </c>
      <c r="B1091" s="109">
        <v>257574</v>
      </c>
      <c r="C1091" s="109">
        <v>177290</v>
      </c>
      <c r="D1091" s="110" t="s">
        <v>1745</v>
      </c>
      <c r="E1091" s="110" t="s">
        <v>2704</v>
      </c>
      <c r="F1091" s="110"/>
      <c r="G1091" s="110"/>
      <c r="H1091" s="110" t="s">
        <v>609</v>
      </c>
      <c r="I1091" s="110" t="s">
        <v>10</v>
      </c>
      <c r="J1091" s="111">
        <v>3200</v>
      </c>
      <c r="K1091" s="111">
        <v>4590</v>
      </c>
      <c r="L1091" s="110"/>
      <c r="M1091" s="109">
        <v>1</v>
      </c>
      <c r="N1091" s="109"/>
      <c r="O1091" s="110"/>
      <c r="P1091" s="41" t="str">
        <f t="shared" ref="P1091:P1154" si="17">_xlfn.CONCAT(M1091,IF(N1091&lt;&gt;"",_xlfn.CONCAT("ск",N1091),""))</f>
        <v>1</v>
      </c>
      <c r="Q1091" s="41" t="str">
        <f>INDEX(Торг!$J:$J,MATCH($B1091,Торг!$B:$B,0))</f>
        <v>АТП</v>
      </c>
      <c r="R1091" s="4" t="b">
        <f>EXACT(VLOOKUP(A1091,Торг!$A:$A,1,0),A1091)</f>
        <v>1</v>
      </c>
    </row>
    <row r="1092" spans="1:18" ht="75" x14ac:dyDescent="0.25">
      <c r="A1092" s="110" t="s">
        <v>1671</v>
      </c>
      <c r="B1092" s="109">
        <v>257575</v>
      </c>
      <c r="C1092" s="109">
        <v>177291</v>
      </c>
      <c r="D1092" s="110" t="s">
        <v>1746</v>
      </c>
      <c r="E1092" s="110" t="s">
        <v>2704</v>
      </c>
      <c r="F1092" s="110"/>
      <c r="G1092" s="110"/>
      <c r="H1092" s="110" t="s">
        <v>609</v>
      </c>
      <c r="I1092" s="110" t="s">
        <v>10</v>
      </c>
      <c r="J1092" s="111">
        <v>3200</v>
      </c>
      <c r="K1092" s="111">
        <v>4590</v>
      </c>
      <c r="L1092" s="110"/>
      <c r="M1092" s="109">
        <v>1</v>
      </c>
      <c r="N1092" s="109"/>
      <c r="O1092" s="110"/>
      <c r="P1092" s="41" t="str">
        <f t="shared" si="17"/>
        <v>1</v>
      </c>
      <c r="Q1092" s="41" t="str">
        <f>INDEX(Торг!$J:$J,MATCH($B1092,Торг!$B:$B,0))</f>
        <v>АТП</v>
      </c>
      <c r="R1092" s="4" t="b">
        <f>EXACT(VLOOKUP(A1092,Торг!$A:$A,1,0),A1092)</f>
        <v>1</v>
      </c>
    </row>
    <row r="1093" spans="1:18" ht="75" x14ac:dyDescent="0.25">
      <c r="A1093" s="110" t="s">
        <v>1671</v>
      </c>
      <c r="B1093" s="109">
        <v>257576</v>
      </c>
      <c r="C1093" s="109">
        <v>177292</v>
      </c>
      <c r="D1093" s="110" t="s">
        <v>1747</v>
      </c>
      <c r="E1093" s="110" t="s">
        <v>2704</v>
      </c>
      <c r="F1093" s="110"/>
      <c r="G1093" s="110"/>
      <c r="H1093" s="110" t="s">
        <v>609</v>
      </c>
      <c r="I1093" s="110" t="s">
        <v>10</v>
      </c>
      <c r="J1093" s="111">
        <v>3200</v>
      </c>
      <c r="K1093" s="111">
        <v>4590</v>
      </c>
      <c r="L1093" s="110"/>
      <c r="M1093" s="109">
        <v>1</v>
      </c>
      <c r="N1093" s="109"/>
      <c r="O1093" s="110"/>
      <c r="P1093" s="41" t="str">
        <f t="shared" si="17"/>
        <v>1</v>
      </c>
      <c r="Q1093" s="41" t="str">
        <f>INDEX(Торг!$J:$J,MATCH($B1093,Торг!$B:$B,0))</f>
        <v>АТП</v>
      </c>
      <c r="R1093" s="4" t="b">
        <f>EXACT(VLOOKUP(A1093,Торг!$A:$A,1,0),A1093)</f>
        <v>1</v>
      </c>
    </row>
    <row r="1094" spans="1:18" ht="75" x14ac:dyDescent="0.25">
      <c r="A1094" s="110" t="s">
        <v>1671</v>
      </c>
      <c r="B1094" s="109">
        <v>257577</v>
      </c>
      <c r="C1094" s="109">
        <v>177293</v>
      </c>
      <c r="D1094" s="110" t="s">
        <v>1748</v>
      </c>
      <c r="E1094" s="110" t="s">
        <v>2704</v>
      </c>
      <c r="F1094" s="110"/>
      <c r="G1094" s="110"/>
      <c r="H1094" s="110" t="s">
        <v>609</v>
      </c>
      <c r="I1094" s="110" t="s">
        <v>10</v>
      </c>
      <c r="J1094" s="111">
        <v>3200</v>
      </c>
      <c r="K1094" s="111">
        <v>4590</v>
      </c>
      <c r="L1094" s="110"/>
      <c r="M1094" s="109">
        <v>1</v>
      </c>
      <c r="N1094" s="109"/>
      <c r="O1094" s="110"/>
      <c r="P1094" s="41" t="str">
        <f t="shared" si="17"/>
        <v>1</v>
      </c>
      <c r="Q1094" s="41" t="str">
        <f>INDEX(Торг!$J:$J,MATCH($B1094,Торг!$B:$B,0))</f>
        <v>АТП</v>
      </c>
      <c r="R1094" s="4" t="b">
        <f>EXACT(VLOOKUP(A1094,Торг!$A:$A,1,0),A1094)</f>
        <v>1</v>
      </c>
    </row>
    <row r="1095" spans="1:18" ht="75" x14ac:dyDescent="0.25">
      <c r="A1095" s="110" t="s">
        <v>1671</v>
      </c>
      <c r="B1095" s="109">
        <v>257578</v>
      </c>
      <c r="C1095" s="109">
        <v>177294</v>
      </c>
      <c r="D1095" s="110" t="s">
        <v>1749</v>
      </c>
      <c r="E1095" s="110" t="s">
        <v>2704</v>
      </c>
      <c r="F1095" s="110"/>
      <c r="G1095" s="110"/>
      <c r="H1095" s="110" t="s">
        <v>609</v>
      </c>
      <c r="I1095" s="110" t="s">
        <v>10</v>
      </c>
      <c r="J1095" s="111">
        <v>3200</v>
      </c>
      <c r="K1095" s="111">
        <v>4590</v>
      </c>
      <c r="L1095" s="110"/>
      <c r="M1095" s="109">
        <v>1</v>
      </c>
      <c r="N1095" s="109"/>
      <c r="O1095" s="110"/>
      <c r="P1095" s="41" t="str">
        <f t="shared" si="17"/>
        <v>1</v>
      </c>
      <c r="Q1095" s="41" t="str">
        <f>INDEX(Торг!$J:$J,MATCH($B1095,Торг!$B:$B,0))</f>
        <v>АТП</v>
      </c>
      <c r="R1095" s="4" t="b">
        <f>EXACT(VLOOKUP(A1095,Торг!$A:$A,1,0),A1095)</f>
        <v>1</v>
      </c>
    </row>
    <row r="1096" spans="1:18" ht="75" x14ac:dyDescent="0.25">
      <c r="A1096" s="110" t="s">
        <v>1671</v>
      </c>
      <c r="B1096" s="109">
        <v>257579</v>
      </c>
      <c r="C1096" s="109">
        <v>177295</v>
      </c>
      <c r="D1096" s="110" t="s">
        <v>1750</v>
      </c>
      <c r="E1096" s="110" t="s">
        <v>2704</v>
      </c>
      <c r="F1096" s="110"/>
      <c r="G1096" s="110"/>
      <c r="H1096" s="110" t="s">
        <v>609</v>
      </c>
      <c r="I1096" s="110" t="s">
        <v>10</v>
      </c>
      <c r="J1096" s="111">
        <v>3200</v>
      </c>
      <c r="K1096" s="111">
        <v>4590</v>
      </c>
      <c r="L1096" s="110"/>
      <c r="M1096" s="109">
        <v>1</v>
      </c>
      <c r="N1096" s="109"/>
      <c r="O1096" s="110"/>
      <c r="P1096" s="41" t="str">
        <f t="shared" si="17"/>
        <v>1</v>
      </c>
      <c r="Q1096" s="41" t="str">
        <f>INDEX(Торг!$J:$J,MATCH($B1096,Торг!$B:$B,0))</f>
        <v>АТП</v>
      </c>
      <c r="R1096" s="4" t="b">
        <f>EXACT(VLOOKUP(A1096,Торг!$A:$A,1,0),A1096)</f>
        <v>1</v>
      </c>
    </row>
    <row r="1097" spans="1:18" ht="75" x14ac:dyDescent="0.25">
      <c r="A1097" s="110" t="s">
        <v>1671</v>
      </c>
      <c r="B1097" s="109">
        <v>257580</v>
      </c>
      <c r="C1097" s="109">
        <v>177296</v>
      </c>
      <c r="D1097" s="110" t="s">
        <v>1751</v>
      </c>
      <c r="E1097" s="110" t="s">
        <v>2704</v>
      </c>
      <c r="F1097" s="110"/>
      <c r="G1097" s="110"/>
      <c r="H1097" s="110" t="s">
        <v>609</v>
      </c>
      <c r="I1097" s="110" t="s">
        <v>10</v>
      </c>
      <c r="J1097" s="111">
        <v>3200</v>
      </c>
      <c r="K1097" s="111">
        <v>4590</v>
      </c>
      <c r="L1097" s="110"/>
      <c r="M1097" s="109">
        <v>1</v>
      </c>
      <c r="N1097" s="109"/>
      <c r="O1097" s="110"/>
      <c r="P1097" s="41" t="str">
        <f t="shared" si="17"/>
        <v>1</v>
      </c>
      <c r="Q1097" s="41" t="str">
        <f>INDEX(Торг!$J:$J,MATCH($B1097,Торг!$B:$B,0))</f>
        <v>АТП</v>
      </c>
      <c r="R1097" s="4" t="b">
        <f>EXACT(VLOOKUP(A1097,Торг!$A:$A,1,0),A1097)</f>
        <v>1</v>
      </c>
    </row>
    <row r="1098" spans="1:18" ht="75" x14ac:dyDescent="0.25">
      <c r="A1098" s="110" t="s">
        <v>1671</v>
      </c>
      <c r="B1098" s="109">
        <v>257581</v>
      </c>
      <c r="C1098" s="109">
        <v>177297</v>
      </c>
      <c r="D1098" s="110" t="s">
        <v>1752</v>
      </c>
      <c r="E1098" s="110" t="s">
        <v>2704</v>
      </c>
      <c r="F1098" s="110"/>
      <c r="G1098" s="110"/>
      <c r="H1098" s="110" t="s">
        <v>609</v>
      </c>
      <c r="I1098" s="110" t="s">
        <v>10</v>
      </c>
      <c r="J1098" s="111">
        <v>3200</v>
      </c>
      <c r="K1098" s="111">
        <v>4590</v>
      </c>
      <c r="L1098" s="110"/>
      <c r="M1098" s="109">
        <v>1</v>
      </c>
      <c r="N1098" s="109"/>
      <c r="O1098" s="110"/>
      <c r="P1098" s="41" t="str">
        <f t="shared" si="17"/>
        <v>1</v>
      </c>
      <c r="Q1098" s="41" t="str">
        <f>INDEX(Торг!$J:$J,MATCH($B1098,Торг!$B:$B,0))</f>
        <v>АТП</v>
      </c>
      <c r="R1098" s="4" t="b">
        <f>EXACT(VLOOKUP(A1098,Торг!$A:$A,1,0),A1098)</f>
        <v>1</v>
      </c>
    </row>
    <row r="1099" spans="1:18" ht="75" x14ac:dyDescent="0.25">
      <c r="A1099" s="110" t="s">
        <v>1671</v>
      </c>
      <c r="B1099" s="109">
        <v>257582</v>
      </c>
      <c r="C1099" s="109">
        <v>177298</v>
      </c>
      <c r="D1099" s="110" t="s">
        <v>1753</v>
      </c>
      <c r="E1099" s="110" t="s">
        <v>2704</v>
      </c>
      <c r="F1099" s="110"/>
      <c r="G1099" s="110"/>
      <c r="H1099" s="110" t="s">
        <v>609</v>
      </c>
      <c r="I1099" s="110" t="s">
        <v>10</v>
      </c>
      <c r="J1099" s="111">
        <v>3200</v>
      </c>
      <c r="K1099" s="111">
        <v>4590</v>
      </c>
      <c r="L1099" s="110"/>
      <c r="M1099" s="109">
        <v>1</v>
      </c>
      <c r="N1099" s="109"/>
      <c r="O1099" s="110"/>
      <c r="P1099" s="41" t="str">
        <f t="shared" si="17"/>
        <v>1</v>
      </c>
      <c r="Q1099" s="41" t="str">
        <f>INDEX(Торг!$J:$J,MATCH($B1099,Торг!$B:$B,0))</f>
        <v>АТП</v>
      </c>
      <c r="R1099" s="4" t="b">
        <f>EXACT(VLOOKUP(A1099,Торг!$A:$A,1,0),A1099)</f>
        <v>1</v>
      </c>
    </row>
    <row r="1100" spans="1:18" ht="75" x14ac:dyDescent="0.25">
      <c r="A1100" s="110" t="s">
        <v>1671</v>
      </c>
      <c r="B1100" s="109">
        <v>257583</v>
      </c>
      <c r="C1100" s="109">
        <v>177299</v>
      </c>
      <c r="D1100" s="110" t="s">
        <v>1754</v>
      </c>
      <c r="E1100" s="110" t="s">
        <v>2704</v>
      </c>
      <c r="F1100" s="110"/>
      <c r="G1100" s="110"/>
      <c r="H1100" s="110" t="s">
        <v>609</v>
      </c>
      <c r="I1100" s="110" t="s">
        <v>10</v>
      </c>
      <c r="J1100" s="111">
        <v>3200</v>
      </c>
      <c r="K1100" s="111">
        <v>4590</v>
      </c>
      <c r="L1100" s="110"/>
      <c r="M1100" s="109">
        <v>1</v>
      </c>
      <c r="N1100" s="109"/>
      <c r="O1100" s="110"/>
      <c r="P1100" s="41" t="str">
        <f t="shared" si="17"/>
        <v>1</v>
      </c>
      <c r="Q1100" s="41" t="str">
        <f>INDEX(Торг!$J:$J,MATCH($B1100,Торг!$B:$B,0))</f>
        <v>АТП</v>
      </c>
      <c r="R1100" s="4" t="b">
        <f>EXACT(VLOOKUP(A1100,Торг!$A:$A,1,0),A1100)</f>
        <v>1</v>
      </c>
    </row>
    <row r="1101" spans="1:18" ht="75" x14ac:dyDescent="0.25">
      <c r="A1101" s="110" t="s">
        <v>1671</v>
      </c>
      <c r="B1101" s="109">
        <v>257584</v>
      </c>
      <c r="C1101" s="109">
        <v>177300</v>
      </c>
      <c r="D1101" s="110" t="s">
        <v>1755</v>
      </c>
      <c r="E1101" s="110" t="s">
        <v>2704</v>
      </c>
      <c r="F1101" s="110"/>
      <c r="G1101" s="110"/>
      <c r="H1101" s="110" t="s">
        <v>609</v>
      </c>
      <c r="I1101" s="110" t="s">
        <v>10</v>
      </c>
      <c r="J1101" s="111">
        <v>3200</v>
      </c>
      <c r="K1101" s="111">
        <v>4590</v>
      </c>
      <c r="L1101" s="110"/>
      <c r="M1101" s="109">
        <v>1</v>
      </c>
      <c r="N1101" s="109"/>
      <c r="O1101" s="110"/>
      <c r="P1101" s="41" t="str">
        <f t="shared" si="17"/>
        <v>1</v>
      </c>
      <c r="Q1101" s="41" t="str">
        <f>INDEX(Торг!$J:$J,MATCH($B1101,Торг!$B:$B,0))</f>
        <v>АТП</v>
      </c>
      <c r="R1101" s="4" t="b">
        <f>EXACT(VLOOKUP(A1101,Торг!$A:$A,1,0),A1101)</f>
        <v>1</v>
      </c>
    </row>
    <row r="1102" spans="1:18" ht="75" x14ac:dyDescent="0.25">
      <c r="A1102" s="110" t="s">
        <v>1671</v>
      </c>
      <c r="B1102" s="109">
        <v>257585</v>
      </c>
      <c r="C1102" s="109">
        <v>177301</v>
      </c>
      <c r="D1102" s="110" t="s">
        <v>1756</v>
      </c>
      <c r="E1102" s="110" t="s">
        <v>2704</v>
      </c>
      <c r="F1102" s="110"/>
      <c r="G1102" s="110"/>
      <c r="H1102" s="110" t="s">
        <v>609</v>
      </c>
      <c r="I1102" s="110" t="s">
        <v>10</v>
      </c>
      <c r="J1102" s="111">
        <v>3200</v>
      </c>
      <c r="K1102" s="111">
        <v>4590</v>
      </c>
      <c r="L1102" s="110"/>
      <c r="M1102" s="109">
        <v>1</v>
      </c>
      <c r="N1102" s="109"/>
      <c r="O1102" s="110"/>
      <c r="P1102" s="41" t="str">
        <f t="shared" si="17"/>
        <v>1</v>
      </c>
      <c r="Q1102" s="41" t="str">
        <f>INDEX(Торг!$J:$J,MATCH($B1102,Торг!$B:$B,0))</f>
        <v>АТП</v>
      </c>
      <c r="R1102" s="4" t="b">
        <f>EXACT(VLOOKUP(A1102,Торг!$A:$A,1,0),A1102)</f>
        <v>1</v>
      </c>
    </row>
    <row r="1103" spans="1:18" ht="75" x14ac:dyDescent="0.25">
      <c r="A1103" s="110" t="s">
        <v>1671</v>
      </c>
      <c r="B1103" s="109">
        <v>257586</v>
      </c>
      <c r="C1103" s="109">
        <v>177302</v>
      </c>
      <c r="D1103" s="110" t="s">
        <v>1757</v>
      </c>
      <c r="E1103" s="110" t="s">
        <v>2704</v>
      </c>
      <c r="F1103" s="110"/>
      <c r="G1103" s="110"/>
      <c r="H1103" s="110" t="s">
        <v>609</v>
      </c>
      <c r="I1103" s="110" t="s">
        <v>10</v>
      </c>
      <c r="J1103" s="111">
        <v>3200</v>
      </c>
      <c r="K1103" s="111">
        <v>4590</v>
      </c>
      <c r="L1103" s="110"/>
      <c r="M1103" s="109">
        <v>1</v>
      </c>
      <c r="N1103" s="109"/>
      <c r="O1103" s="110"/>
      <c r="P1103" s="41" t="str">
        <f t="shared" si="17"/>
        <v>1</v>
      </c>
      <c r="Q1103" s="41" t="str">
        <f>INDEX(Торг!$J:$J,MATCH($B1103,Торг!$B:$B,0))</f>
        <v>АТП</v>
      </c>
      <c r="R1103" s="4" t="b">
        <f>EXACT(VLOOKUP(A1103,Торг!$A:$A,1,0),A1103)</f>
        <v>1</v>
      </c>
    </row>
    <row r="1104" spans="1:18" ht="75" x14ac:dyDescent="0.25">
      <c r="A1104" s="110" t="s">
        <v>1671</v>
      </c>
      <c r="B1104" s="109">
        <v>257587</v>
      </c>
      <c r="C1104" s="109">
        <v>177303</v>
      </c>
      <c r="D1104" s="110" t="s">
        <v>1758</v>
      </c>
      <c r="E1104" s="110" t="s">
        <v>2704</v>
      </c>
      <c r="F1104" s="110"/>
      <c r="G1104" s="110"/>
      <c r="H1104" s="110" t="s">
        <v>609</v>
      </c>
      <c r="I1104" s="110" t="s">
        <v>10</v>
      </c>
      <c r="J1104" s="111">
        <v>3200</v>
      </c>
      <c r="K1104" s="111">
        <v>4590</v>
      </c>
      <c r="L1104" s="110"/>
      <c r="M1104" s="109">
        <v>1</v>
      </c>
      <c r="N1104" s="109"/>
      <c r="O1104" s="110"/>
      <c r="P1104" s="41" t="str">
        <f t="shared" si="17"/>
        <v>1</v>
      </c>
      <c r="Q1104" s="41" t="str">
        <f>INDEX(Торг!$J:$J,MATCH($B1104,Торг!$B:$B,0))</f>
        <v>АТП</v>
      </c>
      <c r="R1104" s="4" t="b">
        <f>EXACT(VLOOKUP(A1104,Торг!$A:$A,1,0),A1104)</f>
        <v>1</v>
      </c>
    </row>
    <row r="1105" spans="1:18" ht="75" x14ac:dyDescent="0.25">
      <c r="A1105" s="110" t="s">
        <v>1671</v>
      </c>
      <c r="B1105" s="109">
        <v>257588</v>
      </c>
      <c r="C1105" s="109">
        <v>177304</v>
      </c>
      <c r="D1105" s="110" t="s">
        <v>1759</v>
      </c>
      <c r="E1105" s="110" t="s">
        <v>2704</v>
      </c>
      <c r="F1105" s="110"/>
      <c r="G1105" s="110"/>
      <c r="H1105" s="110" t="s">
        <v>609</v>
      </c>
      <c r="I1105" s="110" t="s">
        <v>10</v>
      </c>
      <c r="J1105" s="111">
        <v>3200</v>
      </c>
      <c r="K1105" s="111">
        <v>4590</v>
      </c>
      <c r="L1105" s="110"/>
      <c r="M1105" s="109">
        <v>1</v>
      </c>
      <c r="N1105" s="109"/>
      <c r="O1105" s="110"/>
      <c r="P1105" s="41" t="str">
        <f t="shared" si="17"/>
        <v>1</v>
      </c>
      <c r="Q1105" s="41" t="str">
        <f>INDEX(Торг!$J:$J,MATCH($B1105,Торг!$B:$B,0))</f>
        <v>АТП</v>
      </c>
      <c r="R1105" s="4" t="b">
        <f>EXACT(VLOOKUP(A1105,Торг!$A:$A,1,0),A1105)</f>
        <v>1</v>
      </c>
    </row>
    <row r="1106" spans="1:18" ht="75" x14ac:dyDescent="0.25">
      <c r="A1106" s="110" t="s">
        <v>1671</v>
      </c>
      <c r="B1106" s="109">
        <v>257589</v>
      </c>
      <c r="C1106" s="109">
        <v>177305</v>
      </c>
      <c r="D1106" s="110" t="s">
        <v>1760</v>
      </c>
      <c r="E1106" s="110" t="s">
        <v>2704</v>
      </c>
      <c r="F1106" s="110"/>
      <c r="G1106" s="110"/>
      <c r="H1106" s="110" t="s">
        <v>609</v>
      </c>
      <c r="I1106" s="110" t="s">
        <v>10</v>
      </c>
      <c r="J1106" s="111">
        <v>3200</v>
      </c>
      <c r="K1106" s="111">
        <v>4590</v>
      </c>
      <c r="L1106" s="110"/>
      <c r="M1106" s="109">
        <v>1</v>
      </c>
      <c r="N1106" s="109"/>
      <c r="O1106" s="110"/>
      <c r="P1106" s="41" t="str">
        <f t="shared" si="17"/>
        <v>1</v>
      </c>
      <c r="Q1106" s="41" t="str">
        <f>INDEX(Торг!$J:$J,MATCH($B1106,Торг!$B:$B,0))</f>
        <v>АТП</v>
      </c>
      <c r="R1106" s="4" t="b">
        <f>EXACT(VLOOKUP(A1106,Торг!$A:$A,1,0),A1106)</f>
        <v>1</v>
      </c>
    </row>
    <row r="1107" spans="1:18" ht="75" x14ac:dyDescent="0.25">
      <c r="A1107" s="110" t="s">
        <v>1671</v>
      </c>
      <c r="B1107" s="109">
        <v>257590</v>
      </c>
      <c r="C1107" s="109">
        <v>177306</v>
      </c>
      <c r="D1107" s="110" t="s">
        <v>1761</v>
      </c>
      <c r="E1107" s="110" t="s">
        <v>2704</v>
      </c>
      <c r="F1107" s="110"/>
      <c r="G1107" s="110"/>
      <c r="H1107" s="110" t="s">
        <v>609</v>
      </c>
      <c r="I1107" s="110" t="s">
        <v>10</v>
      </c>
      <c r="J1107" s="111">
        <v>3200</v>
      </c>
      <c r="K1107" s="111">
        <v>4590</v>
      </c>
      <c r="L1107" s="110"/>
      <c r="M1107" s="109">
        <v>1</v>
      </c>
      <c r="N1107" s="109"/>
      <c r="O1107" s="110"/>
      <c r="P1107" s="41" t="str">
        <f t="shared" si="17"/>
        <v>1</v>
      </c>
      <c r="Q1107" s="41" t="str">
        <f>INDEX(Торг!$J:$J,MATCH($B1107,Торг!$B:$B,0))</f>
        <v>АТП</v>
      </c>
      <c r="R1107" s="4" t="b">
        <f>EXACT(VLOOKUP(A1107,Торг!$A:$A,1,0),A1107)</f>
        <v>1</v>
      </c>
    </row>
    <row r="1108" spans="1:18" ht="75" x14ac:dyDescent="0.25">
      <c r="A1108" s="110" t="s">
        <v>1671</v>
      </c>
      <c r="B1108" s="109">
        <v>257591</v>
      </c>
      <c r="C1108" s="109">
        <v>177307</v>
      </c>
      <c r="D1108" s="110" t="s">
        <v>1762</v>
      </c>
      <c r="E1108" s="110" t="s">
        <v>2704</v>
      </c>
      <c r="F1108" s="110"/>
      <c r="G1108" s="110"/>
      <c r="H1108" s="110" t="s">
        <v>609</v>
      </c>
      <c r="I1108" s="110" t="s">
        <v>10</v>
      </c>
      <c r="J1108" s="111">
        <v>3200</v>
      </c>
      <c r="K1108" s="111">
        <v>4590</v>
      </c>
      <c r="L1108" s="110"/>
      <c r="M1108" s="109">
        <v>1</v>
      </c>
      <c r="N1108" s="109"/>
      <c r="O1108" s="110"/>
      <c r="P1108" s="41" t="str">
        <f t="shared" si="17"/>
        <v>1</v>
      </c>
      <c r="Q1108" s="41" t="str">
        <f>INDEX(Торг!$J:$J,MATCH($B1108,Торг!$B:$B,0))</f>
        <v>АТП</v>
      </c>
      <c r="R1108" s="4" t="b">
        <f>EXACT(VLOOKUP(A1108,Торг!$A:$A,1,0),A1108)</f>
        <v>1</v>
      </c>
    </row>
    <row r="1109" spans="1:18" ht="75" x14ac:dyDescent="0.25">
      <c r="A1109" s="110" t="s">
        <v>1671</v>
      </c>
      <c r="B1109" s="109">
        <v>257592</v>
      </c>
      <c r="C1109" s="109">
        <v>177308</v>
      </c>
      <c r="D1109" s="110" t="s">
        <v>1763</v>
      </c>
      <c r="E1109" s="110" t="s">
        <v>2704</v>
      </c>
      <c r="F1109" s="110"/>
      <c r="G1109" s="110"/>
      <c r="H1109" s="110" t="s">
        <v>609</v>
      </c>
      <c r="I1109" s="110" t="s">
        <v>10</v>
      </c>
      <c r="J1109" s="111">
        <v>3200</v>
      </c>
      <c r="K1109" s="111">
        <v>4590</v>
      </c>
      <c r="L1109" s="110"/>
      <c r="M1109" s="109">
        <v>1</v>
      </c>
      <c r="N1109" s="109"/>
      <c r="O1109" s="110"/>
      <c r="P1109" s="41" t="str">
        <f t="shared" si="17"/>
        <v>1</v>
      </c>
      <c r="Q1109" s="41" t="str">
        <f>INDEX(Торг!$J:$J,MATCH($B1109,Торг!$B:$B,0))</f>
        <v>АТП</v>
      </c>
      <c r="R1109" s="4" t="b">
        <f>EXACT(VLOOKUP(A1109,Торг!$A:$A,1,0),A1109)</f>
        <v>1</v>
      </c>
    </row>
    <row r="1110" spans="1:18" ht="75" x14ac:dyDescent="0.25">
      <c r="A1110" s="110" t="s">
        <v>1671</v>
      </c>
      <c r="B1110" s="109">
        <v>257593</v>
      </c>
      <c r="C1110" s="109">
        <v>177309</v>
      </c>
      <c r="D1110" s="110" t="s">
        <v>1764</v>
      </c>
      <c r="E1110" s="110" t="s">
        <v>2704</v>
      </c>
      <c r="F1110" s="110"/>
      <c r="G1110" s="110"/>
      <c r="H1110" s="110" t="s">
        <v>609</v>
      </c>
      <c r="I1110" s="110" t="s">
        <v>10</v>
      </c>
      <c r="J1110" s="111">
        <v>3200</v>
      </c>
      <c r="K1110" s="111">
        <v>4590</v>
      </c>
      <c r="L1110" s="110"/>
      <c r="M1110" s="109">
        <v>1</v>
      </c>
      <c r="N1110" s="109"/>
      <c r="O1110" s="110"/>
      <c r="P1110" s="41" t="str">
        <f t="shared" si="17"/>
        <v>1</v>
      </c>
      <c r="Q1110" s="41" t="str">
        <f>INDEX(Торг!$J:$J,MATCH($B1110,Торг!$B:$B,0))</f>
        <v>АТП</v>
      </c>
      <c r="R1110" s="4" t="b">
        <f>EXACT(VLOOKUP(A1110,Торг!$A:$A,1,0),A1110)</f>
        <v>1</v>
      </c>
    </row>
    <row r="1111" spans="1:18" ht="75" x14ac:dyDescent="0.25">
      <c r="A1111" s="110" t="s">
        <v>1671</v>
      </c>
      <c r="B1111" s="109">
        <v>257594</v>
      </c>
      <c r="C1111" s="109">
        <v>177310</v>
      </c>
      <c r="D1111" s="110" t="s">
        <v>1765</v>
      </c>
      <c r="E1111" s="110" t="s">
        <v>2704</v>
      </c>
      <c r="F1111" s="110"/>
      <c r="G1111" s="110"/>
      <c r="H1111" s="110" t="s">
        <v>609</v>
      </c>
      <c r="I1111" s="110" t="s">
        <v>10</v>
      </c>
      <c r="J1111" s="111">
        <v>3200</v>
      </c>
      <c r="K1111" s="111">
        <v>4590</v>
      </c>
      <c r="L1111" s="110"/>
      <c r="M1111" s="109">
        <v>1</v>
      </c>
      <c r="N1111" s="109"/>
      <c r="O1111" s="110"/>
      <c r="P1111" s="41" t="str">
        <f t="shared" si="17"/>
        <v>1</v>
      </c>
      <c r="Q1111" s="41" t="str">
        <f>INDEX(Торг!$J:$J,MATCH($B1111,Торг!$B:$B,0))</f>
        <v>АТП</v>
      </c>
      <c r="R1111" s="4" t="b">
        <f>EXACT(VLOOKUP(A1111,Торг!$A:$A,1,0),A1111)</f>
        <v>1</v>
      </c>
    </row>
    <row r="1112" spans="1:18" ht="75" x14ac:dyDescent="0.25">
      <c r="A1112" s="110" t="s">
        <v>1671</v>
      </c>
      <c r="B1112" s="109">
        <v>257595</v>
      </c>
      <c r="C1112" s="109">
        <v>177311</v>
      </c>
      <c r="D1112" s="110" t="s">
        <v>1766</v>
      </c>
      <c r="E1112" s="110" t="s">
        <v>2704</v>
      </c>
      <c r="F1112" s="110"/>
      <c r="G1112" s="110"/>
      <c r="H1112" s="110" t="s">
        <v>609</v>
      </c>
      <c r="I1112" s="110" t="s">
        <v>10</v>
      </c>
      <c r="J1112" s="111">
        <v>3200</v>
      </c>
      <c r="K1112" s="111">
        <v>4590</v>
      </c>
      <c r="L1112" s="110"/>
      <c r="M1112" s="109">
        <v>1</v>
      </c>
      <c r="N1112" s="109"/>
      <c r="O1112" s="110"/>
      <c r="P1112" s="41" t="str">
        <f t="shared" si="17"/>
        <v>1</v>
      </c>
      <c r="Q1112" s="41" t="str">
        <f>INDEX(Торг!$J:$J,MATCH($B1112,Торг!$B:$B,0))</f>
        <v>АТП</v>
      </c>
      <c r="R1112" s="4" t="b">
        <f>EXACT(VLOOKUP(A1112,Торг!$A:$A,1,0),A1112)</f>
        <v>1</v>
      </c>
    </row>
    <row r="1113" spans="1:18" ht="90" x14ac:dyDescent="0.25">
      <c r="A1113" s="110" t="s">
        <v>1671</v>
      </c>
      <c r="B1113" s="109">
        <v>257596</v>
      </c>
      <c r="C1113" s="109">
        <v>177312</v>
      </c>
      <c r="D1113" s="110" t="s">
        <v>1767</v>
      </c>
      <c r="E1113" s="110" t="s">
        <v>2704</v>
      </c>
      <c r="F1113" s="110"/>
      <c r="G1113" s="110"/>
      <c r="H1113" s="110" t="s">
        <v>609</v>
      </c>
      <c r="I1113" s="110" t="s">
        <v>10</v>
      </c>
      <c r="J1113" s="111">
        <v>3200</v>
      </c>
      <c r="K1113" s="111">
        <v>4590</v>
      </c>
      <c r="L1113" s="110"/>
      <c r="M1113" s="109">
        <v>1</v>
      </c>
      <c r="N1113" s="109"/>
      <c r="O1113" s="110"/>
      <c r="P1113" s="41" t="str">
        <f t="shared" si="17"/>
        <v>1</v>
      </c>
      <c r="Q1113" s="41" t="str">
        <f>INDEX(Торг!$J:$J,MATCH($B1113,Торг!$B:$B,0))</f>
        <v>АТП</v>
      </c>
      <c r="R1113" s="4" t="b">
        <f>EXACT(VLOOKUP(A1113,Торг!$A:$A,1,0),A1113)</f>
        <v>1</v>
      </c>
    </row>
    <row r="1114" spans="1:18" ht="75" x14ac:dyDescent="0.25">
      <c r="A1114" s="110" t="s">
        <v>1671</v>
      </c>
      <c r="B1114" s="109">
        <v>257597</v>
      </c>
      <c r="C1114" s="109">
        <v>177313</v>
      </c>
      <c r="D1114" s="110" t="s">
        <v>1768</v>
      </c>
      <c r="E1114" s="110" t="s">
        <v>2704</v>
      </c>
      <c r="F1114" s="110"/>
      <c r="G1114" s="110"/>
      <c r="H1114" s="110" t="s">
        <v>609</v>
      </c>
      <c r="I1114" s="110" t="s">
        <v>10</v>
      </c>
      <c r="J1114" s="111">
        <v>3200</v>
      </c>
      <c r="K1114" s="111">
        <v>4590</v>
      </c>
      <c r="L1114" s="110"/>
      <c r="M1114" s="109">
        <v>1</v>
      </c>
      <c r="N1114" s="109"/>
      <c r="O1114" s="110"/>
      <c r="P1114" s="41" t="str">
        <f t="shared" si="17"/>
        <v>1</v>
      </c>
      <c r="Q1114" s="41" t="str">
        <f>INDEX(Торг!$J:$J,MATCH($B1114,Торг!$B:$B,0))</f>
        <v>АТП</v>
      </c>
      <c r="R1114" s="4" t="b">
        <f>EXACT(VLOOKUP(A1114,Торг!$A:$A,1,0),A1114)</f>
        <v>1</v>
      </c>
    </row>
    <row r="1115" spans="1:18" ht="75" x14ac:dyDescent="0.25">
      <c r="A1115" s="110" t="s">
        <v>1671</v>
      </c>
      <c r="B1115" s="109">
        <v>257598</v>
      </c>
      <c r="C1115" s="109">
        <v>177314</v>
      </c>
      <c r="D1115" s="110" t="s">
        <v>1769</v>
      </c>
      <c r="E1115" s="110" t="s">
        <v>2704</v>
      </c>
      <c r="F1115" s="110"/>
      <c r="G1115" s="110"/>
      <c r="H1115" s="110" t="s">
        <v>609</v>
      </c>
      <c r="I1115" s="110" t="s">
        <v>10</v>
      </c>
      <c r="J1115" s="111">
        <v>3200</v>
      </c>
      <c r="K1115" s="111">
        <v>4590</v>
      </c>
      <c r="L1115" s="110"/>
      <c r="M1115" s="109">
        <v>1</v>
      </c>
      <c r="N1115" s="109"/>
      <c r="O1115" s="110"/>
      <c r="P1115" s="41" t="str">
        <f t="shared" si="17"/>
        <v>1</v>
      </c>
      <c r="Q1115" s="41" t="str">
        <f>INDEX(Торг!$J:$J,MATCH($B1115,Торг!$B:$B,0))</f>
        <v>АТП</v>
      </c>
      <c r="R1115" s="4" t="b">
        <f>EXACT(VLOOKUP(A1115,Торг!$A:$A,1,0),A1115)</f>
        <v>1</v>
      </c>
    </row>
    <row r="1116" spans="1:18" ht="75" x14ac:dyDescent="0.25">
      <c r="A1116" s="110" t="s">
        <v>1671</v>
      </c>
      <c r="B1116" s="109">
        <v>257599</v>
      </c>
      <c r="C1116" s="109">
        <v>177315</v>
      </c>
      <c r="D1116" s="110" t="s">
        <v>1770</v>
      </c>
      <c r="E1116" s="110" t="s">
        <v>2704</v>
      </c>
      <c r="F1116" s="110"/>
      <c r="G1116" s="110"/>
      <c r="H1116" s="110" t="s">
        <v>609</v>
      </c>
      <c r="I1116" s="110" t="s">
        <v>10</v>
      </c>
      <c r="J1116" s="111">
        <v>3200</v>
      </c>
      <c r="K1116" s="111">
        <v>4590</v>
      </c>
      <c r="L1116" s="110"/>
      <c r="M1116" s="109">
        <v>1</v>
      </c>
      <c r="N1116" s="109"/>
      <c r="O1116" s="110"/>
      <c r="P1116" s="41" t="str">
        <f t="shared" si="17"/>
        <v>1</v>
      </c>
      <c r="Q1116" s="41" t="str">
        <f>INDEX(Торг!$J:$J,MATCH($B1116,Торг!$B:$B,0))</f>
        <v>АТП</v>
      </c>
      <c r="R1116" s="4" t="b">
        <f>EXACT(VLOOKUP(A1116,Торг!$A:$A,1,0),A1116)</f>
        <v>1</v>
      </c>
    </row>
    <row r="1117" spans="1:18" ht="75" x14ac:dyDescent="0.25">
      <c r="A1117" s="110" t="s">
        <v>1671</v>
      </c>
      <c r="B1117" s="109">
        <v>257600</v>
      </c>
      <c r="C1117" s="109">
        <v>177316</v>
      </c>
      <c r="D1117" s="110" t="s">
        <v>1771</v>
      </c>
      <c r="E1117" s="110" t="s">
        <v>2704</v>
      </c>
      <c r="F1117" s="110"/>
      <c r="G1117" s="110"/>
      <c r="H1117" s="110" t="s">
        <v>609</v>
      </c>
      <c r="I1117" s="110" t="s">
        <v>10</v>
      </c>
      <c r="J1117" s="111">
        <v>3200</v>
      </c>
      <c r="K1117" s="111">
        <v>4590</v>
      </c>
      <c r="L1117" s="110"/>
      <c r="M1117" s="109">
        <v>1</v>
      </c>
      <c r="N1117" s="109"/>
      <c r="O1117" s="110"/>
      <c r="P1117" s="41" t="str">
        <f t="shared" si="17"/>
        <v>1</v>
      </c>
      <c r="Q1117" s="41" t="str">
        <f>INDEX(Торг!$J:$J,MATCH($B1117,Торг!$B:$B,0))</f>
        <v>АТП</v>
      </c>
      <c r="R1117" s="4" t="b">
        <f>EXACT(VLOOKUP(A1117,Торг!$A:$A,1,0),A1117)</f>
        <v>1</v>
      </c>
    </row>
    <row r="1118" spans="1:18" ht="75" x14ac:dyDescent="0.25">
      <c r="A1118" s="110" t="s">
        <v>1671</v>
      </c>
      <c r="B1118" s="109">
        <v>257601</v>
      </c>
      <c r="C1118" s="109">
        <v>177317</v>
      </c>
      <c r="D1118" s="110" t="s">
        <v>1772</v>
      </c>
      <c r="E1118" s="110" t="s">
        <v>2704</v>
      </c>
      <c r="F1118" s="110"/>
      <c r="G1118" s="110"/>
      <c r="H1118" s="110" t="s">
        <v>609</v>
      </c>
      <c r="I1118" s="110" t="s">
        <v>10</v>
      </c>
      <c r="J1118" s="111">
        <v>3200</v>
      </c>
      <c r="K1118" s="111">
        <v>4590</v>
      </c>
      <c r="L1118" s="110"/>
      <c r="M1118" s="109">
        <v>1</v>
      </c>
      <c r="N1118" s="109"/>
      <c r="O1118" s="110"/>
      <c r="P1118" s="41" t="str">
        <f t="shared" si="17"/>
        <v>1</v>
      </c>
      <c r="Q1118" s="41" t="str">
        <f>INDEX(Торг!$J:$J,MATCH($B1118,Торг!$B:$B,0))</f>
        <v>АТП</v>
      </c>
      <c r="R1118" s="4" t="b">
        <f>EXACT(VLOOKUP(A1118,Торг!$A:$A,1,0),A1118)</f>
        <v>1</v>
      </c>
    </row>
    <row r="1119" spans="1:18" ht="75" x14ac:dyDescent="0.25">
      <c r="A1119" s="110" t="s">
        <v>1671</v>
      </c>
      <c r="B1119" s="109">
        <v>257602</v>
      </c>
      <c r="C1119" s="109">
        <v>177318</v>
      </c>
      <c r="D1119" s="110" t="s">
        <v>1773</v>
      </c>
      <c r="E1119" s="110" t="s">
        <v>2704</v>
      </c>
      <c r="F1119" s="110"/>
      <c r="G1119" s="110"/>
      <c r="H1119" s="110" t="s">
        <v>609</v>
      </c>
      <c r="I1119" s="110" t="s">
        <v>10</v>
      </c>
      <c r="J1119" s="111">
        <v>3200</v>
      </c>
      <c r="K1119" s="111">
        <v>4590</v>
      </c>
      <c r="L1119" s="110"/>
      <c r="M1119" s="109">
        <v>1</v>
      </c>
      <c r="N1119" s="109"/>
      <c r="O1119" s="110"/>
      <c r="P1119" s="41" t="str">
        <f t="shared" si="17"/>
        <v>1</v>
      </c>
      <c r="Q1119" s="41" t="str">
        <f>INDEX(Торг!$J:$J,MATCH($B1119,Торг!$B:$B,0))</f>
        <v>АТП</v>
      </c>
      <c r="R1119" s="4" t="b">
        <f>EXACT(VLOOKUP(A1119,Торг!$A:$A,1,0),A1119)</f>
        <v>1</v>
      </c>
    </row>
    <row r="1120" spans="1:18" ht="75" x14ac:dyDescent="0.25">
      <c r="A1120" s="110" t="s">
        <v>1671</v>
      </c>
      <c r="B1120" s="109">
        <v>257603</v>
      </c>
      <c r="C1120" s="109">
        <v>177319</v>
      </c>
      <c r="D1120" s="110" t="s">
        <v>1774</v>
      </c>
      <c r="E1120" s="110" t="s">
        <v>2704</v>
      </c>
      <c r="F1120" s="110"/>
      <c r="G1120" s="110"/>
      <c r="H1120" s="110" t="s">
        <v>609</v>
      </c>
      <c r="I1120" s="110" t="s">
        <v>10</v>
      </c>
      <c r="J1120" s="111">
        <v>3200</v>
      </c>
      <c r="K1120" s="111">
        <v>4590</v>
      </c>
      <c r="L1120" s="110"/>
      <c r="M1120" s="109">
        <v>1</v>
      </c>
      <c r="N1120" s="109"/>
      <c r="O1120" s="110"/>
      <c r="P1120" s="41" t="str">
        <f t="shared" si="17"/>
        <v>1</v>
      </c>
      <c r="Q1120" s="41" t="str">
        <f>INDEX(Торг!$J:$J,MATCH($B1120,Торг!$B:$B,0))</f>
        <v>АТП</v>
      </c>
      <c r="R1120" s="4" t="b">
        <f>EXACT(VLOOKUP(A1120,Торг!$A:$A,1,0),A1120)</f>
        <v>1</v>
      </c>
    </row>
    <row r="1121" spans="1:18" ht="75" x14ac:dyDescent="0.25">
      <c r="A1121" s="110" t="s">
        <v>1671</v>
      </c>
      <c r="B1121" s="109">
        <v>257604</v>
      </c>
      <c r="C1121" s="109">
        <v>177320</v>
      </c>
      <c r="D1121" s="110" t="s">
        <v>1775</v>
      </c>
      <c r="E1121" s="110" t="s">
        <v>2704</v>
      </c>
      <c r="F1121" s="110"/>
      <c r="G1121" s="110"/>
      <c r="H1121" s="110" t="s">
        <v>609</v>
      </c>
      <c r="I1121" s="110" t="s">
        <v>10</v>
      </c>
      <c r="J1121" s="111">
        <v>3200</v>
      </c>
      <c r="K1121" s="111">
        <v>4590</v>
      </c>
      <c r="L1121" s="110"/>
      <c r="M1121" s="109">
        <v>1</v>
      </c>
      <c r="N1121" s="109"/>
      <c r="O1121" s="110"/>
      <c r="P1121" s="41" t="str">
        <f t="shared" si="17"/>
        <v>1</v>
      </c>
      <c r="Q1121" s="41" t="str">
        <f>INDEX(Торг!$J:$J,MATCH($B1121,Торг!$B:$B,0))</f>
        <v>АТП</v>
      </c>
      <c r="R1121" s="4" t="b">
        <f>EXACT(VLOOKUP(A1121,Торг!$A:$A,1,0),A1121)</f>
        <v>1</v>
      </c>
    </row>
    <row r="1122" spans="1:18" ht="75" x14ac:dyDescent="0.25">
      <c r="A1122" s="110" t="s">
        <v>1671</v>
      </c>
      <c r="B1122" s="109">
        <v>257605</v>
      </c>
      <c r="C1122" s="109">
        <v>177321</v>
      </c>
      <c r="D1122" s="110" t="s">
        <v>1776</v>
      </c>
      <c r="E1122" s="110" t="s">
        <v>2704</v>
      </c>
      <c r="F1122" s="110"/>
      <c r="G1122" s="110"/>
      <c r="H1122" s="110" t="s">
        <v>609</v>
      </c>
      <c r="I1122" s="110" t="s">
        <v>10</v>
      </c>
      <c r="J1122" s="111">
        <v>3200</v>
      </c>
      <c r="K1122" s="111">
        <v>4590</v>
      </c>
      <c r="L1122" s="110"/>
      <c r="M1122" s="109">
        <v>1</v>
      </c>
      <c r="N1122" s="109"/>
      <c r="O1122" s="110"/>
      <c r="P1122" s="41" t="str">
        <f t="shared" si="17"/>
        <v>1</v>
      </c>
      <c r="Q1122" s="41" t="str">
        <f>INDEX(Торг!$J:$J,MATCH($B1122,Торг!$B:$B,0))</f>
        <v>АТП</v>
      </c>
      <c r="R1122" s="4" t="b">
        <f>EXACT(VLOOKUP(A1122,Торг!$A:$A,1,0),A1122)</f>
        <v>1</v>
      </c>
    </row>
    <row r="1123" spans="1:18" ht="75" x14ac:dyDescent="0.25">
      <c r="A1123" s="110" t="s">
        <v>1671</v>
      </c>
      <c r="B1123" s="109">
        <v>257606</v>
      </c>
      <c r="C1123" s="109">
        <v>177322</v>
      </c>
      <c r="D1123" s="110" t="s">
        <v>1777</v>
      </c>
      <c r="E1123" s="110" t="s">
        <v>2704</v>
      </c>
      <c r="F1123" s="110"/>
      <c r="G1123" s="110"/>
      <c r="H1123" s="110" t="s">
        <v>609</v>
      </c>
      <c r="I1123" s="110" t="s">
        <v>10</v>
      </c>
      <c r="J1123" s="111">
        <v>3200</v>
      </c>
      <c r="K1123" s="111">
        <v>4590</v>
      </c>
      <c r="L1123" s="110"/>
      <c r="M1123" s="109">
        <v>1</v>
      </c>
      <c r="N1123" s="109"/>
      <c r="O1123" s="110"/>
      <c r="P1123" s="41" t="str">
        <f t="shared" si="17"/>
        <v>1</v>
      </c>
      <c r="Q1123" s="41" t="str">
        <f>INDEX(Торг!$J:$J,MATCH($B1123,Торг!$B:$B,0))</f>
        <v>АТП</v>
      </c>
      <c r="R1123" s="4" t="b">
        <f>EXACT(VLOOKUP(A1123,Торг!$A:$A,1,0),A1123)</f>
        <v>1</v>
      </c>
    </row>
    <row r="1124" spans="1:18" ht="75" x14ac:dyDescent="0.25">
      <c r="A1124" s="110" t="s">
        <v>1671</v>
      </c>
      <c r="B1124" s="109">
        <v>257607</v>
      </c>
      <c r="C1124" s="109">
        <v>177323</v>
      </c>
      <c r="D1124" s="110" t="s">
        <v>1778</v>
      </c>
      <c r="E1124" s="110" t="s">
        <v>2704</v>
      </c>
      <c r="F1124" s="110"/>
      <c r="G1124" s="110"/>
      <c r="H1124" s="110" t="s">
        <v>609</v>
      </c>
      <c r="I1124" s="110" t="s">
        <v>10</v>
      </c>
      <c r="J1124" s="111">
        <v>3200</v>
      </c>
      <c r="K1124" s="111">
        <v>4590</v>
      </c>
      <c r="L1124" s="110"/>
      <c r="M1124" s="109">
        <v>1</v>
      </c>
      <c r="N1124" s="109"/>
      <c r="O1124" s="110"/>
      <c r="P1124" s="41" t="str">
        <f t="shared" si="17"/>
        <v>1</v>
      </c>
      <c r="Q1124" s="41" t="str">
        <f>INDEX(Торг!$J:$J,MATCH($B1124,Торг!$B:$B,0))</f>
        <v>АТП</v>
      </c>
      <c r="R1124" s="4" t="b">
        <f>EXACT(VLOOKUP(A1124,Торг!$A:$A,1,0),A1124)</f>
        <v>1</v>
      </c>
    </row>
    <row r="1125" spans="1:18" ht="75" x14ac:dyDescent="0.25">
      <c r="A1125" s="110" t="s">
        <v>1671</v>
      </c>
      <c r="B1125" s="109">
        <v>257608</v>
      </c>
      <c r="C1125" s="109">
        <v>200111</v>
      </c>
      <c r="D1125" s="110" t="s">
        <v>1779</v>
      </c>
      <c r="E1125" s="110" t="s">
        <v>2704</v>
      </c>
      <c r="F1125" s="110"/>
      <c r="G1125" s="110"/>
      <c r="H1125" s="110" t="s">
        <v>609</v>
      </c>
      <c r="I1125" s="110" t="s">
        <v>10</v>
      </c>
      <c r="J1125" s="111">
        <v>3200</v>
      </c>
      <c r="K1125" s="111">
        <v>4590</v>
      </c>
      <c r="L1125" s="110"/>
      <c r="M1125" s="109">
        <v>1</v>
      </c>
      <c r="N1125" s="109"/>
      <c r="O1125" s="110"/>
      <c r="P1125" s="41" t="str">
        <f t="shared" si="17"/>
        <v>1</v>
      </c>
      <c r="Q1125" s="41" t="str">
        <f>INDEX(Торг!$J:$J,MATCH($B1125,Торг!$B:$B,0))</f>
        <v>АТП</v>
      </c>
      <c r="R1125" s="4" t="b">
        <f>EXACT(VLOOKUP(A1125,Торг!$A:$A,1,0),A1125)</f>
        <v>1</v>
      </c>
    </row>
    <row r="1126" spans="1:18" ht="75" x14ac:dyDescent="0.25">
      <c r="A1126" s="110" t="s">
        <v>1671</v>
      </c>
      <c r="B1126" s="109">
        <v>257609</v>
      </c>
      <c r="C1126" s="109">
        <v>177168</v>
      </c>
      <c r="D1126" s="110" t="s">
        <v>1780</v>
      </c>
      <c r="E1126" s="110" t="s">
        <v>2704</v>
      </c>
      <c r="F1126" s="110"/>
      <c r="G1126" s="110"/>
      <c r="H1126" s="110" t="s">
        <v>613</v>
      </c>
      <c r="I1126" s="110" t="s">
        <v>10</v>
      </c>
      <c r="J1126" s="111">
        <v>3400</v>
      </c>
      <c r="K1126" s="111">
        <v>4790</v>
      </c>
      <c r="L1126" s="110"/>
      <c r="M1126" s="109">
        <v>1</v>
      </c>
      <c r="N1126" s="109"/>
      <c r="O1126" s="110"/>
      <c r="P1126" s="41" t="str">
        <f t="shared" si="17"/>
        <v>1</v>
      </c>
      <c r="Q1126" s="41" t="str">
        <f>INDEX(Торг!$J:$J,MATCH($B1126,Торг!$B:$B,0))</f>
        <v>АТП</v>
      </c>
      <c r="R1126" s="4" t="b">
        <f>EXACT(VLOOKUP(A1126,Торг!$A:$A,1,0),A1126)</f>
        <v>1</v>
      </c>
    </row>
    <row r="1127" spans="1:18" ht="75" x14ac:dyDescent="0.25">
      <c r="A1127" s="110" t="s">
        <v>1671</v>
      </c>
      <c r="B1127" s="109">
        <v>257610</v>
      </c>
      <c r="C1127" s="109">
        <v>177169</v>
      </c>
      <c r="D1127" s="110" t="s">
        <v>1781</v>
      </c>
      <c r="E1127" s="110" t="s">
        <v>2704</v>
      </c>
      <c r="F1127" s="110"/>
      <c r="G1127" s="110"/>
      <c r="H1127" s="110" t="s">
        <v>613</v>
      </c>
      <c r="I1127" s="110" t="s">
        <v>10</v>
      </c>
      <c r="J1127" s="111">
        <v>3400</v>
      </c>
      <c r="K1127" s="111">
        <v>4790</v>
      </c>
      <c r="L1127" s="110"/>
      <c r="M1127" s="109">
        <v>1</v>
      </c>
      <c r="N1127" s="109"/>
      <c r="O1127" s="110"/>
      <c r="P1127" s="41" t="str">
        <f t="shared" si="17"/>
        <v>1</v>
      </c>
      <c r="Q1127" s="41" t="str">
        <f>INDEX(Торг!$J:$J,MATCH($B1127,Торг!$B:$B,0))</f>
        <v>АТП</v>
      </c>
      <c r="R1127" s="4" t="b">
        <f>EXACT(VLOOKUP(A1127,Торг!$A:$A,1,0),A1127)</f>
        <v>1</v>
      </c>
    </row>
    <row r="1128" spans="1:18" ht="75" x14ac:dyDescent="0.25">
      <c r="A1128" s="110" t="s">
        <v>1671</v>
      </c>
      <c r="B1128" s="109">
        <v>257611</v>
      </c>
      <c r="C1128" s="109">
        <v>177170</v>
      </c>
      <c r="D1128" s="110" t="s">
        <v>1782</v>
      </c>
      <c r="E1128" s="110" t="s">
        <v>2704</v>
      </c>
      <c r="F1128" s="110"/>
      <c r="G1128" s="110"/>
      <c r="H1128" s="110" t="s">
        <v>613</v>
      </c>
      <c r="I1128" s="110" t="s">
        <v>10</v>
      </c>
      <c r="J1128" s="111">
        <v>3400</v>
      </c>
      <c r="K1128" s="111">
        <v>4790</v>
      </c>
      <c r="L1128" s="110"/>
      <c r="M1128" s="109">
        <v>1</v>
      </c>
      <c r="N1128" s="109"/>
      <c r="O1128" s="110"/>
      <c r="P1128" s="41" t="str">
        <f t="shared" si="17"/>
        <v>1</v>
      </c>
      <c r="Q1128" s="41" t="str">
        <f>INDEX(Торг!$J:$J,MATCH($B1128,Торг!$B:$B,0))</f>
        <v>АТП</v>
      </c>
      <c r="R1128" s="4" t="b">
        <f>EXACT(VLOOKUP(A1128,Торг!$A:$A,1,0),A1128)</f>
        <v>1</v>
      </c>
    </row>
    <row r="1129" spans="1:18" ht="75" x14ac:dyDescent="0.25">
      <c r="A1129" s="110" t="s">
        <v>1671</v>
      </c>
      <c r="B1129" s="109">
        <v>257612</v>
      </c>
      <c r="C1129" s="109">
        <v>177171</v>
      </c>
      <c r="D1129" s="110" t="s">
        <v>1783</v>
      </c>
      <c r="E1129" s="110" t="s">
        <v>2704</v>
      </c>
      <c r="F1129" s="110"/>
      <c r="G1129" s="110"/>
      <c r="H1129" s="110" t="s">
        <v>613</v>
      </c>
      <c r="I1129" s="110" t="s">
        <v>10</v>
      </c>
      <c r="J1129" s="111">
        <v>3400</v>
      </c>
      <c r="K1129" s="111">
        <v>4790</v>
      </c>
      <c r="L1129" s="110"/>
      <c r="M1129" s="109">
        <v>1</v>
      </c>
      <c r="N1129" s="109"/>
      <c r="O1129" s="110"/>
      <c r="P1129" s="41" t="str">
        <f t="shared" si="17"/>
        <v>1</v>
      </c>
      <c r="Q1129" s="41" t="str">
        <f>INDEX(Торг!$J:$J,MATCH($B1129,Торг!$B:$B,0))</f>
        <v>АТП</v>
      </c>
      <c r="R1129" s="4" t="b">
        <f>EXACT(VLOOKUP(A1129,Торг!$A:$A,1,0),A1129)</f>
        <v>1</v>
      </c>
    </row>
    <row r="1130" spans="1:18" ht="75" x14ac:dyDescent="0.25">
      <c r="A1130" s="110" t="s">
        <v>1671</v>
      </c>
      <c r="B1130" s="109">
        <v>257613</v>
      </c>
      <c r="C1130" s="109">
        <v>177172</v>
      </c>
      <c r="D1130" s="110" t="s">
        <v>1784</v>
      </c>
      <c r="E1130" s="110" t="s">
        <v>2704</v>
      </c>
      <c r="F1130" s="110"/>
      <c r="G1130" s="110"/>
      <c r="H1130" s="110" t="s">
        <v>613</v>
      </c>
      <c r="I1130" s="110" t="s">
        <v>10</v>
      </c>
      <c r="J1130" s="111">
        <v>3400</v>
      </c>
      <c r="K1130" s="111">
        <v>4790</v>
      </c>
      <c r="L1130" s="110"/>
      <c r="M1130" s="109">
        <v>1</v>
      </c>
      <c r="N1130" s="109"/>
      <c r="O1130" s="110"/>
      <c r="P1130" s="41" t="str">
        <f t="shared" si="17"/>
        <v>1</v>
      </c>
      <c r="Q1130" s="41" t="str">
        <f>INDEX(Торг!$J:$J,MATCH($B1130,Торг!$B:$B,0))</f>
        <v>АТП</v>
      </c>
      <c r="R1130" s="4" t="b">
        <f>EXACT(VLOOKUP(A1130,Торг!$A:$A,1,0),A1130)</f>
        <v>1</v>
      </c>
    </row>
    <row r="1131" spans="1:18" ht="75" x14ac:dyDescent="0.25">
      <c r="A1131" s="110" t="s">
        <v>1671</v>
      </c>
      <c r="B1131" s="109">
        <v>257614</v>
      </c>
      <c r="C1131" s="109">
        <v>177173</v>
      </c>
      <c r="D1131" s="110" t="s">
        <v>1785</v>
      </c>
      <c r="E1131" s="110" t="s">
        <v>2704</v>
      </c>
      <c r="F1131" s="110"/>
      <c r="G1131" s="110"/>
      <c r="H1131" s="110" t="s">
        <v>613</v>
      </c>
      <c r="I1131" s="110" t="s">
        <v>10</v>
      </c>
      <c r="J1131" s="111">
        <v>3400</v>
      </c>
      <c r="K1131" s="111">
        <v>4790</v>
      </c>
      <c r="L1131" s="110"/>
      <c r="M1131" s="109">
        <v>1</v>
      </c>
      <c r="N1131" s="109"/>
      <c r="O1131" s="110"/>
      <c r="P1131" s="41" t="str">
        <f t="shared" si="17"/>
        <v>1</v>
      </c>
      <c r="Q1131" s="41" t="str">
        <f>INDEX(Торг!$J:$J,MATCH($B1131,Торг!$B:$B,0))</f>
        <v>АТП</v>
      </c>
      <c r="R1131" s="4" t="b">
        <f>EXACT(VLOOKUP(A1131,Торг!$A:$A,1,0),A1131)</f>
        <v>1</v>
      </c>
    </row>
    <row r="1132" spans="1:18" ht="75" x14ac:dyDescent="0.25">
      <c r="A1132" s="110" t="s">
        <v>1671</v>
      </c>
      <c r="B1132" s="109">
        <v>257615</v>
      </c>
      <c r="C1132" s="109">
        <v>177174</v>
      </c>
      <c r="D1132" s="110" t="s">
        <v>1786</v>
      </c>
      <c r="E1132" s="110" t="s">
        <v>2704</v>
      </c>
      <c r="F1132" s="110"/>
      <c r="G1132" s="110"/>
      <c r="H1132" s="110" t="s">
        <v>613</v>
      </c>
      <c r="I1132" s="110" t="s">
        <v>10</v>
      </c>
      <c r="J1132" s="111">
        <v>3400</v>
      </c>
      <c r="K1132" s="111">
        <v>4790</v>
      </c>
      <c r="L1132" s="110"/>
      <c r="M1132" s="109">
        <v>1</v>
      </c>
      <c r="N1132" s="109"/>
      <c r="O1132" s="110"/>
      <c r="P1132" s="41" t="str">
        <f t="shared" si="17"/>
        <v>1</v>
      </c>
      <c r="Q1132" s="41" t="str">
        <f>INDEX(Торг!$J:$J,MATCH($B1132,Торг!$B:$B,0))</f>
        <v>АТП</v>
      </c>
      <c r="R1132" s="4" t="b">
        <f>EXACT(VLOOKUP(A1132,Торг!$A:$A,1,0),A1132)</f>
        <v>1</v>
      </c>
    </row>
    <row r="1133" spans="1:18" ht="75" x14ac:dyDescent="0.25">
      <c r="A1133" s="110" t="s">
        <v>1671</v>
      </c>
      <c r="B1133" s="109">
        <v>257616</v>
      </c>
      <c r="C1133" s="109">
        <v>177175</v>
      </c>
      <c r="D1133" s="110" t="s">
        <v>1787</v>
      </c>
      <c r="E1133" s="110" t="s">
        <v>2704</v>
      </c>
      <c r="F1133" s="110"/>
      <c r="G1133" s="110"/>
      <c r="H1133" s="110" t="s">
        <v>613</v>
      </c>
      <c r="I1133" s="110" t="s">
        <v>10</v>
      </c>
      <c r="J1133" s="111">
        <v>3400</v>
      </c>
      <c r="K1133" s="111">
        <v>4790</v>
      </c>
      <c r="L1133" s="110"/>
      <c r="M1133" s="109">
        <v>1</v>
      </c>
      <c r="N1133" s="109"/>
      <c r="O1133" s="110"/>
      <c r="P1133" s="41" t="str">
        <f t="shared" si="17"/>
        <v>1</v>
      </c>
      <c r="Q1133" s="41" t="str">
        <f>INDEX(Торг!$J:$J,MATCH($B1133,Торг!$B:$B,0))</f>
        <v>АТП</v>
      </c>
      <c r="R1133" s="4" t="b">
        <f>EXACT(VLOOKUP(A1133,Торг!$A:$A,1,0),A1133)</f>
        <v>1</v>
      </c>
    </row>
    <row r="1134" spans="1:18" ht="75" x14ac:dyDescent="0.25">
      <c r="A1134" s="110" t="s">
        <v>1671</v>
      </c>
      <c r="B1134" s="109">
        <v>257617</v>
      </c>
      <c r="C1134" s="109">
        <v>177176</v>
      </c>
      <c r="D1134" s="110" t="s">
        <v>1788</v>
      </c>
      <c r="E1134" s="110" t="s">
        <v>2704</v>
      </c>
      <c r="F1134" s="110"/>
      <c r="G1134" s="110"/>
      <c r="H1134" s="110" t="s">
        <v>613</v>
      </c>
      <c r="I1134" s="110" t="s">
        <v>10</v>
      </c>
      <c r="J1134" s="111">
        <v>3400</v>
      </c>
      <c r="K1134" s="111">
        <v>4790</v>
      </c>
      <c r="L1134" s="110"/>
      <c r="M1134" s="109">
        <v>1</v>
      </c>
      <c r="N1134" s="109"/>
      <c r="O1134" s="110"/>
      <c r="P1134" s="41" t="str">
        <f t="shared" si="17"/>
        <v>1</v>
      </c>
      <c r="Q1134" s="41" t="str">
        <f>INDEX(Торг!$J:$J,MATCH($B1134,Торг!$B:$B,0))</f>
        <v>АТП</v>
      </c>
      <c r="R1134" s="4" t="b">
        <f>EXACT(VLOOKUP(A1134,Торг!$A:$A,1,0),A1134)</f>
        <v>1</v>
      </c>
    </row>
    <row r="1135" spans="1:18" ht="75" x14ac:dyDescent="0.25">
      <c r="A1135" s="110" t="s">
        <v>1671</v>
      </c>
      <c r="B1135" s="109">
        <v>257618</v>
      </c>
      <c r="C1135" s="109">
        <v>177177</v>
      </c>
      <c r="D1135" s="110" t="s">
        <v>1789</v>
      </c>
      <c r="E1135" s="110" t="s">
        <v>2704</v>
      </c>
      <c r="F1135" s="110"/>
      <c r="G1135" s="110"/>
      <c r="H1135" s="110" t="s">
        <v>613</v>
      </c>
      <c r="I1135" s="110" t="s">
        <v>10</v>
      </c>
      <c r="J1135" s="111">
        <v>3400</v>
      </c>
      <c r="K1135" s="111">
        <v>4790</v>
      </c>
      <c r="L1135" s="110"/>
      <c r="M1135" s="109">
        <v>1</v>
      </c>
      <c r="N1135" s="109"/>
      <c r="O1135" s="110"/>
      <c r="P1135" s="41" t="str">
        <f t="shared" si="17"/>
        <v>1</v>
      </c>
      <c r="Q1135" s="41" t="str">
        <f>INDEX(Торг!$J:$J,MATCH($B1135,Торг!$B:$B,0))</f>
        <v>АТП</v>
      </c>
      <c r="R1135" s="4" t="b">
        <f>EXACT(VLOOKUP(A1135,Торг!$A:$A,1,0),A1135)</f>
        <v>1</v>
      </c>
    </row>
    <row r="1136" spans="1:18" ht="75" x14ac:dyDescent="0.25">
      <c r="A1136" s="110" t="s">
        <v>1671</v>
      </c>
      <c r="B1136" s="109">
        <v>257619</v>
      </c>
      <c r="C1136" s="109">
        <v>177178</v>
      </c>
      <c r="D1136" s="110" t="s">
        <v>1790</v>
      </c>
      <c r="E1136" s="110" t="s">
        <v>2704</v>
      </c>
      <c r="F1136" s="110"/>
      <c r="G1136" s="110"/>
      <c r="H1136" s="110" t="s">
        <v>613</v>
      </c>
      <c r="I1136" s="110" t="s">
        <v>10</v>
      </c>
      <c r="J1136" s="111">
        <v>3400</v>
      </c>
      <c r="K1136" s="111">
        <v>4790</v>
      </c>
      <c r="L1136" s="110"/>
      <c r="M1136" s="109">
        <v>1</v>
      </c>
      <c r="N1136" s="109"/>
      <c r="O1136" s="110"/>
      <c r="P1136" s="41" t="str">
        <f t="shared" si="17"/>
        <v>1</v>
      </c>
      <c r="Q1136" s="41" t="str">
        <f>INDEX(Торг!$J:$J,MATCH($B1136,Торг!$B:$B,0))</f>
        <v>АТП</v>
      </c>
      <c r="R1136" s="4" t="b">
        <f>EXACT(VLOOKUP(A1136,Торг!$A:$A,1,0),A1136)</f>
        <v>1</v>
      </c>
    </row>
    <row r="1137" spans="1:18" ht="75" x14ac:dyDescent="0.25">
      <c r="A1137" s="110" t="s">
        <v>1671</v>
      </c>
      <c r="B1137" s="109">
        <v>257620</v>
      </c>
      <c r="C1137" s="109">
        <v>177179</v>
      </c>
      <c r="D1137" s="110" t="s">
        <v>1791</v>
      </c>
      <c r="E1137" s="110" t="s">
        <v>2704</v>
      </c>
      <c r="F1137" s="110"/>
      <c r="G1137" s="110"/>
      <c r="H1137" s="110" t="s">
        <v>613</v>
      </c>
      <c r="I1137" s="110" t="s">
        <v>10</v>
      </c>
      <c r="J1137" s="111">
        <v>3400</v>
      </c>
      <c r="K1137" s="111">
        <v>4790</v>
      </c>
      <c r="L1137" s="110"/>
      <c r="M1137" s="109">
        <v>1</v>
      </c>
      <c r="N1137" s="109"/>
      <c r="O1137" s="110"/>
      <c r="P1137" s="41" t="str">
        <f t="shared" si="17"/>
        <v>1</v>
      </c>
      <c r="Q1137" s="41" t="str">
        <f>INDEX(Торг!$J:$J,MATCH($B1137,Торг!$B:$B,0))</f>
        <v>АТП</v>
      </c>
      <c r="R1137" s="4" t="b">
        <f>EXACT(VLOOKUP(A1137,Торг!$A:$A,1,0),A1137)</f>
        <v>1</v>
      </c>
    </row>
    <row r="1138" spans="1:18" ht="75" x14ac:dyDescent="0.25">
      <c r="A1138" s="110" t="s">
        <v>1671</v>
      </c>
      <c r="B1138" s="109">
        <v>257621</v>
      </c>
      <c r="C1138" s="109">
        <v>177180</v>
      </c>
      <c r="D1138" s="110" t="s">
        <v>1792</v>
      </c>
      <c r="E1138" s="110" t="s">
        <v>2704</v>
      </c>
      <c r="F1138" s="110"/>
      <c r="G1138" s="110"/>
      <c r="H1138" s="110" t="s">
        <v>613</v>
      </c>
      <c r="I1138" s="110" t="s">
        <v>10</v>
      </c>
      <c r="J1138" s="111">
        <v>3400</v>
      </c>
      <c r="K1138" s="111">
        <v>4790</v>
      </c>
      <c r="L1138" s="110"/>
      <c r="M1138" s="109">
        <v>1</v>
      </c>
      <c r="N1138" s="109"/>
      <c r="O1138" s="110"/>
      <c r="P1138" s="41" t="str">
        <f t="shared" si="17"/>
        <v>1</v>
      </c>
      <c r="Q1138" s="41" t="str">
        <f>INDEX(Торг!$J:$J,MATCH($B1138,Торг!$B:$B,0))</f>
        <v>АТП</v>
      </c>
      <c r="R1138" s="4" t="b">
        <f>EXACT(VLOOKUP(A1138,Торг!$A:$A,1,0),A1138)</f>
        <v>1</v>
      </c>
    </row>
    <row r="1139" spans="1:18" ht="75" x14ac:dyDescent="0.25">
      <c r="A1139" s="110" t="s">
        <v>1671</v>
      </c>
      <c r="B1139" s="109">
        <v>257622</v>
      </c>
      <c r="C1139" s="109">
        <v>177181</v>
      </c>
      <c r="D1139" s="110" t="s">
        <v>1793</v>
      </c>
      <c r="E1139" s="110" t="s">
        <v>2704</v>
      </c>
      <c r="F1139" s="110"/>
      <c r="G1139" s="110"/>
      <c r="H1139" s="110" t="s">
        <v>613</v>
      </c>
      <c r="I1139" s="110" t="s">
        <v>10</v>
      </c>
      <c r="J1139" s="111">
        <v>3400</v>
      </c>
      <c r="K1139" s="111">
        <v>4790</v>
      </c>
      <c r="L1139" s="110"/>
      <c r="M1139" s="109">
        <v>1</v>
      </c>
      <c r="N1139" s="109"/>
      <c r="O1139" s="110"/>
      <c r="P1139" s="41" t="str">
        <f t="shared" si="17"/>
        <v>1</v>
      </c>
      <c r="Q1139" s="41" t="str">
        <f>INDEX(Торг!$J:$J,MATCH($B1139,Торг!$B:$B,0))</f>
        <v>АТП</v>
      </c>
      <c r="R1139" s="4" t="b">
        <f>EXACT(VLOOKUP(A1139,Торг!$A:$A,1,0),A1139)</f>
        <v>1</v>
      </c>
    </row>
    <row r="1140" spans="1:18" ht="75" x14ac:dyDescent="0.25">
      <c r="A1140" s="110" t="s">
        <v>1671</v>
      </c>
      <c r="B1140" s="109">
        <v>257623</v>
      </c>
      <c r="C1140" s="109">
        <v>177182</v>
      </c>
      <c r="D1140" s="110" t="s">
        <v>1794</v>
      </c>
      <c r="E1140" s="110" t="s">
        <v>2704</v>
      </c>
      <c r="F1140" s="110"/>
      <c r="G1140" s="110"/>
      <c r="H1140" s="110" t="s">
        <v>613</v>
      </c>
      <c r="I1140" s="110" t="s">
        <v>10</v>
      </c>
      <c r="J1140" s="111">
        <v>3400</v>
      </c>
      <c r="K1140" s="111">
        <v>4790</v>
      </c>
      <c r="L1140" s="110"/>
      <c r="M1140" s="109">
        <v>1</v>
      </c>
      <c r="N1140" s="109"/>
      <c r="O1140" s="110"/>
      <c r="P1140" s="41" t="str">
        <f t="shared" si="17"/>
        <v>1</v>
      </c>
      <c r="Q1140" s="41" t="str">
        <f>INDEX(Торг!$J:$J,MATCH($B1140,Торг!$B:$B,0))</f>
        <v>АТП</v>
      </c>
      <c r="R1140" s="4" t="b">
        <f>EXACT(VLOOKUP(A1140,Торг!$A:$A,1,0),A1140)</f>
        <v>1</v>
      </c>
    </row>
    <row r="1141" spans="1:18" ht="75" x14ac:dyDescent="0.25">
      <c r="A1141" s="110" t="s">
        <v>1671</v>
      </c>
      <c r="B1141" s="109">
        <v>257624</v>
      </c>
      <c r="C1141" s="109">
        <v>177183</v>
      </c>
      <c r="D1141" s="110" t="s">
        <v>1795</v>
      </c>
      <c r="E1141" s="110" t="s">
        <v>2704</v>
      </c>
      <c r="F1141" s="110"/>
      <c r="G1141" s="110"/>
      <c r="H1141" s="110" t="s">
        <v>613</v>
      </c>
      <c r="I1141" s="110" t="s">
        <v>10</v>
      </c>
      <c r="J1141" s="111">
        <v>3400</v>
      </c>
      <c r="K1141" s="111">
        <v>4790</v>
      </c>
      <c r="L1141" s="110"/>
      <c r="M1141" s="109">
        <v>1</v>
      </c>
      <c r="N1141" s="109"/>
      <c r="O1141" s="110"/>
      <c r="P1141" s="41" t="str">
        <f t="shared" si="17"/>
        <v>1</v>
      </c>
      <c r="Q1141" s="41" t="str">
        <f>INDEX(Торг!$J:$J,MATCH($B1141,Торг!$B:$B,0))</f>
        <v>АТП</v>
      </c>
      <c r="R1141" s="4" t="b">
        <f>EXACT(VLOOKUP(A1141,Торг!$A:$A,1,0),A1141)</f>
        <v>1</v>
      </c>
    </row>
    <row r="1142" spans="1:18" ht="75" x14ac:dyDescent="0.25">
      <c r="A1142" s="110" t="s">
        <v>1671</v>
      </c>
      <c r="B1142" s="109">
        <v>257625</v>
      </c>
      <c r="C1142" s="109">
        <v>177184</v>
      </c>
      <c r="D1142" s="110" t="s">
        <v>1796</v>
      </c>
      <c r="E1142" s="110" t="s">
        <v>2704</v>
      </c>
      <c r="F1142" s="110"/>
      <c r="G1142" s="110"/>
      <c r="H1142" s="110" t="s">
        <v>613</v>
      </c>
      <c r="I1142" s="110" t="s">
        <v>10</v>
      </c>
      <c r="J1142" s="111">
        <v>3400</v>
      </c>
      <c r="K1142" s="111">
        <v>4790</v>
      </c>
      <c r="L1142" s="110"/>
      <c r="M1142" s="109">
        <v>1</v>
      </c>
      <c r="N1142" s="109"/>
      <c r="O1142" s="110"/>
      <c r="P1142" s="41" t="str">
        <f t="shared" si="17"/>
        <v>1</v>
      </c>
      <c r="Q1142" s="41" t="str">
        <f>INDEX(Торг!$J:$J,MATCH($B1142,Торг!$B:$B,0))</f>
        <v>АТП</v>
      </c>
      <c r="R1142" s="4" t="b">
        <f>EXACT(VLOOKUP(A1142,Торг!$A:$A,1,0),A1142)</f>
        <v>1</v>
      </c>
    </row>
    <row r="1143" spans="1:18" ht="75" x14ac:dyDescent="0.25">
      <c r="A1143" s="110" t="s">
        <v>1671</v>
      </c>
      <c r="B1143" s="109">
        <v>257626</v>
      </c>
      <c r="C1143" s="109">
        <v>177185</v>
      </c>
      <c r="D1143" s="110" t="s">
        <v>1797</v>
      </c>
      <c r="E1143" s="110" t="s">
        <v>2704</v>
      </c>
      <c r="F1143" s="110"/>
      <c r="G1143" s="110"/>
      <c r="H1143" s="110" t="s">
        <v>613</v>
      </c>
      <c r="I1143" s="110" t="s">
        <v>10</v>
      </c>
      <c r="J1143" s="111">
        <v>3400</v>
      </c>
      <c r="K1143" s="111">
        <v>4790</v>
      </c>
      <c r="L1143" s="110"/>
      <c r="M1143" s="109">
        <v>1</v>
      </c>
      <c r="N1143" s="109"/>
      <c r="O1143" s="110"/>
      <c r="P1143" s="41" t="str">
        <f t="shared" si="17"/>
        <v>1</v>
      </c>
      <c r="Q1143" s="41" t="str">
        <f>INDEX(Торг!$J:$J,MATCH($B1143,Торг!$B:$B,0))</f>
        <v>АТП</v>
      </c>
      <c r="R1143" s="4" t="b">
        <f>EXACT(VLOOKUP(A1143,Торг!$A:$A,1,0),A1143)</f>
        <v>1</v>
      </c>
    </row>
    <row r="1144" spans="1:18" ht="75" x14ac:dyDescent="0.25">
      <c r="A1144" s="110" t="s">
        <v>1671</v>
      </c>
      <c r="B1144" s="109">
        <v>257627</v>
      </c>
      <c r="C1144" s="109">
        <v>177186</v>
      </c>
      <c r="D1144" s="110" t="s">
        <v>1798</v>
      </c>
      <c r="E1144" s="110" t="s">
        <v>2704</v>
      </c>
      <c r="F1144" s="110"/>
      <c r="G1144" s="110"/>
      <c r="H1144" s="110" t="s">
        <v>613</v>
      </c>
      <c r="I1144" s="110" t="s">
        <v>10</v>
      </c>
      <c r="J1144" s="111">
        <v>3400</v>
      </c>
      <c r="K1144" s="111">
        <v>4790</v>
      </c>
      <c r="L1144" s="110"/>
      <c r="M1144" s="109">
        <v>1</v>
      </c>
      <c r="N1144" s="109"/>
      <c r="O1144" s="110"/>
      <c r="P1144" s="41" t="str">
        <f t="shared" si="17"/>
        <v>1</v>
      </c>
      <c r="Q1144" s="41" t="str">
        <f>INDEX(Торг!$J:$J,MATCH($B1144,Торг!$B:$B,0))</f>
        <v>АТП</v>
      </c>
      <c r="R1144" s="4" t="b">
        <f>EXACT(VLOOKUP(A1144,Торг!$A:$A,1,0),A1144)</f>
        <v>1</v>
      </c>
    </row>
    <row r="1145" spans="1:18" ht="75" x14ac:dyDescent="0.25">
      <c r="A1145" s="110" t="s">
        <v>1671</v>
      </c>
      <c r="B1145" s="109">
        <v>257628</v>
      </c>
      <c r="C1145" s="109">
        <v>177187</v>
      </c>
      <c r="D1145" s="110" t="s">
        <v>1799</v>
      </c>
      <c r="E1145" s="110" t="s">
        <v>2704</v>
      </c>
      <c r="F1145" s="110"/>
      <c r="G1145" s="110"/>
      <c r="H1145" s="110" t="s">
        <v>613</v>
      </c>
      <c r="I1145" s="110" t="s">
        <v>10</v>
      </c>
      <c r="J1145" s="111">
        <v>3400</v>
      </c>
      <c r="K1145" s="111">
        <v>4790</v>
      </c>
      <c r="L1145" s="110"/>
      <c r="M1145" s="109">
        <v>1</v>
      </c>
      <c r="N1145" s="109"/>
      <c r="O1145" s="110"/>
      <c r="P1145" s="41" t="str">
        <f t="shared" si="17"/>
        <v>1</v>
      </c>
      <c r="Q1145" s="41" t="str">
        <f>INDEX(Торг!$J:$J,MATCH($B1145,Торг!$B:$B,0))</f>
        <v>АТП</v>
      </c>
      <c r="R1145" s="4" t="b">
        <f>EXACT(VLOOKUP(A1145,Торг!$A:$A,1,0),A1145)</f>
        <v>1</v>
      </c>
    </row>
    <row r="1146" spans="1:18" ht="75" x14ac:dyDescent="0.25">
      <c r="A1146" s="110" t="s">
        <v>1671</v>
      </c>
      <c r="B1146" s="109">
        <v>257629</v>
      </c>
      <c r="C1146" s="109">
        <v>177188</v>
      </c>
      <c r="D1146" s="110" t="s">
        <v>1800</v>
      </c>
      <c r="E1146" s="110" t="s">
        <v>2704</v>
      </c>
      <c r="F1146" s="110"/>
      <c r="G1146" s="110"/>
      <c r="H1146" s="110" t="s">
        <v>613</v>
      </c>
      <c r="I1146" s="110" t="s">
        <v>10</v>
      </c>
      <c r="J1146" s="111">
        <v>3400</v>
      </c>
      <c r="K1146" s="111">
        <v>4790</v>
      </c>
      <c r="L1146" s="110"/>
      <c r="M1146" s="109">
        <v>1</v>
      </c>
      <c r="N1146" s="109"/>
      <c r="O1146" s="110"/>
      <c r="P1146" s="41" t="str">
        <f t="shared" si="17"/>
        <v>1</v>
      </c>
      <c r="Q1146" s="41" t="str">
        <f>INDEX(Торг!$J:$J,MATCH($B1146,Торг!$B:$B,0))</f>
        <v>АТП</v>
      </c>
      <c r="R1146" s="4" t="b">
        <f>EXACT(VLOOKUP(A1146,Торг!$A:$A,1,0),A1146)</f>
        <v>1</v>
      </c>
    </row>
    <row r="1147" spans="1:18" ht="75" x14ac:dyDescent="0.25">
      <c r="A1147" s="110" t="s">
        <v>1671</v>
      </c>
      <c r="B1147" s="109">
        <v>257630</v>
      </c>
      <c r="C1147" s="109">
        <v>177189</v>
      </c>
      <c r="D1147" s="110" t="s">
        <v>1801</v>
      </c>
      <c r="E1147" s="110" t="s">
        <v>2704</v>
      </c>
      <c r="F1147" s="110"/>
      <c r="G1147" s="110"/>
      <c r="H1147" s="110" t="s">
        <v>613</v>
      </c>
      <c r="I1147" s="110" t="s">
        <v>10</v>
      </c>
      <c r="J1147" s="111">
        <v>3400</v>
      </c>
      <c r="K1147" s="111">
        <v>4790</v>
      </c>
      <c r="L1147" s="110"/>
      <c r="M1147" s="109">
        <v>1</v>
      </c>
      <c r="N1147" s="109"/>
      <c r="O1147" s="110"/>
      <c r="P1147" s="41" t="str">
        <f t="shared" si="17"/>
        <v>1</v>
      </c>
      <c r="Q1147" s="41" t="str">
        <f>INDEX(Торг!$J:$J,MATCH($B1147,Торг!$B:$B,0))</f>
        <v>АТП</v>
      </c>
      <c r="R1147" s="4" t="b">
        <f>EXACT(VLOOKUP(A1147,Торг!$A:$A,1,0),A1147)</f>
        <v>1</v>
      </c>
    </row>
    <row r="1148" spans="1:18" ht="75" x14ac:dyDescent="0.25">
      <c r="A1148" s="110" t="s">
        <v>1671</v>
      </c>
      <c r="B1148" s="109">
        <v>257631</v>
      </c>
      <c r="C1148" s="109">
        <v>177190</v>
      </c>
      <c r="D1148" s="110" t="s">
        <v>1802</v>
      </c>
      <c r="E1148" s="110" t="s">
        <v>2704</v>
      </c>
      <c r="F1148" s="110"/>
      <c r="G1148" s="110"/>
      <c r="H1148" s="110" t="s">
        <v>613</v>
      </c>
      <c r="I1148" s="110" t="s">
        <v>10</v>
      </c>
      <c r="J1148" s="111">
        <v>3400</v>
      </c>
      <c r="K1148" s="111">
        <v>4790</v>
      </c>
      <c r="L1148" s="110"/>
      <c r="M1148" s="109">
        <v>1</v>
      </c>
      <c r="N1148" s="109"/>
      <c r="O1148" s="110"/>
      <c r="P1148" s="41" t="str">
        <f t="shared" si="17"/>
        <v>1</v>
      </c>
      <c r="Q1148" s="41" t="str">
        <f>INDEX(Торг!$J:$J,MATCH($B1148,Торг!$B:$B,0))</f>
        <v>АТП</v>
      </c>
      <c r="R1148" s="4" t="b">
        <f>EXACT(VLOOKUP(A1148,Торг!$A:$A,1,0),A1148)</f>
        <v>1</v>
      </c>
    </row>
    <row r="1149" spans="1:18" ht="75" x14ac:dyDescent="0.25">
      <c r="A1149" s="110" t="s">
        <v>1671</v>
      </c>
      <c r="B1149" s="109">
        <v>257632</v>
      </c>
      <c r="C1149" s="109">
        <v>177191</v>
      </c>
      <c r="D1149" s="110" t="s">
        <v>1803</v>
      </c>
      <c r="E1149" s="110" t="s">
        <v>2704</v>
      </c>
      <c r="F1149" s="110"/>
      <c r="G1149" s="110"/>
      <c r="H1149" s="110" t="s">
        <v>613</v>
      </c>
      <c r="I1149" s="110" t="s">
        <v>10</v>
      </c>
      <c r="J1149" s="111">
        <v>3400</v>
      </c>
      <c r="K1149" s="111">
        <v>4790</v>
      </c>
      <c r="L1149" s="110"/>
      <c r="M1149" s="109">
        <v>1</v>
      </c>
      <c r="N1149" s="109"/>
      <c r="O1149" s="110"/>
      <c r="P1149" s="41" t="str">
        <f t="shared" si="17"/>
        <v>1</v>
      </c>
      <c r="Q1149" s="41" t="str">
        <f>INDEX(Торг!$J:$J,MATCH($B1149,Торг!$B:$B,0))</f>
        <v>АТП</v>
      </c>
      <c r="R1149" s="4" t="b">
        <f>EXACT(VLOOKUP(A1149,Торг!$A:$A,1,0),A1149)</f>
        <v>1</v>
      </c>
    </row>
    <row r="1150" spans="1:18" ht="75" x14ac:dyDescent="0.25">
      <c r="A1150" s="110" t="s">
        <v>1671</v>
      </c>
      <c r="B1150" s="109">
        <v>257633</v>
      </c>
      <c r="C1150" s="109">
        <v>177192</v>
      </c>
      <c r="D1150" s="110" t="s">
        <v>1804</v>
      </c>
      <c r="E1150" s="110" t="s">
        <v>2704</v>
      </c>
      <c r="F1150" s="110"/>
      <c r="G1150" s="110"/>
      <c r="H1150" s="110" t="s">
        <v>613</v>
      </c>
      <c r="I1150" s="110" t="s">
        <v>10</v>
      </c>
      <c r="J1150" s="111">
        <v>3400</v>
      </c>
      <c r="K1150" s="111">
        <v>4790</v>
      </c>
      <c r="L1150" s="110"/>
      <c r="M1150" s="109">
        <v>1</v>
      </c>
      <c r="N1150" s="109"/>
      <c r="O1150" s="110"/>
      <c r="P1150" s="41" t="str">
        <f t="shared" si="17"/>
        <v>1</v>
      </c>
      <c r="Q1150" s="41" t="str">
        <f>INDEX(Торг!$J:$J,MATCH($B1150,Торг!$B:$B,0))</f>
        <v>АТП</v>
      </c>
      <c r="R1150" s="4" t="b">
        <f>EXACT(VLOOKUP(A1150,Торг!$A:$A,1,0),A1150)</f>
        <v>1</v>
      </c>
    </row>
    <row r="1151" spans="1:18" ht="75" x14ac:dyDescent="0.25">
      <c r="A1151" s="110" t="s">
        <v>1671</v>
      </c>
      <c r="B1151" s="109">
        <v>257634</v>
      </c>
      <c r="C1151" s="109">
        <v>177193</v>
      </c>
      <c r="D1151" s="110" t="s">
        <v>1805</v>
      </c>
      <c r="E1151" s="110" t="s">
        <v>2704</v>
      </c>
      <c r="F1151" s="110"/>
      <c r="G1151" s="110"/>
      <c r="H1151" s="110" t="s">
        <v>613</v>
      </c>
      <c r="I1151" s="110" t="s">
        <v>10</v>
      </c>
      <c r="J1151" s="111">
        <v>3400</v>
      </c>
      <c r="K1151" s="111">
        <v>4790</v>
      </c>
      <c r="L1151" s="110"/>
      <c r="M1151" s="109">
        <v>1</v>
      </c>
      <c r="N1151" s="109"/>
      <c r="O1151" s="110"/>
      <c r="P1151" s="41" t="str">
        <f t="shared" si="17"/>
        <v>1</v>
      </c>
      <c r="Q1151" s="41" t="str">
        <f>INDEX(Торг!$J:$J,MATCH($B1151,Торг!$B:$B,0))</f>
        <v>АТП</v>
      </c>
      <c r="R1151" s="4" t="b">
        <f>EXACT(VLOOKUP(A1151,Торг!$A:$A,1,0),A1151)</f>
        <v>1</v>
      </c>
    </row>
    <row r="1152" spans="1:18" ht="75" x14ac:dyDescent="0.25">
      <c r="A1152" s="110" t="s">
        <v>1671</v>
      </c>
      <c r="B1152" s="109">
        <v>257635</v>
      </c>
      <c r="C1152" s="109">
        <v>177194</v>
      </c>
      <c r="D1152" s="110" t="s">
        <v>1806</v>
      </c>
      <c r="E1152" s="110" t="s">
        <v>2704</v>
      </c>
      <c r="F1152" s="110"/>
      <c r="G1152" s="110"/>
      <c r="H1152" s="110" t="s">
        <v>613</v>
      </c>
      <c r="I1152" s="110" t="s">
        <v>10</v>
      </c>
      <c r="J1152" s="111">
        <v>3400</v>
      </c>
      <c r="K1152" s="111">
        <v>4790</v>
      </c>
      <c r="L1152" s="110"/>
      <c r="M1152" s="109">
        <v>1</v>
      </c>
      <c r="N1152" s="109"/>
      <c r="O1152" s="110"/>
      <c r="P1152" s="41" t="str">
        <f t="shared" si="17"/>
        <v>1</v>
      </c>
      <c r="Q1152" s="41" t="str">
        <f>INDEX(Торг!$J:$J,MATCH($B1152,Торг!$B:$B,0))</f>
        <v>АТП</v>
      </c>
      <c r="R1152" s="4" t="b">
        <f>EXACT(VLOOKUP(A1152,Торг!$A:$A,1,0),A1152)</f>
        <v>1</v>
      </c>
    </row>
    <row r="1153" spans="1:18" ht="75" x14ac:dyDescent="0.25">
      <c r="A1153" s="110" t="s">
        <v>1671</v>
      </c>
      <c r="B1153" s="109">
        <v>257636</v>
      </c>
      <c r="C1153" s="109">
        <v>177195</v>
      </c>
      <c r="D1153" s="110" t="s">
        <v>1807</v>
      </c>
      <c r="E1153" s="110" t="s">
        <v>2704</v>
      </c>
      <c r="F1153" s="110"/>
      <c r="G1153" s="110"/>
      <c r="H1153" s="110" t="s">
        <v>613</v>
      </c>
      <c r="I1153" s="110" t="s">
        <v>10</v>
      </c>
      <c r="J1153" s="111">
        <v>3400</v>
      </c>
      <c r="K1153" s="111">
        <v>4790</v>
      </c>
      <c r="L1153" s="110"/>
      <c r="M1153" s="109">
        <v>1</v>
      </c>
      <c r="N1153" s="109"/>
      <c r="O1153" s="110"/>
      <c r="P1153" s="41" t="str">
        <f t="shared" si="17"/>
        <v>1</v>
      </c>
      <c r="Q1153" s="41" t="str">
        <f>INDEX(Торг!$J:$J,MATCH($B1153,Торг!$B:$B,0))</f>
        <v>АТП</v>
      </c>
      <c r="R1153" s="4" t="b">
        <f>EXACT(VLOOKUP(A1153,Торг!$A:$A,1,0),A1153)</f>
        <v>1</v>
      </c>
    </row>
    <row r="1154" spans="1:18" ht="75" x14ac:dyDescent="0.25">
      <c r="A1154" s="110" t="s">
        <v>1671</v>
      </c>
      <c r="B1154" s="109">
        <v>257637</v>
      </c>
      <c r="C1154" s="109">
        <v>177196</v>
      </c>
      <c r="D1154" s="110" t="s">
        <v>1808</v>
      </c>
      <c r="E1154" s="110" t="s">
        <v>2704</v>
      </c>
      <c r="F1154" s="110"/>
      <c r="G1154" s="110"/>
      <c r="H1154" s="110" t="s">
        <v>613</v>
      </c>
      <c r="I1154" s="110" t="s">
        <v>10</v>
      </c>
      <c r="J1154" s="111">
        <v>3400</v>
      </c>
      <c r="K1154" s="111">
        <v>4790</v>
      </c>
      <c r="L1154" s="110"/>
      <c r="M1154" s="109">
        <v>1</v>
      </c>
      <c r="N1154" s="109"/>
      <c r="O1154" s="110"/>
      <c r="P1154" s="41" t="str">
        <f t="shared" si="17"/>
        <v>1</v>
      </c>
      <c r="Q1154" s="41" t="str">
        <f>INDEX(Торг!$J:$J,MATCH($B1154,Торг!$B:$B,0))</f>
        <v>АТП</v>
      </c>
      <c r="R1154" s="4" t="b">
        <f>EXACT(VLOOKUP(A1154,Торг!$A:$A,1,0),A1154)</f>
        <v>1</v>
      </c>
    </row>
    <row r="1155" spans="1:18" ht="75" x14ac:dyDescent="0.25">
      <c r="A1155" s="110" t="s">
        <v>1671</v>
      </c>
      <c r="B1155" s="109">
        <v>257638</v>
      </c>
      <c r="C1155" s="109">
        <v>177197</v>
      </c>
      <c r="D1155" s="110" t="s">
        <v>1809</v>
      </c>
      <c r="E1155" s="110" t="s">
        <v>2704</v>
      </c>
      <c r="F1155" s="110"/>
      <c r="G1155" s="110"/>
      <c r="H1155" s="110" t="s">
        <v>613</v>
      </c>
      <c r="I1155" s="110" t="s">
        <v>10</v>
      </c>
      <c r="J1155" s="111">
        <v>3400</v>
      </c>
      <c r="K1155" s="111">
        <v>4790</v>
      </c>
      <c r="L1155" s="110"/>
      <c r="M1155" s="109">
        <v>1</v>
      </c>
      <c r="N1155" s="109"/>
      <c r="O1155" s="110"/>
      <c r="P1155" s="41" t="str">
        <f t="shared" ref="P1155:P1218" si="18">_xlfn.CONCAT(M1155,IF(N1155&lt;&gt;"",_xlfn.CONCAT("ск",N1155),""))</f>
        <v>1</v>
      </c>
      <c r="Q1155" s="41" t="str">
        <f>INDEX(Торг!$J:$J,MATCH($B1155,Торг!$B:$B,0))</f>
        <v>АТП</v>
      </c>
      <c r="R1155" s="4" t="b">
        <f>EXACT(VLOOKUP(A1155,Торг!$A:$A,1,0),A1155)</f>
        <v>1</v>
      </c>
    </row>
    <row r="1156" spans="1:18" ht="75" x14ac:dyDescent="0.25">
      <c r="A1156" s="110" t="s">
        <v>1671</v>
      </c>
      <c r="B1156" s="109">
        <v>257639</v>
      </c>
      <c r="C1156" s="109">
        <v>177198</v>
      </c>
      <c r="D1156" s="110" t="s">
        <v>1810</v>
      </c>
      <c r="E1156" s="110" t="s">
        <v>2704</v>
      </c>
      <c r="F1156" s="110"/>
      <c r="G1156" s="110"/>
      <c r="H1156" s="110" t="s">
        <v>613</v>
      </c>
      <c r="I1156" s="110" t="s">
        <v>10</v>
      </c>
      <c r="J1156" s="111">
        <v>3400</v>
      </c>
      <c r="K1156" s="111">
        <v>4790</v>
      </c>
      <c r="L1156" s="110"/>
      <c r="M1156" s="109">
        <v>1</v>
      </c>
      <c r="N1156" s="109"/>
      <c r="O1156" s="110"/>
      <c r="P1156" s="41" t="str">
        <f t="shared" si="18"/>
        <v>1</v>
      </c>
      <c r="Q1156" s="41" t="str">
        <f>INDEX(Торг!$J:$J,MATCH($B1156,Торг!$B:$B,0))</f>
        <v>АТП</v>
      </c>
      <c r="R1156" s="4" t="b">
        <f>EXACT(VLOOKUP(A1156,Торг!$A:$A,1,0),A1156)</f>
        <v>1</v>
      </c>
    </row>
    <row r="1157" spans="1:18" ht="75" x14ac:dyDescent="0.25">
      <c r="A1157" s="110" t="s">
        <v>1671</v>
      </c>
      <c r="B1157" s="109">
        <v>257640</v>
      </c>
      <c r="C1157" s="109">
        <v>177199</v>
      </c>
      <c r="D1157" s="110" t="s">
        <v>1811</v>
      </c>
      <c r="E1157" s="110" t="s">
        <v>2704</v>
      </c>
      <c r="F1157" s="110"/>
      <c r="G1157" s="110"/>
      <c r="H1157" s="110" t="s">
        <v>613</v>
      </c>
      <c r="I1157" s="110" t="s">
        <v>10</v>
      </c>
      <c r="J1157" s="111">
        <v>3400</v>
      </c>
      <c r="K1157" s="111">
        <v>4790</v>
      </c>
      <c r="L1157" s="110"/>
      <c r="M1157" s="109">
        <v>1</v>
      </c>
      <c r="N1157" s="109"/>
      <c r="O1157" s="110"/>
      <c r="P1157" s="41" t="str">
        <f t="shared" si="18"/>
        <v>1</v>
      </c>
      <c r="Q1157" s="41" t="str">
        <f>INDEX(Торг!$J:$J,MATCH($B1157,Торг!$B:$B,0))</f>
        <v>АТП</v>
      </c>
      <c r="R1157" s="4" t="b">
        <f>EXACT(VLOOKUP(A1157,Торг!$A:$A,1,0),A1157)</f>
        <v>1</v>
      </c>
    </row>
    <row r="1158" spans="1:18" ht="75" x14ac:dyDescent="0.25">
      <c r="A1158" s="110" t="s">
        <v>1671</v>
      </c>
      <c r="B1158" s="109">
        <v>257641</v>
      </c>
      <c r="C1158" s="109">
        <v>177200</v>
      </c>
      <c r="D1158" s="110" t="s">
        <v>1812</v>
      </c>
      <c r="E1158" s="110" t="s">
        <v>2704</v>
      </c>
      <c r="F1158" s="110"/>
      <c r="G1158" s="110"/>
      <c r="H1158" s="110" t="s">
        <v>613</v>
      </c>
      <c r="I1158" s="110" t="s">
        <v>10</v>
      </c>
      <c r="J1158" s="111">
        <v>3400</v>
      </c>
      <c r="K1158" s="111">
        <v>4790</v>
      </c>
      <c r="L1158" s="110"/>
      <c r="M1158" s="109">
        <v>1</v>
      </c>
      <c r="N1158" s="109"/>
      <c r="O1158" s="110"/>
      <c r="P1158" s="41" t="str">
        <f t="shared" si="18"/>
        <v>1</v>
      </c>
      <c r="Q1158" s="41" t="str">
        <f>INDEX(Торг!$J:$J,MATCH($B1158,Торг!$B:$B,0))</f>
        <v>АТП</v>
      </c>
      <c r="R1158" s="4" t="b">
        <f>EXACT(VLOOKUP(A1158,Торг!$A:$A,1,0),A1158)</f>
        <v>1</v>
      </c>
    </row>
    <row r="1159" spans="1:18" ht="75" x14ac:dyDescent="0.25">
      <c r="A1159" s="110" t="s">
        <v>1671</v>
      </c>
      <c r="B1159" s="109">
        <v>257642</v>
      </c>
      <c r="C1159" s="109">
        <v>177201</v>
      </c>
      <c r="D1159" s="110" t="s">
        <v>1813</v>
      </c>
      <c r="E1159" s="110" t="s">
        <v>2704</v>
      </c>
      <c r="F1159" s="110"/>
      <c r="G1159" s="110"/>
      <c r="H1159" s="110" t="s">
        <v>613</v>
      </c>
      <c r="I1159" s="110" t="s">
        <v>10</v>
      </c>
      <c r="J1159" s="111">
        <v>3400</v>
      </c>
      <c r="K1159" s="111">
        <v>4790</v>
      </c>
      <c r="L1159" s="110"/>
      <c r="M1159" s="109">
        <v>1</v>
      </c>
      <c r="N1159" s="109"/>
      <c r="O1159" s="110"/>
      <c r="P1159" s="41" t="str">
        <f t="shared" si="18"/>
        <v>1</v>
      </c>
      <c r="Q1159" s="41" t="str">
        <f>INDEX(Торг!$J:$J,MATCH($B1159,Торг!$B:$B,0))</f>
        <v>АТП</v>
      </c>
      <c r="R1159" s="4" t="b">
        <f>EXACT(VLOOKUP(A1159,Торг!$A:$A,1,0),A1159)</f>
        <v>1</v>
      </c>
    </row>
    <row r="1160" spans="1:18" ht="75" x14ac:dyDescent="0.25">
      <c r="A1160" s="110" t="s">
        <v>1671</v>
      </c>
      <c r="B1160" s="109">
        <v>257643</v>
      </c>
      <c r="C1160" s="109">
        <v>177202</v>
      </c>
      <c r="D1160" s="110" t="s">
        <v>1814</v>
      </c>
      <c r="E1160" s="110" t="s">
        <v>2704</v>
      </c>
      <c r="F1160" s="110"/>
      <c r="G1160" s="110"/>
      <c r="H1160" s="110" t="s">
        <v>613</v>
      </c>
      <c r="I1160" s="110" t="s">
        <v>10</v>
      </c>
      <c r="J1160" s="111">
        <v>3400</v>
      </c>
      <c r="K1160" s="111">
        <v>4790</v>
      </c>
      <c r="L1160" s="110"/>
      <c r="M1160" s="109">
        <v>1</v>
      </c>
      <c r="N1160" s="109"/>
      <c r="O1160" s="110"/>
      <c r="P1160" s="41" t="str">
        <f t="shared" si="18"/>
        <v>1</v>
      </c>
      <c r="Q1160" s="41" t="str">
        <f>INDEX(Торг!$J:$J,MATCH($B1160,Торг!$B:$B,0))</f>
        <v>АТП</v>
      </c>
      <c r="R1160" s="4" t="b">
        <f>EXACT(VLOOKUP(A1160,Торг!$A:$A,1,0),A1160)</f>
        <v>1</v>
      </c>
    </row>
    <row r="1161" spans="1:18" ht="75" x14ac:dyDescent="0.25">
      <c r="A1161" s="110" t="s">
        <v>1671</v>
      </c>
      <c r="B1161" s="109">
        <v>257644</v>
      </c>
      <c r="C1161" s="109">
        <v>177203</v>
      </c>
      <c r="D1161" s="110" t="s">
        <v>1815</v>
      </c>
      <c r="E1161" s="110" t="s">
        <v>2704</v>
      </c>
      <c r="F1161" s="110"/>
      <c r="G1161" s="110"/>
      <c r="H1161" s="110" t="s">
        <v>613</v>
      </c>
      <c r="I1161" s="110" t="s">
        <v>10</v>
      </c>
      <c r="J1161" s="111">
        <v>3400</v>
      </c>
      <c r="K1161" s="111">
        <v>4790</v>
      </c>
      <c r="L1161" s="110"/>
      <c r="M1161" s="109">
        <v>1</v>
      </c>
      <c r="N1161" s="109"/>
      <c r="O1161" s="110"/>
      <c r="P1161" s="41" t="str">
        <f t="shared" si="18"/>
        <v>1</v>
      </c>
      <c r="Q1161" s="41" t="str">
        <f>INDEX(Торг!$J:$J,MATCH($B1161,Торг!$B:$B,0))</f>
        <v>АТП</v>
      </c>
      <c r="R1161" s="4" t="b">
        <f>EXACT(VLOOKUP(A1161,Торг!$A:$A,1,0),A1161)</f>
        <v>1</v>
      </c>
    </row>
    <row r="1162" spans="1:18" ht="75" x14ac:dyDescent="0.25">
      <c r="A1162" s="110" t="s">
        <v>1671</v>
      </c>
      <c r="B1162" s="109">
        <v>257645</v>
      </c>
      <c r="C1162" s="109">
        <v>177204</v>
      </c>
      <c r="D1162" s="110" t="s">
        <v>1816</v>
      </c>
      <c r="E1162" s="110" t="s">
        <v>2704</v>
      </c>
      <c r="F1162" s="110"/>
      <c r="G1162" s="110"/>
      <c r="H1162" s="110" t="s">
        <v>613</v>
      </c>
      <c r="I1162" s="110" t="s">
        <v>10</v>
      </c>
      <c r="J1162" s="111">
        <v>3400</v>
      </c>
      <c r="K1162" s="111">
        <v>4790</v>
      </c>
      <c r="L1162" s="110"/>
      <c r="M1162" s="109">
        <v>1</v>
      </c>
      <c r="N1162" s="109"/>
      <c r="O1162" s="110"/>
      <c r="P1162" s="41" t="str">
        <f t="shared" si="18"/>
        <v>1</v>
      </c>
      <c r="Q1162" s="41" t="str">
        <f>INDEX(Торг!$J:$J,MATCH($B1162,Торг!$B:$B,0))</f>
        <v>АТП</v>
      </c>
      <c r="R1162" s="4" t="b">
        <f>EXACT(VLOOKUP(A1162,Торг!$A:$A,1,0),A1162)</f>
        <v>1</v>
      </c>
    </row>
    <row r="1163" spans="1:18" ht="75" x14ac:dyDescent="0.25">
      <c r="A1163" s="110" t="s">
        <v>1671</v>
      </c>
      <c r="B1163" s="109">
        <v>257646</v>
      </c>
      <c r="C1163" s="109">
        <v>177205</v>
      </c>
      <c r="D1163" s="110" t="s">
        <v>1817</v>
      </c>
      <c r="E1163" s="110" t="s">
        <v>2704</v>
      </c>
      <c r="F1163" s="110"/>
      <c r="G1163" s="110"/>
      <c r="H1163" s="110" t="s">
        <v>613</v>
      </c>
      <c r="I1163" s="110" t="s">
        <v>10</v>
      </c>
      <c r="J1163" s="111">
        <v>3400</v>
      </c>
      <c r="K1163" s="111">
        <v>4790</v>
      </c>
      <c r="L1163" s="110"/>
      <c r="M1163" s="109">
        <v>1</v>
      </c>
      <c r="N1163" s="109"/>
      <c r="O1163" s="110"/>
      <c r="P1163" s="41" t="str">
        <f t="shared" si="18"/>
        <v>1</v>
      </c>
      <c r="Q1163" s="41" t="str">
        <f>INDEX(Торг!$J:$J,MATCH($B1163,Торг!$B:$B,0))</f>
        <v>АТП</v>
      </c>
      <c r="R1163" s="4" t="b">
        <f>EXACT(VLOOKUP(A1163,Торг!$A:$A,1,0),A1163)</f>
        <v>1</v>
      </c>
    </row>
    <row r="1164" spans="1:18" ht="75" x14ac:dyDescent="0.25">
      <c r="A1164" s="110" t="s">
        <v>1671</v>
      </c>
      <c r="B1164" s="109">
        <v>257647</v>
      </c>
      <c r="C1164" s="109">
        <v>177206</v>
      </c>
      <c r="D1164" s="110" t="s">
        <v>1818</v>
      </c>
      <c r="E1164" s="110" t="s">
        <v>2704</v>
      </c>
      <c r="F1164" s="110"/>
      <c r="G1164" s="110"/>
      <c r="H1164" s="110" t="s">
        <v>613</v>
      </c>
      <c r="I1164" s="110" t="s">
        <v>10</v>
      </c>
      <c r="J1164" s="111">
        <v>3400</v>
      </c>
      <c r="K1164" s="111">
        <v>4790</v>
      </c>
      <c r="L1164" s="110"/>
      <c r="M1164" s="109">
        <v>1</v>
      </c>
      <c r="N1164" s="109"/>
      <c r="O1164" s="110"/>
      <c r="P1164" s="41" t="str">
        <f t="shared" si="18"/>
        <v>1</v>
      </c>
      <c r="Q1164" s="41" t="str">
        <f>INDEX(Торг!$J:$J,MATCH($B1164,Торг!$B:$B,0))</f>
        <v>АТП</v>
      </c>
      <c r="R1164" s="4" t="b">
        <f>EXACT(VLOOKUP(A1164,Торг!$A:$A,1,0),A1164)</f>
        <v>1</v>
      </c>
    </row>
    <row r="1165" spans="1:18" ht="75" x14ac:dyDescent="0.25">
      <c r="A1165" s="110" t="s">
        <v>1671</v>
      </c>
      <c r="B1165" s="109">
        <v>257648</v>
      </c>
      <c r="C1165" s="109">
        <v>177207</v>
      </c>
      <c r="D1165" s="110" t="s">
        <v>1819</v>
      </c>
      <c r="E1165" s="110" t="s">
        <v>2704</v>
      </c>
      <c r="F1165" s="110"/>
      <c r="G1165" s="110"/>
      <c r="H1165" s="110" t="s">
        <v>613</v>
      </c>
      <c r="I1165" s="110" t="s">
        <v>10</v>
      </c>
      <c r="J1165" s="111">
        <v>3400</v>
      </c>
      <c r="K1165" s="111">
        <v>4790</v>
      </c>
      <c r="L1165" s="110"/>
      <c r="M1165" s="109">
        <v>1</v>
      </c>
      <c r="N1165" s="109"/>
      <c r="O1165" s="110"/>
      <c r="P1165" s="41" t="str">
        <f t="shared" si="18"/>
        <v>1</v>
      </c>
      <c r="Q1165" s="41" t="str">
        <f>INDEX(Торг!$J:$J,MATCH($B1165,Торг!$B:$B,0))</f>
        <v>АТП</v>
      </c>
      <c r="R1165" s="4" t="b">
        <f>EXACT(VLOOKUP(A1165,Торг!$A:$A,1,0),A1165)</f>
        <v>1</v>
      </c>
    </row>
    <row r="1166" spans="1:18" ht="90" x14ac:dyDescent="0.25">
      <c r="A1166" s="110" t="s">
        <v>1671</v>
      </c>
      <c r="B1166" s="109">
        <v>257649</v>
      </c>
      <c r="C1166" s="109">
        <v>177208</v>
      </c>
      <c r="D1166" s="110" t="s">
        <v>1820</v>
      </c>
      <c r="E1166" s="110" t="s">
        <v>2704</v>
      </c>
      <c r="F1166" s="110"/>
      <c r="G1166" s="110"/>
      <c r="H1166" s="110" t="s">
        <v>613</v>
      </c>
      <c r="I1166" s="110" t="s">
        <v>10</v>
      </c>
      <c r="J1166" s="111">
        <v>3400</v>
      </c>
      <c r="K1166" s="111">
        <v>4790</v>
      </c>
      <c r="L1166" s="110"/>
      <c r="M1166" s="109">
        <v>1</v>
      </c>
      <c r="N1166" s="109"/>
      <c r="O1166" s="110"/>
      <c r="P1166" s="41" t="str">
        <f t="shared" si="18"/>
        <v>1</v>
      </c>
      <c r="Q1166" s="41" t="str">
        <f>INDEX(Торг!$J:$J,MATCH($B1166,Торг!$B:$B,0))</f>
        <v>АТП</v>
      </c>
      <c r="R1166" s="4" t="b">
        <f>EXACT(VLOOKUP(A1166,Торг!$A:$A,1,0),A1166)</f>
        <v>1</v>
      </c>
    </row>
    <row r="1167" spans="1:18" ht="75" x14ac:dyDescent="0.25">
      <c r="A1167" s="110" t="s">
        <v>1671</v>
      </c>
      <c r="B1167" s="109">
        <v>257650</v>
      </c>
      <c r="C1167" s="109">
        <v>177209</v>
      </c>
      <c r="D1167" s="110" t="s">
        <v>1821</v>
      </c>
      <c r="E1167" s="110" t="s">
        <v>2704</v>
      </c>
      <c r="F1167" s="110"/>
      <c r="G1167" s="110"/>
      <c r="H1167" s="110" t="s">
        <v>613</v>
      </c>
      <c r="I1167" s="110" t="s">
        <v>10</v>
      </c>
      <c r="J1167" s="111">
        <v>3400</v>
      </c>
      <c r="K1167" s="111">
        <v>4790</v>
      </c>
      <c r="L1167" s="110"/>
      <c r="M1167" s="109">
        <v>1</v>
      </c>
      <c r="N1167" s="109"/>
      <c r="O1167" s="110"/>
      <c r="P1167" s="41" t="str">
        <f t="shared" si="18"/>
        <v>1</v>
      </c>
      <c r="Q1167" s="41" t="str">
        <f>INDEX(Торг!$J:$J,MATCH($B1167,Торг!$B:$B,0))</f>
        <v>АТП</v>
      </c>
      <c r="R1167" s="4" t="b">
        <f>EXACT(VLOOKUP(A1167,Торг!$A:$A,1,0),A1167)</f>
        <v>1</v>
      </c>
    </row>
    <row r="1168" spans="1:18" ht="75" x14ac:dyDescent="0.25">
      <c r="A1168" s="110" t="s">
        <v>1671</v>
      </c>
      <c r="B1168" s="109">
        <v>257651</v>
      </c>
      <c r="C1168" s="109">
        <v>177210</v>
      </c>
      <c r="D1168" s="110" t="s">
        <v>1822</v>
      </c>
      <c r="E1168" s="110" t="s">
        <v>2704</v>
      </c>
      <c r="F1168" s="110"/>
      <c r="G1168" s="110"/>
      <c r="H1168" s="110" t="s">
        <v>613</v>
      </c>
      <c r="I1168" s="110" t="s">
        <v>10</v>
      </c>
      <c r="J1168" s="111">
        <v>3400</v>
      </c>
      <c r="K1168" s="111">
        <v>4790</v>
      </c>
      <c r="L1168" s="110"/>
      <c r="M1168" s="109">
        <v>1</v>
      </c>
      <c r="N1168" s="109"/>
      <c r="O1168" s="110"/>
      <c r="P1168" s="41" t="str">
        <f t="shared" si="18"/>
        <v>1</v>
      </c>
      <c r="Q1168" s="41" t="str">
        <f>INDEX(Торг!$J:$J,MATCH($B1168,Торг!$B:$B,0))</f>
        <v>АТП</v>
      </c>
      <c r="R1168" s="4" t="b">
        <f>EXACT(VLOOKUP(A1168,Торг!$A:$A,1,0),A1168)</f>
        <v>1</v>
      </c>
    </row>
    <row r="1169" spans="1:18" ht="75" x14ac:dyDescent="0.25">
      <c r="A1169" s="110" t="s">
        <v>1671</v>
      </c>
      <c r="B1169" s="109">
        <v>257652</v>
      </c>
      <c r="C1169" s="109">
        <v>177211</v>
      </c>
      <c r="D1169" s="110" t="s">
        <v>1823</v>
      </c>
      <c r="E1169" s="110" t="s">
        <v>2704</v>
      </c>
      <c r="F1169" s="110"/>
      <c r="G1169" s="110"/>
      <c r="H1169" s="110" t="s">
        <v>613</v>
      </c>
      <c r="I1169" s="110" t="s">
        <v>10</v>
      </c>
      <c r="J1169" s="111">
        <v>3400</v>
      </c>
      <c r="K1169" s="111">
        <v>4790</v>
      </c>
      <c r="L1169" s="110"/>
      <c r="M1169" s="109">
        <v>1</v>
      </c>
      <c r="N1169" s="109"/>
      <c r="O1169" s="110"/>
      <c r="P1169" s="41" t="str">
        <f t="shared" si="18"/>
        <v>1</v>
      </c>
      <c r="Q1169" s="41" t="str">
        <f>INDEX(Торг!$J:$J,MATCH($B1169,Торг!$B:$B,0))</f>
        <v>АТП</v>
      </c>
      <c r="R1169" s="4" t="b">
        <f>EXACT(VLOOKUP(A1169,Торг!$A:$A,1,0),A1169)</f>
        <v>1</v>
      </c>
    </row>
    <row r="1170" spans="1:18" ht="75" x14ac:dyDescent="0.25">
      <c r="A1170" s="110" t="s">
        <v>1671</v>
      </c>
      <c r="B1170" s="109">
        <v>257653</v>
      </c>
      <c r="C1170" s="109">
        <v>177212</v>
      </c>
      <c r="D1170" s="110" t="s">
        <v>1824</v>
      </c>
      <c r="E1170" s="110" t="s">
        <v>2704</v>
      </c>
      <c r="F1170" s="110"/>
      <c r="G1170" s="110"/>
      <c r="H1170" s="110" t="s">
        <v>613</v>
      </c>
      <c r="I1170" s="110" t="s">
        <v>10</v>
      </c>
      <c r="J1170" s="111">
        <v>3400</v>
      </c>
      <c r="K1170" s="111">
        <v>4790</v>
      </c>
      <c r="L1170" s="110"/>
      <c r="M1170" s="109">
        <v>1</v>
      </c>
      <c r="N1170" s="109"/>
      <c r="O1170" s="110"/>
      <c r="P1170" s="41" t="str">
        <f t="shared" si="18"/>
        <v>1</v>
      </c>
      <c r="Q1170" s="41" t="str">
        <f>INDEX(Торг!$J:$J,MATCH($B1170,Торг!$B:$B,0))</f>
        <v>АТП</v>
      </c>
      <c r="R1170" s="4" t="b">
        <f>EXACT(VLOOKUP(A1170,Торг!$A:$A,1,0),A1170)</f>
        <v>1</v>
      </c>
    </row>
    <row r="1171" spans="1:18" ht="75" x14ac:dyDescent="0.25">
      <c r="A1171" s="110" t="s">
        <v>1671</v>
      </c>
      <c r="B1171" s="109">
        <v>257654</v>
      </c>
      <c r="C1171" s="109">
        <v>177213</v>
      </c>
      <c r="D1171" s="110" t="s">
        <v>1825</v>
      </c>
      <c r="E1171" s="110" t="s">
        <v>2704</v>
      </c>
      <c r="F1171" s="110"/>
      <c r="G1171" s="110"/>
      <c r="H1171" s="110" t="s">
        <v>613</v>
      </c>
      <c r="I1171" s="110" t="s">
        <v>10</v>
      </c>
      <c r="J1171" s="111">
        <v>3400</v>
      </c>
      <c r="K1171" s="111">
        <v>4790</v>
      </c>
      <c r="L1171" s="110"/>
      <c r="M1171" s="109">
        <v>1</v>
      </c>
      <c r="N1171" s="109"/>
      <c r="O1171" s="110"/>
      <c r="P1171" s="41" t="str">
        <f t="shared" si="18"/>
        <v>1</v>
      </c>
      <c r="Q1171" s="41" t="str">
        <f>INDEX(Торг!$J:$J,MATCH($B1171,Торг!$B:$B,0))</f>
        <v>АТП</v>
      </c>
      <c r="R1171" s="4" t="b">
        <f>EXACT(VLOOKUP(A1171,Торг!$A:$A,1,0),A1171)</f>
        <v>1</v>
      </c>
    </row>
    <row r="1172" spans="1:18" ht="75" x14ac:dyDescent="0.25">
      <c r="A1172" s="110" t="s">
        <v>1671</v>
      </c>
      <c r="B1172" s="109">
        <v>257655</v>
      </c>
      <c r="C1172" s="109">
        <v>177214</v>
      </c>
      <c r="D1172" s="110" t="s">
        <v>1826</v>
      </c>
      <c r="E1172" s="110" t="s">
        <v>2704</v>
      </c>
      <c r="F1172" s="110"/>
      <c r="G1172" s="110"/>
      <c r="H1172" s="110" t="s">
        <v>613</v>
      </c>
      <c r="I1172" s="110" t="s">
        <v>10</v>
      </c>
      <c r="J1172" s="111">
        <v>3400</v>
      </c>
      <c r="K1172" s="111">
        <v>4790</v>
      </c>
      <c r="L1172" s="110"/>
      <c r="M1172" s="109">
        <v>1</v>
      </c>
      <c r="N1172" s="109"/>
      <c r="O1172" s="110"/>
      <c r="P1172" s="41" t="str">
        <f t="shared" si="18"/>
        <v>1</v>
      </c>
      <c r="Q1172" s="41" t="str">
        <f>INDEX(Торг!$J:$J,MATCH($B1172,Торг!$B:$B,0))</f>
        <v>АТП</v>
      </c>
      <c r="R1172" s="4" t="b">
        <f>EXACT(VLOOKUP(A1172,Торг!$A:$A,1,0),A1172)</f>
        <v>1</v>
      </c>
    </row>
    <row r="1173" spans="1:18" ht="75" x14ac:dyDescent="0.25">
      <c r="A1173" s="110" t="s">
        <v>1671</v>
      </c>
      <c r="B1173" s="109">
        <v>257656</v>
      </c>
      <c r="C1173" s="109">
        <v>177215</v>
      </c>
      <c r="D1173" s="110" t="s">
        <v>1827</v>
      </c>
      <c r="E1173" s="110" t="s">
        <v>2704</v>
      </c>
      <c r="F1173" s="110"/>
      <c r="G1173" s="110"/>
      <c r="H1173" s="110" t="s">
        <v>613</v>
      </c>
      <c r="I1173" s="110" t="s">
        <v>10</v>
      </c>
      <c r="J1173" s="111">
        <v>3400</v>
      </c>
      <c r="K1173" s="111">
        <v>4790</v>
      </c>
      <c r="L1173" s="110"/>
      <c r="M1173" s="109">
        <v>1</v>
      </c>
      <c r="N1173" s="109"/>
      <c r="O1173" s="110"/>
      <c r="P1173" s="41" t="str">
        <f t="shared" si="18"/>
        <v>1</v>
      </c>
      <c r="Q1173" s="41" t="str">
        <f>INDEX(Торг!$J:$J,MATCH($B1173,Торг!$B:$B,0))</f>
        <v>АТП</v>
      </c>
      <c r="R1173" s="4" t="b">
        <f>EXACT(VLOOKUP(A1173,Торг!$A:$A,1,0),A1173)</f>
        <v>1</v>
      </c>
    </row>
    <row r="1174" spans="1:18" ht="75" x14ac:dyDescent="0.25">
      <c r="A1174" s="110" t="s">
        <v>1671</v>
      </c>
      <c r="B1174" s="109">
        <v>257657</v>
      </c>
      <c r="C1174" s="109">
        <v>177216</v>
      </c>
      <c r="D1174" s="110" t="s">
        <v>1828</v>
      </c>
      <c r="E1174" s="110" t="s">
        <v>2704</v>
      </c>
      <c r="F1174" s="110"/>
      <c r="G1174" s="110"/>
      <c r="H1174" s="110" t="s">
        <v>613</v>
      </c>
      <c r="I1174" s="110" t="s">
        <v>10</v>
      </c>
      <c r="J1174" s="111">
        <v>3400</v>
      </c>
      <c r="K1174" s="111">
        <v>4790</v>
      </c>
      <c r="L1174" s="110"/>
      <c r="M1174" s="109">
        <v>1</v>
      </c>
      <c r="N1174" s="109"/>
      <c r="O1174" s="110"/>
      <c r="P1174" s="41" t="str">
        <f t="shared" si="18"/>
        <v>1</v>
      </c>
      <c r="Q1174" s="41" t="str">
        <f>INDEX(Торг!$J:$J,MATCH($B1174,Торг!$B:$B,0))</f>
        <v>АТП</v>
      </c>
      <c r="R1174" s="4" t="b">
        <f>EXACT(VLOOKUP(A1174,Торг!$A:$A,1,0),A1174)</f>
        <v>1</v>
      </c>
    </row>
    <row r="1175" spans="1:18" ht="75" x14ac:dyDescent="0.25">
      <c r="A1175" s="110" t="s">
        <v>1671</v>
      </c>
      <c r="B1175" s="109">
        <v>257658</v>
      </c>
      <c r="C1175" s="109">
        <v>177217</v>
      </c>
      <c r="D1175" s="110" t="s">
        <v>1829</v>
      </c>
      <c r="E1175" s="110" t="s">
        <v>2704</v>
      </c>
      <c r="F1175" s="110"/>
      <c r="G1175" s="110"/>
      <c r="H1175" s="110" t="s">
        <v>613</v>
      </c>
      <c r="I1175" s="110" t="s">
        <v>10</v>
      </c>
      <c r="J1175" s="111">
        <v>3400</v>
      </c>
      <c r="K1175" s="111">
        <v>4790</v>
      </c>
      <c r="L1175" s="110"/>
      <c r="M1175" s="109">
        <v>1</v>
      </c>
      <c r="N1175" s="109"/>
      <c r="O1175" s="110"/>
      <c r="P1175" s="41" t="str">
        <f t="shared" si="18"/>
        <v>1</v>
      </c>
      <c r="Q1175" s="41" t="str">
        <f>INDEX(Торг!$J:$J,MATCH($B1175,Торг!$B:$B,0))</f>
        <v>АТП</v>
      </c>
      <c r="R1175" s="4" t="b">
        <f>EXACT(VLOOKUP(A1175,Торг!$A:$A,1,0),A1175)</f>
        <v>1</v>
      </c>
    </row>
    <row r="1176" spans="1:18" ht="75" x14ac:dyDescent="0.25">
      <c r="A1176" s="110" t="s">
        <v>1671</v>
      </c>
      <c r="B1176" s="109">
        <v>257659</v>
      </c>
      <c r="C1176" s="109">
        <v>177218</v>
      </c>
      <c r="D1176" s="110" t="s">
        <v>1830</v>
      </c>
      <c r="E1176" s="110" t="s">
        <v>2704</v>
      </c>
      <c r="F1176" s="110"/>
      <c r="G1176" s="110"/>
      <c r="H1176" s="110" t="s">
        <v>613</v>
      </c>
      <c r="I1176" s="110" t="s">
        <v>10</v>
      </c>
      <c r="J1176" s="111">
        <v>3400</v>
      </c>
      <c r="K1176" s="111">
        <v>4790</v>
      </c>
      <c r="L1176" s="110"/>
      <c r="M1176" s="109">
        <v>1</v>
      </c>
      <c r="N1176" s="109"/>
      <c r="O1176" s="110"/>
      <c r="P1176" s="41" t="str">
        <f t="shared" si="18"/>
        <v>1</v>
      </c>
      <c r="Q1176" s="41" t="str">
        <f>INDEX(Торг!$J:$J,MATCH($B1176,Торг!$B:$B,0))</f>
        <v>АТП</v>
      </c>
      <c r="R1176" s="4" t="b">
        <f>EXACT(VLOOKUP(A1176,Торг!$A:$A,1,0),A1176)</f>
        <v>1</v>
      </c>
    </row>
    <row r="1177" spans="1:18" ht="75" x14ac:dyDescent="0.25">
      <c r="A1177" s="110" t="s">
        <v>1671</v>
      </c>
      <c r="B1177" s="109">
        <v>257660</v>
      </c>
      <c r="C1177" s="109">
        <v>177219</v>
      </c>
      <c r="D1177" s="110" t="s">
        <v>1831</v>
      </c>
      <c r="E1177" s="110" t="s">
        <v>2704</v>
      </c>
      <c r="F1177" s="110"/>
      <c r="G1177" s="110"/>
      <c r="H1177" s="110" t="s">
        <v>613</v>
      </c>
      <c r="I1177" s="110" t="s">
        <v>10</v>
      </c>
      <c r="J1177" s="111">
        <v>3400</v>
      </c>
      <c r="K1177" s="111">
        <v>4790</v>
      </c>
      <c r="L1177" s="110"/>
      <c r="M1177" s="109">
        <v>1</v>
      </c>
      <c r="N1177" s="109"/>
      <c r="O1177" s="110"/>
      <c r="P1177" s="41" t="str">
        <f t="shared" si="18"/>
        <v>1</v>
      </c>
      <c r="Q1177" s="41" t="str">
        <f>INDEX(Торг!$J:$J,MATCH($B1177,Торг!$B:$B,0))</f>
        <v>АТП</v>
      </c>
      <c r="R1177" s="4" t="b">
        <f>EXACT(VLOOKUP(A1177,Торг!$A:$A,1,0),A1177)</f>
        <v>1</v>
      </c>
    </row>
    <row r="1178" spans="1:18" ht="75" x14ac:dyDescent="0.25">
      <c r="A1178" s="110" t="s">
        <v>1671</v>
      </c>
      <c r="B1178" s="109">
        <v>257661</v>
      </c>
      <c r="C1178" s="109">
        <v>200109</v>
      </c>
      <c r="D1178" s="110" t="s">
        <v>1832</v>
      </c>
      <c r="E1178" s="110" t="s">
        <v>2704</v>
      </c>
      <c r="F1178" s="110"/>
      <c r="G1178" s="110"/>
      <c r="H1178" s="110" t="s">
        <v>613</v>
      </c>
      <c r="I1178" s="110" t="s">
        <v>10</v>
      </c>
      <c r="J1178" s="111">
        <v>3400</v>
      </c>
      <c r="K1178" s="111">
        <v>4790</v>
      </c>
      <c r="L1178" s="110"/>
      <c r="M1178" s="109">
        <v>1</v>
      </c>
      <c r="N1178" s="109"/>
      <c r="O1178" s="110"/>
      <c r="P1178" s="41" t="str">
        <f t="shared" si="18"/>
        <v>1</v>
      </c>
      <c r="Q1178" s="41" t="str">
        <f>INDEX(Торг!$J:$J,MATCH($B1178,Торг!$B:$B,0))</f>
        <v>АТП</v>
      </c>
      <c r="R1178" s="4" t="b">
        <f>EXACT(VLOOKUP(A1178,Торг!$A:$A,1,0),A1178)</f>
        <v>1</v>
      </c>
    </row>
    <row r="1179" spans="1:18" ht="75" x14ac:dyDescent="0.25">
      <c r="A1179" s="110" t="s">
        <v>1671</v>
      </c>
      <c r="B1179" s="109">
        <v>138064</v>
      </c>
      <c r="C1179" s="109">
        <v>61048</v>
      </c>
      <c r="D1179" s="110" t="s">
        <v>610</v>
      </c>
      <c r="E1179" s="110" t="s">
        <v>2704</v>
      </c>
      <c r="F1179" s="110"/>
      <c r="G1179" s="110"/>
      <c r="H1179" s="110" t="s">
        <v>609</v>
      </c>
      <c r="I1179" s="110" t="s">
        <v>10</v>
      </c>
      <c r="J1179" s="111">
        <v>2600</v>
      </c>
      <c r="K1179" s="111">
        <v>3790</v>
      </c>
      <c r="L1179" s="110"/>
      <c r="M1179" s="109">
        <v>1</v>
      </c>
      <c r="N1179" s="109"/>
      <c r="O1179" s="110"/>
      <c r="P1179" s="41" t="str">
        <f t="shared" si="18"/>
        <v>1</v>
      </c>
      <c r="Q1179" s="41" t="str">
        <f>INDEX(Торг!$J:$J,MATCH($B1179,Торг!$B:$B,0))</f>
        <v>АТП</v>
      </c>
      <c r="R1179" s="4" t="b">
        <f>EXACT(VLOOKUP(A1179,Торг!$A:$A,1,0),A1179)</f>
        <v>1</v>
      </c>
    </row>
    <row r="1180" spans="1:18" ht="75" x14ac:dyDescent="0.25">
      <c r="A1180" s="110" t="s">
        <v>1671</v>
      </c>
      <c r="B1180" s="109">
        <v>257662</v>
      </c>
      <c r="C1180" s="109">
        <v>61052</v>
      </c>
      <c r="D1180" s="110" t="s">
        <v>1833</v>
      </c>
      <c r="E1180" s="110" t="s">
        <v>2704</v>
      </c>
      <c r="F1180" s="110"/>
      <c r="G1180" s="110"/>
      <c r="H1180" s="110" t="s">
        <v>609</v>
      </c>
      <c r="I1180" s="110" t="s">
        <v>10</v>
      </c>
      <c r="J1180" s="111">
        <v>3200</v>
      </c>
      <c r="K1180" s="111">
        <v>4590</v>
      </c>
      <c r="L1180" s="110"/>
      <c r="M1180" s="109">
        <v>1</v>
      </c>
      <c r="N1180" s="109"/>
      <c r="O1180" s="110"/>
      <c r="P1180" s="41" t="str">
        <f t="shared" si="18"/>
        <v>1</v>
      </c>
      <c r="Q1180" s="41" t="str">
        <f>INDEX(Торг!$J:$J,MATCH($B1180,Торг!$B:$B,0))</f>
        <v>АТП</v>
      </c>
      <c r="R1180" s="4" t="b">
        <f>EXACT(VLOOKUP(A1180,Торг!$A:$A,1,0),A1180)</f>
        <v>1</v>
      </c>
    </row>
    <row r="1181" spans="1:18" ht="75" x14ac:dyDescent="0.25">
      <c r="A1181" s="110" t="s">
        <v>1671</v>
      </c>
      <c r="B1181" s="109">
        <v>138066</v>
      </c>
      <c r="C1181" s="109">
        <v>61045</v>
      </c>
      <c r="D1181" s="110" t="s">
        <v>608</v>
      </c>
      <c r="E1181" s="110" t="s">
        <v>2704</v>
      </c>
      <c r="F1181" s="110"/>
      <c r="G1181" s="110"/>
      <c r="H1181" s="110" t="s">
        <v>607</v>
      </c>
      <c r="I1181" s="110" t="s">
        <v>10</v>
      </c>
      <c r="J1181" s="111">
        <v>2400</v>
      </c>
      <c r="K1181" s="111">
        <v>3490</v>
      </c>
      <c r="L1181" s="110"/>
      <c r="M1181" s="109">
        <v>1</v>
      </c>
      <c r="N1181" s="109"/>
      <c r="O1181" s="110"/>
      <c r="P1181" s="41" t="str">
        <f t="shared" si="18"/>
        <v>1</v>
      </c>
      <c r="Q1181" s="41" t="str">
        <f>INDEX(Торг!$J:$J,MATCH($B1181,Торг!$B:$B,0))</f>
        <v>АТП</v>
      </c>
      <c r="R1181" s="4" t="b">
        <f>EXACT(VLOOKUP(A1181,Торг!$A:$A,1,0),A1181)</f>
        <v>1</v>
      </c>
    </row>
    <row r="1182" spans="1:18" ht="75" x14ac:dyDescent="0.25">
      <c r="A1182" s="110" t="s">
        <v>1671</v>
      </c>
      <c r="B1182" s="109">
        <v>257663</v>
      </c>
      <c r="C1182" s="109">
        <v>177116</v>
      </c>
      <c r="D1182" s="110" t="s">
        <v>1834</v>
      </c>
      <c r="E1182" s="110" t="s">
        <v>2704</v>
      </c>
      <c r="F1182" s="110"/>
      <c r="G1182" s="110"/>
      <c r="H1182" s="110" t="s">
        <v>607</v>
      </c>
      <c r="I1182" s="110" t="s">
        <v>10</v>
      </c>
      <c r="J1182" s="111">
        <v>3000</v>
      </c>
      <c r="K1182" s="111">
        <v>4290</v>
      </c>
      <c r="L1182" s="110"/>
      <c r="M1182" s="109">
        <v>1</v>
      </c>
      <c r="N1182" s="109"/>
      <c r="O1182" s="110"/>
      <c r="P1182" s="41" t="str">
        <f t="shared" si="18"/>
        <v>1</v>
      </c>
      <c r="Q1182" s="41" t="str">
        <f>INDEX(Торг!$J:$J,MATCH($B1182,Торг!$B:$B,0))</f>
        <v>АТП</v>
      </c>
      <c r="R1182" s="4" t="b">
        <f>EXACT(VLOOKUP(A1182,Торг!$A:$A,1,0),A1182)</f>
        <v>1</v>
      </c>
    </row>
    <row r="1183" spans="1:18" ht="75" x14ac:dyDescent="0.25">
      <c r="A1183" s="110" t="s">
        <v>1671</v>
      </c>
      <c r="B1183" s="109">
        <v>257664</v>
      </c>
      <c r="C1183" s="109">
        <v>177117</v>
      </c>
      <c r="D1183" s="110" t="s">
        <v>1835</v>
      </c>
      <c r="E1183" s="110" t="s">
        <v>2704</v>
      </c>
      <c r="F1183" s="110"/>
      <c r="G1183" s="110"/>
      <c r="H1183" s="110" t="s">
        <v>607</v>
      </c>
      <c r="I1183" s="110" t="s">
        <v>10</v>
      </c>
      <c r="J1183" s="111">
        <v>3000</v>
      </c>
      <c r="K1183" s="111">
        <v>4290</v>
      </c>
      <c r="L1183" s="110"/>
      <c r="M1183" s="109">
        <v>1</v>
      </c>
      <c r="N1183" s="109"/>
      <c r="O1183" s="110"/>
      <c r="P1183" s="41" t="str">
        <f t="shared" si="18"/>
        <v>1</v>
      </c>
      <c r="Q1183" s="41" t="str">
        <f>INDEX(Торг!$J:$J,MATCH($B1183,Торг!$B:$B,0))</f>
        <v>АТП</v>
      </c>
      <c r="R1183" s="4" t="b">
        <f>EXACT(VLOOKUP(A1183,Торг!$A:$A,1,0),A1183)</f>
        <v>1</v>
      </c>
    </row>
    <row r="1184" spans="1:18" ht="75" x14ac:dyDescent="0.25">
      <c r="A1184" s="110" t="s">
        <v>1671</v>
      </c>
      <c r="B1184" s="109">
        <v>257665</v>
      </c>
      <c r="C1184" s="109">
        <v>177118</v>
      </c>
      <c r="D1184" s="110" t="s">
        <v>1836</v>
      </c>
      <c r="E1184" s="110" t="s">
        <v>2704</v>
      </c>
      <c r="F1184" s="110"/>
      <c r="G1184" s="110"/>
      <c r="H1184" s="110" t="s">
        <v>607</v>
      </c>
      <c r="I1184" s="110" t="s">
        <v>10</v>
      </c>
      <c r="J1184" s="111">
        <v>3000</v>
      </c>
      <c r="K1184" s="111">
        <v>4290</v>
      </c>
      <c r="L1184" s="110"/>
      <c r="M1184" s="109">
        <v>1</v>
      </c>
      <c r="N1184" s="109"/>
      <c r="O1184" s="110"/>
      <c r="P1184" s="41" t="str">
        <f t="shared" si="18"/>
        <v>1</v>
      </c>
      <c r="Q1184" s="41" t="str">
        <f>INDEX(Торг!$J:$J,MATCH($B1184,Торг!$B:$B,0))</f>
        <v>АТП</v>
      </c>
      <c r="R1184" s="4" t="b">
        <f>EXACT(VLOOKUP(A1184,Торг!$A:$A,1,0),A1184)</f>
        <v>1</v>
      </c>
    </row>
    <row r="1185" spans="1:18" ht="75" x14ac:dyDescent="0.25">
      <c r="A1185" s="110" t="s">
        <v>1671</v>
      </c>
      <c r="B1185" s="109">
        <v>257666</v>
      </c>
      <c r="C1185" s="109">
        <v>177119</v>
      </c>
      <c r="D1185" s="110" t="s">
        <v>1837</v>
      </c>
      <c r="E1185" s="110" t="s">
        <v>2704</v>
      </c>
      <c r="F1185" s="110"/>
      <c r="G1185" s="110"/>
      <c r="H1185" s="110" t="s">
        <v>607</v>
      </c>
      <c r="I1185" s="110" t="s">
        <v>10</v>
      </c>
      <c r="J1185" s="111">
        <v>3000</v>
      </c>
      <c r="K1185" s="111">
        <v>4290</v>
      </c>
      <c r="L1185" s="110"/>
      <c r="M1185" s="109">
        <v>1</v>
      </c>
      <c r="N1185" s="109"/>
      <c r="O1185" s="110"/>
      <c r="P1185" s="41" t="str">
        <f t="shared" si="18"/>
        <v>1</v>
      </c>
      <c r="Q1185" s="41" t="str">
        <f>INDEX(Торг!$J:$J,MATCH($B1185,Торг!$B:$B,0))</f>
        <v>АТП</v>
      </c>
      <c r="R1185" s="4" t="b">
        <f>EXACT(VLOOKUP(A1185,Торг!$A:$A,1,0),A1185)</f>
        <v>1</v>
      </c>
    </row>
    <row r="1186" spans="1:18" ht="75" x14ac:dyDescent="0.25">
      <c r="A1186" s="110" t="s">
        <v>1671</v>
      </c>
      <c r="B1186" s="109">
        <v>257667</v>
      </c>
      <c r="C1186" s="109">
        <v>177120</v>
      </c>
      <c r="D1186" s="110" t="s">
        <v>1838</v>
      </c>
      <c r="E1186" s="110" t="s">
        <v>2704</v>
      </c>
      <c r="F1186" s="110"/>
      <c r="G1186" s="110"/>
      <c r="H1186" s="110" t="s">
        <v>607</v>
      </c>
      <c r="I1186" s="110" t="s">
        <v>10</v>
      </c>
      <c r="J1186" s="111">
        <v>3000</v>
      </c>
      <c r="K1186" s="111">
        <v>4290</v>
      </c>
      <c r="L1186" s="110"/>
      <c r="M1186" s="109">
        <v>1</v>
      </c>
      <c r="N1186" s="109"/>
      <c r="O1186" s="110"/>
      <c r="P1186" s="41" t="str">
        <f t="shared" si="18"/>
        <v>1</v>
      </c>
      <c r="Q1186" s="41" t="str">
        <f>INDEX(Торг!$J:$J,MATCH($B1186,Торг!$B:$B,0))</f>
        <v>АТП</v>
      </c>
      <c r="R1186" s="4" t="b">
        <f>EXACT(VLOOKUP(A1186,Торг!$A:$A,1,0),A1186)</f>
        <v>1</v>
      </c>
    </row>
    <row r="1187" spans="1:18" ht="75" x14ac:dyDescent="0.25">
      <c r="A1187" s="110" t="s">
        <v>1671</v>
      </c>
      <c r="B1187" s="109">
        <v>257668</v>
      </c>
      <c r="C1187" s="109">
        <v>177121</v>
      </c>
      <c r="D1187" s="110" t="s">
        <v>1839</v>
      </c>
      <c r="E1187" s="110" t="s">
        <v>2704</v>
      </c>
      <c r="F1187" s="110"/>
      <c r="G1187" s="110"/>
      <c r="H1187" s="110" t="s">
        <v>607</v>
      </c>
      <c r="I1187" s="110" t="s">
        <v>10</v>
      </c>
      <c r="J1187" s="111">
        <v>3000</v>
      </c>
      <c r="K1187" s="111">
        <v>4290</v>
      </c>
      <c r="L1187" s="110"/>
      <c r="M1187" s="109">
        <v>1</v>
      </c>
      <c r="N1187" s="109"/>
      <c r="O1187" s="110"/>
      <c r="P1187" s="41" t="str">
        <f t="shared" si="18"/>
        <v>1</v>
      </c>
      <c r="Q1187" s="41" t="str">
        <f>INDEX(Торг!$J:$J,MATCH($B1187,Торг!$B:$B,0))</f>
        <v>АТП</v>
      </c>
      <c r="R1187" s="4" t="b">
        <f>EXACT(VLOOKUP(A1187,Торг!$A:$A,1,0),A1187)</f>
        <v>1</v>
      </c>
    </row>
    <row r="1188" spans="1:18" ht="75" x14ac:dyDescent="0.25">
      <c r="A1188" s="110" t="s">
        <v>1671</v>
      </c>
      <c r="B1188" s="109">
        <v>257669</v>
      </c>
      <c r="C1188" s="109">
        <v>177122</v>
      </c>
      <c r="D1188" s="110" t="s">
        <v>1840</v>
      </c>
      <c r="E1188" s="110" t="s">
        <v>2704</v>
      </c>
      <c r="F1188" s="110"/>
      <c r="G1188" s="110"/>
      <c r="H1188" s="110" t="s">
        <v>607</v>
      </c>
      <c r="I1188" s="110" t="s">
        <v>10</v>
      </c>
      <c r="J1188" s="111">
        <v>3000</v>
      </c>
      <c r="K1188" s="111">
        <v>4290</v>
      </c>
      <c r="L1188" s="110"/>
      <c r="M1188" s="109">
        <v>1</v>
      </c>
      <c r="N1188" s="109"/>
      <c r="O1188" s="110"/>
      <c r="P1188" s="41" t="str">
        <f t="shared" si="18"/>
        <v>1</v>
      </c>
      <c r="Q1188" s="41" t="str">
        <f>INDEX(Торг!$J:$J,MATCH($B1188,Торг!$B:$B,0))</f>
        <v>АТП</v>
      </c>
      <c r="R1188" s="4" t="b">
        <f>EXACT(VLOOKUP(A1188,Торг!$A:$A,1,0),A1188)</f>
        <v>1</v>
      </c>
    </row>
    <row r="1189" spans="1:18" ht="75" x14ac:dyDescent="0.25">
      <c r="A1189" s="110" t="s">
        <v>1671</v>
      </c>
      <c r="B1189" s="109">
        <v>257670</v>
      </c>
      <c r="C1189" s="109">
        <v>177123</v>
      </c>
      <c r="D1189" s="110" t="s">
        <v>1841</v>
      </c>
      <c r="E1189" s="110" t="s">
        <v>2704</v>
      </c>
      <c r="F1189" s="110"/>
      <c r="G1189" s="110"/>
      <c r="H1189" s="110" t="s">
        <v>607</v>
      </c>
      <c r="I1189" s="110" t="s">
        <v>10</v>
      </c>
      <c r="J1189" s="111">
        <v>3000</v>
      </c>
      <c r="K1189" s="111">
        <v>4290</v>
      </c>
      <c r="L1189" s="110"/>
      <c r="M1189" s="109">
        <v>1</v>
      </c>
      <c r="N1189" s="109"/>
      <c r="O1189" s="110"/>
      <c r="P1189" s="41" t="str">
        <f t="shared" si="18"/>
        <v>1</v>
      </c>
      <c r="Q1189" s="41" t="str">
        <f>INDEX(Торг!$J:$J,MATCH($B1189,Торг!$B:$B,0))</f>
        <v>АТП</v>
      </c>
      <c r="R1189" s="4" t="b">
        <f>EXACT(VLOOKUP(A1189,Торг!$A:$A,1,0),A1189)</f>
        <v>1</v>
      </c>
    </row>
    <row r="1190" spans="1:18" ht="75" x14ac:dyDescent="0.25">
      <c r="A1190" s="110" t="s">
        <v>1671</v>
      </c>
      <c r="B1190" s="109">
        <v>257671</v>
      </c>
      <c r="C1190" s="109">
        <v>177124</v>
      </c>
      <c r="D1190" s="110" t="s">
        <v>1842</v>
      </c>
      <c r="E1190" s="110" t="s">
        <v>2704</v>
      </c>
      <c r="F1190" s="110"/>
      <c r="G1190" s="110"/>
      <c r="H1190" s="110" t="s">
        <v>607</v>
      </c>
      <c r="I1190" s="110" t="s">
        <v>10</v>
      </c>
      <c r="J1190" s="111">
        <v>3000</v>
      </c>
      <c r="K1190" s="111">
        <v>4290</v>
      </c>
      <c r="L1190" s="110"/>
      <c r="M1190" s="109">
        <v>1</v>
      </c>
      <c r="N1190" s="109"/>
      <c r="O1190" s="110"/>
      <c r="P1190" s="41" t="str">
        <f t="shared" si="18"/>
        <v>1</v>
      </c>
      <c r="Q1190" s="41" t="str">
        <f>INDEX(Торг!$J:$J,MATCH($B1190,Торг!$B:$B,0))</f>
        <v>АТП</v>
      </c>
      <c r="R1190" s="4" t="b">
        <f>EXACT(VLOOKUP(A1190,Торг!$A:$A,1,0),A1190)</f>
        <v>1</v>
      </c>
    </row>
    <row r="1191" spans="1:18" ht="75" x14ac:dyDescent="0.25">
      <c r="A1191" s="110" t="s">
        <v>1671</v>
      </c>
      <c r="B1191" s="109">
        <v>257672</v>
      </c>
      <c r="C1191" s="109">
        <v>177125</v>
      </c>
      <c r="D1191" s="110" t="s">
        <v>1843</v>
      </c>
      <c r="E1191" s="110" t="s">
        <v>2704</v>
      </c>
      <c r="F1191" s="110"/>
      <c r="G1191" s="110"/>
      <c r="H1191" s="110" t="s">
        <v>607</v>
      </c>
      <c r="I1191" s="110" t="s">
        <v>10</v>
      </c>
      <c r="J1191" s="111">
        <v>3000</v>
      </c>
      <c r="K1191" s="111">
        <v>4290</v>
      </c>
      <c r="L1191" s="110"/>
      <c r="M1191" s="109">
        <v>1</v>
      </c>
      <c r="N1191" s="109"/>
      <c r="O1191" s="110"/>
      <c r="P1191" s="41" t="str">
        <f t="shared" si="18"/>
        <v>1</v>
      </c>
      <c r="Q1191" s="41" t="str">
        <f>INDEX(Торг!$J:$J,MATCH($B1191,Торг!$B:$B,0))</f>
        <v>АТП</v>
      </c>
      <c r="R1191" s="4" t="b">
        <f>EXACT(VLOOKUP(A1191,Торг!$A:$A,1,0),A1191)</f>
        <v>1</v>
      </c>
    </row>
    <row r="1192" spans="1:18" ht="75" x14ac:dyDescent="0.25">
      <c r="A1192" s="110" t="s">
        <v>1671</v>
      </c>
      <c r="B1192" s="109">
        <v>257673</v>
      </c>
      <c r="C1192" s="109">
        <v>177126</v>
      </c>
      <c r="D1192" s="110" t="s">
        <v>1844</v>
      </c>
      <c r="E1192" s="110" t="s">
        <v>2704</v>
      </c>
      <c r="F1192" s="110"/>
      <c r="G1192" s="110"/>
      <c r="H1192" s="110" t="s">
        <v>607</v>
      </c>
      <c r="I1192" s="110" t="s">
        <v>10</v>
      </c>
      <c r="J1192" s="111">
        <v>3000</v>
      </c>
      <c r="K1192" s="111">
        <v>4290</v>
      </c>
      <c r="L1192" s="110"/>
      <c r="M1192" s="109">
        <v>1</v>
      </c>
      <c r="N1192" s="109"/>
      <c r="O1192" s="110"/>
      <c r="P1192" s="41" t="str">
        <f t="shared" si="18"/>
        <v>1</v>
      </c>
      <c r="Q1192" s="41" t="str">
        <f>INDEX(Торг!$J:$J,MATCH($B1192,Торг!$B:$B,0))</f>
        <v>АТП</v>
      </c>
      <c r="R1192" s="4" t="b">
        <f>EXACT(VLOOKUP(A1192,Торг!$A:$A,1,0),A1192)</f>
        <v>1</v>
      </c>
    </row>
    <row r="1193" spans="1:18" ht="75" x14ac:dyDescent="0.25">
      <c r="A1193" s="110" t="s">
        <v>1671</v>
      </c>
      <c r="B1193" s="109">
        <v>257674</v>
      </c>
      <c r="C1193" s="109">
        <v>177127</v>
      </c>
      <c r="D1193" s="110" t="s">
        <v>1845</v>
      </c>
      <c r="E1193" s="110" t="s">
        <v>2704</v>
      </c>
      <c r="F1193" s="110"/>
      <c r="G1193" s="110"/>
      <c r="H1193" s="110" t="s">
        <v>607</v>
      </c>
      <c r="I1193" s="110" t="s">
        <v>10</v>
      </c>
      <c r="J1193" s="111">
        <v>3000</v>
      </c>
      <c r="K1193" s="111">
        <v>4290</v>
      </c>
      <c r="L1193" s="110"/>
      <c r="M1193" s="109">
        <v>1</v>
      </c>
      <c r="N1193" s="109"/>
      <c r="O1193" s="110"/>
      <c r="P1193" s="41" t="str">
        <f t="shared" si="18"/>
        <v>1</v>
      </c>
      <c r="Q1193" s="41" t="str">
        <f>INDEX(Торг!$J:$J,MATCH($B1193,Торг!$B:$B,0))</f>
        <v>АТП</v>
      </c>
      <c r="R1193" s="4" t="b">
        <f>EXACT(VLOOKUP(A1193,Торг!$A:$A,1,0),A1193)</f>
        <v>1</v>
      </c>
    </row>
    <row r="1194" spans="1:18" ht="75" x14ac:dyDescent="0.25">
      <c r="A1194" s="110" t="s">
        <v>1671</v>
      </c>
      <c r="B1194" s="109">
        <v>257675</v>
      </c>
      <c r="C1194" s="109">
        <v>177128</v>
      </c>
      <c r="D1194" s="110" t="s">
        <v>1846</v>
      </c>
      <c r="E1194" s="110" t="s">
        <v>2704</v>
      </c>
      <c r="F1194" s="110"/>
      <c r="G1194" s="110"/>
      <c r="H1194" s="110" t="s">
        <v>607</v>
      </c>
      <c r="I1194" s="110" t="s">
        <v>10</v>
      </c>
      <c r="J1194" s="111">
        <v>3000</v>
      </c>
      <c r="K1194" s="111">
        <v>4290</v>
      </c>
      <c r="L1194" s="110"/>
      <c r="M1194" s="109">
        <v>1</v>
      </c>
      <c r="N1194" s="109"/>
      <c r="O1194" s="110"/>
      <c r="P1194" s="41" t="str">
        <f t="shared" si="18"/>
        <v>1</v>
      </c>
      <c r="Q1194" s="41" t="str">
        <f>INDEX(Торг!$J:$J,MATCH($B1194,Торг!$B:$B,0))</f>
        <v>АТП</v>
      </c>
      <c r="R1194" s="4" t="b">
        <f>EXACT(VLOOKUP(A1194,Торг!$A:$A,1,0),A1194)</f>
        <v>1</v>
      </c>
    </row>
    <row r="1195" spans="1:18" ht="75" x14ac:dyDescent="0.25">
      <c r="A1195" s="110" t="s">
        <v>1671</v>
      </c>
      <c r="B1195" s="109">
        <v>257676</v>
      </c>
      <c r="C1195" s="109">
        <v>177129</v>
      </c>
      <c r="D1195" s="110" t="s">
        <v>1847</v>
      </c>
      <c r="E1195" s="110" t="s">
        <v>2704</v>
      </c>
      <c r="F1195" s="110"/>
      <c r="G1195" s="110"/>
      <c r="H1195" s="110" t="s">
        <v>607</v>
      </c>
      <c r="I1195" s="110" t="s">
        <v>10</v>
      </c>
      <c r="J1195" s="111">
        <v>3000</v>
      </c>
      <c r="K1195" s="111">
        <v>4290</v>
      </c>
      <c r="L1195" s="110"/>
      <c r="M1195" s="109">
        <v>1</v>
      </c>
      <c r="N1195" s="109"/>
      <c r="O1195" s="110"/>
      <c r="P1195" s="41" t="str">
        <f t="shared" si="18"/>
        <v>1</v>
      </c>
      <c r="Q1195" s="41" t="str">
        <f>INDEX(Торг!$J:$J,MATCH($B1195,Торг!$B:$B,0))</f>
        <v>АТП</v>
      </c>
      <c r="R1195" s="4" t="b">
        <f>EXACT(VLOOKUP(A1195,Торг!$A:$A,1,0),A1195)</f>
        <v>1</v>
      </c>
    </row>
    <row r="1196" spans="1:18" ht="75" x14ac:dyDescent="0.25">
      <c r="A1196" s="110" t="s">
        <v>1671</v>
      </c>
      <c r="B1196" s="109">
        <v>257677</v>
      </c>
      <c r="C1196" s="109">
        <v>177130</v>
      </c>
      <c r="D1196" s="110" t="s">
        <v>1848</v>
      </c>
      <c r="E1196" s="110" t="s">
        <v>2704</v>
      </c>
      <c r="F1196" s="110"/>
      <c r="G1196" s="110"/>
      <c r="H1196" s="110" t="s">
        <v>607</v>
      </c>
      <c r="I1196" s="110" t="s">
        <v>10</v>
      </c>
      <c r="J1196" s="111">
        <v>3000</v>
      </c>
      <c r="K1196" s="111">
        <v>4290</v>
      </c>
      <c r="L1196" s="110"/>
      <c r="M1196" s="109">
        <v>1</v>
      </c>
      <c r="N1196" s="109"/>
      <c r="O1196" s="110"/>
      <c r="P1196" s="41" t="str">
        <f t="shared" si="18"/>
        <v>1</v>
      </c>
      <c r="Q1196" s="41" t="str">
        <f>INDEX(Торг!$J:$J,MATCH($B1196,Торг!$B:$B,0))</f>
        <v>АТП</v>
      </c>
      <c r="R1196" s="4" t="b">
        <f>EXACT(VLOOKUP(A1196,Торг!$A:$A,1,0),A1196)</f>
        <v>1</v>
      </c>
    </row>
    <row r="1197" spans="1:18" ht="75" x14ac:dyDescent="0.25">
      <c r="A1197" s="110" t="s">
        <v>1671</v>
      </c>
      <c r="B1197" s="109">
        <v>257678</v>
      </c>
      <c r="C1197" s="109">
        <v>177131</v>
      </c>
      <c r="D1197" s="110" t="s">
        <v>1849</v>
      </c>
      <c r="E1197" s="110" t="s">
        <v>2704</v>
      </c>
      <c r="F1197" s="110"/>
      <c r="G1197" s="110"/>
      <c r="H1197" s="110" t="s">
        <v>607</v>
      </c>
      <c r="I1197" s="110" t="s">
        <v>10</v>
      </c>
      <c r="J1197" s="111">
        <v>3000</v>
      </c>
      <c r="K1197" s="111">
        <v>4290</v>
      </c>
      <c r="L1197" s="110"/>
      <c r="M1197" s="109">
        <v>1</v>
      </c>
      <c r="N1197" s="109"/>
      <c r="O1197" s="110"/>
      <c r="P1197" s="41" t="str">
        <f t="shared" si="18"/>
        <v>1</v>
      </c>
      <c r="Q1197" s="41" t="str">
        <f>INDEX(Торг!$J:$J,MATCH($B1197,Торг!$B:$B,0))</f>
        <v>АТП</v>
      </c>
      <c r="R1197" s="4" t="b">
        <f>EXACT(VLOOKUP(A1197,Торг!$A:$A,1,0),A1197)</f>
        <v>1</v>
      </c>
    </row>
    <row r="1198" spans="1:18" ht="75" x14ac:dyDescent="0.25">
      <c r="A1198" s="110" t="s">
        <v>1671</v>
      </c>
      <c r="B1198" s="109">
        <v>257679</v>
      </c>
      <c r="C1198" s="109">
        <v>177132</v>
      </c>
      <c r="D1198" s="110" t="s">
        <v>1850</v>
      </c>
      <c r="E1198" s="110" t="s">
        <v>2704</v>
      </c>
      <c r="F1198" s="110"/>
      <c r="G1198" s="110"/>
      <c r="H1198" s="110" t="s">
        <v>607</v>
      </c>
      <c r="I1198" s="110" t="s">
        <v>10</v>
      </c>
      <c r="J1198" s="111">
        <v>3000</v>
      </c>
      <c r="K1198" s="111">
        <v>4290</v>
      </c>
      <c r="L1198" s="110"/>
      <c r="M1198" s="109">
        <v>1</v>
      </c>
      <c r="N1198" s="109"/>
      <c r="O1198" s="110"/>
      <c r="P1198" s="41" t="str">
        <f t="shared" si="18"/>
        <v>1</v>
      </c>
      <c r="Q1198" s="41" t="str">
        <f>INDEX(Торг!$J:$J,MATCH($B1198,Торг!$B:$B,0))</f>
        <v>АТП</v>
      </c>
      <c r="R1198" s="4" t="b">
        <f>EXACT(VLOOKUP(A1198,Торг!$A:$A,1,0),A1198)</f>
        <v>1</v>
      </c>
    </row>
    <row r="1199" spans="1:18" ht="75" x14ac:dyDescent="0.25">
      <c r="A1199" s="110" t="s">
        <v>1671</v>
      </c>
      <c r="B1199" s="109">
        <v>257680</v>
      </c>
      <c r="C1199" s="109">
        <v>177133</v>
      </c>
      <c r="D1199" s="110" t="s">
        <v>1851</v>
      </c>
      <c r="E1199" s="110" t="s">
        <v>2704</v>
      </c>
      <c r="F1199" s="110"/>
      <c r="G1199" s="110"/>
      <c r="H1199" s="110" t="s">
        <v>607</v>
      </c>
      <c r="I1199" s="110" t="s">
        <v>10</v>
      </c>
      <c r="J1199" s="111">
        <v>3000</v>
      </c>
      <c r="K1199" s="111">
        <v>4290</v>
      </c>
      <c r="L1199" s="110"/>
      <c r="M1199" s="109">
        <v>1</v>
      </c>
      <c r="N1199" s="109"/>
      <c r="O1199" s="110"/>
      <c r="P1199" s="41" t="str">
        <f t="shared" si="18"/>
        <v>1</v>
      </c>
      <c r="Q1199" s="41" t="str">
        <f>INDEX(Торг!$J:$J,MATCH($B1199,Торг!$B:$B,0))</f>
        <v>АТП</v>
      </c>
      <c r="R1199" s="4" t="b">
        <f>EXACT(VLOOKUP(A1199,Торг!$A:$A,1,0),A1199)</f>
        <v>1</v>
      </c>
    </row>
    <row r="1200" spans="1:18" ht="75" x14ac:dyDescent="0.25">
      <c r="A1200" s="110" t="s">
        <v>1671</v>
      </c>
      <c r="B1200" s="109">
        <v>257681</v>
      </c>
      <c r="C1200" s="109">
        <v>177134</v>
      </c>
      <c r="D1200" s="110" t="s">
        <v>1852</v>
      </c>
      <c r="E1200" s="110" t="s">
        <v>2704</v>
      </c>
      <c r="F1200" s="110"/>
      <c r="G1200" s="110"/>
      <c r="H1200" s="110" t="s">
        <v>607</v>
      </c>
      <c r="I1200" s="110" t="s">
        <v>10</v>
      </c>
      <c r="J1200" s="111">
        <v>3000</v>
      </c>
      <c r="K1200" s="111">
        <v>4290</v>
      </c>
      <c r="L1200" s="110"/>
      <c r="M1200" s="109">
        <v>1</v>
      </c>
      <c r="N1200" s="109"/>
      <c r="O1200" s="110"/>
      <c r="P1200" s="41" t="str">
        <f t="shared" si="18"/>
        <v>1</v>
      </c>
      <c r="Q1200" s="41" t="str">
        <f>INDEX(Торг!$J:$J,MATCH($B1200,Торг!$B:$B,0))</f>
        <v>АТП</v>
      </c>
      <c r="R1200" s="4" t="b">
        <f>EXACT(VLOOKUP(A1200,Торг!$A:$A,1,0),A1200)</f>
        <v>1</v>
      </c>
    </row>
    <row r="1201" spans="1:18" ht="75" x14ac:dyDescent="0.25">
      <c r="A1201" s="110" t="s">
        <v>1671</v>
      </c>
      <c r="B1201" s="109">
        <v>257682</v>
      </c>
      <c r="C1201" s="109">
        <v>177135</v>
      </c>
      <c r="D1201" s="110" t="s">
        <v>1853</v>
      </c>
      <c r="E1201" s="110" t="s">
        <v>2704</v>
      </c>
      <c r="F1201" s="110"/>
      <c r="G1201" s="110"/>
      <c r="H1201" s="110" t="s">
        <v>607</v>
      </c>
      <c r="I1201" s="110" t="s">
        <v>10</v>
      </c>
      <c r="J1201" s="111">
        <v>3000</v>
      </c>
      <c r="K1201" s="111">
        <v>4290</v>
      </c>
      <c r="L1201" s="110"/>
      <c r="M1201" s="109">
        <v>1</v>
      </c>
      <c r="N1201" s="109"/>
      <c r="O1201" s="110"/>
      <c r="P1201" s="41" t="str">
        <f t="shared" si="18"/>
        <v>1</v>
      </c>
      <c r="Q1201" s="41" t="str">
        <f>INDEX(Торг!$J:$J,MATCH($B1201,Торг!$B:$B,0))</f>
        <v>АТП</v>
      </c>
      <c r="R1201" s="4" t="b">
        <f>EXACT(VLOOKUP(A1201,Торг!$A:$A,1,0),A1201)</f>
        <v>1</v>
      </c>
    </row>
    <row r="1202" spans="1:18" ht="75" x14ac:dyDescent="0.25">
      <c r="A1202" s="110" t="s">
        <v>1671</v>
      </c>
      <c r="B1202" s="109">
        <v>257683</v>
      </c>
      <c r="C1202" s="109">
        <v>177136</v>
      </c>
      <c r="D1202" s="110" t="s">
        <v>1854</v>
      </c>
      <c r="E1202" s="110" t="s">
        <v>2704</v>
      </c>
      <c r="F1202" s="110"/>
      <c r="G1202" s="110"/>
      <c r="H1202" s="110" t="s">
        <v>607</v>
      </c>
      <c r="I1202" s="110" t="s">
        <v>10</v>
      </c>
      <c r="J1202" s="111">
        <v>3000</v>
      </c>
      <c r="K1202" s="111">
        <v>4290</v>
      </c>
      <c r="L1202" s="110"/>
      <c r="M1202" s="109">
        <v>1</v>
      </c>
      <c r="N1202" s="109"/>
      <c r="O1202" s="110"/>
      <c r="P1202" s="41" t="str">
        <f t="shared" si="18"/>
        <v>1</v>
      </c>
      <c r="Q1202" s="41" t="str">
        <f>INDEX(Торг!$J:$J,MATCH($B1202,Торг!$B:$B,0))</f>
        <v>АТП</v>
      </c>
      <c r="R1202" s="4" t="b">
        <f>EXACT(VLOOKUP(A1202,Торг!$A:$A,1,0),A1202)</f>
        <v>1</v>
      </c>
    </row>
    <row r="1203" spans="1:18" ht="75" x14ac:dyDescent="0.25">
      <c r="A1203" s="110" t="s">
        <v>1671</v>
      </c>
      <c r="B1203" s="109">
        <v>257684</v>
      </c>
      <c r="C1203" s="109">
        <v>177137</v>
      </c>
      <c r="D1203" s="110" t="s">
        <v>1855</v>
      </c>
      <c r="E1203" s="110" t="s">
        <v>2704</v>
      </c>
      <c r="F1203" s="110"/>
      <c r="G1203" s="110"/>
      <c r="H1203" s="110" t="s">
        <v>607</v>
      </c>
      <c r="I1203" s="110" t="s">
        <v>10</v>
      </c>
      <c r="J1203" s="111">
        <v>3000</v>
      </c>
      <c r="K1203" s="111">
        <v>4290</v>
      </c>
      <c r="L1203" s="110"/>
      <c r="M1203" s="109">
        <v>1</v>
      </c>
      <c r="N1203" s="109"/>
      <c r="O1203" s="110"/>
      <c r="P1203" s="41" t="str">
        <f t="shared" si="18"/>
        <v>1</v>
      </c>
      <c r="Q1203" s="41" t="str">
        <f>INDEX(Торг!$J:$J,MATCH($B1203,Торг!$B:$B,0))</f>
        <v>АТП</v>
      </c>
      <c r="R1203" s="4" t="b">
        <f>EXACT(VLOOKUP(A1203,Торг!$A:$A,1,0),A1203)</f>
        <v>1</v>
      </c>
    </row>
    <row r="1204" spans="1:18" ht="75" x14ac:dyDescent="0.25">
      <c r="A1204" s="110" t="s">
        <v>1671</v>
      </c>
      <c r="B1204" s="109">
        <v>257685</v>
      </c>
      <c r="C1204" s="109">
        <v>177138</v>
      </c>
      <c r="D1204" s="110" t="s">
        <v>1856</v>
      </c>
      <c r="E1204" s="110" t="s">
        <v>2704</v>
      </c>
      <c r="F1204" s="110"/>
      <c r="G1204" s="110"/>
      <c r="H1204" s="110" t="s">
        <v>607</v>
      </c>
      <c r="I1204" s="110" t="s">
        <v>10</v>
      </c>
      <c r="J1204" s="111">
        <v>3000</v>
      </c>
      <c r="K1204" s="111">
        <v>4290</v>
      </c>
      <c r="L1204" s="110"/>
      <c r="M1204" s="109">
        <v>1</v>
      </c>
      <c r="N1204" s="109"/>
      <c r="O1204" s="110"/>
      <c r="P1204" s="41" t="str">
        <f t="shared" si="18"/>
        <v>1</v>
      </c>
      <c r="Q1204" s="41" t="str">
        <f>INDEX(Торг!$J:$J,MATCH($B1204,Торг!$B:$B,0))</f>
        <v>АТП</v>
      </c>
      <c r="R1204" s="4" t="b">
        <f>EXACT(VLOOKUP(A1204,Торг!$A:$A,1,0),A1204)</f>
        <v>1</v>
      </c>
    </row>
    <row r="1205" spans="1:18" ht="75" x14ac:dyDescent="0.25">
      <c r="A1205" s="110" t="s">
        <v>1671</v>
      </c>
      <c r="B1205" s="109">
        <v>257686</v>
      </c>
      <c r="C1205" s="109">
        <v>177139</v>
      </c>
      <c r="D1205" s="110" t="s">
        <v>1857</v>
      </c>
      <c r="E1205" s="110" t="s">
        <v>2704</v>
      </c>
      <c r="F1205" s="110"/>
      <c r="G1205" s="110"/>
      <c r="H1205" s="110" t="s">
        <v>607</v>
      </c>
      <c r="I1205" s="110" t="s">
        <v>10</v>
      </c>
      <c r="J1205" s="111">
        <v>3000</v>
      </c>
      <c r="K1205" s="111">
        <v>4290</v>
      </c>
      <c r="L1205" s="110"/>
      <c r="M1205" s="109">
        <v>1</v>
      </c>
      <c r="N1205" s="109"/>
      <c r="O1205" s="110"/>
      <c r="P1205" s="41" t="str">
        <f t="shared" si="18"/>
        <v>1</v>
      </c>
      <c r="Q1205" s="41" t="str">
        <f>INDEX(Торг!$J:$J,MATCH($B1205,Торг!$B:$B,0))</f>
        <v>АТП</v>
      </c>
      <c r="R1205" s="4" t="b">
        <f>EXACT(VLOOKUP(A1205,Торг!$A:$A,1,0),A1205)</f>
        <v>1</v>
      </c>
    </row>
    <row r="1206" spans="1:18" ht="75" x14ac:dyDescent="0.25">
      <c r="A1206" s="110" t="s">
        <v>1671</v>
      </c>
      <c r="B1206" s="109">
        <v>257687</v>
      </c>
      <c r="C1206" s="109">
        <v>177140</v>
      </c>
      <c r="D1206" s="110" t="s">
        <v>1858</v>
      </c>
      <c r="E1206" s="110" t="s">
        <v>2704</v>
      </c>
      <c r="F1206" s="110"/>
      <c r="G1206" s="110"/>
      <c r="H1206" s="110" t="s">
        <v>607</v>
      </c>
      <c r="I1206" s="110" t="s">
        <v>10</v>
      </c>
      <c r="J1206" s="111">
        <v>3000</v>
      </c>
      <c r="K1206" s="111">
        <v>4290</v>
      </c>
      <c r="L1206" s="110"/>
      <c r="M1206" s="109">
        <v>1</v>
      </c>
      <c r="N1206" s="109"/>
      <c r="O1206" s="110"/>
      <c r="P1206" s="41" t="str">
        <f t="shared" si="18"/>
        <v>1</v>
      </c>
      <c r="Q1206" s="41" t="str">
        <f>INDEX(Торг!$J:$J,MATCH($B1206,Торг!$B:$B,0))</f>
        <v>АТП</v>
      </c>
      <c r="R1206" s="4" t="b">
        <f>EXACT(VLOOKUP(A1206,Торг!$A:$A,1,0),A1206)</f>
        <v>1</v>
      </c>
    </row>
    <row r="1207" spans="1:18" ht="75" x14ac:dyDescent="0.25">
      <c r="A1207" s="110" t="s">
        <v>1671</v>
      </c>
      <c r="B1207" s="109">
        <v>257688</v>
      </c>
      <c r="C1207" s="109">
        <v>177141</v>
      </c>
      <c r="D1207" s="110" t="s">
        <v>1859</v>
      </c>
      <c r="E1207" s="110" t="s">
        <v>2704</v>
      </c>
      <c r="F1207" s="110"/>
      <c r="G1207" s="110"/>
      <c r="H1207" s="110" t="s">
        <v>607</v>
      </c>
      <c r="I1207" s="110" t="s">
        <v>10</v>
      </c>
      <c r="J1207" s="111">
        <v>3000</v>
      </c>
      <c r="K1207" s="111">
        <v>4290</v>
      </c>
      <c r="L1207" s="110"/>
      <c r="M1207" s="109">
        <v>1</v>
      </c>
      <c r="N1207" s="109"/>
      <c r="O1207" s="110"/>
      <c r="P1207" s="41" t="str">
        <f t="shared" si="18"/>
        <v>1</v>
      </c>
      <c r="Q1207" s="41" t="str">
        <f>INDEX(Торг!$J:$J,MATCH($B1207,Торг!$B:$B,0))</f>
        <v>АТП</v>
      </c>
      <c r="R1207" s="4" t="b">
        <f>EXACT(VLOOKUP(A1207,Торг!$A:$A,1,0),A1207)</f>
        <v>1</v>
      </c>
    </row>
    <row r="1208" spans="1:18" ht="75" x14ac:dyDescent="0.25">
      <c r="A1208" s="110" t="s">
        <v>1671</v>
      </c>
      <c r="B1208" s="109">
        <v>257689</v>
      </c>
      <c r="C1208" s="109">
        <v>177142</v>
      </c>
      <c r="D1208" s="110" t="s">
        <v>1860</v>
      </c>
      <c r="E1208" s="110" t="s">
        <v>2704</v>
      </c>
      <c r="F1208" s="110"/>
      <c r="G1208" s="110"/>
      <c r="H1208" s="110" t="s">
        <v>607</v>
      </c>
      <c r="I1208" s="110" t="s">
        <v>10</v>
      </c>
      <c r="J1208" s="111">
        <v>3000</v>
      </c>
      <c r="K1208" s="111">
        <v>4290</v>
      </c>
      <c r="L1208" s="110"/>
      <c r="M1208" s="109">
        <v>1</v>
      </c>
      <c r="N1208" s="109"/>
      <c r="O1208" s="110"/>
      <c r="P1208" s="41" t="str">
        <f t="shared" si="18"/>
        <v>1</v>
      </c>
      <c r="Q1208" s="41" t="str">
        <f>INDEX(Торг!$J:$J,MATCH($B1208,Торг!$B:$B,0))</f>
        <v>АТП</v>
      </c>
      <c r="R1208" s="4" t="b">
        <f>EXACT(VLOOKUP(A1208,Торг!$A:$A,1,0),A1208)</f>
        <v>1</v>
      </c>
    </row>
    <row r="1209" spans="1:18" ht="75" x14ac:dyDescent="0.25">
      <c r="A1209" s="110" t="s">
        <v>1671</v>
      </c>
      <c r="B1209" s="109">
        <v>257690</v>
      </c>
      <c r="C1209" s="109">
        <v>177143</v>
      </c>
      <c r="D1209" s="110" t="s">
        <v>1861</v>
      </c>
      <c r="E1209" s="110" t="s">
        <v>2704</v>
      </c>
      <c r="F1209" s="110"/>
      <c r="G1209" s="110"/>
      <c r="H1209" s="110" t="s">
        <v>607</v>
      </c>
      <c r="I1209" s="110" t="s">
        <v>10</v>
      </c>
      <c r="J1209" s="111">
        <v>3000</v>
      </c>
      <c r="K1209" s="111">
        <v>4290</v>
      </c>
      <c r="L1209" s="110"/>
      <c r="M1209" s="109">
        <v>1</v>
      </c>
      <c r="N1209" s="109"/>
      <c r="O1209" s="110"/>
      <c r="P1209" s="41" t="str">
        <f t="shared" si="18"/>
        <v>1</v>
      </c>
      <c r="Q1209" s="41" t="str">
        <f>INDEX(Торг!$J:$J,MATCH($B1209,Торг!$B:$B,0))</f>
        <v>АТП</v>
      </c>
      <c r="R1209" s="4" t="b">
        <f>EXACT(VLOOKUP(A1209,Торг!$A:$A,1,0),A1209)</f>
        <v>1</v>
      </c>
    </row>
    <row r="1210" spans="1:18" ht="75" x14ac:dyDescent="0.25">
      <c r="A1210" s="110" t="s">
        <v>1671</v>
      </c>
      <c r="B1210" s="109">
        <v>257691</v>
      </c>
      <c r="C1210" s="109">
        <v>177144</v>
      </c>
      <c r="D1210" s="110" t="s">
        <v>1862</v>
      </c>
      <c r="E1210" s="110" t="s">
        <v>2704</v>
      </c>
      <c r="F1210" s="110"/>
      <c r="G1210" s="110"/>
      <c r="H1210" s="110" t="s">
        <v>607</v>
      </c>
      <c r="I1210" s="110" t="s">
        <v>10</v>
      </c>
      <c r="J1210" s="111">
        <v>3000</v>
      </c>
      <c r="K1210" s="111">
        <v>4290</v>
      </c>
      <c r="L1210" s="110"/>
      <c r="M1210" s="109">
        <v>1</v>
      </c>
      <c r="N1210" s="109"/>
      <c r="O1210" s="110"/>
      <c r="P1210" s="41" t="str">
        <f t="shared" si="18"/>
        <v>1</v>
      </c>
      <c r="Q1210" s="41" t="str">
        <f>INDEX(Торг!$J:$J,MATCH($B1210,Торг!$B:$B,0))</f>
        <v>АТП</v>
      </c>
      <c r="R1210" s="4" t="b">
        <f>EXACT(VLOOKUP(A1210,Торг!$A:$A,1,0),A1210)</f>
        <v>1</v>
      </c>
    </row>
    <row r="1211" spans="1:18" ht="75" x14ac:dyDescent="0.25">
      <c r="A1211" s="110" t="s">
        <v>1671</v>
      </c>
      <c r="B1211" s="109">
        <v>257692</v>
      </c>
      <c r="C1211" s="109">
        <v>177145</v>
      </c>
      <c r="D1211" s="110" t="s">
        <v>1863</v>
      </c>
      <c r="E1211" s="110" t="s">
        <v>2704</v>
      </c>
      <c r="F1211" s="110"/>
      <c r="G1211" s="110"/>
      <c r="H1211" s="110" t="s">
        <v>607</v>
      </c>
      <c r="I1211" s="110" t="s">
        <v>10</v>
      </c>
      <c r="J1211" s="111">
        <v>3000</v>
      </c>
      <c r="K1211" s="111">
        <v>4290</v>
      </c>
      <c r="L1211" s="110"/>
      <c r="M1211" s="109">
        <v>1</v>
      </c>
      <c r="N1211" s="109"/>
      <c r="O1211" s="110"/>
      <c r="P1211" s="41" t="str">
        <f t="shared" si="18"/>
        <v>1</v>
      </c>
      <c r="Q1211" s="41" t="str">
        <f>INDEX(Торг!$J:$J,MATCH($B1211,Торг!$B:$B,0))</f>
        <v>АТП</v>
      </c>
      <c r="R1211" s="4" t="b">
        <f>EXACT(VLOOKUP(A1211,Торг!$A:$A,1,0),A1211)</f>
        <v>1</v>
      </c>
    </row>
    <row r="1212" spans="1:18" ht="75" x14ac:dyDescent="0.25">
      <c r="A1212" s="110" t="s">
        <v>1671</v>
      </c>
      <c r="B1212" s="109">
        <v>257693</v>
      </c>
      <c r="C1212" s="109">
        <v>177146</v>
      </c>
      <c r="D1212" s="110" t="s">
        <v>1864</v>
      </c>
      <c r="E1212" s="110" t="s">
        <v>2704</v>
      </c>
      <c r="F1212" s="110"/>
      <c r="G1212" s="110"/>
      <c r="H1212" s="110" t="s">
        <v>607</v>
      </c>
      <c r="I1212" s="110" t="s">
        <v>10</v>
      </c>
      <c r="J1212" s="111">
        <v>3000</v>
      </c>
      <c r="K1212" s="111">
        <v>4290</v>
      </c>
      <c r="L1212" s="110"/>
      <c r="M1212" s="109">
        <v>1</v>
      </c>
      <c r="N1212" s="109"/>
      <c r="O1212" s="110"/>
      <c r="P1212" s="41" t="str">
        <f t="shared" si="18"/>
        <v>1</v>
      </c>
      <c r="Q1212" s="41" t="str">
        <f>INDEX(Торг!$J:$J,MATCH($B1212,Торг!$B:$B,0))</f>
        <v>АТП</v>
      </c>
      <c r="R1212" s="4" t="b">
        <f>EXACT(VLOOKUP(A1212,Торг!$A:$A,1,0),A1212)</f>
        <v>1</v>
      </c>
    </row>
    <row r="1213" spans="1:18" ht="75" x14ac:dyDescent="0.25">
      <c r="A1213" s="110" t="s">
        <v>1671</v>
      </c>
      <c r="B1213" s="109">
        <v>257694</v>
      </c>
      <c r="C1213" s="109">
        <v>177147</v>
      </c>
      <c r="D1213" s="110" t="s">
        <v>1865</v>
      </c>
      <c r="E1213" s="110" t="s">
        <v>2704</v>
      </c>
      <c r="F1213" s="110"/>
      <c r="G1213" s="110"/>
      <c r="H1213" s="110" t="s">
        <v>607</v>
      </c>
      <c r="I1213" s="110" t="s">
        <v>10</v>
      </c>
      <c r="J1213" s="111">
        <v>3000</v>
      </c>
      <c r="K1213" s="111">
        <v>4290</v>
      </c>
      <c r="L1213" s="110"/>
      <c r="M1213" s="109">
        <v>1</v>
      </c>
      <c r="N1213" s="109"/>
      <c r="O1213" s="110"/>
      <c r="P1213" s="41" t="str">
        <f t="shared" si="18"/>
        <v>1</v>
      </c>
      <c r="Q1213" s="41" t="str">
        <f>INDEX(Торг!$J:$J,MATCH($B1213,Торг!$B:$B,0))</f>
        <v>АТП</v>
      </c>
      <c r="R1213" s="4" t="b">
        <f>EXACT(VLOOKUP(A1213,Торг!$A:$A,1,0),A1213)</f>
        <v>1</v>
      </c>
    </row>
    <row r="1214" spans="1:18" ht="75" x14ac:dyDescent="0.25">
      <c r="A1214" s="110" t="s">
        <v>1671</v>
      </c>
      <c r="B1214" s="109">
        <v>257695</v>
      </c>
      <c r="C1214" s="109">
        <v>177148</v>
      </c>
      <c r="D1214" s="110" t="s">
        <v>1866</v>
      </c>
      <c r="E1214" s="110" t="s">
        <v>2704</v>
      </c>
      <c r="F1214" s="110"/>
      <c r="G1214" s="110"/>
      <c r="H1214" s="110" t="s">
        <v>607</v>
      </c>
      <c r="I1214" s="110" t="s">
        <v>10</v>
      </c>
      <c r="J1214" s="111">
        <v>3000</v>
      </c>
      <c r="K1214" s="111">
        <v>4290</v>
      </c>
      <c r="L1214" s="110"/>
      <c r="M1214" s="109">
        <v>1</v>
      </c>
      <c r="N1214" s="109"/>
      <c r="O1214" s="110"/>
      <c r="P1214" s="41" t="str">
        <f t="shared" si="18"/>
        <v>1</v>
      </c>
      <c r="Q1214" s="41" t="str">
        <f>INDEX(Торг!$J:$J,MATCH($B1214,Торг!$B:$B,0))</f>
        <v>АТП</v>
      </c>
      <c r="R1214" s="4" t="b">
        <f>EXACT(VLOOKUP(A1214,Торг!$A:$A,1,0),A1214)</f>
        <v>1</v>
      </c>
    </row>
    <row r="1215" spans="1:18" ht="75" x14ac:dyDescent="0.25">
      <c r="A1215" s="110" t="s">
        <v>1671</v>
      </c>
      <c r="B1215" s="109">
        <v>257696</v>
      </c>
      <c r="C1215" s="109">
        <v>177149</v>
      </c>
      <c r="D1215" s="110" t="s">
        <v>1867</v>
      </c>
      <c r="E1215" s="110" t="s">
        <v>2704</v>
      </c>
      <c r="F1215" s="110"/>
      <c r="G1215" s="110"/>
      <c r="H1215" s="110" t="s">
        <v>607</v>
      </c>
      <c r="I1215" s="110" t="s">
        <v>10</v>
      </c>
      <c r="J1215" s="111">
        <v>3000</v>
      </c>
      <c r="K1215" s="111">
        <v>4290</v>
      </c>
      <c r="L1215" s="110"/>
      <c r="M1215" s="109">
        <v>1</v>
      </c>
      <c r="N1215" s="109"/>
      <c r="O1215" s="110"/>
      <c r="P1215" s="41" t="str">
        <f t="shared" si="18"/>
        <v>1</v>
      </c>
      <c r="Q1215" s="41" t="str">
        <f>INDEX(Торг!$J:$J,MATCH($B1215,Торг!$B:$B,0))</f>
        <v>АТП</v>
      </c>
      <c r="R1215" s="4" t="b">
        <f>EXACT(VLOOKUP(A1215,Торг!$A:$A,1,0),A1215)</f>
        <v>1</v>
      </c>
    </row>
    <row r="1216" spans="1:18" ht="75" x14ac:dyDescent="0.25">
      <c r="A1216" s="110" t="s">
        <v>1671</v>
      </c>
      <c r="B1216" s="109">
        <v>257697</v>
      </c>
      <c r="C1216" s="109">
        <v>177150</v>
      </c>
      <c r="D1216" s="110" t="s">
        <v>1868</v>
      </c>
      <c r="E1216" s="110" t="s">
        <v>2704</v>
      </c>
      <c r="F1216" s="110"/>
      <c r="G1216" s="110"/>
      <c r="H1216" s="110" t="s">
        <v>607</v>
      </c>
      <c r="I1216" s="110" t="s">
        <v>10</v>
      </c>
      <c r="J1216" s="111">
        <v>3000</v>
      </c>
      <c r="K1216" s="111">
        <v>4290</v>
      </c>
      <c r="L1216" s="110"/>
      <c r="M1216" s="109">
        <v>1</v>
      </c>
      <c r="N1216" s="109"/>
      <c r="O1216" s="110"/>
      <c r="P1216" s="41" t="str">
        <f t="shared" si="18"/>
        <v>1</v>
      </c>
      <c r="Q1216" s="41" t="str">
        <f>INDEX(Торг!$J:$J,MATCH($B1216,Торг!$B:$B,0))</f>
        <v>АТП</v>
      </c>
      <c r="R1216" s="4" t="b">
        <f>EXACT(VLOOKUP(A1216,Торг!$A:$A,1,0),A1216)</f>
        <v>1</v>
      </c>
    </row>
    <row r="1217" spans="1:18" ht="75" x14ac:dyDescent="0.25">
      <c r="A1217" s="110" t="s">
        <v>1671</v>
      </c>
      <c r="B1217" s="109">
        <v>257698</v>
      </c>
      <c r="C1217" s="109">
        <v>177151</v>
      </c>
      <c r="D1217" s="110" t="s">
        <v>1869</v>
      </c>
      <c r="E1217" s="110" t="s">
        <v>2704</v>
      </c>
      <c r="F1217" s="110"/>
      <c r="G1217" s="110"/>
      <c r="H1217" s="110" t="s">
        <v>607</v>
      </c>
      <c r="I1217" s="110" t="s">
        <v>10</v>
      </c>
      <c r="J1217" s="111">
        <v>3000</v>
      </c>
      <c r="K1217" s="111">
        <v>4290</v>
      </c>
      <c r="L1217" s="110"/>
      <c r="M1217" s="109">
        <v>1</v>
      </c>
      <c r="N1217" s="109"/>
      <c r="O1217" s="110"/>
      <c r="P1217" s="41" t="str">
        <f t="shared" si="18"/>
        <v>1</v>
      </c>
      <c r="Q1217" s="41" t="str">
        <f>INDEX(Торг!$J:$J,MATCH($B1217,Торг!$B:$B,0))</f>
        <v>АТП</v>
      </c>
      <c r="R1217" s="4" t="b">
        <f>EXACT(VLOOKUP(A1217,Торг!$A:$A,1,0),A1217)</f>
        <v>1</v>
      </c>
    </row>
    <row r="1218" spans="1:18" ht="75" x14ac:dyDescent="0.25">
      <c r="A1218" s="110" t="s">
        <v>1671</v>
      </c>
      <c r="B1218" s="109">
        <v>257699</v>
      </c>
      <c r="C1218" s="109">
        <v>177152</v>
      </c>
      <c r="D1218" s="110" t="s">
        <v>1870</v>
      </c>
      <c r="E1218" s="110" t="s">
        <v>2704</v>
      </c>
      <c r="F1218" s="110"/>
      <c r="G1218" s="110"/>
      <c r="H1218" s="110" t="s">
        <v>607</v>
      </c>
      <c r="I1218" s="110" t="s">
        <v>10</v>
      </c>
      <c r="J1218" s="111">
        <v>3000</v>
      </c>
      <c r="K1218" s="111">
        <v>4290</v>
      </c>
      <c r="L1218" s="110"/>
      <c r="M1218" s="109">
        <v>1</v>
      </c>
      <c r="N1218" s="109"/>
      <c r="O1218" s="110"/>
      <c r="P1218" s="41" t="str">
        <f t="shared" si="18"/>
        <v>1</v>
      </c>
      <c r="Q1218" s="41" t="str">
        <f>INDEX(Торг!$J:$J,MATCH($B1218,Торг!$B:$B,0))</f>
        <v>АТП</v>
      </c>
      <c r="R1218" s="4" t="b">
        <f>EXACT(VLOOKUP(A1218,Торг!$A:$A,1,0),A1218)</f>
        <v>1</v>
      </c>
    </row>
    <row r="1219" spans="1:18" ht="75" x14ac:dyDescent="0.25">
      <c r="A1219" s="110" t="s">
        <v>1671</v>
      </c>
      <c r="B1219" s="109">
        <v>257700</v>
      </c>
      <c r="C1219" s="109">
        <v>177153</v>
      </c>
      <c r="D1219" s="110" t="s">
        <v>1871</v>
      </c>
      <c r="E1219" s="110" t="s">
        <v>2704</v>
      </c>
      <c r="F1219" s="110"/>
      <c r="G1219" s="110"/>
      <c r="H1219" s="110" t="s">
        <v>607</v>
      </c>
      <c r="I1219" s="110" t="s">
        <v>10</v>
      </c>
      <c r="J1219" s="111">
        <v>3000</v>
      </c>
      <c r="K1219" s="111">
        <v>4290</v>
      </c>
      <c r="L1219" s="110"/>
      <c r="M1219" s="109">
        <v>1</v>
      </c>
      <c r="N1219" s="109"/>
      <c r="O1219" s="110"/>
      <c r="P1219" s="41" t="str">
        <f t="shared" ref="P1219:P1282" si="19">_xlfn.CONCAT(M1219,IF(N1219&lt;&gt;"",_xlfn.CONCAT("ск",N1219),""))</f>
        <v>1</v>
      </c>
      <c r="Q1219" s="41" t="str">
        <f>INDEX(Торг!$J:$J,MATCH($B1219,Торг!$B:$B,0))</f>
        <v>АТП</v>
      </c>
      <c r="R1219" s="4" t="b">
        <f>EXACT(VLOOKUP(A1219,Торг!$A:$A,1,0),A1219)</f>
        <v>1</v>
      </c>
    </row>
    <row r="1220" spans="1:18" ht="75" x14ac:dyDescent="0.25">
      <c r="A1220" s="110" t="s">
        <v>1671</v>
      </c>
      <c r="B1220" s="109">
        <v>257701</v>
      </c>
      <c r="C1220" s="109">
        <v>177154</v>
      </c>
      <c r="D1220" s="110" t="s">
        <v>1872</v>
      </c>
      <c r="E1220" s="110" t="s">
        <v>2704</v>
      </c>
      <c r="F1220" s="110"/>
      <c r="G1220" s="110"/>
      <c r="H1220" s="110" t="s">
        <v>607</v>
      </c>
      <c r="I1220" s="110" t="s">
        <v>10</v>
      </c>
      <c r="J1220" s="111">
        <v>3000</v>
      </c>
      <c r="K1220" s="111">
        <v>4290</v>
      </c>
      <c r="L1220" s="110"/>
      <c r="M1220" s="109">
        <v>1</v>
      </c>
      <c r="N1220" s="109"/>
      <c r="O1220" s="110"/>
      <c r="P1220" s="41" t="str">
        <f t="shared" si="19"/>
        <v>1</v>
      </c>
      <c r="Q1220" s="41" t="str">
        <f>INDEX(Торг!$J:$J,MATCH($B1220,Торг!$B:$B,0))</f>
        <v>АТП</v>
      </c>
      <c r="R1220" s="4" t="b">
        <f>EXACT(VLOOKUP(A1220,Торг!$A:$A,1,0),A1220)</f>
        <v>1</v>
      </c>
    </row>
    <row r="1221" spans="1:18" ht="75" x14ac:dyDescent="0.25">
      <c r="A1221" s="110" t="s">
        <v>1671</v>
      </c>
      <c r="B1221" s="109">
        <v>257702</v>
      </c>
      <c r="C1221" s="109">
        <v>177155</v>
      </c>
      <c r="D1221" s="110" t="s">
        <v>1873</v>
      </c>
      <c r="E1221" s="110" t="s">
        <v>2704</v>
      </c>
      <c r="F1221" s="110"/>
      <c r="G1221" s="110"/>
      <c r="H1221" s="110" t="s">
        <v>607</v>
      </c>
      <c r="I1221" s="110" t="s">
        <v>10</v>
      </c>
      <c r="J1221" s="111">
        <v>3000</v>
      </c>
      <c r="K1221" s="111">
        <v>4290</v>
      </c>
      <c r="L1221" s="110"/>
      <c r="M1221" s="109">
        <v>1</v>
      </c>
      <c r="N1221" s="109"/>
      <c r="O1221" s="110"/>
      <c r="P1221" s="41" t="str">
        <f t="shared" si="19"/>
        <v>1</v>
      </c>
      <c r="Q1221" s="41" t="str">
        <f>INDEX(Торг!$J:$J,MATCH($B1221,Торг!$B:$B,0))</f>
        <v>АТП</v>
      </c>
      <c r="R1221" s="4" t="b">
        <f>EXACT(VLOOKUP(A1221,Торг!$A:$A,1,0),A1221)</f>
        <v>1</v>
      </c>
    </row>
    <row r="1222" spans="1:18" ht="75" x14ac:dyDescent="0.25">
      <c r="A1222" s="110" t="s">
        <v>1671</v>
      </c>
      <c r="B1222" s="109">
        <v>257703</v>
      </c>
      <c r="C1222" s="109">
        <v>177156</v>
      </c>
      <c r="D1222" s="110" t="s">
        <v>1874</v>
      </c>
      <c r="E1222" s="110" t="s">
        <v>2704</v>
      </c>
      <c r="F1222" s="110"/>
      <c r="G1222" s="110"/>
      <c r="H1222" s="110" t="s">
        <v>607</v>
      </c>
      <c r="I1222" s="110" t="s">
        <v>10</v>
      </c>
      <c r="J1222" s="111">
        <v>3000</v>
      </c>
      <c r="K1222" s="111">
        <v>4290</v>
      </c>
      <c r="L1222" s="110"/>
      <c r="M1222" s="109">
        <v>1</v>
      </c>
      <c r="N1222" s="109"/>
      <c r="O1222" s="110"/>
      <c r="P1222" s="41" t="str">
        <f t="shared" si="19"/>
        <v>1</v>
      </c>
      <c r="Q1222" s="41" t="str">
        <f>INDEX(Торг!$J:$J,MATCH($B1222,Торг!$B:$B,0))</f>
        <v>АТП</v>
      </c>
      <c r="R1222" s="4" t="b">
        <f>EXACT(VLOOKUP(A1222,Торг!$A:$A,1,0),A1222)</f>
        <v>1</v>
      </c>
    </row>
    <row r="1223" spans="1:18" ht="75" x14ac:dyDescent="0.25">
      <c r="A1223" s="110" t="s">
        <v>1671</v>
      </c>
      <c r="B1223" s="109">
        <v>257704</v>
      </c>
      <c r="C1223" s="109">
        <v>177157</v>
      </c>
      <c r="D1223" s="110" t="s">
        <v>1875</v>
      </c>
      <c r="E1223" s="110" t="s">
        <v>2704</v>
      </c>
      <c r="F1223" s="110"/>
      <c r="G1223" s="110"/>
      <c r="H1223" s="110" t="s">
        <v>607</v>
      </c>
      <c r="I1223" s="110" t="s">
        <v>10</v>
      </c>
      <c r="J1223" s="111">
        <v>3000</v>
      </c>
      <c r="K1223" s="111">
        <v>4290</v>
      </c>
      <c r="L1223" s="110"/>
      <c r="M1223" s="109">
        <v>1</v>
      </c>
      <c r="N1223" s="109"/>
      <c r="O1223" s="110"/>
      <c r="P1223" s="41" t="str">
        <f t="shared" si="19"/>
        <v>1</v>
      </c>
      <c r="Q1223" s="41" t="str">
        <f>INDEX(Торг!$J:$J,MATCH($B1223,Торг!$B:$B,0))</f>
        <v>АТП</v>
      </c>
      <c r="R1223" s="4" t="b">
        <f>EXACT(VLOOKUP(A1223,Торг!$A:$A,1,0),A1223)</f>
        <v>1</v>
      </c>
    </row>
    <row r="1224" spans="1:18" ht="75" x14ac:dyDescent="0.25">
      <c r="A1224" s="110" t="s">
        <v>1671</v>
      </c>
      <c r="B1224" s="109">
        <v>257705</v>
      </c>
      <c r="C1224" s="109">
        <v>177158</v>
      </c>
      <c r="D1224" s="110" t="s">
        <v>1876</v>
      </c>
      <c r="E1224" s="110" t="s">
        <v>2704</v>
      </c>
      <c r="F1224" s="110"/>
      <c r="G1224" s="110"/>
      <c r="H1224" s="110" t="s">
        <v>607</v>
      </c>
      <c r="I1224" s="110" t="s">
        <v>10</v>
      </c>
      <c r="J1224" s="111">
        <v>3000</v>
      </c>
      <c r="K1224" s="111">
        <v>4290</v>
      </c>
      <c r="L1224" s="110"/>
      <c r="M1224" s="109">
        <v>1</v>
      </c>
      <c r="N1224" s="109"/>
      <c r="O1224" s="110"/>
      <c r="P1224" s="41" t="str">
        <f t="shared" si="19"/>
        <v>1</v>
      </c>
      <c r="Q1224" s="41" t="str">
        <f>INDEX(Торг!$J:$J,MATCH($B1224,Торг!$B:$B,0))</f>
        <v>АТП</v>
      </c>
      <c r="R1224" s="4" t="b">
        <f>EXACT(VLOOKUP(A1224,Торг!$A:$A,1,0),A1224)</f>
        <v>1</v>
      </c>
    </row>
    <row r="1225" spans="1:18" ht="75" x14ac:dyDescent="0.25">
      <c r="A1225" s="110" t="s">
        <v>1671</v>
      </c>
      <c r="B1225" s="109">
        <v>257706</v>
      </c>
      <c r="C1225" s="109">
        <v>177159</v>
      </c>
      <c r="D1225" s="110" t="s">
        <v>1877</v>
      </c>
      <c r="E1225" s="110" t="s">
        <v>2704</v>
      </c>
      <c r="F1225" s="110"/>
      <c r="G1225" s="110"/>
      <c r="H1225" s="110" t="s">
        <v>607</v>
      </c>
      <c r="I1225" s="110" t="s">
        <v>10</v>
      </c>
      <c r="J1225" s="111">
        <v>3000</v>
      </c>
      <c r="K1225" s="111">
        <v>4290</v>
      </c>
      <c r="L1225" s="110"/>
      <c r="M1225" s="109">
        <v>1</v>
      </c>
      <c r="N1225" s="109"/>
      <c r="O1225" s="110"/>
      <c r="P1225" s="41" t="str">
        <f t="shared" si="19"/>
        <v>1</v>
      </c>
      <c r="Q1225" s="41" t="str">
        <f>INDEX(Торг!$J:$J,MATCH($B1225,Торг!$B:$B,0))</f>
        <v>АТП</v>
      </c>
      <c r="R1225" s="4" t="b">
        <f>EXACT(VLOOKUP(A1225,Торг!$A:$A,1,0),A1225)</f>
        <v>1</v>
      </c>
    </row>
    <row r="1226" spans="1:18" ht="75" x14ac:dyDescent="0.25">
      <c r="A1226" s="110" t="s">
        <v>1671</v>
      </c>
      <c r="B1226" s="109">
        <v>257707</v>
      </c>
      <c r="C1226" s="109">
        <v>177160</v>
      </c>
      <c r="D1226" s="110" t="s">
        <v>1878</v>
      </c>
      <c r="E1226" s="110" t="s">
        <v>2704</v>
      </c>
      <c r="F1226" s="110"/>
      <c r="G1226" s="110"/>
      <c r="H1226" s="110" t="s">
        <v>607</v>
      </c>
      <c r="I1226" s="110" t="s">
        <v>10</v>
      </c>
      <c r="J1226" s="111">
        <v>3000</v>
      </c>
      <c r="K1226" s="111">
        <v>4290</v>
      </c>
      <c r="L1226" s="110"/>
      <c r="M1226" s="109">
        <v>1</v>
      </c>
      <c r="N1226" s="109"/>
      <c r="O1226" s="110"/>
      <c r="P1226" s="41" t="str">
        <f t="shared" si="19"/>
        <v>1</v>
      </c>
      <c r="Q1226" s="41" t="str">
        <f>INDEX(Торг!$J:$J,MATCH($B1226,Торг!$B:$B,0))</f>
        <v>АТП</v>
      </c>
      <c r="R1226" s="4" t="b">
        <f>EXACT(VLOOKUP(A1226,Торг!$A:$A,1,0),A1226)</f>
        <v>1</v>
      </c>
    </row>
    <row r="1227" spans="1:18" ht="75" x14ac:dyDescent="0.25">
      <c r="A1227" s="110" t="s">
        <v>1671</v>
      </c>
      <c r="B1227" s="109">
        <v>257708</v>
      </c>
      <c r="C1227" s="109">
        <v>177161</v>
      </c>
      <c r="D1227" s="110" t="s">
        <v>1879</v>
      </c>
      <c r="E1227" s="110" t="s">
        <v>2704</v>
      </c>
      <c r="F1227" s="110"/>
      <c r="G1227" s="110"/>
      <c r="H1227" s="110" t="s">
        <v>607</v>
      </c>
      <c r="I1227" s="110" t="s">
        <v>10</v>
      </c>
      <c r="J1227" s="111">
        <v>3000</v>
      </c>
      <c r="K1227" s="111">
        <v>4290</v>
      </c>
      <c r="L1227" s="110"/>
      <c r="M1227" s="109">
        <v>1</v>
      </c>
      <c r="N1227" s="109"/>
      <c r="O1227" s="110"/>
      <c r="P1227" s="41" t="str">
        <f t="shared" si="19"/>
        <v>1</v>
      </c>
      <c r="Q1227" s="41" t="str">
        <f>INDEX(Торг!$J:$J,MATCH($B1227,Торг!$B:$B,0))</f>
        <v>АТП</v>
      </c>
      <c r="R1227" s="4" t="b">
        <f>EXACT(VLOOKUP(A1227,Торг!$A:$A,1,0),A1227)</f>
        <v>1</v>
      </c>
    </row>
    <row r="1228" spans="1:18" ht="75" x14ac:dyDescent="0.25">
      <c r="A1228" s="110" t="s">
        <v>1671</v>
      </c>
      <c r="B1228" s="109">
        <v>257709</v>
      </c>
      <c r="C1228" s="109">
        <v>177162</v>
      </c>
      <c r="D1228" s="110" t="s">
        <v>1880</v>
      </c>
      <c r="E1228" s="110" t="s">
        <v>2704</v>
      </c>
      <c r="F1228" s="110"/>
      <c r="G1228" s="110"/>
      <c r="H1228" s="110" t="s">
        <v>607</v>
      </c>
      <c r="I1228" s="110" t="s">
        <v>10</v>
      </c>
      <c r="J1228" s="111">
        <v>3000</v>
      </c>
      <c r="K1228" s="111">
        <v>4290</v>
      </c>
      <c r="L1228" s="110"/>
      <c r="M1228" s="109">
        <v>1</v>
      </c>
      <c r="N1228" s="109"/>
      <c r="O1228" s="110"/>
      <c r="P1228" s="41" t="str">
        <f t="shared" si="19"/>
        <v>1</v>
      </c>
      <c r="Q1228" s="41" t="str">
        <f>INDEX(Торг!$J:$J,MATCH($B1228,Торг!$B:$B,0))</f>
        <v>АТП</v>
      </c>
      <c r="R1228" s="4" t="b">
        <f>EXACT(VLOOKUP(A1228,Торг!$A:$A,1,0),A1228)</f>
        <v>1</v>
      </c>
    </row>
    <row r="1229" spans="1:18" ht="75" x14ac:dyDescent="0.25">
      <c r="A1229" s="110" t="s">
        <v>1671</v>
      </c>
      <c r="B1229" s="109">
        <v>257710</v>
      </c>
      <c r="C1229" s="109">
        <v>177163</v>
      </c>
      <c r="D1229" s="110" t="s">
        <v>1881</v>
      </c>
      <c r="E1229" s="110" t="s">
        <v>2704</v>
      </c>
      <c r="F1229" s="110"/>
      <c r="G1229" s="110"/>
      <c r="H1229" s="110" t="s">
        <v>607</v>
      </c>
      <c r="I1229" s="110" t="s">
        <v>10</v>
      </c>
      <c r="J1229" s="111">
        <v>3000</v>
      </c>
      <c r="K1229" s="111">
        <v>4290</v>
      </c>
      <c r="L1229" s="110"/>
      <c r="M1229" s="109">
        <v>1</v>
      </c>
      <c r="N1229" s="109"/>
      <c r="O1229" s="110"/>
      <c r="P1229" s="41" t="str">
        <f t="shared" si="19"/>
        <v>1</v>
      </c>
      <c r="Q1229" s="41" t="str">
        <f>INDEX(Торг!$J:$J,MATCH($B1229,Торг!$B:$B,0))</f>
        <v>АТП</v>
      </c>
      <c r="R1229" s="4" t="b">
        <f>EXACT(VLOOKUP(A1229,Торг!$A:$A,1,0),A1229)</f>
        <v>1</v>
      </c>
    </row>
    <row r="1230" spans="1:18" ht="75" x14ac:dyDescent="0.25">
      <c r="A1230" s="110" t="s">
        <v>1671</v>
      </c>
      <c r="B1230" s="109">
        <v>257711</v>
      </c>
      <c r="C1230" s="109">
        <v>61049</v>
      </c>
      <c r="D1230" s="110" t="s">
        <v>1882</v>
      </c>
      <c r="E1230" s="110" t="s">
        <v>2704</v>
      </c>
      <c r="F1230" s="110"/>
      <c r="G1230" s="110"/>
      <c r="H1230" s="110" t="s">
        <v>607</v>
      </c>
      <c r="I1230" s="110" t="s">
        <v>10</v>
      </c>
      <c r="J1230" s="111">
        <v>3000</v>
      </c>
      <c r="K1230" s="111">
        <v>4290</v>
      </c>
      <c r="L1230" s="110"/>
      <c r="M1230" s="109">
        <v>1</v>
      </c>
      <c r="N1230" s="109"/>
      <c r="O1230" s="110"/>
      <c r="P1230" s="41" t="str">
        <f t="shared" si="19"/>
        <v>1</v>
      </c>
      <c r="Q1230" s="41" t="str">
        <f>INDEX(Торг!$J:$J,MATCH($B1230,Торг!$B:$B,0))</f>
        <v>АТП</v>
      </c>
      <c r="R1230" s="4" t="b">
        <f>EXACT(VLOOKUP(A1230,Торг!$A:$A,1,0),A1230)</f>
        <v>1</v>
      </c>
    </row>
    <row r="1231" spans="1:18" ht="75" x14ac:dyDescent="0.25">
      <c r="A1231" s="110" t="s">
        <v>1671</v>
      </c>
      <c r="B1231" s="109">
        <v>257712</v>
      </c>
      <c r="C1231" s="109">
        <v>177164</v>
      </c>
      <c r="D1231" s="110" t="s">
        <v>1883</v>
      </c>
      <c r="E1231" s="110" t="s">
        <v>2704</v>
      </c>
      <c r="F1231" s="110"/>
      <c r="G1231" s="110"/>
      <c r="H1231" s="110" t="s">
        <v>607</v>
      </c>
      <c r="I1231" s="110" t="s">
        <v>10</v>
      </c>
      <c r="J1231" s="111">
        <v>3000</v>
      </c>
      <c r="K1231" s="111">
        <v>4290</v>
      </c>
      <c r="L1231" s="110"/>
      <c r="M1231" s="109">
        <v>1</v>
      </c>
      <c r="N1231" s="109"/>
      <c r="O1231" s="110"/>
      <c r="P1231" s="41" t="str">
        <f t="shared" si="19"/>
        <v>1</v>
      </c>
      <c r="Q1231" s="41" t="str">
        <f>INDEX(Торг!$J:$J,MATCH($B1231,Торг!$B:$B,0))</f>
        <v>АТП</v>
      </c>
      <c r="R1231" s="4" t="b">
        <f>EXACT(VLOOKUP(A1231,Торг!$A:$A,1,0),A1231)</f>
        <v>1</v>
      </c>
    </row>
    <row r="1232" spans="1:18" ht="75" x14ac:dyDescent="0.25">
      <c r="A1232" s="110" t="s">
        <v>1671</v>
      </c>
      <c r="B1232" s="109">
        <v>257713</v>
      </c>
      <c r="C1232" s="109">
        <v>177165</v>
      </c>
      <c r="D1232" s="110" t="s">
        <v>1884</v>
      </c>
      <c r="E1232" s="110" t="s">
        <v>2704</v>
      </c>
      <c r="F1232" s="110"/>
      <c r="G1232" s="110"/>
      <c r="H1232" s="110" t="s">
        <v>607</v>
      </c>
      <c r="I1232" s="110" t="s">
        <v>10</v>
      </c>
      <c r="J1232" s="111">
        <v>3000</v>
      </c>
      <c r="K1232" s="111">
        <v>4290</v>
      </c>
      <c r="L1232" s="110"/>
      <c r="M1232" s="109">
        <v>1</v>
      </c>
      <c r="N1232" s="109"/>
      <c r="O1232" s="110"/>
      <c r="P1232" s="41" t="str">
        <f t="shared" si="19"/>
        <v>1</v>
      </c>
      <c r="Q1232" s="41" t="str">
        <f>INDEX(Торг!$J:$J,MATCH($B1232,Торг!$B:$B,0))</f>
        <v>АТП</v>
      </c>
      <c r="R1232" s="4" t="b">
        <f>EXACT(VLOOKUP(A1232,Торг!$A:$A,1,0),A1232)</f>
        <v>1</v>
      </c>
    </row>
    <row r="1233" spans="1:18" ht="75" x14ac:dyDescent="0.25">
      <c r="A1233" s="110" t="s">
        <v>1671</v>
      </c>
      <c r="B1233" s="109">
        <v>257714</v>
      </c>
      <c r="C1233" s="109">
        <v>177166</v>
      </c>
      <c r="D1233" s="110" t="s">
        <v>1885</v>
      </c>
      <c r="E1233" s="110" t="s">
        <v>2704</v>
      </c>
      <c r="F1233" s="110"/>
      <c r="G1233" s="110"/>
      <c r="H1233" s="110" t="s">
        <v>607</v>
      </c>
      <c r="I1233" s="110" t="s">
        <v>10</v>
      </c>
      <c r="J1233" s="111">
        <v>3000</v>
      </c>
      <c r="K1233" s="111">
        <v>4290</v>
      </c>
      <c r="L1233" s="110"/>
      <c r="M1233" s="109">
        <v>1</v>
      </c>
      <c r="N1233" s="109"/>
      <c r="O1233" s="110"/>
      <c r="P1233" s="41" t="str">
        <f t="shared" si="19"/>
        <v>1</v>
      </c>
      <c r="Q1233" s="41" t="str">
        <f>INDEX(Торг!$J:$J,MATCH($B1233,Торг!$B:$B,0))</f>
        <v>АТП</v>
      </c>
      <c r="R1233" s="4" t="b">
        <f>EXACT(VLOOKUP(A1233,Торг!$A:$A,1,0),A1233)</f>
        <v>1</v>
      </c>
    </row>
    <row r="1234" spans="1:18" ht="75" x14ac:dyDescent="0.25">
      <c r="A1234" s="110" t="s">
        <v>1671</v>
      </c>
      <c r="B1234" s="109">
        <v>257715</v>
      </c>
      <c r="C1234" s="109">
        <v>177167</v>
      </c>
      <c r="D1234" s="110" t="s">
        <v>1886</v>
      </c>
      <c r="E1234" s="110" t="s">
        <v>2704</v>
      </c>
      <c r="F1234" s="110"/>
      <c r="G1234" s="110"/>
      <c r="H1234" s="110" t="s">
        <v>607</v>
      </c>
      <c r="I1234" s="110" t="s">
        <v>10</v>
      </c>
      <c r="J1234" s="111">
        <v>3000</v>
      </c>
      <c r="K1234" s="111">
        <v>4290</v>
      </c>
      <c r="L1234" s="110"/>
      <c r="M1234" s="109">
        <v>1</v>
      </c>
      <c r="N1234" s="109"/>
      <c r="O1234" s="110"/>
      <c r="P1234" s="41" t="str">
        <f t="shared" si="19"/>
        <v>1</v>
      </c>
      <c r="Q1234" s="41" t="str">
        <f>INDEX(Торг!$J:$J,MATCH($B1234,Торг!$B:$B,0))</f>
        <v>АТП</v>
      </c>
      <c r="R1234" s="4" t="b">
        <f>EXACT(VLOOKUP(A1234,Торг!$A:$A,1,0),A1234)</f>
        <v>1</v>
      </c>
    </row>
    <row r="1235" spans="1:18" ht="75" x14ac:dyDescent="0.25">
      <c r="A1235" s="110" t="s">
        <v>1671</v>
      </c>
      <c r="B1235" s="109">
        <v>257716</v>
      </c>
      <c r="C1235" s="109">
        <v>200108</v>
      </c>
      <c r="D1235" s="110" t="s">
        <v>1887</v>
      </c>
      <c r="E1235" s="110" t="s">
        <v>2704</v>
      </c>
      <c r="F1235" s="110"/>
      <c r="G1235" s="110"/>
      <c r="H1235" s="110" t="s">
        <v>607</v>
      </c>
      <c r="I1235" s="110" t="s">
        <v>10</v>
      </c>
      <c r="J1235" s="111">
        <v>3000</v>
      </c>
      <c r="K1235" s="111">
        <v>4290</v>
      </c>
      <c r="L1235" s="110"/>
      <c r="M1235" s="109">
        <v>1</v>
      </c>
      <c r="N1235" s="109"/>
      <c r="O1235" s="110"/>
      <c r="P1235" s="41" t="str">
        <f t="shared" si="19"/>
        <v>1</v>
      </c>
      <c r="Q1235" s="41" t="str">
        <f>INDEX(Торг!$J:$J,MATCH($B1235,Торг!$B:$B,0))</f>
        <v>АТП</v>
      </c>
      <c r="R1235" s="4" t="b">
        <f>EXACT(VLOOKUP(A1235,Торг!$A:$A,1,0),A1235)</f>
        <v>1</v>
      </c>
    </row>
    <row r="1236" spans="1:18" ht="75" x14ac:dyDescent="0.25">
      <c r="A1236" s="110" t="s">
        <v>1888</v>
      </c>
      <c r="B1236" s="109">
        <v>138069</v>
      </c>
      <c r="C1236" s="109">
        <v>74074</v>
      </c>
      <c r="D1236" s="110" t="s">
        <v>606</v>
      </c>
      <c r="E1236" s="110" t="s">
        <v>2704</v>
      </c>
      <c r="F1236" s="110"/>
      <c r="G1236" s="110"/>
      <c r="H1236" s="110" t="s">
        <v>562</v>
      </c>
      <c r="I1236" s="110" t="s">
        <v>10</v>
      </c>
      <c r="J1236" s="111">
        <v>3800</v>
      </c>
      <c r="K1236" s="111">
        <v>5490</v>
      </c>
      <c r="L1236" s="110"/>
      <c r="M1236" s="109">
        <v>1</v>
      </c>
      <c r="N1236" s="109"/>
      <c r="O1236" s="110"/>
      <c r="P1236" s="41" t="str">
        <f t="shared" si="19"/>
        <v>1</v>
      </c>
      <c r="Q1236" s="41" t="str">
        <f>INDEX(Торг!$J:$J,MATCH($B1236,Торг!$B:$B,0))</f>
        <v>АТП</v>
      </c>
      <c r="R1236" s="4" t="b">
        <f>EXACT(VLOOKUP(A1236,Торг!$A:$A,1,0),A1236)</f>
        <v>1</v>
      </c>
    </row>
    <row r="1237" spans="1:18" ht="75" x14ac:dyDescent="0.25">
      <c r="A1237" s="110" t="s">
        <v>1888</v>
      </c>
      <c r="B1237" s="109">
        <v>138070</v>
      </c>
      <c r="C1237" s="109">
        <v>74078</v>
      </c>
      <c r="D1237" s="110" t="s">
        <v>605</v>
      </c>
      <c r="E1237" s="110" t="s">
        <v>2704</v>
      </c>
      <c r="F1237" s="110"/>
      <c r="G1237" s="110"/>
      <c r="H1237" s="110" t="s">
        <v>562</v>
      </c>
      <c r="I1237" s="110" t="s">
        <v>10</v>
      </c>
      <c r="J1237" s="111">
        <v>4400</v>
      </c>
      <c r="K1237" s="111">
        <v>6290</v>
      </c>
      <c r="L1237" s="110"/>
      <c r="M1237" s="109">
        <v>1</v>
      </c>
      <c r="N1237" s="109"/>
      <c r="O1237" s="110"/>
      <c r="P1237" s="41" t="str">
        <f t="shared" si="19"/>
        <v>1</v>
      </c>
      <c r="Q1237" s="41" t="str">
        <f>INDEX(Торг!$J:$J,MATCH($B1237,Торг!$B:$B,0))</f>
        <v>АТП</v>
      </c>
      <c r="R1237" s="4" t="b">
        <f>EXACT(VLOOKUP(A1237,Торг!$A:$A,1,0),A1237)</f>
        <v>1</v>
      </c>
    </row>
    <row r="1238" spans="1:18" ht="75" x14ac:dyDescent="0.25">
      <c r="A1238" s="110" t="s">
        <v>1888</v>
      </c>
      <c r="B1238" s="109">
        <v>138071</v>
      </c>
      <c r="C1238" s="109">
        <v>121391</v>
      </c>
      <c r="D1238" s="110" t="s">
        <v>604</v>
      </c>
      <c r="E1238" s="110" t="s">
        <v>2704</v>
      </c>
      <c r="F1238" s="110"/>
      <c r="G1238" s="110"/>
      <c r="H1238" s="110" t="s">
        <v>562</v>
      </c>
      <c r="I1238" s="110" t="s">
        <v>10</v>
      </c>
      <c r="J1238" s="111">
        <v>4400</v>
      </c>
      <c r="K1238" s="111">
        <v>6290</v>
      </c>
      <c r="L1238" s="110"/>
      <c r="M1238" s="109">
        <v>1</v>
      </c>
      <c r="N1238" s="109"/>
      <c r="O1238" s="110"/>
      <c r="P1238" s="41" t="str">
        <f t="shared" si="19"/>
        <v>1</v>
      </c>
      <c r="Q1238" s="41" t="str">
        <f>INDEX(Торг!$J:$J,MATCH($B1238,Торг!$B:$B,0))</f>
        <v>АТП</v>
      </c>
      <c r="R1238" s="4" t="b">
        <f>EXACT(VLOOKUP(A1238,Торг!$A:$A,1,0),A1238)</f>
        <v>1</v>
      </c>
    </row>
    <row r="1239" spans="1:18" ht="75" x14ac:dyDescent="0.25">
      <c r="A1239" s="110" t="s">
        <v>1888</v>
      </c>
      <c r="B1239" s="109">
        <v>138072</v>
      </c>
      <c r="C1239" s="109">
        <v>121392</v>
      </c>
      <c r="D1239" s="110" t="s">
        <v>603</v>
      </c>
      <c r="E1239" s="110" t="s">
        <v>2704</v>
      </c>
      <c r="F1239" s="110"/>
      <c r="G1239" s="110"/>
      <c r="H1239" s="110" t="s">
        <v>562</v>
      </c>
      <c r="I1239" s="110" t="s">
        <v>10</v>
      </c>
      <c r="J1239" s="111">
        <v>4400</v>
      </c>
      <c r="K1239" s="111">
        <v>6290</v>
      </c>
      <c r="L1239" s="110"/>
      <c r="M1239" s="109">
        <v>1</v>
      </c>
      <c r="N1239" s="109"/>
      <c r="O1239" s="110"/>
      <c r="P1239" s="41" t="str">
        <f t="shared" si="19"/>
        <v>1</v>
      </c>
      <c r="Q1239" s="41" t="str">
        <f>INDEX(Торг!$J:$J,MATCH($B1239,Торг!$B:$B,0))</f>
        <v>АТП</v>
      </c>
      <c r="R1239" s="4" t="b">
        <f>EXACT(VLOOKUP(A1239,Торг!$A:$A,1,0),A1239)</f>
        <v>1</v>
      </c>
    </row>
    <row r="1240" spans="1:18" ht="75" x14ac:dyDescent="0.25">
      <c r="A1240" s="110" t="s">
        <v>1888</v>
      </c>
      <c r="B1240" s="109">
        <v>138073</v>
      </c>
      <c r="C1240" s="109">
        <v>121393</v>
      </c>
      <c r="D1240" s="110" t="s">
        <v>602</v>
      </c>
      <c r="E1240" s="110" t="s">
        <v>2704</v>
      </c>
      <c r="F1240" s="110"/>
      <c r="G1240" s="110"/>
      <c r="H1240" s="110" t="s">
        <v>562</v>
      </c>
      <c r="I1240" s="110" t="s">
        <v>10</v>
      </c>
      <c r="J1240" s="111">
        <v>4400</v>
      </c>
      <c r="K1240" s="111">
        <v>6290</v>
      </c>
      <c r="L1240" s="110"/>
      <c r="M1240" s="109">
        <v>1</v>
      </c>
      <c r="N1240" s="109"/>
      <c r="O1240" s="110"/>
      <c r="P1240" s="41" t="str">
        <f t="shared" si="19"/>
        <v>1</v>
      </c>
      <c r="Q1240" s="41" t="str">
        <f>INDEX(Торг!$J:$J,MATCH($B1240,Торг!$B:$B,0))</f>
        <v>АТП</v>
      </c>
      <c r="R1240" s="4" t="b">
        <f>EXACT(VLOOKUP(A1240,Торг!$A:$A,1,0),A1240)</f>
        <v>1</v>
      </c>
    </row>
    <row r="1241" spans="1:18" ht="75" x14ac:dyDescent="0.25">
      <c r="A1241" s="110" t="s">
        <v>1888</v>
      </c>
      <c r="B1241" s="109">
        <v>138074</v>
      </c>
      <c r="C1241" s="109">
        <v>121394</v>
      </c>
      <c r="D1241" s="110" t="s">
        <v>601</v>
      </c>
      <c r="E1241" s="110" t="s">
        <v>2704</v>
      </c>
      <c r="F1241" s="110"/>
      <c r="G1241" s="110"/>
      <c r="H1241" s="110" t="s">
        <v>562</v>
      </c>
      <c r="I1241" s="110" t="s">
        <v>10</v>
      </c>
      <c r="J1241" s="111">
        <v>4400</v>
      </c>
      <c r="K1241" s="111">
        <v>6290</v>
      </c>
      <c r="L1241" s="110"/>
      <c r="M1241" s="109">
        <v>1</v>
      </c>
      <c r="N1241" s="109"/>
      <c r="O1241" s="110"/>
      <c r="P1241" s="41" t="str">
        <f t="shared" si="19"/>
        <v>1</v>
      </c>
      <c r="Q1241" s="41" t="str">
        <f>INDEX(Торг!$J:$J,MATCH($B1241,Торг!$B:$B,0))</f>
        <v>АТП</v>
      </c>
      <c r="R1241" s="4" t="b">
        <f>EXACT(VLOOKUP(A1241,Торг!$A:$A,1,0),A1241)</f>
        <v>1</v>
      </c>
    </row>
    <row r="1242" spans="1:18" ht="75" x14ac:dyDescent="0.25">
      <c r="A1242" s="110" t="s">
        <v>1888</v>
      </c>
      <c r="B1242" s="109">
        <v>138075</v>
      </c>
      <c r="C1242" s="109">
        <v>121395</v>
      </c>
      <c r="D1242" s="110" t="s">
        <v>600</v>
      </c>
      <c r="E1242" s="110" t="s">
        <v>2704</v>
      </c>
      <c r="F1242" s="110"/>
      <c r="G1242" s="110"/>
      <c r="H1242" s="110" t="s">
        <v>562</v>
      </c>
      <c r="I1242" s="110" t="s">
        <v>10</v>
      </c>
      <c r="J1242" s="111">
        <v>4400</v>
      </c>
      <c r="K1242" s="111">
        <v>6290</v>
      </c>
      <c r="L1242" s="110"/>
      <c r="M1242" s="109">
        <v>1</v>
      </c>
      <c r="N1242" s="109"/>
      <c r="O1242" s="110"/>
      <c r="P1242" s="41" t="str">
        <f t="shared" si="19"/>
        <v>1</v>
      </c>
      <c r="Q1242" s="41" t="str">
        <f>INDEX(Торг!$J:$J,MATCH($B1242,Торг!$B:$B,0))</f>
        <v>АТП</v>
      </c>
      <c r="R1242" s="4" t="b">
        <f>EXACT(VLOOKUP(A1242,Торг!$A:$A,1,0),A1242)</f>
        <v>1</v>
      </c>
    </row>
    <row r="1243" spans="1:18" ht="75" x14ac:dyDescent="0.25">
      <c r="A1243" s="110" t="s">
        <v>1888</v>
      </c>
      <c r="B1243" s="109">
        <v>138076</v>
      </c>
      <c r="C1243" s="109">
        <v>121396</v>
      </c>
      <c r="D1243" s="110" t="s">
        <v>599</v>
      </c>
      <c r="E1243" s="110" t="s">
        <v>2704</v>
      </c>
      <c r="F1243" s="110"/>
      <c r="G1243" s="110"/>
      <c r="H1243" s="110" t="s">
        <v>562</v>
      </c>
      <c r="I1243" s="110" t="s">
        <v>10</v>
      </c>
      <c r="J1243" s="111">
        <v>4400</v>
      </c>
      <c r="K1243" s="111">
        <v>6290</v>
      </c>
      <c r="L1243" s="110"/>
      <c r="M1243" s="109">
        <v>1</v>
      </c>
      <c r="N1243" s="109"/>
      <c r="O1243" s="110"/>
      <c r="P1243" s="41" t="str">
        <f t="shared" si="19"/>
        <v>1</v>
      </c>
      <c r="Q1243" s="41" t="str">
        <f>INDEX(Торг!$J:$J,MATCH($B1243,Торг!$B:$B,0))</f>
        <v>АТП</v>
      </c>
      <c r="R1243" s="4" t="b">
        <f>EXACT(VLOOKUP(A1243,Торг!$A:$A,1,0),A1243)</f>
        <v>1</v>
      </c>
    </row>
    <row r="1244" spans="1:18" ht="75" x14ac:dyDescent="0.25">
      <c r="A1244" s="110" t="s">
        <v>1888</v>
      </c>
      <c r="B1244" s="109">
        <v>138077</v>
      </c>
      <c r="C1244" s="109">
        <v>121397</v>
      </c>
      <c r="D1244" s="110" t="s">
        <v>598</v>
      </c>
      <c r="E1244" s="110" t="s">
        <v>2704</v>
      </c>
      <c r="F1244" s="110"/>
      <c r="G1244" s="110"/>
      <c r="H1244" s="110" t="s">
        <v>562</v>
      </c>
      <c r="I1244" s="110" t="s">
        <v>10</v>
      </c>
      <c r="J1244" s="111">
        <v>4400</v>
      </c>
      <c r="K1244" s="111">
        <v>6290</v>
      </c>
      <c r="L1244" s="110"/>
      <c r="M1244" s="109">
        <v>1</v>
      </c>
      <c r="N1244" s="109"/>
      <c r="O1244" s="110"/>
      <c r="P1244" s="41" t="str">
        <f t="shared" si="19"/>
        <v>1</v>
      </c>
      <c r="Q1244" s="41" t="str">
        <f>INDEX(Торг!$J:$J,MATCH($B1244,Торг!$B:$B,0))</f>
        <v>АТП</v>
      </c>
      <c r="R1244" s="4" t="b">
        <f>EXACT(VLOOKUP(A1244,Торг!$A:$A,1,0),A1244)</f>
        <v>1</v>
      </c>
    </row>
    <row r="1245" spans="1:18" ht="75" x14ac:dyDescent="0.25">
      <c r="A1245" s="110" t="s">
        <v>1888</v>
      </c>
      <c r="B1245" s="109">
        <v>138078</v>
      </c>
      <c r="C1245" s="109">
        <v>121398</v>
      </c>
      <c r="D1245" s="110" t="s">
        <v>597</v>
      </c>
      <c r="E1245" s="110" t="s">
        <v>2704</v>
      </c>
      <c r="F1245" s="110"/>
      <c r="G1245" s="110"/>
      <c r="H1245" s="110" t="s">
        <v>562</v>
      </c>
      <c r="I1245" s="110" t="s">
        <v>10</v>
      </c>
      <c r="J1245" s="111">
        <v>4400</v>
      </c>
      <c r="K1245" s="111">
        <v>6290</v>
      </c>
      <c r="L1245" s="110"/>
      <c r="M1245" s="109">
        <v>1</v>
      </c>
      <c r="N1245" s="109"/>
      <c r="O1245" s="110"/>
      <c r="P1245" s="41" t="str">
        <f t="shared" si="19"/>
        <v>1</v>
      </c>
      <c r="Q1245" s="41" t="str">
        <f>INDEX(Торг!$J:$J,MATCH($B1245,Торг!$B:$B,0))</f>
        <v>АТП</v>
      </c>
      <c r="R1245" s="4" t="b">
        <f>EXACT(VLOOKUP(A1245,Торг!$A:$A,1,0),A1245)</f>
        <v>1</v>
      </c>
    </row>
    <row r="1246" spans="1:18" ht="75" x14ac:dyDescent="0.25">
      <c r="A1246" s="110" t="s">
        <v>1888</v>
      </c>
      <c r="B1246" s="109">
        <v>138079</v>
      </c>
      <c r="C1246" s="109">
        <v>121399</v>
      </c>
      <c r="D1246" s="110" t="s">
        <v>596</v>
      </c>
      <c r="E1246" s="110" t="s">
        <v>2704</v>
      </c>
      <c r="F1246" s="110"/>
      <c r="G1246" s="110"/>
      <c r="H1246" s="110" t="s">
        <v>562</v>
      </c>
      <c r="I1246" s="110" t="s">
        <v>10</v>
      </c>
      <c r="J1246" s="111">
        <v>4400</v>
      </c>
      <c r="K1246" s="111">
        <v>6290</v>
      </c>
      <c r="L1246" s="110"/>
      <c r="M1246" s="109">
        <v>1</v>
      </c>
      <c r="N1246" s="109"/>
      <c r="O1246" s="110"/>
      <c r="P1246" s="41" t="str">
        <f t="shared" si="19"/>
        <v>1</v>
      </c>
      <c r="Q1246" s="41" t="str">
        <f>INDEX(Торг!$J:$J,MATCH($B1246,Торг!$B:$B,0))</f>
        <v>АТП</v>
      </c>
      <c r="R1246" s="4" t="b">
        <f>EXACT(VLOOKUP(A1246,Торг!$A:$A,1,0),A1246)</f>
        <v>1</v>
      </c>
    </row>
    <row r="1247" spans="1:18" ht="75" x14ac:dyDescent="0.25">
      <c r="A1247" s="110" t="s">
        <v>1888</v>
      </c>
      <c r="B1247" s="109">
        <v>138080</v>
      </c>
      <c r="C1247" s="109">
        <v>121400</v>
      </c>
      <c r="D1247" s="110" t="s">
        <v>595</v>
      </c>
      <c r="E1247" s="110" t="s">
        <v>2704</v>
      </c>
      <c r="F1247" s="110"/>
      <c r="G1247" s="110"/>
      <c r="H1247" s="110" t="s">
        <v>562</v>
      </c>
      <c r="I1247" s="110" t="s">
        <v>10</v>
      </c>
      <c r="J1247" s="111">
        <v>4400</v>
      </c>
      <c r="K1247" s="111">
        <v>6290</v>
      </c>
      <c r="L1247" s="110"/>
      <c r="M1247" s="109">
        <v>1</v>
      </c>
      <c r="N1247" s="109"/>
      <c r="O1247" s="110"/>
      <c r="P1247" s="41" t="str">
        <f t="shared" si="19"/>
        <v>1</v>
      </c>
      <c r="Q1247" s="41" t="str">
        <f>INDEX(Торг!$J:$J,MATCH($B1247,Торг!$B:$B,0))</f>
        <v>АТП</v>
      </c>
      <c r="R1247" s="4" t="b">
        <f>EXACT(VLOOKUP(A1247,Торг!$A:$A,1,0),A1247)</f>
        <v>1</v>
      </c>
    </row>
    <row r="1248" spans="1:18" ht="75" x14ac:dyDescent="0.25">
      <c r="A1248" s="110" t="s">
        <v>1888</v>
      </c>
      <c r="B1248" s="109">
        <v>138081</v>
      </c>
      <c r="C1248" s="109">
        <v>121401</v>
      </c>
      <c r="D1248" s="110" t="s">
        <v>594</v>
      </c>
      <c r="E1248" s="110" t="s">
        <v>2704</v>
      </c>
      <c r="F1248" s="110"/>
      <c r="G1248" s="110"/>
      <c r="H1248" s="110" t="s">
        <v>562</v>
      </c>
      <c r="I1248" s="110" t="s">
        <v>10</v>
      </c>
      <c r="J1248" s="111">
        <v>4400</v>
      </c>
      <c r="K1248" s="111">
        <v>6290</v>
      </c>
      <c r="L1248" s="110"/>
      <c r="M1248" s="109">
        <v>1</v>
      </c>
      <c r="N1248" s="109"/>
      <c r="O1248" s="110"/>
      <c r="P1248" s="41" t="str">
        <f t="shared" si="19"/>
        <v>1</v>
      </c>
      <c r="Q1248" s="41" t="str">
        <f>INDEX(Торг!$J:$J,MATCH($B1248,Торг!$B:$B,0))</f>
        <v>АТП</v>
      </c>
      <c r="R1248" s="4" t="b">
        <f>EXACT(VLOOKUP(A1248,Торг!$A:$A,1,0),A1248)</f>
        <v>1</v>
      </c>
    </row>
    <row r="1249" spans="1:18" ht="90" x14ac:dyDescent="0.25">
      <c r="A1249" s="110" t="s">
        <v>1888</v>
      </c>
      <c r="B1249" s="109">
        <v>138082</v>
      </c>
      <c r="C1249" s="109">
        <v>121402</v>
      </c>
      <c r="D1249" s="110" t="s">
        <v>593</v>
      </c>
      <c r="E1249" s="110" t="s">
        <v>2704</v>
      </c>
      <c r="F1249" s="110"/>
      <c r="G1249" s="110"/>
      <c r="H1249" s="110" t="s">
        <v>562</v>
      </c>
      <c r="I1249" s="110" t="s">
        <v>10</v>
      </c>
      <c r="J1249" s="111">
        <v>4400</v>
      </c>
      <c r="K1249" s="111">
        <v>6290</v>
      </c>
      <c r="L1249" s="110"/>
      <c r="M1249" s="109">
        <v>1</v>
      </c>
      <c r="N1249" s="109"/>
      <c r="O1249" s="110"/>
      <c r="P1249" s="41" t="str">
        <f t="shared" si="19"/>
        <v>1</v>
      </c>
      <c r="Q1249" s="41" t="str">
        <f>INDEX(Торг!$J:$J,MATCH($B1249,Торг!$B:$B,0))</f>
        <v>АТП</v>
      </c>
      <c r="R1249" s="4" t="b">
        <f>EXACT(VLOOKUP(A1249,Торг!$A:$A,1,0),A1249)</f>
        <v>1</v>
      </c>
    </row>
    <row r="1250" spans="1:18" ht="75" x14ac:dyDescent="0.25">
      <c r="A1250" s="110" t="s">
        <v>1888</v>
      </c>
      <c r="B1250" s="109">
        <v>138083</v>
      </c>
      <c r="C1250" s="109">
        <v>121403</v>
      </c>
      <c r="D1250" s="110" t="s">
        <v>592</v>
      </c>
      <c r="E1250" s="110" t="s">
        <v>2704</v>
      </c>
      <c r="F1250" s="110"/>
      <c r="G1250" s="110"/>
      <c r="H1250" s="110" t="s">
        <v>562</v>
      </c>
      <c r="I1250" s="110" t="s">
        <v>10</v>
      </c>
      <c r="J1250" s="111">
        <v>4400</v>
      </c>
      <c r="K1250" s="111">
        <v>6290</v>
      </c>
      <c r="L1250" s="110"/>
      <c r="M1250" s="109">
        <v>1</v>
      </c>
      <c r="N1250" s="109"/>
      <c r="O1250" s="110"/>
      <c r="P1250" s="41" t="str">
        <f t="shared" si="19"/>
        <v>1</v>
      </c>
      <c r="Q1250" s="41" t="str">
        <f>INDEX(Торг!$J:$J,MATCH($B1250,Торг!$B:$B,0))</f>
        <v>АТП</v>
      </c>
      <c r="R1250" s="4" t="b">
        <f>EXACT(VLOOKUP(A1250,Торг!$A:$A,1,0),A1250)</f>
        <v>1</v>
      </c>
    </row>
    <row r="1251" spans="1:18" ht="75" x14ac:dyDescent="0.25">
      <c r="A1251" s="110" t="s">
        <v>1888</v>
      </c>
      <c r="B1251" s="109">
        <v>138084</v>
      </c>
      <c r="C1251" s="109">
        <v>121404</v>
      </c>
      <c r="D1251" s="110" t="s">
        <v>591</v>
      </c>
      <c r="E1251" s="110" t="s">
        <v>2704</v>
      </c>
      <c r="F1251" s="110"/>
      <c r="G1251" s="110"/>
      <c r="H1251" s="110" t="s">
        <v>562</v>
      </c>
      <c r="I1251" s="110" t="s">
        <v>10</v>
      </c>
      <c r="J1251" s="111">
        <v>4400</v>
      </c>
      <c r="K1251" s="111">
        <v>6290</v>
      </c>
      <c r="L1251" s="110"/>
      <c r="M1251" s="109">
        <v>1</v>
      </c>
      <c r="N1251" s="109"/>
      <c r="O1251" s="110"/>
      <c r="P1251" s="41" t="str">
        <f t="shared" si="19"/>
        <v>1</v>
      </c>
      <c r="Q1251" s="41" t="str">
        <f>INDEX(Торг!$J:$J,MATCH($B1251,Торг!$B:$B,0))</f>
        <v>АТП</v>
      </c>
      <c r="R1251" s="4" t="b">
        <f>EXACT(VLOOKUP(A1251,Торг!$A:$A,1,0),A1251)</f>
        <v>1</v>
      </c>
    </row>
    <row r="1252" spans="1:18" ht="75" x14ac:dyDescent="0.25">
      <c r="A1252" s="110" t="s">
        <v>1888</v>
      </c>
      <c r="B1252" s="109">
        <v>138085</v>
      </c>
      <c r="C1252" s="109">
        <v>121405</v>
      </c>
      <c r="D1252" s="110" t="s">
        <v>590</v>
      </c>
      <c r="E1252" s="110" t="s">
        <v>2704</v>
      </c>
      <c r="F1252" s="110"/>
      <c r="G1252" s="110"/>
      <c r="H1252" s="110" t="s">
        <v>562</v>
      </c>
      <c r="I1252" s="110" t="s">
        <v>10</v>
      </c>
      <c r="J1252" s="111">
        <v>4400</v>
      </c>
      <c r="K1252" s="111">
        <v>6290</v>
      </c>
      <c r="L1252" s="110"/>
      <c r="M1252" s="109">
        <v>1</v>
      </c>
      <c r="N1252" s="109"/>
      <c r="O1252" s="110"/>
      <c r="P1252" s="41" t="str">
        <f t="shared" si="19"/>
        <v>1</v>
      </c>
      <c r="Q1252" s="41" t="str">
        <f>INDEX(Торг!$J:$J,MATCH($B1252,Торг!$B:$B,0))</f>
        <v>АТП</v>
      </c>
      <c r="R1252" s="4" t="b">
        <f>EXACT(VLOOKUP(A1252,Торг!$A:$A,1,0),A1252)</f>
        <v>1</v>
      </c>
    </row>
    <row r="1253" spans="1:18" ht="75" x14ac:dyDescent="0.25">
      <c r="A1253" s="110" t="s">
        <v>1888</v>
      </c>
      <c r="B1253" s="109">
        <v>138086</v>
      </c>
      <c r="C1253" s="109">
        <v>121406</v>
      </c>
      <c r="D1253" s="110" t="s">
        <v>589</v>
      </c>
      <c r="E1253" s="110" t="s">
        <v>2704</v>
      </c>
      <c r="F1253" s="110"/>
      <c r="G1253" s="110"/>
      <c r="H1253" s="110" t="s">
        <v>562</v>
      </c>
      <c r="I1253" s="110" t="s">
        <v>10</v>
      </c>
      <c r="J1253" s="111">
        <v>4400</v>
      </c>
      <c r="K1253" s="111">
        <v>6290</v>
      </c>
      <c r="L1253" s="110"/>
      <c r="M1253" s="109">
        <v>1</v>
      </c>
      <c r="N1253" s="109"/>
      <c r="O1253" s="110"/>
      <c r="P1253" s="41" t="str">
        <f t="shared" si="19"/>
        <v>1</v>
      </c>
      <c r="Q1253" s="41" t="str">
        <f>INDEX(Торг!$J:$J,MATCH($B1253,Торг!$B:$B,0))</f>
        <v>АТП</v>
      </c>
      <c r="R1253" s="4" t="b">
        <f>EXACT(VLOOKUP(A1253,Торг!$A:$A,1,0),A1253)</f>
        <v>1</v>
      </c>
    </row>
    <row r="1254" spans="1:18" ht="75" x14ac:dyDescent="0.25">
      <c r="A1254" s="110" t="s">
        <v>1888</v>
      </c>
      <c r="B1254" s="109">
        <v>138087</v>
      </c>
      <c r="C1254" s="109">
        <v>121407</v>
      </c>
      <c r="D1254" s="110" t="s">
        <v>588</v>
      </c>
      <c r="E1254" s="110" t="s">
        <v>2704</v>
      </c>
      <c r="F1254" s="110"/>
      <c r="G1254" s="110"/>
      <c r="H1254" s="110" t="s">
        <v>562</v>
      </c>
      <c r="I1254" s="110" t="s">
        <v>10</v>
      </c>
      <c r="J1254" s="111">
        <v>4400</v>
      </c>
      <c r="K1254" s="111">
        <v>6290</v>
      </c>
      <c r="L1254" s="110"/>
      <c r="M1254" s="109">
        <v>1</v>
      </c>
      <c r="N1254" s="109"/>
      <c r="O1254" s="110"/>
      <c r="P1254" s="41" t="str">
        <f t="shared" si="19"/>
        <v>1</v>
      </c>
      <c r="Q1254" s="41" t="str">
        <f>INDEX(Торг!$J:$J,MATCH($B1254,Торг!$B:$B,0))</f>
        <v>АТП</v>
      </c>
      <c r="R1254" s="4" t="b">
        <f>EXACT(VLOOKUP(A1254,Торг!$A:$A,1,0),A1254)</f>
        <v>1</v>
      </c>
    </row>
    <row r="1255" spans="1:18" ht="75" x14ac:dyDescent="0.25">
      <c r="A1255" s="110" t="s">
        <v>1888</v>
      </c>
      <c r="B1255" s="109">
        <v>257717</v>
      </c>
      <c r="C1255" s="109">
        <v>178211</v>
      </c>
      <c r="D1255" s="110" t="s">
        <v>1889</v>
      </c>
      <c r="E1255" s="110" t="s">
        <v>2704</v>
      </c>
      <c r="F1255" s="110"/>
      <c r="G1255" s="110"/>
      <c r="H1255" s="110" t="s">
        <v>562</v>
      </c>
      <c r="I1255" s="110" t="s">
        <v>10</v>
      </c>
      <c r="J1255" s="111">
        <v>4400</v>
      </c>
      <c r="K1255" s="111">
        <v>6290</v>
      </c>
      <c r="L1255" s="110"/>
      <c r="M1255" s="109">
        <v>1</v>
      </c>
      <c r="N1255" s="109"/>
      <c r="O1255" s="110"/>
      <c r="P1255" s="41" t="str">
        <f t="shared" si="19"/>
        <v>1</v>
      </c>
      <c r="Q1255" s="41" t="str">
        <f>INDEX(Торг!$J:$J,MATCH($B1255,Торг!$B:$B,0))</f>
        <v>АТП</v>
      </c>
      <c r="R1255" s="4" t="b">
        <f>EXACT(VLOOKUP(A1255,Торг!$A:$A,1,0),A1255)</f>
        <v>1</v>
      </c>
    </row>
    <row r="1256" spans="1:18" ht="75" x14ac:dyDescent="0.25">
      <c r="A1256" s="110" t="s">
        <v>1888</v>
      </c>
      <c r="B1256" s="109">
        <v>138088</v>
      </c>
      <c r="C1256" s="109">
        <v>121408</v>
      </c>
      <c r="D1256" s="110" t="s">
        <v>587</v>
      </c>
      <c r="E1256" s="110" t="s">
        <v>2704</v>
      </c>
      <c r="F1256" s="110"/>
      <c r="G1256" s="110"/>
      <c r="H1256" s="110" t="s">
        <v>562</v>
      </c>
      <c r="I1256" s="110" t="s">
        <v>10</v>
      </c>
      <c r="J1256" s="111">
        <v>4400</v>
      </c>
      <c r="K1256" s="111">
        <v>6290</v>
      </c>
      <c r="L1256" s="110"/>
      <c r="M1256" s="109">
        <v>1</v>
      </c>
      <c r="N1256" s="109"/>
      <c r="O1256" s="110"/>
      <c r="P1256" s="41" t="str">
        <f t="shared" si="19"/>
        <v>1</v>
      </c>
      <c r="Q1256" s="41" t="str">
        <f>INDEX(Торг!$J:$J,MATCH($B1256,Торг!$B:$B,0))</f>
        <v>АТП</v>
      </c>
      <c r="R1256" s="4" t="b">
        <f>EXACT(VLOOKUP(A1256,Торг!$A:$A,1,0),A1256)</f>
        <v>1</v>
      </c>
    </row>
    <row r="1257" spans="1:18" ht="75" x14ac:dyDescent="0.25">
      <c r="A1257" s="110" t="s">
        <v>1888</v>
      </c>
      <c r="B1257" s="109">
        <v>138089</v>
      </c>
      <c r="C1257" s="109">
        <v>121409</v>
      </c>
      <c r="D1257" s="110" t="s">
        <v>586</v>
      </c>
      <c r="E1257" s="110" t="s">
        <v>2704</v>
      </c>
      <c r="F1257" s="110"/>
      <c r="G1257" s="110"/>
      <c r="H1257" s="110" t="s">
        <v>562</v>
      </c>
      <c r="I1257" s="110" t="s">
        <v>10</v>
      </c>
      <c r="J1257" s="111">
        <v>4400</v>
      </c>
      <c r="K1257" s="111">
        <v>6290</v>
      </c>
      <c r="L1257" s="110"/>
      <c r="M1257" s="109">
        <v>1</v>
      </c>
      <c r="N1257" s="109"/>
      <c r="O1257" s="110"/>
      <c r="P1257" s="41" t="str">
        <f t="shared" si="19"/>
        <v>1</v>
      </c>
      <c r="Q1257" s="41" t="str">
        <f>INDEX(Торг!$J:$J,MATCH($B1257,Торг!$B:$B,0))</f>
        <v>АТП</v>
      </c>
      <c r="R1257" s="4" t="b">
        <f>EXACT(VLOOKUP(A1257,Торг!$A:$A,1,0),A1257)</f>
        <v>1</v>
      </c>
    </row>
    <row r="1258" spans="1:18" ht="75" x14ac:dyDescent="0.25">
      <c r="A1258" s="110" t="s">
        <v>1888</v>
      </c>
      <c r="B1258" s="109">
        <v>138090</v>
      </c>
      <c r="C1258" s="109">
        <v>121410</v>
      </c>
      <c r="D1258" s="110" t="s">
        <v>585</v>
      </c>
      <c r="E1258" s="110" t="s">
        <v>2704</v>
      </c>
      <c r="F1258" s="110"/>
      <c r="G1258" s="110"/>
      <c r="H1258" s="110" t="s">
        <v>562</v>
      </c>
      <c r="I1258" s="110" t="s">
        <v>10</v>
      </c>
      <c r="J1258" s="111">
        <v>4400</v>
      </c>
      <c r="K1258" s="111">
        <v>6290</v>
      </c>
      <c r="L1258" s="110"/>
      <c r="M1258" s="109">
        <v>1</v>
      </c>
      <c r="N1258" s="109"/>
      <c r="O1258" s="110"/>
      <c r="P1258" s="41" t="str">
        <f t="shared" si="19"/>
        <v>1</v>
      </c>
      <c r="Q1258" s="41" t="str">
        <f>INDEX(Торг!$J:$J,MATCH($B1258,Торг!$B:$B,0))</f>
        <v>АТП</v>
      </c>
      <c r="R1258" s="4" t="b">
        <f>EXACT(VLOOKUP(A1258,Торг!$A:$A,1,0),A1258)</f>
        <v>1</v>
      </c>
    </row>
    <row r="1259" spans="1:18" ht="75" x14ac:dyDescent="0.25">
      <c r="A1259" s="110" t="s">
        <v>1888</v>
      </c>
      <c r="B1259" s="109">
        <v>138091</v>
      </c>
      <c r="C1259" s="109">
        <v>121411</v>
      </c>
      <c r="D1259" s="110" t="s">
        <v>584</v>
      </c>
      <c r="E1259" s="110" t="s">
        <v>2704</v>
      </c>
      <c r="F1259" s="110"/>
      <c r="G1259" s="110"/>
      <c r="H1259" s="110" t="s">
        <v>562</v>
      </c>
      <c r="I1259" s="110" t="s">
        <v>10</v>
      </c>
      <c r="J1259" s="111">
        <v>4400</v>
      </c>
      <c r="K1259" s="111">
        <v>6290</v>
      </c>
      <c r="L1259" s="110"/>
      <c r="M1259" s="109">
        <v>1</v>
      </c>
      <c r="N1259" s="109"/>
      <c r="O1259" s="110"/>
      <c r="P1259" s="41" t="str">
        <f t="shared" si="19"/>
        <v>1</v>
      </c>
      <c r="Q1259" s="41" t="str">
        <f>INDEX(Торг!$J:$J,MATCH($B1259,Торг!$B:$B,0))</f>
        <v>АТП</v>
      </c>
      <c r="R1259" s="4" t="b">
        <f>EXACT(VLOOKUP(A1259,Торг!$A:$A,1,0),A1259)</f>
        <v>1</v>
      </c>
    </row>
    <row r="1260" spans="1:18" ht="75" x14ac:dyDescent="0.25">
      <c r="A1260" s="110" t="s">
        <v>1888</v>
      </c>
      <c r="B1260" s="109">
        <v>138092</v>
      </c>
      <c r="C1260" s="109">
        <v>121412</v>
      </c>
      <c r="D1260" s="110" t="s">
        <v>583</v>
      </c>
      <c r="E1260" s="110" t="s">
        <v>2704</v>
      </c>
      <c r="F1260" s="110"/>
      <c r="G1260" s="110"/>
      <c r="H1260" s="110" t="s">
        <v>562</v>
      </c>
      <c r="I1260" s="110" t="s">
        <v>10</v>
      </c>
      <c r="J1260" s="111">
        <v>4400</v>
      </c>
      <c r="K1260" s="111">
        <v>6290</v>
      </c>
      <c r="L1260" s="110"/>
      <c r="M1260" s="109">
        <v>1</v>
      </c>
      <c r="N1260" s="109"/>
      <c r="O1260" s="110"/>
      <c r="P1260" s="41" t="str">
        <f t="shared" si="19"/>
        <v>1</v>
      </c>
      <c r="Q1260" s="41" t="str">
        <f>INDEX(Торг!$J:$J,MATCH($B1260,Торг!$B:$B,0))</f>
        <v>АТП</v>
      </c>
      <c r="R1260" s="4" t="b">
        <f>EXACT(VLOOKUP(A1260,Торг!$A:$A,1,0),A1260)</f>
        <v>1</v>
      </c>
    </row>
    <row r="1261" spans="1:18" ht="75" x14ac:dyDescent="0.25">
      <c r="A1261" s="110" t="s">
        <v>1888</v>
      </c>
      <c r="B1261" s="109">
        <v>138093</v>
      </c>
      <c r="C1261" s="109">
        <v>121413</v>
      </c>
      <c r="D1261" s="110" t="s">
        <v>582</v>
      </c>
      <c r="E1261" s="110" t="s">
        <v>2704</v>
      </c>
      <c r="F1261" s="110"/>
      <c r="G1261" s="110"/>
      <c r="H1261" s="110" t="s">
        <v>562</v>
      </c>
      <c r="I1261" s="110" t="s">
        <v>10</v>
      </c>
      <c r="J1261" s="111">
        <v>4400</v>
      </c>
      <c r="K1261" s="111">
        <v>6290</v>
      </c>
      <c r="L1261" s="110"/>
      <c r="M1261" s="109">
        <v>1</v>
      </c>
      <c r="N1261" s="109"/>
      <c r="O1261" s="110"/>
      <c r="P1261" s="41" t="str">
        <f t="shared" si="19"/>
        <v>1</v>
      </c>
      <c r="Q1261" s="41" t="str">
        <f>INDEX(Торг!$J:$J,MATCH($B1261,Торг!$B:$B,0))</f>
        <v>АТП</v>
      </c>
      <c r="R1261" s="4" t="b">
        <f>EXACT(VLOOKUP(A1261,Торг!$A:$A,1,0),A1261)</f>
        <v>1</v>
      </c>
    </row>
    <row r="1262" spans="1:18" ht="75" x14ac:dyDescent="0.25">
      <c r="A1262" s="110" t="s">
        <v>1888</v>
      </c>
      <c r="B1262" s="109">
        <v>138094</v>
      </c>
      <c r="C1262" s="109">
        <v>121414</v>
      </c>
      <c r="D1262" s="110" t="s">
        <v>581</v>
      </c>
      <c r="E1262" s="110" t="s">
        <v>2704</v>
      </c>
      <c r="F1262" s="110"/>
      <c r="G1262" s="110"/>
      <c r="H1262" s="110" t="s">
        <v>562</v>
      </c>
      <c r="I1262" s="110" t="s">
        <v>10</v>
      </c>
      <c r="J1262" s="111">
        <v>4400</v>
      </c>
      <c r="K1262" s="111">
        <v>6290</v>
      </c>
      <c r="L1262" s="110"/>
      <c r="M1262" s="109">
        <v>1</v>
      </c>
      <c r="N1262" s="109"/>
      <c r="O1262" s="110"/>
      <c r="P1262" s="41" t="str">
        <f t="shared" si="19"/>
        <v>1</v>
      </c>
      <c r="Q1262" s="41" t="str">
        <f>INDEX(Торг!$J:$J,MATCH($B1262,Торг!$B:$B,0))</f>
        <v>АТП</v>
      </c>
      <c r="R1262" s="4" t="b">
        <f>EXACT(VLOOKUP(A1262,Торг!$A:$A,1,0),A1262)</f>
        <v>1</v>
      </c>
    </row>
    <row r="1263" spans="1:18" ht="75" x14ac:dyDescent="0.25">
      <c r="A1263" s="110" t="s">
        <v>1888</v>
      </c>
      <c r="B1263" s="109">
        <v>138095</v>
      </c>
      <c r="C1263" s="109">
        <v>121415</v>
      </c>
      <c r="D1263" s="110" t="s">
        <v>580</v>
      </c>
      <c r="E1263" s="110" t="s">
        <v>2704</v>
      </c>
      <c r="F1263" s="110"/>
      <c r="G1263" s="110"/>
      <c r="H1263" s="110" t="s">
        <v>562</v>
      </c>
      <c r="I1263" s="110" t="s">
        <v>10</v>
      </c>
      <c r="J1263" s="111">
        <v>4400</v>
      </c>
      <c r="K1263" s="111">
        <v>6290</v>
      </c>
      <c r="L1263" s="110"/>
      <c r="M1263" s="109">
        <v>1</v>
      </c>
      <c r="N1263" s="109"/>
      <c r="O1263" s="110"/>
      <c r="P1263" s="41" t="str">
        <f t="shared" si="19"/>
        <v>1</v>
      </c>
      <c r="Q1263" s="41" t="str">
        <f>INDEX(Торг!$J:$J,MATCH($B1263,Торг!$B:$B,0))</f>
        <v>АТП</v>
      </c>
      <c r="R1263" s="4" t="b">
        <f>EXACT(VLOOKUP(A1263,Торг!$A:$A,1,0),A1263)</f>
        <v>1</v>
      </c>
    </row>
    <row r="1264" spans="1:18" ht="75" x14ac:dyDescent="0.25">
      <c r="A1264" s="110" t="s">
        <v>1888</v>
      </c>
      <c r="B1264" s="109">
        <v>138096</v>
      </c>
      <c r="C1264" s="109">
        <v>121416</v>
      </c>
      <c r="D1264" s="110" t="s">
        <v>579</v>
      </c>
      <c r="E1264" s="110" t="s">
        <v>2704</v>
      </c>
      <c r="F1264" s="110"/>
      <c r="G1264" s="110"/>
      <c r="H1264" s="110" t="s">
        <v>562</v>
      </c>
      <c r="I1264" s="110" t="s">
        <v>10</v>
      </c>
      <c r="J1264" s="111">
        <v>4400</v>
      </c>
      <c r="K1264" s="111">
        <v>6290</v>
      </c>
      <c r="L1264" s="110"/>
      <c r="M1264" s="109">
        <v>1</v>
      </c>
      <c r="N1264" s="109"/>
      <c r="O1264" s="110"/>
      <c r="P1264" s="41" t="str">
        <f t="shared" si="19"/>
        <v>1</v>
      </c>
      <c r="Q1264" s="41" t="str">
        <f>INDEX(Торг!$J:$J,MATCH($B1264,Торг!$B:$B,0))</f>
        <v>АТП</v>
      </c>
      <c r="R1264" s="4" t="b">
        <f>EXACT(VLOOKUP(A1264,Торг!$A:$A,1,0),A1264)</f>
        <v>1</v>
      </c>
    </row>
    <row r="1265" spans="1:18" ht="75" x14ac:dyDescent="0.25">
      <c r="A1265" s="110" t="s">
        <v>1888</v>
      </c>
      <c r="B1265" s="109">
        <v>138097</v>
      </c>
      <c r="C1265" s="109">
        <v>121417</v>
      </c>
      <c r="D1265" s="110" t="s">
        <v>578</v>
      </c>
      <c r="E1265" s="110" t="s">
        <v>2704</v>
      </c>
      <c r="F1265" s="110"/>
      <c r="G1265" s="110"/>
      <c r="H1265" s="110" t="s">
        <v>562</v>
      </c>
      <c r="I1265" s="110" t="s">
        <v>10</v>
      </c>
      <c r="J1265" s="111">
        <v>4400</v>
      </c>
      <c r="K1265" s="111">
        <v>6290</v>
      </c>
      <c r="L1265" s="110"/>
      <c r="M1265" s="109">
        <v>1</v>
      </c>
      <c r="N1265" s="109"/>
      <c r="O1265" s="110"/>
      <c r="P1265" s="41" t="str">
        <f t="shared" si="19"/>
        <v>1</v>
      </c>
      <c r="Q1265" s="41" t="str">
        <f>INDEX(Торг!$J:$J,MATCH($B1265,Торг!$B:$B,0))</f>
        <v>АТП</v>
      </c>
      <c r="R1265" s="4" t="b">
        <f>EXACT(VLOOKUP(A1265,Торг!$A:$A,1,0),A1265)</f>
        <v>1</v>
      </c>
    </row>
    <row r="1266" spans="1:18" ht="75" x14ac:dyDescent="0.25">
      <c r="A1266" s="110" t="s">
        <v>1888</v>
      </c>
      <c r="B1266" s="109">
        <v>138098</v>
      </c>
      <c r="C1266" s="109">
        <v>121418</v>
      </c>
      <c r="D1266" s="110" t="s">
        <v>577</v>
      </c>
      <c r="E1266" s="110" t="s">
        <v>2704</v>
      </c>
      <c r="F1266" s="110"/>
      <c r="G1266" s="110"/>
      <c r="H1266" s="110" t="s">
        <v>562</v>
      </c>
      <c r="I1266" s="110" t="s">
        <v>10</v>
      </c>
      <c r="J1266" s="111">
        <v>4400</v>
      </c>
      <c r="K1266" s="111">
        <v>6290</v>
      </c>
      <c r="L1266" s="110"/>
      <c r="M1266" s="109">
        <v>1</v>
      </c>
      <c r="N1266" s="109"/>
      <c r="O1266" s="110"/>
      <c r="P1266" s="41" t="str">
        <f t="shared" si="19"/>
        <v>1</v>
      </c>
      <c r="Q1266" s="41" t="str">
        <f>INDEX(Торг!$J:$J,MATCH($B1266,Торг!$B:$B,0))</f>
        <v>АТП</v>
      </c>
      <c r="R1266" s="4" t="b">
        <f>EXACT(VLOOKUP(A1266,Торг!$A:$A,1,0),A1266)</f>
        <v>1</v>
      </c>
    </row>
    <row r="1267" spans="1:18" ht="75" x14ac:dyDescent="0.25">
      <c r="A1267" s="110" t="s">
        <v>1888</v>
      </c>
      <c r="B1267" s="109">
        <v>138099</v>
      </c>
      <c r="C1267" s="109">
        <v>121419</v>
      </c>
      <c r="D1267" s="110" t="s">
        <v>576</v>
      </c>
      <c r="E1267" s="110" t="s">
        <v>2704</v>
      </c>
      <c r="F1267" s="110"/>
      <c r="G1267" s="110"/>
      <c r="H1267" s="110" t="s">
        <v>562</v>
      </c>
      <c r="I1267" s="110" t="s">
        <v>10</v>
      </c>
      <c r="J1267" s="111">
        <v>4400</v>
      </c>
      <c r="K1267" s="111">
        <v>6290</v>
      </c>
      <c r="L1267" s="110"/>
      <c r="M1267" s="109">
        <v>1</v>
      </c>
      <c r="N1267" s="109"/>
      <c r="O1267" s="110"/>
      <c r="P1267" s="41" t="str">
        <f t="shared" si="19"/>
        <v>1</v>
      </c>
      <c r="Q1267" s="41" t="str">
        <f>INDEX(Торг!$J:$J,MATCH($B1267,Торг!$B:$B,0))</f>
        <v>АТП</v>
      </c>
      <c r="R1267" s="4" t="b">
        <f>EXACT(VLOOKUP(A1267,Торг!$A:$A,1,0),A1267)</f>
        <v>1</v>
      </c>
    </row>
    <row r="1268" spans="1:18" ht="75" x14ac:dyDescent="0.25">
      <c r="A1268" s="110" t="s">
        <v>1888</v>
      </c>
      <c r="B1268" s="109">
        <v>138100</v>
      </c>
      <c r="C1268" s="109">
        <v>121420</v>
      </c>
      <c r="D1268" s="110" t="s">
        <v>575</v>
      </c>
      <c r="E1268" s="110" t="s">
        <v>2704</v>
      </c>
      <c r="F1268" s="110"/>
      <c r="G1268" s="110"/>
      <c r="H1268" s="110" t="s">
        <v>562</v>
      </c>
      <c r="I1268" s="110" t="s">
        <v>10</v>
      </c>
      <c r="J1268" s="111">
        <v>4400</v>
      </c>
      <c r="K1268" s="111">
        <v>6290</v>
      </c>
      <c r="L1268" s="110"/>
      <c r="M1268" s="109">
        <v>1</v>
      </c>
      <c r="N1268" s="109"/>
      <c r="O1268" s="110"/>
      <c r="P1268" s="41" t="str">
        <f t="shared" si="19"/>
        <v>1</v>
      </c>
      <c r="Q1268" s="41" t="str">
        <f>INDEX(Торг!$J:$J,MATCH($B1268,Торг!$B:$B,0))</f>
        <v>АТП</v>
      </c>
      <c r="R1268" s="4" t="b">
        <f>EXACT(VLOOKUP(A1268,Торг!$A:$A,1,0),A1268)</f>
        <v>1</v>
      </c>
    </row>
    <row r="1269" spans="1:18" ht="75" x14ac:dyDescent="0.25">
      <c r="A1269" s="110" t="s">
        <v>1888</v>
      </c>
      <c r="B1269" s="109">
        <v>138101</v>
      </c>
      <c r="C1269" s="109">
        <v>121421</v>
      </c>
      <c r="D1269" s="110" t="s">
        <v>574</v>
      </c>
      <c r="E1269" s="110" t="s">
        <v>2704</v>
      </c>
      <c r="F1269" s="110"/>
      <c r="G1269" s="110"/>
      <c r="H1269" s="110" t="s">
        <v>562</v>
      </c>
      <c r="I1269" s="110" t="s">
        <v>10</v>
      </c>
      <c r="J1269" s="111">
        <v>4400</v>
      </c>
      <c r="K1269" s="111">
        <v>6290</v>
      </c>
      <c r="L1269" s="110"/>
      <c r="M1269" s="109">
        <v>1</v>
      </c>
      <c r="N1269" s="109"/>
      <c r="O1269" s="110"/>
      <c r="P1269" s="41" t="str">
        <f t="shared" si="19"/>
        <v>1</v>
      </c>
      <c r="Q1269" s="41" t="str">
        <f>INDEX(Торг!$J:$J,MATCH($B1269,Торг!$B:$B,0))</f>
        <v>АТП</v>
      </c>
      <c r="R1269" s="4" t="b">
        <f>EXACT(VLOOKUP(A1269,Торг!$A:$A,1,0),A1269)</f>
        <v>1</v>
      </c>
    </row>
    <row r="1270" spans="1:18" ht="75" x14ac:dyDescent="0.25">
      <c r="A1270" s="110" t="s">
        <v>1888</v>
      </c>
      <c r="B1270" s="109">
        <v>138102</v>
      </c>
      <c r="C1270" s="109">
        <v>121422</v>
      </c>
      <c r="D1270" s="110" t="s">
        <v>573</v>
      </c>
      <c r="E1270" s="110" t="s">
        <v>2704</v>
      </c>
      <c r="F1270" s="110"/>
      <c r="G1270" s="110"/>
      <c r="H1270" s="110" t="s">
        <v>562</v>
      </c>
      <c r="I1270" s="110" t="s">
        <v>10</v>
      </c>
      <c r="J1270" s="111">
        <v>4400</v>
      </c>
      <c r="K1270" s="111">
        <v>6290</v>
      </c>
      <c r="L1270" s="110"/>
      <c r="M1270" s="109">
        <v>1</v>
      </c>
      <c r="N1270" s="109"/>
      <c r="O1270" s="110"/>
      <c r="P1270" s="41" t="str">
        <f t="shared" si="19"/>
        <v>1</v>
      </c>
      <c r="Q1270" s="41" t="str">
        <f>INDEX(Торг!$J:$J,MATCH($B1270,Торг!$B:$B,0))</f>
        <v>АТП</v>
      </c>
      <c r="R1270" s="4" t="b">
        <f>EXACT(VLOOKUP(A1270,Торг!$A:$A,1,0),A1270)</f>
        <v>1</v>
      </c>
    </row>
    <row r="1271" spans="1:18" ht="75" x14ac:dyDescent="0.25">
      <c r="A1271" s="110" t="s">
        <v>1888</v>
      </c>
      <c r="B1271" s="109">
        <v>138103</v>
      </c>
      <c r="C1271" s="109">
        <v>121423</v>
      </c>
      <c r="D1271" s="110" t="s">
        <v>572</v>
      </c>
      <c r="E1271" s="110" t="s">
        <v>2704</v>
      </c>
      <c r="F1271" s="110"/>
      <c r="G1271" s="110"/>
      <c r="H1271" s="110" t="s">
        <v>562</v>
      </c>
      <c r="I1271" s="110" t="s">
        <v>10</v>
      </c>
      <c r="J1271" s="111">
        <v>4400</v>
      </c>
      <c r="K1271" s="111">
        <v>6290</v>
      </c>
      <c r="L1271" s="110"/>
      <c r="M1271" s="109">
        <v>1</v>
      </c>
      <c r="N1271" s="109"/>
      <c r="O1271" s="110"/>
      <c r="P1271" s="41" t="str">
        <f t="shared" si="19"/>
        <v>1</v>
      </c>
      <c r="Q1271" s="41" t="str">
        <f>INDEX(Торг!$J:$J,MATCH($B1271,Торг!$B:$B,0))</f>
        <v>АТП</v>
      </c>
      <c r="R1271" s="4" t="b">
        <f>EXACT(VLOOKUP(A1271,Торг!$A:$A,1,0),A1271)</f>
        <v>1</v>
      </c>
    </row>
    <row r="1272" spans="1:18" ht="75" x14ac:dyDescent="0.25">
      <c r="A1272" s="110" t="s">
        <v>1888</v>
      </c>
      <c r="B1272" s="109">
        <v>138104</v>
      </c>
      <c r="C1272" s="109">
        <v>121424</v>
      </c>
      <c r="D1272" s="110" t="s">
        <v>571</v>
      </c>
      <c r="E1272" s="110" t="s">
        <v>2704</v>
      </c>
      <c r="F1272" s="110"/>
      <c r="G1272" s="110"/>
      <c r="H1272" s="110" t="s">
        <v>562</v>
      </c>
      <c r="I1272" s="110" t="s">
        <v>10</v>
      </c>
      <c r="J1272" s="111">
        <v>4400</v>
      </c>
      <c r="K1272" s="111">
        <v>6290</v>
      </c>
      <c r="L1272" s="110"/>
      <c r="M1272" s="109">
        <v>1</v>
      </c>
      <c r="N1272" s="109"/>
      <c r="O1272" s="110"/>
      <c r="P1272" s="41" t="str">
        <f t="shared" si="19"/>
        <v>1</v>
      </c>
      <c r="Q1272" s="41" t="str">
        <f>INDEX(Торг!$J:$J,MATCH($B1272,Торг!$B:$B,0))</f>
        <v>АТП</v>
      </c>
      <c r="R1272" s="4" t="b">
        <f>EXACT(VLOOKUP(A1272,Торг!$A:$A,1,0),A1272)</f>
        <v>1</v>
      </c>
    </row>
    <row r="1273" spans="1:18" ht="90" x14ac:dyDescent="0.25">
      <c r="A1273" s="110" t="s">
        <v>1888</v>
      </c>
      <c r="B1273" s="109">
        <v>138105</v>
      </c>
      <c r="C1273" s="109">
        <v>121425</v>
      </c>
      <c r="D1273" s="110" t="s">
        <v>570</v>
      </c>
      <c r="E1273" s="110" t="s">
        <v>2704</v>
      </c>
      <c r="F1273" s="110"/>
      <c r="G1273" s="110"/>
      <c r="H1273" s="110" t="s">
        <v>562</v>
      </c>
      <c r="I1273" s="110" t="s">
        <v>10</v>
      </c>
      <c r="J1273" s="111">
        <v>4400</v>
      </c>
      <c r="K1273" s="111">
        <v>6290</v>
      </c>
      <c r="L1273" s="110"/>
      <c r="M1273" s="109">
        <v>1</v>
      </c>
      <c r="N1273" s="109"/>
      <c r="O1273" s="110"/>
      <c r="P1273" s="41" t="str">
        <f t="shared" si="19"/>
        <v>1</v>
      </c>
      <c r="Q1273" s="41" t="str">
        <f>INDEX(Торг!$J:$J,MATCH($B1273,Торг!$B:$B,0))</f>
        <v>АТП</v>
      </c>
      <c r="R1273" s="4" t="b">
        <f>EXACT(VLOOKUP(A1273,Торг!$A:$A,1,0),A1273)</f>
        <v>1</v>
      </c>
    </row>
    <row r="1274" spans="1:18" ht="75" x14ac:dyDescent="0.25">
      <c r="A1274" s="110" t="s">
        <v>1888</v>
      </c>
      <c r="B1274" s="109">
        <v>138106</v>
      </c>
      <c r="C1274" s="109">
        <v>121426</v>
      </c>
      <c r="D1274" s="110" t="s">
        <v>569</v>
      </c>
      <c r="E1274" s="110" t="s">
        <v>2704</v>
      </c>
      <c r="F1274" s="110"/>
      <c r="G1274" s="110"/>
      <c r="H1274" s="110" t="s">
        <v>562</v>
      </c>
      <c r="I1274" s="110" t="s">
        <v>10</v>
      </c>
      <c r="J1274" s="111">
        <v>4400</v>
      </c>
      <c r="K1274" s="111">
        <v>6290</v>
      </c>
      <c r="L1274" s="110"/>
      <c r="M1274" s="109">
        <v>1</v>
      </c>
      <c r="N1274" s="109"/>
      <c r="O1274" s="110"/>
      <c r="P1274" s="41" t="str">
        <f t="shared" si="19"/>
        <v>1</v>
      </c>
      <c r="Q1274" s="41" t="str">
        <f>INDEX(Торг!$J:$J,MATCH($B1274,Торг!$B:$B,0))</f>
        <v>АТП</v>
      </c>
      <c r="R1274" s="4" t="b">
        <f>EXACT(VLOOKUP(A1274,Торг!$A:$A,1,0),A1274)</f>
        <v>1</v>
      </c>
    </row>
    <row r="1275" spans="1:18" ht="75" x14ac:dyDescent="0.25">
      <c r="A1275" s="110" t="s">
        <v>1888</v>
      </c>
      <c r="B1275" s="109">
        <v>138107</v>
      </c>
      <c r="C1275" s="109">
        <v>121427</v>
      </c>
      <c r="D1275" s="110" t="s">
        <v>568</v>
      </c>
      <c r="E1275" s="110" t="s">
        <v>2704</v>
      </c>
      <c r="F1275" s="110"/>
      <c r="G1275" s="110"/>
      <c r="H1275" s="110" t="s">
        <v>562</v>
      </c>
      <c r="I1275" s="110" t="s">
        <v>10</v>
      </c>
      <c r="J1275" s="111">
        <v>4400</v>
      </c>
      <c r="K1275" s="111">
        <v>6290</v>
      </c>
      <c r="L1275" s="110"/>
      <c r="M1275" s="109">
        <v>1</v>
      </c>
      <c r="N1275" s="109"/>
      <c r="O1275" s="110"/>
      <c r="P1275" s="41" t="str">
        <f t="shared" si="19"/>
        <v>1</v>
      </c>
      <c r="Q1275" s="41" t="str">
        <f>INDEX(Торг!$J:$J,MATCH($B1275,Торг!$B:$B,0))</f>
        <v>АТП</v>
      </c>
      <c r="R1275" s="4" t="b">
        <f>EXACT(VLOOKUP(A1275,Торг!$A:$A,1,0),A1275)</f>
        <v>1</v>
      </c>
    </row>
    <row r="1276" spans="1:18" ht="75" x14ac:dyDescent="0.25">
      <c r="A1276" s="110" t="s">
        <v>1888</v>
      </c>
      <c r="B1276" s="109">
        <v>138108</v>
      </c>
      <c r="C1276" s="109">
        <v>121428</v>
      </c>
      <c r="D1276" s="110" t="s">
        <v>567</v>
      </c>
      <c r="E1276" s="110" t="s">
        <v>2704</v>
      </c>
      <c r="F1276" s="110"/>
      <c r="G1276" s="110"/>
      <c r="H1276" s="110" t="s">
        <v>562</v>
      </c>
      <c r="I1276" s="110" t="s">
        <v>10</v>
      </c>
      <c r="J1276" s="111">
        <v>4400</v>
      </c>
      <c r="K1276" s="111">
        <v>6290</v>
      </c>
      <c r="L1276" s="110"/>
      <c r="M1276" s="109">
        <v>1</v>
      </c>
      <c r="N1276" s="109"/>
      <c r="O1276" s="110"/>
      <c r="P1276" s="41" t="str">
        <f t="shared" si="19"/>
        <v>1</v>
      </c>
      <c r="Q1276" s="41" t="str">
        <f>INDEX(Торг!$J:$J,MATCH($B1276,Торг!$B:$B,0))</f>
        <v>АТП</v>
      </c>
      <c r="R1276" s="4" t="b">
        <f>EXACT(VLOOKUP(A1276,Торг!$A:$A,1,0),A1276)</f>
        <v>1</v>
      </c>
    </row>
    <row r="1277" spans="1:18" ht="75" x14ac:dyDescent="0.25">
      <c r="A1277" s="110" t="s">
        <v>1888</v>
      </c>
      <c r="B1277" s="109">
        <v>138109</v>
      </c>
      <c r="C1277" s="109">
        <v>121429</v>
      </c>
      <c r="D1277" s="110" t="s">
        <v>566</v>
      </c>
      <c r="E1277" s="110" t="s">
        <v>2704</v>
      </c>
      <c r="F1277" s="110"/>
      <c r="G1277" s="110"/>
      <c r="H1277" s="110" t="s">
        <v>562</v>
      </c>
      <c r="I1277" s="110" t="s">
        <v>10</v>
      </c>
      <c r="J1277" s="111">
        <v>4400</v>
      </c>
      <c r="K1277" s="111">
        <v>6290</v>
      </c>
      <c r="L1277" s="110"/>
      <c r="M1277" s="109">
        <v>1</v>
      </c>
      <c r="N1277" s="109"/>
      <c r="O1277" s="110"/>
      <c r="P1277" s="41" t="str">
        <f t="shared" si="19"/>
        <v>1</v>
      </c>
      <c r="Q1277" s="41" t="str">
        <f>INDEX(Торг!$J:$J,MATCH($B1277,Торг!$B:$B,0))</f>
        <v>АТП</v>
      </c>
      <c r="R1277" s="4" t="b">
        <f>EXACT(VLOOKUP(A1277,Торг!$A:$A,1,0),A1277)</f>
        <v>1</v>
      </c>
    </row>
    <row r="1278" spans="1:18" ht="75" x14ac:dyDescent="0.25">
      <c r="A1278" s="110" t="s">
        <v>1888</v>
      </c>
      <c r="B1278" s="109">
        <v>138110</v>
      </c>
      <c r="C1278" s="109">
        <v>121430</v>
      </c>
      <c r="D1278" s="110" t="s">
        <v>565</v>
      </c>
      <c r="E1278" s="110" t="s">
        <v>2704</v>
      </c>
      <c r="F1278" s="110"/>
      <c r="G1278" s="110"/>
      <c r="H1278" s="110" t="s">
        <v>562</v>
      </c>
      <c r="I1278" s="110" t="s">
        <v>10</v>
      </c>
      <c r="J1278" s="111">
        <v>4400</v>
      </c>
      <c r="K1278" s="111">
        <v>6290</v>
      </c>
      <c r="L1278" s="110"/>
      <c r="M1278" s="109">
        <v>1</v>
      </c>
      <c r="N1278" s="109"/>
      <c r="O1278" s="110"/>
      <c r="P1278" s="41" t="str">
        <f t="shared" si="19"/>
        <v>1</v>
      </c>
      <c r="Q1278" s="41" t="str">
        <f>INDEX(Торг!$J:$J,MATCH($B1278,Торг!$B:$B,0))</f>
        <v>АТП</v>
      </c>
      <c r="R1278" s="4" t="b">
        <f>EXACT(VLOOKUP(A1278,Торг!$A:$A,1,0),A1278)</f>
        <v>1</v>
      </c>
    </row>
    <row r="1279" spans="1:18" ht="75" x14ac:dyDescent="0.25">
      <c r="A1279" s="110" t="s">
        <v>1888</v>
      </c>
      <c r="B1279" s="109">
        <v>138111</v>
      </c>
      <c r="C1279" s="109">
        <v>121431</v>
      </c>
      <c r="D1279" s="110" t="s">
        <v>564</v>
      </c>
      <c r="E1279" s="110" t="s">
        <v>2704</v>
      </c>
      <c r="F1279" s="110"/>
      <c r="G1279" s="110"/>
      <c r="H1279" s="110" t="s">
        <v>562</v>
      </c>
      <c r="I1279" s="110" t="s">
        <v>10</v>
      </c>
      <c r="J1279" s="111">
        <v>4400</v>
      </c>
      <c r="K1279" s="111">
        <v>6290</v>
      </c>
      <c r="L1279" s="110"/>
      <c r="M1279" s="109">
        <v>1</v>
      </c>
      <c r="N1279" s="109"/>
      <c r="O1279" s="110"/>
      <c r="P1279" s="41" t="str">
        <f t="shared" si="19"/>
        <v>1</v>
      </c>
      <c r="Q1279" s="41" t="str">
        <f>INDEX(Торг!$J:$J,MATCH($B1279,Торг!$B:$B,0))</f>
        <v>АТП</v>
      </c>
      <c r="R1279" s="4" t="b">
        <f>EXACT(VLOOKUP(A1279,Торг!$A:$A,1,0),A1279)</f>
        <v>1</v>
      </c>
    </row>
    <row r="1280" spans="1:18" ht="75" x14ac:dyDescent="0.25">
      <c r="A1280" s="110" t="s">
        <v>1888</v>
      </c>
      <c r="B1280" s="109">
        <v>138112</v>
      </c>
      <c r="C1280" s="109">
        <v>121432</v>
      </c>
      <c r="D1280" s="110" t="s">
        <v>563</v>
      </c>
      <c r="E1280" s="110" t="s">
        <v>2704</v>
      </c>
      <c r="F1280" s="110"/>
      <c r="G1280" s="110"/>
      <c r="H1280" s="110" t="s">
        <v>562</v>
      </c>
      <c r="I1280" s="110" t="s">
        <v>10</v>
      </c>
      <c r="J1280" s="111">
        <v>4400</v>
      </c>
      <c r="K1280" s="111">
        <v>6290</v>
      </c>
      <c r="L1280" s="110"/>
      <c r="M1280" s="109">
        <v>1</v>
      </c>
      <c r="N1280" s="109"/>
      <c r="O1280" s="110"/>
      <c r="P1280" s="41" t="str">
        <f t="shared" si="19"/>
        <v>1</v>
      </c>
      <c r="Q1280" s="41" t="str">
        <f>INDEX(Торг!$J:$J,MATCH($B1280,Торг!$B:$B,0))</f>
        <v>АТП</v>
      </c>
      <c r="R1280" s="4" t="b">
        <f>EXACT(VLOOKUP(A1280,Торг!$A:$A,1,0),A1280)</f>
        <v>1</v>
      </c>
    </row>
    <row r="1281" spans="1:18" ht="75" x14ac:dyDescent="0.25">
      <c r="A1281" s="110" t="s">
        <v>1890</v>
      </c>
      <c r="B1281" s="109">
        <v>138159</v>
      </c>
      <c r="C1281" s="109">
        <v>61003</v>
      </c>
      <c r="D1281" s="110" t="s">
        <v>560</v>
      </c>
      <c r="E1281" s="110" t="s">
        <v>2704</v>
      </c>
      <c r="F1281" s="110"/>
      <c r="G1281" s="110"/>
      <c r="H1281" s="110" t="s">
        <v>559</v>
      </c>
      <c r="I1281" s="110" t="s">
        <v>10</v>
      </c>
      <c r="J1281" s="111">
        <v>3100</v>
      </c>
      <c r="K1281" s="111">
        <v>5390</v>
      </c>
      <c r="L1281" s="110" t="s">
        <v>2599</v>
      </c>
      <c r="M1281" s="109">
        <v>1</v>
      </c>
      <c r="N1281" s="109"/>
      <c r="O1281" s="110"/>
      <c r="P1281" s="41" t="str">
        <f t="shared" si="19"/>
        <v>1</v>
      </c>
      <c r="Q1281" s="41" t="str">
        <f>INDEX(Торг!$J:$J,MATCH($B1281,Торг!$B:$B,0))</f>
        <v>АТП</v>
      </c>
      <c r="R1281" s="4" t="b">
        <f>EXACT(VLOOKUP(A1281,Торг!$A:$A,1,0),A1281)</f>
        <v>1</v>
      </c>
    </row>
    <row r="1282" spans="1:18" ht="75" x14ac:dyDescent="0.25">
      <c r="A1282" s="110" t="s">
        <v>1890</v>
      </c>
      <c r="B1282" s="109">
        <v>331205</v>
      </c>
      <c r="C1282" s="109">
        <v>331205</v>
      </c>
      <c r="D1282" s="110" t="s">
        <v>2761</v>
      </c>
      <c r="E1282" s="110" t="s">
        <v>2704</v>
      </c>
      <c r="F1282" s="110"/>
      <c r="G1282" s="110"/>
      <c r="H1282" s="110" t="s">
        <v>553</v>
      </c>
      <c r="I1282" s="110" t="s">
        <v>10</v>
      </c>
      <c r="J1282" s="111">
        <v>3700</v>
      </c>
      <c r="K1282" s="111">
        <v>6290</v>
      </c>
      <c r="L1282" s="110" t="s">
        <v>2599</v>
      </c>
      <c r="M1282" s="109">
        <v>1</v>
      </c>
      <c r="N1282" s="109"/>
      <c r="O1282" s="110"/>
      <c r="P1282" s="41" t="str">
        <f t="shared" si="19"/>
        <v>1</v>
      </c>
      <c r="Q1282" s="41" t="str">
        <f>INDEX(Торг!$J:$J,MATCH($B1282,Торг!$B:$B,0))</f>
        <v>АТП</v>
      </c>
      <c r="R1282" s="4" t="b">
        <f>EXACT(VLOOKUP(A1282,Торг!$A:$A,1,0),A1282)</f>
        <v>1</v>
      </c>
    </row>
    <row r="1283" spans="1:18" ht="75" x14ac:dyDescent="0.25">
      <c r="A1283" s="110" t="s">
        <v>1890</v>
      </c>
      <c r="B1283" s="109">
        <v>257719</v>
      </c>
      <c r="C1283" s="109">
        <v>61007</v>
      </c>
      <c r="D1283" s="110" t="s">
        <v>1891</v>
      </c>
      <c r="E1283" s="110" t="s">
        <v>2704</v>
      </c>
      <c r="F1283" s="110"/>
      <c r="G1283" s="110"/>
      <c r="H1283" s="110" t="s">
        <v>559</v>
      </c>
      <c r="I1283" s="110" t="s">
        <v>10</v>
      </c>
      <c r="J1283" s="111">
        <v>3700</v>
      </c>
      <c r="K1283" s="111">
        <v>6290</v>
      </c>
      <c r="L1283" s="110" t="s">
        <v>2599</v>
      </c>
      <c r="M1283" s="109">
        <v>1</v>
      </c>
      <c r="N1283" s="109"/>
      <c r="O1283" s="110"/>
      <c r="P1283" s="41" t="str">
        <f t="shared" ref="P1283:P1346" si="20">_xlfn.CONCAT(M1283,IF(N1283&lt;&gt;"",_xlfn.CONCAT("ск",N1283),""))</f>
        <v>1</v>
      </c>
      <c r="Q1283" s="41" t="str">
        <f>INDEX(Торг!$J:$J,MATCH($B1283,Торг!$B:$B,0))</f>
        <v>АТП</v>
      </c>
      <c r="R1283" s="4" t="b">
        <f>EXACT(VLOOKUP(A1283,Торг!$A:$A,1,0),A1283)</f>
        <v>1</v>
      </c>
    </row>
    <row r="1284" spans="1:18" ht="75" x14ac:dyDescent="0.25">
      <c r="A1284" s="110" t="s">
        <v>1890</v>
      </c>
      <c r="B1284" s="109">
        <v>257720</v>
      </c>
      <c r="C1284" s="109">
        <v>182454</v>
      </c>
      <c r="D1284" s="110" t="s">
        <v>1892</v>
      </c>
      <c r="E1284" s="110" t="s">
        <v>2704</v>
      </c>
      <c r="F1284" s="110"/>
      <c r="G1284" s="110"/>
      <c r="H1284" s="110" t="s">
        <v>559</v>
      </c>
      <c r="I1284" s="110" t="s">
        <v>10</v>
      </c>
      <c r="J1284" s="111">
        <v>3700</v>
      </c>
      <c r="K1284" s="111">
        <v>6290</v>
      </c>
      <c r="L1284" s="110" t="s">
        <v>2599</v>
      </c>
      <c r="M1284" s="109">
        <v>1</v>
      </c>
      <c r="N1284" s="109"/>
      <c r="O1284" s="110"/>
      <c r="P1284" s="41" t="str">
        <f t="shared" si="20"/>
        <v>1</v>
      </c>
      <c r="Q1284" s="41" t="str">
        <f>INDEX(Торг!$J:$J,MATCH($B1284,Торг!$B:$B,0))</f>
        <v>АТП</v>
      </c>
      <c r="R1284" s="4" t="b">
        <f>EXACT(VLOOKUP(A1284,Торг!$A:$A,1,0),A1284)</f>
        <v>1</v>
      </c>
    </row>
    <row r="1285" spans="1:18" ht="75" x14ac:dyDescent="0.25">
      <c r="A1285" s="110" t="s">
        <v>1890</v>
      </c>
      <c r="B1285" s="109">
        <v>257721</v>
      </c>
      <c r="C1285" s="109">
        <v>182455</v>
      </c>
      <c r="D1285" s="110" t="s">
        <v>1893</v>
      </c>
      <c r="E1285" s="110" t="s">
        <v>2704</v>
      </c>
      <c r="F1285" s="110"/>
      <c r="G1285" s="110"/>
      <c r="H1285" s="110" t="s">
        <v>559</v>
      </c>
      <c r="I1285" s="110" t="s">
        <v>10</v>
      </c>
      <c r="J1285" s="111">
        <v>3700</v>
      </c>
      <c r="K1285" s="111">
        <v>6290</v>
      </c>
      <c r="L1285" s="110" t="s">
        <v>2599</v>
      </c>
      <c r="M1285" s="109">
        <v>1</v>
      </c>
      <c r="N1285" s="109"/>
      <c r="O1285" s="110"/>
      <c r="P1285" s="41" t="str">
        <f t="shared" si="20"/>
        <v>1</v>
      </c>
      <c r="Q1285" s="41" t="str">
        <f>INDEX(Торг!$J:$J,MATCH($B1285,Торг!$B:$B,0))</f>
        <v>АТП</v>
      </c>
      <c r="R1285" s="4" t="b">
        <f>EXACT(VLOOKUP(A1285,Торг!$A:$A,1,0),A1285)</f>
        <v>1</v>
      </c>
    </row>
    <row r="1286" spans="1:18" ht="75" x14ac:dyDescent="0.25">
      <c r="A1286" s="110" t="s">
        <v>1890</v>
      </c>
      <c r="B1286" s="109">
        <v>257722</v>
      </c>
      <c r="C1286" s="109">
        <v>182456</v>
      </c>
      <c r="D1286" s="110" t="s">
        <v>1894</v>
      </c>
      <c r="E1286" s="110" t="s">
        <v>2704</v>
      </c>
      <c r="F1286" s="110"/>
      <c r="G1286" s="110"/>
      <c r="H1286" s="110" t="s">
        <v>559</v>
      </c>
      <c r="I1286" s="110" t="s">
        <v>10</v>
      </c>
      <c r="J1286" s="111">
        <v>3700</v>
      </c>
      <c r="K1286" s="111">
        <v>6290</v>
      </c>
      <c r="L1286" s="110" t="s">
        <v>2599</v>
      </c>
      <c r="M1286" s="109">
        <v>1</v>
      </c>
      <c r="N1286" s="109"/>
      <c r="O1286" s="110"/>
      <c r="P1286" s="41" t="str">
        <f t="shared" si="20"/>
        <v>1</v>
      </c>
      <c r="Q1286" s="41" t="str">
        <f>INDEX(Торг!$J:$J,MATCH($B1286,Торг!$B:$B,0))</f>
        <v>АТП</v>
      </c>
      <c r="R1286" s="4" t="b">
        <f>EXACT(VLOOKUP(A1286,Торг!$A:$A,1,0),A1286)</f>
        <v>1</v>
      </c>
    </row>
    <row r="1287" spans="1:18" ht="75" x14ac:dyDescent="0.25">
      <c r="A1287" s="110" t="s">
        <v>1890</v>
      </c>
      <c r="B1287" s="109">
        <v>257723</v>
      </c>
      <c r="C1287" s="109">
        <v>182457</v>
      </c>
      <c r="D1287" s="110" t="s">
        <v>1895</v>
      </c>
      <c r="E1287" s="110" t="s">
        <v>2704</v>
      </c>
      <c r="F1287" s="110"/>
      <c r="G1287" s="110"/>
      <c r="H1287" s="110" t="s">
        <v>559</v>
      </c>
      <c r="I1287" s="110" t="s">
        <v>10</v>
      </c>
      <c r="J1287" s="111">
        <v>3700</v>
      </c>
      <c r="K1287" s="111">
        <v>6290</v>
      </c>
      <c r="L1287" s="110" t="s">
        <v>2599</v>
      </c>
      <c r="M1287" s="109">
        <v>1</v>
      </c>
      <c r="N1287" s="109"/>
      <c r="O1287" s="110"/>
      <c r="P1287" s="41" t="str">
        <f t="shared" si="20"/>
        <v>1</v>
      </c>
      <c r="Q1287" s="41" t="str">
        <f>INDEX(Торг!$J:$J,MATCH($B1287,Торг!$B:$B,0))</f>
        <v>АТП</v>
      </c>
      <c r="R1287" s="4" t="b">
        <f>EXACT(VLOOKUP(A1287,Торг!$A:$A,1,0),A1287)</f>
        <v>1</v>
      </c>
    </row>
    <row r="1288" spans="1:18" ht="75" x14ac:dyDescent="0.25">
      <c r="A1288" s="110" t="s">
        <v>1890</v>
      </c>
      <c r="B1288" s="109">
        <v>257724</v>
      </c>
      <c r="C1288" s="109">
        <v>182458</v>
      </c>
      <c r="D1288" s="110" t="s">
        <v>1896</v>
      </c>
      <c r="E1288" s="110" t="s">
        <v>2704</v>
      </c>
      <c r="F1288" s="110"/>
      <c r="G1288" s="110"/>
      <c r="H1288" s="110" t="s">
        <v>559</v>
      </c>
      <c r="I1288" s="110" t="s">
        <v>10</v>
      </c>
      <c r="J1288" s="111">
        <v>3700</v>
      </c>
      <c r="K1288" s="111">
        <v>6290</v>
      </c>
      <c r="L1288" s="110" t="s">
        <v>2599</v>
      </c>
      <c r="M1288" s="109">
        <v>1</v>
      </c>
      <c r="N1288" s="109"/>
      <c r="O1288" s="110"/>
      <c r="P1288" s="41" t="str">
        <f t="shared" si="20"/>
        <v>1</v>
      </c>
      <c r="Q1288" s="41" t="str">
        <f>INDEX(Торг!$J:$J,MATCH($B1288,Торг!$B:$B,0))</f>
        <v>АТП</v>
      </c>
      <c r="R1288" s="4" t="b">
        <f>EXACT(VLOOKUP(A1288,Торг!$A:$A,1,0),A1288)</f>
        <v>1</v>
      </c>
    </row>
    <row r="1289" spans="1:18" ht="75" x14ac:dyDescent="0.25">
      <c r="A1289" s="110" t="s">
        <v>1890</v>
      </c>
      <c r="B1289" s="109">
        <v>257725</v>
      </c>
      <c r="C1289" s="109">
        <v>182459</v>
      </c>
      <c r="D1289" s="110" t="s">
        <v>1897</v>
      </c>
      <c r="E1289" s="110" t="s">
        <v>2704</v>
      </c>
      <c r="F1289" s="110"/>
      <c r="G1289" s="110"/>
      <c r="H1289" s="110" t="s">
        <v>559</v>
      </c>
      <c r="I1289" s="110" t="s">
        <v>10</v>
      </c>
      <c r="J1289" s="111">
        <v>3700</v>
      </c>
      <c r="K1289" s="111">
        <v>6290</v>
      </c>
      <c r="L1289" s="110" t="s">
        <v>2599</v>
      </c>
      <c r="M1289" s="109">
        <v>1</v>
      </c>
      <c r="N1289" s="109"/>
      <c r="O1289" s="110"/>
      <c r="P1289" s="41" t="str">
        <f t="shared" si="20"/>
        <v>1</v>
      </c>
      <c r="Q1289" s="41" t="str">
        <f>INDEX(Торг!$J:$J,MATCH($B1289,Торг!$B:$B,0))</f>
        <v>АТП</v>
      </c>
      <c r="R1289" s="4" t="b">
        <f>EXACT(VLOOKUP(A1289,Торг!$A:$A,1,0),A1289)</f>
        <v>1</v>
      </c>
    </row>
    <row r="1290" spans="1:18" ht="75" x14ac:dyDescent="0.25">
      <c r="A1290" s="110" t="s">
        <v>1890</v>
      </c>
      <c r="B1290" s="109">
        <v>257726</v>
      </c>
      <c r="C1290" s="109">
        <v>182460</v>
      </c>
      <c r="D1290" s="110" t="s">
        <v>1898</v>
      </c>
      <c r="E1290" s="110" t="s">
        <v>2704</v>
      </c>
      <c r="F1290" s="110"/>
      <c r="G1290" s="110"/>
      <c r="H1290" s="110" t="s">
        <v>559</v>
      </c>
      <c r="I1290" s="110" t="s">
        <v>10</v>
      </c>
      <c r="J1290" s="111">
        <v>3700</v>
      </c>
      <c r="K1290" s="111">
        <v>6290</v>
      </c>
      <c r="L1290" s="110" t="s">
        <v>2599</v>
      </c>
      <c r="M1290" s="109">
        <v>1</v>
      </c>
      <c r="N1290" s="109"/>
      <c r="O1290" s="110"/>
      <c r="P1290" s="41" t="str">
        <f t="shared" si="20"/>
        <v>1</v>
      </c>
      <c r="Q1290" s="41" t="str">
        <f>INDEX(Торг!$J:$J,MATCH($B1290,Торг!$B:$B,0))</f>
        <v>АТП</v>
      </c>
      <c r="R1290" s="4" t="b">
        <f>EXACT(VLOOKUP(A1290,Торг!$A:$A,1,0),A1290)</f>
        <v>1</v>
      </c>
    </row>
    <row r="1291" spans="1:18" ht="75" x14ac:dyDescent="0.25">
      <c r="A1291" s="110" t="s">
        <v>1890</v>
      </c>
      <c r="B1291" s="109">
        <v>257727</v>
      </c>
      <c r="C1291" s="109">
        <v>182461</v>
      </c>
      <c r="D1291" s="110" t="s">
        <v>1899</v>
      </c>
      <c r="E1291" s="110" t="s">
        <v>2704</v>
      </c>
      <c r="F1291" s="110"/>
      <c r="G1291" s="110"/>
      <c r="H1291" s="110" t="s">
        <v>559</v>
      </c>
      <c r="I1291" s="110" t="s">
        <v>10</v>
      </c>
      <c r="J1291" s="111">
        <v>3700</v>
      </c>
      <c r="K1291" s="111">
        <v>6290</v>
      </c>
      <c r="L1291" s="110" t="s">
        <v>2599</v>
      </c>
      <c r="M1291" s="109">
        <v>1</v>
      </c>
      <c r="N1291" s="109"/>
      <c r="O1291" s="110"/>
      <c r="P1291" s="41" t="str">
        <f t="shared" si="20"/>
        <v>1</v>
      </c>
      <c r="Q1291" s="41" t="str">
        <f>INDEX(Торг!$J:$J,MATCH($B1291,Торг!$B:$B,0))</f>
        <v>АТП</v>
      </c>
      <c r="R1291" s="4" t="b">
        <f>EXACT(VLOOKUP(A1291,Торг!$A:$A,1,0),A1291)</f>
        <v>1</v>
      </c>
    </row>
    <row r="1292" spans="1:18" ht="75" x14ac:dyDescent="0.25">
      <c r="A1292" s="110" t="s">
        <v>1890</v>
      </c>
      <c r="B1292" s="109">
        <v>257728</v>
      </c>
      <c r="C1292" s="109">
        <v>182462</v>
      </c>
      <c r="D1292" s="110" t="s">
        <v>1900</v>
      </c>
      <c r="E1292" s="110" t="s">
        <v>2704</v>
      </c>
      <c r="F1292" s="110"/>
      <c r="G1292" s="110"/>
      <c r="H1292" s="110" t="s">
        <v>559</v>
      </c>
      <c r="I1292" s="110" t="s">
        <v>10</v>
      </c>
      <c r="J1292" s="111">
        <v>3700</v>
      </c>
      <c r="K1292" s="111">
        <v>6290</v>
      </c>
      <c r="L1292" s="110" t="s">
        <v>2599</v>
      </c>
      <c r="M1292" s="109">
        <v>1</v>
      </c>
      <c r="N1292" s="109"/>
      <c r="O1292" s="110"/>
      <c r="P1292" s="41" t="str">
        <f t="shared" si="20"/>
        <v>1</v>
      </c>
      <c r="Q1292" s="41" t="str">
        <f>INDEX(Торг!$J:$J,MATCH($B1292,Торг!$B:$B,0))</f>
        <v>АТП</v>
      </c>
      <c r="R1292" s="4" t="b">
        <f>EXACT(VLOOKUP(A1292,Торг!$A:$A,1,0),A1292)</f>
        <v>1</v>
      </c>
    </row>
    <row r="1293" spans="1:18" ht="75" x14ac:dyDescent="0.25">
      <c r="A1293" s="110" t="s">
        <v>1890</v>
      </c>
      <c r="B1293" s="109">
        <v>257729</v>
      </c>
      <c r="C1293" s="109">
        <v>182463</v>
      </c>
      <c r="D1293" s="110" t="s">
        <v>1901</v>
      </c>
      <c r="E1293" s="110" t="s">
        <v>2704</v>
      </c>
      <c r="F1293" s="110"/>
      <c r="G1293" s="110"/>
      <c r="H1293" s="110" t="s">
        <v>559</v>
      </c>
      <c r="I1293" s="110" t="s">
        <v>10</v>
      </c>
      <c r="J1293" s="111">
        <v>3700</v>
      </c>
      <c r="K1293" s="111">
        <v>6290</v>
      </c>
      <c r="L1293" s="110" t="s">
        <v>2599</v>
      </c>
      <c r="M1293" s="109">
        <v>1</v>
      </c>
      <c r="N1293" s="109"/>
      <c r="O1293" s="110"/>
      <c r="P1293" s="41" t="str">
        <f t="shared" si="20"/>
        <v>1</v>
      </c>
      <c r="Q1293" s="41" t="str">
        <f>INDEX(Торг!$J:$J,MATCH($B1293,Торг!$B:$B,0))</f>
        <v>АТП</v>
      </c>
      <c r="R1293" s="4" t="b">
        <f>EXACT(VLOOKUP(A1293,Торг!$A:$A,1,0),A1293)</f>
        <v>1</v>
      </c>
    </row>
    <row r="1294" spans="1:18" ht="75" x14ac:dyDescent="0.25">
      <c r="A1294" s="110" t="s">
        <v>1890</v>
      </c>
      <c r="B1294" s="109">
        <v>257730</v>
      </c>
      <c r="C1294" s="109">
        <v>182464</v>
      </c>
      <c r="D1294" s="110" t="s">
        <v>1902</v>
      </c>
      <c r="E1294" s="110" t="s">
        <v>2704</v>
      </c>
      <c r="F1294" s="110"/>
      <c r="G1294" s="110"/>
      <c r="H1294" s="110" t="s">
        <v>559</v>
      </c>
      <c r="I1294" s="110" t="s">
        <v>10</v>
      </c>
      <c r="J1294" s="111">
        <v>3700</v>
      </c>
      <c r="K1294" s="111">
        <v>6290</v>
      </c>
      <c r="L1294" s="110" t="s">
        <v>2599</v>
      </c>
      <c r="M1294" s="109">
        <v>1</v>
      </c>
      <c r="N1294" s="109"/>
      <c r="O1294" s="110"/>
      <c r="P1294" s="41" t="str">
        <f t="shared" si="20"/>
        <v>1</v>
      </c>
      <c r="Q1294" s="41" t="str">
        <f>INDEX(Торг!$J:$J,MATCH($B1294,Торг!$B:$B,0))</f>
        <v>АТП</v>
      </c>
      <c r="R1294" s="4" t="b">
        <f>EXACT(VLOOKUP(A1294,Торг!$A:$A,1,0),A1294)</f>
        <v>1</v>
      </c>
    </row>
    <row r="1295" spans="1:18" ht="75" x14ac:dyDescent="0.25">
      <c r="A1295" s="110" t="s">
        <v>1890</v>
      </c>
      <c r="B1295" s="109">
        <v>257731</v>
      </c>
      <c r="C1295" s="109">
        <v>182465</v>
      </c>
      <c r="D1295" s="110" t="s">
        <v>1903</v>
      </c>
      <c r="E1295" s="110" t="s">
        <v>2704</v>
      </c>
      <c r="F1295" s="110"/>
      <c r="G1295" s="110"/>
      <c r="H1295" s="110" t="s">
        <v>559</v>
      </c>
      <c r="I1295" s="110" t="s">
        <v>10</v>
      </c>
      <c r="J1295" s="111">
        <v>3700</v>
      </c>
      <c r="K1295" s="111">
        <v>6290</v>
      </c>
      <c r="L1295" s="110" t="s">
        <v>2599</v>
      </c>
      <c r="M1295" s="109">
        <v>1</v>
      </c>
      <c r="N1295" s="109"/>
      <c r="O1295" s="110"/>
      <c r="P1295" s="41" t="str">
        <f t="shared" si="20"/>
        <v>1</v>
      </c>
      <c r="Q1295" s="41" t="str">
        <f>INDEX(Торг!$J:$J,MATCH($B1295,Торг!$B:$B,0))</f>
        <v>АТП</v>
      </c>
      <c r="R1295" s="4" t="b">
        <f>EXACT(VLOOKUP(A1295,Торг!$A:$A,1,0),A1295)</f>
        <v>1</v>
      </c>
    </row>
    <row r="1296" spans="1:18" ht="75" x14ac:dyDescent="0.25">
      <c r="A1296" s="110" t="s">
        <v>1890</v>
      </c>
      <c r="B1296" s="109">
        <v>257732</v>
      </c>
      <c r="C1296" s="109">
        <v>182466</v>
      </c>
      <c r="D1296" s="110" t="s">
        <v>1904</v>
      </c>
      <c r="E1296" s="110" t="s">
        <v>2704</v>
      </c>
      <c r="F1296" s="110"/>
      <c r="G1296" s="110"/>
      <c r="H1296" s="110" t="s">
        <v>559</v>
      </c>
      <c r="I1296" s="110" t="s">
        <v>10</v>
      </c>
      <c r="J1296" s="111">
        <v>3700</v>
      </c>
      <c r="K1296" s="111">
        <v>6290</v>
      </c>
      <c r="L1296" s="110" t="s">
        <v>2599</v>
      </c>
      <c r="M1296" s="109">
        <v>1</v>
      </c>
      <c r="N1296" s="109"/>
      <c r="O1296" s="110"/>
      <c r="P1296" s="41" t="str">
        <f t="shared" si="20"/>
        <v>1</v>
      </c>
      <c r="Q1296" s="41" t="str">
        <f>INDEX(Торг!$J:$J,MATCH($B1296,Торг!$B:$B,0))</f>
        <v>АТП</v>
      </c>
      <c r="R1296" s="4" t="b">
        <f>EXACT(VLOOKUP(A1296,Торг!$A:$A,1,0),A1296)</f>
        <v>1</v>
      </c>
    </row>
    <row r="1297" spans="1:18" ht="75" x14ac:dyDescent="0.25">
      <c r="A1297" s="110" t="s">
        <v>1890</v>
      </c>
      <c r="B1297" s="109">
        <v>257733</v>
      </c>
      <c r="C1297" s="109">
        <v>182467</v>
      </c>
      <c r="D1297" s="110" t="s">
        <v>1905</v>
      </c>
      <c r="E1297" s="110" t="s">
        <v>2704</v>
      </c>
      <c r="F1297" s="110"/>
      <c r="G1297" s="110"/>
      <c r="H1297" s="110" t="s">
        <v>559</v>
      </c>
      <c r="I1297" s="110" t="s">
        <v>10</v>
      </c>
      <c r="J1297" s="111">
        <v>3700</v>
      </c>
      <c r="K1297" s="111">
        <v>6290</v>
      </c>
      <c r="L1297" s="110" t="s">
        <v>2599</v>
      </c>
      <c r="M1297" s="109">
        <v>1</v>
      </c>
      <c r="N1297" s="109"/>
      <c r="O1297" s="110"/>
      <c r="P1297" s="41" t="str">
        <f t="shared" si="20"/>
        <v>1</v>
      </c>
      <c r="Q1297" s="41" t="str">
        <f>INDEX(Торг!$J:$J,MATCH($B1297,Торг!$B:$B,0))</f>
        <v>АТП</v>
      </c>
      <c r="R1297" s="4" t="b">
        <f>EXACT(VLOOKUP(A1297,Торг!$A:$A,1,0),A1297)</f>
        <v>1</v>
      </c>
    </row>
    <row r="1298" spans="1:18" ht="75" x14ac:dyDescent="0.25">
      <c r="A1298" s="110" t="s">
        <v>1890</v>
      </c>
      <c r="B1298" s="109">
        <v>257734</v>
      </c>
      <c r="C1298" s="109">
        <v>182468</v>
      </c>
      <c r="D1298" s="110" t="s">
        <v>1906</v>
      </c>
      <c r="E1298" s="110" t="s">
        <v>2704</v>
      </c>
      <c r="F1298" s="110"/>
      <c r="G1298" s="110"/>
      <c r="H1298" s="110" t="s">
        <v>559</v>
      </c>
      <c r="I1298" s="110" t="s">
        <v>10</v>
      </c>
      <c r="J1298" s="111">
        <v>3700</v>
      </c>
      <c r="K1298" s="111">
        <v>6290</v>
      </c>
      <c r="L1298" s="110" t="s">
        <v>2599</v>
      </c>
      <c r="M1298" s="109">
        <v>1</v>
      </c>
      <c r="N1298" s="109"/>
      <c r="O1298" s="110"/>
      <c r="P1298" s="41" t="str">
        <f t="shared" si="20"/>
        <v>1</v>
      </c>
      <c r="Q1298" s="41" t="str">
        <f>INDEX(Торг!$J:$J,MATCH($B1298,Торг!$B:$B,0))</f>
        <v>АТП</v>
      </c>
      <c r="R1298" s="4" t="b">
        <f>EXACT(VLOOKUP(A1298,Торг!$A:$A,1,0),A1298)</f>
        <v>1</v>
      </c>
    </row>
    <row r="1299" spans="1:18" ht="75" x14ac:dyDescent="0.25">
      <c r="A1299" s="110" t="s">
        <v>1890</v>
      </c>
      <c r="B1299" s="109">
        <v>257735</v>
      </c>
      <c r="C1299" s="109">
        <v>182469</v>
      </c>
      <c r="D1299" s="110" t="s">
        <v>1907</v>
      </c>
      <c r="E1299" s="110" t="s">
        <v>2704</v>
      </c>
      <c r="F1299" s="110"/>
      <c r="G1299" s="110"/>
      <c r="H1299" s="110" t="s">
        <v>559</v>
      </c>
      <c r="I1299" s="110" t="s">
        <v>10</v>
      </c>
      <c r="J1299" s="111">
        <v>3700</v>
      </c>
      <c r="K1299" s="111">
        <v>6290</v>
      </c>
      <c r="L1299" s="110" t="s">
        <v>2599</v>
      </c>
      <c r="M1299" s="109">
        <v>1</v>
      </c>
      <c r="N1299" s="109"/>
      <c r="O1299" s="110"/>
      <c r="P1299" s="41" t="str">
        <f t="shared" si="20"/>
        <v>1</v>
      </c>
      <c r="Q1299" s="41" t="str">
        <f>INDEX(Торг!$J:$J,MATCH($B1299,Торг!$B:$B,0))</f>
        <v>АТП</v>
      </c>
      <c r="R1299" s="4" t="b">
        <f>EXACT(VLOOKUP(A1299,Торг!$A:$A,1,0),A1299)</f>
        <v>1</v>
      </c>
    </row>
    <row r="1300" spans="1:18" ht="75" x14ac:dyDescent="0.25">
      <c r="A1300" s="110" t="s">
        <v>1890</v>
      </c>
      <c r="B1300" s="109">
        <v>257736</v>
      </c>
      <c r="C1300" s="109">
        <v>182470</v>
      </c>
      <c r="D1300" s="110" t="s">
        <v>1908</v>
      </c>
      <c r="E1300" s="110" t="s">
        <v>2704</v>
      </c>
      <c r="F1300" s="110"/>
      <c r="G1300" s="110"/>
      <c r="H1300" s="110" t="s">
        <v>559</v>
      </c>
      <c r="I1300" s="110" t="s">
        <v>10</v>
      </c>
      <c r="J1300" s="111">
        <v>3700</v>
      </c>
      <c r="K1300" s="111">
        <v>6290</v>
      </c>
      <c r="L1300" s="110" t="s">
        <v>2599</v>
      </c>
      <c r="M1300" s="109">
        <v>1</v>
      </c>
      <c r="N1300" s="109"/>
      <c r="O1300" s="110"/>
      <c r="P1300" s="41" t="str">
        <f t="shared" si="20"/>
        <v>1</v>
      </c>
      <c r="Q1300" s="41" t="str">
        <f>INDEX(Торг!$J:$J,MATCH($B1300,Торг!$B:$B,0))</f>
        <v>АТП</v>
      </c>
      <c r="R1300" s="4" t="b">
        <f>EXACT(VLOOKUP(A1300,Торг!$A:$A,1,0),A1300)</f>
        <v>1</v>
      </c>
    </row>
    <row r="1301" spans="1:18" ht="75" x14ac:dyDescent="0.25">
      <c r="A1301" s="110" t="s">
        <v>1890</v>
      </c>
      <c r="B1301" s="109">
        <v>257737</v>
      </c>
      <c r="C1301" s="109">
        <v>182471</v>
      </c>
      <c r="D1301" s="110" t="s">
        <v>1909</v>
      </c>
      <c r="E1301" s="110" t="s">
        <v>2704</v>
      </c>
      <c r="F1301" s="110"/>
      <c r="G1301" s="110"/>
      <c r="H1301" s="110" t="s">
        <v>559</v>
      </c>
      <c r="I1301" s="110" t="s">
        <v>10</v>
      </c>
      <c r="J1301" s="111">
        <v>3700</v>
      </c>
      <c r="K1301" s="111">
        <v>6290</v>
      </c>
      <c r="L1301" s="110" t="s">
        <v>2599</v>
      </c>
      <c r="M1301" s="109">
        <v>1</v>
      </c>
      <c r="N1301" s="109"/>
      <c r="O1301" s="110"/>
      <c r="P1301" s="41" t="str">
        <f t="shared" si="20"/>
        <v>1</v>
      </c>
      <c r="Q1301" s="41" t="str">
        <f>INDEX(Торг!$J:$J,MATCH($B1301,Торг!$B:$B,0))</f>
        <v>АТП</v>
      </c>
      <c r="R1301" s="4" t="b">
        <f>EXACT(VLOOKUP(A1301,Торг!$A:$A,1,0),A1301)</f>
        <v>1</v>
      </c>
    </row>
    <row r="1302" spans="1:18" ht="75" x14ac:dyDescent="0.25">
      <c r="A1302" s="110" t="s">
        <v>1890</v>
      </c>
      <c r="B1302" s="109">
        <v>257738</v>
      </c>
      <c r="C1302" s="109">
        <v>182472</v>
      </c>
      <c r="D1302" s="110" t="s">
        <v>1910</v>
      </c>
      <c r="E1302" s="110" t="s">
        <v>2704</v>
      </c>
      <c r="F1302" s="110"/>
      <c r="G1302" s="110"/>
      <c r="H1302" s="110" t="s">
        <v>559</v>
      </c>
      <c r="I1302" s="110" t="s">
        <v>10</v>
      </c>
      <c r="J1302" s="111">
        <v>3700</v>
      </c>
      <c r="K1302" s="111">
        <v>6290</v>
      </c>
      <c r="L1302" s="110" t="s">
        <v>2599</v>
      </c>
      <c r="M1302" s="109">
        <v>1</v>
      </c>
      <c r="N1302" s="109"/>
      <c r="O1302" s="110"/>
      <c r="P1302" s="41" t="str">
        <f t="shared" si="20"/>
        <v>1</v>
      </c>
      <c r="Q1302" s="41" t="str">
        <f>INDEX(Торг!$J:$J,MATCH($B1302,Торг!$B:$B,0))</f>
        <v>АТП</v>
      </c>
      <c r="R1302" s="4" t="b">
        <f>EXACT(VLOOKUP(A1302,Торг!$A:$A,1,0),A1302)</f>
        <v>1</v>
      </c>
    </row>
    <row r="1303" spans="1:18" ht="75" x14ac:dyDescent="0.25">
      <c r="A1303" s="110" t="s">
        <v>1890</v>
      </c>
      <c r="B1303" s="109">
        <v>257739</v>
      </c>
      <c r="C1303" s="109">
        <v>182473</v>
      </c>
      <c r="D1303" s="110" t="s">
        <v>1911</v>
      </c>
      <c r="E1303" s="110" t="s">
        <v>2704</v>
      </c>
      <c r="F1303" s="110"/>
      <c r="G1303" s="110"/>
      <c r="H1303" s="110" t="s">
        <v>559</v>
      </c>
      <c r="I1303" s="110" t="s">
        <v>10</v>
      </c>
      <c r="J1303" s="111">
        <v>3700</v>
      </c>
      <c r="K1303" s="111">
        <v>6290</v>
      </c>
      <c r="L1303" s="110" t="s">
        <v>2599</v>
      </c>
      <c r="M1303" s="109">
        <v>1</v>
      </c>
      <c r="N1303" s="109"/>
      <c r="O1303" s="110"/>
      <c r="P1303" s="41" t="str">
        <f t="shared" si="20"/>
        <v>1</v>
      </c>
      <c r="Q1303" s="41" t="str">
        <f>INDEX(Торг!$J:$J,MATCH($B1303,Торг!$B:$B,0))</f>
        <v>АТП</v>
      </c>
      <c r="R1303" s="4" t="b">
        <f>EXACT(VLOOKUP(A1303,Торг!$A:$A,1,0),A1303)</f>
        <v>1</v>
      </c>
    </row>
    <row r="1304" spans="1:18" ht="75" x14ac:dyDescent="0.25">
      <c r="A1304" s="110" t="s">
        <v>1890</v>
      </c>
      <c r="B1304" s="109">
        <v>257740</v>
      </c>
      <c r="C1304" s="109">
        <v>182474</v>
      </c>
      <c r="D1304" s="110" t="s">
        <v>1912</v>
      </c>
      <c r="E1304" s="110" t="s">
        <v>2704</v>
      </c>
      <c r="F1304" s="110"/>
      <c r="G1304" s="110"/>
      <c r="H1304" s="110" t="s">
        <v>559</v>
      </c>
      <c r="I1304" s="110" t="s">
        <v>10</v>
      </c>
      <c r="J1304" s="111">
        <v>3700</v>
      </c>
      <c r="K1304" s="111">
        <v>6290</v>
      </c>
      <c r="L1304" s="110" t="s">
        <v>2599</v>
      </c>
      <c r="M1304" s="109">
        <v>1</v>
      </c>
      <c r="N1304" s="109"/>
      <c r="O1304" s="110"/>
      <c r="P1304" s="41" t="str">
        <f t="shared" si="20"/>
        <v>1</v>
      </c>
      <c r="Q1304" s="41" t="str">
        <f>INDEX(Торг!$J:$J,MATCH($B1304,Торг!$B:$B,0))</f>
        <v>АТП</v>
      </c>
      <c r="R1304" s="4" t="b">
        <f>EXACT(VLOOKUP(A1304,Торг!$A:$A,1,0),A1304)</f>
        <v>1</v>
      </c>
    </row>
    <row r="1305" spans="1:18" ht="75" x14ac:dyDescent="0.25">
      <c r="A1305" s="110" t="s">
        <v>1890</v>
      </c>
      <c r="B1305" s="109">
        <v>257741</v>
      </c>
      <c r="C1305" s="109">
        <v>182475</v>
      </c>
      <c r="D1305" s="110" t="s">
        <v>1913</v>
      </c>
      <c r="E1305" s="110" t="s">
        <v>2704</v>
      </c>
      <c r="F1305" s="110"/>
      <c r="G1305" s="110"/>
      <c r="H1305" s="110" t="s">
        <v>559</v>
      </c>
      <c r="I1305" s="110" t="s">
        <v>10</v>
      </c>
      <c r="J1305" s="111">
        <v>3700</v>
      </c>
      <c r="K1305" s="111">
        <v>6290</v>
      </c>
      <c r="L1305" s="110" t="s">
        <v>2599</v>
      </c>
      <c r="M1305" s="109">
        <v>1</v>
      </c>
      <c r="N1305" s="109"/>
      <c r="O1305" s="110"/>
      <c r="P1305" s="41" t="str">
        <f t="shared" si="20"/>
        <v>1</v>
      </c>
      <c r="Q1305" s="41" t="str">
        <f>INDEX(Торг!$J:$J,MATCH($B1305,Торг!$B:$B,0))</f>
        <v>АТП</v>
      </c>
      <c r="R1305" s="4" t="b">
        <f>EXACT(VLOOKUP(A1305,Торг!$A:$A,1,0),A1305)</f>
        <v>1</v>
      </c>
    </row>
    <row r="1306" spans="1:18" ht="75" x14ac:dyDescent="0.25">
      <c r="A1306" s="110" t="s">
        <v>1890</v>
      </c>
      <c r="B1306" s="109">
        <v>257742</v>
      </c>
      <c r="C1306" s="109">
        <v>182476</v>
      </c>
      <c r="D1306" s="110" t="s">
        <v>1914</v>
      </c>
      <c r="E1306" s="110" t="s">
        <v>2704</v>
      </c>
      <c r="F1306" s="110"/>
      <c r="G1306" s="110"/>
      <c r="H1306" s="110" t="s">
        <v>559</v>
      </c>
      <c r="I1306" s="110" t="s">
        <v>10</v>
      </c>
      <c r="J1306" s="111">
        <v>3700</v>
      </c>
      <c r="K1306" s="111">
        <v>6290</v>
      </c>
      <c r="L1306" s="110" t="s">
        <v>2599</v>
      </c>
      <c r="M1306" s="109">
        <v>1</v>
      </c>
      <c r="N1306" s="109"/>
      <c r="O1306" s="110"/>
      <c r="P1306" s="41" t="str">
        <f t="shared" si="20"/>
        <v>1</v>
      </c>
      <c r="Q1306" s="41" t="str">
        <f>INDEX(Торг!$J:$J,MATCH($B1306,Торг!$B:$B,0))</f>
        <v>АТП</v>
      </c>
      <c r="R1306" s="4" t="b">
        <f>EXACT(VLOOKUP(A1306,Торг!$A:$A,1,0),A1306)</f>
        <v>1</v>
      </c>
    </row>
    <row r="1307" spans="1:18" ht="75" x14ac:dyDescent="0.25">
      <c r="A1307" s="110" t="s">
        <v>1890</v>
      </c>
      <c r="B1307" s="109">
        <v>257743</v>
      </c>
      <c r="C1307" s="109">
        <v>182477</v>
      </c>
      <c r="D1307" s="110" t="s">
        <v>1915</v>
      </c>
      <c r="E1307" s="110" t="s">
        <v>2704</v>
      </c>
      <c r="F1307" s="110"/>
      <c r="G1307" s="110"/>
      <c r="H1307" s="110" t="s">
        <v>559</v>
      </c>
      <c r="I1307" s="110" t="s">
        <v>10</v>
      </c>
      <c r="J1307" s="111">
        <v>3700</v>
      </c>
      <c r="K1307" s="111">
        <v>6290</v>
      </c>
      <c r="L1307" s="110" t="s">
        <v>2599</v>
      </c>
      <c r="M1307" s="109">
        <v>1</v>
      </c>
      <c r="N1307" s="109"/>
      <c r="O1307" s="110"/>
      <c r="P1307" s="41" t="str">
        <f t="shared" si="20"/>
        <v>1</v>
      </c>
      <c r="Q1307" s="41" t="str">
        <f>INDEX(Торг!$J:$J,MATCH($B1307,Торг!$B:$B,0))</f>
        <v>АТП</v>
      </c>
      <c r="R1307" s="4" t="b">
        <f>EXACT(VLOOKUP(A1307,Торг!$A:$A,1,0),A1307)</f>
        <v>1</v>
      </c>
    </row>
    <row r="1308" spans="1:18" ht="75" x14ac:dyDescent="0.25">
      <c r="A1308" s="110" t="s">
        <v>1890</v>
      </c>
      <c r="B1308" s="109">
        <v>257744</v>
      </c>
      <c r="C1308" s="109">
        <v>182478</v>
      </c>
      <c r="D1308" s="110" t="s">
        <v>1916</v>
      </c>
      <c r="E1308" s="110" t="s">
        <v>2704</v>
      </c>
      <c r="F1308" s="110"/>
      <c r="G1308" s="110"/>
      <c r="H1308" s="110" t="s">
        <v>559</v>
      </c>
      <c r="I1308" s="110" t="s">
        <v>10</v>
      </c>
      <c r="J1308" s="111">
        <v>3700</v>
      </c>
      <c r="K1308" s="111">
        <v>6290</v>
      </c>
      <c r="L1308" s="110" t="s">
        <v>2599</v>
      </c>
      <c r="M1308" s="109">
        <v>1</v>
      </c>
      <c r="N1308" s="109"/>
      <c r="O1308" s="110"/>
      <c r="P1308" s="41" t="str">
        <f t="shared" si="20"/>
        <v>1</v>
      </c>
      <c r="Q1308" s="41" t="str">
        <f>INDEX(Торг!$J:$J,MATCH($B1308,Торг!$B:$B,0))</f>
        <v>АТП</v>
      </c>
      <c r="R1308" s="4" t="b">
        <f>EXACT(VLOOKUP(A1308,Торг!$A:$A,1,0),A1308)</f>
        <v>1</v>
      </c>
    </row>
    <row r="1309" spans="1:18" ht="75" x14ac:dyDescent="0.25">
      <c r="A1309" s="110" t="s">
        <v>1890</v>
      </c>
      <c r="B1309" s="109">
        <v>257745</v>
      </c>
      <c r="C1309" s="109">
        <v>182479</v>
      </c>
      <c r="D1309" s="110" t="s">
        <v>1917</v>
      </c>
      <c r="E1309" s="110" t="s">
        <v>2704</v>
      </c>
      <c r="F1309" s="110"/>
      <c r="G1309" s="110"/>
      <c r="H1309" s="110" t="s">
        <v>559</v>
      </c>
      <c r="I1309" s="110" t="s">
        <v>10</v>
      </c>
      <c r="J1309" s="111">
        <v>3700</v>
      </c>
      <c r="K1309" s="111">
        <v>6290</v>
      </c>
      <c r="L1309" s="110" t="s">
        <v>2599</v>
      </c>
      <c r="M1309" s="109">
        <v>1</v>
      </c>
      <c r="N1309" s="109"/>
      <c r="O1309" s="110"/>
      <c r="P1309" s="41" t="str">
        <f t="shared" si="20"/>
        <v>1</v>
      </c>
      <c r="Q1309" s="41" t="str">
        <f>INDEX(Торг!$J:$J,MATCH($B1309,Торг!$B:$B,0))</f>
        <v>АТП</v>
      </c>
      <c r="R1309" s="4" t="b">
        <f>EXACT(VLOOKUP(A1309,Торг!$A:$A,1,0),A1309)</f>
        <v>1</v>
      </c>
    </row>
    <row r="1310" spans="1:18" ht="75" x14ac:dyDescent="0.25">
      <c r="A1310" s="110" t="s">
        <v>1890</v>
      </c>
      <c r="B1310" s="109">
        <v>257746</v>
      </c>
      <c r="C1310" s="109">
        <v>182480</v>
      </c>
      <c r="D1310" s="110" t="s">
        <v>1918</v>
      </c>
      <c r="E1310" s="110" t="s">
        <v>2704</v>
      </c>
      <c r="F1310" s="110"/>
      <c r="G1310" s="110"/>
      <c r="H1310" s="110" t="s">
        <v>559</v>
      </c>
      <c r="I1310" s="110" t="s">
        <v>10</v>
      </c>
      <c r="J1310" s="111">
        <v>3700</v>
      </c>
      <c r="K1310" s="111">
        <v>6290</v>
      </c>
      <c r="L1310" s="110" t="s">
        <v>2599</v>
      </c>
      <c r="M1310" s="109">
        <v>1</v>
      </c>
      <c r="N1310" s="109"/>
      <c r="O1310" s="110"/>
      <c r="P1310" s="41" t="str">
        <f t="shared" si="20"/>
        <v>1</v>
      </c>
      <c r="Q1310" s="41" t="str">
        <f>INDEX(Торг!$J:$J,MATCH($B1310,Торг!$B:$B,0))</f>
        <v>АТП</v>
      </c>
      <c r="R1310" s="4" t="b">
        <f>EXACT(VLOOKUP(A1310,Торг!$A:$A,1,0),A1310)</f>
        <v>1</v>
      </c>
    </row>
    <row r="1311" spans="1:18" ht="75" x14ac:dyDescent="0.25">
      <c r="A1311" s="110" t="s">
        <v>1890</v>
      </c>
      <c r="B1311" s="109">
        <v>257747</v>
      </c>
      <c r="C1311" s="109">
        <v>182481</v>
      </c>
      <c r="D1311" s="110" t="s">
        <v>1919</v>
      </c>
      <c r="E1311" s="110" t="s">
        <v>2704</v>
      </c>
      <c r="F1311" s="110"/>
      <c r="G1311" s="110"/>
      <c r="H1311" s="110" t="s">
        <v>559</v>
      </c>
      <c r="I1311" s="110" t="s">
        <v>10</v>
      </c>
      <c r="J1311" s="111">
        <v>3700</v>
      </c>
      <c r="K1311" s="111">
        <v>6290</v>
      </c>
      <c r="L1311" s="110" t="s">
        <v>2599</v>
      </c>
      <c r="M1311" s="109">
        <v>1</v>
      </c>
      <c r="N1311" s="109"/>
      <c r="O1311" s="110"/>
      <c r="P1311" s="41" t="str">
        <f t="shared" si="20"/>
        <v>1</v>
      </c>
      <c r="Q1311" s="41" t="str">
        <f>INDEX(Торг!$J:$J,MATCH($B1311,Торг!$B:$B,0))</f>
        <v>АТП</v>
      </c>
      <c r="R1311" s="4" t="b">
        <f>EXACT(VLOOKUP(A1311,Торг!$A:$A,1,0),A1311)</f>
        <v>1</v>
      </c>
    </row>
    <row r="1312" spans="1:18" ht="75" x14ac:dyDescent="0.25">
      <c r="A1312" s="110" t="s">
        <v>1890</v>
      </c>
      <c r="B1312" s="109">
        <v>257748</v>
      </c>
      <c r="C1312" s="109">
        <v>182482</v>
      </c>
      <c r="D1312" s="110" t="s">
        <v>1920</v>
      </c>
      <c r="E1312" s="110" t="s">
        <v>2704</v>
      </c>
      <c r="F1312" s="110"/>
      <c r="G1312" s="110"/>
      <c r="H1312" s="110" t="s">
        <v>559</v>
      </c>
      <c r="I1312" s="110" t="s">
        <v>10</v>
      </c>
      <c r="J1312" s="111">
        <v>3700</v>
      </c>
      <c r="K1312" s="111">
        <v>6290</v>
      </c>
      <c r="L1312" s="110" t="s">
        <v>2599</v>
      </c>
      <c r="M1312" s="109">
        <v>1</v>
      </c>
      <c r="N1312" s="109"/>
      <c r="O1312" s="110"/>
      <c r="P1312" s="41" t="str">
        <f t="shared" si="20"/>
        <v>1</v>
      </c>
      <c r="Q1312" s="41" t="str">
        <f>INDEX(Торг!$J:$J,MATCH($B1312,Торг!$B:$B,0))</f>
        <v>АТП</v>
      </c>
      <c r="R1312" s="4" t="b">
        <f>EXACT(VLOOKUP(A1312,Торг!$A:$A,1,0),A1312)</f>
        <v>1</v>
      </c>
    </row>
    <row r="1313" spans="1:18" ht="75" x14ac:dyDescent="0.25">
      <c r="A1313" s="110" t="s">
        <v>1890</v>
      </c>
      <c r="B1313" s="109">
        <v>257749</v>
      </c>
      <c r="C1313" s="109">
        <v>182483</v>
      </c>
      <c r="D1313" s="110" t="s">
        <v>1921</v>
      </c>
      <c r="E1313" s="110" t="s">
        <v>2704</v>
      </c>
      <c r="F1313" s="110"/>
      <c r="G1313" s="110"/>
      <c r="H1313" s="110" t="s">
        <v>559</v>
      </c>
      <c r="I1313" s="110" t="s">
        <v>10</v>
      </c>
      <c r="J1313" s="111">
        <v>3700</v>
      </c>
      <c r="K1313" s="111">
        <v>6290</v>
      </c>
      <c r="L1313" s="110" t="s">
        <v>2599</v>
      </c>
      <c r="M1313" s="109">
        <v>1</v>
      </c>
      <c r="N1313" s="109"/>
      <c r="O1313" s="110"/>
      <c r="P1313" s="41" t="str">
        <f t="shared" si="20"/>
        <v>1</v>
      </c>
      <c r="Q1313" s="41" t="str">
        <f>INDEX(Торг!$J:$J,MATCH($B1313,Торг!$B:$B,0))</f>
        <v>АТП</v>
      </c>
      <c r="R1313" s="4" t="b">
        <f>EXACT(VLOOKUP(A1313,Торг!$A:$A,1,0),A1313)</f>
        <v>1</v>
      </c>
    </row>
    <row r="1314" spans="1:18" ht="75" x14ac:dyDescent="0.25">
      <c r="A1314" s="110" t="s">
        <v>1890</v>
      </c>
      <c r="B1314" s="109">
        <v>257750</v>
      </c>
      <c r="C1314" s="109">
        <v>182484</v>
      </c>
      <c r="D1314" s="110" t="s">
        <v>1922</v>
      </c>
      <c r="E1314" s="110" t="s">
        <v>2704</v>
      </c>
      <c r="F1314" s="110"/>
      <c r="G1314" s="110"/>
      <c r="H1314" s="110" t="s">
        <v>559</v>
      </c>
      <c r="I1314" s="110" t="s">
        <v>10</v>
      </c>
      <c r="J1314" s="111">
        <v>3700</v>
      </c>
      <c r="K1314" s="111">
        <v>6290</v>
      </c>
      <c r="L1314" s="110" t="s">
        <v>2599</v>
      </c>
      <c r="M1314" s="109">
        <v>1</v>
      </c>
      <c r="N1314" s="109"/>
      <c r="O1314" s="110"/>
      <c r="P1314" s="41" t="str">
        <f t="shared" si="20"/>
        <v>1</v>
      </c>
      <c r="Q1314" s="41" t="str">
        <f>INDEX(Торг!$J:$J,MATCH($B1314,Торг!$B:$B,0))</f>
        <v>АТП</v>
      </c>
      <c r="R1314" s="4" t="b">
        <f>EXACT(VLOOKUP(A1314,Торг!$A:$A,1,0),A1314)</f>
        <v>1</v>
      </c>
    </row>
    <row r="1315" spans="1:18" ht="75" x14ac:dyDescent="0.25">
      <c r="A1315" s="110" t="s">
        <v>1890</v>
      </c>
      <c r="B1315" s="109">
        <v>257751</v>
      </c>
      <c r="C1315" s="109">
        <v>182485</v>
      </c>
      <c r="D1315" s="110" t="s">
        <v>1923</v>
      </c>
      <c r="E1315" s="110" t="s">
        <v>2704</v>
      </c>
      <c r="F1315" s="110"/>
      <c r="G1315" s="110"/>
      <c r="H1315" s="110" t="s">
        <v>559</v>
      </c>
      <c r="I1315" s="110" t="s">
        <v>10</v>
      </c>
      <c r="J1315" s="111">
        <v>3700</v>
      </c>
      <c r="K1315" s="111">
        <v>6290</v>
      </c>
      <c r="L1315" s="110" t="s">
        <v>2599</v>
      </c>
      <c r="M1315" s="109">
        <v>1</v>
      </c>
      <c r="N1315" s="109"/>
      <c r="O1315" s="110"/>
      <c r="P1315" s="41" t="str">
        <f t="shared" si="20"/>
        <v>1</v>
      </c>
      <c r="Q1315" s="41" t="str">
        <f>INDEX(Торг!$J:$J,MATCH($B1315,Торг!$B:$B,0))</f>
        <v>АТП</v>
      </c>
      <c r="R1315" s="4" t="b">
        <f>EXACT(VLOOKUP(A1315,Торг!$A:$A,1,0),A1315)</f>
        <v>1</v>
      </c>
    </row>
    <row r="1316" spans="1:18" ht="75" x14ac:dyDescent="0.25">
      <c r="A1316" s="110" t="s">
        <v>1890</v>
      </c>
      <c r="B1316" s="109">
        <v>257752</v>
      </c>
      <c r="C1316" s="109">
        <v>182486</v>
      </c>
      <c r="D1316" s="110" t="s">
        <v>1924</v>
      </c>
      <c r="E1316" s="110" t="s">
        <v>2704</v>
      </c>
      <c r="F1316" s="110"/>
      <c r="G1316" s="110"/>
      <c r="H1316" s="110" t="s">
        <v>559</v>
      </c>
      <c r="I1316" s="110" t="s">
        <v>10</v>
      </c>
      <c r="J1316" s="111">
        <v>3700</v>
      </c>
      <c r="K1316" s="111">
        <v>6290</v>
      </c>
      <c r="L1316" s="110" t="s">
        <v>2599</v>
      </c>
      <c r="M1316" s="109">
        <v>1</v>
      </c>
      <c r="N1316" s="109"/>
      <c r="O1316" s="110"/>
      <c r="P1316" s="41" t="str">
        <f t="shared" si="20"/>
        <v>1</v>
      </c>
      <c r="Q1316" s="41" t="str">
        <f>INDEX(Торг!$J:$J,MATCH($B1316,Торг!$B:$B,0))</f>
        <v>АТП</v>
      </c>
      <c r="R1316" s="4" t="b">
        <f>EXACT(VLOOKUP(A1316,Торг!$A:$A,1,0),A1316)</f>
        <v>1</v>
      </c>
    </row>
    <row r="1317" spans="1:18" ht="75" x14ac:dyDescent="0.25">
      <c r="A1317" s="110" t="s">
        <v>1890</v>
      </c>
      <c r="B1317" s="109">
        <v>257753</v>
      </c>
      <c r="C1317" s="109">
        <v>182487</v>
      </c>
      <c r="D1317" s="110" t="s">
        <v>1925</v>
      </c>
      <c r="E1317" s="110" t="s">
        <v>2704</v>
      </c>
      <c r="F1317" s="110"/>
      <c r="G1317" s="110"/>
      <c r="H1317" s="110" t="s">
        <v>559</v>
      </c>
      <c r="I1317" s="110" t="s">
        <v>10</v>
      </c>
      <c r="J1317" s="111">
        <v>3700</v>
      </c>
      <c r="K1317" s="111">
        <v>6290</v>
      </c>
      <c r="L1317" s="110" t="s">
        <v>2599</v>
      </c>
      <c r="M1317" s="109">
        <v>1</v>
      </c>
      <c r="N1317" s="109"/>
      <c r="O1317" s="110"/>
      <c r="P1317" s="41" t="str">
        <f t="shared" si="20"/>
        <v>1</v>
      </c>
      <c r="Q1317" s="41" t="str">
        <f>INDEX(Торг!$J:$J,MATCH($B1317,Торг!$B:$B,0))</f>
        <v>АТП</v>
      </c>
      <c r="R1317" s="4" t="b">
        <f>EXACT(VLOOKUP(A1317,Торг!$A:$A,1,0),A1317)</f>
        <v>1</v>
      </c>
    </row>
    <row r="1318" spans="1:18" ht="75" x14ac:dyDescent="0.25">
      <c r="A1318" s="110" t="s">
        <v>1890</v>
      </c>
      <c r="B1318" s="109">
        <v>257754</v>
      </c>
      <c r="C1318" s="109">
        <v>182488</v>
      </c>
      <c r="D1318" s="110" t="s">
        <v>1926</v>
      </c>
      <c r="E1318" s="110" t="s">
        <v>2704</v>
      </c>
      <c r="F1318" s="110"/>
      <c r="G1318" s="110"/>
      <c r="H1318" s="110" t="s">
        <v>559</v>
      </c>
      <c r="I1318" s="110" t="s">
        <v>10</v>
      </c>
      <c r="J1318" s="111">
        <v>3700</v>
      </c>
      <c r="K1318" s="111">
        <v>6290</v>
      </c>
      <c r="L1318" s="110" t="s">
        <v>2599</v>
      </c>
      <c r="M1318" s="109">
        <v>1</v>
      </c>
      <c r="N1318" s="109"/>
      <c r="O1318" s="110"/>
      <c r="P1318" s="41" t="str">
        <f t="shared" si="20"/>
        <v>1</v>
      </c>
      <c r="Q1318" s="41" t="str">
        <f>INDEX(Торг!$J:$J,MATCH($B1318,Торг!$B:$B,0))</f>
        <v>АТП</v>
      </c>
      <c r="R1318" s="4" t="b">
        <f>EXACT(VLOOKUP(A1318,Торг!$A:$A,1,0),A1318)</f>
        <v>1</v>
      </c>
    </row>
    <row r="1319" spans="1:18" ht="75" x14ac:dyDescent="0.25">
      <c r="A1319" s="110" t="s">
        <v>1890</v>
      </c>
      <c r="B1319" s="109">
        <v>257755</v>
      </c>
      <c r="C1319" s="109">
        <v>182489</v>
      </c>
      <c r="D1319" s="110" t="s">
        <v>1927</v>
      </c>
      <c r="E1319" s="110" t="s">
        <v>2704</v>
      </c>
      <c r="F1319" s="110"/>
      <c r="G1319" s="110"/>
      <c r="H1319" s="110" t="s">
        <v>559</v>
      </c>
      <c r="I1319" s="110" t="s">
        <v>10</v>
      </c>
      <c r="J1319" s="111">
        <v>3700</v>
      </c>
      <c r="K1319" s="111">
        <v>6290</v>
      </c>
      <c r="L1319" s="110" t="s">
        <v>2599</v>
      </c>
      <c r="M1319" s="109">
        <v>1</v>
      </c>
      <c r="N1319" s="109"/>
      <c r="O1319" s="110"/>
      <c r="P1319" s="41" t="str">
        <f t="shared" si="20"/>
        <v>1</v>
      </c>
      <c r="Q1319" s="41" t="str">
        <f>INDEX(Торг!$J:$J,MATCH($B1319,Торг!$B:$B,0))</f>
        <v>АТП</v>
      </c>
      <c r="R1319" s="4" t="b">
        <f>EXACT(VLOOKUP(A1319,Торг!$A:$A,1,0),A1319)</f>
        <v>1</v>
      </c>
    </row>
    <row r="1320" spans="1:18" ht="75" x14ac:dyDescent="0.25">
      <c r="A1320" s="110" t="s">
        <v>1890</v>
      </c>
      <c r="B1320" s="109">
        <v>257756</v>
      </c>
      <c r="C1320" s="109">
        <v>182490</v>
      </c>
      <c r="D1320" s="110" t="s">
        <v>1928</v>
      </c>
      <c r="E1320" s="110" t="s">
        <v>2704</v>
      </c>
      <c r="F1320" s="110"/>
      <c r="G1320" s="110"/>
      <c r="H1320" s="110" t="s">
        <v>559</v>
      </c>
      <c r="I1320" s="110" t="s">
        <v>10</v>
      </c>
      <c r="J1320" s="111">
        <v>3700</v>
      </c>
      <c r="K1320" s="111">
        <v>6290</v>
      </c>
      <c r="L1320" s="110" t="s">
        <v>2599</v>
      </c>
      <c r="M1320" s="109">
        <v>1</v>
      </c>
      <c r="N1320" s="109"/>
      <c r="O1320" s="110"/>
      <c r="P1320" s="41" t="str">
        <f t="shared" si="20"/>
        <v>1</v>
      </c>
      <c r="Q1320" s="41" t="str">
        <f>INDEX(Торг!$J:$J,MATCH($B1320,Торг!$B:$B,0))</f>
        <v>АТП</v>
      </c>
      <c r="R1320" s="4" t="b">
        <f>EXACT(VLOOKUP(A1320,Торг!$A:$A,1,0),A1320)</f>
        <v>1</v>
      </c>
    </row>
    <row r="1321" spans="1:18" ht="75" x14ac:dyDescent="0.25">
      <c r="A1321" s="110" t="s">
        <v>1890</v>
      </c>
      <c r="B1321" s="109">
        <v>257757</v>
      </c>
      <c r="C1321" s="109">
        <v>182491</v>
      </c>
      <c r="D1321" s="110" t="s">
        <v>1929</v>
      </c>
      <c r="E1321" s="110" t="s">
        <v>2704</v>
      </c>
      <c r="F1321" s="110"/>
      <c r="G1321" s="110"/>
      <c r="H1321" s="110" t="s">
        <v>559</v>
      </c>
      <c r="I1321" s="110" t="s">
        <v>10</v>
      </c>
      <c r="J1321" s="111">
        <v>3700</v>
      </c>
      <c r="K1321" s="111">
        <v>6290</v>
      </c>
      <c r="L1321" s="110" t="s">
        <v>2599</v>
      </c>
      <c r="M1321" s="109">
        <v>1</v>
      </c>
      <c r="N1321" s="109"/>
      <c r="O1321" s="110"/>
      <c r="P1321" s="41" t="str">
        <f t="shared" si="20"/>
        <v>1</v>
      </c>
      <c r="Q1321" s="41" t="str">
        <f>INDEX(Торг!$J:$J,MATCH($B1321,Торг!$B:$B,0))</f>
        <v>АТП</v>
      </c>
      <c r="R1321" s="4" t="b">
        <f>EXACT(VLOOKUP(A1321,Торг!$A:$A,1,0),A1321)</f>
        <v>1</v>
      </c>
    </row>
    <row r="1322" spans="1:18" ht="75" x14ac:dyDescent="0.25">
      <c r="A1322" s="110" t="s">
        <v>1890</v>
      </c>
      <c r="B1322" s="109">
        <v>257758</v>
      </c>
      <c r="C1322" s="109">
        <v>182492</v>
      </c>
      <c r="D1322" s="110" t="s">
        <v>1930</v>
      </c>
      <c r="E1322" s="110" t="s">
        <v>2704</v>
      </c>
      <c r="F1322" s="110"/>
      <c r="G1322" s="110"/>
      <c r="H1322" s="110" t="s">
        <v>559</v>
      </c>
      <c r="I1322" s="110" t="s">
        <v>10</v>
      </c>
      <c r="J1322" s="111">
        <v>3700</v>
      </c>
      <c r="K1322" s="111">
        <v>6290</v>
      </c>
      <c r="L1322" s="110" t="s">
        <v>2599</v>
      </c>
      <c r="M1322" s="109">
        <v>1</v>
      </c>
      <c r="N1322" s="109"/>
      <c r="O1322" s="110"/>
      <c r="P1322" s="41" t="str">
        <f t="shared" si="20"/>
        <v>1</v>
      </c>
      <c r="Q1322" s="41" t="str">
        <f>INDEX(Торг!$J:$J,MATCH($B1322,Торг!$B:$B,0))</f>
        <v>АТП</v>
      </c>
      <c r="R1322" s="4" t="b">
        <f>EXACT(VLOOKUP(A1322,Торг!$A:$A,1,0),A1322)</f>
        <v>1</v>
      </c>
    </row>
    <row r="1323" spans="1:18" ht="75" x14ac:dyDescent="0.25">
      <c r="A1323" s="110" t="s">
        <v>1890</v>
      </c>
      <c r="B1323" s="109">
        <v>257759</v>
      </c>
      <c r="C1323" s="109">
        <v>182493</v>
      </c>
      <c r="D1323" s="110" t="s">
        <v>1931</v>
      </c>
      <c r="E1323" s="110" t="s">
        <v>2704</v>
      </c>
      <c r="F1323" s="110"/>
      <c r="G1323" s="110"/>
      <c r="H1323" s="110" t="s">
        <v>559</v>
      </c>
      <c r="I1323" s="110" t="s">
        <v>10</v>
      </c>
      <c r="J1323" s="111">
        <v>3700</v>
      </c>
      <c r="K1323" s="111">
        <v>6290</v>
      </c>
      <c r="L1323" s="110" t="s">
        <v>2599</v>
      </c>
      <c r="M1323" s="109">
        <v>1</v>
      </c>
      <c r="N1323" s="109"/>
      <c r="O1323" s="110"/>
      <c r="P1323" s="41" t="str">
        <f t="shared" si="20"/>
        <v>1</v>
      </c>
      <c r="Q1323" s="41" t="str">
        <f>INDEX(Торг!$J:$J,MATCH($B1323,Торг!$B:$B,0))</f>
        <v>АТП</v>
      </c>
      <c r="R1323" s="4" t="b">
        <f>EXACT(VLOOKUP(A1323,Торг!$A:$A,1,0),A1323)</f>
        <v>1</v>
      </c>
    </row>
    <row r="1324" spans="1:18" ht="75" x14ac:dyDescent="0.25">
      <c r="A1324" s="110" t="s">
        <v>1890</v>
      </c>
      <c r="B1324" s="109">
        <v>257760</v>
      </c>
      <c r="C1324" s="109">
        <v>182494</v>
      </c>
      <c r="D1324" s="110" t="s">
        <v>1932</v>
      </c>
      <c r="E1324" s="110" t="s">
        <v>2704</v>
      </c>
      <c r="F1324" s="110"/>
      <c r="G1324" s="110"/>
      <c r="H1324" s="110" t="s">
        <v>559</v>
      </c>
      <c r="I1324" s="110" t="s">
        <v>10</v>
      </c>
      <c r="J1324" s="111">
        <v>3700</v>
      </c>
      <c r="K1324" s="111">
        <v>6290</v>
      </c>
      <c r="L1324" s="110" t="s">
        <v>2599</v>
      </c>
      <c r="M1324" s="109">
        <v>1</v>
      </c>
      <c r="N1324" s="109"/>
      <c r="O1324" s="110"/>
      <c r="P1324" s="41" t="str">
        <f t="shared" si="20"/>
        <v>1</v>
      </c>
      <c r="Q1324" s="41" t="str">
        <f>INDEX(Торг!$J:$J,MATCH($B1324,Торг!$B:$B,0))</f>
        <v>АТП</v>
      </c>
      <c r="R1324" s="4" t="b">
        <f>EXACT(VLOOKUP(A1324,Торг!$A:$A,1,0),A1324)</f>
        <v>1</v>
      </c>
    </row>
    <row r="1325" spans="1:18" ht="75" x14ac:dyDescent="0.25">
      <c r="A1325" s="110" t="s">
        <v>1890</v>
      </c>
      <c r="B1325" s="109">
        <v>257761</v>
      </c>
      <c r="C1325" s="109">
        <v>182495</v>
      </c>
      <c r="D1325" s="110" t="s">
        <v>1933</v>
      </c>
      <c r="E1325" s="110" t="s">
        <v>2704</v>
      </c>
      <c r="F1325" s="110"/>
      <c r="G1325" s="110"/>
      <c r="H1325" s="110" t="s">
        <v>559</v>
      </c>
      <c r="I1325" s="110" t="s">
        <v>10</v>
      </c>
      <c r="J1325" s="111">
        <v>3700</v>
      </c>
      <c r="K1325" s="111">
        <v>6290</v>
      </c>
      <c r="L1325" s="110" t="s">
        <v>2599</v>
      </c>
      <c r="M1325" s="109">
        <v>1</v>
      </c>
      <c r="N1325" s="109"/>
      <c r="O1325" s="110"/>
      <c r="P1325" s="41" t="str">
        <f t="shared" si="20"/>
        <v>1</v>
      </c>
      <c r="Q1325" s="41" t="str">
        <f>INDEX(Торг!$J:$J,MATCH($B1325,Торг!$B:$B,0))</f>
        <v>АТП</v>
      </c>
      <c r="R1325" s="4" t="b">
        <f>EXACT(VLOOKUP(A1325,Торг!$A:$A,1,0),A1325)</f>
        <v>1</v>
      </c>
    </row>
    <row r="1326" spans="1:18" ht="75" x14ac:dyDescent="0.25">
      <c r="A1326" s="110" t="s">
        <v>1890</v>
      </c>
      <c r="B1326" s="109">
        <v>257762</v>
      </c>
      <c r="C1326" s="109">
        <v>182496</v>
      </c>
      <c r="D1326" s="110" t="s">
        <v>1934</v>
      </c>
      <c r="E1326" s="110" t="s">
        <v>2704</v>
      </c>
      <c r="F1326" s="110"/>
      <c r="G1326" s="110"/>
      <c r="H1326" s="110" t="s">
        <v>559</v>
      </c>
      <c r="I1326" s="110" t="s">
        <v>10</v>
      </c>
      <c r="J1326" s="111">
        <v>3700</v>
      </c>
      <c r="K1326" s="111">
        <v>6290</v>
      </c>
      <c r="L1326" s="110" t="s">
        <v>2599</v>
      </c>
      <c r="M1326" s="109">
        <v>1</v>
      </c>
      <c r="N1326" s="109"/>
      <c r="O1326" s="110"/>
      <c r="P1326" s="41" t="str">
        <f t="shared" si="20"/>
        <v>1</v>
      </c>
      <c r="Q1326" s="41" t="str">
        <f>INDEX(Торг!$J:$J,MATCH($B1326,Торг!$B:$B,0))</f>
        <v>АТП</v>
      </c>
      <c r="R1326" s="4" t="b">
        <f>EXACT(VLOOKUP(A1326,Торг!$A:$A,1,0),A1326)</f>
        <v>1</v>
      </c>
    </row>
    <row r="1327" spans="1:18" ht="75" x14ac:dyDescent="0.25">
      <c r="A1327" s="110" t="s">
        <v>1890</v>
      </c>
      <c r="B1327" s="109">
        <v>257763</v>
      </c>
      <c r="C1327" s="109">
        <v>182497</v>
      </c>
      <c r="D1327" s="110" t="s">
        <v>1935</v>
      </c>
      <c r="E1327" s="110" t="s">
        <v>2704</v>
      </c>
      <c r="F1327" s="110"/>
      <c r="G1327" s="110"/>
      <c r="H1327" s="110" t="s">
        <v>559</v>
      </c>
      <c r="I1327" s="110" t="s">
        <v>10</v>
      </c>
      <c r="J1327" s="111">
        <v>3700</v>
      </c>
      <c r="K1327" s="111">
        <v>6290</v>
      </c>
      <c r="L1327" s="110" t="s">
        <v>2599</v>
      </c>
      <c r="M1327" s="109">
        <v>1</v>
      </c>
      <c r="N1327" s="109"/>
      <c r="O1327" s="110"/>
      <c r="P1327" s="41" t="str">
        <f t="shared" si="20"/>
        <v>1</v>
      </c>
      <c r="Q1327" s="41" t="str">
        <f>INDEX(Торг!$J:$J,MATCH($B1327,Торг!$B:$B,0))</f>
        <v>АТП</v>
      </c>
      <c r="R1327" s="4" t="b">
        <f>EXACT(VLOOKUP(A1327,Торг!$A:$A,1,0),A1327)</f>
        <v>1</v>
      </c>
    </row>
    <row r="1328" spans="1:18" ht="75" x14ac:dyDescent="0.25">
      <c r="A1328" s="110" t="s">
        <v>1890</v>
      </c>
      <c r="B1328" s="109">
        <v>257764</v>
      </c>
      <c r="C1328" s="109">
        <v>182498</v>
      </c>
      <c r="D1328" s="110" t="s">
        <v>1936</v>
      </c>
      <c r="E1328" s="110" t="s">
        <v>2704</v>
      </c>
      <c r="F1328" s="110"/>
      <c r="G1328" s="110"/>
      <c r="H1328" s="110" t="s">
        <v>559</v>
      </c>
      <c r="I1328" s="110" t="s">
        <v>10</v>
      </c>
      <c r="J1328" s="111">
        <v>3700</v>
      </c>
      <c r="K1328" s="111">
        <v>6290</v>
      </c>
      <c r="L1328" s="110" t="s">
        <v>2599</v>
      </c>
      <c r="M1328" s="109">
        <v>1</v>
      </c>
      <c r="N1328" s="109"/>
      <c r="O1328" s="110"/>
      <c r="P1328" s="41" t="str">
        <f t="shared" si="20"/>
        <v>1</v>
      </c>
      <c r="Q1328" s="41" t="str">
        <f>INDEX(Торг!$J:$J,MATCH($B1328,Торг!$B:$B,0))</f>
        <v>АТП</v>
      </c>
      <c r="R1328" s="4" t="b">
        <f>EXACT(VLOOKUP(A1328,Торг!$A:$A,1,0),A1328)</f>
        <v>1</v>
      </c>
    </row>
    <row r="1329" spans="1:18" ht="75" x14ac:dyDescent="0.25">
      <c r="A1329" s="110" t="s">
        <v>1890</v>
      </c>
      <c r="B1329" s="109">
        <v>257765</v>
      </c>
      <c r="C1329" s="109">
        <v>182499</v>
      </c>
      <c r="D1329" s="110" t="s">
        <v>1937</v>
      </c>
      <c r="E1329" s="110" t="s">
        <v>2704</v>
      </c>
      <c r="F1329" s="110"/>
      <c r="G1329" s="110"/>
      <c r="H1329" s="110" t="s">
        <v>559</v>
      </c>
      <c r="I1329" s="110" t="s">
        <v>10</v>
      </c>
      <c r="J1329" s="111">
        <v>3700</v>
      </c>
      <c r="K1329" s="111">
        <v>6290</v>
      </c>
      <c r="L1329" s="110" t="s">
        <v>2599</v>
      </c>
      <c r="M1329" s="109">
        <v>1</v>
      </c>
      <c r="N1329" s="109"/>
      <c r="O1329" s="110"/>
      <c r="P1329" s="41" t="str">
        <f t="shared" si="20"/>
        <v>1</v>
      </c>
      <c r="Q1329" s="41" t="str">
        <f>INDEX(Торг!$J:$J,MATCH($B1329,Торг!$B:$B,0))</f>
        <v>АТП</v>
      </c>
      <c r="R1329" s="4" t="b">
        <f>EXACT(VLOOKUP(A1329,Торг!$A:$A,1,0),A1329)</f>
        <v>1</v>
      </c>
    </row>
    <row r="1330" spans="1:18" ht="75" x14ac:dyDescent="0.25">
      <c r="A1330" s="110" t="s">
        <v>1890</v>
      </c>
      <c r="B1330" s="109">
        <v>257766</v>
      </c>
      <c r="C1330" s="109">
        <v>182500</v>
      </c>
      <c r="D1330" s="110" t="s">
        <v>1938</v>
      </c>
      <c r="E1330" s="110" t="s">
        <v>2704</v>
      </c>
      <c r="F1330" s="110"/>
      <c r="G1330" s="110"/>
      <c r="H1330" s="110" t="s">
        <v>559</v>
      </c>
      <c r="I1330" s="110" t="s">
        <v>10</v>
      </c>
      <c r="J1330" s="111">
        <v>3700</v>
      </c>
      <c r="K1330" s="111">
        <v>6290</v>
      </c>
      <c r="L1330" s="110" t="s">
        <v>2599</v>
      </c>
      <c r="M1330" s="109">
        <v>1</v>
      </c>
      <c r="N1330" s="109"/>
      <c r="O1330" s="110"/>
      <c r="P1330" s="41" t="str">
        <f t="shared" si="20"/>
        <v>1</v>
      </c>
      <c r="Q1330" s="41" t="str">
        <f>INDEX(Торг!$J:$J,MATCH($B1330,Торг!$B:$B,0))</f>
        <v>АТП</v>
      </c>
      <c r="R1330" s="4" t="b">
        <f>EXACT(VLOOKUP(A1330,Торг!$A:$A,1,0),A1330)</f>
        <v>1</v>
      </c>
    </row>
    <row r="1331" spans="1:18" ht="75" x14ac:dyDescent="0.25">
      <c r="A1331" s="110" t="s">
        <v>1890</v>
      </c>
      <c r="B1331" s="109">
        <v>257767</v>
      </c>
      <c r="C1331" s="109">
        <v>182501</v>
      </c>
      <c r="D1331" s="110" t="s">
        <v>1939</v>
      </c>
      <c r="E1331" s="110" t="s">
        <v>2704</v>
      </c>
      <c r="F1331" s="110"/>
      <c r="G1331" s="110"/>
      <c r="H1331" s="110" t="s">
        <v>559</v>
      </c>
      <c r="I1331" s="110" t="s">
        <v>10</v>
      </c>
      <c r="J1331" s="111">
        <v>3700</v>
      </c>
      <c r="K1331" s="111">
        <v>6290</v>
      </c>
      <c r="L1331" s="110" t="s">
        <v>2599</v>
      </c>
      <c r="M1331" s="109">
        <v>1</v>
      </c>
      <c r="N1331" s="109"/>
      <c r="O1331" s="110"/>
      <c r="P1331" s="41" t="str">
        <f t="shared" si="20"/>
        <v>1</v>
      </c>
      <c r="Q1331" s="41" t="str">
        <f>INDEX(Торг!$J:$J,MATCH($B1331,Торг!$B:$B,0))</f>
        <v>АТП</v>
      </c>
      <c r="R1331" s="4" t="b">
        <f>EXACT(VLOOKUP(A1331,Торг!$A:$A,1,0),A1331)</f>
        <v>1</v>
      </c>
    </row>
    <row r="1332" spans="1:18" ht="75" x14ac:dyDescent="0.25">
      <c r="A1332" s="110" t="s">
        <v>1890</v>
      </c>
      <c r="B1332" s="109">
        <v>257768</v>
      </c>
      <c r="C1332" s="109">
        <v>182502</v>
      </c>
      <c r="D1332" s="110" t="s">
        <v>1940</v>
      </c>
      <c r="E1332" s="110" t="s">
        <v>2704</v>
      </c>
      <c r="F1332" s="110"/>
      <c r="G1332" s="110"/>
      <c r="H1332" s="110" t="s">
        <v>559</v>
      </c>
      <c r="I1332" s="110" t="s">
        <v>10</v>
      </c>
      <c r="J1332" s="111">
        <v>3700</v>
      </c>
      <c r="K1332" s="111">
        <v>6290</v>
      </c>
      <c r="L1332" s="110" t="s">
        <v>2599</v>
      </c>
      <c r="M1332" s="109">
        <v>1</v>
      </c>
      <c r="N1332" s="109"/>
      <c r="O1332" s="110"/>
      <c r="P1332" s="41" t="str">
        <f t="shared" si="20"/>
        <v>1</v>
      </c>
      <c r="Q1332" s="41" t="str">
        <f>INDEX(Торг!$J:$J,MATCH($B1332,Торг!$B:$B,0))</f>
        <v>АТП</v>
      </c>
      <c r="R1332" s="4" t="b">
        <f>EXACT(VLOOKUP(A1332,Торг!$A:$A,1,0),A1332)</f>
        <v>1</v>
      </c>
    </row>
    <row r="1333" spans="1:18" ht="75" x14ac:dyDescent="0.25">
      <c r="A1333" s="110" t="s">
        <v>1890</v>
      </c>
      <c r="B1333" s="109">
        <v>257769</v>
      </c>
      <c r="C1333" s="109">
        <v>182503</v>
      </c>
      <c r="D1333" s="110" t="s">
        <v>1941</v>
      </c>
      <c r="E1333" s="110" t="s">
        <v>2704</v>
      </c>
      <c r="F1333" s="110"/>
      <c r="G1333" s="110"/>
      <c r="H1333" s="110" t="s">
        <v>559</v>
      </c>
      <c r="I1333" s="110" t="s">
        <v>10</v>
      </c>
      <c r="J1333" s="111">
        <v>3700</v>
      </c>
      <c r="K1333" s="111">
        <v>6290</v>
      </c>
      <c r="L1333" s="110" t="s">
        <v>2599</v>
      </c>
      <c r="M1333" s="109">
        <v>1</v>
      </c>
      <c r="N1333" s="109"/>
      <c r="O1333" s="110"/>
      <c r="P1333" s="41" t="str">
        <f t="shared" si="20"/>
        <v>1</v>
      </c>
      <c r="Q1333" s="41" t="str">
        <f>INDEX(Торг!$J:$J,MATCH($B1333,Торг!$B:$B,0))</f>
        <v>АТП</v>
      </c>
      <c r="R1333" s="4" t="b">
        <f>EXACT(VLOOKUP(A1333,Торг!$A:$A,1,0),A1333)</f>
        <v>1</v>
      </c>
    </row>
    <row r="1334" spans="1:18" ht="75" x14ac:dyDescent="0.25">
      <c r="A1334" s="110" t="s">
        <v>1890</v>
      </c>
      <c r="B1334" s="109">
        <v>257770</v>
      </c>
      <c r="C1334" s="109">
        <v>182504</v>
      </c>
      <c r="D1334" s="110" t="s">
        <v>1942</v>
      </c>
      <c r="E1334" s="110" t="s">
        <v>2704</v>
      </c>
      <c r="F1334" s="110"/>
      <c r="G1334" s="110"/>
      <c r="H1334" s="110" t="s">
        <v>559</v>
      </c>
      <c r="I1334" s="110" t="s">
        <v>10</v>
      </c>
      <c r="J1334" s="111">
        <v>3700</v>
      </c>
      <c r="K1334" s="111">
        <v>6290</v>
      </c>
      <c r="L1334" s="110" t="s">
        <v>2599</v>
      </c>
      <c r="M1334" s="109">
        <v>1</v>
      </c>
      <c r="N1334" s="109"/>
      <c r="O1334" s="110"/>
      <c r="P1334" s="41" t="str">
        <f t="shared" si="20"/>
        <v>1</v>
      </c>
      <c r="Q1334" s="41" t="str">
        <f>INDEX(Торг!$J:$J,MATCH($B1334,Торг!$B:$B,0))</f>
        <v>АТП</v>
      </c>
      <c r="R1334" s="4" t="b">
        <f>EXACT(VLOOKUP(A1334,Торг!$A:$A,1,0),A1334)</f>
        <v>1</v>
      </c>
    </row>
    <row r="1335" spans="1:18" ht="75" x14ac:dyDescent="0.25">
      <c r="A1335" s="110" t="s">
        <v>1890</v>
      </c>
      <c r="B1335" s="109">
        <v>257771</v>
      </c>
      <c r="C1335" s="109">
        <v>182505</v>
      </c>
      <c r="D1335" s="110" t="s">
        <v>1943</v>
      </c>
      <c r="E1335" s="110" t="s">
        <v>2704</v>
      </c>
      <c r="F1335" s="110"/>
      <c r="G1335" s="110"/>
      <c r="H1335" s="110" t="s">
        <v>559</v>
      </c>
      <c r="I1335" s="110" t="s">
        <v>10</v>
      </c>
      <c r="J1335" s="111">
        <v>3700</v>
      </c>
      <c r="K1335" s="111">
        <v>6290</v>
      </c>
      <c r="L1335" s="110" t="s">
        <v>2599</v>
      </c>
      <c r="M1335" s="109">
        <v>1</v>
      </c>
      <c r="N1335" s="109"/>
      <c r="O1335" s="110"/>
      <c r="P1335" s="41" t="str">
        <f t="shared" si="20"/>
        <v>1</v>
      </c>
      <c r="Q1335" s="41" t="str">
        <f>INDEX(Торг!$J:$J,MATCH($B1335,Торг!$B:$B,0))</f>
        <v>АТП</v>
      </c>
      <c r="R1335" s="4" t="b">
        <f>EXACT(VLOOKUP(A1335,Торг!$A:$A,1,0),A1335)</f>
        <v>1</v>
      </c>
    </row>
    <row r="1336" spans="1:18" ht="75" x14ac:dyDescent="0.25">
      <c r="A1336" s="110" t="s">
        <v>1890</v>
      </c>
      <c r="B1336" s="109">
        <v>138161</v>
      </c>
      <c r="C1336" s="109">
        <v>61004</v>
      </c>
      <c r="D1336" s="110" t="s">
        <v>558</v>
      </c>
      <c r="E1336" s="110" t="s">
        <v>2704</v>
      </c>
      <c r="F1336" s="110"/>
      <c r="G1336" s="110"/>
      <c r="H1336" s="110" t="s">
        <v>557</v>
      </c>
      <c r="I1336" s="110" t="s">
        <v>10</v>
      </c>
      <c r="J1336" s="111">
        <v>2700</v>
      </c>
      <c r="K1336" s="111">
        <v>3890</v>
      </c>
      <c r="L1336" s="110"/>
      <c r="M1336" s="109">
        <v>1</v>
      </c>
      <c r="N1336" s="109"/>
      <c r="O1336" s="110"/>
      <c r="P1336" s="41" t="str">
        <f t="shared" si="20"/>
        <v>1</v>
      </c>
      <c r="Q1336" s="41" t="str">
        <f>INDEX(Торг!$J:$J,MATCH($B1336,Торг!$B:$B,0))</f>
        <v>АТП</v>
      </c>
      <c r="R1336" s="4" t="b">
        <f>EXACT(VLOOKUP(A1336,Торг!$A:$A,1,0),A1336)</f>
        <v>1</v>
      </c>
    </row>
    <row r="1337" spans="1:18" ht="75" x14ac:dyDescent="0.25">
      <c r="A1337" s="110" t="s">
        <v>1890</v>
      </c>
      <c r="B1337" s="109">
        <v>257772</v>
      </c>
      <c r="C1337" s="109">
        <v>61008</v>
      </c>
      <c r="D1337" s="110" t="s">
        <v>1944</v>
      </c>
      <c r="E1337" s="110" t="s">
        <v>2704</v>
      </c>
      <c r="F1337" s="110"/>
      <c r="G1337" s="110"/>
      <c r="H1337" s="110" t="s">
        <v>557</v>
      </c>
      <c r="I1337" s="110" t="s">
        <v>10</v>
      </c>
      <c r="J1337" s="111">
        <v>3300</v>
      </c>
      <c r="K1337" s="111">
        <v>4690</v>
      </c>
      <c r="L1337" s="110"/>
      <c r="M1337" s="109">
        <v>1</v>
      </c>
      <c r="N1337" s="109"/>
      <c r="O1337" s="110"/>
      <c r="P1337" s="41" t="str">
        <f t="shared" si="20"/>
        <v>1</v>
      </c>
      <c r="Q1337" s="41" t="str">
        <f>INDEX(Торг!$J:$J,MATCH($B1337,Торг!$B:$B,0))</f>
        <v>АТП</v>
      </c>
      <c r="R1337" s="4" t="b">
        <f>EXACT(VLOOKUP(A1337,Торг!$A:$A,1,0),A1337)</f>
        <v>1</v>
      </c>
    </row>
    <row r="1338" spans="1:18" ht="75" x14ac:dyDescent="0.25">
      <c r="A1338" s="110" t="s">
        <v>1890</v>
      </c>
      <c r="B1338" s="109">
        <v>257773</v>
      </c>
      <c r="C1338" s="109">
        <v>182506</v>
      </c>
      <c r="D1338" s="110" t="s">
        <v>1945</v>
      </c>
      <c r="E1338" s="110" t="s">
        <v>2704</v>
      </c>
      <c r="F1338" s="110"/>
      <c r="G1338" s="110"/>
      <c r="H1338" s="110" t="s">
        <v>557</v>
      </c>
      <c r="I1338" s="110" t="s">
        <v>10</v>
      </c>
      <c r="J1338" s="111">
        <v>3300</v>
      </c>
      <c r="K1338" s="111">
        <v>4690</v>
      </c>
      <c r="L1338" s="110"/>
      <c r="M1338" s="109">
        <v>1</v>
      </c>
      <c r="N1338" s="109"/>
      <c r="O1338" s="110"/>
      <c r="P1338" s="41" t="str">
        <f t="shared" si="20"/>
        <v>1</v>
      </c>
      <c r="Q1338" s="41" t="str">
        <f>INDEX(Торг!$J:$J,MATCH($B1338,Торг!$B:$B,0))</f>
        <v>АТП</v>
      </c>
      <c r="R1338" s="4" t="b">
        <f>EXACT(VLOOKUP(A1338,Торг!$A:$A,1,0),A1338)</f>
        <v>1</v>
      </c>
    </row>
    <row r="1339" spans="1:18" ht="75" x14ac:dyDescent="0.25">
      <c r="A1339" s="110" t="s">
        <v>1890</v>
      </c>
      <c r="B1339" s="109">
        <v>257774</v>
      </c>
      <c r="C1339" s="109">
        <v>182507</v>
      </c>
      <c r="D1339" s="110" t="s">
        <v>1946</v>
      </c>
      <c r="E1339" s="110" t="s">
        <v>2704</v>
      </c>
      <c r="F1339" s="110"/>
      <c r="G1339" s="110"/>
      <c r="H1339" s="110" t="s">
        <v>557</v>
      </c>
      <c r="I1339" s="110" t="s">
        <v>10</v>
      </c>
      <c r="J1339" s="111">
        <v>3300</v>
      </c>
      <c r="K1339" s="111">
        <v>4690</v>
      </c>
      <c r="L1339" s="110"/>
      <c r="M1339" s="109">
        <v>1</v>
      </c>
      <c r="N1339" s="109"/>
      <c r="O1339" s="110"/>
      <c r="P1339" s="41" t="str">
        <f t="shared" si="20"/>
        <v>1</v>
      </c>
      <c r="Q1339" s="41" t="str">
        <f>INDEX(Торг!$J:$J,MATCH($B1339,Торг!$B:$B,0))</f>
        <v>АТП</v>
      </c>
      <c r="R1339" s="4" t="b">
        <f>EXACT(VLOOKUP(A1339,Торг!$A:$A,1,0),A1339)</f>
        <v>1</v>
      </c>
    </row>
    <row r="1340" spans="1:18" ht="75" x14ac:dyDescent="0.25">
      <c r="A1340" s="110" t="s">
        <v>1890</v>
      </c>
      <c r="B1340" s="109">
        <v>257775</v>
      </c>
      <c r="C1340" s="109">
        <v>182508</v>
      </c>
      <c r="D1340" s="110" t="s">
        <v>1947</v>
      </c>
      <c r="E1340" s="110" t="s">
        <v>2704</v>
      </c>
      <c r="F1340" s="110"/>
      <c r="G1340" s="110"/>
      <c r="H1340" s="110" t="s">
        <v>557</v>
      </c>
      <c r="I1340" s="110" t="s">
        <v>10</v>
      </c>
      <c r="J1340" s="111">
        <v>3300</v>
      </c>
      <c r="K1340" s="111">
        <v>4690</v>
      </c>
      <c r="L1340" s="110"/>
      <c r="M1340" s="109">
        <v>1</v>
      </c>
      <c r="N1340" s="109"/>
      <c r="O1340" s="110"/>
      <c r="P1340" s="41" t="str">
        <f t="shared" si="20"/>
        <v>1</v>
      </c>
      <c r="Q1340" s="41" t="str">
        <f>INDEX(Торг!$J:$J,MATCH($B1340,Торг!$B:$B,0))</f>
        <v>АТП</v>
      </c>
      <c r="R1340" s="4" t="b">
        <f>EXACT(VLOOKUP(A1340,Торг!$A:$A,1,0),A1340)</f>
        <v>1</v>
      </c>
    </row>
    <row r="1341" spans="1:18" ht="75" x14ac:dyDescent="0.25">
      <c r="A1341" s="110" t="s">
        <v>1890</v>
      </c>
      <c r="B1341" s="109">
        <v>257776</v>
      </c>
      <c r="C1341" s="109">
        <v>182509</v>
      </c>
      <c r="D1341" s="110" t="s">
        <v>1948</v>
      </c>
      <c r="E1341" s="110" t="s">
        <v>2704</v>
      </c>
      <c r="F1341" s="110"/>
      <c r="G1341" s="110"/>
      <c r="H1341" s="110" t="s">
        <v>557</v>
      </c>
      <c r="I1341" s="110" t="s">
        <v>10</v>
      </c>
      <c r="J1341" s="111">
        <v>3300</v>
      </c>
      <c r="K1341" s="111">
        <v>4690</v>
      </c>
      <c r="L1341" s="110"/>
      <c r="M1341" s="109">
        <v>1</v>
      </c>
      <c r="N1341" s="109"/>
      <c r="O1341" s="110"/>
      <c r="P1341" s="41" t="str">
        <f t="shared" si="20"/>
        <v>1</v>
      </c>
      <c r="Q1341" s="41" t="str">
        <f>INDEX(Торг!$J:$J,MATCH($B1341,Торг!$B:$B,0))</f>
        <v>АТП</v>
      </c>
      <c r="R1341" s="4" t="b">
        <f>EXACT(VLOOKUP(A1341,Торг!$A:$A,1,0),A1341)</f>
        <v>1</v>
      </c>
    </row>
    <row r="1342" spans="1:18" ht="75" x14ac:dyDescent="0.25">
      <c r="A1342" s="110" t="s">
        <v>1890</v>
      </c>
      <c r="B1342" s="109">
        <v>257777</v>
      </c>
      <c r="C1342" s="109">
        <v>182510</v>
      </c>
      <c r="D1342" s="110" t="s">
        <v>1949</v>
      </c>
      <c r="E1342" s="110" t="s">
        <v>2704</v>
      </c>
      <c r="F1342" s="110"/>
      <c r="G1342" s="110"/>
      <c r="H1342" s="110" t="s">
        <v>557</v>
      </c>
      <c r="I1342" s="110" t="s">
        <v>10</v>
      </c>
      <c r="J1342" s="111">
        <v>3300</v>
      </c>
      <c r="K1342" s="111">
        <v>4690</v>
      </c>
      <c r="L1342" s="110"/>
      <c r="M1342" s="109">
        <v>1</v>
      </c>
      <c r="N1342" s="109"/>
      <c r="O1342" s="110"/>
      <c r="P1342" s="41" t="str">
        <f t="shared" si="20"/>
        <v>1</v>
      </c>
      <c r="Q1342" s="41" t="str">
        <f>INDEX(Торг!$J:$J,MATCH($B1342,Торг!$B:$B,0))</f>
        <v>АТП</v>
      </c>
      <c r="R1342" s="4" t="b">
        <f>EXACT(VLOOKUP(A1342,Торг!$A:$A,1,0),A1342)</f>
        <v>1</v>
      </c>
    </row>
    <row r="1343" spans="1:18" ht="75" x14ac:dyDescent="0.25">
      <c r="A1343" s="110" t="s">
        <v>1890</v>
      </c>
      <c r="B1343" s="109">
        <v>257778</v>
      </c>
      <c r="C1343" s="109">
        <v>182511</v>
      </c>
      <c r="D1343" s="110" t="s">
        <v>1950</v>
      </c>
      <c r="E1343" s="110" t="s">
        <v>2704</v>
      </c>
      <c r="F1343" s="110"/>
      <c r="G1343" s="110"/>
      <c r="H1343" s="110" t="s">
        <v>557</v>
      </c>
      <c r="I1343" s="110" t="s">
        <v>10</v>
      </c>
      <c r="J1343" s="111">
        <v>3300</v>
      </c>
      <c r="K1343" s="111">
        <v>4690</v>
      </c>
      <c r="L1343" s="110"/>
      <c r="M1343" s="109">
        <v>1</v>
      </c>
      <c r="N1343" s="109"/>
      <c r="O1343" s="110"/>
      <c r="P1343" s="41" t="str">
        <f t="shared" si="20"/>
        <v>1</v>
      </c>
      <c r="Q1343" s="41" t="str">
        <f>INDEX(Торг!$J:$J,MATCH($B1343,Торг!$B:$B,0))</f>
        <v>АТП</v>
      </c>
      <c r="R1343" s="4" t="b">
        <f>EXACT(VLOOKUP(A1343,Торг!$A:$A,1,0),A1343)</f>
        <v>1</v>
      </c>
    </row>
    <row r="1344" spans="1:18" ht="75" x14ac:dyDescent="0.25">
      <c r="A1344" s="110" t="s">
        <v>1890</v>
      </c>
      <c r="B1344" s="109">
        <v>257779</v>
      </c>
      <c r="C1344" s="109">
        <v>182512</v>
      </c>
      <c r="D1344" s="110" t="s">
        <v>1951</v>
      </c>
      <c r="E1344" s="110" t="s">
        <v>2704</v>
      </c>
      <c r="F1344" s="110"/>
      <c r="G1344" s="110"/>
      <c r="H1344" s="110" t="s">
        <v>557</v>
      </c>
      <c r="I1344" s="110" t="s">
        <v>10</v>
      </c>
      <c r="J1344" s="111">
        <v>3300</v>
      </c>
      <c r="K1344" s="111">
        <v>4690</v>
      </c>
      <c r="L1344" s="110"/>
      <c r="M1344" s="109">
        <v>1</v>
      </c>
      <c r="N1344" s="109"/>
      <c r="O1344" s="110"/>
      <c r="P1344" s="41" t="str">
        <f t="shared" si="20"/>
        <v>1</v>
      </c>
      <c r="Q1344" s="41" t="str">
        <f>INDEX(Торг!$J:$J,MATCH($B1344,Торг!$B:$B,0))</f>
        <v>АТП</v>
      </c>
      <c r="R1344" s="4" t="b">
        <f>EXACT(VLOOKUP(A1344,Торг!$A:$A,1,0),A1344)</f>
        <v>1</v>
      </c>
    </row>
    <row r="1345" spans="1:18" ht="75" x14ac:dyDescent="0.25">
      <c r="A1345" s="110" t="s">
        <v>1890</v>
      </c>
      <c r="B1345" s="109">
        <v>257780</v>
      </c>
      <c r="C1345" s="109">
        <v>182513</v>
      </c>
      <c r="D1345" s="110" t="s">
        <v>1952</v>
      </c>
      <c r="E1345" s="110" t="s">
        <v>2704</v>
      </c>
      <c r="F1345" s="110"/>
      <c r="G1345" s="110"/>
      <c r="H1345" s="110" t="s">
        <v>557</v>
      </c>
      <c r="I1345" s="110" t="s">
        <v>10</v>
      </c>
      <c r="J1345" s="111">
        <v>3300</v>
      </c>
      <c r="K1345" s="111">
        <v>4690</v>
      </c>
      <c r="L1345" s="110"/>
      <c r="M1345" s="109">
        <v>1</v>
      </c>
      <c r="N1345" s="109"/>
      <c r="O1345" s="110"/>
      <c r="P1345" s="41" t="str">
        <f t="shared" si="20"/>
        <v>1</v>
      </c>
      <c r="Q1345" s="41" t="str">
        <f>INDEX(Торг!$J:$J,MATCH($B1345,Торг!$B:$B,0))</f>
        <v>АТП</v>
      </c>
      <c r="R1345" s="4" t="b">
        <f>EXACT(VLOOKUP(A1345,Торг!$A:$A,1,0),A1345)</f>
        <v>1</v>
      </c>
    </row>
    <row r="1346" spans="1:18" ht="75" x14ac:dyDescent="0.25">
      <c r="A1346" s="110" t="s">
        <v>1890</v>
      </c>
      <c r="B1346" s="109">
        <v>257781</v>
      </c>
      <c r="C1346" s="109">
        <v>182514</v>
      </c>
      <c r="D1346" s="110" t="s">
        <v>1953</v>
      </c>
      <c r="E1346" s="110" t="s">
        <v>2704</v>
      </c>
      <c r="F1346" s="110"/>
      <c r="G1346" s="110"/>
      <c r="H1346" s="110" t="s">
        <v>557</v>
      </c>
      <c r="I1346" s="110" t="s">
        <v>10</v>
      </c>
      <c r="J1346" s="111">
        <v>3300</v>
      </c>
      <c r="K1346" s="111">
        <v>4690</v>
      </c>
      <c r="L1346" s="110"/>
      <c r="M1346" s="109">
        <v>1</v>
      </c>
      <c r="N1346" s="109"/>
      <c r="O1346" s="110"/>
      <c r="P1346" s="41" t="str">
        <f t="shared" si="20"/>
        <v>1</v>
      </c>
      <c r="Q1346" s="41" t="str">
        <f>INDEX(Торг!$J:$J,MATCH($B1346,Торг!$B:$B,0))</f>
        <v>АТП</v>
      </c>
      <c r="R1346" s="4" t="b">
        <f>EXACT(VLOOKUP(A1346,Торг!$A:$A,1,0),A1346)</f>
        <v>1</v>
      </c>
    </row>
    <row r="1347" spans="1:18" ht="75" x14ac:dyDescent="0.25">
      <c r="A1347" s="110" t="s">
        <v>1890</v>
      </c>
      <c r="B1347" s="109">
        <v>257782</v>
      </c>
      <c r="C1347" s="109">
        <v>182515</v>
      </c>
      <c r="D1347" s="110" t="s">
        <v>1954</v>
      </c>
      <c r="E1347" s="110" t="s">
        <v>2704</v>
      </c>
      <c r="F1347" s="110"/>
      <c r="G1347" s="110"/>
      <c r="H1347" s="110" t="s">
        <v>557</v>
      </c>
      <c r="I1347" s="110" t="s">
        <v>10</v>
      </c>
      <c r="J1347" s="111">
        <v>3300</v>
      </c>
      <c r="K1347" s="111">
        <v>4690</v>
      </c>
      <c r="L1347" s="110"/>
      <c r="M1347" s="109">
        <v>1</v>
      </c>
      <c r="N1347" s="109"/>
      <c r="O1347" s="110"/>
      <c r="P1347" s="41" t="str">
        <f t="shared" ref="P1347:P1410" si="21">_xlfn.CONCAT(M1347,IF(N1347&lt;&gt;"",_xlfn.CONCAT("ск",N1347),""))</f>
        <v>1</v>
      </c>
      <c r="Q1347" s="41" t="str">
        <f>INDEX(Торг!$J:$J,MATCH($B1347,Торг!$B:$B,0))</f>
        <v>АТП</v>
      </c>
      <c r="R1347" s="4" t="b">
        <f>EXACT(VLOOKUP(A1347,Торг!$A:$A,1,0),A1347)</f>
        <v>1</v>
      </c>
    </row>
    <row r="1348" spans="1:18" ht="75" x14ac:dyDescent="0.25">
      <c r="A1348" s="110" t="s">
        <v>1890</v>
      </c>
      <c r="B1348" s="109">
        <v>257783</v>
      </c>
      <c r="C1348" s="109">
        <v>182516</v>
      </c>
      <c r="D1348" s="110" t="s">
        <v>1955</v>
      </c>
      <c r="E1348" s="110" t="s">
        <v>2704</v>
      </c>
      <c r="F1348" s="110"/>
      <c r="G1348" s="110"/>
      <c r="H1348" s="110" t="s">
        <v>557</v>
      </c>
      <c r="I1348" s="110" t="s">
        <v>10</v>
      </c>
      <c r="J1348" s="111">
        <v>3300</v>
      </c>
      <c r="K1348" s="111">
        <v>4690</v>
      </c>
      <c r="L1348" s="110"/>
      <c r="M1348" s="109">
        <v>1</v>
      </c>
      <c r="N1348" s="109"/>
      <c r="O1348" s="110"/>
      <c r="P1348" s="41" t="str">
        <f t="shared" si="21"/>
        <v>1</v>
      </c>
      <c r="Q1348" s="41" t="str">
        <f>INDEX(Торг!$J:$J,MATCH($B1348,Торг!$B:$B,0))</f>
        <v>АТП</v>
      </c>
      <c r="R1348" s="4" t="b">
        <f>EXACT(VLOOKUP(A1348,Торг!$A:$A,1,0),A1348)</f>
        <v>1</v>
      </c>
    </row>
    <row r="1349" spans="1:18" ht="75" x14ac:dyDescent="0.25">
      <c r="A1349" s="110" t="s">
        <v>1890</v>
      </c>
      <c r="B1349" s="109">
        <v>257784</v>
      </c>
      <c r="C1349" s="109">
        <v>182517</v>
      </c>
      <c r="D1349" s="110" t="s">
        <v>1956</v>
      </c>
      <c r="E1349" s="110" t="s">
        <v>2704</v>
      </c>
      <c r="F1349" s="110"/>
      <c r="G1349" s="110"/>
      <c r="H1349" s="110" t="s">
        <v>557</v>
      </c>
      <c r="I1349" s="110" t="s">
        <v>10</v>
      </c>
      <c r="J1349" s="111">
        <v>3300</v>
      </c>
      <c r="K1349" s="111">
        <v>4690</v>
      </c>
      <c r="L1349" s="110"/>
      <c r="M1349" s="109">
        <v>1</v>
      </c>
      <c r="N1349" s="109"/>
      <c r="O1349" s="110"/>
      <c r="P1349" s="41" t="str">
        <f t="shared" si="21"/>
        <v>1</v>
      </c>
      <c r="Q1349" s="41" t="str">
        <f>INDEX(Торг!$J:$J,MATCH($B1349,Торг!$B:$B,0))</f>
        <v>АТП</v>
      </c>
      <c r="R1349" s="4" t="b">
        <f>EXACT(VLOOKUP(A1349,Торг!$A:$A,1,0),A1349)</f>
        <v>1</v>
      </c>
    </row>
    <row r="1350" spans="1:18" ht="75" x14ac:dyDescent="0.25">
      <c r="A1350" s="110" t="s">
        <v>1890</v>
      </c>
      <c r="B1350" s="109">
        <v>257785</v>
      </c>
      <c r="C1350" s="109">
        <v>182518</v>
      </c>
      <c r="D1350" s="110" t="s">
        <v>1957</v>
      </c>
      <c r="E1350" s="110" t="s">
        <v>2704</v>
      </c>
      <c r="F1350" s="110"/>
      <c r="G1350" s="110"/>
      <c r="H1350" s="110" t="s">
        <v>557</v>
      </c>
      <c r="I1350" s="110" t="s">
        <v>10</v>
      </c>
      <c r="J1350" s="111">
        <v>3300</v>
      </c>
      <c r="K1350" s="111">
        <v>4690</v>
      </c>
      <c r="L1350" s="110"/>
      <c r="M1350" s="109">
        <v>1</v>
      </c>
      <c r="N1350" s="109"/>
      <c r="O1350" s="110"/>
      <c r="P1350" s="41" t="str">
        <f t="shared" si="21"/>
        <v>1</v>
      </c>
      <c r="Q1350" s="41" t="str">
        <f>INDEX(Торг!$J:$J,MATCH($B1350,Торг!$B:$B,0))</f>
        <v>АТП</v>
      </c>
      <c r="R1350" s="4" t="b">
        <f>EXACT(VLOOKUP(A1350,Торг!$A:$A,1,0),A1350)</f>
        <v>1</v>
      </c>
    </row>
    <row r="1351" spans="1:18" ht="75" x14ac:dyDescent="0.25">
      <c r="A1351" s="110" t="s">
        <v>1890</v>
      </c>
      <c r="B1351" s="109">
        <v>257786</v>
      </c>
      <c r="C1351" s="109">
        <v>182519</v>
      </c>
      <c r="D1351" s="110" t="s">
        <v>1958</v>
      </c>
      <c r="E1351" s="110" t="s">
        <v>2704</v>
      </c>
      <c r="F1351" s="110"/>
      <c r="G1351" s="110"/>
      <c r="H1351" s="110" t="s">
        <v>557</v>
      </c>
      <c r="I1351" s="110" t="s">
        <v>10</v>
      </c>
      <c r="J1351" s="111">
        <v>3300</v>
      </c>
      <c r="K1351" s="111">
        <v>4690</v>
      </c>
      <c r="L1351" s="110"/>
      <c r="M1351" s="109">
        <v>1</v>
      </c>
      <c r="N1351" s="109"/>
      <c r="O1351" s="110"/>
      <c r="P1351" s="41" t="str">
        <f t="shared" si="21"/>
        <v>1</v>
      </c>
      <c r="Q1351" s="41" t="str">
        <f>INDEX(Торг!$J:$J,MATCH($B1351,Торг!$B:$B,0))</f>
        <v>АТП</v>
      </c>
      <c r="R1351" s="4" t="b">
        <f>EXACT(VLOOKUP(A1351,Торг!$A:$A,1,0),A1351)</f>
        <v>1</v>
      </c>
    </row>
    <row r="1352" spans="1:18" ht="75" x14ac:dyDescent="0.25">
      <c r="A1352" s="110" t="s">
        <v>1890</v>
      </c>
      <c r="B1352" s="109">
        <v>257787</v>
      </c>
      <c r="C1352" s="109">
        <v>182520</v>
      </c>
      <c r="D1352" s="110" t="s">
        <v>1959</v>
      </c>
      <c r="E1352" s="110" t="s">
        <v>2704</v>
      </c>
      <c r="F1352" s="110"/>
      <c r="G1352" s="110"/>
      <c r="H1352" s="110" t="s">
        <v>557</v>
      </c>
      <c r="I1352" s="110" t="s">
        <v>10</v>
      </c>
      <c r="J1352" s="111">
        <v>3300</v>
      </c>
      <c r="K1352" s="111">
        <v>4690</v>
      </c>
      <c r="L1352" s="110"/>
      <c r="M1352" s="109">
        <v>1</v>
      </c>
      <c r="N1352" s="109"/>
      <c r="O1352" s="110"/>
      <c r="P1352" s="41" t="str">
        <f t="shared" si="21"/>
        <v>1</v>
      </c>
      <c r="Q1352" s="41" t="str">
        <f>INDEX(Торг!$J:$J,MATCH($B1352,Торг!$B:$B,0))</f>
        <v>АТП</v>
      </c>
      <c r="R1352" s="4" t="b">
        <f>EXACT(VLOOKUP(A1352,Торг!$A:$A,1,0),A1352)</f>
        <v>1</v>
      </c>
    </row>
    <row r="1353" spans="1:18" ht="75" x14ac:dyDescent="0.25">
      <c r="A1353" s="110" t="s">
        <v>1890</v>
      </c>
      <c r="B1353" s="109">
        <v>257788</v>
      </c>
      <c r="C1353" s="109">
        <v>182521</v>
      </c>
      <c r="D1353" s="110" t="s">
        <v>1960</v>
      </c>
      <c r="E1353" s="110" t="s">
        <v>2704</v>
      </c>
      <c r="F1353" s="110"/>
      <c r="G1353" s="110"/>
      <c r="H1353" s="110" t="s">
        <v>557</v>
      </c>
      <c r="I1353" s="110" t="s">
        <v>10</v>
      </c>
      <c r="J1353" s="111">
        <v>3300</v>
      </c>
      <c r="K1353" s="111">
        <v>4690</v>
      </c>
      <c r="L1353" s="110"/>
      <c r="M1353" s="109">
        <v>1</v>
      </c>
      <c r="N1353" s="109"/>
      <c r="O1353" s="110"/>
      <c r="P1353" s="41" t="str">
        <f t="shared" si="21"/>
        <v>1</v>
      </c>
      <c r="Q1353" s="41" t="str">
        <f>INDEX(Торг!$J:$J,MATCH($B1353,Торг!$B:$B,0))</f>
        <v>АТП</v>
      </c>
      <c r="R1353" s="4" t="b">
        <f>EXACT(VLOOKUP(A1353,Торг!$A:$A,1,0),A1353)</f>
        <v>1</v>
      </c>
    </row>
    <row r="1354" spans="1:18" ht="75" x14ac:dyDescent="0.25">
      <c r="A1354" s="110" t="s">
        <v>1890</v>
      </c>
      <c r="B1354" s="109">
        <v>257789</v>
      </c>
      <c r="C1354" s="109">
        <v>182522</v>
      </c>
      <c r="D1354" s="110" t="s">
        <v>1961</v>
      </c>
      <c r="E1354" s="110" t="s">
        <v>2704</v>
      </c>
      <c r="F1354" s="110"/>
      <c r="G1354" s="110"/>
      <c r="H1354" s="110" t="s">
        <v>557</v>
      </c>
      <c r="I1354" s="110" t="s">
        <v>10</v>
      </c>
      <c r="J1354" s="111">
        <v>3300</v>
      </c>
      <c r="K1354" s="111">
        <v>4690</v>
      </c>
      <c r="L1354" s="110"/>
      <c r="M1354" s="109">
        <v>1</v>
      </c>
      <c r="N1354" s="109"/>
      <c r="O1354" s="110"/>
      <c r="P1354" s="41" t="str">
        <f t="shared" si="21"/>
        <v>1</v>
      </c>
      <c r="Q1354" s="41" t="str">
        <f>INDEX(Торг!$J:$J,MATCH($B1354,Торг!$B:$B,0))</f>
        <v>АТП</v>
      </c>
      <c r="R1354" s="4" t="b">
        <f>EXACT(VLOOKUP(A1354,Торг!$A:$A,1,0),A1354)</f>
        <v>1</v>
      </c>
    </row>
    <row r="1355" spans="1:18" ht="75" x14ac:dyDescent="0.25">
      <c r="A1355" s="110" t="s">
        <v>1890</v>
      </c>
      <c r="B1355" s="109">
        <v>257790</v>
      </c>
      <c r="C1355" s="109">
        <v>182523</v>
      </c>
      <c r="D1355" s="110" t="s">
        <v>1962</v>
      </c>
      <c r="E1355" s="110" t="s">
        <v>2704</v>
      </c>
      <c r="F1355" s="110"/>
      <c r="G1355" s="110"/>
      <c r="H1355" s="110" t="s">
        <v>557</v>
      </c>
      <c r="I1355" s="110" t="s">
        <v>10</v>
      </c>
      <c r="J1355" s="111">
        <v>3300</v>
      </c>
      <c r="K1355" s="111">
        <v>4690</v>
      </c>
      <c r="L1355" s="110"/>
      <c r="M1355" s="109">
        <v>1</v>
      </c>
      <c r="N1355" s="109"/>
      <c r="O1355" s="110"/>
      <c r="P1355" s="41" t="str">
        <f t="shared" si="21"/>
        <v>1</v>
      </c>
      <c r="Q1355" s="41" t="str">
        <f>INDEX(Торг!$J:$J,MATCH($B1355,Торг!$B:$B,0))</f>
        <v>АТП</v>
      </c>
      <c r="R1355" s="4" t="b">
        <f>EXACT(VLOOKUP(A1355,Торг!$A:$A,1,0),A1355)</f>
        <v>1</v>
      </c>
    </row>
    <row r="1356" spans="1:18" ht="75" x14ac:dyDescent="0.25">
      <c r="A1356" s="110" t="s">
        <v>1890</v>
      </c>
      <c r="B1356" s="109">
        <v>257791</v>
      </c>
      <c r="C1356" s="109">
        <v>182524</v>
      </c>
      <c r="D1356" s="110" t="s">
        <v>1963</v>
      </c>
      <c r="E1356" s="110" t="s">
        <v>2704</v>
      </c>
      <c r="F1356" s="110"/>
      <c r="G1356" s="110"/>
      <c r="H1356" s="110" t="s">
        <v>557</v>
      </c>
      <c r="I1356" s="110" t="s">
        <v>10</v>
      </c>
      <c r="J1356" s="111">
        <v>3300</v>
      </c>
      <c r="K1356" s="111">
        <v>4690</v>
      </c>
      <c r="L1356" s="110"/>
      <c r="M1356" s="109">
        <v>1</v>
      </c>
      <c r="N1356" s="109"/>
      <c r="O1356" s="110"/>
      <c r="P1356" s="41" t="str">
        <f t="shared" si="21"/>
        <v>1</v>
      </c>
      <c r="Q1356" s="41" t="str">
        <f>INDEX(Торг!$J:$J,MATCH($B1356,Торг!$B:$B,0))</f>
        <v>АТП</v>
      </c>
      <c r="R1356" s="4" t="b">
        <f>EXACT(VLOOKUP(A1356,Торг!$A:$A,1,0),A1356)</f>
        <v>1</v>
      </c>
    </row>
    <row r="1357" spans="1:18" ht="75" x14ac:dyDescent="0.25">
      <c r="A1357" s="110" t="s">
        <v>1890</v>
      </c>
      <c r="B1357" s="109">
        <v>257792</v>
      </c>
      <c r="C1357" s="109">
        <v>182525</v>
      </c>
      <c r="D1357" s="110" t="s">
        <v>1964</v>
      </c>
      <c r="E1357" s="110" t="s">
        <v>2704</v>
      </c>
      <c r="F1357" s="110"/>
      <c r="G1357" s="110"/>
      <c r="H1357" s="110" t="s">
        <v>557</v>
      </c>
      <c r="I1357" s="110" t="s">
        <v>10</v>
      </c>
      <c r="J1357" s="111">
        <v>3300</v>
      </c>
      <c r="K1357" s="111">
        <v>4690</v>
      </c>
      <c r="L1357" s="110"/>
      <c r="M1357" s="109">
        <v>1</v>
      </c>
      <c r="N1357" s="109"/>
      <c r="O1357" s="110"/>
      <c r="P1357" s="41" t="str">
        <f t="shared" si="21"/>
        <v>1</v>
      </c>
      <c r="Q1357" s="41" t="str">
        <f>INDEX(Торг!$J:$J,MATCH($B1357,Торг!$B:$B,0))</f>
        <v>АТП</v>
      </c>
      <c r="R1357" s="4" t="b">
        <f>EXACT(VLOOKUP(A1357,Торг!$A:$A,1,0),A1357)</f>
        <v>1</v>
      </c>
    </row>
    <row r="1358" spans="1:18" ht="75" x14ac:dyDescent="0.25">
      <c r="A1358" s="110" t="s">
        <v>1890</v>
      </c>
      <c r="B1358" s="109">
        <v>257793</v>
      </c>
      <c r="C1358" s="109">
        <v>182526</v>
      </c>
      <c r="D1358" s="110" t="s">
        <v>1965</v>
      </c>
      <c r="E1358" s="110" t="s">
        <v>2704</v>
      </c>
      <c r="F1358" s="110"/>
      <c r="G1358" s="110"/>
      <c r="H1358" s="110" t="s">
        <v>557</v>
      </c>
      <c r="I1358" s="110" t="s">
        <v>10</v>
      </c>
      <c r="J1358" s="111">
        <v>3300</v>
      </c>
      <c r="K1358" s="111">
        <v>4690</v>
      </c>
      <c r="L1358" s="110"/>
      <c r="M1358" s="109">
        <v>1</v>
      </c>
      <c r="N1358" s="109"/>
      <c r="O1358" s="110"/>
      <c r="P1358" s="41" t="str">
        <f t="shared" si="21"/>
        <v>1</v>
      </c>
      <c r="Q1358" s="41" t="str">
        <f>INDEX(Торг!$J:$J,MATCH($B1358,Торг!$B:$B,0))</f>
        <v>АТП</v>
      </c>
      <c r="R1358" s="4" t="b">
        <f>EXACT(VLOOKUP(A1358,Торг!$A:$A,1,0),A1358)</f>
        <v>1</v>
      </c>
    </row>
    <row r="1359" spans="1:18" ht="75" x14ac:dyDescent="0.25">
      <c r="A1359" s="110" t="s">
        <v>1890</v>
      </c>
      <c r="B1359" s="109">
        <v>257794</v>
      </c>
      <c r="C1359" s="109">
        <v>182527</v>
      </c>
      <c r="D1359" s="110" t="s">
        <v>1966</v>
      </c>
      <c r="E1359" s="110" t="s">
        <v>2704</v>
      </c>
      <c r="F1359" s="110"/>
      <c r="G1359" s="110"/>
      <c r="H1359" s="110" t="s">
        <v>557</v>
      </c>
      <c r="I1359" s="110" t="s">
        <v>10</v>
      </c>
      <c r="J1359" s="111">
        <v>3300</v>
      </c>
      <c r="K1359" s="111">
        <v>4690</v>
      </c>
      <c r="L1359" s="110"/>
      <c r="M1359" s="109">
        <v>1</v>
      </c>
      <c r="N1359" s="109"/>
      <c r="O1359" s="110"/>
      <c r="P1359" s="41" t="str">
        <f t="shared" si="21"/>
        <v>1</v>
      </c>
      <c r="Q1359" s="41" t="str">
        <f>INDEX(Торг!$J:$J,MATCH($B1359,Торг!$B:$B,0))</f>
        <v>АТП</v>
      </c>
      <c r="R1359" s="4" t="b">
        <f>EXACT(VLOOKUP(A1359,Торг!$A:$A,1,0),A1359)</f>
        <v>1</v>
      </c>
    </row>
    <row r="1360" spans="1:18" ht="75" x14ac:dyDescent="0.25">
      <c r="A1360" s="110" t="s">
        <v>1890</v>
      </c>
      <c r="B1360" s="109">
        <v>257795</v>
      </c>
      <c r="C1360" s="109">
        <v>182528</v>
      </c>
      <c r="D1360" s="110" t="s">
        <v>1967</v>
      </c>
      <c r="E1360" s="110" t="s">
        <v>2704</v>
      </c>
      <c r="F1360" s="110"/>
      <c r="G1360" s="110"/>
      <c r="H1360" s="110" t="s">
        <v>557</v>
      </c>
      <c r="I1360" s="110" t="s">
        <v>10</v>
      </c>
      <c r="J1360" s="111">
        <v>3300</v>
      </c>
      <c r="K1360" s="111">
        <v>4690</v>
      </c>
      <c r="L1360" s="110"/>
      <c r="M1360" s="109">
        <v>1</v>
      </c>
      <c r="N1360" s="109"/>
      <c r="O1360" s="110"/>
      <c r="P1360" s="41" t="str">
        <f t="shared" si="21"/>
        <v>1</v>
      </c>
      <c r="Q1360" s="41" t="str">
        <f>INDEX(Торг!$J:$J,MATCH($B1360,Торг!$B:$B,0))</f>
        <v>АТП</v>
      </c>
      <c r="R1360" s="4" t="b">
        <f>EXACT(VLOOKUP(A1360,Торг!$A:$A,1,0),A1360)</f>
        <v>1</v>
      </c>
    </row>
    <row r="1361" spans="1:18" ht="75" x14ac:dyDescent="0.25">
      <c r="A1361" s="110" t="s">
        <v>1890</v>
      </c>
      <c r="B1361" s="109">
        <v>257796</v>
      </c>
      <c r="C1361" s="109">
        <v>182529</v>
      </c>
      <c r="D1361" s="110" t="s">
        <v>1968</v>
      </c>
      <c r="E1361" s="110" t="s">
        <v>2704</v>
      </c>
      <c r="F1361" s="110"/>
      <c r="G1361" s="110"/>
      <c r="H1361" s="110" t="s">
        <v>557</v>
      </c>
      <c r="I1361" s="110" t="s">
        <v>10</v>
      </c>
      <c r="J1361" s="111">
        <v>3300</v>
      </c>
      <c r="K1361" s="111">
        <v>4690</v>
      </c>
      <c r="L1361" s="110"/>
      <c r="M1361" s="109">
        <v>1</v>
      </c>
      <c r="N1361" s="109"/>
      <c r="O1361" s="110"/>
      <c r="P1361" s="41" t="str">
        <f t="shared" si="21"/>
        <v>1</v>
      </c>
      <c r="Q1361" s="41" t="str">
        <f>INDEX(Торг!$J:$J,MATCH($B1361,Торг!$B:$B,0))</f>
        <v>АТП</v>
      </c>
      <c r="R1361" s="4" t="b">
        <f>EXACT(VLOOKUP(A1361,Торг!$A:$A,1,0),A1361)</f>
        <v>1</v>
      </c>
    </row>
    <row r="1362" spans="1:18" ht="75" x14ac:dyDescent="0.25">
      <c r="A1362" s="110" t="s">
        <v>1890</v>
      </c>
      <c r="B1362" s="109">
        <v>257797</v>
      </c>
      <c r="C1362" s="109">
        <v>182530</v>
      </c>
      <c r="D1362" s="110" t="s">
        <v>1969</v>
      </c>
      <c r="E1362" s="110" t="s">
        <v>2704</v>
      </c>
      <c r="F1362" s="110"/>
      <c r="G1362" s="110"/>
      <c r="H1362" s="110" t="s">
        <v>557</v>
      </c>
      <c r="I1362" s="110" t="s">
        <v>10</v>
      </c>
      <c r="J1362" s="111">
        <v>3300</v>
      </c>
      <c r="K1362" s="111">
        <v>4690</v>
      </c>
      <c r="L1362" s="110"/>
      <c r="M1362" s="109">
        <v>1</v>
      </c>
      <c r="N1362" s="109"/>
      <c r="O1362" s="110"/>
      <c r="P1362" s="41" t="str">
        <f t="shared" si="21"/>
        <v>1</v>
      </c>
      <c r="Q1362" s="41" t="str">
        <f>INDEX(Торг!$J:$J,MATCH($B1362,Торг!$B:$B,0))</f>
        <v>АТП</v>
      </c>
      <c r="R1362" s="4" t="b">
        <f>EXACT(VLOOKUP(A1362,Торг!$A:$A,1,0),A1362)</f>
        <v>1</v>
      </c>
    </row>
    <row r="1363" spans="1:18" ht="75" x14ac:dyDescent="0.25">
      <c r="A1363" s="110" t="s">
        <v>1890</v>
      </c>
      <c r="B1363" s="109">
        <v>257798</v>
      </c>
      <c r="C1363" s="109">
        <v>182531</v>
      </c>
      <c r="D1363" s="110" t="s">
        <v>1970</v>
      </c>
      <c r="E1363" s="110" t="s">
        <v>2704</v>
      </c>
      <c r="F1363" s="110"/>
      <c r="G1363" s="110"/>
      <c r="H1363" s="110" t="s">
        <v>557</v>
      </c>
      <c r="I1363" s="110" t="s">
        <v>10</v>
      </c>
      <c r="J1363" s="111">
        <v>3300</v>
      </c>
      <c r="K1363" s="111">
        <v>4690</v>
      </c>
      <c r="L1363" s="110"/>
      <c r="M1363" s="109">
        <v>1</v>
      </c>
      <c r="N1363" s="109"/>
      <c r="O1363" s="110"/>
      <c r="P1363" s="41" t="str">
        <f t="shared" si="21"/>
        <v>1</v>
      </c>
      <c r="Q1363" s="41" t="str">
        <f>INDEX(Торг!$J:$J,MATCH($B1363,Торг!$B:$B,0))</f>
        <v>АТП</v>
      </c>
      <c r="R1363" s="4" t="b">
        <f>EXACT(VLOOKUP(A1363,Торг!$A:$A,1,0),A1363)</f>
        <v>1</v>
      </c>
    </row>
    <row r="1364" spans="1:18" ht="75" x14ac:dyDescent="0.25">
      <c r="A1364" s="110" t="s">
        <v>1890</v>
      </c>
      <c r="B1364" s="109">
        <v>257799</v>
      </c>
      <c r="C1364" s="109">
        <v>182532</v>
      </c>
      <c r="D1364" s="110" t="s">
        <v>1971</v>
      </c>
      <c r="E1364" s="110" t="s">
        <v>2704</v>
      </c>
      <c r="F1364" s="110"/>
      <c r="G1364" s="110"/>
      <c r="H1364" s="110" t="s">
        <v>557</v>
      </c>
      <c r="I1364" s="110" t="s">
        <v>10</v>
      </c>
      <c r="J1364" s="111">
        <v>3300</v>
      </c>
      <c r="K1364" s="111">
        <v>4690</v>
      </c>
      <c r="L1364" s="110"/>
      <c r="M1364" s="109">
        <v>1</v>
      </c>
      <c r="N1364" s="109"/>
      <c r="O1364" s="110"/>
      <c r="P1364" s="41" t="str">
        <f t="shared" si="21"/>
        <v>1</v>
      </c>
      <c r="Q1364" s="41" t="str">
        <f>INDEX(Торг!$J:$J,MATCH($B1364,Торг!$B:$B,0))</f>
        <v>АТП</v>
      </c>
      <c r="R1364" s="4" t="b">
        <f>EXACT(VLOOKUP(A1364,Торг!$A:$A,1,0),A1364)</f>
        <v>1</v>
      </c>
    </row>
    <row r="1365" spans="1:18" ht="75" x14ac:dyDescent="0.25">
      <c r="A1365" s="110" t="s">
        <v>1890</v>
      </c>
      <c r="B1365" s="109">
        <v>257800</v>
      </c>
      <c r="C1365" s="109">
        <v>182533</v>
      </c>
      <c r="D1365" s="110" t="s">
        <v>1972</v>
      </c>
      <c r="E1365" s="110" t="s">
        <v>2704</v>
      </c>
      <c r="F1365" s="110"/>
      <c r="G1365" s="110"/>
      <c r="H1365" s="110" t="s">
        <v>557</v>
      </c>
      <c r="I1365" s="110" t="s">
        <v>10</v>
      </c>
      <c r="J1365" s="111">
        <v>3300</v>
      </c>
      <c r="K1365" s="111">
        <v>4690</v>
      </c>
      <c r="L1365" s="110"/>
      <c r="M1365" s="109">
        <v>1</v>
      </c>
      <c r="N1365" s="109"/>
      <c r="O1365" s="110"/>
      <c r="P1365" s="41" t="str">
        <f t="shared" si="21"/>
        <v>1</v>
      </c>
      <c r="Q1365" s="41" t="str">
        <f>INDEX(Торг!$J:$J,MATCH($B1365,Торг!$B:$B,0))</f>
        <v>АТП</v>
      </c>
      <c r="R1365" s="4" t="b">
        <f>EXACT(VLOOKUP(A1365,Торг!$A:$A,1,0),A1365)</f>
        <v>1</v>
      </c>
    </row>
    <row r="1366" spans="1:18" ht="75" x14ac:dyDescent="0.25">
      <c r="A1366" s="110" t="s">
        <v>1890</v>
      </c>
      <c r="B1366" s="109">
        <v>257801</v>
      </c>
      <c r="C1366" s="109">
        <v>182534</v>
      </c>
      <c r="D1366" s="110" t="s">
        <v>1973</v>
      </c>
      <c r="E1366" s="110" t="s">
        <v>2704</v>
      </c>
      <c r="F1366" s="110"/>
      <c r="G1366" s="110"/>
      <c r="H1366" s="110" t="s">
        <v>557</v>
      </c>
      <c r="I1366" s="110" t="s">
        <v>10</v>
      </c>
      <c r="J1366" s="111">
        <v>3300</v>
      </c>
      <c r="K1366" s="111">
        <v>4690</v>
      </c>
      <c r="L1366" s="110"/>
      <c r="M1366" s="109">
        <v>1</v>
      </c>
      <c r="N1366" s="109"/>
      <c r="O1366" s="110"/>
      <c r="P1366" s="41" t="str">
        <f t="shared" si="21"/>
        <v>1</v>
      </c>
      <c r="Q1366" s="41" t="str">
        <f>INDEX(Торг!$J:$J,MATCH($B1366,Торг!$B:$B,0))</f>
        <v>АТП</v>
      </c>
      <c r="R1366" s="4" t="b">
        <f>EXACT(VLOOKUP(A1366,Торг!$A:$A,1,0),A1366)</f>
        <v>1</v>
      </c>
    </row>
    <row r="1367" spans="1:18" ht="75" x14ac:dyDescent="0.25">
      <c r="A1367" s="110" t="s">
        <v>1890</v>
      </c>
      <c r="B1367" s="109">
        <v>257802</v>
      </c>
      <c r="C1367" s="109">
        <v>182535</v>
      </c>
      <c r="D1367" s="110" t="s">
        <v>1974</v>
      </c>
      <c r="E1367" s="110" t="s">
        <v>2704</v>
      </c>
      <c r="F1367" s="110"/>
      <c r="G1367" s="110"/>
      <c r="H1367" s="110" t="s">
        <v>557</v>
      </c>
      <c r="I1367" s="110" t="s">
        <v>10</v>
      </c>
      <c r="J1367" s="111">
        <v>3300</v>
      </c>
      <c r="K1367" s="111">
        <v>4690</v>
      </c>
      <c r="L1367" s="110"/>
      <c r="M1367" s="109">
        <v>1</v>
      </c>
      <c r="N1367" s="109"/>
      <c r="O1367" s="110"/>
      <c r="P1367" s="41" t="str">
        <f t="shared" si="21"/>
        <v>1</v>
      </c>
      <c r="Q1367" s="41" t="str">
        <f>INDEX(Торг!$J:$J,MATCH($B1367,Торг!$B:$B,0))</f>
        <v>АТП</v>
      </c>
      <c r="R1367" s="4" t="b">
        <f>EXACT(VLOOKUP(A1367,Торг!$A:$A,1,0),A1367)</f>
        <v>1</v>
      </c>
    </row>
    <row r="1368" spans="1:18" ht="75" x14ac:dyDescent="0.25">
      <c r="A1368" s="110" t="s">
        <v>1890</v>
      </c>
      <c r="B1368" s="109">
        <v>257803</v>
      </c>
      <c r="C1368" s="109">
        <v>182536</v>
      </c>
      <c r="D1368" s="110" t="s">
        <v>1975</v>
      </c>
      <c r="E1368" s="110" t="s">
        <v>2704</v>
      </c>
      <c r="F1368" s="110"/>
      <c r="G1368" s="110"/>
      <c r="H1368" s="110" t="s">
        <v>557</v>
      </c>
      <c r="I1368" s="110" t="s">
        <v>10</v>
      </c>
      <c r="J1368" s="111">
        <v>3300</v>
      </c>
      <c r="K1368" s="111">
        <v>4690</v>
      </c>
      <c r="L1368" s="110"/>
      <c r="M1368" s="109">
        <v>1</v>
      </c>
      <c r="N1368" s="109"/>
      <c r="O1368" s="110"/>
      <c r="P1368" s="41" t="str">
        <f t="shared" si="21"/>
        <v>1</v>
      </c>
      <c r="Q1368" s="41" t="str">
        <f>INDEX(Торг!$J:$J,MATCH($B1368,Торг!$B:$B,0))</f>
        <v>АТП</v>
      </c>
      <c r="R1368" s="4" t="b">
        <f>EXACT(VLOOKUP(A1368,Торг!$A:$A,1,0),A1368)</f>
        <v>1</v>
      </c>
    </row>
    <row r="1369" spans="1:18" ht="75" x14ac:dyDescent="0.25">
      <c r="A1369" s="110" t="s">
        <v>1890</v>
      </c>
      <c r="B1369" s="109">
        <v>257804</v>
      </c>
      <c r="C1369" s="109">
        <v>182537</v>
      </c>
      <c r="D1369" s="110" t="s">
        <v>1976</v>
      </c>
      <c r="E1369" s="110" t="s">
        <v>2704</v>
      </c>
      <c r="F1369" s="110"/>
      <c r="G1369" s="110"/>
      <c r="H1369" s="110" t="s">
        <v>557</v>
      </c>
      <c r="I1369" s="110" t="s">
        <v>10</v>
      </c>
      <c r="J1369" s="111">
        <v>3300</v>
      </c>
      <c r="K1369" s="111">
        <v>4690</v>
      </c>
      <c r="L1369" s="110"/>
      <c r="M1369" s="109">
        <v>1</v>
      </c>
      <c r="N1369" s="109"/>
      <c r="O1369" s="110"/>
      <c r="P1369" s="41" t="str">
        <f t="shared" si="21"/>
        <v>1</v>
      </c>
      <c r="Q1369" s="41" t="str">
        <f>INDEX(Торг!$J:$J,MATCH($B1369,Торг!$B:$B,0))</f>
        <v>АТП</v>
      </c>
      <c r="R1369" s="4" t="b">
        <f>EXACT(VLOOKUP(A1369,Торг!$A:$A,1,0),A1369)</f>
        <v>1</v>
      </c>
    </row>
    <row r="1370" spans="1:18" ht="75" x14ac:dyDescent="0.25">
      <c r="A1370" s="110" t="s">
        <v>1890</v>
      </c>
      <c r="B1370" s="109">
        <v>257805</v>
      </c>
      <c r="C1370" s="109">
        <v>182538</v>
      </c>
      <c r="D1370" s="110" t="s">
        <v>1977</v>
      </c>
      <c r="E1370" s="110" t="s">
        <v>2704</v>
      </c>
      <c r="F1370" s="110"/>
      <c r="G1370" s="110"/>
      <c r="H1370" s="110" t="s">
        <v>557</v>
      </c>
      <c r="I1370" s="110" t="s">
        <v>10</v>
      </c>
      <c r="J1370" s="111">
        <v>3300</v>
      </c>
      <c r="K1370" s="111">
        <v>4690</v>
      </c>
      <c r="L1370" s="110"/>
      <c r="M1370" s="109">
        <v>1</v>
      </c>
      <c r="N1370" s="109"/>
      <c r="O1370" s="110"/>
      <c r="P1370" s="41" t="str">
        <f t="shared" si="21"/>
        <v>1</v>
      </c>
      <c r="Q1370" s="41" t="str">
        <f>INDEX(Торг!$J:$J,MATCH($B1370,Торг!$B:$B,0))</f>
        <v>АТП</v>
      </c>
      <c r="R1370" s="4" t="b">
        <f>EXACT(VLOOKUP(A1370,Торг!$A:$A,1,0),A1370)</f>
        <v>1</v>
      </c>
    </row>
    <row r="1371" spans="1:18" ht="75" x14ac:dyDescent="0.25">
      <c r="A1371" s="110" t="s">
        <v>1890</v>
      </c>
      <c r="B1371" s="109">
        <v>257806</v>
      </c>
      <c r="C1371" s="109">
        <v>182539</v>
      </c>
      <c r="D1371" s="110" t="s">
        <v>1978</v>
      </c>
      <c r="E1371" s="110" t="s">
        <v>2704</v>
      </c>
      <c r="F1371" s="110"/>
      <c r="G1371" s="110"/>
      <c r="H1371" s="110" t="s">
        <v>557</v>
      </c>
      <c r="I1371" s="110" t="s">
        <v>10</v>
      </c>
      <c r="J1371" s="111">
        <v>3300</v>
      </c>
      <c r="K1371" s="111">
        <v>4690</v>
      </c>
      <c r="L1371" s="110"/>
      <c r="M1371" s="109">
        <v>1</v>
      </c>
      <c r="N1371" s="109"/>
      <c r="O1371" s="110"/>
      <c r="P1371" s="41" t="str">
        <f t="shared" si="21"/>
        <v>1</v>
      </c>
      <c r="Q1371" s="41" t="str">
        <f>INDEX(Торг!$J:$J,MATCH($B1371,Торг!$B:$B,0))</f>
        <v>АТП</v>
      </c>
      <c r="R1371" s="4" t="b">
        <f>EXACT(VLOOKUP(A1371,Торг!$A:$A,1,0),A1371)</f>
        <v>1</v>
      </c>
    </row>
    <row r="1372" spans="1:18" ht="75" x14ac:dyDescent="0.25">
      <c r="A1372" s="110" t="s">
        <v>1890</v>
      </c>
      <c r="B1372" s="109">
        <v>257807</v>
      </c>
      <c r="C1372" s="109">
        <v>182540</v>
      </c>
      <c r="D1372" s="110" t="s">
        <v>1979</v>
      </c>
      <c r="E1372" s="110" t="s">
        <v>2704</v>
      </c>
      <c r="F1372" s="110"/>
      <c r="G1372" s="110"/>
      <c r="H1372" s="110" t="s">
        <v>557</v>
      </c>
      <c r="I1372" s="110" t="s">
        <v>10</v>
      </c>
      <c r="J1372" s="111">
        <v>3300</v>
      </c>
      <c r="K1372" s="111">
        <v>4690</v>
      </c>
      <c r="L1372" s="110"/>
      <c r="M1372" s="109">
        <v>1</v>
      </c>
      <c r="N1372" s="109"/>
      <c r="O1372" s="110"/>
      <c r="P1372" s="41" t="str">
        <f t="shared" si="21"/>
        <v>1</v>
      </c>
      <c r="Q1372" s="41" t="str">
        <f>INDEX(Торг!$J:$J,MATCH($B1372,Торг!$B:$B,0))</f>
        <v>АТП</v>
      </c>
      <c r="R1372" s="4" t="b">
        <f>EXACT(VLOOKUP(A1372,Торг!$A:$A,1,0),A1372)</f>
        <v>1</v>
      </c>
    </row>
    <row r="1373" spans="1:18" ht="75" x14ac:dyDescent="0.25">
      <c r="A1373" s="110" t="s">
        <v>1890</v>
      </c>
      <c r="B1373" s="109">
        <v>257808</v>
      </c>
      <c r="C1373" s="109">
        <v>182541</v>
      </c>
      <c r="D1373" s="110" t="s">
        <v>1980</v>
      </c>
      <c r="E1373" s="110" t="s">
        <v>2704</v>
      </c>
      <c r="F1373" s="110"/>
      <c r="G1373" s="110"/>
      <c r="H1373" s="110" t="s">
        <v>557</v>
      </c>
      <c r="I1373" s="110" t="s">
        <v>10</v>
      </c>
      <c r="J1373" s="111">
        <v>3300</v>
      </c>
      <c r="K1373" s="111">
        <v>4690</v>
      </c>
      <c r="L1373" s="110"/>
      <c r="M1373" s="109">
        <v>1</v>
      </c>
      <c r="N1373" s="109"/>
      <c r="O1373" s="110"/>
      <c r="P1373" s="41" t="str">
        <f t="shared" si="21"/>
        <v>1</v>
      </c>
      <c r="Q1373" s="41" t="str">
        <f>INDEX(Торг!$J:$J,MATCH($B1373,Торг!$B:$B,0))</f>
        <v>АТП</v>
      </c>
      <c r="R1373" s="4" t="b">
        <f>EXACT(VLOOKUP(A1373,Торг!$A:$A,1,0),A1373)</f>
        <v>1</v>
      </c>
    </row>
    <row r="1374" spans="1:18" ht="75" x14ac:dyDescent="0.25">
      <c r="A1374" s="110" t="s">
        <v>1890</v>
      </c>
      <c r="B1374" s="109">
        <v>257809</v>
      </c>
      <c r="C1374" s="109">
        <v>182542</v>
      </c>
      <c r="D1374" s="110" t="s">
        <v>1981</v>
      </c>
      <c r="E1374" s="110" t="s">
        <v>2704</v>
      </c>
      <c r="F1374" s="110"/>
      <c r="G1374" s="110"/>
      <c r="H1374" s="110" t="s">
        <v>557</v>
      </c>
      <c r="I1374" s="110" t="s">
        <v>10</v>
      </c>
      <c r="J1374" s="111">
        <v>3300</v>
      </c>
      <c r="K1374" s="111">
        <v>4690</v>
      </c>
      <c r="L1374" s="110"/>
      <c r="M1374" s="109">
        <v>1</v>
      </c>
      <c r="N1374" s="109"/>
      <c r="O1374" s="110"/>
      <c r="P1374" s="41" t="str">
        <f t="shared" si="21"/>
        <v>1</v>
      </c>
      <c r="Q1374" s="41" t="str">
        <f>INDEX(Торг!$J:$J,MATCH($B1374,Торг!$B:$B,0))</f>
        <v>АТП</v>
      </c>
      <c r="R1374" s="4" t="b">
        <f>EXACT(VLOOKUP(A1374,Торг!$A:$A,1,0),A1374)</f>
        <v>1</v>
      </c>
    </row>
    <row r="1375" spans="1:18" ht="75" x14ac:dyDescent="0.25">
      <c r="A1375" s="110" t="s">
        <v>1890</v>
      </c>
      <c r="B1375" s="109">
        <v>257810</v>
      </c>
      <c r="C1375" s="109">
        <v>182543</v>
      </c>
      <c r="D1375" s="110" t="s">
        <v>1982</v>
      </c>
      <c r="E1375" s="110" t="s">
        <v>2704</v>
      </c>
      <c r="F1375" s="110"/>
      <c r="G1375" s="110"/>
      <c r="H1375" s="110" t="s">
        <v>557</v>
      </c>
      <c r="I1375" s="110" t="s">
        <v>10</v>
      </c>
      <c r="J1375" s="111">
        <v>3300</v>
      </c>
      <c r="K1375" s="111">
        <v>4690</v>
      </c>
      <c r="L1375" s="110"/>
      <c r="M1375" s="109">
        <v>1</v>
      </c>
      <c r="N1375" s="109"/>
      <c r="O1375" s="110"/>
      <c r="P1375" s="41" t="str">
        <f t="shared" si="21"/>
        <v>1</v>
      </c>
      <c r="Q1375" s="41" t="str">
        <f>INDEX(Торг!$J:$J,MATCH($B1375,Торг!$B:$B,0))</f>
        <v>АТП</v>
      </c>
      <c r="R1375" s="4" t="b">
        <f>EXACT(VLOOKUP(A1375,Торг!$A:$A,1,0),A1375)</f>
        <v>1</v>
      </c>
    </row>
    <row r="1376" spans="1:18" ht="75" x14ac:dyDescent="0.25">
      <c r="A1376" s="110" t="s">
        <v>1890</v>
      </c>
      <c r="B1376" s="109">
        <v>257811</v>
      </c>
      <c r="C1376" s="109">
        <v>182544</v>
      </c>
      <c r="D1376" s="110" t="s">
        <v>1983</v>
      </c>
      <c r="E1376" s="110" t="s">
        <v>2704</v>
      </c>
      <c r="F1376" s="110"/>
      <c r="G1376" s="110"/>
      <c r="H1376" s="110" t="s">
        <v>557</v>
      </c>
      <c r="I1376" s="110" t="s">
        <v>10</v>
      </c>
      <c r="J1376" s="111">
        <v>3300</v>
      </c>
      <c r="K1376" s="111">
        <v>4690</v>
      </c>
      <c r="L1376" s="110"/>
      <c r="M1376" s="109">
        <v>1</v>
      </c>
      <c r="N1376" s="109"/>
      <c r="O1376" s="110"/>
      <c r="P1376" s="41" t="str">
        <f t="shared" si="21"/>
        <v>1</v>
      </c>
      <c r="Q1376" s="41" t="str">
        <f>INDEX(Торг!$J:$J,MATCH($B1376,Торг!$B:$B,0))</f>
        <v>АТП</v>
      </c>
      <c r="R1376" s="4" t="b">
        <f>EXACT(VLOOKUP(A1376,Торг!$A:$A,1,0),A1376)</f>
        <v>1</v>
      </c>
    </row>
    <row r="1377" spans="1:18" ht="75" x14ac:dyDescent="0.25">
      <c r="A1377" s="110" t="s">
        <v>1890</v>
      </c>
      <c r="B1377" s="109">
        <v>257812</v>
      </c>
      <c r="C1377" s="109">
        <v>182545</v>
      </c>
      <c r="D1377" s="110" t="s">
        <v>1984</v>
      </c>
      <c r="E1377" s="110" t="s">
        <v>2704</v>
      </c>
      <c r="F1377" s="110"/>
      <c r="G1377" s="110"/>
      <c r="H1377" s="110" t="s">
        <v>557</v>
      </c>
      <c r="I1377" s="110" t="s">
        <v>10</v>
      </c>
      <c r="J1377" s="111">
        <v>3300</v>
      </c>
      <c r="K1377" s="111">
        <v>4690</v>
      </c>
      <c r="L1377" s="110"/>
      <c r="M1377" s="109">
        <v>1</v>
      </c>
      <c r="N1377" s="109"/>
      <c r="O1377" s="110"/>
      <c r="P1377" s="41" t="str">
        <f t="shared" si="21"/>
        <v>1</v>
      </c>
      <c r="Q1377" s="41" t="str">
        <f>INDEX(Торг!$J:$J,MATCH($B1377,Торг!$B:$B,0))</f>
        <v>АТП</v>
      </c>
      <c r="R1377" s="4" t="b">
        <f>EXACT(VLOOKUP(A1377,Торг!$A:$A,1,0),A1377)</f>
        <v>1</v>
      </c>
    </row>
    <row r="1378" spans="1:18" ht="75" x14ac:dyDescent="0.25">
      <c r="A1378" s="110" t="s">
        <v>1890</v>
      </c>
      <c r="B1378" s="109">
        <v>257813</v>
      </c>
      <c r="C1378" s="109">
        <v>182546</v>
      </c>
      <c r="D1378" s="110" t="s">
        <v>1985</v>
      </c>
      <c r="E1378" s="110" t="s">
        <v>2704</v>
      </c>
      <c r="F1378" s="110"/>
      <c r="G1378" s="110"/>
      <c r="H1378" s="110" t="s">
        <v>557</v>
      </c>
      <c r="I1378" s="110" t="s">
        <v>10</v>
      </c>
      <c r="J1378" s="111">
        <v>3300</v>
      </c>
      <c r="K1378" s="111">
        <v>4690</v>
      </c>
      <c r="L1378" s="110"/>
      <c r="M1378" s="109">
        <v>1</v>
      </c>
      <c r="N1378" s="109"/>
      <c r="O1378" s="110"/>
      <c r="P1378" s="41" t="str">
        <f t="shared" si="21"/>
        <v>1</v>
      </c>
      <c r="Q1378" s="41" t="str">
        <f>INDEX(Торг!$J:$J,MATCH($B1378,Торг!$B:$B,0))</f>
        <v>АТП</v>
      </c>
      <c r="R1378" s="4" t="b">
        <f>EXACT(VLOOKUP(A1378,Торг!$A:$A,1,0),A1378)</f>
        <v>1</v>
      </c>
    </row>
    <row r="1379" spans="1:18" ht="75" x14ac:dyDescent="0.25">
      <c r="A1379" s="110" t="s">
        <v>1890</v>
      </c>
      <c r="B1379" s="109">
        <v>257814</v>
      </c>
      <c r="C1379" s="109">
        <v>182547</v>
      </c>
      <c r="D1379" s="110" t="s">
        <v>1986</v>
      </c>
      <c r="E1379" s="110" t="s">
        <v>2704</v>
      </c>
      <c r="F1379" s="110"/>
      <c r="G1379" s="110"/>
      <c r="H1379" s="110" t="s">
        <v>557</v>
      </c>
      <c r="I1379" s="110" t="s">
        <v>10</v>
      </c>
      <c r="J1379" s="111">
        <v>3300</v>
      </c>
      <c r="K1379" s="111">
        <v>4690</v>
      </c>
      <c r="L1379" s="110"/>
      <c r="M1379" s="109">
        <v>1</v>
      </c>
      <c r="N1379" s="109"/>
      <c r="O1379" s="110"/>
      <c r="P1379" s="41" t="str">
        <f t="shared" si="21"/>
        <v>1</v>
      </c>
      <c r="Q1379" s="41" t="str">
        <f>INDEX(Торг!$J:$J,MATCH($B1379,Торг!$B:$B,0))</f>
        <v>АТП</v>
      </c>
      <c r="R1379" s="4" t="b">
        <f>EXACT(VLOOKUP(A1379,Торг!$A:$A,1,0),A1379)</f>
        <v>1</v>
      </c>
    </row>
    <row r="1380" spans="1:18" ht="75" x14ac:dyDescent="0.25">
      <c r="A1380" s="110" t="s">
        <v>1890</v>
      </c>
      <c r="B1380" s="109">
        <v>257815</v>
      </c>
      <c r="C1380" s="109">
        <v>182548</v>
      </c>
      <c r="D1380" s="110" t="s">
        <v>1987</v>
      </c>
      <c r="E1380" s="110" t="s">
        <v>2704</v>
      </c>
      <c r="F1380" s="110"/>
      <c r="G1380" s="110"/>
      <c r="H1380" s="110" t="s">
        <v>557</v>
      </c>
      <c r="I1380" s="110" t="s">
        <v>10</v>
      </c>
      <c r="J1380" s="111">
        <v>3300</v>
      </c>
      <c r="K1380" s="111">
        <v>4690</v>
      </c>
      <c r="L1380" s="110"/>
      <c r="M1380" s="109">
        <v>1</v>
      </c>
      <c r="N1380" s="109"/>
      <c r="O1380" s="110"/>
      <c r="P1380" s="41" t="str">
        <f t="shared" si="21"/>
        <v>1</v>
      </c>
      <c r="Q1380" s="41" t="str">
        <f>INDEX(Торг!$J:$J,MATCH($B1380,Торг!$B:$B,0))</f>
        <v>АТП</v>
      </c>
      <c r="R1380" s="4" t="b">
        <f>EXACT(VLOOKUP(A1380,Торг!$A:$A,1,0),A1380)</f>
        <v>1</v>
      </c>
    </row>
    <row r="1381" spans="1:18" ht="75" x14ac:dyDescent="0.25">
      <c r="A1381" s="110" t="s">
        <v>1890</v>
      </c>
      <c r="B1381" s="109">
        <v>257816</v>
      </c>
      <c r="C1381" s="109">
        <v>182549</v>
      </c>
      <c r="D1381" s="110" t="s">
        <v>1988</v>
      </c>
      <c r="E1381" s="110" t="s">
        <v>2704</v>
      </c>
      <c r="F1381" s="110"/>
      <c r="G1381" s="110"/>
      <c r="H1381" s="110" t="s">
        <v>557</v>
      </c>
      <c r="I1381" s="110" t="s">
        <v>10</v>
      </c>
      <c r="J1381" s="111">
        <v>3300</v>
      </c>
      <c r="K1381" s="111">
        <v>4690</v>
      </c>
      <c r="L1381" s="110"/>
      <c r="M1381" s="109">
        <v>1</v>
      </c>
      <c r="N1381" s="109">
        <v>1</v>
      </c>
      <c r="O1381" s="110"/>
      <c r="P1381" s="41" t="str">
        <f t="shared" si="21"/>
        <v>1ск1</v>
      </c>
      <c r="Q1381" s="41" t="str">
        <f>INDEX(Торг!$J:$J,MATCH($B1381,Торг!$B:$B,0))</f>
        <v>АТП</v>
      </c>
      <c r="R1381" s="4" t="b">
        <f>EXACT(VLOOKUP(A1381,Торг!$A:$A,1,0),A1381)</f>
        <v>1</v>
      </c>
    </row>
    <row r="1382" spans="1:18" ht="75" x14ac:dyDescent="0.25">
      <c r="A1382" s="110" t="s">
        <v>1890</v>
      </c>
      <c r="B1382" s="109">
        <v>257817</v>
      </c>
      <c r="C1382" s="109">
        <v>182550</v>
      </c>
      <c r="D1382" s="110" t="s">
        <v>1989</v>
      </c>
      <c r="E1382" s="110" t="s">
        <v>2704</v>
      </c>
      <c r="F1382" s="110"/>
      <c r="G1382" s="110"/>
      <c r="H1382" s="110" t="s">
        <v>557</v>
      </c>
      <c r="I1382" s="110" t="s">
        <v>10</v>
      </c>
      <c r="J1382" s="111">
        <v>3300</v>
      </c>
      <c r="K1382" s="111">
        <v>4690</v>
      </c>
      <c r="L1382" s="110"/>
      <c r="M1382" s="109">
        <v>1</v>
      </c>
      <c r="N1382" s="109"/>
      <c r="O1382" s="110"/>
      <c r="P1382" s="41" t="str">
        <f t="shared" si="21"/>
        <v>1</v>
      </c>
      <c r="Q1382" s="41" t="str">
        <f>INDEX(Торг!$J:$J,MATCH($B1382,Торг!$B:$B,0))</f>
        <v>АТП</v>
      </c>
      <c r="R1382" s="4" t="b">
        <f>EXACT(VLOOKUP(A1382,Торг!$A:$A,1,0),A1382)</f>
        <v>1</v>
      </c>
    </row>
    <row r="1383" spans="1:18" ht="75" x14ac:dyDescent="0.25">
      <c r="A1383" s="110" t="s">
        <v>1890</v>
      </c>
      <c r="B1383" s="109">
        <v>257818</v>
      </c>
      <c r="C1383" s="109">
        <v>182551</v>
      </c>
      <c r="D1383" s="110" t="s">
        <v>1990</v>
      </c>
      <c r="E1383" s="110" t="s">
        <v>2704</v>
      </c>
      <c r="F1383" s="110"/>
      <c r="G1383" s="110"/>
      <c r="H1383" s="110" t="s">
        <v>557</v>
      </c>
      <c r="I1383" s="110" t="s">
        <v>10</v>
      </c>
      <c r="J1383" s="111">
        <v>3300</v>
      </c>
      <c r="K1383" s="111">
        <v>4690</v>
      </c>
      <c r="L1383" s="110"/>
      <c r="M1383" s="109">
        <v>1</v>
      </c>
      <c r="N1383" s="109"/>
      <c r="O1383" s="110"/>
      <c r="P1383" s="41" t="str">
        <f t="shared" si="21"/>
        <v>1</v>
      </c>
      <c r="Q1383" s="41" t="str">
        <f>INDEX(Торг!$J:$J,MATCH($B1383,Торг!$B:$B,0))</f>
        <v>АТП</v>
      </c>
      <c r="R1383" s="4" t="b">
        <f>EXACT(VLOOKUP(A1383,Торг!$A:$A,1,0),A1383)</f>
        <v>1</v>
      </c>
    </row>
    <row r="1384" spans="1:18" ht="75" x14ac:dyDescent="0.25">
      <c r="A1384" s="110" t="s">
        <v>1890</v>
      </c>
      <c r="B1384" s="109">
        <v>257819</v>
      </c>
      <c r="C1384" s="109">
        <v>182552</v>
      </c>
      <c r="D1384" s="110" t="s">
        <v>1991</v>
      </c>
      <c r="E1384" s="110" t="s">
        <v>2704</v>
      </c>
      <c r="F1384" s="110"/>
      <c r="G1384" s="110"/>
      <c r="H1384" s="110" t="s">
        <v>557</v>
      </c>
      <c r="I1384" s="110" t="s">
        <v>10</v>
      </c>
      <c r="J1384" s="111">
        <v>3300</v>
      </c>
      <c r="K1384" s="111">
        <v>4690</v>
      </c>
      <c r="L1384" s="110"/>
      <c r="M1384" s="109">
        <v>1</v>
      </c>
      <c r="N1384" s="109"/>
      <c r="O1384" s="110"/>
      <c r="P1384" s="41" t="str">
        <f t="shared" si="21"/>
        <v>1</v>
      </c>
      <c r="Q1384" s="41" t="str">
        <f>INDEX(Торг!$J:$J,MATCH($B1384,Торг!$B:$B,0))</f>
        <v>АТП</v>
      </c>
      <c r="R1384" s="4" t="b">
        <f>EXACT(VLOOKUP(A1384,Торг!$A:$A,1,0),A1384)</f>
        <v>1</v>
      </c>
    </row>
    <row r="1385" spans="1:18" ht="75" x14ac:dyDescent="0.25">
      <c r="A1385" s="110" t="s">
        <v>1890</v>
      </c>
      <c r="B1385" s="109">
        <v>257820</v>
      </c>
      <c r="C1385" s="109">
        <v>182553</v>
      </c>
      <c r="D1385" s="110" t="s">
        <v>1992</v>
      </c>
      <c r="E1385" s="110" t="s">
        <v>2704</v>
      </c>
      <c r="F1385" s="110"/>
      <c r="G1385" s="110"/>
      <c r="H1385" s="110" t="s">
        <v>557</v>
      </c>
      <c r="I1385" s="110" t="s">
        <v>10</v>
      </c>
      <c r="J1385" s="111">
        <v>3300</v>
      </c>
      <c r="K1385" s="111">
        <v>4690</v>
      </c>
      <c r="L1385" s="110"/>
      <c r="M1385" s="109">
        <v>1</v>
      </c>
      <c r="N1385" s="109"/>
      <c r="O1385" s="110"/>
      <c r="P1385" s="41" t="str">
        <f t="shared" si="21"/>
        <v>1</v>
      </c>
      <c r="Q1385" s="41" t="str">
        <f>INDEX(Торг!$J:$J,MATCH($B1385,Торг!$B:$B,0))</f>
        <v>АТП</v>
      </c>
      <c r="R1385" s="4" t="b">
        <f>EXACT(VLOOKUP(A1385,Торг!$A:$A,1,0),A1385)</f>
        <v>1</v>
      </c>
    </row>
    <row r="1386" spans="1:18" ht="75" x14ac:dyDescent="0.25">
      <c r="A1386" s="110" t="s">
        <v>1890</v>
      </c>
      <c r="B1386" s="109">
        <v>257821</v>
      </c>
      <c r="C1386" s="109">
        <v>182554</v>
      </c>
      <c r="D1386" s="110" t="s">
        <v>1993</v>
      </c>
      <c r="E1386" s="110" t="s">
        <v>2704</v>
      </c>
      <c r="F1386" s="110"/>
      <c r="G1386" s="110"/>
      <c r="H1386" s="110" t="s">
        <v>557</v>
      </c>
      <c r="I1386" s="110" t="s">
        <v>10</v>
      </c>
      <c r="J1386" s="111">
        <v>3300</v>
      </c>
      <c r="K1386" s="111">
        <v>4690</v>
      </c>
      <c r="L1386" s="110"/>
      <c r="M1386" s="109">
        <v>1</v>
      </c>
      <c r="N1386" s="109"/>
      <c r="O1386" s="110"/>
      <c r="P1386" s="41" t="str">
        <f t="shared" si="21"/>
        <v>1</v>
      </c>
      <c r="Q1386" s="41" t="str">
        <f>INDEX(Торг!$J:$J,MATCH($B1386,Торг!$B:$B,0))</f>
        <v>АТП</v>
      </c>
      <c r="R1386" s="4" t="b">
        <f>EXACT(VLOOKUP(A1386,Торг!$A:$A,1,0),A1386)</f>
        <v>1</v>
      </c>
    </row>
    <row r="1387" spans="1:18" ht="75" x14ac:dyDescent="0.25">
      <c r="A1387" s="110" t="s">
        <v>1890</v>
      </c>
      <c r="B1387" s="109">
        <v>257822</v>
      </c>
      <c r="C1387" s="109">
        <v>182555</v>
      </c>
      <c r="D1387" s="110" t="s">
        <v>1994</v>
      </c>
      <c r="E1387" s="110" t="s">
        <v>2704</v>
      </c>
      <c r="F1387" s="110"/>
      <c r="G1387" s="110"/>
      <c r="H1387" s="110" t="s">
        <v>557</v>
      </c>
      <c r="I1387" s="110" t="s">
        <v>10</v>
      </c>
      <c r="J1387" s="111">
        <v>3300</v>
      </c>
      <c r="K1387" s="111">
        <v>4690</v>
      </c>
      <c r="L1387" s="110"/>
      <c r="M1387" s="109">
        <v>1</v>
      </c>
      <c r="N1387" s="109"/>
      <c r="O1387" s="110"/>
      <c r="P1387" s="41" t="str">
        <f t="shared" si="21"/>
        <v>1</v>
      </c>
      <c r="Q1387" s="41" t="str">
        <f>INDEX(Торг!$J:$J,MATCH($B1387,Торг!$B:$B,0))</f>
        <v>АТП</v>
      </c>
      <c r="R1387" s="4" t="b">
        <f>EXACT(VLOOKUP(A1387,Торг!$A:$A,1,0),A1387)</f>
        <v>1</v>
      </c>
    </row>
    <row r="1388" spans="1:18" ht="75" x14ac:dyDescent="0.25">
      <c r="A1388" s="110" t="s">
        <v>1890</v>
      </c>
      <c r="B1388" s="109">
        <v>257823</v>
      </c>
      <c r="C1388" s="109">
        <v>182556</v>
      </c>
      <c r="D1388" s="110" t="s">
        <v>1995</v>
      </c>
      <c r="E1388" s="110" t="s">
        <v>2704</v>
      </c>
      <c r="F1388" s="110"/>
      <c r="G1388" s="110"/>
      <c r="H1388" s="110" t="s">
        <v>557</v>
      </c>
      <c r="I1388" s="110" t="s">
        <v>10</v>
      </c>
      <c r="J1388" s="111">
        <v>3300</v>
      </c>
      <c r="K1388" s="111">
        <v>4690</v>
      </c>
      <c r="L1388" s="110"/>
      <c r="M1388" s="109">
        <v>1</v>
      </c>
      <c r="N1388" s="109"/>
      <c r="O1388" s="110"/>
      <c r="P1388" s="41" t="str">
        <f t="shared" si="21"/>
        <v>1</v>
      </c>
      <c r="Q1388" s="41" t="str">
        <f>INDEX(Торг!$J:$J,MATCH($B1388,Торг!$B:$B,0))</f>
        <v>АТП</v>
      </c>
      <c r="R1388" s="4" t="b">
        <f>EXACT(VLOOKUP(A1388,Торг!$A:$A,1,0),A1388)</f>
        <v>1</v>
      </c>
    </row>
    <row r="1389" spans="1:18" ht="75" x14ac:dyDescent="0.25">
      <c r="A1389" s="110" t="s">
        <v>1890</v>
      </c>
      <c r="B1389" s="109">
        <v>257824</v>
      </c>
      <c r="C1389" s="109">
        <v>182557</v>
      </c>
      <c r="D1389" s="110" t="s">
        <v>1996</v>
      </c>
      <c r="E1389" s="110" t="s">
        <v>2704</v>
      </c>
      <c r="F1389" s="110"/>
      <c r="G1389" s="110"/>
      <c r="H1389" s="110" t="s">
        <v>557</v>
      </c>
      <c r="I1389" s="110" t="s">
        <v>10</v>
      </c>
      <c r="J1389" s="111">
        <v>3300</v>
      </c>
      <c r="K1389" s="111">
        <v>4690</v>
      </c>
      <c r="L1389" s="110"/>
      <c r="M1389" s="109">
        <v>1</v>
      </c>
      <c r="N1389" s="109"/>
      <c r="O1389" s="110"/>
      <c r="P1389" s="41" t="str">
        <f t="shared" si="21"/>
        <v>1</v>
      </c>
      <c r="Q1389" s="41" t="str">
        <f>INDEX(Торг!$J:$J,MATCH($B1389,Торг!$B:$B,0))</f>
        <v>АТП</v>
      </c>
      <c r="R1389" s="4" t="b">
        <f>EXACT(VLOOKUP(A1389,Торг!$A:$A,1,0),A1389)</f>
        <v>1</v>
      </c>
    </row>
    <row r="1390" spans="1:18" ht="75" x14ac:dyDescent="0.25">
      <c r="A1390" s="110" t="s">
        <v>1890</v>
      </c>
      <c r="B1390" s="109">
        <v>138163</v>
      </c>
      <c r="C1390" s="109">
        <v>61005</v>
      </c>
      <c r="D1390" s="110" t="s">
        <v>556</v>
      </c>
      <c r="E1390" s="110" t="s">
        <v>2704</v>
      </c>
      <c r="F1390" s="110"/>
      <c r="G1390" s="110"/>
      <c r="H1390" s="110" t="s">
        <v>555</v>
      </c>
      <c r="I1390" s="110" t="s">
        <v>10</v>
      </c>
      <c r="J1390" s="111">
        <v>2800</v>
      </c>
      <c r="K1390" s="111">
        <v>4090</v>
      </c>
      <c r="L1390" s="110"/>
      <c r="M1390" s="109">
        <v>1</v>
      </c>
      <c r="N1390" s="109"/>
      <c r="O1390" s="110"/>
      <c r="P1390" s="41" t="str">
        <f t="shared" si="21"/>
        <v>1</v>
      </c>
      <c r="Q1390" s="41" t="str">
        <f>INDEX(Торг!$J:$J,MATCH($B1390,Торг!$B:$B,0))</f>
        <v>АТП</v>
      </c>
      <c r="R1390" s="4" t="b">
        <f>EXACT(VLOOKUP(A1390,Торг!$A:$A,1,0),A1390)</f>
        <v>1</v>
      </c>
    </row>
    <row r="1391" spans="1:18" ht="75" x14ac:dyDescent="0.25">
      <c r="A1391" s="110" t="s">
        <v>1890</v>
      </c>
      <c r="B1391" s="109">
        <v>257825</v>
      </c>
      <c r="C1391" s="109">
        <v>61009</v>
      </c>
      <c r="D1391" s="110" t="s">
        <v>1997</v>
      </c>
      <c r="E1391" s="110" t="s">
        <v>2704</v>
      </c>
      <c r="F1391" s="110"/>
      <c r="G1391" s="110"/>
      <c r="H1391" s="110" t="s">
        <v>555</v>
      </c>
      <c r="I1391" s="110" t="s">
        <v>10</v>
      </c>
      <c r="J1391" s="111">
        <v>3400</v>
      </c>
      <c r="K1391" s="111">
        <v>4790</v>
      </c>
      <c r="L1391" s="110"/>
      <c r="M1391" s="109">
        <v>1</v>
      </c>
      <c r="N1391" s="109"/>
      <c r="O1391" s="110"/>
      <c r="P1391" s="41" t="str">
        <f t="shared" si="21"/>
        <v>1</v>
      </c>
      <c r="Q1391" s="41" t="str">
        <f>INDEX(Торг!$J:$J,MATCH($B1391,Торг!$B:$B,0))</f>
        <v>АТП</v>
      </c>
      <c r="R1391" s="4" t="b">
        <f>EXACT(VLOOKUP(A1391,Торг!$A:$A,1,0),A1391)</f>
        <v>1</v>
      </c>
    </row>
    <row r="1392" spans="1:18" ht="75" x14ac:dyDescent="0.25">
      <c r="A1392" s="110" t="s">
        <v>1890</v>
      </c>
      <c r="B1392" s="109">
        <v>257826</v>
      </c>
      <c r="C1392" s="109">
        <v>182558</v>
      </c>
      <c r="D1392" s="110" t="s">
        <v>1998</v>
      </c>
      <c r="E1392" s="110" t="s">
        <v>2704</v>
      </c>
      <c r="F1392" s="110"/>
      <c r="G1392" s="110"/>
      <c r="H1392" s="110" t="s">
        <v>555</v>
      </c>
      <c r="I1392" s="110" t="s">
        <v>10</v>
      </c>
      <c r="J1392" s="111">
        <v>3400</v>
      </c>
      <c r="K1392" s="111">
        <v>4790</v>
      </c>
      <c r="L1392" s="110"/>
      <c r="M1392" s="109">
        <v>1</v>
      </c>
      <c r="N1392" s="109"/>
      <c r="O1392" s="110"/>
      <c r="P1392" s="41" t="str">
        <f t="shared" si="21"/>
        <v>1</v>
      </c>
      <c r="Q1392" s="41" t="str">
        <f>INDEX(Торг!$J:$J,MATCH($B1392,Торг!$B:$B,0))</f>
        <v>АТП</v>
      </c>
      <c r="R1392" s="4" t="b">
        <f>EXACT(VLOOKUP(A1392,Торг!$A:$A,1,0),A1392)</f>
        <v>1</v>
      </c>
    </row>
    <row r="1393" spans="1:18" ht="75" x14ac:dyDescent="0.25">
      <c r="A1393" s="110" t="s">
        <v>1890</v>
      </c>
      <c r="B1393" s="109">
        <v>257827</v>
      </c>
      <c r="C1393" s="109">
        <v>182559</v>
      </c>
      <c r="D1393" s="110" t="s">
        <v>1999</v>
      </c>
      <c r="E1393" s="110" t="s">
        <v>2704</v>
      </c>
      <c r="F1393" s="110"/>
      <c r="G1393" s="110"/>
      <c r="H1393" s="110" t="s">
        <v>555</v>
      </c>
      <c r="I1393" s="110" t="s">
        <v>10</v>
      </c>
      <c r="J1393" s="111">
        <v>3400</v>
      </c>
      <c r="K1393" s="111">
        <v>4790</v>
      </c>
      <c r="L1393" s="110"/>
      <c r="M1393" s="109">
        <v>1</v>
      </c>
      <c r="N1393" s="109"/>
      <c r="O1393" s="110"/>
      <c r="P1393" s="41" t="str">
        <f t="shared" si="21"/>
        <v>1</v>
      </c>
      <c r="Q1393" s="41" t="str">
        <f>INDEX(Торг!$J:$J,MATCH($B1393,Торг!$B:$B,0))</f>
        <v>АТП</v>
      </c>
      <c r="R1393" s="4" t="b">
        <f>EXACT(VLOOKUP(A1393,Торг!$A:$A,1,0),A1393)</f>
        <v>1</v>
      </c>
    </row>
    <row r="1394" spans="1:18" ht="75" x14ac:dyDescent="0.25">
      <c r="A1394" s="110" t="s">
        <v>1890</v>
      </c>
      <c r="B1394" s="109">
        <v>257828</v>
      </c>
      <c r="C1394" s="109">
        <v>182560</v>
      </c>
      <c r="D1394" s="110" t="s">
        <v>2000</v>
      </c>
      <c r="E1394" s="110" t="s">
        <v>2704</v>
      </c>
      <c r="F1394" s="110"/>
      <c r="G1394" s="110"/>
      <c r="H1394" s="110" t="s">
        <v>555</v>
      </c>
      <c r="I1394" s="110" t="s">
        <v>10</v>
      </c>
      <c r="J1394" s="111">
        <v>3400</v>
      </c>
      <c r="K1394" s="111">
        <v>4790</v>
      </c>
      <c r="L1394" s="110"/>
      <c r="M1394" s="109">
        <v>1</v>
      </c>
      <c r="N1394" s="109"/>
      <c r="O1394" s="110"/>
      <c r="P1394" s="41" t="str">
        <f t="shared" si="21"/>
        <v>1</v>
      </c>
      <c r="Q1394" s="41" t="str">
        <f>INDEX(Торг!$J:$J,MATCH($B1394,Торг!$B:$B,0))</f>
        <v>АТП</v>
      </c>
      <c r="R1394" s="4" t="b">
        <f>EXACT(VLOOKUP(A1394,Торг!$A:$A,1,0),A1394)</f>
        <v>1</v>
      </c>
    </row>
    <row r="1395" spans="1:18" ht="75" x14ac:dyDescent="0.25">
      <c r="A1395" s="110" t="s">
        <v>1890</v>
      </c>
      <c r="B1395" s="109">
        <v>257829</v>
      </c>
      <c r="C1395" s="109">
        <v>182561</v>
      </c>
      <c r="D1395" s="110" t="s">
        <v>2001</v>
      </c>
      <c r="E1395" s="110" t="s">
        <v>2704</v>
      </c>
      <c r="F1395" s="110"/>
      <c r="G1395" s="110"/>
      <c r="H1395" s="110" t="s">
        <v>555</v>
      </c>
      <c r="I1395" s="110" t="s">
        <v>10</v>
      </c>
      <c r="J1395" s="111">
        <v>3400</v>
      </c>
      <c r="K1395" s="111">
        <v>4790</v>
      </c>
      <c r="L1395" s="110"/>
      <c r="M1395" s="109">
        <v>1</v>
      </c>
      <c r="N1395" s="109"/>
      <c r="O1395" s="110"/>
      <c r="P1395" s="41" t="str">
        <f t="shared" si="21"/>
        <v>1</v>
      </c>
      <c r="Q1395" s="41" t="str">
        <f>INDEX(Торг!$J:$J,MATCH($B1395,Торг!$B:$B,0))</f>
        <v>АТП</v>
      </c>
      <c r="R1395" s="4" t="b">
        <f>EXACT(VLOOKUP(A1395,Торг!$A:$A,1,0),A1395)</f>
        <v>1</v>
      </c>
    </row>
    <row r="1396" spans="1:18" ht="75" x14ac:dyDescent="0.25">
      <c r="A1396" s="110" t="s">
        <v>1890</v>
      </c>
      <c r="B1396" s="109">
        <v>257830</v>
      </c>
      <c r="C1396" s="109">
        <v>182562</v>
      </c>
      <c r="D1396" s="110" t="s">
        <v>2002</v>
      </c>
      <c r="E1396" s="110" t="s">
        <v>2704</v>
      </c>
      <c r="F1396" s="110"/>
      <c r="G1396" s="110"/>
      <c r="H1396" s="110" t="s">
        <v>555</v>
      </c>
      <c r="I1396" s="110" t="s">
        <v>10</v>
      </c>
      <c r="J1396" s="111">
        <v>3400</v>
      </c>
      <c r="K1396" s="111">
        <v>4790</v>
      </c>
      <c r="L1396" s="110"/>
      <c r="M1396" s="109">
        <v>1</v>
      </c>
      <c r="N1396" s="109"/>
      <c r="O1396" s="110"/>
      <c r="P1396" s="41" t="str">
        <f t="shared" si="21"/>
        <v>1</v>
      </c>
      <c r="Q1396" s="41" t="str">
        <f>INDEX(Торг!$J:$J,MATCH($B1396,Торг!$B:$B,0))</f>
        <v>АТП</v>
      </c>
      <c r="R1396" s="4" t="b">
        <f>EXACT(VLOOKUP(A1396,Торг!$A:$A,1,0),A1396)</f>
        <v>1</v>
      </c>
    </row>
    <row r="1397" spans="1:18" ht="75" x14ac:dyDescent="0.25">
      <c r="A1397" s="110" t="s">
        <v>1890</v>
      </c>
      <c r="B1397" s="109">
        <v>257831</v>
      </c>
      <c r="C1397" s="109">
        <v>182563</v>
      </c>
      <c r="D1397" s="110" t="s">
        <v>2003</v>
      </c>
      <c r="E1397" s="110" t="s">
        <v>2704</v>
      </c>
      <c r="F1397" s="110"/>
      <c r="G1397" s="110"/>
      <c r="H1397" s="110" t="s">
        <v>555</v>
      </c>
      <c r="I1397" s="110" t="s">
        <v>10</v>
      </c>
      <c r="J1397" s="111">
        <v>3400</v>
      </c>
      <c r="K1397" s="111">
        <v>4790</v>
      </c>
      <c r="L1397" s="110"/>
      <c r="M1397" s="109">
        <v>1</v>
      </c>
      <c r="N1397" s="109"/>
      <c r="O1397" s="110"/>
      <c r="P1397" s="41" t="str">
        <f t="shared" si="21"/>
        <v>1</v>
      </c>
      <c r="Q1397" s="41" t="str">
        <f>INDEX(Торг!$J:$J,MATCH($B1397,Торг!$B:$B,0))</f>
        <v>АТП</v>
      </c>
      <c r="R1397" s="4" t="b">
        <f>EXACT(VLOOKUP(A1397,Торг!$A:$A,1,0),A1397)</f>
        <v>1</v>
      </c>
    </row>
    <row r="1398" spans="1:18" ht="75" x14ac:dyDescent="0.25">
      <c r="A1398" s="110" t="s">
        <v>1890</v>
      </c>
      <c r="B1398" s="109">
        <v>257832</v>
      </c>
      <c r="C1398" s="109">
        <v>182564</v>
      </c>
      <c r="D1398" s="110" t="s">
        <v>2004</v>
      </c>
      <c r="E1398" s="110" t="s">
        <v>2704</v>
      </c>
      <c r="F1398" s="110"/>
      <c r="G1398" s="110"/>
      <c r="H1398" s="110" t="s">
        <v>555</v>
      </c>
      <c r="I1398" s="110" t="s">
        <v>10</v>
      </c>
      <c r="J1398" s="111">
        <v>3400</v>
      </c>
      <c r="K1398" s="111">
        <v>4790</v>
      </c>
      <c r="L1398" s="110"/>
      <c r="M1398" s="109">
        <v>1</v>
      </c>
      <c r="N1398" s="109"/>
      <c r="O1398" s="110"/>
      <c r="P1398" s="41" t="str">
        <f t="shared" si="21"/>
        <v>1</v>
      </c>
      <c r="Q1398" s="41" t="str">
        <f>INDEX(Торг!$J:$J,MATCH($B1398,Торг!$B:$B,0))</f>
        <v>АТП</v>
      </c>
      <c r="R1398" s="4" t="b">
        <f>EXACT(VLOOKUP(A1398,Торг!$A:$A,1,0),A1398)</f>
        <v>1</v>
      </c>
    </row>
    <row r="1399" spans="1:18" ht="75" x14ac:dyDescent="0.25">
      <c r="A1399" s="110" t="s">
        <v>1890</v>
      </c>
      <c r="B1399" s="109">
        <v>257833</v>
      </c>
      <c r="C1399" s="109">
        <v>182565</v>
      </c>
      <c r="D1399" s="110" t="s">
        <v>2005</v>
      </c>
      <c r="E1399" s="110" t="s">
        <v>2704</v>
      </c>
      <c r="F1399" s="110"/>
      <c r="G1399" s="110"/>
      <c r="H1399" s="110" t="s">
        <v>555</v>
      </c>
      <c r="I1399" s="110" t="s">
        <v>10</v>
      </c>
      <c r="J1399" s="111">
        <v>3400</v>
      </c>
      <c r="K1399" s="111">
        <v>4790</v>
      </c>
      <c r="L1399" s="110"/>
      <c r="M1399" s="109">
        <v>1</v>
      </c>
      <c r="N1399" s="109"/>
      <c r="O1399" s="110"/>
      <c r="P1399" s="41" t="str">
        <f t="shared" si="21"/>
        <v>1</v>
      </c>
      <c r="Q1399" s="41" t="str">
        <f>INDEX(Торг!$J:$J,MATCH($B1399,Торг!$B:$B,0))</f>
        <v>АТП</v>
      </c>
      <c r="R1399" s="4" t="b">
        <f>EXACT(VLOOKUP(A1399,Торг!$A:$A,1,0),A1399)</f>
        <v>1</v>
      </c>
    </row>
    <row r="1400" spans="1:18" ht="75" x14ac:dyDescent="0.25">
      <c r="A1400" s="110" t="s">
        <v>1890</v>
      </c>
      <c r="B1400" s="109">
        <v>257834</v>
      </c>
      <c r="C1400" s="109">
        <v>182566</v>
      </c>
      <c r="D1400" s="110" t="s">
        <v>2006</v>
      </c>
      <c r="E1400" s="110" t="s">
        <v>2704</v>
      </c>
      <c r="F1400" s="110"/>
      <c r="G1400" s="110"/>
      <c r="H1400" s="110" t="s">
        <v>555</v>
      </c>
      <c r="I1400" s="110" t="s">
        <v>10</v>
      </c>
      <c r="J1400" s="111">
        <v>3400</v>
      </c>
      <c r="K1400" s="111">
        <v>4790</v>
      </c>
      <c r="L1400" s="110"/>
      <c r="M1400" s="109">
        <v>1</v>
      </c>
      <c r="N1400" s="109"/>
      <c r="O1400" s="110"/>
      <c r="P1400" s="41" t="str">
        <f t="shared" si="21"/>
        <v>1</v>
      </c>
      <c r="Q1400" s="41" t="str">
        <f>INDEX(Торг!$J:$J,MATCH($B1400,Торг!$B:$B,0))</f>
        <v>АТП</v>
      </c>
      <c r="R1400" s="4" t="b">
        <f>EXACT(VLOOKUP(A1400,Торг!$A:$A,1,0),A1400)</f>
        <v>1</v>
      </c>
    </row>
    <row r="1401" spans="1:18" ht="75" x14ac:dyDescent="0.25">
      <c r="A1401" s="110" t="s">
        <v>1890</v>
      </c>
      <c r="B1401" s="109">
        <v>257835</v>
      </c>
      <c r="C1401" s="109">
        <v>182567</v>
      </c>
      <c r="D1401" s="110" t="s">
        <v>2007</v>
      </c>
      <c r="E1401" s="110" t="s">
        <v>2704</v>
      </c>
      <c r="F1401" s="110"/>
      <c r="G1401" s="110"/>
      <c r="H1401" s="110" t="s">
        <v>555</v>
      </c>
      <c r="I1401" s="110" t="s">
        <v>10</v>
      </c>
      <c r="J1401" s="111">
        <v>3400</v>
      </c>
      <c r="K1401" s="111">
        <v>4790</v>
      </c>
      <c r="L1401" s="110"/>
      <c r="M1401" s="109">
        <v>1</v>
      </c>
      <c r="N1401" s="109"/>
      <c r="O1401" s="110"/>
      <c r="P1401" s="41" t="str">
        <f t="shared" si="21"/>
        <v>1</v>
      </c>
      <c r="Q1401" s="41" t="str">
        <f>INDEX(Торг!$J:$J,MATCH($B1401,Торг!$B:$B,0))</f>
        <v>АТП</v>
      </c>
      <c r="R1401" s="4" t="b">
        <f>EXACT(VLOOKUP(A1401,Торг!$A:$A,1,0),A1401)</f>
        <v>1</v>
      </c>
    </row>
    <row r="1402" spans="1:18" ht="75" x14ac:dyDescent="0.25">
      <c r="A1402" s="110" t="s">
        <v>1890</v>
      </c>
      <c r="B1402" s="109">
        <v>257836</v>
      </c>
      <c r="C1402" s="109">
        <v>182568</v>
      </c>
      <c r="D1402" s="110" t="s">
        <v>2008</v>
      </c>
      <c r="E1402" s="110" t="s">
        <v>2704</v>
      </c>
      <c r="F1402" s="110"/>
      <c r="G1402" s="110"/>
      <c r="H1402" s="110" t="s">
        <v>555</v>
      </c>
      <c r="I1402" s="110" t="s">
        <v>10</v>
      </c>
      <c r="J1402" s="111">
        <v>3400</v>
      </c>
      <c r="K1402" s="111">
        <v>4790</v>
      </c>
      <c r="L1402" s="110"/>
      <c r="M1402" s="109">
        <v>1</v>
      </c>
      <c r="N1402" s="109"/>
      <c r="O1402" s="110"/>
      <c r="P1402" s="41" t="str">
        <f t="shared" si="21"/>
        <v>1</v>
      </c>
      <c r="Q1402" s="41" t="str">
        <f>INDEX(Торг!$J:$J,MATCH($B1402,Торг!$B:$B,0))</f>
        <v>АТП</v>
      </c>
      <c r="R1402" s="4" t="b">
        <f>EXACT(VLOOKUP(A1402,Торг!$A:$A,1,0),A1402)</f>
        <v>1</v>
      </c>
    </row>
    <row r="1403" spans="1:18" ht="75" x14ac:dyDescent="0.25">
      <c r="A1403" s="110" t="s">
        <v>1890</v>
      </c>
      <c r="B1403" s="109">
        <v>257837</v>
      </c>
      <c r="C1403" s="109">
        <v>182569</v>
      </c>
      <c r="D1403" s="110" t="s">
        <v>2009</v>
      </c>
      <c r="E1403" s="110" t="s">
        <v>2704</v>
      </c>
      <c r="F1403" s="110"/>
      <c r="G1403" s="110"/>
      <c r="H1403" s="110" t="s">
        <v>555</v>
      </c>
      <c r="I1403" s="110" t="s">
        <v>10</v>
      </c>
      <c r="J1403" s="111">
        <v>3400</v>
      </c>
      <c r="K1403" s="111">
        <v>4790</v>
      </c>
      <c r="L1403" s="110"/>
      <c r="M1403" s="109">
        <v>1</v>
      </c>
      <c r="N1403" s="109"/>
      <c r="O1403" s="110"/>
      <c r="P1403" s="41" t="str">
        <f t="shared" si="21"/>
        <v>1</v>
      </c>
      <c r="Q1403" s="41" t="str">
        <f>INDEX(Торг!$J:$J,MATCH($B1403,Торг!$B:$B,0))</f>
        <v>АТП</v>
      </c>
      <c r="R1403" s="4" t="b">
        <f>EXACT(VLOOKUP(A1403,Торг!$A:$A,1,0),A1403)</f>
        <v>1</v>
      </c>
    </row>
    <row r="1404" spans="1:18" ht="75" x14ac:dyDescent="0.25">
      <c r="A1404" s="110" t="s">
        <v>1890</v>
      </c>
      <c r="B1404" s="109">
        <v>257838</v>
      </c>
      <c r="C1404" s="109">
        <v>182570</v>
      </c>
      <c r="D1404" s="110" t="s">
        <v>2010</v>
      </c>
      <c r="E1404" s="110" t="s">
        <v>2704</v>
      </c>
      <c r="F1404" s="110"/>
      <c r="G1404" s="110"/>
      <c r="H1404" s="110" t="s">
        <v>555</v>
      </c>
      <c r="I1404" s="110" t="s">
        <v>10</v>
      </c>
      <c r="J1404" s="111">
        <v>3400</v>
      </c>
      <c r="K1404" s="111">
        <v>4790</v>
      </c>
      <c r="L1404" s="110"/>
      <c r="M1404" s="109">
        <v>1</v>
      </c>
      <c r="N1404" s="109"/>
      <c r="O1404" s="110"/>
      <c r="P1404" s="41" t="str">
        <f t="shared" si="21"/>
        <v>1</v>
      </c>
      <c r="Q1404" s="41" t="str">
        <f>INDEX(Торг!$J:$J,MATCH($B1404,Торг!$B:$B,0))</f>
        <v>АТП</v>
      </c>
      <c r="R1404" s="4" t="b">
        <f>EXACT(VLOOKUP(A1404,Торг!$A:$A,1,0),A1404)</f>
        <v>1</v>
      </c>
    </row>
    <row r="1405" spans="1:18" ht="75" x14ac:dyDescent="0.25">
      <c r="A1405" s="110" t="s">
        <v>1890</v>
      </c>
      <c r="B1405" s="109">
        <v>257839</v>
      </c>
      <c r="C1405" s="109">
        <v>182571</v>
      </c>
      <c r="D1405" s="110" t="s">
        <v>2011</v>
      </c>
      <c r="E1405" s="110" t="s">
        <v>2704</v>
      </c>
      <c r="F1405" s="110"/>
      <c r="G1405" s="110"/>
      <c r="H1405" s="110" t="s">
        <v>555</v>
      </c>
      <c r="I1405" s="110" t="s">
        <v>10</v>
      </c>
      <c r="J1405" s="111">
        <v>3400</v>
      </c>
      <c r="K1405" s="111">
        <v>4790</v>
      </c>
      <c r="L1405" s="110"/>
      <c r="M1405" s="109">
        <v>1</v>
      </c>
      <c r="N1405" s="109"/>
      <c r="O1405" s="110"/>
      <c r="P1405" s="41" t="str">
        <f t="shared" si="21"/>
        <v>1</v>
      </c>
      <c r="Q1405" s="41" t="str">
        <f>INDEX(Торг!$J:$J,MATCH($B1405,Торг!$B:$B,0))</f>
        <v>АТП</v>
      </c>
      <c r="R1405" s="4" t="b">
        <f>EXACT(VLOOKUP(A1405,Торг!$A:$A,1,0),A1405)</f>
        <v>1</v>
      </c>
    </row>
    <row r="1406" spans="1:18" ht="75" x14ac:dyDescent="0.25">
      <c r="A1406" s="110" t="s">
        <v>1890</v>
      </c>
      <c r="B1406" s="109">
        <v>257840</v>
      </c>
      <c r="C1406" s="109">
        <v>182572</v>
      </c>
      <c r="D1406" s="110" t="s">
        <v>2012</v>
      </c>
      <c r="E1406" s="110" t="s">
        <v>2704</v>
      </c>
      <c r="F1406" s="110"/>
      <c r="G1406" s="110"/>
      <c r="H1406" s="110" t="s">
        <v>555</v>
      </c>
      <c r="I1406" s="110" t="s">
        <v>10</v>
      </c>
      <c r="J1406" s="111">
        <v>3400</v>
      </c>
      <c r="K1406" s="111">
        <v>4790</v>
      </c>
      <c r="L1406" s="110"/>
      <c r="M1406" s="109">
        <v>1</v>
      </c>
      <c r="N1406" s="109"/>
      <c r="O1406" s="110"/>
      <c r="P1406" s="41" t="str">
        <f t="shared" si="21"/>
        <v>1</v>
      </c>
      <c r="Q1406" s="41" t="str">
        <f>INDEX(Торг!$J:$J,MATCH($B1406,Торг!$B:$B,0))</f>
        <v>АТП</v>
      </c>
      <c r="R1406" s="4" t="b">
        <f>EXACT(VLOOKUP(A1406,Торг!$A:$A,1,0),A1406)</f>
        <v>1</v>
      </c>
    </row>
    <row r="1407" spans="1:18" ht="75" x14ac:dyDescent="0.25">
      <c r="A1407" s="110" t="s">
        <v>1890</v>
      </c>
      <c r="B1407" s="109">
        <v>257841</v>
      </c>
      <c r="C1407" s="109">
        <v>182573</v>
      </c>
      <c r="D1407" s="110" t="s">
        <v>2013</v>
      </c>
      <c r="E1407" s="110" t="s">
        <v>2704</v>
      </c>
      <c r="F1407" s="110"/>
      <c r="G1407" s="110"/>
      <c r="H1407" s="110" t="s">
        <v>555</v>
      </c>
      <c r="I1407" s="110" t="s">
        <v>10</v>
      </c>
      <c r="J1407" s="111">
        <v>3400</v>
      </c>
      <c r="K1407" s="111">
        <v>4790</v>
      </c>
      <c r="L1407" s="110"/>
      <c r="M1407" s="109">
        <v>1</v>
      </c>
      <c r="N1407" s="109"/>
      <c r="O1407" s="110"/>
      <c r="P1407" s="41" t="str">
        <f t="shared" si="21"/>
        <v>1</v>
      </c>
      <c r="Q1407" s="41" t="str">
        <f>INDEX(Торг!$J:$J,MATCH($B1407,Торг!$B:$B,0))</f>
        <v>АТП</v>
      </c>
      <c r="R1407" s="4" t="b">
        <f>EXACT(VLOOKUP(A1407,Торг!$A:$A,1,0),A1407)</f>
        <v>1</v>
      </c>
    </row>
    <row r="1408" spans="1:18" ht="75" x14ac:dyDescent="0.25">
      <c r="A1408" s="110" t="s">
        <v>1890</v>
      </c>
      <c r="B1408" s="109">
        <v>257842</v>
      </c>
      <c r="C1408" s="109">
        <v>182574</v>
      </c>
      <c r="D1408" s="110" t="s">
        <v>2014</v>
      </c>
      <c r="E1408" s="110" t="s">
        <v>2704</v>
      </c>
      <c r="F1408" s="110"/>
      <c r="G1408" s="110"/>
      <c r="H1408" s="110" t="s">
        <v>555</v>
      </c>
      <c r="I1408" s="110" t="s">
        <v>10</v>
      </c>
      <c r="J1408" s="111">
        <v>3400</v>
      </c>
      <c r="K1408" s="111">
        <v>4790</v>
      </c>
      <c r="L1408" s="110"/>
      <c r="M1408" s="109">
        <v>1</v>
      </c>
      <c r="N1408" s="109"/>
      <c r="O1408" s="110"/>
      <c r="P1408" s="41" t="str">
        <f t="shared" si="21"/>
        <v>1</v>
      </c>
      <c r="Q1408" s="41" t="str">
        <f>INDEX(Торг!$J:$J,MATCH($B1408,Торг!$B:$B,0))</f>
        <v>АТП</v>
      </c>
      <c r="R1408" s="4" t="b">
        <f>EXACT(VLOOKUP(A1408,Торг!$A:$A,1,0),A1408)</f>
        <v>1</v>
      </c>
    </row>
    <row r="1409" spans="1:18" ht="75" x14ac:dyDescent="0.25">
      <c r="A1409" s="110" t="s">
        <v>1890</v>
      </c>
      <c r="B1409" s="109">
        <v>257843</v>
      </c>
      <c r="C1409" s="109">
        <v>182575</v>
      </c>
      <c r="D1409" s="110" t="s">
        <v>2015</v>
      </c>
      <c r="E1409" s="110" t="s">
        <v>2704</v>
      </c>
      <c r="F1409" s="110"/>
      <c r="G1409" s="110"/>
      <c r="H1409" s="110" t="s">
        <v>555</v>
      </c>
      <c r="I1409" s="110" t="s">
        <v>10</v>
      </c>
      <c r="J1409" s="111">
        <v>3400</v>
      </c>
      <c r="K1409" s="111">
        <v>4790</v>
      </c>
      <c r="L1409" s="110"/>
      <c r="M1409" s="109">
        <v>1</v>
      </c>
      <c r="N1409" s="109"/>
      <c r="O1409" s="110"/>
      <c r="P1409" s="41" t="str">
        <f t="shared" si="21"/>
        <v>1</v>
      </c>
      <c r="Q1409" s="41" t="str">
        <f>INDEX(Торг!$J:$J,MATCH($B1409,Торг!$B:$B,0))</f>
        <v>АТП</v>
      </c>
      <c r="R1409" s="4" t="b">
        <f>EXACT(VLOOKUP(A1409,Торг!$A:$A,1,0),A1409)</f>
        <v>1</v>
      </c>
    </row>
    <row r="1410" spans="1:18" ht="75" x14ac:dyDescent="0.25">
      <c r="A1410" s="110" t="s">
        <v>1890</v>
      </c>
      <c r="B1410" s="109">
        <v>257844</v>
      </c>
      <c r="C1410" s="109">
        <v>182576</v>
      </c>
      <c r="D1410" s="110" t="s">
        <v>2016</v>
      </c>
      <c r="E1410" s="110" t="s">
        <v>2704</v>
      </c>
      <c r="F1410" s="110"/>
      <c r="G1410" s="110"/>
      <c r="H1410" s="110" t="s">
        <v>555</v>
      </c>
      <c r="I1410" s="110" t="s">
        <v>10</v>
      </c>
      <c r="J1410" s="111">
        <v>3400</v>
      </c>
      <c r="K1410" s="111">
        <v>4790</v>
      </c>
      <c r="L1410" s="110"/>
      <c r="M1410" s="109">
        <v>1</v>
      </c>
      <c r="N1410" s="109"/>
      <c r="O1410" s="110"/>
      <c r="P1410" s="41" t="str">
        <f t="shared" si="21"/>
        <v>1</v>
      </c>
      <c r="Q1410" s="41" t="str">
        <f>INDEX(Торг!$J:$J,MATCH($B1410,Торг!$B:$B,0))</f>
        <v>АТП</v>
      </c>
      <c r="R1410" s="4" t="b">
        <f>EXACT(VLOOKUP(A1410,Торг!$A:$A,1,0),A1410)</f>
        <v>1</v>
      </c>
    </row>
    <row r="1411" spans="1:18" ht="75" x14ac:dyDescent="0.25">
      <c r="A1411" s="110" t="s">
        <v>1890</v>
      </c>
      <c r="B1411" s="109">
        <v>257845</v>
      </c>
      <c r="C1411" s="109">
        <v>182577</v>
      </c>
      <c r="D1411" s="110" t="s">
        <v>2017</v>
      </c>
      <c r="E1411" s="110" t="s">
        <v>2704</v>
      </c>
      <c r="F1411" s="110"/>
      <c r="G1411" s="110"/>
      <c r="H1411" s="110" t="s">
        <v>555</v>
      </c>
      <c r="I1411" s="110" t="s">
        <v>10</v>
      </c>
      <c r="J1411" s="111">
        <v>3400</v>
      </c>
      <c r="K1411" s="111">
        <v>4790</v>
      </c>
      <c r="L1411" s="110"/>
      <c r="M1411" s="109">
        <v>1</v>
      </c>
      <c r="N1411" s="109"/>
      <c r="O1411" s="110"/>
      <c r="P1411" s="41" t="str">
        <f t="shared" ref="P1411:P1474" si="22">_xlfn.CONCAT(M1411,IF(N1411&lt;&gt;"",_xlfn.CONCAT("ск",N1411),""))</f>
        <v>1</v>
      </c>
      <c r="Q1411" s="41" t="str">
        <f>INDEX(Торг!$J:$J,MATCH($B1411,Торг!$B:$B,0))</f>
        <v>АТП</v>
      </c>
      <c r="R1411" s="4" t="b">
        <f>EXACT(VLOOKUP(A1411,Торг!$A:$A,1,0),A1411)</f>
        <v>1</v>
      </c>
    </row>
    <row r="1412" spans="1:18" ht="75" x14ac:dyDescent="0.25">
      <c r="A1412" s="110" t="s">
        <v>1890</v>
      </c>
      <c r="B1412" s="109">
        <v>257846</v>
      </c>
      <c r="C1412" s="109">
        <v>182578</v>
      </c>
      <c r="D1412" s="110" t="s">
        <v>2018</v>
      </c>
      <c r="E1412" s="110" t="s">
        <v>2704</v>
      </c>
      <c r="F1412" s="110"/>
      <c r="G1412" s="110"/>
      <c r="H1412" s="110" t="s">
        <v>555</v>
      </c>
      <c r="I1412" s="110" t="s">
        <v>10</v>
      </c>
      <c r="J1412" s="111">
        <v>3400</v>
      </c>
      <c r="K1412" s="111">
        <v>4790</v>
      </c>
      <c r="L1412" s="110"/>
      <c r="M1412" s="109">
        <v>1</v>
      </c>
      <c r="N1412" s="109"/>
      <c r="O1412" s="110"/>
      <c r="P1412" s="41" t="str">
        <f t="shared" si="22"/>
        <v>1</v>
      </c>
      <c r="Q1412" s="41" t="str">
        <f>INDEX(Торг!$J:$J,MATCH($B1412,Торг!$B:$B,0))</f>
        <v>АТП</v>
      </c>
      <c r="R1412" s="4" t="b">
        <f>EXACT(VLOOKUP(A1412,Торг!$A:$A,1,0),A1412)</f>
        <v>1</v>
      </c>
    </row>
    <row r="1413" spans="1:18" ht="75" x14ac:dyDescent="0.25">
      <c r="A1413" s="110" t="s">
        <v>1890</v>
      </c>
      <c r="B1413" s="109">
        <v>257847</v>
      </c>
      <c r="C1413" s="109">
        <v>182579</v>
      </c>
      <c r="D1413" s="110" t="s">
        <v>2019</v>
      </c>
      <c r="E1413" s="110" t="s">
        <v>2704</v>
      </c>
      <c r="F1413" s="110"/>
      <c r="G1413" s="110"/>
      <c r="H1413" s="110" t="s">
        <v>555</v>
      </c>
      <c r="I1413" s="110" t="s">
        <v>10</v>
      </c>
      <c r="J1413" s="111">
        <v>3400</v>
      </c>
      <c r="K1413" s="111">
        <v>4790</v>
      </c>
      <c r="L1413" s="110"/>
      <c r="M1413" s="109">
        <v>1</v>
      </c>
      <c r="N1413" s="109"/>
      <c r="O1413" s="110"/>
      <c r="P1413" s="41" t="str">
        <f t="shared" si="22"/>
        <v>1</v>
      </c>
      <c r="Q1413" s="41" t="str">
        <f>INDEX(Торг!$J:$J,MATCH($B1413,Торг!$B:$B,0))</f>
        <v>АТП</v>
      </c>
      <c r="R1413" s="4" t="b">
        <f>EXACT(VLOOKUP(A1413,Торг!$A:$A,1,0),A1413)</f>
        <v>1</v>
      </c>
    </row>
    <row r="1414" spans="1:18" ht="75" x14ac:dyDescent="0.25">
      <c r="A1414" s="110" t="s">
        <v>1890</v>
      </c>
      <c r="B1414" s="109">
        <v>257848</v>
      </c>
      <c r="C1414" s="109">
        <v>182580</v>
      </c>
      <c r="D1414" s="110" t="s">
        <v>2020</v>
      </c>
      <c r="E1414" s="110" t="s">
        <v>2704</v>
      </c>
      <c r="F1414" s="110"/>
      <c r="G1414" s="110"/>
      <c r="H1414" s="110" t="s">
        <v>555</v>
      </c>
      <c r="I1414" s="110" t="s">
        <v>10</v>
      </c>
      <c r="J1414" s="111">
        <v>3400</v>
      </c>
      <c r="K1414" s="111">
        <v>4790</v>
      </c>
      <c r="L1414" s="110"/>
      <c r="M1414" s="109">
        <v>1</v>
      </c>
      <c r="N1414" s="109"/>
      <c r="O1414" s="110"/>
      <c r="P1414" s="41" t="str">
        <f t="shared" si="22"/>
        <v>1</v>
      </c>
      <c r="Q1414" s="41" t="str">
        <f>INDEX(Торг!$J:$J,MATCH($B1414,Торг!$B:$B,0))</f>
        <v>АТП</v>
      </c>
      <c r="R1414" s="4" t="b">
        <f>EXACT(VLOOKUP(A1414,Торг!$A:$A,1,0),A1414)</f>
        <v>1</v>
      </c>
    </row>
    <row r="1415" spans="1:18" ht="75" x14ac:dyDescent="0.25">
      <c r="A1415" s="110" t="s">
        <v>1890</v>
      </c>
      <c r="B1415" s="109">
        <v>257849</v>
      </c>
      <c r="C1415" s="109">
        <v>182581</v>
      </c>
      <c r="D1415" s="110" t="s">
        <v>2021</v>
      </c>
      <c r="E1415" s="110" t="s">
        <v>2704</v>
      </c>
      <c r="F1415" s="110"/>
      <c r="G1415" s="110"/>
      <c r="H1415" s="110" t="s">
        <v>555</v>
      </c>
      <c r="I1415" s="110" t="s">
        <v>10</v>
      </c>
      <c r="J1415" s="111">
        <v>3400</v>
      </c>
      <c r="K1415" s="111">
        <v>4790</v>
      </c>
      <c r="L1415" s="110"/>
      <c r="M1415" s="109">
        <v>1</v>
      </c>
      <c r="N1415" s="109"/>
      <c r="O1415" s="110"/>
      <c r="P1415" s="41" t="str">
        <f t="shared" si="22"/>
        <v>1</v>
      </c>
      <c r="Q1415" s="41" t="str">
        <f>INDEX(Торг!$J:$J,MATCH($B1415,Торг!$B:$B,0))</f>
        <v>АТП</v>
      </c>
      <c r="R1415" s="4" t="b">
        <f>EXACT(VLOOKUP(A1415,Торг!$A:$A,1,0),A1415)</f>
        <v>1</v>
      </c>
    </row>
    <row r="1416" spans="1:18" ht="75" x14ac:dyDescent="0.25">
      <c r="A1416" s="110" t="s">
        <v>1890</v>
      </c>
      <c r="B1416" s="109">
        <v>257850</v>
      </c>
      <c r="C1416" s="109">
        <v>182582</v>
      </c>
      <c r="D1416" s="110" t="s">
        <v>2022</v>
      </c>
      <c r="E1416" s="110" t="s">
        <v>2704</v>
      </c>
      <c r="F1416" s="110"/>
      <c r="G1416" s="110"/>
      <c r="H1416" s="110" t="s">
        <v>555</v>
      </c>
      <c r="I1416" s="110" t="s">
        <v>10</v>
      </c>
      <c r="J1416" s="111">
        <v>3400</v>
      </c>
      <c r="K1416" s="111">
        <v>4790</v>
      </c>
      <c r="L1416" s="110"/>
      <c r="M1416" s="109">
        <v>1</v>
      </c>
      <c r="N1416" s="109"/>
      <c r="O1416" s="110"/>
      <c r="P1416" s="41" t="str">
        <f t="shared" si="22"/>
        <v>1</v>
      </c>
      <c r="Q1416" s="41" t="str">
        <f>INDEX(Торг!$J:$J,MATCH($B1416,Торг!$B:$B,0))</f>
        <v>АТП</v>
      </c>
      <c r="R1416" s="4" t="b">
        <f>EXACT(VLOOKUP(A1416,Торг!$A:$A,1,0),A1416)</f>
        <v>1</v>
      </c>
    </row>
    <row r="1417" spans="1:18" ht="75" x14ac:dyDescent="0.25">
      <c r="A1417" s="110" t="s">
        <v>1890</v>
      </c>
      <c r="B1417" s="109">
        <v>257851</v>
      </c>
      <c r="C1417" s="109">
        <v>182583</v>
      </c>
      <c r="D1417" s="110" t="s">
        <v>2023</v>
      </c>
      <c r="E1417" s="110" t="s">
        <v>2704</v>
      </c>
      <c r="F1417" s="110"/>
      <c r="G1417" s="110"/>
      <c r="H1417" s="110" t="s">
        <v>555</v>
      </c>
      <c r="I1417" s="110" t="s">
        <v>10</v>
      </c>
      <c r="J1417" s="111">
        <v>3400</v>
      </c>
      <c r="K1417" s="111">
        <v>4790</v>
      </c>
      <c r="L1417" s="110"/>
      <c r="M1417" s="109">
        <v>1</v>
      </c>
      <c r="N1417" s="109"/>
      <c r="O1417" s="110"/>
      <c r="P1417" s="41" t="str">
        <f t="shared" si="22"/>
        <v>1</v>
      </c>
      <c r="Q1417" s="41" t="str">
        <f>INDEX(Торг!$J:$J,MATCH($B1417,Торг!$B:$B,0))</f>
        <v>АТП</v>
      </c>
      <c r="R1417" s="4" t="b">
        <f>EXACT(VLOOKUP(A1417,Торг!$A:$A,1,0),A1417)</f>
        <v>1</v>
      </c>
    </row>
    <row r="1418" spans="1:18" ht="75" x14ac:dyDescent="0.25">
      <c r="A1418" s="110" t="s">
        <v>1890</v>
      </c>
      <c r="B1418" s="109">
        <v>257852</v>
      </c>
      <c r="C1418" s="109">
        <v>182584</v>
      </c>
      <c r="D1418" s="110" t="s">
        <v>2024</v>
      </c>
      <c r="E1418" s="110" t="s">
        <v>2704</v>
      </c>
      <c r="F1418" s="110"/>
      <c r="G1418" s="110"/>
      <c r="H1418" s="110" t="s">
        <v>555</v>
      </c>
      <c r="I1418" s="110" t="s">
        <v>10</v>
      </c>
      <c r="J1418" s="111">
        <v>3400</v>
      </c>
      <c r="K1418" s="111">
        <v>4790</v>
      </c>
      <c r="L1418" s="110"/>
      <c r="M1418" s="109">
        <v>1</v>
      </c>
      <c r="N1418" s="109"/>
      <c r="O1418" s="110"/>
      <c r="P1418" s="41" t="str">
        <f t="shared" si="22"/>
        <v>1</v>
      </c>
      <c r="Q1418" s="41" t="str">
        <f>INDEX(Торг!$J:$J,MATCH($B1418,Торг!$B:$B,0))</f>
        <v>АТП</v>
      </c>
      <c r="R1418" s="4" t="b">
        <f>EXACT(VLOOKUP(A1418,Торг!$A:$A,1,0),A1418)</f>
        <v>1</v>
      </c>
    </row>
    <row r="1419" spans="1:18" ht="75" x14ac:dyDescent="0.25">
      <c r="A1419" s="110" t="s">
        <v>1890</v>
      </c>
      <c r="B1419" s="109">
        <v>257853</v>
      </c>
      <c r="C1419" s="109">
        <v>182585</v>
      </c>
      <c r="D1419" s="110" t="s">
        <v>2025</v>
      </c>
      <c r="E1419" s="110" t="s">
        <v>2704</v>
      </c>
      <c r="F1419" s="110"/>
      <c r="G1419" s="110"/>
      <c r="H1419" s="110" t="s">
        <v>555</v>
      </c>
      <c r="I1419" s="110" t="s">
        <v>10</v>
      </c>
      <c r="J1419" s="111">
        <v>3400</v>
      </c>
      <c r="K1419" s="111">
        <v>4790</v>
      </c>
      <c r="L1419" s="110"/>
      <c r="M1419" s="109">
        <v>1</v>
      </c>
      <c r="N1419" s="109"/>
      <c r="O1419" s="110"/>
      <c r="P1419" s="41" t="str">
        <f t="shared" si="22"/>
        <v>1</v>
      </c>
      <c r="Q1419" s="41" t="str">
        <f>INDEX(Торг!$J:$J,MATCH($B1419,Торг!$B:$B,0))</f>
        <v>АТП</v>
      </c>
      <c r="R1419" s="4" t="b">
        <f>EXACT(VLOOKUP(A1419,Торг!$A:$A,1,0),A1419)</f>
        <v>1</v>
      </c>
    </row>
    <row r="1420" spans="1:18" ht="75" x14ac:dyDescent="0.25">
      <c r="A1420" s="110" t="s">
        <v>1890</v>
      </c>
      <c r="B1420" s="109">
        <v>257854</v>
      </c>
      <c r="C1420" s="109">
        <v>182586</v>
      </c>
      <c r="D1420" s="110" t="s">
        <v>2026</v>
      </c>
      <c r="E1420" s="110" t="s">
        <v>2704</v>
      </c>
      <c r="F1420" s="110"/>
      <c r="G1420" s="110"/>
      <c r="H1420" s="110" t="s">
        <v>555</v>
      </c>
      <c r="I1420" s="110" t="s">
        <v>10</v>
      </c>
      <c r="J1420" s="111">
        <v>3400</v>
      </c>
      <c r="K1420" s="111">
        <v>4790</v>
      </c>
      <c r="L1420" s="110"/>
      <c r="M1420" s="109">
        <v>1</v>
      </c>
      <c r="N1420" s="109"/>
      <c r="O1420" s="110"/>
      <c r="P1420" s="41" t="str">
        <f t="shared" si="22"/>
        <v>1</v>
      </c>
      <c r="Q1420" s="41" t="str">
        <f>INDEX(Торг!$J:$J,MATCH($B1420,Торг!$B:$B,0))</f>
        <v>АТП</v>
      </c>
      <c r="R1420" s="4" t="b">
        <f>EXACT(VLOOKUP(A1420,Торг!$A:$A,1,0),A1420)</f>
        <v>1</v>
      </c>
    </row>
    <row r="1421" spans="1:18" ht="75" x14ac:dyDescent="0.25">
      <c r="A1421" s="110" t="s">
        <v>1890</v>
      </c>
      <c r="B1421" s="109">
        <v>257855</v>
      </c>
      <c r="C1421" s="109">
        <v>182587</v>
      </c>
      <c r="D1421" s="110" t="s">
        <v>2027</v>
      </c>
      <c r="E1421" s="110" t="s">
        <v>2704</v>
      </c>
      <c r="F1421" s="110"/>
      <c r="G1421" s="110"/>
      <c r="H1421" s="110" t="s">
        <v>555</v>
      </c>
      <c r="I1421" s="110" t="s">
        <v>10</v>
      </c>
      <c r="J1421" s="111">
        <v>3400</v>
      </c>
      <c r="K1421" s="111">
        <v>4790</v>
      </c>
      <c r="L1421" s="110"/>
      <c r="M1421" s="109">
        <v>1</v>
      </c>
      <c r="N1421" s="109"/>
      <c r="O1421" s="110"/>
      <c r="P1421" s="41" t="str">
        <f t="shared" si="22"/>
        <v>1</v>
      </c>
      <c r="Q1421" s="41" t="str">
        <f>INDEX(Торг!$J:$J,MATCH($B1421,Торг!$B:$B,0))</f>
        <v>АТП</v>
      </c>
      <c r="R1421" s="4" t="b">
        <f>EXACT(VLOOKUP(A1421,Торг!$A:$A,1,0),A1421)</f>
        <v>1</v>
      </c>
    </row>
    <row r="1422" spans="1:18" ht="75" x14ac:dyDescent="0.25">
      <c r="A1422" s="110" t="s">
        <v>1890</v>
      </c>
      <c r="B1422" s="109">
        <v>257856</v>
      </c>
      <c r="C1422" s="109">
        <v>182588</v>
      </c>
      <c r="D1422" s="110" t="s">
        <v>2028</v>
      </c>
      <c r="E1422" s="110" t="s">
        <v>2704</v>
      </c>
      <c r="F1422" s="110"/>
      <c r="G1422" s="110"/>
      <c r="H1422" s="110" t="s">
        <v>555</v>
      </c>
      <c r="I1422" s="110" t="s">
        <v>10</v>
      </c>
      <c r="J1422" s="111">
        <v>3400</v>
      </c>
      <c r="K1422" s="111">
        <v>4790</v>
      </c>
      <c r="L1422" s="110"/>
      <c r="M1422" s="109">
        <v>1</v>
      </c>
      <c r="N1422" s="109"/>
      <c r="O1422" s="110"/>
      <c r="P1422" s="41" t="str">
        <f t="shared" si="22"/>
        <v>1</v>
      </c>
      <c r="Q1422" s="41" t="str">
        <f>INDEX(Торг!$J:$J,MATCH($B1422,Торг!$B:$B,0))</f>
        <v>АТП</v>
      </c>
      <c r="R1422" s="4" t="b">
        <f>EXACT(VLOOKUP(A1422,Торг!$A:$A,1,0),A1422)</f>
        <v>1</v>
      </c>
    </row>
    <row r="1423" spans="1:18" ht="75" x14ac:dyDescent="0.25">
      <c r="A1423" s="110" t="s">
        <v>1890</v>
      </c>
      <c r="B1423" s="109">
        <v>257857</v>
      </c>
      <c r="C1423" s="109">
        <v>182589</v>
      </c>
      <c r="D1423" s="110" t="s">
        <v>2029</v>
      </c>
      <c r="E1423" s="110" t="s">
        <v>2704</v>
      </c>
      <c r="F1423" s="110"/>
      <c r="G1423" s="110"/>
      <c r="H1423" s="110" t="s">
        <v>555</v>
      </c>
      <c r="I1423" s="110" t="s">
        <v>10</v>
      </c>
      <c r="J1423" s="111">
        <v>3400</v>
      </c>
      <c r="K1423" s="111">
        <v>4790</v>
      </c>
      <c r="L1423" s="110"/>
      <c r="M1423" s="109">
        <v>1</v>
      </c>
      <c r="N1423" s="109"/>
      <c r="O1423" s="110"/>
      <c r="P1423" s="41" t="str">
        <f t="shared" si="22"/>
        <v>1</v>
      </c>
      <c r="Q1423" s="41" t="str">
        <f>INDEX(Торг!$J:$J,MATCH($B1423,Торг!$B:$B,0))</f>
        <v>АТП</v>
      </c>
      <c r="R1423" s="4" t="b">
        <f>EXACT(VLOOKUP(A1423,Торг!$A:$A,1,0),A1423)</f>
        <v>1</v>
      </c>
    </row>
    <row r="1424" spans="1:18" ht="75" x14ac:dyDescent="0.25">
      <c r="A1424" s="110" t="s">
        <v>1890</v>
      </c>
      <c r="B1424" s="109">
        <v>257858</v>
      </c>
      <c r="C1424" s="109">
        <v>182590</v>
      </c>
      <c r="D1424" s="110" t="s">
        <v>2030</v>
      </c>
      <c r="E1424" s="110" t="s">
        <v>2704</v>
      </c>
      <c r="F1424" s="110"/>
      <c r="G1424" s="110"/>
      <c r="H1424" s="110" t="s">
        <v>555</v>
      </c>
      <c r="I1424" s="110" t="s">
        <v>10</v>
      </c>
      <c r="J1424" s="111">
        <v>3400</v>
      </c>
      <c r="K1424" s="111">
        <v>4790</v>
      </c>
      <c r="L1424" s="110"/>
      <c r="M1424" s="109">
        <v>1</v>
      </c>
      <c r="N1424" s="109"/>
      <c r="O1424" s="110"/>
      <c r="P1424" s="41" t="str">
        <f t="shared" si="22"/>
        <v>1</v>
      </c>
      <c r="Q1424" s="41" t="str">
        <f>INDEX(Торг!$J:$J,MATCH($B1424,Торг!$B:$B,0))</f>
        <v>АТП</v>
      </c>
      <c r="R1424" s="4" t="b">
        <f>EXACT(VLOOKUP(A1424,Торг!$A:$A,1,0),A1424)</f>
        <v>1</v>
      </c>
    </row>
    <row r="1425" spans="1:18" ht="75" x14ac:dyDescent="0.25">
      <c r="A1425" s="110" t="s">
        <v>1890</v>
      </c>
      <c r="B1425" s="109">
        <v>257859</v>
      </c>
      <c r="C1425" s="109">
        <v>182591</v>
      </c>
      <c r="D1425" s="110" t="s">
        <v>2031</v>
      </c>
      <c r="E1425" s="110" t="s">
        <v>2704</v>
      </c>
      <c r="F1425" s="110"/>
      <c r="G1425" s="110"/>
      <c r="H1425" s="110" t="s">
        <v>555</v>
      </c>
      <c r="I1425" s="110" t="s">
        <v>10</v>
      </c>
      <c r="J1425" s="111">
        <v>3400</v>
      </c>
      <c r="K1425" s="111">
        <v>4790</v>
      </c>
      <c r="L1425" s="110"/>
      <c r="M1425" s="109">
        <v>1</v>
      </c>
      <c r="N1425" s="109"/>
      <c r="O1425" s="110"/>
      <c r="P1425" s="41" t="str">
        <f t="shared" si="22"/>
        <v>1</v>
      </c>
      <c r="Q1425" s="41" t="str">
        <f>INDEX(Торг!$J:$J,MATCH($B1425,Торг!$B:$B,0))</f>
        <v>АТП</v>
      </c>
      <c r="R1425" s="4" t="b">
        <f>EXACT(VLOOKUP(A1425,Торг!$A:$A,1,0),A1425)</f>
        <v>1</v>
      </c>
    </row>
    <row r="1426" spans="1:18" ht="75" x14ac:dyDescent="0.25">
      <c r="A1426" s="110" t="s">
        <v>1890</v>
      </c>
      <c r="B1426" s="109">
        <v>257860</v>
      </c>
      <c r="C1426" s="109">
        <v>182592</v>
      </c>
      <c r="D1426" s="110" t="s">
        <v>2032</v>
      </c>
      <c r="E1426" s="110" t="s">
        <v>2704</v>
      </c>
      <c r="F1426" s="110"/>
      <c r="G1426" s="110"/>
      <c r="H1426" s="110" t="s">
        <v>555</v>
      </c>
      <c r="I1426" s="110" t="s">
        <v>10</v>
      </c>
      <c r="J1426" s="111">
        <v>3400</v>
      </c>
      <c r="K1426" s="111">
        <v>4790</v>
      </c>
      <c r="L1426" s="110"/>
      <c r="M1426" s="109">
        <v>1</v>
      </c>
      <c r="N1426" s="109"/>
      <c r="O1426" s="110"/>
      <c r="P1426" s="41" t="str">
        <f t="shared" si="22"/>
        <v>1</v>
      </c>
      <c r="Q1426" s="41" t="str">
        <f>INDEX(Торг!$J:$J,MATCH($B1426,Торг!$B:$B,0))</f>
        <v>АТП</v>
      </c>
      <c r="R1426" s="4" t="b">
        <f>EXACT(VLOOKUP(A1426,Торг!$A:$A,1,0),A1426)</f>
        <v>1</v>
      </c>
    </row>
    <row r="1427" spans="1:18" ht="75" x14ac:dyDescent="0.25">
      <c r="A1427" s="110" t="s">
        <v>1890</v>
      </c>
      <c r="B1427" s="109">
        <v>257861</v>
      </c>
      <c r="C1427" s="109">
        <v>182593</v>
      </c>
      <c r="D1427" s="110" t="s">
        <v>2033</v>
      </c>
      <c r="E1427" s="110" t="s">
        <v>2704</v>
      </c>
      <c r="F1427" s="110"/>
      <c r="G1427" s="110"/>
      <c r="H1427" s="110" t="s">
        <v>555</v>
      </c>
      <c r="I1427" s="110" t="s">
        <v>10</v>
      </c>
      <c r="J1427" s="111">
        <v>3400</v>
      </c>
      <c r="K1427" s="111">
        <v>4790</v>
      </c>
      <c r="L1427" s="110"/>
      <c r="M1427" s="109">
        <v>1</v>
      </c>
      <c r="N1427" s="109"/>
      <c r="O1427" s="110"/>
      <c r="P1427" s="41" t="str">
        <f t="shared" si="22"/>
        <v>1</v>
      </c>
      <c r="Q1427" s="41" t="str">
        <f>INDEX(Торг!$J:$J,MATCH($B1427,Торг!$B:$B,0))</f>
        <v>АТП</v>
      </c>
      <c r="R1427" s="4" t="b">
        <f>EXACT(VLOOKUP(A1427,Торг!$A:$A,1,0),A1427)</f>
        <v>1</v>
      </c>
    </row>
    <row r="1428" spans="1:18" ht="75" x14ac:dyDescent="0.25">
      <c r="A1428" s="110" t="s">
        <v>1890</v>
      </c>
      <c r="B1428" s="109">
        <v>257862</v>
      </c>
      <c r="C1428" s="109">
        <v>182594</v>
      </c>
      <c r="D1428" s="110" t="s">
        <v>2034</v>
      </c>
      <c r="E1428" s="110" t="s">
        <v>2704</v>
      </c>
      <c r="F1428" s="110"/>
      <c r="G1428" s="110"/>
      <c r="H1428" s="110" t="s">
        <v>555</v>
      </c>
      <c r="I1428" s="110" t="s">
        <v>10</v>
      </c>
      <c r="J1428" s="111">
        <v>3400</v>
      </c>
      <c r="K1428" s="111">
        <v>4790</v>
      </c>
      <c r="L1428" s="110"/>
      <c r="M1428" s="109">
        <v>1</v>
      </c>
      <c r="N1428" s="109"/>
      <c r="O1428" s="110"/>
      <c r="P1428" s="41" t="str">
        <f t="shared" si="22"/>
        <v>1</v>
      </c>
      <c r="Q1428" s="41" t="str">
        <f>INDEX(Торг!$J:$J,MATCH($B1428,Торг!$B:$B,0))</f>
        <v>АТП</v>
      </c>
      <c r="R1428" s="4" t="b">
        <f>EXACT(VLOOKUP(A1428,Торг!$A:$A,1,0),A1428)</f>
        <v>1</v>
      </c>
    </row>
    <row r="1429" spans="1:18" ht="75" x14ac:dyDescent="0.25">
      <c r="A1429" s="110" t="s">
        <v>1890</v>
      </c>
      <c r="B1429" s="109">
        <v>257863</v>
      </c>
      <c r="C1429" s="109">
        <v>182595</v>
      </c>
      <c r="D1429" s="110" t="s">
        <v>2035</v>
      </c>
      <c r="E1429" s="110" t="s">
        <v>2704</v>
      </c>
      <c r="F1429" s="110"/>
      <c r="G1429" s="110"/>
      <c r="H1429" s="110" t="s">
        <v>555</v>
      </c>
      <c r="I1429" s="110" t="s">
        <v>10</v>
      </c>
      <c r="J1429" s="111">
        <v>3400</v>
      </c>
      <c r="K1429" s="111">
        <v>4790</v>
      </c>
      <c r="L1429" s="110"/>
      <c r="M1429" s="109">
        <v>1</v>
      </c>
      <c r="N1429" s="109"/>
      <c r="O1429" s="110"/>
      <c r="P1429" s="41" t="str">
        <f t="shared" si="22"/>
        <v>1</v>
      </c>
      <c r="Q1429" s="41" t="str">
        <f>INDEX(Торг!$J:$J,MATCH($B1429,Торг!$B:$B,0))</f>
        <v>АТП</v>
      </c>
      <c r="R1429" s="4" t="b">
        <f>EXACT(VLOOKUP(A1429,Торг!$A:$A,1,0),A1429)</f>
        <v>1</v>
      </c>
    </row>
    <row r="1430" spans="1:18" ht="75" x14ac:dyDescent="0.25">
      <c r="A1430" s="110" t="s">
        <v>1890</v>
      </c>
      <c r="B1430" s="109">
        <v>257864</v>
      </c>
      <c r="C1430" s="109">
        <v>182596</v>
      </c>
      <c r="D1430" s="110" t="s">
        <v>2036</v>
      </c>
      <c r="E1430" s="110" t="s">
        <v>2704</v>
      </c>
      <c r="F1430" s="110"/>
      <c r="G1430" s="110"/>
      <c r="H1430" s="110" t="s">
        <v>555</v>
      </c>
      <c r="I1430" s="110" t="s">
        <v>10</v>
      </c>
      <c r="J1430" s="111">
        <v>3400</v>
      </c>
      <c r="K1430" s="111">
        <v>4790</v>
      </c>
      <c r="L1430" s="110"/>
      <c r="M1430" s="109">
        <v>1</v>
      </c>
      <c r="N1430" s="109"/>
      <c r="O1430" s="110"/>
      <c r="P1430" s="41" t="str">
        <f t="shared" si="22"/>
        <v>1</v>
      </c>
      <c r="Q1430" s="41" t="str">
        <f>INDEX(Торг!$J:$J,MATCH($B1430,Торг!$B:$B,0))</f>
        <v>АТП</v>
      </c>
      <c r="R1430" s="4" t="b">
        <f>EXACT(VLOOKUP(A1430,Торг!$A:$A,1,0),A1430)</f>
        <v>1</v>
      </c>
    </row>
    <row r="1431" spans="1:18" ht="75" x14ac:dyDescent="0.25">
      <c r="A1431" s="110" t="s">
        <v>1890</v>
      </c>
      <c r="B1431" s="109">
        <v>257865</v>
      </c>
      <c r="C1431" s="109">
        <v>182597</v>
      </c>
      <c r="D1431" s="110" t="s">
        <v>2037</v>
      </c>
      <c r="E1431" s="110" t="s">
        <v>2704</v>
      </c>
      <c r="F1431" s="110"/>
      <c r="G1431" s="110"/>
      <c r="H1431" s="110" t="s">
        <v>555</v>
      </c>
      <c r="I1431" s="110" t="s">
        <v>10</v>
      </c>
      <c r="J1431" s="111">
        <v>3400</v>
      </c>
      <c r="K1431" s="111">
        <v>4790</v>
      </c>
      <c r="L1431" s="110"/>
      <c r="M1431" s="109">
        <v>1</v>
      </c>
      <c r="N1431" s="109"/>
      <c r="O1431" s="110"/>
      <c r="P1431" s="41" t="str">
        <f t="shared" si="22"/>
        <v>1</v>
      </c>
      <c r="Q1431" s="41" t="str">
        <f>INDEX(Торг!$J:$J,MATCH($B1431,Торг!$B:$B,0))</f>
        <v>АТП</v>
      </c>
      <c r="R1431" s="4" t="b">
        <f>EXACT(VLOOKUP(A1431,Торг!$A:$A,1,0),A1431)</f>
        <v>1</v>
      </c>
    </row>
    <row r="1432" spans="1:18" ht="90" x14ac:dyDescent="0.25">
      <c r="A1432" s="110" t="s">
        <v>1890</v>
      </c>
      <c r="B1432" s="109">
        <v>257866</v>
      </c>
      <c r="C1432" s="109">
        <v>182598</v>
      </c>
      <c r="D1432" s="110" t="s">
        <v>2038</v>
      </c>
      <c r="E1432" s="110" t="s">
        <v>2704</v>
      </c>
      <c r="F1432" s="110"/>
      <c r="G1432" s="110"/>
      <c r="H1432" s="110" t="s">
        <v>555</v>
      </c>
      <c r="I1432" s="110" t="s">
        <v>10</v>
      </c>
      <c r="J1432" s="111">
        <v>3400</v>
      </c>
      <c r="K1432" s="111">
        <v>4790</v>
      </c>
      <c r="L1432" s="110"/>
      <c r="M1432" s="109">
        <v>1</v>
      </c>
      <c r="N1432" s="109"/>
      <c r="O1432" s="110"/>
      <c r="P1432" s="41" t="str">
        <f t="shared" si="22"/>
        <v>1</v>
      </c>
      <c r="Q1432" s="41" t="str">
        <f>INDEX(Торг!$J:$J,MATCH($B1432,Торг!$B:$B,0))</f>
        <v>АТП</v>
      </c>
      <c r="R1432" s="4" t="b">
        <f>EXACT(VLOOKUP(A1432,Торг!$A:$A,1,0),A1432)</f>
        <v>1</v>
      </c>
    </row>
    <row r="1433" spans="1:18" ht="75" x14ac:dyDescent="0.25">
      <c r="A1433" s="110" t="s">
        <v>1890</v>
      </c>
      <c r="B1433" s="109">
        <v>257867</v>
      </c>
      <c r="C1433" s="109">
        <v>182599</v>
      </c>
      <c r="D1433" s="110" t="s">
        <v>2039</v>
      </c>
      <c r="E1433" s="110" t="s">
        <v>2704</v>
      </c>
      <c r="F1433" s="110"/>
      <c r="G1433" s="110"/>
      <c r="H1433" s="110" t="s">
        <v>555</v>
      </c>
      <c r="I1433" s="110" t="s">
        <v>10</v>
      </c>
      <c r="J1433" s="111">
        <v>3400</v>
      </c>
      <c r="K1433" s="111">
        <v>4790</v>
      </c>
      <c r="L1433" s="110"/>
      <c r="M1433" s="109">
        <v>1</v>
      </c>
      <c r="N1433" s="109"/>
      <c r="O1433" s="110"/>
      <c r="P1433" s="41" t="str">
        <f t="shared" si="22"/>
        <v>1</v>
      </c>
      <c r="Q1433" s="41" t="str">
        <f>INDEX(Торг!$J:$J,MATCH($B1433,Торг!$B:$B,0))</f>
        <v>АТП</v>
      </c>
      <c r="R1433" s="4" t="b">
        <f>EXACT(VLOOKUP(A1433,Торг!$A:$A,1,0),A1433)</f>
        <v>1</v>
      </c>
    </row>
    <row r="1434" spans="1:18" ht="75" x14ac:dyDescent="0.25">
      <c r="A1434" s="110" t="s">
        <v>1890</v>
      </c>
      <c r="B1434" s="109">
        <v>257868</v>
      </c>
      <c r="C1434" s="109">
        <v>182600</v>
      </c>
      <c r="D1434" s="110" t="s">
        <v>2040</v>
      </c>
      <c r="E1434" s="110" t="s">
        <v>2704</v>
      </c>
      <c r="F1434" s="110"/>
      <c r="G1434" s="110"/>
      <c r="H1434" s="110" t="s">
        <v>555</v>
      </c>
      <c r="I1434" s="110" t="s">
        <v>10</v>
      </c>
      <c r="J1434" s="111">
        <v>3400</v>
      </c>
      <c r="K1434" s="111">
        <v>4790</v>
      </c>
      <c r="L1434" s="110"/>
      <c r="M1434" s="109">
        <v>1</v>
      </c>
      <c r="N1434" s="109"/>
      <c r="O1434" s="110"/>
      <c r="P1434" s="41" t="str">
        <f t="shared" si="22"/>
        <v>1</v>
      </c>
      <c r="Q1434" s="41" t="str">
        <f>INDEX(Торг!$J:$J,MATCH($B1434,Торг!$B:$B,0))</f>
        <v>АТП</v>
      </c>
      <c r="R1434" s="4" t="b">
        <f>EXACT(VLOOKUP(A1434,Торг!$A:$A,1,0),A1434)</f>
        <v>1</v>
      </c>
    </row>
    <row r="1435" spans="1:18" ht="75" x14ac:dyDescent="0.25">
      <c r="A1435" s="110" t="s">
        <v>1890</v>
      </c>
      <c r="B1435" s="109">
        <v>257869</v>
      </c>
      <c r="C1435" s="109">
        <v>182601</v>
      </c>
      <c r="D1435" s="110" t="s">
        <v>2041</v>
      </c>
      <c r="E1435" s="110" t="s">
        <v>2704</v>
      </c>
      <c r="F1435" s="110"/>
      <c r="G1435" s="110"/>
      <c r="H1435" s="110" t="s">
        <v>555</v>
      </c>
      <c r="I1435" s="110" t="s">
        <v>10</v>
      </c>
      <c r="J1435" s="111">
        <v>3400</v>
      </c>
      <c r="K1435" s="111">
        <v>4790</v>
      </c>
      <c r="L1435" s="110"/>
      <c r="M1435" s="109">
        <v>1</v>
      </c>
      <c r="N1435" s="109"/>
      <c r="O1435" s="110"/>
      <c r="P1435" s="41" t="str">
        <f t="shared" si="22"/>
        <v>1</v>
      </c>
      <c r="Q1435" s="41" t="str">
        <f>INDEX(Торг!$J:$J,MATCH($B1435,Торг!$B:$B,0))</f>
        <v>АТП</v>
      </c>
      <c r="R1435" s="4" t="b">
        <f>EXACT(VLOOKUP(A1435,Торг!$A:$A,1,0),A1435)</f>
        <v>1</v>
      </c>
    </row>
    <row r="1436" spans="1:18" ht="75" x14ac:dyDescent="0.25">
      <c r="A1436" s="110" t="s">
        <v>1890</v>
      </c>
      <c r="B1436" s="109">
        <v>257870</v>
      </c>
      <c r="C1436" s="109">
        <v>182602</v>
      </c>
      <c r="D1436" s="110" t="s">
        <v>2042</v>
      </c>
      <c r="E1436" s="110" t="s">
        <v>2704</v>
      </c>
      <c r="F1436" s="110"/>
      <c r="G1436" s="110"/>
      <c r="H1436" s="110" t="s">
        <v>555</v>
      </c>
      <c r="I1436" s="110" t="s">
        <v>10</v>
      </c>
      <c r="J1436" s="111">
        <v>3400</v>
      </c>
      <c r="K1436" s="111">
        <v>4790</v>
      </c>
      <c r="L1436" s="110"/>
      <c r="M1436" s="109">
        <v>1</v>
      </c>
      <c r="N1436" s="109"/>
      <c r="O1436" s="110"/>
      <c r="P1436" s="41" t="str">
        <f t="shared" si="22"/>
        <v>1</v>
      </c>
      <c r="Q1436" s="41" t="str">
        <f>INDEX(Торг!$J:$J,MATCH($B1436,Торг!$B:$B,0))</f>
        <v>АТП</v>
      </c>
      <c r="R1436" s="4" t="b">
        <f>EXACT(VLOOKUP(A1436,Торг!$A:$A,1,0),A1436)</f>
        <v>1</v>
      </c>
    </row>
    <row r="1437" spans="1:18" ht="75" x14ac:dyDescent="0.25">
      <c r="A1437" s="110" t="s">
        <v>1890</v>
      </c>
      <c r="B1437" s="109">
        <v>257871</v>
      </c>
      <c r="C1437" s="109">
        <v>182603</v>
      </c>
      <c r="D1437" s="110" t="s">
        <v>2043</v>
      </c>
      <c r="E1437" s="110" t="s">
        <v>2704</v>
      </c>
      <c r="F1437" s="110"/>
      <c r="G1437" s="110"/>
      <c r="H1437" s="110" t="s">
        <v>555</v>
      </c>
      <c r="I1437" s="110" t="s">
        <v>10</v>
      </c>
      <c r="J1437" s="111">
        <v>3400</v>
      </c>
      <c r="K1437" s="111">
        <v>4790</v>
      </c>
      <c r="L1437" s="110"/>
      <c r="M1437" s="109">
        <v>1</v>
      </c>
      <c r="N1437" s="109"/>
      <c r="O1437" s="110"/>
      <c r="P1437" s="41" t="str">
        <f t="shared" si="22"/>
        <v>1</v>
      </c>
      <c r="Q1437" s="41" t="str">
        <f>INDEX(Торг!$J:$J,MATCH($B1437,Торг!$B:$B,0))</f>
        <v>АТП</v>
      </c>
      <c r="R1437" s="4" t="b">
        <f>EXACT(VLOOKUP(A1437,Торг!$A:$A,1,0),A1437)</f>
        <v>1</v>
      </c>
    </row>
    <row r="1438" spans="1:18" ht="75" x14ac:dyDescent="0.25">
      <c r="A1438" s="110" t="s">
        <v>1890</v>
      </c>
      <c r="B1438" s="109">
        <v>257872</v>
      </c>
      <c r="C1438" s="109">
        <v>182604</v>
      </c>
      <c r="D1438" s="110" t="s">
        <v>2044</v>
      </c>
      <c r="E1438" s="110" t="s">
        <v>2704</v>
      </c>
      <c r="F1438" s="110"/>
      <c r="G1438" s="110"/>
      <c r="H1438" s="110" t="s">
        <v>555</v>
      </c>
      <c r="I1438" s="110" t="s">
        <v>10</v>
      </c>
      <c r="J1438" s="111">
        <v>3400</v>
      </c>
      <c r="K1438" s="111">
        <v>4790</v>
      </c>
      <c r="L1438" s="110"/>
      <c r="M1438" s="109">
        <v>1</v>
      </c>
      <c r="N1438" s="109"/>
      <c r="O1438" s="110"/>
      <c r="P1438" s="41" t="str">
        <f t="shared" si="22"/>
        <v>1</v>
      </c>
      <c r="Q1438" s="41" t="str">
        <f>INDEX(Торг!$J:$J,MATCH($B1438,Торг!$B:$B,0))</f>
        <v>АТП</v>
      </c>
      <c r="R1438" s="4" t="b">
        <f>EXACT(VLOOKUP(A1438,Торг!$A:$A,1,0),A1438)</f>
        <v>1</v>
      </c>
    </row>
    <row r="1439" spans="1:18" ht="75" x14ac:dyDescent="0.25">
      <c r="A1439" s="110" t="s">
        <v>1890</v>
      </c>
      <c r="B1439" s="109">
        <v>257873</v>
      </c>
      <c r="C1439" s="109">
        <v>182605</v>
      </c>
      <c r="D1439" s="110" t="s">
        <v>2045</v>
      </c>
      <c r="E1439" s="110" t="s">
        <v>2704</v>
      </c>
      <c r="F1439" s="110"/>
      <c r="G1439" s="110"/>
      <c r="H1439" s="110" t="s">
        <v>555</v>
      </c>
      <c r="I1439" s="110" t="s">
        <v>10</v>
      </c>
      <c r="J1439" s="111">
        <v>3400</v>
      </c>
      <c r="K1439" s="111">
        <v>4790</v>
      </c>
      <c r="L1439" s="110"/>
      <c r="M1439" s="109">
        <v>1</v>
      </c>
      <c r="N1439" s="109"/>
      <c r="O1439" s="110"/>
      <c r="P1439" s="41" t="str">
        <f t="shared" si="22"/>
        <v>1</v>
      </c>
      <c r="Q1439" s="41" t="str">
        <f>INDEX(Торг!$J:$J,MATCH($B1439,Торг!$B:$B,0))</f>
        <v>АТП</v>
      </c>
      <c r="R1439" s="4" t="b">
        <f>EXACT(VLOOKUP(A1439,Торг!$A:$A,1,0),A1439)</f>
        <v>1</v>
      </c>
    </row>
    <row r="1440" spans="1:18" ht="75" x14ac:dyDescent="0.25">
      <c r="A1440" s="110" t="s">
        <v>1890</v>
      </c>
      <c r="B1440" s="109">
        <v>257874</v>
      </c>
      <c r="C1440" s="109">
        <v>182606</v>
      </c>
      <c r="D1440" s="110" t="s">
        <v>2046</v>
      </c>
      <c r="E1440" s="110" t="s">
        <v>2704</v>
      </c>
      <c r="F1440" s="110"/>
      <c r="G1440" s="110"/>
      <c r="H1440" s="110" t="s">
        <v>555</v>
      </c>
      <c r="I1440" s="110" t="s">
        <v>10</v>
      </c>
      <c r="J1440" s="111">
        <v>3400</v>
      </c>
      <c r="K1440" s="111">
        <v>4790</v>
      </c>
      <c r="L1440" s="110"/>
      <c r="M1440" s="109">
        <v>1</v>
      </c>
      <c r="N1440" s="109"/>
      <c r="O1440" s="110"/>
      <c r="P1440" s="41" t="str">
        <f t="shared" si="22"/>
        <v>1</v>
      </c>
      <c r="Q1440" s="41" t="str">
        <f>INDEX(Торг!$J:$J,MATCH($B1440,Торг!$B:$B,0))</f>
        <v>АТП</v>
      </c>
      <c r="R1440" s="4" t="b">
        <f>EXACT(VLOOKUP(A1440,Торг!$A:$A,1,0),A1440)</f>
        <v>1</v>
      </c>
    </row>
    <row r="1441" spans="1:18" ht="75" x14ac:dyDescent="0.25">
      <c r="A1441" s="110" t="s">
        <v>1890</v>
      </c>
      <c r="B1441" s="109">
        <v>257875</v>
      </c>
      <c r="C1441" s="109">
        <v>182607</v>
      </c>
      <c r="D1441" s="110" t="s">
        <v>2047</v>
      </c>
      <c r="E1441" s="110" t="s">
        <v>2704</v>
      </c>
      <c r="F1441" s="110"/>
      <c r="G1441" s="110"/>
      <c r="H1441" s="110" t="s">
        <v>555</v>
      </c>
      <c r="I1441" s="110" t="s">
        <v>10</v>
      </c>
      <c r="J1441" s="111">
        <v>3400</v>
      </c>
      <c r="K1441" s="111">
        <v>4790</v>
      </c>
      <c r="L1441" s="110"/>
      <c r="M1441" s="109">
        <v>1</v>
      </c>
      <c r="N1441" s="109"/>
      <c r="O1441" s="110"/>
      <c r="P1441" s="41" t="str">
        <f t="shared" si="22"/>
        <v>1</v>
      </c>
      <c r="Q1441" s="41" t="str">
        <f>INDEX(Торг!$J:$J,MATCH($B1441,Торг!$B:$B,0))</f>
        <v>АТП</v>
      </c>
      <c r="R1441" s="4" t="b">
        <f>EXACT(VLOOKUP(A1441,Торг!$A:$A,1,0),A1441)</f>
        <v>1</v>
      </c>
    </row>
    <row r="1442" spans="1:18" ht="75" x14ac:dyDescent="0.25">
      <c r="A1442" s="110" t="s">
        <v>1890</v>
      </c>
      <c r="B1442" s="109">
        <v>257876</v>
      </c>
      <c r="C1442" s="109">
        <v>182608</v>
      </c>
      <c r="D1442" s="110" t="s">
        <v>2048</v>
      </c>
      <c r="E1442" s="110" t="s">
        <v>2704</v>
      </c>
      <c r="F1442" s="110"/>
      <c r="G1442" s="110"/>
      <c r="H1442" s="110" t="s">
        <v>555</v>
      </c>
      <c r="I1442" s="110" t="s">
        <v>10</v>
      </c>
      <c r="J1442" s="111">
        <v>3400</v>
      </c>
      <c r="K1442" s="111">
        <v>4790</v>
      </c>
      <c r="L1442" s="110"/>
      <c r="M1442" s="109">
        <v>1</v>
      </c>
      <c r="N1442" s="109"/>
      <c r="O1442" s="110"/>
      <c r="P1442" s="41" t="str">
        <f t="shared" si="22"/>
        <v>1</v>
      </c>
      <c r="Q1442" s="41" t="str">
        <f>INDEX(Торг!$J:$J,MATCH($B1442,Торг!$B:$B,0))</f>
        <v>АТП</v>
      </c>
      <c r="R1442" s="4" t="b">
        <f>EXACT(VLOOKUP(A1442,Торг!$A:$A,1,0),A1442)</f>
        <v>1</v>
      </c>
    </row>
    <row r="1443" spans="1:18" ht="75" x14ac:dyDescent="0.25">
      <c r="A1443" s="110" t="s">
        <v>1890</v>
      </c>
      <c r="B1443" s="109">
        <v>257877</v>
      </c>
      <c r="C1443" s="109">
        <v>182609</v>
      </c>
      <c r="D1443" s="110" t="s">
        <v>2049</v>
      </c>
      <c r="E1443" s="110" t="s">
        <v>2704</v>
      </c>
      <c r="F1443" s="110"/>
      <c r="G1443" s="110"/>
      <c r="H1443" s="110" t="s">
        <v>555</v>
      </c>
      <c r="I1443" s="110" t="s">
        <v>10</v>
      </c>
      <c r="J1443" s="111">
        <v>3400</v>
      </c>
      <c r="K1443" s="111">
        <v>4790</v>
      </c>
      <c r="L1443" s="110"/>
      <c r="M1443" s="109">
        <v>1</v>
      </c>
      <c r="N1443" s="109"/>
      <c r="O1443" s="110"/>
      <c r="P1443" s="41" t="str">
        <f t="shared" si="22"/>
        <v>1</v>
      </c>
      <c r="Q1443" s="41" t="str">
        <f>INDEX(Торг!$J:$J,MATCH($B1443,Торг!$B:$B,0))</f>
        <v>АТП</v>
      </c>
      <c r="R1443" s="4" t="b">
        <f>EXACT(VLOOKUP(A1443,Торг!$A:$A,1,0),A1443)</f>
        <v>1</v>
      </c>
    </row>
    <row r="1444" spans="1:18" ht="75" x14ac:dyDescent="0.25">
      <c r="A1444" s="110" t="s">
        <v>1890</v>
      </c>
      <c r="B1444" s="109">
        <v>331207</v>
      </c>
      <c r="C1444" s="109">
        <v>331207</v>
      </c>
      <c r="D1444" s="110" t="s">
        <v>2762</v>
      </c>
      <c r="E1444" s="110" t="s">
        <v>2704</v>
      </c>
      <c r="F1444" s="110"/>
      <c r="G1444" s="110"/>
      <c r="H1444" s="110" t="s">
        <v>553</v>
      </c>
      <c r="I1444" s="110" t="s">
        <v>10</v>
      </c>
      <c r="J1444" s="111">
        <v>3400</v>
      </c>
      <c r="K1444" s="111">
        <v>4790</v>
      </c>
      <c r="L1444" s="110"/>
      <c r="M1444" s="109">
        <v>1</v>
      </c>
      <c r="N1444" s="109"/>
      <c r="O1444" s="110"/>
      <c r="P1444" s="41" t="str">
        <f t="shared" si="22"/>
        <v>1</v>
      </c>
      <c r="Q1444" s="41" t="str">
        <f>INDEX(Торг!$J:$J,MATCH($B1444,Торг!$B:$B,0))</f>
        <v>АТП</v>
      </c>
      <c r="R1444" s="4" t="b">
        <f>EXACT(VLOOKUP(A1444,Торг!$A:$A,1,0),A1444)</f>
        <v>1</v>
      </c>
    </row>
    <row r="1445" spans="1:18" ht="75" x14ac:dyDescent="0.25">
      <c r="A1445" s="110" t="s">
        <v>1890</v>
      </c>
      <c r="B1445" s="109">
        <v>331206</v>
      </c>
      <c r="C1445" s="109">
        <v>331206</v>
      </c>
      <c r="D1445" s="110" t="s">
        <v>2763</v>
      </c>
      <c r="E1445" s="110" t="s">
        <v>2704</v>
      </c>
      <c r="F1445" s="110"/>
      <c r="G1445" s="110"/>
      <c r="H1445" s="110" t="s">
        <v>553</v>
      </c>
      <c r="I1445" s="110" t="s">
        <v>10</v>
      </c>
      <c r="J1445" s="111">
        <v>3300</v>
      </c>
      <c r="K1445" s="111">
        <v>4690</v>
      </c>
      <c r="L1445" s="110"/>
      <c r="M1445" s="109">
        <v>1</v>
      </c>
      <c r="N1445" s="109"/>
      <c r="O1445" s="110"/>
      <c r="P1445" s="41" t="str">
        <f t="shared" si="22"/>
        <v>1</v>
      </c>
      <c r="Q1445" s="41" t="str">
        <f>INDEX(Торг!$J:$J,MATCH($B1445,Торг!$B:$B,0))</f>
        <v>АТП</v>
      </c>
      <c r="R1445" s="4" t="b">
        <f>EXACT(VLOOKUP(A1445,Торг!$A:$A,1,0),A1445)</f>
        <v>1</v>
      </c>
    </row>
    <row r="1446" spans="1:18" ht="75" x14ac:dyDescent="0.25">
      <c r="A1446" s="110" t="s">
        <v>1890</v>
      </c>
      <c r="B1446" s="109">
        <v>138166</v>
      </c>
      <c r="C1446" s="109">
        <v>61002</v>
      </c>
      <c r="D1446" s="110" t="s">
        <v>554</v>
      </c>
      <c r="E1446" s="110" t="s">
        <v>2704</v>
      </c>
      <c r="F1446" s="110"/>
      <c r="G1446" s="110"/>
      <c r="H1446" s="110" t="s">
        <v>553</v>
      </c>
      <c r="I1446" s="110" t="s">
        <v>10</v>
      </c>
      <c r="J1446" s="111">
        <v>2700</v>
      </c>
      <c r="K1446" s="111">
        <v>4390</v>
      </c>
      <c r="L1446" s="110" t="s">
        <v>2600</v>
      </c>
      <c r="M1446" s="109">
        <v>1</v>
      </c>
      <c r="N1446" s="109"/>
      <c r="O1446" s="110"/>
      <c r="P1446" s="41" t="str">
        <f t="shared" si="22"/>
        <v>1</v>
      </c>
      <c r="Q1446" s="41" t="str">
        <f>INDEX(Торг!$J:$J,MATCH($B1446,Торг!$B:$B,0))</f>
        <v>АТП</v>
      </c>
      <c r="R1446" s="4" t="b">
        <f>EXACT(VLOOKUP(A1446,Торг!$A:$A,1,0),A1446)</f>
        <v>1</v>
      </c>
    </row>
    <row r="1447" spans="1:18" ht="75" x14ac:dyDescent="0.25">
      <c r="A1447" s="110" t="s">
        <v>1890</v>
      </c>
      <c r="B1447" s="109">
        <v>331204</v>
      </c>
      <c r="C1447" s="109">
        <v>331204</v>
      </c>
      <c r="D1447" s="110" t="s">
        <v>2764</v>
      </c>
      <c r="E1447" s="110" t="s">
        <v>2704</v>
      </c>
      <c r="F1447" s="110"/>
      <c r="G1447" s="110"/>
      <c r="H1447" s="110" t="s">
        <v>553</v>
      </c>
      <c r="I1447" s="110" t="s">
        <v>10</v>
      </c>
      <c r="J1447" s="111">
        <v>3300</v>
      </c>
      <c r="K1447" s="111">
        <v>5190</v>
      </c>
      <c r="L1447" s="110" t="s">
        <v>2600</v>
      </c>
      <c r="M1447" s="109">
        <v>1</v>
      </c>
      <c r="N1447" s="109"/>
      <c r="O1447" s="110"/>
      <c r="P1447" s="41" t="str">
        <f t="shared" si="22"/>
        <v>1</v>
      </c>
      <c r="Q1447" s="41" t="str">
        <f>INDEX(Торг!$J:$J,MATCH($B1447,Торг!$B:$B,0))</f>
        <v>АТП</v>
      </c>
      <c r="R1447" s="4" t="b">
        <f>EXACT(VLOOKUP(A1447,Торг!$A:$A,1,0),A1447)</f>
        <v>1</v>
      </c>
    </row>
    <row r="1448" spans="1:18" ht="75" x14ac:dyDescent="0.25">
      <c r="A1448" s="110" t="s">
        <v>1890</v>
      </c>
      <c r="B1448" s="109">
        <v>257878</v>
      </c>
      <c r="C1448" s="109">
        <v>182402</v>
      </c>
      <c r="D1448" s="110" t="s">
        <v>2050</v>
      </c>
      <c r="E1448" s="110" t="s">
        <v>2704</v>
      </c>
      <c r="F1448" s="110"/>
      <c r="G1448" s="110"/>
      <c r="H1448" s="110" t="s">
        <v>553</v>
      </c>
      <c r="I1448" s="110" t="s">
        <v>10</v>
      </c>
      <c r="J1448" s="111">
        <v>3300</v>
      </c>
      <c r="K1448" s="111">
        <v>5190</v>
      </c>
      <c r="L1448" s="110" t="s">
        <v>2600</v>
      </c>
      <c r="M1448" s="109">
        <v>1</v>
      </c>
      <c r="N1448" s="109"/>
      <c r="O1448" s="110"/>
      <c r="P1448" s="41" t="str">
        <f t="shared" si="22"/>
        <v>1</v>
      </c>
      <c r="Q1448" s="41" t="str">
        <f>INDEX(Торг!$J:$J,MATCH($B1448,Торг!$B:$B,0))</f>
        <v>АТП</v>
      </c>
      <c r="R1448" s="4" t="b">
        <f>EXACT(VLOOKUP(A1448,Торг!$A:$A,1,0),A1448)</f>
        <v>1</v>
      </c>
    </row>
    <row r="1449" spans="1:18" ht="75" x14ac:dyDescent="0.25">
      <c r="A1449" s="110" t="s">
        <v>1890</v>
      </c>
      <c r="B1449" s="109">
        <v>257879</v>
      </c>
      <c r="C1449" s="109">
        <v>182403</v>
      </c>
      <c r="D1449" s="110" t="s">
        <v>2051</v>
      </c>
      <c r="E1449" s="110" t="s">
        <v>2704</v>
      </c>
      <c r="F1449" s="110"/>
      <c r="G1449" s="110"/>
      <c r="H1449" s="110" t="s">
        <v>553</v>
      </c>
      <c r="I1449" s="110" t="s">
        <v>10</v>
      </c>
      <c r="J1449" s="111">
        <v>3300</v>
      </c>
      <c r="K1449" s="111">
        <v>5190</v>
      </c>
      <c r="L1449" s="110" t="s">
        <v>2600</v>
      </c>
      <c r="M1449" s="109">
        <v>1</v>
      </c>
      <c r="N1449" s="109"/>
      <c r="O1449" s="110"/>
      <c r="P1449" s="41" t="str">
        <f t="shared" si="22"/>
        <v>1</v>
      </c>
      <c r="Q1449" s="41" t="str">
        <f>INDEX(Торг!$J:$J,MATCH($B1449,Торг!$B:$B,0))</f>
        <v>АТП</v>
      </c>
      <c r="R1449" s="4" t="b">
        <f>EXACT(VLOOKUP(A1449,Торг!$A:$A,1,0),A1449)</f>
        <v>1</v>
      </c>
    </row>
    <row r="1450" spans="1:18" ht="75" x14ac:dyDescent="0.25">
      <c r="A1450" s="110" t="s">
        <v>1890</v>
      </c>
      <c r="B1450" s="109">
        <v>257880</v>
      </c>
      <c r="C1450" s="109">
        <v>182404</v>
      </c>
      <c r="D1450" s="110" t="s">
        <v>2052</v>
      </c>
      <c r="E1450" s="110" t="s">
        <v>2704</v>
      </c>
      <c r="F1450" s="110"/>
      <c r="G1450" s="110"/>
      <c r="H1450" s="110" t="s">
        <v>553</v>
      </c>
      <c r="I1450" s="110" t="s">
        <v>10</v>
      </c>
      <c r="J1450" s="111">
        <v>3300</v>
      </c>
      <c r="K1450" s="111">
        <v>5190</v>
      </c>
      <c r="L1450" s="110" t="s">
        <v>2600</v>
      </c>
      <c r="M1450" s="109">
        <v>1</v>
      </c>
      <c r="N1450" s="109"/>
      <c r="O1450" s="110"/>
      <c r="P1450" s="41" t="str">
        <f t="shared" si="22"/>
        <v>1</v>
      </c>
      <c r="Q1450" s="41" t="str">
        <f>INDEX(Торг!$J:$J,MATCH($B1450,Торг!$B:$B,0))</f>
        <v>АТП</v>
      </c>
      <c r="R1450" s="4" t="b">
        <f>EXACT(VLOOKUP(A1450,Торг!$A:$A,1,0),A1450)</f>
        <v>1</v>
      </c>
    </row>
    <row r="1451" spans="1:18" ht="75" x14ac:dyDescent="0.25">
      <c r="A1451" s="110" t="s">
        <v>1890</v>
      </c>
      <c r="B1451" s="109">
        <v>257881</v>
      </c>
      <c r="C1451" s="109">
        <v>182405</v>
      </c>
      <c r="D1451" s="110" t="s">
        <v>2053</v>
      </c>
      <c r="E1451" s="110" t="s">
        <v>2704</v>
      </c>
      <c r="F1451" s="110"/>
      <c r="G1451" s="110"/>
      <c r="H1451" s="110" t="s">
        <v>553</v>
      </c>
      <c r="I1451" s="110" t="s">
        <v>10</v>
      </c>
      <c r="J1451" s="111">
        <v>3300</v>
      </c>
      <c r="K1451" s="111">
        <v>5190</v>
      </c>
      <c r="L1451" s="110" t="s">
        <v>2600</v>
      </c>
      <c r="M1451" s="109">
        <v>1</v>
      </c>
      <c r="N1451" s="109"/>
      <c r="O1451" s="110"/>
      <c r="P1451" s="41" t="str">
        <f t="shared" si="22"/>
        <v>1</v>
      </c>
      <c r="Q1451" s="41" t="str">
        <f>INDEX(Торг!$J:$J,MATCH($B1451,Торг!$B:$B,0))</f>
        <v>АТП</v>
      </c>
      <c r="R1451" s="4" t="b">
        <f>EXACT(VLOOKUP(A1451,Торг!$A:$A,1,0),A1451)</f>
        <v>1</v>
      </c>
    </row>
    <row r="1452" spans="1:18" ht="75" x14ac:dyDescent="0.25">
      <c r="A1452" s="110" t="s">
        <v>1890</v>
      </c>
      <c r="B1452" s="109">
        <v>257882</v>
      </c>
      <c r="C1452" s="109">
        <v>182406</v>
      </c>
      <c r="D1452" s="110" t="s">
        <v>2054</v>
      </c>
      <c r="E1452" s="110" t="s">
        <v>2704</v>
      </c>
      <c r="F1452" s="110"/>
      <c r="G1452" s="110"/>
      <c r="H1452" s="110" t="s">
        <v>553</v>
      </c>
      <c r="I1452" s="110" t="s">
        <v>10</v>
      </c>
      <c r="J1452" s="111">
        <v>3300</v>
      </c>
      <c r="K1452" s="111">
        <v>5190</v>
      </c>
      <c r="L1452" s="110" t="s">
        <v>2600</v>
      </c>
      <c r="M1452" s="109">
        <v>1</v>
      </c>
      <c r="N1452" s="109"/>
      <c r="O1452" s="110"/>
      <c r="P1452" s="41" t="str">
        <f t="shared" si="22"/>
        <v>1</v>
      </c>
      <c r="Q1452" s="41" t="str">
        <f>INDEX(Торг!$J:$J,MATCH($B1452,Торг!$B:$B,0))</f>
        <v>АТП</v>
      </c>
      <c r="R1452" s="4" t="b">
        <f>EXACT(VLOOKUP(A1452,Торг!$A:$A,1,0),A1452)</f>
        <v>1</v>
      </c>
    </row>
    <row r="1453" spans="1:18" ht="75" x14ac:dyDescent="0.25">
      <c r="A1453" s="110" t="s">
        <v>1890</v>
      </c>
      <c r="B1453" s="109">
        <v>257883</v>
      </c>
      <c r="C1453" s="109">
        <v>182407</v>
      </c>
      <c r="D1453" s="110" t="s">
        <v>2055</v>
      </c>
      <c r="E1453" s="110" t="s">
        <v>2704</v>
      </c>
      <c r="F1453" s="110"/>
      <c r="G1453" s="110"/>
      <c r="H1453" s="110" t="s">
        <v>553</v>
      </c>
      <c r="I1453" s="110" t="s">
        <v>10</v>
      </c>
      <c r="J1453" s="111">
        <v>3300</v>
      </c>
      <c r="K1453" s="111">
        <v>5190</v>
      </c>
      <c r="L1453" s="110" t="s">
        <v>2600</v>
      </c>
      <c r="M1453" s="109">
        <v>1</v>
      </c>
      <c r="N1453" s="109"/>
      <c r="O1453" s="110"/>
      <c r="P1453" s="41" t="str">
        <f t="shared" si="22"/>
        <v>1</v>
      </c>
      <c r="Q1453" s="41" t="str">
        <f>INDEX(Торг!$J:$J,MATCH($B1453,Торг!$B:$B,0))</f>
        <v>АТП</v>
      </c>
      <c r="R1453" s="4" t="b">
        <f>EXACT(VLOOKUP(A1453,Торг!$A:$A,1,0),A1453)</f>
        <v>1</v>
      </c>
    </row>
    <row r="1454" spans="1:18" ht="75" x14ac:dyDescent="0.25">
      <c r="A1454" s="110" t="s">
        <v>1890</v>
      </c>
      <c r="B1454" s="109">
        <v>257884</v>
      </c>
      <c r="C1454" s="109">
        <v>182408</v>
      </c>
      <c r="D1454" s="110" t="s">
        <v>2056</v>
      </c>
      <c r="E1454" s="110" t="s">
        <v>2704</v>
      </c>
      <c r="F1454" s="110"/>
      <c r="G1454" s="110"/>
      <c r="H1454" s="110" t="s">
        <v>553</v>
      </c>
      <c r="I1454" s="110" t="s">
        <v>10</v>
      </c>
      <c r="J1454" s="111">
        <v>3300</v>
      </c>
      <c r="K1454" s="111">
        <v>5190</v>
      </c>
      <c r="L1454" s="110" t="s">
        <v>2600</v>
      </c>
      <c r="M1454" s="109">
        <v>1</v>
      </c>
      <c r="N1454" s="109"/>
      <c r="O1454" s="110"/>
      <c r="P1454" s="41" t="str">
        <f t="shared" si="22"/>
        <v>1</v>
      </c>
      <c r="Q1454" s="41" t="str">
        <f>INDEX(Торг!$J:$J,MATCH($B1454,Торг!$B:$B,0))</f>
        <v>АТП</v>
      </c>
      <c r="R1454" s="4" t="b">
        <f>EXACT(VLOOKUP(A1454,Торг!$A:$A,1,0),A1454)</f>
        <v>1</v>
      </c>
    </row>
    <row r="1455" spans="1:18" ht="75" x14ac:dyDescent="0.25">
      <c r="A1455" s="110" t="s">
        <v>1890</v>
      </c>
      <c r="B1455" s="109">
        <v>257885</v>
      </c>
      <c r="C1455" s="109">
        <v>182409</v>
      </c>
      <c r="D1455" s="110" t="s">
        <v>2057</v>
      </c>
      <c r="E1455" s="110" t="s">
        <v>2704</v>
      </c>
      <c r="F1455" s="110"/>
      <c r="G1455" s="110"/>
      <c r="H1455" s="110" t="s">
        <v>553</v>
      </c>
      <c r="I1455" s="110" t="s">
        <v>10</v>
      </c>
      <c r="J1455" s="111">
        <v>3300</v>
      </c>
      <c r="K1455" s="111">
        <v>5190</v>
      </c>
      <c r="L1455" s="110" t="s">
        <v>2600</v>
      </c>
      <c r="M1455" s="109">
        <v>1</v>
      </c>
      <c r="N1455" s="109"/>
      <c r="O1455" s="110"/>
      <c r="P1455" s="41" t="str">
        <f t="shared" si="22"/>
        <v>1</v>
      </c>
      <c r="Q1455" s="41" t="str">
        <f>INDEX(Торг!$J:$J,MATCH($B1455,Торг!$B:$B,0))</f>
        <v>АТП</v>
      </c>
      <c r="R1455" s="4" t="b">
        <f>EXACT(VLOOKUP(A1455,Торг!$A:$A,1,0),A1455)</f>
        <v>1</v>
      </c>
    </row>
    <row r="1456" spans="1:18" ht="75" x14ac:dyDescent="0.25">
      <c r="A1456" s="110" t="s">
        <v>1890</v>
      </c>
      <c r="B1456" s="109">
        <v>257886</v>
      </c>
      <c r="C1456" s="109">
        <v>182410</v>
      </c>
      <c r="D1456" s="110" t="s">
        <v>2058</v>
      </c>
      <c r="E1456" s="110" t="s">
        <v>2704</v>
      </c>
      <c r="F1456" s="110"/>
      <c r="G1456" s="110"/>
      <c r="H1456" s="110" t="s">
        <v>553</v>
      </c>
      <c r="I1456" s="110" t="s">
        <v>10</v>
      </c>
      <c r="J1456" s="111">
        <v>3300</v>
      </c>
      <c r="K1456" s="111">
        <v>5190</v>
      </c>
      <c r="L1456" s="110" t="s">
        <v>2600</v>
      </c>
      <c r="M1456" s="109">
        <v>1</v>
      </c>
      <c r="N1456" s="109"/>
      <c r="O1456" s="110"/>
      <c r="P1456" s="41" t="str">
        <f t="shared" si="22"/>
        <v>1</v>
      </c>
      <c r="Q1456" s="41" t="str">
        <f>INDEX(Торг!$J:$J,MATCH($B1456,Торг!$B:$B,0))</f>
        <v>АТП</v>
      </c>
      <c r="R1456" s="4" t="b">
        <f>EXACT(VLOOKUP(A1456,Торг!$A:$A,1,0),A1456)</f>
        <v>1</v>
      </c>
    </row>
    <row r="1457" spans="1:18" ht="75" x14ac:dyDescent="0.25">
      <c r="A1457" s="110" t="s">
        <v>1890</v>
      </c>
      <c r="B1457" s="109">
        <v>257887</v>
      </c>
      <c r="C1457" s="109">
        <v>182411</v>
      </c>
      <c r="D1457" s="110" t="s">
        <v>2059</v>
      </c>
      <c r="E1457" s="110" t="s">
        <v>2704</v>
      </c>
      <c r="F1457" s="110"/>
      <c r="G1457" s="110"/>
      <c r="H1457" s="110" t="s">
        <v>553</v>
      </c>
      <c r="I1457" s="110" t="s">
        <v>10</v>
      </c>
      <c r="J1457" s="111">
        <v>3300</v>
      </c>
      <c r="K1457" s="111">
        <v>5190</v>
      </c>
      <c r="L1457" s="110" t="s">
        <v>2600</v>
      </c>
      <c r="M1457" s="109">
        <v>1</v>
      </c>
      <c r="N1457" s="109"/>
      <c r="O1457" s="110"/>
      <c r="P1457" s="41" t="str">
        <f t="shared" si="22"/>
        <v>1</v>
      </c>
      <c r="Q1457" s="41" t="str">
        <f>INDEX(Торг!$J:$J,MATCH($B1457,Торг!$B:$B,0))</f>
        <v>АТП</v>
      </c>
      <c r="R1457" s="4" t="b">
        <f>EXACT(VLOOKUP(A1457,Торг!$A:$A,1,0),A1457)</f>
        <v>1</v>
      </c>
    </row>
    <row r="1458" spans="1:18" ht="75" x14ac:dyDescent="0.25">
      <c r="A1458" s="110" t="s">
        <v>1890</v>
      </c>
      <c r="B1458" s="109">
        <v>257888</v>
      </c>
      <c r="C1458" s="109">
        <v>182412</v>
      </c>
      <c r="D1458" s="110" t="s">
        <v>2060</v>
      </c>
      <c r="E1458" s="110" t="s">
        <v>2704</v>
      </c>
      <c r="F1458" s="110"/>
      <c r="G1458" s="110"/>
      <c r="H1458" s="110" t="s">
        <v>553</v>
      </c>
      <c r="I1458" s="110" t="s">
        <v>10</v>
      </c>
      <c r="J1458" s="111">
        <v>3300</v>
      </c>
      <c r="K1458" s="111">
        <v>5190</v>
      </c>
      <c r="L1458" s="110" t="s">
        <v>2600</v>
      </c>
      <c r="M1458" s="109">
        <v>1</v>
      </c>
      <c r="N1458" s="109"/>
      <c r="O1458" s="110"/>
      <c r="P1458" s="41" t="str">
        <f t="shared" si="22"/>
        <v>1</v>
      </c>
      <c r="Q1458" s="41" t="str">
        <f>INDEX(Торг!$J:$J,MATCH($B1458,Торг!$B:$B,0))</f>
        <v>АТП</v>
      </c>
      <c r="R1458" s="4" t="b">
        <f>EXACT(VLOOKUP(A1458,Торг!$A:$A,1,0),A1458)</f>
        <v>1</v>
      </c>
    </row>
    <row r="1459" spans="1:18" ht="75" x14ac:dyDescent="0.25">
      <c r="A1459" s="110" t="s">
        <v>1890</v>
      </c>
      <c r="B1459" s="109">
        <v>257889</v>
      </c>
      <c r="C1459" s="109">
        <v>182413</v>
      </c>
      <c r="D1459" s="110" t="s">
        <v>2061</v>
      </c>
      <c r="E1459" s="110" t="s">
        <v>2704</v>
      </c>
      <c r="F1459" s="110"/>
      <c r="G1459" s="110"/>
      <c r="H1459" s="110" t="s">
        <v>553</v>
      </c>
      <c r="I1459" s="110" t="s">
        <v>10</v>
      </c>
      <c r="J1459" s="111">
        <v>3300</v>
      </c>
      <c r="K1459" s="111">
        <v>5190</v>
      </c>
      <c r="L1459" s="110" t="s">
        <v>2600</v>
      </c>
      <c r="M1459" s="109">
        <v>1</v>
      </c>
      <c r="N1459" s="109"/>
      <c r="O1459" s="110"/>
      <c r="P1459" s="41" t="str">
        <f t="shared" si="22"/>
        <v>1</v>
      </c>
      <c r="Q1459" s="41" t="str">
        <f>INDEX(Торг!$J:$J,MATCH($B1459,Торг!$B:$B,0))</f>
        <v>АТП</v>
      </c>
      <c r="R1459" s="4" t="b">
        <f>EXACT(VLOOKUP(A1459,Торг!$A:$A,1,0),A1459)</f>
        <v>1</v>
      </c>
    </row>
    <row r="1460" spans="1:18" ht="75" x14ac:dyDescent="0.25">
      <c r="A1460" s="110" t="s">
        <v>1890</v>
      </c>
      <c r="B1460" s="109">
        <v>257890</v>
      </c>
      <c r="C1460" s="109">
        <v>182414</v>
      </c>
      <c r="D1460" s="110" t="s">
        <v>2062</v>
      </c>
      <c r="E1460" s="110" t="s">
        <v>2704</v>
      </c>
      <c r="F1460" s="110"/>
      <c r="G1460" s="110"/>
      <c r="H1460" s="110" t="s">
        <v>553</v>
      </c>
      <c r="I1460" s="110" t="s">
        <v>10</v>
      </c>
      <c r="J1460" s="111">
        <v>3300</v>
      </c>
      <c r="K1460" s="111">
        <v>5190</v>
      </c>
      <c r="L1460" s="110" t="s">
        <v>2600</v>
      </c>
      <c r="M1460" s="109">
        <v>1</v>
      </c>
      <c r="N1460" s="109"/>
      <c r="O1460" s="110"/>
      <c r="P1460" s="41" t="str">
        <f t="shared" si="22"/>
        <v>1</v>
      </c>
      <c r="Q1460" s="41" t="str">
        <f>INDEX(Торг!$J:$J,MATCH($B1460,Торг!$B:$B,0))</f>
        <v>АТП</v>
      </c>
      <c r="R1460" s="4" t="b">
        <f>EXACT(VLOOKUP(A1460,Торг!$A:$A,1,0),A1460)</f>
        <v>1</v>
      </c>
    </row>
    <row r="1461" spans="1:18" ht="75" x14ac:dyDescent="0.25">
      <c r="A1461" s="110" t="s">
        <v>1890</v>
      </c>
      <c r="B1461" s="109">
        <v>257891</v>
      </c>
      <c r="C1461" s="109">
        <v>182415</v>
      </c>
      <c r="D1461" s="110" t="s">
        <v>2063</v>
      </c>
      <c r="E1461" s="110" t="s">
        <v>2704</v>
      </c>
      <c r="F1461" s="110"/>
      <c r="G1461" s="110"/>
      <c r="H1461" s="110" t="s">
        <v>553</v>
      </c>
      <c r="I1461" s="110" t="s">
        <v>10</v>
      </c>
      <c r="J1461" s="111">
        <v>3300</v>
      </c>
      <c r="K1461" s="111">
        <v>5190</v>
      </c>
      <c r="L1461" s="110" t="s">
        <v>2600</v>
      </c>
      <c r="M1461" s="109">
        <v>1</v>
      </c>
      <c r="N1461" s="109"/>
      <c r="O1461" s="110"/>
      <c r="P1461" s="41" t="str">
        <f t="shared" si="22"/>
        <v>1</v>
      </c>
      <c r="Q1461" s="41" t="str">
        <f>INDEX(Торг!$J:$J,MATCH($B1461,Торг!$B:$B,0))</f>
        <v>АТП</v>
      </c>
      <c r="R1461" s="4" t="b">
        <f>EXACT(VLOOKUP(A1461,Торг!$A:$A,1,0),A1461)</f>
        <v>1</v>
      </c>
    </row>
    <row r="1462" spans="1:18" ht="75" x14ac:dyDescent="0.25">
      <c r="A1462" s="110" t="s">
        <v>1890</v>
      </c>
      <c r="B1462" s="109">
        <v>257892</v>
      </c>
      <c r="C1462" s="109">
        <v>182416</v>
      </c>
      <c r="D1462" s="110" t="s">
        <v>2064</v>
      </c>
      <c r="E1462" s="110" t="s">
        <v>2704</v>
      </c>
      <c r="F1462" s="110"/>
      <c r="G1462" s="110"/>
      <c r="H1462" s="110" t="s">
        <v>553</v>
      </c>
      <c r="I1462" s="110" t="s">
        <v>10</v>
      </c>
      <c r="J1462" s="111">
        <v>3300</v>
      </c>
      <c r="K1462" s="111">
        <v>5190</v>
      </c>
      <c r="L1462" s="110" t="s">
        <v>2600</v>
      </c>
      <c r="M1462" s="109">
        <v>1</v>
      </c>
      <c r="N1462" s="109"/>
      <c r="O1462" s="110"/>
      <c r="P1462" s="41" t="str">
        <f t="shared" si="22"/>
        <v>1</v>
      </c>
      <c r="Q1462" s="41" t="str">
        <f>INDEX(Торг!$J:$J,MATCH($B1462,Торг!$B:$B,0))</f>
        <v>АТП</v>
      </c>
      <c r="R1462" s="4" t="b">
        <f>EXACT(VLOOKUP(A1462,Торг!$A:$A,1,0),A1462)</f>
        <v>1</v>
      </c>
    </row>
    <row r="1463" spans="1:18" ht="75" x14ac:dyDescent="0.25">
      <c r="A1463" s="110" t="s">
        <v>1890</v>
      </c>
      <c r="B1463" s="109">
        <v>257893</v>
      </c>
      <c r="C1463" s="109">
        <v>182417</v>
      </c>
      <c r="D1463" s="110" t="s">
        <v>2065</v>
      </c>
      <c r="E1463" s="110" t="s">
        <v>2704</v>
      </c>
      <c r="F1463" s="110"/>
      <c r="G1463" s="110"/>
      <c r="H1463" s="110" t="s">
        <v>553</v>
      </c>
      <c r="I1463" s="110" t="s">
        <v>10</v>
      </c>
      <c r="J1463" s="111">
        <v>3300</v>
      </c>
      <c r="K1463" s="111">
        <v>5190</v>
      </c>
      <c r="L1463" s="110" t="s">
        <v>2600</v>
      </c>
      <c r="M1463" s="109">
        <v>1</v>
      </c>
      <c r="N1463" s="109"/>
      <c r="O1463" s="110"/>
      <c r="P1463" s="41" t="str">
        <f t="shared" si="22"/>
        <v>1</v>
      </c>
      <c r="Q1463" s="41" t="str">
        <f>INDEX(Торг!$J:$J,MATCH($B1463,Торг!$B:$B,0))</f>
        <v>АТП</v>
      </c>
      <c r="R1463" s="4" t="b">
        <f>EXACT(VLOOKUP(A1463,Торг!$A:$A,1,0),A1463)</f>
        <v>1</v>
      </c>
    </row>
    <row r="1464" spans="1:18" ht="75" x14ac:dyDescent="0.25">
      <c r="A1464" s="110" t="s">
        <v>1890</v>
      </c>
      <c r="B1464" s="109">
        <v>257894</v>
      </c>
      <c r="C1464" s="109">
        <v>182418</v>
      </c>
      <c r="D1464" s="110" t="s">
        <v>2066</v>
      </c>
      <c r="E1464" s="110" t="s">
        <v>2704</v>
      </c>
      <c r="F1464" s="110"/>
      <c r="G1464" s="110"/>
      <c r="H1464" s="110" t="s">
        <v>553</v>
      </c>
      <c r="I1464" s="110" t="s">
        <v>10</v>
      </c>
      <c r="J1464" s="111">
        <v>3300</v>
      </c>
      <c r="K1464" s="111">
        <v>5190</v>
      </c>
      <c r="L1464" s="110" t="s">
        <v>2600</v>
      </c>
      <c r="M1464" s="109">
        <v>1</v>
      </c>
      <c r="N1464" s="109"/>
      <c r="O1464" s="110"/>
      <c r="P1464" s="41" t="str">
        <f t="shared" si="22"/>
        <v>1</v>
      </c>
      <c r="Q1464" s="41" t="str">
        <f>INDEX(Торг!$J:$J,MATCH($B1464,Торг!$B:$B,0))</f>
        <v>АТП</v>
      </c>
      <c r="R1464" s="4" t="b">
        <f>EXACT(VLOOKUP(A1464,Торг!$A:$A,1,0),A1464)</f>
        <v>1</v>
      </c>
    </row>
    <row r="1465" spans="1:18" ht="75" x14ac:dyDescent="0.25">
      <c r="A1465" s="110" t="s">
        <v>1890</v>
      </c>
      <c r="B1465" s="109">
        <v>257895</v>
      </c>
      <c r="C1465" s="109">
        <v>182419</v>
      </c>
      <c r="D1465" s="110" t="s">
        <v>2067</v>
      </c>
      <c r="E1465" s="110" t="s">
        <v>2704</v>
      </c>
      <c r="F1465" s="110"/>
      <c r="G1465" s="110"/>
      <c r="H1465" s="110" t="s">
        <v>553</v>
      </c>
      <c r="I1465" s="110" t="s">
        <v>10</v>
      </c>
      <c r="J1465" s="111">
        <v>3300</v>
      </c>
      <c r="K1465" s="111">
        <v>5190</v>
      </c>
      <c r="L1465" s="110" t="s">
        <v>2600</v>
      </c>
      <c r="M1465" s="109">
        <v>1</v>
      </c>
      <c r="N1465" s="109"/>
      <c r="O1465" s="110"/>
      <c r="P1465" s="41" t="str">
        <f t="shared" si="22"/>
        <v>1</v>
      </c>
      <c r="Q1465" s="41" t="str">
        <f>INDEX(Торг!$J:$J,MATCH($B1465,Торг!$B:$B,0))</f>
        <v>АТП</v>
      </c>
      <c r="R1465" s="4" t="b">
        <f>EXACT(VLOOKUP(A1465,Торг!$A:$A,1,0),A1465)</f>
        <v>1</v>
      </c>
    </row>
    <row r="1466" spans="1:18" ht="75" x14ac:dyDescent="0.25">
      <c r="A1466" s="110" t="s">
        <v>1890</v>
      </c>
      <c r="B1466" s="109">
        <v>257896</v>
      </c>
      <c r="C1466" s="109">
        <v>182420</v>
      </c>
      <c r="D1466" s="110" t="s">
        <v>2068</v>
      </c>
      <c r="E1466" s="110" t="s">
        <v>2704</v>
      </c>
      <c r="F1466" s="110"/>
      <c r="G1466" s="110"/>
      <c r="H1466" s="110" t="s">
        <v>553</v>
      </c>
      <c r="I1466" s="110" t="s">
        <v>10</v>
      </c>
      <c r="J1466" s="111">
        <v>3300</v>
      </c>
      <c r="K1466" s="111">
        <v>5190</v>
      </c>
      <c r="L1466" s="110" t="s">
        <v>2600</v>
      </c>
      <c r="M1466" s="109">
        <v>1</v>
      </c>
      <c r="N1466" s="109"/>
      <c r="O1466" s="110"/>
      <c r="P1466" s="41" t="str">
        <f t="shared" si="22"/>
        <v>1</v>
      </c>
      <c r="Q1466" s="41" t="str">
        <f>INDEX(Торг!$J:$J,MATCH($B1466,Торг!$B:$B,0))</f>
        <v>АТП</v>
      </c>
      <c r="R1466" s="4" t="b">
        <f>EXACT(VLOOKUP(A1466,Торг!$A:$A,1,0),A1466)</f>
        <v>1</v>
      </c>
    </row>
    <row r="1467" spans="1:18" ht="75" x14ac:dyDescent="0.25">
      <c r="A1467" s="110" t="s">
        <v>1890</v>
      </c>
      <c r="B1467" s="109">
        <v>257897</v>
      </c>
      <c r="C1467" s="109">
        <v>182421</v>
      </c>
      <c r="D1467" s="110" t="s">
        <v>2069</v>
      </c>
      <c r="E1467" s="110" t="s">
        <v>2704</v>
      </c>
      <c r="F1467" s="110"/>
      <c r="G1467" s="110"/>
      <c r="H1467" s="110" t="s">
        <v>553</v>
      </c>
      <c r="I1467" s="110" t="s">
        <v>10</v>
      </c>
      <c r="J1467" s="111">
        <v>3300</v>
      </c>
      <c r="K1467" s="111">
        <v>5190</v>
      </c>
      <c r="L1467" s="110" t="s">
        <v>2600</v>
      </c>
      <c r="M1467" s="109">
        <v>1</v>
      </c>
      <c r="N1467" s="109"/>
      <c r="O1467" s="110"/>
      <c r="P1467" s="41" t="str">
        <f t="shared" si="22"/>
        <v>1</v>
      </c>
      <c r="Q1467" s="41" t="str">
        <f>INDEX(Торг!$J:$J,MATCH($B1467,Торг!$B:$B,0))</f>
        <v>АТП</v>
      </c>
      <c r="R1467" s="4" t="b">
        <f>EXACT(VLOOKUP(A1467,Торг!$A:$A,1,0),A1467)</f>
        <v>1</v>
      </c>
    </row>
    <row r="1468" spans="1:18" ht="75" x14ac:dyDescent="0.25">
      <c r="A1468" s="110" t="s">
        <v>1890</v>
      </c>
      <c r="B1468" s="109">
        <v>257898</v>
      </c>
      <c r="C1468" s="109">
        <v>182422</v>
      </c>
      <c r="D1468" s="110" t="s">
        <v>2070</v>
      </c>
      <c r="E1468" s="110" t="s">
        <v>2704</v>
      </c>
      <c r="F1468" s="110"/>
      <c r="G1468" s="110"/>
      <c r="H1468" s="110" t="s">
        <v>553</v>
      </c>
      <c r="I1468" s="110" t="s">
        <v>10</v>
      </c>
      <c r="J1468" s="111">
        <v>3300</v>
      </c>
      <c r="K1468" s="111">
        <v>5190</v>
      </c>
      <c r="L1468" s="110" t="s">
        <v>2600</v>
      </c>
      <c r="M1468" s="109">
        <v>1</v>
      </c>
      <c r="N1468" s="109"/>
      <c r="O1468" s="110"/>
      <c r="P1468" s="41" t="str">
        <f t="shared" si="22"/>
        <v>1</v>
      </c>
      <c r="Q1468" s="41" t="str">
        <f>INDEX(Торг!$J:$J,MATCH($B1468,Торг!$B:$B,0))</f>
        <v>АТП</v>
      </c>
      <c r="R1468" s="4" t="b">
        <f>EXACT(VLOOKUP(A1468,Торг!$A:$A,1,0),A1468)</f>
        <v>1</v>
      </c>
    </row>
    <row r="1469" spans="1:18" ht="75" x14ac:dyDescent="0.25">
      <c r="A1469" s="110" t="s">
        <v>1890</v>
      </c>
      <c r="B1469" s="109">
        <v>257899</v>
      </c>
      <c r="C1469" s="109">
        <v>182423</v>
      </c>
      <c r="D1469" s="110" t="s">
        <v>2071</v>
      </c>
      <c r="E1469" s="110" t="s">
        <v>2704</v>
      </c>
      <c r="F1469" s="110"/>
      <c r="G1469" s="110"/>
      <c r="H1469" s="110" t="s">
        <v>553</v>
      </c>
      <c r="I1469" s="110" t="s">
        <v>10</v>
      </c>
      <c r="J1469" s="111">
        <v>3300</v>
      </c>
      <c r="K1469" s="111">
        <v>5190</v>
      </c>
      <c r="L1469" s="110" t="s">
        <v>2600</v>
      </c>
      <c r="M1469" s="109">
        <v>1</v>
      </c>
      <c r="N1469" s="109"/>
      <c r="O1469" s="110"/>
      <c r="P1469" s="41" t="str">
        <f t="shared" si="22"/>
        <v>1</v>
      </c>
      <c r="Q1469" s="41" t="str">
        <f>INDEX(Торг!$J:$J,MATCH($B1469,Торг!$B:$B,0))</f>
        <v>АТП</v>
      </c>
      <c r="R1469" s="4" t="b">
        <f>EXACT(VLOOKUP(A1469,Торг!$A:$A,1,0),A1469)</f>
        <v>1</v>
      </c>
    </row>
    <row r="1470" spans="1:18" ht="75" x14ac:dyDescent="0.25">
      <c r="A1470" s="110" t="s">
        <v>1890</v>
      </c>
      <c r="B1470" s="109">
        <v>257900</v>
      </c>
      <c r="C1470" s="109">
        <v>182424</v>
      </c>
      <c r="D1470" s="110" t="s">
        <v>2072</v>
      </c>
      <c r="E1470" s="110" t="s">
        <v>2704</v>
      </c>
      <c r="F1470" s="110"/>
      <c r="G1470" s="110"/>
      <c r="H1470" s="110" t="s">
        <v>553</v>
      </c>
      <c r="I1470" s="110" t="s">
        <v>10</v>
      </c>
      <c r="J1470" s="111">
        <v>3300</v>
      </c>
      <c r="K1470" s="111">
        <v>5190</v>
      </c>
      <c r="L1470" s="110" t="s">
        <v>2600</v>
      </c>
      <c r="M1470" s="109">
        <v>1</v>
      </c>
      <c r="N1470" s="109"/>
      <c r="O1470" s="110"/>
      <c r="P1470" s="41" t="str">
        <f t="shared" si="22"/>
        <v>1</v>
      </c>
      <c r="Q1470" s="41" t="str">
        <f>INDEX(Торг!$J:$J,MATCH($B1470,Торг!$B:$B,0))</f>
        <v>АТП</v>
      </c>
      <c r="R1470" s="4" t="b">
        <f>EXACT(VLOOKUP(A1470,Торг!$A:$A,1,0),A1470)</f>
        <v>1</v>
      </c>
    </row>
    <row r="1471" spans="1:18" ht="75" x14ac:dyDescent="0.25">
      <c r="A1471" s="110" t="s">
        <v>1890</v>
      </c>
      <c r="B1471" s="109">
        <v>257901</v>
      </c>
      <c r="C1471" s="109">
        <v>182425</v>
      </c>
      <c r="D1471" s="110" t="s">
        <v>2073</v>
      </c>
      <c r="E1471" s="110" t="s">
        <v>2704</v>
      </c>
      <c r="F1471" s="110"/>
      <c r="G1471" s="110"/>
      <c r="H1471" s="110" t="s">
        <v>553</v>
      </c>
      <c r="I1471" s="110" t="s">
        <v>10</v>
      </c>
      <c r="J1471" s="111">
        <v>3300</v>
      </c>
      <c r="K1471" s="111">
        <v>5190</v>
      </c>
      <c r="L1471" s="110" t="s">
        <v>2600</v>
      </c>
      <c r="M1471" s="109">
        <v>1</v>
      </c>
      <c r="N1471" s="109"/>
      <c r="O1471" s="110"/>
      <c r="P1471" s="41" t="str">
        <f t="shared" si="22"/>
        <v>1</v>
      </c>
      <c r="Q1471" s="41" t="str">
        <f>INDEX(Торг!$J:$J,MATCH($B1471,Торг!$B:$B,0))</f>
        <v>АТП</v>
      </c>
      <c r="R1471" s="4" t="b">
        <f>EXACT(VLOOKUP(A1471,Торг!$A:$A,1,0),A1471)</f>
        <v>1</v>
      </c>
    </row>
    <row r="1472" spans="1:18" ht="75" x14ac:dyDescent="0.25">
      <c r="A1472" s="110" t="s">
        <v>1890</v>
      </c>
      <c r="B1472" s="109">
        <v>257902</v>
      </c>
      <c r="C1472" s="109">
        <v>182426</v>
      </c>
      <c r="D1472" s="110" t="s">
        <v>2074</v>
      </c>
      <c r="E1472" s="110" t="s">
        <v>2704</v>
      </c>
      <c r="F1472" s="110"/>
      <c r="G1472" s="110"/>
      <c r="H1472" s="110" t="s">
        <v>553</v>
      </c>
      <c r="I1472" s="110" t="s">
        <v>10</v>
      </c>
      <c r="J1472" s="111">
        <v>3300</v>
      </c>
      <c r="K1472" s="111">
        <v>5190</v>
      </c>
      <c r="L1472" s="110" t="s">
        <v>2600</v>
      </c>
      <c r="M1472" s="109">
        <v>1</v>
      </c>
      <c r="N1472" s="109"/>
      <c r="O1472" s="110"/>
      <c r="P1472" s="41" t="str">
        <f t="shared" si="22"/>
        <v>1</v>
      </c>
      <c r="Q1472" s="41" t="str">
        <f>INDEX(Торг!$J:$J,MATCH($B1472,Торг!$B:$B,0))</f>
        <v>АТП</v>
      </c>
      <c r="R1472" s="4" t="b">
        <f>EXACT(VLOOKUP(A1472,Торг!$A:$A,1,0),A1472)</f>
        <v>1</v>
      </c>
    </row>
    <row r="1473" spans="1:18" ht="75" x14ac:dyDescent="0.25">
      <c r="A1473" s="110" t="s">
        <v>1890</v>
      </c>
      <c r="B1473" s="109">
        <v>257903</v>
      </c>
      <c r="C1473" s="109">
        <v>182427</v>
      </c>
      <c r="D1473" s="110" t="s">
        <v>2075</v>
      </c>
      <c r="E1473" s="110" t="s">
        <v>2704</v>
      </c>
      <c r="F1473" s="110"/>
      <c r="G1473" s="110"/>
      <c r="H1473" s="110" t="s">
        <v>553</v>
      </c>
      <c r="I1473" s="110" t="s">
        <v>10</v>
      </c>
      <c r="J1473" s="111">
        <v>3300</v>
      </c>
      <c r="K1473" s="111">
        <v>5190</v>
      </c>
      <c r="L1473" s="110" t="s">
        <v>2600</v>
      </c>
      <c r="M1473" s="109">
        <v>1</v>
      </c>
      <c r="N1473" s="109"/>
      <c r="O1473" s="110"/>
      <c r="P1473" s="41" t="str">
        <f t="shared" si="22"/>
        <v>1</v>
      </c>
      <c r="Q1473" s="41" t="str">
        <f>INDEX(Торг!$J:$J,MATCH($B1473,Торг!$B:$B,0))</f>
        <v>АТП</v>
      </c>
      <c r="R1473" s="4" t="b">
        <f>EXACT(VLOOKUP(A1473,Торг!$A:$A,1,0),A1473)</f>
        <v>1</v>
      </c>
    </row>
    <row r="1474" spans="1:18" ht="75" x14ac:dyDescent="0.25">
      <c r="A1474" s="110" t="s">
        <v>1890</v>
      </c>
      <c r="B1474" s="109">
        <v>257904</v>
      </c>
      <c r="C1474" s="109">
        <v>182428</v>
      </c>
      <c r="D1474" s="110" t="s">
        <v>2076</v>
      </c>
      <c r="E1474" s="110" t="s">
        <v>2704</v>
      </c>
      <c r="F1474" s="110"/>
      <c r="G1474" s="110"/>
      <c r="H1474" s="110" t="s">
        <v>553</v>
      </c>
      <c r="I1474" s="110" t="s">
        <v>10</v>
      </c>
      <c r="J1474" s="111">
        <v>3300</v>
      </c>
      <c r="K1474" s="111">
        <v>5190</v>
      </c>
      <c r="L1474" s="110" t="s">
        <v>2600</v>
      </c>
      <c r="M1474" s="109">
        <v>1</v>
      </c>
      <c r="N1474" s="109"/>
      <c r="O1474" s="110"/>
      <c r="P1474" s="41" t="str">
        <f t="shared" si="22"/>
        <v>1</v>
      </c>
      <c r="Q1474" s="41" t="str">
        <f>INDEX(Торг!$J:$J,MATCH($B1474,Торг!$B:$B,0))</f>
        <v>АТП</v>
      </c>
      <c r="R1474" s="4" t="b">
        <f>EXACT(VLOOKUP(A1474,Торг!$A:$A,1,0),A1474)</f>
        <v>1</v>
      </c>
    </row>
    <row r="1475" spans="1:18" ht="75" x14ac:dyDescent="0.25">
      <c r="A1475" s="110" t="s">
        <v>1890</v>
      </c>
      <c r="B1475" s="109">
        <v>257905</v>
      </c>
      <c r="C1475" s="109">
        <v>182429</v>
      </c>
      <c r="D1475" s="110" t="s">
        <v>2077</v>
      </c>
      <c r="E1475" s="110" t="s">
        <v>2704</v>
      </c>
      <c r="F1475" s="110"/>
      <c r="G1475" s="110"/>
      <c r="H1475" s="110" t="s">
        <v>553</v>
      </c>
      <c r="I1475" s="110" t="s">
        <v>10</v>
      </c>
      <c r="J1475" s="111">
        <v>3300</v>
      </c>
      <c r="K1475" s="111">
        <v>5190</v>
      </c>
      <c r="L1475" s="110" t="s">
        <v>2600</v>
      </c>
      <c r="M1475" s="109">
        <v>1</v>
      </c>
      <c r="N1475" s="109"/>
      <c r="O1475" s="110"/>
      <c r="P1475" s="41" t="str">
        <f t="shared" ref="P1475:P1538" si="23">_xlfn.CONCAT(M1475,IF(N1475&lt;&gt;"",_xlfn.CONCAT("ск",N1475),""))</f>
        <v>1</v>
      </c>
      <c r="Q1475" s="41" t="str">
        <f>INDEX(Торг!$J:$J,MATCH($B1475,Торг!$B:$B,0))</f>
        <v>АТП</v>
      </c>
      <c r="R1475" s="4" t="b">
        <f>EXACT(VLOOKUP(A1475,Торг!$A:$A,1,0),A1475)</f>
        <v>1</v>
      </c>
    </row>
    <row r="1476" spans="1:18" ht="75" x14ac:dyDescent="0.25">
      <c r="A1476" s="110" t="s">
        <v>1890</v>
      </c>
      <c r="B1476" s="109">
        <v>257906</v>
      </c>
      <c r="C1476" s="109">
        <v>182430</v>
      </c>
      <c r="D1476" s="110" t="s">
        <v>2078</v>
      </c>
      <c r="E1476" s="110" t="s">
        <v>2704</v>
      </c>
      <c r="F1476" s="110"/>
      <c r="G1476" s="110"/>
      <c r="H1476" s="110" t="s">
        <v>553</v>
      </c>
      <c r="I1476" s="110" t="s">
        <v>10</v>
      </c>
      <c r="J1476" s="111">
        <v>3300</v>
      </c>
      <c r="K1476" s="111">
        <v>5190</v>
      </c>
      <c r="L1476" s="110" t="s">
        <v>2600</v>
      </c>
      <c r="M1476" s="109">
        <v>1</v>
      </c>
      <c r="N1476" s="109"/>
      <c r="O1476" s="110"/>
      <c r="P1476" s="41" t="str">
        <f t="shared" si="23"/>
        <v>1</v>
      </c>
      <c r="Q1476" s="41" t="str">
        <f>INDEX(Торг!$J:$J,MATCH($B1476,Торг!$B:$B,0))</f>
        <v>АТП</v>
      </c>
      <c r="R1476" s="4" t="b">
        <f>EXACT(VLOOKUP(A1476,Торг!$A:$A,1,0),A1476)</f>
        <v>1</v>
      </c>
    </row>
    <row r="1477" spans="1:18" ht="75" x14ac:dyDescent="0.25">
      <c r="A1477" s="110" t="s">
        <v>1890</v>
      </c>
      <c r="B1477" s="109">
        <v>257907</v>
      </c>
      <c r="C1477" s="109">
        <v>182431</v>
      </c>
      <c r="D1477" s="110" t="s">
        <v>2079</v>
      </c>
      <c r="E1477" s="110" t="s">
        <v>2704</v>
      </c>
      <c r="F1477" s="110"/>
      <c r="G1477" s="110"/>
      <c r="H1477" s="110" t="s">
        <v>553</v>
      </c>
      <c r="I1477" s="110" t="s">
        <v>10</v>
      </c>
      <c r="J1477" s="111">
        <v>3300</v>
      </c>
      <c r="K1477" s="111">
        <v>5190</v>
      </c>
      <c r="L1477" s="110" t="s">
        <v>2600</v>
      </c>
      <c r="M1477" s="109">
        <v>1</v>
      </c>
      <c r="N1477" s="109"/>
      <c r="O1477" s="110"/>
      <c r="P1477" s="41" t="str">
        <f t="shared" si="23"/>
        <v>1</v>
      </c>
      <c r="Q1477" s="41" t="str">
        <f>INDEX(Торг!$J:$J,MATCH($B1477,Торг!$B:$B,0))</f>
        <v>АТП</v>
      </c>
      <c r="R1477" s="4" t="b">
        <f>EXACT(VLOOKUP(A1477,Торг!$A:$A,1,0),A1477)</f>
        <v>1</v>
      </c>
    </row>
    <row r="1478" spans="1:18" ht="75" x14ac:dyDescent="0.25">
      <c r="A1478" s="110" t="s">
        <v>1890</v>
      </c>
      <c r="B1478" s="109">
        <v>257908</v>
      </c>
      <c r="C1478" s="109">
        <v>182432</v>
      </c>
      <c r="D1478" s="110" t="s">
        <v>2080</v>
      </c>
      <c r="E1478" s="110" t="s">
        <v>2704</v>
      </c>
      <c r="F1478" s="110"/>
      <c r="G1478" s="110"/>
      <c r="H1478" s="110" t="s">
        <v>553</v>
      </c>
      <c r="I1478" s="110" t="s">
        <v>10</v>
      </c>
      <c r="J1478" s="111">
        <v>3300</v>
      </c>
      <c r="K1478" s="111">
        <v>5190</v>
      </c>
      <c r="L1478" s="110" t="s">
        <v>2600</v>
      </c>
      <c r="M1478" s="109">
        <v>1</v>
      </c>
      <c r="N1478" s="109"/>
      <c r="O1478" s="110"/>
      <c r="P1478" s="41" t="str">
        <f t="shared" si="23"/>
        <v>1</v>
      </c>
      <c r="Q1478" s="41" t="str">
        <f>INDEX(Торг!$J:$J,MATCH($B1478,Торг!$B:$B,0))</f>
        <v>АТП</v>
      </c>
      <c r="R1478" s="4" t="b">
        <f>EXACT(VLOOKUP(A1478,Торг!$A:$A,1,0),A1478)</f>
        <v>1</v>
      </c>
    </row>
    <row r="1479" spans="1:18" ht="75" x14ac:dyDescent="0.25">
      <c r="A1479" s="110" t="s">
        <v>1890</v>
      </c>
      <c r="B1479" s="109">
        <v>257909</v>
      </c>
      <c r="C1479" s="109">
        <v>182433</v>
      </c>
      <c r="D1479" s="110" t="s">
        <v>2081</v>
      </c>
      <c r="E1479" s="110" t="s">
        <v>2704</v>
      </c>
      <c r="F1479" s="110"/>
      <c r="G1479" s="110"/>
      <c r="H1479" s="110" t="s">
        <v>553</v>
      </c>
      <c r="I1479" s="110" t="s">
        <v>10</v>
      </c>
      <c r="J1479" s="111">
        <v>3300</v>
      </c>
      <c r="K1479" s="111">
        <v>5190</v>
      </c>
      <c r="L1479" s="110" t="s">
        <v>2600</v>
      </c>
      <c r="M1479" s="109">
        <v>1</v>
      </c>
      <c r="N1479" s="109"/>
      <c r="O1479" s="110"/>
      <c r="P1479" s="41" t="str">
        <f t="shared" si="23"/>
        <v>1</v>
      </c>
      <c r="Q1479" s="41" t="str">
        <f>INDEX(Торг!$J:$J,MATCH($B1479,Торг!$B:$B,0))</f>
        <v>АТП</v>
      </c>
      <c r="R1479" s="4" t="b">
        <f>EXACT(VLOOKUP(A1479,Торг!$A:$A,1,0),A1479)</f>
        <v>1</v>
      </c>
    </row>
    <row r="1480" spans="1:18" ht="75" x14ac:dyDescent="0.25">
      <c r="A1480" s="110" t="s">
        <v>1890</v>
      </c>
      <c r="B1480" s="109">
        <v>257910</v>
      </c>
      <c r="C1480" s="109">
        <v>182434</v>
      </c>
      <c r="D1480" s="110" t="s">
        <v>2082</v>
      </c>
      <c r="E1480" s="110" t="s">
        <v>2704</v>
      </c>
      <c r="F1480" s="110"/>
      <c r="G1480" s="110"/>
      <c r="H1480" s="110" t="s">
        <v>553</v>
      </c>
      <c r="I1480" s="110" t="s">
        <v>10</v>
      </c>
      <c r="J1480" s="111">
        <v>3300</v>
      </c>
      <c r="K1480" s="111">
        <v>5190</v>
      </c>
      <c r="L1480" s="110" t="s">
        <v>2600</v>
      </c>
      <c r="M1480" s="109">
        <v>1</v>
      </c>
      <c r="N1480" s="109"/>
      <c r="O1480" s="110"/>
      <c r="P1480" s="41" t="str">
        <f t="shared" si="23"/>
        <v>1</v>
      </c>
      <c r="Q1480" s="41" t="str">
        <f>INDEX(Торг!$J:$J,MATCH($B1480,Торг!$B:$B,0))</f>
        <v>АТП</v>
      </c>
      <c r="R1480" s="4" t="b">
        <f>EXACT(VLOOKUP(A1480,Торг!$A:$A,1,0),A1480)</f>
        <v>1</v>
      </c>
    </row>
    <row r="1481" spans="1:18" ht="75" x14ac:dyDescent="0.25">
      <c r="A1481" s="110" t="s">
        <v>1890</v>
      </c>
      <c r="B1481" s="109">
        <v>257911</v>
      </c>
      <c r="C1481" s="109">
        <v>182435</v>
      </c>
      <c r="D1481" s="110" t="s">
        <v>2083</v>
      </c>
      <c r="E1481" s="110" t="s">
        <v>2704</v>
      </c>
      <c r="F1481" s="110"/>
      <c r="G1481" s="110"/>
      <c r="H1481" s="110" t="s">
        <v>553</v>
      </c>
      <c r="I1481" s="110" t="s">
        <v>10</v>
      </c>
      <c r="J1481" s="111">
        <v>3300</v>
      </c>
      <c r="K1481" s="111">
        <v>5190</v>
      </c>
      <c r="L1481" s="110" t="s">
        <v>2600</v>
      </c>
      <c r="M1481" s="109">
        <v>1</v>
      </c>
      <c r="N1481" s="109"/>
      <c r="O1481" s="110"/>
      <c r="P1481" s="41" t="str">
        <f t="shared" si="23"/>
        <v>1</v>
      </c>
      <c r="Q1481" s="41" t="str">
        <f>INDEX(Торг!$J:$J,MATCH($B1481,Торг!$B:$B,0))</f>
        <v>АТП</v>
      </c>
      <c r="R1481" s="4" t="b">
        <f>EXACT(VLOOKUP(A1481,Торг!$A:$A,1,0),A1481)</f>
        <v>1</v>
      </c>
    </row>
    <row r="1482" spans="1:18" ht="75" x14ac:dyDescent="0.25">
      <c r="A1482" s="110" t="s">
        <v>1890</v>
      </c>
      <c r="B1482" s="109">
        <v>257912</v>
      </c>
      <c r="C1482" s="109">
        <v>182436</v>
      </c>
      <c r="D1482" s="110" t="s">
        <v>2084</v>
      </c>
      <c r="E1482" s="110" t="s">
        <v>2704</v>
      </c>
      <c r="F1482" s="110"/>
      <c r="G1482" s="110"/>
      <c r="H1482" s="110" t="s">
        <v>553</v>
      </c>
      <c r="I1482" s="110" t="s">
        <v>10</v>
      </c>
      <c r="J1482" s="111">
        <v>3300</v>
      </c>
      <c r="K1482" s="111">
        <v>5190</v>
      </c>
      <c r="L1482" s="110" t="s">
        <v>2600</v>
      </c>
      <c r="M1482" s="109">
        <v>1</v>
      </c>
      <c r="N1482" s="109"/>
      <c r="O1482" s="110"/>
      <c r="P1482" s="41" t="str">
        <f t="shared" si="23"/>
        <v>1</v>
      </c>
      <c r="Q1482" s="41" t="str">
        <f>INDEX(Торг!$J:$J,MATCH($B1482,Торг!$B:$B,0))</f>
        <v>АТП</v>
      </c>
      <c r="R1482" s="4" t="b">
        <f>EXACT(VLOOKUP(A1482,Торг!$A:$A,1,0),A1482)</f>
        <v>1</v>
      </c>
    </row>
    <row r="1483" spans="1:18" ht="75" x14ac:dyDescent="0.25">
      <c r="A1483" s="110" t="s">
        <v>1890</v>
      </c>
      <c r="B1483" s="109">
        <v>257913</v>
      </c>
      <c r="C1483" s="109">
        <v>182437</v>
      </c>
      <c r="D1483" s="110" t="s">
        <v>2085</v>
      </c>
      <c r="E1483" s="110" t="s">
        <v>2704</v>
      </c>
      <c r="F1483" s="110"/>
      <c r="G1483" s="110"/>
      <c r="H1483" s="110" t="s">
        <v>553</v>
      </c>
      <c r="I1483" s="110" t="s">
        <v>10</v>
      </c>
      <c r="J1483" s="111">
        <v>3300</v>
      </c>
      <c r="K1483" s="111">
        <v>5190</v>
      </c>
      <c r="L1483" s="110" t="s">
        <v>2600</v>
      </c>
      <c r="M1483" s="109">
        <v>1</v>
      </c>
      <c r="N1483" s="109"/>
      <c r="O1483" s="110"/>
      <c r="P1483" s="41" t="str">
        <f t="shared" si="23"/>
        <v>1</v>
      </c>
      <c r="Q1483" s="41" t="str">
        <f>INDEX(Торг!$J:$J,MATCH($B1483,Торг!$B:$B,0))</f>
        <v>АТП</v>
      </c>
      <c r="R1483" s="4" t="b">
        <f>EXACT(VLOOKUP(A1483,Торг!$A:$A,1,0),A1483)</f>
        <v>1</v>
      </c>
    </row>
    <row r="1484" spans="1:18" ht="75" x14ac:dyDescent="0.25">
      <c r="A1484" s="110" t="s">
        <v>1890</v>
      </c>
      <c r="B1484" s="109">
        <v>257914</v>
      </c>
      <c r="C1484" s="109">
        <v>182438</v>
      </c>
      <c r="D1484" s="110" t="s">
        <v>2086</v>
      </c>
      <c r="E1484" s="110" t="s">
        <v>2704</v>
      </c>
      <c r="F1484" s="110"/>
      <c r="G1484" s="110"/>
      <c r="H1484" s="110" t="s">
        <v>553</v>
      </c>
      <c r="I1484" s="110" t="s">
        <v>10</v>
      </c>
      <c r="J1484" s="111">
        <v>3300</v>
      </c>
      <c r="K1484" s="111">
        <v>5190</v>
      </c>
      <c r="L1484" s="110" t="s">
        <v>2600</v>
      </c>
      <c r="M1484" s="109">
        <v>1</v>
      </c>
      <c r="N1484" s="109"/>
      <c r="O1484" s="110"/>
      <c r="P1484" s="41" t="str">
        <f t="shared" si="23"/>
        <v>1</v>
      </c>
      <c r="Q1484" s="41" t="str">
        <f>INDEX(Торг!$J:$J,MATCH($B1484,Торг!$B:$B,0))</f>
        <v>АТП</v>
      </c>
      <c r="R1484" s="4" t="b">
        <f>EXACT(VLOOKUP(A1484,Торг!$A:$A,1,0),A1484)</f>
        <v>1</v>
      </c>
    </row>
    <row r="1485" spans="1:18" ht="75" x14ac:dyDescent="0.25">
      <c r="A1485" s="110" t="s">
        <v>1890</v>
      </c>
      <c r="B1485" s="109">
        <v>257915</v>
      </c>
      <c r="C1485" s="109">
        <v>182439</v>
      </c>
      <c r="D1485" s="110" t="s">
        <v>2087</v>
      </c>
      <c r="E1485" s="110" t="s">
        <v>2704</v>
      </c>
      <c r="F1485" s="110"/>
      <c r="G1485" s="110"/>
      <c r="H1485" s="110" t="s">
        <v>553</v>
      </c>
      <c r="I1485" s="110" t="s">
        <v>10</v>
      </c>
      <c r="J1485" s="111">
        <v>3300</v>
      </c>
      <c r="K1485" s="111">
        <v>5190</v>
      </c>
      <c r="L1485" s="110" t="s">
        <v>2600</v>
      </c>
      <c r="M1485" s="109">
        <v>1</v>
      </c>
      <c r="N1485" s="109"/>
      <c r="O1485" s="110"/>
      <c r="P1485" s="41" t="str">
        <f t="shared" si="23"/>
        <v>1</v>
      </c>
      <c r="Q1485" s="41" t="str">
        <f>INDEX(Торг!$J:$J,MATCH($B1485,Торг!$B:$B,0))</f>
        <v>АТП</v>
      </c>
      <c r="R1485" s="4" t="b">
        <f>EXACT(VLOOKUP(A1485,Торг!$A:$A,1,0),A1485)</f>
        <v>1</v>
      </c>
    </row>
    <row r="1486" spans="1:18" ht="75" x14ac:dyDescent="0.25">
      <c r="A1486" s="110" t="s">
        <v>1890</v>
      </c>
      <c r="B1486" s="109">
        <v>257916</v>
      </c>
      <c r="C1486" s="109">
        <v>182440</v>
      </c>
      <c r="D1486" s="110" t="s">
        <v>2088</v>
      </c>
      <c r="E1486" s="110" t="s">
        <v>2704</v>
      </c>
      <c r="F1486" s="110"/>
      <c r="G1486" s="110"/>
      <c r="H1486" s="110" t="s">
        <v>553</v>
      </c>
      <c r="I1486" s="110" t="s">
        <v>10</v>
      </c>
      <c r="J1486" s="111">
        <v>3300</v>
      </c>
      <c r="K1486" s="111">
        <v>5190</v>
      </c>
      <c r="L1486" s="110" t="s">
        <v>2600</v>
      </c>
      <c r="M1486" s="109">
        <v>1</v>
      </c>
      <c r="N1486" s="109"/>
      <c r="O1486" s="110"/>
      <c r="P1486" s="41" t="str">
        <f t="shared" si="23"/>
        <v>1</v>
      </c>
      <c r="Q1486" s="41" t="str">
        <f>INDEX(Торг!$J:$J,MATCH($B1486,Торг!$B:$B,0))</f>
        <v>АТП</v>
      </c>
      <c r="R1486" s="4" t="b">
        <f>EXACT(VLOOKUP(A1486,Торг!$A:$A,1,0),A1486)</f>
        <v>1</v>
      </c>
    </row>
    <row r="1487" spans="1:18" ht="75" x14ac:dyDescent="0.25">
      <c r="A1487" s="110" t="s">
        <v>1890</v>
      </c>
      <c r="B1487" s="109">
        <v>257917</v>
      </c>
      <c r="C1487" s="109">
        <v>182441</v>
      </c>
      <c r="D1487" s="110" t="s">
        <v>2089</v>
      </c>
      <c r="E1487" s="110" t="s">
        <v>2704</v>
      </c>
      <c r="F1487" s="110"/>
      <c r="G1487" s="110"/>
      <c r="H1487" s="110" t="s">
        <v>553</v>
      </c>
      <c r="I1487" s="110" t="s">
        <v>10</v>
      </c>
      <c r="J1487" s="111">
        <v>3300</v>
      </c>
      <c r="K1487" s="111">
        <v>5190</v>
      </c>
      <c r="L1487" s="110" t="s">
        <v>2600</v>
      </c>
      <c r="M1487" s="109">
        <v>1</v>
      </c>
      <c r="N1487" s="109"/>
      <c r="O1487" s="110"/>
      <c r="P1487" s="41" t="str">
        <f t="shared" si="23"/>
        <v>1</v>
      </c>
      <c r="Q1487" s="41" t="str">
        <f>INDEX(Торг!$J:$J,MATCH($B1487,Торг!$B:$B,0))</f>
        <v>АТП</v>
      </c>
      <c r="R1487" s="4" t="b">
        <f>EXACT(VLOOKUP(A1487,Торг!$A:$A,1,0),A1487)</f>
        <v>1</v>
      </c>
    </row>
    <row r="1488" spans="1:18" ht="75" x14ac:dyDescent="0.25">
      <c r="A1488" s="110" t="s">
        <v>1890</v>
      </c>
      <c r="B1488" s="109">
        <v>257918</v>
      </c>
      <c r="C1488" s="109">
        <v>182442</v>
      </c>
      <c r="D1488" s="110" t="s">
        <v>2090</v>
      </c>
      <c r="E1488" s="110" t="s">
        <v>2704</v>
      </c>
      <c r="F1488" s="110"/>
      <c r="G1488" s="110"/>
      <c r="H1488" s="110" t="s">
        <v>553</v>
      </c>
      <c r="I1488" s="110" t="s">
        <v>10</v>
      </c>
      <c r="J1488" s="111">
        <v>3300</v>
      </c>
      <c r="K1488" s="111">
        <v>5190</v>
      </c>
      <c r="L1488" s="110" t="s">
        <v>2600</v>
      </c>
      <c r="M1488" s="109">
        <v>1</v>
      </c>
      <c r="N1488" s="109"/>
      <c r="O1488" s="110"/>
      <c r="P1488" s="41" t="str">
        <f t="shared" si="23"/>
        <v>1</v>
      </c>
      <c r="Q1488" s="41" t="str">
        <f>INDEX(Торг!$J:$J,MATCH($B1488,Торг!$B:$B,0))</f>
        <v>АТП</v>
      </c>
      <c r="R1488" s="4" t="b">
        <f>EXACT(VLOOKUP(A1488,Торг!$A:$A,1,0),A1488)</f>
        <v>1</v>
      </c>
    </row>
    <row r="1489" spans="1:18" ht="75" x14ac:dyDescent="0.25">
      <c r="A1489" s="110" t="s">
        <v>1890</v>
      </c>
      <c r="B1489" s="109">
        <v>257919</v>
      </c>
      <c r="C1489" s="109">
        <v>182443</v>
      </c>
      <c r="D1489" s="110" t="s">
        <v>2091</v>
      </c>
      <c r="E1489" s="110" t="s">
        <v>2704</v>
      </c>
      <c r="F1489" s="110"/>
      <c r="G1489" s="110"/>
      <c r="H1489" s="110" t="s">
        <v>553</v>
      </c>
      <c r="I1489" s="110" t="s">
        <v>10</v>
      </c>
      <c r="J1489" s="111">
        <v>3300</v>
      </c>
      <c r="K1489" s="111">
        <v>5190</v>
      </c>
      <c r="L1489" s="110" t="s">
        <v>2600</v>
      </c>
      <c r="M1489" s="109">
        <v>1</v>
      </c>
      <c r="N1489" s="109"/>
      <c r="O1489" s="110"/>
      <c r="P1489" s="41" t="str">
        <f t="shared" si="23"/>
        <v>1</v>
      </c>
      <c r="Q1489" s="41" t="str">
        <f>INDEX(Торг!$J:$J,MATCH($B1489,Торг!$B:$B,0))</f>
        <v>АТП</v>
      </c>
      <c r="R1489" s="4" t="b">
        <f>EXACT(VLOOKUP(A1489,Торг!$A:$A,1,0),A1489)</f>
        <v>1</v>
      </c>
    </row>
    <row r="1490" spans="1:18" ht="75" x14ac:dyDescent="0.25">
      <c r="A1490" s="110" t="s">
        <v>1890</v>
      </c>
      <c r="B1490" s="109">
        <v>257920</v>
      </c>
      <c r="C1490" s="109">
        <v>182444</v>
      </c>
      <c r="D1490" s="110" t="s">
        <v>2092</v>
      </c>
      <c r="E1490" s="110" t="s">
        <v>2704</v>
      </c>
      <c r="F1490" s="110"/>
      <c r="G1490" s="110"/>
      <c r="H1490" s="110" t="s">
        <v>553</v>
      </c>
      <c r="I1490" s="110" t="s">
        <v>10</v>
      </c>
      <c r="J1490" s="111">
        <v>3300</v>
      </c>
      <c r="K1490" s="111">
        <v>5190</v>
      </c>
      <c r="L1490" s="110" t="s">
        <v>2600</v>
      </c>
      <c r="M1490" s="109">
        <v>1</v>
      </c>
      <c r="N1490" s="109"/>
      <c r="O1490" s="110"/>
      <c r="P1490" s="41" t="str">
        <f t="shared" si="23"/>
        <v>1</v>
      </c>
      <c r="Q1490" s="41" t="str">
        <f>INDEX(Торг!$J:$J,MATCH($B1490,Торг!$B:$B,0))</f>
        <v>АТП</v>
      </c>
      <c r="R1490" s="4" t="b">
        <f>EXACT(VLOOKUP(A1490,Торг!$A:$A,1,0),A1490)</f>
        <v>1</v>
      </c>
    </row>
    <row r="1491" spans="1:18" ht="75" x14ac:dyDescent="0.25">
      <c r="A1491" s="110" t="s">
        <v>1890</v>
      </c>
      <c r="B1491" s="109">
        <v>257921</v>
      </c>
      <c r="C1491" s="109">
        <v>182445</v>
      </c>
      <c r="D1491" s="110" t="s">
        <v>2093</v>
      </c>
      <c r="E1491" s="110" t="s">
        <v>2704</v>
      </c>
      <c r="F1491" s="110"/>
      <c r="G1491" s="110"/>
      <c r="H1491" s="110" t="s">
        <v>553</v>
      </c>
      <c r="I1491" s="110" t="s">
        <v>10</v>
      </c>
      <c r="J1491" s="111">
        <v>3300</v>
      </c>
      <c r="K1491" s="111">
        <v>5190</v>
      </c>
      <c r="L1491" s="110" t="s">
        <v>2600</v>
      </c>
      <c r="M1491" s="109">
        <v>1</v>
      </c>
      <c r="N1491" s="109"/>
      <c r="O1491" s="110"/>
      <c r="P1491" s="41" t="str">
        <f t="shared" si="23"/>
        <v>1</v>
      </c>
      <c r="Q1491" s="41" t="str">
        <f>INDEX(Торг!$J:$J,MATCH($B1491,Торг!$B:$B,0))</f>
        <v>АТП</v>
      </c>
      <c r="R1491" s="4" t="b">
        <f>EXACT(VLOOKUP(A1491,Торг!$A:$A,1,0),A1491)</f>
        <v>1</v>
      </c>
    </row>
    <row r="1492" spans="1:18" ht="75" x14ac:dyDescent="0.25">
      <c r="A1492" s="110" t="s">
        <v>1890</v>
      </c>
      <c r="B1492" s="109">
        <v>257922</v>
      </c>
      <c r="C1492" s="109">
        <v>182446</v>
      </c>
      <c r="D1492" s="110" t="s">
        <v>2094</v>
      </c>
      <c r="E1492" s="110" t="s">
        <v>2704</v>
      </c>
      <c r="F1492" s="110"/>
      <c r="G1492" s="110"/>
      <c r="H1492" s="110" t="s">
        <v>553</v>
      </c>
      <c r="I1492" s="110" t="s">
        <v>10</v>
      </c>
      <c r="J1492" s="111">
        <v>3300</v>
      </c>
      <c r="K1492" s="111">
        <v>5190</v>
      </c>
      <c r="L1492" s="110" t="s">
        <v>2600</v>
      </c>
      <c r="M1492" s="109">
        <v>1</v>
      </c>
      <c r="N1492" s="109"/>
      <c r="O1492" s="110"/>
      <c r="P1492" s="41" t="str">
        <f t="shared" si="23"/>
        <v>1</v>
      </c>
      <c r="Q1492" s="41" t="str">
        <f>INDEX(Торг!$J:$J,MATCH($B1492,Торг!$B:$B,0))</f>
        <v>АТП</v>
      </c>
      <c r="R1492" s="4" t="b">
        <f>EXACT(VLOOKUP(A1492,Торг!$A:$A,1,0),A1492)</f>
        <v>1</v>
      </c>
    </row>
    <row r="1493" spans="1:18" ht="75" x14ac:dyDescent="0.25">
      <c r="A1493" s="110" t="s">
        <v>1890</v>
      </c>
      <c r="B1493" s="109">
        <v>257923</v>
      </c>
      <c r="C1493" s="109">
        <v>182447</v>
      </c>
      <c r="D1493" s="110" t="s">
        <v>2095</v>
      </c>
      <c r="E1493" s="110" t="s">
        <v>2704</v>
      </c>
      <c r="F1493" s="110"/>
      <c r="G1493" s="110"/>
      <c r="H1493" s="110" t="s">
        <v>553</v>
      </c>
      <c r="I1493" s="110" t="s">
        <v>10</v>
      </c>
      <c r="J1493" s="111">
        <v>3300</v>
      </c>
      <c r="K1493" s="111">
        <v>5190</v>
      </c>
      <c r="L1493" s="110" t="s">
        <v>2600</v>
      </c>
      <c r="M1493" s="109">
        <v>1</v>
      </c>
      <c r="N1493" s="109"/>
      <c r="O1493" s="110"/>
      <c r="P1493" s="41" t="str">
        <f t="shared" si="23"/>
        <v>1</v>
      </c>
      <c r="Q1493" s="41" t="str">
        <f>INDEX(Торг!$J:$J,MATCH($B1493,Торг!$B:$B,0))</f>
        <v>АТП</v>
      </c>
      <c r="R1493" s="4" t="b">
        <f>EXACT(VLOOKUP(A1493,Торг!$A:$A,1,0),A1493)</f>
        <v>1</v>
      </c>
    </row>
    <row r="1494" spans="1:18" ht="75" x14ac:dyDescent="0.25">
      <c r="A1494" s="110" t="s">
        <v>1890</v>
      </c>
      <c r="B1494" s="109">
        <v>257924</v>
      </c>
      <c r="C1494" s="109">
        <v>182448</v>
      </c>
      <c r="D1494" s="110" t="s">
        <v>2096</v>
      </c>
      <c r="E1494" s="110" t="s">
        <v>2704</v>
      </c>
      <c r="F1494" s="110"/>
      <c r="G1494" s="110"/>
      <c r="H1494" s="110" t="s">
        <v>553</v>
      </c>
      <c r="I1494" s="110" t="s">
        <v>10</v>
      </c>
      <c r="J1494" s="111">
        <v>3300</v>
      </c>
      <c r="K1494" s="111">
        <v>5190</v>
      </c>
      <c r="L1494" s="110" t="s">
        <v>2600</v>
      </c>
      <c r="M1494" s="109">
        <v>1</v>
      </c>
      <c r="N1494" s="109"/>
      <c r="O1494" s="110"/>
      <c r="P1494" s="41" t="str">
        <f t="shared" si="23"/>
        <v>1</v>
      </c>
      <c r="Q1494" s="41" t="str">
        <f>INDEX(Торг!$J:$J,MATCH($B1494,Торг!$B:$B,0))</f>
        <v>АТП</v>
      </c>
      <c r="R1494" s="4" t="b">
        <f>EXACT(VLOOKUP(A1494,Торг!$A:$A,1,0),A1494)</f>
        <v>1</v>
      </c>
    </row>
    <row r="1495" spans="1:18" ht="75" x14ac:dyDescent="0.25">
      <c r="A1495" s="110" t="s">
        <v>1890</v>
      </c>
      <c r="B1495" s="109">
        <v>257925</v>
      </c>
      <c r="C1495" s="109">
        <v>182449</v>
      </c>
      <c r="D1495" s="110" t="s">
        <v>2097</v>
      </c>
      <c r="E1495" s="110" t="s">
        <v>2704</v>
      </c>
      <c r="F1495" s="110"/>
      <c r="G1495" s="110"/>
      <c r="H1495" s="110" t="s">
        <v>553</v>
      </c>
      <c r="I1495" s="110" t="s">
        <v>10</v>
      </c>
      <c r="J1495" s="111">
        <v>3300</v>
      </c>
      <c r="K1495" s="111">
        <v>5190</v>
      </c>
      <c r="L1495" s="110" t="s">
        <v>2600</v>
      </c>
      <c r="M1495" s="109">
        <v>1</v>
      </c>
      <c r="N1495" s="109"/>
      <c r="O1495" s="110"/>
      <c r="P1495" s="41" t="str">
        <f t="shared" si="23"/>
        <v>1</v>
      </c>
      <c r="Q1495" s="41" t="str">
        <f>INDEX(Торг!$J:$J,MATCH($B1495,Торг!$B:$B,0))</f>
        <v>АТП</v>
      </c>
      <c r="R1495" s="4" t="b">
        <f>EXACT(VLOOKUP(A1495,Торг!$A:$A,1,0),A1495)</f>
        <v>1</v>
      </c>
    </row>
    <row r="1496" spans="1:18" ht="75" x14ac:dyDescent="0.25">
      <c r="A1496" s="110" t="s">
        <v>1890</v>
      </c>
      <c r="B1496" s="109">
        <v>257926</v>
      </c>
      <c r="C1496" s="109">
        <v>61006</v>
      </c>
      <c r="D1496" s="110" t="s">
        <v>2098</v>
      </c>
      <c r="E1496" s="110" t="s">
        <v>2704</v>
      </c>
      <c r="F1496" s="110"/>
      <c r="G1496" s="110"/>
      <c r="H1496" s="110" t="s">
        <v>553</v>
      </c>
      <c r="I1496" s="110" t="s">
        <v>10</v>
      </c>
      <c r="J1496" s="111">
        <v>3300</v>
      </c>
      <c r="K1496" s="111">
        <v>5190</v>
      </c>
      <c r="L1496" s="110" t="s">
        <v>2600</v>
      </c>
      <c r="M1496" s="109">
        <v>1</v>
      </c>
      <c r="N1496" s="109"/>
      <c r="O1496" s="110"/>
      <c r="P1496" s="41" t="str">
        <f t="shared" si="23"/>
        <v>1</v>
      </c>
      <c r="Q1496" s="41" t="str">
        <f>INDEX(Торг!$J:$J,MATCH($B1496,Торг!$B:$B,0))</f>
        <v>АТП</v>
      </c>
      <c r="R1496" s="4" t="b">
        <f>EXACT(VLOOKUP(A1496,Торг!$A:$A,1,0),A1496)</f>
        <v>1</v>
      </c>
    </row>
    <row r="1497" spans="1:18" ht="75" x14ac:dyDescent="0.25">
      <c r="A1497" s="110" t="s">
        <v>1890</v>
      </c>
      <c r="B1497" s="109">
        <v>257927</v>
      </c>
      <c r="C1497" s="109">
        <v>182450</v>
      </c>
      <c r="D1497" s="110" t="s">
        <v>2099</v>
      </c>
      <c r="E1497" s="110" t="s">
        <v>2704</v>
      </c>
      <c r="F1497" s="110"/>
      <c r="G1497" s="110"/>
      <c r="H1497" s="110" t="s">
        <v>553</v>
      </c>
      <c r="I1497" s="110" t="s">
        <v>10</v>
      </c>
      <c r="J1497" s="111">
        <v>3300</v>
      </c>
      <c r="K1497" s="111">
        <v>5190</v>
      </c>
      <c r="L1497" s="110" t="s">
        <v>2600</v>
      </c>
      <c r="M1497" s="109">
        <v>1</v>
      </c>
      <c r="N1497" s="109"/>
      <c r="O1497" s="110"/>
      <c r="P1497" s="41" t="str">
        <f t="shared" si="23"/>
        <v>1</v>
      </c>
      <c r="Q1497" s="41" t="str">
        <f>INDEX(Торг!$J:$J,MATCH($B1497,Торг!$B:$B,0))</f>
        <v>АТП</v>
      </c>
      <c r="R1497" s="4" t="b">
        <f>EXACT(VLOOKUP(A1497,Торг!$A:$A,1,0),A1497)</f>
        <v>1</v>
      </c>
    </row>
    <row r="1498" spans="1:18" ht="75" x14ac:dyDescent="0.25">
      <c r="A1498" s="110" t="s">
        <v>1890</v>
      </c>
      <c r="B1498" s="109">
        <v>257928</v>
      </c>
      <c r="C1498" s="109">
        <v>182451</v>
      </c>
      <c r="D1498" s="110" t="s">
        <v>2100</v>
      </c>
      <c r="E1498" s="110" t="s">
        <v>2704</v>
      </c>
      <c r="F1498" s="110"/>
      <c r="G1498" s="110"/>
      <c r="H1498" s="110" t="s">
        <v>553</v>
      </c>
      <c r="I1498" s="110" t="s">
        <v>10</v>
      </c>
      <c r="J1498" s="111">
        <v>3300</v>
      </c>
      <c r="K1498" s="111">
        <v>5190</v>
      </c>
      <c r="L1498" s="110" t="s">
        <v>2600</v>
      </c>
      <c r="M1498" s="109">
        <v>1</v>
      </c>
      <c r="N1498" s="109"/>
      <c r="O1498" s="110"/>
      <c r="P1498" s="41" t="str">
        <f t="shared" si="23"/>
        <v>1</v>
      </c>
      <c r="Q1498" s="41" t="str">
        <f>INDEX(Торг!$J:$J,MATCH($B1498,Торг!$B:$B,0))</f>
        <v>АТП</v>
      </c>
      <c r="R1498" s="4" t="b">
        <f>EXACT(VLOOKUP(A1498,Торг!$A:$A,1,0),A1498)</f>
        <v>1</v>
      </c>
    </row>
    <row r="1499" spans="1:18" ht="75" x14ac:dyDescent="0.25">
      <c r="A1499" s="110" t="s">
        <v>1890</v>
      </c>
      <c r="B1499" s="109">
        <v>257929</v>
      </c>
      <c r="C1499" s="109">
        <v>182452</v>
      </c>
      <c r="D1499" s="110" t="s">
        <v>2101</v>
      </c>
      <c r="E1499" s="110" t="s">
        <v>2704</v>
      </c>
      <c r="F1499" s="110"/>
      <c r="G1499" s="110"/>
      <c r="H1499" s="110" t="s">
        <v>553</v>
      </c>
      <c r="I1499" s="110" t="s">
        <v>10</v>
      </c>
      <c r="J1499" s="111">
        <v>3300</v>
      </c>
      <c r="K1499" s="111">
        <v>5190</v>
      </c>
      <c r="L1499" s="110" t="s">
        <v>2600</v>
      </c>
      <c r="M1499" s="109">
        <v>1</v>
      </c>
      <c r="N1499" s="109"/>
      <c r="O1499" s="110"/>
      <c r="P1499" s="41" t="str">
        <f t="shared" si="23"/>
        <v>1</v>
      </c>
      <c r="Q1499" s="41" t="str">
        <f>INDEX(Торг!$J:$J,MATCH($B1499,Торг!$B:$B,0))</f>
        <v>АТП</v>
      </c>
      <c r="R1499" s="4" t="b">
        <f>EXACT(VLOOKUP(A1499,Торг!$A:$A,1,0),A1499)</f>
        <v>1</v>
      </c>
    </row>
    <row r="1500" spans="1:18" ht="75" x14ac:dyDescent="0.25">
      <c r="A1500" s="110" t="s">
        <v>1890</v>
      </c>
      <c r="B1500" s="109">
        <v>257930</v>
      </c>
      <c r="C1500" s="109">
        <v>182453</v>
      </c>
      <c r="D1500" s="110" t="s">
        <v>2102</v>
      </c>
      <c r="E1500" s="110" t="s">
        <v>2704</v>
      </c>
      <c r="F1500" s="110"/>
      <c r="G1500" s="110"/>
      <c r="H1500" s="110" t="s">
        <v>553</v>
      </c>
      <c r="I1500" s="110" t="s">
        <v>10</v>
      </c>
      <c r="J1500" s="111">
        <v>3300</v>
      </c>
      <c r="K1500" s="111">
        <v>5190</v>
      </c>
      <c r="L1500" s="110" t="s">
        <v>2600</v>
      </c>
      <c r="M1500" s="109">
        <v>1</v>
      </c>
      <c r="N1500" s="109"/>
      <c r="O1500" s="110"/>
      <c r="P1500" s="41" t="str">
        <f t="shared" si="23"/>
        <v>1</v>
      </c>
      <c r="Q1500" s="41" t="str">
        <f>INDEX(Торг!$J:$J,MATCH($B1500,Торг!$B:$B,0))</f>
        <v>АТП</v>
      </c>
      <c r="R1500" s="4" t="b">
        <f>EXACT(VLOOKUP(A1500,Торг!$A:$A,1,0),A1500)</f>
        <v>1</v>
      </c>
    </row>
    <row r="1501" spans="1:18" ht="75" x14ac:dyDescent="0.25">
      <c r="A1501" s="110" t="s">
        <v>2103</v>
      </c>
      <c r="B1501" s="109">
        <v>138170</v>
      </c>
      <c r="C1501" s="109">
        <v>117397</v>
      </c>
      <c r="D1501" s="110" t="s">
        <v>552</v>
      </c>
      <c r="E1501" s="110" t="s">
        <v>2704</v>
      </c>
      <c r="F1501" s="110"/>
      <c r="G1501" s="110"/>
      <c r="H1501" s="110" t="s">
        <v>512</v>
      </c>
      <c r="I1501" s="110" t="s">
        <v>10</v>
      </c>
      <c r="J1501" s="111">
        <v>3000</v>
      </c>
      <c r="K1501" s="111">
        <v>4390</v>
      </c>
      <c r="L1501" s="110" t="s">
        <v>2602</v>
      </c>
      <c r="M1501" s="109">
        <v>1</v>
      </c>
      <c r="N1501" s="109"/>
      <c r="O1501" s="110"/>
      <c r="P1501" s="41" t="str">
        <f t="shared" si="23"/>
        <v>1</v>
      </c>
      <c r="Q1501" s="41" t="str">
        <f>INDEX(Торг!$J:$J,MATCH($B1501,Торг!$B:$B,0))</f>
        <v>АТП</v>
      </c>
      <c r="R1501" s="4" t="b">
        <f>EXACT(VLOOKUP(A1501,Торг!$A:$A,1,0),A1501)</f>
        <v>1</v>
      </c>
    </row>
    <row r="1502" spans="1:18" ht="75" x14ac:dyDescent="0.25">
      <c r="A1502" s="110" t="s">
        <v>2103</v>
      </c>
      <c r="B1502" s="109">
        <v>138171</v>
      </c>
      <c r="C1502" s="109">
        <v>117402</v>
      </c>
      <c r="D1502" s="110" t="s">
        <v>551</v>
      </c>
      <c r="E1502" s="110" t="s">
        <v>2704</v>
      </c>
      <c r="F1502" s="110"/>
      <c r="G1502" s="110"/>
      <c r="H1502" s="110" t="s">
        <v>512</v>
      </c>
      <c r="I1502" s="110" t="s">
        <v>10</v>
      </c>
      <c r="J1502" s="111">
        <v>3600</v>
      </c>
      <c r="K1502" s="111">
        <v>5190</v>
      </c>
      <c r="L1502" s="110" t="s">
        <v>2602</v>
      </c>
      <c r="M1502" s="109">
        <v>1</v>
      </c>
      <c r="N1502" s="109"/>
      <c r="O1502" s="110"/>
      <c r="P1502" s="41" t="str">
        <f t="shared" si="23"/>
        <v>1</v>
      </c>
      <c r="Q1502" s="41" t="str">
        <f>INDEX(Торг!$J:$J,MATCH($B1502,Торг!$B:$B,0))</f>
        <v>АТП</v>
      </c>
      <c r="R1502" s="4" t="b">
        <f>EXACT(VLOOKUP(A1502,Торг!$A:$A,1,0),A1502)</f>
        <v>1</v>
      </c>
    </row>
    <row r="1503" spans="1:18" ht="75" x14ac:dyDescent="0.25">
      <c r="A1503" s="110" t="s">
        <v>2103</v>
      </c>
      <c r="B1503" s="109">
        <v>138172</v>
      </c>
      <c r="C1503" s="109">
        <v>117403</v>
      </c>
      <c r="D1503" s="110" t="s">
        <v>550</v>
      </c>
      <c r="E1503" s="110" t="s">
        <v>2704</v>
      </c>
      <c r="F1503" s="110"/>
      <c r="G1503" s="110"/>
      <c r="H1503" s="110" t="s">
        <v>512</v>
      </c>
      <c r="I1503" s="110" t="s">
        <v>10</v>
      </c>
      <c r="J1503" s="111">
        <v>3600</v>
      </c>
      <c r="K1503" s="111">
        <v>5190</v>
      </c>
      <c r="L1503" s="110" t="s">
        <v>2602</v>
      </c>
      <c r="M1503" s="109">
        <v>1</v>
      </c>
      <c r="N1503" s="109"/>
      <c r="O1503" s="110"/>
      <c r="P1503" s="41" t="str">
        <f t="shared" si="23"/>
        <v>1</v>
      </c>
      <c r="Q1503" s="41" t="str">
        <f>INDEX(Торг!$J:$J,MATCH($B1503,Торг!$B:$B,0))</f>
        <v>АТП</v>
      </c>
      <c r="R1503" s="4" t="b">
        <f>EXACT(VLOOKUP(A1503,Торг!$A:$A,1,0),A1503)</f>
        <v>1</v>
      </c>
    </row>
    <row r="1504" spans="1:18" ht="75" x14ac:dyDescent="0.25">
      <c r="A1504" s="110" t="s">
        <v>2103</v>
      </c>
      <c r="B1504" s="109">
        <v>138173</v>
      </c>
      <c r="C1504" s="109">
        <v>117404</v>
      </c>
      <c r="D1504" s="110" t="s">
        <v>549</v>
      </c>
      <c r="E1504" s="110" t="s">
        <v>2704</v>
      </c>
      <c r="F1504" s="110"/>
      <c r="G1504" s="110"/>
      <c r="H1504" s="110" t="s">
        <v>512</v>
      </c>
      <c r="I1504" s="110" t="s">
        <v>10</v>
      </c>
      <c r="J1504" s="111">
        <v>3600</v>
      </c>
      <c r="K1504" s="111">
        <v>5190</v>
      </c>
      <c r="L1504" s="110" t="s">
        <v>2602</v>
      </c>
      <c r="M1504" s="109">
        <v>1</v>
      </c>
      <c r="N1504" s="109"/>
      <c r="O1504" s="110"/>
      <c r="P1504" s="41" t="str">
        <f t="shared" si="23"/>
        <v>1</v>
      </c>
      <c r="Q1504" s="41" t="str">
        <f>INDEX(Торг!$J:$J,MATCH($B1504,Торг!$B:$B,0))</f>
        <v>АТП</v>
      </c>
      <c r="R1504" s="4" t="b">
        <f>EXACT(VLOOKUP(A1504,Торг!$A:$A,1,0),A1504)</f>
        <v>1</v>
      </c>
    </row>
    <row r="1505" spans="1:18" ht="75" x14ac:dyDescent="0.25">
      <c r="A1505" s="110" t="s">
        <v>2103</v>
      </c>
      <c r="B1505" s="109">
        <v>138174</v>
      </c>
      <c r="C1505" s="109">
        <v>117405</v>
      </c>
      <c r="D1505" s="110" t="s">
        <v>548</v>
      </c>
      <c r="E1505" s="110" t="s">
        <v>2704</v>
      </c>
      <c r="F1505" s="110"/>
      <c r="G1505" s="110"/>
      <c r="H1505" s="110" t="s">
        <v>512</v>
      </c>
      <c r="I1505" s="110" t="s">
        <v>10</v>
      </c>
      <c r="J1505" s="111">
        <v>3600</v>
      </c>
      <c r="K1505" s="111">
        <v>5190</v>
      </c>
      <c r="L1505" s="110" t="s">
        <v>2602</v>
      </c>
      <c r="M1505" s="109">
        <v>1</v>
      </c>
      <c r="N1505" s="109"/>
      <c r="O1505" s="110"/>
      <c r="P1505" s="41" t="str">
        <f t="shared" si="23"/>
        <v>1</v>
      </c>
      <c r="Q1505" s="41" t="str">
        <f>INDEX(Торг!$J:$J,MATCH($B1505,Торг!$B:$B,0))</f>
        <v>АТП</v>
      </c>
      <c r="R1505" s="4" t="b">
        <f>EXACT(VLOOKUP(A1505,Торг!$A:$A,1,0),A1505)</f>
        <v>1</v>
      </c>
    </row>
    <row r="1506" spans="1:18" ht="75" x14ac:dyDescent="0.25">
      <c r="A1506" s="110" t="s">
        <v>2103</v>
      </c>
      <c r="B1506" s="109">
        <v>138175</v>
      </c>
      <c r="C1506" s="109">
        <v>117406</v>
      </c>
      <c r="D1506" s="110" t="s">
        <v>547</v>
      </c>
      <c r="E1506" s="110" t="s">
        <v>2704</v>
      </c>
      <c r="F1506" s="110"/>
      <c r="G1506" s="110"/>
      <c r="H1506" s="110" t="s">
        <v>512</v>
      </c>
      <c r="I1506" s="110" t="s">
        <v>10</v>
      </c>
      <c r="J1506" s="111">
        <v>3600</v>
      </c>
      <c r="K1506" s="111">
        <v>5190</v>
      </c>
      <c r="L1506" s="110" t="s">
        <v>2602</v>
      </c>
      <c r="M1506" s="109">
        <v>1</v>
      </c>
      <c r="N1506" s="109"/>
      <c r="O1506" s="110"/>
      <c r="P1506" s="41" t="str">
        <f t="shared" si="23"/>
        <v>1</v>
      </c>
      <c r="Q1506" s="41" t="str">
        <f>INDEX(Торг!$J:$J,MATCH($B1506,Торг!$B:$B,0))</f>
        <v>АТП</v>
      </c>
      <c r="R1506" s="4" t="b">
        <f>EXACT(VLOOKUP(A1506,Торг!$A:$A,1,0),A1506)</f>
        <v>1</v>
      </c>
    </row>
    <row r="1507" spans="1:18" ht="75" x14ac:dyDescent="0.25">
      <c r="A1507" s="110" t="s">
        <v>2103</v>
      </c>
      <c r="B1507" s="109">
        <v>138176</v>
      </c>
      <c r="C1507" s="109">
        <v>117407</v>
      </c>
      <c r="D1507" s="110" t="s">
        <v>546</v>
      </c>
      <c r="E1507" s="110" t="s">
        <v>2704</v>
      </c>
      <c r="F1507" s="110"/>
      <c r="G1507" s="110"/>
      <c r="H1507" s="110" t="s">
        <v>512</v>
      </c>
      <c r="I1507" s="110" t="s">
        <v>10</v>
      </c>
      <c r="J1507" s="111">
        <v>3600</v>
      </c>
      <c r="K1507" s="111">
        <v>5190</v>
      </c>
      <c r="L1507" s="110" t="s">
        <v>2602</v>
      </c>
      <c r="M1507" s="109">
        <v>1</v>
      </c>
      <c r="N1507" s="109"/>
      <c r="O1507" s="110"/>
      <c r="P1507" s="41" t="str">
        <f t="shared" si="23"/>
        <v>1</v>
      </c>
      <c r="Q1507" s="41" t="str">
        <f>INDEX(Торг!$J:$J,MATCH($B1507,Торг!$B:$B,0))</f>
        <v>АТП</v>
      </c>
      <c r="R1507" s="4" t="b">
        <f>EXACT(VLOOKUP(A1507,Торг!$A:$A,1,0),A1507)</f>
        <v>1</v>
      </c>
    </row>
    <row r="1508" spans="1:18" ht="75" x14ac:dyDescent="0.25">
      <c r="A1508" s="110" t="s">
        <v>2103</v>
      </c>
      <c r="B1508" s="109">
        <v>138177</v>
      </c>
      <c r="C1508" s="109">
        <v>117408</v>
      </c>
      <c r="D1508" s="110" t="s">
        <v>545</v>
      </c>
      <c r="E1508" s="110" t="s">
        <v>2704</v>
      </c>
      <c r="F1508" s="110"/>
      <c r="G1508" s="110"/>
      <c r="H1508" s="110" t="s">
        <v>512</v>
      </c>
      <c r="I1508" s="110" t="s">
        <v>10</v>
      </c>
      <c r="J1508" s="111">
        <v>3600</v>
      </c>
      <c r="K1508" s="111">
        <v>5190</v>
      </c>
      <c r="L1508" s="110" t="s">
        <v>2602</v>
      </c>
      <c r="M1508" s="109">
        <v>1</v>
      </c>
      <c r="N1508" s="109"/>
      <c r="O1508" s="110"/>
      <c r="P1508" s="41" t="str">
        <f t="shared" si="23"/>
        <v>1</v>
      </c>
      <c r="Q1508" s="41" t="str">
        <f>INDEX(Торг!$J:$J,MATCH($B1508,Торг!$B:$B,0))</f>
        <v>АТП</v>
      </c>
      <c r="R1508" s="4" t="b">
        <f>EXACT(VLOOKUP(A1508,Торг!$A:$A,1,0),A1508)</f>
        <v>1</v>
      </c>
    </row>
    <row r="1509" spans="1:18" ht="75" x14ac:dyDescent="0.25">
      <c r="A1509" s="110" t="s">
        <v>2103</v>
      </c>
      <c r="B1509" s="109">
        <v>138178</v>
      </c>
      <c r="C1509" s="109">
        <v>117409</v>
      </c>
      <c r="D1509" s="110" t="s">
        <v>544</v>
      </c>
      <c r="E1509" s="110" t="s">
        <v>2704</v>
      </c>
      <c r="F1509" s="110"/>
      <c r="G1509" s="110"/>
      <c r="H1509" s="110" t="s">
        <v>512</v>
      </c>
      <c r="I1509" s="110" t="s">
        <v>10</v>
      </c>
      <c r="J1509" s="111">
        <v>3600</v>
      </c>
      <c r="K1509" s="111">
        <v>5190</v>
      </c>
      <c r="L1509" s="110" t="s">
        <v>2602</v>
      </c>
      <c r="M1509" s="109">
        <v>1</v>
      </c>
      <c r="N1509" s="109"/>
      <c r="O1509" s="110"/>
      <c r="P1509" s="41" t="str">
        <f t="shared" si="23"/>
        <v>1</v>
      </c>
      <c r="Q1509" s="41" t="str">
        <f>INDEX(Торг!$J:$J,MATCH($B1509,Торг!$B:$B,0))</f>
        <v>АТП</v>
      </c>
      <c r="R1509" s="4" t="b">
        <f>EXACT(VLOOKUP(A1509,Торг!$A:$A,1,0),A1509)</f>
        <v>1</v>
      </c>
    </row>
    <row r="1510" spans="1:18" ht="75" x14ac:dyDescent="0.25">
      <c r="A1510" s="110" t="s">
        <v>2103</v>
      </c>
      <c r="B1510" s="109">
        <v>138179</v>
      </c>
      <c r="C1510" s="109">
        <v>117410</v>
      </c>
      <c r="D1510" s="110" t="s">
        <v>543</v>
      </c>
      <c r="E1510" s="110" t="s">
        <v>2704</v>
      </c>
      <c r="F1510" s="110"/>
      <c r="G1510" s="110"/>
      <c r="H1510" s="110" t="s">
        <v>512</v>
      </c>
      <c r="I1510" s="110" t="s">
        <v>10</v>
      </c>
      <c r="J1510" s="111">
        <v>3600</v>
      </c>
      <c r="K1510" s="111">
        <v>5190</v>
      </c>
      <c r="L1510" s="110" t="s">
        <v>2602</v>
      </c>
      <c r="M1510" s="109">
        <v>1</v>
      </c>
      <c r="N1510" s="109"/>
      <c r="O1510" s="110"/>
      <c r="P1510" s="41" t="str">
        <f t="shared" si="23"/>
        <v>1</v>
      </c>
      <c r="Q1510" s="41" t="str">
        <f>INDEX(Торг!$J:$J,MATCH($B1510,Торг!$B:$B,0))</f>
        <v>АТП</v>
      </c>
      <c r="R1510" s="4" t="b">
        <f>EXACT(VLOOKUP(A1510,Торг!$A:$A,1,0),A1510)</f>
        <v>1</v>
      </c>
    </row>
    <row r="1511" spans="1:18" ht="75" x14ac:dyDescent="0.25">
      <c r="A1511" s="110" t="s">
        <v>2103</v>
      </c>
      <c r="B1511" s="109">
        <v>138180</v>
      </c>
      <c r="C1511" s="109">
        <v>117411</v>
      </c>
      <c r="D1511" s="110" t="s">
        <v>542</v>
      </c>
      <c r="E1511" s="110" t="s">
        <v>2704</v>
      </c>
      <c r="F1511" s="110"/>
      <c r="G1511" s="110"/>
      <c r="H1511" s="110" t="s">
        <v>512</v>
      </c>
      <c r="I1511" s="110" t="s">
        <v>10</v>
      </c>
      <c r="J1511" s="111">
        <v>3600</v>
      </c>
      <c r="K1511" s="111">
        <v>5190</v>
      </c>
      <c r="L1511" s="110" t="s">
        <v>2602</v>
      </c>
      <c r="M1511" s="109">
        <v>1</v>
      </c>
      <c r="N1511" s="109"/>
      <c r="O1511" s="110"/>
      <c r="P1511" s="41" t="str">
        <f t="shared" si="23"/>
        <v>1</v>
      </c>
      <c r="Q1511" s="41" t="str">
        <f>INDEX(Торг!$J:$J,MATCH($B1511,Торг!$B:$B,0))</f>
        <v>АТП</v>
      </c>
      <c r="R1511" s="4" t="b">
        <f>EXACT(VLOOKUP(A1511,Торг!$A:$A,1,0),A1511)</f>
        <v>1</v>
      </c>
    </row>
    <row r="1512" spans="1:18" ht="75" x14ac:dyDescent="0.25">
      <c r="A1512" s="110" t="s">
        <v>2103</v>
      </c>
      <c r="B1512" s="109">
        <v>138181</v>
      </c>
      <c r="C1512" s="109">
        <v>117412</v>
      </c>
      <c r="D1512" s="110" t="s">
        <v>541</v>
      </c>
      <c r="E1512" s="110" t="s">
        <v>2704</v>
      </c>
      <c r="F1512" s="110"/>
      <c r="G1512" s="110"/>
      <c r="H1512" s="110" t="s">
        <v>512</v>
      </c>
      <c r="I1512" s="110" t="s">
        <v>10</v>
      </c>
      <c r="J1512" s="111">
        <v>3600</v>
      </c>
      <c r="K1512" s="111">
        <v>5190</v>
      </c>
      <c r="L1512" s="110" t="s">
        <v>2602</v>
      </c>
      <c r="M1512" s="109">
        <v>1</v>
      </c>
      <c r="N1512" s="109"/>
      <c r="O1512" s="110"/>
      <c r="P1512" s="41" t="str">
        <f t="shared" si="23"/>
        <v>1</v>
      </c>
      <c r="Q1512" s="41" t="str">
        <f>INDEX(Торг!$J:$J,MATCH($B1512,Торг!$B:$B,0))</f>
        <v>АТП</v>
      </c>
      <c r="R1512" s="4" t="b">
        <f>EXACT(VLOOKUP(A1512,Торг!$A:$A,1,0),A1512)</f>
        <v>1</v>
      </c>
    </row>
    <row r="1513" spans="1:18" ht="75" x14ac:dyDescent="0.25">
      <c r="A1513" s="110" t="s">
        <v>2103</v>
      </c>
      <c r="B1513" s="109">
        <v>138182</v>
      </c>
      <c r="C1513" s="109">
        <v>117413</v>
      </c>
      <c r="D1513" s="110" t="s">
        <v>540</v>
      </c>
      <c r="E1513" s="110" t="s">
        <v>2704</v>
      </c>
      <c r="F1513" s="110"/>
      <c r="G1513" s="110"/>
      <c r="H1513" s="110" t="s">
        <v>512</v>
      </c>
      <c r="I1513" s="110" t="s">
        <v>10</v>
      </c>
      <c r="J1513" s="111">
        <v>3600</v>
      </c>
      <c r="K1513" s="111">
        <v>5190</v>
      </c>
      <c r="L1513" s="110" t="s">
        <v>2602</v>
      </c>
      <c r="M1513" s="109">
        <v>1</v>
      </c>
      <c r="N1513" s="109"/>
      <c r="O1513" s="110"/>
      <c r="P1513" s="41" t="str">
        <f t="shared" si="23"/>
        <v>1</v>
      </c>
      <c r="Q1513" s="41" t="str">
        <f>INDEX(Торг!$J:$J,MATCH($B1513,Торг!$B:$B,0))</f>
        <v>АТП</v>
      </c>
      <c r="R1513" s="4" t="b">
        <f>EXACT(VLOOKUP(A1513,Торг!$A:$A,1,0),A1513)</f>
        <v>1</v>
      </c>
    </row>
    <row r="1514" spans="1:18" ht="75" x14ac:dyDescent="0.25">
      <c r="A1514" s="110" t="s">
        <v>2103</v>
      </c>
      <c r="B1514" s="109">
        <v>138183</v>
      </c>
      <c r="C1514" s="109">
        <v>117414</v>
      </c>
      <c r="D1514" s="110" t="s">
        <v>539</v>
      </c>
      <c r="E1514" s="110" t="s">
        <v>2704</v>
      </c>
      <c r="F1514" s="110"/>
      <c r="G1514" s="110"/>
      <c r="H1514" s="110" t="s">
        <v>512</v>
      </c>
      <c r="I1514" s="110" t="s">
        <v>10</v>
      </c>
      <c r="J1514" s="111">
        <v>3600</v>
      </c>
      <c r="K1514" s="111">
        <v>5190</v>
      </c>
      <c r="L1514" s="110" t="s">
        <v>2602</v>
      </c>
      <c r="M1514" s="109">
        <v>1</v>
      </c>
      <c r="N1514" s="109"/>
      <c r="O1514" s="110"/>
      <c r="P1514" s="41" t="str">
        <f t="shared" si="23"/>
        <v>1</v>
      </c>
      <c r="Q1514" s="41" t="str">
        <f>INDEX(Торг!$J:$J,MATCH($B1514,Торг!$B:$B,0))</f>
        <v>АТП</v>
      </c>
      <c r="R1514" s="4" t="b">
        <f>EXACT(VLOOKUP(A1514,Торг!$A:$A,1,0),A1514)</f>
        <v>1</v>
      </c>
    </row>
    <row r="1515" spans="1:18" ht="75" x14ac:dyDescent="0.25">
      <c r="A1515" s="110" t="s">
        <v>2103</v>
      </c>
      <c r="B1515" s="109">
        <v>138184</v>
      </c>
      <c r="C1515" s="109">
        <v>117415</v>
      </c>
      <c r="D1515" s="110" t="s">
        <v>538</v>
      </c>
      <c r="E1515" s="110" t="s">
        <v>2704</v>
      </c>
      <c r="F1515" s="110"/>
      <c r="G1515" s="110"/>
      <c r="H1515" s="110" t="s">
        <v>512</v>
      </c>
      <c r="I1515" s="110" t="s">
        <v>10</v>
      </c>
      <c r="J1515" s="111">
        <v>3600</v>
      </c>
      <c r="K1515" s="111">
        <v>5190</v>
      </c>
      <c r="L1515" s="110" t="s">
        <v>2602</v>
      </c>
      <c r="M1515" s="109">
        <v>1</v>
      </c>
      <c r="N1515" s="109"/>
      <c r="O1515" s="110"/>
      <c r="P1515" s="41" t="str">
        <f t="shared" si="23"/>
        <v>1</v>
      </c>
      <c r="Q1515" s="41" t="str">
        <f>INDEX(Торг!$J:$J,MATCH($B1515,Торг!$B:$B,0))</f>
        <v>АТП</v>
      </c>
      <c r="R1515" s="4" t="b">
        <f>EXACT(VLOOKUP(A1515,Торг!$A:$A,1,0),A1515)</f>
        <v>1</v>
      </c>
    </row>
    <row r="1516" spans="1:18" ht="75" x14ac:dyDescent="0.25">
      <c r="A1516" s="110" t="s">
        <v>2103</v>
      </c>
      <c r="B1516" s="109">
        <v>138185</v>
      </c>
      <c r="C1516" s="109">
        <v>117416</v>
      </c>
      <c r="D1516" s="110" t="s">
        <v>537</v>
      </c>
      <c r="E1516" s="110" t="s">
        <v>2704</v>
      </c>
      <c r="F1516" s="110"/>
      <c r="G1516" s="110"/>
      <c r="H1516" s="110" t="s">
        <v>512</v>
      </c>
      <c r="I1516" s="110" t="s">
        <v>10</v>
      </c>
      <c r="J1516" s="111">
        <v>3600</v>
      </c>
      <c r="K1516" s="111">
        <v>5190</v>
      </c>
      <c r="L1516" s="110" t="s">
        <v>2602</v>
      </c>
      <c r="M1516" s="109">
        <v>1</v>
      </c>
      <c r="N1516" s="109"/>
      <c r="O1516" s="110"/>
      <c r="P1516" s="41" t="str">
        <f t="shared" si="23"/>
        <v>1</v>
      </c>
      <c r="Q1516" s="41" t="str">
        <f>INDEX(Торг!$J:$J,MATCH($B1516,Торг!$B:$B,0))</f>
        <v>АТП</v>
      </c>
      <c r="R1516" s="4" t="b">
        <f>EXACT(VLOOKUP(A1516,Торг!$A:$A,1,0),A1516)</f>
        <v>1</v>
      </c>
    </row>
    <row r="1517" spans="1:18" ht="90" x14ac:dyDescent="0.25">
      <c r="A1517" s="110" t="s">
        <v>2103</v>
      </c>
      <c r="B1517" s="109">
        <v>138186</v>
      </c>
      <c r="C1517" s="109">
        <v>117417</v>
      </c>
      <c r="D1517" s="110" t="s">
        <v>536</v>
      </c>
      <c r="E1517" s="110" t="s">
        <v>2704</v>
      </c>
      <c r="F1517" s="110"/>
      <c r="G1517" s="110"/>
      <c r="H1517" s="110" t="s">
        <v>512</v>
      </c>
      <c r="I1517" s="110" t="s">
        <v>10</v>
      </c>
      <c r="J1517" s="111">
        <v>3600</v>
      </c>
      <c r="K1517" s="111">
        <v>5190</v>
      </c>
      <c r="L1517" s="110" t="s">
        <v>2602</v>
      </c>
      <c r="M1517" s="109">
        <v>1</v>
      </c>
      <c r="N1517" s="109"/>
      <c r="O1517" s="110"/>
      <c r="P1517" s="41" t="str">
        <f t="shared" si="23"/>
        <v>1</v>
      </c>
      <c r="Q1517" s="41" t="str">
        <f>INDEX(Торг!$J:$J,MATCH($B1517,Торг!$B:$B,0))</f>
        <v>АТП</v>
      </c>
      <c r="R1517" s="4" t="b">
        <f>EXACT(VLOOKUP(A1517,Торг!$A:$A,1,0),A1517)</f>
        <v>1</v>
      </c>
    </row>
    <row r="1518" spans="1:18" ht="75" x14ac:dyDescent="0.25">
      <c r="A1518" s="110" t="s">
        <v>2103</v>
      </c>
      <c r="B1518" s="109">
        <v>138187</v>
      </c>
      <c r="C1518" s="109">
        <v>117418</v>
      </c>
      <c r="D1518" s="110" t="s">
        <v>535</v>
      </c>
      <c r="E1518" s="110" t="s">
        <v>2704</v>
      </c>
      <c r="F1518" s="110"/>
      <c r="G1518" s="110"/>
      <c r="H1518" s="110" t="s">
        <v>512</v>
      </c>
      <c r="I1518" s="110" t="s">
        <v>10</v>
      </c>
      <c r="J1518" s="111">
        <v>3600</v>
      </c>
      <c r="K1518" s="111">
        <v>5190</v>
      </c>
      <c r="L1518" s="110" t="s">
        <v>2602</v>
      </c>
      <c r="M1518" s="109">
        <v>1</v>
      </c>
      <c r="N1518" s="109"/>
      <c r="O1518" s="110"/>
      <c r="P1518" s="41" t="str">
        <f t="shared" si="23"/>
        <v>1</v>
      </c>
      <c r="Q1518" s="41" t="str">
        <f>INDEX(Торг!$J:$J,MATCH($B1518,Торг!$B:$B,0))</f>
        <v>АТП</v>
      </c>
      <c r="R1518" s="4" t="b">
        <f>EXACT(VLOOKUP(A1518,Торг!$A:$A,1,0),A1518)</f>
        <v>1</v>
      </c>
    </row>
    <row r="1519" spans="1:18" ht="90" x14ac:dyDescent="0.25">
      <c r="A1519" s="110" t="s">
        <v>2103</v>
      </c>
      <c r="B1519" s="109">
        <v>138188</v>
      </c>
      <c r="C1519" s="109">
        <v>117419</v>
      </c>
      <c r="D1519" s="110" t="s">
        <v>534</v>
      </c>
      <c r="E1519" s="110" t="s">
        <v>2704</v>
      </c>
      <c r="F1519" s="110"/>
      <c r="G1519" s="110"/>
      <c r="H1519" s="110" t="s">
        <v>512</v>
      </c>
      <c r="I1519" s="110" t="s">
        <v>10</v>
      </c>
      <c r="J1519" s="111">
        <v>3600</v>
      </c>
      <c r="K1519" s="111">
        <v>5190</v>
      </c>
      <c r="L1519" s="110" t="s">
        <v>2602</v>
      </c>
      <c r="M1519" s="109">
        <v>1</v>
      </c>
      <c r="N1519" s="109"/>
      <c r="O1519" s="110"/>
      <c r="P1519" s="41" t="str">
        <f t="shared" si="23"/>
        <v>1</v>
      </c>
      <c r="Q1519" s="41" t="str">
        <f>INDEX(Торг!$J:$J,MATCH($B1519,Торг!$B:$B,0))</f>
        <v>АТП</v>
      </c>
      <c r="R1519" s="4" t="b">
        <f>EXACT(VLOOKUP(A1519,Торг!$A:$A,1,0),A1519)</f>
        <v>1</v>
      </c>
    </row>
    <row r="1520" spans="1:18" ht="75" x14ac:dyDescent="0.25">
      <c r="A1520" s="110" t="s">
        <v>2103</v>
      </c>
      <c r="B1520" s="109">
        <v>138189</v>
      </c>
      <c r="C1520" s="109">
        <v>117420</v>
      </c>
      <c r="D1520" s="110" t="s">
        <v>533</v>
      </c>
      <c r="E1520" s="110" t="s">
        <v>2704</v>
      </c>
      <c r="F1520" s="110"/>
      <c r="G1520" s="110"/>
      <c r="H1520" s="110" t="s">
        <v>512</v>
      </c>
      <c r="I1520" s="110" t="s">
        <v>10</v>
      </c>
      <c r="J1520" s="111">
        <v>3600</v>
      </c>
      <c r="K1520" s="111">
        <v>5190</v>
      </c>
      <c r="L1520" s="110" t="s">
        <v>2602</v>
      </c>
      <c r="M1520" s="109">
        <v>1</v>
      </c>
      <c r="N1520" s="109"/>
      <c r="O1520" s="110"/>
      <c r="P1520" s="41" t="str">
        <f t="shared" si="23"/>
        <v>1</v>
      </c>
      <c r="Q1520" s="41" t="str">
        <f>INDEX(Торг!$J:$J,MATCH($B1520,Торг!$B:$B,0))</f>
        <v>АТП</v>
      </c>
      <c r="R1520" s="4" t="b">
        <f>EXACT(VLOOKUP(A1520,Торг!$A:$A,1,0),A1520)</f>
        <v>1</v>
      </c>
    </row>
    <row r="1521" spans="1:18" ht="75" x14ac:dyDescent="0.25">
      <c r="A1521" s="110" t="s">
        <v>2103</v>
      </c>
      <c r="B1521" s="109">
        <v>138190</v>
      </c>
      <c r="C1521" s="109">
        <v>117421</v>
      </c>
      <c r="D1521" s="110" t="s">
        <v>532</v>
      </c>
      <c r="E1521" s="110" t="s">
        <v>2704</v>
      </c>
      <c r="F1521" s="110"/>
      <c r="G1521" s="110"/>
      <c r="H1521" s="110" t="s">
        <v>512</v>
      </c>
      <c r="I1521" s="110" t="s">
        <v>10</v>
      </c>
      <c r="J1521" s="111">
        <v>3600</v>
      </c>
      <c r="K1521" s="111">
        <v>5190</v>
      </c>
      <c r="L1521" s="110" t="s">
        <v>2602</v>
      </c>
      <c r="M1521" s="109">
        <v>1</v>
      </c>
      <c r="N1521" s="109"/>
      <c r="O1521" s="110"/>
      <c r="P1521" s="41" t="str">
        <f t="shared" si="23"/>
        <v>1</v>
      </c>
      <c r="Q1521" s="41" t="str">
        <f>INDEX(Торг!$J:$J,MATCH($B1521,Торг!$B:$B,0))</f>
        <v>АТП</v>
      </c>
      <c r="R1521" s="4" t="b">
        <f>EXACT(VLOOKUP(A1521,Торг!$A:$A,1,0),A1521)</f>
        <v>1</v>
      </c>
    </row>
    <row r="1522" spans="1:18" ht="75" x14ac:dyDescent="0.25">
      <c r="A1522" s="110" t="s">
        <v>2103</v>
      </c>
      <c r="B1522" s="109">
        <v>138191</v>
      </c>
      <c r="C1522" s="109">
        <v>117422</v>
      </c>
      <c r="D1522" s="110" t="s">
        <v>531</v>
      </c>
      <c r="E1522" s="110" t="s">
        <v>2704</v>
      </c>
      <c r="F1522" s="110"/>
      <c r="G1522" s="110"/>
      <c r="H1522" s="110" t="s">
        <v>512</v>
      </c>
      <c r="I1522" s="110" t="s">
        <v>10</v>
      </c>
      <c r="J1522" s="111">
        <v>3600</v>
      </c>
      <c r="K1522" s="111">
        <v>5190</v>
      </c>
      <c r="L1522" s="110" t="s">
        <v>2602</v>
      </c>
      <c r="M1522" s="109">
        <v>1</v>
      </c>
      <c r="N1522" s="109"/>
      <c r="O1522" s="110"/>
      <c r="P1522" s="41" t="str">
        <f t="shared" si="23"/>
        <v>1</v>
      </c>
      <c r="Q1522" s="41" t="str">
        <f>INDEX(Торг!$J:$J,MATCH($B1522,Торг!$B:$B,0))</f>
        <v>АТП</v>
      </c>
      <c r="R1522" s="4" t="b">
        <f>EXACT(VLOOKUP(A1522,Торг!$A:$A,1,0),A1522)</f>
        <v>1</v>
      </c>
    </row>
    <row r="1523" spans="1:18" ht="75" x14ac:dyDescent="0.25">
      <c r="A1523" s="110" t="s">
        <v>2103</v>
      </c>
      <c r="B1523" s="109">
        <v>138192</v>
      </c>
      <c r="C1523" s="109">
        <v>117423</v>
      </c>
      <c r="D1523" s="110" t="s">
        <v>530</v>
      </c>
      <c r="E1523" s="110" t="s">
        <v>2704</v>
      </c>
      <c r="F1523" s="110"/>
      <c r="G1523" s="110"/>
      <c r="H1523" s="110" t="s">
        <v>512</v>
      </c>
      <c r="I1523" s="110" t="s">
        <v>10</v>
      </c>
      <c r="J1523" s="111">
        <v>3600</v>
      </c>
      <c r="K1523" s="111">
        <v>5190</v>
      </c>
      <c r="L1523" s="110" t="s">
        <v>2602</v>
      </c>
      <c r="M1523" s="109">
        <v>1</v>
      </c>
      <c r="N1523" s="109"/>
      <c r="O1523" s="110"/>
      <c r="P1523" s="41" t="str">
        <f t="shared" si="23"/>
        <v>1</v>
      </c>
      <c r="Q1523" s="41" t="str">
        <f>INDEX(Торг!$J:$J,MATCH($B1523,Торг!$B:$B,0))</f>
        <v>АТП</v>
      </c>
      <c r="R1523" s="4" t="b">
        <f>EXACT(VLOOKUP(A1523,Торг!$A:$A,1,0),A1523)</f>
        <v>1</v>
      </c>
    </row>
    <row r="1524" spans="1:18" ht="75" x14ac:dyDescent="0.25">
      <c r="A1524" s="110" t="s">
        <v>2103</v>
      </c>
      <c r="B1524" s="109">
        <v>138193</v>
      </c>
      <c r="C1524" s="109">
        <v>117424</v>
      </c>
      <c r="D1524" s="110" t="s">
        <v>529</v>
      </c>
      <c r="E1524" s="110" t="s">
        <v>2704</v>
      </c>
      <c r="F1524" s="110"/>
      <c r="G1524" s="110"/>
      <c r="H1524" s="110" t="s">
        <v>512</v>
      </c>
      <c r="I1524" s="110" t="s">
        <v>10</v>
      </c>
      <c r="J1524" s="111">
        <v>3600</v>
      </c>
      <c r="K1524" s="111">
        <v>5190</v>
      </c>
      <c r="L1524" s="110" t="s">
        <v>2602</v>
      </c>
      <c r="M1524" s="109">
        <v>1</v>
      </c>
      <c r="N1524" s="109"/>
      <c r="O1524" s="110"/>
      <c r="P1524" s="41" t="str">
        <f t="shared" si="23"/>
        <v>1</v>
      </c>
      <c r="Q1524" s="41" t="str">
        <f>INDEX(Торг!$J:$J,MATCH($B1524,Торг!$B:$B,0))</f>
        <v>АТП</v>
      </c>
      <c r="R1524" s="4" t="b">
        <f>EXACT(VLOOKUP(A1524,Торг!$A:$A,1,0),A1524)</f>
        <v>1</v>
      </c>
    </row>
    <row r="1525" spans="1:18" ht="75" x14ac:dyDescent="0.25">
      <c r="A1525" s="110" t="s">
        <v>2103</v>
      </c>
      <c r="B1525" s="109">
        <v>243480</v>
      </c>
      <c r="C1525" s="109">
        <v>171528</v>
      </c>
      <c r="D1525" s="110" t="s">
        <v>2104</v>
      </c>
      <c r="E1525" s="110" t="s">
        <v>2704</v>
      </c>
      <c r="F1525" s="110"/>
      <c r="G1525" s="110"/>
      <c r="H1525" s="110" t="s">
        <v>512</v>
      </c>
      <c r="I1525" s="110" t="s">
        <v>10</v>
      </c>
      <c r="J1525" s="111">
        <v>3600</v>
      </c>
      <c r="K1525" s="111">
        <v>5190</v>
      </c>
      <c r="L1525" s="110" t="s">
        <v>2602</v>
      </c>
      <c r="M1525" s="109">
        <v>1</v>
      </c>
      <c r="N1525" s="109"/>
      <c r="O1525" s="110"/>
      <c r="P1525" s="41" t="str">
        <f t="shared" si="23"/>
        <v>1</v>
      </c>
      <c r="Q1525" s="41" t="str">
        <f>INDEX(Торг!$J:$J,MATCH($B1525,Торг!$B:$B,0))</f>
        <v>АТП</v>
      </c>
      <c r="R1525" s="4" t="b">
        <f>EXACT(VLOOKUP(A1525,Торг!$A:$A,1,0),A1525)</f>
        <v>1</v>
      </c>
    </row>
    <row r="1526" spans="1:18" ht="75" x14ac:dyDescent="0.25">
      <c r="A1526" s="110" t="s">
        <v>2103</v>
      </c>
      <c r="B1526" s="109">
        <v>138194</v>
      </c>
      <c r="C1526" s="109">
        <v>117425</v>
      </c>
      <c r="D1526" s="110" t="s">
        <v>528</v>
      </c>
      <c r="E1526" s="110" t="s">
        <v>2704</v>
      </c>
      <c r="F1526" s="110"/>
      <c r="G1526" s="110"/>
      <c r="H1526" s="110" t="s">
        <v>512</v>
      </c>
      <c r="I1526" s="110" t="s">
        <v>10</v>
      </c>
      <c r="J1526" s="111">
        <v>3600</v>
      </c>
      <c r="K1526" s="111">
        <v>5190</v>
      </c>
      <c r="L1526" s="110" t="s">
        <v>2602</v>
      </c>
      <c r="M1526" s="109">
        <v>1</v>
      </c>
      <c r="N1526" s="109"/>
      <c r="O1526" s="110"/>
      <c r="P1526" s="41" t="str">
        <f t="shared" si="23"/>
        <v>1</v>
      </c>
      <c r="Q1526" s="41" t="str">
        <f>INDEX(Торг!$J:$J,MATCH($B1526,Торг!$B:$B,0))</f>
        <v>АТП</v>
      </c>
      <c r="R1526" s="4" t="b">
        <f>EXACT(VLOOKUP(A1526,Торг!$A:$A,1,0),A1526)</f>
        <v>1</v>
      </c>
    </row>
    <row r="1527" spans="1:18" ht="90" x14ac:dyDescent="0.25">
      <c r="A1527" s="110" t="s">
        <v>2103</v>
      </c>
      <c r="B1527" s="109">
        <v>138195</v>
      </c>
      <c r="C1527" s="109">
        <v>117426</v>
      </c>
      <c r="D1527" s="110" t="s">
        <v>527</v>
      </c>
      <c r="E1527" s="110" t="s">
        <v>2704</v>
      </c>
      <c r="F1527" s="110"/>
      <c r="G1527" s="110"/>
      <c r="H1527" s="110" t="s">
        <v>512</v>
      </c>
      <c r="I1527" s="110" t="s">
        <v>10</v>
      </c>
      <c r="J1527" s="111">
        <v>3600</v>
      </c>
      <c r="K1527" s="111">
        <v>5190</v>
      </c>
      <c r="L1527" s="110" t="s">
        <v>2602</v>
      </c>
      <c r="M1527" s="109">
        <v>1</v>
      </c>
      <c r="N1527" s="109"/>
      <c r="O1527" s="110"/>
      <c r="P1527" s="41" t="str">
        <f t="shared" si="23"/>
        <v>1</v>
      </c>
      <c r="Q1527" s="41" t="str">
        <f>INDEX(Торг!$J:$J,MATCH($B1527,Торг!$B:$B,0))</f>
        <v>АТП</v>
      </c>
      <c r="R1527" s="4" t="b">
        <f>EXACT(VLOOKUP(A1527,Торг!$A:$A,1,0),A1527)</f>
        <v>1</v>
      </c>
    </row>
    <row r="1528" spans="1:18" ht="75" x14ac:dyDescent="0.25">
      <c r="A1528" s="110" t="s">
        <v>2103</v>
      </c>
      <c r="B1528" s="109">
        <v>138196</v>
      </c>
      <c r="C1528" s="109">
        <v>117427</v>
      </c>
      <c r="D1528" s="110" t="s">
        <v>526</v>
      </c>
      <c r="E1528" s="110" t="s">
        <v>2704</v>
      </c>
      <c r="F1528" s="110"/>
      <c r="G1528" s="110"/>
      <c r="H1528" s="110" t="s">
        <v>512</v>
      </c>
      <c r="I1528" s="110" t="s">
        <v>10</v>
      </c>
      <c r="J1528" s="111">
        <v>3600</v>
      </c>
      <c r="K1528" s="111">
        <v>5190</v>
      </c>
      <c r="L1528" s="110" t="s">
        <v>2602</v>
      </c>
      <c r="M1528" s="109">
        <v>1</v>
      </c>
      <c r="N1528" s="109"/>
      <c r="O1528" s="110"/>
      <c r="P1528" s="41" t="str">
        <f t="shared" si="23"/>
        <v>1</v>
      </c>
      <c r="Q1528" s="41" t="str">
        <f>INDEX(Торг!$J:$J,MATCH($B1528,Торг!$B:$B,0))</f>
        <v>АТП</v>
      </c>
      <c r="R1528" s="4" t="b">
        <f>EXACT(VLOOKUP(A1528,Торг!$A:$A,1,0),A1528)</f>
        <v>1</v>
      </c>
    </row>
    <row r="1529" spans="1:18" ht="75" x14ac:dyDescent="0.25">
      <c r="A1529" s="110" t="s">
        <v>2103</v>
      </c>
      <c r="B1529" s="109">
        <v>138197</v>
      </c>
      <c r="C1529" s="109">
        <v>117428</v>
      </c>
      <c r="D1529" s="110" t="s">
        <v>525</v>
      </c>
      <c r="E1529" s="110" t="s">
        <v>2704</v>
      </c>
      <c r="F1529" s="110"/>
      <c r="G1529" s="110"/>
      <c r="H1529" s="110" t="s">
        <v>512</v>
      </c>
      <c r="I1529" s="110" t="s">
        <v>10</v>
      </c>
      <c r="J1529" s="111">
        <v>3600</v>
      </c>
      <c r="K1529" s="111">
        <v>5190</v>
      </c>
      <c r="L1529" s="110" t="s">
        <v>2602</v>
      </c>
      <c r="M1529" s="109">
        <v>1</v>
      </c>
      <c r="N1529" s="109">
        <v>1</v>
      </c>
      <c r="O1529" s="110"/>
      <c r="P1529" s="41" t="str">
        <f t="shared" si="23"/>
        <v>1ск1</v>
      </c>
      <c r="Q1529" s="41" t="str">
        <f>INDEX(Торг!$J:$J,MATCH($B1529,Торг!$B:$B,0))</f>
        <v>АТП</v>
      </c>
      <c r="R1529" s="4" t="b">
        <f>EXACT(VLOOKUP(A1529,Торг!$A:$A,1,0),A1529)</f>
        <v>1</v>
      </c>
    </row>
    <row r="1530" spans="1:18" ht="75" x14ac:dyDescent="0.25">
      <c r="A1530" s="110" t="s">
        <v>2103</v>
      </c>
      <c r="B1530" s="109">
        <v>138198</v>
      </c>
      <c r="C1530" s="109">
        <v>117429</v>
      </c>
      <c r="D1530" s="110" t="s">
        <v>524</v>
      </c>
      <c r="E1530" s="110" t="s">
        <v>2704</v>
      </c>
      <c r="F1530" s="110"/>
      <c r="G1530" s="110"/>
      <c r="H1530" s="110" t="s">
        <v>512</v>
      </c>
      <c r="I1530" s="110" t="s">
        <v>10</v>
      </c>
      <c r="J1530" s="111">
        <v>3600</v>
      </c>
      <c r="K1530" s="111">
        <v>5190</v>
      </c>
      <c r="L1530" s="110" t="s">
        <v>2602</v>
      </c>
      <c r="M1530" s="109">
        <v>1</v>
      </c>
      <c r="N1530" s="109"/>
      <c r="O1530" s="110"/>
      <c r="P1530" s="41" t="str">
        <f t="shared" si="23"/>
        <v>1</v>
      </c>
      <c r="Q1530" s="41" t="str">
        <f>INDEX(Торг!$J:$J,MATCH($B1530,Торг!$B:$B,0))</f>
        <v>АТП</v>
      </c>
      <c r="R1530" s="4" t="b">
        <f>EXACT(VLOOKUP(A1530,Торг!$A:$A,1,0),A1530)</f>
        <v>1</v>
      </c>
    </row>
    <row r="1531" spans="1:18" ht="75" x14ac:dyDescent="0.25">
      <c r="A1531" s="110" t="s">
        <v>2103</v>
      </c>
      <c r="B1531" s="109">
        <v>138199</v>
      </c>
      <c r="C1531" s="109">
        <v>117430</v>
      </c>
      <c r="D1531" s="110" t="s">
        <v>523</v>
      </c>
      <c r="E1531" s="110" t="s">
        <v>2704</v>
      </c>
      <c r="F1531" s="110"/>
      <c r="G1531" s="110"/>
      <c r="H1531" s="110" t="s">
        <v>512</v>
      </c>
      <c r="I1531" s="110" t="s">
        <v>10</v>
      </c>
      <c r="J1531" s="111">
        <v>3600</v>
      </c>
      <c r="K1531" s="111">
        <v>5190</v>
      </c>
      <c r="L1531" s="110" t="s">
        <v>2602</v>
      </c>
      <c r="M1531" s="109">
        <v>1</v>
      </c>
      <c r="N1531" s="109"/>
      <c r="O1531" s="110"/>
      <c r="P1531" s="41" t="str">
        <f t="shared" si="23"/>
        <v>1</v>
      </c>
      <c r="Q1531" s="41" t="str">
        <f>INDEX(Торг!$J:$J,MATCH($B1531,Торг!$B:$B,0))</f>
        <v>АТП</v>
      </c>
      <c r="R1531" s="4" t="b">
        <f>EXACT(VLOOKUP(A1531,Торг!$A:$A,1,0),A1531)</f>
        <v>1</v>
      </c>
    </row>
    <row r="1532" spans="1:18" ht="75" x14ac:dyDescent="0.25">
      <c r="A1532" s="110" t="s">
        <v>2103</v>
      </c>
      <c r="B1532" s="109">
        <v>138200</v>
      </c>
      <c r="C1532" s="109">
        <v>117431</v>
      </c>
      <c r="D1532" s="110" t="s">
        <v>522</v>
      </c>
      <c r="E1532" s="110" t="s">
        <v>2704</v>
      </c>
      <c r="F1532" s="110"/>
      <c r="G1532" s="110"/>
      <c r="H1532" s="110" t="s">
        <v>512</v>
      </c>
      <c r="I1532" s="110" t="s">
        <v>10</v>
      </c>
      <c r="J1532" s="111">
        <v>3600</v>
      </c>
      <c r="K1532" s="111">
        <v>5190</v>
      </c>
      <c r="L1532" s="110" t="s">
        <v>2602</v>
      </c>
      <c r="M1532" s="109">
        <v>1</v>
      </c>
      <c r="N1532" s="109"/>
      <c r="O1532" s="110"/>
      <c r="P1532" s="41" t="str">
        <f t="shared" si="23"/>
        <v>1</v>
      </c>
      <c r="Q1532" s="41" t="str">
        <f>INDEX(Торг!$J:$J,MATCH($B1532,Торг!$B:$B,0))</f>
        <v>АТП</v>
      </c>
      <c r="R1532" s="4" t="b">
        <f>EXACT(VLOOKUP(A1532,Торг!$A:$A,1,0),A1532)</f>
        <v>1</v>
      </c>
    </row>
    <row r="1533" spans="1:18" ht="90" x14ac:dyDescent="0.25">
      <c r="A1533" s="110" t="s">
        <v>2103</v>
      </c>
      <c r="B1533" s="109">
        <v>138201</v>
      </c>
      <c r="C1533" s="109">
        <v>117432</v>
      </c>
      <c r="D1533" s="110" t="s">
        <v>521</v>
      </c>
      <c r="E1533" s="110" t="s">
        <v>2704</v>
      </c>
      <c r="F1533" s="110"/>
      <c r="G1533" s="110"/>
      <c r="H1533" s="110" t="s">
        <v>512</v>
      </c>
      <c r="I1533" s="110" t="s">
        <v>10</v>
      </c>
      <c r="J1533" s="111">
        <v>3600</v>
      </c>
      <c r="K1533" s="111">
        <v>5190</v>
      </c>
      <c r="L1533" s="110" t="s">
        <v>2602</v>
      </c>
      <c r="M1533" s="109">
        <v>1</v>
      </c>
      <c r="N1533" s="109"/>
      <c r="O1533" s="110"/>
      <c r="P1533" s="41" t="str">
        <f t="shared" si="23"/>
        <v>1</v>
      </c>
      <c r="Q1533" s="41" t="str">
        <f>INDEX(Торг!$J:$J,MATCH($B1533,Торг!$B:$B,0))</f>
        <v>АТП</v>
      </c>
      <c r="R1533" s="4" t="b">
        <f>EXACT(VLOOKUP(A1533,Торг!$A:$A,1,0),A1533)</f>
        <v>1</v>
      </c>
    </row>
    <row r="1534" spans="1:18" ht="75" x14ac:dyDescent="0.25">
      <c r="A1534" s="110" t="s">
        <v>2103</v>
      </c>
      <c r="B1534" s="109">
        <v>138202</v>
      </c>
      <c r="C1534" s="109">
        <v>117433</v>
      </c>
      <c r="D1534" s="110" t="s">
        <v>520</v>
      </c>
      <c r="E1534" s="110" t="s">
        <v>2704</v>
      </c>
      <c r="F1534" s="110"/>
      <c r="G1534" s="110"/>
      <c r="H1534" s="110" t="s">
        <v>512</v>
      </c>
      <c r="I1534" s="110" t="s">
        <v>10</v>
      </c>
      <c r="J1534" s="111">
        <v>3600</v>
      </c>
      <c r="K1534" s="111">
        <v>5190</v>
      </c>
      <c r="L1534" s="110" t="s">
        <v>2602</v>
      </c>
      <c r="M1534" s="109">
        <v>1</v>
      </c>
      <c r="N1534" s="109"/>
      <c r="O1534" s="110"/>
      <c r="P1534" s="41" t="str">
        <f t="shared" si="23"/>
        <v>1</v>
      </c>
      <c r="Q1534" s="41" t="str">
        <f>INDEX(Торг!$J:$J,MATCH($B1534,Торг!$B:$B,0))</f>
        <v>АТП</v>
      </c>
      <c r="R1534" s="4" t="b">
        <f>EXACT(VLOOKUP(A1534,Торг!$A:$A,1,0),A1534)</f>
        <v>1</v>
      </c>
    </row>
    <row r="1535" spans="1:18" ht="75" x14ac:dyDescent="0.25">
      <c r="A1535" s="110" t="s">
        <v>2103</v>
      </c>
      <c r="B1535" s="109">
        <v>138203</v>
      </c>
      <c r="C1535" s="109">
        <v>117434</v>
      </c>
      <c r="D1535" s="110" t="s">
        <v>519</v>
      </c>
      <c r="E1535" s="110" t="s">
        <v>2704</v>
      </c>
      <c r="F1535" s="110"/>
      <c r="G1535" s="110"/>
      <c r="H1535" s="110" t="s">
        <v>512</v>
      </c>
      <c r="I1535" s="110" t="s">
        <v>10</v>
      </c>
      <c r="J1535" s="111">
        <v>3600</v>
      </c>
      <c r="K1535" s="111">
        <v>5190</v>
      </c>
      <c r="L1535" s="110" t="s">
        <v>2602</v>
      </c>
      <c r="M1535" s="109">
        <v>1</v>
      </c>
      <c r="N1535" s="109"/>
      <c r="O1535" s="110"/>
      <c r="P1535" s="41" t="str">
        <f t="shared" si="23"/>
        <v>1</v>
      </c>
      <c r="Q1535" s="41" t="str">
        <f>INDEX(Торг!$J:$J,MATCH($B1535,Торг!$B:$B,0))</f>
        <v>АТП</v>
      </c>
      <c r="R1535" s="4" t="b">
        <f>EXACT(VLOOKUP(A1535,Торг!$A:$A,1,0),A1535)</f>
        <v>1</v>
      </c>
    </row>
    <row r="1536" spans="1:18" ht="75" x14ac:dyDescent="0.25">
      <c r="A1536" s="110" t="s">
        <v>2103</v>
      </c>
      <c r="B1536" s="109">
        <v>138204</v>
      </c>
      <c r="C1536" s="109">
        <v>117435</v>
      </c>
      <c r="D1536" s="110" t="s">
        <v>518</v>
      </c>
      <c r="E1536" s="110" t="s">
        <v>2704</v>
      </c>
      <c r="F1536" s="110"/>
      <c r="G1536" s="110"/>
      <c r="H1536" s="110" t="s">
        <v>512</v>
      </c>
      <c r="I1536" s="110" t="s">
        <v>10</v>
      </c>
      <c r="J1536" s="111">
        <v>3600</v>
      </c>
      <c r="K1536" s="111">
        <v>5190</v>
      </c>
      <c r="L1536" s="110" t="s">
        <v>2602</v>
      </c>
      <c r="M1536" s="109">
        <v>1</v>
      </c>
      <c r="N1536" s="109"/>
      <c r="O1536" s="110"/>
      <c r="P1536" s="41" t="str">
        <f t="shared" si="23"/>
        <v>1</v>
      </c>
      <c r="Q1536" s="41" t="str">
        <f>INDEX(Торг!$J:$J,MATCH($B1536,Торг!$B:$B,0))</f>
        <v>АТП</v>
      </c>
      <c r="R1536" s="4" t="b">
        <f>EXACT(VLOOKUP(A1536,Торг!$A:$A,1,0),A1536)</f>
        <v>1</v>
      </c>
    </row>
    <row r="1537" spans="1:18" ht="75" x14ac:dyDescent="0.25">
      <c r="A1537" s="110" t="s">
        <v>2103</v>
      </c>
      <c r="B1537" s="109">
        <v>138205</v>
      </c>
      <c r="C1537" s="109">
        <v>117436</v>
      </c>
      <c r="D1537" s="110" t="s">
        <v>517</v>
      </c>
      <c r="E1537" s="110" t="s">
        <v>2704</v>
      </c>
      <c r="F1537" s="110"/>
      <c r="G1537" s="110"/>
      <c r="H1537" s="110" t="s">
        <v>512</v>
      </c>
      <c r="I1537" s="110" t="s">
        <v>10</v>
      </c>
      <c r="J1537" s="111">
        <v>3600</v>
      </c>
      <c r="K1537" s="111">
        <v>5190</v>
      </c>
      <c r="L1537" s="110" t="s">
        <v>2602</v>
      </c>
      <c r="M1537" s="109">
        <v>1</v>
      </c>
      <c r="N1537" s="109"/>
      <c r="O1537" s="110"/>
      <c r="P1537" s="41" t="str">
        <f t="shared" si="23"/>
        <v>1</v>
      </c>
      <c r="Q1537" s="41" t="str">
        <f>INDEX(Торг!$J:$J,MATCH($B1537,Торг!$B:$B,0))</f>
        <v>АТП</v>
      </c>
      <c r="R1537" s="4" t="b">
        <f>EXACT(VLOOKUP(A1537,Торг!$A:$A,1,0),A1537)</f>
        <v>1</v>
      </c>
    </row>
    <row r="1538" spans="1:18" ht="75" x14ac:dyDescent="0.25">
      <c r="A1538" s="110" t="s">
        <v>2103</v>
      </c>
      <c r="B1538" s="109">
        <v>138206</v>
      </c>
      <c r="C1538" s="109">
        <v>117437</v>
      </c>
      <c r="D1538" s="110" t="s">
        <v>516</v>
      </c>
      <c r="E1538" s="110" t="s">
        <v>2704</v>
      </c>
      <c r="F1538" s="110"/>
      <c r="G1538" s="110"/>
      <c r="H1538" s="110" t="s">
        <v>512</v>
      </c>
      <c r="I1538" s="110" t="s">
        <v>10</v>
      </c>
      <c r="J1538" s="111">
        <v>3600</v>
      </c>
      <c r="K1538" s="111">
        <v>5190</v>
      </c>
      <c r="L1538" s="110" t="s">
        <v>2602</v>
      </c>
      <c r="M1538" s="109">
        <v>1</v>
      </c>
      <c r="N1538" s="109"/>
      <c r="O1538" s="110"/>
      <c r="P1538" s="41" t="str">
        <f t="shared" si="23"/>
        <v>1</v>
      </c>
      <c r="Q1538" s="41" t="str">
        <f>INDEX(Торг!$J:$J,MATCH($B1538,Торг!$B:$B,0))</f>
        <v>АТП</v>
      </c>
      <c r="R1538" s="4" t="b">
        <f>EXACT(VLOOKUP(A1538,Торг!$A:$A,1,0),A1538)</f>
        <v>1</v>
      </c>
    </row>
    <row r="1539" spans="1:18" ht="75" x14ac:dyDescent="0.25">
      <c r="A1539" s="110" t="s">
        <v>2103</v>
      </c>
      <c r="B1539" s="109">
        <v>138207</v>
      </c>
      <c r="C1539" s="109">
        <v>117401</v>
      </c>
      <c r="D1539" s="110" t="s">
        <v>515</v>
      </c>
      <c r="E1539" s="110" t="s">
        <v>2704</v>
      </c>
      <c r="F1539" s="110"/>
      <c r="G1539" s="110"/>
      <c r="H1539" s="110" t="s">
        <v>512</v>
      </c>
      <c r="I1539" s="110" t="s">
        <v>10</v>
      </c>
      <c r="J1539" s="111">
        <v>3600</v>
      </c>
      <c r="K1539" s="111">
        <v>5190</v>
      </c>
      <c r="L1539" s="110" t="s">
        <v>2602</v>
      </c>
      <c r="M1539" s="109">
        <v>1</v>
      </c>
      <c r="N1539" s="109"/>
      <c r="O1539" s="110"/>
      <c r="P1539" s="41" t="str">
        <f t="shared" ref="P1539:P1602" si="24">_xlfn.CONCAT(M1539,IF(N1539&lt;&gt;"",_xlfn.CONCAT("ск",N1539),""))</f>
        <v>1</v>
      </c>
      <c r="Q1539" s="41" t="str">
        <f>INDEX(Торг!$J:$J,MATCH($B1539,Торг!$B:$B,0))</f>
        <v>АТП</v>
      </c>
      <c r="R1539" s="4" t="b">
        <f>EXACT(VLOOKUP(A1539,Торг!$A:$A,1,0),A1539)</f>
        <v>1</v>
      </c>
    </row>
    <row r="1540" spans="1:18" ht="75" x14ac:dyDescent="0.25">
      <c r="A1540" s="110" t="s">
        <v>2103</v>
      </c>
      <c r="B1540" s="109">
        <v>138208</v>
      </c>
      <c r="C1540" s="109">
        <v>117438</v>
      </c>
      <c r="D1540" s="110" t="s">
        <v>514</v>
      </c>
      <c r="E1540" s="110" t="s">
        <v>2704</v>
      </c>
      <c r="F1540" s="110"/>
      <c r="G1540" s="110"/>
      <c r="H1540" s="110" t="s">
        <v>512</v>
      </c>
      <c r="I1540" s="110" t="s">
        <v>10</v>
      </c>
      <c r="J1540" s="111">
        <v>3600</v>
      </c>
      <c r="K1540" s="111">
        <v>5190</v>
      </c>
      <c r="L1540" s="110" t="s">
        <v>2602</v>
      </c>
      <c r="M1540" s="109">
        <v>1</v>
      </c>
      <c r="N1540" s="109"/>
      <c r="O1540" s="110"/>
      <c r="P1540" s="41" t="str">
        <f t="shared" si="24"/>
        <v>1</v>
      </c>
      <c r="Q1540" s="41" t="str">
        <f>INDEX(Торг!$J:$J,MATCH($B1540,Торг!$B:$B,0))</f>
        <v>АТП</v>
      </c>
      <c r="R1540" s="4" t="b">
        <f>EXACT(VLOOKUP(A1540,Торг!$A:$A,1,0),A1540)</f>
        <v>1</v>
      </c>
    </row>
    <row r="1541" spans="1:18" ht="75" x14ac:dyDescent="0.25">
      <c r="A1541" s="110" t="s">
        <v>2103</v>
      </c>
      <c r="B1541" s="109">
        <v>138209</v>
      </c>
      <c r="C1541" s="109">
        <v>117439</v>
      </c>
      <c r="D1541" s="110" t="s">
        <v>513</v>
      </c>
      <c r="E1541" s="110" t="s">
        <v>2704</v>
      </c>
      <c r="F1541" s="110"/>
      <c r="G1541" s="110"/>
      <c r="H1541" s="110" t="s">
        <v>512</v>
      </c>
      <c r="I1541" s="110" t="s">
        <v>10</v>
      </c>
      <c r="J1541" s="111">
        <v>3600</v>
      </c>
      <c r="K1541" s="111">
        <v>5190</v>
      </c>
      <c r="L1541" s="110" t="s">
        <v>2602</v>
      </c>
      <c r="M1541" s="109">
        <v>1</v>
      </c>
      <c r="N1541" s="109"/>
      <c r="O1541" s="110"/>
      <c r="P1541" s="41" t="str">
        <f t="shared" si="24"/>
        <v>1</v>
      </c>
      <c r="Q1541" s="41" t="str">
        <f>INDEX(Торг!$J:$J,MATCH($B1541,Торг!$B:$B,0))</f>
        <v>АТП</v>
      </c>
      <c r="R1541" s="4" t="b">
        <f>EXACT(VLOOKUP(A1541,Торг!$A:$A,1,0),A1541)</f>
        <v>1</v>
      </c>
    </row>
    <row r="1542" spans="1:18" ht="75" x14ac:dyDescent="0.25">
      <c r="A1542" s="110" t="s">
        <v>2105</v>
      </c>
      <c r="B1542" s="109">
        <v>138211</v>
      </c>
      <c r="C1542" s="109">
        <v>89049</v>
      </c>
      <c r="D1542" s="110" t="s">
        <v>511</v>
      </c>
      <c r="E1542" s="110" t="s">
        <v>2704</v>
      </c>
      <c r="F1542" s="110"/>
      <c r="G1542" s="110"/>
      <c r="H1542" s="110" t="s">
        <v>1365</v>
      </c>
      <c r="I1542" s="110" t="s">
        <v>10</v>
      </c>
      <c r="J1542" s="111">
        <v>4200</v>
      </c>
      <c r="K1542" s="111">
        <v>6790</v>
      </c>
      <c r="L1542" s="110" t="s">
        <v>2610</v>
      </c>
      <c r="M1542" s="109">
        <v>1</v>
      </c>
      <c r="N1542" s="109"/>
      <c r="O1542" s="110"/>
      <c r="P1542" s="41" t="str">
        <f t="shared" si="24"/>
        <v>1</v>
      </c>
      <c r="Q1542" s="41" t="str">
        <f>INDEX(Торг!$J:$J,MATCH($B1542,Торг!$B:$B,0))</f>
        <v>АТП</v>
      </c>
      <c r="R1542" s="4" t="b">
        <f>EXACT(VLOOKUP(A1542,Торг!$A:$A,1,0),A1542)</f>
        <v>1</v>
      </c>
    </row>
    <row r="1543" spans="1:18" ht="75" x14ac:dyDescent="0.25">
      <c r="A1543" s="110" t="s">
        <v>2105</v>
      </c>
      <c r="B1543" s="109">
        <v>138212</v>
      </c>
      <c r="C1543" s="109">
        <v>89050</v>
      </c>
      <c r="D1543" s="110" t="s">
        <v>510</v>
      </c>
      <c r="E1543" s="110" t="s">
        <v>2704</v>
      </c>
      <c r="F1543" s="110"/>
      <c r="G1543" s="110"/>
      <c r="H1543" s="110" t="s">
        <v>1365</v>
      </c>
      <c r="I1543" s="110" t="s">
        <v>10</v>
      </c>
      <c r="J1543" s="111">
        <v>4200</v>
      </c>
      <c r="K1543" s="111">
        <v>6790</v>
      </c>
      <c r="L1543" s="110" t="s">
        <v>2610</v>
      </c>
      <c r="M1543" s="109">
        <v>1</v>
      </c>
      <c r="N1543" s="109"/>
      <c r="O1543" s="110"/>
      <c r="P1543" s="41" t="str">
        <f t="shared" si="24"/>
        <v>1</v>
      </c>
      <c r="Q1543" s="41" t="str">
        <f>INDEX(Торг!$J:$J,MATCH($B1543,Торг!$B:$B,0))</f>
        <v>АТП</v>
      </c>
      <c r="R1543" s="4" t="b">
        <f>EXACT(VLOOKUP(A1543,Торг!$A:$A,1,0),A1543)</f>
        <v>1</v>
      </c>
    </row>
    <row r="1544" spans="1:18" ht="75" x14ac:dyDescent="0.25">
      <c r="A1544" s="110" t="s">
        <v>2105</v>
      </c>
      <c r="B1544" s="109">
        <v>138213</v>
      </c>
      <c r="C1544" s="109">
        <v>89051</v>
      </c>
      <c r="D1544" s="110" t="s">
        <v>509</v>
      </c>
      <c r="E1544" s="110" t="s">
        <v>2704</v>
      </c>
      <c r="F1544" s="110"/>
      <c r="G1544" s="110"/>
      <c r="H1544" s="110" t="s">
        <v>1365</v>
      </c>
      <c r="I1544" s="110" t="s">
        <v>10</v>
      </c>
      <c r="J1544" s="111">
        <v>4200</v>
      </c>
      <c r="K1544" s="111">
        <v>6790</v>
      </c>
      <c r="L1544" s="110" t="s">
        <v>2610</v>
      </c>
      <c r="M1544" s="109">
        <v>1</v>
      </c>
      <c r="N1544" s="109"/>
      <c r="O1544" s="110"/>
      <c r="P1544" s="41" t="str">
        <f t="shared" si="24"/>
        <v>1</v>
      </c>
      <c r="Q1544" s="41" t="str">
        <f>INDEX(Торг!$J:$J,MATCH($B1544,Торг!$B:$B,0))</f>
        <v>АТП</v>
      </c>
      <c r="R1544" s="4" t="b">
        <f>EXACT(VLOOKUP(A1544,Торг!$A:$A,1,0),A1544)</f>
        <v>1</v>
      </c>
    </row>
    <row r="1545" spans="1:18" ht="75" x14ac:dyDescent="0.25">
      <c r="A1545" s="110" t="s">
        <v>2105</v>
      </c>
      <c r="B1545" s="109">
        <v>138214</v>
      </c>
      <c r="C1545" s="109">
        <v>89052</v>
      </c>
      <c r="D1545" s="110" t="s">
        <v>508</v>
      </c>
      <c r="E1545" s="110" t="s">
        <v>2704</v>
      </c>
      <c r="F1545" s="110"/>
      <c r="G1545" s="110"/>
      <c r="H1545" s="110" t="s">
        <v>1365</v>
      </c>
      <c r="I1545" s="110" t="s">
        <v>10</v>
      </c>
      <c r="J1545" s="111">
        <v>4200</v>
      </c>
      <c r="K1545" s="111">
        <v>6790</v>
      </c>
      <c r="L1545" s="110" t="s">
        <v>2610</v>
      </c>
      <c r="M1545" s="109">
        <v>1</v>
      </c>
      <c r="N1545" s="109"/>
      <c r="O1545" s="110"/>
      <c r="P1545" s="41" t="str">
        <f t="shared" si="24"/>
        <v>1</v>
      </c>
      <c r="Q1545" s="41" t="str">
        <f>INDEX(Торг!$J:$J,MATCH($B1545,Торг!$B:$B,0))</f>
        <v>АТП</v>
      </c>
      <c r="R1545" s="4" t="b">
        <f>EXACT(VLOOKUP(A1545,Торг!$A:$A,1,0),A1545)</f>
        <v>1</v>
      </c>
    </row>
    <row r="1546" spans="1:18" ht="75" x14ac:dyDescent="0.25">
      <c r="A1546" s="110" t="s">
        <v>2105</v>
      </c>
      <c r="B1546" s="109">
        <v>138215</v>
      </c>
      <c r="C1546" s="109">
        <v>89053</v>
      </c>
      <c r="D1546" s="110" t="s">
        <v>507</v>
      </c>
      <c r="E1546" s="110" t="s">
        <v>2704</v>
      </c>
      <c r="F1546" s="110"/>
      <c r="G1546" s="110"/>
      <c r="H1546" s="110" t="s">
        <v>1365</v>
      </c>
      <c r="I1546" s="110" t="s">
        <v>10</v>
      </c>
      <c r="J1546" s="111">
        <v>4200</v>
      </c>
      <c r="K1546" s="111">
        <v>6790</v>
      </c>
      <c r="L1546" s="110" t="s">
        <v>2610</v>
      </c>
      <c r="M1546" s="109">
        <v>1</v>
      </c>
      <c r="N1546" s="109"/>
      <c r="O1546" s="110"/>
      <c r="P1546" s="41" t="str">
        <f t="shared" si="24"/>
        <v>1</v>
      </c>
      <c r="Q1546" s="41" t="str">
        <f>INDEX(Торг!$J:$J,MATCH($B1546,Торг!$B:$B,0))</f>
        <v>АТП</v>
      </c>
      <c r="R1546" s="4" t="b">
        <f>EXACT(VLOOKUP(A1546,Торг!$A:$A,1,0),A1546)</f>
        <v>1</v>
      </c>
    </row>
    <row r="1547" spans="1:18" ht="75" x14ac:dyDescent="0.25">
      <c r="A1547" s="110" t="s">
        <v>2105</v>
      </c>
      <c r="B1547" s="109">
        <v>138216</v>
      </c>
      <c r="C1547" s="109">
        <v>89054</v>
      </c>
      <c r="D1547" s="110" t="s">
        <v>506</v>
      </c>
      <c r="E1547" s="110" t="s">
        <v>2704</v>
      </c>
      <c r="F1547" s="110"/>
      <c r="G1547" s="110"/>
      <c r="H1547" s="110" t="s">
        <v>1365</v>
      </c>
      <c r="I1547" s="110" t="s">
        <v>10</v>
      </c>
      <c r="J1547" s="111">
        <v>4200</v>
      </c>
      <c r="K1547" s="111">
        <v>6790</v>
      </c>
      <c r="L1547" s="110" t="s">
        <v>2610</v>
      </c>
      <c r="M1547" s="109">
        <v>1</v>
      </c>
      <c r="N1547" s="109"/>
      <c r="O1547" s="110"/>
      <c r="P1547" s="41" t="str">
        <f t="shared" si="24"/>
        <v>1</v>
      </c>
      <c r="Q1547" s="41" t="str">
        <f>INDEX(Торг!$J:$J,MATCH($B1547,Торг!$B:$B,0))</f>
        <v>АТП</v>
      </c>
      <c r="R1547" s="4" t="b">
        <f>EXACT(VLOOKUP(A1547,Торг!$A:$A,1,0),A1547)</f>
        <v>1</v>
      </c>
    </row>
    <row r="1548" spans="1:18" ht="75" x14ac:dyDescent="0.25">
      <c r="A1548" s="110" t="s">
        <v>2105</v>
      </c>
      <c r="B1548" s="109">
        <v>138217</v>
      </c>
      <c r="C1548" s="109">
        <v>89055</v>
      </c>
      <c r="D1548" s="110" t="s">
        <v>505</v>
      </c>
      <c r="E1548" s="110" t="s">
        <v>2704</v>
      </c>
      <c r="F1548" s="110"/>
      <c r="G1548" s="110"/>
      <c r="H1548" s="110" t="s">
        <v>1365</v>
      </c>
      <c r="I1548" s="110" t="s">
        <v>10</v>
      </c>
      <c r="J1548" s="111">
        <v>4200</v>
      </c>
      <c r="K1548" s="111">
        <v>6790</v>
      </c>
      <c r="L1548" s="110" t="s">
        <v>2610</v>
      </c>
      <c r="M1548" s="109">
        <v>1</v>
      </c>
      <c r="N1548" s="109"/>
      <c r="O1548" s="110"/>
      <c r="P1548" s="41" t="str">
        <f t="shared" si="24"/>
        <v>1</v>
      </c>
      <c r="Q1548" s="41" t="str">
        <f>INDEX(Торг!$J:$J,MATCH($B1548,Торг!$B:$B,0))</f>
        <v>АТП</v>
      </c>
      <c r="R1548" s="4" t="b">
        <f>EXACT(VLOOKUP(A1548,Торг!$A:$A,1,0),A1548)</f>
        <v>1</v>
      </c>
    </row>
    <row r="1549" spans="1:18" ht="75" x14ac:dyDescent="0.25">
      <c r="A1549" s="110" t="s">
        <v>2105</v>
      </c>
      <c r="B1549" s="109">
        <v>138218</v>
      </c>
      <c r="C1549" s="109">
        <v>89056</v>
      </c>
      <c r="D1549" s="110" t="s">
        <v>504</v>
      </c>
      <c r="E1549" s="110" t="s">
        <v>2704</v>
      </c>
      <c r="F1549" s="110"/>
      <c r="G1549" s="110"/>
      <c r="H1549" s="110" t="s">
        <v>1365</v>
      </c>
      <c r="I1549" s="110" t="s">
        <v>10</v>
      </c>
      <c r="J1549" s="111">
        <v>4200</v>
      </c>
      <c r="K1549" s="111">
        <v>6790</v>
      </c>
      <c r="L1549" s="110" t="s">
        <v>2610</v>
      </c>
      <c r="M1549" s="109">
        <v>1</v>
      </c>
      <c r="N1549" s="109"/>
      <c r="O1549" s="110"/>
      <c r="P1549" s="41" t="str">
        <f t="shared" si="24"/>
        <v>1</v>
      </c>
      <c r="Q1549" s="41" t="str">
        <f>INDEX(Торг!$J:$J,MATCH($B1549,Торг!$B:$B,0))</f>
        <v>АТП</v>
      </c>
      <c r="R1549" s="4" t="b">
        <f>EXACT(VLOOKUP(A1549,Торг!$A:$A,1,0),A1549)</f>
        <v>1</v>
      </c>
    </row>
    <row r="1550" spans="1:18" ht="75" x14ac:dyDescent="0.25">
      <c r="A1550" s="110" t="s">
        <v>2105</v>
      </c>
      <c r="B1550" s="109">
        <v>138219</v>
      </c>
      <c r="C1550" s="109">
        <v>89057</v>
      </c>
      <c r="D1550" s="110" t="s">
        <v>503</v>
      </c>
      <c r="E1550" s="110" t="s">
        <v>2704</v>
      </c>
      <c r="F1550" s="110"/>
      <c r="G1550" s="110"/>
      <c r="H1550" s="110" t="s">
        <v>1365</v>
      </c>
      <c r="I1550" s="110" t="s">
        <v>10</v>
      </c>
      <c r="J1550" s="111">
        <v>4200</v>
      </c>
      <c r="K1550" s="111">
        <v>6790</v>
      </c>
      <c r="L1550" s="110" t="s">
        <v>2610</v>
      </c>
      <c r="M1550" s="109">
        <v>1</v>
      </c>
      <c r="N1550" s="109"/>
      <c r="O1550" s="110"/>
      <c r="P1550" s="41" t="str">
        <f t="shared" si="24"/>
        <v>1</v>
      </c>
      <c r="Q1550" s="41" t="str">
        <f>INDEX(Торг!$J:$J,MATCH($B1550,Торг!$B:$B,0))</f>
        <v>АТП</v>
      </c>
      <c r="R1550" s="4" t="b">
        <f>EXACT(VLOOKUP(A1550,Торг!$A:$A,1,0),A1550)</f>
        <v>1</v>
      </c>
    </row>
    <row r="1551" spans="1:18" ht="75" x14ac:dyDescent="0.25">
      <c r="A1551" s="110" t="s">
        <v>2105</v>
      </c>
      <c r="B1551" s="109">
        <v>138220</v>
      </c>
      <c r="C1551" s="109">
        <v>89058</v>
      </c>
      <c r="D1551" s="110" t="s">
        <v>502</v>
      </c>
      <c r="E1551" s="110" t="s">
        <v>2704</v>
      </c>
      <c r="F1551" s="110"/>
      <c r="G1551" s="110"/>
      <c r="H1551" s="110" t="s">
        <v>1365</v>
      </c>
      <c r="I1551" s="110" t="s">
        <v>10</v>
      </c>
      <c r="J1551" s="111">
        <v>4200</v>
      </c>
      <c r="K1551" s="111">
        <v>6790</v>
      </c>
      <c r="L1551" s="110" t="s">
        <v>2610</v>
      </c>
      <c r="M1551" s="109">
        <v>1</v>
      </c>
      <c r="N1551" s="109"/>
      <c r="O1551" s="110"/>
      <c r="P1551" s="41" t="str">
        <f t="shared" si="24"/>
        <v>1</v>
      </c>
      <c r="Q1551" s="41" t="str">
        <f>INDEX(Торг!$J:$J,MATCH($B1551,Торг!$B:$B,0))</f>
        <v>АТП</v>
      </c>
      <c r="R1551" s="4" t="b">
        <f>EXACT(VLOOKUP(A1551,Торг!$A:$A,1,0),A1551)</f>
        <v>1</v>
      </c>
    </row>
    <row r="1552" spans="1:18" ht="75" x14ac:dyDescent="0.25">
      <c r="A1552" s="110" t="s">
        <v>2105</v>
      </c>
      <c r="B1552" s="109">
        <v>138221</v>
      </c>
      <c r="C1552" s="109">
        <v>89059</v>
      </c>
      <c r="D1552" s="110" t="s">
        <v>501</v>
      </c>
      <c r="E1552" s="110" t="s">
        <v>2704</v>
      </c>
      <c r="F1552" s="110"/>
      <c r="G1552" s="110"/>
      <c r="H1552" s="110" t="s">
        <v>1365</v>
      </c>
      <c r="I1552" s="110" t="s">
        <v>10</v>
      </c>
      <c r="J1552" s="111">
        <v>4200</v>
      </c>
      <c r="K1552" s="111">
        <v>6790</v>
      </c>
      <c r="L1552" s="110" t="s">
        <v>2610</v>
      </c>
      <c r="M1552" s="109">
        <v>1</v>
      </c>
      <c r="N1552" s="109"/>
      <c r="O1552" s="110"/>
      <c r="P1552" s="41" t="str">
        <f t="shared" si="24"/>
        <v>1</v>
      </c>
      <c r="Q1552" s="41" t="str">
        <f>INDEX(Торг!$J:$J,MATCH($B1552,Торг!$B:$B,0))</f>
        <v>АТП</v>
      </c>
      <c r="R1552" s="4" t="b">
        <f>EXACT(VLOOKUP(A1552,Торг!$A:$A,1,0),A1552)</f>
        <v>1</v>
      </c>
    </row>
    <row r="1553" spans="1:18" ht="75" x14ac:dyDescent="0.25">
      <c r="A1553" s="110" t="s">
        <v>2105</v>
      </c>
      <c r="B1553" s="109">
        <v>138222</v>
      </c>
      <c r="C1553" s="109">
        <v>89060</v>
      </c>
      <c r="D1553" s="110" t="s">
        <v>500</v>
      </c>
      <c r="E1553" s="110" t="s">
        <v>2704</v>
      </c>
      <c r="F1553" s="110"/>
      <c r="G1553" s="110"/>
      <c r="H1553" s="110" t="s">
        <v>1365</v>
      </c>
      <c r="I1553" s="110" t="s">
        <v>10</v>
      </c>
      <c r="J1553" s="111">
        <v>4200</v>
      </c>
      <c r="K1553" s="111">
        <v>6790</v>
      </c>
      <c r="L1553" s="110" t="s">
        <v>2610</v>
      </c>
      <c r="M1553" s="109">
        <v>1</v>
      </c>
      <c r="N1553" s="109"/>
      <c r="O1553" s="110"/>
      <c r="P1553" s="41" t="str">
        <f t="shared" si="24"/>
        <v>1</v>
      </c>
      <c r="Q1553" s="41" t="str">
        <f>INDEX(Торг!$J:$J,MATCH($B1553,Торг!$B:$B,0))</f>
        <v>АТП</v>
      </c>
      <c r="R1553" s="4" t="b">
        <f>EXACT(VLOOKUP(A1553,Торг!$A:$A,1,0),A1553)</f>
        <v>1</v>
      </c>
    </row>
    <row r="1554" spans="1:18" ht="75" x14ac:dyDescent="0.25">
      <c r="A1554" s="110" t="s">
        <v>2105</v>
      </c>
      <c r="B1554" s="109">
        <v>138223</v>
      </c>
      <c r="C1554" s="109">
        <v>89061</v>
      </c>
      <c r="D1554" s="110" t="s">
        <v>499</v>
      </c>
      <c r="E1554" s="110" t="s">
        <v>2704</v>
      </c>
      <c r="F1554" s="110"/>
      <c r="G1554" s="110"/>
      <c r="H1554" s="110" t="s">
        <v>1365</v>
      </c>
      <c r="I1554" s="110" t="s">
        <v>10</v>
      </c>
      <c r="J1554" s="111">
        <v>4200</v>
      </c>
      <c r="K1554" s="111">
        <v>6790</v>
      </c>
      <c r="L1554" s="110" t="s">
        <v>2610</v>
      </c>
      <c r="M1554" s="109">
        <v>1</v>
      </c>
      <c r="N1554" s="109"/>
      <c r="O1554" s="110"/>
      <c r="P1554" s="41" t="str">
        <f t="shared" si="24"/>
        <v>1</v>
      </c>
      <c r="Q1554" s="41" t="str">
        <f>INDEX(Торг!$J:$J,MATCH($B1554,Торг!$B:$B,0))</f>
        <v>АТП</v>
      </c>
      <c r="R1554" s="4" t="b">
        <f>EXACT(VLOOKUP(A1554,Торг!$A:$A,1,0),A1554)</f>
        <v>1</v>
      </c>
    </row>
    <row r="1555" spans="1:18" ht="75" x14ac:dyDescent="0.25">
      <c r="A1555" s="110" t="s">
        <v>2105</v>
      </c>
      <c r="B1555" s="109">
        <v>138224</v>
      </c>
      <c r="C1555" s="109">
        <v>69566</v>
      </c>
      <c r="D1555" s="110" t="s">
        <v>498</v>
      </c>
      <c r="E1555" s="110" t="s">
        <v>2704</v>
      </c>
      <c r="F1555" s="110"/>
      <c r="G1555" s="110"/>
      <c r="H1555" s="110" t="s">
        <v>1365</v>
      </c>
      <c r="I1555" s="110" t="s">
        <v>10</v>
      </c>
      <c r="J1555" s="111">
        <v>3600</v>
      </c>
      <c r="K1555" s="111">
        <v>5990</v>
      </c>
      <c r="L1555" s="110" t="s">
        <v>2610</v>
      </c>
      <c r="M1555" s="109">
        <v>1</v>
      </c>
      <c r="N1555" s="109"/>
      <c r="O1555" s="110"/>
      <c r="P1555" s="41" t="str">
        <f t="shared" si="24"/>
        <v>1</v>
      </c>
      <c r="Q1555" s="41" t="str">
        <f>INDEX(Торг!$J:$J,MATCH($B1555,Торг!$B:$B,0))</f>
        <v>АТП</v>
      </c>
      <c r="R1555" s="4" t="b">
        <f>EXACT(VLOOKUP(A1555,Торг!$A:$A,1,0),A1555)</f>
        <v>1</v>
      </c>
    </row>
    <row r="1556" spans="1:18" ht="75" x14ac:dyDescent="0.25">
      <c r="A1556" s="110" t="s">
        <v>2105</v>
      </c>
      <c r="B1556" s="109">
        <v>138225</v>
      </c>
      <c r="C1556" s="109">
        <v>69567</v>
      </c>
      <c r="D1556" s="110" t="s">
        <v>497</v>
      </c>
      <c r="E1556" s="110" t="s">
        <v>2704</v>
      </c>
      <c r="F1556" s="110"/>
      <c r="G1556" s="110"/>
      <c r="H1556" s="110" t="s">
        <v>1365</v>
      </c>
      <c r="I1556" s="110" t="s">
        <v>10</v>
      </c>
      <c r="J1556" s="111">
        <v>4200</v>
      </c>
      <c r="K1556" s="111">
        <v>6790</v>
      </c>
      <c r="L1556" s="110" t="s">
        <v>2610</v>
      </c>
      <c r="M1556" s="109">
        <v>1</v>
      </c>
      <c r="N1556" s="109"/>
      <c r="O1556" s="110"/>
      <c r="P1556" s="41" t="str">
        <f t="shared" si="24"/>
        <v>1</v>
      </c>
      <c r="Q1556" s="41" t="str">
        <f>INDEX(Торг!$J:$J,MATCH($B1556,Торг!$B:$B,0))</f>
        <v>АТП</v>
      </c>
      <c r="R1556" s="4" t="b">
        <f>EXACT(VLOOKUP(A1556,Торг!$A:$A,1,0),A1556)</f>
        <v>1</v>
      </c>
    </row>
    <row r="1557" spans="1:18" ht="75" x14ac:dyDescent="0.25">
      <c r="A1557" s="110" t="s">
        <v>2106</v>
      </c>
      <c r="B1557" s="109">
        <v>138227</v>
      </c>
      <c r="C1557" s="109">
        <v>69581</v>
      </c>
      <c r="D1557" s="110" t="s">
        <v>496</v>
      </c>
      <c r="E1557" s="110" t="s">
        <v>2704</v>
      </c>
      <c r="F1557" s="110"/>
      <c r="G1557" s="110"/>
      <c r="H1557" s="110" t="s">
        <v>481</v>
      </c>
      <c r="I1557" s="110" t="s">
        <v>10</v>
      </c>
      <c r="J1557" s="111">
        <v>3400</v>
      </c>
      <c r="K1557" s="111">
        <v>5490</v>
      </c>
      <c r="L1557" s="110" t="s">
        <v>2609</v>
      </c>
      <c r="M1557" s="109">
        <v>1</v>
      </c>
      <c r="N1557" s="109">
        <v>1</v>
      </c>
      <c r="O1557" s="110"/>
      <c r="P1557" s="41" t="str">
        <f t="shared" si="24"/>
        <v>1ск1</v>
      </c>
      <c r="Q1557" s="41" t="str">
        <f>INDEX(Торг!$J:$J,MATCH($B1557,Торг!$B:$B,0))</f>
        <v>АТП</v>
      </c>
      <c r="R1557" s="4" t="b">
        <f>EXACT(VLOOKUP(A1557,Торг!$A:$A,1,0),A1557)</f>
        <v>1</v>
      </c>
    </row>
    <row r="1558" spans="1:18" ht="75" x14ac:dyDescent="0.25">
      <c r="A1558" s="110" t="s">
        <v>2106</v>
      </c>
      <c r="B1558" s="109">
        <v>138228</v>
      </c>
      <c r="C1558" s="109">
        <v>89143</v>
      </c>
      <c r="D1558" s="110" t="s">
        <v>495</v>
      </c>
      <c r="E1558" s="110" t="s">
        <v>2704</v>
      </c>
      <c r="F1558" s="110"/>
      <c r="G1558" s="110"/>
      <c r="H1558" s="110" t="s">
        <v>481</v>
      </c>
      <c r="I1558" s="110" t="s">
        <v>10</v>
      </c>
      <c r="J1558" s="111">
        <v>4000</v>
      </c>
      <c r="K1558" s="111">
        <v>6390</v>
      </c>
      <c r="L1558" s="110" t="s">
        <v>2609</v>
      </c>
      <c r="M1558" s="109">
        <v>1</v>
      </c>
      <c r="N1558" s="109"/>
      <c r="O1558" s="110"/>
      <c r="P1558" s="41" t="str">
        <f t="shared" si="24"/>
        <v>1</v>
      </c>
      <c r="Q1558" s="41" t="str">
        <f>INDEX(Торг!$J:$J,MATCH($B1558,Торг!$B:$B,0))</f>
        <v>АТП</v>
      </c>
      <c r="R1558" s="4" t="b">
        <f>EXACT(VLOOKUP(A1558,Торг!$A:$A,1,0),A1558)</f>
        <v>1</v>
      </c>
    </row>
    <row r="1559" spans="1:18" ht="75" x14ac:dyDescent="0.25">
      <c r="A1559" s="110" t="s">
        <v>2106</v>
      </c>
      <c r="B1559" s="109">
        <v>138229</v>
      </c>
      <c r="C1559" s="109">
        <v>89144</v>
      </c>
      <c r="D1559" s="110" t="s">
        <v>494</v>
      </c>
      <c r="E1559" s="110" t="s">
        <v>2704</v>
      </c>
      <c r="F1559" s="110"/>
      <c r="G1559" s="110"/>
      <c r="H1559" s="110" t="s">
        <v>481</v>
      </c>
      <c r="I1559" s="110" t="s">
        <v>10</v>
      </c>
      <c r="J1559" s="111">
        <v>4000</v>
      </c>
      <c r="K1559" s="111">
        <v>6390</v>
      </c>
      <c r="L1559" s="110" t="s">
        <v>2609</v>
      </c>
      <c r="M1559" s="109">
        <v>1</v>
      </c>
      <c r="N1559" s="109"/>
      <c r="O1559" s="110"/>
      <c r="P1559" s="41" t="str">
        <f t="shared" si="24"/>
        <v>1</v>
      </c>
      <c r="Q1559" s="41" t="str">
        <f>INDEX(Торг!$J:$J,MATCH($B1559,Торг!$B:$B,0))</f>
        <v>АТП</v>
      </c>
      <c r="R1559" s="4" t="b">
        <f>EXACT(VLOOKUP(A1559,Торг!$A:$A,1,0),A1559)</f>
        <v>1</v>
      </c>
    </row>
    <row r="1560" spans="1:18" ht="75" x14ac:dyDescent="0.25">
      <c r="A1560" s="110" t="s">
        <v>2106</v>
      </c>
      <c r="B1560" s="109">
        <v>138230</v>
      </c>
      <c r="C1560" s="109">
        <v>89145</v>
      </c>
      <c r="D1560" s="110" t="s">
        <v>493</v>
      </c>
      <c r="E1560" s="110" t="s">
        <v>2704</v>
      </c>
      <c r="F1560" s="110"/>
      <c r="G1560" s="110"/>
      <c r="H1560" s="110" t="s">
        <v>481</v>
      </c>
      <c r="I1560" s="110" t="s">
        <v>10</v>
      </c>
      <c r="J1560" s="111">
        <v>4000</v>
      </c>
      <c r="K1560" s="111">
        <v>6390</v>
      </c>
      <c r="L1560" s="110" t="s">
        <v>2609</v>
      </c>
      <c r="M1560" s="109">
        <v>1</v>
      </c>
      <c r="N1560" s="109"/>
      <c r="O1560" s="110"/>
      <c r="P1560" s="41" t="str">
        <f t="shared" si="24"/>
        <v>1</v>
      </c>
      <c r="Q1560" s="41" t="str">
        <f>INDEX(Торг!$J:$J,MATCH($B1560,Торг!$B:$B,0))</f>
        <v>АТП</v>
      </c>
      <c r="R1560" s="4" t="b">
        <f>EXACT(VLOOKUP(A1560,Торг!$A:$A,1,0),A1560)</f>
        <v>1</v>
      </c>
    </row>
    <row r="1561" spans="1:18" ht="75" x14ac:dyDescent="0.25">
      <c r="A1561" s="110" t="s">
        <v>2106</v>
      </c>
      <c r="B1561" s="109">
        <v>138231</v>
      </c>
      <c r="C1561" s="109">
        <v>89146</v>
      </c>
      <c r="D1561" s="110" t="s">
        <v>492</v>
      </c>
      <c r="E1561" s="110" t="s">
        <v>2704</v>
      </c>
      <c r="F1561" s="110"/>
      <c r="G1561" s="110"/>
      <c r="H1561" s="110" t="s">
        <v>481</v>
      </c>
      <c r="I1561" s="110" t="s">
        <v>10</v>
      </c>
      <c r="J1561" s="111">
        <v>4000</v>
      </c>
      <c r="K1561" s="111">
        <v>6390</v>
      </c>
      <c r="L1561" s="110" t="s">
        <v>2609</v>
      </c>
      <c r="M1561" s="109">
        <v>1</v>
      </c>
      <c r="N1561" s="109"/>
      <c r="O1561" s="110"/>
      <c r="P1561" s="41" t="str">
        <f t="shared" si="24"/>
        <v>1</v>
      </c>
      <c r="Q1561" s="41" t="str">
        <f>INDEX(Торг!$J:$J,MATCH($B1561,Торг!$B:$B,0))</f>
        <v>АТП</v>
      </c>
      <c r="R1561" s="4" t="b">
        <f>EXACT(VLOOKUP(A1561,Торг!$A:$A,1,0),A1561)</f>
        <v>1</v>
      </c>
    </row>
    <row r="1562" spans="1:18" ht="75" x14ac:dyDescent="0.25">
      <c r="A1562" s="110" t="s">
        <v>2106</v>
      </c>
      <c r="B1562" s="109">
        <v>138232</v>
      </c>
      <c r="C1562" s="109">
        <v>89147</v>
      </c>
      <c r="D1562" s="110" t="s">
        <v>491</v>
      </c>
      <c r="E1562" s="110" t="s">
        <v>2704</v>
      </c>
      <c r="F1562" s="110"/>
      <c r="G1562" s="110"/>
      <c r="H1562" s="110" t="s">
        <v>481</v>
      </c>
      <c r="I1562" s="110" t="s">
        <v>10</v>
      </c>
      <c r="J1562" s="111">
        <v>4000</v>
      </c>
      <c r="K1562" s="111">
        <v>6390</v>
      </c>
      <c r="L1562" s="110" t="s">
        <v>2609</v>
      </c>
      <c r="M1562" s="109">
        <v>1</v>
      </c>
      <c r="N1562" s="109"/>
      <c r="O1562" s="110"/>
      <c r="P1562" s="41" t="str">
        <f t="shared" si="24"/>
        <v>1</v>
      </c>
      <c r="Q1562" s="41" t="str">
        <f>INDEX(Торг!$J:$J,MATCH($B1562,Торг!$B:$B,0))</f>
        <v>АТП</v>
      </c>
      <c r="R1562" s="4" t="b">
        <f>EXACT(VLOOKUP(A1562,Торг!$A:$A,1,0),A1562)</f>
        <v>1</v>
      </c>
    </row>
    <row r="1563" spans="1:18" ht="75" x14ac:dyDescent="0.25">
      <c r="A1563" s="110" t="s">
        <v>2106</v>
      </c>
      <c r="B1563" s="109">
        <v>138233</v>
      </c>
      <c r="C1563" s="109">
        <v>89148</v>
      </c>
      <c r="D1563" s="110" t="s">
        <v>490</v>
      </c>
      <c r="E1563" s="110" t="s">
        <v>2704</v>
      </c>
      <c r="F1563" s="110"/>
      <c r="G1563" s="110"/>
      <c r="H1563" s="110" t="s">
        <v>481</v>
      </c>
      <c r="I1563" s="110" t="s">
        <v>10</v>
      </c>
      <c r="J1563" s="111">
        <v>4000</v>
      </c>
      <c r="K1563" s="111">
        <v>6390</v>
      </c>
      <c r="L1563" s="110" t="s">
        <v>2609</v>
      </c>
      <c r="M1563" s="109">
        <v>1</v>
      </c>
      <c r="N1563" s="109"/>
      <c r="O1563" s="110"/>
      <c r="P1563" s="41" t="str">
        <f t="shared" si="24"/>
        <v>1</v>
      </c>
      <c r="Q1563" s="41" t="str">
        <f>INDEX(Торг!$J:$J,MATCH($B1563,Торг!$B:$B,0))</f>
        <v>АТП</v>
      </c>
      <c r="R1563" s="4" t="b">
        <f>EXACT(VLOOKUP(A1563,Торг!$A:$A,1,0),A1563)</f>
        <v>1</v>
      </c>
    </row>
    <row r="1564" spans="1:18" ht="75" x14ac:dyDescent="0.25">
      <c r="A1564" s="110" t="s">
        <v>2106</v>
      </c>
      <c r="B1564" s="109">
        <v>138234</v>
      </c>
      <c r="C1564" s="109">
        <v>89149</v>
      </c>
      <c r="D1564" s="110" t="s">
        <v>489</v>
      </c>
      <c r="E1564" s="110" t="s">
        <v>2704</v>
      </c>
      <c r="F1564" s="110"/>
      <c r="G1564" s="110"/>
      <c r="H1564" s="110" t="s">
        <v>481</v>
      </c>
      <c r="I1564" s="110" t="s">
        <v>10</v>
      </c>
      <c r="J1564" s="111">
        <v>4000</v>
      </c>
      <c r="K1564" s="111">
        <v>6390</v>
      </c>
      <c r="L1564" s="110" t="s">
        <v>2609</v>
      </c>
      <c r="M1564" s="109">
        <v>1</v>
      </c>
      <c r="N1564" s="109"/>
      <c r="O1564" s="110"/>
      <c r="P1564" s="41" t="str">
        <f t="shared" si="24"/>
        <v>1</v>
      </c>
      <c r="Q1564" s="41" t="str">
        <f>INDEX(Торг!$J:$J,MATCH($B1564,Торг!$B:$B,0))</f>
        <v>АТП</v>
      </c>
      <c r="R1564" s="4" t="b">
        <f>EXACT(VLOOKUP(A1564,Торг!$A:$A,1,0),A1564)</f>
        <v>1</v>
      </c>
    </row>
    <row r="1565" spans="1:18" ht="75" x14ac:dyDescent="0.25">
      <c r="A1565" s="110" t="s">
        <v>2106</v>
      </c>
      <c r="B1565" s="109">
        <v>138235</v>
      </c>
      <c r="C1565" s="109">
        <v>89150</v>
      </c>
      <c r="D1565" s="110" t="s">
        <v>488</v>
      </c>
      <c r="E1565" s="110" t="s">
        <v>2704</v>
      </c>
      <c r="F1565" s="110"/>
      <c r="G1565" s="110"/>
      <c r="H1565" s="110" t="s">
        <v>481</v>
      </c>
      <c r="I1565" s="110" t="s">
        <v>10</v>
      </c>
      <c r="J1565" s="111">
        <v>4000</v>
      </c>
      <c r="K1565" s="111">
        <v>6390</v>
      </c>
      <c r="L1565" s="110" t="s">
        <v>2609</v>
      </c>
      <c r="M1565" s="109">
        <v>1</v>
      </c>
      <c r="N1565" s="109"/>
      <c r="O1565" s="110"/>
      <c r="P1565" s="41" t="str">
        <f t="shared" si="24"/>
        <v>1</v>
      </c>
      <c r="Q1565" s="41" t="str">
        <f>INDEX(Торг!$J:$J,MATCH($B1565,Торг!$B:$B,0))</f>
        <v>АТП</v>
      </c>
      <c r="R1565" s="4" t="b">
        <f>EXACT(VLOOKUP(A1565,Торг!$A:$A,1,0),A1565)</f>
        <v>1</v>
      </c>
    </row>
    <row r="1566" spans="1:18" ht="75" x14ac:dyDescent="0.25">
      <c r="A1566" s="110" t="s">
        <v>2106</v>
      </c>
      <c r="B1566" s="109">
        <v>138236</v>
      </c>
      <c r="C1566" s="109">
        <v>89151</v>
      </c>
      <c r="D1566" s="110" t="s">
        <v>487</v>
      </c>
      <c r="E1566" s="110" t="s">
        <v>2704</v>
      </c>
      <c r="F1566" s="110"/>
      <c r="G1566" s="110"/>
      <c r="H1566" s="110" t="s">
        <v>481</v>
      </c>
      <c r="I1566" s="110" t="s">
        <v>10</v>
      </c>
      <c r="J1566" s="111">
        <v>4000</v>
      </c>
      <c r="K1566" s="111">
        <v>6390</v>
      </c>
      <c r="L1566" s="110" t="s">
        <v>2609</v>
      </c>
      <c r="M1566" s="109">
        <v>1</v>
      </c>
      <c r="N1566" s="109"/>
      <c r="O1566" s="110"/>
      <c r="P1566" s="41" t="str">
        <f t="shared" si="24"/>
        <v>1</v>
      </c>
      <c r="Q1566" s="41" t="str">
        <f>INDEX(Торг!$J:$J,MATCH($B1566,Торг!$B:$B,0))</f>
        <v>АТП</v>
      </c>
      <c r="R1566" s="4" t="b">
        <f>EXACT(VLOOKUP(A1566,Торг!$A:$A,1,0),A1566)</f>
        <v>1</v>
      </c>
    </row>
    <row r="1567" spans="1:18" ht="75" x14ac:dyDescent="0.25">
      <c r="A1567" s="110" t="s">
        <v>2106</v>
      </c>
      <c r="B1567" s="109">
        <v>138237</v>
      </c>
      <c r="C1567" s="109">
        <v>89152</v>
      </c>
      <c r="D1567" s="110" t="s">
        <v>486</v>
      </c>
      <c r="E1567" s="110" t="s">
        <v>2704</v>
      </c>
      <c r="F1567" s="110"/>
      <c r="G1567" s="110"/>
      <c r="H1567" s="110" t="s">
        <v>481</v>
      </c>
      <c r="I1567" s="110" t="s">
        <v>10</v>
      </c>
      <c r="J1567" s="111">
        <v>4000</v>
      </c>
      <c r="K1567" s="111">
        <v>6390</v>
      </c>
      <c r="L1567" s="110" t="s">
        <v>2609</v>
      </c>
      <c r="M1567" s="109">
        <v>1</v>
      </c>
      <c r="N1567" s="109"/>
      <c r="O1567" s="110"/>
      <c r="P1567" s="41" t="str">
        <f t="shared" si="24"/>
        <v>1</v>
      </c>
      <c r="Q1567" s="41" t="str">
        <f>INDEX(Торг!$J:$J,MATCH($B1567,Торг!$B:$B,0))</f>
        <v>АТП</v>
      </c>
      <c r="R1567" s="4" t="b">
        <f>EXACT(VLOOKUP(A1567,Торг!$A:$A,1,0),A1567)</f>
        <v>1</v>
      </c>
    </row>
    <row r="1568" spans="1:18" ht="75" x14ac:dyDescent="0.25">
      <c r="A1568" s="110" t="s">
        <v>2106</v>
      </c>
      <c r="B1568" s="109">
        <v>138238</v>
      </c>
      <c r="C1568" s="109">
        <v>89153</v>
      </c>
      <c r="D1568" s="110" t="s">
        <v>485</v>
      </c>
      <c r="E1568" s="110" t="s">
        <v>2704</v>
      </c>
      <c r="F1568" s="110"/>
      <c r="G1568" s="110"/>
      <c r="H1568" s="110" t="s">
        <v>481</v>
      </c>
      <c r="I1568" s="110" t="s">
        <v>10</v>
      </c>
      <c r="J1568" s="111">
        <v>4000</v>
      </c>
      <c r="K1568" s="111">
        <v>6390</v>
      </c>
      <c r="L1568" s="110" t="s">
        <v>2609</v>
      </c>
      <c r="M1568" s="109">
        <v>1</v>
      </c>
      <c r="N1568" s="109"/>
      <c r="O1568" s="110"/>
      <c r="P1568" s="41" t="str">
        <f t="shared" si="24"/>
        <v>1</v>
      </c>
      <c r="Q1568" s="41" t="str">
        <f>INDEX(Торг!$J:$J,MATCH($B1568,Торг!$B:$B,0))</f>
        <v>АТП</v>
      </c>
      <c r="R1568" s="4" t="b">
        <f>EXACT(VLOOKUP(A1568,Торг!$A:$A,1,0),A1568)</f>
        <v>1</v>
      </c>
    </row>
    <row r="1569" spans="1:18" ht="75" x14ac:dyDescent="0.25">
      <c r="A1569" s="110" t="s">
        <v>2106</v>
      </c>
      <c r="B1569" s="109">
        <v>138239</v>
      </c>
      <c r="C1569" s="109">
        <v>89154</v>
      </c>
      <c r="D1569" s="110" t="s">
        <v>484</v>
      </c>
      <c r="E1569" s="110" t="s">
        <v>2704</v>
      </c>
      <c r="F1569" s="110"/>
      <c r="G1569" s="110"/>
      <c r="H1569" s="110" t="s">
        <v>481</v>
      </c>
      <c r="I1569" s="110" t="s">
        <v>10</v>
      </c>
      <c r="J1569" s="111">
        <v>4000</v>
      </c>
      <c r="K1569" s="111">
        <v>6390</v>
      </c>
      <c r="L1569" s="110" t="s">
        <v>2609</v>
      </c>
      <c r="M1569" s="109">
        <v>1</v>
      </c>
      <c r="N1569" s="109"/>
      <c r="O1569" s="110"/>
      <c r="P1569" s="41" t="str">
        <f t="shared" si="24"/>
        <v>1</v>
      </c>
      <c r="Q1569" s="41" t="str">
        <f>INDEX(Торг!$J:$J,MATCH($B1569,Торг!$B:$B,0))</f>
        <v>АТП</v>
      </c>
      <c r="R1569" s="4" t="b">
        <f>EXACT(VLOOKUP(A1569,Торг!$A:$A,1,0),A1569)</f>
        <v>1</v>
      </c>
    </row>
    <row r="1570" spans="1:18" ht="75" x14ac:dyDescent="0.25">
      <c r="A1570" s="110" t="s">
        <v>2106</v>
      </c>
      <c r="B1570" s="109">
        <v>138240</v>
      </c>
      <c r="C1570" s="109">
        <v>69582</v>
      </c>
      <c r="D1570" s="110" t="s">
        <v>483</v>
      </c>
      <c r="E1570" s="110" t="s">
        <v>2704</v>
      </c>
      <c r="F1570" s="110"/>
      <c r="G1570" s="110"/>
      <c r="H1570" s="110" t="s">
        <v>481</v>
      </c>
      <c r="I1570" s="110" t="s">
        <v>10</v>
      </c>
      <c r="J1570" s="111">
        <v>4000</v>
      </c>
      <c r="K1570" s="111">
        <v>6390</v>
      </c>
      <c r="L1570" s="110" t="s">
        <v>2609</v>
      </c>
      <c r="M1570" s="109">
        <v>1</v>
      </c>
      <c r="N1570" s="109"/>
      <c r="O1570" s="110"/>
      <c r="P1570" s="41" t="str">
        <f t="shared" si="24"/>
        <v>1</v>
      </c>
      <c r="Q1570" s="41" t="str">
        <f>INDEX(Торг!$J:$J,MATCH($B1570,Торг!$B:$B,0))</f>
        <v>АТП</v>
      </c>
      <c r="R1570" s="4" t="b">
        <f>EXACT(VLOOKUP(A1570,Торг!$A:$A,1,0),A1570)</f>
        <v>1</v>
      </c>
    </row>
    <row r="1571" spans="1:18" ht="75" x14ac:dyDescent="0.25">
      <c r="A1571" s="110" t="s">
        <v>2106</v>
      </c>
      <c r="B1571" s="109">
        <v>138241</v>
      </c>
      <c r="C1571" s="109">
        <v>89155</v>
      </c>
      <c r="D1571" s="110" t="s">
        <v>482</v>
      </c>
      <c r="E1571" s="110" t="s">
        <v>2704</v>
      </c>
      <c r="F1571" s="110"/>
      <c r="G1571" s="110"/>
      <c r="H1571" s="110" t="s">
        <v>481</v>
      </c>
      <c r="I1571" s="110" t="s">
        <v>10</v>
      </c>
      <c r="J1571" s="111">
        <v>4000</v>
      </c>
      <c r="K1571" s="111">
        <v>6390</v>
      </c>
      <c r="L1571" s="110" t="s">
        <v>2609</v>
      </c>
      <c r="M1571" s="109">
        <v>1</v>
      </c>
      <c r="N1571" s="109"/>
      <c r="O1571" s="110"/>
      <c r="P1571" s="41" t="str">
        <f t="shared" si="24"/>
        <v>1</v>
      </c>
      <c r="Q1571" s="41" t="str">
        <f>INDEX(Торг!$J:$J,MATCH($B1571,Торг!$B:$B,0))</f>
        <v>АТП</v>
      </c>
      <c r="R1571" s="4" t="b">
        <f>EXACT(VLOOKUP(A1571,Торг!$A:$A,1,0),A1571)</f>
        <v>1</v>
      </c>
    </row>
    <row r="1572" spans="1:18" ht="75" x14ac:dyDescent="0.25">
      <c r="A1572" s="110" t="s">
        <v>58</v>
      </c>
      <c r="B1572" s="109">
        <v>243481</v>
      </c>
      <c r="C1572" s="109">
        <v>180043</v>
      </c>
      <c r="D1572" s="110" t="s">
        <v>2107</v>
      </c>
      <c r="E1572" s="110" t="s">
        <v>2704</v>
      </c>
      <c r="F1572" s="110"/>
      <c r="G1572" s="110"/>
      <c r="H1572" s="110" t="s">
        <v>59</v>
      </c>
      <c r="I1572" s="110" t="s">
        <v>10</v>
      </c>
      <c r="J1572" s="111">
        <v>2900</v>
      </c>
      <c r="K1572" s="111">
        <v>4390</v>
      </c>
      <c r="L1572" s="110" t="s">
        <v>2594</v>
      </c>
      <c r="M1572" s="109">
        <v>1</v>
      </c>
      <c r="N1572" s="109"/>
      <c r="O1572" s="110"/>
      <c r="P1572" s="41" t="str">
        <f t="shared" si="24"/>
        <v>1</v>
      </c>
      <c r="Q1572" s="41" t="str">
        <f>INDEX(Торг!$J:$J,MATCH($B1572,Торг!$B:$B,0))</f>
        <v>АТП</v>
      </c>
      <c r="R1572" s="4" t="b">
        <f>EXACT(VLOOKUP(A1572,Торг!$A:$A,1,0),A1572)</f>
        <v>1</v>
      </c>
    </row>
    <row r="1573" spans="1:18" ht="75" x14ac:dyDescent="0.25">
      <c r="A1573" s="110" t="s">
        <v>58</v>
      </c>
      <c r="B1573" s="109">
        <v>243482</v>
      </c>
      <c r="C1573" s="109">
        <v>180046</v>
      </c>
      <c r="D1573" s="110" t="s">
        <v>2108</v>
      </c>
      <c r="E1573" s="110" t="s">
        <v>2704</v>
      </c>
      <c r="F1573" s="110"/>
      <c r="G1573" s="110"/>
      <c r="H1573" s="110" t="s">
        <v>59</v>
      </c>
      <c r="I1573" s="110" t="s">
        <v>10</v>
      </c>
      <c r="J1573" s="111">
        <v>3500</v>
      </c>
      <c r="K1573" s="111">
        <v>5190</v>
      </c>
      <c r="L1573" s="110" t="s">
        <v>2594</v>
      </c>
      <c r="M1573" s="109">
        <v>1</v>
      </c>
      <c r="N1573" s="109"/>
      <c r="O1573" s="110"/>
      <c r="P1573" s="41" t="str">
        <f t="shared" si="24"/>
        <v>1</v>
      </c>
      <c r="Q1573" s="41" t="str">
        <f>INDEX(Торг!$J:$J,MATCH($B1573,Торг!$B:$B,0))</f>
        <v>АТП</v>
      </c>
      <c r="R1573" s="4" t="b">
        <f>EXACT(VLOOKUP(A1573,Торг!$A:$A,1,0),A1573)</f>
        <v>1</v>
      </c>
    </row>
    <row r="1574" spans="1:18" ht="75" x14ac:dyDescent="0.25">
      <c r="A1574" s="110" t="s">
        <v>58</v>
      </c>
      <c r="B1574" s="109">
        <v>243483</v>
      </c>
      <c r="C1574" s="109">
        <v>180047</v>
      </c>
      <c r="D1574" s="110" t="s">
        <v>2109</v>
      </c>
      <c r="E1574" s="110" t="s">
        <v>2704</v>
      </c>
      <c r="F1574" s="110"/>
      <c r="G1574" s="110"/>
      <c r="H1574" s="110" t="s">
        <v>59</v>
      </c>
      <c r="I1574" s="110" t="s">
        <v>10</v>
      </c>
      <c r="J1574" s="111">
        <v>3500</v>
      </c>
      <c r="K1574" s="111">
        <v>5190</v>
      </c>
      <c r="L1574" s="110" t="s">
        <v>2594</v>
      </c>
      <c r="M1574" s="109">
        <v>1</v>
      </c>
      <c r="N1574" s="109"/>
      <c r="O1574" s="110"/>
      <c r="P1574" s="41" t="str">
        <f t="shared" si="24"/>
        <v>1</v>
      </c>
      <c r="Q1574" s="41" t="str">
        <f>INDEX(Торг!$J:$J,MATCH($B1574,Торг!$B:$B,0))</f>
        <v>АТП</v>
      </c>
      <c r="R1574" s="4" t="b">
        <f>EXACT(VLOOKUP(A1574,Торг!$A:$A,1,0),A1574)</f>
        <v>1</v>
      </c>
    </row>
    <row r="1575" spans="1:18" ht="75" x14ac:dyDescent="0.25">
      <c r="A1575" s="110" t="s">
        <v>58</v>
      </c>
      <c r="B1575" s="109">
        <v>243484</v>
      </c>
      <c r="C1575" s="109">
        <v>180048</v>
      </c>
      <c r="D1575" s="110" t="s">
        <v>2110</v>
      </c>
      <c r="E1575" s="110" t="s">
        <v>2704</v>
      </c>
      <c r="F1575" s="110"/>
      <c r="G1575" s="110"/>
      <c r="H1575" s="110" t="s">
        <v>59</v>
      </c>
      <c r="I1575" s="110" t="s">
        <v>10</v>
      </c>
      <c r="J1575" s="111">
        <v>3500</v>
      </c>
      <c r="K1575" s="111">
        <v>5190</v>
      </c>
      <c r="L1575" s="110" t="s">
        <v>2594</v>
      </c>
      <c r="M1575" s="109">
        <v>1</v>
      </c>
      <c r="N1575" s="109"/>
      <c r="O1575" s="110"/>
      <c r="P1575" s="41" t="str">
        <f t="shared" si="24"/>
        <v>1</v>
      </c>
      <c r="Q1575" s="41" t="str">
        <f>INDEX(Торг!$J:$J,MATCH($B1575,Торг!$B:$B,0))</f>
        <v>АТП</v>
      </c>
      <c r="R1575" s="4" t="b">
        <f>EXACT(VLOOKUP(A1575,Торг!$A:$A,1,0),A1575)</f>
        <v>1</v>
      </c>
    </row>
    <row r="1576" spans="1:18" ht="75" x14ac:dyDescent="0.25">
      <c r="A1576" s="110" t="s">
        <v>58</v>
      </c>
      <c r="B1576" s="109">
        <v>243485</v>
      </c>
      <c r="C1576" s="109">
        <v>180049</v>
      </c>
      <c r="D1576" s="110" t="s">
        <v>2111</v>
      </c>
      <c r="E1576" s="110" t="s">
        <v>2704</v>
      </c>
      <c r="F1576" s="110"/>
      <c r="G1576" s="110"/>
      <c r="H1576" s="110" t="s">
        <v>59</v>
      </c>
      <c r="I1576" s="110" t="s">
        <v>10</v>
      </c>
      <c r="J1576" s="111">
        <v>3500</v>
      </c>
      <c r="K1576" s="111">
        <v>5190</v>
      </c>
      <c r="L1576" s="110" t="s">
        <v>2594</v>
      </c>
      <c r="M1576" s="109">
        <v>1</v>
      </c>
      <c r="N1576" s="109"/>
      <c r="O1576" s="110"/>
      <c r="P1576" s="41" t="str">
        <f t="shared" si="24"/>
        <v>1</v>
      </c>
      <c r="Q1576" s="41" t="str">
        <f>INDEX(Торг!$J:$J,MATCH($B1576,Торг!$B:$B,0))</f>
        <v>АТП</v>
      </c>
      <c r="R1576" s="4" t="b">
        <f>EXACT(VLOOKUP(A1576,Торг!$A:$A,1,0),A1576)</f>
        <v>1</v>
      </c>
    </row>
    <row r="1577" spans="1:18" ht="75" x14ac:dyDescent="0.25">
      <c r="A1577" s="110" t="s">
        <v>58</v>
      </c>
      <c r="B1577" s="109">
        <v>243486</v>
      </c>
      <c r="C1577" s="109">
        <v>180050</v>
      </c>
      <c r="D1577" s="110" t="s">
        <v>2112</v>
      </c>
      <c r="E1577" s="110" t="s">
        <v>2704</v>
      </c>
      <c r="F1577" s="110"/>
      <c r="G1577" s="110"/>
      <c r="H1577" s="110" t="s">
        <v>59</v>
      </c>
      <c r="I1577" s="110" t="s">
        <v>10</v>
      </c>
      <c r="J1577" s="111">
        <v>3500</v>
      </c>
      <c r="K1577" s="111">
        <v>5190</v>
      </c>
      <c r="L1577" s="110" t="s">
        <v>2594</v>
      </c>
      <c r="M1577" s="109">
        <v>1</v>
      </c>
      <c r="N1577" s="109"/>
      <c r="O1577" s="110"/>
      <c r="P1577" s="41" t="str">
        <f t="shared" si="24"/>
        <v>1</v>
      </c>
      <c r="Q1577" s="41" t="str">
        <f>INDEX(Торг!$J:$J,MATCH($B1577,Торг!$B:$B,0))</f>
        <v>АТП</v>
      </c>
      <c r="R1577" s="4" t="b">
        <f>EXACT(VLOOKUP(A1577,Торг!$A:$A,1,0),A1577)</f>
        <v>1</v>
      </c>
    </row>
    <row r="1578" spans="1:18" ht="75" x14ac:dyDescent="0.25">
      <c r="A1578" s="110" t="s">
        <v>58</v>
      </c>
      <c r="B1578" s="109">
        <v>243487</v>
      </c>
      <c r="C1578" s="109">
        <v>180051</v>
      </c>
      <c r="D1578" s="110" t="s">
        <v>2113</v>
      </c>
      <c r="E1578" s="110" t="s">
        <v>2704</v>
      </c>
      <c r="F1578" s="110"/>
      <c r="G1578" s="110"/>
      <c r="H1578" s="110" t="s">
        <v>59</v>
      </c>
      <c r="I1578" s="110" t="s">
        <v>10</v>
      </c>
      <c r="J1578" s="111">
        <v>3500</v>
      </c>
      <c r="K1578" s="111">
        <v>5190</v>
      </c>
      <c r="L1578" s="110" t="s">
        <v>2594</v>
      </c>
      <c r="M1578" s="109">
        <v>1</v>
      </c>
      <c r="N1578" s="109"/>
      <c r="O1578" s="110"/>
      <c r="P1578" s="41" t="str">
        <f t="shared" si="24"/>
        <v>1</v>
      </c>
      <c r="Q1578" s="41" t="str">
        <f>INDEX(Торг!$J:$J,MATCH($B1578,Торг!$B:$B,0))</f>
        <v>АТП</v>
      </c>
      <c r="R1578" s="4" t="b">
        <f>EXACT(VLOOKUP(A1578,Торг!$A:$A,1,0),A1578)</f>
        <v>1</v>
      </c>
    </row>
    <row r="1579" spans="1:18" ht="75" x14ac:dyDescent="0.25">
      <c r="A1579" s="110" t="s">
        <v>58</v>
      </c>
      <c r="B1579" s="109">
        <v>243488</v>
      </c>
      <c r="C1579" s="109">
        <v>180052</v>
      </c>
      <c r="D1579" s="110" t="s">
        <v>2114</v>
      </c>
      <c r="E1579" s="110" t="s">
        <v>2704</v>
      </c>
      <c r="F1579" s="110"/>
      <c r="G1579" s="110"/>
      <c r="H1579" s="110" t="s">
        <v>59</v>
      </c>
      <c r="I1579" s="110" t="s">
        <v>10</v>
      </c>
      <c r="J1579" s="111">
        <v>3500</v>
      </c>
      <c r="K1579" s="111">
        <v>5190</v>
      </c>
      <c r="L1579" s="110" t="s">
        <v>2594</v>
      </c>
      <c r="M1579" s="109">
        <v>1</v>
      </c>
      <c r="N1579" s="109"/>
      <c r="O1579" s="110"/>
      <c r="P1579" s="41" t="str">
        <f t="shared" si="24"/>
        <v>1</v>
      </c>
      <c r="Q1579" s="41" t="str">
        <f>INDEX(Торг!$J:$J,MATCH($B1579,Торг!$B:$B,0))</f>
        <v>АТП</v>
      </c>
      <c r="R1579" s="4" t="b">
        <f>EXACT(VLOOKUP(A1579,Торг!$A:$A,1,0),A1579)</f>
        <v>1</v>
      </c>
    </row>
    <row r="1580" spans="1:18" ht="75" x14ac:dyDescent="0.25">
      <c r="A1580" s="110" t="s">
        <v>58</v>
      </c>
      <c r="B1580" s="109">
        <v>243489</v>
      </c>
      <c r="C1580" s="109">
        <v>180053</v>
      </c>
      <c r="D1580" s="110" t="s">
        <v>2115</v>
      </c>
      <c r="E1580" s="110" t="s">
        <v>2704</v>
      </c>
      <c r="F1580" s="110"/>
      <c r="G1580" s="110"/>
      <c r="H1580" s="110" t="s">
        <v>59</v>
      </c>
      <c r="I1580" s="110" t="s">
        <v>10</v>
      </c>
      <c r="J1580" s="111">
        <v>3500</v>
      </c>
      <c r="K1580" s="111">
        <v>5190</v>
      </c>
      <c r="L1580" s="110" t="s">
        <v>2594</v>
      </c>
      <c r="M1580" s="109">
        <v>1</v>
      </c>
      <c r="N1580" s="109"/>
      <c r="O1580" s="110"/>
      <c r="P1580" s="41" t="str">
        <f t="shared" si="24"/>
        <v>1</v>
      </c>
      <c r="Q1580" s="41" t="str">
        <f>INDEX(Торг!$J:$J,MATCH($B1580,Торг!$B:$B,0))</f>
        <v>АТП</v>
      </c>
      <c r="R1580" s="4" t="b">
        <f>EXACT(VLOOKUP(A1580,Торг!$A:$A,1,0),A1580)</f>
        <v>1</v>
      </c>
    </row>
    <row r="1581" spans="1:18" ht="75" x14ac:dyDescent="0.25">
      <c r="A1581" s="110" t="s">
        <v>58</v>
      </c>
      <c r="B1581" s="109">
        <v>243490</v>
      </c>
      <c r="C1581" s="109">
        <v>180054</v>
      </c>
      <c r="D1581" s="110" t="s">
        <v>2116</v>
      </c>
      <c r="E1581" s="110" t="s">
        <v>2704</v>
      </c>
      <c r="F1581" s="110"/>
      <c r="G1581" s="110"/>
      <c r="H1581" s="110" t="s">
        <v>59</v>
      </c>
      <c r="I1581" s="110" t="s">
        <v>10</v>
      </c>
      <c r="J1581" s="111">
        <v>3500</v>
      </c>
      <c r="K1581" s="111">
        <v>5190</v>
      </c>
      <c r="L1581" s="110" t="s">
        <v>2594</v>
      </c>
      <c r="M1581" s="109">
        <v>1</v>
      </c>
      <c r="N1581" s="109"/>
      <c r="O1581" s="110"/>
      <c r="P1581" s="41" t="str">
        <f t="shared" si="24"/>
        <v>1</v>
      </c>
      <c r="Q1581" s="41" t="str">
        <f>INDEX(Торг!$J:$J,MATCH($B1581,Торг!$B:$B,0))</f>
        <v>АТП</v>
      </c>
      <c r="R1581" s="4" t="b">
        <f>EXACT(VLOOKUP(A1581,Торг!$A:$A,1,0),A1581)</f>
        <v>1</v>
      </c>
    </row>
    <row r="1582" spans="1:18" ht="75" x14ac:dyDescent="0.25">
      <c r="A1582" s="110" t="s">
        <v>58</v>
      </c>
      <c r="B1582" s="109">
        <v>243491</v>
      </c>
      <c r="C1582" s="109">
        <v>180055</v>
      </c>
      <c r="D1582" s="110" t="s">
        <v>2117</v>
      </c>
      <c r="E1582" s="110" t="s">
        <v>2704</v>
      </c>
      <c r="F1582" s="110"/>
      <c r="G1582" s="110"/>
      <c r="H1582" s="110" t="s">
        <v>59</v>
      </c>
      <c r="I1582" s="110" t="s">
        <v>10</v>
      </c>
      <c r="J1582" s="111">
        <v>3500</v>
      </c>
      <c r="K1582" s="111">
        <v>5190</v>
      </c>
      <c r="L1582" s="110" t="s">
        <v>2594</v>
      </c>
      <c r="M1582" s="109">
        <v>1</v>
      </c>
      <c r="N1582" s="109"/>
      <c r="O1582" s="110"/>
      <c r="P1582" s="41" t="str">
        <f t="shared" si="24"/>
        <v>1</v>
      </c>
      <c r="Q1582" s="41" t="str">
        <f>INDEX(Торг!$J:$J,MATCH($B1582,Торг!$B:$B,0))</f>
        <v>АТП</v>
      </c>
      <c r="R1582" s="4" t="b">
        <f>EXACT(VLOOKUP(A1582,Торг!$A:$A,1,0),A1582)</f>
        <v>1</v>
      </c>
    </row>
    <row r="1583" spans="1:18" ht="75" x14ac:dyDescent="0.25">
      <c r="A1583" s="110" t="s">
        <v>58</v>
      </c>
      <c r="B1583" s="109">
        <v>243492</v>
      </c>
      <c r="C1583" s="109">
        <v>180056</v>
      </c>
      <c r="D1583" s="110" t="s">
        <v>2118</v>
      </c>
      <c r="E1583" s="110" t="s">
        <v>2704</v>
      </c>
      <c r="F1583" s="110"/>
      <c r="G1583" s="110"/>
      <c r="H1583" s="110" t="s">
        <v>59</v>
      </c>
      <c r="I1583" s="110" t="s">
        <v>10</v>
      </c>
      <c r="J1583" s="111">
        <v>3500</v>
      </c>
      <c r="K1583" s="111">
        <v>5190</v>
      </c>
      <c r="L1583" s="110" t="s">
        <v>2594</v>
      </c>
      <c r="M1583" s="109">
        <v>1</v>
      </c>
      <c r="N1583" s="109"/>
      <c r="O1583" s="110"/>
      <c r="P1583" s="41" t="str">
        <f t="shared" si="24"/>
        <v>1</v>
      </c>
      <c r="Q1583" s="41" t="str">
        <f>INDEX(Торг!$J:$J,MATCH($B1583,Торг!$B:$B,0))</f>
        <v>АТП</v>
      </c>
      <c r="R1583" s="4" t="b">
        <f>EXACT(VLOOKUP(A1583,Торг!$A:$A,1,0),A1583)</f>
        <v>1</v>
      </c>
    </row>
    <row r="1584" spans="1:18" ht="75" x14ac:dyDescent="0.25">
      <c r="A1584" s="110" t="s">
        <v>58</v>
      </c>
      <c r="B1584" s="109">
        <v>243493</v>
      </c>
      <c r="C1584" s="109">
        <v>180057</v>
      </c>
      <c r="D1584" s="110" t="s">
        <v>2119</v>
      </c>
      <c r="E1584" s="110" t="s">
        <v>2704</v>
      </c>
      <c r="F1584" s="110"/>
      <c r="G1584" s="110"/>
      <c r="H1584" s="110" t="s">
        <v>59</v>
      </c>
      <c r="I1584" s="110" t="s">
        <v>10</v>
      </c>
      <c r="J1584" s="111">
        <v>3500</v>
      </c>
      <c r="K1584" s="111">
        <v>5190</v>
      </c>
      <c r="L1584" s="110" t="s">
        <v>2594</v>
      </c>
      <c r="M1584" s="109">
        <v>1</v>
      </c>
      <c r="N1584" s="109"/>
      <c r="O1584" s="110"/>
      <c r="P1584" s="41" t="str">
        <f t="shared" si="24"/>
        <v>1</v>
      </c>
      <c r="Q1584" s="41" t="str">
        <f>INDEX(Торг!$J:$J,MATCH($B1584,Торг!$B:$B,0))</f>
        <v>АТП</v>
      </c>
      <c r="R1584" s="4" t="b">
        <f>EXACT(VLOOKUP(A1584,Торг!$A:$A,1,0),A1584)</f>
        <v>1</v>
      </c>
    </row>
    <row r="1585" spans="1:18" ht="75" x14ac:dyDescent="0.25">
      <c r="A1585" s="110" t="s">
        <v>58</v>
      </c>
      <c r="B1585" s="109">
        <v>243494</v>
      </c>
      <c r="C1585" s="109">
        <v>180058</v>
      </c>
      <c r="D1585" s="110" t="s">
        <v>2120</v>
      </c>
      <c r="E1585" s="110" t="s">
        <v>2704</v>
      </c>
      <c r="F1585" s="110"/>
      <c r="G1585" s="110"/>
      <c r="H1585" s="110" t="s">
        <v>59</v>
      </c>
      <c r="I1585" s="110" t="s">
        <v>10</v>
      </c>
      <c r="J1585" s="111">
        <v>3500</v>
      </c>
      <c r="K1585" s="111">
        <v>5190</v>
      </c>
      <c r="L1585" s="110" t="s">
        <v>2594</v>
      </c>
      <c r="M1585" s="109">
        <v>1</v>
      </c>
      <c r="N1585" s="109"/>
      <c r="O1585" s="110"/>
      <c r="P1585" s="41" t="str">
        <f t="shared" si="24"/>
        <v>1</v>
      </c>
      <c r="Q1585" s="41" t="str">
        <f>INDEX(Торг!$J:$J,MATCH($B1585,Торг!$B:$B,0))</f>
        <v>АТП</v>
      </c>
      <c r="R1585" s="4" t="b">
        <f>EXACT(VLOOKUP(A1585,Торг!$A:$A,1,0),A1585)</f>
        <v>1</v>
      </c>
    </row>
    <row r="1586" spans="1:18" ht="75" x14ac:dyDescent="0.25">
      <c r="A1586" s="110" t="s">
        <v>58</v>
      </c>
      <c r="B1586" s="109">
        <v>243495</v>
      </c>
      <c r="C1586" s="109">
        <v>180045</v>
      </c>
      <c r="D1586" s="110" t="s">
        <v>2121</v>
      </c>
      <c r="E1586" s="110" t="s">
        <v>2704</v>
      </c>
      <c r="F1586" s="110"/>
      <c r="G1586" s="110"/>
      <c r="H1586" s="110" t="s">
        <v>59</v>
      </c>
      <c r="I1586" s="110" t="s">
        <v>10</v>
      </c>
      <c r="J1586" s="111">
        <v>3500</v>
      </c>
      <c r="K1586" s="111">
        <v>5190</v>
      </c>
      <c r="L1586" s="110" t="s">
        <v>2594</v>
      </c>
      <c r="M1586" s="109">
        <v>1</v>
      </c>
      <c r="N1586" s="109"/>
      <c r="O1586" s="110"/>
      <c r="P1586" s="41" t="str">
        <f t="shared" si="24"/>
        <v>1</v>
      </c>
      <c r="Q1586" s="41" t="str">
        <f>INDEX(Торг!$J:$J,MATCH($B1586,Торг!$B:$B,0))</f>
        <v>АТП</v>
      </c>
      <c r="R1586" s="4" t="b">
        <f>EXACT(VLOOKUP(A1586,Торг!$A:$A,1,0),A1586)</f>
        <v>1</v>
      </c>
    </row>
    <row r="1587" spans="1:18" ht="75" x14ac:dyDescent="0.25">
      <c r="A1587" s="110" t="s">
        <v>58</v>
      </c>
      <c r="B1587" s="109">
        <v>243496</v>
      </c>
      <c r="C1587" s="109">
        <v>180059</v>
      </c>
      <c r="D1587" s="110" t="s">
        <v>2122</v>
      </c>
      <c r="E1587" s="110" t="s">
        <v>2704</v>
      </c>
      <c r="F1587" s="110"/>
      <c r="G1587" s="110"/>
      <c r="H1587" s="110" t="s">
        <v>59</v>
      </c>
      <c r="I1587" s="110" t="s">
        <v>10</v>
      </c>
      <c r="J1587" s="111">
        <v>3500</v>
      </c>
      <c r="K1587" s="111">
        <v>5190</v>
      </c>
      <c r="L1587" s="110" t="s">
        <v>2594</v>
      </c>
      <c r="M1587" s="109">
        <v>1</v>
      </c>
      <c r="N1587" s="109"/>
      <c r="O1587" s="110"/>
      <c r="P1587" s="41" t="str">
        <f t="shared" si="24"/>
        <v>1</v>
      </c>
      <c r="Q1587" s="41" t="str">
        <f>INDEX(Торг!$J:$J,MATCH($B1587,Торг!$B:$B,0))</f>
        <v>АТП</v>
      </c>
      <c r="R1587" s="4" t="b">
        <f>EXACT(VLOOKUP(A1587,Торг!$A:$A,1,0),A1587)</f>
        <v>1</v>
      </c>
    </row>
    <row r="1588" spans="1:18" ht="60" x14ac:dyDescent="0.25">
      <c r="A1588" s="110" t="s">
        <v>2765</v>
      </c>
      <c r="B1588" s="109">
        <v>327191</v>
      </c>
      <c r="C1588" s="109">
        <v>327191</v>
      </c>
      <c r="D1588" s="110" t="s">
        <v>2766</v>
      </c>
      <c r="E1588" s="110" t="s">
        <v>2704</v>
      </c>
      <c r="F1588" s="110"/>
      <c r="G1588" s="110"/>
      <c r="H1588" s="110"/>
      <c r="I1588" s="110" t="s">
        <v>10</v>
      </c>
      <c r="J1588" s="111">
        <v>3000</v>
      </c>
      <c r="K1588" s="111">
        <v>4290</v>
      </c>
      <c r="L1588" s="110"/>
      <c r="M1588" s="109">
        <v>1</v>
      </c>
      <c r="N1588" s="109"/>
      <c r="O1588" s="110"/>
      <c r="P1588" s="41" t="str">
        <f t="shared" si="24"/>
        <v>1</v>
      </c>
      <c r="Q1588" s="41" t="str">
        <f>INDEX(Торг!$J:$J,MATCH($B1588,Торг!$B:$B,0))</f>
        <v>АТП</v>
      </c>
      <c r="R1588" s="4" t="b">
        <f>EXACT(VLOOKUP(A1588,Торг!$A:$A,1,0),A1588)</f>
        <v>1</v>
      </c>
    </row>
    <row r="1589" spans="1:18" ht="60" x14ac:dyDescent="0.25">
      <c r="A1589" s="110" t="s">
        <v>2765</v>
      </c>
      <c r="B1589" s="109">
        <v>327737</v>
      </c>
      <c r="C1589" s="109">
        <v>327737</v>
      </c>
      <c r="D1589" s="110" t="s">
        <v>2767</v>
      </c>
      <c r="E1589" s="110" t="s">
        <v>2704</v>
      </c>
      <c r="F1589" s="110"/>
      <c r="G1589" s="110"/>
      <c r="H1589" s="110"/>
      <c r="I1589" s="110" t="s">
        <v>10</v>
      </c>
      <c r="J1589" s="111">
        <v>3600</v>
      </c>
      <c r="K1589" s="111">
        <v>5090</v>
      </c>
      <c r="L1589" s="110" t="s">
        <v>3406</v>
      </c>
      <c r="M1589" s="109">
        <v>1</v>
      </c>
      <c r="N1589" s="109"/>
      <c r="O1589" s="110"/>
      <c r="P1589" s="41" t="str">
        <f t="shared" si="24"/>
        <v>1</v>
      </c>
      <c r="Q1589" s="41" t="str">
        <f>INDEX(Торг!$J:$J,MATCH($B1589,Торг!$B:$B,0))</f>
        <v>АТП</v>
      </c>
      <c r="R1589" s="4" t="b">
        <f>EXACT(VLOOKUP(A1589,Торг!$A:$A,1,0),A1589)</f>
        <v>1</v>
      </c>
    </row>
    <row r="1590" spans="1:18" ht="60" x14ac:dyDescent="0.25">
      <c r="A1590" s="110" t="s">
        <v>2765</v>
      </c>
      <c r="B1590" s="109">
        <v>327419</v>
      </c>
      <c r="C1590" s="109">
        <v>327419</v>
      </c>
      <c r="D1590" s="110" t="s">
        <v>2768</v>
      </c>
      <c r="E1590" s="110" t="s">
        <v>2704</v>
      </c>
      <c r="F1590" s="110"/>
      <c r="G1590" s="110"/>
      <c r="H1590" s="110"/>
      <c r="I1590" s="110" t="s">
        <v>10</v>
      </c>
      <c r="J1590" s="111">
        <v>3600</v>
      </c>
      <c r="K1590" s="111">
        <v>5090</v>
      </c>
      <c r="L1590" s="110" t="s">
        <v>3406</v>
      </c>
      <c r="M1590" s="109">
        <v>1</v>
      </c>
      <c r="N1590" s="109"/>
      <c r="O1590" s="110"/>
      <c r="P1590" s="41" t="str">
        <f t="shared" si="24"/>
        <v>1</v>
      </c>
      <c r="Q1590" s="41" t="str">
        <f>INDEX(Торг!$J:$J,MATCH($B1590,Торг!$B:$B,0))</f>
        <v>АТП</v>
      </c>
      <c r="R1590" s="4" t="b">
        <f>EXACT(VLOOKUP(A1590,Торг!$A:$A,1,0),A1590)</f>
        <v>1</v>
      </c>
    </row>
    <row r="1591" spans="1:18" ht="60" x14ac:dyDescent="0.25">
      <c r="A1591" s="110" t="s">
        <v>2765</v>
      </c>
      <c r="B1591" s="109">
        <v>327553</v>
      </c>
      <c r="C1591" s="109">
        <v>327553</v>
      </c>
      <c r="D1591" s="110" t="s">
        <v>2769</v>
      </c>
      <c r="E1591" s="110" t="s">
        <v>2704</v>
      </c>
      <c r="F1591" s="110"/>
      <c r="G1591" s="110"/>
      <c r="H1591" s="110"/>
      <c r="I1591" s="110" t="s">
        <v>10</v>
      </c>
      <c r="J1591" s="111">
        <v>3600</v>
      </c>
      <c r="K1591" s="111">
        <v>5090</v>
      </c>
      <c r="L1591" s="110" t="s">
        <v>3406</v>
      </c>
      <c r="M1591" s="109">
        <v>1</v>
      </c>
      <c r="N1591" s="109"/>
      <c r="O1591" s="110"/>
      <c r="P1591" s="41" t="str">
        <f t="shared" si="24"/>
        <v>1</v>
      </c>
      <c r="Q1591" s="41" t="str">
        <f>INDEX(Торг!$J:$J,MATCH($B1591,Торг!$B:$B,0))</f>
        <v>АТП</v>
      </c>
      <c r="R1591" s="4" t="b">
        <f>EXACT(VLOOKUP(A1591,Торг!$A:$A,1,0),A1591)</f>
        <v>1</v>
      </c>
    </row>
    <row r="1592" spans="1:18" ht="60" x14ac:dyDescent="0.25">
      <c r="A1592" s="110" t="s">
        <v>2765</v>
      </c>
      <c r="B1592" s="109">
        <v>327537</v>
      </c>
      <c r="C1592" s="109">
        <v>327537</v>
      </c>
      <c r="D1592" s="110" t="s">
        <v>2770</v>
      </c>
      <c r="E1592" s="110" t="s">
        <v>2704</v>
      </c>
      <c r="F1592" s="110"/>
      <c r="G1592" s="110"/>
      <c r="H1592" s="110"/>
      <c r="I1592" s="110" t="s">
        <v>10</v>
      </c>
      <c r="J1592" s="111">
        <v>3600</v>
      </c>
      <c r="K1592" s="111">
        <v>5090</v>
      </c>
      <c r="L1592" s="110" t="s">
        <v>3406</v>
      </c>
      <c r="M1592" s="109">
        <v>1</v>
      </c>
      <c r="N1592" s="109"/>
      <c r="O1592" s="110"/>
      <c r="P1592" s="41" t="str">
        <f t="shared" si="24"/>
        <v>1</v>
      </c>
      <c r="Q1592" s="41" t="str">
        <f>INDEX(Торг!$J:$J,MATCH($B1592,Торг!$B:$B,0))</f>
        <v>АТП</v>
      </c>
      <c r="R1592" s="4" t="b">
        <f>EXACT(VLOOKUP(A1592,Торг!$A:$A,1,0),A1592)</f>
        <v>1</v>
      </c>
    </row>
    <row r="1593" spans="1:18" ht="60" x14ac:dyDescent="0.25">
      <c r="A1593" s="110" t="s">
        <v>2765</v>
      </c>
      <c r="B1593" s="109">
        <v>327491</v>
      </c>
      <c r="C1593" s="109">
        <v>327491</v>
      </c>
      <c r="D1593" s="110" t="s">
        <v>2771</v>
      </c>
      <c r="E1593" s="110" t="s">
        <v>2704</v>
      </c>
      <c r="F1593" s="110"/>
      <c r="G1593" s="110"/>
      <c r="H1593" s="110"/>
      <c r="I1593" s="110" t="s">
        <v>10</v>
      </c>
      <c r="J1593" s="111">
        <v>3600</v>
      </c>
      <c r="K1593" s="111">
        <v>5090</v>
      </c>
      <c r="L1593" s="110" t="s">
        <v>3406</v>
      </c>
      <c r="M1593" s="109">
        <v>1</v>
      </c>
      <c r="N1593" s="109"/>
      <c r="O1593" s="110"/>
      <c r="P1593" s="41" t="str">
        <f t="shared" si="24"/>
        <v>1</v>
      </c>
      <c r="Q1593" s="41" t="str">
        <f>INDEX(Торг!$J:$J,MATCH($B1593,Торг!$B:$B,0))</f>
        <v>АТП</v>
      </c>
      <c r="R1593" s="4" t="b">
        <f>EXACT(VLOOKUP(A1593,Торг!$A:$A,1,0),A1593)</f>
        <v>1</v>
      </c>
    </row>
    <row r="1594" spans="1:18" ht="60" x14ac:dyDescent="0.25">
      <c r="A1594" s="110" t="s">
        <v>2765</v>
      </c>
      <c r="B1594" s="109">
        <v>327665</v>
      </c>
      <c r="C1594" s="109">
        <v>327665</v>
      </c>
      <c r="D1594" s="110" t="s">
        <v>2772</v>
      </c>
      <c r="E1594" s="110" t="s">
        <v>2704</v>
      </c>
      <c r="F1594" s="110"/>
      <c r="G1594" s="110"/>
      <c r="H1594" s="110"/>
      <c r="I1594" s="110" t="s">
        <v>10</v>
      </c>
      <c r="J1594" s="111">
        <v>3600</v>
      </c>
      <c r="K1594" s="111">
        <v>5090</v>
      </c>
      <c r="L1594" s="110" t="s">
        <v>3406</v>
      </c>
      <c r="M1594" s="109">
        <v>1</v>
      </c>
      <c r="N1594" s="109"/>
      <c r="O1594" s="110"/>
      <c r="P1594" s="41" t="str">
        <f t="shared" si="24"/>
        <v>1</v>
      </c>
      <c r="Q1594" s="41" t="str">
        <f>INDEX(Торг!$J:$J,MATCH($B1594,Торг!$B:$B,0))</f>
        <v>АТП</v>
      </c>
      <c r="R1594" s="4" t="b">
        <f>EXACT(VLOOKUP(A1594,Торг!$A:$A,1,0),A1594)</f>
        <v>1</v>
      </c>
    </row>
    <row r="1595" spans="1:18" ht="60" x14ac:dyDescent="0.25">
      <c r="A1595" s="110" t="s">
        <v>2765</v>
      </c>
      <c r="B1595" s="109">
        <v>327649</v>
      </c>
      <c r="C1595" s="109">
        <v>327649</v>
      </c>
      <c r="D1595" s="110" t="s">
        <v>2773</v>
      </c>
      <c r="E1595" s="110" t="s">
        <v>2704</v>
      </c>
      <c r="F1595" s="110"/>
      <c r="G1595" s="110"/>
      <c r="H1595" s="110"/>
      <c r="I1595" s="110" t="s">
        <v>10</v>
      </c>
      <c r="J1595" s="111">
        <v>3600</v>
      </c>
      <c r="K1595" s="111">
        <v>5090</v>
      </c>
      <c r="L1595" s="110" t="s">
        <v>3406</v>
      </c>
      <c r="M1595" s="109">
        <v>1</v>
      </c>
      <c r="N1595" s="109"/>
      <c r="O1595" s="110"/>
      <c r="P1595" s="41" t="str">
        <f t="shared" si="24"/>
        <v>1</v>
      </c>
      <c r="Q1595" s="41" t="str">
        <f>INDEX(Торг!$J:$J,MATCH($B1595,Торг!$B:$B,0))</f>
        <v>АТП</v>
      </c>
      <c r="R1595" s="4" t="b">
        <f>EXACT(VLOOKUP(A1595,Торг!$A:$A,1,0),A1595)</f>
        <v>1</v>
      </c>
    </row>
    <row r="1596" spans="1:18" ht="60" x14ac:dyDescent="0.25">
      <c r="A1596" s="110" t="s">
        <v>2765</v>
      </c>
      <c r="B1596" s="109">
        <v>327721</v>
      </c>
      <c r="C1596" s="109">
        <v>327721</v>
      </c>
      <c r="D1596" s="110" t="s">
        <v>2774</v>
      </c>
      <c r="E1596" s="110" t="s">
        <v>2704</v>
      </c>
      <c r="F1596" s="110"/>
      <c r="G1596" s="110"/>
      <c r="H1596" s="110"/>
      <c r="I1596" s="110" t="s">
        <v>10</v>
      </c>
      <c r="J1596" s="111">
        <v>3600</v>
      </c>
      <c r="K1596" s="111">
        <v>5090</v>
      </c>
      <c r="L1596" s="110" t="s">
        <v>3406</v>
      </c>
      <c r="M1596" s="109">
        <v>1</v>
      </c>
      <c r="N1596" s="109"/>
      <c r="O1596" s="110"/>
      <c r="P1596" s="41" t="str">
        <f t="shared" si="24"/>
        <v>1</v>
      </c>
      <c r="Q1596" s="41" t="str">
        <f>INDEX(Торг!$J:$J,MATCH($B1596,Торг!$B:$B,0))</f>
        <v>АТП</v>
      </c>
      <c r="R1596" s="4" t="b">
        <f>EXACT(VLOOKUP(A1596,Торг!$A:$A,1,0),A1596)</f>
        <v>1</v>
      </c>
    </row>
    <row r="1597" spans="1:18" ht="60" x14ac:dyDescent="0.25">
      <c r="A1597" s="110" t="s">
        <v>2765</v>
      </c>
      <c r="B1597" s="109">
        <v>327561</v>
      </c>
      <c r="C1597" s="109">
        <v>327561</v>
      </c>
      <c r="D1597" s="110" t="s">
        <v>2775</v>
      </c>
      <c r="E1597" s="110" t="s">
        <v>2704</v>
      </c>
      <c r="F1597" s="110"/>
      <c r="G1597" s="110"/>
      <c r="H1597" s="110"/>
      <c r="I1597" s="110" t="s">
        <v>10</v>
      </c>
      <c r="J1597" s="111">
        <v>3600</v>
      </c>
      <c r="K1597" s="111">
        <v>5090</v>
      </c>
      <c r="L1597" s="110" t="s">
        <v>3406</v>
      </c>
      <c r="M1597" s="109">
        <v>1</v>
      </c>
      <c r="N1597" s="109"/>
      <c r="O1597" s="110"/>
      <c r="P1597" s="41" t="str">
        <f t="shared" si="24"/>
        <v>1</v>
      </c>
      <c r="Q1597" s="41" t="str">
        <f>INDEX(Торг!$J:$J,MATCH($B1597,Торг!$B:$B,0))</f>
        <v>АТП</v>
      </c>
      <c r="R1597" s="4" t="b">
        <f>EXACT(VLOOKUP(A1597,Торг!$A:$A,1,0),A1597)</f>
        <v>1</v>
      </c>
    </row>
    <row r="1598" spans="1:18" ht="60" x14ac:dyDescent="0.25">
      <c r="A1598" s="110" t="s">
        <v>2765</v>
      </c>
      <c r="B1598" s="109">
        <v>327435</v>
      </c>
      <c r="C1598" s="109">
        <v>327435</v>
      </c>
      <c r="D1598" s="110" t="s">
        <v>2776</v>
      </c>
      <c r="E1598" s="110" t="s">
        <v>2704</v>
      </c>
      <c r="F1598" s="110"/>
      <c r="G1598" s="110"/>
      <c r="H1598" s="110"/>
      <c r="I1598" s="110" t="s">
        <v>10</v>
      </c>
      <c r="J1598" s="111">
        <v>3600</v>
      </c>
      <c r="K1598" s="111">
        <v>5090</v>
      </c>
      <c r="L1598" s="110" t="s">
        <v>3406</v>
      </c>
      <c r="M1598" s="109">
        <v>1</v>
      </c>
      <c r="N1598" s="109"/>
      <c r="O1598" s="110"/>
      <c r="P1598" s="41" t="str">
        <f t="shared" si="24"/>
        <v>1</v>
      </c>
      <c r="Q1598" s="41" t="str">
        <f>INDEX(Торг!$J:$J,MATCH($B1598,Торг!$B:$B,0))</f>
        <v>АТП</v>
      </c>
      <c r="R1598" s="4" t="b">
        <f>EXACT(VLOOKUP(A1598,Торг!$A:$A,1,0),A1598)</f>
        <v>1</v>
      </c>
    </row>
    <row r="1599" spans="1:18" ht="60" x14ac:dyDescent="0.25">
      <c r="A1599" s="110" t="s">
        <v>2765</v>
      </c>
      <c r="B1599" s="109">
        <v>327673</v>
      </c>
      <c r="C1599" s="109">
        <v>327673</v>
      </c>
      <c r="D1599" s="110" t="s">
        <v>2777</v>
      </c>
      <c r="E1599" s="110" t="s">
        <v>2704</v>
      </c>
      <c r="F1599" s="110"/>
      <c r="G1599" s="110"/>
      <c r="H1599" s="110"/>
      <c r="I1599" s="110" t="s">
        <v>10</v>
      </c>
      <c r="J1599" s="111">
        <v>3600</v>
      </c>
      <c r="K1599" s="111">
        <v>5090</v>
      </c>
      <c r="L1599" s="110" t="s">
        <v>3406</v>
      </c>
      <c r="M1599" s="109">
        <v>1</v>
      </c>
      <c r="N1599" s="109"/>
      <c r="O1599" s="110"/>
      <c r="P1599" s="41" t="str">
        <f t="shared" si="24"/>
        <v>1</v>
      </c>
      <c r="Q1599" s="41" t="str">
        <f>INDEX(Торг!$J:$J,MATCH($B1599,Торг!$B:$B,0))</f>
        <v>АТП</v>
      </c>
      <c r="R1599" s="4" t="b">
        <f>EXACT(VLOOKUP(A1599,Торг!$A:$A,1,0),A1599)</f>
        <v>1</v>
      </c>
    </row>
    <row r="1600" spans="1:18" ht="60" x14ac:dyDescent="0.25">
      <c r="A1600" s="110" t="s">
        <v>2765</v>
      </c>
      <c r="B1600" s="109">
        <v>327569</v>
      </c>
      <c r="C1600" s="109">
        <v>327569</v>
      </c>
      <c r="D1600" s="110" t="s">
        <v>2778</v>
      </c>
      <c r="E1600" s="110" t="s">
        <v>2704</v>
      </c>
      <c r="F1600" s="110"/>
      <c r="G1600" s="110"/>
      <c r="H1600" s="110"/>
      <c r="I1600" s="110" t="s">
        <v>10</v>
      </c>
      <c r="J1600" s="111">
        <v>3600</v>
      </c>
      <c r="K1600" s="111">
        <v>5090</v>
      </c>
      <c r="L1600" s="110" t="s">
        <v>3406</v>
      </c>
      <c r="M1600" s="109">
        <v>1</v>
      </c>
      <c r="N1600" s="109"/>
      <c r="O1600" s="110"/>
      <c r="P1600" s="41" t="str">
        <f t="shared" si="24"/>
        <v>1</v>
      </c>
      <c r="Q1600" s="41" t="str">
        <f>INDEX(Торг!$J:$J,MATCH($B1600,Торг!$B:$B,0))</f>
        <v>АТП</v>
      </c>
      <c r="R1600" s="4" t="b">
        <f>EXACT(VLOOKUP(A1600,Торг!$A:$A,1,0),A1600)</f>
        <v>1</v>
      </c>
    </row>
    <row r="1601" spans="1:18" ht="60" x14ac:dyDescent="0.25">
      <c r="A1601" s="110" t="s">
        <v>2765</v>
      </c>
      <c r="B1601" s="109">
        <v>327523</v>
      </c>
      <c r="C1601" s="109">
        <v>327523</v>
      </c>
      <c r="D1601" s="110" t="s">
        <v>2779</v>
      </c>
      <c r="E1601" s="110" t="s">
        <v>2704</v>
      </c>
      <c r="F1601" s="110"/>
      <c r="G1601" s="110"/>
      <c r="H1601" s="110"/>
      <c r="I1601" s="110" t="s">
        <v>10</v>
      </c>
      <c r="J1601" s="111">
        <v>3600</v>
      </c>
      <c r="K1601" s="111">
        <v>5090</v>
      </c>
      <c r="L1601" s="110" t="s">
        <v>3406</v>
      </c>
      <c r="M1601" s="109">
        <v>1</v>
      </c>
      <c r="N1601" s="109"/>
      <c r="O1601" s="110"/>
      <c r="P1601" s="41" t="str">
        <f t="shared" si="24"/>
        <v>1</v>
      </c>
      <c r="Q1601" s="41" t="str">
        <f>INDEX(Торг!$J:$J,MATCH($B1601,Торг!$B:$B,0))</f>
        <v>АТП</v>
      </c>
      <c r="R1601" s="4" t="b">
        <f>EXACT(VLOOKUP(A1601,Торг!$A:$A,1,0),A1601)</f>
        <v>1</v>
      </c>
    </row>
    <row r="1602" spans="1:18" ht="60" x14ac:dyDescent="0.25">
      <c r="A1602" s="110" t="s">
        <v>2765</v>
      </c>
      <c r="B1602" s="109">
        <v>327609</v>
      </c>
      <c r="C1602" s="109">
        <v>327609</v>
      </c>
      <c r="D1602" s="110" t="s">
        <v>2780</v>
      </c>
      <c r="E1602" s="110" t="s">
        <v>2704</v>
      </c>
      <c r="F1602" s="110"/>
      <c r="G1602" s="110"/>
      <c r="H1602" s="110"/>
      <c r="I1602" s="110" t="s">
        <v>10</v>
      </c>
      <c r="J1602" s="111">
        <v>3600</v>
      </c>
      <c r="K1602" s="111">
        <v>5090</v>
      </c>
      <c r="L1602" s="110" t="s">
        <v>3406</v>
      </c>
      <c r="M1602" s="109">
        <v>1</v>
      </c>
      <c r="N1602" s="109"/>
      <c r="O1602" s="110"/>
      <c r="P1602" s="41" t="str">
        <f t="shared" si="24"/>
        <v>1</v>
      </c>
      <c r="Q1602" s="41" t="str">
        <f>INDEX(Торг!$J:$J,MATCH($B1602,Торг!$B:$B,0))</f>
        <v>АТП</v>
      </c>
      <c r="R1602" s="4" t="b">
        <f>EXACT(VLOOKUP(A1602,Торг!$A:$A,1,0),A1602)</f>
        <v>1</v>
      </c>
    </row>
    <row r="1603" spans="1:18" ht="60" x14ac:dyDescent="0.25">
      <c r="A1603" s="110" t="s">
        <v>2765</v>
      </c>
      <c r="B1603" s="109">
        <v>327475</v>
      </c>
      <c r="C1603" s="109">
        <v>327475</v>
      </c>
      <c r="D1603" s="110" t="s">
        <v>2781</v>
      </c>
      <c r="E1603" s="110" t="s">
        <v>2704</v>
      </c>
      <c r="F1603" s="110"/>
      <c r="G1603" s="110"/>
      <c r="H1603" s="110"/>
      <c r="I1603" s="110" t="s">
        <v>10</v>
      </c>
      <c r="J1603" s="111">
        <v>3600</v>
      </c>
      <c r="K1603" s="111">
        <v>5090</v>
      </c>
      <c r="L1603" s="110" t="s">
        <v>3406</v>
      </c>
      <c r="M1603" s="109">
        <v>1</v>
      </c>
      <c r="N1603" s="109"/>
      <c r="O1603" s="110"/>
      <c r="P1603" s="41" t="str">
        <f t="shared" ref="P1603:P1666" si="25">_xlfn.CONCAT(M1603,IF(N1603&lt;&gt;"",_xlfn.CONCAT("ск",N1603),""))</f>
        <v>1</v>
      </c>
      <c r="Q1603" s="41" t="str">
        <f>INDEX(Торг!$J:$J,MATCH($B1603,Торг!$B:$B,0))</f>
        <v>АТП</v>
      </c>
      <c r="R1603" s="4" t="b">
        <f>EXACT(VLOOKUP(A1603,Торг!$A:$A,1,0),A1603)</f>
        <v>1</v>
      </c>
    </row>
    <row r="1604" spans="1:18" ht="60" x14ac:dyDescent="0.25">
      <c r="A1604" s="110" t="s">
        <v>2765</v>
      </c>
      <c r="B1604" s="109">
        <v>327713</v>
      </c>
      <c r="C1604" s="109">
        <v>327713</v>
      </c>
      <c r="D1604" s="110" t="s">
        <v>2782</v>
      </c>
      <c r="E1604" s="110" t="s">
        <v>2704</v>
      </c>
      <c r="F1604" s="110"/>
      <c r="G1604" s="110"/>
      <c r="H1604" s="110"/>
      <c r="I1604" s="110" t="s">
        <v>10</v>
      </c>
      <c r="J1604" s="111">
        <v>3600</v>
      </c>
      <c r="K1604" s="111">
        <v>5090</v>
      </c>
      <c r="L1604" s="110" t="s">
        <v>3406</v>
      </c>
      <c r="M1604" s="109">
        <v>1</v>
      </c>
      <c r="N1604" s="109"/>
      <c r="O1604" s="110"/>
      <c r="P1604" s="41" t="str">
        <f t="shared" si="25"/>
        <v>1</v>
      </c>
      <c r="Q1604" s="41" t="str">
        <f>INDEX(Торг!$J:$J,MATCH($B1604,Торг!$B:$B,0))</f>
        <v>АТП</v>
      </c>
      <c r="R1604" s="4" t="b">
        <f>EXACT(VLOOKUP(A1604,Торг!$A:$A,1,0),A1604)</f>
        <v>1</v>
      </c>
    </row>
    <row r="1605" spans="1:18" ht="60" x14ac:dyDescent="0.25">
      <c r="A1605" s="110" t="s">
        <v>2765</v>
      </c>
      <c r="B1605" s="109">
        <v>327753</v>
      </c>
      <c r="C1605" s="109">
        <v>327753</v>
      </c>
      <c r="D1605" s="110" t="s">
        <v>2783</v>
      </c>
      <c r="E1605" s="110" t="s">
        <v>2704</v>
      </c>
      <c r="F1605" s="110"/>
      <c r="G1605" s="110"/>
      <c r="H1605" s="110"/>
      <c r="I1605" s="110" t="s">
        <v>10</v>
      </c>
      <c r="J1605" s="111">
        <v>3600</v>
      </c>
      <c r="K1605" s="111">
        <v>5090</v>
      </c>
      <c r="L1605" s="110" t="s">
        <v>3406</v>
      </c>
      <c r="M1605" s="109">
        <v>1</v>
      </c>
      <c r="N1605" s="109"/>
      <c r="O1605" s="110"/>
      <c r="P1605" s="41" t="str">
        <f t="shared" si="25"/>
        <v>1</v>
      </c>
      <c r="Q1605" s="41" t="str">
        <f>INDEX(Торг!$J:$J,MATCH($B1605,Торг!$B:$B,0))</f>
        <v>АТП</v>
      </c>
      <c r="R1605" s="4" t="b">
        <f>EXACT(VLOOKUP(A1605,Торг!$A:$A,1,0),A1605)</f>
        <v>1</v>
      </c>
    </row>
    <row r="1606" spans="1:18" ht="60" x14ac:dyDescent="0.25">
      <c r="A1606" s="110" t="s">
        <v>2765</v>
      </c>
      <c r="B1606" s="109">
        <v>327411</v>
      </c>
      <c r="C1606" s="109">
        <v>327411</v>
      </c>
      <c r="D1606" s="110" t="s">
        <v>2784</v>
      </c>
      <c r="E1606" s="110" t="s">
        <v>2704</v>
      </c>
      <c r="F1606" s="110"/>
      <c r="G1606" s="110"/>
      <c r="H1606" s="110"/>
      <c r="I1606" s="110" t="s">
        <v>10</v>
      </c>
      <c r="J1606" s="111">
        <v>3600</v>
      </c>
      <c r="K1606" s="111">
        <v>5090</v>
      </c>
      <c r="L1606" s="110" t="s">
        <v>3406</v>
      </c>
      <c r="M1606" s="109">
        <v>1</v>
      </c>
      <c r="N1606" s="109"/>
      <c r="O1606" s="110"/>
      <c r="P1606" s="41" t="str">
        <f t="shared" si="25"/>
        <v>1</v>
      </c>
      <c r="Q1606" s="41" t="str">
        <f>INDEX(Торг!$J:$J,MATCH($B1606,Торг!$B:$B,0))</f>
        <v>АТП</v>
      </c>
      <c r="R1606" s="4" t="b">
        <f>EXACT(VLOOKUP(A1606,Торг!$A:$A,1,0),A1606)</f>
        <v>1</v>
      </c>
    </row>
    <row r="1607" spans="1:18" ht="60" x14ac:dyDescent="0.25">
      <c r="A1607" s="110" t="s">
        <v>2765</v>
      </c>
      <c r="B1607" s="109">
        <v>327601</v>
      </c>
      <c r="C1607" s="109">
        <v>327601</v>
      </c>
      <c r="D1607" s="110" t="s">
        <v>2785</v>
      </c>
      <c r="E1607" s="110" t="s">
        <v>2704</v>
      </c>
      <c r="F1607" s="110"/>
      <c r="G1607" s="110"/>
      <c r="H1607" s="110"/>
      <c r="I1607" s="110" t="s">
        <v>10</v>
      </c>
      <c r="J1607" s="111">
        <v>3600</v>
      </c>
      <c r="K1607" s="111">
        <v>5090</v>
      </c>
      <c r="L1607" s="110" t="s">
        <v>3406</v>
      </c>
      <c r="M1607" s="109">
        <v>1</v>
      </c>
      <c r="N1607" s="109"/>
      <c r="O1607" s="110"/>
      <c r="P1607" s="41" t="str">
        <f t="shared" si="25"/>
        <v>1</v>
      </c>
      <c r="Q1607" s="41" t="str">
        <f>INDEX(Торг!$J:$J,MATCH($B1607,Торг!$B:$B,0))</f>
        <v>АТП</v>
      </c>
      <c r="R1607" s="4" t="b">
        <f>EXACT(VLOOKUP(A1607,Торг!$A:$A,1,0),A1607)</f>
        <v>1</v>
      </c>
    </row>
    <row r="1608" spans="1:18" ht="60" x14ac:dyDescent="0.25">
      <c r="A1608" s="110" t="s">
        <v>2765</v>
      </c>
      <c r="B1608" s="109">
        <v>327483</v>
      </c>
      <c r="C1608" s="109">
        <v>327483</v>
      </c>
      <c r="D1608" s="110" t="s">
        <v>2786</v>
      </c>
      <c r="E1608" s="110" t="s">
        <v>2704</v>
      </c>
      <c r="F1608" s="110"/>
      <c r="G1608" s="110"/>
      <c r="H1608" s="110"/>
      <c r="I1608" s="110" t="s">
        <v>10</v>
      </c>
      <c r="J1608" s="111">
        <v>3600</v>
      </c>
      <c r="K1608" s="111">
        <v>5090</v>
      </c>
      <c r="L1608" s="110" t="s">
        <v>3406</v>
      </c>
      <c r="M1608" s="109">
        <v>1</v>
      </c>
      <c r="N1608" s="109"/>
      <c r="O1608" s="110"/>
      <c r="P1608" s="41" t="str">
        <f t="shared" si="25"/>
        <v>1</v>
      </c>
      <c r="Q1608" s="41" t="str">
        <f>INDEX(Торг!$J:$J,MATCH($B1608,Торг!$B:$B,0))</f>
        <v>АТП</v>
      </c>
      <c r="R1608" s="4" t="b">
        <f>EXACT(VLOOKUP(A1608,Торг!$A:$A,1,0),A1608)</f>
        <v>1</v>
      </c>
    </row>
    <row r="1609" spans="1:18" ht="60" x14ac:dyDescent="0.25">
      <c r="A1609" s="110" t="s">
        <v>2765</v>
      </c>
      <c r="B1609" s="109">
        <v>327633</v>
      </c>
      <c r="C1609" s="109">
        <v>327633</v>
      </c>
      <c r="D1609" s="110" t="s">
        <v>2787</v>
      </c>
      <c r="E1609" s="110" t="s">
        <v>2704</v>
      </c>
      <c r="F1609" s="110"/>
      <c r="G1609" s="110"/>
      <c r="H1609" s="110"/>
      <c r="I1609" s="110" t="s">
        <v>10</v>
      </c>
      <c r="J1609" s="111">
        <v>3600</v>
      </c>
      <c r="K1609" s="111">
        <v>5090</v>
      </c>
      <c r="L1609" s="110" t="s">
        <v>3406</v>
      </c>
      <c r="M1609" s="109">
        <v>1</v>
      </c>
      <c r="N1609" s="109"/>
      <c r="O1609" s="110"/>
      <c r="P1609" s="41" t="str">
        <f t="shared" si="25"/>
        <v>1</v>
      </c>
      <c r="Q1609" s="41" t="str">
        <f>INDEX(Торг!$J:$J,MATCH($B1609,Торг!$B:$B,0))</f>
        <v>АТП</v>
      </c>
      <c r="R1609" s="4" t="b">
        <f>EXACT(VLOOKUP(A1609,Торг!$A:$A,1,0),A1609)</f>
        <v>1</v>
      </c>
    </row>
    <row r="1610" spans="1:18" ht="60" x14ac:dyDescent="0.25">
      <c r="A1610" s="110" t="s">
        <v>2765</v>
      </c>
      <c r="B1610" s="109">
        <v>327697</v>
      </c>
      <c r="C1610" s="109">
        <v>327697</v>
      </c>
      <c r="D1610" s="110" t="s">
        <v>2788</v>
      </c>
      <c r="E1610" s="110" t="s">
        <v>2704</v>
      </c>
      <c r="F1610" s="110"/>
      <c r="G1610" s="110"/>
      <c r="H1610" s="110"/>
      <c r="I1610" s="110" t="s">
        <v>10</v>
      </c>
      <c r="J1610" s="111">
        <v>3600</v>
      </c>
      <c r="K1610" s="111">
        <v>5090</v>
      </c>
      <c r="L1610" s="110" t="s">
        <v>3406</v>
      </c>
      <c r="M1610" s="109">
        <v>1</v>
      </c>
      <c r="N1610" s="109"/>
      <c r="O1610" s="110"/>
      <c r="P1610" s="41" t="str">
        <f t="shared" si="25"/>
        <v>1</v>
      </c>
      <c r="Q1610" s="41" t="str">
        <f>INDEX(Торг!$J:$J,MATCH($B1610,Торг!$B:$B,0))</f>
        <v>АТП</v>
      </c>
      <c r="R1610" s="4" t="b">
        <f>EXACT(VLOOKUP(A1610,Торг!$A:$A,1,0),A1610)</f>
        <v>1</v>
      </c>
    </row>
    <row r="1611" spans="1:18" ht="60" x14ac:dyDescent="0.25">
      <c r="A1611" s="110" t="s">
        <v>2765</v>
      </c>
      <c r="B1611" s="109">
        <v>327689</v>
      </c>
      <c r="C1611" s="109">
        <v>327689</v>
      </c>
      <c r="D1611" s="110" t="s">
        <v>2789</v>
      </c>
      <c r="E1611" s="110" t="s">
        <v>2704</v>
      </c>
      <c r="F1611" s="110"/>
      <c r="G1611" s="110"/>
      <c r="H1611" s="110"/>
      <c r="I1611" s="110" t="s">
        <v>10</v>
      </c>
      <c r="J1611" s="111">
        <v>3600</v>
      </c>
      <c r="K1611" s="111">
        <v>5090</v>
      </c>
      <c r="L1611" s="110" t="s">
        <v>3406</v>
      </c>
      <c r="M1611" s="109">
        <v>1</v>
      </c>
      <c r="N1611" s="109"/>
      <c r="O1611" s="110"/>
      <c r="P1611" s="41" t="str">
        <f t="shared" si="25"/>
        <v>1</v>
      </c>
      <c r="Q1611" s="41" t="str">
        <f>INDEX(Торг!$J:$J,MATCH($B1611,Торг!$B:$B,0))</f>
        <v>АТП</v>
      </c>
      <c r="R1611" s="4" t="b">
        <f>EXACT(VLOOKUP(A1611,Торг!$A:$A,1,0),A1611)</f>
        <v>1</v>
      </c>
    </row>
    <row r="1612" spans="1:18" ht="60" x14ac:dyDescent="0.25">
      <c r="A1612" s="110" t="s">
        <v>2765</v>
      </c>
      <c r="B1612" s="109">
        <v>327545</v>
      </c>
      <c r="C1612" s="109">
        <v>327545</v>
      </c>
      <c r="D1612" s="110" t="s">
        <v>2790</v>
      </c>
      <c r="E1612" s="110" t="s">
        <v>2704</v>
      </c>
      <c r="F1612" s="110"/>
      <c r="G1612" s="110"/>
      <c r="H1612" s="110"/>
      <c r="I1612" s="110" t="s">
        <v>10</v>
      </c>
      <c r="J1612" s="111">
        <v>3600</v>
      </c>
      <c r="K1612" s="111">
        <v>5090</v>
      </c>
      <c r="L1612" s="110" t="s">
        <v>3406</v>
      </c>
      <c r="M1612" s="109">
        <v>1</v>
      </c>
      <c r="N1612" s="109"/>
      <c r="O1612" s="110"/>
      <c r="P1612" s="41" t="str">
        <f t="shared" si="25"/>
        <v>1</v>
      </c>
      <c r="Q1612" s="41" t="str">
        <f>INDEX(Торг!$J:$J,MATCH($B1612,Торг!$B:$B,0))</f>
        <v>АТП</v>
      </c>
      <c r="R1612" s="4" t="b">
        <f>EXACT(VLOOKUP(A1612,Торг!$A:$A,1,0),A1612)</f>
        <v>1</v>
      </c>
    </row>
    <row r="1613" spans="1:18" ht="60" x14ac:dyDescent="0.25">
      <c r="A1613" s="110" t="s">
        <v>2765</v>
      </c>
      <c r="B1613" s="109">
        <v>327745</v>
      </c>
      <c r="C1613" s="109">
        <v>327745</v>
      </c>
      <c r="D1613" s="110" t="s">
        <v>2791</v>
      </c>
      <c r="E1613" s="110" t="s">
        <v>2704</v>
      </c>
      <c r="F1613" s="110"/>
      <c r="G1613" s="110"/>
      <c r="H1613" s="110"/>
      <c r="I1613" s="110" t="s">
        <v>10</v>
      </c>
      <c r="J1613" s="111">
        <v>3600</v>
      </c>
      <c r="K1613" s="111">
        <v>5090</v>
      </c>
      <c r="L1613" s="110" t="s">
        <v>3406</v>
      </c>
      <c r="M1613" s="109">
        <v>1</v>
      </c>
      <c r="N1613" s="109"/>
      <c r="O1613" s="110"/>
      <c r="P1613" s="41" t="str">
        <f t="shared" si="25"/>
        <v>1</v>
      </c>
      <c r="Q1613" s="41" t="str">
        <f>INDEX(Торг!$J:$J,MATCH($B1613,Торг!$B:$B,0))</f>
        <v>АТП</v>
      </c>
      <c r="R1613" s="4" t="b">
        <f>EXACT(VLOOKUP(A1613,Торг!$A:$A,1,0),A1613)</f>
        <v>1</v>
      </c>
    </row>
    <row r="1614" spans="1:18" ht="60" x14ac:dyDescent="0.25">
      <c r="A1614" s="110" t="s">
        <v>2765</v>
      </c>
      <c r="B1614" s="109">
        <v>327459</v>
      </c>
      <c r="C1614" s="109">
        <v>327459</v>
      </c>
      <c r="D1614" s="110" t="s">
        <v>2792</v>
      </c>
      <c r="E1614" s="110" t="s">
        <v>2704</v>
      </c>
      <c r="F1614" s="110"/>
      <c r="G1614" s="110"/>
      <c r="H1614" s="110"/>
      <c r="I1614" s="110" t="s">
        <v>10</v>
      </c>
      <c r="J1614" s="111">
        <v>3600</v>
      </c>
      <c r="K1614" s="111">
        <v>5090</v>
      </c>
      <c r="L1614" s="110" t="s">
        <v>3406</v>
      </c>
      <c r="M1614" s="109">
        <v>1</v>
      </c>
      <c r="N1614" s="109"/>
      <c r="O1614" s="110"/>
      <c r="P1614" s="41" t="str">
        <f t="shared" si="25"/>
        <v>1</v>
      </c>
      <c r="Q1614" s="41" t="str">
        <f>INDEX(Торг!$J:$J,MATCH($B1614,Торг!$B:$B,0))</f>
        <v>АТП</v>
      </c>
      <c r="R1614" s="4" t="b">
        <f>EXACT(VLOOKUP(A1614,Торг!$A:$A,1,0),A1614)</f>
        <v>1</v>
      </c>
    </row>
    <row r="1615" spans="1:18" ht="60" x14ac:dyDescent="0.25">
      <c r="A1615" s="110" t="s">
        <v>2765</v>
      </c>
      <c r="B1615" s="109">
        <v>327617</v>
      </c>
      <c r="C1615" s="109">
        <v>327617</v>
      </c>
      <c r="D1615" s="110" t="s">
        <v>2793</v>
      </c>
      <c r="E1615" s="110" t="s">
        <v>2704</v>
      </c>
      <c r="F1615" s="110"/>
      <c r="G1615" s="110"/>
      <c r="H1615" s="110"/>
      <c r="I1615" s="110" t="s">
        <v>10</v>
      </c>
      <c r="J1615" s="111">
        <v>3600</v>
      </c>
      <c r="K1615" s="111">
        <v>5090</v>
      </c>
      <c r="L1615" s="110" t="s">
        <v>3406</v>
      </c>
      <c r="M1615" s="109">
        <v>1</v>
      </c>
      <c r="N1615" s="109"/>
      <c r="O1615" s="110"/>
      <c r="P1615" s="41" t="str">
        <f t="shared" si="25"/>
        <v>1</v>
      </c>
      <c r="Q1615" s="41" t="str">
        <f>INDEX(Торг!$J:$J,MATCH($B1615,Торг!$B:$B,0))</f>
        <v>АТП</v>
      </c>
      <c r="R1615" s="4" t="b">
        <f>EXACT(VLOOKUP(A1615,Торг!$A:$A,1,0),A1615)</f>
        <v>1</v>
      </c>
    </row>
    <row r="1616" spans="1:18" ht="60" x14ac:dyDescent="0.25">
      <c r="A1616" s="110" t="s">
        <v>2765</v>
      </c>
      <c r="B1616" s="109">
        <v>327427</v>
      </c>
      <c r="C1616" s="109">
        <v>327427</v>
      </c>
      <c r="D1616" s="110" t="s">
        <v>2794</v>
      </c>
      <c r="E1616" s="110" t="s">
        <v>2704</v>
      </c>
      <c r="F1616" s="110"/>
      <c r="G1616" s="110"/>
      <c r="H1616" s="110"/>
      <c r="I1616" s="110" t="s">
        <v>10</v>
      </c>
      <c r="J1616" s="111">
        <v>3600</v>
      </c>
      <c r="K1616" s="111">
        <v>5090</v>
      </c>
      <c r="L1616" s="110" t="s">
        <v>3406</v>
      </c>
      <c r="M1616" s="109">
        <v>1</v>
      </c>
      <c r="N1616" s="109"/>
      <c r="O1616" s="110"/>
      <c r="P1616" s="41" t="str">
        <f t="shared" si="25"/>
        <v>1</v>
      </c>
      <c r="Q1616" s="41" t="str">
        <f>INDEX(Торг!$J:$J,MATCH($B1616,Торг!$B:$B,0))</f>
        <v>АТП</v>
      </c>
      <c r="R1616" s="4" t="b">
        <f>EXACT(VLOOKUP(A1616,Торг!$A:$A,1,0),A1616)</f>
        <v>1</v>
      </c>
    </row>
    <row r="1617" spans="1:18" ht="60" x14ac:dyDescent="0.25">
      <c r="A1617" s="110" t="s">
        <v>2765</v>
      </c>
      <c r="B1617" s="109">
        <v>327585</v>
      </c>
      <c r="C1617" s="109">
        <v>327585</v>
      </c>
      <c r="D1617" s="110" t="s">
        <v>2795</v>
      </c>
      <c r="E1617" s="110" t="s">
        <v>2704</v>
      </c>
      <c r="F1617" s="110"/>
      <c r="G1617" s="110"/>
      <c r="H1617" s="110"/>
      <c r="I1617" s="110" t="s">
        <v>10</v>
      </c>
      <c r="J1617" s="111">
        <v>3600</v>
      </c>
      <c r="K1617" s="111">
        <v>5090</v>
      </c>
      <c r="L1617" s="110" t="s">
        <v>3406</v>
      </c>
      <c r="M1617" s="109">
        <v>1</v>
      </c>
      <c r="N1617" s="109"/>
      <c r="O1617" s="110"/>
      <c r="P1617" s="41" t="str">
        <f t="shared" si="25"/>
        <v>1</v>
      </c>
      <c r="Q1617" s="41" t="str">
        <f>INDEX(Торг!$J:$J,MATCH($B1617,Торг!$B:$B,0))</f>
        <v>АТП</v>
      </c>
      <c r="R1617" s="4" t="b">
        <f>EXACT(VLOOKUP(A1617,Торг!$A:$A,1,0),A1617)</f>
        <v>1</v>
      </c>
    </row>
    <row r="1618" spans="1:18" ht="60" x14ac:dyDescent="0.25">
      <c r="A1618" s="110" t="s">
        <v>2765</v>
      </c>
      <c r="B1618" s="109">
        <v>327641</v>
      </c>
      <c r="C1618" s="109">
        <v>327641</v>
      </c>
      <c r="D1618" s="110" t="s">
        <v>2796</v>
      </c>
      <c r="E1618" s="110" t="s">
        <v>2704</v>
      </c>
      <c r="F1618" s="110"/>
      <c r="G1618" s="110"/>
      <c r="H1618" s="110"/>
      <c r="I1618" s="110" t="s">
        <v>10</v>
      </c>
      <c r="J1618" s="111">
        <v>3600</v>
      </c>
      <c r="K1618" s="111">
        <v>5090</v>
      </c>
      <c r="L1618" s="110" t="s">
        <v>3406</v>
      </c>
      <c r="M1618" s="109">
        <v>1</v>
      </c>
      <c r="N1618" s="109"/>
      <c r="O1618" s="110"/>
      <c r="P1618" s="41" t="str">
        <f t="shared" si="25"/>
        <v>1</v>
      </c>
      <c r="Q1618" s="41" t="str">
        <f>INDEX(Торг!$J:$J,MATCH($B1618,Торг!$B:$B,0))</f>
        <v>АТП</v>
      </c>
      <c r="R1618" s="4" t="b">
        <f>EXACT(VLOOKUP(A1618,Торг!$A:$A,1,0),A1618)</f>
        <v>1</v>
      </c>
    </row>
    <row r="1619" spans="1:18" ht="60" x14ac:dyDescent="0.25">
      <c r="A1619" s="110" t="s">
        <v>2765</v>
      </c>
      <c r="B1619" s="109">
        <v>327681</v>
      </c>
      <c r="C1619" s="109">
        <v>327681</v>
      </c>
      <c r="D1619" s="110" t="s">
        <v>2797</v>
      </c>
      <c r="E1619" s="110" t="s">
        <v>2704</v>
      </c>
      <c r="F1619" s="110"/>
      <c r="G1619" s="110"/>
      <c r="H1619" s="110"/>
      <c r="I1619" s="110" t="s">
        <v>10</v>
      </c>
      <c r="J1619" s="111">
        <v>3600</v>
      </c>
      <c r="K1619" s="111">
        <v>5090</v>
      </c>
      <c r="L1619" s="110" t="s">
        <v>3406</v>
      </c>
      <c r="M1619" s="109">
        <v>1</v>
      </c>
      <c r="N1619" s="109"/>
      <c r="O1619" s="110"/>
      <c r="P1619" s="41" t="str">
        <f t="shared" si="25"/>
        <v>1</v>
      </c>
      <c r="Q1619" s="41" t="str">
        <f>INDEX(Торг!$J:$J,MATCH($B1619,Торг!$B:$B,0))</f>
        <v>АТП</v>
      </c>
      <c r="R1619" s="4" t="b">
        <f>EXACT(VLOOKUP(A1619,Торг!$A:$A,1,0),A1619)</f>
        <v>1</v>
      </c>
    </row>
    <row r="1620" spans="1:18" ht="60" x14ac:dyDescent="0.25">
      <c r="A1620" s="110" t="s">
        <v>2765</v>
      </c>
      <c r="B1620" s="109">
        <v>327395</v>
      </c>
      <c r="C1620" s="109">
        <v>327395</v>
      </c>
      <c r="D1620" s="110" t="s">
        <v>2798</v>
      </c>
      <c r="E1620" s="110" t="s">
        <v>2704</v>
      </c>
      <c r="F1620" s="110"/>
      <c r="G1620" s="110"/>
      <c r="H1620" s="110"/>
      <c r="I1620" s="110" t="s">
        <v>10</v>
      </c>
      <c r="J1620" s="111">
        <v>3600</v>
      </c>
      <c r="K1620" s="111">
        <v>5090</v>
      </c>
      <c r="L1620" s="110" t="s">
        <v>3406</v>
      </c>
      <c r="M1620" s="109">
        <v>1</v>
      </c>
      <c r="N1620" s="109"/>
      <c r="O1620" s="110"/>
      <c r="P1620" s="41" t="str">
        <f t="shared" si="25"/>
        <v>1</v>
      </c>
      <c r="Q1620" s="41" t="str">
        <f>INDEX(Торг!$J:$J,MATCH($B1620,Торг!$B:$B,0))</f>
        <v>АТП</v>
      </c>
      <c r="R1620" s="4" t="b">
        <f>EXACT(VLOOKUP(A1620,Торг!$A:$A,1,0),A1620)</f>
        <v>1</v>
      </c>
    </row>
    <row r="1621" spans="1:18" ht="60" x14ac:dyDescent="0.25">
      <c r="A1621" s="110" t="s">
        <v>2765</v>
      </c>
      <c r="B1621" s="109">
        <v>327729</v>
      </c>
      <c r="C1621" s="109">
        <v>327729</v>
      </c>
      <c r="D1621" s="110" t="s">
        <v>2799</v>
      </c>
      <c r="E1621" s="110" t="s">
        <v>2704</v>
      </c>
      <c r="F1621" s="110"/>
      <c r="G1621" s="110"/>
      <c r="H1621" s="110"/>
      <c r="I1621" s="110" t="s">
        <v>10</v>
      </c>
      <c r="J1621" s="111">
        <v>3600</v>
      </c>
      <c r="K1621" s="111">
        <v>5090</v>
      </c>
      <c r="L1621" s="110" t="s">
        <v>3406</v>
      </c>
      <c r="M1621" s="109">
        <v>1</v>
      </c>
      <c r="N1621" s="109"/>
      <c r="O1621" s="110"/>
      <c r="P1621" s="41" t="str">
        <f t="shared" si="25"/>
        <v>1</v>
      </c>
      <c r="Q1621" s="41" t="str">
        <f>INDEX(Торг!$J:$J,MATCH($B1621,Торг!$B:$B,0))</f>
        <v>АТП</v>
      </c>
      <c r="R1621" s="4" t="b">
        <f>EXACT(VLOOKUP(A1621,Торг!$A:$A,1,0),A1621)</f>
        <v>1</v>
      </c>
    </row>
    <row r="1622" spans="1:18" ht="60" x14ac:dyDescent="0.25">
      <c r="A1622" s="110" t="s">
        <v>2765</v>
      </c>
      <c r="B1622" s="109">
        <v>327577</v>
      </c>
      <c r="C1622" s="109">
        <v>327577</v>
      </c>
      <c r="D1622" s="110" t="s">
        <v>2800</v>
      </c>
      <c r="E1622" s="110" t="s">
        <v>2704</v>
      </c>
      <c r="F1622" s="110"/>
      <c r="G1622" s="110"/>
      <c r="H1622" s="110"/>
      <c r="I1622" s="110" t="s">
        <v>10</v>
      </c>
      <c r="J1622" s="111">
        <v>3600</v>
      </c>
      <c r="K1622" s="111">
        <v>5090</v>
      </c>
      <c r="L1622" s="110" t="s">
        <v>3406</v>
      </c>
      <c r="M1622" s="109">
        <v>1</v>
      </c>
      <c r="N1622" s="109"/>
      <c r="O1622" s="110"/>
      <c r="P1622" s="41" t="str">
        <f t="shared" si="25"/>
        <v>1</v>
      </c>
      <c r="Q1622" s="41" t="str">
        <f>INDEX(Торг!$J:$J,MATCH($B1622,Торг!$B:$B,0))</f>
        <v>АТП</v>
      </c>
      <c r="R1622" s="4" t="b">
        <f>EXACT(VLOOKUP(A1622,Торг!$A:$A,1,0),A1622)</f>
        <v>1</v>
      </c>
    </row>
    <row r="1623" spans="1:18" ht="60" x14ac:dyDescent="0.25">
      <c r="A1623" s="110" t="s">
        <v>2765</v>
      </c>
      <c r="B1623" s="109">
        <v>327657</v>
      </c>
      <c r="C1623" s="109">
        <v>327657</v>
      </c>
      <c r="D1623" s="110" t="s">
        <v>2801</v>
      </c>
      <c r="E1623" s="110" t="s">
        <v>2704</v>
      </c>
      <c r="F1623" s="110"/>
      <c r="G1623" s="110"/>
      <c r="H1623" s="110"/>
      <c r="I1623" s="110" t="s">
        <v>10</v>
      </c>
      <c r="J1623" s="111">
        <v>3600</v>
      </c>
      <c r="K1623" s="111">
        <v>5090</v>
      </c>
      <c r="L1623" s="110" t="s">
        <v>3406</v>
      </c>
      <c r="M1623" s="109">
        <v>1</v>
      </c>
      <c r="N1623" s="109"/>
      <c r="O1623" s="110"/>
      <c r="P1623" s="41" t="str">
        <f t="shared" si="25"/>
        <v>1</v>
      </c>
      <c r="Q1623" s="41" t="str">
        <f>INDEX(Торг!$J:$J,MATCH($B1623,Торг!$B:$B,0))</f>
        <v>АТП</v>
      </c>
      <c r="R1623" s="4" t="b">
        <f>EXACT(VLOOKUP(A1623,Торг!$A:$A,1,0),A1623)</f>
        <v>1</v>
      </c>
    </row>
    <row r="1624" spans="1:18" ht="60" x14ac:dyDescent="0.25">
      <c r="A1624" s="110" t="s">
        <v>2765</v>
      </c>
      <c r="B1624" s="109">
        <v>327467</v>
      </c>
      <c r="C1624" s="109">
        <v>327467</v>
      </c>
      <c r="D1624" s="110" t="s">
        <v>2802</v>
      </c>
      <c r="E1624" s="110" t="s">
        <v>2704</v>
      </c>
      <c r="F1624" s="110"/>
      <c r="G1624" s="110"/>
      <c r="H1624" s="110"/>
      <c r="I1624" s="110" t="s">
        <v>10</v>
      </c>
      <c r="J1624" s="111">
        <v>3600</v>
      </c>
      <c r="K1624" s="111">
        <v>5090</v>
      </c>
      <c r="L1624" s="110" t="s">
        <v>3406</v>
      </c>
      <c r="M1624" s="109">
        <v>1</v>
      </c>
      <c r="N1624" s="109"/>
      <c r="O1624" s="110"/>
      <c r="P1624" s="41" t="str">
        <f t="shared" si="25"/>
        <v>1</v>
      </c>
      <c r="Q1624" s="41" t="str">
        <f>INDEX(Торг!$J:$J,MATCH($B1624,Торг!$B:$B,0))</f>
        <v>АТП</v>
      </c>
      <c r="R1624" s="4" t="b">
        <f>EXACT(VLOOKUP(A1624,Торг!$A:$A,1,0),A1624)</f>
        <v>1</v>
      </c>
    </row>
    <row r="1625" spans="1:18" ht="60" x14ac:dyDescent="0.25">
      <c r="A1625" s="110" t="s">
        <v>2765</v>
      </c>
      <c r="B1625" s="109">
        <v>327593</v>
      </c>
      <c r="C1625" s="109">
        <v>327593</v>
      </c>
      <c r="D1625" s="110" t="s">
        <v>2803</v>
      </c>
      <c r="E1625" s="110" t="s">
        <v>2704</v>
      </c>
      <c r="F1625" s="110"/>
      <c r="G1625" s="110"/>
      <c r="H1625" s="110"/>
      <c r="I1625" s="110" t="s">
        <v>10</v>
      </c>
      <c r="J1625" s="111">
        <v>3600</v>
      </c>
      <c r="K1625" s="111">
        <v>5090</v>
      </c>
      <c r="L1625" s="110" t="s">
        <v>3406</v>
      </c>
      <c r="M1625" s="109">
        <v>1</v>
      </c>
      <c r="N1625" s="109"/>
      <c r="O1625" s="110"/>
      <c r="P1625" s="41" t="str">
        <f t="shared" si="25"/>
        <v>1</v>
      </c>
      <c r="Q1625" s="41" t="str">
        <f>INDEX(Торг!$J:$J,MATCH($B1625,Торг!$B:$B,0))</f>
        <v>АТП</v>
      </c>
      <c r="R1625" s="4" t="b">
        <f>EXACT(VLOOKUP(A1625,Торг!$A:$A,1,0),A1625)</f>
        <v>1</v>
      </c>
    </row>
    <row r="1626" spans="1:18" ht="60" x14ac:dyDescent="0.25">
      <c r="A1626" s="110" t="s">
        <v>2765</v>
      </c>
      <c r="B1626" s="109">
        <v>327499</v>
      </c>
      <c r="C1626" s="109">
        <v>327499</v>
      </c>
      <c r="D1626" s="110" t="s">
        <v>2804</v>
      </c>
      <c r="E1626" s="110" t="s">
        <v>2704</v>
      </c>
      <c r="F1626" s="110"/>
      <c r="G1626" s="110"/>
      <c r="H1626" s="110"/>
      <c r="I1626" s="110" t="s">
        <v>10</v>
      </c>
      <c r="J1626" s="111">
        <v>3600</v>
      </c>
      <c r="K1626" s="111">
        <v>5090</v>
      </c>
      <c r="L1626" s="110" t="s">
        <v>3406</v>
      </c>
      <c r="M1626" s="109">
        <v>1</v>
      </c>
      <c r="N1626" s="109"/>
      <c r="O1626" s="110"/>
      <c r="P1626" s="41" t="str">
        <f t="shared" si="25"/>
        <v>1</v>
      </c>
      <c r="Q1626" s="41" t="str">
        <f>INDEX(Торг!$J:$J,MATCH($B1626,Торг!$B:$B,0))</f>
        <v>АТП</v>
      </c>
      <c r="R1626" s="4" t="b">
        <f>EXACT(VLOOKUP(A1626,Торг!$A:$A,1,0),A1626)</f>
        <v>1</v>
      </c>
    </row>
    <row r="1627" spans="1:18" ht="60" x14ac:dyDescent="0.25">
      <c r="A1627" s="110" t="s">
        <v>2765</v>
      </c>
      <c r="B1627" s="109">
        <v>327443</v>
      </c>
      <c r="C1627" s="109">
        <v>327443</v>
      </c>
      <c r="D1627" s="110" t="s">
        <v>2805</v>
      </c>
      <c r="E1627" s="110" t="s">
        <v>2704</v>
      </c>
      <c r="F1627" s="110"/>
      <c r="G1627" s="110"/>
      <c r="H1627" s="110"/>
      <c r="I1627" s="110" t="s">
        <v>10</v>
      </c>
      <c r="J1627" s="111">
        <v>3600</v>
      </c>
      <c r="K1627" s="111">
        <v>5090</v>
      </c>
      <c r="L1627" s="110" t="s">
        <v>3406</v>
      </c>
      <c r="M1627" s="109">
        <v>1</v>
      </c>
      <c r="N1627" s="109"/>
      <c r="O1627" s="110"/>
      <c r="P1627" s="41" t="str">
        <f t="shared" si="25"/>
        <v>1</v>
      </c>
      <c r="Q1627" s="41" t="str">
        <f>INDEX(Торг!$J:$J,MATCH($B1627,Торг!$B:$B,0))</f>
        <v>АТП</v>
      </c>
      <c r="R1627" s="4" t="b">
        <f>EXACT(VLOOKUP(A1627,Торг!$A:$A,1,0),A1627)</f>
        <v>1</v>
      </c>
    </row>
    <row r="1628" spans="1:18" ht="60" x14ac:dyDescent="0.25">
      <c r="A1628" s="110" t="s">
        <v>2765</v>
      </c>
      <c r="B1628" s="109">
        <v>327451</v>
      </c>
      <c r="C1628" s="109">
        <v>327451</v>
      </c>
      <c r="D1628" s="110" t="s">
        <v>2806</v>
      </c>
      <c r="E1628" s="110" t="s">
        <v>2704</v>
      </c>
      <c r="F1628" s="110"/>
      <c r="G1628" s="110"/>
      <c r="H1628" s="110"/>
      <c r="I1628" s="110" t="s">
        <v>10</v>
      </c>
      <c r="J1628" s="111">
        <v>3600</v>
      </c>
      <c r="K1628" s="111">
        <v>5090</v>
      </c>
      <c r="L1628" s="110" t="s">
        <v>3406</v>
      </c>
      <c r="M1628" s="109">
        <v>1</v>
      </c>
      <c r="N1628" s="109"/>
      <c r="O1628" s="110"/>
      <c r="P1628" s="41" t="str">
        <f t="shared" si="25"/>
        <v>1</v>
      </c>
      <c r="Q1628" s="41" t="str">
        <f>INDEX(Торг!$J:$J,MATCH($B1628,Торг!$B:$B,0))</f>
        <v>АТП</v>
      </c>
      <c r="R1628" s="4" t="b">
        <f>EXACT(VLOOKUP(A1628,Торг!$A:$A,1,0),A1628)</f>
        <v>1</v>
      </c>
    </row>
    <row r="1629" spans="1:18" ht="60" x14ac:dyDescent="0.25">
      <c r="A1629" s="110" t="s">
        <v>2765</v>
      </c>
      <c r="B1629" s="109">
        <v>327403</v>
      </c>
      <c r="C1629" s="109">
        <v>327403</v>
      </c>
      <c r="D1629" s="110" t="s">
        <v>2807</v>
      </c>
      <c r="E1629" s="110" t="s">
        <v>2704</v>
      </c>
      <c r="F1629" s="110"/>
      <c r="G1629" s="110"/>
      <c r="H1629" s="110"/>
      <c r="I1629" s="110" t="s">
        <v>10</v>
      </c>
      <c r="J1629" s="111">
        <v>3600</v>
      </c>
      <c r="K1629" s="111">
        <v>5090</v>
      </c>
      <c r="L1629" s="110" t="s">
        <v>3406</v>
      </c>
      <c r="M1629" s="109">
        <v>1</v>
      </c>
      <c r="N1629" s="109"/>
      <c r="O1629" s="110"/>
      <c r="P1629" s="41" t="str">
        <f t="shared" si="25"/>
        <v>1</v>
      </c>
      <c r="Q1629" s="41" t="str">
        <f>INDEX(Торг!$J:$J,MATCH($B1629,Торг!$B:$B,0))</f>
        <v>АТП</v>
      </c>
      <c r="R1629" s="4" t="b">
        <f>EXACT(VLOOKUP(A1629,Торг!$A:$A,1,0),A1629)</f>
        <v>1</v>
      </c>
    </row>
    <row r="1630" spans="1:18" ht="60" x14ac:dyDescent="0.25">
      <c r="A1630" s="110" t="s">
        <v>2765</v>
      </c>
      <c r="B1630" s="109">
        <v>327515</v>
      </c>
      <c r="C1630" s="109">
        <v>327515</v>
      </c>
      <c r="D1630" s="110" t="s">
        <v>2808</v>
      </c>
      <c r="E1630" s="110" t="s">
        <v>2704</v>
      </c>
      <c r="F1630" s="110"/>
      <c r="G1630" s="110"/>
      <c r="H1630" s="110"/>
      <c r="I1630" s="110" t="s">
        <v>10</v>
      </c>
      <c r="J1630" s="111">
        <v>3600</v>
      </c>
      <c r="K1630" s="111">
        <v>5090</v>
      </c>
      <c r="L1630" s="110" t="s">
        <v>3406</v>
      </c>
      <c r="M1630" s="109">
        <v>1</v>
      </c>
      <c r="N1630" s="109"/>
      <c r="O1630" s="110"/>
      <c r="P1630" s="41" t="str">
        <f t="shared" si="25"/>
        <v>1</v>
      </c>
      <c r="Q1630" s="41" t="str">
        <f>INDEX(Торг!$J:$J,MATCH($B1630,Торг!$B:$B,0))</f>
        <v>АТП</v>
      </c>
      <c r="R1630" s="4" t="b">
        <f>EXACT(VLOOKUP(A1630,Торг!$A:$A,1,0),A1630)</f>
        <v>1</v>
      </c>
    </row>
    <row r="1631" spans="1:18" ht="60" x14ac:dyDescent="0.25">
      <c r="A1631" s="110" t="s">
        <v>2765</v>
      </c>
      <c r="B1631" s="109">
        <v>327625</v>
      </c>
      <c r="C1631" s="109">
        <v>327625</v>
      </c>
      <c r="D1631" s="110" t="s">
        <v>2809</v>
      </c>
      <c r="E1631" s="110" t="s">
        <v>2704</v>
      </c>
      <c r="F1631" s="110"/>
      <c r="G1631" s="110"/>
      <c r="H1631" s="110"/>
      <c r="I1631" s="110" t="s">
        <v>10</v>
      </c>
      <c r="J1631" s="111">
        <v>3600</v>
      </c>
      <c r="K1631" s="111">
        <v>5090</v>
      </c>
      <c r="L1631" s="110" t="s">
        <v>3406</v>
      </c>
      <c r="M1631" s="109">
        <v>1</v>
      </c>
      <c r="N1631" s="109"/>
      <c r="O1631" s="110"/>
      <c r="P1631" s="41" t="str">
        <f t="shared" si="25"/>
        <v>1</v>
      </c>
      <c r="Q1631" s="41" t="str">
        <f>INDEX(Торг!$J:$J,MATCH($B1631,Торг!$B:$B,0))</f>
        <v>АТП</v>
      </c>
      <c r="R1631" s="4" t="b">
        <f>EXACT(VLOOKUP(A1631,Торг!$A:$A,1,0),A1631)</f>
        <v>1</v>
      </c>
    </row>
    <row r="1632" spans="1:18" ht="60" x14ac:dyDescent="0.25">
      <c r="A1632" s="110" t="s">
        <v>2765</v>
      </c>
      <c r="B1632" s="109">
        <v>327705</v>
      </c>
      <c r="C1632" s="109">
        <v>327705</v>
      </c>
      <c r="D1632" s="110" t="s">
        <v>2810</v>
      </c>
      <c r="E1632" s="110" t="s">
        <v>2704</v>
      </c>
      <c r="F1632" s="110"/>
      <c r="G1632" s="110"/>
      <c r="H1632" s="110"/>
      <c r="I1632" s="110" t="s">
        <v>10</v>
      </c>
      <c r="J1632" s="111">
        <v>3600</v>
      </c>
      <c r="K1632" s="111">
        <v>5090</v>
      </c>
      <c r="L1632" s="110" t="s">
        <v>3406</v>
      </c>
      <c r="M1632" s="109">
        <v>1</v>
      </c>
      <c r="N1632" s="109"/>
      <c r="O1632" s="110"/>
      <c r="P1632" s="41" t="str">
        <f t="shared" si="25"/>
        <v>1</v>
      </c>
      <c r="Q1632" s="41" t="str">
        <f>INDEX(Торг!$J:$J,MATCH($B1632,Торг!$B:$B,0))</f>
        <v>АТП</v>
      </c>
      <c r="R1632" s="4" t="b">
        <f>EXACT(VLOOKUP(A1632,Торг!$A:$A,1,0),A1632)</f>
        <v>1</v>
      </c>
    </row>
    <row r="1633" spans="1:18" ht="60" x14ac:dyDescent="0.25">
      <c r="A1633" s="110" t="s">
        <v>2765</v>
      </c>
      <c r="B1633" s="109">
        <v>327507</v>
      </c>
      <c r="C1633" s="109">
        <v>327507</v>
      </c>
      <c r="D1633" s="110" t="s">
        <v>2811</v>
      </c>
      <c r="E1633" s="110" t="s">
        <v>2704</v>
      </c>
      <c r="F1633" s="110"/>
      <c r="G1633" s="110"/>
      <c r="H1633" s="110"/>
      <c r="I1633" s="110" t="s">
        <v>10</v>
      </c>
      <c r="J1633" s="111">
        <v>3600</v>
      </c>
      <c r="K1633" s="111">
        <v>5090</v>
      </c>
      <c r="L1633" s="110" t="s">
        <v>3406</v>
      </c>
      <c r="M1633" s="109">
        <v>1</v>
      </c>
      <c r="N1633" s="109"/>
      <c r="O1633" s="110"/>
      <c r="P1633" s="41" t="str">
        <f t="shared" si="25"/>
        <v>1</v>
      </c>
      <c r="Q1633" s="41" t="str">
        <f>INDEX(Торг!$J:$J,MATCH($B1633,Торг!$B:$B,0))</f>
        <v>АТП</v>
      </c>
      <c r="R1633" s="4" t="b">
        <f>EXACT(VLOOKUP(A1633,Торг!$A:$A,1,0),A1633)</f>
        <v>1</v>
      </c>
    </row>
    <row r="1634" spans="1:18" ht="75" x14ac:dyDescent="0.25">
      <c r="A1634" s="110" t="s">
        <v>2765</v>
      </c>
      <c r="B1634" s="109">
        <v>327387</v>
      </c>
      <c r="C1634" s="109">
        <v>327387</v>
      </c>
      <c r="D1634" s="110" t="s">
        <v>2812</v>
      </c>
      <c r="E1634" s="110" t="s">
        <v>2704</v>
      </c>
      <c r="F1634" s="110"/>
      <c r="G1634" s="110"/>
      <c r="H1634" s="110"/>
      <c r="I1634" s="110" t="s">
        <v>10</v>
      </c>
      <c r="J1634" s="111">
        <v>3600</v>
      </c>
      <c r="K1634" s="111">
        <v>5090</v>
      </c>
      <c r="L1634" s="110" t="s">
        <v>3406</v>
      </c>
      <c r="M1634" s="109">
        <v>1</v>
      </c>
      <c r="N1634" s="109"/>
      <c r="O1634" s="110"/>
      <c r="P1634" s="41" t="str">
        <f t="shared" si="25"/>
        <v>1</v>
      </c>
      <c r="Q1634" s="41" t="str">
        <f>INDEX(Торг!$J:$J,MATCH($B1634,Торг!$B:$B,0))</f>
        <v>АТП</v>
      </c>
      <c r="R1634" s="4" t="b">
        <f>EXACT(VLOOKUP(A1634,Торг!$A:$A,1,0),A1634)</f>
        <v>1</v>
      </c>
    </row>
    <row r="1635" spans="1:18" ht="60" x14ac:dyDescent="0.25">
      <c r="A1635" s="110" t="s">
        <v>2765</v>
      </c>
      <c r="B1635" s="109">
        <v>327195</v>
      </c>
      <c r="C1635" s="109">
        <v>327195</v>
      </c>
      <c r="D1635" s="110" t="s">
        <v>2813</v>
      </c>
      <c r="E1635" s="110" t="s">
        <v>2704</v>
      </c>
      <c r="F1635" s="110"/>
      <c r="G1635" s="110"/>
      <c r="H1635" s="110"/>
      <c r="I1635" s="110" t="s">
        <v>10</v>
      </c>
      <c r="J1635" s="111">
        <v>3000</v>
      </c>
      <c r="K1635" s="111">
        <v>4290</v>
      </c>
      <c r="L1635" s="110"/>
      <c r="M1635" s="109">
        <v>1</v>
      </c>
      <c r="N1635" s="109"/>
      <c r="O1635" s="110"/>
      <c r="P1635" s="41" t="str">
        <f t="shared" si="25"/>
        <v>1</v>
      </c>
      <c r="Q1635" s="41" t="str">
        <f>INDEX(Торг!$J:$J,MATCH($B1635,Торг!$B:$B,0))</f>
        <v>АТП</v>
      </c>
      <c r="R1635" s="4" t="b">
        <f>EXACT(VLOOKUP(A1635,Торг!$A:$A,1,0),A1635)</f>
        <v>1</v>
      </c>
    </row>
    <row r="1636" spans="1:18" ht="60" x14ac:dyDescent="0.25">
      <c r="A1636" s="110" t="s">
        <v>2765</v>
      </c>
      <c r="B1636" s="109">
        <v>327741</v>
      </c>
      <c r="C1636" s="109">
        <v>327741</v>
      </c>
      <c r="D1636" s="110" t="s">
        <v>2814</v>
      </c>
      <c r="E1636" s="110" t="s">
        <v>2704</v>
      </c>
      <c r="F1636" s="110"/>
      <c r="G1636" s="110"/>
      <c r="H1636" s="110"/>
      <c r="I1636" s="110" t="s">
        <v>10</v>
      </c>
      <c r="J1636" s="111">
        <v>3600</v>
      </c>
      <c r="K1636" s="111">
        <v>5090</v>
      </c>
      <c r="L1636" s="110" t="s">
        <v>3406</v>
      </c>
      <c r="M1636" s="109">
        <v>1</v>
      </c>
      <c r="N1636" s="109"/>
      <c r="O1636" s="110"/>
      <c r="P1636" s="41" t="str">
        <f t="shared" si="25"/>
        <v>1</v>
      </c>
      <c r="Q1636" s="41" t="str">
        <f>INDEX(Торг!$J:$J,MATCH($B1636,Торг!$B:$B,0))</f>
        <v>АТП</v>
      </c>
      <c r="R1636" s="4" t="b">
        <f>EXACT(VLOOKUP(A1636,Торг!$A:$A,1,0),A1636)</f>
        <v>1</v>
      </c>
    </row>
    <row r="1637" spans="1:18" ht="60" x14ac:dyDescent="0.25">
      <c r="A1637" s="110" t="s">
        <v>2765</v>
      </c>
      <c r="B1637" s="109">
        <v>327423</v>
      </c>
      <c r="C1637" s="109">
        <v>327423</v>
      </c>
      <c r="D1637" s="110" t="s">
        <v>2815</v>
      </c>
      <c r="E1637" s="110" t="s">
        <v>2704</v>
      </c>
      <c r="F1637" s="110"/>
      <c r="G1637" s="110"/>
      <c r="H1637" s="110"/>
      <c r="I1637" s="110" t="s">
        <v>10</v>
      </c>
      <c r="J1637" s="111">
        <v>3600</v>
      </c>
      <c r="K1637" s="111">
        <v>5090</v>
      </c>
      <c r="L1637" s="110" t="s">
        <v>3406</v>
      </c>
      <c r="M1637" s="109">
        <v>1</v>
      </c>
      <c r="N1637" s="109"/>
      <c r="O1637" s="110"/>
      <c r="P1637" s="41" t="str">
        <f t="shared" si="25"/>
        <v>1</v>
      </c>
      <c r="Q1637" s="41" t="str">
        <f>INDEX(Торг!$J:$J,MATCH($B1637,Торг!$B:$B,0))</f>
        <v>АТП</v>
      </c>
      <c r="R1637" s="4" t="b">
        <f>EXACT(VLOOKUP(A1637,Торг!$A:$A,1,0),A1637)</f>
        <v>1</v>
      </c>
    </row>
    <row r="1638" spans="1:18" ht="60" x14ac:dyDescent="0.25">
      <c r="A1638" s="110" t="s">
        <v>2765</v>
      </c>
      <c r="B1638" s="109">
        <v>327557</v>
      </c>
      <c r="C1638" s="109">
        <v>327557</v>
      </c>
      <c r="D1638" s="110" t="s">
        <v>2816</v>
      </c>
      <c r="E1638" s="110" t="s">
        <v>2704</v>
      </c>
      <c r="F1638" s="110"/>
      <c r="G1638" s="110"/>
      <c r="H1638" s="110"/>
      <c r="I1638" s="110" t="s">
        <v>10</v>
      </c>
      <c r="J1638" s="111">
        <v>3600</v>
      </c>
      <c r="K1638" s="111">
        <v>5090</v>
      </c>
      <c r="L1638" s="110" t="s">
        <v>3406</v>
      </c>
      <c r="M1638" s="109">
        <v>1</v>
      </c>
      <c r="N1638" s="109"/>
      <c r="O1638" s="110"/>
      <c r="P1638" s="41" t="str">
        <f t="shared" si="25"/>
        <v>1</v>
      </c>
      <c r="Q1638" s="41" t="str">
        <f>INDEX(Торг!$J:$J,MATCH($B1638,Торг!$B:$B,0))</f>
        <v>АТП</v>
      </c>
      <c r="R1638" s="4" t="b">
        <f>EXACT(VLOOKUP(A1638,Торг!$A:$A,1,0),A1638)</f>
        <v>1</v>
      </c>
    </row>
    <row r="1639" spans="1:18" ht="60" x14ac:dyDescent="0.25">
      <c r="A1639" s="110" t="s">
        <v>2765</v>
      </c>
      <c r="B1639" s="109">
        <v>327541</v>
      </c>
      <c r="C1639" s="109">
        <v>327541</v>
      </c>
      <c r="D1639" s="110" t="s">
        <v>2817</v>
      </c>
      <c r="E1639" s="110" t="s">
        <v>2704</v>
      </c>
      <c r="F1639" s="110"/>
      <c r="G1639" s="110"/>
      <c r="H1639" s="110"/>
      <c r="I1639" s="110" t="s">
        <v>10</v>
      </c>
      <c r="J1639" s="111">
        <v>3600</v>
      </c>
      <c r="K1639" s="111">
        <v>5090</v>
      </c>
      <c r="L1639" s="110" t="s">
        <v>3406</v>
      </c>
      <c r="M1639" s="109">
        <v>1</v>
      </c>
      <c r="N1639" s="109"/>
      <c r="O1639" s="110"/>
      <c r="P1639" s="41" t="str">
        <f t="shared" si="25"/>
        <v>1</v>
      </c>
      <c r="Q1639" s="41" t="str">
        <f>INDEX(Торг!$J:$J,MATCH($B1639,Торг!$B:$B,0))</f>
        <v>АТП</v>
      </c>
      <c r="R1639" s="4" t="b">
        <f>EXACT(VLOOKUP(A1639,Торг!$A:$A,1,0),A1639)</f>
        <v>1</v>
      </c>
    </row>
    <row r="1640" spans="1:18" ht="60" x14ac:dyDescent="0.25">
      <c r="A1640" s="110" t="s">
        <v>2765</v>
      </c>
      <c r="B1640" s="109">
        <v>327495</v>
      </c>
      <c r="C1640" s="109">
        <v>327495</v>
      </c>
      <c r="D1640" s="110" t="s">
        <v>2818</v>
      </c>
      <c r="E1640" s="110" t="s">
        <v>2704</v>
      </c>
      <c r="F1640" s="110"/>
      <c r="G1640" s="110"/>
      <c r="H1640" s="110"/>
      <c r="I1640" s="110" t="s">
        <v>10</v>
      </c>
      <c r="J1640" s="111">
        <v>3600</v>
      </c>
      <c r="K1640" s="111">
        <v>5090</v>
      </c>
      <c r="L1640" s="110" t="s">
        <v>3406</v>
      </c>
      <c r="M1640" s="109">
        <v>1</v>
      </c>
      <c r="N1640" s="109"/>
      <c r="O1640" s="110"/>
      <c r="P1640" s="41" t="str">
        <f t="shared" si="25"/>
        <v>1</v>
      </c>
      <c r="Q1640" s="41" t="str">
        <f>INDEX(Торг!$J:$J,MATCH($B1640,Торг!$B:$B,0))</f>
        <v>АТП</v>
      </c>
      <c r="R1640" s="4" t="b">
        <f>EXACT(VLOOKUP(A1640,Торг!$A:$A,1,0),A1640)</f>
        <v>1</v>
      </c>
    </row>
    <row r="1641" spans="1:18" ht="60" x14ac:dyDescent="0.25">
      <c r="A1641" s="110" t="s">
        <v>2765</v>
      </c>
      <c r="B1641" s="109">
        <v>327669</v>
      </c>
      <c r="C1641" s="109">
        <v>327669</v>
      </c>
      <c r="D1641" s="110" t="s">
        <v>2819</v>
      </c>
      <c r="E1641" s="110" t="s">
        <v>2704</v>
      </c>
      <c r="F1641" s="110"/>
      <c r="G1641" s="110"/>
      <c r="H1641" s="110"/>
      <c r="I1641" s="110" t="s">
        <v>10</v>
      </c>
      <c r="J1641" s="111">
        <v>3600</v>
      </c>
      <c r="K1641" s="111">
        <v>5090</v>
      </c>
      <c r="L1641" s="110" t="s">
        <v>3406</v>
      </c>
      <c r="M1641" s="109">
        <v>1</v>
      </c>
      <c r="N1641" s="109"/>
      <c r="O1641" s="110"/>
      <c r="P1641" s="41" t="str">
        <f t="shared" si="25"/>
        <v>1</v>
      </c>
      <c r="Q1641" s="41" t="str">
        <f>INDEX(Торг!$J:$J,MATCH($B1641,Торг!$B:$B,0))</f>
        <v>АТП</v>
      </c>
      <c r="R1641" s="4" t="b">
        <f>EXACT(VLOOKUP(A1641,Торг!$A:$A,1,0),A1641)</f>
        <v>1</v>
      </c>
    </row>
    <row r="1642" spans="1:18" ht="60" x14ac:dyDescent="0.25">
      <c r="A1642" s="110" t="s">
        <v>2765</v>
      </c>
      <c r="B1642" s="109">
        <v>327653</v>
      </c>
      <c r="C1642" s="109">
        <v>327653</v>
      </c>
      <c r="D1642" s="110" t="s">
        <v>2820</v>
      </c>
      <c r="E1642" s="110" t="s">
        <v>2704</v>
      </c>
      <c r="F1642" s="110"/>
      <c r="G1642" s="110"/>
      <c r="H1642" s="110"/>
      <c r="I1642" s="110" t="s">
        <v>10</v>
      </c>
      <c r="J1642" s="111">
        <v>3600</v>
      </c>
      <c r="K1642" s="111">
        <v>5090</v>
      </c>
      <c r="L1642" s="110" t="s">
        <v>3406</v>
      </c>
      <c r="M1642" s="109">
        <v>1</v>
      </c>
      <c r="N1642" s="109"/>
      <c r="O1642" s="110"/>
      <c r="P1642" s="41" t="str">
        <f t="shared" si="25"/>
        <v>1</v>
      </c>
      <c r="Q1642" s="41" t="str">
        <f>INDEX(Торг!$J:$J,MATCH($B1642,Торг!$B:$B,0))</f>
        <v>АТП</v>
      </c>
      <c r="R1642" s="4" t="b">
        <f>EXACT(VLOOKUP(A1642,Торг!$A:$A,1,0),A1642)</f>
        <v>1</v>
      </c>
    </row>
    <row r="1643" spans="1:18" ht="60" x14ac:dyDescent="0.25">
      <c r="A1643" s="110" t="s">
        <v>2765</v>
      </c>
      <c r="B1643" s="109">
        <v>327725</v>
      </c>
      <c r="C1643" s="109">
        <v>327725</v>
      </c>
      <c r="D1643" s="110" t="s">
        <v>2821</v>
      </c>
      <c r="E1643" s="110" t="s">
        <v>2704</v>
      </c>
      <c r="F1643" s="110"/>
      <c r="G1643" s="110"/>
      <c r="H1643" s="110"/>
      <c r="I1643" s="110" t="s">
        <v>10</v>
      </c>
      <c r="J1643" s="111">
        <v>3600</v>
      </c>
      <c r="K1643" s="111">
        <v>5090</v>
      </c>
      <c r="L1643" s="110" t="s">
        <v>3406</v>
      </c>
      <c r="M1643" s="109">
        <v>1</v>
      </c>
      <c r="N1643" s="109"/>
      <c r="O1643" s="110"/>
      <c r="P1643" s="41" t="str">
        <f t="shared" si="25"/>
        <v>1</v>
      </c>
      <c r="Q1643" s="41" t="str">
        <f>INDEX(Торг!$J:$J,MATCH($B1643,Торг!$B:$B,0))</f>
        <v>АТП</v>
      </c>
      <c r="R1643" s="4" t="b">
        <f>EXACT(VLOOKUP(A1643,Торг!$A:$A,1,0),A1643)</f>
        <v>1</v>
      </c>
    </row>
    <row r="1644" spans="1:18" ht="60" x14ac:dyDescent="0.25">
      <c r="A1644" s="110" t="s">
        <v>2765</v>
      </c>
      <c r="B1644" s="109">
        <v>327565</v>
      </c>
      <c r="C1644" s="109">
        <v>327565</v>
      </c>
      <c r="D1644" s="110" t="s">
        <v>2822</v>
      </c>
      <c r="E1644" s="110" t="s">
        <v>2704</v>
      </c>
      <c r="F1644" s="110"/>
      <c r="G1644" s="110"/>
      <c r="H1644" s="110"/>
      <c r="I1644" s="110" t="s">
        <v>10</v>
      </c>
      <c r="J1644" s="111">
        <v>3600</v>
      </c>
      <c r="K1644" s="111">
        <v>5090</v>
      </c>
      <c r="L1644" s="110" t="s">
        <v>3406</v>
      </c>
      <c r="M1644" s="109">
        <v>1</v>
      </c>
      <c r="N1644" s="109"/>
      <c r="O1644" s="110"/>
      <c r="P1644" s="41" t="str">
        <f t="shared" si="25"/>
        <v>1</v>
      </c>
      <c r="Q1644" s="41" t="str">
        <f>INDEX(Торг!$J:$J,MATCH($B1644,Торг!$B:$B,0))</f>
        <v>АТП</v>
      </c>
      <c r="R1644" s="4" t="b">
        <f>EXACT(VLOOKUP(A1644,Торг!$A:$A,1,0),A1644)</f>
        <v>1</v>
      </c>
    </row>
    <row r="1645" spans="1:18" ht="60" x14ac:dyDescent="0.25">
      <c r="A1645" s="110" t="s">
        <v>2765</v>
      </c>
      <c r="B1645" s="109">
        <v>327439</v>
      </c>
      <c r="C1645" s="109">
        <v>327439</v>
      </c>
      <c r="D1645" s="110" t="s">
        <v>2823</v>
      </c>
      <c r="E1645" s="110" t="s">
        <v>2704</v>
      </c>
      <c r="F1645" s="110"/>
      <c r="G1645" s="110"/>
      <c r="H1645" s="110"/>
      <c r="I1645" s="110" t="s">
        <v>10</v>
      </c>
      <c r="J1645" s="111">
        <v>3600</v>
      </c>
      <c r="K1645" s="111">
        <v>5090</v>
      </c>
      <c r="L1645" s="110" t="s">
        <v>3406</v>
      </c>
      <c r="M1645" s="109">
        <v>1</v>
      </c>
      <c r="N1645" s="109"/>
      <c r="O1645" s="110"/>
      <c r="P1645" s="41" t="str">
        <f t="shared" si="25"/>
        <v>1</v>
      </c>
      <c r="Q1645" s="41" t="str">
        <f>INDEX(Торг!$J:$J,MATCH($B1645,Торг!$B:$B,0))</f>
        <v>АТП</v>
      </c>
      <c r="R1645" s="4" t="b">
        <f>EXACT(VLOOKUP(A1645,Торг!$A:$A,1,0),A1645)</f>
        <v>1</v>
      </c>
    </row>
    <row r="1646" spans="1:18" ht="60" x14ac:dyDescent="0.25">
      <c r="A1646" s="110" t="s">
        <v>2765</v>
      </c>
      <c r="B1646" s="109">
        <v>327677</v>
      </c>
      <c r="C1646" s="109">
        <v>327677</v>
      </c>
      <c r="D1646" s="110" t="s">
        <v>2824</v>
      </c>
      <c r="E1646" s="110" t="s">
        <v>2704</v>
      </c>
      <c r="F1646" s="110"/>
      <c r="G1646" s="110"/>
      <c r="H1646" s="110"/>
      <c r="I1646" s="110" t="s">
        <v>10</v>
      </c>
      <c r="J1646" s="111">
        <v>3600</v>
      </c>
      <c r="K1646" s="111">
        <v>5090</v>
      </c>
      <c r="L1646" s="110" t="s">
        <v>3406</v>
      </c>
      <c r="M1646" s="109">
        <v>1</v>
      </c>
      <c r="N1646" s="109"/>
      <c r="O1646" s="110"/>
      <c r="P1646" s="41" t="str">
        <f t="shared" si="25"/>
        <v>1</v>
      </c>
      <c r="Q1646" s="41" t="str">
        <f>INDEX(Торг!$J:$J,MATCH($B1646,Торг!$B:$B,0))</f>
        <v>АТП</v>
      </c>
      <c r="R1646" s="4" t="b">
        <f>EXACT(VLOOKUP(A1646,Торг!$A:$A,1,0),A1646)</f>
        <v>1</v>
      </c>
    </row>
    <row r="1647" spans="1:18" ht="60" x14ac:dyDescent="0.25">
      <c r="A1647" s="110" t="s">
        <v>2765</v>
      </c>
      <c r="B1647" s="109">
        <v>327573</v>
      </c>
      <c r="C1647" s="109">
        <v>327573</v>
      </c>
      <c r="D1647" s="110" t="s">
        <v>2825</v>
      </c>
      <c r="E1647" s="110" t="s">
        <v>2704</v>
      </c>
      <c r="F1647" s="110"/>
      <c r="G1647" s="110"/>
      <c r="H1647" s="110"/>
      <c r="I1647" s="110" t="s">
        <v>10</v>
      </c>
      <c r="J1647" s="111">
        <v>3600</v>
      </c>
      <c r="K1647" s="111">
        <v>5090</v>
      </c>
      <c r="L1647" s="110" t="s">
        <v>3406</v>
      </c>
      <c r="M1647" s="109">
        <v>1</v>
      </c>
      <c r="N1647" s="109"/>
      <c r="O1647" s="110"/>
      <c r="P1647" s="41" t="str">
        <f t="shared" si="25"/>
        <v>1</v>
      </c>
      <c r="Q1647" s="41" t="str">
        <f>INDEX(Торг!$J:$J,MATCH($B1647,Торг!$B:$B,0))</f>
        <v>АТП</v>
      </c>
      <c r="R1647" s="4" t="b">
        <f>EXACT(VLOOKUP(A1647,Торг!$A:$A,1,0),A1647)</f>
        <v>1</v>
      </c>
    </row>
    <row r="1648" spans="1:18" ht="60" x14ac:dyDescent="0.25">
      <c r="A1648" s="110" t="s">
        <v>2765</v>
      </c>
      <c r="B1648" s="109">
        <v>327527</v>
      </c>
      <c r="C1648" s="109">
        <v>327527</v>
      </c>
      <c r="D1648" s="110" t="s">
        <v>2826</v>
      </c>
      <c r="E1648" s="110" t="s">
        <v>2704</v>
      </c>
      <c r="F1648" s="110"/>
      <c r="G1648" s="110"/>
      <c r="H1648" s="110"/>
      <c r="I1648" s="110" t="s">
        <v>10</v>
      </c>
      <c r="J1648" s="111">
        <v>3600</v>
      </c>
      <c r="K1648" s="111">
        <v>5090</v>
      </c>
      <c r="L1648" s="110" t="s">
        <v>3406</v>
      </c>
      <c r="M1648" s="109">
        <v>1</v>
      </c>
      <c r="N1648" s="109"/>
      <c r="O1648" s="110"/>
      <c r="P1648" s="41" t="str">
        <f t="shared" si="25"/>
        <v>1</v>
      </c>
      <c r="Q1648" s="41" t="str">
        <f>INDEX(Торг!$J:$J,MATCH($B1648,Торг!$B:$B,0))</f>
        <v>АТП</v>
      </c>
      <c r="R1648" s="4" t="b">
        <f>EXACT(VLOOKUP(A1648,Торг!$A:$A,1,0),A1648)</f>
        <v>1</v>
      </c>
    </row>
    <row r="1649" spans="1:18" ht="60" x14ac:dyDescent="0.25">
      <c r="A1649" s="110" t="s">
        <v>2765</v>
      </c>
      <c r="B1649" s="109">
        <v>327613</v>
      </c>
      <c r="C1649" s="109">
        <v>327613</v>
      </c>
      <c r="D1649" s="110" t="s">
        <v>2827</v>
      </c>
      <c r="E1649" s="110" t="s">
        <v>2704</v>
      </c>
      <c r="F1649" s="110"/>
      <c r="G1649" s="110"/>
      <c r="H1649" s="110"/>
      <c r="I1649" s="110" t="s">
        <v>10</v>
      </c>
      <c r="J1649" s="111">
        <v>3600</v>
      </c>
      <c r="K1649" s="111">
        <v>5090</v>
      </c>
      <c r="L1649" s="110" t="s">
        <v>3406</v>
      </c>
      <c r="M1649" s="109">
        <v>1</v>
      </c>
      <c r="N1649" s="109"/>
      <c r="O1649" s="110"/>
      <c r="P1649" s="41" t="str">
        <f t="shared" si="25"/>
        <v>1</v>
      </c>
      <c r="Q1649" s="41" t="str">
        <f>INDEX(Торг!$J:$J,MATCH($B1649,Торг!$B:$B,0))</f>
        <v>АТП</v>
      </c>
      <c r="R1649" s="4" t="b">
        <f>EXACT(VLOOKUP(A1649,Торг!$A:$A,1,0),A1649)</f>
        <v>1</v>
      </c>
    </row>
    <row r="1650" spans="1:18" ht="60" x14ac:dyDescent="0.25">
      <c r="A1650" s="110" t="s">
        <v>2765</v>
      </c>
      <c r="B1650" s="109">
        <v>327479</v>
      </c>
      <c r="C1650" s="109">
        <v>327479</v>
      </c>
      <c r="D1650" s="110" t="s">
        <v>2828</v>
      </c>
      <c r="E1650" s="110" t="s">
        <v>2704</v>
      </c>
      <c r="F1650" s="110"/>
      <c r="G1650" s="110"/>
      <c r="H1650" s="110"/>
      <c r="I1650" s="110" t="s">
        <v>10</v>
      </c>
      <c r="J1650" s="111">
        <v>3600</v>
      </c>
      <c r="K1650" s="111">
        <v>5090</v>
      </c>
      <c r="L1650" s="110" t="s">
        <v>3406</v>
      </c>
      <c r="M1650" s="109">
        <v>1</v>
      </c>
      <c r="N1650" s="109"/>
      <c r="O1650" s="110"/>
      <c r="P1650" s="41" t="str">
        <f t="shared" si="25"/>
        <v>1</v>
      </c>
      <c r="Q1650" s="41" t="str">
        <f>INDEX(Торг!$J:$J,MATCH($B1650,Торг!$B:$B,0))</f>
        <v>АТП</v>
      </c>
      <c r="R1650" s="4" t="b">
        <f>EXACT(VLOOKUP(A1650,Торг!$A:$A,1,0),A1650)</f>
        <v>1</v>
      </c>
    </row>
    <row r="1651" spans="1:18" ht="60" x14ac:dyDescent="0.25">
      <c r="A1651" s="110" t="s">
        <v>2765</v>
      </c>
      <c r="B1651" s="109">
        <v>327717</v>
      </c>
      <c r="C1651" s="109">
        <v>327717</v>
      </c>
      <c r="D1651" s="110" t="s">
        <v>2829</v>
      </c>
      <c r="E1651" s="110" t="s">
        <v>2704</v>
      </c>
      <c r="F1651" s="110"/>
      <c r="G1651" s="110"/>
      <c r="H1651" s="110"/>
      <c r="I1651" s="110" t="s">
        <v>10</v>
      </c>
      <c r="J1651" s="111">
        <v>3600</v>
      </c>
      <c r="K1651" s="111">
        <v>5090</v>
      </c>
      <c r="L1651" s="110" t="s">
        <v>3406</v>
      </c>
      <c r="M1651" s="109">
        <v>1</v>
      </c>
      <c r="N1651" s="109"/>
      <c r="O1651" s="110"/>
      <c r="P1651" s="41" t="str">
        <f t="shared" si="25"/>
        <v>1</v>
      </c>
      <c r="Q1651" s="41" t="str">
        <f>INDEX(Торг!$J:$J,MATCH($B1651,Торг!$B:$B,0))</f>
        <v>АТП</v>
      </c>
      <c r="R1651" s="4" t="b">
        <f>EXACT(VLOOKUP(A1651,Торг!$A:$A,1,0),A1651)</f>
        <v>1</v>
      </c>
    </row>
    <row r="1652" spans="1:18" ht="60" x14ac:dyDescent="0.25">
      <c r="A1652" s="110" t="s">
        <v>2765</v>
      </c>
      <c r="B1652" s="109">
        <v>327757</v>
      </c>
      <c r="C1652" s="109">
        <v>327757</v>
      </c>
      <c r="D1652" s="110" t="s">
        <v>2830</v>
      </c>
      <c r="E1652" s="110" t="s">
        <v>2704</v>
      </c>
      <c r="F1652" s="110"/>
      <c r="G1652" s="110"/>
      <c r="H1652" s="110"/>
      <c r="I1652" s="110" t="s">
        <v>10</v>
      </c>
      <c r="J1652" s="111">
        <v>3600</v>
      </c>
      <c r="K1652" s="111">
        <v>5090</v>
      </c>
      <c r="L1652" s="110" t="s">
        <v>3406</v>
      </c>
      <c r="M1652" s="109">
        <v>1</v>
      </c>
      <c r="N1652" s="109"/>
      <c r="O1652" s="110"/>
      <c r="P1652" s="41" t="str">
        <f t="shared" si="25"/>
        <v>1</v>
      </c>
      <c r="Q1652" s="41" t="str">
        <f>INDEX(Торг!$J:$J,MATCH($B1652,Торг!$B:$B,0))</f>
        <v>АТП</v>
      </c>
      <c r="R1652" s="4" t="b">
        <f>EXACT(VLOOKUP(A1652,Торг!$A:$A,1,0),A1652)</f>
        <v>1</v>
      </c>
    </row>
    <row r="1653" spans="1:18" ht="60" x14ac:dyDescent="0.25">
      <c r="A1653" s="110" t="s">
        <v>2765</v>
      </c>
      <c r="B1653" s="109">
        <v>327415</v>
      </c>
      <c r="C1653" s="109">
        <v>327415</v>
      </c>
      <c r="D1653" s="110" t="s">
        <v>2831</v>
      </c>
      <c r="E1653" s="110" t="s">
        <v>2704</v>
      </c>
      <c r="F1653" s="110"/>
      <c r="G1653" s="110"/>
      <c r="H1653" s="110"/>
      <c r="I1653" s="110" t="s">
        <v>10</v>
      </c>
      <c r="J1653" s="111">
        <v>3600</v>
      </c>
      <c r="K1653" s="111">
        <v>5090</v>
      </c>
      <c r="L1653" s="110" t="s">
        <v>3406</v>
      </c>
      <c r="M1653" s="109">
        <v>1</v>
      </c>
      <c r="N1653" s="109"/>
      <c r="O1653" s="110"/>
      <c r="P1653" s="41" t="str">
        <f t="shared" si="25"/>
        <v>1</v>
      </c>
      <c r="Q1653" s="41" t="str">
        <f>INDEX(Торг!$J:$J,MATCH($B1653,Торг!$B:$B,0))</f>
        <v>АТП</v>
      </c>
      <c r="R1653" s="4" t="b">
        <f>EXACT(VLOOKUP(A1653,Торг!$A:$A,1,0),A1653)</f>
        <v>1</v>
      </c>
    </row>
    <row r="1654" spans="1:18" ht="60" x14ac:dyDescent="0.25">
      <c r="A1654" s="110" t="s">
        <v>2765</v>
      </c>
      <c r="B1654" s="109">
        <v>327605</v>
      </c>
      <c r="C1654" s="109">
        <v>327605</v>
      </c>
      <c r="D1654" s="110" t="s">
        <v>2832</v>
      </c>
      <c r="E1654" s="110" t="s">
        <v>2704</v>
      </c>
      <c r="F1654" s="110"/>
      <c r="G1654" s="110"/>
      <c r="H1654" s="110"/>
      <c r="I1654" s="110" t="s">
        <v>10</v>
      </c>
      <c r="J1654" s="111">
        <v>3600</v>
      </c>
      <c r="K1654" s="111">
        <v>5090</v>
      </c>
      <c r="L1654" s="110" t="s">
        <v>3406</v>
      </c>
      <c r="M1654" s="109">
        <v>1</v>
      </c>
      <c r="N1654" s="109"/>
      <c r="O1654" s="110"/>
      <c r="P1654" s="41" t="str">
        <f t="shared" si="25"/>
        <v>1</v>
      </c>
      <c r="Q1654" s="41" t="str">
        <f>INDEX(Торг!$J:$J,MATCH($B1654,Торг!$B:$B,0))</f>
        <v>АТП</v>
      </c>
      <c r="R1654" s="4" t="b">
        <f>EXACT(VLOOKUP(A1654,Торг!$A:$A,1,0),A1654)</f>
        <v>1</v>
      </c>
    </row>
    <row r="1655" spans="1:18" ht="60" x14ac:dyDescent="0.25">
      <c r="A1655" s="110" t="s">
        <v>2765</v>
      </c>
      <c r="B1655" s="109">
        <v>327487</v>
      </c>
      <c r="C1655" s="109">
        <v>327487</v>
      </c>
      <c r="D1655" s="110" t="s">
        <v>2833</v>
      </c>
      <c r="E1655" s="110" t="s">
        <v>2704</v>
      </c>
      <c r="F1655" s="110"/>
      <c r="G1655" s="110"/>
      <c r="H1655" s="110"/>
      <c r="I1655" s="110" t="s">
        <v>10</v>
      </c>
      <c r="J1655" s="111">
        <v>3600</v>
      </c>
      <c r="K1655" s="111">
        <v>5090</v>
      </c>
      <c r="L1655" s="110" t="s">
        <v>3406</v>
      </c>
      <c r="M1655" s="109">
        <v>1</v>
      </c>
      <c r="N1655" s="109"/>
      <c r="O1655" s="110"/>
      <c r="P1655" s="41" t="str">
        <f t="shared" si="25"/>
        <v>1</v>
      </c>
      <c r="Q1655" s="41" t="str">
        <f>INDEX(Торг!$J:$J,MATCH($B1655,Торг!$B:$B,0))</f>
        <v>АТП</v>
      </c>
      <c r="R1655" s="4" t="b">
        <f>EXACT(VLOOKUP(A1655,Торг!$A:$A,1,0),A1655)</f>
        <v>1</v>
      </c>
    </row>
    <row r="1656" spans="1:18" ht="60" x14ac:dyDescent="0.25">
      <c r="A1656" s="110" t="s">
        <v>2765</v>
      </c>
      <c r="B1656" s="109">
        <v>327637</v>
      </c>
      <c r="C1656" s="109">
        <v>327637</v>
      </c>
      <c r="D1656" s="110" t="s">
        <v>2834</v>
      </c>
      <c r="E1656" s="110" t="s">
        <v>2704</v>
      </c>
      <c r="F1656" s="110"/>
      <c r="G1656" s="110"/>
      <c r="H1656" s="110"/>
      <c r="I1656" s="110" t="s">
        <v>10</v>
      </c>
      <c r="J1656" s="111">
        <v>3600</v>
      </c>
      <c r="K1656" s="111">
        <v>5090</v>
      </c>
      <c r="L1656" s="110" t="s">
        <v>3406</v>
      </c>
      <c r="M1656" s="109">
        <v>1</v>
      </c>
      <c r="N1656" s="109"/>
      <c r="O1656" s="110"/>
      <c r="P1656" s="41" t="str">
        <f t="shared" si="25"/>
        <v>1</v>
      </c>
      <c r="Q1656" s="41" t="str">
        <f>INDEX(Торг!$J:$J,MATCH($B1656,Торг!$B:$B,0))</f>
        <v>АТП</v>
      </c>
      <c r="R1656" s="4" t="b">
        <f>EXACT(VLOOKUP(A1656,Торг!$A:$A,1,0),A1656)</f>
        <v>1</v>
      </c>
    </row>
    <row r="1657" spans="1:18" ht="60" x14ac:dyDescent="0.25">
      <c r="A1657" s="110" t="s">
        <v>2765</v>
      </c>
      <c r="B1657" s="109">
        <v>327701</v>
      </c>
      <c r="C1657" s="109">
        <v>327701</v>
      </c>
      <c r="D1657" s="110" t="s">
        <v>2835</v>
      </c>
      <c r="E1657" s="110" t="s">
        <v>2704</v>
      </c>
      <c r="F1657" s="110"/>
      <c r="G1657" s="110"/>
      <c r="H1657" s="110"/>
      <c r="I1657" s="110" t="s">
        <v>10</v>
      </c>
      <c r="J1657" s="111">
        <v>3600</v>
      </c>
      <c r="K1657" s="111">
        <v>5090</v>
      </c>
      <c r="L1657" s="110" t="s">
        <v>3406</v>
      </c>
      <c r="M1657" s="109">
        <v>1</v>
      </c>
      <c r="N1657" s="109"/>
      <c r="O1657" s="110"/>
      <c r="P1657" s="41" t="str">
        <f t="shared" si="25"/>
        <v>1</v>
      </c>
      <c r="Q1657" s="41" t="str">
        <f>INDEX(Торг!$J:$J,MATCH($B1657,Торг!$B:$B,0))</f>
        <v>АТП</v>
      </c>
      <c r="R1657" s="4" t="b">
        <f>EXACT(VLOOKUP(A1657,Торг!$A:$A,1,0),A1657)</f>
        <v>1</v>
      </c>
    </row>
    <row r="1658" spans="1:18" ht="60" x14ac:dyDescent="0.25">
      <c r="A1658" s="110" t="s">
        <v>2765</v>
      </c>
      <c r="B1658" s="109">
        <v>327693</v>
      </c>
      <c r="C1658" s="109">
        <v>327693</v>
      </c>
      <c r="D1658" s="110" t="s">
        <v>2836</v>
      </c>
      <c r="E1658" s="110" t="s">
        <v>2704</v>
      </c>
      <c r="F1658" s="110"/>
      <c r="G1658" s="110"/>
      <c r="H1658" s="110"/>
      <c r="I1658" s="110" t="s">
        <v>10</v>
      </c>
      <c r="J1658" s="111">
        <v>3600</v>
      </c>
      <c r="K1658" s="111">
        <v>5090</v>
      </c>
      <c r="L1658" s="110" t="s">
        <v>3406</v>
      </c>
      <c r="M1658" s="109">
        <v>1</v>
      </c>
      <c r="N1658" s="109"/>
      <c r="O1658" s="110"/>
      <c r="P1658" s="41" t="str">
        <f t="shared" si="25"/>
        <v>1</v>
      </c>
      <c r="Q1658" s="41" t="str">
        <f>INDEX(Торг!$J:$J,MATCH($B1658,Торг!$B:$B,0))</f>
        <v>АТП</v>
      </c>
      <c r="R1658" s="4" t="b">
        <f>EXACT(VLOOKUP(A1658,Торг!$A:$A,1,0),A1658)</f>
        <v>1</v>
      </c>
    </row>
    <row r="1659" spans="1:18" ht="60" x14ac:dyDescent="0.25">
      <c r="A1659" s="110" t="s">
        <v>2765</v>
      </c>
      <c r="B1659" s="109">
        <v>327549</v>
      </c>
      <c r="C1659" s="109">
        <v>327549</v>
      </c>
      <c r="D1659" s="110" t="s">
        <v>2837</v>
      </c>
      <c r="E1659" s="110" t="s">
        <v>2704</v>
      </c>
      <c r="F1659" s="110"/>
      <c r="G1659" s="110"/>
      <c r="H1659" s="110"/>
      <c r="I1659" s="110" t="s">
        <v>10</v>
      </c>
      <c r="J1659" s="111">
        <v>3600</v>
      </c>
      <c r="K1659" s="111">
        <v>5090</v>
      </c>
      <c r="L1659" s="110" t="s">
        <v>3406</v>
      </c>
      <c r="M1659" s="109">
        <v>1</v>
      </c>
      <c r="N1659" s="109"/>
      <c r="O1659" s="110"/>
      <c r="P1659" s="41" t="str">
        <f t="shared" si="25"/>
        <v>1</v>
      </c>
      <c r="Q1659" s="41" t="str">
        <f>INDEX(Торг!$J:$J,MATCH($B1659,Торг!$B:$B,0))</f>
        <v>АТП</v>
      </c>
      <c r="R1659" s="4" t="b">
        <f>EXACT(VLOOKUP(A1659,Торг!$A:$A,1,0),A1659)</f>
        <v>1</v>
      </c>
    </row>
    <row r="1660" spans="1:18" ht="60" x14ac:dyDescent="0.25">
      <c r="A1660" s="110" t="s">
        <v>2765</v>
      </c>
      <c r="B1660" s="109">
        <v>327749</v>
      </c>
      <c r="C1660" s="109">
        <v>327749</v>
      </c>
      <c r="D1660" s="110" t="s">
        <v>2838</v>
      </c>
      <c r="E1660" s="110" t="s">
        <v>2704</v>
      </c>
      <c r="F1660" s="110"/>
      <c r="G1660" s="110"/>
      <c r="H1660" s="110"/>
      <c r="I1660" s="110" t="s">
        <v>10</v>
      </c>
      <c r="J1660" s="111">
        <v>3600</v>
      </c>
      <c r="K1660" s="111">
        <v>5090</v>
      </c>
      <c r="L1660" s="110" t="s">
        <v>3406</v>
      </c>
      <c r="M1660" s="109">
        <v>1</v>
      </c>
      <c r="N1660" s="109"/>
      <c r="O1660" s="110"/>
      <c r="P1660" s="41" t="str">
        <f t="shared" si="25"/>
        <v>1</v>
      </c>
      <c r="Q1660" s="41" t="str">
        <f>INDEX(Торг!$J:$J,MATCH($B1660,Торг!$B:$B,0))</f>
        <v>АТП</v>
      </c>
      <c r="R1660" s="4" t="b">
        <f>EXACT(VLOOKUP(A1660,Торг!$A:$A,1,0),A1660)</f>
        <v>1</v>
      </c>
    </row>
    <row r="1661" spans="1:18" ht="60" x14ac:dyDescent="0.25">
      <c r="A1661" s="110" t="s">
        <v>2765</v>
      </c>
      <c r="B1661" s="109">
        <v>327463</v>
      </c>
      <c r="C1661" s="109">
        <v>327463</v>
      </c>
      <c r="D1661" s="110" t="s">
        <v>2839</v>
      </c>
      <c r="E1661" s="110" t="s">
        <v>2704</v>
      </c>
      <c r="F1661" s="110"/>
      <c r="G1661" s="110"/>
      <c r="H1661" s="110"/>
      <c r="I1661" s="110" t="s">
        <v>10</v>
      </c>
      <c r="J1661" s="111">
        <v>3600</v>
      </c>
      <c r="K1661" s="111">
        <v>5090</v>
      </c>
      <c r="L1661" s="110" t="s">
        <v>3406</v>
      </c>
      <c r="M1661" s="109">
        <v>1</v>
      </c>
      <c r="N1661" s="109"/>
      <c r="O1661" s="110"/>
      <c r="P1661" s="41" t="str">
        <f t="shared" si="25"/>
        <v>1</v>
      </c>
      <c r="Q1661" s="41" t="str">
        <f>INDEX(Торг!$J:$J,MATCH($B1661,Торг!$B:$B,0))</f>
        <v>АТП</v>
      </c>
      <c r="R1661" s="4" t="b">
        <f>EXACT(VLOOKUP(A1661,Торг!$A:$A,1,0),A1661)</f>
        <v>1</v>
      </c>
    </row>
    <row r="1662" spans="1:18" ht="60" x14ac:dyDescent="0.25">
      <c r="A1662" s="110" t="s">
        <v>2765</v>
      </c>
      <c r="B1662" s="109">
        <v>327621</v>
      </c>
      <c r="C1662" s="109">
        <v>327621</v>
      </c>
      <c r="D1662" s="110" t="s">
        <v>2840</v>
      </c>
      <c r="E1662" s="110" t="s">
        <v>2704</v>
      </c>
      <c r="F1662" s="110"/>
      <c r="G1662" s="110"/>
      <c r="H1662" s="110"/>
      <c r="I1662" s="110" t="s">
        <v>10</v>
      </c>
      <c r="J1662" s="111">
        <v>3600</v>
      </c>
      <c r="K1662" s="111">
        <v>5090</v>
      </c>
      <c r="L1662" s="110" t="s">
        <v>3406</v>
      </c>
      <c r="M1662" s="109">
        <v>1</v>
      </c>
      <c r="N1662" s="109"/>
      <c r="O1662" s="110"/>
      <c r="P1662" s="41" t="str">
        <f t="shared" si="25"/>
        <v>1</v>
      </c>
      <c r="Q1662" s="41" t="str">
        <f>INDEX(Торг!$J:$J,MATCH($B1662,Торг!$B:$B,0))</f>
        <v>АТП</v>
      </c>
      <c r="R1662" s="4" t="b">
        <f>EXACT(VLOOKUP(A1662,Торг!$A:$A,1,0),A1662)</f>
        <v>1</v>
      </c>
    </row>
    <row r="1663" spans="1:18" ht="60" x14ac:dyDescent="0.25">
      <c r="A1663" s="110" t="s">
        <v>2765</v>
      </c>
      <c r="B1663" s="109">
        <v>327431</v>
      </c>
      <c r="C1663" s="109">
        <v>327431</v>
      </c>
      <c r="D1663" s="110" t="s">
        <v>2841</v>
      </c>
      <c r="E1663" s="110" t="s">
        <v>2704</v>
      </c>
      <c r="F1663" s="110"/>
      <c r="G1663" s="110"/>
      <c r="H1663" s="110"/>
      <c r="I1663" s="110" t="s">
        <v>10</v>
      </c>
      <c r="J1663" s="111">
        <v>3600</v>
      </c>
      <c r="K1663" s="111">
        <v>5090</v>
      </c>
      <c r="L1663" s="110" t="s">
        <v>3406</v>
      </c>
      <c r="M1663" s="109">
        <v>1</v>
      </c>
      <c r="N1663" s="109"/>
      <c r="O1663" s="110"/>
      <c r="P1663" s="41" t="str">
        <f t="shared" si="25"/>
        <v>1</v>
      </c>
      <c r="Q1663" s="41" t="str">
        <f>INDEX(Торг!$J:$J,MATCH($B1663,Торг!$B:$B,0))</f>
        <v>АТП</v>
      </c>
      <c r="R1663" s="4" t="b">
        <f>EXACT(VLOOKUP(A1663,Торг!$A:$A,1,0),A1663)</f>
        <v>1</v>
      </c>
    </row>
    <row r="1664" spans="1:18" ht="60" x14ac:dyDescent="0.25">
      <c r="A1664" s="110" t="s">
        <v>2765</v>
      </c>
      <c r="B1664" s="109">
        <v>327589</v>
      </c>
      <c r="C1664" s="109">
        <v>327589</v>
      </c>
      <c r="D1664" s="110" t="s">
        <v>2842</v>
      </c>
      <c r="E1664" s="110" t="s">
        <v>2704</v>
      </c>
      <c r="F1664" s="110"/>
      <c r="G1664" s="110"/>
      <c r="H1664" s="110"/>
      <c r="I1664" s="110" t="s">
        <v>10</v>
      </c>
      <c r="J1664" s="111">
        <v>3600</v>
      </c>
      <c r="K1664" s="111">
        <v>5090</v>
      </c>
      <c r="L1664" s="110" t="s">
        <v>3406</v>
      </c>
      <c r="M1664" s="109">
        <v>1</v>
      </c>
      <c r="N1664" s="109"/>
      <c r="O1664" s="110"/>
      <c r="P1664" s="41" t="str">
        <f t="shared" si="25"/>
        <v>1</v>
      </c>
      <c r="Q1664" s="41" t="str">
        <f>INDEX(Торг!$J:$J,MATCH($B1664,Торг!$B:$B,0))</f>
        <v>АТП</v>
      </c>
      <c r="R1664" s="4" t="b">
        <f>EXACT(VLOOKUP(A1664,Торг!$A:$A,1,0),A1664)</f>
        <v>1</v>
      </c>
    </row>
    <row r="1665" spans="1:18" ht="60" x14ac:dyDescent="0.25">
      <c r="A1665" s="110" t="s">
        <v>2765</v>
      </c>
      <c r="B1665" s="109">
        <v>327645</v>
      </c>
      <c r="C1665" s="109">
        <v>327645</v>
      </c>
      <c r="D1665" s="110" t="s">
        <v>2843</v>
      </c>
      <c r="E1665" s="110" t="s">
        <v>2704</v>
      </c>
      <c r="F1665" s="110"/>
      <c r="G1665" s="110"/>
      <c r="H1665" s="110"/>
      <c r="I1665" s="110" t="s">
        <v>10</v>
      </c>
      <c r="J1665" s="111">
        <v>3600</v>
      </c>
      <c r="K1665" s="111">
        <v>5090</v>
      </c>
      <c r="L1665" s="110" t="s">
        <v>3406</v>
      </c>
      <c r="M1665" s="109">
        <v>1</v>
      </c>
      <c r="N1665" s="109"/>
      <c r="O1665" s="110"/>
      <c r="P1665" s="41" t="str">
        <f t="shared" si="25"/>
        <v>1</v>
      </c>
      <c r="Q1665" s="41" t="str">
        <f>INDEX(Торг!$J:$J,MATCH($B1665,Торг!$B:$B,0))</f>
        <v>АТП</v>
      </c>
      <c r="R1665" s="4" t="b">
        <f>EXACT(VLOOKUP(A1665,Торг!$A:$A,1,0),A1665)</f>
        <v>1</v>
      </c>
    </row>
    <row r="1666" spans="1:18" ht="60" x14ac:dyDescent="0.25">
      <c r="A1666" s="110" t="s">
        <v>2765</v>
      </c>
      <c r="B1666" s="109">
        <v>327685</v>
      </c>
      <c r="C1666" s="109">
        <v>327685</v>
      </c>
      <c r="D1666" s="110" t="s">
        <v>2844</v>
      </c>
      <c r="E1666" s="110" t="s">
        <v>2704</v>
      </c>
      <c r="F1666" s="110"/>
      <c r="G1666" s="110"/>
      <c r="H1666" s="110"/>
      <c r="I1666" s="110" t="s">
        <v>10</v>
      </c>
      <c r="J1666" s="111">
        <v>3600</v>
      </c>
      <c r="K1666" s="111">
        <v>5090</v>
      </c>
      <c r="L1666" s="110" t="s">
        <v>3406</v>
      </c>
      <c r="M1666" s="109">
        <v>1</v>
      </c>
      <c r="N1666" s="109"/>
      <c r="O1666" s="110"/>
      <c r="P1666" s="41" t="str">
        <f t="shared" si="25"/>
        <v>1</v>
      </c>
      <c r="Q1666" s="41" t="str">
        <f>INDEX(Торг!$J:$J,MATCH($B1666,Торг!$B:$B,0))</f>
        <v>АТП</v>
      </c>
      <c r="R1666" s="4" t="b">
        <f>EXACT(VLOOKUP(A1666,Торг!$A:$A,1,0),A1666)</f>
        <v>1</v>
      </c>
    </row>
    <row r="1667" spans="1:18" ht="60" x14ac:dyDescent="0.25">
      <c r="A1667" s="110" t="s">
        <v>2765</v>
      </c>
      <c r="B1667" s="109">
        <v>327399</v>
      </c>
      <c r="C1667" s="109">
        <v>327399</v>
      </c>
      <c r="D1667" s="110" t="s">
        <v>2845</v>
      </c>
      <c r="E1667" s="110" t="s">
        <v>2704</v>
      </c>
      <c r="F1667" s="110"/>
      <c r="G1667" s="110"/>
      <c r="H1667" s="110"/>
      <c r="I1667" s="110" t="s">
        <v>10</v>
      </c>
      <c r="J1667" s="111">
        <v>3600</v>
      </c>
      <c r="K1667" s="111">
        <v>5090</v>
      </c>
      <c r="L1667" s="110" t="s">
        <v>3406</v>
      </c>
      <c r="M1667" s="109">
        <v>1</v>
      </c>
      <c r="N1667" s="109"/>
      <c r="O1667" s="110"/>
      <c r="P1667" s="41" t="str">
        <f t="shared" ref="P1667:P1730" si="26">_xlfn.CONCAT(M1667,IF(N1667&lt;&gt;"",_xlfn.CONCAT("ск",N1667),""))</f>
        <v>1</v>
      </c>
      <c r="Q1667" s="41" t="str">
        <f>INDEX(Торг!$J:$J,MATCH($B1667,Торг!$B:$B,0))</f>
        <v>АТП</v>
      </c>
      <c r="R1667" s="4" t="b">
        <f>EXACT(VLOOKUP(A1667,Торг!$A:$A,1,0),A1667)</f>
        <v>1</v>
      </c>
    </row>
    <row r="1668" spans="1:18" ht="60" x14ac:dyDescent="0.25">
      <c r="A1668" s="110" t="s">
        <v>2765</v>
      </c>
      <c r="B1668" s="109">
        <v>327733</v>
      </c>
      <c r="C1668" s="109">
        <v>327733</v>
      </c>
      <c r="D1668" s="110" t="s">
        <v>2846</v>
      </c>
      <c r="E1668" s="110" t="s">
        <v>2704</v>
      </c>
      <c r="F1668" s="110"/>
      <c r="G1668" s="110"/>
      <c r="H1668" s="110"/>
      <c r="I1668" s="110" t="s">
        <v>10</v>
      </c>
      <c r="J1668" s="111">
        <v>3600</v>
      </c>
      <c r="K1668" s="111">
        <v>5090</v>
      </c>
      <c r="L1668" s="110" t="s">
        <v>3406</v>
      </c>
      <c r="M1668" s="109">
        <v>1</v>
      </c>
      <c r="N1668" s="109"/>
      <c r="O1668" s="110"/>
      <c r="P1668" s="41" t="str">
        <f t="shared" si="26"/>
        <v>1</v>
      </c>
      <c r="Q1668" s="41" t="str">
        <f>INDEX(Торг!$J:$J,MATCH($B1668,Торг!$B:$B,0))</f>
        <v>АТП</v>
      </c>
      <c r="R1668" s="4" t="b">
        <f>EXACT(VLOOKUP(A1668,Торг!$A:$A,1,0),A1668)</f>
        <v>1</v>
      </c>
    </row>
    <row r="1669" spans="1:18" ht="60" x14ac:dyDescent="0.25">
      <c r="A1669" s="110" t="s">
        <v>2765</v>
      </c>
      <c r="B1669" s="109">
        <v>327581</v>
      </c>
      <c r="C1669" s="109">
        <v>327581</v>
      </c>
      <c r="D1669" s="110" t="s">
        <v>2847</v>
      </c>
      <c r="E1669" s="110" t="s">
        <v>2704</v>
      </c>
      <c r="F1669" s="110"/>
      <c r="G1669" s="110"/>
      <c r="H1669" s="110"/>
      <c r="I1669" s="110" t="s">
        <v>10</v>
      </c>
      <c r="J1669" s="111">
        <v>3600</v>
      </c>
      <c r="K1669" s="111">
        <v>5090</v>
      </c>
      <c r="L1669" s="110" t="s">
        <v>3406</v>
      </c>
      <c r="M1669" s="109">
        <v>1</v>
      </c>
      <c r="N1669" s="109"/>
      <c r="O1669" s="110"/>
      <c r="P1669" s="41" t="str">
        <f t="shared" si="26"/>
        <v>1</v>
      </c>
      <c r="Q1669" s="41" t="str">
        <f>INDEX(Торг!$J:$J,MATCH($B1669,Торг!$B:$B,0))</f>
        <v>АТП</v>
      </c>
      <c r="R1669" s="4" t="b">
        <f>EXACT(VLOOKUP(A1669,Торг!$A:$A,1,0),A1669)</f>
        <v>1</v>
      </c>
    </row>
    <row r="1670" spans="1:18" ht="60" x14ac:dyDescent="0.25">
      <c r="A1670" s="110" t="s">
        <v>2765</v>
      </c>
      <c r="B1670" s="109">
        <v>327661</v>
      </c>
      <c r="C1670" s="109">
        <v>327661</v>
      </c>
      <c r="D1670" s="110" t="s">
        <v>2848</v>
      </c>
      <c r="E1670" s="110" t="s">
        <v>2704</v>
      </c>
      <c r="F1670" s="110"/>
      <c r="G1670" s="110"/>
      <c r="H1670" s="110"/>
      <c r="I1670" s="110" t="s">
        <v>10</v>
      </c>
      <c r="J1670" s="111">
        <v>3600</v>
      </c>
      <c r="K1670" s="111">
        <v>5090</v>
      </c>
      <c r="L1670" s="110" t="s">
        <v>3406</v>
      </c>
      <c r="M1670" s="109">
        <v>1</v>
      </c>
      <c r="N1670" s="109"/>
      <c r="O1670" s="110"/>
      <c r="P1670" s="41" t="str">
        <f t="shared" si="26"/>
        <v>1</v>
      </c>
      <c r="Q1670" s="41" t="str">
        <f>INDEX(Торг!$J:$J,MATCH($B1670,Торг!$B:$B,0))</f>
        <v>АТП</v>
      </c>
      <c r="R1670" s="4" t="b">
        <f>EXACT(VLOOKUP(A1670,Торг!$A:$A,1,0),A1670)</f>
        <v>1</v>
      </c>
    </row>
    <row r="1671" spans="1:18" ht="60" x14ac:dyDescent="0.25">
      <c r="A1671" s="110" t="s">
        <v>2765</v>
      </c>
      <c r="B1671" s="109">
        <v>327471</v>
      </c>
      <c r="C1671" s="109">
        <v>327471</v>
      </c>
      <c r="D1671" s="110" t="s">
        <v>2849</v>
      </c>
      <c r="E1671" s="110" t="s">
        <v>2704</v>
      </c>
      <c r="F1671" s="110"/>
      <c r="G1671" s="110"/>
      <c r="H1671" s="110"/>
      <c r="I1671" s="110" t="s">
        <v>10</v>
      </c>
      <c r="J1671" s="111">
        <v>3600</v>
      </c>
      <c r="K1671" s="111">
        <v>5090</v>
      </c>
      <c r="L1671" s="110" t="s">
        <v>3406</v>
      </c>
      <c r="M1671" s="109">
        <v>1</v>
      </c>
      <c r="N1671" s="109"/>
      <c r="O1671" s="110"/>
      <c r="P1671" s="41" t="str">
        <f t="shared" si="26"/>
        <v>1</v>
      </c>
      <c r="Q1671" s="41" t="str">
        <f>INDEX(Торг!$J:$J,MATCH($B1671,Торг!$B:$B,0))</f>
        <v>АТП</v>
      </c>
      <c r="R1671" s="4" t="b">
        <f>EXACT(VLOOKUP(A1671,Торг!$A:$A,1,0),A1671)</f>
        <v>1</v>
      </c>
    </row>
    <row r="1672" spans="1:18" ht="60" x14ac:dyDescent="0.25">
      <c r="A1672" s="110" t="s">
        <v>2765</v>
      </c>
      <c r="B1672" s="109">
        <v>327597</v>
      </c>
      <c r="C1672" s="109">
        <v>327597</v>
      </c>
      <c r="D1672" s="110" t="s">
        <v>2850</v>
      </c>
      <c r="E1672" s="110" t="s">
        <v>2704</v>
      </c>
      <c r="F1672" s="110"/>
      <c r="G1672" s="110"/>
      <c r="H1672" s="110"/>
      <c r="I1672" s="110" t="s">
        <v>10</v>
      </c>
      <c r="J1672" s="111">
        <v>3600</v>
      </c>
      <c r="K1672" s="111">
        <v>5090</v>
      </c>
      <c r="L1672" s="110" t="s">
        <v>3406</v>
      </c>
      <c r="M1672" s="109">
        <v>1</v>
      </c>
      <c r="N1672" s="109"/>
      <c r="O1672" s="110"/>
      <c r="P1672" s="41" t="str">
        <f t="shared" si="26"/>
        <v>1</v>
      </c>
      <c r="Q1672" s="41" t="str">
        <f>INDEX(Торг!$J:$J,MATCH($B1672,Торг!$B:$B,0))</f>
        <v>АТП</v>
      </c>
      <c r="R1672" s="4" t="b">
        <f>EXACT(VLOOKUP(A1672,Торг!$A:$A,1,0),A1672)</f>
        <v>1</v>
      </c>
    </row>
    <row r="1673" spans="1:18" ht="60" x14ac:dyDescent="0.25">
      <c r="A1673" s="110" t="s">
        <v>2765</v>
      </c>
      <c r="B1673" s="109">
        <v>327503</v>
      </c>
      <c r="C1673" s="109">
        <v>327503</v>
      </c>
      <c r="D1673" s="110" t="s">
        <v>2851</v>
      </c>
      <c r="E1673" s="110" t="s">
        <v>2704</v>
      </c>
      <c r="F1673" s="110"/>
      <c r="G1673" s="110"/>
      <c r="H1673" s="110"/>
      <c r="I1673" s="110" t="s">
        <v>10</v>
      </c>
      <c r="J1673" s="111">
        <v>3600</v>
      </c>
      <c r="K1673" s="111">
        <v>5090</v>
      </c>
      <c r="L1673" s="110" t="s">
        <v>3406</v>
      </c>
      <c r="M1673" s="109">
        <v>1</v>
      </c>
      <c r="N1673" s="109"/>
      <c r="O1673" s="110"/>
      <c r="P1673" s="41" t="str">
        <f t="shared" si="26"/>
        <v>1</v>
      </c>
      <c r="Q1673" s="41" t="str">
        <f>INDEX(Торг!$J:$J,MATCH($B1673,Торг!$B:$B,0))</f>
        <v>АТП</v>
      </c>
      <c r="R1673" s="4" t="b">
        <f>EXACT(VLOOKUP(A1673,Торг!$A:$A,1,0),A1673)</f>
        <v>1</v>
      </c>
    </row>
    <row r="1674" spans="1:18" ht="60" x14ac:dyDescent="0.25">
      <c r="A1674" s="110" t="s">
        <v>2765</v>
      </c>
      <c r="B1674" s="109">
        <v>327447</v>
      </c>
      <c r="C1674" s="109">
        <v>327447</v>
      </c>
      <c r="D1674" s="110" t="s">
        <v>2852</v>
      </c>
      <c r="E1674" s="110" t="s">
        <v>2704</v>
      </c>
      <c r="F1674" s="110"/>
      <c r="G1674" s="110"/>
      <c r="H1674" s="110"/>
      <c r="I1674" s="110" t="s">
        <v>10</v>
      </c>
      <c r="J1674" s="111">
        <v>3600</v>
      </c>
      <c r="K1674" s="111">
        <v>5090</v>
      </c>
      <c r="L1674" s="110" t="s">
        <v>3406</v>
      </c>
      <c r="M1674" s="109">
        <v>1</v>
      </c>
      <c r="N1674" s="109"/>
      <c r="O1674" s="110"/>
      <c r="P1674" s="41" t="str">
        <f t="shared" si="26"/>
        <v>1</v>
      </c>
      <c r="Q1674" s="41" t="str">
        <f>INDEX(Торг!$J:$J,MATCH($B1674,Торг!$B:$B,0))</f>
        <v>АТП</v>
      </c>
      <c r="R1674" s="4" t="b">
        <f>EXACT(VLOOKUP(A1674,Торг!$A:$A,1,0),A1674)</f>
        <v>1</v>
      </c>
    </row>
    <row r="1675" spans="1:18" ht="60" x14ac:dyDescent="0.25">
      <c r="A1675" s="110" t="s">
        <v>2765</v>
      </c>
      <c r="B1675" s="109">
        <v>327455</v>
      </c>
      <c r="C1675" s="109">
        <v>327455</v>
      </c>
      <c r="D1675" s="110" t="s">
        <v>2853</v>
      </c>
      <c r="E1675" s="110" t="s">
        <v>2704</v>
      </c>
      <c r="F1675" s="110"/>
      <c r="G1675" s="110"/>
      <c r="H1675" s="110"/>
      <c r="I1675" s="110" t="s">
        <v>10</v>
      </c>
      <c r="J1675" s="111">
        <v>3600</v>
      </c>
      <c r="K1675" s="111">
        <v>5090</v>
      </c>
      <c r="L1675" s="110" t="s">
        <v>3406</v>
      </c>
      <c r="M1675" s="109">
        <v>1</v>
      </c>
      <c r="N1675" s="109"/>
      <c r="O1675" s="110"/>
      <c r="P1675" s="41" t="str">
        <f t="shared" si="26"/>
        <v>1</v>
      </c>
      <c r="Q1675" s="41" t="str">
        <f>INDEX(Торг!$J:$J,MATCH($B1675,Торг!$B:$B,0))</f>
        <v>АТП</v>
      </c>
      <c r="R1675" s="4" t="b">
        <f>EXACT(VLOOKUP(A1675,Торг!$A:$A,1,0),A1675)</f>
        <v>1</v>
      </c>
    </row>
    <row r="1676" spans="1:18" ht="60" x14ac:dyDescent="0.25">
      <c r="A1676" s="110" t="s">
        <v>2765</v>
      </c>
      <c r="B1676" s="109">
        <v>327407</v>
      </c>
      <c r="C1676" s="109">
        <v>327407</v>
      </c>
      <c r="D1676" s="110" t="s">
        <v>2854</v>
      </c>
      <c r="E1676" s="110" t="s">
        <v>2704</v>
      </c>
      <c r="F1676" s="110"/>
      <c r="G1676" s="110"/>
      <c r="H1676" s="110"/>
      <c r="I1676" s="110" t="s">
        <v>10</v>
      </c>
      <c r="J1676" s="111">
        <v>3600</v>
      </c>
      <c r="K1676" s="111">
        <v>5090</v>
      </c>
      <c r="L1676" s="110" t="s">
        <v>3406</v>
      </c>
      <c r="M1676" s="109">
        <v>1</v>
      </c>
      <c r="N1676" s="109"/>
      <c r="O1676" s="110"/>
      <c r="P1676" s="41" t="str">
        <f t="shared" si="26"/>
        <v>1</v>
      </c>
      <c r="Q1676" s="41" t="str">
        <f>INDEX(Торг!$J:$J,MATCH($B1676,Торг!$B:$B,0))</f>
        <v>АТП</v>
      </c>
      <c r="R1676" s="4" t="b">
        <f>EXACT(VLOOKUP(A1676,Торг!$A:$A,1,0),A1676)</f>
        <v>1</v>
      </c>
    </row>
    <row r="1677" spans="1:18" ht="60" x14ac:dyDescent="0.25">
      <c r="A1677" s="110" t="s">
        <v>2765</v>
      </c>
      <c r="B1677" s="109">
        <v>327519</v>
      </c>
      <c r="C1677" s="109">
        <v>327519</v>
      </c>
      <c r="D1677" s="110" t="s">
        <v>2855</v>
      </c>
      <c r="E1677" s="110" t="s">
        <v>2704</v>
      </c>
      <c r="F1677" s="110"/>
      <c r="G1677" s="110"/>
      <c r="H1677" s="110"/>
      <c r="I1677" s="110" t="s">
        <v>10</v>
      </c>
      <c r="J1677" s="111">
        <v>3600</v>
      </c>
      <c r="K1677" s="111">
        <v>5090</v>
      </c>
      <c r="L1677" s="110" t="s">
        <v>3406</v>
      </c>
      <c r="M1677" s="109">
        <v>1</v>
      </c>
      <c r="N1677" s="109"/>
      <c r="O1677" s="110"/>
      <c r="P1677" s="41" t="str">
        <f t="shared" si="26"/>
        <v>1</v>
      </c>
      <c r="Q1677" s="41" t="str">
        <f>INDEX(Торг!$J:$J,MATCH($B1677,Торг!$B:$B,0))</f>
        <v>АТП</v>
      </c>
      <c r="R1677" s="4" t="b">
        <f>EXACT(VLOOKUP(A1677,Торг!$A:$A,1,0),A1677)</f>
        <v>1</v>
      </c>
    </row>
    <row r="1678" spans="1:18" ht="60" x14ac:dyDescent="0.25">
      <c r="A1678" s="110" t="s">
        <v>2765</v>
      </c>
      <c r="B1678" s="109">
        <v>327629</v>
      </c>
      <c r="C1678" s="109">
        <v>327629</v>
      </c>
      <c r="D1678" s="110" t="s">
        <v>2856</v>
      </c>
      <c r="E1678" s="110" t="s">
        <v>2704</v>
      </c>
      <c r="F1678" s="110"/>
      <c r="G1678" s="110"/>
      <c r="H1678" s="110"/>
      <c r="I1678" s="110" t="s">
        <v>10</v>
      </c>
      <c r="J1678" s="111">
        <v>3600</v>
      </c>
      <c r="K1678" s="111">
        <v>5090</v>
      </c>
      <c r="L1678" s="110" t="s">
        <v>3406</v>
      </c>
      <c r="M1678" s="109">
        <v>1</v>
      </c>
      <c r="N1678" s="109"/>
      <c r="O1678" s="110"/>
      <c r="P1678" s="41" t="str">
        <f t="shared" si="26"/>
        <v>1</v>
      </c>
      <c r="Q1678" s="41" t="str">
        <f>INDEX(Торг!$J:$J,MATCH($B1678,Торг!$B:$B,0))</f>
        <v>АТП</v>
      </c>
      <c r="R1678" s="4" t="b">
        <f>EXACT(VLOOKUP(A1678,Торг!$A:$A,1,0),A1678)</f>
        <v>1</v>
      </c>
    </row>
    <row r="1679" spans="1:18" ht="60" x14ac:dyDescent="0.25">
      <c r="A1679" s="110" t="s">
        <v>2765</v>
      </c>
      <c r="B1679" s="109">
        <v>327709</v>
      </c>
      <c r="C1679" s="109">
        <v>327709</v>
      </c>
      <c r="D1679" s="110" t="s">
        <v>2857</v>
      </c>
      <c r="E1679" s="110" t="s">
        <v>2704</v>
      </c>
      <c r="F1679" s="110"/>
      <c r="G1679" s="110"/>
      <c r="H1679" s="110"/>
      <c r="I1679" s="110" t="s">
        <v>10</v>
      </c>
      <c r="J1679" s="111">
        <v>3600</v>
      </c>
      <c r="K1679" s="111">
        <v>5090</v>
      </c>
      <c r="L1679" s="110" t="s">
        <v>3406</v>
      </c>
      <c r="M1679" s="109">
        <v>1</v>
      </c>
      <c r="N1679" s="109"/>
      <c r="O1679" s="110"/>
      <c r="P1679" s="41" t="str">
        <f t="shared" si="26"/>
        <v>1</v>
      </c>
      <c r="Q1679" s="41" t="str">
        <f>INDEX(Торг!$J:$J,MATCH($B1679,Торг!$B:$B,0))</f>
        <v>АТП</v>
      </c>
      <c r="R1679" s="4" t="b">
        <f>EXACT(VLOOKUP(A1679,Торг!$A:$A,1,0),A1679)</f>
        <v>1</v>
      </c>
    </row>
    <row r="1680" spans="1:18" ht="60" x14ac:dyDescent="0.25">
      <c r="A1680" s="110" t="s">
        <v>2765</v>
      </c>
      <c r="B1680" s="109">
        <v>327511</v>
      </c>
      <c r="C1680" s="109">
        <v>327511</v>
      </c>
      <c r="D1680" s="110" t="s">
        <v>2858</v>
      </c>
      <c r="E1680" s="110" t="s">
        <v>2704</v>
      </c>
      <c r="F1680" s="110"/>
      <c r="G1680" s="110"/>
      <c r="H1680" s="110"/>
      <c r="I1680" s="110" t="s">
        <v>10</v>
      </c>
      <c r="J1680" s="111">
        <v>3600</v>
      </c>
      <c r="K1680" s="111">
        <v>5090</v>
      </c>
      <c r="L1680" s="110" t="s">
        <v>3406</v>
      </c>
      <c r="M1680" s="109">
        <v>1</v>
      </c>
      <c r="N1680" s="109"/>
      <c r="O1680" s="110"/>
      <c r="P1680" s="41" t="str">
        <f t="shared" si="26"/>
        <v>1</v>
      </c>
      <c r="Q1680" s="41" t="str">
        <f>INDEX(Торг!$J:$J,MATCH($B1680,Торг!$B:$B,0))</f>
        <v>АТП</v>
      </c>
      <c r="R1680" s="4" t="b">
        <f>EXACT(VLOOKUP(A1680,Торг!$A:$A,1,0),A1680)</f>
        <v>1</v>
      </c>
    </row>
    <row r="1681" spans="1:18" ht="75" x14ac:dyDescent="0.25">
      <c r="A1681" s="110" t="s">
        <v>2765</v>
      </c>
      <c r="B1681" s="109">
        <v>327391</v>
      </c>
      <c r="C1681" s="109">
        <v>327391</v>
      </c>
      <c r="D1681" s="110" t="s">
        <v>2859</v>
      </c>
      <c r="E1681" s="110" t="s">
        <v>2704</v>
      </c>
      <c r="F1681" s="110"/>
      <c r="G1681" s="110"/>
      <c r="H1681" s="110"/>
      <c r="I1681" s="110" t="s">
        <v>10</v>
      </c>
      <c r="J1681" s="111">
        <v>3600</v>
      </c>
      <c r="K1681" s="111">
        <v>5090</v>
      </c>
      <c r="L1681" s="110" t="s">
        <v>3406</v>
      </c>
      <c r="M1681" s="109">
        <v>1</v>
      </c>
      <c r="N1681" s="109"/>
      <c r="O1681" s="110"/>
      <c r="P1681" s="41" t="str">
        <f t="shared" si="26"/>
        <v>1</v>
      </c>
      <c r="Q1681" s="41" t="str">
        <f>INDEX(Торг!$J:$J,MATCH($B1681,Торг!$B:$B,0))</f>
        <v>АТП</v>
      </c>
      <c r="R1681" s="4" t="b">
        <f>EXACT(VLOOKUP(A1681,Торг!$A:$A,1,0),A1681)</f>
        <v>1</v>
      </c>
    </row>
    <row r="1682" spans="1:18" ht="60" x14ac:dyDescent="0.25">
      <c r="A1682" s="110" t="s">
        <v>2765</v>
      </c>
      <c r="B1682" s="109">
        <v>327187</v>
      </c>
      <c r="C1682" s="109">
        <v>327187</v>
      </c>
      <c r="D1682" s="110" t="s">
        <v>2860</v>
      </c>
      <c r="E1682" s="110" t="s">
        <v>2704</v>
      </c>
      <c r="F1682" s="110"/>
      <c r="G1682" s="110"/>
      <c r="H1682" s="110"/>
      <c r="I1682" s="110" t="s">
        <v>10</v>
      </c>
      <c r="J1682" s="111">
        <v>3800</v>
      </c>
      <c r="K1682" s="111">
        <v>5490</v>
      </c>
      <c r="L1682" s="110"/>
      <c r="M1682" s="109">
        <v>1</v>
      </c>
      <c r="N1682" s="109"/>
      <c r="O1682" s="110"/>
      <c r="P1682" s="41" t="str">
        <f t="shared" si="26"/>
        <v>1</v>
      </c>
      <c r="Q1682" s="41" t="str">
        <f>INDEX(Торг!$J:$J,MATCH($B1682,Торг!$B:$B,0))</f>
        <v>АТП</v>
      </c>
      <c r="R1682" s="4" t="b">
        <f>EXACT(VLOOKUP(A1682,Торг!$A:$A,1,0),A1682)</f>
        <v>1</v>
      </c>
    </row>
    <row r="1683" spans="1:18" ht="60" x14ac:dyDescent="0.25">
      <c r="A1683" s="110" t="s">
        <v>2765</v>
      </c>
      <c r="B1683" s="109">
        <v>327373</v>
      </c>
      <c r="C1683" s="109">
        <v>327373</v>
      </c>
      <c r="D1683" s="110" t="s">
        <v>2861</v>
      </c>
      <c r="E1683" s="110" t="s">
        <v>2704</v>
      </c>
      <c r="F1683" s="110"/>
      <c r="G1683" s="110"/>
      <c r="H1683" s="110"/>
      <c r="I1683" s="110" t="s">
        <v>10</v>
      </c>
      <c r="J1683" s="111">
        <v>4400</v>
      </c>
      <c r="K1683" s="111">
        <v>6290</v>
      </c>
      <c r="L1683" s="110" t="s">
        <v>3406</v>
      </c>
      <c r="M1683" s="109">
        <v>1</v>
      </c>
      <c r="N1683" s="109"/>
      <c r="O1683" s="110"/>
      <c r="P1683" s="41" t="str">
        <f t="shared" si="26"/>
        <v>1</v>
      </c>
      <c r="Q1683" s="41" t="str">
        <f>INDEX(Торг!$J:$J,MATCH($B1683,Торг!$B:$B,0))</f>
        <v>АТП</v>
      </c>
      <c r="R1683" s="4" t="b">
        <f>EXACT(VLOOKUP(A1683,Торг!$A:$A,1,0),A1683)</f>
        <v>1</v>
      </c>
    </row>
    <row r="1684" spans="1:18" ht="60" x14ac:dyDescent="0.25">
      <c r="A1684" s="110" t="s">
        <v>2765</v>
      </c>
      <c r="B1684" s="109">
        <v>327215</v>
      </c>
      <c r="C1684" s="109">
        <v>327215</v>
      </c>
      <c r="D1684" s="110" t="s">
        <v>2862</v>
      </c>
      <c r="E1684" s="110" t="s">
        <v>2704</v>
      </c>
      <c r="F1684" s="110"/>
      <c r="G1684" s="110"/>
      <c r="H1684" s="110"/>
      <c r="I1684" s="110" t="s">
        <v>10</v>
      </c>
      <c r="J1684" s="111">
        <v>4400</v>
      </c>
      <c r="K1684" s="111">
        <v>6290</v>
      </c>
      <c r="L1684" s="110" t="s">
        <v>3406</v>
      </c>
      <c r="M1684" s="109">
        <v>1</v>
      </c>
      <c r="N1684" s="109"/>
      <c r="O1684" s="110"/>
      <c r="P1684" s="41" t="str">
        <f t="shared" si="26"/>
        <v>1</v>
      </c>
      <c r="Q1684" s="41" t="str">
        <f>INDEX(Торг!$J:$J,MATCH($B1684,Торг!$B:$B,0))</f>
        <v>АТП</v>
      </c>
      <c r="R1684" s="4" t="b">
        <f>EXACT(VLOOKUP(A1684,Торг!$A:$A,1,0),A1684)</f>
        <v>1</v>
      </c>
    </row>
    <row r="1685" spans="1:18" ht="60" x14ac:dyDescent="0.25">
      <c r="A1685" s="110" t="s">
        <v>2765</v>
      </c>
      <c r="B1685" s="109">
        <v>327281</v>
      </c>
      <c r="C1685" s="109">
        <v>327281</v>
      </c>
      <c r="D1685" s="110" t="s">
        <v>2863</v>
      </c>
      <c r="E1685" s="110" t="s">
        <v>2704</v>
      </c>
      <c r="F1685" s="110"/>
      <c r="G1685" s="110"/>
      <c r="H1685" s="110"/>
      <c r="I1685" s="110" t="s">
        <v>10</v>
      </c>
      <c r="J1685" s="111">
        <v>4400</v>
      </c>
      <c r="K1685" s="111">
        <v>6290</v>
      </c>
      <c r="L1685" s="110" t="s">
        <v>3406</v>
      </c>
      <c r="M1685" s="109">
        <v>1</v>
      </c>
      <c r="N1685" s="109"/>
      <c r="O1685" s="110"/>
      <c r="P1685" s="41" t="str">
        <f t="shared" si="26"/>
        <v>1</v>
      </c>
      <c r="Q1685" s="41" t="str">
        <f>INDEX(Торг!$J:$J,MATCH($B1685,Торг!$B:$B,0))</f>
        <v>АТП</v>
      </c>
      <c r="R1685" s="4" t="b">
        <f>EXACT(VLOOKUP(A1685,Торг!$A:$A,1,0),A1685)</f>
        <v>1</v>
      </c>
    </row>
    <row r="1686" spans="1:18" ht="60" x14ac:dyDescent="0.25">
      <c r="A1686" s="110" t="s">
        <v>2765</v>
      </c>
      <c r="B1686" s="109">
        <v>327273</v>
      </c>
      <c r="C1686" s="109">
        <v>327273</v>
      </c>
      <c r="D1686" s="110" t="s">
        <v>2864</v>
      </c>
      <c r="E1686" s="110" t="s">
        <v>2704</v>
      </c>
      <c r="F1686" s="110"/>
      <c r="G1686" s="110"/>
      <c r="H1686" s="110"/>
      <c r="I1686" s="110" t="s">
        <v>10</v>
      </c>
      <c r="J1686" s="111">
        <v>4400</v>
      </c>
      <c r="K1686" s="111">
        <v>6290</v>
      </c>
      <c r="L1686" s="110" t="s">
        <v>3406</v>
      </c>
      <c r="M1686" s="109">
        <v>1</v>
      </c>
      <c r="N1686" s="109"/>
      <c r="O1686" s="110"/>
      <c r="P1686" s="41" t="str">
        <f t="shared" si="26"/>
        <v>1</v>
      </c>
      <c r="Q1686" s="41" t="str">
        <f>INDEX(Торг!$J:$J,MATCH($B1686,Торг!$B:$B,0))</f>
        <v>АТП</v>
      </c>
      <c r="R1686" s="4" t="b">
        <f>EXACT(VLOOKUP(A1686,Торг!$A:$A,1,0),A1686)</f>
        <v>1</v>
      </c>
    </row>
    <row r="1687" spans="1:18" ht="60" x14ac:dyDescent="0.25">
      <c r="A1687" s="110" t="s">
        <v>2765</v>
      </c>
      <c r="B1687" s="109">
        <v>327251</v>
      </c>
      <c r="C1687" s="109">
        <v>327251</v>
      </c>
      <c r="D1687" s="110" t="s">
        <v>2865</v>
      </c>
      <c r="E1687" s="110" t="s">
        <v>2704</v>
      </c>
      <c r="F1687" s="110"/>
      <c r="G1687" s="110"/>
      <c r="H1687" s="110"/>
      <c r="I1687" s="110" t="s">
        <v>10</v>
      </c>
      <c r="J1687" s="111">
        <v>4400</v>
      </c>
      <c r="K1687" s="111">
        <v>6290</v>
      </c>
      <c r="L1687" s="110" t="s">
        <v>3406</v>
      </c>
      <c r="M1687" s="109">
        <v>1</v>
      </c>
      <c r="N1687" s="109"/>
      <c r="O1687" s="110"/>
      <c r="P1687" s="41" t="str">
        <f t="shared" si="26"/>
        <v>1</v>
      </c>
      <c r="Q1687" s="41" t="str">
        <f>INDEX(Торг!$J:$J,MATCH($B1687,Торг!$B:$B,0))</f>
        <v>АТП</v>
      </c>
      <c r="R1687" s="4" t="b">
        <f>EXACT(VLOOKUP(A1687,Торг!$A:$A,1,0),A1687)</f>
        <v>1</v>
      </c>
    </row>
    <row r="1688" spans="1:18" ht="60" x14ac:dyDescent="0.25">
      <c r="A1688" s="110" t="s">
        <v>2765</v>
      </c>
      <c r="B1688" s="109">
        <v>327337</v>
      </c>
      <c r="C1688" s="109">
        <v>327337</v>
      </c>
      <c r="D1688" s="110" t="s">
        <v>2866</v>
      </c>
      <c r="E1688" s="110" t="s">
        <v>2704</v>
      </c>
      <c r="F1688" s="110"/>
      <c r="G1688" s="110"/>
      <c r="H1688" s="110"/>
      <c r="I1688" s="110" t="s">
        <v>10</v>
      </c>
      <c r="J1688" s="111">
        <v>4400</v>
      </c>
      <c r="K1688" s="111">
        <v>6290</v>
      </c>
      <c r="L1688" s="110" t="s">
        <v>3406</v>
      </c>
      <c r="M1688" s="109">
        <v>1</v>
      </c>
      <c r="N1688" s="109"/>
      <c r="O1688" s="110"/>
      <c r="P1688" s="41" t="str">
        <f t="shared" si="26"/>
        <v>1</v>
      </c>
      <c r="Q1688" s="41" t="str">
        <f>INDEX(Торг!$J:$J,MATCH($B1688,Торг!$B:$B,0))</f>
        <v>АТП</v>
      </c>
      <c r="R1688" s="4" t="b">
        <f>EXACT(VLOOKUP(A1688,Торг!$A:$A,1,0),A1688)</f>
        <v>1</v>
      </c>
    </row>
    <row r="1689" spans="1:18" ht="60" x14ac:dyDescent="0.25">
      <c r="A1689" s="110" t="s">
        <v>2765</v>
      </c>
      <c r="B1689" s="109">
        <v>327329</v>
      </c>
      <c r="C1689" s="109">
        <v>327329</v>
      </c>
      <c r="D1689" s="110" t="s">
        <v>2867</v>
      </c>
      <c r="E1689" s="110" t="s">
        <v>2704</v>
      </c>
      <c r="F1689" s="110"/>
      <c r="G1689" s="110"/>
      <c r="H1689" s="110"/>
      <c r="I1689" s="110" t="s">
        <v>10</v>
      </c>
      <c r="J1689" s="111">
        <v>4400</v>
      </c>
      <c r="K1689" s="111">
        <v>6290</v>
      </c>
      <c r="L1689" s="110" t="s">
        <v>3406</v>
      </c>
      <c r="M1689" s="109">
        <v>1</v>
      </c>
      <c r="N1689" s="109"/>
      <c r="O1689" s="110"/>
      <c r="P1689" s="41" t="str">
        <f t="shared" si="26"/>
        <v>1</v>
      </c>
      <c r="Q1689" s="41" t="str">
        <f>INDEX(Торг!$J:$J,MATCH($B1689,Торг!$B:$B,0))</f>
        <v>АТП</v>
      </c>
      <c r="R1689" s="4" t="b">
        <f>EXACT(VLOOKUP(A1689,Торг!$A:$A,1,0),A1689)</f>
        <v>1</v>
      </c>
    </row>
    <row r="1690" spans="1:18" ht="60" x14ac:dyDescent="0.25">
      <c r="A1690" s="110" t="s">
        <v>2765</v>
      </c>
      <c r="B1690" s="109">
        <v>327365</v>
      </c>
      <c r="C1690" s="109">
        <v>327365</v>
      </c>
      <c r="D1690" s="110" t="s">
        <v>2868</v>
      </c>
      <c r="E1690" s="110" t="s">
        <v>2704</v>
      </c>
      <c r="F1690" s="110"/>
      <c r="G1690" s="110"/>
      <c r="H1690" s="110"/>
      <c r="I1690" s="110" t="s">
        <v>10</v>
      </c>
      <c r="J1690" s="111">
        <v>4400</v>
      </c>
      <c r="K1690" s="111">
        <v>6290</v>
      </c>
      <c r="L1690" s="110" t="s">
        <v>3406</v>
      </c>
      <c r="M1690" s="109">
        <v>1</v>
      </c>
      <c r="N1690" s="109"/>
      <c r="O1690" s="110"/>
      <c r="P1690" s="41" t="str">
        <f t="shared" si="26"/>
        <v>1</v>
      </c>
      <c r="Q1690" s="41" t="str">
        <f>INDEX(Торг!$J:$J,MATCH($B1690,Торг!$B:$B,0))</f>
        <v>АТП</v>
      </c>
      <c r="R1690" s="4" t="b">
        <f>EXACT(VLOOKUP(A1690,Торг!$A:$A,1,0),A1690)</f>
        <v>1</v>
      </c>
    </row>
    <row r="1691" spans="1:18" ht="60" x14ac:dyDescent="0.25">
      <c r="A1691" s="110" t="s">
        <v>2765</v>
      </c>
      <c r="B1691" s="109">
        <v>327285</v>
      </c>
      <c r="C1691" s="109">
        <v>327285</v>
      </c>
      <c r="D1691" s="110" t="s">
        <v>2869</v>
      </c>
      <c r="E1691" s="110" t="s">
        <v>2704</v>
      </c>
      <c r="F1691" s="110"/>
      <c r="G1691" s="110"/>
      <c r="H1691" s="110"/>
      <c r="I1691" s="110" t="s">
        <v>10</v>
      </c>
      <c r="J1691" s="111">
        <v>4400</v>
      </c>
      <c r="K1691" s="111">
        <v>6290</v>
      </c>
      <c r="L1691" s="110" t="s">
        <v>3406</v>
      </c>
      <c r="M1691" s="109">
        <v>1</v>
      </c>
      <c r="N1691" s="109"/>
      <c r="O1691" s="110"/>
      <c r="P1691" s="41" t="str">
        <f t="shared" si="26"/>
        <v>1</v>
      </c>
      <c r="Q1691" s="41" t="str">
        <f>INDEX(Торг!$J:$J,MATCH($B1691,Торг!$B:$B,0))</f>
        <v>АТП</v>
      </c>
      <c r="R1691" s="4" t="b">
        <f>EXACT(VLOOKUP(A1691,Торг!$A:$A,1,0),A1691)</f>
        <v>1</v>
      </c>
    </row>
    <row r="1692" spans="1:18" ht="60" x14ac:dyDescent="0.25">
      <c r="A1692" s="110" t="s">
        <v>2765</v>
      </c>
      <c r="B1692" s="109">
        <v>327223</v>
      </c>
      <c r="C1692" s="109">
        <v>327223</v>
      </c>
      <c r="D1692" s="110" t="s">
        <v>2870</v>
      </c>
      <c r="E1692" s="110" t="s">
        <v>2704</v>
      </c>
      <c r="F1692" s="110"/>
      <c r="G1692" s="110"/>
      <c r="H1692" s="110"/>
      <c r="I1692" s="110" t="s">
        <v>10</v>
      </c>
      <c r="J1692" s="111">
        <v>4400</v>
      </c>
      <c r="K1692" s="111">
        <v>6290</v>
      </c>
      <c r="L1692" s="110" t="s">
        <v>3406</v>
      </c>
      <c r="M1692" s="109">
        <v>1</v>
      </c>
      <c r="N1692" s="109"/>
      <c r="O1692" s="110"/>
      <c r="P1692" s="41" t="str">
        <f t="shared" si="26"/>
        <v>1</v>
      </c>
      <c r="Q1692" s="41" t="str">
        <f>INDEX(Торг!$J:$J,MATCH($B1692,Торг!$B:$B,0))</f>
        <v>АТП</v>
      </c>
      <c r="R1692" s="4" t="b">
        <f>EXACT(VLOOKUP(A1692,Торг!$A:$A,1,0),A1692)</f>
        <v>1</v>
      </c>
    </row>
    <row r="1693" spans="1:18" ht="60" x14ac:dyDescent="0.25">
      <c r="A1693" s="110" t="s">
        <v>2765</v>
      </c>
      <c r="B1693" s="109">
        <v>327341</v>
      </c>
      <c r="C1693" s="109">
        <v>327341</v>
      </c>
      <c r="D1693" s="110" t="s">
        <v>2871</v>
      </c>
      <c r="E1693" s="110" t="s">
        <v>2704</v>
      </c>
      <c r="F1693" s="110"/>
      <c r="G1693" s="110"/>
      <c r="H1693" s="110"/>
      <c r="I1693" s="110" t="s">
        <v>10</v>
      </c>
      <c r="J1693" s="111">
        <v>4400</v>
      </c>
      <c r="K1693" s="111">
        <v>6290</v>
      </c>
      <c r="L1693" s="110" t="s">
        <v>3406</v>
      </c>
      <c r="M1693" s="109">
        <v>1</v>
      </c>
      <c r="N1693" s="109"/>
      <c r="O1693" s="110"/>
      <c r="P1693" s="41" t="str">
        <f t="shared" si="26"/>
        <v>1</v>
      </c>
      <c r="Q1693" s="41" t="str">
        <f>INDEX(Торг!$J:$J,MATCH($B1693,Торг!$B:$B,0))</f>
        <v>АТП</v>
      </c>
      <c r="R1693" s="4" t="b">
        <f>EXACT(VLOOKUP(A1693,Торг!$A:$A,1,0),A1693)</f>
        <v>1</v>
      </c>
    </row>
    <row r="1694" spans="1:18" ht="60" x14ac:dyDescent="0.25">
      <c r="A1694" s="110" t="s">
        <v>2765</v>
      </c>
      <c r="B1694" s="109">
        <v>327289</v>
      </c>
      <c r="C1694" s="109">
        <v>327289</v>
      </c>
      <c r="D1694" s="110" t="s">
        <v>2872</v>
      </c>
      <c r="E1694" s="110" t="s">
        <v>2704</v>
      </c>
      <c r="F1694" s="110"/>
      <c r="G1694" s="110"/>
      <c r="H1694" s="110"/>
      <c r="I1694" s="110" t="s">
        <v>10</v>
      </c>
      <c r="J1694" s="111">
        <v>4400</v>
      </c>
      <c r="K1694" s="111">
        <v>6290</v>
      </c>
      <c r="L1694" s="110" t="s">
        <v>3406</v>
      </c>
      <c r="M1694" s="109">
        <v>1</v>
      </c>
      <c r="N1694" s="109"/>
      <c r="O1694" s="110"/>
      <c r="P1694" s="41" t="str">
        <f t="shared" si="26"/>
        <v>1</v>
      </c>
      <c r="Q1694" s="41" t="str">
        <f>INDEX(Торг!$J:$J,MATCH($B1694,Торг!$B:$B,0))</f>
        <v>АТП</v>
      </c>
      <c r="R1694" s="4" t="b">
        <f>EXACT(VLOOKUP(A1694,Торг!$A:$A,1,0),A1694)</f>
        <v>1</v>
      </c>
    </row>
    <row r="1695" spans="1:18" ht="60" x14ac:dyDescent="0.25">
      <c r="A1695" s="110" t="s">
        <v>2765</v>
      </c>
      <c r="B1695" s="109">
        <v>327267</v>
      </c>
      <c r="C1695" s="109">
        <v>327267</v>
      </c>
      <c r="D1695" s="110" t="s">
        <v>2873</v>
      </c>
      <c r="E1695" s="110" t="s">
        <v>2704</v>
      </c>
      <c r="F1695" s="110"/>
      <c r="G1695" s="110"/>
      <c r="H1695" s="110"/>
      <c r="I1695" s="110" t="s">
        <v>10</v>
      </c>
      <c r="J1695" s="111">
        <v>4400</v>
      </c>
      <c r="K1695" s="111">
        <v>6290</v>
      </c>
      <c r="L1695" s="110" t="s">
        <v>3406</v>
      </c>
      <c r="M1695" s="109">
        <v>1</v>
      </c>
      <c r="N1695" s="109"/>
      <c r="O1695" s="110"/>
      <c r="P1695" s="41" t="str">
        <f t="shared" si="26"/>
        <v>1</v>
      </c>
      <c r="Q1695" s="41" t="str">
        <f>INDEX(Торг!$J:$J,MATCH($B1695,Торг!$B:$B,0))</f>
        <v>АТП</v>
      </c>
      <c r="R1695" s="4" t="b">
        <f>EXACT(VLOOKUP(A1695,Торг!$A:$A,1,0),A1695)</f>
        <v>1</v>
      </c>
    </row>
    <row r="1696" spans="1:18" ht="60" x14ac:dyDescent="0.25">
      <c r="A1696" s="110" t="s">
        <v>2765</v>
      </c>
      <c r="B1696" s="109">
        <v>327309</v>
      </c>
      <c r="C1696" s="109">
        <v>327309</v>
      </c>
      <c r="D1696" s="110" t="s">
        <v>2874</v>
      </c>
      <c r="E1696" s="110" t="s">
        <v>2704</v>
      </c>
      <c r="F1696" s="110"/>
      <c r="G1696" s="110"/>
      <c r="H1696" s="110"/>
      <c r="I1696" s="110" t="s">
        <v>10</v>
      </c>
      <c r="J1696" s="111">
        <v>4400</v>
      </c>
      <c r="K1696" s="111">
        <v>6290</v>
      </c>
      <c r="L1696" s="110" t="s">
        <v>3406</v>
      </c>
      <c r="M1696" s="109">
        <v>1</v>
      </c>
      <c r="N1696" s="109"/>
      <c r="O1696" s="110"/>
      <c r="P1696" s="41" t="str">
        <f t="shared" si="26"/>
        <v>1</v>
      </c>
      <c r="Q1696" s="41" t="str">
        <f>INDEX(Торг!$J:$J,MATCH($B1696,Торг!$B:$B,0))</f>
        <v>АТП</v>
      </c>
      <c r="R1696" s="4" t="b">
        <f>EXACT(VLOOKUP(A1696,Торг!$A:$A,1,0),A1696)</f>
        <v>1</v>
      </c>
    </row>
    <row r="1697" spans="1:18" ht="60" x14ac:dyDescent="0.25">
      <c r="A1697" s="110" t="s">
        <v>2765</v>
      </c>
      <c r="B1697" s="109">
        <v>327243</v>
      </c>
      <c r="C1697" s="109">
        <v>327243</v>
      </c>
      <c r="D1697" s="110" t="s">
        <v>2875</v>
      </c>
      <c r="E1697" s="110" t="s">
        <v>2704</v>
      </c>
      <c r="F1697" s="110"/>
      <c r="G1697" s="110"/>
      <c r="H1697" s="110"/>
      <c r="I1697" s="110" t="s">
        <v>10</v>
      </c>
      <c r="J1697" s="111">
        <v>4400</v>
      </c>
      <c r="K1697" s="111">
        <v>6290</v>
      </c>
      <c r="L1697" s="110" t="s">
        <v>3406</v>
      </c>
      <c r="M1697" s="109">
        <v>1</v>
      </c>
      <c r="N1697" s="109"/>
      <c r="O1697" s="110"/>
      <c r="P1697" s="41" t="str">
        <f t="shared" si="26"/>
        <v>1</v>
      </c>
      <c r="Q1697" s="41" t="str">
        <f>INDEX(Торг!$J:$J,MATCH($B1697,Торг!$B:$B,0))</f>
        <v>АТП</v>
      </c>
      <c r="R1697" s="4" t="b">
        <f>EXACT(VLOOKUP(A1697,Торг!$A:$A,1,0),A1697)</f>
        <v>1</v>
      </c>
    </row>
    <row r="1698" spans="1:18" ht="60" x14ac:dyDescent="0.25">
      <c r="A1698" s="110" t="s">
        <v>2765</v>
      </c>
      <c r="B1698" s="109">
        <v>327361</v>
      </c>
      <c r="C1698" s="109">
        <v>327361</v>
      </c>
      <c r="D1698" s="110" t="s">
        <v>2876</v>
      </c>
      <c r="E1698" s="110" t="s">
        <v>2704</v>
      </c>
      <c r="F1698" s="110"/>
      <c r="G1698" s="110"/>
      <c r="H1698" s="110"/>
      <c r="I1698" s="110" t="s">
        <v>10</v>
      </c>
      <c r="J1698" s="111">
        <v>4400</v>
      </c>
      <c r="K1698" s="111">
        <v>6290</v>
      </c>
      <c r="L1698" s="110" t="s">
        <v>3406</v>
      </c>
      <c r="M1698" s="109">
        <v>1</v>
      </c>
      <c r="N1698" s="109"/>
      <c r="O1698" s="110"/>
      <c r="P1698" s="41" t="str">
        <f t="shared" si="26"/>
        <v>1</v>
      </c>
      <c r="Q1698" s="41" t="str">
        <f>INDEX(Торг!$J:$J,MATCH($B1698,Торг!$B:$B,0))</f>
        <v>АТП</v>
      </c>
      <c r="R1698" s="4" t="b">
        <f>EXACT(VLOOKUP(A1698,Торг!$A:$A,1,0),A1698)</f>
        <v>1</v>
      </c>
    </row>
    <row r="1699" spans="1:18" ht="60" x14ac:dyDescent="0.25">
      <c r="A1699" s="110" t="s">
        <v>2765</v>
      </c>
      <c r="B1699" s="109">
        <v>327381</v>
      </c>
      <c r="C1699" s="109">
        <v>327381</v>
      </c>
      <c r="D1699" s="110" t="s">
        <v>2877</v>
      </c>
      <c r="E1699" s="110" t="s">
        <v>2704</v>
      </c>
      <c r="F1699" s="110"/>
      <c r="G1699" s="110"/>
      <c r="H1699" s="110"/>
      <c r="I1699" s="110" t="s">
        <v>10</v>
      </c>
      <c r="J1699" s="111">
        <v>4400</v>
      </c>
      <c r="K1699" s="111">
        <v>6290</v>
      </c>
      <c r="L1699" s="110" t="s">
        <v>3406</v>
      </c>
      <c r="M1699" s="109">
        <v>1</v>
      </c>
      <c r="N1699" s="109"/>
      <c r="O1699" s="110"/>
      <c r="P1699" s="41" t="str">
        <f t="shared" si="26"/>
        <v>1</v>
      </c>
      <c r="Q1699" s="41" t="str">
        <f>INDEX(Торг!$J:$J,MATCH($B1699,Торг!$B:$B,0))</f>
        <v>АТП</v>
      </c>
      <c r="R1699" s="4" t="b">
        <f>EXACT(VLOOKUP(A1699,Торг!$A:$A,1,0),A1699)</f>
        <v>1</v>
      </c>
    </row>
    <row r="1700" spans="1:18" ht="60" x14ac:dyDescent="0.25">
      <c r="A1700" s="110" t="s">
        <v>2765</v>
      </c>
      <c r="B1700" s="109">
        <v>327211</v>
      </c>
      <c r="C1700" s="109">
        <v>327211</v>
      </c>
      <c r="D1700" s="110" t="s">
        <v>2878</v>
      </c>
      <c r="E1700" s="110" t="s">
        <v>2704</v>
      </c>
      <c r="F1700" s="110"/>
      <c r="G1700" s="110"/>
      <c r="H1700" s="110"/>
      <c r="I1700" s="110" t="s">
        <v>10</v>
      </c>
      <c r="J1700" s="111">
        <v>4400</v>
      </c>
      <c r="K1700" s="111">
        <v>6290</v>
      </c>
      <c r="L1700" s="110" t="s">
        <v>3406</v>
      </c>
      <c r="M1700" s="109">
        <v>1</v>
      </c>
      <c r="N1700" s="109"/>
      <c r="O1700" s="110"/>
      <c r="P1700" s="41" t="str">
        <f t="shared" si="26"/>
        <v>1</v>
      </c>
      <c r="Q1700" s="41" t="str">
        <f>INDEX(Торг!$J:$J,MATCH($B1700,Торг!$B:$B,0))</f>
        <v>АТП</v>
      </c>
      <c r="R1700" s="4" t="b">
        <f>EXACT(VLOOKUP(A1700,Торг!$A:$A,1,0),A1700)</f>
        <v>1</v>
      </c>
    </row>
    <row r="1701" spans="1:18" ht="60" x14ac:dyDescent="0.25">
      <c r="A1701" s="110" t="s">
        <v>2765</v>
      </c>
      <c r="B1701" s="109">
        <v>327305</v>
      </c>
      <c r="C1701" s="109">
        <v>327305</v>
      </c>
      <c r="D1701" s="110" t="s">
        <v>2879</v>
      </c>
      <c r="E1701" s="110" t="s">
        <v>2704</v>
      </c>
      <c r="F1701" s="110"/>
      <c r="G1701" s="110"/>
      <c r="H1701" s="110"/>
      <c r="I1701" s="110" t="s">
        <v>10</v>
      </c>
      <c r="J1701" s="111">
        <v>4400</v>
      </c>
      <c r="K1701" s="111">
        <v>6290</v>
      </c>
      <c r="L1701" s="110" t="s">
        <v>3406</v>
      </c>
      <c r="M1701" s="109">
        <v>1</v>
      </c>
      <c r="N1701" s="109"/>
      <c r="O1701" s="110"/>
      <c r="P1701" s="41" t="str">
        <f t="shared" si="26"/>
        <v>1</v>
      </c>
      <c r="Q1701" s="41" t="str">
        <f>INDEX(Торг!$J:$J,MATCH($B1701,Торг!$B:$B,0))</f>
        <v>АТП</v>
      </c>
      <c r="R1701" s="4" t="b">
        <f>EXACT(VLOOKUP(A1701,Торг!$A:$A,1,0),A1701)</f>
        <v>1</v>
      </c>
    </row>
    <row r="1702" spans="1:18" ht="60" x14ac:dyDescent="0.25">
      <c r="A1702" s="110" t="s">
        <v>2765</v>
      </c>
      <c r="B1702" s="109">
        <v>327247</v>
      </c>
      <c r="C1702" s="109">
        <v>327247</v>
      </c>
      <c r="D1702" s="110" t="s">
        <v>2880</v>
      </c>
      <c r="E1702" s="110" t="s">
        <v>2704</v>
      </c>
      <c r="F1702" s="110"/>
      <c r="G1702" s="110"/>
      <c r="H1702" s="110"/>
      <c r="I1702" s="110" t="s">
        <v>10</v>
      </c>
      <c r="J1702" s="111">
        <v>4400</v>
      </c>
      <c r="K1702" s="111">
        <v>6290</v>
      </c>
      <c r="L1702" s="110" t="s">
        <v>3406</v>
      </c>
      <c r="M1702" s="109">
        <v>1</v>
      </c>
      <c r="N1702" s="109"/>
      <c r="O1702" s="110"/>
      <c r="P1702" s="41" t="str">
        <f t="shared" si="26"/>
        <v>1</v>
      </c>
      <c r="Q1702" s="41" t="str">
        <f>INDEX(Торг!$J:$J,MATCH($B1702,Торг!$B:$B,0))</f>
        <v>АТП</v>
      </c>
      <c r="R1702" s="4" t="b">
        <f>EXACT(VLOOKUP(A1702,Торг!$A:$A,1,0),A1702)</f>
        <v>1</v>
      </c>
    </row>
    <row r="1703" spans="1:18" ht="60" x14ac:dyDescent="0.25">
      <c r="A1703" s="110" t="s">
        <v>2765</v>
      </c>
      <c r="B1703" s="109">
        <v>327321</v>
      </c>
      <c r="C1703" s="109">
        <v>327321</v>
      </c>
      <c r="D1703" s="110" t="s">
        <v>2881</v>
      </c>
      <c r="E1703" s="110" t="s">
        <v>2704</v>
      </c>
      <c r="F1703" s="110"/>
      <c r="G1703" s="110"/>
      <c r="H1703" s="110"/>
      <c r="I1703" s="110" t="s">
        <v>10</v>
      </c>
      <c r="J1703" s="111">
        <v>4400</v>
      </c>
      <c r="K1703" s="111">
        <v>6290</v>
      </c>
      <c r="L1703" s="110" t="s">
        <v>3406</v>
      </c>
      <c r="M1703" s="109">
        <v>1</v>
      </c>
      <c r="N1703" s="109"/>
      <c r="O1703" s="110"/>
      <c r="P1703" s="41" t="str">
        <f t="shared" si="26"/>
        <v>1</v>
      </c>
      <c r="Q1703" s="41" t="str">
        <f>INDEX(Торг!$J:$J,MATCH($B1703,Торг!$B:$B,0))</f>
        <v>АТП</v>
      </c>
      <c r="R1703" s="4" t="b">
        <f>EXACT(VLOOKUP(A1703,Торг!$A:$A,1,0),A1703)</f>
        <v>1</v>
      </c>
    </row>
    <row r="1704" spans="1:18" ht="60" x14ac:dyDescent="0.25">
      <c r="A1704" s="110" t="s">
        <v>2765</v>
      </c>
      <c r="B1704" s="109">
        <v>327353</v>
      </c>
      <c r="C1704" s="109">
        <v>327353</v>
      </c>
      <c r="D1704" s="110" t="s">
        <v>2882</v>
      </c>
      <c r="E1704" s="110" t="s">
        <v>2704</v>
      </c>
      <c r="F1704" s="110"/>
      <c r="G1704" s="110"/>
      <c r="H1704" s="110"/>
      <c r="I1704" s="110" t="s">
        <v>10</v>
      </c>
      <c r="J1704" s="111">
        <v>4400</v>
      </c>
      <c r="K1704" s="111">
        <v>6290</v>
      </c>
      <c r="L1704" s="110" t="s">
        <v>3406</v>
      </c>
      <c r="M1704" s="109">
        <v>1</v>
      </c>
      <c r="N1704" s="109"/>
      <c r="O1704" s="110"/>
      <c r="P1704" s="41" t="str">
        <f t="shared" si="26"/>
        <v>1</v>
      </c>
      <c r="Q1704" s="41" t="str">
        <f>INDEX(Торг!$J:$J,MATCH($B1704,Торг!$B:$B,0))</f>
        <v>АТП</v>
      </c>
      <c r="R1704" s="4" t="b">
        <f>EXACT(VLOOKUP(A1704,Торг!$A:$A,1,0),A1704)</f>
        <v>1</v>
      </c>
    </row>
    <row r="1705" spans="1:18" ht="60" x14ac:dyDescent="0.25">
      <c r="A1705" s="110" t="s">
        <v>2765</v>
      </c>
      <c r="B1705" s="109">
        <v>327349</v>
      </c>
      <c r="C1705" s="109">
        <v>327349</v>
      </c>
      <c r="D1705" s="110" t="s">
        <v>2883</v>
      </c>
      <c r="E1705" s="110" t="s">
        <v>2704</v>
      </c>
      <c r="F1705" s="110"/>
      <c r="G1705" s="110"/>
      <c r="H1705" s="110"/>
      <c r="I1705" s="110" t="s">
        <v>10</v>
      </c>
      <c r="J1705" s="111">
        <v>4400</v>
      </c>
      <c r="K1705" s="111">
        <v>6290</v>
      </c>
      <c r="L1705" s="110" t="s">
        <v>3406</v>
      </c>
      <c r="M1705" s="109">
        <v>1</v>
      </c>
      <c r="N1705" s="109"/>
      <c r="O1705" s="110"/>
      <c r="P1705" s="41" t="str">
        <f t="shared" si="26"/>
        <v>1</v>
      </c>
      <c r="Q1705" s="41" t="str">
        <f>INDEX(Торг!$J:$J,MATCH($B1705,Торг!$B:$B,0))</f>
        <v>АТП</v>
      </c>
      <c r="R1705" s="4" t="b">
        <f>EXACT(VLOOKUP(A1705,Торг!$A:$A,1,0),A1705)</f>
        <v>1</v>
      </c>
    </row>
    <row r="1706" spans="1:18" ht="60" x14ac:dyDescent="0.25">
      <c r="A1706" s="110" t="s">
        <v>2765</v>
      </c>
      <c r="B1706" s="109">
        <v>327277</v>
      </c>
      <c r="C1706" s="109">
        <v>327277</v>
      </c>
      <c r="D1706" s="110" t="s">
        <v>2884</v>
      </c>
      <c r="E1706" s="110" t="s">
        <v>2704</v>
      </c>
      <c r="F1706" s="110"/>
      <c r="G1706" s="110"/>
      <c r="H1706" s="110"/>
      <c r="I1706" s="110" t="s">
        <v>10</v>
      </c>
      <c r="J1706" s="111">
        <v>4400</v>
      </c>
      <c r="K1706" s="111">
        <v>6290</v>
      </c>
      <c r="L1706" s="110" t="s">
        <v>3406</v>
      </c>
      <c r="M1706" s="109">
        <v>1</v>
      </c>
      <c r="N1706" s="109"/>
      <c r="O1706" s="110"/>
      <c r="P1706" s="41" t="str">
        <f t="shared" si="26"/>
        <v>1</v>
      </c>
      <c r="Q1706" s="41" t="str">
        <f>INDEX(Торг!$J:$J,MATCH($B1706,Торг!$B:$B,0))</f>
        <v>АТП</v>
      </c>
      <c r="R1706" s="4" t="b">
        <f>EXACT(VLOOKUP(A1706,Торг!$A:$A,1,0),A1706)</f>
        <v>1</v>
      </c>
    </row>
    <row r="1707" spans="1:18" ht="60" x14ac:dyDescent="0.25">
      <c r="A1707" s="110" t="s">
        <v>2765</v>
      </c>
      <c r="B1707" s="109">
        <v>327377</v>
      </c>
      <c r="C1707" s="109">
        <v>327377</v>
      </c>
      <c r="D1707" s="110" t="s">
        <v>2885</v>
      </c>
      <c r="E1707" s="110" t="s">
        <v>2704</v>
      </c>
      <c r="F1707" s="110"/>
      <c r="G1707" s="110"/>
      <c r="H1707" s="110"/>
      <c r="I1707" s="110" t="s">
        <v>10</v>
      </c>
      <c r="J1707" s="111">
        <v>4400</v>
      </c>
      <c r="K1707" s="111">
        <v>6290</v>
      </c>
      <c r="L1707" s="110" t="s">
        <v>3406</v>
      </c>
      <c r="M1707" s="109">
        <v>1</v>
      </c>
      <c r="N1707" s="109"/>
      <c r="O1707" s="110"/>
      <c r="P1707" s="41" t="str">
        <f t="shared" si="26"/>
        <v>1</v>
      </c>
      <c r="Q1707" s="41" t="str">
        <f>INDEX(Торг!$J:$J,MATCH($B1707,Торг!$B:$B,0))</f>
        <v>АТП</v>
      </c>
      <c r="R1707" s="4" t="b">
        <f>EXACT(VLOOKUP(A1707,Торг!$A:$A,1,0),A1707)</f>
        <v>1</v>
      </c>
    </row>
    <row r="1708" spans="1:18" ht="60" x14ac:dyDescent="0.25">
      <c r="A1708" s="110" t="s">
        <v>2765</v>
      </c>
      <c r="B1708" s="109">
        <v>327235</v>
      </c>
      <c r="C1708" s="109">
        <v>327235</v>
      </c>
      <c r="D1708" s="110" t="s">
        <v>2886</v>
      </c>
      <c r="E1708" s="110" t="s">
        <v>2704</v>
      </c>
      <c r="F1708" s="110"/>
      <c r="G1708" s="110"/>
      <c r="H1708" s="110"/>
      <c r="I1708" s="110" t="s">
        <v>10</v>
      </c>
      <c r="J1708" s="111">
        <v>4400</v>
      </c>
      <c r="K1708" s="111">
        <v>6290</v>
      </c>
      <c r="L1708" s="110" t="s">
        <v>3406</v>
      </c>
      <c r="M1708" s="109">
        <v>1</v>
      </c>
      <c r="N1708" s="109"/>
      <c r="O1708" s="110"/>
      <c r="P1708" s="41" t="str">
        <f t="shared" si="26"/>
        <v>1</v>
      </c>
      <c r="Q1708" s="41" t="str">
        <f>INDEX(Торг!$J:$J,MATCH($B1708,Торг!$B:$B,0))</f>
        <v>АТП</v>
      </c>
      <c r="R1708" s="4" t="b">
        <f>EXACT(VLOOKUP(A1708,Торг!$A:$A,1,0),A1708)</f>
        <v>1</v>
      </c>
    </row>
    <row r="1709" spans="1:18" ht="60" x14ac:dyDescent="0.25">
      <c r="A1709" s="110" t="s">
        <v>2765</v>
      </c>
      <c r="B1709" s="109">
        <v>327313</v>
      </c>
      <c r="C1709" s="109">
        <v>327313</v>
      </c>
      <c r="D1709" s="110" t="s">
        <v>2887</v>
      </c>
      <c r="E1709" s="110" t="s">
        <v>2704</v>
      </c>
      <c r="F1709" s="110"/>
      <c r="G1709" s="110"/>
      <c r="H1709" s="110"/>
      <c r="I1709" s="110" t="s">
        <v>10</v>
      </c>
      <c r="J1709" s="111">
        <v>4400</v>
      </c>
      <c r="K1709" s="111">
        <v>6290</v>
      </c>
      <c r="L1709" s="110" t="s">
        <v>3406</v>
      </c>
      <c r="M1709" s="109">
        <v>1</v>
      </c>
      <c r="N1709" s="109"/>
      <c r="O1709" s="110"/>
      <c r="P1709" s="41" t="str">
        <f t="shared" si="26"/>
        <v>1</v>
      </c>
      <c r="Q1709" s="41" t="str">
        <f>INDEX(Торг!$J:$J,MATCH($B1709,Торг!$B:$B,0))</f>
        <v>АТП</v>
      </c>
      <c r="R1709" s="4" t="b">
        <f>EXACT(VLOOKUP(A1709,Торг!$A:$A,1,0),A1709)</f>
        <v>1</v>
      </c>
    </row>
    <row r="1710" spans="1:18" ht="60" x14ac:dyDescent="0.25">
      <c r="A1710" s="110" t="s">
        <v>2765</v>
      </c>
      <c r="B1710" s="109">
        <v>327219</v>
      </c>
      <c r="C1710" s="109">
        <v>327219</v>
      </c>
      <c r="D1710" s="110" t="s">
        <v>2888</v>
      </c>
      <c r="E1710" s="110" t="s">
        <v>2704</v>
      </c>
      <c r="F1710" s="110"/>
      <c r="G1710" s="110"/>
      <c r="H1710" s="110"/>
      <c r="I1710" s="110" t="s">
        <v>10</v>
      </c>
      <c r="J1710" s="111">
        <v>4400</v>
      </c>
      <c r="K1710" s="111">
        <v>6290</v>
      </c>
      <c r="L1710" s="110" t="s">
        <v>3406</v>
      </c>
      <c r="M1710" s="109">
        <v>1</v>
      </c>
      <c r="N1710" s="109"/>
      <c r="O1710" s="110"/>
      <c r="P1710" s="41" t="str">
        <f t="shared" si="26"/>
        <v>1</v>
      </c>
      <c r="Q1710" s="41" t="str">
        <f>INDEX(Торг!$J:$J,MATCH($B1710,Торг!$B:$B,0))</f>
        <v>АТП</v>
      </c>
      <c r="R1710" s="4" t="b">
        <f>EXACT(VLOOKUP(A1710,Торг!$A:$A,1,0),A1710)</f>
        <v>1</v>
      </c>
    </row>
    <row r="1711" spans="1:18" ht="60" x14ac:dyDescent="0.25">
      <c r="A1711" s="110" t="s">
        <v>2765</v>
      </c>
      <c r="B1711" s="109">
        <v>327297</v>
      </c>
      <c r="C1711" s="109">
        <v>327297</v>
      </c>
      <c r="D1711" s="110" t="s">
        <v>2889</v>
      </c>
      <c r="E1711" s="110" t="s">
        <v>2704</v>
      </c>
      <c r="F1711" s="110"/>
      <c r="G1711" s="110"/>
      <c r="H1711" s="110"/>
      <c r="I1711" s="110" t="s">
        <v>10</v>
      </c>
      <c r="J1711" s="111">
        <v>4400</v>
      </c>
      <c r="K1711" s="111">
        <v>6290</v>
      </c>
      <c r="L1711" s="110" t="s">
        <v>3406</v>
      </c>
      <c r="M1711" s="109">
        <v>1</v>
      </c>
      <c r="N1711" s="109"/>
      <c r="O1711" s="110"/>
      <c r="P1711" s="41" t="str">
        <f t="shared" si="26"/>
        <v>1</v>
      </c>
      <c r="Q1711" s="41" t="str">
        <f>INDEX(Торг!$J:$J,MATCH($B1711,Торг!$B:$B,0))</f>
        <v>АТП</v>
      </c>
      <c r="R1711" s="4" t="b">
        <f>EXACT(VLOOKUP(A1711,Торг!$A:$A,1,0),A1711)</f>
        <v>1</v>
      </c>
    </row>
    <row r="1712" spans="1:18" ht="60" x14ac:dyDescent="0.25">
      <c r="A1712" s="110" t="s">
        <v>2765</v>
      </c>
      <c r="B1712" s="109">
        <v>327325</v>
      </c>
      <c r="C1712" s="109">
        <v>327325</v>
      </c>
      <c r="D1712" s="110" t="s">
        <v>2890</v>
      </c>
      <c r="E1712" s="110" t="s">
        <v>2704</v>
      </c>
      <c r="F1712" s="110"/>
      <c r="G1712" s="110"/>
      <c r="H1712" s="110"/>
      <c r="I1712" s="110" t="s">
        <v>10</v>
      </c>
      <c r="J1712" s="111">
        <v>4400</v>
      </c>
      <c r="K1712" s="111">
        <v>6290</v>
      </c>
      <c r="L1712" s="110" t="s">
        <v>3406</v>
      </c>
      <c r="M1712" s="109">
        <v>1</v>
      </c>
      <c r="N1712" s="109"/>
      <c r="O1712" s="110"/>
      <c r="P1712" s="41" t="str">
        <f t="shared" si="26"/>
        <v>1</v>
      </c>
      <c r="Q1712" s="41" t="str">
        <f>INDEX(Торг!$J:$J,MATCH($B1712,Торг!$B:$B,0))</f>
        <v>АТП</v>
      </c>
      <c r="R1712" s="4" t="b">
        <f>EXACT(VLOOKUP(A1712,Торг!$A:$A,1,0),A1712)</f>
        <v>1</v>
      </c>
    </row>
    <row r="1713" spans="1:18" ht="60" x14ac:dyDescent="0.25">
      <c r="A1713" s="110" t="s">
        <v>2765</v>
      </c>
      <c r="B1713" s="109">
        <v>327345</v>
      </c>
      <c r="C1713" s="109">
        <v>327345</v>
      </c>
      <c r="D1713" s="110" t="s">
        <v>2891</v>
      </c>
      <c r="E1713" s="110" t="s">
        <v>2704</v>
      </c>
      <c r="F1713" s="110"/>
      <c r="G1713" s="110"/>
      <c r="H1713" s="110"/>
      <c r="I1713" s="110" t="s">
        <v>10</v>
      </c>
      <c r="J1713" s="111">
        <v>4400</v>
      </c>
      <c r="K1713" s="111">
        <v>6290</v>
      </c>
      <c r="L1713" s="110" t="s">
        <v>3406</v>
      </c>
      <c r="M1713" s="109">
        <v>1</v>
      </c>
      <c r="N1713" s="109"/>
      <c r="O1713" s="110"/>
      <c r="P1713" s="41" t="str">
        <f t="shared" si="26"/>
        <v>1</v>
      </c>
      <c r="Q1713" s="41" t="str">
        <f>INDEX(Торг!$J:$J,MATCH($B1713,Торг!$B:$B,0))</f>
        <v>АТП</v>
      </c>
      <c r="R1713" s="4" t="b">
        <f>EXACT(VLOOKUP(A1713,Торг!$A:$A,1,0),A1713)</f>
        <v>1</v>
      </c>
    </row>
    <row r="1714" spans="1:18" ht="60" x14ac:dyDescent="0.25">
      <c r="A1714" s="110" t="s">
        <v>2765</v>
      </c>
      <c r="B1714" s="109">
        <v>327203</v>
      </c>
      <c r="C1714" s="109">
        <v>327203</v>
      </c>
      <c r="D1714" s="110" t="s">
        <v>2892</v>
      </c>
      <c r="E1714" s="110" t="s">
        <v>2704</v>
      </c>
      <c r="F1714" s="110"/>
      <c r="G1714" s="110"/>
      <c r="H1714" s="110"/>
      <c r="I1714" s="110" t="s">
        <v>10</v>
      </c>
      <c r="J1714" s="111">
        <v>4400</v>
      </c>
      <c r="K1714" s="111">
        <v>6290</v>
      </c>
      <c r="L1714" s="110" t="s">
        <v>3406</v>
      </c>
      <c r="M1714" s="109">
        <v>1</v>
      </c>
      <c r="N1714" s="109"/>
      <c r="O1714" s="110"/>
      <c r="P1714" s="41" t="str">
        <f t="shared" si="26"/>
        <v>1</v>
      </c>
      <c r="Q1714" s="41" t="str">
        <f>INDEX(Торг!$J:$J,MATCH($B1714,Торг!$B:$B,0))</f>
        <v>АТП</v>
      </c>
      <c r="R1714" s="4" t="b">
        <f>EXACT(VLOOKUP(A1714,Торг!$A:$A,1,0),A1714)</f>
        <v>1</v>
      </c>
    </row>
    <row r="1715" spans="1:18" ht="60" x14ac:dyDescent="0.25">
      <c r="A1715" s="110" t="s">
        <v>2765</v>
      </c>
      <c r="B1715" s="109">
        <v>327369</v>
      </c>
      <c r="C1715" s="109">
        <v>327369</v>
      </c>
      <c r="D1715" s="110" t="s">
        <v>2893</v>
      </c>
      <c r="E1715" s="110" t="s">
        <v>2704</v>
      </c>
      <c r="F1715" s="110"/>
      <c r="G1715" s="110"/>
      <c r="H1715" s="110"/>
      <c r="I1715" s="110" t="s">
        <v>10</v>
      </c>
      <c r="J1715" s="111">
        <v>4400</v>
      </c>
      <c r="K1715" s="111">
        <v>6290</v>
      </c>
      <c r="L1715" s="110" t="s">
        <v>3406</v>
      </c>
      <c r="M1715" s="109">
        <v>1</v>
      </c>
      <c r="N1715" s="109"/>
      <c r="O1715" s="110"/>
      <c r="P1715" s="41" t="str">
        <f t="shared" si="26"/>
        <v>1</v>
      </c>
      <c r="Q1715" s="41" t="str">
        <f>INDEX(Торг!$J:$J,MATCH($B1715,Торг!$B:$B,0))</f>
        <v>АТП</v>
      </c>
      <c r="R1715" s="4" t="b">
        <f>EXACT(VLOOKUP(A1715,Торг!$A:$A,1,0),A1715)</f>
        <v>1</v>
      </c>
    </row>
    <row r="1716" spans="1:18" ht="60" x14ac:dyDescent="0.25">
      <c r="A1716" s="110" t="s">
        <v>2765</v>
      </c>
      <c r="B1716" s="109">
        <v>327293</v>
      </c>
      <c r="C1716" s="109">
        <v>327293</v>
      </c>
      <c r="D1716" s="110" t="s">
        <v>2894</v>
      </c>
      <c r="E1716" s="110" t="s">
        <v>2704</v>
      </c>
      <c r="F1716" s="110"/>
      <c r="G1716" s="110"/>
      <c r="H1716" s="110"/>
      <c r="I1716" s="110" t="s">
        <v>10</v>
      </c>
      <c r="J1716" s="111">
        <v>4400</v>
      </c>
      <c r="K1716" s="111">
        <v>6290</v>
      </c>
      <c r="L1716" s="110" t="s">
        <v>3406</v>
      </c>
      <c r="M1716" s="109">
        <v>1</v>
      </c>
      <c r="N1716" s="109"/>
      <c r="O1716" s="110"/>
      <c r="P1716" s="41" t="str">
        <f t="shared" si="26"/>
        <v>1</v>
      </c>
      <c r="Q1716" s="41" t="str">
        <f>INDEX(Торг!$J:$J,MATCH($B1716,Торг!$B:$B,0))</f>
        <v>АТП</v>
      </c>
      <c r="R1716" s="4" t="b">
        <f>EXACT(VLOOKUP(A1716,Торг!$A:$A,1,0),A1716)</f>
        <v>1</v>
      </c>
    </row>
    <row r="1717" spans="1:18" ht="60" x14ac:dyDescent="0.25">
      <c r="A1717" s="110" t="s">
        <v>2765</v>
      </c>
      <c r="B1717" s="109">
        <v>327333</v>
      </c>
      <c r="C1717" s="109">
        <v>327333</v>
      </c>
      <c r="D1717" s="110" t="s">
        <v>2895</v>
      </c>
      <c r="E1717" s="110" t="s">
        <v>2704</v>
      </c>
      <c r="F1717" s="110"/>
      <c r="G1717" s="110"/>
      <c r="H1717" s="110"/>
      <c r="I1717" s="110" t="s">
        <v>10</v>
      </c>
      <c r="J1717" s="111">
        <v>4400</v>
      </c>
      <c r="K1717" s="111">
        <v>6290</v>
      </c>
      <c r="L1717" s="110" t="s">
        <v>3406</v>
      </c>
      <c r="M1717" s="109">
        <v>1</v>
      </c>
      <c r="N1717" s="109"/>
      <c r="O1717" s="110"/>
      <c r="P1717" s="41" t="str">
        <f t="shared" si="26"/>
        <v>1</v>
      </c>
      <c r="Q1717" s="41" t="str">
        <f>INDEX(Торг!$J:$J,MATCH($B1717,Торг!$B:$B,0))</f>
        <v>АТП</v>
      </c>
      <c r="R1717" s="4" t="b">
        <f>EXACT(VLOOKUP(A1717,Торг!$A:$A,1,0),A1717)</f>
        <v>1</v>
      </c>
    </row>
    <row r="1718" spans="1:18" ht="60" x14ac:dyDescent="0.25">
      <c r="A1718" s="110" t="s">
        <v>2765</v>
      </c>
      <c r="B1718" s="109">
        <v>327239</v>
      </c>
      <c r="C1718" s="109">
        <v>327239</v>
      </c>
      <c r="D1718" s="110" t="s">
        <v>2896</v>
      </c>
      <c r="E1718" s="110" t="s">
        <v>2704</v>
      </c>
      <c r="F1718" s="110"/>
      <c r="G1718" s="110"/>
      <c r="H1718" s="110"/>
      <c r="I1718" s="110" t="s">
        <v>10</v>
      </c>
      <c r="J1718" s="111">
        <v>4400</v>
      </c>
      <c r="K1718" s="111">
        <v>6290</v>
      </c>
      <c r="L1718" s="110" t="s">
        <v>3406</v>
      </c>
      <c r="M1718" s="109">
        <v>1</v>
      </c>
      <c r="N1718" s="109"/>
      <c r="O1718" s="110"/>
      <c r="P1718" s="41" t="str">
        <f t="shared" si="26"/>
        <v>1</v>
      </c>
      <c r="Q1718" s="41" t="str">
        <f>INDEX(Торг!$J:$J,MATCH($B1718,Торг!$B:$B,0))</f>
        <v>АТП</v>
      </c>
      <c r="R1718" s="4" t="b">
        <f>EXACT(VLOOKUP(A1718,Торг!$A:$A,1,0),A1718)</f>
        <v>1</v>
      </c>
    </row>
    <row r="1719" spans="1:18" ht="60" x14ac:dyDescent="0.25">
      <c r="A1719" s="110" t="s">
        <v>2765</v>
      </c>
      <c r="B1719" s="109">
        <v>327301</v>
      </c>
      <c r="C1719" s="109">
        <v>327301</v>
      </c>
      <c r="D1719" s="110" t="s">
        <v>2897</v>
      </c>
      <c r="E1719" s="110" t="s">
        <v>2704</v>
      </c>
      <c r="F1719" s="110"/>
      <c r="G1719" s="110"/>
      <c r="H1719" s="110"/>
      <c r="I1719" s="110" t="s">
        <v>10</v>
      </c>
      <c r="J1719" s="111">
        <v>4400</v>
      </c>
      <c r="K1719" s="111">
        <v>6290</v>
      </c>
      <c r="L1719" s="110" t="s">
        <v>3406</v>
      </c>
      <c r="M1719" s="109">
        <v>1</v>
      </c>
      <c r="N1719" s="109"/>
      <c r="O1719" s="110"/>
      <c r="P1719" s="41" t="str">
        <f t="shared" si="26"/>
        <v>1</v>
      </c>
      <c r="Q1719" s="41" t="str">
        <f>INDEX(Торг!$J:$J,MATCH($B1719,Торг!$B:$B,0))</f>
        <v>АТП</v>
      </c>
      <c r="R1719" s="4" t="b">
        <f>EXACT(VLOOKUP(A1719,Торг!$A:$A,1,0),A1719)</f>
        <v>1</v>
      </c>
    </row>
    <row r="1720" spans="1:18" ht="60" x14ac:dyDescent="0.25">
      <c r="A1720" s="110" t="s">
        <v>2765</v>
      </c>
      <c r="B1720" s="109">
        <v>327255</v>
      </c>
      <c r="C1720" s="109">
        <v>327255</v>
      </c>
      <c r="D1720" s="110" t="s">
        <v>2898</v>
      </c>
      <c r="E1720" s="110" t="s">
        <v>2704</v>
      </c>
      <c r="F1720" s="110"/>
      <c r="G1720" s="110"/>
      <c r="H1720" s="110"/>
      <c r="I1720" s="110" t="s">
        <v>10</v>
      </c>
      <c r="J1720" s="111">
        <v>4400</v>
      </c>
      <c r="K1720" s="111">
        <v>6290</v>
      </c>
      <c r="L1720" s="110" t="s">
        <v>3406</v>
      </c>
      <c r="M1720" s="109">
        <v>1</v>
      </c>
      <c r="N1720" s="109"/>
      <c r="O1720" s="110"/>
      <c r="P1720" s="41" t="str">
        <f t="shared" si="26"/>
        <v>1</v>
      </c>
      <c r="Q1720" s="41" t="str">
        <f>INDEX(Торг!$J:$J,MATCH($B1720,Торг!$B:$B,0))</f>
        <v>АТП</v>
      </c>
      <c r="R1720" s="4" t="b">
        <f>EXACT(VLOOKUP(A1720,Торг!$A:$A,1,0),A1720)</f>
        <v>1</v>
      </c>
    </row>
    <row r="1721" spans="1:18" ht="60" x14ac:dyDescent="0.25">
      <c r="A1721" s="110" t="s">
        <v>2765</v>
      </c>
      <c r="B1721" s="109">
        <v>327227</v>
      </c>
      <c r="C1721" s="109">
        <v>327227</v>
      </c>
      <c r="D1721" s="110" t="s">
        <v>2899</v>
      </c>
      <c r="E1721" s="110" t="s">
        <v>2704</v>
      </c>
      <c r="F1721" s="110"/>
      <c r="G1721" s="110"/>
      <c r="H1721" s="110"/>
      <c r="I1721" s="110" t="s">
        <v>10</v>
      </c>
      <c r="J1721" s="111">
        <v>4400</v>
      </c>
      <c r="K1721" s="111">
        <v>6290</v>
      </c>
      <c r="L1721" s="110" t="s">
        <v>3406</v>
      </c>
      <c r="M1721" s="109">
        <v>1</v>
      </c>
      <c r="N1721" s="109"/>
      <c r="O1721" s="110"/>
      <c r="P1721" s="41" t="str">
        <f t="shared" si="26"/>
        <v>1</v>
      </c>
      <c r="Q1721" s="41" t="str">
        <f>INDEX(Торг!$J:$J,MATCH($B1721,Торг!$B:$B,0))</f>
        <v>АТП</v>
      </c>
      <c r="R1721" s="4" t="b">
        <f>EXACT(VLOOKUP(A1721,Торг!$A:$A,1,0),A1721)</f>
        <v>1</v>
      </c>
    </row>
    <row r="1722" spans="1:18" ht="60" x14ac:dyDescent="0.25">
      <c r="A1722" s="110" t="s">
        <v>2765</v>
      </c>
      <c r="B1722" s="109">
        <v>327231</v>
      </c>
      <c r="C1722" s="109">
        <v>327231</v>
      </c>
      <c r="D1722" s="110" t="s">
        <v>2900</v>
      </c>
      <c r="E1722" s="110" t="s">
        <v>2704</v>
      </c>
      <c r="F1722" s="110"/>
      <c r="G1722" s="110"/>
      <c r="H1722" s="110"/>
      <c r="I1722" s="110" t="s">
        <v>10</v>
      </c>
      <c r="J1722" s="111">
        <v>4400</v>
      </c>
      <c r="K1722" s="111">
        <v>6290</v>
      </c>
      <c r="L1722" s="110" t="s">
        <v>3406</v>
      </c>
      <c r="M1722" s="109">
        <v>1</v>
      </c>
      <c r="N1722" s="109"/>
      <c r="O1722" s="110"/>
      <c r="P1722" s="41" t="str">
        <f t="shared" si="26"/>
        <v>1</v>
      </c>
      <c r="Q1722" s="41" t="str">
        <f>INDEX(Торг!$J:$J,MATCH($B1722,Торг!$B:$B,0))</f>
        <v>АТП</v>
      </c>
      <c r="R1722" s="4" t="b">
        <f>EXACT(VLOOKUP(A1722,Торг!$A:$A,1,0),A1722)</f>
        <v>1</v>
      </c>
    </row>
    <row r="1723" spans="1:18" ht="60" x14ac:dyDescent="0.25">
      <c r="A1723" s="110" t="s">
        <v>2765</v>
      </c>
      <c r="B1723" s="109">
        <v>327207</v>
      </c>
      <c r="C1723" s="109">
        <v>327207</v>
      </c>
      <c r="D1723" s="110" t="s">
        <v>2901</v>
      </c>
      <c r="E1723" s="110" t="s">
        <v>2704</v>
      </c>
      <c r="F1723" s="110"/>
      <c r="G1723" s="110"/>
      <c r="H1723" s="110"/>
      <c r="I1723" s="110" t="s">
        <v>10</v>
      </c>
      <c r="J1723" s="111">
        <v>4400</v>
      </c>
      <c r="K1723" s="111">
        <v>6290</v>
      </c>
      <c r="L1723" s="110" t="s">
        <v>3406</v>
      </c>
      <c r="M1723" s="109">
        <v>1</v>
      </c>
      <c r="N1723" s="109"/>
      <c r="O1723" s="110"/>
      <c r="P1723" s="41" t="str">
        <f t="shared" si="26"/>
        <v>1</v>
      </c>
      <c r="Q1723" s="41" t="str">
        <f>INDEX(Торг!$J:$J,MATCH($B1723,Торг!$B:$B,0))</f>
        <v>АТП</v>
      </c>
      <c r="R1723" s="4" t="b">
        <f>EXACT(VLOOKUP(A1723,Торг!$A:$A,1,0),A1723)</f>
        <v>1</v>
      </c>
    </row>
    <row r="1724" spans="1:18" ht="60" x14ac:dyDescent="0.25">
      <c r="A1724" s="110" t="s">
        <v>2765</v>
      </c>
      <c r="B1724" s="109">
        <v>327263</v>
      </c>
      <c r="C1724" s="109">
        <v>327263</v>
      </c>
      <c r="D1724" s="110" t="s">
        <v>2902</v>
      </c>
      <c r="E1724" s="110" t="s">
        <v>2704</v>
      </c>
      <c r="F1724" s="110"/>
      <c r="G1724" s="110"/>
      <c r="H1724" s="110"/>
      <c r="I1724" s="110" t="s">
        <v>10</v>
      </c>
      <c r="J1724" s="111">
        <v>4400</v>
      </c>
      <c r="K1724" s="111">
        <v>6290</v>
      </c>
      <c r="L1724" s="110" t="s">
        <v>3406</v>
      </c>
      <c r="M1724" s="109">
        <v>1</v>
      </c>
      <c r="N1724" s="109"/>
      <c r="O1724" s="110"/>
      <c r="P1724" s="41" t="str">
        <f t="shared" si="26"/>
        <v>1</v>
      </c>
      <c r="Q1724" s="41" t="str">
        <f>INDEX(Торг!$J:$J,MATCH($B1724,Торг!$B:$B,0))</f>
        <v>АТП</v>
      </c>
      <c r="R1724" s="4" t="b">
        <f>EXACT(VLOOKUP(A1724,Торг!$A:$A,1,0),A1724)</f>
        <v>1</v>
      </c>
    </row>
    <row r="1725" spans="1:18" ht="60" x14ac:dyDescent="0.25">
      <c r="A1725" s="110" t="s">
        <v>2765</v>
      </c>
      <c r="B1725" s="109">
        <v>327317</v>
      </c>
      <c r="C1725" s="109">
        <v>327317</v>
      </c>
      <c r="D1725" s="110" t="s">
        <v>2903</v>
      </c>
      <c r="E1725" s="110" t="s">
        <v>2704</v>
      </c>
      <c r="F1725" s="110"/>
      <c r="G1725" s="110"/>
      <c r="H1725" s="110"/>
      <c r="I1725" s="110" t="s">
        <v>10</v>
      </c>
      <c r="J1725" s="111">
        <v>4400</v>
      </c>
      <c r="K1725" s="111">
        <v>6290</v>
      </c>
      <c r="L1725" s="110" t="s">
        <v>3406</v>
      </c>
      <c r="M1725" s="109">
        <v>1</v>
      </c>
      <c r="N1725" s="109"/>
      <c r="O1725" s="110"/>
      <c r="P1725" s="41" t="str">
        <f t="shared" si="26"/>
        <v>1</v>
      </c>
      <c r="Q1725" s="41" t="str">
        <f>INDEX(Торг!$J:$J,MATCH($B1725,Торг!$B:$B,0))</f>
        <v>АТП</v>
      </c>
      <c r="R1725" s="4" t="b">
        <f>EXACT(VLOOKUP(A1725,Торг!$A:$A,1,0),A1725)</f>
        <v>1</v>
      </c>
    </row>
    <row r="1726" spans="1:18" ht="60" x14ac:dyDescent="0.25">
      <c r="A1726" s="110" t="s">
        <v>2765</v>
      </c>
      <c r="B1726" s="109">
        <v>327357</v>
      </c>
      <c r="C1726" s="109">
        <v>327357</v>
      </c>
      <c r="D1726" s="110" t="s">
        <v>2904</v>
      </c>
      <c r="E1726" s="110" t="s">
        <v>2704</v>
      </c>
      <c r="F1726" s="110"/>
      <c r="G1726" s="110"/>
      <c r="H1726" s="110"/>
      <c r="I1726" s="110" t="s">
        <v>10</v>
      </c>
      <c r="J1726" s="111">
        <v>4400</v>
      </c>
      <c r="K1726" s="111">
        <v>6290</v>
      </c>
      <c r="L1726" s="110" t="s">
        <v>3406</v>
      </c>
      <c r="M1726" s="109">
        <v>1</v>
      </c>
      <c r="N1726" s="109"/>
      <c r="O1726" s="110"/>
      <c r="P1726" s="41" t="str">
        <f t="shared" si="26"/>
        <v>1</v>
      </c>
      <c r="Q1726" s="41" t="str">
        <f>INDEX(Торг!$J:$J,MATCH($B1726,Торг!$B:$B,0))</f>
        <v>АТП</v>
      </c>
      <c r="R1726" s="4" t="b">
        <f>EXACT(VLOOKUP(A1726,Торг!$A:$A,1,0),A1726)</f>
        <v>1</v>
      </c>
    </row>
    <row r="1727" spans="1:18" ht="60" x14ac:dyDescent="0.25">
      <c r="A1727" s="110" t="s">
        <v>2765</v>
      </c>
      <c r="B1727" s="109">
        <v>327259</v>
      </c>
      <c r="C1727" s="109">
        <v>327259</v>
      </c>
      <c r="D1727" s="110" t="s">
        <v>2905</v>
      </c>
      <c r="E1727" s="110" t="s">
        <v>2704</v>
      </c>
      <c r="F1727" s="110"/>
      <c r="G1727" s="110"/>
      <c r="H1727" s="110"/>
      <c r="I1727" s="110" t="s">
        <v>10</v>
      </c>
      <c r="J1727" s="111">
        <v>4400</v>
      </c>
      <c r="K1727" s="111">
        <v>6290</v>
      </c>
      <c r="L1727" s="110" t="s">
        <v>3406</v>
      </c>
      <c r="M1727" s="109">
        <v>1</v>
      </c>
      <c r="N1727" s="109"/>
      <c r="O1727" s="110"/>
      <c r="P1727" s="41" t="str">
        <f t="shared" si="26"/>
        <v>1</v>
      </c>
      <c r="Q1727" s="41" t="str">
        <f>INDEX(Торг!$J:$J,MATCH($B1727,Торг!$B:$B,0))</f>
        <v>АТП</v>
      </c>
      <c r="R1727" s="4" t="b">
        <f>EXACT(VLOOKUP(A1727,Торг!$A:$A,1,0),A1727)</f>
        <v>1</v>
      </c>
    </row>
    <row r="1728" spans="1:18" ht="60" x14ac:dyDescent="0.25">
      <c r="A1728" s="110" t="s">
        <v>2765</v>
      </c>
      <c r="B1728" s="109">
        <v>327199</v>
      </c>
      <c r="C1728" s="109">
        <v>327199</v>
      </c>
      <c r="D1728" s="110" t="s">
        <v>2906</v>
      </c>
      <c r="E1728" s="110" t="s">
        <v>2704</v>
      </c>
      <c r="F1728" s="110"/>
      <c r="G1728" s="110"/>
      <c r="H1728" s="110"/>
      <c r="I1728" s="110" t="s">
        <v>10</v>
      </c>
      <c r="J1728" s="111">
        <v>4400</v>
      </c>
      <c r="K1728" s="111">
        <v>6290</v>
      </c>
      <c r="L1728" s="110" t="s">
        <v>3406</v>
      </c>
      <c r="M1728" s="109">
        <v>1</v>
      </c>
      <c r="N1728" s="109"/>
      <c r="O1728" s="110"/>
      <c r="P1728" s="41" t="str">
        <f t="shared" si="26"/>
        <v>1</v>
      </c>
      <c r="Q1728" s="41" t="str">
        <f>INDEX(Торг!$J:$J,MATCH($B1728,Торг!$B:$B,0))</f>
        <v>АТП</v>
      </c>
      <c r="R1728" s="4" t="b">
        <f>EXACT(VLOOKUP(A1728,Торг!$A:$A,1,0),A1728)</f>
        <v>1</v>
      </c>
    </row>
    <row r="1729" spans="1:18" ht="75" x14ac:dyDescent="0.25">
      <c r="A1729" s="110" t="s">
        <v>2765</v>
      </c>
      <c r="B1729" s="109">
        <v>327190</v>
      </c>
      <c r="C1729" s="109">
        <v>327190</v>
      </c>
      <c r="D1729" s="110" t="s">
        <v>2907</v>
      </c>
      <c r="E1729" s="110" t="s">
        <v>2704</v>
      </c>
      <c r="F1729" s="110"/>
      <c r="G1729" s="110"/>
      <c r="H1729" s="110" t="s">
        <v>615</v>
      </c>
      <c r="I1729" s="110" t="s">
        <v>10</v>
      </c>
      <c r="J1729" s="111">
        <v>3000</v>
      </c>
      <c r="K1729" s="111">
        <v>4290</v>
      </c>
      <c r="L1729" s="110"/>
      <c r="M1729" s="109">
        <v>1</v>
      </c>
      <c r="N1729" s="109"/>
      <c r="O1729" s="110"/>
      <c r="P1729" s="41" t="str">
        <f t="shared" si="26"/>
        <v>1</v>
      </c>
      <c r="Q1729" s="41" t="str">
        <f>INDEX(Торг!$J:$J,MATCH($B1729,Торг!$B:$B,0))</f>
        <v>АТП</v>
      </c>
      <c r="R1729" s="4" t="b">
        <f>EXACT(VLOOKUP(A1729,Торг!$A:$A,1,0),A1729)</f>
        <v>1</v>
      </c>
    </row>
    <row r="1730" spans="1:18" ht="75" x14ac:dyDescent="0.25">
      <c r="A1730" s="110" t="s">
        <v>2765</v>
      </c>
      <c r="B1730" s="109">
        <v>327736</v>
      </c>
      <c r="C1730" s="109">
        <v>327736</v>
      </c>
      <c r="D1730" s="110" t="s">
        <v>2908</v>
      </c>
      <c r="E1730" s="110" t="s">
        <v>2704</v>
      </c>
      <c r="F1730" s="110"/>
      <c r="G1730" s="110"/>
      <c r="H1730" s="110" t="s">
        <v>615</v>
      </c>
      <c r="I1730" s="110" t="s">
        <v>10</v>
      </c>
      <c r="J1730" s="111">
        <v>3600</v>
      </c>
      <c r="K1730" s="111">
        <v>5090</v>
      </c>
      <c r="L1730" s="110" t="s">
        <v>3406</v>
      </c>
      <c r="M1730" s="109">
        <v>1</v>
      </c>
      <c r="N1730" s="109"/>
      <c r="O1730" s="110"/>
      <c r="P1730" s="41" t="str">
        <f t="shared" si="26"/>
        <v>1</v>
      </c>
      <c r="Q1730" s="41" t="str">
        <f>INDEX(Торг!$J:$J,MATCH($B1730,Торг!$B:$B,0))</f>
        <v>АТП</v>
      </c>
      <c r="R1730" s="4" t="b">
        <f>EXACT(VLOOKUP(A1730,Торг!$A:$A,1,0),A1730)</f>
        <v>1</v>
      </c>
    </row>
    <row r="1731" spans="1:18" ht="75" x14ac:dyDescent="0.25">
      <c r="A1731" s="110" t="s">
        <v>2765</v>
      </c>
      <c r="B1731" s="109">
        <v>327418</v>
      </c>
      <c r="C1731" s="109">
        <v>327418</v>
      </c>
      <c r="D1731" s="110" t="s">
        <v>2909</v>
      </c>
      <c r="E1731" s="110" t="s">
        <v>2704</v>
      </c>
      <c r="F1731" s="110"/>
      <c r="G1731" s="110"/>
      <c r="H1731" s="110" t="s">
        <v>615</v>
      </c>
      <c r="I1731" s="110" t="s">
        <v>10</v>
      </c>
      <c r="J1731" s="111">
        <v>3600</v>
      </c>
      <c r="K1731" s="111">
        <v>5090</v>
      </c>
      <c r="L1731" s="110" t="s">
        <v>3406</v>
      </c>
      <c r="M1731" s="109">
        <v>1</v>
      </c>
      <c r="N1731" s="109"/>
      <c r="O1731" s="110"/>
      <c r="P1731" s="41" t="str">
        <f t="shared" ref="P1731:P1794" si="27">_xlfn.CONCAT(M1731,IF(N1731&lt;&gt;"",_xlfn.CONCAT("ск",N1731),""))</f>
        <v>1</v>
      </c>
      <c r="Q1731" s="41" t="str">
        <f>INDEX(Торг!$J:$J,MATCH($B1731,Торг!$B:$B,0))</f>
        <v>АТП</v>
      </c>
      <c r="R1731" s="4" t="b">
        <f>EXACT(VLOOKUP(A1731,Торг!$A:$A,1,0),A1731)</f>
        <v>1</v>
      </c>
    </row>
    <row r="1732" spans="1:18" ht="75" x14ac:dyDescent="0.25">
      <c r="A1732" s="110" t="s">
        <v>2765</v>
      </c>
      <c r="B1732" s="109">
        <v>327552</v>
      </c>
      <c r="C1732" s="109">
        <v>327552</v>
      </c>
      <c r="D1732" s="110" t="s">
        <v>2910</v>
      </c>
      <c r="E1732" s="110" t="s">
        <v>2704</v>
      </c>
      <c r="F1732" s="110"/>
      <c r="G1732" s="110"/>
      <c r="H1732" s="110" t="s">
        <v>615</v>
      </c>
      <c r="I1732" s="110" t="s">
        <v>10</v>
      </c>
      <c r="J1732" s="111">
        <v>3600</v>
      </c>
      <c r="K1732" s="111">
        <v>5090</v>
      </c>
      <c r="L1732" s="110" t="s">
        <v>3406</v>
      </c>
      <c r="M1732" s="109">
        <v>1</v>
      </c>
      <c r="N1732" s="109"/>
      <c r="O1732" s="110"/>
      <c r="P1732" s="41" t="str">
        <f t="shared" si="27"/>
        <v>1</v>
      </c>
      <c r="Q1732" s="41" t="str">
        <f>INDEX(Торг!$J:$J,MATCH($B1732,Торг!$B:$B,0))</f>
        <v>АТП</v>
      </c>
      <c r="R1732" s="4" t="b">
        <f>EXACT(VLOOKUP(A1732,Торг!$A:$A,1,0),A1732)</f>
        <v>1</v>
      </c>
    </row>
    <row r="1733" spans="1:18" ht="75" x14ac:dyDescent="0.25">
      <c r="A1733" s="110" t="s">
        <v>2765</v>
      </c>
      <c r="B1733" s="109">
        <v>327536</v>
      </c>
      <c r="C1733" s="109">
        <v>327536</v>
      </c>
      <c r="D1733" s="110" t="s">
        <v>2911</v>
      </c>
      <c r="E1733" s="110" t="s">
        <v>2704</v>
      </c>
      <c r="F1733" s="110"/>
      <c r="G1733" s="110"/>
      <c r="H1733" s="110" t="s">
        <v>615</v>
      </c>
      <c r="I1733" s="110" t="s">
        <v>10</v>
      </c>
      <c r="J1733" s="111">
        <v>3600</v>
      </c>
      <c r="K1733" s="111">
        <v>5090</v>
      </c>
      <c r="L1733" s="110" t="s">
        <v>3406</v>
      </c>
      <c r="M1733" s="109">
        <v>1</v>
      </c>
      <c r="N1733" s="109"/>
      <c r="O1733" s="110"/>
      <c r="P1733" s="41" t="str">
        <f t="shared" si="27"/>
        <v>1</v>
      </c>
      <c r="Q1733" s="41" t="str">
        <f>INDEX(Торг!$J:$J,MATCH($B1733,Торг!$B:$B,0))</f>
        <v>АТП</v>
      </c>
      <c r="R1733" s="4" t="b">
        <f>EXACT(VLOOKUP(A1733,Торг!$A:$A,1,0),A1733)</f>
        <v>1</v>
      </c>
    </row>
    <row r="1734" spans="1:18" ht="75" x14ac:dyDescent="0.25">
      <c r="A1734" s="110" t="s">
        <v>2765</v>
      </c>
      <c r="B1734" s="109">
        <v>327490</v>
      </c>
      <c r="C1734" s="109">
        <v>327490</v>
      </c>
      <c r="D1734" s="110" t="s">
        <v>2912</v>
      </c>
      <c r="E1734" s="110" t="s">
        <v>2704</v>
      </c>
      <c r="F1734" s="110"/>
      <c r="G1734" s="110"/>
      <c r="H1734" s="110" t="s">
        <v>615</v>
      </c>
      <c r="I1734" s="110" t="s">
        <v>10</v>
      </c>
      <c r="J1734" s="111">
        <v>3600</v>
      </c>
      <c r="K1734" s="111">
        <v>5090</v>
      </c>
      <c r="L1734" s="110" t="s">
        <v>3406</v>
      </c>
      <c r="M1734" s="109">
        <v>1</v>
      </c>
      <c r="N1734" s="109"/>
      <c r="O1734" s="110"/>
      <c r="P1734" s="41" t="str">
        <f t="shared" si="27"/>
        <v>1</v>
      </c>
      <c r="Q1734" s="41" t="str">
        <f>INDEX(Торг!$J:$J,MATCH($B1734,Торг!$B:$B,0))</f>
        <v>АТП</v>
      </c>
      <c r="R1734" s="4" t="b">
        <f>EXACT(VLOOKUP(A1734,Торг!$A:$A,1,0),A1734)</f>
        <v>1</v>
      </c>
    </row>
    <row r="1735" spans="1:18" ht="75" x14ac:dyDescent="0.25">
      <c r="A1735" s="110" t="s">
        <v>2765</v>
      </c>
      <c r="B1735" s="109">
        <v>327664</v>
      </c>
      <c r="C1735" s="109">
        <v>327664</v>
      </c>
      <c r="D1735" s="110" t="s">
        <v>2913</v>
      </c>
      <c r="E1735" s="110" t="s">
        <v>2704</v>
      </c>
      <c r="F1735" s="110"/>
      <c r="G1735" s="110"/>
      <c r="H1735" s="110" t="s">
        <v>615</v>
      </c>
      <c r="I1735" s="110" t="s">
        <v>10</v>
      </c>
      <c r="J1735" s="111">
        <v>3600</v>
      </c>
      <c r="K1735" s="111">
        <v>5090</v>
      </c>
      <c r="L1735" s="110" t="s">
        <v>3406</v>
      </c>
      <c r="M1735" s="109">
        <v>1</v>
      </c>
      <c r="N1735" s="109"/>
      <c r="O1735" s="110"/>
      <c r="P1735" s="41" t="str">
        <f t="shared" si="27"/>
        <v>1</v>
      </c>
      <c r="Q1735" s="41" t="str">
        <f>INDEX(Торг!$J:$J,MATCH($B1735,Торг!$B:$B,0))</f>
        <v>АТП</v>
      </c>
      <c r="R1735" s="4" t="b">
        <f>EXACT(VLOOKUP(A1735,Торг!$A:$A,1,0),A1735)</f>
        <v>1</v>
      </c>
    </row>
    <row r="1736" spans="1:18" ht="75" x14ac:dyDescent="0.25">
      <c r="A1736" s="110" t="s">
        <v>2765</v>
      </c>
      <c r="B1736" s="109">
        <v>327648</v>
      </c>
      <c r="C1736" s="109">
        <v>327648</v>
      </c>
      <c r="D1736" s="110" t="s">
        <v>2914</v>
      </c>
      <c r="E1736" s="110" t="s">
        <v>2704</v>
      </c>
      <c r="F1736" s="110"/>
      <c r="G1736" s="110"/>
      <c r="H1736" s="110" t="s">
        <v>615</v>
      </c>
      <c r="I1736" s="110" t="s">
        <v>10</v>
      </c>
      <c r="J1736" s="111">
        <v>3600</v>
      </c>
      <c r="K1736" s="111">
        <v>5090</v>
      </c>
      <c r="L1736" s="110" t="s">
        <v>3406</v>
      </c>
      <c r="M1736" s="109">
        <v>1</v>
      </c>
      <c r="N1736" s="109"/>
      <c r="O1736" s="110"/>
      <c r="P1736" s="41" t="str">
        <f t="shared" si="27"/>
        <v>1</v>
      </c>
      <c r="Q1736" s="41" t="str">
        <f>INDEX(Торг!$J:$J,MATCH($B1736,Торг!$B:$B,0))</f>
        <v>АТП</v>
      </c>
      <c r="R1736" s="4" t="b">
        <f>EXACT(VLOOKUP(A1736,Торг!$A:$A,1,0),A1736)</f>
        <v>1</v>
      </c>
    </row>
    <row r="1737" spans="1:18" ht="75" x14ac:dyDescent="0.25">
      <c r="A1737" s="110" t="s">
        <v>2765</v>
      </c>
      <c r="B1737" s="109">
        <v>327720</v>
      </c>
      <c r="C1737" s="109">
        <v>327720</v>
      </c>
      <c r="D1737" s="110" t="s">
        <v>2915</v>
      </c>
      <c r="E1737" s="110" t="s">
        <v>2704</v>
      </c>
      <c r="F1737" s="110"/>
      <c r="G1737" s="110"/>
      <c r="H1737" s="110" t="s">
        <v>615</v>
      </c>
      <c r="I1737" s="110" t="s">
        <v>10</v>
      </c>
      <c r="J1737" s="111">
        <v>3600</v>
      </c>
      <c r="K1737" s="111">
        <v>5090</v>
      </c>
      <c r="L1737" s="110" t="s">
        <v>3406</v>
      </c>
      <c r="M1737" s="109">
        <v>1</v>
      </c>
      <c r="N1737" s="109"/>
      <c r="O1737" s="110"/>
      <c r="P1737" s="41" t="str">
        <f t="shared" si="27"/>
        <v>1</v>
      </c>
      <c r="Q1737" s="41" t="str">
        <f>INDEX(Торг!$J:$J,MATCH($B1737,Торг!$B:$B,0))</f>
        <v>АТП</v>
      </c>
      <c r="R1737" s="4" t="b">
        <f>EXACT(VLOOKUP(A1737,Торг!$A:$A,1,0),A1737)</f>
        <v>1</v>
      </c>
    </row>
    <row r="1738" spans="1:18" ht="75" x14ac:dyDescent="0.25">
      <c r="A1738" s="110" t="s">
        <v>2765</v>
      </c>
      <c r="B1738" s="109">
        <v>327560</v>
      </c>
      <c r="C1738" s="109">
        <v>327560</v>
      </c>
      <c r="D1738" s="110" t="s">
        <v>2916</v>
      </c>
      <c r="E1738" s="110" t="s">
        <v>2704</v>
      </c>
      <c r="F1738" s="110"/>
      <c r="G1738" s="110"/>
      <c r="H1738" s="110" t="s">
        <v>615</v>
      </c>
      <c r="I1738" s="110" t="s">
        <v>10</v>
      </c>
      <c r="J1738" s="111">
        <v>3600</v>
      </c>
      <c r="K1738" s="111">
        <v>5090</v>
      </c>
      <c r="L1738" s="110" t="s">
        <v>3406</v>
      </c>
      <c r="M1738" s="109">
        <v>1</v>
      </c>
      <c r="N1738" s="109"/>
      <c r="O1738" s="110"/>
      <c r="P1738" s="41" t="str">
        <f t="shared" si="27"/>
        <v>1</v>
      </c>
      <c r="Q1738" s="41" t="str">
        <f>INDEX(Торг!$J:$J,MATCH($B1738,Торг!$B:$B,0))</f>
        <v>АТП</v>
      </c>
      <c r="R1738" s="4" t="b">
        <f>EXACT(VLOOKUP(A1738,Торг!$A:$A,1,0),A1738)</f>
        <v>1</v>
      </c>
    </row>
    <row r="1739" spans="1:18" ht="75" x14ac:dyDescent="0.25">
      <c r="A1739" s="110" t="s">
        <v>2765</v>
      </c>
      <c r="B1739" s="109">
        <v>327434</v>
      </c>
      <c r="C1739" s="109">
        <v>327434</v>
      </c>
      <c r="D1739" s="110" t="s">
        <v>2917</v>
      </c>
      <c r="E1739" s="110" t="s">
        <v>2704</v>
      </c>
      <c r="F1739" s="110"/>
      <c r="G1739" s="110"/>
      <c r="H1739" s="110" t="s">
        <v>615</v>
      </c>
      <c r="I1739" s="110" t="s">
        <v>10</v>
      </c>
      <c r="J1739" s="111">
        <v>3600</v>
      </c>
      <c r="K1739" s="111">
        <v>5090</v>
      </c>
      <c r="L1739" s="110" t="s">
        <v>3406</v>
      </c>
      <c r="M1739" s="109">
        <v>1</v>
      </c>
      <c r="N1739" s="109"/>
      <c r="O1739" s="110"/>
      <c r="P1739" s="41" t="str">
        <f t="shared" si="27"/>
        <v>1</v>
      </c>
      <c r="Q1739" s="41" t="str">
        <f>INDEX(Торг!$J:$J,MATCH($B1739,Торг!$B:$B,0))</f>
        <v>АТП</v>
      </c>
      <c r="R1739" s="4" t="b">
        <f>EXACT(VLOOKUP(A1739,Торг!$A:$A,1,0),A1739)</f>
        <v>1</v>
      </c>
    </row>
    <row r="1740" spans="1:18" ht="75" x14ac:dyDescent="0.25">
      <c r="A1740" s="110" t="s">
        <v>2765</v>
      </c>
      <c r="B1740" s="109">
        <v>327672</v>
      </c>
      <c r="C1740" s="109">
        <v>327672</v>
      </c>
      <c r="D1740" s="110" t="s">
        <v>2918</v>
      </c>
      <c r="E1740" s="110" t="s">
        <v>2704</v>
      </c>
      <c r="F1740" s="110"/>
      <c r="G1740" s="110"/>
      <c r="H1740" s="110" t="s">
        <v>615</v>
      </c>
      <c r="I1740" s="110" t="s">
        <v>10</v>
      </c>
      <c r="J1740" s="111">
        <v>3600</v>
      </c>
      <c r="K1740" s="111">
        <v>5090</v>
      </c>
      <c r="L1740" s="110" t="s">
        <v>3406</v>
      </c>
      <c r="M1740" s="109">
        <v>1</v>
      </c>
      <c r="N1740" s="109"/>
      <c r="O1740" s="110"/>
      <c r="P1740" s="41" t="str">
        <f t="shared" si="27"/>
        <v>1</v>
      </c>
      <c r="Q1740" s="41" t="str">
        <f>INDEX(Торг!$J:$J,MATCH($B1740,Торг!$B:$B,0))</f>
        <v>АТП</v>
      </c>
      <c r="R1740" s="4" t="b">
        <f>EXACT(VLOOKUP(A1740,Торг!$A:$A,1,0),A1740)</f>
        <v>1</v>
      </c>
    </row>
    <row r="1741" spans="1:18" ht="75" x14ac:dyDescent="0.25">
      <c r="A1741" s="110" t="s">
        <v>2765</v>
      </c>
      <c r="B1741" s="109">
        <v>327568</v>
      </c>
      <c r="C1741" s="109">
        <v>327568</v>
      </c>
      <c r="D1741" s="110" t="s">
        <v>2919</v>
      </c>
      <c r="E1741" s="110" t="s">
        <v>2704</v>
      </c>
      <c r="F1741" s="110"/>
      <c r="G1741" s="110"/>
      <c r="H1741" s="110" t="s">
        <v>615</v>
      </c>
      <c r="I1741" s="110" t="s">
        <v>10</v>
      </c>
      <c r="J1741" s="111">
        <v>3600</v>
      </c>
      <c r="K1741" s="111">
        <v>5090</v>
      </c>
      <c r="L1741" s="110" t="s">
        <v>3406</v>
      </c>
      <c r="M1741" s="109">
        <v>1</v>
      </c>
      <c r="N1741" s="109"/>
      <c r="O1741" s="110"/>
      <c r="P1741" s="41" t="str">
        <f t="shared" si="27"/>
        <v>1</v>
      </c>
      <c r="Q1741" s="41" t="str">
        <f>INDEX(Торг!$J:$J,MATCH($B1741,Торг!$B:$B,0))</f>
        <v>АТП</v>
      </c>
      <c r="R1741" s="4" t="b">
        <f>EXACT(VLOOKUP(A1741,Торг!$A:$A,1,0),A1741)</f>
        <v>1</v>
      </c>
    </row>
    <row r="1742" spans="1:18" ht="75" x14ac:dyDescent="0.25">
      <c r="A1742" s="110" t="s">
        <v>2765</v>
      </c>
      <c r="B1742" s="109">
        <v>327522</v>
      </c>
      <c r="C1742" s="109">
        <v>327522</v>
      </c>
      <c r="D1742" s="110" t="s">
        <v>2920</v>
      </c>
      <c r="E1742" s="110" t="s">
        <v>2704</v>
      </c>
      <c r="F1742" s="110"/>
      <c r="G1742" s="110"/>
      <c r="H1742" s="110" t="s">
        <v>615</v>
      </c>
      <c r="I1742" s="110" t="s">
        <v>10</v>
      </c>
      <c r="J1742" s="111">
        <v>3600</v>
      </c>
      <c r="K1742" s="111">
        <v>5090</v>
      </c>
      <c r="L1742" s="110" t="s">
        <v>3406</v>
      </c>
      <c r="M1742" s="109">
        <v>1</v>
      </c>
      <c r="N1742" s="109"/>
      <c r="O1742" s="110"/>
      <c r="P1742" s="41" t="str">
        <f t="shared" si="27"/>
        <v>1</v>
      </c>
      <c r="Q1742" s="41" t="str">
        <f>INDEX(Торг!$J:$J,MATCH($B1742,Торг!$B:$B,0))</f>
        <v>АТП</v>
      </c>
      <c r="R1742" s="4" t="b">
        <f>EXACT(VLOOKUP(A1742,Торг!$A:$A,1,0),A1742)</f>
        <v>1</v>
      </c>
    </row>
    <row r="1743" spans="1:18" ht="75" x14ac:dyDescent="0.25">
      <c r="A1743" s="110" t="s">
        <v>2765</v>
      </c>
      <c r="B1743" s="109">
        <v>327608</v>
      </c>
      <c r="C1743" s="109">
        <v>327608</v>
      </c>
      <c r="D1743" s="110" t="s">
        <v>2921</v>
      </c>
      <c r="E1743" s="110" t="s">
        <v>2704</v>
      </c>
      <c r="F1743" s="110"/>
      <c r="G1743" s="110"/>
      <c r="H1743" s="110" t="s">
        <v>615</v>
      </c>
      <c r="I1743" s="110" t="s">
        <v>10</v>
      </c>
      <c r="J1743" s="111">
        <v>3600</v>
      </c>
      <c r="K1743" s="111">
        <v>5090</v>
      </c>
      <c r="L1743" s="110" t="s">
        <v>3406</v>
      </c>
      <c r="M1743" s="109">
        <v>1</v>
      </c>
      <c r="N1743" s="109"/>
      <c r="O1743" s="110"/>
      <c r="P1743" s="41" t="str">
        <f t="shared" si="27"/>
        <v>1</v>
      </c>
      <c r="Q1743" s="41" t="str">
        <f>INDEX(Торг!$J:$J,MATCH($B1743,Торг!$B:$B,0))</f>
        <v>АТП</v>
      </c>
      <c r="R1743" s="4" t="b">
        <f>EXACT(VLOOKUP(A1743,Торг!$A:$A,1,0),A1743)</f>
        <v>1</v>
      </c>
    </row>
    <row r="1744" spans="1:18" ht="75" x14ac:dyDescent="0.25">
      <c r="A1744" s="110" t="s">
        <v>2765</v>
      </c>
      <c r="B1744" s="109">
        <v>327474</v>
      </c>
      <c r="C1744" s="109">
        <v>327474</v>
      </c>
      <c r="D1744" s="110" t="s">
        <v>2922</v>
      </c>
      <c r="E1744" s="110" t="s">
        <v>2704</v>
      </c>
      <c r="F1744" s="110"/>
      <c r="G1744" s="110"/>
      <c r="H1744" s="110" t="s">
        <v>615</v>
      </c>
      <c r="I1744" s="110" t="s">
        <v>10</v>
      </c>
      <c r="J1744" s="111">
        <v>3600</v>
      </c>
      <c r="K1744" s="111">
        <v>5090</v>
      </c>
      <c r="L1744" s="110" t="s">
        <v>3406</v>
      </c>
      <c r="M1744" s="109">
        <v>1</v>
      </c>
      <c r="N1744" s="109"/>
      <c r="O1744" s="110"/>
      <c r="P1744" s="41" t="str">
        <f t="shared" si="27"/>
        <v>1</v>
      </c>
      <c r="Q1744" s="41" t="str">
        <f>INDEX(Торг!$J:$J,MATCH($B1744,Торг!$B:$B,0))</f>
        <v>АТП</v>
      </c>
      <c r="R1744" s="4" t="b">
        <f>EXACT(VLOOKUP(A1744,Торг!$A:$A,1,0),A1744)</f>
        <v>1</v>
      </c>
    </row>
    <row r="1745" spans="1:18" ht="75" x14ac:dyDescent="0.25">
      <c r="A1745" s="110" t="s">
        <v>2765</v>
      </c>
      <c r="B1745" s="109">
        <v>327712</v>
      </c>
      <c r="C1745" s="109">
        <v>327712</v>
      </c>
      <c r="D1745" s="110" t="s">
        <v>2923</v>
      </c>
      <c r="E1745" s="110" t="s">
        <v>2704</v>
      </c>
      <c r="F1745" s="110"/>
      <c r="G1745" s="110"/>
      <c r="H1745" s="110" t="s">
        <v>615</v>
      </c>
      <c r="I1745" s="110" t="s">
        <v>10</v>
      </c>
      <c r="J1745" s="111">
        <v>3600</v>
      </c>
      <c r="K1745" s="111">
        <v>5090</v>
      </c>
      <c r="L1745" s="110" t="s">
        <v>3406</v>
      </c>
      <c r="M1745" s="109">
        <v>1</v>
      </c>
      <c r="N1745" s="109"/>
      <c r="O1745" s="110"/>
      <c r="P1745" s="41" t="str">
        <f t="shared" si="27"/>
        <v>1</v>
      </c>
      <c r="Q1745" s="41" t="str">
        <f>INDEX(Торг!$J:$J,MATCH($B1745,Торг!$B:$B,0))</f>
        <v>АТП</v>
      </c>
      <c r="R1745" s="4" t="b">
        <f>EXACT(VLOOKUP(A1745,Торг!$A:$A,1,0),A1745)</f>
        <v>1</v>
      </c>
    </row>
    <row r="1746" spans="1:18" ht="75" x14ac:dyDescent="0.25">
      <c r="A1746" s="110" t="s">
        <v>2765</v>
      </c>
      <c r="B1746" s="109">
        <v>327752</v>
      </c>
      <c r="C1746" s="109">
        <v>327752</v>
      </c>
      <c r="D1746" s="110" t="s">
        <v>2924</v>
      </c>
      <c r="E1746" s="110" t="s">
        <v>2704</v>
      </c>
      <c r="F1746" s="110"/>
      <c r="G1746" s="110"/>
      <c r="H1746" s="110" t="s">
        <v>615</v>
      </c>
      <c r="I1746" s="110" t="s">
        <v>10</v>
      </c>
      <c r="J1746" s="111">
        <v>3600</v>
      </c>
      <c r="K1746" s="111">
        <v>5090</v>
      </c>
      <c r="L1746" s="110" t="s">
        <v>3406</v>
      </c>
      <c r="M1746" s="109">
        <v>1</v>
      </c>
      <c r="N1746" s="109"/>
      <c r="O1746" s="110"/>
      <c r="P1746" s="41" t="str">
        <f t="shared" si="27"/>
        <v>1</v>
      </c>
      <c r="Q1746" s="41" t="str">
        <f>INDEX(Торг!$J:$J,MATCH($B1746,Торг!$B:$B,0))</f>
        <v>АТП</v>
      </c>
      <c r="R1746" s="4" t="b">
        <f>EXACT(VLOOKUP(A1746,Торг!$A:$A,1,0),A1746)</f>
        <v>1</v>
      </c>
    </row>
    <row r="1747" spans="1:18" ht="75" x14ac:dyDescent="0.25">
      <c r="A1747" s="110" t="s">
        <v>2765</v>
      </c>
      <c r="B1747" s="109">
        <v>327410</v>
      </c>
      <c r="C1747" s="109">
        <v>327410</v>
      </c>
      <c r="D1747" s="110" t="s">
        <v>2925</v>
      </c>
      <c r="E1747" s="110" t="s">
        <v>2704</v>
      </c>
      <c r="F1747" s="110"/>
      <c r="G1747" s="110"/>
      <c r="H1747" s="110" t="s">
        <v>615</v>
      </c>
      <c r="I1747" s="110" t="s">
        <v>10</v>
      </c>
      <c r="J1747" s="111">
        <v>3600</v>
      </c>
      <c r="K1747" s="111">
        <v>5090</v>
      </c>
      <c r="L1747" s="110" t="s">
        <v>3406</v>
      </c>
      <c r="M1747" s="109">
        <v>1</v>
      </c>
      <c r="N1747" s="109"/>
      <c r="O1747" s="110"/>
      <c r="P1747" s="41" t="str">
        <f t="shared" si="27"/>
        <v>1</v>
      </c>
      <c r="Q1747" s="41" t="str">
        <f>INDEX(Торг!$J:$J,MATCH($B1747,Торг!$B:$B,0))</f>
        <v>АТП</v>
      </c>
      <c r="R1747" s="4" t="b">
        <f>EXACT(VLOOKUP(A1747,Торг!$A:$A,1,0),A1747)</f>
        <v>1</v>
      </c>
    </row>
    <row r="1748" spans="1:18" ht="75" x14ac:dyDescent="0.25">
      <c r="A1748" s="110" t="s">
        <v>2765</v>
      </c>
      <c r="B1748" s="109">
        <v>327600</v>
      </c>
      <c r="C1748" s="109">
        <v>327600</v>
      </c>
      <c r="D1748" s="110" t="s">
        <v>2926</v>
      </c>
      <c r="E1748" s="110" t="s">
        <v>2704</v>
      </c>
      <c r="F1748" s="110"/>
      <c r="G1748" s="110"/>
      <c r="H1748" s="110" t="s">
        <v>615</v>
      </c>
      <c r="I1748" s="110" t="s">
        <v>10</v>
      </c>
      <c r="J1748" s="111">
        <v>3600</v>
      </c>
      <c r="K1748" s="111">
        <v>5090</v>
      </c>
      <c r="L1748" s="110" t="s">
        <v>3406</v>
      </c>
      <c r="M1748" s="109">
        <v>1</v>
      </c>
      <c r="N1748" s="109"/>
      <c r="O1748" s="110"/>
      <c r="P1748" s="41" t="str">
        <f t="shared" si="27"/>
        <v>1</v>
      </c>
      <c r="Q1748" s="41" t="str">
        <f>INDEX(Торг!$J:$J,MATCH($B1748,Торг!$B:$B,0))</f>
        <v>АТП</v>
      </c>
      <c r="R1748" s="4" t="b">
        <f>EXACT(VLOOKUP(A1748,Торг!$A:$A,1,0),A1748)</f>
        <v>1</v>
      </c>
    </row>
    <row r="1749" spans="1:18" ht="75" x14ac:dyDescent="0.25">
      <c r="A1749" s="110" t="s">
        <v>2765</v>
      </c>
      <c r="B1749" s="109">
        <v>327482</v>
      </c>
      <c r="C1749" s="109">
        <v>327482</v>
      </c>
      <c r="D1749" s="110" t="s">
        <v>2927</v>
      </c>
      <c r="E1749" s="110" t="s">
        <v>2704</v>
      </c>
      <c r="F1749" s="110"/>
      <c r="G1749" s="110"/>
      <c r="H1749" s="110" t="s">
        <v>615</v>
      </c>
      <c r="I1749" s="110" t="s">
        <v>10</v>
      </c>
      <c r="J1749" s="111">
        <v>3600</v>
      </c>
      <c r="K1749" s="111">
        <v>5090</v>
      </c>
      <c r="L1749" s="110" t="s">
        <v>3406</v>
      </c>
      <c r="M1749" s="109">
        <v>1</v>
      </c>
      <c r="N1749" s="109"/>
      <c r="O1749" s="110"/>
      <c r="P1749" s="41" t="str">
        <f t="shared" si="27"/>
        <v>1</v>
      </c>
      <c r="Q1749" s="41" t="str">
        <f>INDEX(Торг!$J:$J,MATCH($B1749,Торг!$B:$B,0))</f>
        <v>АТП</v>
      </c>
      <c r="R1749" s="4" t="b">
        <f>EXACT(VLOOKUP(A1749,Торг!$A:$A,1,0),A1749)</f>
        <v>1</v>
      </c>
    </row>
    <row r="1750" spans="1:18" ht="75" x14ac:dyDescent="0.25">
      <c r="A1750" s="110" t="s">
        <v>2765</v>
      </c>
      <c r="B1750" s="109">
        <v>327632</v>
      </c>
      <c r="C1750" s="109">
        <v>327632</v>
      </c>
      <c r="D1750" s="110" t="s">
        <v>2928</v>
      </c>
      <c r="E1750" s="110" t="s">
        <v>2704</v>
      </c>
      <c r="F1750" s="110"/>
      <c r="G1750" s="110"/>
      <c r="H1750" s="110" t="s">
        <v>615</v>
      </c>
      <c r="I1750" s="110" t="s">
        <v>10</v>
      </c>
      <c r="J1750" s="111">
        <v>3600</v>
      </c>
      <c r="K1750" s="111">
        <v>5090</v>
      </c>
      <c r="L1750" s="110" t="s">
        <v>3406</v>
      </c>
      <c r="M1750" s="109">
        <v>1</v>
      </c>
      <c r="N1750" s="109"/>
      <c r="O1750" s="110"/>
      <c r="P1750" s="41" t="str">
        <f t="shared" si="27"/>
        <v>1</v>
      </c>
      <c r="Q1750" s="41" t="str">
        <f>INDEX(Торг!$J:$J,MATCH($B1750,Торг!$B:$B,0))</f>
        <v>АТП</v>
      </c>
      <c r="R1750" s="4" t="b">
        <f>EXACT(VLOOKUP(A1750,Торг!$A:$A,1,0),A1750)</f>
        <v>1</v>
      </c>
    </row>
    <row r="1751" spans="1:18" ht="75" x14ac:dyDescent="0.25">
      <c r="A1751" s="110" t="s">
        <v>2765</v>
      </c>
      <c r="B1751" s="109">
        <v>327696</v>
      </c>
      <c r="C1751" s="109">
        <v>327696</v>
      </c>
      <c r="D1751" s="110" t="s">
        <v>2929</v>
      </c>
      <c r="E1751" s="110" t="s">
        <v>2704</v>
      </c>
      <c r="F1751" s="110"/>
      <c r="G1751" s="110"/>
      <c r="H1751" s="110" t="s">
        <v>615</v>
      </c>
      <c r="I1751" s="110" t="s">
        <v>10</v>
      </c>
      <c r="J1751" s="111">
        <v>3600</v>
      </c>
      <c r="K1751" s="111">
        <v>5090</v>
      </c>
      <c r="L1751" s="110" t="s">
        <v>3406</v>
      </c>
      <c r="M1751" s="109">
        <v>1</v>
      </c>
      <c r="N1751" s="109"/>
      <c r="O1751" s="110"/>
      <c r="P1751" s="41" t="str">
        <f t="shared" si="27"/>
        <v>1</v>
      </c>
      <c r="Q1751" s="41" t="str">
        <f>INDEX(Торг!$J:$J,MATCH($B1751,Торг!$B:$B,0))</f>
        <v>АТП</v>
      </c>
      <c r="R1751" s="4" t="b">
        <f>EXACT(VLOOKUP(A1751,Торг!$A:$A,1,0),A1751)</f>
        <v>1</v>
      </c>
    </row>
    <row r="1752" spans="1:18" ht="75" x14ac:dyDescent="0.25">
      <c r="A1752" s="110" t="s">
        <v>2765</v>
      </c>
      <c r="B1752" s="109">
        <v>327688</v>
      </c>
      <c r="C1752" s="109">
        <v>327688</v>
      </c>
      <c r="D1752" s="110" t="s">
        <v>2930</v>
      </c>
      <c r="E1752" s="110" t="s">
        <v>2704</v>
      </c>
      <c r="F1752" s="110"/>
      <c r="G1752" s="110"/>
      <c r="H1752" s="110" t="s">
        <v>615</v>
      </c>
      <c r="I1752" s="110" t="s">
        <v>10</v>
      </c>
      <c r="J1752" s="111">
        <v>3600</v>
      </c>
      <c r="K1752" s="111">
        <v>5090</v>
      </c>
      <c r="L1752" s="110" t="s">
        <v>3406</v>
      </c>
      <c r="M1752" s="109">
        <v>1</v>
      </c>
      <c r="N1752" s="109"/>
      <c r="O1752" s="110"/>
      <c r="P1752" s="41" t="str">
        <f t="shared" si="27"/>
        <v>1</v>
      </c>
      <c r="Q1752" s="41" t="str">
        <f>INDEX(Торг!$J:$J,MATCH($B1752,Торг!$B:$B,0))</f>
        <v>АТП</v>
      </c>
      <c r="R1752" s="4" t="b">
        <f>EXACT(VLOOKUP(A1752,Торг!$A:$A,1,0),A1752)</f>
        <v>1</v>
      </c>
    </row>
    <row r="1753" spans="1:18" ht="75" x14ac:dyDescent="0.25">
      <c r="A1753" s="110" t="s">
        <v>2765</v>
      </c>
      <c r="B1753" s="109">
        <v>327544</v>
      </c>
      <c r="C1753" s="109">
        <v>327544</v>
      </c>
      <c r="D1753" s="110" t="s">
        <v>2931</v>
      </c>
      <c r="E1753" s="110" t="s">
        <v>2704</v>
      </c>
      <c r="F1753" s="110"/>
      <c r="G1753" s="110"/>
      <c r="H1753" s="110" t="s">
        <v>615</v>
      </c>
      <c r="I1753" s="110" t="s">
        <v>10</v>
      </c>
      <c r="J1753" s="111">
        <v>3600</v>
      </c>
      <c r="K1753" s="111">
        <v>5090</v>
      </c>
      <c r="L1753" s="110" t="s">
        <v>3406</v>
      </c>
      <c r="M1753" s="109">
        <v>1</v>
      </c>
      <c r="N1753" s="109"/>
      <c r="O1753" s="110"/>
      <c r="P1753" s="41" t="str">
        <f t="shared" si="27"/>
        <v>1</v>
      </c>
      <c r="Q1753" s="41" t="str">
        <f>INDEX(Торг!$J:$J,MATCH($B1753,Торг!$B:$B,0))</f>
        <v>АТП</v>
      </c>
      <c r="R1753" s="4" t="b">
        <f>EXACT(VLOOKUP(A1753,Торг!$A:$A,1,0),A1753)</f>
        <v>1</v>
      </c>
    </row>
    <row r="1754" spans="1:18" ht="75" x14ac:dyDescent="0.25">
      <c r="A1754" s="110" t="s">
        <v>2765</v>
      </c>
      <c r="B1754" s="109">
        <v>327744</v>
      </c>
      <c r="C1754" s="109">
        <v>327744</v>
      </c>
      <c r="D1754" s="110" t="s">
        <v>2932</v>
      </c>
      <c r="E1754" s="110" t="s">
        <v>2704</v>
      </c>
      <c r="F1754" s="110"/>
      <c r="G1754" s="110"/>
      <c r="H1754" s="110" t="s">
        <v>615</v>
      </c>
      <c r="I1754" s="110" t="s">
        <v>10</v>
      </c>
      <c r="J1754" s="111">
        <v>3600</v>
      </c>
      <c r="K1754" s="111">
        <v>5090</v>
      </c>
      <c r="L1754" s="110" t="s">
        <v>3406</v>
      </c>
      <c r="M1754" s="109">
        <v>1</v>
      </c>
      <c r="N1754" s="109"/>
      <c r="O1754" s="110"/>
      <c r="P1754" s="41" t="str">
        <f t="shared" si="27"/>
        <v>1</v>
      </c>
      <c r="Q1754" s="41" t="str">
        <f>INDEX(Торг!$J:$J,MATCH($B1754,Торг!$B:$B,0))</f>
        <v>АТП</v>
      </c>
      <c r="R1754" s="4" t="b">
        <f>EXACT(VLOOKUP(A1754,Торг!$A:$A,1,0),A1754)</f>
        <v>1</v>
      </c>
    </row>
    <row r="1755" spans="1:18" ht="75" x14ac:dyDescent="0.25">
      <c r="A1755" s="110" t="s">
        <v>2765</v>
      </c>
      <c r="B1755" s="109">
        <v>327458</v>
      </c>
      <c r="C1755" s="109">
        <v>327458</v>
      </c>
      <c r="D1755" s="110" t="s">
        <v>2933</v>
      </c>
      <c r="E1755" s="110" t="s">
        <v>2704</v>
      </c>
      <c r="F1755" s="110"/>
      <c r="G1755" s="110"/>
      <c r="H1755" s="110" t="s">
        <v>615</v>
      </c>
      <c r="I1755" s="110" t="s">
        <v>10</v>
      </c>
      <c r="J1755" s="111">
        <v>3600</v>
      </c>
      <c r="K1755" s="111">
        <v>5090</v>
      </c>
      <c r="L1755" s="110" t="s">
        <v>3406</v>
      </c>
      <c r="M1755" s="109">
        <v>1</v>
      </c>
      <c r="N1755" s="109"/>
      <c r="O1755" s="110"/>
      <c r="P1755" s="41" t="str">
        <f t="shared" si="27"/>
        <v>1</v>
      </c>
      <c r="Q1755" s="41" t="str">
        <f>INDEX(Торг!$J:$J,MATCH($B1755,Торг!$B:$B,0))</f>
        <v>АТП</v>
      </c>
      <c r="R1755" s="4" t="b">
        <f>EXACT(VLOOKUP(A1755,Торг!$A:$A,1,0),A1755)</f>
        <v>1</v>
      </c>
    </row>
    <row r="1756" spans="1:18" ht="75" x14ac:dyDescent="0.25">
      <c r="A1756" s="110" t="s">
        <v>2765</v>
      </c>
      <c r="B1756" s="109">
        <v>327616</v>
      </c>
      <c r="C1756" s="109">
        <v>327616</v>
      </c>
      <c r="D1756" s="110" t="s">
        <v>2934</v>
      </c>
      <c r="E1756" s="110" t="s">
        <v>2704</v>
      </c>
      <c r="F1756" s="110"/>
      <c r="G1756" s="110"/>
      <c r="H1756" s="110" t="s">
        <v>615</v>
      </c>
      <c r="I1756" s="110" t="s">
        <v>10</v>
      </c>
      <c r="J1756" s="111">
        <v>3600</v>
      </c>
      <c r="K1756" s="111">
        <v>5090</v>
      </c>
      <c r="L1756" s="110" t="s">
        <v>3406</v>
      </c>
      <c r="M1756" s="109">
        <v>1</v>
      </c>
      <c r="N1756" s="109"/>
      <c r="O1756" s="110"/>
      <c r="P1756" s="41" t="str">
        <f t="shared" si="27"/>
        <v>1</v>
      </c>
      <c r="Q1756" s="41" t="str">
        <f>INDEX(Торг!$J:$J,MATCH($B1756,Торг!$B:$B,0))</f>
        <v>АТП</v>
      </c>
      <c r="R1756" s="4" t="b">
        <f>EXACT(VLOOKUP(A1756,Торг!$A:$A,1,0),A1756)</f>
        <v>1</v>
      </c>
    </row>
    <row r="1757" spans="1:18" ht="75" x14ac:dyDescent="0.25">
      <c r="A1757" s="110" t="s">
        <v>2765</v>
      </c>
      <c r="B1757" s="109">
        <v>327426</v>
      </c>
      <c r="C1757" s="109">
        <v>327426</v>
      </c>
      <c r="D1757" s="110" t="s">
        <v>2935</v>
      </c>
      <c r="E1757" s="110" t="s">
        <v>2704</v>
      </c>
      <c r="F1757" s="110"/>
      <c r="G1757" s="110"/>
      <c r="H1757" s="110" t="s">
        <v>615</v>
      </c>
      <c r="I1757" s="110" t="s">
        <v>10</v>
      </c>
      <c r="J1757" s="111">
        <v>3600</v>
      </c>
      <c r="K1757" s="111">
        <v>5090</v>
      </c>
      <c r="L1757" s="110" t="s">
        <v>3406</v>
      </c>
      <c r="M1757" s="109">
        <v>1</v>
      </c>
      <c r="N1757" s="109"/>
      <c r="O1757" s="110"/>
      <c r="P1757" s="41" t="str">
        <f t="shared" si="27"/>
        <v>1</v>
      </c>
      <c r="Q1757" s="41" t="str">
        <f>INDEX(Торг!$J:$J,MATCH($B1757,Торг!$B:$B,0))</f>
        <v>АТП</v>
      </c>
      <c r="R1757" s="4" t="b">
        <f>EXACT(VLOOKUP(A1757,Торг!$A:$A,1,0),A1757)</f>
        <v>1</v>
      </c>
    </row>
    <row r="1758" spans="1:18" ht="75" x14ac:dyDescent="0.25">
      <c r="A1758" s="110" t="s">
        <v>2765</v>
      </c>
      <c r="B1758" s="109">
        <v>327584</v>
      </c>
      <c r="C1758" s="109">
        <v>327584</v>
      </c>
      <c r="D1758" s="110" t="s">
        <v>2936</v>
      </c>
      <c r="E1758" s="110" t="s">
        <v>2704</v>
      </c>
      <c r="F1758" s="110"/>
      <c r="G1758" s="110"/>
      <c r="H1758" s="110" t="s">
        <v>615</v>
      </c>
      <c r="I1758" s="110" t="s">
        <v>10</v>
      </c>
      <c r="J1758" s="111">
        <v>3600</v>
      </c>
      <c r="K1758" s="111">
        <v>5090</v>
      </c>
      <c r="L1758" s="110" t="s">
        <v>3406</v>
      </c>
      <c r="M1758" s="109">
        <v>1</v>
      </c>
      <c r="N1758" s="109"/>
      <c r="O1758" s="110"/>
      <c r="P1758" s="41" t="str">
        <f t="shared" si="27"/>
        <v>1</v>
      </c>
      <c r="Q1758" s="41" t="str">
        <f>INDEX(Торг!$J:$J,MATCH($B1758,Торг!$B:$B,0))</f>
        <v>АТП</v>
      </c>
      <c r="R1758" s="4" t="b">
        <f>EXACT(VLOOKUP(A1758,Торг!$A:$A,1,0),A1758)</f>
        <v>1</v>
      </c>
    </row>
    <row r="1759" spans="1:18" ht="75" x14ac:dyDescent="0.25">
      <c r="A1759" s="110" t="s">
        <v>2765</v>
      </c>
      <c r="B1759" s="109">
        <v>327640</v>
      </c>
      <c r="C1759" s="109">
        <v>327640</v>
      </c>
      <c r="D1759" s="110" t="s">
        <v>2937</v>
      </c>
      <c r="E1759" s="110" t="s">
        <v>2704</v>
      </c>
      <c r="F1759" s="110"/>
      <c r="G1759" s="110"/>
      <c r="H1759" s="110" t="s">
        <v>615</v>
      </c>
      <c r="I1759" s="110" t="s">
        <v>10</v>
      </c>
      <c r="J1759" s="111">
        <v>3600</v>
      </c>
      <c r="K1759" s="111">
        <v>5090</v>
      </c>
      <c r="L1759" s="110" t="s">
        <v>3406</v>
      </c>
      <c r="M1759" s="109">
        <v>1</v>
      </c>
      <c r="N1759" s="109"/>
      <c r="O1759" s="110"/>
      <c r="P1759" s="41" t="str">
        <f t="shared" si="27"/>
        <v>1</v>
      </c>
      <c r="Q1759" s="41" t="str">
        <f>INDEX(Торг!$J:$J,MATCH($B1759,Торг!$B:$B,0))</f>
        <v>АТП</v>
      </c>
      <c r="R1759" s="4" t="b">
        <f>EXACT(VLOOKUP(A1759,Торг!$A:$A,1,0),A1759)</f>
        <v>1</v>
      </c>
    </row>
    <row r="1760" spans="1:18" ht="75" x14ac:dyDescent="0.25">
      <c r="A1760" s="110" t="s">
        <v>2765</v>
      </c>
      <c r="B1760" s="109">
        <v>327680</v>
      </c>
      <c r="C1760" s="109">
        <v>327680</v>
      </c>
      <c r="D1760" s="110" t="s">
        <v>2938</v>
      </c>
      <c r="E1760" s="110" t="s">
        <v>2704</v>
      </c>
      <c r="F1760" s="110"/>
      <c r="G1760" s="110"/>
      <c r="H1760" s="110" t="s">
        <v>615</v>
      </c>
      <c r="I1760" s="110" t="s">
        <v>10</v>
      </c>
      <c r="J1760" s="111">
        <v>3600</v>
      </c>
      <c r="K1760" s="111">
        <v>5090</v>
      </c>
      <c r="L1760" s="110" t="s">
        <v>3406</v>
      </c>
      <c r="M1760" s="109">
        <v>1</v>
      </c>
      <c r="N1760" s="109"/>
      <c r="O1760" s="110"/>
      <c r="P1760" s="41" t="str">
        <f t="shared" si="27"/>
        <v>1</v>
      </c>
      <c r="Q1760" s="41" t="str">
        <f>INDEX(Торг!$J:$J,MATCH($B1760,Торг!$B:$B,0))</f>
        <v>АТП</v>
      </c>
      <c r="R1760" s="4" t="b">
        <f>EXACT(VLOOKUP(A1760,Торг!$A:$A,1,0),A1760)</f>
        <v>1</v>
      </c>
    </row>
    <row r="1761" spans="1:18" ht="75" x14ac:dyDescent="0.25">
      <c r="A1761" s="110" t="s">
        <v>2765</v>
      </c>
      <c r="B1761" s="109">
        <v>327394</v>
      </c>
      <c r="C1761" s="109">
        <v>327394</v>
      </c>
      <c r="D1761" s="110" t="s">
        <v>2939</v>
      </c>
      <c r="E1761" s="110" t="s">
        <v>2704</v>
      </c>
      <c r="F1761" s="110"/>
      <c r="G1761" s="110"/>
      <c r="H1761" s="110" t="s">
        <v>615</v>
      </c>
      <c r="I1761" s="110" t="s">
        <v>10</v>
      </c>
      <c r="J1761" s="111">
        <v>3600</v>
      </c>
      <c r="K1761" s="111">
        <v>5090</v>
      </c>
      <c r="L1761" s="110" t="s">
        <v>3406</v>
      </c>
      <c r="M1761" s="109">
        <v>1</v>
      </c>
      <c r="N1761" s="109"/>
      <c r="O1761" s="110"/>
      <c r="P1761" s="41" t="str">
        <f t="shared" si="27"/>
        <v>1</v>
      </c>
      <c r="Q1761" s="41" t="str">
        <f>INDEX(Торг!$J:$J,MATCH($B1761,Торг!$B:$B,0))</f>
        <v>АТП</v>
      </c>
      <c r="R1761" s="4" t="b">
        <f>EXACT(VLOOKUP(A1761,Торг!$A:$A,1,0),A1761)</f>
        <v>1</v>
      </c>
    </row>
    <row r="1762" spans="1:18" ht="75" x14ac:dyDescent="0.25">
      <c r="A1762" s="110" t="s">
        <v>2765</v>
      </c>
      <c r="B1762" s="109">
        <v>327728</v>
      </c>
      <c r="C1762" s="109">
        <v>327728</v>
      </c>
      <c r="D1762" s="110" t="s">
        <v>2940</v>
      </c>
      <c r="E1762" s="110" t="s">
        <v>2704</v>
      </c>
      <c r="F1762" s="110"/>
      <c r="G1762" s="110"/>
      <c r="H1762" s="110" t="s">
        <v>615</v>
      </c>
      <c r="I1762" s="110" t="s">
        <v>10</v>
      </c>
      <c r="J1762" s="111">
        <v>3600</v>
      </c>
      <c r="K1762" s="111">
        <v>5090</v>
      </c>
      <c r="L1762" s="110" t="s">
        <v>3406</v>
      </c>
      <c r="M1762" s="109">
        <v>1</v>
      </c>
      <c r="N1762" s="109"/>
      <c r="O1762" s="110"/>
      <c r="P1762" s="41" t="str">
        <f t="shared" si="27"/>
        <v>1</v>
      </c>
      <c r="Q1762" s="41" t="str">
        <f>INDEX(Торг!$J:$J,MATCH($B1762,Торг!$B:$B,0))</f>
        <v>АТП</v>
      </c>
      <c r="R1762" s="4" t="b">
        <f>EXACT(VLOOKUP(A1762,Торг!$A:$A,1,0),A1762)</f>
        <v>1</v>
      </c>
    </row>
    <row r="1763" spans="1:18" ht="75" x14ac:dyDescent="0.25">
      <c r="A1763" s="110" t="s">
        <v>2765</v>
      </c>
      <c r="B1763" s="109">
        <v>327576</v>
      </c>
      <c r="C1763" s="109">
        <v>327576</v>
      </c>
      <c r="D1763" s="110" t="s">
        <v>2941</v>
      </c>
      <c r="E1763" s="110" t="s">
        <v>2704</v>
      </c>
      <c r="F1763" s="110"/>
      <c r="G1763" s="110"/>
      <c r="H1763" s="110" t="s">
        <v>615</v>
      </c>
      <c r="I1763" s="110" t="s">
        <v>10</v>
      </c>
      <c r="J1763" s="111">
        <v>3600</v>
      </c>
      <c r="K1763" s="111">
        <v>5090</v>
      </c>
      <c r="L1763" s="110" t="s">
        <v>3406</v>
      </c>
      <c r="M1763" s="109">
        <v>1</v>
      </c>
      <c r="N1763" s="109"/>
      <c r="O1763" s="110"/>
      <c r="P1763" s="41" t="str">
        <f t="shared" si="27"/>
        <v>1</v>
      </c>
      <c r="Q1763" s="41" t="str">
        <f>INDEX(Торг!$J:$J,MATCH($B1763,Торг!$B:$B,0))</f>
        <v>АТП</v>
      </c>
      <c r="R1763" s="4" t="b">
        <f>EXACT(VLOOKUP(A1763,Торг!$A:$A,1,0),A1763)</f>
        <v>1</v>
      </c>
    </row>
    <row r="1764" spans="1:18" ht="75" x14ac:dyDescent="0.25">
      <c r="A1764" s="110" t="s">
        <v>2765</v>
      </c>
      <c r="B1764" s="109">
        <v>327656</v>
      </c>
      <c r="C1764" s="109">
        <v>327656</v>
      </c>
      <c r="D1764" s="110" t="s">
        <v>2942</v>
      </c>
      <c r="E1764" s="110" t="s">
        <v>2704</v>
      </c>
      <c r="F1764" s="110"/>
      <c r="G1764" s="110"/>
      <c r="H1764" s="110" t="s">
        <v>615</v>
      </c>
      <c r="I1764" s="110" t="s">
        <v>10</v>
      </c>
      <c r="J1764" s="111">
        <v>3600</v>
      </c>
      <c r="K1764" s="111">
        <v>5090</v>
      </c>
      <c r="L1764" s="110" t="s">
        <v>3406</v>
      </c>
      <c r="M1764" s="109">
        <v>1</v>
      </c>
      <c r="N1764" s="109"/>
      <c r="O1764" s="110"/>
      <c r="P1764" s="41" t="str">
        <f t="shared" si="27"/>
        <v>1</v>
      </c>
      <c r="Q1764" s="41" t="str">
        <f>INDEX(Торг!$J:$J,MATCH($B1764,Торг!$B:$B,0))</f>
        <v>АТП</v>
      </c>
      <c r="R1764" s="4" t="b">
        <f>EXACT(VLOOKUP(A1764,Торг!$A:$A,1,0),A1764)</f>
        <v>1</v>
      </c>
    </row>
    <row r="1765" spans="1:18" ht="75" x14ac:dyDescent="0.25">
      <c r="A1765" s="110" t="s">
        <v>2765</v>
      </c>
      <c r="B1765" s="109">
        <v>327466</v>
      </c>
      <c r="C1765" s="109">
        <v>327466</v>
      </c>
      <c r="D1765" s="110" t="s">
        <v>2943</v>
      </c>
      <c r="E1765" s="110" t="s">
        <v>2704</v>
      </c>
      <c r="F1765" s="110"/>
      <c r="G1765" s="110"/>
      <c r="H1765" s="110" t="s">
        <v>615</v>
      </c>
      <c r="I1765" s="110" t="s">
        <v>10</v>
      </c>
      <c r="J1765" s="111">
        <v>3600</v>
      </c>
      <c r="K1765" s="111">
        <v>5090</v>
      </c>
      <c r="L1765" s="110" t="s">
        <v>3406</v>
      </c>
      <c r="M1765" s="109">
        <v>1</v>
      </c>
      <c r="N1765" s="109"/>
      <c r="O1765" s="110"/>
      <c r="P1765" s="41" t="str">
        <f t="shared" si="27"/>
        <v>1</v>
      </c>
      <c r="Q1765" s="41" t="str">
        <f>INDEX(Торг!$J:$J,MATCH($B1765,Торг!$B:$B,0))</f>
        <v>АТП</v>
      </c>
      <c r="R1765" s="4" t="b">
        <f>EXACT(VLOOKUP(A1765,Торг!$A:$A,1,0),A1765)</f>
        <v>1</v>
      </c>
    </row>
    <row r="1766" spans="1:18" ht="75" x14ac:dyDescent="0.25">
      <c r="A1766" s="110" t="s">
        <v>2765</v>
      </c>
      <c r="B1766" s="109">
        <v>327592</v>
      </c>
      <c r="C1766" s="109">
        <v>327592</v>
      </c>
      <c r="D1766" s="110" t="s">
        <v>2944</v>
      </c>
      <c r="E1766" s="110" t="s">
        <v>2704</v>
      </c>
      <c r="F1766" s="110"/>
      <c r="G1766" s="110"/>
      <c r="H1766" s="110" t="s">
        <v>615</v>
      </c>
      <c r="I1766" s="110" t="s">
        <v>10</v>
      </c>
      <c r="J1766" s="111">
        <v>3600</v>
      </c>
      <c r="K1766" s="111">
        <v>5090</v>
      </c>
      <c r="L1766" s="110" t="s">
        <v>3406</v>
      </c>
      <c r="M1766" s="109">
        <v>1</v>
      </c>
      <c r="N1766" s="109"/>
      <c r="O1766" s="110"/>
      <c r="P1766" s="41" t="str">
        <f t="shared" si="27"/>
        <v>1</v>
      </c>
      <c r="Q1766" s="41" t="str">
        <f>INDEX(Торг!$J:$J,MATCH($B1766,Торг!$B:$B,0))</f>
        <v>АТП</v>
      </c>
      <c r="R1766" s="4" t="b">
        <f>EXACT(VLOOKUP(A1766,Торг!$A:$A,1,0),A1766)</f>
        <v>1</v>
      </c>
    </row>
    <row r="1767" spans="1:18" ht="75" x14ac:dyDescent="0.25">
      <c r="A1767" s="110" t="s">
        <v>2765</v>
      </c>
      <c r="B1767" s="109">
        <v>327498</v>
      </c>
      <c r="C1767" s="109">
        <v>327498</v>
      </c>
      <c r="D1767" s="110" t="s">
        <v>2945</v>
      </c>
      <c r="E1767" s="110" t="s">
        <v>2704</v>
      </c>
      <c r="F1767" s="110"/>
      <c r="G1767" s="110"/>
      <c r="H1767" s="110" t="s">
        <v>615</v>
      </c>
      <c r="I1767" s="110" t="s">
        <v>10</v>
      </c>
      <c r="J1767" s="111">
        <v>3600</v>
      </c>
      <c r="K1767" s="111">
        <v>5090</v>
      </c>
      <c r="L1767" s="110" t="s">
        <v>3406</v>
      </c>
      <c r="M1767" s="109">
        <v>1</v>
      </c>
      <c r="N1767" s="109"/>
      <c r="O1767" s="110"/>
      <c r="P1767" s="41" t="str">
        <f t="shared" si="27"/>
        <v>1</v>
      </c>
      <c r="Q1767" s="41" t="str">
        <f>INDEX(Торг!$J:$J,MATCH($B1767,Торг!$B:$B,0))</f>
        <v>АТП</v>
      </c>
      <c r="R1767" s="4" t="b">
        <f>EXACT(VLOOKUP(A1767,Торг!$A:$A,1,0),A1767)</f>
        <v>1</v>
      </c>
    </row>
    <row r="1768" spans="1:18" ht="75" x14ac:dyDescent="0.25">
      <c r="A1768" s="110" t="s">
        <v>2765</v>
      </c>
      <c r="B1768" s="109">
        <v>327442</v>
      </c>
      <c r="C1768" s="109">
        <v>327442</v>
      </c>
      <c r="D1768" s="110" t="s">
        <v>2946</v>
      </c>
      <c r="E1768" s="110" t="s">
        <v>2704</v>
      </c>
      <c r="F1768" s="110"/>
      <c r="G1768" s="110"/>
      <c r="H1768" s="110" t="s">
        <v>615</v>
      </c>
      <c r="I1768" s="110" t="s">
        <v>10</v>
      </c>
      <c r="J1768" s="111">
        <v>3600</v>
      </c>
      <c r="K1768" s="111">
        <v>5090</v>
      </c>
      <c r="L1768" s="110" t="s">
        <v>3406</v>
      </c>
      <c r="M1768" s="109">
        <v>1</v>
      </c>
      <c r="N1768" s="109"/>
      <c r="O1768" s="110"/>
      <c r="P1768" s="41" t="str">
        <f t="shared" si="27"/>
        <v>1</v>
      </c>
      <c r="Q1768" s="41" t="str">
        <f>INDEX(Торг!$J:$J,MATCH($B1768,Торг!$B:$B,0))</f>
        <v>АТП</v>
      </c>
      <c r="R1768" s="4" t="b">
        <f>EXACT(VLOOKUP(A1768,Торг!$A:$A,1,0),A1768)</f>
        <v>1</v>
      </c>
    </row>
    <row r="1769" spans="1:18" ht="75" x14ac:dyDescent="0.25">
      <c r="A1769" s="110" t="s">
        <v>2765</v>
      </c>
      <c r="B1769" s="109">
        <v>327450</v>
      </c>
      <c r="C1769" s="109">
        <v>327450</v>
      </c>
      <c r="D1769" s="110" t="s">
        <v>2947</v>
      </c>
      <c r="E1769" s="110" t="s">
        <v>2704</v>
      </c>
      <c r="F1769" s="110"/>
      <c r="G1769" s="110"/>
      <c r="H1769" s="110" t="s">
        <v>615</v>
      </c>
      <c r="I1769" s="110" t="s">
        <v>10</v>
      </c>
      <c r="J1769" s="111">
        <v>3600</v>
      </c>
      <c r="K1769" s="111">
        <v>5090</v>
      </c>
      <c r="L1769" s="110" t="s">
        <v>3406</v>
      </c>
      <c r="M1769" s="109">
        <v>1</v>
      </c>
      <c r="N1769" s="109"/>
      <c r="O1769" s="110"/>
      <c r="P1769" s="41" t="str">
        <f t="shared" si="27"/>
        <v>1</v>
      </c>
      <c r="Q1769" s="41" t="str">
        <f>INDEX(Торг!$J:$J,MATCH($B1769,Торг!$B:$B,0))</f>
        <v>АТП</v>
      </c>
      <c r="R1769" s="4" t="b">
        <f>EXACT(VLOOKUP(A1769,Торг!$A:$A,1,0),A1769)</f>
        <v>1</v>
      </c>
    </row>
    <row r="1770" spans="1:18" ht="75" x14ac:dyDescent="0.25">
      <c r="A1770" s="110" t="s">
        <v>2765</v>
      </c>
      <c r="B1770" s="109">
        <v>327402</v>
      </c>
      <c r="C1770" s="109">
        <v>327402</v>
      </c>
      <c r="D1770" s="110" t="s">
        <v>2948</v>
      </c>
      <c r="E1770" s="110" t="s">
        <v>2704</v>
      </c>
      <c r="F1770" s="110"/>
      <c r="G1770" s="110"/>
      <c r="H1770" s="110" t="s">
        <v>615</v>
      </c>
      <c r="I1770" s="110" t="s">
        <v>10</v>
      </c>
      <c r="J1770" s="111">
        <v>3600</v>
      </c>
      <c r="K1770" s="111">
        <v>5090</v>
      </c>
      <c r="L1770" s="110" t="s">
        <v>3406</v>
      </c>
      <c r="M1770" s="109">
        <v>1</v>
      </c>
      <c r="N1770" s="109"/>
      <c r="O1770" s="110"/>
      <c r="P1770" s="41" t="str">
        <f t="shared" si="27"/>
        <v>1</v>
      </c>
      <c r="Q1770" s="41" t="str">
        <f>INDEX(Торг!$J:$J,MATCH($B1770,Торг!$B:$B,0))</f>
        <v>АТП</v>
      </c>
      <c r="R1770" s="4" t="b">
        <f>EXACT(VLOOKUP(A1770,Торг!$A:$A,1,0),A1770)</f>
        <v>1</v>
      </c>
    </row>
    <row r="1771" spans="1:18" ht="75" x14ac:dyDescent="0.25">
      <c r="A1771" s="110" t="s">
        <v>2765</v>
      </c>
      <c r="B1771" s="109">
        <v>327514</v>
      </c>
      <c r="C1771" s="109">
        <v>327514</v>
      </c>
      <c r="D1771" s="110" t="s">
        <v>2949</v>
      </c>
      <c r="E1771" s="110" t="s">
        <v>2704</v>
      </c>
      <c r="F1771" s="110"/>
      <c r="G1771" s="110"/>
      <c r="H1771" s="110" t="s">
        <v>615</v>
      </c>
      <c r="I1771" s="110" t="s">
        <v>10</v>
      </c>
      <c r="J1771" s="111">
        <v>3600</v>
      </c>
      <c r="K1771" s="111">
        <v>5090</v>
      </c>
      <c r="L1771" s="110" t="s">
        <v>3406</v>
      </c>
      <c r="M1771" s="109">
        <v>1</v>
      </c>
      <c r="N1771" s="109"/>
      <c r="O1771" s="110"/>
      <c r="P1771" s="41" t="str">
        <f t="shared" si="27"/>
        <v>1</v>
      </c>
      <c r="Q1771" s="41" t="str">
        <f>INDEX(Торг!$J:$J,MATCH($B1771,Торг!$B:$B,0))</f>
        <v>АТП</v>
      </c>
      <c r="R1771" s="4" t="b">
        <f>EXACT(VLOOKUP(A1771,Торг!$A:$A,1,0),A1771)</f>
        <v>1</v>
      </c>
    </row>
    <row r="1772" spans="1:18" ht="75" x14ac:dyDescent="0.25">
      <c r="A1772" s="110" t="s">
        <v>2765</v>
      </c>
      <c r="B1772" s="109">
        <v>327624</v>
      </c>
      <c r="C1772" s="109">
        <v>327624</v>
      </c>
      <c r="D1772" s="110" t="s">
        <v>2950</v>
      </c>
      <c r="E1772" s="110" t="s">
        <v>2704</v>
      </c>
      <c r="F1772" s="110"/>
      <c r="G1772" s="110"/>
      <c r="H1772" s="110" t="s">
        <v>615</v>
      </c>
      <c r="I1772" s="110" t="s">
        <v>10</v>
      </c>
      <c r="J1772" s="111">
        <v>3600</v>
      </c>
      <c r="K1772" s="111">
        <v>5090</v>
      </c>
      <c r="L1772" s="110" t="s">
        <v>3406</v>
      </c>
      <c r="M1772" s="109">
        <v>1</v>
      </c>
      <c r="N1772" s="109"/>
      <c r="O1772" s="110"/>
      <c r="P1772" s="41" t="str">
        <f t="shared" si="27"/>
        <v>1</v>
      </c>
      <c r="Q1772" s="41" t="str">
        <f>INDEX(Торг!$J:$J,MATCH($B1772,Торг!$B:$B,0))</f>
        <v>АТП</v>
      </c>
      <c r="R1772" s="4" t="b">
        <f>EXACT(VLOOKUP(A1772,Торг!$A:$A,1,0),A1772)</f>
        <v>1</v>
      </c>
    </row>
    <row r="1773" spans="1:18" ht="75" x14ac:dyDescent="0.25">
      <c r="A1773" s="110" t="s">
        <v>2765</v>
      </c>
      <c r="B1773" s="109">
        <v>327704</v>
      </c>
      <c r="C1773" s="109">
        <v>327704</v>
      </c>
      <c r="D1773" s="110" t="s">
        <v>2951</v>
      </c>
      <c r="E1773" s="110" t="s">
        <v>2704</v>
      </c>
      <c r="F1773" s="110"/>
      <c r="G1773" s="110"/>
      <c r="H1773" s="110" t="s">
        <v>615</v>
      </c>
      <c r="I1773" s="110" t="s">
        <v>10</v>
      </c>
      <c r="J1773" s="111">
        <v>3600</v>
      </c>
      <c r="K1773" s="111">
        <v>5090</v>
      </c>
      <c r="L1773" s="110" t="s">
        <v>3406</v>
      </c>
      <c r="M1773" s="109">
        <v>1</v>
      </c>
      <c r="N1773" s="109"/>
      <c r="O1773" s="110"/>
      <c r="P1773" s="41" t="str">
        <f t="shared" si="27"/>
        <v>1</v>
      </c>
      <c r="Q1773" s="41" t="str">
        <f>INDEX(Торг!$J:$J,MATCH($B1773,Торг!$B:$B,0))</f>
        <v>АТП</v>
      </c>
      <c r="R1773" s="4" t="b">
        <f>EXACT(VLOOKUP(A1773,Торг!$A:$A,1,0),A1773)</f>
        <v>1</v>
      </c>
    </row>
    <row r="1774" spans="1:18" ht="75" x14ac:dyDescent="0.25">
      <c r="A1774" s="110" t="s">
        <v>2765</v>
      </c>
      <c r="B1774" s="109">
        <v>327506</v>
      </c>
      <c r="C1774" s="109">
        <v>327506</v>
      </c>
      <c r="D1774" s="110" t="s">
        <v>2952</v>
      </c>
      <c r="E1774" s="110" t="s">
        <v>2704</v>
      </c>
      <c r="F1774" s="110"/>
      <c r="G1774" s="110"/>
      <c r="H1774" s="110" t="s">
        <v>615</v>
      </c>
      <c r="I1774" s="110" t="s">
        <v>10</v>
      </c>
      <c r="J1774" s="111">
        <v>3600</v>
      </c>
      <c r="K1774" s="111">
        <v>5090</v>
      </c>
      <c r="L1774" s="110" t="s">
        <v>3406</v>
      </c>
      <c r="M1774" s="109">
        <v>1</v>
      </c>
      <c r="N1774" s="109"/>
      <c r="O1774" s="110"/>
      <c r="P1774" s="41" t="str">
        <f t="shared" si="27"/>
        <v>1</v>
      </c>
      <c r="Q1774" s="41" t="str">
        <f>INDEX(Торг!$J:$J,MATCH($B1774,Торг!$B:$B,0))</f>
        <v>АТП</v>
      </c>
      <c r="R1774" s="4" t="b">
        <f>EXACT(VLOOKUP(A1774,Торг!$A:$A,1,0),A1774)</f>
        <v>1</v>
      </c>
    </row>
    <row r="1775" spans="1:18" ht="75" x14ac:dyDescent="0.25">
      <c r="A1775" s="110" t="s">
        <v>2765</v>
      </c>
      <c r="B1775" s="109">
        <v>327386</v>
      </c>
      <c r="C1775" s="109">
        <v>327386</v>
      </c>
      <c r="D1775" s="110" t="s">
        <v>2953</v>
      </c>
      <c r="E1775" s="110" t="s">
        <v>2704</v>
      </c>
      <c r="F1775" s="110"/>
      <c r="G1775" s="110"/>
      <c r="H1775" s="110" t="s">
        <v>615</v>
      </c>
      <c r="I1775" s="110" t="s">
        <v>10</v>
      </c>
      <c r="J1775" s="111">
        <v>3600</v>
      </c>
      <c r="K1775" s="111">
        <v>5090</v>
      </c>
      <c r="L1775" s="110" t="s">
        <v>3406</v>
      </c>
      <c r="M1775" s="109">
        <v>1</v>
      </c>
      <c r="N1775" s="109"/>
      <c r="O1775" s="110"/>
      <c r="P1775" s="41" t="str">
        <f t="shared" si="27"/>
        <v>1</v>
      </c>
      <c r="Q1775" s="41" t="str">
        <f>INDEX(Торг!$J:$J,MATCH($B1775,Торг!$B:$B,0))</f>
        <v>АТП</v>
      </c>
      <c r="R1775" s="4" t="b">
        <f>EXACT(VLOOKUP(A1775,Торг!$A:$A,1,0),A1775)</f>
        <v>1</v>
      </c>
    </row>
    <row r="1776" spans="1:18" ht="60" x14ac:dyDescent="0.25">
      <c r="A1776" s="110" t="s">
        <v>2765</v>
      </c>
      <c r="B1776" s="109">
        <v>327194</v>
      </c>
      <c r="C1776" s="109">
        <v>327194</v>
      </c>
      <c r="D1776" s="110" t="s">
        <v>2954</v>
      </c>
      <c r="E1776" s="110" t="s">
        <v>2704</v>
      </c>
      <c r="F1776" s="110"/>
      <c r="G1776" s="110"/>
      <c r="H1776" s="110"/>
      <c r="I1776" s="110" t="s">
        <v>10</v>
      </c>
      <c r="J1776" s="111">
        <v>3000</v>
      </c>
      <c r="K1776" s="111">
        <v>4290</v>
      </c>
      <c r="L1776" s="110"/>
      <c r="M1776" s="109">
        <v>1</v>
      </c>
      <c r="N1776" s="109"/>
      <c r="O1776" s="110"/>
      <c r="P1776" s="41" t="str">
        <f t="shared" si="27"/>
        <v>1</v>
      </c>
      <c r="Q1776" s="41" t="str">
        <f>INDEX(Торг!$J:$J,MATCH($B1776,Торг!$B:$B,0))</f>
        <v>АТП</v>
      </c>
      <c r="R1776" s="4" t="b">
        <f>EXACT(VLOOKUP(A1776,Торг!$A:$A,1,0),A1776)</f>
        <v>1</v>
      </c>
    </row>
    <row r="1777" spans="1:18" ht="60" x14ac:dyDescent="0.25">
      <c r="A1777" s="110" t="s">
        <v>2765</v>
      </c>
      <c r="B1777" s="109">
        <v>327740</v>
      </c>
      <c r="C1777" s="109">
        <v>327740</v>
      </c>
      <c r="D1777" s="110" t="s">
        <v>2955</v>
      </c>
      <c r="E1777" s="110" t="s">
        <v>2704</v>
      </c>
      <c r="F1777" s="110"/>
      <c r="G1777" s="110"/>
      <c r="H1777" s="110"/>
      <c r="I1777" s="110" t="s">
        <v>10</v>
      </c>
      <c r="J1777" s="111">
        <v>3600</v>
      </c>
      <c r="K1777" s="111">
        <v>5090</v>
      </c>
      <c r="L1777" s="110" t="s">
        <v>3406</v>
      </c>
      <c r="M1777" s="109">
        <v>1</v>
      </c>
      <c r="N1777" s="109"/>
      <c r="O1777" s="110"/>
      <c r="P1777" s="41" t="str">
        <f t="shared" si="27"/>
        <v>1</v>
      </c>
      <c r="Q1777" s="41" t="str">
        <f>INDEX(Торг!$J:$J,MATCH($B1777,Торг!$B:$B,0))</f>
        <v>АТП</v>
      </c>
      <c r="R1777" s="4" t="b">
        <f>EXACT(VLOOKUP(A1777,Торг!$A:$A,1,0),A1777)</f>
        <v>1</v>
      </c>
    </row>
    <row r="1778" spans="1:18" ht="60" x14ac:dyDescent="0.25">
      <c r="A1778" s="110" t="s">
        <v>2765</v>
      </c>
      <c r="B1778" s="109">
        <v>327422</v>
      </c>
      <c r="C1778" s="109">
        <v>327422</v>
      </c>
      <c r="D1778" s="110" t="s">
        <v>2956</v>
      </c>
      <c r="E1778" s="110" t="s">
        <v>2704</v>
      </c>
      <c r="F1778" s="110"/>
      <c r="G1778" s="110"/>
      <c r="H1778" s="110"/>
      <c r="I1778" s="110" t="s">
        <v>10</v>
      </c>
      <c r="J1778" s="111">
        <v>3600</v>
      </c>
      <c r="K1778" s="111">
        <v>5090</v>
      </c>
      <c r="L1778" s="110" t="s">
        <v>3406</v>
      </c>
      <c r="M1778" s="109">
        <v>1</v>
      </c>
      <c r="N1778" s="109"/>
      <c r="O1778" s="110"/>
      <c r="P1778" s="41" t="str">
        <f t="shared" si="27"/>
        <v>1</v>
      </c>
      <c r="Q1778" s="41" t="str">
        <f>INDEX(Торг!$J:$J,MATCH($B1778,Торг!$B:$B,0))</f>
        <v>АТП</v>
      </c>
      <c r="R1778" s="4" t="b">
        <f>EXACT(VLOOKUP(A1778,Торг!$A:$A,1,0),A1778)</f>
        <v>1</v>
      </c>
    </row>
    <row r="1779" spans="1:18" ht="60" x14ac:dyDescent="0.25">
      <c r="A1779" s="110" t="s">
        <v>2765</v>
      </c>
      <c r="B1779" s="109">
        <v>327556</v>
      </c>
      <c r="C1779" s="109">
        <v>327556</v>
      </c>
      <c r="D1779" s="110" t="s">
        <v>2957</v>
      </c>
      <c r="E1779" s="110" t="s">
        <v>2704</v>
      </c>
      <c r="F1779" s="110"/>
      <c r="G1779" s="110"/>
      <c r="H1779" s="110"/>
      <c r="I1779" s="110" t="s">
        <v>10</v>
      </c>
      <c r="J1779" s="111">
        <v>3600</v>
      </c>
      <c r="K1779" s="111">
        <v>5090</v>
      </c>
      <c r="L1779" s="110" t="s">
        <v>3406</v>
      </c>
      <c r="M1779" s="109">
        <v>1</v>
      </c>
      <c r="N1779" s="109"/>
      <c r="O1779" s="110"/>
      <c r="P1779" s="41" t="str">
        <f t="shared" si="27"/>
        <v>1</v>
      </c>
      <c r="Q1779" s="41" t="str">
        <f>INDEX(Торг!$J:$J,MATCH($B1779,Торг!$B:$B,0))</f>
        <v>АТП</v>
      </c>
      <c r="R1779" s="4" t="b">
        <f>EXACT(VLOOKUP(A1779,Торг!$A:$A,1,0),A1779)</f>
        <v>1</v>
      </c>
    </row>
    <row r="1780" spans="1:18" ht="60" x14ac:dyDescent="0.25">
      <c r="A1780" s="110" t="s">
        <v>2765</v>
      </c>
      <c r="B1780" s="109">
        <v>327540</v>
      </c>
      <c r="C1780" s="109">
        <v>327540</v>
      </c>
      <c r="D1780" s="110" t="s">
        <v>2958</v>
      </c>
      <c r="E1780" s="110" t="s">
        <v>2704</v>
      </c>
      <c r="F1780" s="110"/>
      <c r="G1780" s="110"/>
      <c r="H1780" s="110"/>
      <c r="I1780" s="110" t="s">
        <v>10</v>
      </c>
      <c r="J1780" s="111">
        <v>3600</v>
      </c>
      <c r="K1780" s="111">
        <v>5090</v>
      </c>
      <c r="L1780" s="110" t="s">
        <v>3406</v>
      </c>
      <c r="M1780" s="109">
        <v>1</v>
      </c>
      <c r="N1780" s="109"/>
      <c r="O1780" s="110"/>
      <c r="P1780" s="41" t="str">
        <f t="shared" si="27"/>
        <v>1</v>
      </c>
      <c r="Q1780" s="41" t="str">
        <f>INDEX(Торг!$J:$J,MATCH($B1780,Торг!$B:$B,0))</f>
        <v>АТП</v>
      </c>
      <c r="R1780" s="4" t="b">
        <f>EXACT(VLOOKUP(A1780,Торг!$A:$A,1,0),A1780)</f>
        <v>1</v>
      </c>
    </row>
    <row r="1781" spans="1:18" ht="60" x14ac:dyDescent="0.25">
      <c r="A1781" s="110" t="s">
        <v>2765</v>
      </c>
      <c r="B1781" s="109">
        <v>327494</v>
      </c>
      <c r="C1781" s="109">
        <v>327494</v>
      </c>
      <c r="D1781" s="110" t="s">
        <v>2959</v>
      </c>
      <c r="E1781" s="110" t="s">
        <v>2704</v>
      </c>
      <c r="F1781" s="110"/>
      <c r="G1781" s="110"/>
      <c r="H1781" s="110"/>
      <c r="I1781" s="110" t="s">
        <v>10</v>
      </c>
      <c r="J1781" s="111">
        <v>3600</v>
      </c>
      <c r="K1781" s="111">
        <v>5090</v>
      </c>
      <c r="L1781" s="110" t="s">
        <v>3406</v>
      </c>
      <c r="M1781" s="109">
        <v>1</v>
      </c>
      <c r="N1781" s="109"/>
      <c r="O1781" s="110"/>
      <c r="P1781" s="41" t="str">
        <f t="shared" si="27"/>
        <v>1</v>
      </c>
      <c r="Q1781" s="41" t="str">
        <f>INDEX(Торг!$J:$J,MATCH($B1781,Торг!$B:$B,0))</f>
        <v>АТП</v>
      </c>
      <c r="R1781" s="4" t="b">
        <f>EXACT(VLOOKUP(A1781,Торг!$A:$A,1,0),A1781)</f>
        <v>1</v>
      </c>
    </row>
    <row r="1782" spans="1:18" ht="60" x14ac:dyDescent="0.25">
      <c r="A1782" s="110" t="s">
        <v>2765</v>
      </c>
      <c r="B1782" s="109">
        <v>327668</v>
      </c>
      <c r="C1782" s="109">
        <v>327668</v>
      </c>
      <c r="D1782" s="110" t="s">
        <v>2960</v>
      </c>
      <c r="E1782" s="110" t="s">
        <v>2704</v>
      </c>
      <c r="F1782" s="110"/>
      <c r="G1782" s="110"/>
      <c r="H1782" s="110"/>
      <c r="I1782" s="110" t="s">
        <v>10</v>
      </c>
      <c r="J1782" s="111">
        <v>3600</v>
      </c>
      <c r="K1782" s="111">
        <v>5090</v>
      </c>
      <c r="L1782" s="110" t="s">
        <v>3406</v>
      </c>
      <c r="M1782" s="109">
        <v>1</v>
      </c>
      <c r="N1782" s="109"/>
      <c r="O1782" s="110"/>
      <c r="P1782" s="41" t="str">
        <f t="shared" si="27"/>
        <v>1</v>
      </c>
      <c r="Q1782" s="41" t="str">
        <f>INDEX(Торг!$J:$J,MATCH($B1782,Торг!$B:$B,0))</f>
        <v>АТП</v>
      </c>
      <c r="R1782" s="4" t="b">
        <f>EXACT(VLOOKUP(A1782,Торг!$A:$A,1,0),A1782)</f>
        <v>1</v>
      </c>
    </row>
    <row r="1783" spans="1:18" ht="60" x14ac:dyDescent="0.25">
      <c r="A1783" s="110" t="s">
        <v>2765</v>
      </c>
      <c r="B1783" s="109">
        <v>327652</v>
      </c>
      <c r="C1783" s="109">
        <v>327652</v>
      </c>
      <c r="D1783" s="110" t="s">
        <v>2961</v>
      </c>
      <c r="E1783" s="110" t="s">
        <v>2704</v>
      </c>
      <c r="F1783" s="110"/>
      <c r="G1783" s="110"/>
      <c r="H1783" s="110"/>
      <c r="I1783" s="110" t="s">
        <v>10</v>
      </c>
      <c r="J1783" s="111">
        <v>3600</v>
      </c>
      <c r="K1783" s="111">
        <v>5090</v>
      </c>
      <c r="L1783" s="110" t="s">
        <v>3406</v>
      </c>
      <c r="M1783" s="109">
        <v>1</v>
      </c>
      <c r="N1783" s="109"/>
      <c r="O1783" s="110"/>
      <c r="P1783" s="41" t="str">
        <f t="shared" si="27"/>
        <v>1</v>
      </c>
      <c r="Q1783" s="41" t="str">
        <f>INDEX(Торг!$J:$J,MATCH($B1783,Торг!$B:$B,0))</f>
        <v>АТП</v>
      </c>
      <c r="R1783" s="4" t="b">
        <f>EXACT(VLOOKUP(A1783,Торг!$A:$A,1,0),A1783)</f>
        <v>1</v>
      </c>
    </row>
    <row r="1784" spans="1:18" ht="60" x14ac:dyDescent="0.25">
      <c r="A1784" s="110" t="s">
        <v>2765</v>
      </c>
      <c r="B1784" s="109">
        <v>327724</v>
      </c>
      <c r="C1784" s="109">
        <v>327724</v>
      </c>
      <c r="D1784" s="110" t="s">
        <v>2962</v>
      </c>
      <c r="E1784" s="110" t="s">
        <v>2704</v>
      </c>
      <c r="F1784" s="110"/>
      <c r="G1784" s="110"/>
      <c r="H1784" s="110"/>
      <c r="I1784" s="110" t="s">
        <v>10</v>
      </c>
      <c r="J1784" s="111">
        <v>3600</v>
      </c>
      <c r="K1784" s="111">
        <v>5090</v>
      </c>
      <c r="L1784" s="110" t="s">
        <v>3406</v>
      </c>
      <c r="M1784" s="109">
        <v>1</v>
      </c>
      <c r="N1784" s="109"/>
      <c r="O1784" s="110"/>
      <c r="P1784" s="41" t="str">
        <f t="shared" si="27"/>
        <v>1</v>
      </c>
      <c r="Q1784" s="41" t="str">
        <f>INDEX(Торг!$J:$J,MATCH($B1784,Торг!$B:$B,0))</f>
        <v>АТП</v>
      </c>
      <c r="R1784" s="4" t="b">
        <f>EXACT(VLOOKUP(A1784,Торг!$A:$A,1,0),A1784)</f>
        <v>1</v>
      </c>
    </row>
    <row r="1785" spans="1:18" ht="60" x14ac:dyDescent="0.25">
      <c r="A1785" s="110" t="s">
        <v>2765</v>
      </c>
      <c r="B1785" s="109">
        <v>327564</v>
      </c>
      <c r="C1785" s="109">
        <v>327564</v>
      </c>
      <c r="D1785" s="110" t="s">
        <v>2963</v>
      </c>
      <c r="E1785" s="110" t="s">
        <v>2704</v>
      </c>
      <c r="F1785" s="110"/>
      <c r="G1785" s="110"/>
      <c r="H1785" s="110"/>
      <c r="I1785" s="110" t="s">
        <v>10</v>
      </c>
      <c r="J1785" s="111">
        <v>3600</v>
      </c>
      <c r="K1785" s="111">
        <v>5090</v>
      </c>
      <c r="L1785" s="110" t="s">
        <v>3406</v>
      </c>
      <c r="M1785" s="109">
        <v>1</v>
      </c>
      <c r="N1785" s="109"/>
      <c r="O1785" s="110"/>
      <c r="P1785" s="41" t="str">
        <f t="shared" si="27"/>
        <v>1</v>
      </c>
      <c r="Q1785" s="41" t="str">
        <f>INDEX(Торг!$J:$J,MATCH($B1785,Торг!$B:$B,0))</f>
        <v>АТП</v>
      </c>
      <c r="R1785" s="4" t="b">
        <f>EXACT(VLOOKUP(A1785,Торг!$A:$A,1,0),A1785)</f>
        <v>1</v>
      </c>
    </row>
    <row r="1786" spans="1:18" ht="60" x14ac:dyDescent="0.25">
      <c r="A1786" s="110" t="s">
        <v>2765</v>
      </c>
      <c r="B1786" s="109">
        <v>327438</v>
      </c>
      <c r="C1786" s="109">
        <v>327438</v>
      </c>
      <c r="D1786" s="110" t="s">
        <v>2964</v>
      </c>
      <c r="E1786" s="110" t="s">
        <v>2704</v>
      </c>
      <c r="F1786" s="110"/>
      <c r="G1786" s="110"/>
      <c r="H1786" s="110"/>
      <c r="I1786" s="110" t="s">
        <v>10</v>
      </c>
      <c r="J1786" s="111">
        <v>3600</v>
      </c>
      <c r="K1786" s="111">
        <v>5090</v>
      </c>
      <c r="L1786" s="110" t="s">
        <v>3406</v>
      </c>
      <c r="M1786" s="109">
        <v>1</v>
      </c>
      <c r="N1786" s="109"/>
      <c r="O1786" s="110"/>
      <c r="P1786" s="41" t="str">
        <f t="shared" si="27"/>
        <v>1</v>
      </c>
      <c r="Q1786" s="41" t="str">
        <f>INDEX(Торг!$J:$J,MATCH($B1786,Торг!$B:$B,0))</f>
        <v>АТП</v>
      </c>
      <c r="R1786" s="4" t="b">
        <f>EXACT(VLOOKUP(A1786,Торг!$A:$A,1,0),A1786)</f>
        <v>1</v>
      </c>
    </row>
    <row r="1787" spans="1:18" ht="60" x14ac:dyDescent="0.25">
      <c r="A1787" s="110" t="s">
        <v>2765</v>
      </c>
      <c r="B1787" s="109">
        <v>327676</v>
      </c>
      <c r="C1787" s="109">
        <v>327676</v>
      </c>
      <c r="D1787" s="110" t="s">
        <v>2965</v>
      </c>
      <c r="E1787" s="110" t="s">
        <v>2704</v>
      </c>
      <c r="F1787" s="110"/>
      <c r="G1787" s="110"/>
      <c r="H1787" s="110"/>
      <c r="I1787" s="110" t="s">
        <v>10</v>
      </c>
      <c r="J1787" s="111">
        <v>3600</v>
      </c>
      <c r="K1787" s="111">
        <v>5090</v>
      </c>
      <c r="L1787" s="110" t="s">
        <v>3406</v>
      </c>
      <c r="M1787" s="109">
        <v>1</v>
      </c>
      <c r="N1787" s="109"/>
      <c r="O1787" s="110"/>
      <c r="P1787" s="41" t="str">
        <f t="shared" si="27"/>
        <v>1</v>
      </c>
      <c r="Q1787" s="41" t="str">
        <f>INDEX(Торг!$J:$J,MATCH($B1787,Торг!$B:$B,0))</f>
        <v>АТП</v>
      </c>
      <c r="R1787" s="4" t="b">
        <f>EXACT(VLOOKUP(A1787,Торг!$A:$A,1,0),A1787)</f>
        <v>1</v>
      </c>
    </row>
    <row r="1788" spans="1:18" ht="60" x14ac:dyDescent="0.25">
      <c r="A1788" s="110" t="s">
        <v>2765</v>
      </c>
      <c r="B1788" s="109">
        <v>327572</v>
      </c>
      <c r="C1788" s="109">
        <v>327572</v>
      </c>
      <c r="D1788" s="110" t="s">
        <v>2966</v>
      </c>
      <c r="E1788" s="110" t="s">
        <v>2704</v>
      </c>
      <c r="F1788" s="110"/>
      <c r="G1788" s="110"/>
      <c r="H1788" s="110"/>
      <c r="I1788" s="110" t="s">
        <v>10</v>
      </c>
      <c r="J1788" s="111">
        <v>3600</v>
      </c>
      <c r="K1788" s="111">
        <v>5090</v>
      </c>
      <c r="L1788" s="110" t="s">
        <v>3406</v>
      </c>
      <c r="M1788" s="109">
        <v>1</v>
      </c>
      <c r="N1788" s="109"/>
      <c r="O1788" s="110"/>
      <c r="P1788" s="41" t="str">
        <f t="shared" si="27"/>
        <v>1</v>
      </c>
      <c r="Q1788" s="41" t="str">
        <f>INDEX(Торг!$J:$J,MATCH($B1788,Торг!$B:$B,0))</f>
        <v>АТП</v>
      </c>
      <c r="R1788" s="4" t="b">
        <f>EXACT(VLOOKUP(A1788,Торг!$A:$A,1,0),A1788)</f>
        <v>1</v>
      </c>
    </row>
    <row r="1789" spans="1:18" ht="60" x14ac:dyDescent="0.25">
      <c r="A1789" s="110" t="s">
        <v>2765</v>
      </c>
      <c r="B1789" s="109">
        <v>327526</v>
      </c>
      <c r="C1789" s="109">
        <v>327526</v>
      </c>
      <c r="D1789" s="110" t="s">
        <v>2967</v>
      </c>
      <c r="E1789" s="110" t="s">
        <v>2704</v>
      </c>
      <c r="F1789" s="110"/>
      <c r="G1789" s="110"/>
      <c r="H1789" s="110"/>
      <c r="I1789" s="110" t="s">
        <v>10</v>
      </c>
      <c r="J1789" s="111">
        <v>3600</v>
      </c>
      <c r="K1789" s="111">
        <v>5090</v>
      </c>
      <c r="L1789" s="110" t="s">
        <v>3406</v>
      </c>
      <c r="M1789" s="109">
        <v>1</v>
      </c>
      <c r="N1789" s="109"/>
      <c r="O1789" s="110"/>
      <c r="P1789" s="41" t="str">
        <f t="shared" si="27"/>
        <v>1</v>
      </c>
      <c r="Q1789" s="41" t="str">
        <f>INDEX(Торг!$J:$J,MATCH($B1789,Торг!$B:$B,0))</f>
        <v>АТП</v>
      </c>
      <c r="R1789" s="4" t="b">
        <f>EXACT(VLOOKUP(A1789,Торг!$A:$A,1,0),A1789)</f>
        <v>1</v>
      </c>
    </row>
    <row r="1790" spans="1:18" ht="60" x14ac:dyDescent="0.25">
      <c r="A1790" s="110" t="s">
        <v>2765</v>
      </c>
      <c r="B1790" s="109">
        <v>327612</v>
      </c>
      <c r="C1790" s="109">
        <v>327612</v>
      </c>
      <c r="D1790" s="110" t="s">
        <v>2968</v>
      </c>
      <c r="E1790" s="110" t="s">
        <v>2704</v>
      </c>
      <c r="F1790" s="110"/>
      <c r="G1790" s="110"/>
      <c r="H1790" s="110"/>
      <c r="I1790" s="110" t="s">
        <v>10</v>
      </c>
      <c r="J1790" s="111">
        <v>3600</v>
      </c>
      <c r="K1790" s="111">
        <v>5090</v>
      </c>
      <c r="L1790" s="110" t="s">
        <v>3406</v>
      </c>
      <c r="M1790" s="109">
        <v>1</v>
      </c>
      <c r="N1790" s="109"/>
      <c r="O1790" s="110"/>
      <c r="P1790" s="41" t="str">
        <f t="shared" si="27"/>
        <v>1</v>
      </c>
      <c r="Q1790" s="41" t="str">
        <f>INDEX(Торг!$J:$J,MATCH($B1790,Торг!$B:$B,0))</f>
        <v>АТП</v>
      </c>
      <c r="R1790" s="4" t="b">
        <f>EXACT(VLOOKUP(A1790,Торг!$A:$A,1,0),A1790)</f>
        <v>1</v>
      </c>
    </row>
    <row r="1791" spans="1:18" ht="60" x14ac:dyDescent="0.25">
      <c r="A1791" s="110" t="s">
        <v>2765</v>
      </c>
      <c r="B1791" s="109">
        <v>327478</v>
      </c>
      <c r="C1791" s="109">
        <v>327478</v>
      </c>
      <c r="D1791" s="110" t="s">
        <v>2969</v>
      </c>
      <c r="E1791" s="110" t="s">
        <v>2704</v>
      </c>
      <c r="F1791" s="110"/>
      <c r="G1791" s="110"/>
      <c r="H1791" s="110"/>
      <c r="I1791" s="110" t="s">
        <v>10</v>
      </c>
      <c r="J1791" s="111">
        <v>3600</v>
      </c>
      <c r="K1791" s="111">
        <v>5090</v>
      </c>
      <c r="L1791" s="110" t="s">
        <v>3406</v>
      </c>
      <c r="M1791" s="109">
        <v>1</v>
      </c>
      <c r="N1791" s="109"/>
      <c r="O1791" s="110"/>
      <c r="P1791" s="41" t="str">
        <f t="shared" si="27"/>
        <v>1</v>
      </c>
      <c r="Q1791" s="41" t="str">
        <f>INDEX(Торг!$J:$J,MATCH($B1791,Торг!$B:$B,0))</f>
        <v>АТП</v>
      </c>
      <c r="R1791" s="4" t="b">
        <f>EXACT(VLOOKUP(A1791,Торг!$A:$A,1,0),A1791)</f>
        <v>1</v>
      </c>
    </row>
    <row r="1792" spans="1:18" ht="60" x14ac:dyDescent="0.25">
      <c r="A1792" s="110" t="s">
        <v>2765</v>
      </c>
      <c r="B1792" s="109">
        <v>327716</v>
      </c>
      <c r="C1792" s="109">
        <v>327716</v>
      </c>
      <c r="D1792" s="110" t="s">
        <v>2970</v>
      </c>
      <c r="E1792" s="110" t="s">
        <v>2704</v>
      </c>
      <c r="F1792" s="110"/>
      <c r="G1792" s="110"/>
      <c r="H1792" s="110"/>
      <c r="I1792" s="110" t="s">
        <v>10</v>
      </c>
      <c r="J1792" s="111">
        <v>3600</v>
      </c>
      <c r="K1792" s="111">
        <v>5090</v>
      </c>
      <c r="L1792" s="110" t="s">
        <v>3406</v>
      </c>
      <c r="M1792" s="109">
        <v>1</v>
      </c>
      <c r="N1792" s="109"/>
      <c r="O1792" s="110"/>
      <c r="P1792" s="41" t="str">
        <f t="shared" si="27"/>
        <v>1</v>
      </c>
      <c r="Q1792" s="41" t="str">
        <f>INDEX(Торг!$J:$J,MATCH($B1792,Торг!$B:$B,0))</f>
        <v>АТП</v>
      </c>
      <c r="R1792" s="4" t="b">
        <f>EXACT(VLOOKUP(A1792,Торг!$A:$A,1,0),A1792)</f>
        <v>1</v>
      </c>
    </row>
    <row r="1793" spans="1:18" ht="60" x14ac:dyDescent="0.25">
      <c r="A1793" s="110" t="s">
        <v>2765</v>
      </c>
      <c r="B1793" s="109">
        <v>327756</v>
      </c>
      <c r="C1793" s="109">
        <v>327756</v>
      </c>
      <c r="D1793" s="110" t="s">
        <v>2971</v>
      </c>
      <c r="E1793" s="110" t="s">
        <v>2704</v>
      </c>
      <c r="F1793" s="110"/>
      <c r="G1793" s="110"/>
      <c r="H1793" s="110"/>
      <c r="I1793" s="110" t="s">
        <v>10</v>
      </c>
      <c r="J1793" s="111">
        <v>3600</v>
      </c>
      <c r="K1793" s="111">
        <v>5090</v>
      </c>
      <c r="L1793" s="110" t="s">
        <v>3406</v>
      </c>
      <c r="M1793" s="109">
        <v>1</v>
      </c>
      <c r="N1793" s="109"/>
      <c r="O1793" s="110"/>
      <c r="P1793" s="41" t="str">
        <f t="shared" si="27"/>
        <v>1</v>
      </c>
      <c r="Q1793" s="41" t="str">
        <f>INDEX(Торг!$J:$J,MATCH($B1793,Торг!$B:$B,0))</f>
        <v>АТП</v>
      </c>
      <c r="R1793" s="4" t="b">
        <f>EXACT(VLOOKUP(A1793,Торг!$A:$A,1,0),A1793)</f>
        <v>1</v>
      </c>
    </row>
    <row r="1794" spans="1:18" ht="60" x14ac:dyDescent="0.25">
      <c r="A1794" s="110" t="s">
        <v>2765</v>
      </c>
      <c r="B1794" s="109">
        <v>327414</v>
      </c>
      <c r="C1794" s="109">
        <v>327414</v>
      </c>
      <c r="D1794" s="110" t="s">
        <v>2972</v>
      </c>
      <c r="E1794" s="110" t="s">
        <v>2704</v>
      </c>
      <c r="F1794" s="110"/>
      <c r="G1794" s="110"/>
      <c r="H1794" s="110"/>
      <c r="I1794" s="110" t="s">
        <v>10</v>
      </c>
      <c r="J1794" s="111">
        <v>3600</v>
      </c>
      <c r="K1794" s="111">
        <v>5090</v>
      </c>
      <c r="L1794" s="110" t="s">
        <v>3406</v>
      </c>
      <c r="M1794" s="109">
        <v>1</v>
      </c>
      <c r="N1794" s="109"/>
      <c r="O1794" s="110"/>
      <c r="P1794" s="41" t="str">
        <f t="shared" si="27"/>
        <v>1</v>
      </c>
      <c r="Q1794" s="41" t="str">
        <f>INDEX(Торг!$J:$J,MATCH($B1794,Торг!$B:$B,0))</f>
        <v>АТП</v>
      </c>
      <c r="R1794" s="4" t="b">
        <f>EXACT(VLOOKUP(A1794,Торг!$A:$A,1,0),A1794)</f>
        <v>1</v>
      </c>
    </row>
    <row r="1795" spans="1:18" ht="60" x14ac:dyDescent="0.25">
      <c r="A1795" s="110" t="s">
        <v>2765</v>
      </c>
      <c r="B1795" s="109">
        <v>327604</v>
      </c>
      <c r="C1795" s="109">
        <v>327604</v>
      </c>
      <c r="D1795" s="110" t="s">
        <v>2973</v>
      </c>
      <c r="E1795" s="110" t="s">
        <v>2704</v>
      </c>
      <c r="F1795" s="110"/>
      <c r="G1795" s="110"/>
      <c r="H1795" s="110"/>
      <c r="I1795" s="110" t="s">
        <v>10</v>
      </c>
      <c r="J1795" s="111">
        <v>3600</v>
      </c>
      <c r="K1795" s="111">
        <v>5090</v>
      </c>
      <c r="L1795" s="110" t="s">
        <v>3406</v>
      </c>
      <c r="M1795" s="109">
        <v>1</v>
      </c>
      <c r="N1795" s="109"/>
      <c r="O1795" s="110"/>
      <c r="P1795" s="41" t="str">
        <f t="shared" ref="P1795:P1858" si="28">_xlfn.CONCAT(M1795,IF(N1795&lt;&gt;"",_xlfn.CONCAT("ск",N1795),""))</f>
        <v>1</v>
      </c>
      <c r="Q1795" s="41" t="str">
        <f>INDEX(Торг!$J:$J,MATCH($B1795,Торг!$B:$B,0))</f>
        <v>АТП</v>
      </c>
      <c r="R1795" s="4" t="b">
        <f>EXACT(VLOOKUP(A1795,Торг!$A:$A,1,0),A1795)</f>
        <v>1</v>
      </c>
    </row>
    <row r="1796" spans="1:18" ht="60" x14ac:dyDescent="0.25">
      <c r="A1796" s="110" t="s">
        <v>2765</v>
      </c>
      <c r="B1796" s="109">
        <v>327486</v>
      </c>
      <c r="C1796" s="109">
        <v>327486</v>
      </c>
      <c r="D1796" s="110" t="s">
        <v>2974</v>
      </c>
      <c r="E1796" s="110" t="s">
        <v>2704</v>
      </c>
      <c r="F1796" s="110"/>
      <c r="G1796" s="110"/>
      <c r="H1796" s="110"/>
      <c r="I1796" s="110" t="s">
        <v>10</v>
      </c>
      <c r="J1796" s="111">
        <v>3600</v>
      </c>
      <c r="K1796" s="111">
        <v>5090</v>
      </c>
      <c r="L1796" s="110" t="s">
        <v>3406</v>
      </c>
      <c r="M1796" s="109">
        <v>1</v>
      </c>
      <c r="N1796" s="109"/>
      <c r="O1796" s="110"/>
      <c r="P1796" s="41" t="str">
        <f t="shared" si="28"/>
        <v>1</v>
      </c>
      <c r="Q1796" s="41" t="str">
        <f>INDEX(Торг!$J:$J,MATCH($B1796,Торг!$B:$B,0))</f>
        <v>АТП</v>
      </c>
      <c r="R1796" s="4" t="b">
        <f>EXACT(VLOOKUP(A1796,Торг!$A:$A,1,0),A1796)</f>
        <v>1</v>
      </c>
    </row>
    <row r="1797" spans="1:18" ht="60" x14ac:dyDescent="0.25">
      <c r="A1797" s="110" t="s">
        <v>2765</v>
      </c>
      <c r="B1797" s="109">
        <v>327636</v>
      </c>
      <c r="C1797" s="109">
        <v>327636</v>
      </c>
      <c r="D1797" s="110" t="s">
        <v>2975</v>
      </c>
      <c r="E1797" s="110" t="s">
        <v>2704</v>
      </c>
      <c r="F1797" s="110"/>
      <c r="G1797" s="110"/>
      <c r="H1797" s="110"/>
      <c r="I1797" s="110" t="s">
        <v>10</v>
      </c>
      <c r="J1797" s="111">
        <v>3600</v>
      </c>
      <c r="K1797" s="111">
        <v>5090</v>
      </c>
      <c r="L1797" s="110" t="s">
        <v>3406</v>
      </c>
      <c r="M1797" s="109">
        <v>1</v>
      </c>
      <c r="N1797" s="109"/>
      <c r="O1797" s="110"/>
      <c r="P1797" s="41" t="str">
        <f t="shared" si="28"/>
        <v>1</v>
      </c>
      <c r="Q1797" s="41" t="str">
        <f>INDEX(Торг!$J:$J,MATCH($B1797,Торг!$B:$B,0))</f>
        <v>АТП</v>
      </c>
      <c r="R1797" s="4" t="b">
        <f>EXACT(VLOOKUP(A1797,Торг!$A:$A,1,0),A1797)</f>
        <v>1</v>
      </c>
    </row>
    <row r="1798" spans="1:18" ht="60" x14ac:dyDescent="0.25">
      <c r="A1798" s="110" t="s">
        <v>2765</v>
      </c>
      <c r="B1798" s="109">
        <v>327700</v>
      </c>
      <c r="C1798" s="109">
        <v>327700</v>
      </c>
      <c r="D1798" s="110" t="s">
        <v>2976</v>
      </c>
      <c r="E1798" s="110" t="s">
        <v>2704</v>
      </c>
      <c r="F1798" s="110"/>
      <c r="G1798" s="110"/>
      <c r="H1798" s="110"/>
      <c r="I1798" s="110" t="s">
        <v>10</v>
      </c>
      <c r="J1798" s="111">
        <v>3600</v>
      </c>
      <c r="K1798" s="111">
        <v>5090</v>
      </c>
      <c r="L1798" s="110" t="s">
        <v>3406</v>
      </c>
      <c r="M1798" s="109">
        <v>1</v>
      </c>
      <c r="N1798" s="109"/>
      <c r="O1798" s="110"/>
      <c r="P1798" s="41" t="str">
        <f t="shared" si="28"/>
        <v>1</v>
      </c>
      <c r="Q1798" s="41" t="str">
        <f>INDEX(Торг!$J:$J,MATCH($B1798,Торг!$B:$B,0))</f>
        <v>АТП</v>
      </c>
      <c r="R1798" s="4" t="b">
        <f>EXACT(VLOOKUP(A1798,Торг!$A:$A,1,0),A1798)</f>
        <v>1</v>
      </c>
    </row>
    <row r="1799" spans="1:18" ht="60" x14ac:dyDescent="0.25">
      <c r="A1799" s="110" t="s">
        <v>2765</v>
      </c>
      <c r="B1799" s="109">
        <v>327692</v>
      </c>
      <c r="C1799" s="109">
        <v>327692</v>
      </c>
      <c r="D1799" s="110" t="s">
        <v>2977</v>
      </c>
      <c r="E1799" s="110" t="s">
        <v>2704</v>
      </c>
      <c r="F1799" s="110"/>
      <c r="G1799" s="110"/>
      <c r="H1799" s="110"/>
      <c r="I1799" s="110" t="s">
        <v>10</v>
      </c>
      <c r="J1799" s="111">
        <v>3600</v>
      </c>
      <c r="K1799" s="111">
        <v>5090</v>
      </c>
      <c r="L1799" s="110" t="s">
        <v>3406</v>
      </c>
      <c r="M1799" s="109">
        <v>1</v>
      </c>
      <c r="N1799" s="109"/>
      <c r="O1799" s="110"/>
      <c r="P1799" s="41" t="str">
        <f t="shared" si="28"/>
        <v>1</v>
      </c>
      <c r="Q1799" s="41" t="str">
        <f>INDEX(Торг!$J:$J,MATCH($B1799,Торг!$B:$B,0))</f>
        <v>АТП</v>
      </c>
      <c r="R1799" s="4" t="b">
        <f>EXACT(VLOOKUP(A1799,Торг!$A:$A,1,0),A1799)</f>
        <v>1</v>
      </c>
    </row>
    <row r="1800" spans="1:18" ht="60" x14ac:dyDescent="0.25">
      <c r="A1800" s="110" t="s">
        <v>2765</v>
      </c>
      <c r="B1800" s="109">
        <v>327548</v>
      </c>
      <c r="C1800" s="109">
        <v>327548</v>
      </c>
      <c r="D1800" s="110" t="s">
        <v>2978</v>
      </c>
      <c r="E1800" s="110" t="s">
        <v>2704</v>
      </c>
      <c r="F1800" s="110"/>
      <c r="G1800" s="110"/>
      <c r="H1800" s="110"/>
      <c r="I1800" s="110" t="s">
        <v>10</v>
      </c>
      <c r="J1800" s="111">
        <v>3600</v>
      </c>
      <c r="K1800" s="111">
        <v>5090</v>
      </c>
      <c r="L1800" s="110" t="s">
        <v>3406</v>
      </c>
      <c r="M1800" s="109">
        <v>1</v>
      </c>
      <c r="N1800" s="109"/>
      <c r="O1800" s="110"/>
      <c r="P1800" s="41" t="str">
        <f t="shared" si="28"/>
        <v>1</v>
      </c>
      <c r="Q1800" s="41" t="str">
        <f>INDEX(Торг!$J:$J,MATCH($B1800,Торг!$B:$B,0))</f>
        <v>АТП</v>
      </c>
      <c r="R1800" s="4" t="b">
        <f>EXACT(VLOOKUP(A1800,Торг!$A:$A,1,0),A1800)</f>
        <v>1</v>
      </c>
    </row>
    <row r="1801" spans="1:18" ht="60" x14ac:dyDescent="0.25">
      <c r="A1801" s="110" t="s">
        <v>2765</v>
      </c>
      <c r="B1801" s="109">
        <v>327748</v>
      </c>
      <c r="C1801" s="109">
        <v>327748</v>
      </c>
      <c r="D1801" s="110" t="s">
        <v>2979</v>
      </c>
      <c r="E1801" s="110" t="s">
        <v>2704</v>
      </c>
      <c r="F1801" s="110"/>
      <c r="G1801" s="110"/>
      <c r="H1801" s="110"/>
      <c r="I1801" s="110" t="s">
        <v>10</v>
      </c>
      <c r="J1801" s="111">
        <v>3600</v>
      </c>
      <c r="K1801" s="111">
        <v>5090</v>
      </c>
      <c r="L1801" s="110" t="s">
        <v>3406</v>
      </c>
      <c r="M1801" s="109">
        <v>1</v>
      </c>
      <c r="N1801" s="109"/>
      <c r="O1801" s="110"/>
      <c r="P1801" s="41" t="str">
        <f t="shared" si="28"/>
        <v>1</v>
      </c>
      <c r="Q1801" s="41" t="str">
        <f>INDEX(Торг!$J:$J,MATCH($B1801,Торг!$B:$B,0))</f>
        <v>АТП</v>
      </c>
      <c r="R1801" s="4" t="b">
        <f>EXACT(VLOOKUP(A1801,Торг!$A:$A,1,0),A1801)</f>
        <v>1</v>
      </c>
    </row>
    <row r="1802" spans="1:18" ht="60" x14ac:dyDescent="0.25">
      <c r="A1802" s="110" t="s">
        <v>2765</v>
      </c>
      <c r="B1802" s="109">
        <v>327462</v>
      </c>
      <c r="C1802" s="109">
        <v>327462</v>
      </c>
      <c r="D1802" s="110" t="s">
        <v>2980</v>
      </c>
      <c r="E1802" s="110" t="s">
        <v>2704</v>
      </c>
      <c r="F1802" s="110"/>
      <c r="G1802" s="110"/>
      <c r="H1802" s="110"/>
      <c r="I1802" s="110" t="s">
        <v>10</v>
      </c>
      <c r="J1802" s="111">
        <v>3600</v>
      </c>
      <c r="K1802" s="111">
        <v>5090</v>
      </c>
      <c r="L1802" s="110" t="s">
        <v>3406</v>
      </c>
      <c r="M1802" s="109">
        <v>1</v>
      </c>
      <c r="N1802" s="109"/>
      <c r="O1802" s="110"/>
      <c r="P1802" s="41" t="str">
        <f t="shared" si="28"/>
        <v>1</v>
      </c>
      <c r="Q1802" s="41" t="str">
        <f>INDEX(Торг!$J:$J,MATCH($B1802,Торг!$B:$B,0))</f>
        <v>АТП</v>
      </c>
      <c r="R1802" s="4" t="b">
        <f>EXACT(VLOOKUP(A1802,Торг!$A:$A,1,0),A1802)</f>
        <v>1</v>
      </c>
    </row>
    <row r="1803" spans="1:18" ht="60" x14ac:dyDescent="0.25">
      <c r="A1803" s="110" t="s">
        <v>2765</v>
      </c>
      <c r="B1803" s="109">
        <v>327620</v>
      </c>
      <c r="C1803" s="109">
        <v>327620</v>
      </c>
      <c r="D1803" s="110" t="s">
        <v>2981</v>
      </c>
      <c r="E1803" s="110" t="s">
        <v>2704</v>
      </c>
      <c r="F1803" s="110"/>
      <c r="G1803" s="110"/>
      <c r="H1803" s="110"/>
      <c r="I1803" s="110" t="s">
        <v>10</v>
      </c>
      <c r="J1803" s="111">
        <v>3600</v>
      </c>
      <c r="K1803" s="111">
        <v>5090</v>
      </c>
      <c r="L1803" s="110" t="s">
        <v>3406</v>
      </c>
      <c r="M1803" s="109">
        <v>1</v>
      </c>
      <c r="N1803" s="109"/>
      <c r="O1803" s="110"/>
      <c r="P1803" s="41" t="str">
        <f t="shared" si="28"/>
        <v>1</v>
      </c>
      <c r="Q1803" s="41" t="str">
        <f>INDEX(Торг!$J:$J,MATCH($B1803,Торг!$B:$B,0))</f>
        <v>АТП</v>
      </c>
      <c r="R1803" s="4" t="b">
        <f>EXACT(VLOOKUP(A1803,Торг!$A:$A,1,0),A1803)</f>
        <v>1</v>
      </c>
    </row>
    <row r="1804" spans="1:18" ht="60" x14ac:dyDescent="0.25">
      <c r="A1804" s="110" t="s">
        <v>2765</v>
      </c>
      <c r="B1804" s="109">
        <v>327430</v>
      </c>
      <c r="C1804" s="109">
        <v>327430</v>
      </c>
      <c r="D1804" s="110" t="s">
        <v>2982</v>
      </c>
      <c r="E1804" s="110" t="s">
        <v>2704</v>
      </c>
      <c r="F1804" s="110"/>
      <c r="G1804" s="110"/>
      <c r="H1804" s="110"/>
      <c r="I1804" s="110" t="s">
        <v>10</v>
      </c>
      <c r="J1804" s="111">
        <v>3600</v>
      </c>
      <c r="K1804" s="111">
        <v>5090</v>
      </c>
      <c r="L1804" s="110" t="s">
        <v>3406</v>
      </c>
      <c r="M1804" s="109">
        <v>1</v>
      </c>
      <c r="N1804" s="109"/>
      <c r="O1804" s="110"/>
      <c r="P1804" s="41" t="str">
        <f t="shared" si="28"/>
        <v>1</v>
      </c>
      <c r="Q1804" s="41" t="str">
        <f>INDEX(Торг!$J:$J,MATCH($B1804,Торг!$B:$B,0))</f>
        <v>АТП</v>
      </c>
      <c r="R1804" s="4" t="b">
        <f>EXACT(VLOOKUP(A1804,Торг!$A:$A,1,0),A1804)</f>
        <v>1</v>
      </c>
    </row>
    <row r="1805" spans="1:18" ht="60" x14ac:dyDescent="0.25">
      <c r="A1805" s="110" t="s">
        <v>2765</v>
      </c>
      <c r="B1805" s="109">
        <v>327588</v>
      </c>
      <c r="C1805" s="109">
        <v>327588</v>
      </c>
      <c r="D1805" s="110" t="s">
        <v>2983</v>
      </c>
      <c r="E1805" s="110" t="s">
        <v>2704</v>
      </c>
      <c r="F1805" s="110"/>
      <c r="G1805" s="110"/>
      <c r="H1805" s="110"/>
      <c r="I1805" s="110" t="s">
        <v>10</v>
      </c>
      <c r="J1805" s="111">
        <v>3600</v>
      </c>
      <c r="K1805" s="111">
        <v>5090</v>
      </c>
      <c r="L1805" s="110" t="s">
        <v>3406</v>
      </c>
      <c r="M1805" s="109">
        <v>1</v>
      </c>
      <c r="N1805" s="109"/>
      <c r="O1805" s="110"/>
      <c r="P1805" s="41" t="str">
        <f t="shared" si="28"/>
        <v>1</v>
      </c>
      <c r="Q1805" s="41" t="str">
        <f>INDEX(Торг!$J:$J,MATCH($B1805,Торг!$B:$B,0))</f>
        <v>АТП</v>
      </c>
      <c r="R1805" s="4" t="b">
        <f>EXACT(VLOOKUP(A1805,Торг!$A:$A,1,0),A1805)</f>
        <v>1</v>
      </c>
    </row>
    <row r="1806" spans="1:18" ht="60" x14ac:dyDescent="0.25">
      <c r="A1806" s="110" t="s">
        <v>2765</v>
      </c>
      <c r="B1806" s="109">
        <v>327644</v>
      </c>
      <c r="C1806" s="109">
        <v>327644</v>
      </c>
      <c r="D1806" s="110" t="s">
        <v>2984</v>
      </c>
      <c r="E1806" s="110" t="s">
        <v>2704</v>
      </c>
      <c r="F1806" s="110"/>
      <c r="G1806" s="110"/>
      <c r="H1806" s="110"/>
      <c r="I1806" s="110" t="s">
        <v>10</v>
      </c>
      <c r="J1806" s="111">
        <v>3600</v>
      </c>
      <c r="K1806" s="111">
        <v>5090</v>
      </c>
      <c r="L1806" s="110" t="s">
        <v>3406</v>
      </c>
      <c r="M1806" s="109">
        <v>1</v>
      </c>
      <c r="N1806" s="109"/>
      <c r="O1806" s="110"/>
      <c r="P1806" s="41" t="str">
        <f t="shared" si="28"/>
        <v>1</v>
      </c>
      <c r="Q1806" s="41" t="str">
        <f>INDEX(Торг!$J:$J,MATCH($B1806,Торг!$B:$B,0))</f>
        <v>АТП</v>
      </c>
      <c r="R1806" s="4" t="b">
        <f>EXACT(VLOOKUP(A1806,Торг!$A:$A,1,0),A1806)</f>
        <v>1</v>
      </c>
    </row>
    <row r="1807" spans="1:18" ht="60" x14ac:dyDescent="0.25">
      <c r="A1807" s="110" t="s">
        <v>2765</v>
      </c>
      <c r="B1807" s="109">
        <v>327684</v>
      </c>
      <c r="C1807" s="109">
        <v>327684</v>
      </c>
      <c r="D1807" s="110" t="s">
        <v>2985</v>
      </c>
      <c r="E1807" s="110" t="s">
        <v>2704</v>
      </c>
      <c r="F1807" s="110"/>
      <c r="G1807" s="110"/>
      <c r="H1807" s="110"/>
      <c r="I1807" s="110" t="s">
        <v>10</v>
      </c>
      <c r="J1807" s="111">
        <v>3600</v>
      </c>
      <c r="K1807" s="111">
        <v>5090</v>
      </c>
      <c r="L1807" s="110" t="s">
        <v>3406</v>
      </c>
      <c r="M1807" s="109">
        <v>1</v>
      </c>
      <c r="N1807" s="109"/>
      <c r="O1807" s="110"/>
      <c r="P1807" s="41" t="str">
        <f t="shared" si="28"/>
        <v>1</v>
      </c>
      <c r="Q1807" s="41" t="str">
        <f>INDEX(Торг!$J:$J,MATCH($B1807,Торг!$B:$B,0))</f>
        <v>АТП</v>
      </c>
      <c r="R1807" s="4" t="b">
        <f>EXACT(VLOOKUP(A1807,Торг!$A:$A,1,0),A1807)</f>
        <v>1</v>
      </c>
    </row>
    <row r="1808" spans="1:18" ht="60" x14ac:dyDescent="0.25">
      <c r="A1808" s="110" t="s">
        <v>2765</v>
      </c>
      <c r="B1808" s="109">
        <v>327398</v>
      </c>
      <c r="C1808" s="109">
        <v>327398</v>
      </c>
      <c r="D1808" s="110" t="s">
        <v>2986</v>
      </c>
      <c r="E1808" s="110" t="s">
        <v>2704</v>
      </c>
      <c r="F1808" s="110"/>
      <c r="G1808" s="110"/>
      <c r="H1808" s="110"/>
      <c r="I1808" s="110" t="s">
        <v>10</v>
      </c>
      <c r="J1808" s="111">
        <v>3600</v>
      </c>
      <c r="K1808" s="111">
        <v>5090</v>
      </c>
      <c r="L1808" s="110" t="s">
        <v>3406</v>
      </c>
      <c r="M1808" s="109">
        <v>1</v>
      </c>
      <c r="N1808" s="109"/>
      <c r="O1808" s="110"/>
      <c r="P1808" s="41" t="str">
        <f t="shared" si="28"/>
        <v>1</v>
      </c>
      <c r="Q1808" s="41" t="str">
        <f>INDEX(Торг!$J:$J,MATCH($B1808,Торг!$B:$B,0))</f>
        <v>АТП</v>
      </c>
      <c r="R1808" s="4" t="b">
        <f>EXACT(VLOOKUP(A1808,Торг!$A:$A,1,0),A1808)</f>
        <v>1</v>
      </c>
    </row>
    <row r="1809" spans="1:18" ht="60" x14ac:dyDescent="0.25">
      <c r="A1809" s="110" t="s">
        <v>2765</v>
      </c>
      <c r="B1809" s="109">
        <v>327732</v>
      </c>
      <c r="C1809" s="109">
        <v>327732</v>
      </c>
      <c r="D1809" s="110" t="s">
        <v>2987</v>
      </c>
      <c r="E1809" s="110" t="s">
        <v>2704</v>
      </c>
      <c r="F1809" s="110"/>
      <c r="G1809" s="110"/>
      <c r="H1809" s="110"/>
      <c r="I1809" s="110" t="s">
        <v>10</v>
      </c>
      <c r="J1809" s="111">
        <v>3600</v>
      </c>
      <c r="K1809" s="111">
        <v>5090</v>
      </c>
      <c r="L1809" s="110" t="s">
        <v>3406</v>
      </c>
      <c r="M1809" s="109">
        <v>1</v>
      </c>
      <c r="N1809" s="109"/>
      <c r="O1809" s="110"/>
      <c r="P1809" s="41" t="str">
        <f t="shared" si="28"/>
        <v>1</v>
      </c>
      <c r="Q1809" s="41" t="str">
        <f>INDEX(Торг!$J:$J,MATCH($B1809,Торг!$B:$B,0))</f>
        <v>АТП</v>
      </c>
      <c r="R1809" s="4" t="b">
        <f>EXACT(VLOOKUP(A1809,Торг!$A:$A,1,0),A1809)</f>
        <v>1</v>
      </c>
    </row>
    <row r="1810" spans="1:18" ht="60" x14ac:dyDescent="0.25">
      <c r="A1810" s="110" t="s">
        <v>2765</v>
      </c>
      <c r="B1810" s="109">
        <v>327580</v>
      </c>
      <c r="C1810" s="109">
        <v>327580</v>
      </c>
      <c r="D1810" s="110" t="s">
        <v>2988</v>
      </c>
      <c r="E1810" s="110" t="s">
        <v>2704</v>
      </c>
      <c r="F1810" s="110"/>
      <c r="G1810" s="110"/>
      <c r="H1810" s="110"/>
      <c r="I1810" s="110" t="s">
        <v>10</v>
      </c>
      <c r="J1810" s="111">
        <v>3600</v>
      </c>
      <c r="K1810" s="111">
        <v>5090</v>
      </c>
      <c r="L1810" s="110" t="s">
        <v>3406</v>
      </c>
      <c r="M1810" s="109">
        <v>1</v>
      </c>
      <c r="N1810" s="109"/>
      <c r="O1810" s="110"/>
      <c r="P1810" s="41" t="str">
        <f t="shared" si="28"/>
        <v>1</v>
      </c>
      <c r="Q1810" s="41" t="str">
        <f>INDEX(Торг!$J:$J,MATCH($B1810,Торг!$B:$B,0))</f>
        <v>АТП</v>
      </c>
      <c r="R1810" s="4" t="b">
        <f>EXACT(VLOOKUP(A1810,Торг!$A:$A,1,0),A1810)</f>
        <v>1</v>
      </c>
    </row>
    <row r="1811" spans="1:18" ht="60" x14ac:dyDescent="0.25">
      <c r="A1811" s="110" t="s">
        <v>2765</v>
      </c>
      <c r="B1811" s="109">
        <v>327660</v>
      </c>
      <c r="C1811" s="109">
        <v>327660</v>
      </c>
      <c r="D1811" s="110" t="s">
        <v>2989</v>
      </c>
      <c r="E1811" s="110" t="s">
        <v>2704</v>
      </c>
      <c r="F1811" s="110"/>
      <c r="G1811" s="110"/>
      <c r="H1811" s="110"/>
      <c r="I1811" s="110" t="s">
        <v>10</v>
      </c>
      <c r="J1811" s="111">
        <v>3600</v>
      </c>
      <c r="K1811" s="111">
        <v>5090</v>
      </c>
      <c r="L1811" s="110" t="s">
        <v>3406</v>
      </c>
      <c r="M1811" s="109">
        <v>1</v>
      </c>
      <c r="N1811" s="109"/>
      <c r="O1811" s="110"/>
      <c r="P1811" s="41" t="str">
        <f t="shared" si="28"/>
        <v>1</v>
      </c>
      <c r="Q1811" s="41" t="str">
        <f>INDEX(Торг!$J:$J,MATCH($B1811,Торг!$B:$B,0))</f>
        <v>АТП</v>
      </c>
      <c r="R1811" s="4" t="b">
        <f>EXACT(VLOOKUP(A1811,Торг!$A:$A,1,0),A1811)</f>
        <v>1</v>
      </c>
    </row>
    <row r="1812" spans="1:18" ht="60" x14ac:dyDescent="0.25">
      <c r="A1812" s="110" t="s">
        <v>2765</v>
      </c>
      <c r="B1812" s="109">
        <v>327470</v>
      </c>
      <c r="C1812" s="109">
        <v>327470</v>
      </c>
      <c r="D1812" s="110" t="s">
        <v>2990</v>
      </c>
      <c r="E1812" s="110" t="s">
        <v>2704</v>
      </c>
      <c r="F1812" s="110"/>
      <c r="G1812" s="110"/>
      <c r="H1812" s="110"/>
      <c r="I1812" s="110" t="s">
        <v>10</v>
      </c>
      <c r="J1812" s="111">
        <v>3600</v>
      </c>
      <c r="K1812" s="111">
        <v>5090</v>
      </c>
      <c r="L1812" s="110" t="s">
        <v>3406</v>
      </c>
      <c r="M1812" s="109">
        <v>1</v>
      </c>
      <c r="N1812" s="109"/>
      <c r="O1812" s="110"/>
      <c r="P1812" s="41" t="str">
        <f t="shared" si="28"/>
        <v>1</v>
      </c>
      <c r="Q1812" s="41" t="str">
        <f>INDEX(Торг!$J:$J,MATCH($B1812,Торг!$B:$B,0))</f>
        <v>АТП</v>
      </c>
      <c r="R1812" s="4" t="b">
        <f>EXACT(VLOOKUP(A1812,Торг!$A:$A,1,0),A1812)</f>
        <v>1</v>
      </c>
    </row>
    <row r="1813" spans="1:18" ht="60" x14ac:dyDescent="0.25">
      <c r="A1813" s="110" t="s">
        <v>2765</v>
      </c>
      <c r="B1813" s="109">
        <v>327596</v>
      </c>
      <c r="C1813" s="109">
        <v>327596</v>
      </c>
      <c r="D1813" s="110" t="s">
        <v>2991</v>
      </c>
      <c r="E1813" s="110" t="s">
        <v>2704</v>
      </c>
      <c r="F1813" s="110"/>
      <c r="G1813" s="110"/>
      <c r="H1813" s="110"/>
      <c r="I1813" s="110" t="s">
        <v>10</v>
      </c>
      <c r="J1813" s="111">
        <v>3600</v>
      </c>
      <c r="K1813" s="111">
        <v>5090</v>
      </c>
      <c r="L1813" s="110" t="s">
        <v>3406</v>
      </c>
      <c r="M1813" s="109">
        <v>1</v>
      </c>
      <c r="N1813" s="109"/>
      <c r="O1813" s="110"/>
      <c r="P1813" s="41" t="str">
        <f t="shared" si="28"/>
        <v>1</v>
      </c>
      <c r="Q1813" s="41" t="str">
        <f>INDEX(Торг!$J:$J,MATCH($B1813,Торг!$B:$B,0))</f>
        <v>АТП</v>
      </c>
      <c r="R1813" s="4" t="b">
        <f>EXACT(VLOOKUP(A1813,Торг!$A:$A,1,0),A1813)</f>
        <v>1</v>
      </c>
    </row>
    <row r="1814" spans="1:18" ht="60" x14ac:dyDescent="0.25">
      <c r="A1814" s="110" t="s">
        <v>2765</v>
      </c>
      <c r="B1814" s="109">
        <v>327502</v>
      </c>
      <c r="C1814" s="109">
        <v>327502</v>
      </c>
      <c r="D1814" s="110" t="s">
        <v>2992</v>
      </c>
      <c r="E1814" s="110" t="s">
        <v>2704</v>
      </c>
      <c r="F1814" s="110"/>
      <c r="G1814" s="110"/>
      <c r="H1814" s="110"/>
      <c r="I1814" s="110" t="s">
        <v>10</v>
      </c>
      <c r="J1814" s="111">
        <v>3600</v>
      </c>
      <c r="K1814" s="111">
        <v>5090</v>
      </c>
      <c r="L1814" s="110" t="s">
        <v>3406</v>
      </c>
      <c r="M1814" s="109">
        <v>1</v>
      </c>
      <c r="N1814" s="109"/>
      <c r="O1814" s="110"/>
      <c r="P1814" s="41" t="str">
        <f t="shared" si="28"/>
        <v>1</v>
      </c>
      <c r="Q1814" s="41" t="str">
        <f>INDEX(Торг!$J:$J,MATCH($B1814,Торг!$B:$B,0))</f>
        <v>АТП</v>
      </c>
      <c r="R1814" s="4" t="b">
        <f>EXACT(VLOOKUP(A1814,Торг!$A:$A,1,0),A1814)</f>
        <v>1</v>
      </c>
    </row>
    <row r="1815" spans="1:18" ht="60" x14ac:dyDescent="0.25">
      <c r="A1815" s="110" t="s">
        <v>2765</v>
      </c>
      <c r="B1815" s="109">
        <v>327446</v>
      </c>
      <c r="C1815" s="109">
        <v>327446</v>
      </c>
      <c r="D1815" s="110" t="s">
        <v>2993</v>
      </c>
      <c r="E1815" s="110" t="s">
        <v>2704</v>
      </c>
      <c r="F1815" s="110"/>
      <c r="G1815" s="110"/>
      <c r="H1815" s="110"/>
      <c r="I1815" s="110" t="s">
        <v>10</v>
      </c>
      <c r="J1815" s="111">
        <v>3600</v>
      </c>
      <c r="K1815" s="111">
        <v>5090</v>
      </c>
      <c r="L1815" s="110" t="s">
        <v>3406</v>
      </c>
      <c r="M1815" s="109">
        <v>1</v>
      </c>
      <c r="N1815" s="109"/>
      <c r="O1815" s="110"/>
      <c r="P1815" s="41" t="str">
        <f t="shared" si="28"/>
        <v>1</v>
      </c>
      <c r="Q1815" s="41" t="str">
        <f>INDEX(Торг!$J:$J,MATCH($B1815,Торг!$B:$B,0))</f>
        <v>АТП</v>
      </c>
      <c r="R1815" s="4" t="b">
        <f>EXACT(VLOOKUP(A1815,Торг!$A:$A,1,0),A1815)</f>
        <v>1</v>
      </c>
    </row>
    <row r="1816" spans="1:18" ht="60" x14ac:dyDescent="0.25">
      <c r="A1816" s="110" t="s">
        <v>2765</v>
      </c>
      <c r="B1816" s="109">
        <v>327454</v>
      </c>
      <c r="C1816" s="109">
        <v>327454</v>
      </c>
      <c r="D1816" s="110" t="s">
        <v>2994</v>
      </c>
      <c r="E1816" s="110" t="s">
        <v>2704</v>
      </c>
      <c r="F1816" s="110"/>
      <c r="G1816" s="110"/>
      <c r="H1816" s="110"/>
      <c r="I1816" s="110" t="s">
        <v>10</v>
      </c>
      <c r="J1816" s="111">
        <v>3600</v>
      </c>
      <c r="K1816" s="111">
        <v>5090</v>
      </c>
      <c r="L1816" s="110" t="s">
        <v>3406</v>
      </c>
      <c r="M1816" s="109">
        <v>1</v>
      </c>
      <c r="N1816" s="109"/>
      <c r="O1816" s="110"/>
      <c r="P1816" s="41" t="str">
        <f t="shared" si="28"/>
        <v>1</v>
      </c>
      <c r="Q1816" s="41" t="str">
        <f>INDEX(Торг!$J:$J,MATCH($B1816,Торг!$B:$B,0))</f>
        <v>АТП</v>
      </c>
      <c r="R1816" s="4" t="b">
        <f>EXACT(VLOOKUP(A1816,Торг!$A:$A,1,0),A1816)</f>
        <v>1</v>
      </c>
    </row>
    <row r="1817" spans="1:18" ht="60" x14ac:dyDescent="0.25">
      <c r="A1817" s="110" t="s">
        <v>2765</v>
      </c>
      <c r="B1817" s="109">
        <v>327406</v>
      </c>
      <c r="C1817" s="109">
        <v>327406</v>
      </c>
      <c r="D1817" s="110" t="s">
        <v>2995</v>
      </c>
      <c r="E1817" s="110" t="s">
        <v>2704</v>
      </c>
      <c r="F1817" s="110"/>
      <c r="G1817" s="110"/>
      <c r="H1817" s="110"/>
      <c r="I1817" s="110" t="s">
        <v>10</v>
      </c>
      <c r="J1817" s="111">
        <v>3600</v>
      </c>
      <c r="K1817" s="111">
        <v>5090</v>
      </c>
      <c r="L1817" s="110" t="s">
        <v>3406</v>
      </c>
      <c r="M1817" s="109">
        <v>1</v>
      </c>
      <c r="N1817" s="109"/>
      <c r="O1817" s="110"/>
      <c r="P1817" s="41" t="str">
        <f t="shared" si="28"/>
        <v>1</v>
      </c>
      <c r="Q1817" s="41" t="str">
        <f>INDEX(Торг!$J:$J,MATCH($B1817,Торг!$B:$B,0))</f>
        <v>АТП</v>
      </c>
      <c r="R1817" s="4" t="b">
        <f>EXACT(VLOOKUP(A1817,Торг!$A:$A,1,0),A1817)</f>
        <v>1</v>
      </c>
    </row>
    <row r="1818" spans="1:18" ht="60" x14ac:dyDescent="0.25">
      <c r="A1818" s="110" t="s">
        <v>2765</v>
      </c>
      <c r="B1818" s="109">
        <v>327518</v>
      </c>
      <c r="C1818" s="109">
        <v>327518</v>
      </c>
      <c r="D1818" s="110" t="s">
        <v>2996</v>
      </c>
      <c r="E1818" s="110" t="s">
        <v>2704</v>
      </c>
      <c r="F1818" s="110"/>
      <c r="G1818" s="110"/>
      <c r="H1818" s="110"/>
      <c r="I1818" s="110" t="s">
        <v>10</v>
      </c>
      <c r="J1818" s="111">
        <v>3600</v>
      </c>
      <c r="K1818" s="111">
        <v>5090</v>
      </c>
      <c r="L1818" s="110" t="s">
        <v>3406</v>
      </c>
      <c r="M1818" s="109">
        <v>1</v>
      </c>
      <c r="N1818" s="109"/>
      <c r="O1818" s="110"/>
      <c r="P1818" s="41" t="str">
        <f t="shared" si="28"/>
        <v>1</v>
      </c>
      <c r="Q1818" s="41" t="str">
        <f>INDEX(Торг!$J:$J,MATCH($B1818,Торг!$B:$B,0))</f>
        <v>АТП</v>
      </c>
      <c r="R1818" s="4" t="b">
        <f>EXACT(VLOOKUP(A1818,Торг!$A:$A,1,0),A1818)</f>
        <v>1</v>
      </c>
    </row>
    <row r="1819" spans="1:18" ht="60" x14ac:dyDescent="0.25">
      <c r="A1819" s="110" t="s">
        <v>2765</v>
      </c>
      <c r="B1819" s="109">
        <v>327628</v>
      </c>
      <c r="C1819" s="109">
        <v>327628</v>
      </c>
      <c r="D1819" s="110" t="s">
        <v>2997</v>
      </c>
      <c r="E1819" s="110" t="s">
        <v>2704</v>
      </c>
      <c r="F1819" s="110"/>
      <c r="G1819" s="110"/>
      <c r="H1819" s="110"/>
      <c r="I1819" s="110" t="s">
        <v>10</v>
      </c>
      <c r="J1819" s="111">
        <v>3600</v>
      </c>
      <c r="K1819" s="111">
        <v>5090</v>
      </c>
      <c r="L1819" s="110" t="s">
        <v>3406</v>
      </c>
      <c r="M1819" s="109">
        <v>1</v>
      </c>
      <c r="N1819" s="109"/>
      <c r="O1819" s="110"/>
      <c r="P1819" s="41" t="str">
        <f t="shared" si="28"/>
        <v>1</v>
      </c>
      <c r="Q1819" s="41" t="str">
        <f>INDEX(Торг!$J:$J,MATCH($B1819,Торг!$B:$B,0))</f>
        <v>АТП</v>
      </c>
      <c r="R1819" s="4" t="b">
        <f>EXACT(VLOOKUP(A1819,Торг!$A:$A,1,0),A1819)</f>
        <v>1</v>
      </c>
    </row>
    <row r="1820" spans="1:18" ht="60" x14ac:dyDescent="0.25">
      <c r="A1820" s="110" t="s">
        <v>2765</v>
      </c>
      <c r="B1820" s="109">
        <v>327708</v>
      </c>
      <c r="C1820" s="109">
        <v>327708</v>
      </c>
      <c r="D1820" s="110" t="s">
        <v>2998</v>
      </c>
      <c r="E1820" s="110" t="s">
        <v>2704</v>
      </c>
      <c r="F1820" s="110"/>
      <c r="G1820" s="110"/>
      <c r="H1820" s="110"/>
      <c r="I1820" s="110" t="s">
        <v>10</v>
      </c>
      <c r="J1820" s="111">
        <v>3600</v>
      </c>
      <c r="K1820" s="111">
        <v>5090</v>
      </c>
      <c r="L1820" s="110" t="s">
        <v>3406</v>
      </c>
      <c r="M1820" s="109">
        <v>1</v>
      </c>
      <c r="N1820" s="109"/>
      <c r="O1820" s="110"/>
      <c r="P1820" s="41" t="str">
        <f t="shared" si="28"/>
        <v>1</v>
      </c>
      <c r="Q1820" s="41" t="str">
        <f>INDEX(Торг!$J:$J,MATCH($B1820,Торг!$B:$B,0))</f>
        <v>АТП</v>
      </c>
      <c r="R1820" s="4" t="b">
        <f>EXACT(VLOOKUP(A1820,Торг!$A:$A,1,0),A1820)</f>
        <v>1</v>
      </c>
    </row>
    <row r="1821" spans="1:18" ht="60" x14ac:dyDescent="0.25">
      <c r="A1821" s="110" t="s">
        <v>2765</v>
      </c>
      <c r="B1821" s="109">
        <v>327510</v>
      </c>
      <c r="C1821" s="109">
        <v>327510</v>
      </c>
      <c r="D1821" s="110" t="s">
        <v>2999</v>
      </c>
      <c r="E1821" s="110" t="s">
        <v>2704</v>
      </c>
      <c r="F1821" s="110"/>
      <c r="G1821" s="110"/>
      <c r="H1821" s="110"/>
      <c r="I1821" s="110" t="s">
        <v>10</v>
      </c>
      <c r="J1821" s="111">
        <v>3600</v>
      </c>
      <c r="K1821" s="111">
        <v>5090</v>
      </c>
      <c r="L1821" s="110" t="s">
        <v>3406</v>
      </c>
      <c r="M1821" s="109">
        <v>1</v>
      </c>
      <c r="N1821" s="109"/>
      <c r="O1821" s="110"/>
      <c r="P1821" s="41" t="str">
        <f t="shared" si="28"/>
        <v>1</v>
      </c>
      <c r="Q1821" s="41" t="str">
        <f>INDEX(Торг!$J:$J,MATCH($B1821,Торг!$B:$B,0))</f>
        <v>АТП</v>
      </c>
      <c r="R1821" s="4" t="b">
        <f>EXACT(VLOOKUP(A1821,Торг!$A:$A,1,0),A1821)</f>
        <v>1</v>
      </c>
    </row>
    <row r="1822" spans="1:18" ht="75" x14ac:dyDescent="0.25">
      <c r="A1822" s="110" t="s">
        <v>2765</v>
      </c>
      <c r="B1822" s="109">
        <v>327390</v>
      </c>
      <c r="C1822" s="109">
        <v>327390</v>
      </c>
      <c r="D1822" s="110" t="s">
        <v>3000</v>
      </c>
      <c r="E1822" s="110" t="s">
        <v>2704</v>
      </c>
      <c r="F1822" s="110"/>
      <c r="G1822" s="110"/>
      <c r="H1822" s="110"/>
      <c r="I1822" s="110" t="s">
        <v>10</v>
      </c>
      <c r="J1822" s="111">
        <v>3600</v>
      </c>
      <c r="K1822" s="111">
        <v>5090</v>
      </c>
      <c r="L1822" s="110" t="s">
        <v>3406</v>
      </c>
      <c r="M1822" s="109">
        <v>1</v>
      </c>
      <c r="N1822" s="109"/>
      <c r="O1822" s="110"/>
      <c r="P1822" s="41" t="str">
        <f t="shared" si="28"/>
        <v>1</v>
      </c>
      <c r="Q1822" s="41" t="str">
        <f>INDEX(Торг!$J:$J,MATCH($B1822,Торг!$B:$B,0))</f>
        <v>АТП</v>
      </c>
      <c r="R1822" s="4" t="b">
        <f>EXACT(VLOOKUP(A1822,Торг!$A:$A,1,0),A1822)</f>
        <v>1</v>
      </c>
    </row>
    <row r="1823" spans="1:18" ht="75" x14ac:dyDescent="0.25">
      <c r="A1823" s="110" t="s">
        <v>2765</v>
      </c>
      <c r="B1823" s="109">
        <v>327186</v>
      </c>
      <c r="C1823" s="109">
        <v>327186</v>
      </c>
      <c r="D1823" s="110" t="s">
        <v>3001</v>
      </c>
      <c r="E1823" s="110" t="s">
        <v>2704</v>
      </c>
      <c r="F1823" s="110"/>
      <c r="G1823" s="110"/>
      <c r="H1823" s="110" t="s">
        <v>562</v>
      </c>
      <c r="I1823" s="110" t="s">
        <v>10</v>
      </c>
      <c r="J1823" s="111">
        <v>3800</v>
      </c>
      <c r="K1823" s="111">
        <v>5490</v>
      </c>
      <c r="L1823" s="110"/>
      <c r="M1823" s="109">
        <v>1</v>
      </c>
      <c r="N1823" s="109"/>
      <c r="O1823" s="110"/>
      <c r="P1823" s="41" t="str">
        <f t="shared" si="28"/>
        <v>1</v>
      </c>
      <c r="Q1823" s="41" t="str">
        <f>INDEX(Торг!$J:$J,MATCH($B1823,Торг!$B:$B,0))</f>
        <v>АТП</v>
      </c>
      <c r="R1823" s="4" t="b">
        <f>EXACT(VLOOKUP(A1823,Торг!$A:$A,1,0),A1823)</f>
        <v>1</v>
      </c>
    </row>
    <row r="1824" spans="1:18" ht="75" x14ac:dyDescent="0.25">
      <c r="A1824" s="110" t="s">
        <v>2765</v>
      </c>
      <c r="B1824" s="109">
        <v>327372</v>
      </c>
      <c r="C1824" s="109">
        <v>327372</v>
      </c>
      <c r="D1824" s="110" t="s">
        <v>3002</v>
      </c>
      <c r="E1824" s="110" t="s">
        <v>2704</v>
      </c>
      <c r="F1824" s="110"/>
      <c r="G1824" s="110"/>
      <c r="H1824" s="110" t="s">
        <v>562</v>
      </c>
      <c r="I1824" s="110" t="s">
        <v>10</v>
      </c>
      <c r="J1824" s="111">
        <v>4400</v>
      </c>
      <c r="K1824" s="111">
        <v>6290</v>
      </c>
      <c r="L1824" s="110" t="s">
        <v>3406</v>
      </c>
      <c r="M1824" s="109">
        <v>1</v>
      </c>
      <c r="N1824" s="109"/>
      <c r="O1824" s="110"/>
      <c r="P1824" s="41" t="str">
        <f t="shared" si="28"/>
        <v>1</v>
      </c>
      <c r="Q1824" s="41" t="str">
        <f>INDEX(Торг!$J:$J,MATCH($B1824,Торг!$B:$B,0))</f>
        <v>АТП</v>
      </c>
      <c r="R1824" s="4" t="b">
        <f>EXACT(VLOOKUP(A1824,Торг!$A:$A,1,0),A1824)</f>
        <v>1</v>
      </c>
    </row>
    <row r="1825" spans="1:18" ht="75" x14ac:dyDescent="0.25">
      <c r="A1825" s="110" t="s">
        <v>2765</v>
      </c>
      <c r="B1825" s="109">
        <v>327214</v>
      </c>
      <c r="C1825" s="109">
        <v>327214</v>
      </c>
      <c r="D1825" s="110" t="s">
        <v>3003</v>
      </c>
      <c r="E1825" s="110" t="s">
        <v>2704</v>
      </c>
      <c r="F1825" s="110"/>
      <c r="G1825" s="110"/>
      <c r="H1825" s="110" t="s">
        <v>562</v>
      </c>
      <c r="I1825" s="110" t="s">
        <v>10</v>
      </c>
      <c r="J1825" s="111">
        <v>4400</v>
      </c>
      <c r="K1825" s="111">
        <v>6290</v>
      </c>
      <c r="L1825" s="110" t="s">
        <v>3406</v>
      </c>
      <c r="M1825" s="109">
        <v>1</v>
      </c>
      <c r="N1825" s="109"/>
      <c r="O1825" s="110"/>
      <c r="P1825" s="41" t="str">
        <f t="shared" si="28"/>
        <v>1</v>
      </c>
      <c r="Q1825" s="41" t="str">
        <f>INDEX(Торг!$J:$J,MATCH($B1825,Торг!$B:$B,0))</f>
        <v>АТП</v>
      </c>
      <c r="R1825" s="4" t="b">
        <f>EXACT(VLOOKUP(A1825,Торг!$A:$A,1,0),A1825)</f>
        <v>1</v>
      </c>
    </row>
    <row r="1826" spans="1:18" ht="75" x14ac:dyDescent="0.25">
      <c r="A1826" s="110" t="s">
        <v>2765</v>
      </c>
      <c r="B1826" s="109">
        <v>327280</v>
      </c>
      <c r="C1826" s="109">
        <v>327280</v>
      </c>
      <c r="D1826" s="110" t="s">
        <v>3004</v>
      </c>
      <c r="E1826" s="110" t="s">
        <v>2704</v>
      </c>
      <c r="F1826" s="110"/>
      <c r="G1826" s="110"/>
      <c r="H1826" s="110" t="s">
        <v>562</v>
      </c>
      <c r="I1826" s="110" t="s">
        <v>10</v>
      </c>
      <c r="J1826" s="111">
        <v>4400</v>
      </c>
      <c r="K1826" s="111">
        <v>6290</v>
      </c>
      <c r="L1826" s="110" t="s">
        <v>3406</v>
      </c>
      <c r="M1826" s="109">
        <v>1</v>
      </c>
      <c r="N1826" s="109"/>
      <c r="O1826" s="110"/>
      <c r="P1826" s="41" t="str">
        <f t="shared" si="28"/>
        <v>1</v>
      </c>
      <c r="Q1826" s="41" t="str">
        <f>INDEX(Торг!$J:$J,MATCH($B1826,Торг!$B:$B,0))</f>
        <v>АТП</v>
      </c>
      <c r="R1826" s="4" t="b">
        <f>EXACT(VLOOKUP(A1826,Торг!$A:$A,1,0),A1826)</f>
        <v>1</v>
      </c>
    </row>
    <row r="1827" spans="1:18" ht="75" x14ac:dyDescent="0.25">
      <c r="A1827" s="110" t="s">
        <v>2765</v>
      </c>
      <c r="B1827" s="109">
        <v>327272</v>
      </c>
      <c r="C1827" s="109">
        <v>327272</v>
      </c>
      <c r="D1827" s="110" t="s">
        <v>3005</v>
      </c>
      <c r="E1827" s="110" t="s">
        <v>2704</v>
      </c>
      <c r="F1827" s="110"/>
      <c r="G1827" s="110"/>
      <c r="H1827" s="110" t="s">
        <v>562</v>
      </c>
      <c r="I1827" s="110" t="s">
        <v>10</v>
      </c>
      <c r="J1827" s="111">
        <v>4400</v>
      </c>
      <c r="K1827" s="111">
        <v>6290</v>
      </c>
      <c r="L1827" s="110" t="s">
        <v>3406</v>
      </c>
      <c r="M1827" s="109">
        <v>1</v>
      </c>
      <c r="N1827" s="109"/>
      <c r="O1827" s="110"/>
      <c r="P1827" s="41" t="str">
        <f t="shared" si="28"/>
        <v>1</v>
      </c>
      <c r="Q1827" s="41" t="str">
        <f>INDEX(Торг!$J:$J,MATCH($B1827,Торг!$B:$B,0))</f>
        <v>АТП</v>
      </c>
      <c r="R1827" s="4" t="b">
        <f>EXACT(VLOOKUP(A1827,Торг!$A:$A,1,0),A1827)</f>
        <v>1</v>
      </c>
    </row>
    <row r="1828" spans="1:18" ht="75" x14ac:dyDescent="0.25">
      <c r="A1828" s="110" t="s">
        <v>2765</v>
      </c>
      <c r="B1828" s="109">
        <v>327250</v>
      </c>
      <c r="C1828" s="109">
        <v>327250</v>
      </c>
      <c r="D1828" s="110" t="s">
        <v>3006</v>
      </c>
      <c r="E1828" s="110" t="s">
        <v>2704</v>
      </c>
      <c r="F1828" s="110"/>
      <c r="G1828" s="110"/>
      <c r="H1828" s="110" t="s">
        <v>562</v>
      </c>
      <c r="I1828" s="110" t="s">
        <v>10</v>
      </c>
      <c r="J1828" s="111">
        <v>4400</v>
      </c>
      <c r="K1828" s="111">
        <v>6290</v>
      </c>
      <c r="L1828" s="110" t="s">
        <v>3406</v>
      </c>
      <c r="M1828" s="109">
        <v>1</v>
      </c>
      <c r="N1828" s="109"/>
      <c r="O1828" s="110"/>
      <c r="P1828" s="41" t="str">
        <f t="shared" si="28"/>
        <v>1</v>
      </c>
      <c r="Q1828" s="41" t="str">
        <f>INDEX(Торг!$J:$J,MATCH($B1828,Торг!$B:$B,0))</f>
        <v>АТП</v>
      </c>
      <c r="R1828" s="4" t="b">
        <f>EXACT(VLOOKUP(A1828,Торг!$A:$A,1,0),A1828)</f>
        <v>1</v>
      </c>
    </row>
    <row r="1829" spans="1:18" ht="75" x14ac:dyDescent="0.25">
      <c r="A1829" s="110" t="s">
        <v>2765</v>
      </c>
      <c r="B1829" s="109">
        <v>327336</v>
      </c>
      <c r="C1829" s="109">
        <v>327336</v>
      </c>
      <c r="D1829" s="110" t="s">
        <v>3007</v>
      </c>
      <c r="E1829" s="110" t="s">
        <v>2704</v>
      </c>
      <c r="F1829" s="110"/>
      <c r="G1829" s="110"/>
      <c r="H1829" s="110" t="s">
        <v>562</v>
      </c>
      <c r="I1829" s="110" t="s">
        <v>10</v>
      </c>
      <c r="J1829" s="111">
        <v>4400</v>
      </c>
      <c r="K1829" s="111">
        <v>6290</v>
      </c>
      <c r="L1829" s="110" t="s">
        <v>3406</v>
      </c>
      <c r="M1829" s="109">
        <v>1</v>
      </c>
      <c r="N1829" s="109"/>
      <c r="O1829" s="110"/>
      <c r="P1829" s="41" t="str">
        <f t="shared" si="28"/>
        <v>1</v>
      </c>
      <c r="Q1829" s="41" t="str">
        <f>INDEX(Торг!$J:$J,MATCH($B1829,Торг!$B:$B,0))</f>
        <v>АТП</v>
      </c>
      <c r="R1829" s="4" t="b">
        <f>EXACT(VLOOKUP(A1829,Торг!$A:$A,1,0),A1829)</f>
        <v>1</v>
      </c>
    </row>
    <row r="1830" spans="1:18" ht="75" x14ac:dyDescent="0.25">
      <c r="A1830" s="110" t="s">
        <v>2765</v>
      </c>
      <c r="B1830" s="109">
        <v>327328</v>
      </c>
      <c r="C1830" s="109">
        <v>327328</v>
      </c>
      <c r="D1830" s="110" t="s">
        <v>3008</v>
      </c>
      <c r="E1830" s="110" t="s">
        <v>2704</v>
      </c>
      <c r="F1830" s="110"/>
      <c r="G1830" s="110"/>
      <c r="H1830" s="110" t="s">
        <v>562</v>
      </c>
      <c r="I1830" s="110" t="s">
        <v>10</v>
      </c>
      <c r="J1830" s="111">
        <v>4400</v>
      </c>
      <c r="K1830" s="111">
        <v>6290</v>
      </c>
      <c r="L1830" s="110" t="s">
        <v>3406</v>
      </c>
      <c r="M1830" s="109">
        <v>1</v>
      </c>
      <c r="N1830" s="109"/>
      <c r="O1830" s="110"/>
      <c r="P1830" s="41" t="str">
        <f t="shared" si="28"/>
        <v>1</v>
      </c>
      <c r="Q1830" s="41" t="str">
        <f>INDEX(Торг!$J:$J,MATCH($B1830,Торг!$B:$B,0))</f>
        <v>АТП</v>
      </c>
      <c r="R1830" s="4" t="b">
        <f>EXACT(VLOOKUP(A1830,Торг!$A:$A,1,0),A1830)</f>
        <v>1</v>
      </c>
    </row>
    <row r="1831" spans="1:18" ht="75" x14ac:dyDescent="0.25">
      <c r="A1831" s="110" t="s">
        <v>2765</v>
      </c>
      <c r="B1831" s="109">
        <v>327364</v>
      </c>
      <c r="C1831" s="109">
        <v>327364</v>
      </c>
      <c r="D1831" s="110" t="s">
        <v>3009</v>
      </c>
      <c r="E1831" s="110" t="s">
        <v>2704</v>
      </c>
      <c r="F1831" s="110"/>
      <c r="G1831" s="110"/>
      <c r="H1831" s="110" t="s">
        <v>562</v>
      </c>
      <c r="I1831" s="110" t="s">
        <v>10</v>
      </c>
      <c r="J1831" s="111">
        <v>4400</v>
      </c>
      <c r="K1831" s="111">
        <v>6290</v>
      </c>
      <c r="L1831" s="110" t="s">
        <v>3406</v>
      </c>
      <c r="M1831" s="109">
        <v>1</v>
      </c>
      <c r="N1831" s="109"/>
      <c r="O1831" s="110"/>
      <c r="P1831" s="41" t="str">
        <f t="shared" si="28"/>
        <v>1</v>
      </c>
      <c r="Q1831" s="41" t="str">
        <f>INDEX(Торг!$J:$J,MATCH($B1831,Торг!$B:$B,0))</f>
        <v>АТП</v>
      </c>
      <c r="R1831" s="4" t="b">
        <f>EXACT(VLOOKUP(A1831,Торг!$A:$A,1,0),A1831)</f>
        <v>1</v>
      </c>
    </row>
    <row r="1832" spans="1:18" ht="75" x14ac:dyDescent="0.25">
      <c r="A1832" s="110" t="s">
        <v>2765</v>
      </c>
      <c r="B1832" s="109">
        <v>327284</v>
      </c>
      <c r="C1832" s="109">
        <v>327284</v>
      </c>
      <c r="D1832" s="110" t="s">
        <v>3010</v>
      </c>
      <c r="E1832" s="110" t="s">
        <v>2704</v>
      </c>
      <c r="F1832" s="110"/>
      <c r="G1832" s="110"/>
      <c r="H1832" s="110" t="s">
        <v>562</v>
      </c>
      <c r="I1832" s="110" t="s">
        <v>10</v>
      </c>
      <c r="J1832" s="111">
        <v>4400</v>
      </c>
      <c r="K1832" s="111">
        <v>6290</v>
      </c>
      <c r="L1832" s="110" t="s">
        <v>3406</v>
      </c>
      <c r="M1832" s="109">
        <v>1</v>
      </c>
      <c r="N1832" s="109"/>
      <c r="O1832" s="110"/>
      <c r="P1832" s="41" t="str">
        <f t="shared" si="28"/>
        <v>1</v>
      </c>
      <c r="Q1832" s="41" t="str">
        <f>INDEX(Торг!$J:$J,MATCH($B1832,Торг!$B:$B,0))</f>
        <v>АТП</v>
      </c>
      <c r="R1832" s="4" t="b">
        <f>EXACT(VLOOKUP(A1832,Торг!$A:$A,1,0),A1832)</f>
        <v>1</v>
      </c>
    </row>
    <row r="1833" spans="1:18" ht="75" x14ac:dyDescent="0.25">
      <c r="A1833" s="110" t="s">
        <v>2765</v>
      </c>
      <c r="B1833" s="109">
        <v>327222</v>
      </c>
      <c r="C1833" s="109">
        <v>327222</v>
      </c>
      <c r="D1833" s="110" t="s">
        <v>3011</v>
      </c>
      <c r="E1833" s="110" t="s">
        <v>2704</v>
      </c>
      <c r="F1833" s="110"/>
      <c r="G1833" s="110"/>
      <c r="H1833" s="110" t="s">
        <v>562</v>
      </c>
      <c r="I1833" s="110" t="s">
        <v>10</v>
      </c>
      <c r="J1833" s="111">
        <v>4400</v>
      </c>
      <c r="K1833" s="111">
        <v>6290</v>
      </c>
      <c r="L1833" s="110" t="s">
        <v>3406</v>
      </c>
      <c r="M1833" s="109">
        <v>1</v>
      </c>
      <c r="N1833" s="109"/>
      <c r="O1833" s="110"/>
      <c r="P1833" s="41" t="str">
        <f t="shared" si="28"/>
        <v>1</v>
      </c>
      <c r="Q1833" s="41" t="str">
        <f>INDEX(Торг!$J:$J,MATCH($B1833,Торг!$B:$B,0))</f>
        <v>АТП</v>
      </c>
      <c r="R1833" s="4" t="b">
        <f>EXACT(VLOOKUP(A1833,Торг!$A:$A,1,0),A1833)</f>
        <v>1</v>
      </c>
    </row>
    <row r="1834" spans="1:18" ht="75" x14ac:dyDescent="0.25">
      <c r="A1834" s="110" t="s">
        <v>2765</v>
      </c>
      <c r="B1834" s="109">
        <v>327340</v>
      </c>
      <c r="C1834" s="109">
        <v>327340</v>
      </c>
      <c r="D1834" s="110" t="s">
        <v>3012</v>
      </c>
      <c r="E1834" s="110" t="s">
        <v>2704</v>
      </c>
      <c r="F1834" s="110"/>
      <c r="G1834" s="110"/>
      <c r="H1834" s="110" t="s">
        <v>562</v>
      </c>
      <c r="I1834" s="110" t="s">
        <v>10</v>
      </c>
      <c r="J1834" s="111">
        <v>4400</v>
      </c>
      <c r="K1834" s="111">
        <v>6290</v>
      </c>
      <c r="L1834" s="110" t="s">
        <v>3406</v>
      </c>
      <c r="M1834" s="109">
        <v>1</v>
      </c>
      <c r="N1834" s="109"/>
      <c r="O1834" s="110"/>
      <c r="P1834" s="41" t="str">
        <f t="shared" si="28"/>
        <v>1</v>
      </c>
      <c r="Q1834" s="41" t="str">
        <f>INDEX(Торг!$J:$J,MATCH($B1834,Торг!$B:$B,0))</f>
        <v>АТП</v>
      </c>
      <c r="R1834" s="4" t="b">
        <f>EXACT(VLOOKUP(A1834,Торг!$A:$A,1,0),A1834)</f>
        <v>1</v>
      </c>
    </row>
    <row r="1835" spans="1:18" ht="75" x14ac:dyDescent="0.25">
      <c r="A1835" s="110" t="s">
        <v>2765</v>
      </c>
      <c r="B1835" s="109">
        <v>327288</v>
      </c>
      <c r="C1835" s="109">
        <v>327288</v>
      </c>
      <c r="D1835" s="110" t="s">
        <v>3013</v>
      </c>
      <c r="E1835" s="110" t="s">
        <v>2704</v>
      </c>
      <c r="F1835" s="110"/>
      <c r="G1835" s="110"/>
      <c r="H1835" s="110" t="s">
        <v>562</v>
      </c>
      <c r="I1835" s="110" t="s">
        <v>10</v>
      </c>
      <c r="J1835" s="111">
        <v>4400</v>
      </c>
      <c r="K1835" s="111">
        <v>6290</v>
      </c>
      <c r="L1835" s="110" t="s">
        <v>3406</v>
      </c>
      <c r="M1835" s="109">
        <v>1</v>
      </c>
      <c r="N1835" s="109"/>
      <c r="O1835" s="110"/>
      <c r="P1835" s="41" t="str">
        <f t="shared" si="28"/>
        <v>1</v>
      </c>
      <c r="Q1835" s="41" t="str">
        <f>INDEX(Торг!$J:$J,MATCH($B1835,Торг!$B:$B,0))</f>
        <v>АТП</v>
      </c>
      <c r="R1835" s="4" t="b">
        <f>EXACT(VLOOKUP(A1835,Торг!$A:$A,1,0),A1835)</f>
        <v>1</v>
      </c>
    </row>
    <row r="1836" spans="1:18" ht="75" x14ac:dyDescent="0.25">
      <c r="A1836" s="110" t="s">
        <v>2765</v>
      </c>
      <c r="B1836" s="109">
        <v>327266</v>
      </c>
      <c r="C1836" s="109">
        <v>327266</v>
      </c>
      <c r="D1836" s="110" t="s">
        <v>3014</v>
      </c>
      <c r="E1836" s="110" t="s">
        <v>2704</v>
      </c>
      <c r="F1836" s="110"/>
      <c r="G1836" s="110"/>
      <c r="H1836" s="110" t="s">
        <v>562</v>
      </c>
      <c r="I1836" s="110" t="s">
        <v>10</v>
      </c>
      <c r="J1836" s="111">
        <v>4400</v>
      </c>
      <c r="K1836" s="111">
        <v>6290</v>
      </c>
      <c r="L1836" s="110" t="s">
        <v>3406</v>
      </c>
      <c r="M1836" s="109">
        <v>1</v>
      </c>
      <c r="N1836" s="109"/>
      <c r="O1836" s="110"/>
      <c r="P1836" s="41" t="str">
        <f t="shared" si="28"/>
        <v>1</v>
      </c>
      <c r="Q1836" s="41" t="str">
        <f>INDEX(Торг!$J:$J,MATCH($B1836,Торг!$B:$B,0))</f>
        <v>АТП</v>
      </c>
      <c r="R1836" s="4" t="b">
        <f>EXACT(VLOOKUP(A1836,Торг!$A:$A,1,0),A1836)</f>
        <v>1</v>
      </c>
    </row>
    <row r="1837" spans="1:18" ht="75" x14ac:dyDescent="0.25">
      <c r="A1837" s="110" t="s">
        <v>2765</v>
      </c>
      <c r="B1837" s="109">
        <v>327308</v>
      </c>
      <c r="C1837" s="109">
        <v>327308</v>
      </c>
      <c r="D1837" s="110" t="s">
        <v>3015</v>
      </c>
      <c r="E1837" s="110" t="s">
        <v>2704</v>
      </c>
      <c r="F1837" s="110"/>
      <c r="G1837" s="110"/>
      <c r="H1837" s="110" t="s">
        <v>562</v>
      </c>
      <c r="I1837" s="110" t="s">
        <v>10</v>
      </c>
      <c r="J1837" s="111">
        <v>4400</v>
      </c>
      <c r="K1837" s="111">
        <v>6290</v>
      </c>
      <c r="L1837" s="110" t="s">
        <v>3406</v>
      </c>
      <c r="M1837" s="109">
        <v>1</v>
      </c>
      <c r="N1837" s="109"/>
      <c r="O1837" s="110"/>
      <c r="P1837" s="41" t="str">
        <f t="shared" si="28"/>
        <v>1</v>
      </c>
      <c r="Q1837" s="41" t="str">
        <f>INDEX(Торг!$J:$J,MATCH($B1837,Торг!$B:$B,0))</f>
        <v>АТП</v>
      </c>
      <c r="R1837" s="4" t="b">
        <f>EXACT(VLOOKUP(A1837,Торг!$A:$A,1,0),A1837)</f>
        <v>1</v>
      </c>
    </row>
    <row r="1838" spans="1:18" ht="75" x14ac:dyDescent="0.25">
      <c r="A1838" s="110" t="s">
        <v>2765</v>
      </c>
      <c r="B1838" s="109">
        <v>327242</v>
      </c>
      <c r="C1838" s="109">
        <v>327242</v>
      </c>
      <c r="D1838" s="110" t="s">
        <v>3016</v>
      </c>
      <c r="E1838" s="110" t="s">
        <v>2704</v>
      </c>
      <c r="F1838" s="110"/>
      <c r="G1838" s="110"/>
      <c r="H1838" s="110" t="s">
        <v>562</v>
      </c>
      <c r="I1838" s="110" t="s">
        <v>10</v>
      </c>
      <c r="J1838" s="111">
        <v>4400</v>
      </c>
      <c r="K1838" s="111">
        <v>6290</v>
      </c>
      <c r="L1838" s="110" t="s">
        <v>3406</v>
      </c>
      <c r="M1838" s="109">
        <v>1</v>
      </c>
      <c r="N1838" s="109"/>
      <c r="O1838" s="110"/>
      <c r="P1838" s="41" t="str">
        <f t="shared" si="28"/>
        <v>1</v>
      </c>
      <c r="Q1838" s="41" t="str">
        <f>INDEX(Торг!$J:$J,MATCH($B1838,Торг!$B:$B,0))</f>
        <v>АТП</v>
      </c>
      <c r="R1838" s="4" t="b">
        <f>EXACT(VLOOKUP(A1838,Торг!$A:$A,1,0),A1838)</f>
        <v>1</v>
      </c>
    </row>
    <row r="1839" spans="1:18" ht="75" x14ac:dyDescent="0.25">
      <c r="A1839" s="110" t="s">
        <v>2765</v>
      </c>
      <c r="B1839" s="109">
        <v>327360</v>
      </c>
      <c r="C1839" s="109">
        <v>327360</v>
      </c>
      <c r="D1839" s="110" t="s">
        <v>3017</v>
      </c>
      <c r="E1839" s="110" t="s">
        <v>2704</v>
      </c>
      <c r="F1839" s="110"/>
      <c r="G1839" s="110"/>
      <c r="H1839" s="110" t="s">
        <v>562</v>
      </c>
      <c r="I1839" s="110" t="s">
        <v>10</v>
      </c>
      <c r="J1839" s="111">
        <v>4400</v>
      </c>
      <c r="K1839" s="111">
        <v>6290</v>
      </c>
      <c r="L1839" s="110" t="s">
        <v>3406</v>
      </c>
      <c r="M1839" s="109">
        <v>1</v>
      </c>
      <c r="N1839" s="109"/>
      <c r="O1839" s="110"/>
      <c r="P1839" s="41" t="str">
        <f t="shared" si="28"/>
        <v>1</v>
      </c>
      <c r="Q1839" s="41" t="str">
        <f>INDEX(Торг!$J:$J,MATCH($B1839,Торг!$B:$B,0))</f>
        <v>АТП</v>
      </c>
      <c r="R1839" s="4" t="b">
        <f>EXACT(VLOOKUP(A1839,Торг!$A:$A,1,0),A1839)</f>
        <v>1</v>
      </c>
    </row>
    <row r="1840" spans="1:18" ht="75" x14ac:dyDescent="0.25">
      <c r="A1840" s="110" t="s">
        <v>2765</v>
      </c>
      <c r="B1840" s="109">
        <v>327380</v>
      </c>
      <c r="C1840" s="109">
        <v>327380</v>
      </c>
      <c r="D1840" s="110" t="s">
        <v>3018</v>
      </c>
      <c r="E1840" s="110" t="s">
        <v>2704</v>
      </c>
      <c r="F1840" s="110"/>
      <c r="G1840" s="110"/>
      <c r="H1840" s="110" t="s">
        <v>562</v>
      </c>
      <c r="I1840" s="110" t="s">
        <v>10</v>
      </c>
      <c r="J1840" s="111">
        <v>4400</v>
      </c>
      <c r="K1840" s="111">
        <v>6290</v>
      </c>
      <c r="L1840" s="110" t="s">
        <v>3406</v>
      </c>
      <c r="M1840" s="109">
        <v>1</v>
      </c>
      <c r="N1840" s="109"/>
      <c r="O1840" s="110"/>
      <c r="P1840" s="41" t="str">
        <f t="shared" si="28"/>
        <v>1</v>
      </c>
      <c r="Q1840" s="41" t="str">
        <f>INDEX(Торг!$J:$J,MATCH($B1840,Торг!$B:$B,0))</f>
        <v>АТП</v>
      </c>
      <c r="R1840" s="4" t="b">
        <f>EXACT(VLOOKUP(A1840,Торг!$A:$A,1,0),A1840)</f>
        <v>1</v>
      </c>
    </row>
    <row r="1841" spans="1:18" ht="75" x14ac:dyDescent="0.25">
      <c r="A1841" s="110" t="s">
        <v>2765</v>
      </c>
      <c r="B1841" s="109">
        <v>327210</v>
      </c>
      <c r="C1841" s="109">
        <v>327210</v>
      </c>
      <c r="D1841" s="110" t="s">
        <v>3019</v>
      </c>
      <c r="E1841" s="110" t="s">
        <v>2704</v>
      </c>
      <c r="F1841" s="110"/>
      <c r="G1841" s="110"/>
      <c r="H1841" s="110" t="s">
        <v>562</v>
      </c>
      <c r="I1841" s="110" t="s">
        <v>10</v>
      </c>
      <c r="J1841" s="111">
        <v>4400</v>
      </c>
      <c r="K1841" s="111">
        <v>6290</v>
      </c>
      <c r="L1841" s="110" t="s">
        <v>3406</v>
      </c>
      <c r="M1841" s="109">
        <v>1</v>
      </c>
      <c r="N1841" s="109"/>
      <c r="O1841" s="110"/>
      <c r="P1841" s="41" t="str">
        <f t="shared" si="28"/>
        <v>1</v>
      </c>
      <c r="Q1841" s="41" t="str">
        <f>INDEX(Торг!$J:$J,MATCH($B1841,Торг!$B:$B,0))</f>
        <v>АТП</v>
      </c>
      <c r="R1841" s="4" t="b">
        <f>EXACT(VLOOKUP(A1841,Торг!$A:$A,1,0),A1841)</f>
        <v>1</v>
      </c>
    </row>
    <row r="1842" spans="1:18" ht="75" x14ac:dyDescent="0.25">
      <c r="A1842" s="110" t="s">
        <v>2765</v>
      </c>
      <c r="B1842" s="109">
        <v>327304</v>
      </c>
      <c r="C1842" s="109">
        <v>327304</v>
      </c>
      <c r="D1842" s="110" t="s">
        <v>3020</v>
      </c>
      <c r="E1842" s="110" t="s">
        <v>2704</v>
      </c>
      <c r="F1842" s="110"/>
      <c r="G1842" s="110"/>
      <c r="H1842" s="110" t="s">
        <v>562</v>
      </c>
      <c r="I1842" s="110" t="s">
        <v>10</v>
      </c>
      <c r="J1842" s="111">
        <v>4400</v>
      </c>
      <c r="K1842" s="111">
        <v>6290</v>
      </c>
      <c r="L1842" s="110" t="s">
        <v>3406</v>
      </c>
      <c r="M1842" s="109">
        <v>1</v>
      </c>
      <c r="N1842" s="109"/>
      <c r="O1842" s="110"/>
      <c r="P1842" s="41" t="str">
        <f t="shared" si="28"/>
        <v>1</v>
      </c>
      <c r="Q1842" s="41" t="str">
        <f>INDEX(Торг!$J:$J,MATCH($B1842,Торг!$B:$B,0))</f>
        <v>АТП</v>
      </c>
      <c r="R1842" s="4" t="b">
        <f>EXACT(VLOOKUP(A1842,Торг!$A:$A,1,0),A1842)</f>
        <v>1</v>
      </c>
    </row>
    <row r="1843" spans="1:18" ht="75" x14ac:dyDescent="0.25">
      <c r="A1843" s="110" t="s">
        <v>2765</v>
      </c>
      <c r="B1843" s="109">
        <v>327246</v>
      </c>
      <c r="C1843" s="109">
        <v>327246</v>
      </c>
      <c r="D1843" s="110" t="s">
        <v>3021</v>
      </c>
      <c r="E1843" s="110" t="s">
        <v>2704</v>
      </c>
      <c r="F1843" s="110"/>
      <c r="G1843" s="110"/>
      <c r="H1843" s="110" t="s">
        <v>562</v>
      </c>
      <c r="I1843" s="110" t="s">
        <v>10</v>
      </c>
      <c r="J1843" s="111">
        <v>4400</v>
      </c>
      <c r="K1843" s="111">
        <v>6290</v>
      </c>
      <c r="L1843" s="110" t="s">
        <v>3406</v>
      </c>
      <c r="M1843" s="109">
        <v>1</v>
      </c>
      <c r="N1843" s="109"/>
      <c r="O1843" s="110"/>
      <c r="P1843" s="41" t="str">
        <f t="shared" si="28"/>
        <v>1</v>
      </c>
      <c r="Q1843" s="41" t="str">
        <f>INDEX(Торг!$J:$J,MATCH($B1843,Торг!$B:$B,0))</f>
        <v>АТП</v>
      </c>
      <c r="R1843" s="4" t="b">
        <f>EXACT(VLOOKUP(A1843,Торг!$A:$A,1,0),A1843)</f>
        <v>1</v>
      </c>
    </row>
    <row r="1844" spans="1:18" ht="75" x14ac:dyDescent="0.25">
      <c r="A1844" s="110" t="s">
        <v>2765</v>
      </c>
      <c r="B1844" s="109">
        <v>327320</v>
      </c>
      <c r="C1844" s="109">
        <v>327320</v>
      </c>
      <c r="D1844" s="110" t="s">
        <v>3022</v>
      </c>
      <c r="E1844" s="110" t="s">
        <v>2704</v>
      </c>
      <c r="F1844" s="110"/>
      <c r="G1844" s="110"/>
      <c r="H1844" s="110" t="s">
        <v>562</v>
      </c>
      <c r="I1844" s="110" t="s">
        <v>10</v>
      </c>
      <c r="J1844" s="111">
        <v>4400</v>
      </c>
      <c r="K1844" s="111">
        <v>6290</v>
      </c>
      <c r="L1844" s="110" t="s">
        <v>3406</v>
      </c>
      <c r="M1844" s="109">
        <v>1</v>
      </c>
      <c r="N1844" s="109"/>
      <c r="O1844" s="110"/>
      <c r="P1844" s="41" t="str">
        <f t="shared" si="28"/>
        <v>1</v>
      </c>
      <c r="Q1844" s="41" t="str">
        <f>INDEX(Торг!$J:$J,MATCH($B1844,Торг!$B:$B,0))</f>
        <v>АТП</v>
      </c>
      <c r="R1844" s="4" t="b">
        <f>EXACT(VLOOKUP(A1844,Торг!$A:$A,1,0),A1844)</f>
        <v>1</v>
      </c>
    </row>
    <row r="1845" spans="1:18" ht="75" x14ac:dyDescent="0.25">
      <c r="A1845" s="110" t="s">
        <v>2765</v>
      </c>
      <c r="B1845" s="109">
        <v>327352</v>
      </c>
      <c r="C1845" s="109">
        <v>327352</v>
      </c>
      <c r="D1845" s="110" t="s">
        <v>3023</v>
      </c>
      <c r="E1845" s="110" t="s">
        <v>2704</v>
      </c>
      <c r="F1845" s="110"/>
      <c r="G1845" s="110"/>
      <c r="H1845" s="110" t="s">
        <v>562</v>
      </c>
      <c r="I1845" s="110" t="s">
        <v>10</v>
      </c>
      <c r="J1845" s="111">
        <v>4400</v>
      </c>
      <c r="K1845" s="111">
        <v>6290</v>
      </c>
      <c r="L1845" s="110" t="s">
        <v>3406</v>
      </c>
      <c r="M1845" s="109">
        <v>1</v>
      </c>
      <c r="N1845" s="109"/>
      <c r="O1845" s="110"/>
      <c r="P1845" s="41" t="str">
        <f t="shared" si="28"/>
        <v>1</v>
      </c>
      <c r="Q1845" s="41" t="str">
        <f>INDEX(Торг!$J:$J,MATCH($B1845,Торг!$B:$B,0))</f>
        <v>АТП</v>
      </c>
      <c r="R1845" s="4" t="b">
        <f>EXACT(VLOOKUP(A1845,Торг!$A:$A,1,0),A1845)</f>
        <v>1</v>
      </c>
    </row>
    <row r="1846" spans="1:18" ht="75" x14ac:dyDescent="0.25">
      <c r="A1846" s="110" t="s">
        <v>2765</v>
      </c>
      <c r="B1846" s="109">
        <v>327348</v>
      </c>
      <c r="C1846" s="109">
        <v>327348</v>
      </c>
      <c r="D1846" s="110" t="s">
        <v>3024</v>
      </c>
      <c r="E1846" s="110" t="s">
        <v>2704</v>
      </c>
      <c r="F1846" s="110"/>
      <c r="G1846" s="110"/>
      <c r="H1846" s="110" t="s">
        <v>562</v>
      </c>
      <c r="I1846" s="110" t="s">
        <v>10</v>
      </c>
      <c r="J1846" s="111">
        <v>4400</v>
      </c>
      <c r="K1846" s="111">
        <v>6290</v>
      </c>
      <c r="L1846" s="110" t="s">
        <v>3406</v>
      </c>
      <c r="M1846" s="109">
        <v>1</v>
      </c>
      <c r="N1846" s="109"/>
      <c r="O1846" s="110"/>
      <c r="P1846" s="41" t="str">
        <f t="shared" si="28"/>
        <v>1</v>
      </c>
      <c r="Q1846" s="41" t="str">
        <f>INDEX(Торг!$J:$J,MATCH($B1846,Торг!$B:$B,0))</f>
        <v>АТП</v>
      </c>
      <c r="R1846" s="4" t="b">
        <f>EXACT(VLOOKUP(A1846,Торг!$A:$A,1,0),A1846)</f>
        <v>1</v>
      </c>
    </row>
    <row r="1847" spans="1:18" ht="75" x14ac:dyDescent="0.25">
      <c r="A1847" s="110" t="s">
        <v>2765</v>
      </c>
      <c r="B1847" s="109">
        <v>327276</v>
      </c>
      <c r="C1847" s="109">
        <v>327276</v>
      </c>
      <c r="D1847" s="110" t="s">
        <v>3025</v>
      </c>
      <c r="E1847" s="110" t="s">
        <v>2704</v>
      </c>
      <c r="F1847" s="110"/>
      <c r="G1847" s="110"/>
      <c r="H1847" s="110" t="s">
        <v>562</v>
      </c>
      <c r="I1847" s="110" t="s">
        <v>10</v>
      </c>
      <c r="J1847" s="111">
        <v>4400</v>
      </c>
      <c r="K1847" s="111">
        <v>6290</v>
      </c>
      <c r="L1847" s="110" t="s">
        <v>3406</v>
      </c>
      <c r="M1847" s="109">
        <v>1</v>
      </c>
      <c r="N1847" s="109"/>
      <c r="O1847" s="110"/>
      <c r="P1847" s="41" t="str">
        <f t="shared" si="28"/>
        <v>1</v>
      </c>
      <c r="Q1847" s="41" t="str">
        <f>INDEX(Торг!$J:$J,MATCH($B1847,Торг!$B:$B,0))</f>
        <v>АТП</v>
      </c>
      <c r="R1847" s="4" t="b">
        <f>EXACT(VLOOKUP(A1847,Торг!$A:$A,1,0),A1847)</f>
        <v>1</v>
      </c>
    </row>
    <row r="1848" spans="1:18" ht="75" x14ac:dyDescent="0.25">
      <c r="A1848" s="110" t="s">
        <v>2765</v>
      </c>
      <c r="B1848" s="109">
        <v>327376</v>
      </c>
      <c r="C1848" s="109">
        <v>327376</v>
      </c>
      <c r="D1848" s="110" t="s">
        <v>3026</v>
      </c>
      <c r="E1848" s="110" t="s">
        <v>2704</v>
      </c>
      <c r="F1848" s="110"/>
      <c r="G1848" s="110"/>
      <c r="H1848" s="110" t="s">
        <v>562</v>
      </c>
      <c r="I1848" s="110" t="s">
        <v>10</v>
      </c>
      <c r="J1848" s="111">
        <v>4400</v>
      </c>
      <c r="K1848" s="111">
        <v>6290</v>
      </c>
      <c r="L1848" s="110" t="s">
        <v>3406</v>
      </c>
      <c r="M1848" s="109">
        <v>1</v>
      </c>
      <c r="N1848" s="109"/>
      <c r="O1848" s="110"/>
      <c r="P1848" s="41" t="str">
        <f t="shared" si="28"/>
        <v>1</v>
      </c>
      <c r="Q1848" s="41" t="str">
        <f>INDEX(Торг!$J:$J,MATCH($B1848,Торг!$B:$B,0))</f>
        <v>АТП</v>
      </c>
      <c r="R1848" s="4" t="b">
        <f>EXACT(VLOOKUP(A1848,Торг!$A:$A,1,0),A1848)</f>
        <v>1</v>
      </c>
    </row>
    <row r="1849" spans="1:18" ht="75" x14ac:dyDescent="0.25">
      <c r="A1849" s="110" t="s">
        <v>2765</v>
      </c>
      <c r="B1849" s="109">
        <v>327234</v>
      </c>
      <c r="C1849" s="109">
        <v>327234</v>
      </c>
      <c r="D1849" s="110" t="s">
        <v>3027</v>
      </c>
      <c r="E1849" s="110" t="s">
        <v>2704</v>
      </c>
      <c r="F1849" s="110"/>
      <c r="G1849" s="110"/>
      <c r="H1849" s="110" t="s">
        <v>562</v>
      </c>
      <c r="I1849" s="110" t="s">
        <v>10</v>
      </c>
      <c r="J1849" s="111">
        <v>4400</v>
      </c>
      <c r="K1849" s="111">
        <v>6290</v>
      </c>
      <c r="L1849" s="110" t="s">
        <v>3406</v>
      </c>
      <c r="M1849" s="109">
        <v>1</v>
      </c>
      <c r="N1849" s="109"/>
      <c r="O1849" s="110"/>
      <c r="P1849" s="41" t="str">
        <f t="shared" si="28"/>
        <v>1</v>
      </c>
      <c r="Q1849" s="41" t="str">
        <f>INDEX(Торг!$J:$J,MATCH($B1849,Торг!$B:$B,0))</f>
        <v>АТП</v>
      </c>
      <c r="R1849" s="4" t="b">
        <f>EXACT(VLOOKUP(A1849,Торг!$A:$A,1,0),A1849)</f>
        <v>1</v>
      </c>
    </row>
    <row r="1850" spans="1:18" ht="75" x14ac:dyDescent="0.25">
      <c r="A1850" s="110" t="s">
        <v>2765</v>
      </c>
      <c r="B1850" s="109">
        <v>327312</v>
      </c>
      <c r="C1850" s="109">
        <v>327312</v>
      </c>
      <c r="D1850" s="110" t="s">
        <v>3028</v>
      </c>
      <c r="E1850" s="110" t="s">
        <v>2704</v>
      </c>
      <c r="F1850" s="110"/>
      <c r="G1850" s="110"/>
      <c r="H1850" s="110" t="s">
        <v>562</v>
      </c>
      <c r="I1850" s="110" t="s">
        <v>10</v>
      </c>
      <c r="J1850" s="111">
        <v>4400</v>
      </c>
      <c r="K1850" s="111">
        <v>6290</v>
      </c>
      <c r="L1850" s="110" t="s">
        <v>3406</v>
      </c>
      <c r="M1850" s="109">
        <v>1</v>
      </c>
      <c r="N1850" s="109"/>
      <c r="O1850" s="110"/>
      <c r="P1850" s="41" t="str">
        <f t="shared" si="28"/>
        <v>1</v>
      </c>
      <c r="Q1850" s="41" t="str">
        <f>INDEX(Торг!$J:$J,MATCH($B1850,Торг!$B:$B,0))</f>
        <v>АТП</v>
      </c>
      <c r="R1850" s="4" t="b">
        <f>EXACT(VLOOKUP(A1850,Торг!$A:$A,1,0),A1850)</f>
        <v>1</v>
      </c>
    </row>
    <row r="1851" spans="1:18" ht="75" x14ac:dyDescent="0.25">
      <c r="A1851" s="110" t="s">
        <v>2765</v>
      </c>
      <c r="B1851" s="109">
        <v>327218</v>
      </c>
      <c r="C1851" s="109">
        <v>327218</v>
      </c>
      <c r="D1851" s="110" t="s">
        <v>3029</v>
      </c>
      <c r="E1851" s="110" t="s">
        <v>2704</v>
      </c>
      <c r="F1851" s="110"/>
      <c r="G1851" s="110"/>
      <c r="H1851" s="110" t="s">
        <v>562</v>
      </c>
      <c r="I1851" s="110" t="s">
        <v>10</v>
      </c>
      <c r="J1851" s="111">
        <v>4400</v>
      </c>
      <c r="K1851" s="111">
        <v>6290</v>
      </c>
      <c r="L1851" s="110" t="s">
        <v>3406</v>
      </c>
      <c r="M1851" s="109">
        <v>1</v>
      </c>
      <c r="N1851" s="109"/>
      <c r="O1851" s="110"/>
      <c r="P1851" s="41" t="str">
        <f t="shared" si="28"/>
        <v>1</v>
      </c>
      <c r="Q1851" s="41" t="str">
        <f>INDEX(Торг!$J:$J,MATCH($B1851,Торг!$B:$B,0))</f>
        <v>АТП</v>
      </c>
      <c r="R1851" s="4" t="b">
        <f>EXACT(VLOOKUP(A1851,Торг!$A:$A,1,0),A1851)</f>
        <v>1</v>
      </c>
    </row>
    <row r="1852" spans="1:18" ht="75" x14ac:dyDescent="0.25">
      <c r="A1852" s="110" t="s">
        <v>2765</v>
      </c>
      <c r="B1852" s="109">
        <v>327296</v>
      </c>
      <c r="C1852" s="109">
        <v>327296</v>
      </c>
      <c r="D1852" s="110" t="s">
        <v>3030</v>
      </c>
      <c r="E1852" s="110" t="s">
        <v>2704</v>
      </c>
      <c r="F1852" s="110"/>
      <c r="G1852" s="110"/>
      <c r="H1852" s="110" t="s">
        <v>562</v>
      </c>
      <c r="I1852" s="110" t="s">
        <v>10</v>
      </c>
      <c r="J1852" s="111">
        <v>4400</v>
      </c>
      <c r="K1852" s="111">
        <v>6290</v>
      </c>
      <c r="L1852" s="110" t="s">
        <v>3406</v>
      </c>
      <c r="M1852" s="109">
        <v>1</v>
      </c>
      <c r="N1852" s="109"/>
      <c r="O1852" s="110"/>
      <c r="P1852" s="41" t="str">
        <f t="shared" si="28"/>
        <v>1</v>
      </c>
      <c r="Q1852" s="41" t="str">
        <f>INDEX(Торг!$J:$J,MATCH($B1852,Торг!$B:$B,0))</f>
        <v>АТП</v>
      </c>
      <c r="R1852" s="4" t="b">
        <f>EXACT(VLOOKUP(A1852,Торг!$A:$A,1,0),A1852)</f>
        <v>1</v>
      </c>
    </row>
    <row r="1853" spans="1:18" ht="75" x14ac:dyDescent="0.25">
      <c r="A1853" s="110" t="s">
        <v>2765</v>
      </c>
      <c r="B1853" s="109">
        <v>327324</v>
      </c>
      <c r="C1853" s="109">
        <v>327324</v>
      </c>
      <c r="D1853" s="110" t="s">
        <v>3031</v>
      </c>
      <c r="E1853" s="110" t="s">
        <v>2704</v>
      </c>
      <c r="F1853" s="110"/>
      <c r="G1853" s="110"/>
      <c r="H1853" s="110" t="s">
        <v>562</v>
      </c>
      <c r="I1853" s="110" t="s">
        <v>10</v>
      </c>
      <c r="J1853" s="111">
        <v>4400</v>
      </c>
      <c r="K1853" s="111">
        <v>6290</v>
      </c>
      <c r="L1853" s="110" t="s">
        <v>3406</v>
      </c>
      <c r="M1853" s="109">
        <v>1</v>
      </c>
      <c r="N1853" s="109"/>
      <c r="O1853" s="110"/>
      <c r="P1853" s="41" t="str">
        <f t="shared" si="28"/>
        <v>1</v>
      </c>
      <c r="Q1853" s="41" t="str">
        <f>INDEX(Торг!$J:$J,MATCH($B1853,Торг!$B:$B,0))</f>
        <v>АТП</v>
      </c>
      <c r="R1853" s="4" t="b">
        <f>EXACT(VLOOKUP(A1853,Торг!$A:$A,1,0),A1853)</f>
        <v>1</v>
      </c>
    </row>
    <row r="1854" spans="1:18" ht="75" x14ac:dyDescent="0.25">
      <c r="A1854" s="110" t="s">
        <v>2765</v>
      </c>
      <c r="B1854" s="109">
        <v>327344</v>
      </c>
      <c r="C1854" s="109">
        <v>327344</v>
      </c>
      <c r="D1854" s="110" t="s">
        <v>3032</v>
      </c>
      <c r="E1854" s="110" t="s">
        <v>2704</v>
      </c>
      <c r="F1854" s="110"/>
      <c r="G1854" s="110"/>
      <c r="H1854" s="110" t="s">
        <v>562</v>
      </c>
      <c r="I1854" s="110" t="s">
        <v>10</v>
      </c>
      <c r="J1854" s="111">
        <v>4400</v>
      </c>
      <c r="K1854" s="111">
        <v>6290</v>
      </c>
      <c r="L1854" s="110" t="s">
        <v>3406</v>
      </c>
      <c r="M1854" s="109">
        <v>1</v>
      </c>
      <c r="N1854" s="109"/>
      <c r="O1854" s="110"/>
      <c r="P1854" s="41" t="str">
        <f t="shared" si="28"/>
        <v>1</v>
      </c>
      <c r="Q1854" s="41" t="str">
        <f>INDEX(Торг!$J:$J,MATCH($B1854,Торг!$B:$B,0))</f>
        <v>АТП</v>
      </c>
      <c r="R1854" s="4" t="b">
        <f>EXACT(VLOOKUP(A1854,Торг!$A:$A,1,0),A1854)</f>
        <v>1</v>
      </c>
    </row>
    <row r="1855" spans="1:18" ht="75" x14ac:dyDescent="0.25">
      <c r="A1855" s="110" t="s">
        <v>2765</v>
      </c>
      <c r="B1855" s="109">
        <v>327202</v>
      </c>
      <c r="C1855" s="109">
        <v>327202</v>
      </c>
      <c r="D1855" s="110" t="s">
        <v>3033</v>
      </c>
      <c r="E1855" s="110" t="s">
        <v>2704</v>
      </c>
      <c r="F1855" s="110"/>
      <c r="G1855" s="110"/>
      <c r="H1855" s="110" t="s">
        <v>562</v>
      </c>
      <c r="I1855" s="110" t="s">
        <v>10</v>
      </c>
      <c r="J1855" s="111">
        <v>4400</v>
      </c>
      <c r="K1855" s="111">
        <v>6290</v>
      </c>
      <c r="L1855" s="110" t="s">
        <v>3406</v>
      </c>
      <c r="M1855" s="109">
        <v>1</v>
      </c>
      <c r="N1855" s="109"/>
      <c r="O1855" s="110"/>
      <c r="P1855" s="41" t="str">
        <f t="shared" si="28"/>
        <v>1</v>
      </c>
      <c r="Q1855" s="41" t="str">
        <f>INDEX(Торг!$J:$J,MATCH($B1855,Торг!$B:$B,0))</f>
        <v>АТП</v>
      </c>
      <c r="R1855" s="4" t="b">
        <f>EXACT(VLOOKUP(A1855,Торг!$A:$A,1,0),A1855)</f>
        <v>1</v>
      </c>
    </row>
    <row r="1856" spans="1:18" ht="75" x14ac:dyDescent="0.25">
      <c r="A1856" s="110" t="s">
        <v>2765</v>
      </c>
      <c r="B1856" s="109">
        <v>327368</v>
      </c>
      <c r="C1856" s="109">
        <v>327368</v>
      </c>
      <c r="D1856" s="110" t="s">
        <v>3034</v>
      </c>
      <c r="E1856" s="110" t="s">
        <v>2704</v>
      </c>
      <c r="F1856" s="110"/>
      <c r="G1856" s="110"/>
      <c r="H1856" s="110" t="s">
        <v>562</v>
      </c>
      <c r="I1856" s="110" t="s">
        <v>10</v>
      </c>
      <c r="J1856" s="111">
        <v>4400</v>
      </c>
      <c r="K1856" s="111">
        <v>6290</v>
      </c>
      <c r="L1856" s="110" t="s">
        <v>3406</v>
      </c>
      <c r="M1856" s="109">
        <v>1</v>
      </c>
      <c r="N1856" s="109"/>
      <c r="O1856" s="110"/>
      <c r="P1856" s="41" t="str">
        <f t="shared" si="28"/>
        <v>1</v>
      </c>
      <c r="Q1856" s="41" t="str">
        <f>INDEX(Торг!$J:$J,MATCH($B1856,Торг!$B:$B,0))</f>
        <v>АТП</v>
      </c>
      <c r="R1856" s="4" t="b">
        <f>EXACT(VLOOKUP(A1856,Торг!$A:$A,1,0),A1856)</f>
        <v>1</v>
      </c>
    </row>
    <row r="1857" spans="1:18" ht="75" x14ac:dyDescent="0.25">
      <c r="A1857" s="110" t="s">
        <v>2765</v>
      </c>
      <c r="B1857" s="109">
        <v>327292</v>
      </c>
      <c r="C1857" s="109">
        <v>327292</v>
      </c>
      <c r="D1857" s="110" t="s">
        <v>3035</v>
      </c>
      <c r="E1857" s="110" t="s">
        <v>2704</v>
      </c>
      <c r="F1857" s="110"/>
      <c r="G1857" s="110"/>
      <c r="H1857" s="110" t="s">
        <v>562</v>
      </c>
      <c r="I1857" s="110" t="s">
        <v>10</v>
      </c>
      <c r="J1857" s="111">
        <v>4400</v>
      </c>
      <c r="K1857" s="111">
        <v>6290</v>
      </c>
      <c r="L1857" s="110" t="s">
        <v>3406</v>
      </c>
      <c r="M1857" s="109">
        <v>1</v>
      </c>
      <c r="N1857" s="109"/>
      <c r="O1857" s="110"/>
      <c r="P1857" s="41" t="str">
        <f t="shared" si="28"/>
        <v>1</v>
      </c>
      <c r="Q1857" s="41" t="str">
        <f>INDEX(Торг!$J:$J,MATCH($B1857,Торг!$B:$B,0))</f>
        <v>АТП</v>
      </c>
      <c r="R1857" s="4" t="b">
        <f>EXACT(VLOOKUP(A1857,Торг!$A:$A,1,0),A1857)</f>
        <v>1</v>
      </c>
    </row>
    <row r="1858" spans="1:18" ht="75" x14ac:dyDescent="0.25">
      <c r="A1858" s="110" t="s">
        <v>2765</v>
      </c>
      <c r="B1858" s="109">
        <v>327332</v>
      </c>
      <c r="C1858" s="109">
        <v>327332</v>
      </c>
      <c r="D1858" s="110" t="s">
        <v>3036</v>
      </c>
      <c r="E1858" s="110" t="s">
        <v>2704</v>
      </c>
      <c r="F1858" s="110"/>
      <c r="G1858" s="110"/>
      <c r="H1858" s="110" t="s">
        <v>562</v>
      </c>
      <c r="I1858" s="110" t="s">
        <v>10</v>
      </c>
      <c r="J1858" s="111">
        <v>4400</v>
      </c>
      <c r="K1858" s="111">
        <v>6290</v>
      </c>
      <c r="L1858" s="110" t="s">
        <v>3406</v>
      </c>
      <c r="M1858" s="109">
        <v>1</v>
      </c>
      <c r="N1858" s="109"/>
      <c r="O1858" s="110"/>
      <c r="P1858" s="41" t="str">
        <f t="shared" si="28"/>
        <v>1</v>
      </c>
      <c r="Q1858" s="41" t="str">
        <f>INDEX(Торг!$J:$J,MATCH($B1858,Торг!$B:$B,0))</f>
        <v>АТП</v>
      </c>
      <c r="R1858" s="4" t="b">
        <f>EXACT(VLOOKUP(A1858,Торг!$A:$A,1,0),A1858)</f>
        <v>1</v>
      </c>
    </row>
    <row r="1859" spans="1:18" ht="75" x14ac:dyDescent="0.25">
      <c r="A1859" s="110" t="s">
        <v>2765</v>
      </c>
      <c r="B1859" s="109">
        <v>327238</v>
      </c>
      <c r="C1859" s="109">
        <v>327238</v>
      </c>
      <c r="D1859" s="110" t="s">
        <v>3037</v>
      </c>
      <c r="E1859" s="110" t="s">
        <v>2704</v>
      </c>
      <c r="F1859" s="110"/>
      <c r="G1859" s="110"/>
      <c r="H1859" s="110" t="s">
        <v>562</v>
      </c>
      <c r="I1859" s="110" t="s">
        <v>10</v>
      </c>
      <c r="J1859" s="111">
        <v>4400</v>
      </c>
      <c r="K1859" s="111">
        <v>6290</v>
      </c>
      <c r="L1859" s="110" t="s">
        <v>3406</v>
      </c>
      <c r="M1859" s="109">
        <v>1</v>
      </c>
      <c r="N1859" s="109"/>
      <c r="O1859" s="110"/>
      <c r="P1859" s="41" t="str">
        <f t="shared" ref="P1859:P1922" si="29">_xlfn.CONCAT(M1859,IF(N1859&lt;&gt;"",_xlfn.CONCAT("ск",N1859),""))</f>
        <v>1</v>
      </c>
      <c r="Q1859" s="41" t="str">
        <f>INDEX(Торг!$J:$J,MATCH($B1859,Торг!$B:$B,0))</f>
        <v>АТП</v>
      </c>
      <c r="R1859" s="4" t="b">
        <f>EXACT(VLOOKUP(A1859,Торг!$A:$A,1,0),A1859)</f>
        <v>1</v>
      </c>
    </row>
    <row r="1860" spans="1:18" ht="75" x14ac:dyDescent="0.25">
      <c r="A1860" s="110" t="s">
        <v>2765</v>
      </c>
      <c r="B1860" s="109">
        <v>327300</v>
      </c>
      <c r="C1860" s="109">
        <v>327300</v>
      </c>
      <c r="D1860" s="110" t="s">
        <v>3038</v>
      </c>
      <c r="E1860" s="110" t="s">
        <v>2704</v>
      </c>
      <c r="F1860" s="110"/>
      <c r="G1860" s="110"/>
      <c r="H1860" s="110" t="s">
        <v>562</v>
      </c>
      <c r="I1860" s="110" t="s">
        <v>10</v>
      </c>
      <c r="J1860" s="111">
        <v>4400</v>
      </c>
      <c r="K1860" s="111">
        <v>6290</v>
      </c>
      <c r="L1860" s="110" t="s">
        <v>3406</v>
      </c>
      <c r="M1860" s="109">
        <v>1</v>
      </c>
      <c r="N1860" s="109"/>
      <c r="O1860" s="110"/>
      <c r="P1860" s="41" t="str">
        <f t="shared" si="29"/>
        <v>1</v>
      </c>
      <c r="Q1860" s="41" t="str">
        <f>INDEX(Торг!$J:$J,MATCH($B1860,Торг!$B:$B,0))</f>
        <v>АТП</v>
      </c>
      <c r="R1860" s="4" t="b">
        <f>EXACT(VLOOKUP(A1860,Торг!$A:$A,1,0),A1860)</f>
        <v>1</v>
      </c>
    </row>
    <row r="1861" spans="1:18" ht="75" x14ac:dyDescent="0.25">
      <c r="A1861" s="110" t="s">
        <v>2765</v>
      </c>
      <c r="B1861" s="109">
        <v>327254</v>
      </c>
      <c r="C1861" s="109">
        <v>327254</v>
      </c>
      <c r="D1861" s="110" t="s">
        <v>3039</v>
      </c>
      <c r="E1861" s="110" t="s">
        <v>2704</v>
      </c>
      <c r="F1861" s="110"/>
      <c r="G1861" s="110"/>
      <c r="H1861" s="110" t="s">
        <v>562</v>
      </c>
      <c r="I1861" s="110" t="s">
        <v>10</v>
      </c>
      <c r="J1861" s="111">
        <v>4400</v>
      </c>
      <c r="K1861" s="111">
        <v>6290</v>
      </c>
      <c r="L1861" s="110" t="s">
        <v>3406</v>
      </c>
      <c r="M1861" s="109">
        <v>1</v>
      </c>
      <c r="N1861" s="109"/>
      <c r="O1861" s="110"/>
      <c r="P1861" s="41" t="str">
        <f t="shared" si="29"/>
        <v>1</v>
      </c>
      <c r="Q1861" s="41" t="str">
        <f>INDEX(Торг!$J:$J,MATCH($B1861,Торг!$B:$B,0))</f>
        <v>АТП</v>
      </c>
      <c r="R1861" s="4" t="b">
        <f>EXACT(VLOOKUP(A1861,Торг!$A:$A,1,0),A1861)</f>
        <v>1</v>
      </c>
    </row>
    <row r="1862" spans="1:18" ht="75" x14ac:dyDescent="0.25">
      <c r="A1862" s="110" t="s">
        <v>2765</v>
      </c>
      <c r="B1862" s="109">
        <v>327226</v>
      </c>
      <c r="C1862" s="109">
        <v>327226</v>
      </c>
      <c r="D1862" s="110" t="s">
        <v>3040</v>
      </c>
      <c r="E1862" s="110" t="s">
        <v>2704</v>
      </c>
      <c r="F1862" s="110"/>
      <c r="G1862" s="110"/>
      <c r="H1862" s="110" t="s">
        <v>562</v>
      </c>
      <c r="I1862" s="110" t="s">
        <v>10</v>
      </c>
      <c r="J1862" s="111">
        <v>4400</v>
      </c>
      <c r="K1862" s="111">
        <v>6290</v>
      </c>
      <c r="L1862" s="110" t="s">
        <v>3406</v>
      </c>
      <c r="M1862" s="109">
        <v>1</v>
      </c>
      <c r="N1862" s="109"/>
      <c r="O1862" s="110"/>
      <c r="P1862" s="41" t="str">
        <f t="shared" si="29"/>
        <v>1</v>
      </c>
      <c r="Q1862" s="41" t="str">
        <f>INDEX(Торг!$J:$J,MATCH($B1862,Торг!$B:$B,0))</f>
        <v>АТП</v>
      </c>
      <c r="R1862" s="4" t="b">
        <f>EXACT(VLOOKUP(A1862,Торг!$A:$A,1,0),A1862)</f>
        <v>1</v>
      </c>
    </row>
    <row r="1863" spans="1:18" ht="75" x14ac:dyDescent="0.25">
      <c r="A1863" s="110" t="s">
        <v>2765</v>
      </c>
      <c r="B1863" s="109">
        <v>327230</v>
      </c>
      <c r="C1863" s="109">
        <v>327230</v>
      </c>
      <c r="D1863" s="110" t="s">
        <v>3041</v>
      </c>
      <c r="E1863" s="110" t="s">
        <v>2704</v>
      </c>
      <c r="F1863" s="110"/>
      <c r="G1863" s="110"/>
      <c r="H1863" s="110" t="s">
        <v>562</v>
      </c>
      <c r="I1863" s="110" t="s">
        <v>10</v>
      </c>
      <c r="J1863" s="111">
        <v>4400</v>
      </c>
      <c r="K1863" s="111">
        <v>6290</v>
      </c>
      <c r="L1863" s="110" t="s">
        <v>3406</v>
      </c>
      <c r="M1863" s="109">
        <v>1</v>
      </c>
      <c r="N1863" s="109"/>
      <c r="O1863" s="110"/>
      <c r="P1863" s="41" t="str">
        <f t="shared" si="29"/>
        <v>1</v>
      </c>
      <c r="Q1863" s="41" t="str">
        <f>INDEX(Торг!$J:$J,MATCH($B1863,Торг!$B:$B,0))</f>
        <v>АТП</v>
      </c>
      <c r="R1863" s="4" t="b">
        <f>EXACT(VLOOKUP(A1863,Торг!$A:$A,1,0),A1863)</f>
        <v>1</v>
      </c>
    </row>
    <row r="1864" spans="1:18" ht="75" x14ac:dyDescent="0.25">
      <c r="A1864" s="110" t="s">
        <v>2765</v>
      </c>
      <c r="B1864" s="109">
        <v>327206</v>
      </c>
      <c r="C1864" s="109">
        <v>327206</v>
      </c>
      <c r="D1864" s="110" t="s">
        <v>3042</v>
      </c>
      <c r="E1864" s="110" t="s">
        <v>2704</v>
      </c>
      <c r="F1864" s="110"/>
      <c r="G1864" s="110"/>
      <c r="H1864" s="110" t="s">
        <v>562</v>
      </c>
      <c r="I1864" s="110" t="s">
        <v>10</v>
      </c>
      <c r="J1864" s="111">
        <v>4400</v>
      </c>
      <c r="K1864" s="111">
        <v>6290</v>
      </c>
      <c r="L1864" s="110" t="s">
        <v>3406</v>
      </c>
      <c r="M1864" s="109">
        <v>1</v>
      </c>
      <c r="N1864" s="109"/>
      <c r="O1864" s="110"/>
      <c r="P1864" s="41" t="str">
        <f t="shared" si="29"/>
        <v>1</v>
      </c>
      <c r="Q1864" s="41" t="str">
        <f>INDEX(Торг!$J:$J,MATCH($B1864,Торг!$B:$B,0))</f>
        <v>АТП</v>
      </c>
      <c r="R1864" s="4" t="b">
        <f>EXACT(VLOOKUP(A1864,Торг!$A:$A,1,0),A1864)</f>
        <v>1</v>
      </c>
    </row>
    <row r="1865" spans="1:18" ht="75" x14ac:dyDescent="0.25">
      <c r="A1865" s="110" t="s">
        <v>2765</v>
      </c>
      <c r="B1865" s="109">
        <v>327262</v>
      </c>
      <c r="C1865" s="109">
        <v>327262</v>
      </c>
      <c r="D1865" s="110" t="s">
        <v>3043</v>
      </c>
      <c r="E1865" s="110" t="s">
        <v>2704</v>
      </c>
      <c r="F1865" s="110"/>
      <c r="G1865" s="110"/>
      <c r="H1865" s="110" t="s">
        <v>562</v>
      </c>
      <c r="I1865" s="110" t="s">
        <v>10</v>
      </c>
      <c r="J1865" s="111">
        <v>4400</v>
      </c>
      <c r="K1865" s="111">
        <v>6290</v>
      </c>
      <c r="L1865" s="110" t="s">
        <v>3406</v>
      </c>
      <c r="M1865" s="109">
        <v>1</v>
      </c>
      <c r="N1865" s="109"/>
      <c r="O1865" s="110"/>
      <c r="P1865" s="41" t="str">
        <f t="shared" si="29"/>
        <v>1</v>
      </c>
      <c r="Q1865" s="41" t="str">
        <f>INDEX(Торг!$J:$J,MATCH($B1865,Торг!$B:$B,0))</f>
        <v>АТП</v>
      </c>
      <c r="R1865" s="4" t="b">
        <f>EXACT(VLOOKUP(A1865,Торг!$A:$A,1,0),A1865)</f>
        <v>1</v>
      </c>
    </row>
    <row r="1866" spans="1:18" ht="75" x14ac:dyDescent="0.25">
      <c r="A1866" s="110" t="s">
        <v>2765</v>
      </c>
      <c r="B1866" s="109">
        <v>327316</v>
      </c>
      <c r="C1866" s="109">
        <v>327316</v>
      </c>
      <c r="D1866" s="110" t="s">
        <v>3044</v>
      </c>
      <c r="E1866" s="110" t="s">
        <v>2704</v>
      </c>
      <c r="F1866" s="110"/>
      <c r="G1866" s="110"/>
      <c r="H1866" s="110" t="s">
        <v>562</v>
      </c>
      <c r="I1866" s="110" t="s">
        <v>10</v>
      </c>
      <c r="J1866" s="111">
        <v>4400</v>
      </c>
      <c r="K1866" s="111">
        <v>6290</v>
      </c>
      <c r="L1866" s="110" t="s">
        <v>3406</v>
      </c>
      <c r="M1866" s="109">
        <v>1</v>
      </c>
      <c r="N1866" s="109"/>
      <c r="O1866" s="110"/>
      <c r="P1866" s="41" t="str">
        <f t="shared" si="29"/>
        <v>1</v>
      </c>
      <c r="Q1866" s="41" t="str">
        <f>INDEX(Торг!$J:$J,MATCH($B1866,Торг!$B:$B,0))</f>
        <v>АТП</v>
      </c>
      <c r="R1866" s="4" t="b">
        <f>EXACT(VLOOKUP(A1866,Торг!$A:$A,1,0),A1866)</f>
        <v>1</v>
      </c>
    </row>
    <row r="1867" spans="1:18" ht="75" x14ac:dyDescent="0.25">
      <c r="A1867" s="110" t="s">
        <v>2765</v>
      </c>
      <c r="B1867" s="109">
        <v>327356</v>
      </c>
      <c r="C1867" s="109">
        <v>327356</v>
      </c>
      <c r="D1867" s="110" t="s">
        <v>3045</v>
      </c>
      <c r="E1867" s="110" t="s">
        <v>2704</v>
      </c>
      <c r="F1867" s="110"/>
      <c r="G1867" s="110"/>
      <c r="H1867" s="110" t="s">
        <v>562</v>
      </c>
      <c r="I1867" s="110" t="s">
        <v>10</v>
      </c>
      <c r="J1867" s="111">
        <v>4400</v>
      </c>
      <c r="K1867" s="111">
        <v>6290</v>
      </c>
      <c r="L1867" s="110" t="s">
        <v>3406</v>
      </c>
      <c r="M1867" s="109">
        <v>1</v>
      </c>
      <c r="N1867" s="109"/>
      <c r="O1867" s="110"/>
      <c r="P1867" s="41" t="str">
        <f t="shared" si="29"/>
        <v>1</v>
      </c>
      <c r="Q1867" s="41" t="str">
        <f>INDEX(Торг!$J:$J,MATCH($B1867,Торг!$B:$B,0))</f>
        <v>АТП</v>
      </c>
      <c r="R1867" s="4" t="b">
        <f>EXACT(VLOOKUP(A1867,Торг!$A:$A,1,0),A1867)</f>
        <v>1</v>
      </c>
    </row>
    <row r="1868" spans="1:18" ht="75" x14ac:dyDescent="0.25">
      <c r="A1868" s="110" t="s">
        <v>2765</v>
      </c>
      <c r="B1868" s="109">
        <v>327258</v>
      </c>
      <c r="C1868" s="109">
        <v>327258</v>
      </c>
      <c r="D1868" s="110" t="s">
        <v>3046</v>
      </c>
      <c r="E1868" s="110" t="s">
        <v>2704</v>
      </c>
      <c r="F1868" s="110"/>
      <c r="G1868" s="110"/>
      <c r="H1868" s="110" t="s">
        <v>562</v>
      </c>
      <c r="I1868" s="110" t="s">
        <v>10</v>
      </c>
      <c r="J1868" s="111">
        <v>4400</v>
      </c>
      <c r="K1868" s="111">
        <v>6290</v>
      </c>
      <c r="L1868" s="110" t="s">
        <v>3406</v>
      </c>
      <c r="M1868" s="109">
        <v>1</v>
      </c>
      <c r="N1868" s="109"/>
      <c r="O1868" s="110"/>
      <c r="P1868" s="41" t="str">
        <f t="shared" si="29"/>
        <v>1</v>
      </c>
      <c r="Q1868" s="41" t="str">
        <f>INDEX(Торг!$J:$J,MATCH($B1868,Торг!$B:$B,0))</f>
        <v>АТП</v>
      </c>
      <c r="R1868" s="4" t="b">
        <f>EXACT(VLOOKUP(A1868,Торг!$A:$A,1,0),A1868)</f>
        <v>1</v>
      </c>
    </row>
    <row r="1869" spans="1:18" ht="75" x14ac:dyDescent="0.25">
      <c r="A1869" s="110" t="s">
        <v>2765</v>
      </c>
      <c r="B1869" s="109">
        <v>327198</v>
      </c>
      <c r="C1869" s="109">
        <v>327198</v>
      </c>
      <c r="D1869" s="110" t="s">
        <v>3047</v>
      </c>
      <c r="E1869" s="110" t="s">
        <v>2704</v>
      </c>
      <c r="F1869" s="110"/>
      <c r="G1869" s="110"/>
      <c r="H1869" s="110" t="s">
        <v>562</v>
      </c>
      <c r="I1869" s="110" t="s">
        <v>10</v>
      </c>
      <c r="J1869" s="111">
        <v>4400</v>
      </c>
      <c r="K1869" s="111">
        <v>6290</v>
      </c>
      <c r="L1869" s="110" t="s">
        <v>3406</v>
      </c>
      <c r="M1869" s="109">
        <v>1</v>
      </c>
      <c r="N1869" s="109"/>
      <c r="O1869" s="110"/>
      <c r="P1869" s="41" t="str">
        <f t="shared" si="29"/>
        <v>1</v>
      </c>
      <c r="Q1869" s="41" t="str">
        <f>INDEX(Торг!$J:$J,MATCH($B1869,Торг!$B:$B,0))</f>
        <v>АТП</v>
      </c>
      <c r="R1869" s="4" t="b">
        <f>EXACT(VLOOKUP(A1869,Торг!$A:$A,1,0),A1869)</f>
        <v>1</v>
      </c>
    </row>
    <row r="1870" spans="1:18" ht="60" x14ac:dyDescent="0.25">
      <c r="A1870" s="110" t="s">
        <v>2765</v>
      </c>
      <c r="B1870" s="109">
        <v>327192</v>
      </c>
      <c r="C1870" s="109">
        <v>327192</v>
      </c>
      <c r="D1870" s="110" t="s">
        <v>3048</v>
      </c>
      <c r="E1870" s="110" t="s">
        <v>2704</v>
      </c>
      <c r="F1870" s="110"/>
      <c r="G1870" s="110"/>
      <c r="H1870" s="110"/>
      <c r="I1870" s="110" t="s">
        <v>10</v>
      </c>
      <c r="J1870" s="111">
        <v>3000</v>
      </c>
      <c r="K1870" s="111">
        <v>4290</v>
      </c>
      <c r="L1870" s="110"/>
      <c r="M1870" s="109">
        <v>1</v>
      </c>
      <c r="N1870" s="109"/>
      <c r="O1870" s="110"/>
      <c r="P1870" s="41" t="str">
        <f t="shared" si="29"/>
        <v>1</v>
      </c>
      <c r="Q1870" s="41" t="str">
        <f>INDEX(Торг!$J:$J,MATCH($B1870,Торг!$B:$B,0))</f>
        <v>АТП</v>
      </c>
      <c r="R1870" s="4" t="b">
        <f>EXACT(VLOOKUP(A1870,Торг!$A:$A,1,0),A1870)</f>
        <v>1</v>
      </c>
    </row>
    <row r="1871" spans="1:18" ht="60" x14ac:dyDescent="0.25">
      <c r="A1871" s="110" t="s">
        <v>2765</v>
      </c>
      <c r="B1871" s="109">
        <v>327738</v>
      </c>
      <c r="C1871" s="109">
        <v>327738</v>
      </c>
      <c r="D1871" s="110" t="s">
        <v>3049</v>
      </c>
      <c r="E1871" s="110" t="s">
        <v>2704</v>
      </c>
      <c r="F1871" s="110"/>
      <c r="G1871" s="110"/>
      <c r="H1871" s="110"/>
      <c r="I1871" s="110" t="s">
        <v>10</v>
      </c>
      <c r="J1871" s="111">
        <v>3600</v>
      </c>
      <c r="K1871" s="111">
        <v>5090</v>
      </c>
      <c r="L1871" s="110" t="s">
        <v>3406</v>
      </c>
      <c r="M1871" s="109">
        <v>1</v>
      </c>
      <c r="N1871" s="109"/>
      <c r="O1871" s="110"/>
      <c r="P1871" s="41" t="str">
        <f t="shared" si="29"/>
        <v>1</v>
      </c>
      <c r="Q1871" s="41" t="str">
        <f>INDEX(Торг!$J:$J,MATCH($B1871,Торг!$B:$B,0))</f>
        <v>АТП</v>
      </c>
      <c r="R1871" s="4" t="b">
        <f>EXACT(VLOOKUP(A1871,Торг!$A:$A,1,0),A1871)</f>
        <v>1</v>
      </c>
    </row>
    <row r="1872" spans="1:18" ht="60" x14ac:dyDescent="0.25">
      <c r="A1872" s="110" t="s">
        <v>2765</v>
      </c>
      <c r="B1872" s="109">
        <v>327420</v>
      </c>
      <c r="C1872" s="109">
        <v>327420</v>
      </c>
      <c r="D1872" s="110" t="s">
        <v>3050</v>
      </c>
      <c r="E1872" s="110" t="s">
        <v>2704</v>
      </c>
      <c r="F1872" s="110"/>
      <c r="G1872" s="110"/>
      <c r="H1872" s="110"/>
      <c r="I1872" s="110" t="s">
        <v>10</v>
      </c>
      <c r="J1872" s="111">
        <v>3600</v>
      </c>
      <c r="K1872" s="111">
        <v>5090</v>
      </c>
      <c r="L1872" s="110" t="s">
        <v>3406</v>
      </c>
      <c r="M1872" s="109">
        <v>1</v>
      </c>
      <c r="N1872" s="109"/>
      <c r="O1872" s="110"/>
      <c r="P1872" s="41" t="str">
        <f t="shared" si="29"/>
        <v>1</v>
      </c>
      <c r="Q1872" s="41" t="str">
        <f>INDEX(Торг!$J:$J,MATCH($B1872,Торг!$B:$B,0))</f>
        <v>АТП</v>
      </c>
      <c r="R1872" s="4" t="b">
        <f>EXACT(VLOOKUP(A1872,Торг!$A:$A,1,0),A1872)</f>
        <v>1</v>
      </c>
    </row>
    <row r="1873" spans="1:18" ht="60" x14ac:dyDescent="0.25">
      <c r="A1873" s="110" t="s">
        <v>2765</v>
      </c>
      <c r="B1873" s="109">
        <v>327554</v>
      </c>
      <c r="C1873" s="109">
        <v>327554</v>
      </c>
      <c r="D1873" s="110" t="s">
        <v>3051</v>
      </c>
      <c r="E1873" s="110" t="s">
        <v>2704</v>
      </c>
      <c r="F1873" s="110"/>
      <c r="G1873" s="110"/>
      <c r="H1873" s="110"/>
      <c r="I1873" s="110" t="s">
        <v>10</v>
      </c>
      <c r="J1873" s="111">
        <v>3600</v>
      </c>
      <c r="K1873" s="111">
        <v>5090</v>
      </c>
      <c r="L1873" s="110" t="s">
        <v>3406</v>
      </c>
      <c r="M1873" s="109">
        <v>1</v>
      </c>
      <c r="N1873" s="109"/>
      <c r="O1873" s="110"/>
      <c r="P1873" s="41" t="str">
        <f t="shared" si="29"/>
        <v>1</v>
      </c>
      <c r="Q1873" s="41" t="str">
        <f>INDEX(Торг!$J:$J,MATCH($B1873,Торг!$B:$B,0))</f>
        <v>АТП</v>
      </c>
      <c r="R1873" s="4" t="b">
        <f>EXACT(VLOOKUP(A1873,Торг!$A:$A,1,0),A1873)</f>
        <v>1</v>
      </c>
    </row>
    <row r="1874" spans="1:18" ht="60" x14ac:dyDescent="0.25">
      <c r="A1874" s="110" t="s">
        <v>2765</v>
      </c>
      <c r="B1874" s="109">
        <v>327538</v>
      </c>
      <c r="C1874" s="109">
        <v>327538</v>
      </c>
      <c r="D1874" s="110" t="s">
        <v>3052</v>
      </c>
      <c r="E1874" s="110" t="s">
        <v>2704</v>
      </c>
      <c r="F1874" s="110"/>
      <c r="G1874" s="110"/>
      <c r="H1874" s="110"/>
      <c r="I1874" s="110" t="s">
        <v>10</v>
      </c>
      <c r="J1874" s="111">
        <v>3600</v>
      </c>
      <c r="K1874" s="111">
        <v>5090</v>
      </c>
      <c r="L1874" s="110" t="s">
        <v>3406</v>
      </c>
      <c r="M1874" s="109">
        <v>1</v>
      </c>
      <c r="N1874" s="109"/>
      <c r="O1874" s="110"/>
      <c r="P1874" s="41" t="str">
        <f t="shared" si="29"/>
        <v>1</v>
      </c>
      <c r="Q1874" s="41" t="str">
        <f>INDEX(Торг!$J:$J,MATCH($B1874,Торг!$B:$B,0))</f>
        <v>АТП</v>
      </c>
      <c r="R1874" s="4" t="b">
        <f>EXACT(VLOOKUP(A1874,Торг!$A:$A,1,0),A1874)</f>
        <v>1</v>
      </c>
    </row>
    <row r="1875" spans="1:18" ht="60" x14ac:dyDescent="0.25">
      <c r="A1875" s="110" t="s">
        <v>2765</v>
      </c>
      <c r="B1875" s="109">
        <v>327492</v>
      </c>
      <c r="C1875" s="109">
        <v>327492</v>
      </c>
      <c r="D1875" s="110" t="s">
        <v>3053</v>
      </c>
      <c r="E1875" s="110" t="s">
        <v>2704</v>
      </c>
      <c r="F1875" s="110"/>
      <c r="G1875" s="110"/>
      <c r="H1875" s="110"/>
      <c r="I1875" s="110" t="s">
        <v>10</v>
      </c>
      <c r="J1875" s="111">
        <v>3600</v>
      </c>
      <c r="K1875" s="111">
        <v>5090</v>
      </c>
      <c r="L1875" s="110" t="s">
        <v>3406</v>
      </c>
      <c r="M1875" s="109">
        <v>1</v>
      </c>
      <c r="N1875" s="109"/>
      <c r="O1875" s="110"/>
      <c r="P1875" s="41" t="str">
        <f t="shared" si="29"/>
        <v>1</v>
      </c>
      <c r="Q1875" s="41" t="str">
        <f>INDEX(Торг!$J:$J,MATCH($B1875,Торг!$B:$B,0))</f>
        <v>АТП</v>
      </c>
      <c r="R1875" s="4" t="b">
        <f>EXACT(VLOOKUP(A1875,Торг!$A:$A,1,0),A1875)</f>
        <v>1</v>
      </c>
    </row>
    <row r="1876" spans="1:18" ht="60" x14ac:dyDescent="0.25">
      <c r="A1876" s="110" t="s">
        <v>2765</v>
      </c>
      <c r="B1876" s="109">
        <v>327666</v>
      </c>
      <c r="C1876" s="109">
        <v>327666</v>
      </c>
      <c r="D1876" s="110" t="s">
        <v>3054</v>
      </c>
      <c r="E1876" s="110" t="s">
        <v>2704</v>
      </c>
      <c r="F1876" s="110"/>
      <c r="G1876" s="110"/>
      <c r="H1876" s="110"/>
      <c r="I1876" s="110" t="s">
        <v>10</v>
      </c>
      <c r="J1876" s="111">
        <v>3600</v>
      </c>
      <c r="K1876" s="111">
        <v>5090</v>
      </c>
      <c r="L1876" s="110" t="s">
        <v>3406</v>
      </c>
      <c r="M1876" s="109">
        <v>1</v>
      </c>
      <c r="N1876" s="109"/>
      <c r="O1876" s="110"/>
      <c r="P1876" s="41" t="str">
        <f t="shared" si="29"/>
        <v>1</v>
      </c>
      <c r="Q1876" s="41" t="str">
        <f>INDEX(Торг!$J:$J,MATCH($B1876,Торг!$B:$B,0))</f>
        <v>АТП</v>
      </c>
      <c r="R1876" s="4" t="b">
        <f>EXACT(VLOOKUP(A1876,Торг!$A:$A,1,0),A1876)</f>
        <v>1</v>
      </c>
    </row>
    <row r="1877" spans="1:18" ht="60" x14ac:dyDescent="0.25">
      <c r="A1877" s="110" t="s">
        <v>2765</v>
      </c>
      <c r="B1877" s="109">
        <v>327650</v>
      </c>
      <c r="C1877" s="109">
        <v>327650</v>
      </c>
      <c r="D1877" s="110" t="s">
        <v>3055</v>
      </c>
      <c r="E1877" s="110" t="s">
        <v>2704</v>
      </c>
      <c r="F1877" s="110"/>
      <c r="G1877" s="110"/>
      <c r="H1877" s="110"/>
      <c r="I1877" s="110" t="s">
        <v>10</v>
      </c>
      <c r="J1877" s="111">
        <v>3600</v>
      </c>
      <c r="K1877" s="111">
        <v>5090</v>
      </c>
      <c r="L1877" s="110" t="s">
        <v>3406</v>
      </c>
      <c r="M1877" s="109">
        <v>1</v>
      </c>
      <c r="N1877" s="109"/>
      <c r="O1877" s="110"/>
      <c r="P1877" s="41" t="str">
        <f t="shared" si="29"/>
        <v>1</v>
      </c>
      <c r="Q1877" s="41" t="str">
        <f>INDEX(Торг!$J:$J,MATCH($B1877,Торг!$B:$B,0))</f>
        <v>АТП</v>
      </c>
      <c r="R1877" s="4" t="b">
        <f>EXACT(VLOOKUP(A1877,Торг!$A:$A,1,0),A1877)</f>
        <v>1</v>
      </c>
    </row>
    <row r="1878" spans="1:18" ht="60" x14ac:dyDescent="0.25">
      <c r="A1878" s="110" t="s">
        <v>2765</v>
      </c>
      <c r="B1878" s="109">
        <v>327722</v>
      </c>
      <c r="C1878" s="109">
        <v>327722</v>
      </c>
      <c r="D1878" s="110" t="s">
        <v>3056</v>
      </c>
      <c r="E1878" s="110" t="s">
        <v>2704</v>
      </c>
      <c r="F1878" s="110"/>
      <c r="G1878" s="110"/>
      <c r="H1878" s="110"/>
      <c r="I1878" s="110" t="s">
        <v>10</v>
      </c>
      <c r="J1878" s="111">
        <v>3600</v>
      </c>
      <c r="K1878" s="111">
        <v>5090</v>
      </c>
      <c r="L1878" s="110" t="s">
        <v>3406</v>
      </c>
      <c r="M1878" s="109">
        <v>1</v>
      </c>
      <c r="N1878" s="109"/>
      <c r="O1878" s="110"/>
      <c r="P1878" s="41" t="str">
        <f t="shared" si="29"/>
        <v>1</v>
      </c>
      <c r="Q1878" s="41" t="str">
        <f>INDEX(Торг!$J:$J,MATCH($B1878,Торг!$B:$B,0))</f>
        <v>АТП</v>
      </c>
      <c r="R1878" s="4" t="b">
        <f>EXACT(VLOOKUP(A1878,Торг!$A:$A,1,0),A1878)</f>
        <v>1</v>
      </c>
    </row>
    <row r="1879" spans="1:18" ht="60" x14ac:dyDescent="0.25">
      <c r="A1879" s="110" t="s">
        <v>2765</v>
      </c>
      <c r="B1879" s="109">
        <v>327562</v>
      </c>
      <c r="C1879" s="109">
        <v>327562</v>
      </c>
      <c r="D1879" s="110" t="s">
        <v>3057</v>
      </c>
      <c r="E1879" s="110" t="s">
        <v>2704</v>
      </c>
      <c r="F1879" s="110"/>
      <c r="G1879" s="110"/>
      <c r="H1879" s="110"/>
      <c r="I1879" s="110" t="s">
        <v>10</v>
      </c>
      <c r="J1879" s="111">
        <v>3600</v>
      </c>
      <c r="K1879" s="111">
        <v>5090</v>
      </c>
      <c r="L1879" s="110" t="s">
        <v>3406</v>
      </c>
      <c r="M1879" s="109">
        <v>1</v>
      </c>
      <c r="N1879" s="109"/>
      <c r="O1879" s="110"/>
      <c r="P1879" s="41" t="str">
        <f t="shared" si="29"/>
        <v>1</v>
      </c>
      <c r="Q1879" s="41" t="str">
        <f>INDEX(Торг!$J:$J,MATCH($B1879,Торг!$B:$B,0))</f>
        <v>АТП</v>
      </c>
      <c r="R1879" s="4" t="b">
        <f>EXACT(VLOOKUP(A1879,Торг!$A:$A,1,0),A1879)</f>
        <v>1</v>
      </c>
    </row>
    <row r="1880" spans="1:18" ht="60" x14ac:dyDescent="0.25">
      <c r="A1880" s="110" t="s">
        <v>2765</v>
      </c>
      <c r="B1880" s="109">
        <v>327436</v>
      </c>
      <c r="C1880" s="109">
        <v>327436</v>
      </c>
      <c r="D1880" s="110" t="s">
        <v>3058</v>
      </c>
      <c r="E1880" s="110" t="s">
        <v>2704</v>
      </c>
      <c r="F1880" s="110"/>
      <c r="G1880" s="110"/>
      <c r="H1880" s="110"/>
      <c r="I1880" s="110" t="s">
        <v>10</v>
      </c>
      <c r="J1880" s="111">
        <v>3600</v>
      </c>
      <c r="K1880" s="111">
        <v>5090</v>
      </c>
      <c r="L1880" s="110" t="s">
        <v>3406</v>
      </c>
      <c r="M1880" s="109">
        <v>1</v>
      </c>
      <c r="N1880" s="109"/>
      <c r="O1880" s="110"/>
      <c r="P1880" s="41" t="str">
        <f t="shared" si="29"/>
        <v>1</v>
      </c>
      <c r="Q1880" s="41" t="str">
        <f>INDEX(Торг!$J:$J,MATCH($B1880,Торг!$B:$B,0))</f>
        <v>АТП</v>
      </c>
      <c r="R1880" s="4" t="b">
        <f>EXACT(VLOOKUP(A1880,Торг!$A:$A,1,0),A1880)</f>
        <v>1</v>
      </c>
    </row>
    <row r="1881" spans="1:18" ht="60" x14ac:dyDescent="0.25">
      <c r="A1881" s="110" t="s">
        <v>2765</v>
      </c>
      <c r="B1881" s="109">
        <v>327674</v>
      </c>
      <c r="C1881" s="109">
        <v>327674</v>
      </c>
      <c r="D1881" s="110" t="s">
        <v>3059</v>
      </c>
      <c r="E1881" s="110" t="s">
        <v>2704</v>
      </c>
      <c r="F1881" s="110"/>
      <c r="G1881" s="110"/>
      <c r="H1881" s="110"/>
      <c r="I1881" s="110" t="s">
        <v>10</v>
      </c>
      <c r="J1881" s="111">
        <v>3600</v>
      </c>
      <c r="K1881" s="111">
        <v>5090</v>
      </c>
      <c r="L1881" s="110" t="s">
        <v>3406</v>
      </c>
      <c r="M1881" s="109">
        <v>1</v>
      </c>
      <c r="N1881" s="109"/>
      <c r="O1881" s="110"/>
      <c r="P1881" s="41" t="str">
        <f t="shared" si="29"/>
        <v>1</v>
      </c>
      <c r="Q1881" s="41" t="str">
        <f>INDEX(Торг!$J:$J,MATCH($B1881,Торг!$B:$B,0))</f>
        <v>АТП</v>
      </c>
      <c r="R1881" s="4" t="b">
        <f>EXACT(VLOOKUP(A1881,Торг!$A:$A,1,0),A1881)</f>
        <v>1</v>
      </c>
    </row>
    <row r="1882" spans="1:18" ht="60" x14ac:dyDescent="0.25">
      <c r="A1882" s="110" t="s">
        <v>2765</v>
      </c>
      <c r="B1882" s="109">
        <v>327570</v>
      </c>
      <c r="C1882" s="109">
        <v>327570</v>
      </c>
      <c r="D1882" s="110" t="s">
        <v>3060</v>
      </c>
      <c r="E1882" s="110" t="s">
        <v>2704</v>
      </c>
      <c r="F1882" s="110"/>
      <c r="G1882" s="110"/>
      <c r="H1882" s="110"/>
      <c r="I1882" s="110" t="s">
        <v>10</v>
      </c>
      <c r="J1882" s="111">
        <v>3600</v>
      </c>
      <c r="K1882" s="111">
        <v>5090</v>
      </c>
      <c r="L1882" s="110" t="s">
        <v>3406</v>
      </c>
      <c r="M1882" s="109">
        <v>1</v>
      </c>
      <c r="N1882" s="109"/>
      <c r="O1882" s="110"/>
      <c r="P1882" s="41" t="str">
        <f t="shared" si="29"/>
        <v>1</v>
      </c>
      <c r="Q1882" s="41" t="str">
        <f>INDEX(Торг!$J:$J,MATCH($B1882,Торг!$B:$B,0))</f>
        <v>АТП</v>
      </c>
      <c r="R1882" s="4" t="b">
        <f>EXACT(VLOOKUP(A1882,Торг!$A:$A,1,0),A1882)</f>
        <v>1</v>
      </c>
    </row>
    <row r="1883" spans="1:18" ht="60" x14ac:dyDescent="0.25">
      <c r="A1883" s="110" t="s">
        <v>2765</v>
      </c>
      <c r="B1883" s="109">
        <v>327524</v>
      </c>
      <c r="C1883" s="109">
        <v>327524</v>
      </c>
      <c r="D1883" s="110" t="s">
        <v>3061</v>
      </c>
      <c r="E1883" s="110" t="s">
        <v>2704</v>
      </c>
      <c r="F1883" s="110"/>
      <c r="G1883" s="110"/>
      <c r="H1883" s="110"/>
      <c r="I1883" s="110" t="s">
        <v>10</v>
      </c>
      <c r="J1883" s="111">
        <v>3600</v>
      </c>
      <c r="K1883" s="111">
        <v>5090</v>
      </c>
      <c r="L1883" s="110" t="s">
        <v>3406</v>
      </c>
      <c r="M1883" s="109">
        <v>1</v>
      </c>
      <c r="N1883" s="109"/>
      <c r="O1883" s="110"/>
      <c r="P1883" s="41" t="str">
        <f t="shared" si="29"/>
        <v>1</v>
      </c>
      <c r="Q1883" s="41" t="str">
        <f>INDEX(Торг!$J:$J,MATCH($B1883,Торг!$B:$B,0))</f>
        <v>АТП</v>
      </c>
      <c r="R1883" s="4" t="b">
        <f>EXACT(VLOOKUP(A1883,Торг!$A:$A,1,0),A1883)</f>
        <v>1</v>
      </c>
    </row>
    <row r="1884" spans="1:18" ht="60" x14ac:dyDescent="0.25">
      <c r="A1884" s="110" t="s">
        <v>2765</v>
      </c>
      <c r="B1884" s="109">
        <v>327610</v>
      </c>
      <c r="C1884" s="109">
        <v>327610</v>
      </c>
      <c r="D1884" s="110" t="s">
        <v>3062</v>
      </c>
      <c r="E1884" s="110" t="s">
        <v>2704</v>
      </c>
      <c r="F1884" s="110"/>
      <c r="G1884" s="110"/>
      <c r="H1884" s="110"/>
      <c r="I1884" s="110" t="s">
        <v>10</v>
      </c>
      <c r="J1884" s="111">
        <v>3600</v>
      </c>
      <c r="K1884" s="111">
        <v>5090</v>
      </c>
      <c r="L1884" s="110" t="s">
        <v>3406</v>
      </c>
      <c r="M1884" s="109">
        <v>1</v>
      </c>
      <c r="N1884" s="109"/>
      <c r="O1884" s="110"/>
      <c r="P1884" s="41" t="str">
        <f t="shared" si="29"/>
        <v>1</v>
      </c>
      <c r="Q1884" s="41" t="str">
        <f>INDEX(Торг!$J:$J,MATCH($B1884,Торг!$B:$B,0))</f>
        <v>АТП</v>
      </c>
      <c r="R1884" s="4" t="b">
        <f>EXACT(VLOOKUP(A1884,Торг!$A:$A,1,0),A1884)</f>
        <v>1</v>
      </c>
    </row>
    <row r="1885" spans="1:18" ht="60" x14ac:dyDescent="0.25">
      <c r="A1885" s="110" t="s">
        <v>2765</v>
      </c>
      <c r="B1885" s="109">
        <v>327476</v>
      </c>
      <c r="C1885" s="109">
        <v>327476</v>
      </c>
      <c r="D1885" s="110" t="s">
        <v>3063</v>
      </c>
      <c r="E1885" s="110" t="s">
        <v>2704</v>
      </c>
      <c r="F1885" s="110"/>
      <c r="G1885" s="110"/>
      <c r="H1885" s="110"/>
      <c r="I1885" s="110" t="s">
        <v>10</v>
      </c>
      <c r="J1885" s="111">
        <v>3600</v>
      </c>
      <c r="K1885" s="111">
        <v>5090</v>
      </c>
      <c r="L1885" s="110" t="s">
        <v>3406</v>
      </c>
      <c r="M1885" s="109">
        <v>1</v>
      </c>
      <c r="N1885" s="109"/>
      <c r="O1885" s="110"/>
      <c r="P1885" s="41" t="str">
        <f t="shared" si="29"/>
        <v>1</v>
      </c>
      <c r="Q1885" s="41" t="str">
        <f>INDEX(Торг!$J:$J,MATCH($B1885,Торг!$B:$B,0))</f>
        <v>АТП</v>
      </c>
      <c r="R1885" s="4" t="b">
        <f>EXACT(VLOOKUP(A1885,Торг!$A:$A,1,0),A1885)</f>
        <v>1</v>
      </c>
    </row>
    <row r="1886" spans="1:18" ht="60" x14ac:dyDescent="0.25">
      <c r="A1886" s="110" t="s">
        <v>2765</v>
      </c>
      <c r="B1886" s="109">
        <v>327714</v>
      </c>
      <c r="C1886" s="109">
        <v>327714</v>
      </c>
      <c r="D1886" s="110" t="s">
        <v>3064</v>
      </c>
      <c r="E1886" s="110" t="s">
        <v>2704</v>
      </c>
      <c r="F1886" s="110"/>
      <c r="G1886" s="110"/>
      <c r="H1886" s="110"/>
      <c r="I1886" s="110" t="s">
        <v>10</v>
      </c>
      <c r="J1886" s="111">
        <v>3600</v>
      </c>
      <c r="K1886" s="111">
        <v>5090</v>
      </c>
      <c r="L1886" s="110" t="s">
        <v>3406</v>
      </c>
      <c r="M1886" s="109">
        <v>1</v>
      </c>
      <c r="N1886" s="109"/>
      <c r="O1886" s="110"/>
      <c r="P1886" s="41" t="str">
        <f t="shared" si="29"/>
        <v>1</v>
      </c>
      <c r="Q1886" s="41" t="str">
        <f>INDEX(Торг!$J:$J,MATCH($B1886,Торг!$B:$B,0))</f>
        <v>АТП</v>
      </c>
      <c r="R1886" s="4" t="b">
        <f>EXACT(VLOOKUP(A1886,Торг!$A:$A,1,0),A1886)</f>
        <v>1</v>
      </c>
    </row>
    <row r="1887" spans="1:18" ht="60" x14ac:dyDescent="0.25">
      <c r="A1887" s="110" t="s">
        <v>2765</v>
      </c>
      <c r="B1887" s="109">
        <v>327754</v>
      </c>
      <c r="C1887" s="109">
        <v>327754</v>
      </c>
      <c r="D1887" s="110" t="s">
        <v>3065</v>
      </c>
      <c r="E1887" s="110" t="s">
        <v>2704</v>
      </c>
      <c r="F1887" s="110"/>
      <c r="G1887" s="110"/>
      <c r="H1887" s="110"/>
      <c r="I1887" s="110" t="s">
        <v>10</v>
      </c>
      <c r="J1887" s="111">
        <v>3600</v>
      </c>
      <c r="K1887" s="111">
        <v>5090</v>
      </c>
      <c r="L1887" s="110" t="s">
        <v>3406</v>
      </c>
      <c r="M1887" s="109">
        <v>1</v>
      </c>
      <c r="N1887" s="109"/>
      <c r="O1887" s="110"/>
      <c r="P1887" s="41" t="str">
        <f t="shared" si="29"/>
        <v>1</v>
      </c>
      <c r="Q1887" s="41" t="str">
        <f>INDEX(Торг!$J:$J,MATCH($B1887,Торг!$B:$B,0))</f>
        <v>АТП</v>
      </c>
      <c r="R1887" s="4" t="b">
        <f>EXACT(VLOOKUP(A1887,Торг!$A:$A,1,0),A1887)</f>
        <v>1</v>
      </c>
    </row>
    <row r="1888" spans="1:18" ht="60" x14ac:dyDescent="0.25">
      <c r="A1888" s="110" t="s">
        <v>2765</v>
      </c>
      <c r="B1888" s="109">
        <v>327412</v>
      </c>
      <c r="C1888" s="109">
        <v>327412</v>
      </c>
      <c r="D1888" s="110" t="s">
        <v>3066</v>
      </c>
      <c r="E1888" s="110" t="s">
        <v>2704</v>
      </c>
      <c r="F1888" s="110"/>
      <c r="G1888" s="110"/>
      <c r="H1888" s="110"/>
      <c r="I1888" s="110" t="s">
        <v>10</v>
      </c>
      <c r="J1888" s="111">
        <v>3600</v>
      </c>
      <c r="K1888" s="111">
        <v>5090</v>
      </c>
      <c r="L1888" s="110" t="s">
        <v>3406</v>
      </c>
      <c r="M1888" s="109">
        <v>1</v>
      </c>
      <c r="N1888" s="109"/>
      <c r="O1888" s="110"/>
      <c r="P1888" s="41" t="str">
        <f t="shared" si="29"/>
        <v>1</v>
      </c>
      <c r="Q1888" s="41" t="str">
        <f>INDEX(Торг!$J:$J,MATCH($B1888,Торг!$B:$B,0))</f>
        <v>АТП</v>
      </c>
      <c r="R1888" s="4" t="b">
        <f>EXACT(VLOOKUP(A1888,Торг!$A:$A,1,0),A1888)</f>
        <v>1</v>
      </c>
    </row>
    <row r="1889" spans="1:18" ht="60" x14ac:dyDescent="0.25">
      <c r="A1889" s="110" t="s">
        <v>2765</v>
      </c>
      <c r="B1889" s="109">
        <v>327602</v>
      </c>
      <c r="C1889" s="109">
        <v>327602</v>
      </c>
      <c r="D1889" s="110" t="s">
        <v>3067</v>
      </c>
      <c r="E1889" s="110" t="s">
        <v>2704</v>
      </c>
      <c r="F1889" s="110"/>
      <c r="G1889" s="110"/>
      <c r="H1889" s="110"/>
      <c r="I1889" s="110" t="s">
        <v>10</v>
      </c>
      <c r="J1889" s="111">
        <v>3600</v>
      </c>
      <c r="K1889" s="111">
        <v>5090</v>
      </c>
      <c r="L1889" s="110" t="s">
        <v>3406</v>
      </c>
      <c r="M1889" s="109">
        <v>1</v>
      </c>
      <c r="N1889" s="109"/>
      <c r="O1889" s="110"/>
      <c r="P1889" s="41" t="str">
        <f t="shared" si="29"/>
        <v>1</v>
      </c>
      <c r="Q1889" s="41" t="str">
        <f>INDEX(Торг!$J:$J,MATCH($B1889,Торг!$B:$B,0))</f>
        <v>АТП</v>
      </c>
      <c r="R1889" s="4" t="b">
        <f>EXACT(VLOOKUP(A1889,Торг!$A:$A,1,0),A1889)</f>
        <v>1</v>
      </c>
    </row>
    <row r="1890" spans="1:18" ht="60" x14ac:dyDescent="0.25">
      <c r="A1890" s="110" t="s">
        <v>2765</v>
      </c>
      <c r="B1890" s="109">
        <v>327484</v>
      </c>
      <c r="C1890" s="109">
        <v>327484</v>
      </c>
      <c r="D1890" s="110" t="s">
        <v>3068</v>
      </c>
      <c r="E1890" s="110" t="s">
        <v>2704</v>
      </c>
      <c r="F1890" s="110"/>
      <c r="G1890" s="110"/>
      <c r="H1890" s="110"/>
      <c r="I1890" s="110" t="s">
        <v>10</v>
      </c>
      <c r="J1890" s="111">
        <v>3600</v>
      </c>
      <c r="K1890" s="111">
        <v>5090</v>
      </c>
      <c r="L1890" s="110" t="s">
        <v>3406</v>
      </c>
      <c r="M1890" s="109">
        <v>1</v>
      </c>
      <c r="N1890" s="109"/>
      <c r="O1890" s="110"/>
      <c r="P1890" s="41" t="str">
        <f t="shared" si="29"/>
        <v>1</v>
      </c>
      <c r="Q1890" s="41" t="str">
        <f>INDEX(Торг!$J:$J,MATCH($B1890,Торг!$B:$B,0))</f>
        <v>АТП</v>
      </c>
      <c r="R1890" s="4" t="b">
        <f>EXACT(VLOOKUP(A1890,Торг!$A:$A,1,0),A1890)</f>
        <v>1</v>
      </c>
    </row>
    <row r="1891" spans="1:18" ht="60" x14ac:dyDescent="0.25">
      <c r="A1891" s="110" t="s">
        <v>2765</v>
      </c>
      <c r="B1891" s="109">
        <v>327634</v>
      </c>
      <c r="C1891" s="109">
        <v>327634</v>
      </c>
      <c r="D1891" s="110" t="s">
        <v>3069</v>
      </c>
      <c r="E1891" s="110" t="s">
        <v>2704</v>
      </c>
      <c r="F1891" s="110"/>
      <c r="G1891" s="110"/>
      <c r="H1891" s="110"/>
      <c r="I1891" s="110" t="s">
        <v>10</v>
      </c>
      <c r="J1891" s="111">
        <v>3600</v>
      </c>
      <c r="K1891" s="111">
        <v>5090</v>
      </c>
      <c r="L1891" s="110" t="s">
        <v>3406</v>
      </c>
      <c r="M1891" s="109">
        <v>1</v>
      </c>
      <c r="N1891" s="109"/>
      <c r="O1891" s="110"/>
      <c r="P1891" s="41" t="str">
        <f t="shared" si="29"/>
        <v>1</v>
      </c>
      <c r="Q1891" s="41" t="str">
        <f>INDEX(Торг!$J:$J,MATCH($B1891,Торг!$B:$B,0))</f>
        <v>АТП</v>
      </c>
      <c r="R1891" s="4" t="b">
        <f>EXACT(VLOOKUP(A1891,Торг!$A:$A,1,0),A1891)</f>
        <v>1</v>
      </c>
    </row>
    <row r="1892" spans="1:18" ht="60" x14ac:dyDescent="0.25">
      <c r="A1892" s="110" t="s">
        <v>2765</v>
      </c>
      <c r="B1892" s="109">
        <v>327698</v>
      </c>
      <c r="C1892" s="109">
        <v>327698</v>
      </c>
      <c r="D1892" s="110" t="s">
        <v>3070</v>
      </c>
      <c r="E1892" s="110" t="s">
        <v>2704</v>
      </c>
      <c r="F1892" s="110"/>
      <c r="G1892" s="110"/>
      <c r="H1892" s="110"/>
      <c r="I1892" s="110" t="s">
        <v>10</v>
      </c>
      <c r="J1892" s="111">
        <v>3600</v>
      </c>
      <c r="K1892" s="111">
        <v>5090</v>
      </c>
      <c r="L1892" s="110" t="s">
        <v>3406</v>
      </c>
      <c r="M1892" s="109">
        <v>1</v>
      </c>
      <c r="N1892" s="109"/>
      <c r="O1892" s="110"/>
      <c r="P1892" s="41" t="str">
        <f t="shared" si="29"/>
        <v>1</v>
      </c>
      <c r="Q1892" s="41" t="str">
        <f>INDEX(Торг!$J:$J,MATCH($B1892,Торг!$B:$B,0))</f>
        <v>АТП</v>
      </c>
      <c r="R1892" s="4" t="b">
        <f>EXACT(VLOOKUP(A1892,Торг!$A:$A,1,0),A1892)</f>
        <v>1</v>
      </c>
    </row>
    <row r="1893" spans="1:18" ht="60" x14ac:dyDescent="0.25">
      <c r="A1893" s="110" t="s">
        <v>2765</v>
      </c>
      <c r="B1893" s="109">
        <v>327690</v>
      </c>
      <c r="C1893" s="109">
        <v>327690</v>
      </c>
      <c r="D1893" s="110" t="s">
        <v>3071</v>
      </c>
      <c r="E1893" s="110" t="s">
        <v>2704</v>
      </c>
      <c r="F1893" s="110"/>
      <c r="G1893" s="110"/>
      <c r="H1893" s="110"/>
      <c r="I1893" s="110" t="s">
        <v>10</v>
      </c>
      <c r="J1893" s="111">
        <v>3600</v>
      </c>
      <c r="K1893" s="111">
        <v>5090</v>
      </c>
      <c r="L1893" s="110" t="s">
        <v>3406</v>
      </c>
      <c r="M1893" s="109">
        <v>1</v>
      </c>
      <c r="N1893" s="109"/>
      <c r="O1893" s="110"/>
      <c r="P1893" s="41" t="str">
        <f t="shared" si="29"/>
        <v>1</v>
      </c>
      <c r="Q1893" s="41" t="str">
        <f>INDEX(Торг!$J:$J,MATCH($B1893,Торг!$B:$B,0))</f>
        <v>АТП</v>
      </c>
      <c r="R1893" s="4" t="b">
        <f>EXACT(VLOOKUP(A1893,Торг!$A:$A,1,0),A1893)</f>
        <v>1</v>
      </c>
    </row>
    <row r="1894" spans="1:18" ht="60" x14ac:dyDescent="0.25">
      <c r="A1894" s="110" t="s">
        <v>2765</v>
      </c>
      <c r="B1894" s="109">
        <v>327546</v>
      </c>
      <c r="C1894" s="109">
        <v>327546</v>
      </c>
      <c r="D1894" s="110" t="s">
        <v>3072</v>
      </c>
      <c r="E1894" s="110" t="s">
        <v>2704</v>
      </c>
      <c r="F1894" s="110"/>
      <c r="G1894" s="110"/>
      <c r="H1894" s="110"/>
      <c r="I1894" s="110" t="s">
        <v>10</v>
      </c>
      <c r="J1894" s="111">
        <v>3600</v>
      </c>
      <c r="K1894" s="111">
        <v>5090</v>
      </c>
      <c r="L1894" s="110" t="s">
        <v>3406</v>
      </c>
      <c r="M1894" s="109">
        <v>1</v>
      </c>
      <c r="N1894" s="109"/>
      <c r="O1894" s="110"/>
      <c r="P1894" s="41" t="str">
        <f t="shared" si="29"/>
        <v>1</v>
      </c>
      <c r="Q1894" s="41" t="str">
        <f>INDEX(Торг!$J:$J,MATCH($B1894,Торг!$B:$B,0))</f>
        <v>АТП</v>
      </c>
      <c r="R1894" s="4" t="b">
        <f>EXACT(VLOOKUP(A1894,Торг!$A:$A,1,0),A1894)</f>
        <v>1</v>
      </c>
    </row>
    <row r="1895" spans="1:18" ht="60" x14ac:dyDescent="0.25">
      <c r="A1895" s="110" t="s">
        <v>2765</v>
      </c>
      <c r="B1895" s="109">
        <v>327746</v>
      </c>
      <c r="C1895" s="109">
        <v>327746</v>
      </c>
      <c r="D1895" s="110" t="s">
        <v>3073</v>
      </c>
      <c r="E1895" s="110" t="s">
        <v>2704</v>
      </c>
      <c r="F1895" s="110"/>
      <c r="G1895" s="110"/>
      <c r="H1895" s="110"/>
      <c r="I1895" s="110" t="s">
        <v>10</v>
      </c>
      <c r="J1895" s="111">
        <v>3600</v>
      </c>
      <c r="K1895" s="111">
        <v>5090</v>
      </c>
      <c r="L1895" s="110" t="s">
        <v>3406</v>
      </c>
      <c r="M1895" s="109">
        <v>1</v>
      </c>
      <c r="N1895" s="109"/>
      <c r="O1895" s="110"/>
      <c r="P1895" s="41" t="str">
        <f t="shared" si="29"/>
        <v>1</v>
      </c>
      <c r="Q1895" s="41" t="str">
        <f>INDEX(Торг!$J:$J,MATCH($B1895,Торг!$B:$B,0))</f>
        <v>АТП</v>
      </c>
      <c r="R1895" s="4" t="b">
        <f>EXACT(VLOOKUP(A1895,Торг!$A:$A,1,0),A1895)</f>
        <v>1</v>
      </c>
    </row>
    <row r="1896" spans="1:18" ht="60" x14ac:dyDescent="0.25">
      <c r="A1896" s="110" t="s">
        <v>2765</v>
      </c>
      <c r="B1896" s="109">
        <v>327460</v>
      </c>
      <c r="C1896" s="109">
        <v>327460</v>
      </c>
      <c r="D1896" s="110" t="s">
        <v>3074</v>
      </c>
      <c r="E1896" s="110" t="s">
        <v>2704</v>
      </c>
      <c r="F1896" s="110"/>
      <c r="G1896" s="110"/>
      <c r="H1896" s="110"/>
      <c r="I1896" s="110" t="s">
        <v>10</v>
      </c>
      <c r="J1896" s="111">
        <v>3600</v>
      </c>
      <c r="K1896" s="111">
        <v>5090</v>
      </c>
      <c r="L1896" s="110" t="s">
        <v>3406</v>
      </c>
      <c r="M1896" s="109">
        <v>1</v>
      </c>
      <c r="N1896" s="109"/>
      <c r="O1896" s="110"/>
      <c r="P1896" s="41" t="str">
        <f t="shared" si="29"/>
        <v>1</v>
      </c>
      <c r="Q1896" s="41" t="str">
        <f>INDEX(Торг!$J:$J,MATCH($B1896,Торг!$B:$B,0))</f>
        <v>АТП</v>
      </c>
      <c r="R1896" s="4" t="b">
        <f>EXACT(VLOOKUP(A1896,Торг!$A:$A,1,0),A1896)</f>
        <v>1</v>
      </c>
    </row>
    <row r="1897" spans="1:18" ht="60" x14ac:dyDescent="0.25">
      <c r="A1897" s="110" t="s">
        <v>2765</v>
      </c>
      <c r="B1897" s="109">
        <v>327618</v>
      </c>
      <c r="C1897" s="109">
        <v>327618</v>
      </c>
      <c r="D1897" s="110" t="s">
        <v>3075</v>
      </c>
      <c r="E1897" s="110" t="s">
        <v>2704</v>
      </c>
      <c r="F1897" s="110"/>
      <c r="G1897" s="110"/>
      <c r="H1897" s="110"/>
      <c r="I1897" s="110" t="s">
        <v>10</v>
      </c>
      <c r="J1897" s="111">
        <v>3600</v>
      </c>
      <c r="K1897" s="111">
        <v>5090</v>
      </c>
      <c r="L1897" s="110" t="s">
        <v>3406</v>
      </c>
      <c r="M1897" s="109">
        <v>1</v>
      </c>
      <c r="N1897" s="109"/>
      <c r="O1897" s="110"/>
      <c r="P1897" s="41" t="str">
        <f t="shared" si="29"/>
        <v>1</v>
      </c>
      <c r="Q1897" s="41" t="str">
        <f>INDEX(Торг!$J:$J,MATCH($B1897,Торг!$B:$B,0))</f>
        <v>АТП</v>
      </c>
      <c r="R1897" s="4" t="b">
        <f>EXACT(VLOOKUP(A1897,Торг!$A:$A,1,0),A1897)</f>
        <v>1</v>
      </c>
    </row>
    <row r="1898" spans="1:18" ht="60" x14ac:dyDescent="0.25">
      <c r="A1898" s="110" t="s">
        <v>2765</v>
      </c>
      <c r="B1898" s="109">
        <v>327428</v>
      </c>
      <c r="C1898" s="109">
        <v>327428</v>
      </c>
      <c r="D1898" s="110" t="s">
        <v>3076</v>
      </c>
      <c r="E1898" s="110" t="s">
        <v>2704</v>
      </c>
      <c r="F1898" s="110"/>
      <c r="G1898" s="110"/>
      <c r="H1898" s="110"/>
      <c r="I1898" s="110" t="s">
        <v>10</v>
      </c>
      <c r="J1898" s="111">
        <v>3600</v>
      </c>
      <c r="K1898" s="111">
        <v>5090</v>
      </c>
      <c r="L1898" s="110" t="s">
        <v>3406</v>
      </c>
      <c r="M1898" s="109">
        <v>1</v>
      </c>
      <c r="N1898" s="109"/>
      <c r="O1898" s="110"/>
      <c r="P1898" s="41" t="str">
        <f t="shared" si="29"/>
        <v>1</v>
      </c>
      <c r="Q1898" s="41" t="str">
        <f>INDEX(Торг!$J:$J,MATCH($B1898,Торг!$B:$B,0))</f>
        <v>АТП</v>
      </c>
      <c r="R1898" s="4" t="b">
        <f>EXACT(VLOOKUP(A1898,Торг!$A:$A,1,0),A1898)</f>
        <v>1</v>
      </c>
    </row>
    <row r="1899" spans="1:18" ht="60" x14ac:dyDescent="0.25">
      <c r="A1899" s="110" t="s">
        <v>2765</v>
      </c>
      <c r="B1899" s="109">
        <v>327586</v>
      </c>
      <c r="C1899" s="109">
        <v>327586</v>
      </c>
      <c r="D1899" s="110" t="s">
        <v>3077</v>
      </c>
      <c r="E1899" s="110" t="s">
        <v>2704</v>
      </c>
      <c r="F1899" s="110"/>
      <c r="G1899" s="110"/>
      <c r="H1899" s="110"/>
      <c r="I1899" s="110" t="s">
        <v>10</v>
      </c>
      <c r="J1899" s="111">
        <v>3600</v>
      </c>
      <c r="K1899" s="111">
        <v>5090</v>
      </c>
      <c r="L1899" s="110" t="s">
        <v>3406</v>
      </c>
      <c r="M1899" s="109">
        <v>1</v>
      </c>
      <c r="N1899" s="109"/>
      <c r="O1899" s="110"/>
      <c r="P1899" s="41" t="str">
        <f t="shared" si="29"/>
        <v>1</v>
      </c>
      <c r="Q1899" s="41" t="str">
        <f>INDEX(Торг!$J:$J,MATCH($B1899,Торг!$B:$B,0))</f>
        <v>АТП</v>
      </c>
      <c r="R1899" s="4" t="b">
        <f>EXACT(VLOOKUP(A1899,Торг!$A:$A,1,0),A1899)</f>
        <v>1</v>
      </c>
    </row>
    <row r="1900" spans="1:18" ht="60" x14ac:dyDescent="0.25">
      <c r="A1900" s="110" t="s">
        <v>2765</v>
      </c>
      <c r="B1900" s="109">
        <v>327642</v>
      </c>
      <c r="C1900" s="109">
        <v>327642</v>
      </c>
      <c r="D1900" s="110" t="s">
        <v>3078</v>
      </c>
      <c r="E1900" s="110" t="s">
        <v>2704</v>
      </c>
      <c r="F1900" s="110"/>
      <c r="G1900" s="110"/>
      <c r="H1900" s="110"/>
      <c r="I1900" s="110" t="s">
        <v>10</v>
      </c>
      <c r="J1900" s="111">
        <v>3600</v>
      </c>
      <c r="K1900" s="111">
        <v>5090</v>
      </c>
      <c r="L1900" s="110" t="s">
        <v>3406</v>
      </c>
      <c r="M1900" s="109">
        <v>1</v>
      </c>
      <c r="N1900" s="109"/>
      <c r="O1900" s="110"/>
      <c r="P1900" s="41" t="str">
        <f t="shared" si="29"/>
        <v>1</v>
      </c>
      <c r="Q1900" s="41" t="str">
        <f>INDEX(Торг!$J:$J,MATCH($B1900,Торг!$B:$B,0))</f>
        <v>АТП</v>
      </c>
      <c r="R1900" s="4" t="b">
        <f>EXACT(VLOOKUP(A1900,Торг!$A:$A,1,0),A1900)</f>
        <v>1</v>
      </c>
    </row>
    <row r="1901" spans="1:18" ht="60" x14ac:dyDescent="0.25">
      <c r="A1901" s="110" t="s">
        <v>2765</v>
      </c>
      <c r="B1901" s="109">
        <v>327682</v>
      </c>
      <c r="C1901" s="109">
        <v>327682</v>
      </c>
      <c r="D1901" s="110" t="s">
        <v>3079</v>
      </c>
      <c r="E1901" s="110" t="s">
        <v>2704</v>
      </c>
      <c r="F1901" s="110"/>
      <c r="G1901" s="110"/>
      <c r="H1901" s="110"/>
      <c r="I1901" s="110" t="s">
        <v>10</v>
      </c>
      <c r="J1901" s="111">
        <v>3600</v>
      </c>
      <c r="K1901" s="111">
        <v>5090</v>
      </c>
      <c r="L1901" s="110" t="s">
        <v>3406</v>
      </c>
      <c r="M1901" s="109">
        <v>1</v>
      </c>
      <c r="N1901" s="109"/>
      <c r="O1901" s="110"/>
      <c r="P1901" s="41" t="str">
        <f t="shared" si="29"/>
        <v>1</v>
      </c>
      <c r="Q1901" s="41" t="str">
        <f>INDEX(Торг!$J:$J,MATCH($B1901,Торг!$B:$B,0))</f>
        <v>АТП</v>
      </c>
      <c r="R1901" s="4" t="b">
        <f>EXACT(VLOOKUP(A1901,Торг!$A:$A,1,0),A1901)</f>
        <v>1</v>
      </c>
    </row>
    <row r="1902" spans="1:18" ht="60" x14ac:dyDescent="0.25">
      <c r="A1902" s="110" t="s">
        <v>2765</v>
      </c>
      <c r="B1902" s="109">
        <v>327396</v>
      </c>
      <c r="C1902" s="109">
        <v>327396</v>
      </c>
      <c r="D1902" s="110" t="s">
        <v>3080</v>
      </c>
      <c r="E1902" s="110" t="s">
        <v>2704</v>
      </c>
      <c r="F1902" s="110"/>
      <c r="G1902" s="110"/>
      <c r="H1902" s="110"/>
      <c r="I1902" s="110" t="s">
        <v>10</v>
      </c>
      <c r="J1902" s="111">
        <v>3600</v>
      </c>
      <c r="K1902" s="111">
        <v>5090</v>
      </c>
      <c r="L1902" s="110" t="s">
        <v>3406</v>
      </c>
      <c r="M1902" s="109">
        <v>1</v>
      </c>
      <c r="N1902" s="109"/>
      <c r="O1902" s="110"/>
      <c r="P1902" s="41" t="str">
        <f t="shared" si="29"/>
        <v>1</v>
      </c>
      <c r="Q1902" s="41" t="str">
        <f>INDEX(Торг!$J:$J,MATCH($B1902,Торг!$B:$B,0))</f>
        <v>АТП</v>
      </c>
      <c r="R1902" s="4" t="b">
        <f>EXACT(VLOOKUP(A1902,Торг!$A:$A,1,0),A1902)</f>
        <v>1</v>
      </c>
    </row>
    <row r="1903" spans="1:18" ht="60" x14ac:dyDescent="0.25">
      <c r="A1903" s="110" t="s">
        <v>2765</v>
      </c>
      <c r="B1903" s="109">
        <v>327730</v>
      </c>
      <c r="C1903" s="109">
        <v>327730</v>
      </c>
      <c r="D1903" s="110" t="s">
        <v>3081</v>
      </c>
      <c r="E1903" s="110" t="s">
        <v>2704</v>
      </c>
      <c r="F1903" s="110"/>
      <c r="G1903" s="110"/>
      <c r="H1903" s="110"/>
      <c r="I1903" s="110" t="s">
        <v>10</v>
      </c>
      <c r="J1903" s="111">
        <v>3600</v>
      </c>
      <c r="K1903" s="111">
        <v>5090</v>
      </c>
      <c r="L1903" s="110" t="s">
        <v>3406</v>
      </c>
      <c r="M1903" s="109">
        <v>1</v>
      </c>
      <c r="N1903" s="109"/>
      <c r="O1903" s="110"/>
      <c r="P1903" s="41" t="str">
        <f t="shared" si="29"/>
        <v>1</v>
      </c>
      <c r="Q1903" s="41" t="str">
        <f>INDEX(Торг!$J:$J,MATCH($B1903,Торг!$B:$B,0))</f>
        <v>АТП</v>
      </c>
      <c r="R1903" s="4" t="b">
        <f>EXACT(VLOOKUP(A1903,Торг!$A:$A,1,0),A1903)</f>
        <v>1</v>
      </c>
    </row>
    <row r="1904" spans="1:18" ht="60" x14ac:dyDescent="0.25">
      <c r="A1904" s="110" t="s">
        <v>2765</v>
      </c>
      <c r="B1904" s="109">
        <v>327578</v>
      </c>
      <c r="C1904" s="109">
        <v>327578</v>
      </c>
      <c r="D1904" s="110" t="s">
        <v>3082</v>
      </c>
      <c r="E1904" s="110" t="s">
        <v>2704</v>
      </c>
      <c r="F1904" s="110"/>
      <c r="G1904" s="110"/>
      <c r="H1904" s="110"/>
      <c r="I1904" s="110" t="s">
        <v>10</v>
      </c>
      <c r="J1904" s="111">
        <v>3600</v>
      </c>
      <c r="K1904" s="111">
        <v>5090</v>
      </c>
      <c r="L1904" s="110" t="s">
        <v>3406</v>
      </c>
      <c r="M1904" s="109">
        <v>1</v>
      </c>
      <c r="N1904" s="109"/>
      <c r="O1904" s="110"/>
      <c r="P1904" s="41" t="str">
        <f t="shared" si="29"/>
        <v>1</v>
      </c>
      <c r="Q1904" s="41" t="str">
        <f>INDEX(Торг!$J:$J,MATCH($B1904,Торг!$B:$B,0))</f>
        <v>АТП</v>
      </c>
      <c r="R1904" s="4" t="b">
        <f>EXACT(VLOOKUP(A1904,Торг!$A:$A,1,0),A1904)</f>
        <v>1</v>
      </c>
    </row>
    <row r="1905" spans="1:18" ht="60" x14ac:dyDescent="0.25">
      <c r="A1905" s="110" t="s">
        <v>2765</v>
      </c>
      <c r="B1905" s="109">
        <v>327658</v>
      </c>
      <c r="C1905" s="109">
        <v>327658</v>
      </c>
      <c r="D1905" s="110" t="s">
        <v>3083</v>
      </c>
      <c r="E1905" s="110" t="s">
        <v>2704</v>
      </c>
      <c r="F1905" s="110"/>
      <c r="G1905" s="110"/>
      <c r="H1905" s="110"/>
      <c r="I1905" s="110" t="s">
        <v>10</v>
      </c>
      <c r="J1905" s="111">
        <v>3600</v>
      </c>
      <c r="K1905" s="111">
        <v>5090</v>
      </c>
      <c r="L1905" s="110" t="s">
        <v>3406</v>
      </c>
      <c r="M1905" s="109">
        <v>1</v>
      </c>
      <c r="N1905" s="109"/>
      <c r="O1905" s="110"/>
      <c r="P1905" s="41" t="str">
        <f t="shared" si="29"/>
        <v>1</v>
      </c>
      <c r="Q1905" s="41" t="str">
        <f>INDEX(Торг!$J:$J,MATCH($B1905,Торг!$B:$B,0))</f>
        <v>АТП</v>
      </c>
      <c r="R1905" s="4" t="b">
        <f>EXACT(VLOOKUP(A1905,Торг!$A:$A,1,0),A1905)</f>
        <v>1</v>
      </c>
    </row>
    <row r="1906" spans="1:18" ht="60" x14ac:dyDescent="0.25">
      <c r="A1906" s="110" t="s">
        <v>2765</v>
      </c>
      <c r="B1906" s="109">
        <v>327468</v>
      </c>
      <c r="C1906" s="109">
        <v>327468</v>
      </c>
      <c r="D1906" s="110" t="s">
        <v>3084</v>
      </c>
      <c r="E1906" s="110" t="s">
        <v>2704</v>
      </c>
      <c r="F1906" s="110"/>
      <c r="G1906" s="110"/>
      <c r="H1906" s="110"/>
      <c r="I1906" s="110" t="s">
        <v>10</v>
      </c>
      <c r="J1906" s="111">
        <v>3600</v>
      </c>
      <c r="K1906" s="111">
        <v>5090</v>
      </c>
      <c r="L1906" s="110" t="s">
        <v>3406</v>
      </c>
      <c r="M1906" s="109">
        <v>1</v>
      </c>
      <c r="N1906" s="109"/>
      <c r="O1906" s="110"/>
      <c r="P1906" s="41" t="str">
        <f t="shared" si="29"/>
        <v>1</v>
      </c>
      <c r="Q1906" s="41" t="str">
        <f>INDEX(Торг!$J:$J,MATCH($B1906,Торг!$B:$B,0))</f>
        <v>АТП</v>
      </c>
      <c r="R1906" s="4" t="b">
        <f>EXACT(VLOOKUP(A1906,Торг!$A:$A,1,0),A1906)</f>
        <v>1</v>
      </c>
    </row>
    <row r="1907" spans="1:18" ht="60" x14ac:dyDescent="0.25">
      <c r="A1907" s="110" t="s">
        <v>2765</v>
      </c>
      <c r="B1907" s="109">
        <v>327594</v>
      </c>
      <c r="C1907" s="109">
        <v>327594</v>
      </c>
      <c r="D1907" s="110" t="s">
        <v>3085</v>
      </c>
      <c r="E1907" s="110" t="s">
        <v>2704</v>
      </c>
      <c r="F1907" s="110"/>
      <c r="G1907" s="110"/>
      <c r="H1907" s="110"/>
      <c r="I1907" s="110" t="s">
        <v>10</v>
      </c>
      <c r="J1907" s="111">
        <v>3600</v>
      </c>
      <c r="K1907" s="111">
        <v>5090</v>
      </c>
      <c r="L1907" s="110" t="s">
        <v>3406</v>
      </c>
      <c r="M1907" s="109">
        <v>1</v>
      </c>
      <c r="N1907" s="109"/>
      <c r="O1907" s="110"/>
      <c r="P1907" s="41" t="str">
        <f t="shared" si="29"/>
        <v>1</v>
      </c>
      <c r="Q1907" s="41" t="str">
        <f>INDEX(Торг!$J:$J,MATCH($B1907,Торг!$B:$B,0))</f>
        <v>АТП</v>
      </c>
      <c r="R1907" s="4" t="b">
        <f>EXACT(VLOOKUP(A1907,Торг!$A:$A,1,0),A1907)</f>
        <v>1</v>
      </c>
    </row>
    <row r="1908" spans="1:18" ht="60" x14ac:dyDescent="0.25">
      <c r="A1908" s="110" t="s">
        <v>2765</v>
      </c>
      <c r="B1908" s="109">
        <v>327500</v>
      </c>
      <c r="C1908" s="109">
        <v>327500</v>
      </c>
      <c r="D1908" s="110" t="s">
        <v>3086</v>
      </c>
      <c r="E1908" s="110" t="s">
        <v>2704</v>
      </c>
      <c r="F1908" s="110"/>
      <c r="G1908" s="110"/>
      <c r="H1908" s="110"/>
      <c r="I1908" s="110" t="s">
        <v>10</v>
      </c>
      <c r="J1908" s="111">
        <v>3600</v>
      </c>
      <c r="K1908" s="111">
        <v>5090</v>
      </c>
      <c r="L1908" s="110" t="s">
        <v>3406</v>
      </c>
      <c r="M1908" s="109">
        <v>1</v>
      </c>
      <c r="N1908" s="109"/>
      <c r="O1908" s="110"/>
      <c r="P1908" s="41" t="str">
        <f t="shared" si="29"/>
        <v>1</v>
      </c>
      <c r="Q1908" s="41" t="str">
        <f>INDEX(Торг!$J:$J,MATCH($B1908,Торг!$B:$B,0))</f>
        <v>АТП</v>
      </c>
      <c r="R1908" s="4" t="b">
        <f>EXACT(VLOOKUP(A1908,Торг!$A:$A,1,0),A1908)</f>
        <v>1</v>
      </c>
    </row>
    <row r="1909" spans="1:18" ht="60" x14ac:dyDescent="0.25">
      <c r="A1909" s="110" t="s">
        <v>2765</v>
      </c>
      <c r="B1909" s="109">
        <v>327444</v>
      </c>
      <c r="C1909" s="109">
        <v>327444</v>
      </c>
      <c r="D1909" s="110" t="s">
        <v>3087</v>
      </c>
      <c r="E1909" s="110" t="s">
        <v>2704</v>
      </c>
      <c r="F1909" s="110"/>
      <c r="G1909" s="110"/>
      <c r="H1909" s="110"/>
      <c r="I1909" s="110" t="s">
        <v>10</v>
      </c>
      <c r="J1909" s="111">
        <v>3600</v>
      </c>
      <c r="K1909" s="111">
        <v>5090</v>
      </c>
      <c r="L1909" s="110" t="s">
        <v>3406</v>
      </c>
      <c r="M1909" s="109">
        <v>1</v>
      </c>
      <c r="N1909" s="109"/>
      <c r="O1909" s="110"/>
      <c r="P1909" s="41" t="str">
        <f t="shared" si="29"/>
        <v>1</v>
      </c>
      <c r="Q1909" s="41" t="str">
        <f>INDEX(Торг!$J:$J,MATCH($B1909,Торг!$B:$B,0))</f>
        <v>АТП</v>
      </c>
      <c r="R1909" s="4" t="b">
        <f>EXACT(VLOOKUP(A1909,Торг!$A:$A,1,0),A1909)</f>
        <v>1</v>
      </c>
    </row>
    <row r="1910" spans="1:18" ht="60" x14ac:dyDescent="0.25">
      <c r="A1910" s="110" t="s">
        <v>2765</v>
      </c>
      <c r="B1910" s="109">
        <v>327452</v>
      </c>
      <c r="C1910" s="109">
        <v>327452</v>
      </c>
      <c r="D1910" s="110" t="s">
        <v>3088</v>
      </c>
      <c r="E1910" s="110" t="s">
        <v>2704</v>
      </c>
      <c r="F1910" s="110"/>
      <c r="G1910" s="110"/>
      <c r="H1910" s="110"/>
      <c r="I1910" s="110" t="s">
        <v>10</v>
      </c>
      <c r="J1910" s="111">
        <v>3600</v>
      </c>
      <c r="K1910" s="111">
        <v>5090</v>
      </c>
      <c r="L1910" s="110" t="s">
        <v>3406</v>
      </c>
      <c r="M1910" s="109">
        <v>1</v>
      </c>
      <c r="N1910" s="109"/>
      <c r="O1910" s="110"/>
      <c r="P1910" s="41" t="str">
        <f t="shared" si="29"/>
        <v>1</v>
      </c>
      <c r="Q1910" s="41" t="str">
        <f>INDEX(Торг!$J:$J,MATCH($B1910,Торг!$B:$B,0))</f>
        <v>АТП</v>
      </c>
      <c r="R1910" s="4" t="b">
        <f>EXACT(VLOOKUP(A1910,Торг!$A:$A,1,0),A1910)</f>
        <v>1</v>
      </c>
    </row>
    <row r="1911" spans="1:18" ht="60" x14ac:dyDescent="0.25">
      <c r="A1911" s="110" t="s">
        <v>2765</v>
      </c>
      <c r="B1911" s="109">
        <v>327404</v>
      </c>
      <c r="C1911" s="109">
        <v>327404</v>
      </c>
      <c r="D1911" s="110" t="s">
        <v>3089</v>
      </c>
      <c r="E1911" s="110" t="s">
        <v>2704</v>
      </c>
      <c r="F1911" s="110"/>
      <c r="G1911" s="110"/>
      <c r="H1911" s="110"/>
      <c r="I1911" s="110" t="s">
        <v>10</v>
      </c>
      <c r="J1911" s="111">
        <v>3600</v>
      </c>
      <c r="K1911" s="111">
        <v>5090</v>
      </c>
      <c r="L1911" s="110" t="s">
        <v>3406</v>
      </c>
      <c r="M1911" s="109">
        <v>1</v>
      </c>
      <c r="N1911" s="109"/>
      <c r="O1911" s="110"/>
      <c r="P1911" s="41" t="str">
        <f t="shared" si="29"/>
        <v>1</v>
      </c>
      <c r="Q1911" s="41" t="str">
        <f>INDEX(Торг!$J:$J,MATCH($B1911,Торг!$B:$B,0))</f>
        <v>АТП</v>
      </c>
      <c r="R1911" s="4" t="b">
        <f>EXACT(VLOOKUP(A1911,Торг!$A:$A,1,0),A1911)</f>
        <v>1</v>
      </c>
    </row>
    <row r="1912" spans="1:18" ht="60" x14ac:dyDescent="0.25">
      <c r="A1912" s="110" t="s">
        <v>2765</v>
      </c>
      <c r="B1912" s="109">
        <v>327516</v>
      </c>
      <c r="C1912" s="109">
        <v>327516</v>
      </c>
      <c r="D1912" s="110" t="s">
        <v>3090</v>
      </c>
      <c r="E1912" s="110" t="s">
        <v>2704</v>
      </c>
      <c r="F1912" s="110"/>
      <c r="G1912" s="110"/>
      <c r="H1912" s="110"/>
      <c r="I1912" s="110" t="s">
        <v>10</v>
      </c>
      <c r="J1912" s="111">
        <v>3600</v>
      </c>
      <c r="K1912" s="111">
        <v>5090</v>
      </c>
      <c r="L1912" s="110" t="s">
        <v>3406</v>
      </c>
      <c r="M1912" s="109">
        <v>1</v>
      </c>
      <c r="N1912" s="109"/>
      <c r="O1912" s="110"/>
      <c r="P1912" s="41" t="str">
        <f t="shared" si="29"/>
        <v>1</v>
      </c>
      <c r="Q1912" s="41" t="str">
        <f>INDEX(Торг!$J:$J,MATCH($B1912,Торг!$B:$B,0))</f>
        <v>АТП</v>
      </c>
      <c r="R1912" s="4" t="b">
        <f>EXACT(VLOOKUP(A1912,Торг!$A:$A,1,0),A1912)</f>
        <v>1</v>
      </c>
    </row>
    <row r="1913" spans="1:18" ht="60" x14ac:dyDescent="0.25">
      <c r="A1913" s="110" t="s">
        <v>2765</v>
      </c>
      <c r="B1913" s="109">
        <v>327626</v>
      </c>
      <c r="C1913" s="109">
        <v>327626</v>
      </c>
      <c r="D1913" s="110" t="s">
        <v>3091</v>
      </c>
      <c r="E1913" s="110" t="s">
        <v>2704</v>
      </c>
      <c r="F1913" s="110"/>
      <c r="G1913" s="110"/>
      <c r="H1913" s="110"/>
      <c r="I1913" s="110" t="s">
        <v>10</v>
      </c>
      <c r="J1913" s="111">
        <v>3600</v>
      </c>
      <c r="K1913" s="111">
        <v>5090</v>
      </c>
      <c r="L1913" s="110" t="s">
        <v>3406</v>
      </c>
      <c r="M1913" s="109">
        <v>1</v>
      </c>
      <c r="N1913" s="109"/>
      <c r="O1913" s="110"/>
      <c r="P1913" s="41" t="str">
        <f t="shared" si="29"/>
        <v>1</v>
      </c>
      <c r="Q1913" s="41" t="str">
        <f>INDEX(Торг!$J:$J,MATCH($B1913,Торг!$B:$B,0))</f>
        <v>АТП</v>
      </c>
      <c r="R1913" s="4" t="b">
        <f>EXACT(VLOOKUP(A1913,Торг!$A:$A,1,0),A1913)</f>
        <v>1</v>
      </c>
    </row>
    <row r="1914" spans="1:18" ht="60" x14ac:dyDescent="0.25">
      <c r="A1914" s="110" t="s">
        <v>2765</v>
      </c>
      <c r="B1914" s="109">
        <v>327706</v>
      </c>
      <c r="C1914" s="109">
        <v>327706</v>
      </c>
      <c r="D1914" s="110" t="s">
        <v>3092</v>
      </c>
      <c r="E1914" s="110" t="s">
        <v>2704</v>
      </c>
      <c r="F1914" s="110"/>
      <c r="G1914" s="110"/>
      <c r="H1914" s="110"/>
      <c r="I1914" s="110" t="s">
        <v>10</v>
      </c>
      <c r="J1914" s="111">
        <v>3600</v>
      </c>
      <c r="K1914" s="111">
        <v>5090</v>
      </c>
      <c r="L1914" s="110" t="s">
        <v>3406</v>
      </c>
      <c r="M1914" s="109">
        <v>1</v>
      </c>
      <c r="N1914" s="109"/>
      <c r="O1914" s="110"/>
      <c r="P1914" s="41" t="str">
        <f t="shared" si="29"/>
        <v>1</v>
      </c>
      <c r="Q1914" s="41" t="str">
        <f>INDEX(Торг!$J:$J,MATCH($B1914,Торг!$B:$B,0))</f>
        <v>АТП</v>
      </c>
      <c r="R1914" s="4" t="b">
        <f>EXACT(VLOOKUP(A1914,Торг!$A:$A,1,0),A1914)</f>
        <v>1</v>
      </c>
    </row>
    <row r="1915" spans="1:18" ht="60" x14ac:dyDescent="0.25">
      <c r="A1915" s="110" t="s">
        <v>2765</v>
      </c>
      <c r="B1915" s="109">
        <v>327508</v>
      </c>
      <c r="C1915" s="109">
        <v>327508</v>
      </c>
      <c r="D1915" s="110" t="s">
        <v>3093</v>
      </c>
      <c r="E1915" s="110" t="s">
        <v>2704</v>
      </c>
      <c r="F1915" s="110"/>
      <c r="G1915" s="110"/>
      <c r="H1915" s="110"/>
      <c r="I1915" s="110" t="s">
        <v>10</v>
      </c>
      <c r="J1915" s="111">
        <v>3600</v>
      </c>
      <c r="K1915" s="111">
        <v>5090</v>
      </c>
      <c r="L1915" s="110" t="s">
        <v>3406</v>
      </c>
      <c r="M1915" s="109">
        <v>1</v>
      </c>
      <c r="N1915" s="109"/>
      <c r="O1915" s="110"/>
      <c r="P1915" s="41" t="str">
        <f t="shared" si="29"/>
        <v>1</v>
      </c>
      <c r="Q1915" s="41" t="str">
        <f>INDEX(Торг!$J:$J,MATCH($B1915,Торг!$B:$B,0))</f>
        <v>АТП</v>
      </c>
      <c r="R1915" s="4" t="b">
        <f>EXACT(VLOOKUP(A1915,Торг!$A:$A,1,0),A1915)</f>
        <v>1</v>
      </c>
    </row>
    <row r="1916" spans="1:18" ht="75" x14ac:dyDescent="0.25">
      <c r="A1916" s="110" t="s">
        <v>2765</v>
      </c>
      <c r="B1916" s="109">
        <v>327388</v>
      </c>
      <c r="C1916" s="109">
        <v>327388</v>
      </c>
      <c r="D1916" s="110" t="s">
        <v>3094</v>
      </c>
      <c r="E1916" s="110" t="s">
        <v>2704</v>
      </c>
      <c r="F1916" s="110"/>
      <c r="G1916" s="110"/>
      <c r="H1916" s="110"/>
      <c r="I1916" s="110" t="s">
        <v>10</v>
      </c>
      <c r="J1916" s="111">
        <v>3600</v>
      </c>
      <c r="K1916" s="111">
        <v>5090</v>
      </c>
      <c r="L1916" s="110" t="s">
        <v>3406</v>
      </c>
      <c r="M1916" s="109">
        <v>1</v>
      </c>
      <c r="N1916" s="109"/>
      <c r="O1916" s="110"/>
      <c r="P1916" s="41" t="str">
        <f t="shared" si="29"/>
        <v>1</v>
      </c>
      <c r="Q1916" s="41" t="str">
        <f>INDEX(Торг!$J:$J,MATCH($B1916,Торг!$B:$B,0))</f>
        <v>АТП</v>
      </c>
      <c r="R1916" s="4" t="b">
        <f>EXACT(VLOOKUP(A1916,Торг!$A:$A,1,0),A1916)</f>
        <v>1</v>
      </c>
    </row>
    <row r="1917" spans="1:18" ht="60" x14ac:dyDescent="0.25">
      <c r="A1917" s="110" t="s">
        <v>2765</v>
      </c>
      <c r="B1917" s="109">
        <v>327196</v>
      </c>
      <c r="C1917" s="109">
        <v>327196</v>
      </c>
      <c r="D1917" s="110" t="s">
        <v>3095</v>
      </c>
      <c r="E1917" s="110" t="s">
        <v>2704</v>
      </c>
      <c r="F1917" s="110"/>
      <c r="G1917" s="110"/>
      <c r="H1917" s="110"/>
      <c r="I1917" s="110" t="s">
        <v>10</v>
      </c>
      <c r="J1917" s="111">
        <v>3000</v>
      </c>
      <c r="K1917" s="111">
        <v>4290</v>
      </c>
      <c r="L1917" s="110"/>
      <c r="M1917" s="109">
        <v>1</v>
      </c>
      <c r="N1917" s="109"/>
      <c r="O1917" s="110"/>
      <c r="P1917" s="41" t="str">
        <f t="shared" si="29"/>
        <v>1</v>
      </c>
      <c r="Q1917" s="41" t="str">
        <f>INDEX(Торг!$J:$J,MATCH($B1917,Торг!$B:$B,0))</f>
        <v>АТП</v>
      </c>
      <c r="R1917" s="4" t="b">
        <f>EXACT(VLOOKUP(A1917,Торг!$A:$A,1,0),A1917)</f>
        <v>1</v>
      </c>
    </row>
    <row r="1918" spans="1:18" ht="60" x14ac:dyDescent="0.25">
      <c r="A1918" s="110" t="s">
        <v>2765</v>
      </c>
      <c r="B1918" s="109">
        <v>327742</v>
      </c>
      <c r="C1918" s="109">
        <v>327742</v>
      </c>
      <c r="D1918" s="110" t="s">
        <v>3096</v>
      </c>
      <c r="E1918" s="110" t="s">
        <v>2704</v>
      </c>
      <c r="F1918" s="110"/>
      <c r="G1918" s="110"/>
      <c r="H1918" s="110"/>
      <c r="I1918" s="110" t="s">
        <v>10</v>
      </c>
      <c r="J1918" s="111">
        <v>3600</v>
      </c>
      <c r="K1918" s="111">
        <v>5090</v>
      </c>
      <c r="L1918" s="110" t="s">
        <v>3406</v>
      </c>
      <c r="M1918" s="109">
        <v>1</v>
      </c>
      <c r="N1918" s="109"/>
      <c r="O1918" s="110"/>
      <c r="P1918" s="41" t="str">
        <f t="shared" si="29"/>
        <v>1</v>
      </c>
      <c r="Q1918" s="41" t="str">
        <f>INDEX(Торг!$J:$J,MATCH($B1918,Торг!$B:$B,0))</f>
        <v>АТП</v>
      </c>
      <c r="R1918" s="4" t="b">
        <f>EXACT(VLOOKUP(A1918,Торг!$A:$A,1,0),A1918)</f>
        <v>1</v>
      </c>
    </row>
    <row r="1919" spans="1:18" ht="60" x14ac:dyDescent="0.25">
      <c r="A1919" s="110" t="s">
        <v>2765</v>
      </c>
      <c r="B1919" s="109">
        <v>327424</v>
      </c>
      <c r="C1919" s="109">
        <v>327424</v>
      </c>
      <c r="D1919" s="110" t="s">
        <v>3097</v>
      </c>
      <c r="E1919" s="110" t="s">
        <v>2704</v>
      </c>
      <c r="F1919" s="110"/>
      <c r="G1919" s="110"/>
      <c r="H1919" s="110"/>
      <c r="I1919" s="110" t="s">
        <v>10</v>
      </c>
      <c r="J1919" s="111">
        <v>3600</v>
      </c>
      <c r="K1919" s="111">
        <v>5090</v>
      </c>
      <c r="L1919" s="110" t="s">
        <v>3406</v>
      </c>
      <c r="M1919" s="109">
        <v>1</v>
      </c>
      <c r="N1919" s="109"/>
      <c r="O1919" s="110"/>
      <c r="P1919" s="41" t="str">
        <f t="shared" si="29"/>
        <v>1</v>
      </c>
      <c r="Q1919" s="41" t="str">
        <f>INDEX(Торг!$J:$J,MATCH($B1919,Торг!$B:$B,0))</f>
        <v>АТП</v>
      </c>
      <c r="R1919" s="4" t="b">
        <f>EXACT(VLOOKUP(A1919,Торг!$A:$A,1,0),A1919)</f>
        <v>1</v>
      </c>
    </row>
    <row r="1920" spans="1:18" ht="60" x14ac:dyDescent="0.25">
      <c r="A1920" s="110" t="s">
        <v>2765</v>
      </c>
      <c r="B1920" s="109">
        <v>327558</v>
      </c>
      <c r="C1920" s="109">
        <v>327558</v>
      </c>
      <c r="D1920" s="110" t="s">
        <v>3098</v>
      </c>
      <c r="E1920" s="110" t="s">
        <v>2704</v>
      </c>
      <c r="F1920" s="110"/>
      <c r="G1920" s="110"/>
      <c r="H1920" s="110"/>
      <c r="I1920" s="110" t="s">
        <v>10</v>
      </c>
      <c r="J1920" s="111">
        <v>3600</v>
      </c>
      <c r="K1920" s="111">
        <v>5090</v>
      </c>
      <c r="L1920" s="110" t="s">
        <v>3406</v>
      </c>
      <c r="M1920" s="109">
        <v>1</v>
      </c>
      <c r="N1920" s="109"/>
      <c r="O1920" s="110"/>
      <c r="P1920" s="41" t="str">
        <f t="shared" si="29"/>
        <v>1</v>
      </c>
      <c r="Q1920" s="41" t="str">
        <f>INDEX(Торг!$J:$J,MATCH($B1920,Торг!$B:$B,0))</f>
        <v>АТП</v>
      </c>
      <c r="R1920" s="4" t="b">
        <f>EXACT(VLOOKUP(A1920,Торг!$A:$A,1,0),A1920)</f>
        <v>1</v>
      </c>
    </row>
    <row r="1921" spans="1:18" ht="60" x14ac:dyDescent="0.25">
      <c r="A1921" s="110" t="s">
        <v>2765</v>
      </c>
      <c r="B1921" s="109">
        <v>327542</v>
      </c>
      <c r="C1921" s="109">
        <v>327542</v>
      </c>
      <c r="D1921" s="110" t="s">
        <v>3099</v>
      </c>
      <c r="E1921" s="110" t="s">
        <v>2704</v>
      </c>
      <c r="F1921" s="110"/>
      <c r="G1921" s="110"/>
      <c r="H1921" s="110"/>
      <c r="I1921" s="110" t="s">
        <v>10</v>
      </c>
      <c r="J1921" s="111">
        <v>3600</v>
      </c>
      <c r="K1921" s="111">
        <v>5090</v>
      </c>
      <c r="L1921" s="110" t="s">
        <v>3406</v>
      </c>
      <c r="M1921" s="109">
        <v>1</v>
      </c>
      <c r="N1921" s="109"/>
      <c r="O1921" s="110"/>
      <c r="P1921" s="41" t="str">
        <f t="shared" si="29"/>
        <v>1</v>
      </c>
      <c r="Q1921" s="41" t="str">
        <f>INDEX(Торг!$J:$J,MATCH($B1921,Торг!$B:$B,0))</f>
        <v>АТП</v>
      </c>
      <c r="R1921" s="4" t="b">
        <f>EXACT(VLOOKUP(A1921,Торг!$A:$A,1,0),A1921)</f>
        <v>1</v>
      </c>
    </row>
    <row r="1922" spans="1:18" ht="60" x14ac:dyDescent="0.25">
      <c r="A1922" s="110" t="s">
        <v>2765</v>
      </c>
      <c r="B1922" s="109">
        <v>327496</v>
      </c>
      <c r="C1922" s="109">
        <v>327496</v>
      </c>
      <c r="D1922" s="110" t="s">
        <v>3100</v>
      </c>
      <c r="E1922" s="110" t="s">
        <v>2704</v>
      </c>
      <c r="F1922" s="110"/>
      <c r="G1922" s="110"/>
      <c r="H1922" s="110"/>
      <c r="I1922" s="110" t="s">
        <v>10</v>
      </c>
      <c r="J1922" s="111">
        <v>3600</v>
      </c>
      <c r="K1922" s="111">
        <v>5090</v>
      </c>
      <c r="L1922" s="110" t="s">
        <v>3406</v>
      </c>
      <c r="M1922" s="109">
        <v>1</v>
      </c>
      <c r="N1922" s="109"/>
      <c r="O1922" s="110"/>
      <c r="P1922" s="41" t="str">
        <f t="shared" si="29"/>
        <v>1</v>
      </c>
      <c r="Q1922" s="41" t="str">
        <f>INDEX(Торг!$J:$J,MATCH($B1922,Торг!$B:$B,0))</f>
        <v>АТП</v>
      </c>
      <c r="R1922" s="4" t="b">
        <f>EXACT(VLOOKUP(A1922,Торг!$A:$A,1,0),A1922)</f>
        <v>1</v>
      </c>
    </row>
    <row r="1923" spans="1:18" ht="60" x14ac:dyDescent="0.25">
      <c r="A1923" s="110" t="s">
        <v>2765</v>
      </c>
      <c r="B1923" s="109">
        <v>327670</v>
      </c>
      <c r="C1923" s="109">
        <v>327670</v>
      </c>
      <c r="D1923" s="110" t="s">
        <v>3101</v>
      </c>
      <c r="E1923" s="110" t="s">
        <v>2704</v>
      </c>
      <c r="F1923" s="110"/>
      <c r="G1923" s="110"/>
      <c r="H1923" s="110"/>
      <c r="I1923" s="110" t="s">
        <v>10</v>
      </c>
      <c r="J1923" s="111">
        <v>3600</v>
      </c>
      <c r="K1923" s="111">
        <v>5090</v>
      </c>
      <c r="L1923" s="110" t="s">
        <v>3406</v>
      </c>
      <c r="M1923" s="109">
        <v>1</v>
      </c>
      <c r="N1923" s="109"/>
      <c r="O1923" s="110"/>
      <c r="P1923" s="41" t="str">
        <f t="shared" ref="P1923:P1986" si="30">_xlfn.CONCAT(M1923,IF(N1923&lt;&gt;"",_xlfn.CONCAT("ск",N1923),""))</f>
        <v>1</v>
      </c>
      <c r="Q1923" s="41" t="str">
        <f>INDEX(Торг!$J:$J,MATCH($B1923,Торг!$B:$B,0))</f>
        <v>АТП</v>
      </c>
      <c r="R1923" s="4" t="b">
        <f>EXACT(VLOOKUP(A1923,Торг!$A:$A,1,0),A1923)</f>
        <v>1</v>
      </c>
    </row>
    <row r="1924" spans="1:18" ht="60" x14ac:dyDescent="0.25">
      <c r="A1924" s="110" t="s">
        <v>2765</v>
      </c>
      <c r="B1924" s="109">
        <v>327654</v>
      </c>
      <c r="C1924" s="109">
        <v>327654</v>
      </c>
      <c r="D1924" s="110" t="s">
        <v>3102</v>
      </c>
      <c r="E1924" s="110" t="s">
        <v>2704</v>
      </c>
      <c r="F1924" s="110"/>
      <c r="G1924" s="110"/>
      <c r="H1924" s="110"/>
      <c r="I1924" s="110" t="s">
        <v>10</v>
      </c>
      <c r="J1924" s="111">
        <v>3600</v>
      </c>
      <c r="K1924" s="111">
        <v>5090</v>
      </c>
      <c r="L1924" s="110" t="s">
        <v>3406</v>
      </c>
      <c r="M1924" s="109">
        <v>1</v>
      </c>
      <c r="N1924" s="109"/>
      <c r="O1924" s="110"/>
      <c r="P1924" s="41" t="str">
        <f t="shared" si="30"/>
        <v>1</v>
      </c>
      <c r="Q1924" s="41" t="str">
        <f>INDEX(Торг!$J:$J,MATCH($B1924,Торг!$B:$B,0))</f>
        <v>АТП</v>
      </c>
      <c r="R1924" s="4" t="b">
        <f>EXACT(VLOOKUP(A1924,Торг!$A:$A,1,0),A1924)</f>
        <v>1</v>
      </c>
    </row>
    <row r="1925" spans="1:18" ht="60" x14ac:dyDescent="0.25">
      <c r="A1925" s="110" t="s">
        <v>2765</v>
      </c>
      <c r="B1925" s="109">
        <v>327726</v>
      </c>
      <c r="C1925" s="109">
        <v>327726</v>
      </c>
      <c r="D1925" s="110" t="s">
        <v>3103</v>
      </c>
      <c r="E1925" s="110" t="s">
        <v>2704</v>
      </c>
      <c r="F1925" s="110"/>
      <c r="G1925" s="110"/>
      <c r="H1925" s="110"/>
      <c r="I1925" s="110" t="s">
        <v>10</v>
      </c>
      <c r="J1925" s="111">
        <v>3600</v>
      </c>
      <c r="K1925" s="111">
        <v>5090</v>
      </c>
      <c r="L1925" s="110" t="s">
        <v>3406</v>
      </c>
      <c r="M1925" s="109">
        <v>1</v>
      </c>
      <c r="N1925" s="109"/>
      <c r="O1925" s="110"/>
      <c r="P1925" s="41" t="str">
        <f t="shared" si="30"/>
        <v>1</v>
      </c>
      <c r="Q1925" s="41" t="str">
        <f>INDEX(Торг!$J:$J,MATCH($B1925,Торг!$B:$B,0))</f>
        <v>АТП</v>
      </c>
      <c r="R1925" s="4" t="b">
        <f>EXACT(VLOOKUP(A1925,Торг!$A:$A,1,0),A1925)</f>
        <v>1</v>
      </c>
    </row>
    <row r="1926" spans="1:18" ht="60" x14ac:dyDescent="0.25">
      <c r="A1926" s="110" t="s">
        <v>2765</v>
      </c>
      <c r="B1926" s="109">
        <v>327566</v>
      </c>
      <c r="C1926" s="109">
        <v>327566</v>
      </c>
      <c r="D1926" s="110" t="s">
        <v>3104</v>
      </c>
      <c r="E1926" s="110" t="s">
        <v>2704</v>
      </c>
      <c r="F1926" s="110"/>
      <c r="G1926" s="110"/>
      <c r="H1926" s="110"/>
      <c r="I1926" s="110" t="s">
        <v>10</v>
      </c>
      <c r="J1926" s="111">
        <v>3600</v>
      </c>
      <c r="K1926" s="111">
        <v>5090</v>
      </c>
      <c r="L1926" s="110" t="s">
        <v>3406</v>
      </c>
      <c r="M1926" s="109">
        <v>1</v>
      </c>
      <c r="N1926" s="109"/>
      <c r="O1926" s="110"/>
      <c r="P1926" s="41" t="str">
        <f t="shared" si="30"/>
        <v>1</v>
      </c>
      <c r="Q1926" s="41" t="str">
        <f>INDEX(Торг!$J:$J,MATCH($B1926,Торг!$B:$B,0))</f>
        <v>АТП</v>
      </c>
      <c r="R1926" s="4" t="b">
        <f>EXACT(VLOOKUP(A1926,Торг!$A:$A,1,0),A1926)</f>
        <v>1</v>
      </c>
    </row>
    <row r="1927" spans="1:18" ht="60" x14ac:dyDescent="0.25">
      <c r="A1927" s="110" t="s">
        <v>2765</v>
      </c>
      <c r="B1927" s="109">
        <v>327440</v>
      </c>
      <c r="C1927" s="109">
        <v>327440</v>
      </c>
      <c r="D1927" s="110" t="s">
        <v>3105</v>
      </c>
      <c r="E1927" s="110" t="s">
        <v>2704</v>
      </c>
      <c r="F1927" s="110"/>
      <c r="G1927" s="110"/>
      <c r="H1927" s="110"/>
      <c r="I1927" s="110" t="s">
        <v>10</v>
      </c>
      <c r="J1927" s="111">
        <v>3600</v>
      </c>
      <c r="K1927" s="111">
        <v>5090</v>
      </c>
      <c r="L1927" s="110" t="s">
        <v>3406</v>
      </c>
      <c r="M1927" s="109">
        <v>1</v>
      </c>
      <c r="N1927" s="109"/>
      <c r="O1927" s="110"/>
      <c r="P1927" s="41" t="str">
        <f t="shared" si="30"/>
        <v>1</v>
      </c>
      <c r="Q1927" s="41" t="str">
        <f>INDEX(Торг!$J:$J,MATCH($B1927,Торг!$B:$B,0))</f>
        <v>АТП</v>
      </c>
      <c r="R1927" s="4" t="b">
        <f>EXACT(VLOOKUP(A1927,Торг!$A:$A,1,0),A1927)</f>
        <v>1</v>
      </c>
    </row>
    <row r="1928" spans="1:18" ht="60" x14ac:dyDescent="0.25">
      <c r="A1928" s="110" t="s">
        <v>2765</v>
      </c>
      <c r="B1928" s="109">
        <v>327678</v>
      </c>
      <c r="C1928" s="109">
        <v>327678</v>
      </c>
      <c r="D1928" s="110" t="s">
        <v>3106</v>
      </c>
      <c r="E1928" s="110" t="s">
        <v>2704</v>
      </c>
      <c r="F1928" s="110"/>
      <c r="G1928" s="110"/>
      <c r="H1928" s="110"/>
      <c r="I1928" s="110" t="s">
        <v>10</v>
      </c>
      <c r="J1928" s="111">
        <v>3600</v>
      </c>
      <c r="K1928" s="111">
        <v>5090</v>
      </c>
      <c r="L1928" s="110" t="s">
        <v>3406</v>
      </c>
      <c r="M1928" s="109">
        <v>1</v>
      </c>
      <c r="N1928" s="109"/>
      <c r="O1928" s="110"/>
      <c r="P1928" s="41" t="str">
        <f t="shared" si="30"/>
        <v>1</v>
      </c>
      <c r="Q1928" s="41" t="str">
        <f>INDEX(Торг!$J:$J,MATCH($B1928,Торг!$B:$B,0))</f>
        <v>АТП</v>
      </c>
      <c r="R1928" s="4" t="b">
        <f>EXACT(VLOOKUP(A1928,Торг!$A:$A,1,0),A1928)</f>
        <v>1</v>
      </c>
    </row>
    <row r="1929" spans="1:18" ht="60" x14ac:dyDescent="0.25">
      <c r="A1929" s="110" t="s">
        <v>2765</v>
      </c>
      <c r="B1929" s="109">
        <v>327574</v>
      </c>
      <c r="C1929" s="109">
        <v>327574</v>
      </c>
      <c r="D1929" s="110" t="s">
        <v>3107</v>
      </c>
      <c r="E1929" s="110" t="s">
        <v>2704</v>
      </c>
      <c r="F1929" s="110"/>
      <c r="G1929" s="110"/>
      <c r="H1929" s="110"/>
      <c r="I1929" s="110" t="s">
        <v>10</v>
      </c>
      <c r="J1929" s="111">
        <v>3600</v>
      </c>
      <c r="K1929" s="111">
        <v>5090</v>
      </c>
      <c r="L1929" s="110" t="s">
        <v>3406</v>
      </c>
      <c r="M1929" s="109">
        <v>1</v>
      </c>
      <c r="N1929" s="109"/>
      <c r="O1929" s="110"/>
      <c r="P1929" s="41" t="str">
        <f t="shared" si="30"/>
        <v>1</v>
      </c>
      <c r="Q1929" s="41" t="str">
        <f>INDEX(Торг!$J:$J,MATCH($B1929,Торг!$B:$B,0))</f>
        <v>АТП</v>
      </c>
      <c r="R1929" s="4" t="b">
        <f>EXACT(VLOOKUP(A1929,Торг!$A:$A,1,0),A1929)</f>
        <v>1</v>
      </c>
    </row>
    <row r="1930" spans="1:18" ht="60" x14ac:dyDescent="0.25">
      <c r="A1930" s="110" t="s">
        <v>2765</v>
      </c>
      <c r="B1930" s="109">
        <v>327528</v>
      </c>
      <c r="C1930" s="109">
        <v>327528</v>
      </c>
      <c r="D1930" s="110" t="s">
        <v>3108</v>
      </c>
      <c r="E1930" s="110" t="s">
        <v>2704</v>
      </c>
      <c r="F1930" s="110"/>
      <c r="G1930" s="110"/>
      <c r="H1930" s="110"/>
      <c r="I1930" s="110" t="s">
        <v>10</v>
      </c>
      <c r="J1930" s="111">
        <v>3600</v>
      </c>
      <c r="K1930" s="111">
        <v>5090</v>
      </c>
      <c r="L1930" s="110" t="s">
        <v>3406</v>
      </c>
      <c r="M1930" s="109">
        <v>1</v>
      </c>
      <c r="N1930" s="109"/>
      <c r="O1930" s="110"/>
      <c r="P1930" s="41" t="str">
        <f t="shared" si="30"/>
        <v>1</v>
      </c>
      <c r="Q1930" s="41" t="str">
        <f>INDEX(Торг!$J:$J,MATCH($B1930,Торг!$B:$B,0))</f>
        <v>АТП</v>
      </c>
      <c r="R1930" s="4" t="b">
        <f>EXACT(VLOOKUP(A1930,Торг!$A:$A,1,0),A1930)</f>
        <v>1</v>
      </c>
    </row>
    <row r="1931" spans="1:18" ht="60" x14ac:dyDescent="0.25">
      <c r="A1931" s="110" t="s">
        <v>2765</v>
      </c>
      <c r="B1931" s="109">
        <v>327614</v>
      </c>
      <c r="C1931" s="109">
        <v>327614</v>
      </c>
      <c r="D1931" s="110" t="s">
        <v>3109</v>
      </c>
      <c r="E1931" s="110" t="s">
        <v>2704</v>
      </c>
      <c r="F1931" s="110"/>
      <c r="G1931" s="110"/>
      <c r="H1931" s="110"/>
      <c r="I1931" s="110" t="s">
        <v>10</v>
      </c>
      <c r="J1931" s="111">
        <v>3600</v>
      </c>
      <c r="K1931" s="111">
        <v>5090</v>
      </c>
      <c r="L1931" s="110" t="s">
        <v>3406</v>
      </c>
      <c r="M1931" s="109">
        <v>1</v>
      </c>
      <c r="N1931" s="109"/>
      <c r="O1931" s="110"/>
      <c r="P1931" s="41" t="str">
        <f t="shared" si="30"/>
        <v>1</v>
      </c>
      <c r="Q1931" s="41" t="str">
        <f>INDEX(Торг!$J:$J,MATCH($B1931,Торг!$B:$B,0))</f>
        <v>АТП</v>
      </c>
      <c r="R1931" s="4" t="b">
        <f>EXACT(VLOOKUP(A1931,Торг!$A:$A,1,0),A1931)</f>
        <v>1</v>
      </c>
    </row>
    <row r="1932" spans="1:18" ht="60" x14ac:dyDescent="0.25">
      <c r="A1932" s="110" t="s">
        <v>2765</v>
      </c>
      <c r="B1932" s="109">
        <v>327480</v>
      </c>
      <c r="C1932" s="109">
        <v>327480</v>
      </c>
      <c r="D1932" s="110" t="s">
        <v>3110</v>
      </c>
      <c r="E1932" s="110" t="s">
        <v>2704</v>
      </c>
      <c r="F1932" s="110"/>
      <c r="G1932" s="110"/>
      <c r="H1932" s="110"/>
      <c r="I1932" s="110" t="s">
        <v>10</v>
      </c>
      <c r="J1932" s="111">
        <v>3600</v>
      </c>
      <c r="K1932" s="111">
        <v>5090</v>
      </c>
      <c r="L1932" s="110" t="s">
        <v>3406</v>
      </c>
      <c r="M1932" s="109">
        <v>1</v>
      </c>
      <c r="N1932" s="109"/>
      <c r="O1932" s="110"/>
      <c r="P1932" s="41" t="str">
        <f t="shared" si="30"/>
        <v>1</v>
      </c>
      <c r="Q1932" s="41" t="str">
        <f>INDEX(Торг!$J:$J,MATCH($B1932,Торг!$B:$B,0))</f>
        <v>АТП</v>
      </c>
      <c r="R1932" s="4" t="b">
        <f>EXACT(VLOOKUP(A1932,Торг!$A:$A,1,0),A1932)</f>
        <v>1</v>
      </c>
    </row>
    <row r="1933" spans="1:18" ht="60" x14ac:dyDescent="0.25">
      <c r="A1933" s="110" t="s">
        <v>2765</v>
      </c>
      <c r="B1933" s="109">
        <v>327718</v>
      </c>
      <c r="C1933" s="109">
        <v>327718</v>
      </c>
      <c r="D1933" s="110" t="s">
        <v>3111</v>
      </c>
      <c r="E1933" s="110" t="s">
        <v>2704</v>
      </c>
      <c r="F1933" s="110"/>
      <c r="G1933" s="110"/>
      <c r="H1933" s="110"/>
      <c r="I1933" s="110" t="s">
        <v>10</v>
      </c>
      <c r="J1933" s="111">
        <v>3600</v>
      </c>
      <c r="K1933" s="111">
        <v>5090</v>
      </c>
      <c r="L1933" s="110" t="s">
        <v>3406</v>
      </c>
      <c r="M1933" s="109">
        <v>1</v>
      </c>
      <c r="N1933" s="109"/>
      <c r="O1933" s="110"/>
      <c r="P1933" s="41" t="str">
        <f t="shared" si="30"/>
        <v>1</v>
      </c>
      <c r="Q1933" s="41" t="str">
        <f>INDEX(Торг!$J:$J,MATCH($B1933,Торг!$B:$B,0))</f>
        <v>АТП</v>
      </c>
      <c r="R1933" s="4" t="b">
        <f>EXACT(VLOOKUP(A1933,Торг!$A:$A,1,0),A1933)</f>
        <v>1</v>
      </c>
    </row>
    <row r="1934" spans="1:18" ht="60" x14ac:dyDescent="0.25">
      <c r="A1934" s="110" t="s">
        <v>2765</v>
      </c>
      <c r="B1934" s="109">
        <v>327758</v>
      </c>
      <c r="C1934" s="109">
        <v>327758</v>
      </c>
      <c r="D1934" s="110" t="s">
        <v>3112</v>
      </c>
      <c r="E1934" s="110" t="s">
        <v>2704</v>
      </c>
      <c r="F1934" s="110"/>
      <c r="G1934" s="110"/>
      <c r="H1934" s="110"/>
      <c r="I1934" s="110" t="s">
        <v>10</v>
      </c>
      <c r="J1934" s="111">
        <v>3600</v>
      </c>
      <c r="K1934" s="111">
        <v>5090</v>
      </c>
      <c r="L1934" s="110" t="s">
        <v>3406</v>
      </c>
      <c r="M1934" s="109">
        <v>1</v>
      </c>
      <c r="N1934" s="109"/>
      <c r="O1934" s="110"/>
      <c r="P1934" s="41" t="str">
        <f t="shared" si="30"/>
        <v>1</v>
      </c>
      <c r="Q1934" s="41" t="str">
        <f>INDEX(Торг!$J:$J,MATCH($B1934,Торг!$B:$B,0))</f>
        <v>АТП</v>
      </c>
      <c r="R1934" s="4" t="b">
        <f>EXACT(VLOOKUP(A1934,Торг!$A:$A,1,0),A1934)</f>
        <v>1</v>
      </c>
    </row>
    <row r="1935" spans="1:18" ht="60" x14ac:dyDescent="0.25">
      <c r="A1935" s="110" t="s">
        <v>2765</v>
      </c>
      <c r="B1935" s="109">
        <v>327416</v>
      </c>
      <c r="C1935" s="109">
        <v>327416</v>
      </c>
      <c r="D1935" s="110" t="s">
        <v>3113</v>
      </c>
      <c r="E1935" s="110" t="s">
        <v>2704</v>
      </c>
      <c r="F1935" s="110"/>
      <c r="G1935" s="110"/>
      <c r="H1935" s="110"/>
      <c r="I1935" s="110" t="s">
        <v>10</v>
      </c>
      <c r="J1935" s="111">
        <v>3600</v>
      </c>
      <c r="K1935" s="111">
        <v>5090</v>
      </c>
      <c r="L1935" s="110" t="s">
        <v>3406</v>
      </c>
      <c r="M1935" s="109">
        <v>1</v>
      </c>
      <c r="N1935" s="109"/>
      <c r="O1935" s="110"/>
      <c r="P1935" s="41" t="str">
        <f t="shared" si="30"/>
        <v>1</v>
      </c>
      <c r="Q1935" s="41" t="str">
        <f>INDEX(Торг!$J:$J,MATCH($B1935,Торг!$B:$B,0))</f>
        <v>АТП</v>
      </c>
      <c r="R1935" s="4" t="b">
        <f>EXACT(VLOOKUP(A1935,Торг!$A:$A,1,0),A1935)</f>
        <v>1</v>
      </c>
    </row>
    <row r="1936" spans="1:18" ht="60" x14ac:dyDescent="0.25">
      <c r="A1936" s="110" t="s">
        <v>2765</v>
      </c>
      <c r="B1936" s="109">
        <v>327606</v>
      </c>
      <c r="C1936" s="109">
        <v>327606</v>
      </c>
      <c r="D1936" s="110" t="s">
        <v>3114</v>
      </c>
      <c r="E1936" s="110" t="s">
        <v>2704</v>
      </c>
      <c r="F1936" s="110"/>
      <c r="G1936" s="110"/>
      <c r="H1936" s="110"/>
      <c r="I1936" s="110" t="s">
        <v>10</v>
      </c>
      <c r="J1936" s="111">
        <v>3600</v>
      </c>
      <c r="K1936" s="111">
        <v>5090</v>
      </c>
      <c r="L1936" s="110" t="s">
        <v>3406</v>
      </c>
      <c r="M1936" s="109">
        <v>1</v>
      </c>
      <c r="N1936" s="109"/>
      <c r="O1936" s="110"/>
      <c r="P1936" s="41" t="str">
        <f t="shared" si="30"/>
        <v>1</v>
      </c>
      <c r="Q1936" s="41" t="str">
        <f>INDEX(Торг!$J:$J,MATCH($B1936,Торг!$B:$B,0))</f>
        <v>АТП</v>
      </c>
      <c r="R1936" s="4" t="b">
        <f>EXACT(VLOOKUP(A1936,Торг!$A:$A,1,0),A1936)</f>
        <v>1</v>
      </c>
    </row>
    <row r="1937" spans="1:18" ht="60" x14ac:dyDescent="0.25">
      <c r="A1937" s="110" t="s">
        <v>2765</v>
      </c>
      <c r="B1937" s="109">
        <v>327488</v>
      </c>
      <c r="C1937" s="109">
        <v>327488</v>
      </c>
      <c r="D1937" s="110" t="s">
        <v>3115</v>
      </c>
      <c r="E1937" s="110" t="s">
        <v>2704</v>
      </c>
      <c r="F1937" s="110"/>
      <c r="G1937" s="110"/>
      <c r="H1937" s="110"/>
      <c r="I1937" s="110" t="s">
        <v>10</v>
      </c>
      <c r="J1937" s="111">
        <v>3600</v>
      </c>
      <c r="K1937" s="111">
        <v>5090</v>
      </c>
      <c r="L1937" s="110" t="s">
        <v>3406</v>
      </c>
      <c r="M1937" s="109">
        <v>1</v>
      </c>
      <c r="N1937" s="109"/>
      <c r="O1937" s="110"/>
      <c r="P1937" s="41" t="str">
        <f t="shared" si="30"/>
        <v>1</v>
      </c>
      <c r="Q1937" s="41" t="str">
        <f>INDEX(Торг!$J:$J,MATCH($B1937,Торг!$B:$B,0))</f>
        <v>АТП</v>
      </c>
      <c r="R1937" s="4" t="b">
        <f>EXACT(VLOOKUP(A1937,Торг!$A:$A,1,0),A1937)</f>
        <v>1</v>
      </c>
    </row>
    <row r="1938" spans="1:18" ht="60" x14ac:dyDescent="0.25">
      <c r="A1938" s="110" t="s">
        <v>2765</v>
      </c>
      <c r="B1938" s="109">
        <v>327638</v>
      </c>
      <c r="C1938" s="109">
        <v>327638</v>
      </c>
      <c r="D1938" s="110" t="s">
        <v>3116</v>
      </c>
      <c r="E1938" s="110" t="s">
        <v>2704</v>
      </c>
      <c r="F1938" s="110"/>
      <c r="G1938" s="110"/>
      <c r="H1938" s="110"/>
      <c r="I1938" s="110" t="s">
        <v>10</v>
      </c>
      <c r="J1938" s="111">
        <v>3600</v>
      </c>
      <c r="K1938" s="111">
        <v>5090</v>
      </c>
      <c r="L1938" s="110" t="s">
        <v>3406</v>
      </c>
      <c r="M1938" s="109">
        <v>1</v>
      </c>
      <c r="N1938" s="109"/>
      <c r="O1938" s="110"/>
      <c r="P1938" s="41" t="str">
        <f t="shared" si="30"/>
        <v>1</v>
      </c>
      <c r="Q1938" s="41" t="str">
        <f>INDEX(Торг!$J:$J,MATCH($B1938,Торг!$B:$B,0))</f>
        <v>АТП</v>
      </c>
      <c r="R1938" s="4" t="b">
        <f>EXACT(VLOOKUP(A1938,Торг!$A:$A,1,0),A1938)</f>
        <v>1</v>
      </c>
    </row>
    <row r="1939" spans="1:18" ht="60" x14ac:dyDescent="0.25">
      <c r="A1939" s="110" t="s">
        <v>2765</v>
      </c>
      <c r="B1939" s="109">
        <v>327702</v>
      </c>
      <c r="C1939" s="109">
        <v>327702</v>
      </c>
      <c r="D1939" s="110" t="s">
        <v>3117</v>
      </c>
      <c r="E1939" s="110" t="s">
        <v>2704</v>
      </c>
      <c r="F1939" s="110"/>
      <c r="G1939" s="110"/>
      <c r="H1939" s="110"/>
      <c r="I1939" s="110" t="s">
        <v>10</v>
      </c>
      <c r="J1939" s="111">
        <v>3600</v>
      </c>
      <c r="K1939" s="111">
        <v>5090</v>
      </c>
      <c r="L1939" s="110" t="s">
        <v>3406</v>
      </c>
      <c r="M1939" s="109">
        <v>1</v>
      </c>
      <c r="N1939" s="109"/>
      <c r="O1939" s="110"/>
      <c r="P1939" s="41" t="str">
        <f t="shared" si="30"/>
        <v>1</v>
      </c>
      <c r="Q1939" s="41" t="str">
        <f>INDEX(Торг!$J:$J,MATCH($B1939,Торг!$B:$B,0))</f>
        <v>АТП</v>
      </c>
      <c r="R1939" s="4" t="b">
        <f>EXACT(VLOOKUP(A1939,Торг!$A:$A,1,0),A1939)</f>
        <v>1</v>
      </c>
    </row>
    <row r="1940" spans="1:18" ht="60" x14ac:dyDescent="0.25">
      <c r="A1940" s="110" t="s">
        <v>2765</v>
      </c>
      <c r="B1940" s="109">
        <v>327694</v>
      </c>
      <c r="C1940" s="109">
        <v>327694</v>
      </c>
      <c r="D1940" s="110" t="s">
        <v>3118</v>
      </c>
      <c r="E1940" s="110" t="s">
        <v>2704</v>
      </c>
      <c r="F1940" s="110"/>
      <c r="G1940" s="110"/>
      <c r="H1940" s="110"/>
      <c r="I1940" s="110" t="s">
        <v>10</v>
      </c>
      <c r="J1940" s="111">
        <v>3600</v>
      </c>
      <c r="K1940" s="111">
        <v>5090</v>
      </c>
      <c r="L1940" s="110" t="s">
        <v>3406</v>
      </c>
      <c r="M1940" s="109">
        <v>1</v>
      </c>
      <c r="N1940" s="109"/>
      <c r="O1940" s="110"/>
      <c r="P1940" s="41" t="str">
        <f t="shared" si="30"/>
        <v>1</v>
      </c>
      <c r="Q1940" s="41" t="str">
        <f>INDEX(Торг!$J:$J,MATCH($B1940,Торг!$B:$B,0))</f>
        <v>АТП</v>
      </c>
      <c r="R1940" s="4" t="b">
        <f>EXACT(VLOOKUP(A1940,Торг!$A:$A,1,0),A1940)</f>
        <v>1</v>
      </c>
    </row>
    <row r="1941" spans="1:18" ht="60" x14ac:dyDescent="0.25">
      <c r="A1941" s="110" t="s">
        <v>2765</v>
      </c>
      <c r="B1941" s="109">
        <v>327550</v>
      </c>
      <c r="C1941" s="109">
        <v>327550</v>
      </c>
      <c r="D1941" s="110" t="s">
        <v>3119</v>
      </c>
      <c r="E1941" s="110" t="s">
        <v>2704</v>
      </c>
      <c r="F1941" s="110"/>
      <c r="G1941" s="110"/>
      <c r="H1941" s="110"/>
      <c r="I1941" s="110" t="s">
        <v>10</v>
      </c>
      <c r="J1941" s="111">
        <v>3600</v>
      </c>
      <c r="K1941" s="111">
        <v>5090</v>
      </c>
      <c r="L1941" s="110" t="s">
        <v>3406</v>
      </c>
      <c r="M1941" s="109">
        <v>1</v>
      </c>
      <c r="N1941" s="109"/>
      <c r="O1941" s="110"/>
      <c r="P1941" s="41" t="str">
        <f t="shared" si="30"/>
        <v>1</v>
      </c>
      <c r="Q1941" s="41" t="str">
        <f>INDEX(Торг!$J:$J,MATCH($B1941,Торг!$B:$B,0))</f>
        <v>АТП</v>
      </c>
      <c r="R1941" s="4" t="b">
        <f>EXACT(VLOOKUP(A1941,Торг!$A:$A,1,0),A1941)</f>
        <v>1</v>
      </c>
    </row>
    <row r="1942" spans="1:18" ht="60" x14ac:dyDescent="0.25">
      <c r="A1942" s="110" t="s">
        <v>2765</v>
      </c>
      <c r="B1942" s="109">
        <v>327750</v>
      </c>
      <c r="C1942" s="109">
        <v>327750</v>
      </c>
      <c r="D1942" s="110" t="s">
        <v>3120</v>
      </c>
      <c r="E1942" s="110" t="s">
        <v>2704</v>
      </c>
      <c r="F1942" s="110"/>
      <c r="G1942" s="110"/>
      <c r="H1942" s="110"/>
      <c r="I1942" s="110" t="s">
        <v>10</v>
      </c>
      <c r="J1942" s="111">
        <v>3600</v>
      </c>
      <c r="K1942" s="111">
        <v>5090</v>
      </c>
      <c r="L1942" s="110" t="s">
        <v>3406</v>
      </c>
      <c r="M1942" s="109">
        <v>1</v>
      </c>
      <c r="N1942" s="109"/>
      <c r="O1942" s="110"/>
      <c r="P1942" s="41" t="str">
        <f t="shared" si="30"/>
        <v>1</v>
      </c>
      <c r="Q1942" s="41" t="str">
        <f>INDEX(Торг!$J:$J,MATCH($B1942,Торг!$B:$B,0))</f>
        <v>АТП</v>
      </c>
      <c r="R1942" s="4" t="b">
        <f>EXACT(VLOOKUP(A1942,Торг!$A:$A,1,0),A1942)</f>
        <v>1</v>
      </c>
    </row>
    <row r="1943" spans="1:18" ht="60" x14ac:dyDescent="0.25">
      <c r="A1943" s="110" t="s">
        <v>2765</v>
      </c>
      <c r="B1943" s="109">
        <v>327464</v>
      </c>
      <c r="C1943" s="109">
        <v>327464</v>
      </c>
      <c r="D1943" s="110" t="s">
        <v>3121</v>
      </c>
      <c r="E1943" s="110" t="s">
        <v>2704</v>
      </c>
      <c r="F1943" s="110"/>
      <c r="G1943" s="110"/>
      <c r="H1943" s="110"/>
      <c r="I1943" s="110" t="s">
        <v>10</v>
      </c>
      <c r="J1943" s="111">
        <v>3600</v>
      </c>
      <c r="K1943" s="111">
        <v>5090</v>
      </c>
      <c r="L1943" s="110" t="s">
        <v>3406</v>
      </c>
      <c r="M1943" s="109">
        <v>1</v>
      </c>
      <c r="N1943" s="109"/>
      <c r="O1943" s="110"/>
      <c r="P1943" s="41" t="str">
        <f t="shared" si="30"/>
        <v>1</v>
      </c>
      <c r="Q1943" s="41" t="str">
        <f>INDEX(Торг!$J:$J,MATCH($B1943,Торг!$B:$B,0))</f>
        <v>АТП</v>
      </c>
      <c r="R1943" s="4" t="b">
        <f>EXACT(VLOOKUP(A1943,Торг!$A:$A,1,0),A1943)</f>
        <v>1</v>
      </c>
    </row>
    <row r="1944" spans="1:18" ht="60" x14ac:dyDescent="0.25">
      <c r="A1944" s="110" t="s">
        <v>2765</v>
      </c>
      <c r="B1944" s="109">
        <v>327622</v>
      </c>
      <c r="C1944" s="109">
        <v>327622</v>
      </c>
      <c r="D1944" s="110" t="s">
        <v>3122</v>
      </c>
      <c r="E1944" s="110" t="s">
        <v>2704</v>
      </c>
      <c r="F1944" s="110"/>
      <c r="G1944" s="110"/>
      <c r="H1944" s="110"/>
      <c r="I1944" s="110" t="s">
        <v>10</v>
      </c>
      <c r="J1944" s="111">
        <v>3600</v>
      </c>
      <c r="K1944" s="111">
        <v>5090</v>
      </c>
      <c r="L1944" s="110" t="s">
        <v>3406</v>
      </c>
      <c r="M1944" s="109">
        <v>1</v>
      </c>
      <c r="N1944" s="109"/>
      <c r="O1944" s="110"/>
      <c r="P1944" s="41" t="str">
        <f t="shared" si="30"/>
        <v>1</v>
      </c>
      <c r="Q1944" s="41" t="str">
        <f>INDEX(Торг!$J:$J,MATCH($B1944,Торг!$B:$B,0))</f>
        <v>АТП</v>
      </c>
      <c r="R1944" s="4" t="b">
        <f>EXACT(VLOOKUP(A1944,Торг!$A:$A,1,0),A1944)</f>
        <v>1</v>
      </c>
    </row>
    <row r="1945" spans="1:18" ht="60" x14ac:dyDescent="0.25">
      <c r="A1945" s="110" t="s">
        <v>2765</v>
      </c>
      <c r="B1945" s="109">
        <v>327432</v>
      </c>
      <c r="C1945" s="109">
        <v>327432</v>
      </c>
      <c r="D1945" s="110" t="s">
        <v>3123</v>
      </c>
      <c r="E1945" s="110" t="s">
        <v>2704</v>
      </c>
      <c r="F1945" s="110"/>
      <c r="G1945" s="110"/>
      <c r="H1945" s="110"/>
      <c r="I1945" s="110" t="s">
        <v>10</v>
      </c>
      <c r="J1945" s="111">
        <v>3600</v>
      </c>
      <c r="K1945" s="111">
        <v>5090</v>
      </c>
      <c r="L1945" s="110" t="s">
        <v>3406</v>
      </c>
      <c r="M1945" s="109">
        <v>1</v>
      </c>
      <c r="N1945" s="109"/>
      <c r="O1945" s="110"/>
      <c r="P1945" s="41" t="str">
        <f t="shared" si="30"/>
        <v>1</v>
      </c>
      <c r="Q1945" s="41" t="str">
        <f>INDEX(Торг!$J:$J,MATCH($B1945,Торг!$B:$B,0))</f>
        <v>АТП</v>
      </c>
      <c r="R1945" s="4" t="b">
        <f>EXACT(VLOOKUP(A1945,Торг!$A:$A,1,0),A1945)</f>
        <v>1</v>
      </c>
    </row>
    <row r="1946" spans="1:18" ht="60" x14ac:dyDescent="0.25">
      <c r="A1946" s="110" t="s">
        <v>2765</v>
      </c>
      <c r="B1946" s="109">
        <v>327590</v>
      </c>
      <c r="C1946" s="109">
        <v>327590</v>
      </c>
      <c r="D1946" s="110" t="s">
        <v>3124</v>
      </c>
      <c r="E1946" s="110" t="s">
        <v>2704</v>
      </c>
      <c r="F1946" s="110"/>
      <c r="G1946" s="110"/>
      <c r="H1946" s="110"/>
      <c r="I1946" s="110" t="s">
        <v>10</v>
      </c>
      <c r="J1946" s="111">
        <v>3600</v>
      </c>
      <c r="K1946" s="111">
        <v>5090</v>
      </c>
      <c r="L1946" s="110" t="s">
        <v>3406</v>
      </c>
      <c r="M1946" s="109">
        <v>1</v>
      </c>
      <c r="N1946" s="109"/>
      <c r="O1946" s="110"/>
      <c r="P1946" s="41" t="str">
        <f t="shared" si="30"/>
        <v>1</v>
      </c>
      <c r="Q1946" s="41" t="str">
        <f>INDEX(Торг!$J:$J,MATCH($B1946,Торг!$B:$B,0))</f>
        <v>АТП</v>
      </c>
      <c r="R1946" s="4" t="b">
        <f>EXACT(VLOOKUP(A1946,Торг!$A:$A,1,0),A1946)</f>
        <v>1</v>
      </c>
    </row>
    <row r="1947" spans="1:18" ht="60" x14ac:dyDescent="0.25">
      <c r="A1947" s="110" t="s">
        <v>2765</v>
      </c>
      <c r="B1947" s="109">
        <v>327646</v>
      </c>
      <c r="C1947" s="109">
        <v>327646</v>
      </c>
      <c r="D1947" s="110" t="s">
        <v>3125</v>
      </c>
      <c r="E1947" s="110" t="s">
        <v>2704</v>
      </c>
      <c r="F1947" s="110"/>
      <c r="G1947" s="110"/>
      <c r="H1947" s="110"/>
      <c r="I1947" s="110" t="s">
        <v>10</v>
      </c>
      <c r="J1947" s="111">
        <v>3600</v>
      </c>
      <c r="K1947" s="111">
        <v>5090</v>
      </c>
      <c r="L1947" s="110" t="s">
        <v>3406</v>
      </c>
      <c r="M1947" s="109">
        <v>1</v>
      </c>
      <c r="N1947" s="109"/>
      <c r="O1947" s="110"/>
      <c r="P1947" s="41" t="str">
        <f t="shared" si="30"/>
        <v>1</v>
      </c>
      <c r="Q1947" s="41" t="str">
        <f>INDEX(Торг!$J:$J,MATCH($B1947,Торг!$B:$B,0))</f>
        <v>АТП</v>
      </c>
      <c r="R1947" s="4" t="b">
        <f>EXACT(VLOOKUP(A1947,Торг!$A:$A,1,0),A1947)</f>
        <v>1</v>
      </c>
    </row>
    <row r="1948" spans="1:18" ht="60" x14ac:dyDescent="0.25">
      <c r="A1948" s="110" t="s">
        <v>2765</v>
      </c>
      <c r="B1948" s="109">
        <v>327686</v>
      </c>
      <c r="C1948" s="109">
        <v>327686</v>
      </c>
      <c r="D1948" s="110" t="s">
        <v>3126</v>
      </c>
      <c r="E1948" s="110" t="s">
        <v>2704</v>
      </c>
      <c r="F1948" s="110"/>
      <c r="G1948" s="110"/>
      <c r="H1948" s="110"/>
      <c r="I1948" s="110" t="s">
        <v>10</v>
      </c>
      <c r="J1948" s="111">
        <v>3600</v>
      </c>
      <c r="K1948" s="111">
        <v>5090</v>
      </c>
      <c r="L1948" s="110" t="s">
        <v>3406</v>
      </c>
      <c r="M1948" s="109">
        <v>1</v>
      </c>
      <c r="N1948" s="109"/>
      <c r="O1948" s="110"/>
      <c r="P1948" s="41" t="str">
        <f t="shared" si="30"/>
        <v>1</v>
      </c>
      <c r="Q1948" s="41" t="str">
        <f>INDEX(Торг!$J:$J,MATCH($B1948,Торг!$B:$B,0))</f>
        <v>АТП</v>
      </c>
      <c r="R1948" s="4" t="b">
        <f>EXACT(VLOOKUP(A1948,Торг!$A:$A,1,0),A1948)</f>
        <v>1</v>
      </c>
    </row>
    <row r="1949" spans="1:18" ht="60" x14ac:dyDescent="0.25">
      <c r="A1949" s="110" t="s">
        <v>2765</v>
      </c>
      <c r="B1949" s="109">
        <v>327400</v>
      </c>
      <c r="C1949" s="109">
        <v>327400</v>
      </c>
      <c r="D1949" s="110" t="s">
        <v>3127</v>
      </c>
      <c r="E1949" s="110" t="s">
        <v>2704</v>
      </c>
      <c r="F1949" s="110"/>
      <c r="G1949" s="110"/>
      <c r="H1949" s="110"/>
      <c r="I1949" s="110" t="s">
        <v>10</v>
      </c>
      <c r="J1949" s="111">
        <v>3600</v>
      </c>
      <c r="K1949" s="111">
        <v>5090</v>
      </c>
      <c r="L1949" s="110" t="s">
        <v>3406</v>
      </c>
      <c r="M1949" s="109">
        <v>1</v>
      </c>
      <c r="N1949" s="109"/>
      <c r="O1949" s="110"/>
      <c r="P1949" s="41" t="str">
        <f t="shared" si="30"/>
        <v>1</v>
      </c>
      <c r="Q1949" s="41" t="str">
        <f>INDEX(Торг!$J:$J,MATCH($B1949,Торг!$B:$B,0))</f>
        <v>АТП</v>
      </c>
      <c r="R1949" s="4" t="b">
        <f>EXACT(VLOOKUP(A1949,Торг!$A:$A,1,0),A1949)</f>
        <v>1</v>
      </c>
    </row>
    <row r="1950" spans="1:18" ht="60" x14ac:dyDescent="0.25">
      <c r="A1950" s="110" t="s">
        <v>2765</v>
      </c>
      <c r="B1950" s="109">
        <v>327734</v>
      </c>
      <c r="C1950" s="109">
        <v>327734</v>
      </c>
      <c r="D1950" s="110" t="s">
        <v>3128</v>
      </c>
      <c r="E1950" s="110" t="s">
        <v>2704</v>
      </c>
      <c r="F1950" s="110"/>
      <c r="G1950" s="110"/>
      <c r="H1950" s="110"/>
      <c r="I1950" s="110" t="s">
        <v>10</v>
      </c>
      <c r="J1950" s="111">
        <v>3600</v>
      </c>
      <c r="K1950" s="111">
        <v>5090</v>
      </c>
      <c r="L1950" s="110" t="s">
        <v>3406</v>
      </c>
      <c r="M1950" s="109">
        <v>1</v>
      </c>
      <c r="N1950" s="109"/>
      <c r="O1950" s="110"/>
      <c r="P1950" s="41" t="str">
        <f t="shared" si="30"/>
        <v>1</v>
      </c>
      <c r="Q1950" s="41" t="str">
        <f>INDEX(Торг!$J:$J,MATCH($B1950,Торг!$B:$B,0))</f>
        <v>АТП</v>
      </c>
      <c r="R1950" s="4" t="b">
        <f>EXACT(VLOOKUP(A1950,Торг!$A:$A,1,0),A1950)</f>
        <v>1</v>
      </c>
    </row>
    <row r="1951" spans="1:18" ht="60" x14ac:dyDescent="0.25">
      <c r="A1951" s="110" t="s">
        <v>2765</v>
      </c>
      <c r="B1951" s="109">
        <v>327582</v>
      </c>
      <c r="C1951" s="109">
        <v>327582</v>
      </c>
      <c r="D1951" s="110" t="s">
        <v>3129</v>
      </c>
      <c r="E1951" s="110" t="s">
        <v>2704</v>
      </c>
      <c r="F1951" s="110"/>
      <c r="G1951" s="110"/>
      <c r="H1951" s="110"/>
      <c r="I1951" s="110" t="s">
        <v>10</v>
      </c>
      <c r="J1951" s="111">
        <v>3600</v>
      </c>
      <c r="K1951" s="111">
        <v>5090</v>
      </c>
      <c r="L1951" s="110" t="s">
        <v>3406</v>
      </c>
      <c r="M1951" s="109">
        <v>1</v>
      </c>
      <c r="N1951" s="109"/>
      <c r="O1951" s="110"/>
      <c r="P1951" s="41" t="str">
        <f t="shared" si="30"/>
        <v>1</v>
      </c>
      <c r="Q1951" s="41" t="str">
        <f>INDEX(Торг!$J:$J,MATCH($B1951,Торг!$B:$B,0))</f>
        <v>АТП</v>
      </c>
      <c r="R1951" s="4" t="b">
        <f>EXACT(VLOOKUP(A1951,Торг!$A:$A,1,0),A1951)</f>
        <v>1</v>
      </c>
    </row>
    <row r="1952" spans="1:18" ht="60" x14ac:dyDescent="0.25">
      <c r="A1952" s="110" t="s">
        <v>2765</v>
      </c>
      <c r="B1952" s="109">
        <v>327662</v>
      </c>
      <c r="C1952" s="109">
        <v>327662</v>
      </c>
      <c r="D1952" s="110" t="s">
        <v>3130</v>
      </c>
      <c r="E1952" s="110" t="s">
        <v>2704</v>
      </c>
      <c r="F1952" s="110"/>
      <c r="G1952" s="110"/>
      <c r="H1952" s="110"/>
      <c r="I1952" s="110" t="s">
        <v>10</v>
      </c>
      <c r="J1952" s="111">
        <v>3600</v>
      </c>
      <c r="K1952" s="111">
        <v>5090</v>
      </c>
      <c r="L1952" s="110" t="s">
        <v>3406</v>
      </c>
      <c r="M1952" s="109">
        <v>1</v>
      </c>
      <c r="N1952" s="109"/>
      <c r="O1952" s="110"/>
      <c r="P1952" s="41" t="str">
        <f t="shared" si="30"/>
        <v>1</v>
      </c>
      <c r="Q1952" s="41" t="str">
        <f>INDEX(Торг!$J:$J,MATCH($B1952,Торг!$B:$B,0))</f>
        <v>АТП</v>
      </c>
      <c r="R1952" s="4" t="b">
        <f>EXACT(VLOOKUP(A1952,Торг!$A:$A,1,0),A1952)</f>
        <v>1</v>
      </c>
    </row>
    <row r="1953" spans="1:18" ht="60" x14ac:dyDescent="0.25">
      <c r="A1953" s="110" t="s">
        <v>2765</v>
      </c>
      <c r="B1953" s="109">
        <v>327472</v>
      </c>
      <c r="C1953" s="109">
        <v>327472</v>
      </c>
      <c r="D1953" s="110" t="s">
        <v>3131</v>
      </c>
      <c r="E1953" s="110" t="s">
        <v>2704</v>
      </c>
      <c r="F1953" s="110"/>
      <c r="G1953" s="110"/>
      <c r="H1953" s="110"/>
      <c r="I1953" s="110" t="s">
        <v>10</v>
      </c>
      <c r="J1953" s="111">
        <v>3600</v>
      </c>
      <c r="K1953" s="111">
        <v>5090</v>
      </c>
      <c r="L1953" s="110" t="s">
        <v>3406</v>
      </c>
      <c r="M1953" s="109">
        <v>1</v>
      </c>
      <c r="N1953" s="109"/>
      <c r="O1953" s="110"/>
      <c r="P1953" s="41" t="str">
        <f t="shared" si="30"/>
        <v>1</v>
      </c>
      <c r="Q1953" s="41" t="str">
        <f>INDEX(Торг!$J:$J,MATCH($B1953,Торг!$B:$B,0))</f>
        <v>АТП</v>
      </c>
      <c r="R1953" s="4" t="b">
        <f>EXACT(VLOOKUP(A1953,Торг!$A:$A,1,0),A1953)</f>
        <v>1</v>
      </c>
    </row>
    <row r="1954" spans="1:18" ht="60" x14ac:dyDescent="0.25">
      <c r="A1954" s="110" t="s">
        <v>2765</v>
      </c>
      <c r="B1954" s="109">
        <v>327598</v>
      </c>
      <c r="C1954" s="109">
        <v>327598</v>
      </c>
      <c r="D1954" s="110" t="s">
        <v>3132</v>
      </c>
      <c r="E1954" s="110" t="s">
        <v>2704</v>
      </c>
      <c r="F1954" s="110"/>
      <c r="G1954" s="110"/>
      <c r="H1954" s="110"/>
      <c r="I1954" s="110" t="s">
        <v>10</v>
      </c>
      <c r="J1954" s="111">
        <v>3600</v>
      </c>
      <c r="K1954" s="111">
        <v>5090</v>
      </c>
      <c r="L1954" s="110" t="s">
        <v>3406</v>
      </c>
      <c r="M1954" s="109">
        <v>1</v>
      </c>
      <c r="N1954" s="109"/>
      <c r="O1954" s="110"/>
      <c r="P1954" s="41" t="str">
        <f t="shared" si="30"/>
        <v>1</v>
      </c>
      <c r="Q1954" s="41" t="str">
        <f>INDEX(Торг!$J:$J,MATCH($B1954,Торг!$B:$B,0))</f>
        <v>АТП</v>
      </c>
      <c r="R1954" s="4" t="b">
        <f>EXACT(VLOOKUP(A1954,Торг!$A:$A,1,0),A1954)</f>
        <v>1</v>
      </c>
    </row>
    <row r="1955" spans="1:18" ht="60" x14ac:dyDescent="0.25">
      <c r="A1955" s="110" t="s">
        <v>2765</v>
      </c>
      <c r="B1955" s="109">
        <v>327504</v>
      </c>
      <c r="C1955" s="109">
        <v>327504</v>
      </c>
      <c r="D1955" s="110" t="s">
        <v>3133</v>
      </c>
      <c r="E1955" s="110" t="s">
        <v>2704</v>
      </c>
      <c r="F1955" s="110"/>
      <c r="G1955" s="110"/>
      <c r="H1955" s="110"/>
      <c r="I1955" s="110" t="s">
        <v>10</v>
      </c>
      <c r="J1955" s="111">
        <v>3600</v>
      </c>
      <c r="K1955" s="111">
        <v>5090</v>
      </c>
      <c r="L1955" s="110" t="s">
        <v>3406</v>
      </c>
      <c r="M1955" s="109">
        <v>1</v>
      </c>
      <c r="N1955" s="109"/>
      <c r="O1955" s="110"/>
      <c r="P1955" s="41" t="str">
        <f t="shared" si="30"/>
        <v>1</v>
      </c>
      <c r="Q1955" s="41" t="str">
        <f>INDEX(Торг!$J:$J,MATCH($B1955,Торг!$B:$B,0))</f>
        <v>АТП</v>
      </c>
      <c r="R1955" s="4" t="b">
        <f>EXACT(VLOOKUP(A1955,Торг!$A:$A,1,0),A1955)</f>
        <v>1</v>
      </c>
    </row>
    <row r="1956" spans="1:18" ht="60" x14ac:dyDescent="0.25">
      <c r="A1956" s="110" t="s">
        <v>2765</v>
      </c>
      <c r="B1956" s="109">
        <v>327448</v>
      </c>
      <c r="C1956" s="109">
        <v>327448</v>
      </c>
      <c r="D1956" s="110" t="s">
        <v>3134</v>
      </c>
      <c r="E1956" s="110" t="s">
        <v>2704</v>
      </c>
      <c r="F1956" s="110"/>
      <c r="G1956" s="110"/>
      <c r="H1956" s="110"/>
      <c r="I1956" s="110" t="s">
        <v>10</v>
      </c>
      <c r="J1956" s="111">
        <v>3600</v>
      </c>
      <c r="K1956" s="111">
        <v>5090</v>
      </c>
      <c r="L1956" s="110" t="s">
        <v>3406</v>
      </c>
      <c r="M1956" s="109">
        <v>1</v>
      </c>
      <c r="N1956" s="109"/>
      <c r="O1956" s="110"/>
      <c r="P1956" s="41" t="str">
        <f t="shared" si="30"/>
        <v>1</v>
      </c>
      <c r="Q1956" s="41" t="str">
        <f>INDEX(Торг!$J:$J,MATCH($B1956,Торг!$B:$B,0))</f>
        <v>АТП</v>
      </c>
      <c r="R1956" s="4" t="b">
        <f>EXACT(VLOOKUP(A1956,Торг!$A:$A,1,0),A1956)</f>
        <v>1</v>
      </c>
    </row>
    <row r="1957" spans="1:18" ht="60" x14ac:dyDescent="0.25">
      <c r="A1957" s="110" t="s">
        <v>2765</v>
      </c>
      <c r="B1957" s="109">
        <v>327456</v>
      </c>
      <c r="C1957" s="109">
        <v>327456</v>
      </c>
      <c r="D1957" s="110" t="s">
        <v>3135</v>
      </c>
      <c r="E1957" s="110" t="s">
        <v>2704</v>
      </c>
      <c r="F1957" s="110"/>
      <c r="G1957" s="110"/>
      <c r="H1957" s="110"/>
      <c r="I1957" s="110" t="s">
        <v>10</v>
      </c>
      <c r="J1957" s="111">
        <v>3600</v>
      </c>
      <c r="K1957" s="111">
        <v>5090</v>
      </c>
      <c r="L1957" s="110" t="s">
        <v>3406</v>
      </c>
      <c r="M1957" s="109">
        <v>1</v>
      </c>
      <c r="N1957" s="109"/>
      <c r="O1957" s="110"/>
      <c r="P1957" s="41" t="str">
        <f t="shared" si="30"/>
        <v>1</v>
      </c>
      <c r="Q1957" s="41" t="str">
        <f>INDEX(Торг!$J:$J,MATCH($B1957,Торг!$B:$B,0))</f>
        <v>АТП</v>
      </c>
      <c r="R1957" s="4" t="b">
        <f>EXACT(VLOOKUP(A1957,Торг!$A:$A,1,0),A1957)</f>
        <v>1</v>
      </c>
    </row>
    <row r="1958" spans="1:18" ht="60" x14ac:dyDescent="0.25">
      <c r="A1958" s="110" t="s">
        <v>2765</v>
      </c>
      <c r="B1958" s="109">
        <v>327408</v>
      </c>
      <c r="C1958" s="109">
        <v>327408</v>
      </c>
      <c r="D1958" s="110" t="s">
        <v>3136</v>
      </c>
      <c r="E1958" s="110" t="s">
        <v>2704</v>
      </c>
      <c r="F1958" s="110"/>
      <c r="G1958" s="110"/>
      <c r="H1958" s="110"/>
      <c r="I1958" s="110" t="s">
        <v>10</v>
      </c>
      <c r="J1958" s="111">
        <v>3600</v>
      </c>
      <c r="K1958" s="111">
        <v>5090</v>
      </c>
      <c r="L1958" s="110" t="s">
        <v>3406</v>
      </c>
      <c r="M1958" s="109">
        <v>1</v>
      </c>
      <c r="N1958" s="109"/>
      <c r="O1958" s="110"/>
      <c r="P1958" s="41" t="str">
        <f t="shared" si="30"/>
        <v>1</v>
      </c>
      <c r="Q1958" s="41" t="str">
        <f>INDEX(Торг!$J:$J,MATCH($B1958,Торг!$B:$B,0))</f>
        <v>АТП</v>
      </c>
      <c r="R1958" s="4" t="b">
        <f>EXACT(VLOOKUP(A1958,Торг!$A:$A,1,0),A1958)</f>
        <v>1</v>
      </c>
    </row>
    <row r="1959" spans="1:18" ht="60" x14ac:dyDescent="0.25">
      <c r="A1959" s="110" t="s">
        <v>2765</v>
      </c>
      <c r="B1959" s="109">
        <v>327520</v>
      </c>
      <c r="C1959" s="109">
        <v>327520</v>
      </c>
      <c r="D1959" s="110" t="s">
        <v>3137</v>
      </c>
      <c r="E1959" s="110" t="s">
        <v>2704</v>
      </c>
      <c r="F1959" s="110"/>
      <c r="G1959" s="110"/>
      <c r="H1959" s="110"/>
      <c r="I1959" s="110" t="s">
        <v>10</v>
      </c>
      <c r="J1959" s="111">
        <v>3600</v>
      </c>
      <c r="K1959" s="111">
        <v>5090</v>
      </c>
      <c r="L1959" s="110" t="s">
        <v>3406</v>
      </c>
      <c r="M1959" s="109">
        <v>1</v>
      </c>
      <c r="N1959" s="109"/>
      <c r="O1959" s="110"/>
      <c r="P1959" s="41" t="str">
        <f t="shared" si="30"/>
        <v>1</v>
      </c>
      <c r="Q1959" s="41" t="str">
        <f>INDEX(Торг!$J:$J,MATCH($B1959,Торг!$B:$B,0))</f>
        <v>АТП</v>
      </c>
      <c r="R1959" s="4" t="b">
        <f>EXACT(VLOOKUP(A1959,Торг!$A:$A,1,0),A1959)</f>
        <v>1</v>
      </c>
    </row>
    <row r="1960" spans="1:18" ht="60" x14ac:dyDescent="0.25">
      <c r="A1960" s="110" t="s">
        <v>2765</v>
      </c>
      <c r="B1960" s="109">
        <v>327630</v>
      </c>
      <c r="C1960" s="109">
        <v>327630</v>
      </c>
      <c r="D1960" s="110" t="s">
        <v>3138</v>
      </c>
      <c r="E1960" s="110" t="s">
        <v>2704</v>
      </c>
      <c r="F1960" s="110"/>
      <c r="G1960" s="110"/>
      <c r="H1960" s="110"/>
      <c r="I1960" s="110" t="s">
        <v>10</v>
      </c>
      <c r="J1960" s="111">
        <v>3600</v>
      </c>
      <c r="K1960" s="111">
        <v>5090</v>
      </c>
      <c r="L1960" s="110" t="s">
        <v>3406</v>
      </c>
      <c r="M1960" s="109">
        <v>1</v>
      </c>
      <c r="N1960" s="109"/>
      <c r="O1960" s="110"/>
      <c r="P1960" s="41" t="str">
        <f t="shared" si="30"/>
        <v>1</v>
      </c>
      <c r="Q1960" s="41" t="str">
        <f>INDEX(Торг!$J:$J,MATCH($B1960,Торг!$B:$B,0))</f>
        <v>АТП</v>
      </c>
      <c r="R1960" s="4" t="b">
        <f>EXACT(VLOOKUP(A1960,Торг!$A:$A,1,0),A1960)</f>
        <v>1</v>
      </c>
    </row>
    <row r="1961" spans="1:18" ht="60" x14ac:dyDescent="0.25">
      <c r="A1961" s="110" t="s">
        <v>2765</v>
      </c>
      <c r="B1961" s="109">
        <v>327710</v>
      </c>
      <c r="C1961" s="109">
        <v>327710</v>
      </c>
      <c r="D1961" s="110" t="s">
        <v>3139</v>
      </c>
      <c r="E1961" s="110" t="s">
        <v>2704</v>
      </c>
      <c r="F1961" s="110"/>
      <c r="G1961" s="110"/>
      <c r="H1961" s="110"/>
      <c r="I1961" s="110" t="s">
        <v>10</v>
      </c>
      <c r="J1961" s="111">
        <v>3600</v>
      </c>
      <c r="K1961" s="111">
        <v>5090</v>
      </c>
      <c r="L1961" s="110" t="s">
        <v>3406</v>
      </c>
      <c r="M1961" s="109">
        <v>1</v>
      </c>
      <c r="N1961" s="109"/>
      <c r="O1961" s="110"/>
      <c r="P1961" s="41" t="str">
        <f t="shared" si="30"/>
        <v>1</v>
      </c>
      <c r="Q1961" s="41" t="str">
        <f>INDEX(Торг!$J:$J,MATCH($B1961,Торг!$B:$B,0))</f>
        <v>АТП</v>
      </c>
      <c r="R1961" s="4" t="b">
        <f>EXACT(VLOOKUP(A1961,Торг!$A:$A,1,0),A1961)</f>
        <v>1</v>
      </c>
    </row>
    <row r="1962" spans="1:18" ht="60" x14ac:dyDescent="0.25">
      <c r="A1962" s="110" t="s">
        <v>2765</v>
      </c>
      <c r="B1962" s="109">
        <v>327512</v>
      </c>
      <c r="C1962" s="109">
        <v>327512</v>
      </c>
      <c r="D1962" s="110" t="s">
        <v>3140</v>
      </c>
      <c r="E1962" s="110" t="s">
        <v>2704</v>
      </c>
      <c r="F1962" s="110"/>
      <c r="G1962" s="110"/>
      <c r="H1962" s="110"/>
      <c r="I1962" s="110" t="s">
        <v>10</v>
      </c>
      <c r="J1962" s="111">
        <v>3600</v>
      </c>
      <c r="K1962" s="111">
        <v>5090</v>
      </c>
      <c r="L1962" s="110" t="s">
        <v>3406</v>
      </c>
      <c r="M1962" s="109">
        <v>1</v>
      </c>
      <c r="N1962" s="109"/>
      <c r="O1962" s="110"/>
      <c r="P1962" s="41" t="str">
        <f t="shared" si="30"/>
        <v>1</v>
      </c>
      <c r="Q1962" s="41" t="str">
        <f>INDEX(Торг!$J:$J,MATCH($B1962,Торг!$B:$B,0))</f>
        <v>АТП</v>
      </c>
      <c r="R1962" s="4" t="b">
        <f>EXACT(VLOOKUP(A1962,Торг!$A:$A,1,0),A1962)</f>
        <v>1</v>
      </c>
    </row>
    <row r="1963" spans="1:18" ht="75" x14ac:dyDescent="0.25">
      <c r="A1963" s="110" t="s">
        <v>2765</v>
      </c>
      <c r="B1963" s="109">
        <v>327392</v>
      </c>
      <c r="C1963" s="109">
        <v>327392</v>
      </c>
      <c r="D1963" s="110" t="s">
        <v>3141</v>
      </c>
      <c r="E1963" s="110" t="s">
        <v>2704</v>
      </c>
      <c r="F1963" s="110"/>
      <c r="G1963" s="110"/>
      <c r="H1963" s="110"/>
      <c r="I1963" s="110" t="s">
        <v>10</v>
      </c>
      <c r="J1963" s="111">
        <v>3600</v>
      </c>
      <c r="K1963" s="111">
        <v>5090</v>
      </c>
      <c r="L1963" s="110" t="s">
        <v>3406</v>
      </c>
      <c r="M1963" s="109">
        <v>1</v>
      </c>
      <c r="N1963" s="109"/>
      <c r="O1963" s="110"/>
      <c r="P1963" s="41" t="str">
        <f t="shared" si="30"/>
        <v>1</v>
      </c>
      <c r="Q1963" s="41" t="str">
        <f>INDEX(Торг!$J:$J,MATCH($B1963,Торг!$B:$B,0))</f>
        <v>АТП</v>
      </c>
      <c r="R1963" s="4" t="b">
        <f>EXACT(VLOOKUP(A1963,Торг!$A:$A,1,0),A1963)</f>
        <v>1</v>
      </c>
    </row>
    <row r="1964" spans="1:18" ht="60" x14ac:dyDescent="0.25">
      <c r="A1964" s="110" t="s">
        <v>2765</v>
      </c>
      <c r="B1964" s="109">
        <v>327188</v>
      </c>
      <c r="C1964" s="109">
        <v>327188</v>
      </c>
      <c r="D1964" s="110" t="s">
        <v>3142</v>
      </c>
      <c r="E1964" s="110" t="s">
        <v>2704</v>
      </c>
      <c r="F1964" s="110"/>
      <c r="G1964" s="110"/>
      <c r="H1964" s="110"/>
      <c r="I1964" s="110" t="s">
        <v>10</v>
      </c>
      <c r="J1964" s="111">
        <v>3500</v>
      </c>
      <c r="K1964" s="111">
        <v>4990</v>
      </c>
      <c r="L1964" s="110"/>
      <c r="M1964" s="109">
        <v>1</v>
      </c>
      <c r="N1964" s="109"/>
      <c r="O1964" s="110"/>
      <c r="P1964" s="41" t="str">
        <f t="shared" si="30"/>
        <v>1</v>
      </c>
      <c r="Q1964" s="41" t="str">
        <f>INDEX(Торг!$J:$J,MATCH($B1964,Торг!$B:$B,0))</f>
        <v>АТП</v>
      </c>
      <c r="R1964" s="4" t="b">
        <f>EXACT(VLOOKUP(A1964,Торг!$A:$A,1,0),A1964)</f>
        <v>1</v>
      </c>
    </row>
    <row r="1965" spans="1:18" ht="60" x14ac:dyDescent="0.25">
      <c r="A1965" s="110" t="s">
        <v>2765</v>
      </c>
      <c r="B1965" s="109">
        <v>327374</v>
      </c>
      <c r="C1965" s="109">
        <v>327374</v>
      </c>
      <c r="D1965" s="110" t="s">
        <v>3143</v>
      </c>
      <c r="E1965" s="110" t="s">
        <v>2704</v>
      </c>
      <c r="F1965" s="110"/>
      <c r="G1965" s="110"/>
      <c r="H1965" s="110"/>
      <c r="I1965" s="110" t="s">
        <v>10</v>
      </c>
      <c r="J1965" s="111">
        <v>4100</v>
      </c>
      <c r="K1965" s="111">
        <v>5890</v>
      </c>
      <c r="L1965" s="110" t="s">
        <v>3406</v>
      </c>
      <c r="M1965" s="109">
        <v>1</v>
      </c>
      <c r="N1965" s="109"/>
      <c r="O1965" s="110"/>
      <c r="P1965" s="41" t="str">
        <f t="shared" si="30"/>
        <v>1</v>
      </c>
      <c r="Q1965" s="41" t="str">
        <f>INDEX(Торг!$J:$J,MATCH($B1965,Торг!$B:$B,0))</f>
        <v>АТП</v>
      </c>
      <c r="R1965" s="4" t="b">
        <f>EXACT(VLOOKUP(A1965,Торг!$A:$A,1,0),A1965)</f>
        <v>1</v>
      </c>
    </row>
    <row r="1966" spans="1:18" ht="60" x14ac:dyDescent="0.25">
      <c r="A1966" s="110" t="s">
        <v>2765</v>
      </c>
      <c r="B1966" s="109">
        <v>327216</v>
      </c>
      <c r="C1966" s="109">
        <v>327216</v>
      </c>
      <c r="D1966" s="110" t="s">
        <v>3144</v>
      </c>
      <c r="E1966" s="110" t="s">
        <v>2704</v>
      </c>
      <c r="F1966" s="110"/>
      <c r="G1966" s="110"/>
      <c r="H1966" s="110"/>
      <c r="I1966" s="110" t="s">
        <v>10</v>
      </c>
      <c r="J1966" s="111">
        <v>4100</v>
      </c>
      <c r="K1966" s="111">
        <v>5890</v>
      </c>
      <c r="L1966" s="110" t="s">
        <v>3406</v>
      </c>
      <c r="M1966" s="109">
        <v>1</v>
      </c>
      <c r="N1966" s="109"/>
      <c r="O1966" s="110"/>
      <c r="P1966" s="41" t="str">
        <f t="shared" si="30"/>
        <v>1</v>
      </c>
      <c r="Q1966" s="41" t="str">
        <f>INDEX(Торг!$J:$J,MATCH($B1966,Торг!$B:$B,0))</f>
        <v>АТП</v>
      </c>
      <c r="R1966" s="4" t="b">
        <f>EXACT(VLOOKUP(A1966,Торг!$A:$A,1,0),A1966)</f>
        <v>1</v>
      </c>
    </row>
    <row r="1967" spans="1:18" ht="60" x14ac:dyDescent="0.25">
      <c r="A1967" s="110" t="s">
        <v>2765</v>
      </c>
      <c r="B1967" s="109">
        <v>327282</v>
      </c>
      <c r="C1967" s="109">
        <v>327282</v>
      </c>
      <c r="D1967" s="110" t="s">
        <v>3145</v>
      </c>
      <c r="E1967" s="110" t="s">
        <v>2704</v>
      </c>
      <c r="F1967" s="110"/>
      <c r="G1967" s="110"/>
      <c r="H1967" s="110"/>
      <c r="I1967" s="110" t="s">
        <v>10</v>
      </c>
      <c r="J1967" s="111">
        <v>4100</v>
      </c>
      <c r="K1967" s="111">
        <v>5890</v>
      </c>
      <c r="L1967" s="110" t="s">
        <v>3406</v>
      </c>
      <c r="M1967" s="109">
        <v>1</v>
      </c>
      <c r="N1967" s="109"/>
      <c r="O1967" s="110"/>
      <c r="P1967" s="41" t="str">
        <f t="shared" si="30"/>
        <v>1</v>
      </c>
      <c r="Q1967" s="41" t="str">
        <f>INDEX(Торг!$J:$J,MATCH($B1967,Торг!$B:$B,0))</f>
        <v>АТП</v>
      </c>
      <c r="R1967" s="4" t="b">
        <f>EXACT(VLOOKUP(A1967,Торг!$A:$A,1,0),A1967)</f>
        <v>1</v>
      </c>
    </row>
    <row r="1968" spans="1:18" ht="60" x14ac:dyDescent="0.25">
      <c r="A1968" s="110" t="s">
        <v>2765</v>
      </c>
      <c r="B1968" s="109">
        <v>327274</v>
      </c>
      <c r="C1968" s="109">
        <v>327274</v>
      </c>
      <c r="D1968" s="110" t="s">
        <v>3146</v>
      </c>
      <c r="E1968" s="110" t="s">
        <v>2704</v>
      </c>
      <c r="F1968" s="110"/>
      <c r="G1968" s="110"/>
      <c r="H1968" s="110"/>
      <c r="I1968" s="110" t="s">
        <v>10</v>
      </c>
      <c r="J1968" s="111">
        <v>4100</v>
      </c>
      <c r="K1968" s="111">
        <v>5890</v>
      </c>
      <c r="L1968" s="110" t="s">
        <v>3406</v>
      </c>
      <c r="M1968" s="109">
        <v>1</v>
      </c>
      <c r="N1968" s="109"/>
      <c r="O1968" s="110"/>
      <c r="P1968" s="41" t="str">
        <f t="shared" si="30"/>
        <v>1</v>
      </c>
      <c r="Q1968" s="41" t="str">
        <f>INDEX(Торг!$J:$J,MATCH($B1968,Торг!$B:$B,0))</f>
        <v>АТП</v>
      </c>
      <c r="R1968" s="4" t="b">
        <f>EXACT(VLOOKUP(A1968,Торг!$A:$A,1,0),A1968)</f>
        <v>1</v>
      </c>
    </row>
    <row r="1969" spans="1:18" ht="60" x14ac:dyDescent="0.25">
      <c r="A1969" s="110" t="s">
        <v>2765</v>
      </c>
      <c r="B1969" s="109">
        <v>327252</v>
      </c>
      <c r="C1969" s="109">
        <v>327252</v>
      </c>
      <c r="D1969" s="110" t="s">
        <v>3147</v>
      </c>
      <c r="E1969" s="110" t="s">
        <v>2704</v>
      </c>
      <c r="F1969" s="110"/>
      <c r="G1969" s="110"/>
      <c r="H1969" s="110"/>
      <c r="I1969" s="110" t="s">
        <v>10</v>
      </c>
      <c r="J1969" s="111">
        <v>4100</v>
      </c>
      <c r="K1969" s="111">
        <v>5890</v>
      </c>
      <c r="L1969" s="110" t="s">
        <v>3406</v>
      </c>
      <c r="M1969" s="109">
        <v>1</v>
      </c>
      <c r="N1969" s="109"/>
      <c r="O1969" s="110"/>
      <c r="P1969" s="41" t="str">
        <f t="shared" si="30"/>
        <v>1</v>
      </c>
      <c r="Q1969" s="41" t="str">
        <f>INDEX(Торг!$J:$J,MATCH($B1969,Торг!$B:$B,0))</f>
        <v>АТП</v>
      </c>
      <c r="R1969" s="4" t="b">
        <f>EXACT(VLOOKUP(A1969,Торг!$A:$A,1,0),A1969)</f>
        <v>1</v>
      </c>
    </row>
    <row r="1970" spans="1:18" ht="60" x14ac:dyDescent="0.25">
      <c r="A1970" s="110" t="s">
        <v>2765</v>
      </c>
      <c r="B1970" s="109">
        <v>327338</v>
      </c>
      <c r="C1970" s="109">
        <v>327338</v>
      </c>
      <c r="D1970" s="110" t="s">
        <v>3148</v>
      </c>
      <c r="E1970" s="110" t="s">
        <v>2704</v>
      </c>
      <c r="F1970" s="110"/>
      <c r="G1970" s="110"/>
      <c r="H1970" s="110"/>
      <c r="I1970" s="110" t="s">
        <v>10</v>
      </c>
      <c r="J1970" s="111">
        <v>4100</v>
      </c>
      <c r="K1970" s="111">
        <v>5890</v>
      </c>
      <c r="L1970" s="110" t="s">
        <v>3406</v>
      </c>
      <c r="M1970" s="109">
        <v>1</v>
      </c>
      <c r="N1970" s="109"/>
      <c r="O1970" s="110"/>
      <c r="P1970" s="41" t="str">
        <f t="shared" si="30"/>
        <v>1</v>
      </c>
      <c r="Q1970" s="41" t="str">
        <f>INDEX(Торг!$J:$J,MATCH($B1970,Торг!$B:$B,0))</f>
        <v>АТП</v>
      </c>
      <c r="R1970" s="4" t="b">
        <f>EXACT(VLOOKUP(A1970,Торг!$A:$A,1,0),A1970)</f>
        <v>1</v>
      </c>
    </row>
    <row r="1971" spans="1:18" ht="60" x14ac:dyDescent="0.25">
      <c r="A1971" s="110" t="s">
        <v>2765</v>
      </c>
      <c r="B1971" s="109">
        <v>327330</v>
      </c>
      <c r="C1971" s="109">
        <v>327330</v>
      </c>
      <c r="D1971" s="110" t="s">
        <v>3149</v>
      </c>
      <c r="E1971" s="110" t="s">
        <v>2704</v>
      </c>
      <c r="F1971" s="110"/>
      <c r="G1971" s="110"/>
      <c r="H1971" s="110"/>
      <c r="I1971" s="110" t="s">
        <v>10</v>
      </c>
      <c r="J1971" s="111">
        <v>4100</v>
      </c>
      <c r="K1971" s="111">
        <v>5890</v>
      </c>
      <c r="L1971" s="110" t="s">
        <v>3406</v>
      </c>
      <c r="M1971" s="109">
        <v>1</v>
      </c>
      <c r="N1971" s="109"/>
      <c r="O1971" s="110"/>
      <c r="P1971" s="41" t="str">
        <f t="shared" si="30"/>
        <v>1</v>
      </c>
      <c r="Q1971" s="41" t="str">
        <f>INDEX(Торг!$J:$J,MATCH($B1971,Торг!$B:$B,0))</f>
        <v>АТП</v>
      </c>
      <c r="R1971" s="4" t="b">
        <f>EXACT(VLOOKUP(A1971,Торг!$A:$A,1,0),A1971)</f>
        <v>1</v>
      </c>
    </row>
    <row r="1972" spans="1:18" ht="60" x14ac:dyDescent="0.25">
      <c r="A1972" s="110" t="s">
        <v>2765</v>
      </c>
      <c r="B1972" s="109">
        <v>327366</v>
      </c>
      <c r="C1972" s="109">
        <v>327366</v>
      </c>
      <c r="D1972" s="110" t="s">
        <v>3150</v>
      </c>
      <c r="E1972" s="110" t="s">
        <v>2704</v>
      </c>
      <c r="F1972" s="110"/>
      <c r="G1972" s="110"/>
      <c r="H1972" s="110"/>
      <c r="I1972" s="110" t="s">
        <v>10</v>
      </c>
      <c r="J1972" s="111">
        <v>4100</v>
      </c>
      <c r="K1972" s="111">
        <v>5890</v>
      </c>
      <c r="L1972" s="110" t="s">
        <v>3406</v>
      </c>
      <c r="M1972" s="109">
        <v>1</v>
      </c>
      <c r="N1972" s="109"/>
      <c r="O1972" s="110"/>
      <c r="P1972" s="41" t="str">
        <f t="shared" si="30"/>
        <v>1</v>
      </c>
      <c r="Q1972" s="41" t="str">
        <f>INDEX(Торг!$J:$J,MATCH($B1972,Торг!$B:$B,0))</f>
        <v>АТП</v>
      </c>
      <c r="R1972" s="4" t="b">
        <f>EXACT(VLOOKUP(A1972,Торг!$A:$A,1,0),A1972)</f>
        <v>1</v>
      </c>
    </row>
    <row r="1973" spans="1:18" ht="60" x14ac:dyDescent="0.25">
      <c r="A1973" s="110" t="s">
        <v>2765</v>
      </c>
      <c r="B1973" s="109">
        <v>327286</v>
      </c>
      <c r="C1973" s="109">
        <v>327286</v>
      </c>
      <c r="D1973" s="110" t="s">
        <v>3151</v>
      </c>
      <c r="E1973" s="110" t="s">
        <v>2704</v>
      </c>
      <c r="F1973" s="110"/>
      <c r="G1973" s="110"/>
      <c r="H1973" s="110"/>
      <c r="I1973" s="110" t="s">
        <v>10</v>
      </c>
      <c r="J1973" s="111">
        <v>4100</v>
      </c>
      <c r="K1973" s="111">
        <v>5890</v>
      </c>
      <c r="L1973" s="110" t="s">
        <v>3406</v>
      </c>
      <c r="M1973" s="109">
        <v>1</v>
      </c>
      <c r="N1973" s="109"/>
      <c r="O1973" s="110"/>
      <c r="P1973" s="41" t="str">
        <f t="shared" si="30"/>
        <v>1</v>
      </c>
      <c r="Q1973" s="41" t="str">
        <f>INDEX(Торг!$J:$J,MATCH($B1973,Торг!$B:$B,0))</f>
        <v>АТП</v>
      </c>
      <c r="R1973" s="4" t="b">
        <f>EXACT(VLOOKUP(A1973,Торг!$A:$A,1,0),A1973)</f>
        <v>1</v>
      </c>
    </row>
    <row r="1974" spans="1:18" ht="60" x14ac:dyDescent="0.25">
      <c r="A1974" s="110" t="s">
        <v>2765</v>
      </c>
      <c r="B1974" s="109">
        <v>327224</v>
      </c>
      <c r="C1974" s="109">
        <v>327224</v>
      </c>
      <c r="D1974" s="110" t="s">
        <v>3152</v>
      </c>
      <c r="E1974" s="110" t="s">
        <v>2704</v>
      </c>
      <c r="F1974" s="110"/>
      <c r="G1974" s="110"/>
      <c r="H1974" s="110"/>
      <c r="I1974" s="110" t="s">
        <v>10</v>
      </c>
      <c r="J1974" s="111">
        <v>4100</v>
      </c>
      <c r="K1974" s="111">
        <v>5890</v>
      </c>
      <c r="L1974" s="110" t="s">
        <v>3406</v>
      </c>
      <c r="M1974" s="109">
        <v>1</v>
      </c>
      <c r="N1974" s="109"/>
      <c r="O1974" s="110"/>
      <c r="P1974" s="41" t="str">
        <f t="shared" si="30"/>
        <v>1</v>
      </c>
      <c r="Q1974" s="41" t="str">
        <f>INDEX(Торг!$J:$J,MATCH($B1974,Торг!$B:$B,0))</f>
        <v>АТП</v>
      </c>
      <c r="R1974" s="4" t="b">
        <f>EXACT(VLOOKUP(A1974,Торг!$A:$A,1,0),A1974)</f>
        <v>1</v>
      </c>
    </row>
    <row r="1975" spans="1:18" ht="60" x14ac:dyDescent="0.25">
      <c r="A1975" s="110" t="s">
        <v>2765</v>
      </c>
      <c r="B1975" s="109">
        <v>327342</v>
      </c>
      <c r="C1975" s="109">
        <v>327342</v>
      </c>
      <c r="D1975" s="110" t="s">
        <v>3153</v>
      </c>
      <c r="E1975" s="110" t="s">
        <v>2704</v>
      </c>
      <c r="F1975" s="110"/>
      <c r="G1975" s="110"/>
      <c r="H1975" s="110"/>
      <c r="I1975" s="110" t="s">
        <v>10</v>
      </c>
      <c r="J1975" s="111">
        <v>4100</v>
      </c>
      <c r="K1975" s="111">
        <v>5890</v>
      </c>
      <c r="L1975" s="110" t="s">
        <v>3406</v>
      </c>
      <c r="M1975" s="109">
        <v>1</v>
      </c>
      <c r="N1975" s="109"/>
      <c r="O1975" s="110"/>
      <c r="P1975" s="41" t="str">
        <f t="shared" si="30"/>
        <v>1</v>
      </c>
      <c r="Q1975" s="41" t="str">
        <f>INDEX(Торг!$J:$J,MATCH($B1975,Торг!$B:$B,0))</f>
        <v>АТП</v>
      </c>
      <c r="R1975" s="4" t="b">
        <f>EXACT(VLOOKUP(A1975,Торг!$A:$A,1,0),A1975)</f>
        <v>1</v>
      </c>
    </row>
    <row r="1976" spans="1:18" ht="60" x14ac:dyDescent="0.25">
      <c r="A1976" s="110" t="s">
        <v>2765</v>
      </c>
      <c r="B1976" s="109">
        <v>327290</v>
      </c>
      <c r="C1976" s="109">
        <v>327290</v>
      </c>
      <c r="D1976" s="110" t="s">
        <v>3154</v>
      </c>
      <c r="E1976" s="110" t="s">
        <v>2704</v>
      </c>
      <c r="F1976" s="110"/>
      <c r="G1976" s="110"/>
      <c r="H1976" s="110"/>
      <c r="I1976" s="110" t="s">
        <v>10</v>
      </c>
      <c r="J1976" s="111">
        <v>4100</v>
      </c>
      <c r="K1976" s="111">
        <v>5890</v>
      </c>
      <c r="L1976" s="110" t="s">
        <v>3406</v>
      </c>
      <c r="M1976" s="109">
        <v>1</v>
      </c>
      <c r="N1976" s="109"/>
      <c r="O1976" s="110"/>
      <c r="P1976" s="41" t="str">
        <f t="shared" si="30"/>
        <v>1</v>
      </c>
      <c r="Q1976" s="41" t="str">
        <f>INDEX(Торг!$J:$J,MATCH($B1976,Торг!$B:$B,0))</f>
        <v>АТП</v>
      </c>
      <c r="R1976" s="4" t="b">
        <f>EXACT(VLOOKUP(A1976,Торг!$A:$A,1,0),A1976)</f>
        <v>1</v>
      </c>
    </row>
    <row r="1977" spans="1:18" ht="60" x14ac:dyDescent="0.25">
      <c r="A1977" s="110" t="s">
        <v>2765</v>
      </c>
      <c r="B1977" s="109">
        <v>327268</v>
      </c>
      <c r="C1977" s="109">
        <v>327268</v>
      </c>
      <c r="D1977" s="110" t="s">
        <v>3155</v>
      </c>
      <c r="E1977" s="110" t="s">
        <v>2704</v>
      </c>
      <c r="F1977" s="110"/>
      <c r="G1977" s="110"/>
      <c r="H1977" s="110"/>
      <c r="I1977" s="110" t="s">
        <v>10</v>
      </c>
      <c r="J1977" s="111">
        <v>4100</v>
      </c>
      <c r="K1977" s="111">
        <v>5890</v>
      </c>
      <c r="L1977" s="110" t="s">
        <v>3406</v>
      </c>
      <c r="M1977" s="109">
        <v>1</v>
      </c>
      <c r="N1977" s="109"/>
      <c r="O1977" s="110"/>
      <c r="P1977" s="41" t="str">
        <f t="shared" si="30"/>
        <v>1</v>
      </c>
      <c r="Q1977" s="41" t="str">
        <f>INDEX(Торг!$J:$J,MATCH($B1977,Торг!$B:$B,0))</f>
        <v>АТП</v>
      </c>
      <c r="R1977" s="4" t="b">
        <f>EXACT(VLOOKUP(A1977,Торг!$A:$A,1,0),A1977)</f>
        <v>1</v>
      </c>
    </row>
    <row r="1978" spans="1:18" ht="60" x14ac:dyDescent="0.25">
      <c r="A1978" s="110" t="s">
        <v>2765</v>
      </c>
      <c r="B1978" s="109">
        <v>327310</v>
      </c>
      <c r="C1978" s="109">
        <v>327310</v>
      </c>
      <c r="D1978" s="110" t="s">
        <v>3156</v>
      </c>
      <c r="E1978" s="110" t="s">
        <v>2704</v>
      </c>
      <c r="F1978" s="110"/>
      <c r="G1978" s="110"/>
      <c r="H1978" s="110"/>
      <c r="I1978" s="110" t="s">
        <v>10</v>
      </c>
      <c r="J1978" s="111">
        <v>4100</v>
      </c>
      <c r="K1978" s="111">
        <v>5890</v>
      </c>
      <c r="L1978" s="110" t="s">
        <v>3406</v>
      </c>
      <c r="M1978" s="109">
        <v>1</v>
      </c>
      <c r="N1978" s="109"/>
      <c r="O1978" s="110"/>
      <c r="P1978" s="41" t="str">
        <f t="shared" si="30"/>
        <v>1</v>
      </c>
      <c r="Q1978" s="41" t="str">
        <f>INDEX(Торг!$J:$J,MATCH($B1978,Торг!$B:$B,0))</f>
        <v>АТП</v>
      </c>
      <c r="R1978" s="4" t="b">
        <f>EXACT(VLOOKUP(A1978,Торг!$A:$A,1,0),A1978)</f>
        <v>1</v>
      </c>
    </row>
    <row r="1979" spans="1:18" ht="60" x14ac:dyDescent="0.25">
      <c r="A1979" s="110" t="s">
        <v>2765</v>
      </c>
      <c r="B1979" s="109">
        <v>327244</v>
      </c>
      <c r="C1979" s="109">
        <v>327244</v>
      </c>
      <c r="D1979" s="110" t="s">
        <v>3157</v>
      </c>
      <c r="E1979" s="110" t="s">
        <v>2704</v>
      </c>
      <c r="F1979" s="110"/>
      <c r="G1979" s="110"/>
      <c r="H1979" s="110"/>
      <c r="I1979" s="110" t="s">
        <v>10</v>
      </c>
      <c r="J1979" s="111">
        <v>4100</v>
      </c>
      <c r="K1979" s="111">
        <v>5890</v>
      </c>
      <c r="L1979" s="110" t="s">
        <v>3406</v>
      </c>
      <c r="M1979" s="109">
        <v>1</v>
      </c>
      <c r="N1979" s="109"/>
      <c r="O1979" s="110"/>
      <c r="P1979" s="41" t="str">
        <f t="shared" si="30"/>
        <v>1</v>
      </c>
      <c r="Q1979" s="41" t="str">
        <f>INDEX(Торг!$J:$J,MATCH($B1979,Торг!$B:$B,0))</f>
        <v>АТП</v>
      </c>
      <c r="R1979" s="4" t="b">
        <f>EXACT(VLOOKUP(A1979,Торг!$A:$A,1,0),A1979)</f>
        <v>1</v>
      </c>
    </row>
    <row r="1980" spans="1:18" ht="60" x14ac:dyDescent="0.25">
      <c r="A1980" s="110" t="s">
        <v>2765</v>
      </c>
      <c r="B1980" s="109">
        <v>327362</v>
      </c>
      <c r="C1980" s="109">
        <v>327362</v>
      </c>
      <c r="D1980" s="110" t="s">
        <v>3158</v>
      </c>
      <c r="E1980" s="110" t="s">
        <v>2704</v>
      </c>
      <c r="F1980" s="110"/>
      <c r="G1980" s="110"/>
      <c r="H1980" s="110"/>
      <c r="I1980" s="110" t="s">
        <v>10</v>
      </c>
      <c r="J1980" s="111">
        <v>4100</v>
      </c>
      <c r="K1980" s="111">
        <v>5890</v>
      </c>
      <c r="L1980" s="110" t="s">
        <v>3406</v>
      </c>
      <c r="M1980" s="109">
        <v>1</v>
      </c>
      <c r="N1980" s="109"/>
      <c r="O1980" s="110"/>
      <c r="P1980" s="41" t="str">
        <f t="shared" si="30"/>
        <v>1</v>
      </c>
      <c r="Q1980" s="41" t="str">
        <f>INDEX(Торг!$J:$J,MATCH($B1980,Торг!$B:$B,0))</f>
        <v>АТП</v>
      </c>
      <c r="R1980" s="4" t="b">
        <f>EXACT(VLOOKUP(A1980,Торг!$A:$A,1,0),A1980)</f>
        <v>1</v>
      </c>
    </row>
    <row r="1981" spans="1:18" ht="60" x14ac:dyDescent="0.25">
      <c r="A1981" s="110" t="s">
        <v>2765</v>
      </c>
      <c r="B1981" s="109">
        <v>327382</v>
      </c>
      <c r="C1981" s="109">
        <v>327382</v>
      </c>
      <c r="D1981" s="110" t="s">
        <v>3159</v>
      </c>
      <c r="E1981" s="110" t="s">
        <v>2704</v>
      </c>
      <c r="F1981" s="110"/>
      <c r="G1981" s="110"/>
      <c r="H1981" s="110"/>
      <c r="I1981" s="110" t="s">
        <v>10</v>
      </c>
      <c r="J1981" s="111">
        <v>4100</v>
      </c>
      <c r="K1981" s="111">
        <v>5890</v>
      </c>
      <c r="L1981" s="110" t="s">
        <v>3406</v>
      </c>
      <c r="M1981" s="109">
        <v>1</v>
      </c>
      <c r="N1981" s="109"/>
      <c r="O1981" s="110"/>
      <c r="P1981" s="41" t="str">
        <f t="shared" si="30"/>
        <v>1</v>
      </c>
      <c r="Q1981" s="41" t="str">
        <f>INDEX(Торг!$J:$J,MATCH($B1981,Торг!$B:$B,0))</f>
        <v>АТП</v>
      </c>
      <c r="R1981" s="4" t="b">
        <f>EXACT(VLOOKUP(A1981,Торг!$A:$A,1,0),A1981)</f>
        <v>1</v>
      </c>
    </row>
    <row r="1982" spans="1:18" ht="60" x14ac:dyDescent="0.25">
      <c r="A1982" s="110" t="s">
        <v>2765</v>
      </c>
      <c r="B1982" s="109">
        <v>327212</v>
      </c>
      <c r="C1982" s="109">
        <v>327212</v>
      </c>
      <c r="D1982" s="110" t="s">
        <v>3160</v>
      </c>
      <c r="E1982" s="110" t="s">
        <v>2704</v>
      </c>
      <c r="F1982" s="110"/>
      <c r="G1982" s="110"/>
      <c r="H1982" s="110"/>
      <c r="I1982" s="110" t="s">
        <v>10</v>
      </c>
      <c r="J1982" s="111">
        <v>4100</v>
      </c>
      <c r="K1982" s="111">
        <v>5890</v>
      </c>
      <c r="L1982" s="110" t="s">
        <v>3406</v>
      </c>
      <c r="M1982" s="109">
        <v>1</v>
      </c>
      <c r="N1982" s="109"/>
      <c r="O1982" s="110"/>
      <c r="P1982" s="41" t="str">
        <f t="shared" si="30"/>
        <v>1</v>
      </c>
      <c r="Q1982" s="41" t="str">
        <f>INDEX(Торг!$J:$J,MATCH($B1982,Торг!$B:$B,0))</f>
        <v>АТП</v>
      </c>
      <c r="R1982" s="4" t="b">
        <f>EXACT(VLOOKUP(A1982,Торг!$A:$A,1,0),A1982)</f>
        <v>1</v>
      </c>
    </row>
    <row r="1983" spans="1:18" ht="60" x14ac:dyDescent="0.25">
      <c r="A1983" s="110" t="s">
        <v>2765</v>
      </c>
      <c r="B1983" s="109">
        <v>327306</v>
      </c>
      <c r="C1983" s="109">
        <v>327306</v>
      </c>
      <c r="D1983" s="110" t="s">
        <v>3161</v>
      </c>
      <c r="E1983" s="110" t="s">
        <v>2704</v>
      </c>
      <c r="F1983" s="110"/>
      <c r="G1983" s="110"/>
      <c r="H1983" s="110"/>
      <c r="I1983" s="110" t="s">
        <v>10</v>
      </c>
      <c r="J1983" s="111">
        <v>4100</v>
      </c>
      <c r="K1983" s="111">
        <v>5890</v>
      </c>
      <c r="L1983" s="110" t="s">
        <v>3406</v>
      </c>
      <c r="M1983" s="109">
        <v>1</v>
      </c>
      <c r="N1983" s="109"/>
      <c r="O1983" s="110"/>
      <c r="P1983" s="41" t="str">
        <f t="shared" si="30"/>
        <v>1</v>
      </c>
      <c r="Q1983" s="41" t="str">
        <f>INDEX(Торг!$J:$J,MATCH($B1983,Торг!$B:$B,0))</f>
        <v>АТП</v>
      </c>
      <c r="R1983" s="4" t="b">
        <f>EXACT(VLOOKUP(A1983,Торг!$A:$A,1,0),A1983)</f>
        <v>1</v>
      </c>
    </row>
    <row r="1984" spans="1:18" ht="60" x14ac:dyDescent="0.25">
      <c r="A1984" s="110" t="s">
        <v>2765</v>
      </c>
      <c r="B1984" s="109">
        <v>327248</v>
      </c>
      <c r="C1984" s="109">
        <v>327248</v>
      </c>
      <c r="D1984" s="110" t="s">
        <v>3162</v>
      </c>
      <c r="E1984" s="110" t="s">
        <v>2704</v>
      </c>
      <c r="F1984" s="110"/>
      <c r="G1984" s="110"/>
      <c r="H1984" s="110"/>
      <c r="I1984" s="110" t="s">
        <v>10</v>
      </c>
      <c r="J1984" s="111">
        <v>4100</v>
      </c>
      <c r="K1984" s="111">
        <v>5890</v>
      </c>
      <c r="L1984" s="110" t="s">
        <v>3406</v>
      </c>
      <c r="M1984" s="109">
        <v>1</v>
      </c>
      <c r="N1984" s="109"/>
      <c r="O1984" s="110"/>
      <c r="P1984" s="41" t="str">
        <f t="shared" si="30"/>
        <v>1</v>
      </c>
      <c r="Q1984" s="41" t="str">
        <f>INDEX(Торг!$J:$J,MATCH($B1984,Торг!$B:$B,0))</f>
        <v>АТП</v>
      </c>
      <c r="R1984" s="4" t="b">
        <f>EXACT(VLOOKUP(A1984,Торг!$A:$A,1,0),A1984)</f>
        <v>1</v>
      </c>
    </row>
    <row r="1985" spans="1:18" ht="60" x14ac:dyDescent="0.25">
      <c r="A1985" s="110" t="s">
        <v>2765</v>
      </c>
      <c r="B1985" s="109">
        <v>327322</v>
      </c>
      <c r="C1985" s="109">
        <v>327322</v>
      </c>
      <c r="D1985" s="110" t="s">
        <v>3163</v>
      </c>
      <c r="E1985" s="110" t="s">
        <v>2704</v>
      </c>
      <c r="F1985" s="110"/>
      <c r="G1985" s="110"/>
      <c r="H1985" s="110"/>
      <c r="I1985" s="110" t="s">
        <v>10</v>
      </c>
      <c r="J1985" s="111">
        <v>4100</v>
      </c>
      <c r="K1985" s="111">
        <v>5890</v>
      </c>
      <c r="L1985" s="110" t="s">
        <v>3406</v>
      </c>
      <c r="M1985" s="109">
        <v>1</v>
      </c>
      <c r="N1985" s="109"/>
      <c r="O1985" s="110"/>
      <c r="P1985" s="41" t="str">
        <f t="shared" si="30"/>
        <v>1</v>
      </c>
      <c r="Q1985" s="41" t="str">
        <f>INDEX(Торг!$J:$J,MATCH($B1985,Торг!$B:$B,0))</f>
        <v>АТП</v>
      </c>
      <c r="R1985" s="4" t="b">
        <f>EXACT(VLOOKUP(A1985,Торг!$A:$A,1,0),A1985)</f>
        <v>1</v>
      </c>
    </row>
    <row r="1986" spans="1:18" ht="60" x14ac:dyDescent="0.25">
      <c r="A1986" s="110" t="s">
        <v>2765</v>
      </c>
      <c r="B1986" s="109">
        <v>327354</v>
      </c>
      <c r="C1986" s="109">
        <v>327354</v>
      </c>
      <c r="D1986" s="110" t="s">
        <v>3164</v>
      </c>
      <c r="E1986" s="110" t="s">
        <v>2704</v>
      </c>
      <c r="F1986" s="110"/>
      <c r="G1986" s="110"/>
      <c r="H1986" s="110"/>
      <c r="I1986" s="110" t="s">
        <v>10</v>
      </c>
      <c r="J1986" s="111">
        <v>4100</v>
      </c>
      <c r="K1986" s="111">
        <v>5890</v>
      </c>
      <c r="L1986" s="110" t="s">
        <v>3406</v>
      </c>
      <c r="M1986" s="109">
        <v>1</v>
      </c>
      <c r="N1986" s="109"/>
      <c r="O1986" s="110"/>
      <c r="P1986" s="41" t="str">
        <f t="shared" si="30"/>
        <v>1</v>
      </c>
      <c r="Q1986" s="41" t="str">
        <f>INDEX(Торг!$J:$J,MATCH($B1986,Торг!$B:$B,0))</f>
        <v>АТП</v>
      </c>
      <c r="R1986" s="4" t="b">
        <f>EXACT(VLOOKUP(A1986,Торг!$A:$A,1,0),A1986)</f>
        <v>1</v>
      </c>
    </row>
    <row r="1987" spans="1:18" ht="60" x14ac:dyDescent="0.25">
      <c r="A1987" s="110" t="s">
        <v>2765</v>
      </c>
      <c r="B1987" s="109">
        <v>327350</v>
      </c>
      <c r="C1987" s="109">
        <v>327350</v>
      </c>
      <c r="D1987" s="110" t="s">
        <v>3165</v>
      </c>
      <c r="E1987" s="110" t="s">
        <v>2704</v>
      </c>
      <c r="F1987" s="110"/>
      <c r="G1987" s="110"/>
      <c r="H1987" s="110"/>
      <c r="I1987" s="110" t="s">
        <v>10</v>
      </c>
      <c r="J1987" s="111">
        <v>4100</v>
      </c>
      <c r="K1987" s="111">
        <v>5890</v>
      </c>
      <c r="L1987" s="110" t="s">
        <v>3406</v>
      </c>
      <c r="M1987" s="109">
        <v>1</v>
      </c>
      <c r="N1987" s="109"/>
      <c r="O1987" s="110"/>
      <c r="P1987" s="41" t="str">
        <f t="shared" ref="P1987:P2050" si="31">_xlfn.CONCAT(M1987,IF(N1987&lt;&gt;"",_xlfn.CONCAT("ск",N1987),""))</f>
        <v>1</v>
      </c>
      <c r="Q1987" s="41" t="str">
        <f>INDEX(Торг!$J:$J,MATCH($B1987,Торг!$B:$B,0))</f>
        <v>АТП</v>
      </c>
      <c r="R1987" s="4" t="b">
        <f>EXACT(VLOOKUP(A1987,Торг!$A:$A,1,0),A1987)</f>
        <v>1</v>
      </c>
    </row>
    <row r="1988" spans="1:18" ht="60" x14ac:dyDescent="0.25">
      <c r="A1988" s="110" t="s">
        <v>2765</v>
      </c>
      <c r="B1988" s="109">
        <v>327278</v>
      </c>
      <c r="C1988" s="109">
        <v>327278</v>
      </c>
      <c r="D1988" s="110" t="s">
        <v>3166</v>
      </c>
      <c r="E1988" s="110" t="s">
        <v>2704</v>
      </c>
      <c r="F1988" s="110"/>
      <c r="G1988" s="110"/>
      <c r="H1988" s="110"/>
      <c r="I1988" s="110" t="s">
        <v>10</v>
      </c>
      <c r="J1988" s="111">
        <v>4100</v>
      </c>
      <c r="K1988" s="111">
        <v>5890</v>
      </c>
      <c r="L1988" s="110" t="s">
        <v>3406</v>
      </c>
      <c r="M1988" s="109">
        <v>1</v>
      </c>
      <c r="N1988" s="109"/>
      <c r="O1988" s="110"/>
      <c r="P1988" s="41" t="str">
        <f t="shared" si="31"/>
        <v>1</v>
      </c>
      <c r="Q1988" s="41" t="str">
        <f>INDEX(Торг!$J:$J,MATCH($B1988,Торг!$B:$B,0))</f>
        <v>АТП</v>
      </c>
      <c r="R1988" s="4" t="b">
        <f>EXACT(VLOOKUP(A1988,Торг!$A:$A,1,0),A1988)</f>
        <v>1</v>
      </c>
    </row>
    <row r="1989" spans="1:18" ht="60" x14ac:dyDescent="0.25">
      <c r="A1989" s="110" t="s">
        <v>2765</v>
      </c>
      <c r="B1989" s="109">
        <v>327378</v>
      </c>
      <c r="C1989" s="109">
        <v>327378</v>
      </c>
      <c r="D1989" s="110" t="s">
        <v>3167</v>
      </c>
      <c r="E1989" s="110" t="s">
        <v>2704</v>
      </c>
      <c r="F1989" s="110"/>
      <c r="G1989" s="110"/>
      <c r="H1989" s="110"/>
      <c r="I1989" s="110" t="s">
        <v>10</v>
      </c>
      <c r="J1989" s="111">
        <v>4100</v>
      </c>
      <c r="K1989" s="111">
        <v>5890</v>
      </c>
      <c r="L1989" s="110" t="s">
        <v>3406</v>
      </c>
      <c r="M1989" s="109">
        <v>1</v>
      </c>
      <c r="N1989" s="109"/>
      <c r="O1989" s="110"/>
      <c r="P1989" s="41" t="str">
        <f t="shared" si="31"/>
        <v>1</v>
      </c>
      <c r="Q1989" s="41" t="str">
        <f>INDEX(Торг!$J:$J,MATCH($B1989,Торг!$B:$B,0))</f>
        <v>АТП</v>
      </c>
      <c r="R1989" s="4" t="b">
        <f>EXACT(VLOOKUP(A1989,Торг!$A:$A,1,0),A1989)</f>
        <v>1</v>
      </c>
    </row>
    <row r="1990" spans="1:18" ht="60" x14ac:dyDescent="0.25">
      <c r="A1990" s="110" t="s">
        <v>2765</v>
      </c>
      <c r="B1990" s="109">
        <v>327236</v>
      </c>
      <c r="C1990" s="109">
        <v>327236</v>
      </c>
      <c r="D1990" s="110" t="s">
        <v>3168</v>
      </c>
      <c r="E1990" s="110" t="s">
        <v>2704</v>
      </c>
      <c r="F1990" s="110"/>
      <c r="G1990" s="110"/>
      <c r="H1990" s="110"/>
      <c r="I1990" s="110" t="s">
        <v>10</v>
      </c>
      <c r="J1990" s="111">
        <v>4100</v>
      </c>
      <c r="K1990" s="111">
        <v>5890</v>
      </c>
      <c r="L1990" s="110" t="s">
        <v>3406</v>
      </c>
      <c r="M1990" s="109">
        <v>1</v>
      </c>
      <c r="N1990" s="109"/>
      <c r="O1990" s="110"/>
      <c r="P1990" s="41" t="str">
        <f t="shared" si="31"/>
        <v>1</v>
      </c>
      <c r="Q1990" s="41" t="str">
        <f>INDEX(Торг!$J:$J,MATCH($B1990,Торг!$B:$B,0))</f>
        <v>АТП</v>
      </c>
      <c r="R1990" s="4" t="b">
        <f>EXACT(VLOOKUP(A1990,Торг!$A:$A,1,0),A1990)</f>
        <v>1</v>
      </c>
    </row>
    <row r="1991" spans="1:18" ht="60" x14ac:dyDescent="0.25">
      <c r="A1991" s="110" t="s">
        <v>2765</v>
      </c>
      <c r="B1991" s="109">
        <v>327314</v>
      </c>
      <c r="C1991" s="109">
        <v>327314</v>
      </c>
      <c r="D1991" s="110" t="s">
        <v>3169</v>
      </c>
      <c r="E1991" s="110" t="s">
        <v>2704</v>
      </c>
      <c r="F1991" s="110"/>
      <c r="G1991" s="110"/>
      <c r="H1991" s="110"/>
      <c r="I1991" s="110" t="s">
        <v>10</v>
      </c>
      <c r="J1991" s="111">
        <v>4100</v>
      </c>
      <c r="K1991" s="111">
        <v>5890</v>
      </c>
      <c r="L1991" s="110" t="s">
        <v>3406</v>
      </c>
      <c r="M1991" s="109">
        <v>1</v>
      </c>
      <c r="N1991" s="109"/>
      <c r="O1991" s="110"/>
      <c r="P1991" s="41" t="str">
        <f t="shared" si="31"/>
        <v>1</v>
      </c>
      <c r="Q1991" s="41" t="str">
        <f>INDEX(Торг!$J:$J,MATCH($B1991,Торг!$B:$B,0))</f>
        <v>АТП</v>
      </c>
      <c r="R1991" s="4" t="b">
        <f>EXACT(VLOOKUP(A1991,Торг!$A:$A,1,0),A1991)</f>
        <v>1</v>
      </c>
    </row>
    <row r="1992" spans="1:18" ht="60" x14ac:dyDescent="0.25">
      <c r="A1992" s="110" t="s">
        <v>2765</v>
      </c>
      <c r="B1992" s="109">
        <v>327220</v>
      </c>
      <c r="C1992" s="109">
        <v>327220</v>
      </c>
      <c r="D1992" s="110" t="s">
        <v>3170</v>
      </c>
      <c r="E1992" s="110" t="s">
        <v>2704</v>
      </c>
      <c r="F1992" s="110"/>
      <c r="G1992" s="110"/>
      <c r="H1992" s="110"/>
      <c r="I1992" s="110" t="s">
        <v>10</v>
      </c>
      <c r="J1992" s="111">
        <v>4100</v>
      </c>
      <c r="K1992" s="111">
        <v>5890</v>
      </c>
      <c r="L1992" s="110" t="s">
        <v>3406</v>
      </c>
      <c r="M1992" s="109">
        <v>1</v>
      </c>
      <c r="N1992" s="109"/>
      <c r="O1992" s="110"/>
      <c r="P1992" s="41" t="str">
        <f t="shared" si="31"/>
        <v>1</v>
      </c>
      <c r="Q1992" s="41" t="str">
        <f>INDEX(Торг!$J:$J,MATCH($B1992,Торг!$B:$B,0))</f>
        <v>АТП</v>
      </c>
      <c r="R1992" s="4" t="b">
        <f>EXACT(VLOOKUP(A1992,Торг!$A:$A,1,0),A1992)</f>
        <v>1</v>
      </c>
    </row>
    <row r="1993" spans="1:18" ht="60" x14ac:dyDescent="0.25">
      <c r="A1993" s="110" t="s">
        <v>2765</v>
      </c>
      <c r="B1993" s="109">
        <v>327298</v>
      </c>
      <c r="C1993" s="109">
        <v>327298</v>
      </c>
      <c r="D1993" s="110" t="s">
        <v>3171</v>
      </c>
      <c r="E1993" s="110" t="s">
        <v>2704</v>
      </c>
      <c r="F1993" s="110"/>
      <c r="G1993" s="110"/>
      <c r="H1993" s="110"/>
      <c r="I1993" s="110" t="s">
        <v>10</v>
      </c>
      <c r="J1993" s="111">
        <v>4100</v>
      </c>
      <c r="K1993" s="111">
        <v>5890</v>
      </c>
      <c r="L1993" s="110" t="s">
        <v>3406</v>
      </c>
      <c r="M1993" s="109">
        <v>1</v>
      </c>
      <c r="N1993" s="109"/>
      <c r="O1993" s="110"/>
      <c r="P1993" s="41" t="str">
        <f t="shared" si="31"/>
        <v>1</v>
      </c>
      <c r="Q1993" s="41" t="str">
        <f>INDEX(Торг!$J:$J,MATCH($B1993,Торг!$B:$B,0))</f>
        <v>АТП</v>
      </c>
      <c r="R1993" s="4" t="b">
        <f>EXACT(VLOOKUP(A1993,Торг!$A:$A,1,0),A1993)</f>
        <v>1</v>
      </c>
    </row>
    <row r="1994" spans="1:18" ht="60" x14ac:dyDescent="0.25">
      <c r="A1994" s="110" t="s">
        <v>2765</v>
      </c>
      <c r="B1994" s="109">
        <v>327326</v>
      </c>
      <c r="C1994" s="109">
        <v>327326</v>
      </c>
      <c r="D1994" s="110" t="s">
        <v>3172</v>
      </c>
      <c r="E1994" s="110" t="s">
        <v>2704</v>
      </c>
      <c r="F1994" s="110"/>
      <c r="G1994" s="110"/>
      <c r="H1994" s="110"/>
      <c r="I1994" s="110" t="s">
        <v>10</v>
      </c>
      <c r="J1994" s="111">
        <v>4100</v>
      </c>
      <c r="K1994" s="111">
        <v>5890</v>
      </c>
      <c r="L1994" s="110" t="s">
        <v>3406</v>
      </c>
      <c r="M1994" s="109">
        <v>1</v>
      </c>
      <c r="N1994" s="109"/>
      <c r="O1994" s="110"/>
      <c r="P1994" s="41" t="str">
        <f t="shared" si="31"/>
        <v>1</v>
      </c>
      <c r="Q1994" s="41" t="str">
        <f>INDEX(Торг!$J:$J,MATCH($B1994,Торг!$B:$B,0))</f>
        <v>АТП</v>
      </c>
      <c r="R1994" s="4" t="b">
        <f>EXACT(VLOOKUP(A1994,Торг!$A:$A,1,0),A1994)</f>
        <v>1</v>
      </c>
    </row>
    <row r="1995" spans="1:18" ht="60" x14ac:dyDescent="0.25">
      <c r="A1995" s="110" t="s">
        <v>2765</v>
      </c>
      <c r="B1995" s="109">
        <v>327346</v>
      </c>
      <c r="C1995" s="109">
        <v>327346</v>
      </c>
      <c r="D1995" s="110" t="s">
        <v>3173</v>
      </c>
      <c r="E1995" s="110" t="s">
        <v>2704</v>
      </c>
      <c r="F1995" s="110"/>
      <c r="G1995" s="110"/>
      <c r="H1995" s="110"/>
      <c r="I1995" s="110" t="s">
        <v>10</v>
      </c>
      <c r="J1995" s="111">
        <v>4100</v>
      </c>
      <c r="K1995" s="111">
        <v>5890</v>
      </c>
      <c r="L1995" s="110" t="s">
        <v>3406</v>
      </c>
      <c r="M1995" s="109">
        <v>1</v>
      </c>
      <c r="N1995" s="109"/>
      <c r="O1995" s="110"/>
      <c r="P1995" s="41" t="str">
        <f t="shared" si="31"/>
        <v>1</v>
      </c>
      <c r="Q1995" s="41" t="str">
        <f>INDEX(Торг!$J:$J,MATCH($B1995,Торг!$B:$B,0))</f>
        <v>АТП</v>
      </c>
      <c r="R1995" s="4" t="b">
        <f>EXACT(VLOOKUP(A1995,Торг!$A:$A,1,0),A1995)</f>
        <v>1</v>
      </c>
    </row>
    <row r="1996" spans="1:18" ht="60" x14ac:dyDescent="0.25">
      <c r="A1996" s="110" t="s">
        <v>2765</v>
      </c>
      <c r="B1996" s="109">
        <v>327204</v>
      </c>
      <c r="C1996" s="109">
        <v>327204</v>
      </c>
      <c r="D1996" s="110" t="s">
        <v>3174</v>
      </c>
      <c r="E1996" s="110" t="s">
        <v>2704</v>
      </c>
      <c r="F1996" s="110"/>
      <c r="G1996" s="110"/>
      <c r="H1996" s="110"/>
      <c r="I1996" s="110" t="s">
        <v>10</v>
      </c>
      <c r="J1996" s="111">
        <v>4100</v>
      </c>
      <c r="K1996" s="111">
        <v>5890</v>
      </c>
      <c r="L1996" s="110" t="s">
        <v>3406</v>
      </c>
      <c r="M1996" s="109">
        <v>1</v>
      </c>
      <c r="N1996" s="109"/>
      <c r="O1996" s="110"/>
      <c r="P1996" s="41" t="str">
        <f t="shared" si="31"/>
        <v>1</v>
      </c>
      <c r="Q1996" s="41" t="str">
        <f>INDEX(Торг!$J:$J,MATCH($B1996,Торг!$B:$B,0))</f>
        <v>АТП</v>
      </c>
      <c r="R1996" s="4" t="b">
        <f>EXACT(VLOOKUP(A1996,Торг!$A:$A,1,0),A1996)</f>
        <v>1</v>
      </c>
    </row>
    <row r="1997" spans="1:18" ht="60" x14ac:dyDescent="0.25">
      <c r="A1997" s="110" t="s">
        <v>2765</v>
      </c>
      <c r="B1997" s="109">
        <v>327370</v>
      </c>
      <c r="C1997" s="109">
        <v>327370</v>
      </c>
      <c r="D1997" s="110" t="s">
        <v>3175</v>
      </c>
      <c r="E1997" s="110" t="s">
        <v>2704</v>
      </c>
      <c r="F1997" s="110"/>
      <c r="G1997" s="110"/>
      <c r="H1997" s="110"/>
      <c r="I1997" s="110" t="s">
        <v>10</v>
      </c>
      <c r="J1997" s="111">
        <v>4100</v>
      </c>
      <c r="K1997" s="111">
        <v>5890</v>
      </c>
      <c r="L1997" s="110" t="s">
        <v>3406</v>
      </c>
      <c r="M1997" s="109">
        <v>1</v>
      </c>
      <c r="N1997" s="109"/>
      <c r="O1997" s="110"/>
      <c r="P1997" s="41" t="str">
        <f t="shared" si="31"/>
        <v>1</v>
      </c>
      <c r="Q1997" s="41" t="str">
        <f>INDEX(Торг!$J:$J,MATCH($B1997,Торг!$B:$B,0))</f>
        <v>АТП</v>
      </c>
      <c r="R1997" s="4" t="b">
        <f>EXACT(VLOOKUP(A1997,Торг!$A:$A,1,0),A1997)</f>
        <v>1</v>
      </c>
    </row>
    <row r="1998" spans="1:18" ht="60" x14ac:dyDescent="0.25">
      <c r="A1998" s="110" t="s">
        <v>2765</v>
      </c>
      <c r="B1998" s="109">
        <v>327294</v>
      </c>
      <c r="C1998" s="109">
        <v>327294</v>
      </c>
      <c r="D1998" s="110" t="s">
        <v>3176</v>
      </c>
      <c r="E1998" s="110" t="s">
        <v>2704</v>
      </c>
      <c r="F1998" s="110"/>
      <c r="G1998" s="110"/>
      <c r="H1998" s="110"/>
      <c r="I1998" s="110" t="s">
        <v>10</v>
      </c>
      <c r="J1998" s="111">
        <v>4100</v>
      </c>
      <c r="K1998" s="111">
        <v>5890</v>
      </c>
      <c r="L1998" s="110" t="s">
        <v>3406</v>
      </c>
      <c r="M1998" s="109">
        <v>1</v>
      </c>
      <c r="N1998" s="109"/>
      <c r="O1998" s="110"/>
      <c r="P1998" s="41" t="str">
        <f t="shared" si="31"/>
        <v>1</v>
      </c>
      <c r="Q1998" s="41" t="str">
        <f>INDEX(Торг!$J:$J,MATCH($B1998,Торг!$B:$B,0))</f>
        <v>АТП</v>
      </c>
      <c r="R1998" s="4" t="b">
        <f>EXACT(VLOOKUP(A1998,Торг!$A:$A,1,0),A1998)</f>
        <v>1</v>
      </c>
    </row>
    <row r="1999" spans="1:18" ht="60" x14ac:dyDescent="0.25">
      <c r="A1999" s="110" t="s">
        <v>2765</v>
      </c>
      <c r="B1999" s="109">
        <v>327334</v>
      </c>
      <c r="C1999" s="109">
        <v>327334</v>
      </c>
      <c r="D1999" s="110" t="s">
        <v>3177</v>
      </c>
      <c r="E1999" s="110" t="s">
        <v>2704</v>
      </c>
      <c r="F1999" s="110"/>
      <c r="G1999" s="110"/>
      <c r="H1999" s="110"/>
      <c r="I1999" s="110" t="s">
        <v>10</v>
      </c>
      <c r="J1999" s="111">
        <v>4100</v>
      </c>
      <c r="K1999" s="111">
        <v>5890</v>
      </c>
      <c r="L1999" s="110" t="s">
        <v>3406</v>
      </c>
      <c r="M1999" s="109">
        <v>1</v>
      </c>
      <c r="N1999" s="109"/>
      <c r="O1999" s="110"/>
      <c r="P1999" s="41" t="str">
        <f t="shared" si="31"/>
        <v>1</v>
      </c>
      <c r="Q1999" s="41" t="str">
        <f>INDEX(Торг!$J:$J,MATCH($B1999,Торг!$B:$B,0))</f>
        <v>АТП</v>
      </c>
      <c r="R1999" s="4" t="b">
        <f>EXACT(VLOOKUP(A1999,Торг!$A:$A,1,0),A1999)</f>
        <v>1</v>
      </c>
    </row>
    <row r="2000" spans="1:18" ht="60" x14ac:dyDescent="0.25">
      <c r="A2000" s="110" t="s">
        <v>2765</v>
      </c>
      <c r="B2000" s="109">
        <v>327240</v>
      </c>
      <c r="C2000" s="109">
        <v>327240</v>
      </c>
      <c r="D2000" s="110" t="s">
        <v>3178</v>
      </c>
      <c r="E2000" s="110" t="s">
        <v>2704</v>
      </c>
      <c r="F2000" s="110"/>
      <c r="G2000" s="110"/>
      <c r="H2000" s="110"/>
      <c r="I2000" s="110" t="s">
        <v>10</v>
      </c>
      <c r="J2000" s="111">
        <v>4100</v>
      </c>
      <c r="K2000" s="111">
        <v>5890</v>
      </c>
      <c r="L2000" s="110" t="s">
        <v>3406</v>
      </c>
      <c r="M2000" s="109">
        <v>1</v>
      </c>
      <c r="N2000" s="109"/>
      <c r="O2000" s="110"/>
      <c r="P2000" s="41" t="str">
        <f t="shared" si="31"/>
        <v>1</v>
      </c>
      <c r="Q2000" s="41" t="str">
        <f>INDEX(Торг!$J:$J,MATCH($B2000,Торг!$B:$B,0))</f>
        <v>АТП</v>
      </c>
      <c r="R2000" s="4" t="b">
        <f>EXACT(VLOOKUP(A2000,Торг!$A:$A,1,0),A2000)</f>
        <v>1</v>
      </c>
    </row>
    <row r="2001" spans="1:18" ht="60" x14ac:dyDescent="0.25">
      <c r="A2001" s="110" t="s">
        <v>2765</v>
      </c>
      <c r="B2001" s="109">
        <v>327302</v>
      </c>
      <c r="C2001" s="109">
        <v>327302</v>
      </c>
      <c r="D2001" s="110" t="s">
        <v>3179</v>
      </c>
      <c r="E2001" s="110" t="s">
        <v>2704</v>
      </c>
      <c r="F2001" s="110"/>
      <c r="G2001" s="110"/>
      <c r="H2001" s="110"/>
      <c r="I2001" s="110" t="s">
        <v>10</v>
      </c>
      <c r="J2001" s="111">
        <v>4100</v>
      </c>
      <c r="K2001" s="111">
        <v>5890</v>
      </c>
      <c r="L2001" s="110" t="s">
        <v>3406</v>
      </c>
      <c r="M2001" s="109">
        <v>1</v>
      </c>
      <c r="N2001" s="109"/>
      <c r="O2001" s="110"/>
      <c r="P2001" s="41" t="str">
        <f t="shared" si="31"/>
        <v>1</v>
      </c>
      <c r="Q2001" s="41" t="str">
        <f>INDEX(Торг!$J:$J,MATCH($B2001,Торг!$B:$B,0))</f>
        <v>АТП</v>
      </c>
      <c r="R2001" s="4" t="b">
        <f>EXACT(VLOOKUP(A2001,Торг!$A:$A,1,0),A2001)</f>
        <v>1</v>
      </c>
    </row>
    <row r="2002" spans="1:18" ht="60" x14ac:dyDescent="0.25">
      <c r="A2002" s="110" t="s">
        <v>2765</v>
      </c>
      <c r="B2002" s="109">
        <v>327256</v>
      </c>
      <c r="C2002" s="109">
        <v>327256</v>
      </c>
      <c r="D2002" s="110" t="s">
        <v>3180</v>
      </c>
      <c r="E2002" s="110" t="s">
        <v>2704</v>
      </c>
      <c r="F2002" s="110"/>
      <c r="G2002" s="110"/>
      <c r="H2002" s="110"/>
      <c r="I2002" s="110" t="s">
        <v>10</v>
      </c>
      <c r="J2002" s="111">
        <v>4100</v>
      </c>
      <c r="K2002" s="111">
        <v>5890</v>
      </c>
      <c r="L2002" s="110" t="s">
        <v>3406</v>
      </c>
      <c r="M2002" s="109">
        <v>1</v>
      </c>
      <c r="N2002" s="109"/>
      <c r="O2002" s="110"/>
      <c r="P2002" s="41" t="str">
        <f t="shared" si="31"/>
        <v>1</v>
      </c>
      <c r="Q2002" s="41" t="str">
        <f>INDEX(Торг!$J:$J,MATCH($B2002,Торг!$B:$B,0))</f>
        <v>АТП</v>
      </c>
      <c r="R2002" s="4" t="b">
        <f>EXACT(VLOOKUP(A2002,Торг!$A:$A,1,0),A2002)</f>
        <v>1</v>
      </c>
    </row>
    <row r="2003" spans="1:18" ht="60" x14ac:dyDescent="0.25">
      <c r="A2003" s="110" t="s">
        <v>2765</v>
      </c>
      <c r="B2003" s="109">
        <v>327228</v>
      </c>
      <c r="C2003" s="109">
        <v>327228</v>
      </c>
      <c r="D2003" s="110" t="s">
        <v>3181</v>
      </c>
      <c r="E2003" s="110" t="s">
        <v>2704</v>
      </c>
      <c r="F2003" s="110"/>
      <c r="G2003" s="110"/>
      <c r="H2003" s="110"/>
      <c r="I2003" s="110" t="s">
        <v>10</v>
      </c>
      <c r="J2003" s="111">
        <v>4100</v>
      </c>
      <c r="K2003" s="111">
        <v>5890</v>
      </c>
      <c r="L2003" s="110" t="s">
        <v>3406</v>
      </c>
      <c r="M2003" s="109">
        <v>1</v>
      </c>
      <c r="N2003" s="109"/>
      <c r="O2003" s="110"/>
      <c r="P2003" s="41" t="str">
        <f t="shared" si="31"/>
        <v>1</v>
      </c>
      <c r="Q2003" s="41" t="str">
        <f>INDEX(Торг!$J:$J,MATCH($B2003,Торг!$B:$B,0))</f>
        <v>АТП</v>
      </c>
      <c r="R2003" s="4" t="b">
        <f>EXACT(VLOOKUP(A2003,Торг!$A:$A,1,0),A2003)</f>
        <v>1</v>
      </c>
    </row>
    <row r="2004" spans="1:18" ht="60" x14ac:dyDescent="0.25">
      <c r="A2004" s="110" t="s">
        <v>2765</v>
      </c>
      <c r="B2004" s="109">
        <v>327232</v>
      </c>
      <c r="C2004" s="109">
        <v>327232</v>
      </c>
      <c r="D2004" s="110" t="s">
        <v>3182</v>
      </c>
      <c r="E2004" s="110" t="s">
        <v>2704</v>
      </c>
      <c r="F2004" s="110"/>
      <c r="G2004" s="110"/>
      <c r="H2004" s="110"/>
      <c r="I2004" s="110" t="s">
        <v>10</v>
      </c>
      <c r="J2004" s="111">
        <v>4100</v>
      </c>
      <c r="K2004" s="111">
        <v>5890</v>
      </c>
      <c r="L2004" s="110" t="s">
        <v>3406</v>
      </c>
      <c r="M2004" s="109">
        <v>1</v>
      </c>
      <c r="N2004" s="109"/>
      <c r="O2004" s="110"/>
      <c r="P2004" s="41" t="str">
        <f t="shared" si="31"/>
        <v>1</v>
      </c>
      <c r="Q2004" s="41" t="str">
        <f>INDEX(Торг!$J:$J,MATCH($B2004,Торг!$B:$B,0))</f>
        <v>АТП</v>
      </c>
      <c r="R2004" s="4" t="b">
        <f>EXACT(VLOOKUP(A2004,Торг!$A:$A,1,0),A2004)</f>
        <v>1</v>
      </c>
    </row>
    <row r="2005" spans="1:18" ht="60" x14ac:dyDescent="0.25">
      <c r="A2005" s="110" t="s">
        <v>2765</v>
      </c>
      <c r="B2005" s="109">
        <v>327208</v>
      </c>
      <c r="C2005" s="109">
        <v>327208</v>
      </c>
      <c r="D2005" s="110" t="s">
        <v>3183</v>
      </c>
      <c r="E2005" s="110" t="s">
        <v>2704</v>
      </c>
      <c r="F2005" s="110"/>
      <c r="G2005" s="110"/>
      <c r="H2005" s="110"/>
      <c r="I2005" s="110" t="s">
        <v>10</v>
      </c>
      <c r="J2005" s="111">
        <v>4100</v>
      </c>
      <c r="K2005" s="111">
        <v>5890</v>
      </c>
      <c r="L2005" s="110" t="s">
        <v>3406</v>
      </c>
      <c r="M2005" s="109">
        <v>1</v>
      </c>
      <c r="N2005" s="109"/>
      <c r="O2005" s="110"/>
      <c r="P2005" s="41" t="str">
        <f t="shared" si="31"/>
        <v>1</v>
      </c>
      <c r="Q2005" s="41" t="str">
        <f>INDEX(Торг!$J:$J,MATCH($B2005,Торг!$B:$B,0))</f>
        <v>АТП</v>
      </c>
      <c r="R2005" s="4" t="b">
        <f>EXACT(VLOOKUP(A2005,Торг!$A:$A,1,0),A2005)</f>
        <v>1</v>
      </c>
    </row>
    <row r="2006" spans="1:18" ht="60" x14ac:dyDescent="0.25">
      <c r="A2006" s="110" t="s">
        <v>2765</v>
      </c>
      <c r="B2006" s="109">
        <v>327264</v>
      </c>
      <c r="C2006" s="109">
        <v>327264</v>
      </c>
      <c r="D2006" s="110" t="s">
        <v>3184</v>
      </c>
      <c r="E2006" s="110" t="s">
        <v>2704</v>
      </c>
      <c r="F2006" s="110"/>
      <c r="G2006" s="110"/>
      <c r="H2006" s="110"/>
      <c r="I2006" s="110" t="s">
        <v>10</v>
      </c>
      <c r="J2006" s="111">
        <v>4100</v>
      </c>
      <c r="K2006" s="111">
        <v>5890</v>
      </c>
      <c r="L2006" s="110" t="s">
        <v>3406</v>
      </c>
      <c r="M2006" s="109">
        <v>1</v>
      </c>
      <c r="N2006" s="109"/>
      <c r="O2006" s="110"/>
      <c r="P2006" s="41" t="str">
        <f t="shared" si="31"/>
        <v>1</v>
      </c>
      <c r="Q2006" s="41" t="str">
        <f>INDEX(Торг!$J:$J,MATCH($B2006,Торг!$B:$B,0))</f>
        <v>АТП</v>
      </c>
      <c r="R2006" s="4" t="b">
        <f>EXACT(VLOOKUP(A2006,Торг!$A:$A,1,0),A2006)</f>
        <v>1</v>
      </c>
    </row>
    <row r="2007" spans="1:18" ht="60" x14ac:dyDescent="0.25">
      <c r="A2007" s="110" t="s">
        <v>2765</v>
      </c>
      <c r="B2007" s="109">
        <v>327318</v>
      </c>
      <c r="C2007" s="109">
        <v>327318</v>
      </c>
      <c r="D2007" s="110" t="s">
        <v>3185</v>
      </c>
      <c r="E2007" s="110" t="s">
        <v>2704</v>
      </c>
      <c r="F2007" s="110"/>
      <c r="G2007" s="110"/>
      <c r="H2007" s="110"/>
      <c r="I2007" s="110" t="s">
        <v>10</v>
      </c>
      <c r="J2007" s="111">
        <v>4100</v>
      </c>
      <c r="K2007" s="111">
        <v>5890</v>
      </c>
      <c r="L2007" s="110" t="s">
        <v>3406</v>
      </c>
      <c r="M2007" s="109">
        <v>1</v>
      </c>
      <c r="N2007" s="109"/>
      <c r="O2007" s="110"/>
      <c r="P2007" s="41" t="str">
        <f t="shared" si="31"/>
        <v>1</v>
      </c>
      <c r="Q2007" s="41" t="str">
        <f>INDEX(Торг!$J:$J,MATCH($B2007,Торг!$B:$B,0))</f>
        <v>АТП</v>
      </c>
      <c r="R2007" s="4" t="b">
        <f>EXACT(VLOOKUP(A2007,Торг!$A:$A,1,0),A2007)</f>
        <v>1</v>
      </c>
    </row>
    <row r="2008" spans="1:18" ht="60" x14ac:dyDescent="0.25">
      <c r="A2008" s="110" t="s">
        <v>2765</v>
      </c>
      <c r="B2008" s="109">
        <v>327358</v>
      </c>
      <c r="C2008" s="109">
        <v>327358</v>
      </c>
      <c r="D2008" s="110" t="s">
        <v>3186</v>
      </c>
      <c r="E2008" s="110" t="s">
        <v>2704</v>
      </c>
      <c r="F2008" s="110"/>
      <c r="G2008" s="110"/>
      <c r="H2008" s="110"/>
      <c r="I2008" s="110" t="s">
        <v>10</v>
      </c>
      <c r="J2008" s="111">
        <v>4100</v>
      </c>
      <c r="K2008" s="111">
        <v>5890</v>
      </c>
      <c r="L2008" s="110" t="s">
        <v>3406</v>
      </c>
      <c r="M2008" s="109">
        <v>1</v>
      </c>
      <c r="N2008" s="109"/>
      <c r="O2008" s="110"/>
      <c r="P2008" s="41" t="str">
        <f t="shared" si="31"/>
        <v>1</v>
      </c>
      <c r="Q2008" s="41" t="str">
        <f>INDEX(Торг!$J:$J,MATCH($B2008,Торг!$B:$B,0))</f>
        <v>АТП</v>
      </c>
      <c r="R2008" s="4" t="b">
        <f>EXACT(VLOOKUP(A2008,Торг!$A:$A,1,0),A2008)</f>
        <v>1</v>
      </c>
    </row>
    <row r="2009" spans="1:18" ht="60" x14ac:dyDescent="0.25">
      <c r="A2009" s="110" t="s">
        <v>2765</v>
      </c>
      <c r="B2009" s="109">
        <v>327260</v>
      </c>
      <c r="C2009" s="109">
        <v>327260</v>
      </c>
      <c r="D2009" s="110" t="s">
        <v>3187</v>
      </c>
      <c r="E2009" s="110" t="s">
        <v>2704</v>
      </c>
      <c r="F2009" s="110"/>
      <c r="G2009" s="110"/>
      <c r="H2009" s="110"/>
      <c r="I2009" s="110" t="s">
        <v>10</v>
      </c>
      <c r="J2009" s="111">
        <v>4100</v>
      </c>
      <c r="K2009" s="111">
        <v>5890</v>
      </c>
      <c r="L2009" s="110" t="s">
        <v>3406</v>
      </c>
      <c r="M2009" s="109">
        <v>1</v>
      </c>
      <c r="N2009" s="109"/>
      <c r="O2009" s="110"/>
      <c r="P2009" s="41" t="str">
        <f t="shared" si="31"/>
        <v>1</v>
      </c>
      <c r="Q2009" s="41" t="str">
        <f>INDEX(Торг!$J:$J,MATCH($B2009,Торг!$B:$B,0))</f>
        <v>АТП</v>
      </c>
      <c r="R2009" s="4" t="b">
        <f>EXACT(VLOOKUP(A2009,Торг!$A:$A,1,0),A2009)</f>
        <v>1</v>
      </c>
    </row>
    <row r="2010" spans="1:18" ht="75" x14ac:dyDescent="0.25">
      <c r="A2010" s="110" t="s">
        <v>2765</v>
      </c>
      <c r="B2010" s="109">
        <v>327200</v>
      </c>
      <c r="C2010" s="109">
        <v>327200</v>
      </c>
      <c r="D2010" s="110" t="s">
        <v>3188</v>
      </c>
      <c r="E2010" s="110" t="s">
        <v>2704</v>
      </c>
      <c r="F2010" s="110"/>
      <c r="G2010" s="110"/>
      <c r="H2010" s="110"/>
      <c r="I2010" s="110" t="s">
        <v>10</v>
      </c>
      <c r="J2010" s="111">
        <v>4100</v>
      </c>
      <c r="K2010" s="111">
        <v>5890</v>
      </c>
      <c r="L2010" s="110" t="s">
        <v>3406</v>
      </c>
      <c r="M2010" s="109">
        <v>1</v>
      </c>
      <c r="N2010" s="109"/>
      <c r="O2010" s="110"/>
      <c r="P2010" s="41" t="str">
        <f t="shared" si="31"/>
        <v>1</v>
      </c>
      <c r="Q2010" s="41" t="str">
        <f>INDEX(Торг!$J:$J,MATCH($B2010,Торг!$B:$B,0))</f>
        <v>АТП</v>
      </c>
      <c r="R2010" s="4" t="b">
        <f>EXACT(VLOOKUP(A2010,Торг!$A:$A,1,0),A2010)</f>
        <v>1</v>
      </c>
    </row>
    <row r="2011" spans="1:18" ht="60" x14ac:dyDescent="0.25">
      <c r="A2011" s="110" t="s">
        <v>2765</v>
      </c>
      <c r="B2011" s="109">
        <v>327189</v>
      </c>
      <c r="C2011" s="109">
        <v>327189</v>
      </c>
      <c r="D2011" s="110" t="s">
        <v>3189</v>
      </c>
      <c r="E2011" s="110" t="s">
        <v>2704</v>
      </c>
      <c r="F2011" s="110"/>
      <c r="G2011" s="110"/>
      <c r="H2011" s="110"/>
      <c r="I2011" s="110" t="s">
        <v>10</v>
      </c>
      <c r="J2011" s="111">
        <v>3000</v>
      </c>
      <c r="K2011" s="111">
        <v>4290</v>
      </c>
      <c r="L2011" s="110"/>
      <c r="M2011" s="109">
        <v>1</v>
      </c>
      <c r="N2011" s="109"/>
      <c r="O2011" s="110"/>
      <c r="P2011" s="41" t="str">
        <f t="shared" si="31"/>
        <v>1</v>
      </c>
      <c r="Q2011" s="41" t="str">
        <f>INDEX(Торг!$J:$J,MATCH($B2011,Торг!$B:$B,0))</f>
        <v>АТП</v>
      </c>
      <c r="R2011" s="4" t="b">
        <f>EXACT(VLOOKUP(A2011,Торг!$A:$A,1,0),A2011)</f>
        <v>1</v>
      </c>
    </row>
    <row r="2012" spans="1:18" ht="60" x14ac:dyDescent="0.25">
      <c r="A2012" s="110" t="s">
        <v>2765</v>
      </c>
      <c r="B2012" s="109">
        <v>327735</v>
      </c>
      <c r="C2012" s="109">
        <v>327735</v>
      </c>
      <c r="D2012" s="110" t="s">
        <v>3190</v>
      </c>
      <c r="E2012" s="110" t="s">
        <v>2704</v>
      </c>
      <c r="F2012" s="110"/>
      <c r="G2012" s="110"/>
      <c r="H2012" s="110"/>
      <c r="I2012" s="110" t="s">
        <v>10</v>
      </c>
      <c r="J2012" s="111">
        <v>3600</v>
      </c>
      <c r="K2012" s="111">
        <v>5090</v>
      </c>
      <c r="L2012" s="110" t="s">
        <v>3406</v>
      </c>
      <c r="M2012" s="109">
        <v>1</v>
      </c>
      <c r="N2012" s="109"/>
      <c r="O2012" s="110"/>
      <c r="P2012" s="41" t="str">
        <f t="shared" si="31"/>
        <v>1</v>
      </c>
      <c r="Q2012" s="41" t="str">
        <f>INDEX(Торг!$J:$J,MATCH($B2012,Торг!$B:$B,0))</f>
        <v>АТП</v>
      </c>
      <c r="R2012" s="4" t="b">
        <f>EXACT(VLOOKUP(A2012,Торг!$A:$A,1,0),A2012)</f>
        <v>1</v>
      </c>
    </row>
    <row r="2013" spans="1:18" ht="60" x14ac:dyDescent="0.25">
      <c r="A2013" s="110" t="s">
        <v>2765</v>
      </c>
      <c r="B2013" s="109">
        <v>327417</v>
      </c>
      <c r="C2013" s="109">
        <v>327417</v>
      </c>
      <c r="D2013" s="110" t="s">
        <v>3191</v>
      </c>
      <c r="E2013" s="110" t="s">
        <v>2704</v>
      </c>
      <c r="F2013" s="110"/>
      <c r="G2013" s="110"/>
      <c r="H2013" s="110"/>
      <c r="I2013" s="110" t="s">
        <v>10</v>
      </c>
      <c r="J2013" s="111">
        <v>3600</v>
      </c>
      <c r="K2013" s="111">
        <v>5090</v>
      </c>
      <c r="L2013" s="110" t="s">
        <v>3406</v>
      </c>
      <c r="M2013" s="109">
        <v>1</v>
      </c>
      <c r="N2013" s="109"/>
      <c r="O2013" s="110"/>
      <c r="P2013" s="41" t="str">
        <f t="shared" si="31"/>
        <v>1</v>
      </c>
      <c r="Q2013" s="41" t="str">
        <f>INDEX(Торг!$J:$J,MATCH($B2013,Торг!$B:$B,0))</f>
        <v>АТП</v>
      </c>
      <c r="R2013" s="4" t="b">
        <f>EXACT(VLOOKUP(A2013,Торг!$A:$A,1,0),A2013)</f>
        <v>1</v>
      </c>
    </row>
    <row r="2014" spans="1:18" ht="60" x14ac:dyDescent="0.25">
      <c r="A2014" s="110" t="s">
        <v>2765</v>
      </c>
      <c r="B2014" s="109">
        <v>327551</v>
      </c>
      <c r="C2014" s="109">
        <v>327551</v>
      </c>
      <c r="D2014" s="110" t="s">
        <v>3192</v>
      </c>
      <c r="E2014" s="110" t="s">
        <v>2704</v>
      </c>
      <c r="F2014" s="110"/>
      <c r="G2014" s="110"/>
      <c r="H2014" s="110"/>
      <c r="I2014" s="110" t="s">
        <v>10</v>
      </c>
      <c r="J2014" s="111">
        <v>3600</v>
      </c>
      <c r="K2014" s="111">
        <v>5090</v>
      </c>
      <c r="L2014" s="110" t="s">
        <v>3406</v>
      </c>
      <c r="M2014" s="109">
        <v>1</v>
      </c>
      <c r="N2014" s="109"/>
      <c r="O2014" s="110"/>
      <c r="P2014" s="41" t="str">
        <f t="shared" si="31"/>
        <v>1</v>
      </c>
      <c r="Q2014" s="41" t="str">
        <f>INDEX(Торг!$J:$J,MATCH($B2014,Торг!$B:$B,0))</f>
        <v>АТП</v>
      </c>
      <c r="R2014" s="4" t="b">
        <f>EXACT(VLOOKUP(A2014,Торг!$A:$A,1,0),A2014)</f>
        <v>1</v>
      </c>
    </row>
    <row r="2015" spans="1:18" ht="60" x14ac:dyDescent="0.25">
      <c r="A2015" s="110" t="s">
        <v>2765</v>
      </c>
      <c r="B2015" s="109">
        <v>327535</v>
      </c>
      <c r="C2015" s="109">
        <v>327535</v>
      </c>
      <c r="D2015" s="110" t="s">
        <v>3193</v>
      </c>
      <c r="E2015" s="110" t="s">
        <v>2704</v>
      </c>
      <c r="F2015" s="110"/>
      <c r="G2015" s="110"/>
      <c r="H2015" s="110"/>
      <c r="I2015" s="110" t="s">
        <v>10</v>
      </c>
      <c r="J2015" s="111">
        <v>3600</v>
      </c>
      <c r="K2015" s="111">
        <v>5090</v>
      </c>
      <c r="L2015" s="110" t="s">
        <v>3406</v>
      </c>
      <c r="M2015" s="109">
        <v>1</v>
      </c>
      <c r="N2015" s="109"/>
      <c r="O2015" s="110"/>
      <c r="P2015" s="41" t="str">
        <f t="shared" si="31"/>
        <v>1</v>
      </c>
      <c r="Q2015" s="41" t="str">
        <f>INDEX(Торг!$J:$J,MATCH($B2015,Торг!$B:$B,0))</f>
        <v>АТП</v>
      </c>
      <c r="R2015" s="4" t="b">
        <f>EXACT(VLOOKUP(A2015,Торг!$A:$A,1,0),A2015)</f>
        <v>1</v>
      </c>
    </row>
    <row r="2016" spans="1:18" ht="60" x14ac:dyDescent="0.25">
      <c r="A2016" s="110" t="s">
        <v>2765</v>
      </c>
      <c r="B2016" s="109">
        <v>327489</v>
      </c>
      <c r="C2016" s="109">
        <v>327489</v>
      </c>
      <c r="D2016" s="110" t="s">
        <v>3194</v>
      </c>
      <c r="E2016" s="110" t="s">
        <v>2704</v>
      </c>
      <c r="F2016" s="110"/>
      <c r="G2016" s="110"/>
      <c r="H2016" s="110"/>
      <c r="I2016" s="110" t="s">
        <v>10</v>
      </c>
      <c r="J2016" s="111">
        <v>3600</v>
      </c>
      <c r="K2016" s="111">
        <v>5090</v>
      </c>
      <c r="L2016" s="110" t="s">
        <v>3406</v>
      </c>
      <c r="M2016" s="109">
        <v>1</v>
      </c>
      <c r="N2016" s="109"/>
      <c r="O2016" s="110"/>
      <c r="P2016" s="41" t="str">
        <f t="shared" si="31"/>
        <v>1</v>
      </c>
      <c r="Q2016" s="41" t="str">
        <f>INDEX(Торг!$J:$J,MATCH($B2016,Торг!$B:$B,0))</f>
        <v>АТП</v>
      </c>
      <c r="R2016" s="4" t="b">
        <f>EXACT(VLOOKUP(A2016,Торг!$A:$A,1,0),A2016)</f>
        <v>1</v>
      </c>
    </row>
    <row r="2017" spans="1:18" ht="60" x14ac:dyDescent="0.25">
      <c r="A2017" s="110" t="s">
        <v>2765</v>
      </c>
      <c r="B2017" s="109">
        <v>327663</v>
      </c>
      <c r="C2017" s="109">
        <v>327663</v>
      </c>
      <c r="D2017" s="110" t="s">
        <v>3195</v>
      </c>
      <c r="E2017" s="110" t="s">
        <v>2704</v>
      </c>
      <c r="F2017" s="110"/>
      <c r="G2017" s="110"/>
      <c r="H2017" s="110"/>
      <c r="I2017" s="110" t="s">
        <v>10</v>
      </c>
      <c r="J2017" s="111">
        <v>3600</v>
      </c>
      <c r="K2017" s="111">
        <v>5090</v>
      </c>
      <c r="L2017" s="110" t="s">
        <v>3406</v>
      </c>
      <c r="M2017" s="109">
        <v>1</v>
      </c>
      <c r="N2017" s="109"/>
      <c r="O2017" s="110"/>
      <c r="P2017" s="41" t="str">
        <f t="shared" si="31"/>
        <v>1</v>
      </c>
      <c r="Q2017" s="41" t="str">
        <f>INDEX(Торг!$J:$J,MATCH($B2017,Торг!$B:$B,0))</f>
        <v>АТП</v>
      </c>
      <c r="R2017" s="4" t="b">
        <f>EXACT(VLOOKUP(A2017,Торг!$A:$A,1,0),A2017)</f>
        <v>1</v>
      </c>
    </row>
    <row r="2018" spans="1:18" ht="60" x14ac:dyDescent="0.25">
      <c r="A2018" s="110" t="s">
        <v>2765</v>
      </c>
      <c r="B2018" s="109">
        <v>327647</v>
      </c>
      <c r="C2018" s="109">
        <v>327647</v>
      </c>
      <c r="D2018" s="110" t="s">
        <v>3196</v>
      </c>
      <c r="E2018" s="110" t="s">
        <v>2704</v>
      </c>
      <c r="F2018" s="110"/>
      <c r="G2018" s="110"/>
      <c r="H2018" s="110"/>
      <c r="I2018" s="110" t="s">
        <v>10</v>
      </c>
      <c r="J2018" s="111">
        <v>3600</v>
      </c>
      <c r="K2018" s="111">
        <v>5090</v>
      </c>
      <c r="L2018" s="110" t="s">
        <v>3406</v>
      </c>
      <c r="M2018" s="109">
        <v>1</v>
      </c>
      <c r="N2018" s="109"/>
      <c r="O2018" s="110"/>
      <c r="P2018" s="41" t="str">
        <f t="shared" si="31"/>
        <v>1</v>
      </c>
      <c r="Q2018" s="41" t="str">
        <f>INDEX(Торг!$J:$J,MATCH($B2018,Торг!$B:$B,0))</f>
        <v>АТП</v>
      </c>
      <c r="R2018" s="4" t="b">
        <f>EXACT(VLOOKUP(A2018,Торг!$A:$A,1,0),A2018)</f>
        <v>1</v>
      </c>
    </row>
    <row r="2019" spans="1:18" ht="60" x14ac:dyDescent="0.25">
      <c r="A2019" s="110" t="s">
        <v>2765</v>
      </c>
      <c r="B2019" s="109">
        <v>327719</v>
      </c>
      <c r="C2019" s="109">
        <v>327719</v>
      </c>
      <c r="D2019" s="110" t="s">
        <v>3197</v>
      </c>
      <c r="E2019" s="110" t="s">
        <v>2704</v>
      </c>
      <c r="F2019" s="110"/>
      <c r="G2019" s="110"/>
      <c r="H2019" s="110"/>
      <c r="I2019" s="110" t="s">
        <v>10</v>
      </c>
      <c r="J2019" s="111">
        <v>3600</v>
      </c>
      <c r="K2019" s="111">
        <v>5090</v>
      </c>
      <c r="L2019" s="110" t="s">
        <v>3406</v>
      </c>
      <c r="M2019" s="109">
        <v>1</v>
      </c>
      <c r="N2019" s="109"/>
      <c r="O2019" s="110"/>
      <c r="P2019" s="41" t="str">
        <f t="shared" si="31"/>
        <v>1</v>
      </c>
      <c r="Q2019" s="41" t="str">
        <f>INDEX(Торг!$J:$J,MATCH($B2019,Торг!$B:$B,0))</f>
        <v>АТП</v>
      </c>
      <c r="R2019" s="4" t="b">
        <f>EXACT(VLOOKUP(A2019,Торг!$A:$A,1,0),A2019)</f>
        <v>1</v>
      </c>
    </row>
    <row r="2020" spans="1:18" ht="60" x14ac:dyDescent="0.25">
      <c r="A2020" s="110" t="s">
        <v>2765</v>
      </c>
      <c r="B2020" s="109">
        <v>327559</v>
      </c>
      <c r="C2020" s="109">
        <v>327559</v>
      </c>
      <c r="D2020" s="110" t="s">
        <v>3198</v>
      </c>
      <c r="E2020" s="110" t="s">
        <v>2704</v>
      </c>
      <c r="F2020" s="110"/>
      <c r="G2020" s="110"/>
      <c r="H2020" s="110"/>
      <c r="I2020" s="110" t="s">
        <v>10</v>
      </c>
      <c r="J2020" s="111">
        <v>3600</v>
      </c>
      <c r="K2020" s="111">
        <v>5090</v>
      </c>
      <c r="L2020" s="110" t="s">
        <v>3406</v>
      </c>
      <c r="M2020" s="109">
        <v>1</v>
      </c>
      <c r="N2020" s="109"/>
      <c r="O2020" s="110"/>
      <c r="P2020" s="41" t="str">
        <f t="shared" si="31"/>
        <v>1</v>
      </c>
      <c r="Q2020" s="41" t="str">
        <f>INDEX(Торг!$J:$J,MATCH($B2020,Торг!$B:$B,0))</f>
        <v>АТП</v>
      </c>
      <c r="R2020" s="4" t="b">
        <f>EXACT(VLOOKUP(A2020,Торг!$A:$A,1,0),A2020)</f>
        <v>1</v>
      </c>
    </row>
    <row r="2021" spans="1:18" ht="60" x14ac:dyDescent="0.25">
      <c r="A2021" s="110" t="s">
        <v>2765</v>
      </c>
      <c r="B2021" s="109">
        <v>327433</v>
      </c>
      <c r="C2021" s="109">
        <v>327433</v>
      </c>
      <c r="D2021" s="110" t="s">
        <v>3199</v>
      </c>
      <c r="E2021" s="110" t="s">
        <v>2704</v>
      </c>
      <c r="F2021" s="110"/>
      <c r="G2021" s="110"/>
      <c r="H2021" s="110"/>
      <c r="I2021" s="110" t="s">
        <v>10</v>
      </c>
      <c r="J2021" s="111">
        <v>3600</v>
      </c>
      <c r="K2021" s="111">
        <v>5090</v>
      </c>
      <c r="L2021" s="110" t="s">
        <v>3406</v>
      </c>
      <c r="M2021" s="109">
        <v>1</v>
      </c>
      <c r="N2021" s="109"/>
      <c r="O2021" s="110"/>
      <c r="P2021" s="41" t="str">
        <f t="shared" si="31"/>
        <v>1</v>
      </c>
      <c r="Q2021" s="41" t="str">
        <f>INDEX(Торг!$J:$J,MATCH($B2021,Торг!$B:$B,0))</f>
        <v>АТП</v>
      </c>
      <c r="R2021" s="4" t="b">
        <f>EXACT(VLOOKUP(A2021,Торг!$A:$A,1,0),A2021)</f>
        <v>1</v>
      </c>
    </row>
    <row r="2022" spans="1:18" ht="60" x14ac:dyDescent="0.25">
      <c r="A2022" s="110" t="s">
        <v>2765</v>
      </c>
      <c r="B2022" s="109">
        <v>327671</v>
      </c>
      <c r="C2022" s="109">
        <v>327671</v>
      </c>
      <c r="D2022" s="110" t="s">
        <v>3200</v>
      </c>
      <c r="E2022" s="110" t="s">
        <v>2704</v>
      </c>
      <c r="F2022" s="110"/>
      <c r="G2022" s="110"/>
      <c r="H2022" s="110"/>
      <c r="I2022" s="110" t="s">
        <v>10</v>
      </c>
      <c r="J2022" s="111">
        <v>3600</v>
      </c>
      <c r="K2022" s="111">
        <v>5090</v>
      </c>
      <c r="L2022" s="110" t="s">
        <v>3406</v>
      </c>
      <c r="M2022" s="109">
        <v>1</v>
      </c>
      <c r="N2022" s="109"/>
      <c r="O2022" s="110"/>
      <c r="P2022" s="41" t="str">
        <f t="shared" si="31"/>
        <v>1</v>
      </c>
      <c r="Q2022" s="41" t="str">
        <f>INDEX(Торг!$J:$J,MATCH($B2022,Торг!$B:$B,0))</f>
        <v>АТП</v>
      </c>
      <c r="R2022" s="4" t="b">
        <f>EXACT(VLOOKUP(A2022,Торг!$A:$A,1,0),A2022)</f>
        <v>1</v>
      </c>
    </row>
    <row r="2023" spans="1:18" ht="60" x14ac:dyDescent="0.25">
      <c r="A2023" s="110" t="s">
        <v>2765</v>
      </c>
      <c r="B2023" s="109">
        <v>327567</v>
      </c>
      <c r="C2023" s="109">
        <v>327567</v>
      </c>
      <c r="D2023" s="110" t="s">
        <v>3201</v>
      </c>
      <c r="E2023" s="110" t="s">
        <v>2704</v>
      </c>
      <c r="F2023" s="110"/>
      <c r="G2023" s="110"/>
      <c r="H2023" s="110"/>
      <c r="I2023" s="110" t="s">
        <v>10</v>
      </c>
      <c r="J2023" s="111">
        <v>3600</v>
      </c>
      <c r="K2023" s="111">
        <v>5090</v>
      </c>
      <c r="L2023" s="110" t="s">
        <v>3406</v>
      </c>
      <c r="M2023" s="109">
        <v>1</v>
      </c>
      <c r="N2023" s="109"/>
      <c r="O2023" s="110"/>
      <c r="P2023" s="41" t="str">
        <f t="shared" si="31"/>
        <v>1</v>
      </c>
      <c r="Q2023" s="41" t="str">
        <f>INDEX(Торг!$J:$J,MATCH($B2023,Торг!$B:$B,0))</f>
        <v>АТП</v>
      </c>
      <c r="R2023" s="4" t="b">
        <f>EXACT(VLOOKUP(A2023,Торг!$A:$A,1,0),A2023)</f>
        <v>1</v>
      </c>
    </row>
    <row r="2024" spans="1:18" ht="60" x14ac:dyDescent="0.25">
      <c r="A2024" s="110" t="s">
        <v>2765</v>
      </c>
      <c r="B2024" s="109">
        <v>327521</v>
      </c>
      <c r="C2024" s="109">
        <v>327521</v>
      </c>
      <c r="D2024" s="110" t="s">
        <v>3202</v>
      </c>
      <c r="E2024" s="110" t="s">
        <v>2704</v>
      </c>
      <c r="F2024" s="110"/>
      <c r="G2024" s="110"/>
      <c r="H2024" s="110"/>
      <c r="I2024" s="110" t="s">
        <v>10</v>
      </c>
      <c r="J2024" s="111">
        <v>3600</v>
      </c>
      <c r="K2024" s="111">
        <v>5090</v>
      </c>
      <c r="L2024" s="110" t="s">
        <v>3406</v>
      </c>
      <c r="M2024" s="109">
        <v>1</v>
      </c>
      <c r="N2024" s="109"/>
      <c r="O2024" s="110"/>
      <c r="P2024" s="41" t="str">
        <f t="shared" si="31"/>
        <v>1</v>
      </c>
      <c r="Q2024" s="41" t="str">
        <f>INDEX(Торг!$J:$J,MATCH($B2024,Торг!$B:$B,0))</f>
        <v>АТП</v>
      </c>
      <c r="R2024" s="4" t="b">
        <f>EXACT(VLOOKUP(A2024,Торг!$A:$A,1,0),A2024)</f>
        <v>1</v>
      </c>
    </row>
    <row r="2025" spans="1:18" ht="60" x14ac:dyDescent="0.25">
      <c r="A2025" s="110" t="s">
        <v>2765</v>
      </c>
      <c r="B2025" s="109">
        <v>327607</v>
      </c>
      <c r="C2025" s="109">
        <v>327607</v>
      </c>
      <c r="D2025" s="110" t="s">
        <v>3203</v>
      </c>
      <c r="E2025" s="110" t="s">
        <v>2704</v>
      </c>
      <c r="F2025" s="110"/>
      <c r="G2025" s="110"/>
      <c r="H2025" s="110"/>
      <c r="I2025" s="110" t="s">
        <v>10</v>
      </c>
      <c r="J2025" s="111">
        <v>3600</v>
      </c>
      <c r="K2025" s="111">
        <v>5090</v>
      </c>
      <c r="L2025" s="110" t="s">
        <v>3406</v>
      </c>
      <c r="M2025" s="109">
        <v>1</v>
      </c>
      <c r="N2025" s="109"/>
      <c r="O2025" s="110"/>
      <c r="P2025" s="41" t="str">
        <f t="shared" si="31"/>
        <v>1</v>
      </c>
      <c r="Q2025" s="41" t="str">
        <f>INDEX(Торг!$J:$J,MATCH($B2025,Торг!$B:$B,0))</f>
        <v>АТП</v>
      </c>
      <c r="R2025" s="4" t="b">
        <f>EXACT(VLOOKUP(A2025,Торг!$A:$A,1,0),A2025)</f>
        <v>1</v>
      </c>
    </row>
    <row r="2026" spans="1:18" ht="60" x14ac:dyDescent="0.25">
      <c r="A2026" s="110" t="s">
        <v>2765</v>
      </c>
      <c r="B2026" s="109">
        <v>327473</v>
      </c>
      <c r="C2026" s="109">
        <v>327473</v>
      </c>
      <c r="D2026" s="110" t="s">
        <v>3204</v>
      </c>
      <c r="E2026" s="110" t="s">
        <v>2704</v>
      </c>
      <c r="F2026" s="110"/>
      <c r="G2026" s="110"/>
      <c r="H2026" s="110"/>
      <c r="I2026" s="110" t="s">
        <v>10</v>
      </c>
      <c r="J2026" s="111">
        <v>3600</v>
      </c>
      <c r="K2026" s="111">
        <v>5090</v>
      </c>
      <c r="L2026" s="110" t="s">
        <v>3406</v>
      </c>
      <c r="M2026" s="109">
        <v>1</v>
      </c>
      <c r="N2026" s="109"/>
      <c r="O2026" s="110"/>
      <c r="P2026" s="41" t="str">
        <f t="shared" si="31"/>
        <v>1</v>
      </c>
      <c r="Q2026" s="41" t="str">
        <f>INDEX(Торг!$J:$J,MATCH($B2026,Торг!$B:$B,0))</f>
        <v>АТП</v>
      </c>
      <c r="R2026" s="4" t="b">
        <f>EXACT(VLOOKUP(A2026,Торг!$A:$A,1,0),A2026)</f>
        <v>1</v>
      </c>
    </row>
    <row r="2027" spans="1:18" ht="60" x14ac:dyDescent="0.25">
      <c r="A2027" s="110" t="s">
        <v>2765</v>
      </c>
      <c r="B2027" s="109">
        <v>327711</v>
      </c>
      <c r="C2027" s="109">
        <v>327711</v>
      </c>
      <c r="D2027" s="110" t="s">
        <v>3205</v>
      </c>
      <c r="E2027" s="110" t="s">
        <v>2704</v>
      </c>
      <c r="F2027" s="110"/>
      <c r="G2027" s="110"/>
      <c r="H2027" s="110"/>
      <c r="I2027" s="110" t="s">
        <v>10</v>
      </c>
      <c r="J2027" s="111">
        <v>3600</v>
      </c>
      <c r="K2027" s="111">
        <v>5090</v>
      </c>
      <c r="L2027" s="110" t="s">
        <v>3406</v>
      </c>
      <c r="M2027" s="109">
        <v>1</v>
      </c>
      <c r="N2027" s="109"/>
      <c r="O2027" s="110"/>
      <c r="P2027" s="41" t="str">
        <f t="shared" si="31"/>
        <v>1</v>
      </c>
      <c r="Q2027" s="41" t="str">
        <f>INDEX(Торг!$J:$J,MATCH($B2027,Торг!$B:$B,0))</f>
        <v>АТП</v>
      </c>
      <c r="R2027" s="4" t="b">
        <f>EXACT(VLOOKUP(A2027,Торг!$A:$A,1,0),A2027)</f>
        <v>1</v>
      </c>
    </row>
    <row r="2028" spans="1:18" ht="60" x14ac:dyDescent="0.25">
      <c r="A2028" s="110" t="s">
        <v>2765</v>
      </c>
      <c r="B2028" s="109">
        <v>327751</v>
      </c>
      <c r="C2028" s="109">
        <v>327751</v>
      </c>
      <c r="D2028" s="110" t="s">
        <v>3206</v>
      </c>
      <c r="E2028" s="110" t="s">
        <v>2704</v>
      </c>
      <c r="F2028" s="110"/>
      <c r="G2028" s="110"/>
      <c r="H2028" s="110"/>
      <c r="I2028" s="110" t="s">
        <v>10</v>
      </c>
      <c r="J2028" s="111">
        <v>3600</v>
      </c>
      <c r="K2028" s="111">
        <v>5090</v>
      </c>
      <c r="L2028" s="110" t="s">
        <v>3406</v>
      </c>
      <c r="M2028" s="109">
        <v>1</v>
      </c>
      <c r="N2028" s="109"/>
      <c r="O2028" s="110"/>
      <c r="P2028" s="41" t="str">
        <f t="shared" si="31"/>
        <v>1</v>
      </c>
      <c r="Q2028" s="41" t="str">
        <f>INDEX(Торг!$J:$J,MATCH($B2028,Торг!$B:$B,0))</f>
        <v>АТП</v>
      </c>
      <c r="R2028" s="4" t="b">
        <f>EXACT(VLOOKUP(A2028,Торг!$A:$A,1,0),A2028)</f>
        <v>1</v>
      </c>
    </row>
    <row r="2029" spans="1:18" ht="60" x14ac:dyDescent="0.25">
      <c r="A2029" s="110" t="s">
        <v>2765</v>
      </c>
      <c r="B2029" s="109">
        <v>327409</v>
      </c>
      <c r="C2029" s="109">
        <v>327409</v>
      </c>
      <c r="D2029" s="110" t="s">
        <v>3207</v>
      </c>
      <c r="E2029" s="110" t="s">
        <v>2704</v>
      </c>
      <c r="F2029" s="110"/>
      <c r="G2029" s="110"/>
      <c r="H2029" s="110"/>
      <c r="I2029" s="110" t="s">
        <v>10</v>
      </c>
      <c r="J2029" s="111">
        <v>3600</v>
      </c>
      <c r="K2029" s="111">
        <v>5090</v>
      </c>
      <c r="L2029" s="110" t="s">
        <v>3406</v>
      </c>
      <c r="M2029" s="109">
        <v>1</v>
      </c>
      <c r="N2029" s="109"/>
      <c r="O2029" s="110"/>
      <c r="P2029" s="41" t="str">
        <f t="shared" si="31"/>
        <v>1</v>
      </c>
      <c r="Q2029" s="41" t="str">
        <f>INDEX(Торг!$J:$J,MATCH($B2029,Торг!$B:$B,0))</f>
        <v>АТП</v>
      </c>
      <c r="R2029" s="4" t="b">
        <f>EXACT(VLOOKUP(A2029,Торг!$A:$A,1,0),A2029)</f>
        <v>1</v>
      </c>
    </row>
    <row r="2030" spans="1:18" ht="60" x14ac:dyDescent="0.25">
      <c r="A2030" s="110" t="s">
        <v>2765</v>
      </c>
      <c r="B2030" s="109">
        <v>327599</v>
      </c>
      <c r="C2030" s="109">
        <v>327599</v>
      </c>
      <c r="D2030" s="110" t="s">
        <v>3208</v>
      </c>
      <c r="E2030" s="110" t="s">
        <v>2704</v>
      </c>
      <c r="F2030" s="110"/>
      <c r="G2030" s="110"/>
      <c r="H2030" s="110"/>
      <c r="I2030" s="110" t="s">
        <v>10</v>
      </c>
      <c r="J2030" s="111">
        <v>3600</v>
      </c>
      <c r="K2030" s="111">
        <v>5090</v>
      </c>
      <c r="L2030" s="110" t="s">
        <v>3406</v>
      </c>
      <c r="M2030" s="109">
        <v>1</v>
      </c>
      <c r="N2030" s="109"/>
      <c r="O2030" s="110"/>
      <c r="P2030" s="41" t="str">
        <f t="shared" si="31"/>
        <v>1</v>
      </c>
      <c r="Q2030" s="41" t="str">
        <f>INDEX(Торг!$J:$J,MATCH($B2030,Торг!$B:$B,0))</f>
        <v>АТП</v>
      </c>
      <c r="R2030" s="4" t="b">
        <f>EXACT(VLOOKUP(A2030,Торг!$A:$A,1,0),A2030)</f>
        <v>1</v>
      </c>
    </row>
    <row r="2031" spans="1:18" ht="60" x14ac:dyDescent="0.25">
      <c r="A2031" s="110" t="s">
        <v>2765</v>
      </c>
      <c r="B2031" s="109">
        <v>327481</v>
      </c>
      <c r="C2031" s="109">
        <v>327481</v>
      </c>
      <c r="D2031" s="110" t="s">
        <v>3209</v>
      </c>
      <c r="E2031" s="110" t="s">
        <v>2704</v>
      </c>
      <c r="F2031" s="110"/>
      <c r="G2031" s="110"/>
      <c r="H2031" s="110"/>
      <c r="I2031" s="110" t="s">
        <v>10</v>
      </c>
      <c r="J2031" s="111">
        <v>3600</v>
      </c>
      <c r="K2031" s="111">
        <v>5090</v>
      </c>
      <c r="L2031" s="110" t="s">
        <v>3406</v>
      </c>
      <c r="M2031" s="109">
        <v>1</v>
      </c>
      <c r="N2031" s="109"/>
      <c r="O2031" s="110"/>
      <c r="P2031" s="41" t="str">
        <f t="shared" si="31"/>
        <v>1</v>
      </c>
      <c r="Q2031" s="41" t="str">
        <f>INDEX(Торг!$J:$J,MATCH($B2031,Торг!$B:$B,0))</f>
        <v>АТП</v>
      </c>
      <c r="R2031" s="4" t="b">
        <f>EXACT(VLOOKUP(A2031,Торг!$A:$A,1,0),A2031)</f>
        <v>1</v>
      </c>
    </row>
    <row r="2032" spans="1:18" ht="60" x14ac:dyDescent="0.25">
      <c r="A2032" s="110" t="s">
        <v>2765</v>
      </c>
      <c r="B2032" s="109">
        <v>327631</v>
      </c>
      <c r="C2032" s="109">
        <v>327631</v>
      </c>
      <c r="D2032" s="110" t="s">
        <v>3210</v>
      </c>
      <c r="E2032" s="110" t="s">
        <v>2704</v>
      </c>
      <c r="F2032" s="110"/>
      <c r="G2032" s="110"/>
      <c r="H2032" s="110"/>
      <c r="I2032" s="110" t="s">
        <v>10</v>
      </c>
      <c r="J2032" s="111">
        <v>3600</v>
      </c>
      <c r="K2032" s="111">
        <v>5090</v>
      </c>
      <c r="L2032" s="110" t="s">
        <v>3406</v>
      </c>
      <c r="M2032" s="109">
        <v>1</v>
      </c>
      <c r="N2032" s="109"/>
      <c r="O2032" s="110"/>
      <c r="P2032" s="41" t="str">
        <f t="shared" si="31"/>
        <v>1</v>
      </c>
      <c r="Q2032" s="41" t="str">
        <f>INDEX(Торг!$J:$J,MATCH($B2032,Торг!$B:$B,0))</f>
        <v>АТП</v>
      </c>
      <c r="R2032" s="4" t="b">
        <f>EXACT(VLOOKUP(A2032,Торг!$A:$A,1,0),A2032)</f>
        <v>1</v>
      </c>
    </row>
    <row r="2033" spans="1:18" ht="60" x14ac:dyDescent="0.25">
      <c r="A2033" s="110" t="s">
        <v>2765</v>
      </c>
      <c r="B2033" s="109">
        <v>327695</v>
      </c>
      <c r="C2033" s="109">
        <v>327695</v>
      </c>
      <c r="D2033" s="110" t="s">
        <v>3211</v>
      </c>
      <c r="E2033" s="110" t="s">
        <v>2704</v>
      </c>
      <c r="F2033" s="110"/>
      <c r="G2033" s="110"/>
      <c r="H2033" s="110"/>
      <c r="I2033" s="110" t="s">
        <v>10</v>
      </c>
      <c r="J2033" s="111">
        <v>3600</v>
      </c>
      <c r="K2033" s="111">
        <v>5090</v>
      </c>
      <c r="L2033" s="110" t="s">
        <v>3406</v>
      </c>
      <c r="M2033" s="109">
        <v>1</v>
      </c>
      <c r="N2033" s="109"/>
      <c r="O2033" s="110"/>
      <c r="P2033" s="41" t="str">
        <f t="shared" si="31"/>
        <v>1</v>
      </c>
      <c r="Q2033" s="41" t="str">
        <f>INDEX(Торг!$J:$J,MATCH($B2033,Торг!$B:$B,0))</f>
        <v>АТП</v>
      </c>
      <c r="R2033" s="4" t="b">
        <f>EXACT(VLOOKUP(A2033,Торг!$A:$A,1,0),A2033)</f>
        <v>1</v>
      </c>
    </row>
    <row r="2034" spans="1:18" ht="60" x14ac:dyDescent="0.25">
      <c r="A2034" s="110" t="s">
        <v>2765</v>
      </c>
      <c r="B2034" s="109">
        <v>327687</v>
      </c>
      <c r="C2034" s="109">
        <v>327687</v>
      </c>
      <c r="D2034" s="110" t="s">
        <v>3212</v>
      </c>
      <c r="E2034" s="110" t="s">
        <v>2704</v>
      </c>
      <c r="F2034" s="110"/>
      <c r="G2034" s="110"/>
      <c r="H2034" s="110"/>
      <c r="I2034" s="110" t="s">
        <v>10</v>
      </c>
      <c r="J2034" s="111">
        <v>3600</v>
      </c>
      <c r="K2034" s="111">
        <v>5090</v>
      </c>
      <c r="L2034" s="110" t="s">
        <v>3406</v>
      </c>
      <c r="M2034" s="109">
        <v>1</v>
      </c>
      <c r="N2034" s="109"/>
      <c r="O2034" s="110"/>
      <c r="P2034" s="41" t="str">
        <f t="shared" si="31"/>
        <v>1</v>
      </c>
      <c r="Q2034" s="41" t="str">
        <f>INDEX(Торг!$J:$J,MATCH($B2034,Торг!$B:$B,0))</f>
        <v>АТП</v>
      </c>
      <c r="R2034" s="4" t="b">
        <f>EXACT(VLOOKUP(A2034,Торг!$A:$A,1,0),A2034)</f>
        <v>1</v>
      </c>
    </row>
    <row r="2035" spans="1:18" ht="60" x14ac:dyDescent="0.25">
      <c r="A2035" s="110" t="s">
        <v>2765</v>
      </c>
      <c r="B2035" s="109">
        <v>327543</v>
      </c>
      <c r="C2035" s="109">
        <v>327543</v>
      </c>
      <c r="D2035" s="110" t="s">
        <v>3213</v>
      </c>
      <c r="E2035" s="110" t="s">
        <v>2704</v>
      </c>
      <c r="F2035" s="110"/>
      <c r="G2035" s="110"/>
      <c r="H2035" s="110"/>
      <c r="I2035" s="110" t="s">
        <v>10</v>
      </c>
      <c r="J2035" s="111">
        <v>3600</v>
      </c>
      <c r="K2035" s="111">
        <v>5090</v>
      </c>
      <c r="L2035" s="110" t="s">
        <v>3406</v>
      </c>
      <c r="M2035" s="109">
        <v>1</v>
      </c>
      <c r="N2035" s="109"/>
      <c r="O2035" s="110"/>
      <c r="P2035" s="41" t="str">
        <f t="shared" si="31"/>
        <v>1</v>
      </c>
      <c r="Q2035" s="41" t="str">
        <f>INDEX(Торг!$J:$J,MATCH($B2035,Торг!$B:$B,0))</f>
        <v>АТП</v>
      </c>
      <c r="R2035" s="4" t="b">
        <f>EXACT(VLOOKUP(A2035,Торг!$A:$A,1,0),A2035)</f>
        <v>1</v>
      </c>
    </row>
    <row r="2036" spans="1:18" ht="60" x14ac:dyDescent="0.25">
      <c r="A2036" s="110" t="s">
        <v>2765</v>
      </c>
      <c r="B2036" s="109">
        <v>327743</v>
      </c>
      <c r="C2036" s="109">
        <v>327743</v>
      </c>
      <c r="D2036" s="110" t="s">
        <v>3214</v>
      </c>
      <c r="E2036" s="110" t="s">
        <v>2704</v>
      </c>
      <c r="F2036" s="110"/>
      <c r="G2036" s="110"/>
      <c r="H2036" s="110"/>
      <c r="I2036" s="110" t="s">
        <v>10</v>
      </c>
      <c r="J2036" s="111">
        <v>3600</v>
      </c>
      <c r="K2036" s="111">
        <v>5090</v>
      </c>
      <c r="L2036" s="110" t="s">
        <v>3406</v>
      </c>
      <c r="M2036" s="109">
        <v>1</v>
      </c>
      <c r="N2036" s="109"/>
      <c r="O2036" s="110"/>
      <c r="P2036" s="41" t="str">
        <f t="shared" si="31"/>
        <v>1</v>
      </c>
      <c r="Q2036" s="41" t="str">
        <f>INDEX(Торг!$J:$J,MATCH($B2036,Торг!$B:$B,0))</f>
        <v>АТП</v>
      </c>
      <c r="R2036" s="4" t="b">
        <f>EXACT(VLOOKUP(A2036,Торг!$A:$A,1,0),A2036)</f>
        <v>1</v>
      </c>
    </row>
    <row r="2037" spans="1:18" ht="60" x14ac:dyDescent="0.25">
      <c r="A2037" s="110" t="s">
        <v>2765</v>
      </c>
      <c r="B2037" s="109">
        <v>327457</v>
      </c>
      <c r="C2037" s="109">
        <v>327457</v>
      </c>
      <c r="D2037" s="110" t="s">
        <v>3215</v>
      </c>
      <c r="E2037" s="110" t="s">
        <v>2704</v>
      </c>
      <c r="F2037" s="110"/>
      <c r="G2037" s="110"/>
      <c r="H2037" s="110"/>
      <c r="I2037" s="110" t="s">
        <v>10</v>
      </c>
      <c r="J2037" s="111">
        <v>3600</v>
      </c>
      <c r="K2037" s="111">
        <v>5090</v>
      </c>
      <c r="L2037" s="110" t="s">
        <v>3406</v>
      </c>
      <c r="M2037" s="109">
        <v>1</v>
      </c>
      <c r="N2037" s="109"/>
      <c r="O2037" s="110"/>
      <c r="P2037" s="41" t="str">
        <f t="shared" si="31"/>
        <v>1</v>
      </c>
      <c r="Q2037" s="41" t="str">
        <f>INDEX(Торг!$J:$J,MATCH($B2037,Торг!$B:$B,0))</f>
        <v>АТП</v>
      </c>
      <c r="R2037" s="4" t="b">
        <f>EXACT(VLOOKUP(A2037,Торг!$A:$A,1,0),A2037)</f>
        <v>1</v>
      </c>
    </row>
    <row r="2038" spans="1:18" ht="60" x14ac:dyDescent="0.25">
      <c r="A2038" s="110" t="s">
        <v>2765</v>
      </c>
      <c r="B2038" s="109">
        <v>327615</v>
      </c>
      <c r="C2038" s="109">
        <v>327615</v>
      </c>
      <c r="D2038" s="110" t="s">
        <v>3216</v>
      </c>
      <c r="E2038" s="110" t="s">
        <v>2704</v>
      </c>
      <c r="F2038" s="110"/>
      <c r="G2038" s="110"/>
      <c r="H2038" s="110"/>
      <c r="I2038" s="110" t="s">
        <v>10</v>
      </c>
      <c r="J2038" s="111">
        <v>3600</v>
      </c>
      <c r="K2038" s="111">
        <v>5090</v>
      </c>
      <c r="L2038" s="110" t="s">
        <v>3406</v>
      </c>
      <c r="M2038" s="109">
        <v>1</v>
      </c>
      <c r="N2038" s="109"/>
      <c r="O2038" s="110"/>
      <c r="P2038" s="41" t="str">
        <f t="shared" si="31"/>
        <v>1</v>
      </c>
      <c r="Q2038" s="41" t="str">
        <f>INDEX(Торг!$J:$J,MATCH($B2038,Торг!$B:$B,0))</f>
        <v>АТП</v>
      </c>
      <c r="R2038" s="4" t="b">
        <f>EXACT(VLOOKUP(A2038,Торг!$A:$A,1,0),A2038)</f>
        <v>1</v>
      </c>
    </row>
    <row r="2039" spans="1:18" ht="60" x14ac:dyDescent="0.25">
      <c r="A2039" s="110" t="s">
        <v>2765</v>
      </c>
      <c r="B2039" s="109">
        <v>327425</v>
      </c>
      <c r="C2039" s="109">
        <v>327425</v>
      </c>
      <c r="D2039" s="110" t="s">
        <v>3217</v>
      </c>
      <c r="E2039" s="110" t="s">
        <v>2704</v>
      </c>
      <c r="F2039" s="110"/>
      <c r="G2039" s="110"/>
      <c r="H2039" s="110"/>
      <c r="I2039" s="110" t="s">
        <v>10</v>
      </c>
      <c r="J2039" s="111">
        <v>3600</v>
      </c>
      <c r="K2039" s="111">
        <v>5090</v>
      </c>
      <c r="L2039" s="110" t="s">
        <v>3406</v>
      </c>
      <c r="M2039" s="109">
        <v>1</v>
      </c>
      <c r="N2039" s="109"/>
      <c r="O2039" s="110"/>
      <c r="P2039" s="41" t="str">
        <f t="shared" si="31"/>
        <v>1</v>
      </c>
      <c r="Q2039" s="41" t="str">
        <f>INDEX(Торг!$J:$J,MATCH($B2039,Торг!$B:$B,0))</f>
        <v>АТП</v>
      </c>
      <c r="R2039" s="4" t="b">
        <f>EXACT(VLOOKUP(A2039,Торг!$A:$A,1,0),A2039)</f>
        <v>1</v>
      </c>
    </row>
    <row r="2040" spans="1:18" ht="60" x14ac:dyDescent="0.25">
      <c r="A2040" s="110" t="s">
        <v>2765</v>
      </c>
      <c r="B2040" s="109">
        <v>327583</v>
      </c>
      <c r="C2040" s="109">
        <v>327583</v>
      </c>
      <c r="D2040" s="110" t="s">
        <v>3218</v>
      </c>
      <c r="E2040" s="110" t="s">
        <v>2704</v>
      </c>
      <c r="F2040" s="110"/>
      <c r="G2040" s="110"/>
      <c r="H2040" s="110"/>
      <c r="I2040" s="110" t="s">
        <v>10</v>
      </c>
      <c r="J2040" s="111">
        <v>3600</v>
      </c>
      <c r="K2040" s="111">
        <v>5090</v>
      </c>
      <c r="L2040" s="110" t="s">
        <v>3406</v>
      </c>
      <c r="M2040" s="109">
        <v>1</v>
      </c>
      <c r="N2040" s="109"/>
      <c r="O2040" s="110"/>
      <c r="P2040" s="41" t="str">
        <f t="shared" si="31"/>
        <v>1</v>
      </c>
      <c r="Q2040" s="41" t="str">
        <f>INDEX(Торг!$J:$J,MATCH($B2040,Торг!$B:$B,0))</f>
        <v>АТП</v>
      </c>
      <c r="R2040" s="4" t="b">
        <f>EXACT(VLOOKUP(A2040,Торг!$A:$A,1,0),A2040)</f>
        <v>1</v>
      </c>
    </row>
    <row r="2041" spans="1:18" ht="60" x14ac:dyDescent="0.25">
      <c r="A2041" s="110" t="s">
        <v>2765</v>
      </c>
      <c r="B2041" s="109">
        <v>327639</v>
      </c>
      <c r="C2041" s="109">
        <v>327639</v>
      </c>
      <c r="D2041" s="110" t="s">
        <v>3219</v>
      </c>
      <c r="E2041" s="110" t="s">
        <v>2704</v>
      </c>
      <c r="F2041" s="110"/>
      <c r="G2041" s="110"/>
      <c r="H2041" s="110"/>
      <c r="I2041" s="110" t="s">
        <v>10</v>
      </c>
      <c r="J2041" s="111">
        <v>3600</v>
      </c>
      <c r="K2041" s="111">
        <v>5090</v>
      </c>
      <c r="L2041" s="110" t="s">
        <v>3406</v>
      </c>
      <c r="M2041" s="109">
        <v>1</v>
      </c>
      <c r="N2041" s="109"/>
      <c r="O2041" s="110"/>
      <c r="P2041" s="41" t="str">
        <f t="shared" si="31"/>
        <v>1</v>
      </c>
      <c r="Q2041" s="41" t="str">
        <f>INDEX(Торг!$J:$J,MATCH($B2041,Торг!$B:$B,0))</f>
        <v>АТП</v>
      </c>
      <c r="R2041" s="4" t="b">
        <f>EXACT(VLOOKUP(A2041,Торг!$A:$A,1,0),A2041)</f>
        <v>1</v>
      </c>
    </row>
    <row r="2042" spans="1:18" ht="60" x14ac:dyDescent="0.25">
      <c r="A2042" s="110" t="s">
        <v>2765</v>
      </c>
      <c r="B2042" s="109">
        <v>327679</v>
      </c>
      <c r="C2042" s="109">
        <v>327679</v>
      </c>
      <c r="D2042" s="110" t="s">
        <v>3220</v>
      </c>
      <c r="E2042" s="110" t="s">
        <v>2704</v>
      </c>
      <c r="F2042" s="110"/>
      <c r="G2042" s="110"/>
      <c r="H2042" s="110"/>
      <c r="I2042" s="110" t="s">
        <v>10</v>
      </c>
      <c r="J2042" s="111">
        <v>3600</v>
      </c>
      <c r="K2042" s="111">
        <v>5090</v>
      </c>
      <c r="L2042" s="110" t="s">
        <v>3406</v>
      </c>
      <c r="M2042" s="109">
        <v>1</v>
      </c>
      <c r="N2042" s="109"/>
      <c r="O2042" s="110"/>
      <c r="P2042" s="41" t="str">
        <f t="shared" si="31"/>
        <v>1</v>
      </c>
      <c r="Q2042" s="41" t="str">
        <f>INDEX(Торг!$J:$J,MATCH($B2042,Торг!$B:$B,0))</f>
        <v>АТП</v>
      </c>
      <c r="R2042" s="4" t="b">
        <f>EXACT(VLOOKUP(A2042,Торг!$A:$A,1,0),A2042)</f>
        <v>1</v>
      </c>
    </row>
    <row r="2043" spans="1:18" ht="60" x14ac:dyDescent="0.25">
      <c r="A2043" s="110" t="s">
        <v>2765</v>
      </c>
      <c r="B2043" s="109">
        <v>327393</v>
      </c>
      <c r="C2043" s="109">
        <v>327393</v>
      </c>
      <c r="D2043" s="110" t="s">
        <v>3221</v>
      </c>
      <c r="E2043" s="110" t="s">
        <v>2704</v>
      </c>
      <c r="F2043" s="110"/>
      <c r="G2043" s="110"/>
      <c r="H2043" s="110"/>
      <c r="I2043" s="110" t="s">
        <v>10</v>
      </c>
      <c r="J2043" s="111">
        <v>3600</v>
      </c>
      <c r="K2043" s="111">
        <v>5090</v>
      </c>
      <c r="L2043" s="110" t="s">
        <v>3406</v>
      </c>
      <c r="M2043" s="109">
        <v>1</v>
      </c>
      <c r="N2043" s="109"/>
      <c r="O2043" s="110"/>
      <c r="P2043" s="41" t="str">
        <f t="shared" si="31"/>
        <v>1</v>
      </c>
      <c r="Q2043" s="41" t="str">
        <f>INDEX(Торг!$J:$J,MATCH($B2043,Торг!$B:$B,0))</f>
        <v>АТП</v>
      </c>
      <c r="R2043" s="4" t="b">
        <f>EXACT(VLOOKUP(A2043,Торг!$A:$A,1,0),A2043)</f>
        <v>1</v>
      </c>
    </row>
    <row r="2044" spans="1:18" ht="60" x14ac:dyDescent="0.25">
      <c r="A2044" s="110" t="s">
        <v>2765</v>
      </c>
      <c r="B2044" s="109">
        <v>327727</v>
      </c>
      <c r="C2044" s="109">
        <v>327727</v>
      </c>
      <c r="D2044" s="110" t="s">
        <v>3222</v>
      </c>
      <c r="E2044" s="110" t="s">
        <v>2704</v>
      </c>
      <c r="F2044" s="110"/>
      <c r="G2044" s="110"/>
      <c r="H2044" s="110"/>
      <c r="I2044" s="110" t="s">
        <v>10</v>
      </c>
      <c r="J2044" s="111">
        <v>3600</v>
      </c>
      <c r="K2044" s="111">
        <v>5090</v>
      </c>
      <c r="L2044" s="110" t="s">
        <v>3406</v>
      </c>
      <c r="M2044" s="109">
        <v>1</v>
      </c>
      <c r="N2044" s="109"/>
      <c r="O2044" s="110"/>
      <c r="P2044" s="41" t="str">
        <f t="shared" si="31"/>
        <v>1</v>
      </c>
      <c r="Q2044" s="41" t="str">
        <f>INDEX(Торг!$J:$J,MATCH($B2044,Торг!$B:$B,0))</f>
        <v>АТП</v>
      </c>
      <c r="R2044" s="4" t="b">
        <f>EXACT(VLOOKUP(A2044,Торг!$A:$A,1,0),A2044)</f>
        <v>1</v>
      </c>
    </row>
    <row r="2045" spans="1:18" ht="60" x14ac:dyDescent="0.25">
      <c r="A2045" s="110" t="s">
        <v>2765</v>
      </c>
      <c r="B2045" s="109">
        <v>327575</v>
      </c>
      <c r="C2045" s="109">
        <v>327575</v>
      </c>
      <c r="D2045" s="110" t="s">
        <v>3223</v>
      </c>
      <c r="E2045" s="110" t="s">
        <v>2704</v>
      </c>
      <c r="F2045" s="110"/>
      <c r="G2045" s="110"/>
      <c r="H2045" s="110"/>
      <c r="I2045" s="110" t="s">
        <v>10</v>
      </c>
      <c r="J2045" s="111">
        <v>3600</v>
      </c>
      <c r="K2045" s="111">
        <v>5090</v>
      </c>
      <c r="L2045" s="110" t="s">
        <v>3406</v>
      </c>
      <c r="M2045" s="109">
        <v>1</v>
      </c>
      <c r="N2045" s="109"/>
      <c r="O2045" s="110"/>
      <c r="P2045" s="41" t="str">
        <f t="shared" si="31"/>
        <v>1</v>
      </c>
      <c r="Q2045" s="41" t="str">
        <f>INDEX(Торг!$J:$J,MATCH($B2045,Торг!$B:$B,0))</f>
        <v>АТП</v>
      </c>
      <c r="R2045" s="4" t="b">
        <f>EXACT(VLOOKUP(A2045,Торг!$A:$A,1,0),A2045)</f>
        <v>1</v>
      </c>
    </row>
    <row r="2046" spans="1:18" ht="60" x14ac:dyDescent="0.25">
      <c r="A2046" s="110" t="s">
        <v>2765</v>
      </c>
      <c r="B2046" s="109">
        <v>327655</v>
      </c>
      <c r="C2046" s="109">
        <v>327655</v>
      </c>
      <c r="D2046" s="110" t="s">
        <v>3224</v>
      </c>
      <c r="E2046" s="110" t="s">
        <v>2704</v>
      </c>
      <c r="F2046" s="110"/>
      <c r="G2046" s="110"/>
      <c r="H2046" s="110"/>
      <c r="I2046" s="110" t="s">
        <v>10</v>
      </c>
      <c r="J2046" s="111">
        <v>3600</v>
      </c>
      <c r="K2046" s="111">
        <v>5090</v>
      </c>
      <c r="L2046" s="110" t="s">
        <v>3406</v>
      </c>
      <c r="M2046" s="109">
        <v>1</v>
      </c>
      <c r="N2046" s="109"/>
      <c r="O2046" s="110"/>
      <c r="P2046" s="41" t="str">
        <f t="shared" si="31"/>
        <v>1</v>
      </c>
      <c r="Q2046" s="41" t="str">
        <f>INDEX(Торг!$J:$J,MATCH($B2046,Торг!$B:$B,0))</f>
        <v>АТП</v>
      </c>
      <c r="R2046" s="4" t="b">
        <f>EXACT(VLOOKUP(A2046,Торг!$A:$A,1,0),A2046)</f>
        <v>1</v>
      </c>
    </row>
    <row r="2047" spans="1:18" ht="60" x14ac:dyDescent="0.25">
      <c r="A2047" s="110" t="s">
        <v>2765</v>
      </c>
      <c r="B2047" s="109">
        <v>327465</v>
      </c>
      <c r="C2047" s="109">
        <v>327465</v>
      </c>
      <c r="D2047" s="110" t="s">
        <v>3225</v>
      </c>
      <c r="E2047" s="110" t="s">
        <v>2704</v>
      </c>
      <c r="F2047" s="110"/>
      <c r="G2047" s="110"/>
      <c r="H2047" s="110"/>
      <c r="I2047" s="110" t="s">
        <v>10</v>
      </c>
      <c r="J2047" s="111">
        <v>3600</v>
      </c>
      <c r="K2047" s="111">
        <v>5090</v>
      </c>
      <c r="L2047" s="110" t="s">
        <v>3406</v>
      </c>
      <c r="M2047" s="109">
        <v>1</v>
      </c>
      <c r="N2047" s="109"/>
      <c r="O2047" s="110"/>
      <c r="P2047" s="41" t="str">
        <f t="shared" si="31"/>
        <v>1</v>
      </c>
      <c r="Q2047" s="41" t="str">
        <f>INDEX(Торг!$J:$J,MATCH($B2047,Торг!$B:$B,0))</f>
        <v>АТП</v>
      </c>
      <c r="R2047" s="4" t="b">
        <f>EXACT(VLOOKUP(A2047,Торг!$A:$A,1,0),A2047)</f>
        <v>1</v>
      </c>
    </row>
    <row r="2048" spans="1:18" ht="60" x14ac:dyDescent="0.25">
      <c r="A2048" s="110" t="s">
        <v>2765</v>
      </c>
      <c r="B2048" s="109">
        <v>327591</v>
      </c>
      <c r="C2048" s="109">
        <v>327591</v>
      </c>
      <c r="D2048" s="110" t="s">
        <v>3226</v>
      </c>
      <c r="E2048" s="110" t="s">
        <v>2704</v>
      </c>
      <c r="F2048" s="110"/>
      <c r="G2048" s="110"/>
      <c r="H2048" s="110"/>
      <c r="I2048" s="110" t="s">
        <v>10</v>
      </c>
      <c r="J2048" s="111">
        <v>3600</v>
      </c>
      <c r="K2048" s="111">
        <v>5090</v>
      </c>
      <c r="L2048" s="110" t="s">
        <v>3406</v>
      </c>
      <c r="M2048" s="109">
        <v>1</v>
      </c>
      <c r="N2048" s="109"/>
      <c r="O2048" s="110"/>
      <c r="P2048" s="41" t="str">
        <f t="shared" si="31"/>
        <v>1</v>
      </c>
      <c r="Q2048" s="41" t="str">
        <f>INDEX(Торг!$J:$J,MATCH($B2048,Торг!$B:$B,0))</f>
        <v>АТП</v>
      </c>
      <c r="R2048" s="4" t="b">
        <f>EXACT(VLOOKUP(A2048,Торг!$A:$A,1,0),A2048)</f>
        <v>1</v>
      </c>
    </row>
    <row r="2049" spans="1:18" ht="60" x14ac:dyDescent="0.25">
      <c r="A2049" s="110" t="s">
        <v>2765</v>
      </c>
      <c r="B2049" s="109">
        <v>327497</v>
      </c>
      <c r="C2049" s="109">
        <v>327497</v>
      </c>
      <c r="D2049" s="110" t="s">
        <v>3227</v>
      </c>
      <c r="E2049" s="110" t="s">
        <v>2704</v>
      </c>
      <c r="F2049" s="110"/>
      <c r="G2049" s="110"/>
      <c r="H2049" s="110"/>
      <c r="I2049" s="110" t="s">
        <v>10</v>
      </c>
      <c r="J2049" s="111">
        <v>3600</v>
      </c>
      <c r="K2049" s="111">
        <v>5090</v>
      </c>
      <c r="L2049" s="110" t="s">
        <v>3406</v>
      </c>
      <c r="M2049" s="109">
        <v>1</v>
      </c>
      <c r="N2049" s="109"/>
      <c r="O2049" s="110"/>
      <c r="P2049" s="41" t="str">
        <f t="shared" si="31"/>
        <v>1</v>
      </c>
      <c r="Q2049" s="41" t="str">
        <f>INDEX(Торг!$J:$J,MATCH($B2049,Торг!$B:$B,0))</f>
        <v>АТП</v>
      </c>
      <c r="R2049" s="4" t="b">
        <f>EXACT(VLOOKUP(A2049,Торг!$A:$A,1,0),A2049)</f>
        <v>1</v>
      </c>
    </row>
    <row r="2050" spans="1:18" ht="60" x14ac:dyDescent="0.25">
      <c r="A2050" s="110" t="s">
        <v>2765</v>
      </c>
      <c r="B2050" s="109">
        <v>327441</v>
      </c>
      <c r="C2050" s="109">
        <v>327441</v>
      </c>
      <c r="D2050" s="110" t="s">
        <v>3228</v>
      </c>
      <c r="E2050" s="110" t="s">
        <v>2704</v>
      </c>
      <c r="F2050" s="110"/>
      <c r="G2050" s="110"/>
      <c r="H2050" s="110"/>
      <c r="I2050" s="110" t="s">
        <v>10</v>
      </c>
      <c r="J2050" s="111">
        <v>3600</v>
      </c>
      <c r="K2050" s="111">
        <v>5090</v>
      </c>
      <c r="L2050" s="110" t="s">
        <v>3406</v>
      </c>
      <c r="M2050" s="109">
        <v>1</v>
      </c>
      <c r="N2050" s="109"/>
      <c r="O2050" s="110"/>
      <c r="P2050" s="41" t="str">
        <f t="shared" si="31"/>
        <v>1</v>
      </c>
      <c r="Q2050" s="41" t="str">
        <f>INDEX(Торг!$J:$J,MATCH($B2050,Торг!$B:$B,0))</f>
        <v>АТП</v>
      </c>
      <c r="R2050" s="4" t="b">
        <f>EXACT(VLOOKUP(A2050,Торг!$A:$A,1,0),A2050)</f>
        <v>1</v>
      </c>
    </row>
    <row r="2051" spans="1:18" ht="60" x14ac:dyDescent="0.25">
      <c r="A2051" s="110" t="s">
        <v>2765</v>
      </c>
      <c r="B2051" s="109">
        <v>327449</v>
      </c>
      <c r="C2051" s="109">
        <v>327449</v>
      </c>
      <c r="D2051" s="110" t="s">
        <v>3229</v>
      </c>
      <c r="E2051" s="110" t="s">
        <v>2704</v>
      </c>
      <c r="F2051" s="110"/>
      <c r="G2051" s="110"/>
      <c r="H2051" s="110"/>
      <c r="I2051" s="110" t="s">
        <v>10</v>
      </c>
      <c r="J2051" s="111">
        <v>3600</v>
      </c>
      <c r="K2051" s="111">
        <v>5090</v>
      </c>
      <c r="L2051" s="110" t="s">
        <v>3406</v>
      </c>
      <c r="M2051" s="109">
        <v>1</v>
      </c>
      <c r="N2051" s="109"/>
      <c r="O2051" s="110"/>
      <c r="P2051" s="41" t="str">
        <f t="shared" ref="P2051:P2114" si="32">_xlfn.CONCAT(M2051,IF(N2051&lt;&gt;"",_xlfn.CONCAT("ск",N2051),""))</f>
        <v>1</v>
      </c>
      <c r="Q2051" s="41" t="str">
        <f>INDEX(Торг!$J:$J,MATCH($B2051,Торг!$B:$B,0))</f>
        <v>АТП</v>
      </c>
      <c r="R2051" s="4" t="b">
        <f>EXACT(VLOOKUP(A2051,Торг!$A:$A,1,0),A2051)</f>
        <v>1</v>
      </c>
    </row>
    <row r="2052" spans="1:18" ht="60" x14ac:dyDescent="0.25">
      <c r="A2052" s="110" t="s">
        <v>2765</v>
      </c>
      <c r="B2052" s="109">
        <v>327401</v>
      </c>
      <c r="C2052" s="109">
        <v>327401</v>
      </c>
      <c r="D2052" s="110" t="s">
        <v>3230</v>
      </c>
      <c r="E2052" s="110" t="s">
        <v>2704</v>
      </c>
      <c r="F2052" s="110"/>
      <c r="G2052" s="110"/>
      <c r="H2052" s="110"/>
      <c r="I2052" s="110" t="s">
        <v>10</v>
      </c>
      <c r="J2052" s="111">
        <v>3600</v>
      </c>
      <c r="K2052" s="111">
        <v>5090</v>
      </c>
      <c r="L2052" s="110" t="s">
        <v>3406</v>
      </c>
      <c r="M2052" s="109">
        <v>1</v>
      </c>
      <c r="N2052" s="109"/>
      <c r="O2052" s="110"/>
      <c r="P2052" s="41" t="str">
        <f t="shared" si="32"/>
        <v>1</v>
      </c>
      <c r="Q2052" s="41" t="str">
        <f>INDEX(Торг!$J:$J,MATCH($B2052,Торг!$B:$B,0))</f>
        <v>АТП</v>
      </c>
      <c r="R2052" s="4" t="b">
        <f>EXACT(VLOOKUP(A2052,Торг!$A:$A,1,0),A2052)</f>
        <v>1</v>
      </c>
    </row>
    <row r="2053" spans="1:18" ht="60" x14ac:dyDescent="0.25">
      <c r="A2053" s="110" t="s">
        <v>2765</v>
      </c>
      <c r="B2053" s="109">
        <v>327513</v>
      </c>
      <c r="C2053" s="109">
        <v>327513</v>
      </c>
      <c r="D2053" s="110" t="s">
        <v>3231</v>
      </c>
      <c r="E2053" s="110" t="s">
        <v>2704</v>
      </c>
      <c r="F2053" s="110"/>
      <c r="G2053" s="110"/>
      <c r="H2053" s="110"/>
      <c r="I2053" s="110" t="s">
        <v>10</v>
      </c>
      <c r="J2053" s="111">
        <v>3600</v>
      </c>
      <c r="K2053" s="111">
        <v>5090</v>
      </c>
      <c r="L2053" s="110" t="s">
        <v>3406</v>
      </c>
      <c r="M2053" s="109">
        <v>1</v>
      </c>
      <c r="N2053" s="109"/>
      <c r="O2053" s="110"/>
      <c r="P2053" s="41" t="str">
        <f t="shared" si="32"/>
        <v>1</v>
      </c>
      <c r="Q2053" s="41" t="str">
        <f>INDEX(Торг!$J:$J,MATCH($B2053,Торг!$B:$B,0))</f>
        <v>АТП</v>
      </c>
      <c r="R2053" s="4" t="b">
        <f>EXACT(VLOOKUP(A2053,Торг!$A:$A,1,0),A2053)</f>
        <v>1</v>
      </c>
    </row>
    <row r="2054" spans="1:18" ht="60" x14ac:dyDescent="0.25">
      <c r="A2054" s="110" t="s">
        <v>2765</v>
      </c>
      <c r="B2054" s="109">
        <v>327623</v>
      </c>
      <c r="C2054" s="109">
        <v>327623</v>
      </c>
      <c r="D2054" s="110" t="s">
        <v>3232</v>
      </c>
      <c r="E2054" s="110" t="s">
        <v>2704</v>
      </c>
      <c r="F2054" s="110"/>
      <c r="G2054" s="110"/>
      <c r="H2054" s="110"/>
      <c r="I2054" s="110" t="s">
        <v>10</v>
      </c>
      <c r="J2054" s="111">
        <v>3600</v>
      </c>
      <c r="K2054" s="111">
        <v>5090</v>
      </c>
      <c r="L2054" s="110" t="s">
        <v>3406</v>
      </c>
      <c r="M2054" s="109">
        <v>1</v>
      </c>
      <c r="N2054" s="109"/>
      <c r="O2054" s="110"/>
      <c r="P2054" s="41" t="str">
        <f t="shared" si="32"/>
        <v>1</v>
      </c>
      <c r="Q2054" s="41" t="str">
        <f>INDEX(Торг!$J:$J,MATCH($B2054,Торг!$B:$B,0))</f>
        <v>АТП</v>
      </c>
      <c r="R2054" s="4" t="b">
        <f>EXACT(VLOOKUP(A2054,Торг!$A:$A,1,0),A2054)</f>
        <v>1</v>
      </c>
    </row>
    <row r="2055" spans="1:18" ht="60" x14ac:dyDescent="0.25">
      <c r="A2055" s="110" t="s">
        <v>2765</v>
      </c>
      <c r="B2055" s="109">
        <v>327703</v>
      </c>
      <c r="C2055" s="109">
        <v>327703</v>
      </c>
      <c r="D2055" s="110" t="s">
        <v>3233</v>
      </c>
      <c r="E2055" s="110" t="s">
        <v>2704</v>
      </c>
      <c r="F2055" s="110"/>
      <c r="G2055" s="110"/>
      <c r="H2055" s="110"/>
      <c r="I2055" s="110" t="s">
        <v>10</v>
      </c>
      <c r="J2055" s="111">
        <v>3600</v>
      </c>
      <c r="K2055" s="111">
        <v>5090</v>
      </c>
      <c r="L2055" s="110" t="s">
        <v>3406</v>
      </c>
      <c r="M2055" s="109">
        <v>1</v>
      </c>
      <c r="N2055" s="109"/>
      <c r="O2055" s="110"/>
      <c r="P2055" s="41" t="str">
        <f t="shared" si="32"/>
        <v>1</v>
      </c>
      <c r="Q2055" s="41" t="str">
        <f>INDEX(Торг!$J:$J,MATCH($B2055,Торг!$B:$B,0))</f>
        <v>АТП</v>
      </c>
      <c r="R2055" s="4" t="b">
        <f>EXACT(VLOOKUP(A2055,Торг!$A:$A,1,0),A2055)</f>
        <v>1</v>
      </c>
    </row>
    <row r="2056" spans="1:18" ht="60" x14ac:dyDescent="0.25">
      <c r="A2056" s="110" t="s">
        <v>2765</v>
      </c>
      <c r="B2056" s="109">
        <v>327505</v>
      </c>
      <c r="C2056" s="109">
        <v>327505</v>
      </c>
      <c r="D2056" s="110" t="s">
        <v>3234</v>
      </c>
      <c r="E2056" s="110" t="s">
        <v>2704</v>
      </c>
      <c r="F2056" s="110"/>
      <c r="G2056" s="110"/>
      <c r="H2056" s="110"/>
      <c r="I2056" s="110" t="s">
        <v>10</v>
      </c>
      <c r="J2056" s="111">
        <v>3600</v>
      </c>
      <c r="K2056" s="111">
        <v>5090</v>
      </c>
      <c r="L2056" s="110" t="s">
        <v>3406</v>
      </c>
      <c r="M2056" s="109">
        <v>1</v>
      </c>
      <c r="N2056" s="109"/>
      <c r="O2056" s="110"/>
      <c r="P2056" s="41" t="str">
        <f t="shared" si="32"/>
        <v>1</v>
      </c>
      <c r="Q2056" s="41" t="str">
        <f>INDEX(Торг!$J:$J,MATCH($B2056,Торг!$B:$B,0))</f>
        <v>АТП</v>
      </c>
      <c r="R2056" s="4" t="b">
        <f>EXACT(VLOOKUP(A2056,Торг!$A:$A,1,0),A2056)</f>
        <v>1</v>
      </c>
    </row>
    <row r="2057" spans="1:18" ht="75" x14ac:dyDescent="0.25">
      <c r="A2057" s="110" t="s">
        <v>2765</v>
      </c>
      <c r="B2057" s="109">
        <v>327385</v>
      </c>
      <c r="C2057" s="109">
        <v>327385</v>
      </c>
      <c r="D2057" s="110" t="s">
        <v>3235</v>
      </c>
      <c r="E2057" s="110" t="s">
        <v>2704</v>
      </c>
      <c r="F2057" s="110"/>
      <c r="G2057" s="110"/>
      <c r="H2057" s="110"/>
      <c r="I2057" s="110" t="s">
        <v>10</v>
      </c>
      <c r="J2057" s="111">
        <v>3600</v>
      </c>
      <c r="K2057" s="111">
        <v>5090</v>
      </c>
      <c r="L2057" s="110" t="s">
        <v>3406</v>
      </c>
      <c r="M2057" s="109">
        <v>1</v>
      </c>
      <c r="N2057" s="109"/>
      <c r="O2057" s="110"/>
      <c r="P2057" s="41" t="str">
        <f t="shared" si="32"/>
        <v>1</v>
      </c>
      <c r="Q2057" s="41" t="str">
        <f>INDEX(Торг!$J:$J,MATCH($B2057,Торг!$B:$B,0))</f>
        <v>АТП</v>
      </c>
      <c r="R2057" s="4" t="b">
        <f>EXACT(VLOOKUP(A2057,Торг!$A:$A,1,0),A2057)</f>
        <v>1</v>
      </c>
    </row>
    <row r="2058" spans="1:18" ht="60" x14ac:dyDescent="0.25">
      <c r="A2058" s="110" t="s">
        <v>2765</v>
      </c>
      <c r="B2058" s="109">
        <v>327193</v>
      </c>
      <c r="C2058" s="109">
        <v>327193</v>
      </c>
      <c r="D2058" s="110" t="s">
        <v>3236</v>
      </c>
      <c r="E2058" s="110" t="s">
        <v>2704</v>
      </c>
      <c r="F2058" s="110"/>
      <c r="G2058" s="110"/>
      <c r="H2058" s="110"/>
      <c r="I2058" s="110" t="s">
        <v>10</v>
      </c>
      <c r="J2058" s="111">
        <v>3000</v>
      </c>
      <c r="K2058" s="111">
        <v>4290</v>
      </c>
      <c r="L2058" s="110"/>
      <c r="M2058" s="109">
        <v>1</v>
      </c>
      <c r="N2058" s="109">
        <v>1</v>
      </c>
      <c r="O2058" s="110"/>
      <c r="P2058" s="41" t="str">
        <f t="shared" si="32"/>
        <v>1ск1</v>
      </c>
      <c r="Q2058" s="41" t="str">
        <f>INDEX(Торг!$J:$J,MATCH($B2058,Торг!$B:$B,0))</f>
        <v>АТП</v>
      </c>
      <c r="R2058" s="4" t="b">
        <f>EXACT(VLOOKUP(A2058,Торг!$A:$A,1,0),A2058)</f>
        <v>1</v>
      </c>
    </row>
    <row r="2059" spans="1:18" ht="60" x14ac:dyDescent="0.25">
      <c r="A2059" s="110" t="s">
        <v>2765</v>
      </c>
      <c r="B2059" s="109">
        <v>327739</v>
      </c>
      <c r="C2059" s="109">
        <v>327739</v>
      </c>
      <c r="D2059" s="110" t="s">
        <v>3237</v>
      </c>
      <c r="E2059" s="110" t="s">
        <v>2704</v>
      </c>
      <c r="F2059" s="110"/>
      <c r="G2059" s="110"/>
      <c r="H2059" s="110"/>
      <c r="I2059" s="110" t="s">
        <v>10</v>
      </c>
      <c r="J2059" s="111">
        <v>3600</v>
      </c>
      <c r="K2059" s="111">
        <v>5090</v>
      </c>
      <c r="L2059" s="110" t="s">
        <v>3406</v>
      </c>
      <c r="M2059" s="109">
        <v>1</v>
      </c>
      <c r="N2059" s="109"/>
      <c r="O2059" s="110"/>
      <c r="P2059" s="41" t="str">
        <f t="shared" si="32"/>
        <v>1</v>
      </c>
      <c r="Q2059" s="41" t="str">
        <f>INDEX(Торг!$J:$J,MATCH($B2059,Торг!$B:$B,0))</f>
        <v>АТП</v>
      </c>
      <c r="R2059" s="4" t="b">
        <f>EXACT(VLOOKUP(A2059,Торг!$A:$A,1,0),A2059)</f>
        <v>1</v>
      </c>
    </row>
    <row r="2060" spans="1:18" ht="60" x14ac:dyDescent="0.25">
      <c r="A2060" s="110" t="s">
        <v>2765</v>
      </c>
      <c r="B2060" s="109">
        <v>327421</v>
      </c>
      <c r="C2060" s="109">
        <v>327421</v>
      </c>
      <c r="D2060" s="110" t="s">
        <v>3238</v>
      </c>
      <c r="E2060" s="110" t="s">
        <v>2704</v>
      </c>
      <c r="F2060" s="110"/>
      <c r="G2060" s="110"/>
      <c r="H2060" s="110"/>
      <c r="I2060" s="110" t="s">
        <v>10</v>
      </c>
      <c r="J2060" s="111">
        <v>3600</v>
      </c>
      <c r="K2060" s="111">
        <v>5090</v>
      </c>
      <c r="L2060" s="110" t="s">
        <v>3406</v>
      </c>
      <c r="M2060" s="109">
        <v>1</v>
      </c>
      <c r="N2060" s="109"/>
      <c r="O2060" s="110"/>
      <c r="P2060" s="41" t="str">
        <f t="shared" si="32"/>
        <v>1</v>
      </c>
      <c r="Q2060" s="41" t="str">
        <f>INDEX(Торг!$J:$J,MATCH($B2060,Торг!$B:$B,0))</f>
        <v>АТП</v>
      </c>
      <c r="R2060" s="4" t="b">
        <f>EXACT(VLOOKUP(A2060,Торг!$A:$A,1,0),A2060)</f>
        <v>1</v>
      </c>
    </row>
    <row r="2061" spans="1:18" ht="60" x14ac:dyDescent="0.25">
      <c r="A2061" s="110" t="s">
        <v>2765</v>
      </c>
      <c r="B2061" s="109">
        <v>327555</v>
      </c>
      <c r="C2061" s="109">
        <v>327555</v>
      </c>
      <c r="D2061" s="110" t="s">
        <v>3239</v>
      </c>
      <c r="E2061" s="110" t="s">
        <v>2704</v>
      </c>
      <c r="F2061" s="110"/>
      <c r="G2061" s="110"/>
      <c r="H2061" s="110"/>
      <c r="I2061" s="110" t="s">
        <v>10</v>
      </c>
      <c r="J2061" s="111">
        <v>3600</v>
      </c>
      <c r="K2061" s="111">
        <v>5090</v>
      </c>
      <c r="L2061" s="110" t="s">
        <v>3406</v>
      </c>
      <c r="M2061" s="109">
        <v>1</v>
      </c>
      <c r="N2061" s="109"/>
      <c r="O2061" s="110"/>
      <c r="P2061" s="41" t="str">
        <f t="shared" si="32"/>
        <v>1</v>
      </c>
      <c r="Q2061" s="41" t="str">
        <f>INDEX(Торг!$J:$J,MATCH($B2061,Торг!$B:$B,0))</f>
        <v>АТП</v>
      </c>
      <c r="R2061" s="4" t="b">
        <f>EXACT(VLOOKUP(A2061,Торг!$A:$A,1,0),A2061)</f>
        <v>1</v>
      </c>
    </row>
    <row r="2062" spans="1:18" ht="60" x14ac:dyDescent="0.25">
      <c r="A2062" s="110" t="s">
        <v>2765</v>
      </c>
      <c r="B2062" s="109">
        <v>327539</v>
      </c>
      <c r="C2062" s="109">
        <v>327539</v>
      </c>
      <c r="D2062" s="110" t="s">
        <v>3240</v>
      </c>
      <c r="E2062" s="110" t="s">
        <v>2704</v>
      </c>
      <c r="F2062" s="110"/>
      <c r="G2062" s="110"/>
      <c r="H2062" s="110"/>
      <c r="I2062" s="110" t="s">
        <v>10</v>
      </c>
      <c r="J2062" s="111">
        <v>3600</v>
      </c>
      <c r="K2062" s="111">
        <v>5090</v>
      </c>
      <c r="L2062" s="110" t="s">
        <v>3406</v>
      </c>
      <c r="M2062" s="109">
        <v>1</v>
      </c>
      <c r="N2062" s="109"/>
      <c r="O2062" s="110"/>
      <c r="P2062" s="41" t="str">
        <f t="shared" si="32"/>
        <v>1</v>
      </c>
      <c r="Q2062" s="41" t="str">
        <f>INDEX(Торг!$J:$J,MATCH($B2062,Торг!$B:$B,0))</f>
        <v>АТП</v>
      </c>
      <c r="R2062" s="4" t="b">
        <f>EXACT(VLOOKUP(A2062,Торг!$A:$A,1,0),A2062)</f>
        <v>1</v>
      </c>
    </row>
    <row r="2063" spans="1:18" ht="60" x14ac:dyDescent="0.25">
      <c r="A2063" s="110" t="s">
        <v>2765</v>
      </c>
      <c r="B2063" s="109">
        <v>327493</v>
      </c>
      <c r="C2063" s="109">
        <v>327493</v>
      </c>
      <c r="D2063" s="110" t="s">
        <v>3241</v>
      </c>
      <c r="E2063" s="110" t="s">
        <v>2704</v>
      </c>
      <c r="F2063" s="110"/>
      <c r="G2063" s="110"/>
      <c r="H2063" s="110"/>
      <c r="I2063" s="110" t="s">
        <v>10</v>
      </c>
      <c r="J2063" s="111">
        <v>3600</v>
      </c>
      <c r="K2063" s="111">
        <v>5090</v>
      </c>
      <c r="L2063" s="110" t="s">
        <v>3406</v>
      </c>
      <c r="M2063" s="109">
        <v>1</v>
      </c>
      <c r="N2063" s="109"/>
      <c r="O2063" s="110"/>
      <c r="P2063" s="41" t="str">
        <f t="shared" si="32"/>
        <v>1</v>
      </c>
      <c r="Q2063" s="41" t="str">
        <f>INDEX(Торг!$J:$J,MATCH($B2063,Торг!$B:$B,0))</f>
        <v>АТП</v>
      </c>
      <c r="R2063" s="4" t="b">
        <f>EXACT(VLOOKUP(A2063,Торг!$A:$A,1,0),A2063)</f>
        <v>1</v>
      </c>
    </row>
    <row r="2064" spans="1:18" ht="60" x14ac:dyDescent="0.25">
      <c r="A2064" s="110" t="s">
        <v>2765</v>
      </c>
      <c r="B2064" s="109">
        <v>327667</v>
      </c>
      <c r="C2064" s="109">
        <v>327667</v>
      </c>
      <c r="D2064" s="110" t="s">
        <v>3242</v>
      </c>
      <c r="E2064" s="110" t="s">
        <v>2704</v>
      </c>
      <c r="F2064" s="110"/>
      <c r="G2064" s="110"/>
      <c r="H2064" s="110"/>
      <c r="I2064" s="110" t="s">
        <v>10</v>
      </c>
      <c r="J2064" s="111">
        <v>3600</v>
      </c>
      <c r="K2064" s="111">
        <v>5090</v>
      </c>
      <c r="L2064" s="110" t="s">
        <v>3406</v>
      </c>
      <c r="M2064" s="109">
        <v>1</v>
      </c>
      <c r="N2064" s="109"/>
      <c r="O2064" s="110"/>
      <c r="P2064" s="41" t="str">
        <f t="shared" si="32"/>
        <v>1</v>
      </c>
      <c r="Q2064" s="41" t="str">
        <f>INDEX(Торг!$J:$J,MATCH($B2064,Торг!$B:$B,0))</f>
        <v>АТП</v>
      </c>
      <c r="R2064" s="4" t="b">
        <f>EXACT(VLOOKUP(A2064,Торг!$A:$A,1,0),A2064)</f>
        <v>1</v>
      </c>
    </row>
    <row r="2065" spans="1:18" ht="60" x14ac:dyDescent="0.25">
      <c r="A2065" s="110" t="s">
        <v>2765</v>
      </c>
      <c r="B2065" s="109">
        <v>327651</v>
      </c>
      <c r="C2065" s="109">
        <v>327651</v>
      </c>
      <c r="D2065" s="110" t="s">
        <v>3243</v>
      </c>
      <c r="E2065" s="110" t="s">
        <v>2704</v>
      </c>
      <c r="F2065" s="110"/>
      <c r="G2065" s="110"/>
      <c r="H2065" s="110"/>
      <c r="I2065" s="110" t="s">
        <v>10</v>
      </c>
      <c r="J2065" s="111">
        <v>3600</v>
      </c>
      <c r="K2065" s="111">
        <v>5090</v>
      </c>
      <c r="L2065" s="110" t="s">
        <v>3406</v>
      </c>
      <c r="M2065" s="109">
        <v>1</v>
      </c>
      <c r="N2065" s="109"/>
      <c r="O2065" s="110"/>
      <c r="P2065" s="41" t="str">
        <f t="shared" si="32"/>
        <v>1</v>
      </c>
      <c r="Q2065" s="41" t="str">
        <f>INDEX(Торг!$J:$J,MATCH($B2065,Торг!$B:$B,0))</f>
        <v>АТП</v>
      </c>
      <c r="R2065" s="4" t="b">
        <f>EXACT(VLOOKUP(A2065,Торг!$A:$A,1,0),A2065)</f>
        <v>1</v>
      </c>
    </row>
    <row r="2066" spans="1:18" ht="60" x14ac:dyDescent="0.25">
      <c r="A2066" s="110" t="s">
        <v>2765</v>
      </c>
      <c r="B2066" s="109">
        <v>327723</v>
      </c>
      <c r="C2066" s="109">
        <v>327723</v>
      </c>
      <c r="D2066" s="110" t="s">
        <v>3244</v>
      </c>
      <c r="E2066" s="110" t="s">
        <v>2704</v>
      </c>
      <c r="F2066" s="110"/>
      <c r="G2066" s="110"/>
      <c r="H2066" s="110"/>
      <c r="I2066" s="110" t="s">
        <v>10</v>
      </c>
      <c r="J2066" s="111">
        <v>3600</v>
      </c>
      <c r="K2066" s="111">
        <v>5090</v>
      </c>
      <c r="L2066" s="110" t="s">
        <v>3406</v>
      </c>
      <c r="M2066" s="109">
        <v>1</v>
      </c>
      <c r="N2066" s="109"/>
      <c r="O2066" s="110"/>
      <c r="P2066" s="41" t="str">
        <f t="shared" si="32"/>
        <v>1</v>
      </c>
      <c r="Q2066" s="41" t="str">
        <f>INDEX(Торг!$J:$J,MATCH($B2066,Торг!$B:$B,0))</f>
        <v>АТП</v>
      </c>
      <c r="R2066" s="4" t="b">
        <f>EXACT(VLOOKUP(A2066,Торг!$A:$A,1,0),A2066)</f>
        <v>1</v>
      </c>
    </row>
    <row r="2067" spans="1:18" ht="60" x14ac:dyDescent="0.25">
      <c r="A2067" s="110" t="s">
        <v>2765</v>
      </c>
      <c r="B2067" s="109">
        <v>327563</v>
      </c>
      <c r="C2067" s="109">
        <v>327563</v>
      </c>
      <c r="D2067" s="110" t="s">
        <v>3245</v>
      </c>
      <c r="E2067" s="110" t="s">
        <v>2704</v>
      </c>
      <c r="F2067" s="110"/>
      <c r="G2067" s="110"/>
      <c r="H2067" s="110"/>
      <c r="I2067" s="110" t="s">
        <v>10</v>
      </c>
      <c r="J2067" s="111">
        <v>3600</v>
      </c>
      <c r="K2067" s="111">
        <v>5090</v>
      </c>
      <c r="L2067" s="110" t="s">
        <v>3406</v>
      </c>
      <c r="M2067" s="109">
        <v>1</v>
      </c>
      <c r="N2067" s="109"/>
      <c r="O2067" s="110"/>
      <c r="P2067" s="41" t="str">
        <f t="shared" si="32"/>
        <v>1</v>
      </c>
      <c r="Q2067" s="41" t="str">
        <f>INDEX(Торг!$J:$J,MATCH($B2067,Торг!$B:$B,0))</f>
        <v>АТП</v>
      </c>
      <c r="R2067" s="4" t="b">
        <f>EXACT(VLOOKUP(A2067,Торг!$A:$A,1,0),A2067)</f>
        <v>1</v>
      </c>
    </row>
    <row r="2068" spans="1:18" ht="60" x14ac:dyDescent="0.25">
      <c r="A2068" s="110" t="s">
        <v>2765</v>
      </c>
      <c r="B2068" s="109">
        <v>327437</v>
      </c>
      <c r="C2068" s="109">
        <v>327437</v>
      </c>
      <c r="D2068" s="110" t="s">
        <v>3246</v>
      </c>
      <c r="E2068" s="110" t="s">
        <v>2704</v>
      </c>
      <c r="F2068" s="110"/>
      <c r="G2068" s="110"/>
      <c r="H2068" s="110"/>
      <c r="I2068" s="110" t="s">
        <v>10</v>
      </c>
      <c r="J2068" s="111">
        <v>3600</v>
      </c>
      <c r="K2068" s="111">
        <v>5090</v>
      </c>
      <c r="L2068" s="110" t="s">
        <v>3406</v>
      </c>
      <c r="M2068" s="109">
        <v>1</v>
      </c>
      <c r="N2068" s="109"/>
      <c r="O2068" s="110"/>
      <c r="P2068" s="41" t="str">
        <f t="shared" si="32"/>
        <v>1</v>
      </c>
      <c r="Q2068" s="41" t="str">
        <f>INDEX(Торг!$J:$J,MATCH($B2068,Торг!$B:$B,0))</f>
        <v>АТП</v>
      </c>
      <c r="R2068" s="4" t="b">
        <f>EXACT(VLOOKUP(A2068,Торг!$A:$A,1,0),A2068)</f>
        <v>1</v>
      </c>
    </row>
    <row r="2069" spans="1:18" ht="60" x14ac:dyDescent="0.25">
      <c r="A2069" s="110" t="s">
        <v>2765</v>
      </c>
      <c r="B2069" s="109">
        <v>327675</v>
      </c>
      <c r="C2069" s="109">
        <v>327675</v>
      </c>
      <c r="D2069" s="110" t="s">
        <v>3247</v>
      </c>
      <c r="E2069" s="110" t="s">
        <v>2704</v>
      </c>
      <c r="F2069" s="110"/>
      <c r="G2069" s="110"/>
      <c r="H2069" s="110"/>
      <c r="I2069" s="110" t="s">
        <v>10</v>
      </c>
      <c r="J2069" s="111">
        <v>3600</v>
      </c>
      <c r="K2069" s="111">
        <v>5090</v>
      </c>
      <c r="L2069" s="110" t="s">
        <v>3406</v>
      </c>
      <c r="M2069" s="109">
        <v>1</v>
      </c>
      <c r="N2069" s="109"/>
      <c r="O2069" s="110"/>
      <c r="P2069" s="41" t="str">
        <f t="shared" si="32"/>
        <v>1</v>
      </c>
      <c r="Q2069" s="41" t="str">
        <f>INDEX(Торг!$J:$J,MATCH($B2069,Торг!$B:$B,0))</f>
        <v>АТП</v>
      </c>
      <c r="R2069" s="4" t="b">
        <f>EXACT(VLOOKUP(A2069,Торг!$A:$A,1,0),A2069)</f>
        <v>1</v>
      </c>
    </row>
    <row r="2070" spans="1:18" ht="60" x14ac:dyDescent="0.25">
      <c r="A2070" s="110" t="s">
        <v>2765</v>
      </c>
      <c r="B2070" s="109">
        <v>327571</v>
      </c>
      <c r="C2070" s="109">
        <v>327571</v>
      </c>
      <c r="D2070" s="110" t="s">
        <v>3248</v>
      </c>
      <c r="E2070" s="110" t="s">
        <v>2704</v>
      </c>
      <c r="F2070" s="110"/>
      <c r="G2070" s="110"/>
      <c r="H2070" s="110"/>
      <c r="I2070" s="110" t="s">
        <v>10</v>
      </c>
      <c r="J2070" s="111">
        <v>3600</v>
      </c>
      <c r="K2070" s="111">
        <v>5090</v>
      </c>
      <c r="L2070" s="110" t="s">
        <v>3406</v>
      </c>
      <c r="M2070" s="109">
        <v>1</v>
      </c>
      <c r="N2070" s="109"/>
      <c r="O2070" s="110"/>
      <c r="P2070" s="41" t="str">
        <f t="shared" si="32"/>
        <v>1</v>
      </c>
      <c r="Q2070" s="41" t="str">
        <f>INDEX(Торг!$J:$J,MATCH($B2070,Торг!$B:$B,0))</f>
        <v>АТП</v>
      </c>
      <c r="R2070" s="4" t="b">
        <f>EXACT(VLOOKUP(A2070,Торг!$A:$A,1,0),A2070)</f>
        <v>1</v>
      </c>
    </row>
    <row r="2071" spans="1:18" ht="60" x14ac:dyDescent="0.25">
      <c r="A2071" s="110" t="s">
        <v>2765</v>
      </c>
      <c r="B2071" s="109">
        <v>327525</v>
      </c>
      <c r="C2071" s="109">
        <v>327525</v>
      </c>
      <c r="D2071" s="110" t="s">
        <v>3249</v>
      </c>
      <c r="E2071" s="110" t="s">
        <v>2704</v>
      </c>
      <c r="F2071" s="110"/>
      <c r="G2071" s="110"/>
      <c r="H2071" s="110"/>
      <c r="I2071" s="110" t="s">
        <v>10</v>
      </c>
      <c r="J2071" s="111">
        <v>3600</v>
      </c>
      <c r="K2071" s="111">
        <v>5090</v>
      </c>
      <c r="L2071" s="110" t="s">
        <v>3406</v>
      </c>
      <c r="M2071" s="109">
        <v>1</v>
      </c>
      <c r="N2071" s="109"/>
      <c r="O2071" s="110"/>
      <c r="P2071" s="41" t="str">
        <f t="shared" si="32"/>
        <v>1</v>
      </c>
      <c r="Q2071" s="41" t="str">
        <f>INDEX(Торг!$J:$J,MATCH($B2071,Торг!$B:$B,0))</f>
        <v>АТП</v>
      </c>
      <c r="R2071" s="4" t="b">
        <f>EXACT(VLOOKUP(A2071,Торг!$A:$A,1,0),A2071)</f>
        <v>1</v>
      </c>
    </row>
    <row r="2072" spans="1:18" ht="60" x14ac:dyDescent="0.25">
      <c r="A2072" s="110" t="s">
        <v>2765</v>
      </c>
      <c r="B2072" s="109">
        <v>327611</v>
      </c>
      <c r="C2072" s="109">
        <v>327611</v>
      </c>
      <c r="D2072" s="110" t="s">
        <v>3250</v>
      </c>
      <c r="E2072" s="110" t="s">
        <v>2704</v>
      </c>
      <c r="F2072" s="110"/>
      <c r="G2072" s="110"/>
      <c r="H2072" s="110"/>
      <c r="I2072" s="110" t="s">
        <v>10</v>
      </c>
      <c r="J2072" s="111">
        <v>3600</v>
      </c>
      <c r="K2072" s="111">
        <v>5090</v>
      </c>
      <c r="L2072" s="110" t="s">
        <v>3406</v>
      </c>
      <c r="M2072" s="109">
        <v>1</v>
      </c>
      <c r="N2072" s="109"/>
      <c r="O2072" s="110"/>
      <c r="P2072" s="41" t="str">
        <f t="shared" si="32"/>
        <v>1</v>
      </c>
      <c r="Q2072" s="41" t="str">
        <f>INDEX(Торг!$J:$J,MATCH($B2072,Торг!$B:$B,0))</f>
        <v>АТП</v>
      </c>
      <c r="R2072" s="4" t="b">
        <f>EXACT(VLOOKUP(A2072,Торг!$A:$A,1,0),A2072)</f>
        <v>1</v>
      </c>
    </row>
    <row r="2073" spans="1:18" ht="60" x14ac:dyDescent="0.25">
      <c r="A2073" s="110" t="s">
        <v>2765</v>
      </c>
      <c r="B2073" s="109">
        <v>327477</v>
      </c>
      <c r="C2073" s="109">
        <v>327477</v>
      </c>
      <c r="D2073" s="110" t="s">
        <v>3251</v>
      </c>
      <c r="E2073" s="110" t="s">
        <v>2704</v>
      </c>
      <c r="F2073" s="110"/>
      <c r="G2073" s="110"/>
      <c r="H2073" s="110"/>
      <c r="I2073" s="110" t="s">
        <v>10</v>
      </c>
      <c r="J2073" s="111">
        <v>3600</v>
      </c>
      <c r="K2073" s="111">
        <v>5090</v>
      </c>
      <c r="L2073" s="110" t="s">
        <v>3406</v>
      </c>
      <c r="M2073" s="109">
        <v>1</v>
      </c>
      <c r="N2073" s="109"/>
      <c r="O2073" s="110"/>
      <c r="P2073" s="41" t="str">
        <f t="shared" si="32"/>
        <v>1</v>
      </c>
      <c r="Q2073" s="41" t="str">
        <f>INDEX(Торг!$J:$J,MATCH($B2073,Торг!$B:$B,0))</f>
        <v>АТП</v>
      </c>
      <c r="R2073" s="4" t="b">
        <f>EXACT(VLOOKUP(A2073,Торг!$A:$A,1,0),A2073)</f>
        <v>1</v>
      </c>
    </row>
    <row r="2074" spans="1:18" ht="60" x14ac:dyDescent="0.25">
      <c r="A2074" s="110" t="s">
        <v>2765</v>
      </c>
      <c r="B2074" s="109">
        <v>327715</v>
      </c>
      <c r="C2074" s="109">
        <v>327715</v>
      </c>
      <c r="D2074" s="110" t="s">
        <v>3252</v>
      </c>
      <c r="E2074" s="110" t="s">
        <v>2704</v>
      </c>
      <c r="F2074" s="110"/>
      <c r="G2074" s="110"/>
      <c r="H2074" s="110"/>
      <c r="I2074" s="110" t="s">
        <v>10</v>
      </c>
      <c r="J2074" s="111">
        <v>3600</v>
      </c>
      <c r="K2074" s="111">
        <v>5090</v>
      </c>
      <c r="L2074" s="110" t="s">
        <v>3406</v>
      </c>
      <c r="M2074" s="109">
        <v>1</v>
      </c>
      <c r="N2074" s="109"/>
      <c r="O2074" s="110"/>
      <c r="P2074" s="41" t="str">
        <f t="shared" si="32"/>
        <v>1</v>
      </c>
      <c r="Q2074" s="41" t="str">
        <f>INDEX(Торг!$J:$J,MATCH($B2074,Торг!$B:$B,0))</f>
        <v>АТП</v>
      </c>
      <c r="R2074" s="4" t="b">
        <f>EXACT(VLOOKUP(A2074,Торг!$A:$A,1,0),A2074)</f>
        <v>1</v>
      </c>
    </row>
    <row r="2075" spans="1:18" ht="60" x14ac:dyDescent="0.25">
      <c r="A2075" s="110" t="s">
        <v>2765</v>
      </c>
      <c r="B2075" s="109">
        <v>327755</v>
      </c>
      <c r="C2075" s="109">
        <v>327755</v>
      </c>
      <c r="D2075" s="110" t="s">
        <v>3253</v>
      </c>
      <c r="E2075" s="110" t="s">
        <v>2704</v>
      </c>
      <c r="F2075" s="110"/>
      <c r="G2075" s="110"/>
      <c r="H2075" s="110"/>
      <c r="I2075" s="110" t="s">
        <v>10</v>
      </c>
      <c r="J2075" s="111">
        <v>3600</v>
      </c>
      <c r="K2075" s="111">
        <v>5090</v>
      </c>
      <c r="L2075" s="110" t="s">
        <v>3406</v>
      </c>
      <c r="M2075" s="109">
        <v>1</v>
      </c>
      <c r="N2075" s="109"/>
      <c r="O2075" s="110"/>
      <c r="P2075" s="41" t="str">
        <f t="shared" si="32"/>
        <v>1</v>
      </c>
      <c r="Q2075" s="41" t="str">
        <f>INDEX(Торг!$J:$J,MATCH($B2075,Торг!$B:$B,0))</f>
        <v>АТП</v>
      </c>
      <c r="R2075" s="4" t="b">
        <f>EXACT(VLOOKUP(A2075,Торг!$A:$A,1,0),A2075)</f>
        <v>1</v>
      </c>
    </row>
    <row r="2076" spans="1:18" ht="60" x14ac:dyDescent="0.25">
      <c r="A2076" s="110" t="s">
        <v>2765</v>
      </c>
      <c r="B2076" s="109">
        <v>327413</v>
      </c>
      <c r="C2076" s="109">
        <v>327413</v>
      </c>
      <c r="D2076" s="110" t="s">
        <v>3254</v>
      </c>
      <c r="E2076" s="110" t="s">
        <v>2704</v>
      </c>
      <c r="F2076" s="110"/>
      <c r="G2076" s="110"/>
      <c r="H2076" s="110"/>
      <c r="I2076" s="110" t="s">
        <v>10</v>
      </c>
      <c r="J2076" s="111">
        <v>3600</v>
      </c>
      <c r="K2076" s="111">
        <v>5090</v>
      </c>
      <c r="L2076" s="110" t="s">
        <v>3406</v>
      </c>
      <c r="M2076" s="109">
        <v>1</v>
      </c>
      <c r="N2076" s="109"/>
      <c r="O2076" s="110"/>
      <c r="P2076" s="41" t="str">
        <f t="shared" si="32"/>
        <v>1</v>
      </c>
      <c r="Q2076" s="41" t="str">
        <f>INDEX(Торг!$J:$J,MATCH($B2076,Торг!$B:$B,0))</f>
        <v>АТП</v>
      </c>
      <c r="R2076" s="4" t="b">
        <f>EXACT(VLOOKUP(A2076,Торг!$A:$A,1,0),A2076)</f>
        <v>1</v>
      </c>
    </row>
    <row r="2077" spans="1:18" ht="60" x14ac:dyDescent="0.25">
      <c r="A2077" s="110" t="s">
        <v>2765</v>
      </c>
      <c r="B2077" s="109">
        <v>327603</v>
      </c>
      <c r="C2077" s="109">
        <v>327603</v>
      </c>
      <c r="D2077" s="110" t="s">
        <v>3255</v>
      </c>
      <c r="E2077" s="110" t="s">
        <v>2704</v>
      </c>
      <c r="F2077" s="110"/>
      <c r="G2077" s="110"/>
      <c r="H2077" s="110"/>
      <c r="I2077" s="110" t="s">
        <v>10</v>
      </c>
      <c r="J2077" s="111">
        <v>3600</v>
      </c>
      <c r="K2077" s="111">
        <v>5090</v>
      </c>
      <c r="L2077" s="110" t="s">
        <v>3406</v>
      </c>
      <c r="M2077" s="109">
        <v>1</v>
      </c>
      <c r="N2077" s="109"/>
      <c r="O2077" s="110"/>
      <c r="P2077" s="41" t="str">
        <f t="shared" si="32"/>
        <v>1</v>
      </c>
      <c r="Q2077" s="41" t="str">
        <f>INDEX(Торг!$J:$J,MATCH($B2077,Торг!$B:$B,0))</f>
        <v>АТП</v>
      </c>
      <c r="R2077" s="4" t="b">
        <f>EXACT(VLOOKUP(A2077,Торг!$A:$A,1,0),A2077)</f>
        <v>1</v>
      </c>
    </row>
    <row r="2078" spans="1:18" ht="60" x14ac:dyDescent="0.25">
      <c r="A2078" s="110" t="s">
        <v>2765</v>
      </c>
      <c r="B2078" s="109">
        <v>327485</v>
      </c>
      <c r="C2078" s="109">
        <v>327485</v>
      </c>
      <c r="D2078" s="110" t="s">
        <v>3256</v>
      </c>
      <c r="E2078" s="110" t="s">
        <v>2704</v>
      </c>
      <c r="F2078" s="110"/>
      <c r="G2078" s="110"/>
      <c r="H2078" s="110"/>
      <c r="I2078" s="110" t="s">
        <v>10</v>
      </c>
      <c r="J2078" s="111">
        <v>3600</v>
      </c>
      <c r="K2078" s="111">
        <v>5090</v>
      </c>
      <c r="L2078" s="110" t="s">
        <v>3406</v>
      </c>
      <c r="M2078" s="109">
        <v>1</v>
      </c>
      <c r="N2078" s="109"/>
      <c r="O2078" s="110"/>
      <c r="P2078" s="41" t="str">
        <f t="shared" si="32"/>
        <v>1</v>
      </c>
      <c r="Q2078" s="41" t="str">
        <f>INDEX(Торг!$J:$J,MATCH($B2078,Торг!$B:$B,0))</f>
        <v>АТП</v>
      </c>
      <c r="R2078" s="4" t="b">
        <f>EXACT(VLOOKUP(A2078,Торг!$A:$A,1,0),A2078)</f>
        <v>1</v>
      </c>
    </row>
    <row r="2079" spans="1:18" ht="60" x14ac:dyDescent="0.25">
      <c r="A2079" s="110" t="s">
        <v>2765</v>
      </c>
      <c r="B2079" s="109">
        <v>327635</v>
      </c>
      <c r="C2079" s="109">
        <v>327635</v>
      </c>
      <c r="D2079" s="110" t="s">
        <v>3257</v>
      </c>
      <c r="E2079" s="110" t="s">
        <v>2704</v>
      </c>
      <c r="F2079" s="110"/>
      <c r="G2079" s="110"/>
      <c r="H2079" s="110"/>
      <c r="I2079" s="110" t="s">
        <v>10</v>
      </c>
      <c r="J2079" s="111">
        <v>3600</v>
      </c>
      <c r="K2079" s="111">
        <v>5090</v>
      </c>
      <c r="L2079" s="110" t="s">
        <v>3406</v>
      </c>
      <c r="M2079" s="109">
        <v>1</v>
      </c>
      <c r="N2079" s="109"/>
      <c r="O2079" s="110"/>
      <c r="P2079" s="41" t="str">
        <f t="shared" si="32"/>
        <v>1</v>
      </c>
      <c r="Q2079" s="41" t="str">
        <f>INDEX(Торг!$J:$J,MATCH($B2079,Торг!$B:$B,0))</f>
        <v>АТП</v>
      </c>
      <c r="R2079" s="4" t="b">
        <f>EXACT(VLOOKUP(A2079,Торг!$A:$A,1,0),A2079)</f>
        <v>1</v>
      </c>
    </row>
    <row r="2080" spans="1:18" ht="60" x14ac:dyDescent="0.25">
      <c r="A2080" s="110" t="s">
        <v>2765</v>
      </c>
      <c r="B2080" s="109">
        <v>327699</v>
      </c>
      <c r="C2080" s="109">
        <v>327699</v>
      </c>
      <c r="D2080" s="110" t="s">
        <v>3258</v>
      </c>
      <c r="E2080" s="110" t="s">
        <v>2704</v>
      </c>
      <c r="F2080" s="110"/>
      <c r="G2080" s="110"/>
      <c r="H2080" s="110"/>
      <c r="I2080" s="110" t="s">
        <v>10</v>
      </c>
      <c r="J2080" s="111">
        <v>3600</v>
      </c>
      <c r="K2080" s="111">
        <v>5090</v>
      </c>
      <c r="L2080" s="110" t="s">
        <v>3406</v>
      </c>
      <c r="M2080" s="109">
        <v>1</v>
      </c>
      <c r="N2080" s="109"/>
      <c r="O2080" s="110"/>
      <c r="P2080" s="41" t="str">
        <f t="shared" si="32"/>
        <v>1</v>
      </c>
      <c r="Q2080" s="41" t="str">
        <f>INDEX(Торг!$J:$J,MATCH($B2080,Торг!$B:$B,0))</f>
        <v>АТП</v>
      </c>
      <c r="R2080" s="4" t="b">
        <f>EXACT(VLOOKUP(A2080,Торг!$A:$A,1,0),A2080)</f>
        <v>1</v>
      </c>
    </row>
    <row r="2081" spans="1:18" ht="60" x14ac:dyDescent="0.25">
      <c r="A2081" s="110" t="s">
        <v>2765</v>
      </c>
      <c r="B2081" s="109">
        <v>327691</v>
      </c>
      <c r="C2081" s="109">
        <v>327691</v>
      </c>
      <c r="D2081" s="110" t="s">
        <v>3259</v>
      </c>
      <c r="E2081" s="110" t="s">
        <v>2704</v>
      </c>
      <c r="F2081" s="110"/>
      <c r="G2081" s="110"/>
      <c r="H2081" s="110"/>
      <c r="I2081" s="110" t="s">
        <v>10</v>
      </c>
      <c r="J2081" s="111">
        <v>3600</v>
      </c>
      <c r="K2081" s="111">
        <v>5090</v>
      </c>
      <c r="L2081" s="110" t="s">
        <v>3406</v>
      </c>
      <c r="M2081" s="109">
        <v>1</v>
      </c>
      <c r="N2081" s="109"/>
      <c r="O2081" s="110"/>
      <c r="P2081" s="41" t="str">
        <f t="shared" si="32"/>
        <v>1</v>
      </c>
      <c r="Q2081" s="41" t="str">
        <f>INDEX(Торг!$J:$J,MATCH($B2081,Торг!$B:$B,0))</f>
        <v>АТП</v>
      </c>
      <c r="R2081" s="4" t="b">
        <f>EXACT(VLOOKUP(A2081,Торг!$A:$A,1,0),A2081)</f>
        <v>1</v>
      </c>
    </row>
    <row r="2082" spans="1:18" ht="60" x14ac:dyDescent="0.25">
      <c r="A2082" s="110" t="s">
        <v>2765</v>
      </c>
      <c r="B2082" s="109">
        <v>327547</v>
      </c>
      <c r="C2082" s="109">
        <v>327547</v>
      </c>
      <c r="D2082" s="110" t="s">
        <v>3260</v>
      </c>
      <c r="E2082" s="110" t="s">
        <v>2704</v>
      </c>
      <c r="F2082" s="110"/>
      <c r="G2082" s="110"/>
      <c r="H2082" s="110"/>
      <c r="I2082" s="110" t="s">
        <v>10</v>
      </c>
      <c r="J2082" s="111">
        <v>3600</v>
      </c>
      <c r="K2082" s="111">
        <v>5090</v>
      </c>
      <c r="L2082" s="110" t="s">
        <v>3406</v>
      </c>
      <c r="M2082" s="109">
        <v>1</v>
      </c>
      <c r="N2082" s="109"/>
      <c r="O2082" s="110"/>
      <c r="P2082" s="41" t="str">
        <f t="shared" si="32"/>
        <v>1</v>
      </c>
      <c r="Q2082" s="41" t="str">
        <f>INDEX(Торг!$J:$J,MATCH($B2082,Торг!$B:$B,0))</f>
        <v>АТП</v>
      </c>
      <c r="R2082" s="4" t="b">
        <f>EXACT(VLOOKUP(A2082,Торг!$A:$A,1,0),A2082)</f>
        <v>1</v>
      </c>
    </row>
    <row r="2083" spans="1:18" ht="60" x14ac:dyDescent="0.25">
      <c r="A2083" s="110" t="s">
        <v>2765</v>
      </c>
      <c r="B2083" s="109">
        <v>327747</v>
      </c>
      <c r="C2083" s="109">
        <v>327747</v>
      </c>
      <c r="D2083" s="110" t="s">
        <v>3261</v>
      </c>
      <c r="E2083" s="110" t="s">
        <v>2704</v>
      </c>
      <c r="F2083" s="110"/>
      <c r="G2083" s="110"/>
      <c r="H2083" s="110"/>
      <c r="I2083" s="110" t="s">
        <v>10</v>
      </c>
      <c r="J2083" s="111">
        <v>3600</v>
      </c>
      <c r="K2083" s="111">
        <v>5090</v>
      </c>
      <c r="L2083" s="110" t="s">
        <v>3406</v>
      </c>
      <c r="M2083" s="109">
        <v>1</v>
      </c>
      <c r="N2083" s="109"/>
      <c r="O2083" s="110"/>
      <c r="P2083" s="41" t="str">
        <f t="shared" si="32"/>
        <v>1</v>
      </c>
      <c r="Q2083" s="41" t="str">
        <f>INDEX(Торг!$J:$J,MATCH($B2083,Торг!$B:$B,0))</f>
        <v>АТП</v>
      </c>
      <c r="R2083" s="4" t="b">
        <f>EXACT(VLOOKUP(A2083,Торг!$A:$A,1,0),A2083)</f>
        <v>1</v>
      </c>
    </row>
    <row r="2084" spans="1:18" ht="60" x14ac:dyDescent="0.25">
      <c r="A2084" s="110" t="s">
        <v>2765</v>
      </c>
      <c r="B2084" s="109">
        <v>327461</v>
      </c>
      <c r="C2084" s="109">
        <v>327461</v>
      </c>
      <c r="D2084" s="110" t="s">
        <v>3262</v>
      </c>
      <c r="E2084" s="110" t="s">
        <v>2704</v>
      </c>
      <c r="F2084" s="110"/>
      <c r="G2084" s="110"/>
      <c r="H2084" s="110"/>
      <c r="I2084" s="110" t="s">
        <v>10</v>
      </c>
      <c r="J2084" s="111">
        <v>3600</v>
      </c>
      <c r="K2084" s="111">
        <v>5090</v>
      </c>
      <c r="L2084" s="110" t="s">
        <v>3406</v>
      </c>
      <c r="M2084" s="109">
        <v>1</v>
      </c>
      <c r="N2084" s="109"/>
      <c r="O2084" s="110"/>
      <c r="P2084" s="41" t="str">
        <f t="shared" si="32"/>
        <v>1</v>
      </c>
      <c r="Q2084" s="41" t="str">
        <f>INDEX(Торг!$J:$J,MATCH($B2084,Торг!$B:$B,0))</f>
        <v>АТП</v>
      </c>
      <c r="R2084" s="4" t="b">
        <f>EXACT(VLOOKUP(A2084,Торг!$A:$A,1,0),A2084)</f>
        <v>1</v>
      </c>
    </row>
    <row r="2085" spans="1:18" ht="60" x14ac:dyDescent="0.25">
      <c r="A2085" s="110" t="s">
        <v>2765</v>
      </c>
      <c r="B2085" s="109">
        <v>327619</v>
      </c>
      <c r="C2085" s="109">
        <v>327619</v>
      </c>
      <c r="D2085" s="110" t="s">
        <v>3263</v>
      </c>
      <c r="E2085" s="110" t="s">
        <v>2704</v>
      </c>
      <c r="F2085" s="110"/>
      <c r="G2085" s="110"/>
      <c r="H2085" s="110"/>
      <c r="I2085" s="110" t="s">
        <v>10</v>
      </c>
      <c r="J2085" s="111">
        <v>3600</v>
      </c>
      <c r="K2085" s="111">
        <v>5090</v>
      </c>
      <c r="L2085" s="110" t="s">
        <v>3406</v>
      </c>
      <c r="M2085" s="109">
        <v>1</v>
      </c>
      <c r="N2085" s="109"/>
      <c r="O2085" s="110"/>
      <c r="P2085" s="41" t="str">
        <f t="shared" si="32"/>
        <v>1</v>
      </c>
      <c r="Q2085" s="41" t="str">
        <f>INDEX(Торг!$J:$J,MATCH($B2085,Торг!$B:$B,0))</f>
        <v>АТП</v>
      </c>
      <c r="R2085" s="4" t="b">
        <f>EXACT(VLOOKUP(A2085,Торг!$A:$A,1,0),A2085)</f>
        <v>1</v>
      </c>
    </row>
    <row r="2086" spans="1:18" ht="60" x14ac:dyDescent="0.25">
      <c r="A2086" s="110" t="s">
        <v>2765</v>
      </c>
      <c r="B2086" s="109">
        <v>327429</v>
      </c>
      <c r="C2086" s="109">
        <v>327429</v>
      </c>
      <c r="D2086" s="110" t="s">
        <v>3264</v>
      </c>
      <c r="E2086" s="110" t="s">
        <v>2704</v>
      </c>
      <c r="F2086" s="110"/>
      <c r="G2086" s="110"/>
      <c r="H2086" s="110"/>
      <c r="I2086" s="110" t="s">
        <v>10</v>
      </c>
      <c r="J2086" s="111">
        <v>3600</v>
      </c>
      <c r="K2086" s="111">
        <v>5090</v>
      </c>
      <c r="L2086" s="110" t="s">
        <v>3406</v>
      </c>
      <c r="M2086" s="109">
        <v>1</v>
      </c>
      <c r="N2086" s="109"/>
      <c r="O2086" s="110"/>
      <c r="P2086" s="41" t="str">
        <f t="shared" si="32"/>
        <v>1</v>
      </c>
      <c r="Q2086" s="41" t="str">
        <f>INDEX(Торг!$J:$J,MATCH($B2086,Торг!$B:$B,0))</f>
        <v>АТП</v>
      </c>
      <c r="R2086" s="4" t="b">
        <f>EXACT(VLOOKUP(A2086,Торг!$A:$A,1,0),A2086)</f>
        <v>1</v>
      </c>
    </row>
    <row r="2087" spans="1:18" ht="60" x14ac:dyDescent="0.25">
      <c r="A2087" s="110" t="s">
        <v>2765</v>
      </c>
      <c r="B2087" s="109">
        <v>327587</v>
      </c>
      <c r="C2087" s="109">
        <v>327587</v>
      </c>
      <c r="D2087" s="110" t="s">
        <v>3265</v>
      </c>
      <c r="E2087" s="110" t="s">
        <v>2704</v>
      </c>
      <c r="F2087" s="110"/>
      <c r="G2087" s="110"/>
      <c r="H2087" s="110"/>
      <c r="I2087" s="110" t="s">
        <v>10</v>
      </c>
      <c r="J2087" s="111">
        <v>3600</v>
      </c>
      <c r="K2087" s="111">
        <v>5090</v>
      </c>
      <c r="L2087" s="110" t="s">
        <v>3406</v>
      </c>
      <c r="M2087" s="109">
        <v>1</v>
      </c>
      <c r="N2087" s="109"/>
      <c r="O2087" s="110"/>
      <c r="P2087" s="41" t="str">
        <f t="shared" si="32"/>
        <v>1</v>
      </c>
      <c r="Q2087" s="41" t="str">
        <f>INDEX(Торг!$J:$J,MATCH($B2087,Торг!$B:$B,0))</f>
        <v>АТП</v>
      </c>
      <c r="R2087" s="4" t="b">
        <f>EXACT(VLOOKUP(A2087,Торг!$A:$A,1,0),A2087)</f>
        <v>1</v>
      </c>
    </row>
    <row r="2088" spans="1:18" ht="60" x14ac:dyDescent="0.25">
      <c r="A2088" s="110" t="s">
        <v>2765</v>
      </c>
      <c r="B2088" s="109">
        <v>327643</v>
      </c>
      <c r="C2088" s="109">
        <v>327643</v>
      </c>
      <c r="D2088" s="110" t="s">
        <v>3266</v>
      </c>
      <c r="E2088" s="110" t="s">
        <v>2704</v>
      </c>
      <c r="F2088" s="110"/>
      <c r="G2088" s="110"/>
      <c r="H2088" s="110"/>
      <c r="I2088" s="110" t="s">
        <v>10</v>
      </c>
      <c r="J2088" s="111">
        <v>3600</v>
      </c>
      <c r="K2088" s="111">
        <v>5090</v>
      </c>
      <c r="L2088" s="110" t="s">
        <v>3406</v>
      </c>
      <c r="M2088" s="109">
        <v>1</v>
      </c>
      <c r="N2088" s="109"/>
      <c r="O2088" s="110"/>
      <c r="P2088" s="41" t="str">
        <f t="shared" si="32"/>
        <v>1</v>
      </c>
      <c r="Q2088" s="41" t="str">
        <f>INDEX(Торг!$J:$J,MATCH($B2088,Торг!$B:$B,0))</f>
        <v>АТП</v>
      </c>
      <c r="R2088" s="4" t="b">
        <f>EXACT(VLOOKUP(A2088,Торг!$A:$A,1,0),A2088)</f>
        <v>1</v>
      </c>
    </row>
    <row r="2089" spans="1:18" ht="60" x14ac:dyDescent="0.25">
      <c r="A2089" s="110" t="s">
        <v>2765</v>
      </c>
      <c r="B2089" s="109">
        <v>327683</v>
      </c>
      <c r="C2089" s="109">
        <v>327683</v>
      </c>
      <c r="D2089" s="110" t="s">
        <v>3267</v>
      </c>
      <c r="E2089" s="110" t="s">
        <v>2704</v>
      </c>
      <c r="F2089" s="110"/>
      <c r="G2089" s="110"/>
      <c r="H2089" s="110"/>
      <c r="I2089" s="110" t="s">
        <v>10</v>
      </c>
      <c r="J2089" s="111">
        <v>3600</v>
      </c>
      <c r="K2089" s="111">
        <v>5090</v>
      </c>
      <c r="L2089" s="110" t="s">
        <v>3406</v>
      </c>
      <c r="M2089" s="109">
        <v>1</v>
      </c>
      <c r="N2089" s="109"/>
      <c r="O2089" s="110"/>
      <c r="P2089" s="41" t="str">
        <f t="shared" si="32"/>
        <v>1</v>
      </c>
      <c r="Q2089" s="41" t="str">
        <f>INDEX(Торг!$J:$J,MATCH($B2089,Торг!$B:$B,0))</f>
        <v>АТП</v>
      </c>
      <c r="R2089" s="4" t="b">
        <f>EXACT(VLOOKUP(A2089,Торг!$A:$A,1,0),A2089)</f>
        <v>1</v>
      </c>
    </row>
    <row r="2090" spans="1:18" ht="60" x14ac:dyDescent="0.25">
      <c r="A2090" s="110" t="s">
        <v>2765</v>
      </c>
      <c r="B2090" s="109">
        <v>327397</v>
      </c>
      <c r="C2090" s="109">
        <v>327397</v>
      </c>
      <c r="D2090" s="110" t="s">
        <v>3268</v>
      </c>
      <c r="E2090" s="110" t="s">
        <v>2704</v>
      </c>
      <c r="F2090" s="110"/>
      <c r="G2090" s="110"/>
      <c r="H2090" s="110"/>
      <c r="I2090" s="110" t="s">
        <v>10</v>
      </c>
      <c r="J2090" s="111">
        <v>3600</v>
      </c>
      <c r="K2090" s="111">
        <v>5090</v>
      </c>
      <c r="L2090" s="110" t="s">
        <v>3406</v>
      </c>
      <c r="M2090" s="109">
        <v>1</v>
      </c>
      <c r="N2090" s="109"/>
      <c r="O2090" s="110"/>
      <c r="P2090" s="41" t="str">
        <f t="shared" si="32"/>
        <v>1</v>
      </c>
      <c r="Q2090" s="41" t="str">
        <f>INDEX(Торг!$J:$J,MATCH($B2090,Торг!$B:$B,0))</f>
        <v>АТП</v>
      </c>
      <c r="R2090" s="4" t="b">
        <f>EXACT(VLOOKUP(A2090,Торг!$A:$A,1,0),A2090)</f>
        <v>1</v>
      </c>
    </row>
    <row r="2091" spans="1:18" ht="60" x14ac:dyDescent="0.25">
      <c r="A2091" s="110" t="s">
        <v>2765</v>
      </c>
      <c r="B2091" s="109">
        <v>327731</v>
      </c>
      <c r="C2091" s="109">
        <v>327731</v>
      </c>
      <c r="D2091" s="110" t="s">
        <v>3269</v>
      </c>
      <c r="E2091" s="110" t="s">
        <v>2704</v>
      </c>
      <c r="F2091" s="110"/>
      <c r="G2091" s="110"/>
      <c r="H2091" s="110"/>
      <c r="I2091" s="110" t="s">
        <v>10</v>
      </c>
      <c r="J2091" s="111">
        <v>3600</v>
      </c>
      <c r="K2091" s="111">
        <v>5090</v>
      </c>
      <c r="L2091" s="110" t="s">
        <v>3406</v>
      </c>
      <c r="M2091" s="109">
        <v>1</v>
      </c>
      <c r="N2091" s="109"/>
      <c r="O2091" s="110"/>
      <c r="P2091" s="41" t="str">
        <f t="shared" si="32"/>
        <v>1</v>
      </c>
      <c r="Q2091" s="41" t="str">
        <f>INDEX(Торг!$J:$J,MATCH($B2091,Торг!$B:$B,0))</f>
        <v>АТП</v>
      </c>
      <c r="R2091" s="4" t="b">
        <f>EXACT(VLOOKUP(A2091,Торг!$A:$A,1,0),A2091)</f>
        <v>1</v>
      </c>
    </row>
    <row r="2092" spans="1:18" ht="60" x14ac:dyDescent="0.25">
      <c r="A2092" s="110" t="s">
        <v>2765</v>
      </c>
      <c r="B2092" s="109">
        <v>327579</v>
      </c>
      <c r="C2092" s="109">
        <v>327579</v>
      </c>
      <c r="D2092" s="110" t="s">
        <v>3270</v>
      </c>
      <c r="E2092" s="110" t="s">
        <v>2704</v>
      </c>
      <c r="F2092" s="110"/>
      <c r="G2092" s="110"/>
      <c r="H2092" s="110"/>
      <c r="I2092" s="110" t="s">
        <v>10</v>
      </c>
      <c r="J2092" s="111">
        <v>3600</v>
      </c>
      <c r="K2092" s="111">
        <v>5090</v>
      </c>
      <c r="L2092" s="110" t="s">
        <v>3406</v>
      </c>
      <c r="M2092" s="109">
        <v>1</v>
      </c>
      <c r="N2092" s="109"/>
      <c r="O2092" s="110"/>
      <c r="P2092" s="41" t="str">
        <f t="shared" si="32"/>
        <v>1</v>
      </c>
      <c r="Q2092" s="41" t="str">
        <f>INDEX(Торг!$J:$J,MATCH($B2092,Торг!$B:$B,0))</f>
        <v>АТП</v>
      </c>
      <c r="R2092" s="4" t="b">
        <f>EXACT(VLOOKUP(A2092,Торг!$A:$A,1,0),A2092)</f>
        <v>1</v>
      </c>
    </row>
    <row r="2093" spans="1:18" ht="60" x14ac:dyDescent="0.25">
      <c r="A2093" s="110" t="s">
        <v>2765</v>
      </c>
      <c r="B2093" s="109">
        <v>327659</v>
      </c>
      <c r="C2093" s="109">
        <v>327659</v>
      </c>
      <c r="D2093" s="110" t="s">
        <v>3271</v>
      </c>
      <c r="E2093" s="110" t="s">
        <v>2704</v>
      </c>
      <c r="F2093" s="110"/>
      <c r="G2093" s="110"/>
      <c r="H2093" s="110"/>
      <c r="I2093" s="110" t="s">
        <v>10</v>
      </c>
      <c r="J2093" s="111">
        <v>3600</v>
      </c>
      <c r="K2093" s="111">
        <v>5090</v>
      </c>
      <c r="L2093" s="110" t="s">
        <v>3406</v>
      </c>
      <c r="M2093" s="109">
        <v>1</v>
      </c>
      <c r="N2093" s="109"/>
      <c r="O2093" s="110"/>
      <c r="P2093" s="41" t="str">
        <f t="shared" si="32"/>
        <v>1</v>
      </c>
      <c r="Q2093" s="41" t="str">
        <f>INDEX(Торг!$J:$J,MATCH($B2093,Торг!$B:$B,0))</f>
        <v>АТП</v>
      </c>
      <c r="R2093" s="4" t="b">
        <f>EXACT(VLOOKUP(A2093,Торг!$A:$A,1,0),A2093)</f>
        <v>1</v>
      </c>
    </row>
    <row r="2094" spans="1:18" ht="60" x14ac:dyDescent="0.25">
      <c r="A2094" s="110" t="s">
        <v>2765</v>
      </c>
      <c r="B2094" s="109">
        <v>327469</v>
      </c>
      <c r="C2094" s="109">
        <v>327469</v>
      </c>
      <c r="D2094" s="110" t="s">
        <v>3272</v>
      </c>
      <c r="E2094" s="110" t="s">
        <v>2704</v>
      </c>
      <c r="F2094" s="110"/>
      <c r="G2094" s="110"/>
      <c r="H2094" s="110"/>
      <c r="I2094" s="110" t="s">
        <v>10</v>
      </c>
      <c r="J2094" s="111">
        <v>3600</v>
      </c>
      <c r="K2094" s="111">
        <v>5090</v>
      </c>
      <c r="L2094" s="110" t="s">
        <v>3406</v>
      </c>
      <c r="M2094" s="109">
        <v>1</v>
      </c>
      <c r="N2094" s="109"/>
      <c r="O2094" s="110"/>
      <c r="P2094" s="41" t="str">
        <f t="shared" si="32"/>
        <v>1</v>
      </c>
      <c r="Q2094" s="41" t="str">
        <f>INDEX(Торг!$J:$J,MATCH($B2094,Торг!$B:$B,0))</f>
        <v>АТП</v>
      </c>
      <c r="R2094" s="4" t="b">
        <f>EXACT(VLOOKUP(A2094,Торг!$A:$A,1,0),A2094)</f>
        <v>1</v>
      </c>
    </row>
    <row r="2095" spans="1:18" ht="60" x14ac:dyDescent="0.25">
      <c r="A2095" s="110" t="s">
        <v>2765</v>
      </c>
      <c r="B2095" s="109">
        <v>327595</v>
      </c>
      <c r="C2095" s="109">
        <v>327595</v>
      </c>
      <c r="D2095" s="110" t="s">
        <v>3273</v>
      </c>
      <c r="E2095" s="110" t="s">
        <v>2704</v>
      </c>
      <c r="F2095" s="110"/>
      <c r="G2095" s="110"/>
      <c r="H2095" s="110"/>
      <c r="I2095" s="110" t="s">
        <v>10</v>
      </c>
      <c r="J2095" s="111">
        <v>3600</v>
      </c>
      <c r="K2095" s="111">
        <v>5090</v>
      </c>
      <c r="L2095" s="110" t="s">
        <v>3406</v>
      </c>
      <c r="M2095" s="109">
        <v>1</v>
      </c>
      <c r="N2095" s="109"/>
      <c r="O2095" s="110"/>
      <c r="P2095" s="41" t="str">
        <f t="shared" si="32"/>
        <v>1</v>
      </c>
      <c r="Q2095" s="41" t="str">
        <f>INDEX(Торг!$J:$J,MATCH($B2095,Торг!$B:$B,0))</f>
        <v>АТП</v>
      </c>
      <c r="R2095" s="4" t="b">
        <f>EXACT(VLOOKUP(A2095,Торг!$A:$A,1,0),A2095)</f>
        <v>1</v>
      </c>
    </row>
    <row r="2096" spans="1:18" ht="60" x14ac:dyDescent="0.25">
      <c r="A2096" s="110" t="s">
        <v>2765</v>
      </c>
      <c r="B2096" s="109">
        <v>327501</v>
      </c>
      <c r="C2096" s="109">
        <v>327501</v>
      </c>
      <c r="D2096" s="110" t="s">
        <v>3274</v>
      </c>
      <c r="E2096" s="110" t="s">
        <v>2704</v>
      </c>
      <c r="F2096" s="110"/>
      <c r="G2096" s="110"/>
      <c r="H2096" s="110"/>
      <c r="I2096" s="110" t="s">
        <v>10</v>
      </c>
      <c r="J2096" s="111">
        <v>3600</v>
      </c>
      <c r="K2096" s="111">
        <v>5090</v>
      </c>
      <c r="L2096" s="110" t="s">
        <v>3406</v>
      </c>
      <c r="M2096" s="109">
        <v>1</v>
      </c>
      <c r="N2096" s="109"/>
      <c r="O2096" s="110"/>
      <c r="P2096" s="41" t="str">
        <f t="shared" si="32"/>
        <v>1</v>
      </c>
      <c r="Q2096" s="41" t="str">
        <f>INDEX(Торг!$J:$J,MATCH($B2096,Торг!$B:$B,0))</f>
        <v>АТП</v>
      </c>
      <c r="R2096" s="4" t="b">
        <f>EXACT(VLOOKUP(A2096,Торг!$A:$A,1,0),A2096)</f>
        <v>1</v>
      </c>
    </row>
    <row r="2097" spans="1:18" ht="60" x14ac:dyDescent="0.25">
      <c r="A2097" s="110" t="s">
        <v>2765</v>
      </c>
      <c r="B2097" s="109">
        <v>327445</v>
      </c>
      <c r="C2097" s="109">
        <v>327445</v>
      </c>
      <c r="D2097" s="110" t="s">
        <v>3275</v>
      </c>
      <c r="E2097" s="110" t="s">
        <v>2704</v>
      </c>
      <c r="F2097" s="110"/>
      <c r="G2097" s="110"/>
      <c r="H2097" s="110"/>
      <c r="I2097" s="110" t="s">
        <v>10</v>
      </c>
      <c r="J2097" s="111">
        <v>3600</v>
      </c>
      <c r="K2097" s="111">
        <v>5090</v>
      </c>
      <c r="L2097" s="110" t="s">
        <v>3406</v>
      </c>
      <c r="M2097" s="109">
        <v>1</v>
      </c>
      <c r="N2097" s="109"/>
      <c r="O2097" s="110"/>
      <c r="P2097" s="41" t="str">
        <f t="shared" si="32"/>
        <v>1</v>
      </c>
      <c r="Q2097" s="41" t="str">
        <f>INDEX(Торг!$J:$J,MATCH($B2097,Торг!$B:$B,0))</f>
        <v>АТП</v>
      </c>
      <c r="R2097" s="4" t="b">
        <f>EXACT(VLOOKUP(A2097,Торг!$A:$A,1,0),A2097)</f>
        <v>1</v>
      </c>
    </row>
    <row r="2098" spans="1:18" ht="60" x14ac:dyDescent="0.25">
      <c r="A2098" s="110" t="s">
        <v>2765</v>
      </c>
      <c r="B2098" s="109">
        <v>327453</v>
      </c>
      <c r="C2098" s="109">
        <v>327453</v>
      </c>
      <c r="D2098" s="110" t="s">
        <v>3276</v>
      </c>
      <c r="E2098" s="110" t="s">
        <v>2704</v>
      </c>
      <c r="F2098" s="110"/>
      <c r="G2098" s="110"/>
      <c r="H2098" s="110"/>
      <c r="I2098" s="110" t="s">
        <v>10</v>
      </c>
      <c r="J2098" s="111">
        <v>3600</v>
      </c>
      <c r="K2098" s="111">
        <v>5090</v>
      </c>
      <c r="L2098" s="110" t="s">
        <v>3406</v>
      </c>
      <c r="M2098" s="109">
        <v>1</v>
      </c>
      <c r="N2098" s="109"/>
      <c r="O2098" s="110"/>
      <c r="P2098" s="41" t="str">
        <f t="shared" si="32"/>
        <v>1</v>
      </c>
      <c r="Q2098" s="41" t="str">
        <f>INDEX(Торг!$J:$J,MATCH($B2098,Торг!$B:$B,0))</f>
        <v>АТП</v>
      </c>
      <c r="R2098" s="4" t="b">
        <f>EXACT(VLOOKUP(A2098,Торг!$A:$A,1,0),A2098)</f>
        <v>1</v>
      </c>
    </row>
    <row r="2099" spans="1:18" ht="60" x14ac:dyDescent="0.25">
      <c r="A2099" s="110" t="s">
        <v>2765</v>
      </c>
      <c r="B2099" s="109">
        <v>327405</v>
      </c>
      <c r="C2099" s="109">
        <v>327405</v>
      </c>
      <c r="D2099" s="110" t="s">
        <v>3277</v>
      </c>
      <c r="E2099" s="110" t="s">
        <v>2704</v>
      </c>
      <c r="F2099" s="110"/>
      <c r="G2099" s="110"/>
      <c r="H2099" s="110"/>
      <c r="I2099" s="110" t="s">
        <v>10</v>
      </c>
      <c r="J2099" s="111">
        <v>3600</v>
      </c>
      <c r="K2099" s="111">
        <v>5090</v>
      </c>
      <c r="L2099" s="110" t="s">
        <v>3406</v>
      </c>
      <c r="M2099" s="109">
        <v>1</v>
      </c>
      <c r="N2099" s="109"/>
      <c r="O2099" s="110"/>
      <c r="P2099" s="41" t="str">
        <f t="shared" si="32"/>
        <v>1</v>
      </c>
      <c r="Q2099" s="41" t="str">
        <f>INDEX(Торг!$J:$J,MATCH($B2099,Торг!$B:$B,0))</f>
        <v>АТП</v>
      </c>
      <c r="R2099" s="4" t="b">
        <f>EXACT(VLOOKUP(A2099,Торг!$A:$A,1,0),A2099)</f>
        <v>1</v>
      </c>
    </row>
    <row r="2100" spans="1:18" ht="60" x14ac:dyDescent="0.25">
      <c r="A2100" s="110" t="s">
        <v>2765</v>
      </c>
      <c r="B2100" s="109">
        <v>327517</v>
      </c>
      <c r="C2100" s="109">
        <v>327517</v>
      </c>
      <c r="D2100" s="110" t="s">
        <v>3278</v>
      </c>
      <c r="E2100" s="110" t="s">
        <v>2704</v>
      </c>
      <c r="F2100" s="110"/>
      <c r="G2100" s="110"/>
      <c r="H2100" s="110"/>
      <c r="I2100" s="110" t="s">
        <v>10</v>
      </c>
      <c r="J2100" s="111">
        <v>3600</v>
      </c>
      <c r="K2100" s="111">
        <v>5090</v>
      </c>
      <c r="L2100" s="110" t="s">
        <v>3406</v>
      </c>
      <c r="M2100" s="109">
        <v>1</v>
      </c>
      <c r="N2100" s="109"/>
      <c r="O2100" s="110"/>
      <c r="P2100" s="41" t="str">
        <f t="shared" si="32"/>
        <v>1</v>
      </c>
      <c r="Q2100" s="41" t="str">
        <f>INDEX(Торг!$J:$J,MATCH($B2100,Торг!$B:$B,0))</f>
        <v>АТП</v>
      </c>
      <c r="R2100" s="4" t="b">
        <f>EXACT(VLOOKUP(A2100,Торг!$A:$A,1,0),A2100)</f>
        <v>1</v>
      </c>
    </row>
    <row r="2101" spans="1:18" ht="60" x14ac:dyDescent="0.25">
      <c r="A2101" s="110" t="s">
        <v>2765</v>
      </c>
      <c r="B2101" s="109">
        <v>327627</v>
      </c>
      <c r="C2101" s="109">
        <v>327627</v>
      </c>
      <c r="D2101" s="110" t="s">
        <v>3279</v>
      </c>
      <c r="E2101" s="110" t="s">
        <v>2704</v>
      </c>
      <c r="F2101" s="110"/>
      <c r="G2101" s="110"/>
      <c r="H2101" s="110"/>
      <c r="I2101" s="110" t="s">
        <v>10</v>
      </c>
      <c r="J2101" s="111">
        <v>3600</v>
      </c>
      <c r="K2101" s="111">
        <v>5090</v>
      </c>
      <c r="L2101" s="110" t="s">
        <v>3406</v>
      </c>
      <c r="M2101" s="109">
        <v>1</v>
      </c>
      <c r="N2101" s="109"/>
      <c r="O2101" s="110"/>
      <c r="P2101" s="41" t="str">
        <f t="shared" si="32"/>
        <v>1</v>
      </c>
      <c r="Q2101" s="41" t="str">
        <f>INDEX(Торг!$J:$J,MATCH($B2101,Торг!$B:$B,0))</f>
        <v>АТП</v>
      </c>
      <c r="R2101" s="4" t="b">
        <f>EXACT(VLOOKUP(A2101,Торг!$A:$A,1,0),A2101)</f>
        <v>1</v>
      </c>
    </row>
    <row r="2102" spans="1:18" ht="60" x14ac:dyDescent="0.25">
      <c r="A2102" s="110" t="s">
        <v>2765</v>
      </c>
      <c r="B2102" s="109">
        <v>327707</v>
      </c>
      <c r="C2102" s="109">
        <v>327707</v>
      </c>
      <c r="D2102" s="110" t="s">
        <v>3280</v>
      </c>
      <c r="E2102" s="110" t="s">
        <v>2704</v>
      </c>
      <c r="F2102" s="110"/>
      <c r="G2102" s="110"/>
      <c r="H2102" s="110"/>
      <c r="I2102" s="110" t="s">
        <v>10</v>
      </c>
      <c r="J2102" s="111">
        <v>3600</v>
      </c>
      <c r="K2102" s="111">
        <v>5090</v>
      </c>
      <c r="L2102" s="110" t="s">
        <v>3406</v>
      </c>
      <c r="M2102" s="109">
        <v>1</v>
      </c>
      <c r="N2102" s="109"/>
      <c r="O2102" s="110"/>
      <c r="P2102" s="41" t="str">
        <f t="shared" si="32"/>
        <v>1</v>
      </c>
      <c r="Q2102" s="41" t="str">
        <f>INDEX(Торг!$J:$J,MATCH($B2102,Торг!$B:$B,0))</f>
        <v>АТП</v>
      </c>
      <c r="R2102" s="4" t="b">
        <f>EXACT(VLOOKUP(A2102,Торг!$A:$A,1,0),A2102)</f>
        <v>1</v>
      </c>
    </row>
    <row r="2103" spans="1:18" ht="60" x14ac:dyDescent="0.25">
      <c r="A2103" s="110" t="s">
        <v>2765</v>
      </c>
      <c r="B2103" s="109">
        <v>327509</v>
      </c>
      <c r="C2103" s="109">
        <v>327509</v>
      </c>
      <c r="D2103" s="110" t="s">
        <v>3281</v>
      </c>
      <c r="E2103" s="110" t="s">
        <v>2704</v>
      </c>
      <c r="F2103" s="110"/>
      <c r="G2103" s="110"/>
      <c r="H2103" s="110"/>
      <c r="I2103" s="110" t="s">
        <v>10</v>
      </c>
      <c r="J2103" s="111">
        <v>3600</v>
      </c>
      <c r="K2103" s="111">
        <v>5090</v>
      </c>
      <c r="L2103" s="110" t="s">
        <v>3406</v>
      </c>
      <c r="M2103" s="109">
        <v>1</v>
      </c>
      <c r="N2103" s="109"/>
      <c r="O2103" s="110"/>
      <c r="P2103" s="41" t="str">
        <f t="shared" si="32"/>
        <v>1</v>
      </c>
      <c r="Q2103" s="41" t="str">
        <f>INDEX(Торг!$J:$J,MATCH($B2103,Торг!$B:$B,0))</f>
        <v>АТП</v>
      </c>
      <c r="R2103" s="4" t="b">
        <f>EXACT(VLOOKUP(A2103,Торг!$A:$A,1,0),A2103)</f>
        <v>1</v>
      </c>
    </row>
    <row r="2104" spans="1:18" ht="75" x14ac:dyDescent="0.25">
      <c r="A2104" s="110" t="s">
        <v>2765</v>
      </c>
      <c r="B2104" s="109">
        <v>327389</v>
      </c>
      <c r="C2104" s="109">
        <v>327389</v>
      </c>
      <c r="D2104" s="110" t="s">
        <v>3282</v>
      </c>
      <c r="E2104" s="110" t="s">
        <v>2704</v>
      </c>
      <c r="F2104" s="110"/>
      <c r="G2104" s="110"/>
      <c r="H2104" s="110"/>
      <c r="I2104" s="110" t="s">
        <v>10</v>
      </c>
      <c r="J2104" s="111">
        <v>3600</v>
      </c>
      <c r="K2104" s="111">
        <v>5090</v>
      </c>
      <c r="L2104" s="110" t="s">
        <v>3406</v>
      </c>
      <c r="M2104" s="109">
        <v>1</v>
      </c>
      <c r="N2104" s="109"/>
      <c r="O2104" s="110"/>
      <c r="P2104" s="41" t="str">
        <f t="shared" si="32"/>
        <v>1</v>
      </c>
      <c r="Q2104" s="41" t="str">
        <f>INDEX(Торг!$J:$J,MATCH($B2104,Торг!$B:$B,0))</f>
        <v>АТП</v>
      </c>
      <c r="R2104" s="4" t="b">
        <f>EXACT(VLOOKUP(A2104,Торг!$A:$A,1,0),A2104)</f>
        <v>1</v>
      </c>
    </row>
    <row r="2105" spans="1:18" ht="75" x14ac:dyDescent="0.25">
      <c r="A2105" s="110" t="s">
        <v>2765</v>
      </c>
      <c r="B2105" s="109">
        <v>327185</v>
      </c>
      <c r="C2105" s="109">
        <v>327185</v>
      </c>
      <c r="D2105" s="110" t="s">
        <v>3283</v>
      </c>
      <c r="E2105" s="110" t="s">
        <v>2704</v>
      </c>
      <c r="F2105" s="110"/>
      <c r="G2105" s="110"/>
      <c r="H2105" s="110" t="s">
        <v>561</v>
      </c>
      <c r="I2105" s="110" t="s">
        <v>10</v>
      </c>
      <c r="J2105" s="111">
        <v>3500</v>
      </c>
      <c r="K2105" s="111">
        <v>4790</v>
      </c>
      <c r="L2105" s="110" t="s">
        <v>2598</v>
      </c>
      <c r="M2105" s="109">
        <v>1</v>
      </c>
      <c r="N2105" s="109"/>
      <c r="O2105" s="110"/>
      <c r="P2105" s="41" t="str">
        <f t="shared" si="32"/>
        <v>1</v>
      </c>
      <c r="Q2105" s="41" t="str">
        <f>INDEX(Торг!$J:$J,MATCH($B2105,Торг!$B:$B,0))</f>
        <v>АТП</v>
      </c>
      <c r="R2105" s="4" t="b">
        <f>EXACT(VLOOKUP(A2105,Торг!$A:$A,1,0),A2105)</f>
        <v>1</v>
      </c>
    </row>
    <row r="2106" spans="1:18" ht="75" x14ac:dyDescent="0.25">
      <c r="A2106" s="110" t="s">
        <v>2765</v>
      </c>
      <c r="B2106" s="109">
        <v>327371</v>
      </c>
      <c r="C2106" s="109">
        <v>327371</v>
      </c>
      <c r="D2106" s="110" t="s">
        <v>3284</v>
      </c>
      <c r="E2106" s="110" t="s">
        <v>2704</v>
      </c>
      <c r="F2106" s="110"/>
      <c r="G2106" s="110"/>
      <c r="H2106" s="110" t="s">
        <v>561</v>
      </c>
      <c r="I2106" s="110" t="s">
        <v>10</v>
      </c>
      <c r="J2106" s="111">
        <v>4100</v>
      </c>
      <c r="K2106" s="111">
        <v>5590</v>
      </c>
      <c r="L2106" s="110" t="s">
        <v>2598</v>
      </c>
      <c r="M2106" s="109">
        <v>1</v>
      </c>
      <c r="N2106" s="109"/>
      <c r="O2106" s="110"/>
      <c r="P2106" s="41" t="str">
        <f t="shared" si="32"/>
        <v>1</v>
      </c>
      <c r="Q2106" s="41" t="str">
        <f>INDEX(Торг!$J:$J,MATCH($B2106,Торг!$B:$B,0))</f>
        <v>АТП</v>
      </c>
      <c r="R2106" s="4" t="b">
        <f>EXACT(VLOOKUP(A2106,Торг!$A:$A,1,0),A2106)</f>
        <v>1</v>
      </c>
    </row>
    <row r="2107" spans="1:18" ht="75" x14ac:dyDescent="0.25">
      <c r="A2107" s="110" t="s">
        <v>2765</v>
      </c>
      <c r="B2107" s="109">
        <v>327213</v>
      </c>
      <c r="C2107" s="109">
        <v>327213</v>
      </c>
      <c r="D2107" s="110" t="s">
        <v>3285</v>
      </c>
      <c r="E2107" s="110" t="s">
        <v>2704</v>
      </c>
      <c r="F2107" s="110"/>
      <c r="G2107" s="110"/>
      <c r="H2107" s="110" t="s">
        <v>561</v>
      </c>
      <c r="I2107" s="110" t="s">
        <v>10</v>
      </c>
      <c r="J2107" s="111">
        <v>4100</v>
      </c>
      <c r="K2107" s="111">
        <v>5590</v>
      </c>
      <c r="L2107" s="110" t="s">
        <v>2598</v>
      </c>
      <c r="M2107" s="109">
        <v>1</v>
      </c>
      <c r="N2107" s="109"/>
      <c r="O2107" s="110"/>
      <c r="P2107" s="41" t="str">
        <f t="shared" si="32"/>
        <v>1</v>
      </c>
      <c r="Q2107" s="41" t="str">
        <f>INDEX(Торг!$J:$J,MATCH($B2107,Торг!$B:$B,0))</f>
        <v>АТП</v>
      </c>
      <c r="R2107" s="4" t="b">
        <f>EXACT(VLOOKUP(A2107,Торг!$A:$A,1,0),A2107)</f>
        <v>1</v>
      </c>
    </row>
    <row r="2108" spans="1:18" ht="75" x14ac:dyDescent="0.25">
      <c r="A2108" s="110" t="s">
        <v>2765</v>
      </c>
      <c r="B2108" s="109">
        <v>327279</v>
      </c>
      <c r="C2108" s="109">
        <v>327279</v>
      </c>
      <c r="D2108" s="110" t="s">
        <v>3286</v>
      </c>
      <c r="E2108" s="110" t="s">
        <v>2704</v>
      </c>
      <c r="F2108" s="110"/>
      <c r="G2108" s="110"/>
      <c r="H2108" s="110" t="s">
        <v>561</v>
      </c>
      <c r="I2108" s="110" t="s">
        <v>10</v>
      </c>
      <c r="J2108" s="111">
        <v>4100</v>
      </c>
      <c r="K2108" s="111">
        <v>5590</v>
      </c>
      <c r="L2108" s="110" t="s">
        <v>2598</v>
      </c>
      <c r="M2108" s="109">
        <v>1</v>
      </c>
      <c r="N2108" s="109"/>
      <c r="O2108" s="110"/>
      <c r="P2108" s="41" t="str">
        <f t="shared" si="32"/>
        <v>1</v>
      </c>
      <c r="Q2108" s="41" t="str">
        <f>INDEX(Торг!$J:$J,MATCH($B2108,Торг!$B:$B,0))</f>
        <v>АТП</v>
      </c>
      <c r="R2108" s="4" t="b">
        <f>EXACT(VLOOKUP(A2108,Торг!$A:$A,1,0),A2108)</f>
        <v>1</v>
      </c>
    </row>
    <row r="2109" spans="1:18" ht="75" x14ac:dyDescent="0.25">
      <c r="A2109" s="110" t="s">
        <v>2765</v>
      </c>
      <c r="B2109" s="109">
        <v>327271</v>
      </c>
      <c r="C2109" s="109">
        <v>327271</v>
      </c>
      <c r="D2109" s="110" t="s">
        <v>3287</v>
      </c>
      <c r="E2109" s="110" t="s">
        <v>2704</v>
      </c>
      <c r="F2109" s="110"/>
      <c r="G2109" s="110"/>
      <c r="H2109" s="110" t="s">
        <v>561</v>
      </c>
      <c r="I2109" s="110" t="s">
        <v>10</v>
      </c>
      <c r="J2109" s="111">
        <v>4100</v>
      </c>
      <c r="K2109" s="111">
        <v>5590</v>
      </c>
      <c r="L2109" s="110" t="s">
        <v>2598</v>
      </c>
      <c r="M2109" s="109">
        <v>1</v>
      </c>
      <c r="N2109" s="109"/>
      <c r="O2109" s="110"/>
      <c r="P2109" s="41" t="str">
        <f t="shared" si="32"/>
        <v>1</v>
      </c>
      <c r="Q2109" s="41" t="str">
        <f>INDEX(Торг!$J:$J,MATCH($B2109,Торг!$B:$B,0))</f>
        <v>АТП</v>
      </c>
      <c r="R2109" s="4" t="b">
        <f>EXACT(VLOOKUP(A2109,Торг!$A:$A,1,0),A2109)</f>
        <v>1</v>
      </c>
    </row>
    <row r="2110" spans="1:18" ht="75" x14ac:dyDescent="0.25">
      <c r="A2110" s="110" t="s">
        <v>2765</v>
      </c>
      <c r="B2110" s="109">
        <v>327249</v>
      </c>
      <c r="C2110" s="109">
        <v>327249</v>
      </c>
      <c r="D2110" s="110" t="s">
        <v>3288</v>
      </c>
      <c r="E2110" s="110" t="s">
        <v>2704</v>
      </c>
      <c r="F2110" s="110"/>
      <c r="G2110" s="110"/>
      <c r="H2110" s="110" t="s">
        <v>561</v>
      </c>
      <c r="I2110" s="110" t="s">
        <v>10</v>
      </c>
      <c r="J2110" s="111">
        <v>4100</v>
      </c>
      <c r="K2110" s="111">
        <v>5590</v>
      </c>
      <c r="L2110" s="110" t="s">
        <v>2598</v>
      </c>
      <c r="M2110" s="109">
        <v>1</v>
      </c>
      <c r="N2110" s="109"/>
      <c r="O2110" s="110"/>
      <c r="P2110" s="41" t="str">
        <f t="shared" si="32"/>
        <v>1</v>
      </c>
      <c r="Q2110" s="41" t="str">
        <f>INDEX(Торг!$J:$J,MATCH($B2110,Торг!$B:$B,0))</f>
        <v>АТП</v>
      </c>
      <c r="R2110" s="4" t="b">
        <f>EXACT(VLOOKUP(A2110,Торг!$A:$A,1,0),A2110)</f>
        <v>1</v>
      </c>
    </row>
    <row r="2111" spans="1:18" ht="75" x14ac:dyDescent="0.25">
      <c r="A2111" s="110" t="s">
        <v>2765</v>
      </c>
      <c r="B2111" s="109">
        <v>327335</v>
      </c>
      <c r="C2111" s="109">
        <v>327335</v>
      </c>
      <c r="D2111" s="110" t="s">
        <v>3289</v>
      </c>
      <c r="E2111" s="110" t="s">
        <v>2704</v>
      </c>
      <c r="F2111" s="110"/>
      <c r="G2111" s="110"/>
      <c r="H2111" s="110" t="s">
        <v>561</v>
      </c>
      <c r="I2111" s="110" t="s">
        <v>10</v>
      </c>
      <c r="J2111" s="111">
        <v>4100</v>
      </c>
      <c r="K2111" s="111">
        <v>5590</v>
      </c>
      <c r="L2111" s="110" t="s">
        <v>2598</v>
      </c>
      <c r="M2111" s="109">
        <v>1</v>
      </c>
      <c r="N2111" s="109"/>
      <c r="O2111" s="110"/>
      <c r="P2111" s="41" t="str">
        <f t="shared" si="32"/>
        <v>1</v>
      </c>
      <c r="Q2111" s="41" t="str">
        <f>INDEX(Торг!$J:$J,MATCH($B2111,Торг!$B:$B,0))</f>
        <v>АТП</v>
      </c>
      <c r="R2111" s="4" t="b">
        <f>EXACT(VLOOKUP(A2111,Торг!$A:$A,1,0),A2111)</f>
        <v>1</v>
      </c>
    </row>
    <row r="2112" spans="1:18" ht="75" x14ac:dyDescent="0.25">
      <c r="A2112" s="110" t="s">
        <v>2765</v>
      </c>
      <c r="B2112" s="109">
        <v>327327</v>
      </c>
      <c r="C2112" s="109">
        <v>327327</v>
      </c>
      <c r="D2112" s="110" t="s">
        <v>3290</v>
      </c>
      <c r="E2112" s="110" t="s">
        <v>2704</v>
      </c>
      <c r="F2112" s="110"/>
      <c r="G2112" s="110"/>
      <c r="H2112" s="110" t="s">
        <v>561</v>
      </c>
      <c r="I2112" s="110" t="s">
        <v>10</v>
      </c>
      <c r="J2112" s="111">
        <v>4100</v>
      </c>
      <c r="K2112" s="111">
        <v>5590</v>
      </c>
      <c r="L2112" s="110" t="s">
        <v>2598</v>
      </c>
      <c r="M2112" s="109">
        <v>1</v>
      </c>
      <c r="N2112" s="109"/>
      <c r="O2112" s="110"/>
      <c r="P2112" s="41" t="str">
        <f t="shared" si="32"/>
        <v>1</v>
      </c>
      <c r="Q2112" s="41" t="str">
        <f>INDEX(Торг!$J:$J,MATCH($B2112,Торг!$B:$B,0))</f>
        <v>АТП</v>
      </c>
      <c r="R2112" s="4" t="b">
        <f>EXACT(VLOOKUP(A2112,Торг!$A:$A,1,0),A2112)</f>
        <v>1</v>
      </c>
    </row>
    <row r="2113" spans="1:18" ht="75" x14ac:dyDescent="0.25">
      <c r="A2113" s="110" t="s">
        <v>2765</v>
      </c>
      <c r="B2113" s="109">
        <v>327363</v>
      </c>
      <c r="C2113" s="109">
        <v>327363</v>
      </c>
      <c r="D2113" s="110" t="s">
        <v>3291</v>
      </c>
      <c r="E2113" s="110" t="s">
        <v>2704</v>
      </c>
      <c r="F2113" s="110"/>
      <c r="G2113" s="110"/>
      <c r="H2113" s="110" t="s">
        <v>561</v>
      </c>
      <c r="I2113" s="110" t="s">
        <v>10</v>
      </c>
      <c r="J2113" s="111">
        <v>4100</v>
      </c>
      <c r="K2113" s="111">
        <v>5590</v>
      </c>
      <c r="L2113" s="110" t="s">
        <v>2598</v>
      </c>
      <c r="M2113" s="109">
        <v>1</v>
      </c>
      <c r="N2113" s="109"/>
      <c r="O2113" s="110"/>
      <c r="P2113" s="41" t="str">
        <f t="shared" si="32"/>
        <v>1</v>
      </c>
      <c r="Q2113" s="41" t="str">
        <f>INDEX(Торг!$J:$J,MATCH($B2113,Торг!$B:$B,0))</f>
        <v>АТП</v>
      </c>
      <c r="R2113" s="4" t="b">
        <f>EXACT(VLOOKUP(A2113,Торг!$A:$A,1,0),A2113)</f>
        <v>1</v>
      </c>
    </row>
    <row r="2114" spans="1:18" ht="75" x14ac:dyDescent="0.25">
      <c r="A2114" s="110" t="s">
        <v>2765</v>
      </c>
      <c r="B2114" s="109">
        <v>327283</v>
      </c>
      <c r="C2114" s="109">
        <v>327283</v>
      </c>
      <c r="D2114" s="110" t="s">
        <v>3292</v>
      </c>
      <c r="E2114" s="110" t="s">
        <v>2704</v>
      </c>
      <c r="F2114" s="110"/>
      <c r="G2114" s="110"/>
      <c r="H2114" s="110" t="s">
        <v>561</v>
      </c>
      <c r="I2114" s="110" t="s">
        <v>10</v>
      </c>
      <c r="J2114" s="111">
        <v>4100</v>
      </c>
      <c r="K2114" s="111">
        <v>5590</v>
      </c>
      <c r="L2114" s="110" t="s">
        <v>2598</v>
      </c>
      <c r="M2114" s="109">
        <v>1</v>
      </c>
      <c r="N2114" s="109"/>
      <c r="O2114" s="110"/>
      <c r="P2114" s="41" t="str">
        <f t="shared" si="32"/>
        <v>1</v>
      </c>
      <c r="Q2114" s="41" t="str">
        <f>INDEX(Торг!$J:$J,MATCH($B2114,Торг!$B:$B,0))</f>
        <v>АТП</v>
      </c>
      <c r="R2114" s="4" t="b">
        <f>EXACT(VLOOKUP(A2114,Торг!$A:$A,1,0),A2114)</f>
        <v>1</v>
      </c>
    </row>
    <row r="2115" spans="1:18" ht="75" x14ac:dyDescent="0.25">
      <c r="A2115" s="110" t="s">
        <v>2765</v>
      </c>
      <c r="B2115" s="109">
        <v>327221</v>
      </c>
      <c r="C2115" s="109">
        <v>327221</v>
      </c>
      <c r="D2115" s="110" t="s">
        <v>3293</v>
      </c>
      <c r="E2115" s="110" t="s">
        <v>2704</v>
      </c>
      <c r="F2115" s="110"/>
      <c r="G2115" s="110"/>
      <c r="H2115" s="110" t="s">
        <v>561</v>
      </c>
      <c r="I2115" s="110" t="s">
        <v>10</v>
      </c>
      <c r="J2115" s="111">
        <v>4100</v>
      </c>
      <c r="K2115" s="111">
        <v>5590</v>
      </c>
      <c r="L2115" s="110" t="s">
        <v>2598</v>
      </c>
      <c r="M2115" s="109">
        <v>1</v>
      </c>
      <c r="N2115" s="109"/>
      <c r="O2115" s="110"/>
      <c r="P2115" s="41" t="str">
        <f t="shared" ref="P2115:P2178" si="33">_xlfn.CONCAT(M2115,IF(N2115&lt;&gt;"",_xlfn.CONCAT("ск",N2115),""))</f>
        <v>1</v>
      </c>
      <c r="Q2115" s="41" t="str">
        <f>INDEX(Торг!$J:$J,MATCH($B2115,Торг!$B:$B,0))</f>
        <v>АТП</v>
      </c>
      <c r="R2115" s="4" t="b">
        <f>EXACT(VLOOKUP(A2115,Торг!$A:$A,1,0),A2115)</f>
        <v>1</v>
      </c>
    </row>
    <row r="2116" spans="1:18" ht="75" x14ac:dyDescent="0.25">
      <c r="A2116" s="110" t="s">
        <v>2765</v>
      </c>
      <c r="B2116" s="109">
        <v>327339</v>
      </c>
      <c r="C2116" s="109">
        <v>327339</v>
      </c>
      <c r="D2116" s="110" t="s">
        <v>3294</v>
      </c>
      <c r="E2116" s="110" t="s">
        <v>2704</v>
      </c>
      <c r="F2116" s="110"/>
      <c r="G2116" s="110"/>
      <c r="H2116" s="110" t="s">
        <v>561</v>
      </c>
      <c r="I2116" s="110" t="s">
        <v>10</v>
      </c>
      <c r="J2116" s="111">
        <v>4100</v>
      </c>
      <c r="K2116" s="111">
        <v>5590</v>
      </c>
      <c r="L2116" s="110" t="s">
        <v>2598</v>
      </c>
      <c r="M2116" s="109">
        <v>1</v>
      </c>
      <c r="N2116" s="109"/>
      <c r="O2116" s="110"/>
      <c r="P2116" s="41" t="str">
        <f t="shared" si="33"/>
        <v>1</v>
      </c>
      <c r="Q2116" s="41" t="str">
        <f>INDEX(Торг!$J:$J,MATCH($B2116,Торг!$B:$B,0))</f>
        <v>АТП</v>
      </c>
      <c r="R2116" s="4" t="b">
        <f>EXACT(VLOOKUP(A2116,Торг!$A:$A,1,0),A2116)</f>
        <v>1</v>
      </c>
    </row>
    <row r="2117" spans="1:18" ht="75" x14ac:dyDescent="0.25">
      <c r="A2117" s="110" t="s">
        <v>2765</v>
      </c>
      <c r="B2117" s="109">
        <v>327287</v>
      </c>
      <c r="C2117" s="109">
        <v>327287</v>
      </c>
      <c r="D2117" s="110" t="s">
        <v>3295</v>
      </c>
      <c r="E2117" s="110" t="s">
        <v>2704</v>
      </c>
      <c r="F2117" s="110"/>
      <c r="G2117" s="110"/>
      <c r="H2117" s="110" t="s">
        <v>561</v>
      </c>
      <c r="I2117" s="110" t="s">
        <v>10</v>
      </c>
      <c r="J2117" s="111">
        <v>4100</v>
      </c>
      <c r="K2117" s="111">
        <v>5590</v>
      </c>
      <c r="L2117" s="110" t="s">
        <v>2598</v>
      </c>
      <c r="M2117" s="109">
        <v>1</v>
      </c>
      <c r="N2117" s="109"/>
      <c r="O2117" s="110"/>
      <c r="P2117" s="41" t="str">
        <f t="shared" si="33"/>
        <v>1</v>
      </c>
      <c r="Q2117" s="41" t="str">
        <f>INDEX(Торг!$J:$J,MATCH($B2117,Торг!$B:$B,0))</f>
        <v>АТП</v>
      </c>
      <c r="R2117" s="4" t="b">
        <f>EXACT(VLOOKUP(A2117,Торг!$A:$A,1,0),A2117)</f>
        <v>1</v>
      </c>
    </row>
    <row r="2118" spans="1:18" ht="75" x14ac:dyDescent="0.25">
      <c r="A2118" s="110" t="s">
        <v>2765</v>
      </c>
      <c r="B2118" s="109">
        <v>327265</v>
      </c>
      <c r="C2118" s="109">
        <v>327265</v>
      </c>
      <c r="D2118" s="110" t="s">
        <v>3296</v>
      </c>
      <c r="E2118" s="110" t="s">
        <v>2704</v>
      </c>
      <c r="F2118" s="110"/>
      <c r="G2118" s="110"/>
      <c r="H2118" s="110" t="s">
        <v>561</v>
      </c>
      <c r="I2118" s="110" t="s">
        <v>10</v>
      </c>
      <c r="J2118" s="111">
        <v>4100</v>
      </c>
      <c r="K2118" s="111">
        <v>5590</v>
      </c>
      <c r="L2118" s="110" t="s">
        <v>2598</v>
      </c>
      <c r="M2118" s="109">
        <v>1</v>
      </c>
      <c r="N2118" s="109"/>
      <c r="O2118" s="110"/>
      <c r="P2118" s="41" t="str">
        <f t="shared" si="33"/>
        <v>1</v>
      </c>
      <c r="Q2118" s="41" t="str">
        <f>INDEX(Торг!$J:$J,MATCH($B2118,Торг!$B:$B,0))</f>
        <v>АТП</v>
      </c>
      <c r="R2118" s="4" t="b">
        <f>EXACT(VLOOKUP(A2118,Торг!$A:$A,1,0),A2118)</f>
        <v>1</v>
      </c>
    </row>
    <row r="2119" spans="1:18" ht="75" x14ac:dyDescent="0.25">
      <c r="A2119" s="110" t="s">
        <v>2765</v>
      </c>
      <c r="B2119" s="109">
        <v>327307</v>
      </c>
      <c r="C2119" s="109">
        <v>327307</v>
      </c>
      <c r="D2119" s="110" t="s">
        <v>3297</v>
      </c>
      <c r="E2119" s="110" t="s">
        <v>2704</v>
      </c>
      <c r="F2119" s="110"/>
      <c r="G2119" s="110"/>
      <c r="H2119" s="110" t="s">
        <v>561</v>
      </c>
      <c r="I2119" s="110" t="s">
        <v>10</v>
      </c>
      <c r="J2119" s="111">
        <v>4100</v>
      </c>
      <c r="K2119" s="111">
        <v>5590</v>
      </c>
      <c r="L2119" s="110" t="s">
        <v>2598</v>
      </c>
      <c r="M2119" s="109">
        <v>1</v>
      </c>
      <c r="N2119" s="109"/>
      <c r="O2119" s="110"/>
      <c r="P2119" s="41" t="str">
        <f t="shared" si="33"/>
        <v>1</v>
      </c>
      <c r="Q2119" s="41" t="str">
        <f>INDEX(Торг!$J:$J,MATCH($B2119,Торг!$B:$B,0))</f>
        <v>АТП</v>
      </c>
      <c r="R2119" s="4" t="b">
        <f>EXACT(VLOOKUP(A2119,Торг!$A:$A,1,0),A2119)</f>
        <v>1</v>
      </c>
    </row>
    <row r="2120" spans="1:18" ht="75" x14ac:dyDescent="0.25">
      <c r="A2120" s="110" t="s">
        <v>2765</v>
      </c>
      <c r="B2120" s="109">
        <v>327241</v>
      </c>
      <c r="C2120" s="109">
        <v>327241</v>
      </c>
      <c r="D2120" s="110" t="s">
        <v>3298</v>
      </c>
      <c r="E2120" s="110" t="s">
        <v>2704</v>
      </c>
      <c r="F2120" s="110"/>
      <c r="G2120" s="110"/>
      <c r="H2120" s="110" t="s">
        <v>561</v>
      </c>
      <c r="I2120" s="110" t="s">
        <v>10</v>
      </c>
      <c r="J2120" s="111">
        <v>4100</v>
      </c>
      <c r="K2120" s="111">
        <v>5590</v>
      </c>
      <c r="L2120" s="110" t="s">
        <v>2598</v>
      </c>
      <c r="M2120" s="109">
        <v>1</v>
      </c>
      <c r="N2120" s="109"/>
      <c r="O2120" s="110"/>
      <c r="P2120" s="41" t="str">
        <f t="shared" si="33"/>
        <v>1</v>
      </c>
      <c r="Q2120" s="41" t="str">
        <f>INDEX(Торг!$J:$J,MATCH($B2120,Торг!$B:$B,0))</f>
        <v>АТП</v>
      </c>
      <c r="R2120" s="4" t="b">
        <f>EXACT(VLOOKUP(A2120,Торг!$A:$A,1,0),A2120)</f>
        <v>1</v>
      </c>
    </row>
    <row r="2121" spans="1:18" ht="75" x14ac:dyDescent="0.25">
      <c r="A2121" s="110" t="s">
        <v>2765</v>
      </c>
      <c r="B2121" s="109">
        <v>327359</v>
      </c>
      <c r="C2121" s="109">
        <v>327359</v>
      </c>
      <c r="D2121" s="110" t="s">
        <v>3299</v>
      </c>
      <c r="E2121" s="110" t="s">
        <v>2704</v>
      </c>
      <c r="F2121" s="110"/>
      <c r="G2121" s="110"/>
      <c r="H2121" s="110" t="s">
        <v>561</v>
      </c>
      <c r="I2121" s="110" t="s">
        <v>10</v>
      </c>
      <c r="J2121" s="111">
        <v>4100</v>
      </c>
      <c r="K2121" s="111">
        <v>5590</v>
      </c>
      <c r="L2121" s="110" t="s">
        <v>2598</v>
      </c>
      <c r="M2121" s="109">
        <v>1</v>
      </c>
      <c r="N2121" s="109"/>
      <c r="O2121" s="110"/>
      <c r="P2121" s="41" t="str">
        <f t="shared" si="33"/>
        <v>1</v>
      </c>
      <c r="Q2121" s="41" t="str">
        <f>INDEX(Торг!$J:$J,MATCH($B2121,Торг!$B:$B,0))</f>
        <v>АТП</v>
      </c>
      <c r="R2121" s="4" t="b">
        <f>EXACT(VLOOKUP(A2121,Торг!$A:$A,1,0),A2121)</f>
        <v>1</v>
      </c>
    </row>
    <row r="2122" spans="1:18" ht="75" x14ac:dyDescent="0.25">
      <c r="A2122" s="110" t="s">
        <v>2765</v>
      </c>
      <c r="B2122" s="109">
        <v>327379</v>
      </c>
      <c r="C2122" s="109">
        <v>327379</v>
      </c>
      <c r="D2122" s="110" t="s">
        <v>3300</v>
      </c>
      <c r="E2122" s="110" t="s">
        <v>2704</v>
      </c>
      <c r="F2122" s="110"/>
      <c r="G2122" s="110"/>
      <c r="H2122" s="110" t="s">
        <v>561</v>
      </c>
      <c r="I2122" s="110" t="s">
        <v>10</v>
      </c>
      <c r="J2122" s="111">
        <v>4100</v>
      </c>
      <c r="K2122" s="111">
        <v>5590</v>
      </c>
      <c r="L2122" s="110" t="s">
        <v>2598</v>
      </c>
      <c r="M2122" s="109">
        <v>1</v>
      </c>
      <c r="N2122" s="109"/>
      <c r="O2122" s="110"/>
      <c r="P2122" s="41" t="str">
        <f t="shared" si="33"/>
        <v>1</v>
      </c>
      <c r="Q2122" s="41" t="str">
        <f>INDEX(Торг!$J:$J,MATCH($B2122,Торг!$B:$B,0))</f>
        <v>АТП</v>
      </c>
      <c r="R2122" s="4" t="b">
        <f>EXACT(VLOOKUP(A2122,Торг!$A:$A,1,0),A2122)</f>
        <v>1</v>
      </c>
    </row>
    <row r="2123" spans="1:18" ht="75" x14ac:dyDescent="0.25">
      <c r="A2123" s="110" t="s">
        <v>2765</v>
      </c>
      <c r="B2123" s="109">
        <v>327209</v>
      </c>
      <c r="C2123" s="109">
        <v>327209</v>
      </c>
      <c r="D2123" s="110" t="s">
        <v>3301</v>
      </c>
      <c r="E2123" s="110" t="s">
        <v>2704</v>
      </c>
      <c r="F2123" s="110"/>
      <c r="G2123" s="110"/>
      <c r="H2123" s="110" t="s">
        <v>561</v>
      </c>
      <c r="I2123" s="110" t="s">
        <v>10</v>
      </c>
      <c r="J2123" s="111">
        <v>4100</v>
      </c>
      <c r="K2123" s="111">
        <v>5590</v>
      </c>
      <c r="L2123" s="110" t="s">
        <v>2598</v>
      </c>
      <c r="M2123" s="109">
        <v>1</v>
      </c>
      <c r="N2123" s="109"/>
      <c r="O2123" s="110"/>
      <c r="P2123" s="41" t="str">
        <f t="shared" si="33"/>
        <v>1</v>
      </c>
      <c r="Q2123" s="41" t="str">
        <f>INDEX(Торг!$J:$J,MATCH($B2123,Торг!$B:$B,0))</f>
        <v>АТП</v>
      </c>
      <c r="R2123" s="4" t="b">
        <f>EXACT(VLOOKUP(A2123,Торг!$A:$A,1,0),A2123)</f>
        <v>1</v>
      </c>
    </row>
    <row r="2124" spans="1:18" ht="75" x14ac:dyDescent="0.25">
      <c r="A2124" s="110" t="s">
        <v>2765</v>
      </c>
      <c r="B2124" s="109">
        <v>327303</v>
      </c>
      <c r="C2124" s="109">
        <v>327303</v>
      </c>
      <c r="D2124" s="110" t="s">
        <v>3302</v>
      </c>
      <c r="E2124" s="110" t="s">
        <v>2704</v>
      </c>
      <c r="F2124" s="110"/>
      <c r="G2124" s="110"/>
      <c r="H2124" s="110" t="s">
        <v>561</v>
      </c>
      <c r="I2124" s="110" t="s">
        <v>10</v>
      </c>
      <c r="J2124" s="111">
        <v>4100</v>
      </c>
      <c r="K2124" s="111">
        <v>5590</v>
      </c>
      <c r="L2124" s="110" t="s">
        <v>2598</v>
      </c>
      <c r="M2124" s="109">
        <v>1</v>
      </c>
      <c r="N2124" s="109"/>
      <c r="O2124" s="110"/>
      <c r="P2124" s="41" t="str">
        <f t="shared" si="33"/>
        <v>1</v>
      </c>
      <c r="Q2124" s="41" t="str">
        <f>INDEX(Торг!$J:$J,MATCH($B2124,Торг!$B:$B,0))</f>
        <v>АТП</v>
      </c>
      <c r="R2124" s="4" t="b">
        <f>EXACT(VLOOKUP(A2124,Торг!$A:$A,1,0),A2124)</f>
        <v>1</v>
      </c>
    </row>
    <row r="2125" spans="1:18" ht="75" x14ac:dyDescent="0.25">
      <c r="A2125" s="110" t="s">
        <v>2765</v>
      </c>
      <c r="B2125" s="109">
        <v>327245</v>
      </c>
      <c r="C2125" s="109">
        <v>327245</v>
      </c>
      <c r="D2125" s="110" t="s">
        <v>3303</v>
      </c>
      <c r="E2125" s="110" t="s">
        <v>2704</v>
      </c>
      <c r="F2125" s="110"/>
      <c r="G2125" s="110"/>
      <c r="H2125" s="110" t="s">
        <v>561</v>
      </c>
      <c r="I2125" s="110" t="s">
        <v>10</v>
      </c>
      <c r="J2125" s="111">
        <v>4100</v>
      </c>
      <c r="K2125" s="111">
        <v>5590</v>
      </c>
      <c r="L2125" s="110" t="s">
        <v>2598</v>
      </c>
      <c r="M2125" s="109">
        <v>1</v>
      </c>
      <c r="N2125" s="109"/>
      <c r="O2125" s="110"/>
      <c r="P2125" s="41" t="str">
        <f t="shared" si="33"/>
        <v>1</v>
      </c>
      <c r="Q2125" s="41" t="str">
        <f>INDEX(Торг!$J:$J,MATCH($B2125,Торг!$B:$B,0))</f>
        <v>АТП</v>
      </c>
      <c r="R2125" s="4" t="b">
        <f>EXACT(VLOOKUP(A2125,Торг!$A:$A,1,0),A2125)</f>
        <v>1</v>
      </c>
    </row>
    <row r="2126" spans="1:18" ht="75" x14ac:dyDescent="0.25">
      <c r="A2126" s="110" t="s">
        <v>2765</v>
      </c>
      <c r="B2126" s="109">
        <v>327319</v>
      </c>
      <c r="C2126" s="109">
        <v>327319</v>
      </c>
      <c r="D2126" s="110" t="s">
        <v>3304</v>
      </c>
      <c r="E2126" s="110" t="s">
        <v>2704</v>
      </c>
      <c r="F2126" s="110"/>
      <c r="G2126" s="110"/>
      <c r="H2126" s="110" t="s">
        <v>561</v>
      </c>
      <c r="I2126" s="110" t="s">
        <v>10</v>
      </c>
      <c r="J2126" s="111">
        <v>4100</v>
      </c>
      <c r="K2126" s="111">
        <v>5590</v>
      </c>
      <c r="L2126" s="110" t="s">
        <v>2598</v>
      </c>
      <c r="M2126" s="109">
        <v>1</v>
      </c>
      <c r="N2126" s="109"/>
      <c r="O2126" s="110"/>
      <c r="P2126" s="41" t="str">
        <f t="shared" si="33"/>
        <v>1</v>
      </c>
      <c r="Q2126" s="41" t="str">
        <f>INDEX(Торг!$J:$J,MATCH($B2126,Торг!$B:$B,0))</f>
        <v>АТП</v>
      </c>
      <c r="R2126" s="4" t="b">
        <f>EXACT(VLOOKUP(A2126,Торг!$A:$A,1,0),A2126)</f>
        <v>1</v>
      </c>
    </row>
    <row r="2127" spans="1:18" ht="75" x14ac:dyDescent="0.25">
      <c r="A2127" s="110" t="s">
        <v>2765</v>
      </c>
      <c r="B2127" s="109">
        <v>327351</v>
      </c>
      <c r="C2127" s="109">
        <v>327351</v>
      </c>
      <c r="D2127" s="110" t="s">
        <v>3305</v>
      </c>
      <c r="E2127" s="110" t="s">
        <v>2704</v>
      </c>
      <c r="F2127" s="110"/>
      <c r="G2127" s="110"/>
      <c r="H2127" s="110" t="s">
        <v>561</v>
      </c>
      <c r="I2127" s="110" t="s">
        <v>10</v>
      </c>
      <c r="J2127" s="111">
        <v>4100</v>
      </c>
      <c r="K2127" s="111">
        <v>5590</v>
      </c>
      <c r="L2127" s="110" t="s">
        <v>2598</v>
      </c>
      <c r="M2127" s="109">
        <v>1</v>
      </c>
      <c r="N2127" s="109"/>
      <c r="O2127" s="110"/>
      <c r="P2127" s="41" t="str">
        <f t="shared" si="33"/>
        <v>1</v>
      </c>
      <c r="Q2127" s="41" t="str">
        <f>INDEX(Торг!$J:$J,MATCH($B2127,Торг!$B:$B,0))</f>
        <v>АТП</v>
      </c>
      <c r="R2127" s="4" t="b">
        <f>EXACT(VLOOKUP(A2127,Торг!$A:$A,1,0),A2127)</f>
        <v>1</v>
      </c>
    </row>
    <row r="2128" spans="1:18" ht="75" x14ac:dyDescent="0.25">
      <c r="A2128" s="110" t="s">
        <v>2765</v>
      </c>
      <c r="B2128" s="109">
        <v>327347</v>
      </c>
      <c r="C2128" s="109">
        <v>327347</v>
      </c>
      <c r="D2128" s="110" t="s">
        <v>3306</v>
      </c>
      <c r="E2128" s="110" t="s">
        <v>2704</v>
      </c>
      <c r="F2128" s="110"/>
      <c r="G2128" s="110"/>
      <c r="H2128" s="110" t="s">
        <v>561</v>
      </c>
      <c r="I2128" s="110" t="s">
        <v>10</v>
      </c>
      <c r="J2128" s="111">
        <v>4100</v>
      </c>
      <c r="K2128" s="111">
        <v>5590</v>
      </c>
      <c r="L2128" s="110" t="s">
        <v>2598</v>
      </c>
      <c r="M2128" s="109">
        <v>1</v>
      </c>
      <c r="N2128" s="109"/>
      <c r="O2128" s="110"/>
      <c r="P2128" s="41" t="str">
        <f t="shared" si="33"/>
        <v>1</v>
      </c>
      <c r="Q2128" s="41" t="str">
        <f>INDEX(Торг!$J:$J,MATCH($B2128,Торг!$B:$B,0))</f>
        <v>АТП</v>
      </c>
      <c r="R2128" s="4" t="b">
        <f>EXACT(VLOOKUP(A2128,Торг!$A:$A,1,0),A2128)</f>
        <v>1</v>
      </c>
    </row>
    <row r="2129" spans="1:18" ht="75" x14ac:dyDescent="0.25">
      <c r="A2129" s="110" t="s">
        <v>2765</v>
      </c>
      <c r="B2129" s="109">
        <v>327275</v>
      </c>
      <c r="C2129" s="109">
        <v>327275</v>
      </c>
      <c r="D2129" s="110" t="s">
        <v>3307</v>
      </c>
      <c r="E2129" s="110" t="s">
        <v>2704</v>
      </c>
      <c r="F2129" s="110"/>
      <c r="G2129" s="110"/>
      <c r="H2129" s="110" t="s">
        <v>561</v>
      </c>
      <c r="I2129" s="110" t="s">
        <v>10</v>
      </c>
      <c r="J2129" s="111">
        <v>4100</v>
      </c>
      <c r="K2129" s="111">
        <v>5590</v>
      </c>
      <c r="L2129" s="110" t="s">
        <v>2598</v>
      </c>
      <c r="M2129" s="109">
        <v>1</v>
      </c>
      <c r="N2129" s="109"/>
      <c r="O2129" s="110"/>
      <c r="P2129" s="41" t="str">
        <f t="shared" si="33"/>
        <v>1</v>
      </c>
      <c r="Q2129" s="41" t="str">
        <f>INDEX(Торг!$J:$J,MATCH($B2129,Торг!$B:$B,0))</f>
        <v>АТП</v>
      </c>
      <c r="R2129" s="4" t="b">
        <f>EXACT(VLOOKUP(A2129,Торг!$A:$A,1,0),A2129)</f>
        <v>1</v>
      </c>
    </row>
    <row r="2130" spans="1:18" ht="75" x14ac:dyDescent="0.25">
      <c r="A2130" s="110" t="s">
        <v>2765</v>
      </c>
      <c r="B2130" s="109">
        <v>327375</v>
      </c>
      <c r="C2130" s="109">
        <v>327375</v>
      </c>
      <c r="D2130" s="110" t="s">
        <v>3308</v>
      </c>
      <c r="E2130" s="110" t="s">
        <v>2704</v>
      </c>
      <c r="F2130" s="110"/>
      <c r="G2130" s="110"/>
      <c r="H2130" s="110" t="s">
        <v>561</v>
      </c>
      <c r="I2130" s="110" t="s">
        <v>10</v>
      </c>
      <c r="J2130" s="111">
        <v>4100</v>
      </c>
      <c r="K2130" s="111">
        <v>5590</v>
      </c>
      <c r="L2130" s="110" t="s">
        <v>2598</v>
      </c>
      <c r="M2130" s="109">
        <v>1</v>
      </c>
      <c r="N2130" s="109"/>
      <c r="O2130" s="110"/>
      <c r="P2130" s="41" t="str">
        <f t="shared" si="33"/>
        <v>1</v>
      </c>
      <c r="Q2130" s="41" t="str">
        <f>INDEX(Торг!$J:$J,MATCH($B2130,Торг!$B:$B,0))</f>
        <v>АТП</v>
      </c>
      <c r="R2130" s="4" t="b">
        <f>EXACT(VLOOKUP(A2130,Торг!$A:$A,1,0),A2130)</f>
        <v>1</v>
      </c>
    </row>
    <row r="2131" spans="1:18" ht="75" x14ac:dyDescent="0.25">
      <c r="A2131" s="110" t="s">
        <v>2765</v>
      </c>
      <c r="B2131" s="109">
        <v>327233</v>
      </c>
      <c r="C2131" s="109">
        <v>327233</v>
      </c>
      <c r="D2131" s="110" t="s">
        <v>3309</v>
      </c>
      <c r="E2131" s="110" t="s">
        <v>2704</v>
      </c>
      <c r="F2131" s="110"/>
      <c r="G2131" s="110"/>
      <c r="H2131" s="110" t="s">
        <v>561</v>
      </c>
      <c r="I2131" s="110" t="s">
        <v>10</v>
      </c>
      <c r="J2131" s="111">
        <v>4100</v>
      </c>
      <c r="K2131" s="111">
        <v>5590</v>
      </c>
      <c r="L2131" s="110" t="s">
        <v>2598</v>
      </c>
      <c r="M2131" s="109">
        <v>1</v>
      </c>
      <c r="N2131" s="109"/>
      <c r="O2131" s="110"/>
      <c r="P2131" s="41" t="str">
        <f t="shared" si="33"/>
        <v>1</v>
      </c>
      <c r="Q2131" s="41" t="str">
        <f>INDEX(Торг!$J:$J,MATCH($B2131,Торг!$B:$B,0))</f>
        <v>АТП</v>
      </c>
      <c r="R2131" s="4" t="b">
        <f>EXACT(VLOOKUP(A2131,Торг!$A:$A,1,0),A2131)</f>
        <v>1</v>
      </c>
    </row>
    <row r="2132" spans="1:18" ht="75" x14ac:dyDescent="0.25">
      <c r="A2132" s="110" t="s">
        <v>2765</v>
      </c>
      <c r="B2132" s="109">
        <v>327311</v>
      </c>
      <c r="C2132" s="109">
        <v>327311</v>
      </c>
      <c r="D2132" s="110" t="s">
        <v>3310</v>
      </c>
      <c r="E2132" s="110" t="s">
        <v>2704</v>
      </c>
      <c r="F2132" s="110"/>
      <c r="G2132" s="110"/>
      <c r="H2132" s="110" t="s">
        <v>561</v>
      </c>
      <c r="I2132" s="110" t="s">
        <v>10</v>
      </c>
      <c r="J2132" s="111">
        <v>4100</v>
      </c>
      <c r="K2132" s="111">
        <v>5590</v>
      </c>
      <c r="L2132" s="110" t="s">
        <v>2598</v>
      </c>
      <c r="M2132" s="109">
        <v>1</v>
      </c>
      <c r="N2132" s="109"/>
      <c r="O2132" s="110"/>
      <c r="P2132" s="41" t="str">
        <f t="shared" si="33"/>
        <v>1</v>
      </c>
      <c r="Q2132" s="41" t="str">
        <f>INDEX(Торг!$J:$J,MATCH($B2132,Торг!$B:$B,0))</f>
        <v>АТП</v>
      </c>
      <c r="R2132" s="4" t="b">
        <f>EXACT(VLOOKUP(A2132,Торг!$A:$A,1,0),A2132)</f>
        <v>1</v>
      </c>
    </row>
    <row r="2133" spans="1:18" ht="75" x14ac:dyDescent="0.25">
      <c r="A2133" s="110" t="s">
        <v>2765</v>
      </c>
      <c r="B2133" s="109">
        <v>327217</v>
      </c>
      <c r="C2133" s="109">
        <v>327217</v>
      </c>
      <c r="D2133" s="110" t="s">
        <v>3311</v>
      </c>
      <c r="E2133" s="110" t="s">
        <v>2704</v>
      </c>
      <c r="F2133" s="110"/>
      <c r="G2133" s="110"/>
      <c r="H2133" s="110" t="s">
        <v>561</v>
      </c>
      <c r="I2133" s="110" t="s">
        <v>10</v>
      </c>
      <c r="J2133" s="111">
        <v>4100</v>
      </c>
      <c r="K2133" s="111">
        <v>5590</v>
      </c>
      <c r="L2133" s="110" t="s">
        <v>2598</v>
      </c>
      <c r="M2133" s="109">
        <v>1</v>
      </c>
      <c r="N2133" s="109"/>
      <c r="O2133" s="110"/>
      <c r="P2133" s="41" t="str">
        <f t="shared" si="33"/>
        <v>1</v>
      </c>
      <c r="Q2133" s="41" t="str">
        <f>INDEX(Торг!$J:$J,MATCH($B2133,Торг!$B:$B,0))</f>
        <v>АТП</v>
      </c>
      <c r="R2133" s="4" t="b">
        <f>EXACT(VLOOKUP(A2133,Торг!$A:$A,1,0),A2133)</f>
        <v>1</v>
      </c>
    </row>
    <row r="2134" spans="1:18" ht="75" x14ac:dyDescent="0.25">
      <c r="A2134" s="110" t="s">
        <v>2765</v>
      </c>
      <c r="B2134" s="109">
        <v>327295</v>
      </c>
      <c r="C2134" s="109">
        <v>327295</v>
      </c>
      <c r="D2134" s="110" t="s">
        <v>3312</v>
      </c>
      <c r="E2134" s="110" t="s">
        <v>2704</v>
      </c>
      <c r="F2134" s="110"/>
      <c r="G2134" s="110"/>
      <c r="H2134" s="110" t="s">
        <v>561</v>
      </c>
      <c r="I2134" s="110" t="s">
        <v>10</v>
      </c>
      <c r="J2134" s="111">
        <v>4100</v>
      </c>
      <c r="K2134" s="111">
        <v>5590</v>
      </c>
      <c r="L2134" s="110" t="s">
        <v>2598</v>
      </c>
      <c r="M2134" s="109">
        <v>1</v>
      </c>
      <c r="N2134" s="109"/>
      <c r="O2134" s="110"/>
      <c r="P2134" s="41" t="str">
        <f t="shared" si="33"/>
        <v>1</v>
      </c>
      <c r="Q2134" s="41" t="str">
        <f>INDEX(Торг!$J:$J,MATCH($B2134,Торг!$B:$B,0))</f>
        <v>АТП</v>
      </c>
      <c r="R2134" s="4" t="b">
        <f>EXACT(VLOOKUP(A2134,Торг!$A:$A,1,0),A2134)</f>
        <v>1</v>
      </c>
    </row>
    <row r="2135" spans="1:18" ht="75" x14ac:dyDescent="0.25">
      <c r="A2135" s="110" t="s">
        <v>2765</v>
      </c>
      <c r="B2135" s="109">
        <v>327323</v>
      </c>
      <c r="C2135" s="109">
        <v>327323</v>
      </c>
      <c r="D2135" s="110" t="s">
        <v>3313</v>
      </c>
      <c r="E2135" s="110" t="s">
        <v>2704</v>
      </c>
      <c r="F2135" s="110"/>
      <c r="G2135" s="110"/>
      <c r="H2135" s="110" t="s">
        <v>561</v>
      </c>
      <c r="I2135" s="110" t="s">
        <v>10</v>
      </c>
      <c r="J2135" s="111">
        <v>4100</v>
      </c>
      <c r="K2135" s="111">
        <v>5590</v>
      </c>
      <c r="L2135" s="110" t="s">
        <v>2598</v>
      </c>
      <c r="M2135" s="109">
        <v>1</v>
      </c>
      <c r="N2135" s="109"/>
      <c r="O2135" s="110"/>
      <c r="P2135" s="41" t="str">
        <f t="shared" si="33"/>
        <v>1</v>
      </c>
      <c r="Q2135" s="41" t="str">
        <f>INDEX(Торг!$J:$J,MATCH($B2135,Торг!$B:$B,0))</f>
        <v>АТП</v>
      </c>
      <c r="R2135" s="4" t="b">
        <f>EXACT(VLOOKUP(A2135,Торг!$A:$A,1,0),A2135)</f>
        <v>1</v>
      </c>
    </row>
    <row r="2136" spans="1:18" ht="75" x14ac:dyDescent="0.25">
      <c r="A2136" s="110" t="s">
        <v>2765</v>
      </c>
      <c r="B2136" s="109">
        <v>327343</v>
      </c>
      <c r="C2136" s="109">
        <v>327343</v>
      </c>
      <c r="D2136" s="110" t="s">
        <v>3314</v>
      </c>
      <c r="E2136" s="110" t="s">
        <v>2704</v>
      </c>
      <c r="F2136" s="110"/>
      <c r="G2136" s="110"/>
      <c r="H2136" s="110" t="s">
        <v>561</v>
      </c>
      <c r="I2136" s="110" t="s">
        <v>10</v>
      </c>
      <c r="J2136" s="111">
        <v>4100</v>
      </c>
      <c r="K2136" s="111">
        <v>5590</v>
      </c>
      <c r="L2136" s="110" t="s">
        <v>2598</v>
      </c>
      <c r="M2136" s="109">
        <v>1</v>
      </c>
      <c r="N2136" s="109"/>
      <c r="O2136" s="110"/>
      <c r="P2136" s="41" t="str">
        <f t="shared" si="33"/>
        <v>1</v>
      </c>
      <c r="Q2136" s="41" t="str">
        <f>INDEX(Торг!$J:$J,MATCH($B2136,Торг!$B:$B,0))</f>
        <v>АТП</v>
      </c>
      <c r="R2136" s="4" t="b">
        <f>EXACT(VLOOKUP(A2136,Торг!$A:$A,1,0),A2136)</f>
        <v>1</v>
      </c>
    </row>
    <row r="2137" spans="1:18" ht="75" x14ac:dyDescent="0.25">
      <c r="A2137" s="110" t="s">
        <v>2765</v>
      </c>
      <c r="B2137" s="109">
        <v>327201</v>
      </c>
      <c r="C2137" s="109">
        <v>327201</v>
      </c>
      <c r="D2137" s="110" t="s">
        <v>3315</v>
      </c>
      <c r="E2137" s="110" t="s">
        <v>2704</v>
      </c>
      <c r="F2137" s="110"/>
      <c r="G2137" s="110"/>
      <c r="H2137" s="110" t="s">
        <v>561</v>
      </c>
      <c r="I2137" s="110" t="s">
        <v>10</v>
      </c>
      <c r="J2137" s="111">
        <v>4100</v>
      </c>
      <c r="K2137" s="111">
        <v>5590</v>
      </c>
      <c r="L2137" s="110" t="s">
        <v>2598</v>
      </c>
      <c r="M2137" s="109">
        <v>1</v>
      </c>
      <c r="N2137" s="109"/>
      <c r="O2137" s="110"/>
      <c r="P2137" s="41" t="str">
        <f t="shared" si="33"/>
        <v>1</v>
      </c>
      <c r="Q2137" s="41" t="str">
        <f>INDEX(Торг!$J:$J,MATCH($B2137,Торг!$B:$B,0))</f>
        <v>АТП</v>
      </c>
      <c r="R2137" s="4" t="b">
        <f>EXACT(VLOOKUP(A2137,Торг!$A:$A,1,0),A2137)</f>
        <v>1</v>
      </c>
    </row>
    <row r="2138" spans="1:18" ht="75" x14ac:dyDescent="0.25">
      <c r="A2138" s="110" t="s">
        <v>2765</v>
      </c>
      <c r="B2138" s="109">
        <v>327367</v>
      </c>
      <c r="C2138" s="109">
        <v>327367</v>
      </c>
      <c r="D2138" s="110" t="s">
        <v>3316</v>
      </c>
      <c r="E2138" s="110" t="s">
        <v>2704</v>
      </c>
      <c r="F2138" s="110"/>
      <c r="G2138" s="110"/>
      <c r="H2138" s="110" t="s">
        <v>561</v>
      </c>
      <c r="I2138" s="110" t="s">
        <v>10</v>
      </c>
      <c r="J2138" s="111">
        <v>4100</v>
      </c>
      <c r="K2138" s="111">
        <v>5590</v>
      </c>
      <c r="L2138" s="110" t="s">
        <v>2598</v>
      </c>
      <c r="M2138" s="109">
        <v>1</v>
      </c>
      <c r="N2138" s="109"/>
      <c r="O2138" s="110"/>
      <c r="P2138" s="41" t="str">
        <f t="shared" si="33"/>
        <v>1</v>
      </c>
      <c r="Q2138" s="41" t="str">
        <f>INDEX(Торг!$J:$J,MATCH($B2138,Торг!$B:$B,0))</f>
        <v>АТП</v>
      </c>
      <c r="R2138" s="4" t="b">
        <f>EXACT(VLOOKUP(A2138,Торг!$A:$A,1,0),A2138)</f>
        <v>1</v>
      </c>
    </row>
    <row r="2139" spans="1:18" ht="75" x14ac:dyDescent="0.25">
      <c r="A2139" s="110" t="s">
        <v>2765</v>
      </c>
      <c r="B2139" s="109">
        <v>327291</v>
      </c>
      <c r="C2139" s="109">
        <v>327291</v>
      </c>
      <c r="D2139" s="110" t="s">
        <v>3317</v>
      </c>
      <c r="E2139" s="110" t="s">
        <v>2704</v>
      </c>
      <c r="F2139" s="110"/>
      <c r="G2139" s="110"/>
      <c r="H2139" s="110" t="s">
        <v>561</v>
      </c>
      <c r="I2139" s="110" t="s">
        <v>10</v>
      </c>
      <c r="J2139" s="111">
        <v>4100</v>
      </c>
      <c r="K2139" s="111">
        <v>5590</v>
      </c>
      <c r="L2139" s="110" t="s">
        <v>2598</v>
      </c>
      <c r="M2139" s="109">
        <v>1</v>
      </c>
      <c r="N2139" s="109"/>
      <c r="O2139" s="110"/>
      <c r="P2139" s="41" t="str">
        <f t="shared" si="33"/>
        <v>1</v>
      </c>
      <c r="Q2139" s="41" t="str">
        <f>INDEX(Торг!$J:$J,MATCH($B2139,Торг!$B:$B,0))</f>
        <v>АТП</v>
      </c>
      <c r="R2139" s="4" t="b">
        <f>EXACT(VLOOKUP(A2139,Торг!$A:$A,1,0),A2139)</f>
        <v>1</v>
      </c>
    </row>
    <row r="2140" spans="1:18" ht="75" x14ac:dyDescent="0.25">
      <c r="A2140" s="110" t="s">
        <v>2765</v>
      </c>
      <c r="B2140" s="109">
        <v>327331</v>
      </c>
      <c r="C2140" s="109">
        <v>327331</v>
      </c>
      <c r="D2140" s="110" t="s">
        <v>3318</v>
      </c>
      <c r="E2140" s="110" t="s">
        <v>2704</v>
      </c>
      <c r="F2140" s="110"/>
      <c r="G2140" s="110"/>
      <c r="H2140" s="110" t="s">
        <v>561</v>
      </c>
      <c r="I2140" s="110" t="s">
        <v>10</v>
      </c>
      <c r="J2140" s="111">
        <v>4100</v>
      </c>
      <c r="K2140" s="111">
        <v>5590</v>
      </c>
      <c r="L2140" s="110" t="s">
        <v>2598</v>
      </c>
      <c r="M2140" s="109">
        <v>1</v>
      </c>
      <c r="N2140" s="109"/>
      <c r="O2140" s="110"/>
      <c r="P2140" s="41" t="str">
        <f t="shared" si="33"/>
        <v>1</v>
      </c>
      <c r="Q2140" s="41" t="str">
        <f>INDEX(Торг!$J:$J,MATCH($B2140,Торг!$B:$B,0))</f>
        <v>АТП</v>
      </c>
      <c r="R2140" s="4" t="b">
        <f>EXACT(VLOOKUP(A2140,Торг!$A:$A,1,0),A2140)</f>
        <v>1</v>
      </c>
    </row>
    <row r="2141" spans="1:18" ht="75" x14ac:dyDescent="0.25">
      <c r="A2141" s="110" t="s">
        <v>2765</v>
      </c>
      <c r="B2141" s="109">
        <v>327237</v>
      </c>
      <c r="C2141" s="109">
        <v>327237</v>
      </c>
      <c r="D2141" s="110" t="s">
        <v>3319</v>
      </c>
      <c r="E2141" s="110" t="s">
        <v>2704</v>
      </c>
      <c r="F2141" s="110"/>
      <c r="G2141" s="110"/>
      <c r="H2141" s="110" t="s">
        <v>561</v>
      </c>
      <c r="I2141" s="110" t="s">
        <v>10</v>
      </c>
      <c r="J2141" s="111">
        <v>4100</v>
      </c>
      <c r="K2141" s="111">
        <v>5590</v>
      </c>
      <c r="L2141" s="110" t="s">
        <v>2598</v>
      </c>
      <c r="M2141" s="109">
        <v>1</v>
      </c>
      <c r="N2141" s="109"/>
      <c r="O2141" s="110"/>
      <c r="P2141" s="41" t="str">
        <f t="shared" si="33"/>
        <v>1</v>
      </c>
      <c r="Q2141" s="41" t="str">
        <f>INDEX(Торг!$J:$J,MATCH($B2141,Торг!$B:$B,0))</f>
        <v>АТП</v>
      </c>
      <c r="R2141" s="4" t="b">
        <f>EXACT(VLOOKUP(A2141,Торг!$A:$A,1,0),A2141)</f>
        <v>1</v>
      </c>
    </row>
    <row r="2142" spans="1:18" ht="75" x14ac:dyDescent="0.25">
      <c r="A2142" s="110" t="s">
        <v>2765</v>
      </c>
      <c r="B2142" s="109">
        <v>327299</v>
      </c>
      <c r="C2142" s="109">
        <v>327299</v>
      </c>
      <c r="D2142" s="110" t="s">
        <v>3320</v>
      </c>
      <c r="E2142" s="110" t="s">
        <v>2704</v>
      </c>
      <c r="F2142" s="110"/>
      <c r="G2142" s="110"/>
      <c r="H2142" s="110" t="s">
        <v>561</v>
      </c>
      <c r="I2142" s="110" t="s">
        <v>10</v>
      </c>
      <c r="J2142" s="111">
        <v>4100</v>
      </c>
      <c r="K2142" s="111">
        <v>5590</v>
      </c>
      <c r="L2142" s="110" t="s">
        <v>2598</v>
      </c>
      <c r="M2142" s="109">
        <v>1</v>
      </c>
      <c r="N2142" s="109"/>
      <c r="O2142" s="110"/>
      <c r="P2142" s="41" t="str">
        <f t="shared" si="33"/>
        <v>1</v>
      </c>
      <c r="Q2142" s="41" t="str">
        <f>INDEX(Торг!$J:$J,MATCH($B2142,Торг!$B:$B,0))</f>
        <v>АТП</v>
      </c>
      <c r="R2142" s="4" t="b">
        <f>EXACT(VLOOKUP(A2142,Торг!$A:$A,1,0),A2142)</f>
        <v>1</v>
      </c>
    </row>
    <row r="2143" spans="1:18" ht="75" x14ac:dyDescent="0.25">
      <c r="A2143" s="110" t="s">
        <v>2765</v>
      </c>
      <c r="B2143" s="109">
        <v>327253</v>
      </c>
      <c r="C2143" s="109">
        <v>327253</v>
      </c>
      <c r="D2143" s="110" t="s">
        <v>3321</v>
      </c>
      <c r="E2143" s="110" t="s">
        <v>2704</v>
      </c>
      <c r="F2143" s="110"/>
      <c r="G2143" s="110"/>
      <c r="H2143" s="110" t="s">
        <v>561</v>
      </c>
      <c r="I2143" s="110" t="s">
        <v>10</v>
      </c>
      <c r="J2143" s="111">
        <v>4100</v>
      </c>
      <c r="K2143" s="111">
        <v>5590</v>
      </c>
      <c r="L2143" s="110" t="s">
        <v>2598</v>
      </c>
      <c r="M2143" s="109">
        <v>1</v>
      </c>
      <c r="N2143" s="109"/>
      <c r="O2143" s="110"/>
      <c r="P2143" s="41" t="str">
        <f t="shared" si="33"/>
        <v>1</v>
      </c>
      <c r="Q2143" s="41" t="str">
        <f>INDEX(Торг!$J:$J,MATCH($B2143,Торг!$B:$B,0))</f>
        <v>АТП</v>
      </c>
      <c r="R2143" s="4" t="b">
        <f>EXACT(VLOOKUP(A2143,Торг!$A:$A,1,0),A2143)</f>
        <v>1</v>
      </c>
    </row>
    <row r="2144" spans="1:18" ht="75" x14ac:dyDescent="0.25">
      <c r="A2144" s="110" t="s">
        <v>2765</v>
      </c>
      <c r="B2144" s="109">
        <v>327225</v>
      </c>
      <c r="C2144" s="109">
        <v>327225</v>
      </c>
      <c r="D2144" s="110" t="s">
        <v>3322</v>
      </c>
      <c r="E2144" s="110" t="s">
        <v>2704</v>
      </c>
      <c r="F2144" s="110"/>
      <c r="G2144" s="110"/>
      <c r="H2144" s="110" t="s">
        <v>561</v>
      </c>
      <c r="I2144" s="110" t="s">
        <v>10</v>
      </c>
      <c r="J2144" s="111">
        <v>4100</v>
      </c>
      <c r="K2144" s="111">
        <v>5590</v>
      </c>
      <c r="L2144" s="110" t="s">
        <v>2598</v>
      </c>
      <c r="M2144" s="109">
        <v>1</v>
      </c>
      <c r="N2144" s="109"/>
      <c r="O2144" s="110"/>
      <c r="P2144" s="41" t="str">
        <f t="shared" si="33"/>
        <v>1</v>
      </c>
      <c r="Q2144" s="41" t="str">
        <f>INDEX(Торг!$J:$J,MATCH($B2144,Торг!$B:$B,0))</f>
        <v>АТП</v>
      </c>
      <c r="R2144" s="4" t="b">
        <f>EXACT(VLOOKUP(A2144,Торг!$A:$A,1,0),A2144)</f>
        <v>1</v>
      </c>
    </row>
    <row r="2145" spans="1:18" ht="75" x14ac:dyDescent="0.25">
      <c r="A2145" s="110" t="s">
        <v>2765</v>
      </c>
      <c r="B2145" s="109">
        <v>327229</v>
      </c>
      <c r="C2145" s="109">
        <v>327229</v>
      </c>
      <c r="D2145" s="110" t="s">
        <v>3323</v>
      </c>
      <c r="E2145" s="110" t="s">
        <v>2704</v>
      </c>
      <c r="F2145" s="110"/>
      <c r="G2145" s="110"/>
      <c r="H2145" s="110" t="s">
        <v>561</v>
      </c>
      <c r="I2145" s="110" t="s">
        <v>10</v>
      </c>
      <c r="J2145" s="111">
        <v>4100</v>
      </c>
      <c r="K2145" s="111">
        <v>5590</v>
      </c>
      <c r="L2145" s="110" t="s">
        <v>2598</v>
      </c>
      <c r="M2145" s="109">
        <v>1</v>
      </c>
      <c r="N2145" s="109"/>
      <c r="O2145" s="110"/>
      <c r="P2145" s="41" t="str">
        <f t="shared" si="33"/>
        <v>1</v>
      </c>
      <c r="Q2145" s="41" t="str">
        <f>INDEX(Торг!$J:$J,MATCH($B2145,Торг!$B:$B,0))</f>
        <v>АТП</v>
      </c>
      <c r="R2145" s="4" t="b">
        <f>EXACT(VLOOKUP(A2145,Торг!$A:$A,1,0),A2145)</f>
        <v>1</v>
      </c>
    </row>
    <row r="2146" spans="1:18" ht="75" x14ac:dyDescent="0.25">
      <c r="A2146" s="110" t="s">
        <v>2765</v>
      </c>
      <c r="B2146" s="109">
        <v>327205</v>
      </c>
      <c r="C2146" s="109">
        <v>327205</v>
      </c>
      <c r="D2146" s="110" t="s">
        <v>3324</v>
      </c>
      <c r="E2146" s="110" t="s">
        <v>2704</v>
      </c>
      <c r="F2146" s="110"/>
      <c r="G2146" s="110"/>
      <c r="H2146" s="110" t="s">
        <v>561</v>
      </c>
      <c r="I2146" s="110" t="s">
        <v>10</v>
      </c>
      <c r="J2146" s="111">
        <v>4100</v>
      </c>
      <c r="K2146" s="111">
        <v>5590</v>
      </c>
      <c r="L2146" s="110" t="s">
        <v>2598</v>
      </c>
      <c r="M2146" s="109">
        <v>1</v>
      </c>
      <c r="N2146" s="109"/>
      <c r="O2146" s="110"/>
      <c r="P2146" s="41" t="str">
        <f t="shared" si="33"/>
        <v>1</v>
      </c>
      <c r="Q2146" s="41" t="str">
        <f>INDEX(Торг!$J:$J,MATCH($B2146,Торг!$B:$B,0))</f>
        <v>АТП</v>
      </c>
      <c r="R2146" s="4" t="b">
        <f>EXACT(VLOOKUP(A2146,Торг!$A:$A,1,0),A2146)</f>
        <v>1</v>
      </c>
    </row>
    <row r="2147" spans="1:18" ht="75" x14ac:dyDescent="0.25">
      <c r="A2147" s="110" t="s">
        <v>2765</v>
      </c>
      <c r="B2147" s="109">
        <v>327261</v>
      </c>
      <c r="C2147" s="109">
        <v>327261</v>
      </c>
      <c r="D2147" s="110" t="s">
        <v>3325</v>
      </c>
      <c r="E2147" s="110" t="s">
        <v>2704</v>
      </c>
      <c r="F2147" s="110"/>
      <c r="G2147" s="110"/>
      <c r="H2147" s="110" t="s">
        <v>561</v>
      </c>
      <c r="I2147" s="110" t="s">
        <v>10</v>
      </c>
      <c r="J2147" s="111">
        <v>4100</v>
      </c>
      <c r="K2147" s="111">
        <v>5590</v>
      </c>
      <c r="L2147" s="110" t="s">
        <v>2598</v>
      </c>
      <c r="M2147" s="109">
        <v>1</v>
      </c>
      <c r="N2147" s="109"/>
      <c r="O2147" s="110"/>
      <c r="P2147" s="41" t="str">
        <f t="shared" si="33"/>
        <v>1</v>
      </c>
      <c r="Q2147" s="41" t="str">
        <f>INDEX(Торг!$J:$J,MATCH($B2147,Торг!$B:$B,0))</f>
        <v>АТП</v>
      </c>
      <c r="R2147" s="4" t="b">
        <f>EXACT(VLOOKUP(A2147,Торг!$A:$A,1,0),A2147)</f>
        <v>1</v>
      </c>
    </row>
    <row r="2148" spans="1:18" ht="75" x14ac:dyDescent="0.25">
      <c r="A2148" s="110" t="s">
        <v>2765</v>
      </c>
      <c r="B2148" s="109">
        <v>327315</v>
      </c>
      <c r="C2148" s="109">
        <v>327315</v>
      </c>
      <c r="D2148" s="110" t="s">
        <v>3326</v>
      </c>
      <c r="E2148" s="110" t="s">
        <v>2704</v>
      </c>
      <c r="F2148" s="110"/>
      <c r="G2148" s="110"/>
      <c r="H2148" s="110" t="s">
        <v>561</v>
      </c>
      <c r="I2148" s="110" t="s">
        <v>10</v>
      </c>
      <c r="J2148" s="111">
        <v>4100</v>
      </c>
      <c r="K2148" s="111">
        <v>5590</v>
      </c>
      <c r="L2148" s="110" t="s">
        <v>2598</v>
      </c>
      <c r="M2148" s="109">
        <v>1</v>
      </c>
      <c r="N2148" s="109"/>
      <c r="O2148" s="110"/>
      <c r="P2148" s="41" t="str">
        <f t="shared" si="33"/>
        <v>1</v>
      </c>
      <c r="Q2148" s="41" t="str">
        <f>INDEX(Торг!$J:$J,MATCH($B2148,Торг!$B:$B,0))</f>
        <v>АТП</v>
      </c>
      <c r="R2148" s="4" t="b">
        <f>EXACT(VLOOKUP(A2148,Торг!$A:$A,1,0),A2148)</f>
        <v>1</v>
      </c>
    </row>
    <row r="2149" spans="1:18" ht="75" x14ac:dyDescent="0.25">
      <c r="A2149" s="110" t="s">
        <v>2765</v>
      </c>
      <c r="B2149" s="109">
        <v>327355</v>
      </c>
      <c r="C2149" s="109">
        <v>327355</v>
      </c>
      <c r="D2149" s="110" t="s">
        <v>3327</v>
      </c>
      <c r="E2149" s="110" t="s">
        <v>2704</v>
      </c>
      <c r="F2149" s="110"/>
      <c r="G2149" s="110"/>
      <c r="H2149" s="110" t="s">
        <v>561</v>
      </c>
      <c r="I2149" s="110" t="s">
        <v>10</v>
      </c>
      <c r="J2149" s="111">
        <v>4100</v>
      </c>
      <c r="K2149" s="111">
        <v>5590</v>
      </c>
      <c r="L2149" s="110" t="s">
        <v>2598</v>
      </c>
      <c r="M2149" s="109">
        <v>1</v>
      </c>
      <c r="N2149" s="109"/>
      <c r="O2149" s="110"/>
      <c r="P2149" s="41" t="str">
        <f t="shared" si="33"/>
        <v>1</v>
      </c>
      <c r="Q2149" s="41" t="str">
        <f>INDEX(Торг!$J:$J,MATCH($B2149,Торг!$B:$B,0))</f>
        <v>АТП</v>
      </c>
      <c r="R2149" s="4" t="b">
        <f>EXACT(VLOOKUP(A2149,Торг!$A:$A,1,0),A2149)</f>
        <v>1</v>
      </c>
    </row>
    <row r="2150" spans="1:18" ht="75" x14ac:dyDescent="0.25">
      <c r="A2150" s="110" t="s">
        <v>2765</v>
      </c>
      <c r="B2150" s="109">
        <v>327257</v>
      </c>
      <c r="C2150" s="109">
        <v>327257</v>
      </c>
      <c r="D2150" s="110" t="s">
        <v>3328</v>
      </c>
      <c r="E2150" s="110" t="s">
        <v>2704</v>
      </c>
      <c r="F2150" s="110"/>
      <c r="G2150" s="110"/>
      <c r="H2150" s="110" t="s">
        <v>561</v>
      </c>
      <c r="I2150" s="110" t="s">
        <v>10</v>
      </c>
      <c r="J2150" s="111">
        <v>4100</v>
      </c>
      <c r="K2150" s="111">
        <v>5590</v>
      </c>
      <c r="L2150" s="110" t="s">
        <v>2598</v>
      </c>
      <c r="M2150" s="109">
        <v>1</v>
      </c>
      <c r="N2150" s="109"/>
      <c r="O2150" s="110"/>
      <c r="P2150" s="41" t="str">
        <f t="shared" si="33"/>
        <v>1</v>
      </c>
      <c r="Q2150" s="41" t="str">
        <f>INDEX(Торг!$J:$J,MATCH($B2150,Торг!$B:$B,0))</f>
        <v>АТП</v>
      </c>
      <c r="R2150" s="4" t="b">
        <f>EXACT(VLOOKUP(A2150,Торг!$A:$A,1,0),A2150)</f>
        <v>1</v>
      </c>
    </row>
    <row r="2151" spans="1:18" ht="75" x14ac:dyDescent="0.25">
      <c r="A2151" s="110" t="s">
        <v>2765</v>
      </c>
      <c r="B2151" s="109">
        <v>327197</v>
      </c>
      <c r="C2151" s="109">
        <v>327197</v>
      </c>
      <c r="D2151" s="110" t="s">
        <v>3329</v>
      </c>
      <c r="E2151" s="110" t="s">
        <v>2704</v>
      </c>
      <c r="F2151" s="110"/>
      <c r="G2151" s="110"/>
      <c r="H2151" s="110" t="s">
        <v>561</v>
      </c>
      <c r="I2151" s="110" t="s">
        <v>10</v>
      </c>
      <c r="J2151" s="111">
        <v>4100</v>
      </c>
      <c r="K2151" s="111">
        <v>5590</v>
      </c>
      <c r="L2151" s="110" t="s">
        <v>2598</v>
      </c>
      <c r="M2151" s="109">
        <v>1</v>
      </c>
      <c r="N2151" s="109"/>
      <c r="O2151" s="110"/>
      <c r="P2151" s="41" t="str">
        <f t="shared" si="33"/>
        <v>1</v>
      </c>
      <c r="Q2151" s="41" t="str">
        <f>INDEX(Торг!$J:$J,MATCH($B2151,Торг!$B:$B,0))</f>
        <v>АТП</v>
      </c>
      <c r="R2151" s="4" t="b">
        <f>EXACT(VLOOKUP(A2151,Торг!$A:$A,1,0),A2151)</f>
        <v>1</v>
      </c>
    </row>
    <row r="2152" spans="1:18" ht="75" x14ac:dyDescent="0.25">
      <c r="A2152" s="110" t="s">
        <v>3330</v>
      </c>
      <c r="B2152" s="109">
        <v>138265</v>
      </c>
      <c r="C2152" s="109">
        <v>73731</v>
      </c>
      <c r="D2152" s="110" t="s">
        <v>480</v>
      </c>
      <c r="E2152" s="110" t="s">
        <v>2704</v>
      </c>
      <c r="F2152" s="110"/>
      <c r="G2152" s="110"/>
      <c r="H2152" s="110" t="s">
        <v>1364</v>
      </c>
      <c r="I2152" s="110" t="s">
        <v>10</v>
      </c>
      <c r="J2152" s="111">
        <v>2300</v>
      </c>
      <c r="K2152" s="111">
        <v>3990</v>
      </c>
      <c r="L2152" s="110" t="s">
        <v>2607</v>
      </c>
      <c r="M2152" s="109">
        <v>1</v>
      </c>
      <c r="N2152" s="109"/>
      <c r="O2152" s="110"/>
      <c r="P2152" s="41" t="str">
        <f t="shared" si="33"/>
        <v>1</v>
      </c>
      <c r="Q2152" s="41" t="str">
        <f>INDEX(Торг!$J:$J,MATCH($B2152,Торг!$B:$B,0))</f>
        <v>АТП</v>
      </c>
      <c r="R2152" s="4" t="b">
        <f>EXACT(VLOOKUP(A2152,Торг!$A:$A,1,0),A2152)</f>
        <v>1</v>
      </c>
    </row>
    <row r="2153" spans="1:18" ht="75" x14ac:dyDescent="0.25">
      <c r="A2153" s="110" t="s">
        <v>3330</v>
      </c>
      <c r="B2153" s="109">
        <v>138266</v>
      </c>
      <c r="C2153" s="109">
        <v>73732</v>
      </c>
      <c r="D2153" s="110" t="s">
        <v>479</v>
      </c>
      <c r="E2153" s="110" t="s">
        <v>2704</v>
      </c>
      <c r="F2153" s="110"/>
      <c r="G2153" s="110"/>
      <c r="H2153" s="110" t="s">
        <v>1364</v>
      </c>
      <c r="I2153" s="110" t="s">
        <v>10</v>
      </c>
      <c r="J2153" s="111">
        <v>2900</v>
      </c>
      <c r="K2153" s="111">
        <v>4790</v>
      </c>
      <c r="L2153" s="110" t="s">
        <v>2607</v>
      </c>
      <c r="M2153" s="109">
        <v>1</v>
      </c>
      <c r="N2153" s="109"/>
      <c r="O2153" s="110"/>
      <c r="P2153" s="41" t="str">
        <f t="shared" si="33"/>
        <v>1</v>
      </c>
      <c r="Q2153" s="41" t="str">
        <f>INDEX(Торг!$J:$J,MATCH($B2153,Торг!$B:$B,0))</f>
        <v>АТП</v>
      </c>
      <c r="R2153" s="4" t="b">
        <f>EXACT(VLOOKUP(A2153,Торг!$A:$A,1,0),A2153)</f>
        <v>1</v>
      </c>
    </row>
    <row r="2154" spans="1:18" ht="75" x14ac:dyDescent="0.25">
      <c r="A2154" s="110" t="s">
        <v>3330</v>
      </c>
      <c r="B2154" s="109">
        <v>138267</v>
      </c>
      <c r="C2154" s="109">
        <v>121940</v>
      </c>
      <c r="D2154" s="110" t="s">
        <v>478</v>
      </c>
      <c r="E2154" s="110" t="s">
        <v>2704</v>
      </c>
      <c r="F2154" s="110"/>
      <c r="G2154" s="110"/>
      <c r="H2154" s="110" t="s">
        <v>1364</v>
      </c>
      <c r="I2154" s="110" t="s">
        <v>10</v>
      </c>
      <c r="J2154" s="111">
        <v>2900</v>
      </c>
      <c r="K2154" s="111">
        <v>4790</v>
      </c>
      <c r="L2154" s="110" t="s">
        <v>2607</v>
      </c>
      <c r="M2154" s="109">
        <v>1</v>
      </c>
      <c r="N2154" s="109"/>
      <c r="O2154" s="110"/>
      <c r="P2154" s="41" t="str">
        <f t="shared" si="33"/>
        <v>1</v>
      </c>
      <c r="Q2154" s="41" t="str">
        <f>INDEX(Торг!$J:$J,MATCH($B2154,Торг!$B:$B,0))</f>
        <v>АТП</v>
      </c>
      <c r="R2154" s="4" t="b">
        <f>EXACT(VLOOKUP(A2154,Торг!$A:$A,1,0),A2154)</f>
        <v>1</v>
      </c>
    </row>
    <row r="2155" spans="1:18" ht="75" x14ac:dyDescent="0.25">
      <c r="A2155" s="110" t="s">
        <v>3330</v>
      </c>
      <c r="B2155" s="109">
        <v>138268</v>
      </c>
      <c r="C2155" s="109">
        <v>121941</v>
      </c>
      <c r="D2155" s="110" t="s">
        <v>477</v>
      </c>
      <c r="E2155" s="110" t="s">
        <v>2704</v>
      </c>
      <c r="F2155" s="110"/>
      <c r="G2155" s="110"/>
      <c r="H2155" s="110" t="s">
        <v>1364</v>
      </c>
      <c r="I2155" s="110" t="s">
        <v>10</v>
      </c>
      <c r="J2155" s="111">
        <v>2900</v>
      </c>
      <c r="K2155" s="111">
        <v>4790</v>
      </c>
      <c r="L2155" s="110" t="s">
        <v>2607</v>
      </c>
      <c r="M2155" s="109">
        <v>1</v>
      </c>
      <c r="N2155" s="109"/>
      <c r="O2155" s="110"/>
      <c r="P2155" s="41" t="str">
        <f t="shared" si="33"/>
        <v>1</v>
      </c>
      <c r="Q2155" s="41" t="str">
        <f>INDEX(Торг!$J:$J,MATCH($B2155,Торг!$B:$B,0))</f>
        <v>АТП</v>
      </c>
      <c r="R2155" s="4" t="b">
        <f>EXACT(VLOOKUP(A2155,Торг!$A:$A,1,0),A2155)</f>
        <v>1</v>
      </c>
    </row>
    <row r="2156" spans="1:18" ht="75" x14ac:dyDescent="0.25">
      <c r="A2156" s="110" t="s">
        <v>3330</v>
      </c>
      <c r="B2156" s="109">
        <v>138269</v>
      </c>
      <c r="C2156" s="109">
        <v>121942</v>
      </c>
      <c r="D2156" s="110" t="s">
        <v>476</v>
      </c>
      <c r="E2156" s="110" t="s">
        <v>2704</v>
      </c>
      <c r="F2156" s="110"/>
      <c r="G2156" s="110"/>
      <c r="H2156" s="110" t="s">
        <v>1364</v>
      </c>
      <c r="I2156" s="110" t="s">
        <v>10</v>
      </c>
      <c r="J2156" s="111">
        <v>2900</v>
      </c>
      <c r="K2156" s="111">
        <v>4790</v>
      </c>
      <c r="L2156" s="110" t="s">
        <v>2607</v>
      </c>
      <c r="M2156" s="109">
        <v>1</v>
      </c>
      <c r="N2156" s="109"/>
      <c r="O2156" s="110"/>
      <c r="P2156" s="41" t="str">
        <f t="shared" si="33"/>
        <v>1</v>
      </c>
      <c r="Q2156" s="41" t="str">
        <f>INDEX(Торг!$J:$J,MATCH($B2156,Торг!$B:$B,0))</f>
        <v>АТП</v>
      </c>
      <c r="R2156" s="4" t="b">
        <f>EXACT(VLOOKUP(A2156,Торг!$A:$A,1,0),A2156)</f>
        <v>1</v>
      </c>
    </row>
    <row r="2157" spans="1:18" ht="75" x14ac:dyDescent="0.25">
      <c r="A2157" s="110" t="s">
        <v>3330</v>
      </c>
      <c r="B2157" s="109">
        <v>138270</v>
      </c>
      <c r="C2157" s="109">
        <v>121943</v>
      </c>
      <c r="D2157" s="110" t="s">
        <v>475</v>
      </c>
      <c r="E2157" s="110" t="s">
        <v>2704</v>
      </c>
      <c r="F2157" s="110"/>
      <c r="G2157" s="110"/>
      <c r="H2157" s="110" t="s">
        <v>1364</v>
      </c>
      <c r="I2157" s="110" t="s">
        <v>10</v>
      </c>
      <c r="J2157" s="111">
        <v>2900</v>
      </c>
      <c r="K2157" s="111">
        <v>4790</v>
      </c>
      <c r="L2157" s="110" t="s">
        <v>2607</v>
      </c>
      <c r="M2157" s="109">
        <v>1</v>
      </c>
      <c r="N2157" s="109"/>
      <c r="O2157" s="110"/>
      <c r="P2157" s="41" t="str">
        <f t="shared" si="33"/>
        <v>1</v>
      </c>
      <c r="Q2157" s="41" t="str">
        <f>INDEX(Торг!$J:$J,MATCH($B2157,Торг!$B:$B,0))</f>
        <v>АТП</v>
      </c>
      <c r="R2157" s="4" t="b">
        <f>EXACT(VLOOKUP(A2157,Торг!$A:$A,1,0),A2157)</f>
        <v>1</v>
      </c>
    </row>
    <row r="2158" spans="1:18" ht="75" x14ac:dyDescent="0.25">
      <c r="A2158" s="110" t="s">
        <v>3330</v>
      </c>
      <c r="B2158" s="109">
        <v>138271</v>
      </c>
      <c r="C2158" s="109">
        <v>121944</v>
      </c>
      <c r="D2158" s="110" t="s">
        <v>474</v>
      </c>
      <c r="E2158" s="110" t="s">
        <v>2704</v>
      </c>
      <c r="F2158" s="110"/>
      <c r="G2158" s="110"/>
      <c r="H2158" s="110" t="s">
        <v>1364</v>
      </c>
      <c r="I2158" s="110" t="s">
        <v>10</v>
      </c>
      <c r="J2158" s="111">
        <v>2900</v>
      </c>
      <c r="K2158" s="111">
        <v>4790</v>
      </c>
      <c r="L2158" s="110" t="s">
        <v>2607</v>
      </c>
      <c r="M2158" s="109">
        <v>1</v>
      </c>
      <c r="N2158" s="109"/>
      <c r="O2158" s="110"/>
      <c r="P2158" s="41" t="str">
        <f t="shared" si="33"/>
        <v>1</v>
      </c>
      <c r="Q2158" s="41" t="str">
        <f>INDEX(Торг!$J:$J,MATCH($B2158,Торг!$B:$B,0))</f>
        <v>АТП</v>
      </c>
      <c r="R2158" s="4" t="b">
        <f>EXACT(VLOOKUP(A2158,Торг!$A:$A,1,0),A2158)</f>
        <v>1</v>
      </c>
    </row>
    <row r="2159" spans="1:18" ht="75" x14ac:dyDescent="0.25">
      <c r="A2159" s="110" t="s">
        <v>3330</v>
      </c>
      <c r="B2159" s="109">
        <v>138272</v>
      </c>
      <c r="C2159" s="109">
        <v>121945</v>
      </c>
      <c r="D2159" s="110" t="s">
        <v>473</v>
      </c>
      <c r="E2159" s="110" t="s">
        <v>2704</v>
      </c>
      <c r="F2159" s="110"/>
      <c r="G2159" s="110"/>
      <c r="H2159" s="110" t="s">
        <v>1364</v>
      </c>
      <c r="I2159" s="110" t="s">
        <v>10</v>
      </c>
      <c r="J2159" s="111">
        <v>2900</v>
      </c>
      <c r="K2159" s="111">
        <v>4790</v>
      </c>
      <c r="L2159" s="110" t="s">
        <v>2607</v>
      </c>
      <c r="M2159" s="109">
        <v>1</v>
      </c>
      <c r="N2159" s="109"/>
      <c r="O2159" s="110"/>
      <c r="P2159" s="41" t="str">
        <f t="shared" si="33"/>
        <v>1</v>
      </c>
      <c r="Q2159" s="41" t="str">
        <f>INDEX(Торг!$J:$J,MATCH($B2159,Торг!$B:$B,0))</f>
        <v>АТП</v>
      </c>
      <c r="R2159" s="4" t="b">
        <f>EXACT(VLOOKUP(A2159,Торг!$A:$A,1,0),A2159)</f>
        <v>1</v>
      </c>
    </row>
    <row r="2160" spans="1:18" ht="75" x14ac:dyDescent="0.25">
      <c r="A2160" s="110" t="s">
        <v>3330</v>
      </c>
      <c r="B2160" s="109">
        <v>138273</v>
      </c>
      <c r="C2160" s="109">
        <v>121946</v>
      </c>
      <c r="D2160" s="110" t="s">
        <v>472</v>
      </c>
      <c r="E2160" s="110" t="s">
        <v>2704</v>
      </c>
      <c r="F2160" s="110"/>
      <c r="G2160" s="110"/>
      <c r="H2160" s="110" t="s">
        <v>1364</v>
      </c>
      <c r="I2160" s="110" t="s">
        <v>10</v>
      </c>
      <c r="J2160" s="111">
        <v>2900</v>
      </c>
      <c r="K2160" s="111">
        <v>4790</v>
      </c>
      <c r="L2160" s="110" t="s">
        <v>2607</v>
      </c>
      <c r="M2160" s="109">
        <v>1</v>
      </c>
      <c r="N2160" s="109"/>
      <c r="O2160" s="110"/>
      <c r="P2160" s="41" t="str">
        <f t="shared" si="33"/>
        <v>1</v>
      </c>
      <c r="Q2160" s="41" t="str">
        <f>INDEX(Торг!$J:$J,MATCH($B2160,Торг!$B:$B,0))</f>
        <v>АТП</v>
      </c>
      <c r="R2160" s="4" t="b">
        <f>EXACT(VLOOKUP(A2160,Торг!$A:$A,1,0),A2160)</f>
        <v>1</v>
      </c>
    </row>
    <row r="2161" spans="1:18" ht="75" x14ac:dyDescent="0.25">
      <c r="A2161" s="110" t="s">
        <v>3330</v>
      </c>
      <c r="B2161" s="109">
        <v>138274</v>
      </c>
      <c r="C2161" s="109">
        <v>121947</v>
      </c>
      <c r="D2161" s="110" t="s">
        <v>471</v>
      </c>
      <c r="E2161" s="110" t="s">
        <v>2704</v>
      </c>
      <c r="F2161" s="110"/>
      <c r="G2161" s="110"/>
      <c r="H2161" s="110" t="s">
        <v>1364</v>
      </c>
      <c r="I2161" s="110" t="s">
        <v>10</v>
      </c>
      <c r="J2161" s="111">
        <v>2900</v>
      </c>
      <c r="K2161" s="111">
        <v>4790</v>
      </c>
      <c r="L2161" s="110" t="s">
        <v>2607</v>
      </c>
      <c r="M2161" s="109">
        <v>1</v>
      </c>
      <c r="N2161" s="109"/>
      <c r="O2161" s="110"/>
      <c r="P2161" s="41" t="str">
        <f t="shared" si="33"/>
        <v>1</v>
      </c>
      <c r="Q2161" s="41" t="str">
        <f>INDEX(Торг!$J:$J,MATCH($B2161,Торг!$B:$B,0))</f>
        <v>АТП</v>
      </c>
      <c r="R2161" s="4" t="b">
        <f>EXACT(VLOOKUP(A2161,Торг!$A:$A,1,0),A2161)</f>
        <v>1</v>
      </c>
    </row>
    <row r="2162" spans="1:18" ht="75" x14ac:dyDescent="0.25">
      <c r="A2162" s="110" t="s">
        <v>3330</v>
      </c>
      <c r="B2162" s="109">
        <v>138275</v>
      </c>
      <c r="C2162" s="109">
        <v>121948</v>
      </c>
      <c r="D2162" s="110" t="s">
        <v>470</v>
      </c>
      <c r="E2162" s="110" t="s">
        <v>2704</v>
      </c>
      <c r="F2162" s="110"/>
      <c r="G2162" s="110"/>
      <c r="H2162" s="110" t="s">
        <v>1364</v>
      </c>
      <c r="I2162" s="110" t="s">
        <v>10</v>
      </c>
      <c r="J2162" s="111">
        <v>2900</v>
      </c>
      <c r="K2162" s="111">
        <v>4790</v>
      </c>
      <c r="L2162" s="110" t="s">
        <v>2607</v>
      </c>
      <c r="M2162" s="109">
        <v>1</v>
      </c>
      <c r="N2162" s="109"/>
      <c r="O2162" s="110"/>
      <c r="P2162" s="41" t="str">
        <f t="shared" si="33"/>
        <v>1</v>
      </c>
      <c r="Q2162" s="41" t="str">
        <f>INDEX(Торг!$J:$J,MATCH($B2162,Торг!$B:$B,0))</f>
        <v>АТП</v>
      </c>
      <c r="R2162" s="4" t="b">
        <f>EXACT(VLOOKUP(A2162,Торг!$A:$A,1,0),A2162)</f>
        <v>1</v>
      </c>
    </row>
    <row r="2163" spans="1:18" ht="75" x14ac:dyDescent="0.25">
      <c r="A2163" s="110" t="s">
        <v>3330</v>
      </c>
      <c r="B2163" s="109">
        <v>138276</v>
      </c>
      <c r="C2163" s="109">
        <v>121949</v>
      </c>
      <c r="D2163" s="110" t="s">
        <v>469</v>
      </c>
      <c r="E2163" s="110" t="s">
        <v>2704</v>
      </c>
      <c r="F2163" s="110"/>
      <c r="G2163" s="110"/>
      <c r="H2163" s="110" t="s">
        <v>1364</v>
      </c>
      <c r="I2163" s="110" t="s">
        <v>10</v>
      </c>
      <c r="J2163" s="111">
        <v>2900</v>
      </c>
      <c r="K2163" s="111">
        <v>4790</v>
      </c>
      <c r="L2163" s="110" t="s">
        <v>2607</v>
      </c>
      <c r="M2163" s="109">
        <v>1</v>
      </c>
      <c r="N2163" s="109"/>
      <c r="O2163" s="110"/>
      <c r="P2163" s="41" t="str">
        <f t="shared" si="33"/>
        <v>1</v>
      </c>
      <c r="Q2163" s="41" t="str">
        <f>INDEX(Торг!$J:$J,MATCH($B2163,Торг!$B:$B,0))</f>
        <v>АТП</v>
      </c>
      <c r="R2163" s="4" t="b">
        <f>EXACT(VLOOKUP(A2163,Торг!$A:$A,1,0),A2163)</f>
        <v>1</v>
      </c>
    </row>
    <row r="2164" spans="1:18" ht="75" x14ac:dyDescent="0.25">
      <c r="A2164" s="110" t="s">
        <v>3330</v>
      </c>
      <c r="B2164" s="109">
        <v>138277</v>
      </c>
      <c r="C2164" s="109">
        <v>121950</v>
      </c>
      <c r="D2164" s="110" t="s">
        <v>468</v>
      </c>
      <c r="E2164" s="110" t="s">
        <v>2704</v>
      </c>
      <c r="F2164" s="110"/>
      <c r="G2164" s="110"/>
      <c r="H2164" s="110" t="s">
        <v>1364</v>
      </c>
      <c r="I2164" s="110" t="s">
        <v>10</v>
      </c>
      <c r="J2164" s="111">
        <v>2900</v>
      </c>
      <c r="K2164" s="111">
        <v>4790</v>
      </c>
      <c r="L2164" s="110" t="s">
        <v>2607</v>
      </c>
      <c r="M2164" s="109">
        <v>1</v>
      </c>
      <c r="N2164" s="109"/>
      <c r="O2164" s="110"/>
      <c r="P2164" s="41" t="str">
        <f t="shared" si="33"/>
        <v>1</v>
      </c>
      <c r="Q2164" s="41" t="str">
        <f>INDEX(Торг!$J:$J,MATCH($B2164,Торг!$B:$B,0))</f>
        <v>АТП</v>
      </c>
      <c r="R2164" s="4" t="b">
        <f>EXACT(VLOOKUP(A2164,Торг!$A:$A,1,0),A2164)</f>
        <v>1</v>
      </c>
    </row>
    <row r="2165" spans="1:18" ht="90" x14ac:dyDescent="0.25">
      <c r="A2165" s="110" t="s">
        <v>3330</v>
      </c>
      <c r="B2165" s="109">
        <v>138278</v>
      </c>
      <c r="C2165" s="109">
        <v>121951</v>
      </c>
      <c r="D2165" s="110" t="s">
        <v>467</v>
      </c>
      <c r="E2165" s="110" t="s">
        <v>2704</v>
      </c>
      <c r="F2165" s="110"/>
      <c r="G2165" s="110"/>
      <c r="H2165" s="110" t="s">
        <v>1364</v>
      </c>
      <c r="I2165" s="110" t="s">
        <v>10</v>
      </c>
      <c r="J2165" s="111">
        <v>2900</v>
      </c>
      <c r="K2165" s="111">
        <v>4790</v>
      </c>
      <c r="L2165" s="110" t="s">
        <v>2607</v>
      </c>
      <c r="M2165" s="109">
        <v>1</v>
      </c>
      <c r="N2165" s="109"/>
      <c r="O2165" s="110"/>
      <c r="P2165" s="41" t="str">
        <f t="shared" si="33"/>
        <v>1</v>
      </c>
      <c r="Q2165" s="41" t="str">
        <f>INDEX(Торг!$J:$J,MATCH($B2165,Торг!$B:$B,0))</f>
        <v>АТП</v>
      </c>
      <c r="R2165" s="4" t="b">
        <f>EXACT(VLOOKUP(A2165,Торг!$A:$A,1,0),A2165)</f>
        <v>1</v>
      </c>
    </row>
    <row r="2166" spans="1:18" ht="75" x14ac:dyDescent="0.25">
      <c r="A2166" s="110" t="s">
        <v>3330</v>
      </c>
      <c r="B2166" s="109">
        <v>138279</v>
      </c>
      <c r="C2166" s="109">
        <v>121952</v>
      </c>
      <c r="D2166" s="110" t="s">
        <v>466</v>
      </c>
      <c r="E2166" s="110" t="s">
        <v>2704</v>
      </c>
      <c r="F2166" s="110"/>
      <c r="G2166" s="110"/>
      <c r="H2166" s="110" t="s">
        <v>1364</v>
      </c>
      <c r="I2166" s="110" t="s">
        <v>10</v>
      </c>
      <c r="J2166" s="111">
        <v>2900</v>
      </c>
      <c r="K2166" s="111">
        <v>4790</v>
      </c>
      <c r="L2166" s="110" t="s">
        <v>2607</v>
      </c>
      <c r="M2166" s="109">
        <v>1</v>
      </c>
      <c r="N2166" s="109"/>
      <c r="O2166" s="110"/>
      <c r="P2166" s="41" t="str">
        <f t="shared" si="33"/>
        <v>1</v>
      </c>
      <c r="Q2166" s="41" t="str">
        <f>INDEX(Торг!$J:$J,MATCH($B2166,Торг!$B:$B,0))</f>
        <v>АТП</v>
      </c>
      <c r="R2166" s="4" t="b">
        <f>EXACT(VLOOKUP(A2166,Торг!$A:$A,1,0),A2166)</f>
        <v>1</v>
      </c>
    </row>
    <row r="2167" spans="1:18" ht="75" x14ac:dyDescent="0.25">
      <c r="A2167" s="110" t="s">
        <v>3330</v>
      </c>
      <c r="B2167" s="109">
        <v>138280</v>
      </c>
      <c r="C2167" s="109">
        <v>121953</v>
      </c>
      <c r="D2167" s="110" t="s">
        <v>465</v>
      </c>
      <c r="E2167" s="110" t="s">
        <v>2704</v>
      </c>
      <c r="F2167" s="110"/>
      <c r="G2167" s="110"/>
      <c r="H2167" s="110" t="s">
        <v>1364</v>
      </c>
      <c r="I2167" s="110" t="s">
        <v>10</v>
      </c>
      <c r="J2167" s="111">
        <v>2900</v>
      </c>
      <c r="K2167" s="111">
        <v>4790</v>
      </c>
      <c r="L2167" s="110" t="s">
        <v>2607</v>
      </c>
      <c r="M2167" s="109">
        <v>1</v>
      </c>
      <c r="N2167" s="109"/>
      <c r="O2167" s="110"/>
      <c r="P2167" s="41" t="str">
        <f t="shared" si="33"/>
        <v>1</v>
      </c>
      <c r="Q2167" s="41" t="str">
        <f>INDEX(Торг!$J:$J,MATCH($B2167,Торг!$B:$B,0))</f>
        <v>АТП</v>
      </c>
      <c r="R2167" s="4" t="b">
        <f>EXACT(VLOOKUP(A2167,Торг!$A:$A,1,0),A2167)</f>
        <v>1</v>
      </c>
    </row>
    <row r="2168" spans="1:18" ht="75" x14ac:dyDescent="0.25">
      <c r="A2168" s="110" t="s">
        <v>3330</v>
      </c>
      <c r="B2168" s="109">
        <v>138281</v>
      </c>
      <c r="C2168" s="109">
        <v>121954</v>
      </c>
      <c r="D2168" s="110" t="s">
        <v>464</v>
      </c>
      <c r="E2168" s="110" t="s">
        <v>2704</v>
      </c>
      <c r="F2168" s="110"/>
      <c r="G2168" s="110"/>
      <c r="H2168" s="110" t="s">
        <v>1364</v>
      </c>
      <c r="I2168" s="110" t="s">
        <v>10</v>
      </c>
      <c r="J2168" s="111">
        <v>2900</v>
      </c>
      <c r="K2168" s="111">
        <v>4790</v>
      </c>
      <c r="L2168" s="110" t="s">
        <v>2607</v>
      </c>
      <c r="M2168" s="109">
        <v>1</v>
      </c>
      <c r="N2168" s="109"/>
      <c r="O2168" s="110"/>
      <c r="P2168" s="41" t="str">
        <f t="shared" si="33"/>
        <v>1</v>
      </c>
      <c r="Q2168" s="41" t="str">
        <f>INDEX(Торг!$J:$J,MATCH($B2168,Торг!$B:$B,0))</f>
        <v>АТП</v>
      </c>
      <c r="R2168" s="4" t="b">
        <f>EXACT(VLOOKUP(A2168,Торг!$A:$A,1,0),A2168)</f>
        <v>1</v>
      </c>
    </row>
    <row r="2169" spans="1:18" ht="75" x14ac:dyDescent="0.25">
      <c r="A2169" s="110" t="s">
        <v>3330</v>
      </c>
      <c r="B2169" s="109">
        <v>138282</v>
      </c>
      <c r="C2169" s="109">
        <v>121955</v>
      </c>
      <c r="D2169" s="110" t="s">
        <v>463</v>
      </c>
      <c r="E2169" s="110" t="s">
        <v>2704</v>
      </c>
      <c r="F2169" s="110"/>
      <c r="G2169" s="110"/>
      <c r="H2169" s="110" t="s">
        <v>1364</v>
      </c>
      <c r="I2169" s="110" t="s">
        <v>10</v>
      </c>
      <c r="J2169" s="111">
        <v>2900</v>
      </c>
      <c r="K2169" s="111">
        <v>4790</v>
      </c>
      <c r="L2169" s="110" t="s">
        <v>2607</v>
      </c>
      <c r="M2169" s="109">
        <v>1</v>
      </c>
      <c r="N2169" s="109"/>
      <c r="O2169" s="110"/>
      <c r="P2169" s="41" t="str">
        <f t="shared" si="33"/>
        <v>1</v>
      </c>
      <c r="Q2169" s="41" t="str">
        <f>INDEX(Торг!$J:$J,MATCH($B2169,Торг!$B:$B,0))</f>
        <v>АТП</v>
      </c>
      <c r="R2169" s="4" t="b">
        <f>EXACT(VLOOKUP(A2169,Торг!$A:$A,1,0),A2169)</f>
        <v>1</v>
      </c>
    </row>
    <row r="2170" spans="1:18" ht="75" x14ac:dyDescent="0.25">
      <c r="A2170" s="110" t="s">
        <v>3330</v>
      </c>
      <c r="B2170" s="109">
        <v>138283</v>
      </c>
      <c r="C2170" s="109">
        <v>121956</v>
      </c>
      <c r="D2170" s="110" t="s">
        <v>462</v>
      </c>
      <c r="E2170" s="110" t="s">
        <v>2704</v>
      </c>
      <c r="F2170" s="110"/>
      <c r="G2170" s="110"/>
      <c r="H2170" s="110" t="s">
        <v>1364</v>
      </c>
      <c r="I2170" s="110" t="s">
        <v>10</v>
      </c>
      <c r="J2170" s="111">
        <v>2900</v>
      </c>
      <c r="K2170" s="111">
        <v>4790</v>
      </c>
      <c r="L2170" s="110" t="s">
        <v>2607</v>
      </c>
      <c r="M2170" s="109">
        <v>1</v>
      </c>
      <c r="N2170" s="109"/>
      <c r="O2170" s="110"/>
      <c r="P2170" s="41" t="str">
        <f t="shared" si="33"/>
        <v>1</v>
      </c>
      <c r="Q2170" s="41" t="str">
        <f>INDEX(Торг!$J:$J,MATCH($B2170,Торг!$B:$B,0))</f>
        <v>АТП</v>
      </c>
      <c r="R2170" s="4" t="b">
        <f>EXACT(VLOOKUP(A2170,Торг!$A:$A,1,0),A2170)</f>
        <v>1</v>
      </c>
    </row>
    <row r="2171" spans="1:18" ht="75" x14ac:dyDescent="0.25">
      <c r="A2171" s="110" t="s">
        <v>3330</v>
      </c>
      <c r="B2171" s="109">
        <v>138284</v>
      </c>
      <c r="C2171" s="109">
        <v>121957</v>
      </c>
      <c r="D2171" s="110" t="s">
        <v>461</v>
      </c>
      <c r="E2171" s="110" t="s">
        <v>2704</v>
      </c>
      <c r="F2171" s="110"/>
      <c r="G2171" s="110"/>
      <c r="H2171" s="110" t="s">
        <v>1364</v>
      </c>
      <c r="I2171" s="110" t="s">
        <v>10</v>
      </c>
      <c r="J2171" s="111">
        <v>2900</v>
      </c>
      <c r="K2171" s="111">
        <v>4790</v>
      </c>
      <c r="L2171" s="110" t="s">
        <v>2607</v>
      </c>
      <c r="M2171" s="109">
        <v>1</v>
      </c>
      <c r="N2171" s="109"/>
      <c r="O2171" s="110"/>
      <c r="P2171" s="41" t="str">
        <f t="shared" si="33"/>
        <v>1</v>
      </c>
      <c r="Q2171" s="41" t="str">
        <f>INDEX(Торг!$J:$J,MATCH($B2171,Торг!$B:$B,0))</f>
        <v>АТП</v>
      </c>
      <c r="R2171" s="4" t="b">
        <f>EXACT(VLOOKUP(A2171,Торг!$A:$A,1,0),A2171)</f>
        <v>1</v>
      </c>
    </row>
    <row r="2172" spans="1:18" ht="75" x14ac:dyDescent="0.25">
      <c r="A2172" s="110" t="s">
        <v>3330</v>
      </c>
      <c r="B2172" s="109">
        <v>138285</v>
      </c>
      <c r="C2172" s="109">
        <v>121958</v>
      </c>
      <c r="D2172" s="110" t="s">
        <v>460</v>
      </c>
      <c r="E2172" s="110" t="s">
        <v>2704</v>
      </c>
      <c r="F2172" s="110"/>
      <c r="G2172" s="110"/>
      <c r="H2172" s="110" t="s">
        <v>1364</v>
      </c>
      <c r="I2172" s="110" t="s">
        <v>10</v>
      </c>
      <c r="J2172" s="111">
        <v>2900</v>
      </c>
      <c r="K2172" s="111">
        <v>4790</v>
      </c>
      <c r="L2172" s="110" t="s">
        <v>2607</v>
      </c>
      <c r="M2172" s="109">
        <v>1</v>
      </c>
      <c r="N2172" s="109"/>
      <c r="O2172" s="110"/>
      <c r="P2172" s="41" t="str">
        <f t="shared" si="33"/>
        <v>1</v>
      </c>
      <c r="Q2172" s="41" t="str">
        <f>INDEX(Торг!$J:$J,MATCH($B2172,Торг!$B:$B,0))</f>
        <v>АТП</v>
      </c>
      <c r="R2172" s="4" t="b">
        <f>EXACT(VLOOKUP(A2172,Торг!$A:$A,1,0),A2172)</f>
        <v>1</v>
      </c>
    </row>
    <row r="2173" spans="1:18" ht="75" x14ac:dyDescent="0.25">
      <c r="A2173" s="110" t="s">
        <v>3330</v>
      </c>
      <c r="B2173" s="109">
        <v>138286</v>
      </c>
      <c r="C2173" s="109">
        <v>121959</v>
      </c>
      <c r="D2173" s="110" t="s">
        <v>459</v>
      </c>
      <c r="E2173" s="110" t="s">
        <v>2704</v>
      </c>
      <c r="F2173" s="110"/>
      <c r="G2173" s="110"/>
      <c r="H2173" s="110" t="s">
        <v>1364</v>
      </c>
      <c r="I2173" s="110" t="s">
        <v>10</v>
      </c>
      <c r="J2173" s="111">
        <v>2900</v>
      </c>
      <c r="K2173" s="111">
        <v>4790</v>
      </c>
      <c r="L2173" s="110" t="s">
        <v>2607</v>
      </c>
      <c r="M2173" s="109">
        <v>1</v>
      </c>
      <c r="N2173" s="109"/>
      <c r="O2173" s="110"/>
      <c r="P2173" s="41" t="str">
        <f t="shared" si="33"/>
        <v>1</v>
      </c>
      <c r="Q2173" s="41" t="str">
        <f>INDEX(Торг!$J:$J,MATCH($B2173,Торг!$B:$B,0))</f>
        <v>АТП</v>
      </c>
      <c r="R2173" s="4" t="b">
        <f>EXACT(VLOOKUP(A2173,Торг!$A:$A,1,0),A2173)</f>
        <v>1</v>
      </c>
    </row>
    <row r="2174" spans="1:18" ht="75" x14ac:dyDescent="0.25">
      <c r="A2174" s="110" t="s">
        <v>3330</v>
      </c>
      <c r="B2174" s="109">
        <v>138287</v>
      </c>
      <c r="C2174" s="109">
        <v>121960</v>
      </c>
      <c r="D2174" s="110" t="s">
        <v>458</v>
      </c>
      <c r="E2174" s="110" t="s">
        <v>2704</v>
      </c>
      <c r="F2174" s="110"/>
      <c r="G2174" s="110"/>
      <c r="H2174" s="110" t="s">
        <v>1364</v>
      </c>
      <c r="I2174" s="110" t="s">
        <v>10</v>
      </c>
      <c r="J2174" s="111">
        <v>2900</v>
      </c>
      <c r="K2174" s="111">
        <v>4790</v>
      </c>
      <c r="L2174" s="110" t="s">
        <v>2607</v>
      </c>
      <c r="M2174" s="109">
        <v>1</v>
      </c>
      <c r="N2174" s="109"/>
      <c r="O2174" s="110"/>
      <c r="P2174" s="41" t="str">
        <f t="shared" si="33"/>
        <v>1</v>
      </c>
      <c r="Q2174" s="41" t="str">
        <f>INDEX(Торг!$J:$J,MATCH($B2174,Торг!$B:$B,0))</f>
        <v>АТП</v>
      </c>
      <c r="R2174" s="4" t="b">
        <f>EXACT(VLOOKUP(A2174,Торг!$A:$A,1,0),A2174)</f>
        <v>1</v>
      </c>
    </row>
    <row r="2175" spans="1:18" ht="75" x14ac:dyDescent="0.25">
      <c r="A2175" s="110" t="s">
        <v>3330</v>
      </c>
      <c r="B2175" s="109">
        <v>138288</v>
      </c>
      <c r="C2175" s="109">
        <v>121961</v>
      </c>
      <c r="D2175" s="110" t="s">
        <v>457</v>
      </c>
      <c r="E2175" s="110" t="s">
        <v>2704</v>
      </c>
      <c r="F2175" s="110"/>
      <c r="G2175" s="110"/>
      <c r="H2175" s="110" t="s">
        <v>1364</v>
      </c>
      <c r="I2175" s="110" t="s">
        <v>10</v>
      </c>
      <c r="J2175" s="111">
        <v>2900</v>
      </c>
      <c r="K2175" s="111">
        <v>4790</v>
      </c>
      <c r="L2175" s="110" t="s">
        <v>2607</v>
      </c>
      <c r="M2175" s="109">
        <v>1</v>
      </c>
      <c r="N2175" s="109"/>
      <c r="O2175" s="110"/>
      <c r="P2175" s="41" t="str">
        <f t="shared" si="33"/>
        <v>1</v>
      </c>
      <c r="Q2175" s="41" t="str">
        <f>INDEX(Торг!$J:$J,MATCH($B2175,Торг!$B:$B,0))</f>
        <v>АТП</v>
      </c>
      <c r="R2175" s="4" t="b">
        <f>EXACT(VLOOKUP(A2175,Торг!$A:$A,1,0),A2175)</f>
        <v>1</v>
      </c>
    </row>
    <row r="2176" spans="1:18" ht="75" x14ac:dyDescent="0.25">
      <c r="A2176" s="110" t="s">
        <v>3330</v>
      </c>
      <c r="B2176" s="109">
        <v>138289</v>
      </c>
      <c r="C2176" s="109">
        <v>121962</v>
      </c>
      <c r="D2176" s="110" t="s">
        <v>456</v>
      </c>
      <c r="E2176" s="110" t="s">
        <v>2704</v>
      </c>
      <c r="F2176" s="110"/>
      <c r="G2176" s="110"/>
      <c r="H2176" s="110" t="s">
        <v>1364</v>
      </c>
      <c r="I2176" s="110" t="s">
        <v>10</v>
      </c>
      <c r="J2176" s="111">
        <v>2900</v>
      </c>
      <c r="K2176" s="111">
        <v>4790</v>
      </c>
      <c r="L2176" s="110" t="s">
        <v>2607</v>
      </c>
      <c r="M2176" s="109">
        <v>1</v>
      </c>
      <c r="N2176" s="109"/>
      <c r="O2176" s="110"/>
      <c r="P2176" s="41" t="str">
        <f t="shared" si="33"/>
        <v>1</v>
      </c>
      <c r="Q2176" s="41" t="str">
        <f>INDEX(Торг!$J:$J,MATCH($B2176,Торг!$B:$B,0))</f>
        <v>АТП</v>
      </c>
      <c r="R2176" s="4" t="b">
        <f>EXACT(VLOOKUP(A2176,Торг!$A:$A,1,0),A2176)</f>
        <v>1</v>
      </c>
    </row>
    <row r="2177" spans="1:18" ht="75" x14ac:dyDescent="0.25">
      <c r="A2177" s="110" t="s">
        <v>3330</v>
      </c>
      <c r="B2177" s="109">
        <v>138290</v>
      </c>
      <c r="C2177" s="109">
        <v>121963</v>
      </c>
      <c r="D2177" s="110" t="s">
        <v>455</v>
      </c>
      <c r="E2177" s="110" t="s">
        <v>2704</v>
      </c>
      <c r="F2177" s="110"/>
      <c r="G2177" s="110"/>
      <c r="H2177" s="110" t="s">
        <v>1364</v>
      </c>
      <c r="I2177" s="110" t="s">
        <v>10</v>
      </c>
      <c r="J2177" s="111">
        <v>2900</v>
      </c>
      <c r="K2177" s="111">
        <v>4790</v>
      </c>
      <c r="L2177" s="110" t="s">
        <v>2607</v>
      </c>
      <c r="M2177" s="109">
        <v>1</v>
      </c>
      <c r="N2177" s="109"/>
      <c r="O2177" s="110"/>
      <c r="P2177" s="41" t="str">
        <f t="shared" si="33"/>
        <v>1</v>
      </c>
      <c r="Q2177" s="41" t="str">
        <f>INDEX(Торг!$J:$J,MATCH($B2177,Торг!$B:$B,0))</f>
        <v>АТП</v>
      </c>
      <c r="R2177" s="4" t="b">
        <f>EXACT(VLOOKUP(A2177,Торг!$A:$A,1,0),A2177)</f>
        <v>1</v>
      </c>
    </row>
    <row r="2178" spans="1:18" ht="75" x14ac:dyDescent="0.25">
      <c r="A2178" s="110" t="s">
        <v>3330</v>
      </c>
      <c r="B2178" s="109">
        <v>138291</v>
      </c>
      <c r="C2178" s="109">
        <v>121964</v>
      </c>
      <c r="D2178" s="110" t="s">
        <v>454</v>
      </c>
      <c r="E2178" s="110" t="s">
        <v>2704</v>
      </c>
      <c r="F2178" s="110"/>
      <c r="G2178" s="110"/>
      <c r="H2178" s="110" t="s">
        <v>1364</v>
      </c>
      <c r="I2178" s="110" t="s">
        <v>10</v>
      </c>
      <c r="J2178" s="111">
        <v>2900</v>
      </c>
      <c r="K2178" s="111">
        <v>4790</v>
      </c>
      <c r="L2178" s="110" t="s">
        <v>2607</v>
      </c>
      <c r="M2178" s="109">
        <v>1</v>
      </c>
      <c r="N2178" s="109"/>
      <c r="O2178" s="110"/>
      <c r="P2178" s="41" t="str">
        <f t="shared" si="33"/>
        <v>1</v>
      </c>
      <c r="Q2178" s="41" t="str">
        <f>INDEX(Торг!$J:$J,MATCH($B2178,Торг!$B:$B,0))</f>
        <v>АТП</v>
      </c>
      <c r="R2178" s="4" t="b">
        <f>EXACT(VLOOKUP(A2178,Торг!$A:$A,1,0),A2178)</f>
        <v>1</v>
      </c>
    </row>
    <row r="2179" spans="1:18" ht="75" x14ac:dyDescent="0.25">
      <c r="A2179" s="110" t="s">
        <v>3330</v>
      </c>
      <c r="B2179" s="109">
        <v>138292</v>
      </c>
      <c r="C2179" s="109">
        <v>121965</v>
      </c>
      <c r="D2179" s="110" t="s">
        <v>453</v>
      </c>
      <c r="E2179" s="110" t="s">
        <v>2704</v>
      </c>
      <c r="F2179" s="110"/>
      <c r="G2179" s="110"/>
      <c r="H2179" s="110" t="s">
        <v>1364</v>
      </c>
      <c r="I2179" s="110" t="s">
        <v>10</v>
      </c>
      <c r="J2179" s="111">
        <v>2900</v>
      </c>
      <c r="K2179" s="111">
        <v>4790</v>
      </c>
      <c r="L2179" s="110" t="s">
        <v>2607</v>
      </c>
      <c r="M2179" s="109">
        <v>1</v>
      </c>
      <c r="N2179" s="109"/>
      <c r="O2179" s="110"/>
      <c r="P2179" s="41" t="str">
        <f t="shared" ref="P2179:P2242" si="34">_xlfn.CONCAT(M2179,IF(N2179&lt;&gt;"",_xlfn.CONCAT("ск",N2179),""))</f>
        <v>1</v>
      </c>
      <c r="Q2179" s="41" t="str">
        <f>INDEX(Торг!$J:$J,MATCH($B2179,Торг!$B:$B,0))</f>
        <v>АТП</v>
      </c>
      <c r="R2179" s="4" t="b">
        <f>EXACT(VLOOKUP(A2179,Торг!$A:$A,1,0),A2179)</f>
        <v>1</v>
      </c>
    </row>
    <row r="2180" spans="1:18" ht="75" x14ac:dyDescent="0.25">
      <c r="A2180" s="110" t="s">
        <v>3330</v>
      </c>
      <c r="B2180" s="109">
        <v>138293</v>
      </c>
      <c r="C2180" s="109">
        <v>121966</v>
      </c>
      <c r="D2180" s="110" t="s">
        <v>452</v>
      </c>
      <c r="E2180" s="110" t="s">
        <v>2704</v>
      </c>
      <c r="F2180" s="110"/>
      <c r="G2180" s="110"/>
      <c r="H2180" s="110" t="s">
        <v>1364</v>
      </c>
      <c r="I2180" s="110" t="s">
        <v>10</v>
      </c>
      <c r="J2180" s="111">
        <v>2900</v>
      </c>
      <c r="K2180" s="111">
        <v>4790</v>
      </c>
      <c r="L2180" s="110" t="s">
        <v>2607</v>
      </c>
      <c r="M2180" s="109">
        <v>1</v>
      </c>
      <c r="N2180" s="109"/>
      <c r="O2180" s="110"/>
      <c r="P2180" s="41" t="str">
        <f t="shared" si="34"/>
        <v>1</v>
      </c>
      <c r="Q2180" s="41" t="str">
        <f>INDEX(Торг!$J:$J,MATCH($B2180,Торг!$B:$B,0))</f>
        <v>АТП</v>
      </c>
      <c r="R2180" s="4" t="b">
        <f>EXACT(VLOOKUP(A2180,Торг!$A:$A,1,0),A2180)</f>
        <v>1</v>
      </c>
    </row>
    <row r="2181" spans="1:18" ht="75" x14ac:dyDescent="0.25">
      <c r="A2181" s="110" t="s">
        <v>3330</v>
      </c>
      <c r="B2181" s="109">
        <v>138294</v>
      </c>
      <c r="C2181" s="109">
        <v>121967</v>
      </c>
      <c r="D2181" s="110" t="s">
        <v>451</v>
      </c>
      <c r="E2181" s="110" t="s">
        <v>2704</v>
      </c>
      <c r="F2181" s="110"/>
      <c r="G2181" s="110"/>
      <c r="H2181" s="110" t="s">
        <v>1364</v>
      </c>
      <c r="I2181" s="110" t="s">
        <v>10</v>
      </c>
      <c r="J2181" s="111">
        <v>2900</v>
      </c>
      <c r="K2181" s="111">
        <v>4790</v>
      </c>
      <c r="L2181" s="110" t="s">
        <v>2607</v>
      </c>
      <c r="M2181" s="109">
        <v>1</v>
      </c>
      <c r="N2181" s="109"/>
      <c r="O2181" s="110"/>
      <c r="P2181" s="41" t="str">
        <f t="shared" si="34"/>
        <v>1</v>
      </c>
      <c r="Q2181" s="41" t="str">
        <f>INDEX(Торг!$J:$J,MATCH($B2181,Торг!$B:$B,0))</f>
        <v>АТП</v>
      </c>
      <c r="R2181" s="4" t="b">
        <f>EXACT(VLOOKUP(A2181,Торг!$A:$A,1,0),A2181)</f>
        <v>1</v>
      </c>
    </row>
    <row r="2182" spans="1:18" ht="75" x14ac:dyDescent="0.25">
      <c r="A2182" s="110" t="s">
        <v>3330</v>
      </c>
      <c r="B2182" s="109">
        <v>138295</v>
      </c>
      <c r="C2182" s="109">
        <v>121968</v>
      </c>
      <c r="D2182" s="110" t="s">
        <v>450</v>
      </c>
      <c r="E2182" s="110" t="s">
        <v>2704</v>
      </c>
      <c r="F2182" s="110"/>
      <c r="G2182" s="110"/>
      <c r="H2182" s="110" t="s">
        <v>1364</v>
      </c>
      <c r="I2182" s="110" t="s">
        <v>10</v>
      </c>
      <c r="J2182" s="111">
        <v>2900</v>
      </c>
      <c r="K2182" s="111">
        <v>4790</v>
      </c>
      <c r="L2182" s="110" t="s">
        <v>2607</v>
      </c>
      <c r="M2182" s="109">
        <v>1</v>
      </c>
      <c r="N2182" s="109"/>
      <c r="O2182" s="110"/>
      <c r="P2182" s="41" t="str">
        <f t="shared" si="34"/>
        <v>1</v>
      </c>
      <c r="Q2182" s="41" t="str">
        <f>INDEX(Торг!$J:$J,MATCH($B2182,Торг!$B:$B,0))</f>
        <v>АТП</v>
      </c>
      <c r="R2182" s="4" t="b">
        <f>EXACT(VLOOKUP(A2182,Торг!$A:$A,1,0),A2182)</f>
        <v>1</v>
      </c>
    </row>
    <row r="2183" spans="1:18" ht="75" x14ac:dyDescent="0.25">
      <c r="A2183" s="110" t="s">
        <v>3330</v>
      </c>
      <c r="B2183" s="109">
        <v>138296</v>
      </c>
      <c r="C2183" s="109">
        <v>121969</v>
      </c>
      <c r="D2183" s="110" t="s">
        <v>449</v>
      </c>
      <c r="E2183" s="110" t="s">
        <v>2704</v>
      </c>
      <c r="F2183" s="110"/>
      <c r="G2183" s="110"/>
      <c r="H2183" s="110" t="s">
        <v>1364</v>
      </c>
      <c r="I2183" s="110" t="s">
        <v>10</v>
      </c>
      <c r="J2183" s="111">
        <v>2900</v>
      </c>
      <c r="K2183" s="111">
        <v>4790</v>
      </c>
      <c r="L2183" s="110" t="s">
        <v>2607</v>
      </c>
      <c r="M2183" s="109">
        <v>1</v>
      </c>
      <c r="N2183" s="109"/>
      <c r="O2183" s="110"/>
      <c r="P2183" s="41" t="str">
        <f t="shared" si="34"/>
        <v>1</v>
      </c>
      <c r="Q2183" s="41" t="str">
        <f>INDEX(Торг!$J:$J,MATCH($B2183,Торг!$B:$B,0))</f>
        <v>АТП</v>
      </c>
      <c r="R2183" s="4" t="b">
        <f>EXACT(VLOOKUP(A2183,Торг!$A:$A,1,0),A2183)</f>
        <v>1</v>
      </c>
    </row>
    <row r="2184" spans="1:18" ht="75" x14ac:dyDescent="0.25">
      <c r="A2184" s="110" t="s">
        <v>3330</v>
      </c>
      <c r="B2184" s="109">
        <v>138297</v>
      </c>
      <c r="C2184" s="109">
        <v>121970</v>
      </c>
      <c r="D2184" s="110" t="s">
        <v>448</v>
      </c>
      <c r="E2184" s="110" t="s">
        <v>2704</v>
      </c>
      <c r="F2184" s="110"/>
      <c r="G2184" s="110"/>
      <c r="H2184" s="110" t="s">
        <v>1364</v>
      </c>
      <c r="I2184" s="110" t="s">
        <v>10</v>
      </c>
      <c r="J2184" s="111">
        <v>2900</v>
      </c>
      <c r="K2184" s="111">
        <v>4790</v>
      </c>
      <c r="L2184" s="110" t="s">
        <v>2607</v>
      </c>
      <c r="M2184" s="109">
        <v>1</v>
      </c>
      <c r="N2184" s="109"/>
      <c r="O2184" s="110"/>
      <c r="P2184" s="41" t="str">
        <f t="shared" si="34"/>
        <v>1</v>
      </c>
      <c r="Q2184" s="41" t="str">
        <f>INDEX(Торг!$J:$J,MATCH($B2184,Торг!$B:$B,0))</f>
        <v>АТП</v>
      </c>
      <c r="R2184" s="4" t="b">
        <f>EXACT(VLOOKUP(A2184,Торг!$A:$A,1,0),A2184)</f>
        <v>1</v>
      </c>
    </row>
    <row r="2185" spans="1:18" ht="75" x14ac:dyDescent="0.25">
      <c r="A2185" s="110" t="s">
        <v>3330</v>
      </c>
      <c r="B2185" s="109">
        <v>138298</v>
      </c>
      <c r="C2185" s="109">
        <v>121971</v>
      </c>
      <c r="D2185" s="110" t="s">
        <v>447</v>
      </c>
      <c r="E2185" s="110" t="s">
        <v>2704</v>
      </c>
      <c r="F2185" s="110"/>
      <c r="G2185" s="110"/>
      <c r="H2185" s="110" t="s">
        <v>1364</v>
      </c>
      <c r="I2185" s="110" t="s">
        <v>10</v>
      </c>
      <c r="J2185" s="111">
        <v>2900</v>
      </c>
      <c r="K2185" s="111">
        <v>4790</v>
      </c>
      <c r="L2185" s="110" t="s">
        <v>2607</v>
      </c>
      <c r="M2185" s="109">
        <v>1</v>
      </c>
      <c r="N2185" s="109"/>
      <c r="O2185" s="110"/>
      <c r="P2185" s="41" t="str">
        <f t="shared" si="34"/>
        <v>1</v>
      </c>
      <c r="Q2185" s="41" t="str">
        <f>INDEX(Торг!$J:$J,MATCH($B2185,Торг!$B:$B,0))</f>
        <v>АТП</v>
      </c>
      <c r="R2185" s="4" t="b">
        <f>EXACT(VLOOKUP(A2185,Торг!$A:$A,1,0),A2185)</f>
        <v>1</v>
      </c>
    </row>
    <row r="2186" spans="1:18" ht="75" x14ac:dyDescent="0.25">
      <c r="A2186" s="110" t="s">
        <v>3330</v>
      </c>
      <c r="B2186" s="109">
        <v>138299</v>
      </c>
      <c r="C2186" s="109">
        <v>121972</v>
      </c>
      <c r="D2186" s="110" t="s">
        <v>446</v>
      </c>
      <c r="E2186" s="110" t="s">
        <v>2704</v>
      </c>
      <c r="F2186" s="110"/>
      <c r="G2186" s="110"/>
      <c r="H2186" s="110" t="s">
        <v>1364</v>
      </c>
      <c r="I2186" s="110" t="s">
        <v>10</v>
      </c>
      <c r="J2186" s="111">
        <v>2900</v>
      </c>
      <c r="K2186" s="111">
        <v>4790</v>
      </c>
      <c r="L2186" s="110" t="s">
        <v>2607</v>
      </c>
      <c r="M2186" s="109">
        <v>1</v>
      </c>
      <c r="N2186" s="109"/>
      <c r="O2186" s="110"/>
      <c r="P2186" s="41" t="str">
        <f t="shared" si="34"/>
        <v>1</v>
      </c>
      <c r="Q2186" s="41" t="str">
        <f>INDEX(Торг!$J:$J,MATCH($B2186,Торг!$B:$B,0))</f>
        <v>АТП</v>
      </c>
      <c r="R2186" s="4" t="b">
        <f>EXACT(VLOOKUP(A2186,Торг!$A:$A,1,0),A2186)</f>
        <v>1</v>
      </c>
    </row>
    <row r="2187" spans="1:18" ht="75" x14ac:dyDescent="0.25">
      <c r="A2187" s="110" t="s">
        <v>3330</v>
      </c>
      <c r="B2187" s="109">
        <v>138300</v>
      </c>
      <c r="C2187" s="109">
        <v>121973</v>
      </c>
      <c r="D2187" s="110" t="s">
        <v>445</v>
      </c>
      <c r="E2187" s="110" t="s">
        <v>2704</v>
      </c>
      <c r="F2187" s="110"/>
      <c r="G2187" s="110"/>
      <c r="H2187" s="110" t="s">
        <v>1364</v>
      </c>
      <c r="I2187" s="110" t="s">
        <v>10</v>
      </c>
      <c r="J2187" s="111">
        <v>2900</v>
      </c>
      <c r="K2187" s="111">
        <v>4790</v>
      </c>
      <c r="L2187" s="110" t="s">
        <v>2607</v>
      </c>
      <c r="M2187" s="109">
        <v>1</v>
      </c>
      <c r="N2187" s="109"/>
      <c r="O2187" s="110"/>
      <c r="P2187" s="41" t="str">
        <f t="shared" si="34"/>
        <v>1</v>
      </c>
      <c r="Q2187" s="41" t="str">
        <f>INDEX(Торг!$J:$J,MATCH($B2187,Торг!$B:$B,0))</f>
        <v>АТП</v>
      </c>
      <c r="R2187" s="4" t="b">
        <f>EXACT(VLOOKUP(A2187,Торг!$A:$A,1,0),A2187)</f>
        <v>1</v>
      </c>
    </row>
    <row r="2188" spans="1:18" ht="90" x14ac:dyDescent="0.25">
      <c r="A2188" s="110" t="s">
        <v>3330</v>
      </c>
      <c r="B2188" s="109">
        <v>138301</v>
      </c>
      <c r="C2188" s="109">
        <v>121974</v>
      </c>
      <c r="D2188" s="110" t="s">
        <v>444</v>
      </c>
      <c r="E2188" s="110" t="s">
        <v>2704</v>
      </c>
      <c r="F2188" s="110"/>
      <c r="G2188" s="110"/>
      <c r="H2188" s="110" t="s">
        <v>1364</v>
      </c>
      <c r="I2188" s="110" t="s">
        <v>10</v>
      </c>
      <c r="J2188" s="111">
        <v>2900</v>
      </c>
      <c r="K2188" s="111">
        <v>4790</v>
      </c>
      <c r="L2188" s="110" t="s">
        <v>2607</v>
      </c>
      <c r="M2188" s="109">
        <v>1</v>
      </c>
      <c r="N2188" s="109"/>
      <c r="O2188" s="110"/>
      <c r="P2188" s="41" t="str">
        <f t="shared" si="34"/>
        <v>1</v>
      </c>
      <c r="Q2188" s="41" t="str">
        <f>INDEX(Торг!$J:$J,MATCH($B2188,Торг!$B:$B,0))</f>
        <v>АТП</v>
      </c>
      <c r="R2188" s="4" t="b">
        <f>EXACT(VLOOKUP(A2188,Торг!$A:$A,1,0),A2188)</f>
        <v>1</v>
      </c>
    </row>
    <row r="2189" spans="1:18" ht="75" x14ac:dyDescent="0.25">
      <c r="A2189" s="110" t="s">
        <v>3330</v>
      </c>
      <c r="B2189" s="109">
        <v>138302</v>
      </c>
      <c r="C2189" s="109">
        <v>121975</v>
      </c>
      <c r="D2189" s="110" t="s">
        <v>443</v>
      </c>
      <c r="E2189" s="110" t="s">
        <v>2704</v>
      </c>
      <c r="F2189" s="110"/>
      <c r="G2189" s="110"/>
      <c r="H2189" s="110" t="s">
        <v>1364</v>
      </c>
      <c r="I2189" s="110" t="s">
        <v>10</v>
      </c>
      <c r="J2189" s="111">
        <v>2900</v>
      </c>
      <c r="K2189" s="111">
        <v>4790</v>
      </c>
      <c r="L2189" s="110" t="s">
        <v>2607</v>
      </c>
      <c r="M2189" s="109">
        <v>1</v>
      </c>
      <c r="N2189" s="109"/>
      <c r="O2189" s="110"/>
      <c r="P2189" s="41" t="str">
        <f t="shared" si="34"/>
        <v>1</v>
      </c>
      <c r="Q2189" s="41" t="str">
        <f>INDEX(Торг!$J:$J,MATCH($B2189,Торг!$B:$B,0))</f>
        <v>АТП</v>
      </c>
      <c r="R2189" s="4" t="b">
        <f>EXACT(VLOOKUP(A2189,Торг!$A:$A,1,0),A2189)</f>
        <v>1</v>
      </c>
    </row>
    <row r="2190" spans="1:18" ht="75" x14ac:dyDescent="0.25">
      <c r="A2190" s="110" t="s">
        <v>3330</v>
      </c>
      <c r="B2190" s="109">
        <v>138303</v>
      </c>
      <c r="C2190" s="109">
        <v>121976</v>
      </c>
      <c r="D2190" s="110" t="s">
        <v>442</v>
      </c>
      <c r="E2190" s="110" t="s">
        <v>2704</v>
      </c>
      <c r="F2190" s="110"/>
      <c r="G2190" s="110"/>
      <c r="H2190" s="110" t="s">
        <v>1364</v>
      </c>
      <c r="I2190" s="110" t="s">
        <v>10</v>
      </c>
      <c r="J2190" s="111">
        <v>2900</v>
      </c>
      <c r="K2190" s="111">
        <v>4790</v>
      </c>
      <c r="L2190" s="110" t="s">
        <v>2607</v>
      </c>
      <c r="M2190" s="109">
        <v>1</v>
      </c>
      <c r="N2190" s="109"/>
      <c r="O2190" s="110"/>
      <c r="P2190" s="41" t="str">
        <f t="shared" si="34"/>
        <v>1</v>
      </c>
      <c r="Q2190" s="41" t="str">
        <f>INDEX(Торг!$J:$J,MATCH($B2190,Торг!$B:$B,0))</f>
        <v>АТП</v>
      </c>
      <c r="R2190" s="4" t="b">
        <f>EXACT(VLOOKUP(A2190,Торг!$A:$A,1,0),A2190)</f>
        <v>1</v>
      </c>
    </row>
    <row r="2191" spans="1:18" ht="75" x14ac:dyDescent="0.25">
      <c r="A2191" s="110" t="s">
        <v>3330</v>
      </c>
      <c r="B2191" s="109">
        <v>138304</v>
      </c>
      <c r="C2191" s="109">
        <v>121977</v>
      </c>
      <c r="D2191" s="110" t="s">
        <v>441</v>
      </c>
      <c r="E2191" s="110" t="s">
        <v>2704</v>
      </c>
      <c r="F2191" s="110"/>
      <c r="G2191" s="110"/>
      <c r="H2191" s="110" t="s">
        <v>1364</v>
      </c>
      <c r="I2191" s="110" t="s">
        <v>10</v>
      </c>
      <c r="J2191" s="111">
        <v>2900</v>
      </c>
      <c r="K2191" s="111">
        <v>4790</v>
      </c>
      <c r="L2191" s="110" t="s">
        <v>2607</v>
      </c>
      <c r="M2191" s="109">
        <v>1</v>
      </c>
      <c r="N2191" s="109"/>
      <c r="O2191" s="110"/>
      <c r="P2191" s="41" t="str">
        <f t="shared" si="34"/>
        <v>1</v>
      </c>
      <c r="Q2191" s="41" t="str">
        <f>INDEX(Торг!$J:$J,MATCH($B2191,Торг!$B:$B,0))</f>
        <v>АТП</v>
      </c>
      <c r="R2191" s="4" t="b">
        <f>EXACT(VLOOKUP(A2191,Торг!$A:$A,1,0),A2191)</f>
        <v>1</v>
      </c>
    </row>
    <row r="2192" spans="1:18" ht="75" x14ac:dyDescent="0.25">
      <c r="A2192" s="110" t="s">
        <v>3330</v>
      </c>
      <c r="B2192" s="109">
        <v>138305</v>
      </c>
      <c r="C2192" s="109">
        <v>121978</v>
      </c>
      <c r="D2192" s="110" t="s">
        <v>440</v>
      </c>
      <c r="E2192" s="110" t="s">
        <v>2704</v>
      </c>
      <c r="F2192" s="110"/>
      <c r="G2192" s="110"/>
      <c r="H2192" s="110" t="s">
        <v>1364</v>
      </c>
      <c r="I2192" s="110" t="s">
        <v>10</v>
      </c>
      <c r="J2192" s="111">
        <v>2900</v>
      </c>
      <c r="K2192" s="111">
        <v>4790</v>
      </c>
      <c r="L2192" s="110" t="s">
        <v>2607</v>
      </c>
      <c r="M2192" s="109">
        <v>1</v>
      </c>
      <c r="N2192" s="109"/>
      <c r="O2192" s="110"/>
      <c r="P2192" s="41" t="str">
        <f t="shared" si="34"/>
        <v>1</v>
      </c>
      <c r="Q2192" s="41" t="str">
        <f>INDEX(Торг!$J:$J,MATCH($B2192,Торг!$B:$B,0))</f>
        <v>АТП</v>
      </c>
      <c r="R2192" s="4" t="b">
        <f>EXACT(VLOOKUP(A2192,Торг!$A:$A,1,0),A2192)</f>
        <v>1</v>
      </c>
    </row>
    <row r="2193" spans="1:18" ht="75" x14ac:dyDescent="0.25">
      <c r="A2193" s="110" t="s">
        <v>3330</v>
      </c>
      <c r="B2193" s="109">
        <v>138306</v>
      </c>
      <c r="C2193" s="109">
        <v>121979</v>
      </c>
      <c r="D2193" s="110" t="s">
        <v>439</v>
      </c>
      <c r="E2193" s="110" t="s">
        <v>2704</v>
      </c>
      <c r="F2193" s="110"/>
      <c r="G2193" s="110"/>
      <c r="H2193" s="110" t="s">
        <v>1364</v>
      </c>
      <c r="I2193" s="110" t="s">
        <v>10</v>
      </c>
      <c r="J2193" s="111">
        <v>2900</v>
      </c>
      <c r="K2193" s="111">
        <v>4790</v>
      </c>
      <c r="L2193" s="110" t="s">
        <v>2607</v>
      </c>
      <c r="M2193" s="109">
        <v>1</v>
      </c>
      <c r="N2193" s="109"/>
      <c r="O2193" s="110"/>
      <c r="P2193" s="41" t="str">
        <f t="shared" si="34"/>
        <v>1</v>
      </c>
      <c r="Q2193" s="41" t="str">
        <f>INDEX(Торг!$J:$J,MATCH($B2193,Торг!$B:$B,0))</f>
        <v>АТП</v>
      </c>
      <c r="R2193" s="4" t="b">
        <f>EXACT(VLOOKUP(A2193,Торг!$A:$A,1,0),A2193)</f>
        <v>1</v>
      </c>
    </row>
    <row r="2194" spans="1:18" ht="75" x14ac:dyDescent="0.25">
      <c r="A2194" s="110" t="s">
        <v>3330</v>
      </c>
      <c r="B2194" s="109">
        <v>138307</v>
      </c>
      <c r="C2194" s="109">
        <v>121980</v>
      </c>
      <c r="D2194" s="110" t="s">
        <v>438</v>
      </c>
      <c r="E2194" s="110" t="s">
        <v>2704</v>
      </c>
      <c r="F2194" s="110"/>
      <c r="G2194" s="110"/>
      <c r="H2194" s="110" t="s">
        <v>1364</v>
      </c>
      <c r="I2194" s="110" t="s">
        <v>10</v>
      </c>
      <c r="J2194" s="111">
        <v>2900</v>
      </c>
      <c r="K2194" s="111">
        <v>4790</v>
      </c>
      <c r="L2194" s="110" t="s">
        <v>2607</v>
      </c>
      <c r="M2194" s="109">
        <v>1</v>
      </c>
      <c r="N2194" s="109"/>
      <c r="O2194" s="110"/>
      <c r="P2194" s="41" t="str">
        <f t="shared" si="34"/>
        <v>1</v>
      </c>
      <c r="Q2194" s="41" t="str">
        <f>INDEX(Торг!$J:$J,MATCH($B2194,Торг!$B:$B,0))</f>
        <v>АТП</v>
      </c>
      <c r="R2194" s="4" t="b">
        <f>EXACT(VLOOKUP(A2194,Торг!$A:$A,1,0),A2194)</f>
        <v>1</v>
      </c>
    </row>
    <row r="2195" spans="1:18" ht="75" x14ac:dyDescent="0.25">
      <c r="A2195" s="110" t="s">
        <v>3330</v>
      </c>
      <c r="B2195" s="109">
        <v>138308</v>
      </c>
      <c r="C2195" s="109">
        <v>121981</v>
      </c>
      <c r="D2195" s="110" t="s">
        <v>437</v>
      </c>
      <c r="E2195" s="110" t="s">
        <v>2704</v>
      </c>
      <c r="F2195" s="110"/>
      <c r="G2195" s="110"/>
      <c r="H2195" s="110" t="s">
        <v>1364</v>
      </c>
      <c r="I2195" s="110" t="s">
        <v>10</v>
      </c>
      <c r="J2195" s="111">
        <v>2900</v>
      </c>
      <c r="K2195" s="111">
        <v>4790</v>
      </c>
      <c r="L2195" s="110" t="s">
        <v>2607</v>
      </c>
      <c r="M2195" s="109">
        <v>1</v>
      </c>
      <c r="N2195" s="109"/>
      <c r="O2195" s="110"/>
      <c r="P2195" s="41" t="str">
        <f t="shared" si="34"/>
        <v>1</v>
      </c>
      <c r="Q2195" s="41" t="str">
        <f>INDEX(Торг!$J:$J,MATCH($B2195,Торг!$B:$B,0))</f>
        <v>АТП</v>
      </c>
      <c r="R2195" s="4" t="b">
        <f>EXACT(VLOOKUP(A2195,Торг!$A:$A,1,0),A2195)</f>
        <v>1</v>
      </c>
    </row>
    <row r="2196" spans="1:18" ht="75" x14ac:dyDescent="0.25">
      <c r="A2196" s="110" t="s">
        <v>3330</v>
      </c>
      <c r="B2196" s="109">
        <v>243497</v>
      </c>
      <c r="C2196" s="109">
        <v>178228</v>
      </c>
      <c r="D2196" s="110" t="s">
        <v>2123</v>
      </c>
      <c r="E2196" s="110" t="s">
        <v>2704</v>
      </c>
      <c r="F2196" s="110"/>
      <c r="G2196" s="110"/>
      <c r="H2196" s="110" t="s">
        <v>1364</v>
      </c>
      <c r="I2196" s="110" t="s">
        <v>10</v>
      </c>
      <c r="J2196" s="111">
        <v>2900</v>
      </c>
      <c r="K2196" s="111">
        <v>4790</v>
      </c>
      <c r="L2196" s="110" t="s">
        <v>2607</v>
      </c>
      <c r="M2196" s="109">
        <v>1</v>
      </c>
      <c r="N2196" s="109"/>
      <c r="O2196" s="110"/>
      <c r="P2196" s="41" t="str">
        <f t="shared" si="34"/>
        <v>1</v>
      </c>
      <c r="Q2196" s="41" t="str">
        <f>INDEX(Торг!$J:$J,MATCH($B2196,Торг!$B:$B,0))</f>
        <v>АТП</v>
      </c>
      <c r="R2196" s="4" t="b">
        <f>EXACT(VLOOKUP(A2196,Торг!$A:$A,1,0),A2196)</f>
        <v>1</v>
      </c>
    </row>
    <row r="2197" spans="1:18" ht="75" x14ac:dyDescent="0.25">
      <c r="A2197" s="110" t="s">
        <v>2147</v>
      </c>
      <c r="B2197" s="109">
        <v>138334</v>
      </c>
      <c r="C2197" s="109">
        <v>104464</v>
      </c>
      <c r="D2197" s="110" t="s">
        <v>436</v>
      </c>
      <c r="E2197" s="110" t="s">
        <v>2704</v>
      </c>
      <c r="F2197" s="110"/>
      <c r="G2197" s="110"/>
      <c r="H2197" s="110" t="s">
        <v>396</v>
      </c>
      <c r="I2197" s="110" t="s">
        <v>10</v>
      </c>
      <c r="J2197" s="111">
        <v>2200</v>
      </c>
      <c r="K2197" s="111">
        <v>3590</v>
      </c>
      <c r="L2197" s="110" t="s">
        <v>2603</v>
      </c>
      <c r="M2197" s="109">
        <v>1</v>
      </c>
      <c r="N2197" s="109"/>
      <c r="O2197" s="110"/>
      <c r="P2197" s="41" t="str">
        <f t="shared" si="34"/>
        <v>1</v>
      </c>
      <c r="Q2197" s="41" t="str">
        <f>INDEX(Торг!$J:$J,MATCH($B2197,Торг!$B:$B,0))</f>
        <v>АТП</v>
      </c>
      <c r="R2197" s="4" t="b">
        <f>EXACT(VLOOKUP(A2197,Торг!$A:$A,1,0),A2197)</f>
        <v>1</v>
      </c>
    </row>
    <row r="2198" spans="1:18" ht="75" x14ac:dyDescent="0.25">
      <c r="A2198" s="110" t="s">
        <v>2147</v>
      </c>
      <c r="B2198" s="109">
        <v>138335</v>
      </c>
      <c r="C2198" s="109">
        <v>104467</v>
      </c>
      <c r="D2198" s="110" t="s">
        <v>435</v>
      </c>
      <c r="E2198" s="110" t="s">
        <v>2704</v>
      </c>
      <c r="F2198" s="110"/>
      <c r="G2198" s="110"/>
      <c r="H2198" s="110" t="s">
        <v>396</v>
      </c>
      <c r="I2198" s="110" t="s">
        <v>10</v>
      </c>
      <c r="J2198" s="111">
        <v>2800</v>
      </c>
      <c r="K2198" s="111">
        <v>4390</v>
      </c>
      <c r="L2198" s="110" t="s">
        <v>2603</v>
      </c>
      <c r="M2198" s="109">
        <v>1</v>
      </c>
      <c r="N2198" s="109"/>
      <c r="O2198" s="110"/>
      <c r="P2198" s="41" t="str">
        <f t="shared" si="34"/>
        <v>1</v>
      </c>
      <c r="Q2198" s="41" t="str">
        <f>INDEX(Торг!$J:$J,MATCH($B2198,Торг!$B:$B,0))</f>
        <v>АТП</v>
      </c>
      <c r="R2198" s="4" t="b">
        <f>EXACT(VLOOKUP(A2198,Торг!$A:$A,1,0),A2198)</f>
        <v>1</v>
      </c>
    </row>
    <row r="2199" spans="1:18" ht="75" x14ac:dyDescent="0.25">
      <c r="A2199" s="110" t="s">
        <v>2147</v>
      </c>
      <c r="B2199" s="109">
        <v>138336</v>
      </c>
      <c r="C2199" s="109">
        <v>104468</v>
      </c>
      <c r="D2199" s="110" t="s">
        <v>434</v>
      </c>
      <c r="E2199" s="110" t="s">
        <v>2704</v>
      </c>
      <c r="F2199" s="110"/>
      <c r="G2199" s="110"/>
      <c r="H2199" s="110" t="s">
        <v>396</v>
      </c>
      <c r="I2199" s="110" t="s">
        <v>10</v>
      </c>
      <c r="J2199" s="111">
        <v>2800</v>
      </c>
      <c r="K2199" s="111">
        <v>4390</v>
      </c>
      <c r="L2199" s="110" t="s">
        <v>2603</v>
      </c>
      <c r="M2199" s="109">
        <v>1</v>
      </c>
      <c r="N2199" s="109"/>
      <c r="O2199" s="110"/>
      <c r="P2199" s="41" t="str">
        <f t="shared" si="34"/>
        <v>1</v>
      </c>
      <c r="Q2199" s="41" t="str">
        <f>INDEX(Торг!$J:$J,MATCH($B2199,Торг!$B:$B,0))</f>
        <v>АТП</v>
      </c>
      <c r="R2199" s="4" t="b">
        <f>EXACT(VLOOKUP(A2199,Торг!$A:$A,1,0),A2199)</f>
        <v>1</v>
      </c>
    </row>
    <row r="2200" spans="1:18" ht="75" x14ac:dyDescent="0.25">
      <c r="A2200" s="110" t="s">
        <v>2147</v>
      </c>
      <c r="B2200" s="109">
        <v>138337</v>
      </c>
      <c r="C2200" s="109">
        <v>104469</v>
      </c>
      <c r="D2200" s="110" t="s">
        <v>433</v>
      </c>
      <c r="E2200" s="110" t="s">
        <v>2704</v>
      </c>
      <c r="F2200" s="110"/>
      <c r="G2200" s="110"/>
      <c r="H2200" s="110" t="s">
        <v>396</v>
      </c>
      <c r="I2200" s="110" t="s">
        <v>10</v>
      </c>
      <c r="J2200" s="111">
        <v>2800</v>
      </c>
      <c r="K2200" s="111">
        <v>4390</v>
      </c>
      <c r="L2200" s="110" t="s">
        <v>2603</v>
      </c>
      <c r="M2200" s="109">
        <v>1</v>
      </c>
      <c r="N2200" s="109"/>
      <c r="O2200" s="110"/>
      <c r="P2200" s="41" t="str">
        <f t="shared" si="34"/>
        <v>1</v>
      </c>
      <c r="Q2200" s="41" t="str">
        <f>INDEX(Торг!$J:$J,MATCH($B2200,Торг!$B:$B,0))</f>
        <v>АТП</v>
      </c>
      <c r="R2200" s="4" t="b">
        <f>EXACT(VLOOKUP(A2200,Торг!$A:$A,1,0),A2200)</f>
        <v>1</v>
      </c>
    </row>
    <row r="2201" spans="1:18" ht="75" x14ac:dyDescent="0.25">
      <c r="A2201" s="110" t="s">
        <v>2147</v>
      </c>
      <c r="B2201" s="109">
        <v>138338</v>
      </c>
      <c r="C2201" s="109">
        <v>104470</v>
      </c>
      <c r="D2201" s="110" t="s">
        <v>432</v>
      </c>
      <c r="E2201" s="110" t="s">
        <v>2704</v>
      </c>
      <c r="F2201" s="110"/>
      <c r="G2201" s="110"/>
      <c r="H2201" s="110" t="s">
        <v>396</v>
      </c>
      <c r="I2201" s="110" t="s">
        <v>10</v>
      </c>
      <c r="J2201" s="111">
        <v>2800</v>
      </c>
      <c r="K2201" s="111">
        <v>4390</v>
      </c>
      <c r="L2201" s="110" t="s">
        <v>2603</v>
      </c>
      <c r="M2201" s="109">
        <v>1</v>
      </c>
      <c r="N2201" s="109"/>
      <c r="O2201" s="110"/>
      <c r="P2201" s="41" t="str">
        <f t="shared" si="34"/>
        <v>1</v>
      </c>
      <c r="Q2201" s="41" t="str">
        <f>INDEX(Торг!$J:$J,MATCH($B2201,Торг!$B:$B,0))</f>
        <v>АТП</v>
      </c>
      <c r="R2201" s="4" t="b">
        <f>EXACT(VLOOKUP(A2201,Торг!$A:$A,1,0),A2201)</f>
        <v>1</v>
      </c>
    </row>
    <row r="2202" spans="1:18" ht="75" x14ac:dyDescent="0.25">
      <c r="A2202" s="110" t="s">
        <v>2147</v>
      </c>
      <c r="B2202" s="109">
        <v>138339</v>
      </c>
      <c r="C2202" s="109">
        <v>104471</v>
      </c>
      <c r="D2202" s="110" t="s">
        <v>431</v>
      </c>
      <c r="E2202" s="110" t="s">
        <v>2704</v>
      </c>
      <c r="F2202" s="110"/>
      <c r="G2202" s="110"/>
      <c r="H2202" s="110" t="s">
        <v>396</v>
      </c>
      <c r="I2202" s="110" t="s">
        <v>10</v>
      </c>
      <c r="J2202" s="111">
        <v>2800</v>
      </c>
      <c r="K2202" s="111">
        <v>4390</v>
      </c>
      <c r="L2202" s="110" t="s">
        <v>2603</v>
      </c>
      <c r="M2202" s="109">
        <v>1</v>
      </c>
      <c r="N2202" s="109"/>
      <c r="O2202" s="110"/>
      <c r="P2202" s="41" t="str">
        <f t="shared" si="34"/>
        <v>1</v>
      </c>
      <c r="Q2202" s="41" t="str">
        <f>INDEX(Торг!$J:$J,MATCH($B2202,Торг!$B:$B,0))</f>
        <v>АТП</v>
      </c>
      <c r="R2202" s="4" t="b">
        <f>EXACT(VLOOKUP(A2202,Торг!$A:$A,1,0),A2202)</f>
        <v>1</v>
      </c>
    </row>
    <row r="2203" spans="1:18" ht="75" x14ac:dyDescent="0.25">
      <c r="A2203" s="110" t="s">
        <v>2147</v>
      </c>
      <c r="B2203" s="109">
        <v>138340</v>
      </c>
      <c r="C2203" s="109">
        <v>104472</v>
      </c>
      <c r="D2203" s="110" t="s">
        <v>430</v>
      </c>
      <c r="E2203" s="110" t="s">
        <v>2704</v>
      </c>
      <c r="F2203" s="110"/>
      <c r="G2203" s="110"/>
      <c r="H2203" s="110" t="s">
        <v>396</v>
      </c>
      <c r="I2203" s="110" t="s">
        <v>10</v>
      </c>
      <c r="J2203" s="111">
        <v>2800</v>
      </c>
      <c r="K2203" s="111">
        <v>4390</v>
      </c>
      <c r="L2203" s="110" t="s">
        <v>2603</v>
      </c>
      <c r="M2203" s="109">
        <v>1</v>
      </c>
      <c r="N2203" s="109"/>
      <c r="O2203" s="110"/>
      <c r="P2203" s="41" t="str">
        <f t="shared" si="34"/>
        <v>1</v>
      </c>
      <c r="Q2203" s="41" t="str">
        <f>INDEX(Торг!$J:$J,MATCH($B2203,Торг!$B:$B,0))</f>
        <v>АТП</v>
      </c>
      <c r="R2203" s="4" t="b">
        <f>EXACT(VLOOKUP(A2203,Торг!$A:$A,1,0),A2203)</f>
        <v>1</v>
      </c>
    </row>
    <row r="2204" spans="1:18" ht="75" x14ac:dyDescent="0.25">
      <c r="A2204" s="110" t="s">
        <v>2147</v>
      </c>
      <c r="B2204" s="109">
        <v>138341</v>
      </c>
      <c r="C2204" s="109">
        <v>104473</v>
      </c>
      <c r="D2204" s="110" t="s">
        <v>429</v>
      </c>
      <c r="E2204" s="110" t="s">
        <v>2704</v>
      </c>
      <c r="F2204" s="110"/>
      <c r="G2204" s="110"/>
      <c r="H2204" s="110" t="s">
        <v>396</v>
      </c>
      <c r="I2204" s="110" t="s">
        <v>10</v>
      </c>
      <c r="J2204" s="111">
        <v>2800</v>
      </c>
      <c r="K2204" s="111">
        <v>4390</v>
      </c>
      <c r="L2204" s="110" t="s">
        <v>2603</v>
      </c>
      <c r="M2204" s="109">
        <v>1</v>
      </c>
      <c r="N2204" s="109"/>
      <c r="O2204" s="110"/>
      <c r="P2204" s="41" t="str">
        <f t="shared" si="34"/>
        <v>1</v>
      </c>
      <c r="Q2204" s="41" t="str">
        <f>INDEX(Торг!$J:$J,MATCH($B2204,Торг!$B:$B,0))</f>
        <v>АТП</v>
      </c>
      <c r="R2204" s="4" t="b">
        <f>EXACT(VLOOKUP(A2204,Торг!$A:$A,1,0),A2204)</f>
        <v>1</v>
      </c>
    </row>
    <row r="2205" spans="1:18" ht="75" x14ac:dyDescent="0.25">
      <c r="A2205" s="110" t="s">
        <v>2147</v>
      </c>
      <c r="B2205" s="109">
        <v>138342</v>
      </c>
      <c r="C2205" s="109">
        <v>104474</v>
      </c>
      <c r="D2205" s="110" t="s">
        <v>428</v>
      </c>
      <c r="E2205" s="110" t="s">
        <v>2704</v>
      </c>
      <c r="F2205" s="110"/>
      <c r="G2205" s="110"/>
      <c r="H2205" s="110" t="s">
        <v>396</v>
      </c>
      <c r="I2205" s="110" t="s">
        <v>10</v>
      </c>
      <c r="J2205" s="111">
        <v>2800</v>
      </c>
      <c r="K2205" s="111">
        <v>4390</v>
      </c>
      <c r="L2205" s="110" t="s">
        <v>2603</v>
      </c>
      <c r="M2205" s="109">
        <v>1</v>
      </c>
      <c r="N2205" s="109"/>
      <c r="O2205" s="110"/>
      <c r="P2205" s="41" t="str">
        <f t="shared" si="34"/>
        <v>1</v>
      </c>
      <c r="Q2205" s="41" t="str">
        <f>INDEX(Торг!$J:$J,MATCH($B2205,Торг!$B:$B,0))</f>
        <v>АТП</v>
      </c>
      <c r="R2205" s="4" t="b">
        <f>EXACT(VLOOKUP(A2205,Торг!$A:$A,1,0),A2205)</f>
        <v>1</v>
      </c>
    </row>
    <row r="2206" spans="1:18" ht="75" x14ac:dyDescent="0.25">
      <c r="A2206" s="110" t="s">
        <v>2147</v>
      </c>
      <c r="B2206" s="109">
        <v>138343</v>
      </c>
      <c r="C2206" s="109">
        <v>104475</v>
      </c>
      <c r="D2206" s="110" t="s">
        <v>427</v>
      </c>
      <c r="E2206" s="110" t="s">
        <v>2704</v>
      </c>
      <c r="F2206" s="110"/>
      <c r="G2206" s="110"/>
      <c r="H2206" s="110" t="s">
        <v>396</v>
      </c>
      <c r="I2206" s="110" t="s">
        <v>10</v>
      </c>
      <c r="J2206" s="111">
        <v>2800</v>
      </c>
      <c r="K2206" s="111">
        <v>4390</v>
      </c>
      <c r="L2206" s="110" t="s">
        <v>2603</v>
      </c>
      <c r="M2206" s="109">
        <v>1</v>
      </c>
      <c r="N2206" s="109"/>
      <c r="O2206" s="110"/>
      <c r="P2206" s="41" t="str">
        <f t="shared" si="34"/>
        <v>1</v>
      </c>
      <c r="Q2206" s="41" t="str">
        <f>INDEX(Торг!$J:$J,MATCH($B2206,Торг!$B:$B,0))</f>
        <v>АТП</v>
      </c>
      <c r="R2206" s="4" t="b">
        <f>EXACT(VLOOKUP(A2206,Торг!$A:$A,1,0),A2206)</f>
        <v>1</v>
      </c>
    </row>
    <row r="2207" spans="1:18" ht="75" x14ac:dyDescent="0.25">
      <c r="A2207" s="110" t="s">
        <v>2147</v>
      </c>
      <c r="B2207" s="109">
        <v>138344</v>
      </c>
      <c r="C2207" s="109">
        <v>104476</v>
      </c>
      <c r="D2207" s="110" t="s">
        <v>426</v>
      </c>
      <c r="E2207" s="110" t="s">
        <v>2704</v>
      </c>
      <c r="F2207" s="110"/>
      <c r="G2207" s="110"/>
      <c r="H2207" s="110" t="s">
        <v>396</v>
      </c>
      <c r="I2207" s="110" t="s">
        <v>10</v>
      </c>
      <c r="J2207" s="111">
        <v>2800</v>
      </c>
      <c r="K2207" s="111">
        <v>4390</v>
      </c>
      <c r="L2207" s="110" t="s">
        <v>2603</v>
      </c>
      <c r="M2207" s="109">
        <v>1</v>
      </c>
      <c r="N2207" s="109"/>
      <c r="O2207" s="110"/>
      <c r="P2207" s="41" t="str">
        <f t="shared" si="34"/>
        <v>1</v>
      </c>
      <c r="Q2207" s="41" t="str">
        <f>INDEX(Торг!$J:$J,MATCH($B2207,Торг!$B:$B,0))</f>
        <v>АТП</v>
      </c>
      <c r="R2207" s="4" t="b">
        <f>EXACT(VLOOKUP(A2207,Торг!$A:$A,1,0),A2207)</f>
        <v>1</v>
      </c>
    </row>
    <row r="2208" spans="1:18" ht="75" x14ac:dyDescent="0.25">
      <c r="A2208" s="110" t="s">
        <v>2147</v>
      </c>
      <c r="B2208" s="109">
        <v>138345</v>
      </c>
      <c r="C2208" s="109">
        <v>104477</v>
      </c>
      <c r="D2208" s="110" t="s">
        <v>425</v>
      </c>
      <c r="E2208" s="110" t="s">
        <v>2704</v>
      </c>
      <c r="F2208" s="110"/>
      <c r="G2208" s="110"/>
      <c r="H2208" s="110" t="s">
        <v>396</v>
      </c>
      <c r="I2208" s="110" t="s">
        <v>10</v>
      </c>
      <c r="J2208" s="111">
        <v>2800</v>
      </c>
      <c r="K2208" s="111">
        <v>4390</v>
      </c>
      <c r="L2208" s="110" t="s">
        <v>2603</v>
      </c>
      <c r="M2208" s="109">
        <v>1</v>
      </c>
      <c r="N2208" s="109"/>
      <c r="O2208" s="110"/>
      <c r="P2208" s="41" t="str">
        <f t="shared" si="34"/>
        <v>1</v>
      </c>
      <c r="Q2208" s="41" t="str">
        <f>INDEX(Торг!$J:$J,MATCH($B2208,Торг!$B:$B,0))</f>
        <v>АТП</v>
      </c>
      <c r="R2208" s="4" t="b">
        <f>EXACT(VLOOKUP(A2208,Торг!$A:$A,1,0),A2208)</f>
        <v>1</v>
      </c>
    </row>
    <row r="2209" spans="1:18" ht="75" x14ac:dyDescent="0.25">
      <c r="A2209" s="110" t="s">
        <v>2147</v>
      </c>
      <c r="B2209" s="109">
        <v>138346</v>
      </c>
      <c r="C2209" s="109">
        <v>104478</v>
      </c>
      <c r="D2209" s="110" t="s">
        <v>424</v>
      </c>
      <c r="E2209" s="110" t="s">
        <v>2704</v>
      </c>
      <c r="F2209" s="110"/>
      <c r="G2209" s="110"/>
      <c r="H2209" s="110" t="s">
        <v>396</v>
      </c>
      <c r="I2209" s="110" t="s">
        <v>10</v>
      </c>
      <c r="J2209" s="111">
        <v>2800</v>
      </c>
      <c r="K2209" s="111">
        <v>4390</v>
      </c>
      <c r="L2209" s="110" t="s">
        <v>2603</v>
      </c>
      <c r="M2209" s="109">
        <v>1</v>
      </c>
      <c r="N2209" s="109"/>
      <c r="O2209" s="110"/>
      <c r="P2209" s="41" t="str">
        <f t="shared" si="34"/>
        <v>1</v>
      </c>
      <c r="Q2209" s="41" t="str">
        <f>INDEX(Торг!$J:$J,MATCH($B2209,Торг!$B:$B,0))</f>
        <v>АТП</v>
      </c>
      <c r="R2209" s="4" t="b">
        <f>EXACT(VLOOKUP(A2209,Торг!$A:$A,1,0),A2209)</f>
        <v>1</v>
      </c>
    </row>
    <row r="2210" spans="1:18" ht="75" x14ac:dyDescent="0.25">
      <c r="A2210" s="110" t="s">
        <v>2147</v>
      </c>
      <c r="B2210" s="109">
        <v>138347</v>
      </c>
      <c r="C2210" s="109">
        <v>104479</v>
      </c>
      <c r="D2210" s="110" t="s">
        <v>423</v>
      </c>
      <c r="E2210" s="110" t="s">
        <v>2704</v>
      </c>
      <c r="F2210" s="110"/>
      <c r="G2210" s="110"/>
      <c r="H2210" s="110" t="s">
        <v>396</v>
      </c>
      <c r="I2210" s="110" t="s">
        <v>10</v>
      </c>
      <c r="J2210" s="111">
        <v>2800</v>
      </c>
      <c r="K2210" s="111">
        <v>4390</v>
      </c>
      <c r="L2210" s="110" t="s">
        <v>2603</v>
      </c>
      <c r="M2210" s="109">
        <v>1</v>
      </c>
      <c r="N2210" s="109"/>
      <c r="O2210" s="110"/>
      <c r="P2210" s="41" t="str">
        <f t="shared" si="34"/>
        <v>1</v>
      </c>
      <c r="Q2210" s="41" t="str">
        <f>INDEX(Торг!$J:$J,MATCH($B2210,Торг!$B:$B,0))</f>
        <v>АТП</v>
      </c>
      <c r="R2210" s="4" t="b">
        <f>EXACT(VLOOKUP(A2210,Торг!$A:$A,1,0),A2210)</f>
        <v>1</v>
      </c>
    </row>
    <row r="2211" spans="1:18" ht="75" x14ac:dyDescent="0.25">
      <c r="A2211" s="110" t="s">
        <v>2147</v>
      </c>
      <c r="B2211" s="109">
        <v>138348</v>
      </c>
      <c r="C2211" s="109">
        <v>104480</v>
      </c>
      <c r="D2211" s="110" t="s">
        <v>422</v>
      </c>
      <c r="E2211" s="110" t="s">
        <v>2704</v>
      </c>
      <c r="F2211" s="110"/>
      <c r="G2211" s="110"/>
      <c r="H2211" s="110" t="s">
        <v>396</v>
      </c>
      <c r="I2211" s="110" t="s">
        <v>10</v>
      </c>
      <c r="J2211" s="111">
        <v>2800</v>
      </c>
      <c r="K2211" s="111">
        <v>4390</v>
      </c>
      <c r="L2211" s="110" t="s">
        <v>2603</v>
      </c>
      <c r="M2211" s="109">
        <v>1</v>
      </c>
      <c r="N2211" s="109"/>
      <c r="O2211" s="110"/>
      <c r="P2211" s="41" t="str">
        <f t="shared" si="34"/>
        <v>1</v>
      </c>
      <c r="Q2211" s="41" t="str">
        <f>INDEX(Торг!$J:$J,MATCH($B2211,Торг!$B:$B,0))</f>
        <v>АТП</v>
      </c>
      <c r="R2211" s="4" t="b">
        <f>EXACT(VLOOKUP(A2211,Торг!$A:$A,1,0),A2211)</f>
        <v>1</v>
      </c>
    </row>
    <row r="2212" spans="1:18" ht="75" x14ac:dyDescent="0.25">
      <c r="A2212" s="110" t="s">
        <v>2147</v>
      </c>
      <c r="B2212" s="109">
        <v>138349</v>
      </c>
      <c r="C2212" s="109">
        <v>104481</v>
      </c>
      <c r="D2212" s="110" t="s">
        <v>421</v>
      </c>
      <c r="E2212" s="110" t="s">
        <v>2704</v>
      </c>
      <c r="F2212" s="110"/>
      <c r="G2212" s="110"/>
      <c r="H2212" s="110" t="s">
        <v>396</v>
      </c>
      <c r="I2212" s="110" t="s">
        <v>10</v>
      </c>
      <c r="J2212" s="111">
        <v>2800</v>
      </c>
      <c r="K2212" s="111">
        <v>4390</v>
      </c>
      <c r="L2212" s="110" t="s">
        <v>2603</v>
      </c>
      <c r="M2212" s="109">
        <v>1</v>
      </c>
      <c r="N2212" s="109"/>
      <c r="O2212" s="110"/>
      <c r="P2212" s="41" t="str">
        <f t="shared" si="34"/>
        <v>1</v>
      </c>
      <c r="Q2212" s="41" t="str">
        <f>INDEX(Торг!$J:$J,MATCH($B2212,Торг!$B:$B,0))</f>
        <v>АТП</v>
      </c>
      <c r="R2212" s="4" t="b">
        <f>EXACT(VLOOKUP(A2212,Торг!$A:$A,1,0),A2212)</f>
        <v>1</v>
      </c>
    </row>
    <row r="2213" spans="1:18" ht="90" x14ac:dyDescent="0.25">
      <c r="A2213" s="110" t="s">
        <v>2147</v>
      </c>
      <c r="B2213" s="109">
        <v>138350</v>
      </c>
      <c r="C2213" s="109">
        <v>104482</v>
      </c>
      <c r="D2213" s="110" t="s">
        <v>420</v>
      </c>
      <c r="E2213" s="110" t="s">
        <v>2704</v>
      </c>
      <c r="F2213" s="110"/>
      <c r="G2213" s="110"/>
      <c r="H2213" s="110" t="s">
        <v>396</v>
      </c>
      <c r="I2213" s="110" t="s">
        <v>10</v>
      </c>
      <c r="J2213" s="111">
        <v>2800</v>
      </c>
      <c r="K2213" s="111">
        <v>4390</v>
      </c>
      <c r="L2213" s="110" t="s">
        <v>2603</v>
      </c>
      <c r="M2213" s="109">
        <v>1</v>
      </c>
      <c r="N2213" s="109"/>
      <c r="O2213" s="110"/>
      <c r="P2213" s="41" t="str">
        <f t="shared" si="34"/>
        <v>1</v>
      </c>
      <c r="Q2213" s="41" t="str">
        <f>INDEX(Торг!$J:$J,MATCH($B2213,Торг!$B:$B,0))</f>
        <v>АТП</v>
      </c>
      <c r="R2213" s="4" t="b">
        <f>EXACT(VLOOKUP(A2213,Торг!$A:$A,1,0),A2213)</f>
        <v>1</v>
      </c>
    </row>
    <row r="2214" spans="1:18" ht="75" x14ac:dyDescent="0.25">
      <c r="A2214" s="110" t="s">
        <v>2147</v>
      </c>
      <c r="B2214" s="109">
        <v>138351</v>
      </c>
      <c r="C2214" s="109">
        <v>104483</v>
      </c>
      <c r="D2214" s="110" t="s">
        <v>419</v>
      </c>
      <c r="E2214" s="110" t="s">
        <v>2704</v>
      </c>
      <c r="F2214" s="110"/>
      <c r="G2214" s="110"/>
      <c r="H2214" s="110" t="s">
        <v>396</v>
      </c>
      <c r="I2214" s="110" t="s">
        <v>10</v>
      </c>
      <c r="J2214" s="111">
        <v>2800</v>
      </c>
      <c r="K2214" s="111">
        <v>4390</v>
      </c>
      <c r="L2214" s="110" t="s">
        <v>2603</v>
      </c>
      <c r="M2214" s="109">
        <v>1</v>
      </c>
      <c r="N2214" s="109"/>
      <c r="O2214" s="110"/>
      <c r="P2214" s="41" t="str">
        <f t="shared" si="34"/>
        <v>1</v>
      </c>
      <c r="Q2214" s="41" t="str">
        <f>INDEX(Торг!$J:$J,MATCH($B2214,Торг!$B:$B,0))</f>
        <v>АТП</v>
      </c>
      <c r="R2214" s="4" t="b">
        <f>EXACT(VLOOKUP(A2214,Торг!$A:$A,1,0),A2214)</f>
        <v>1</v>
      </c>
    </row>
    <row r="2215" spans="1:18" ht="90" x14ac:dyDescent="0.25">
      <c r="A2215" s="110" t="s">
        <v>2147</v>
      </c>
      <c r="B2215" s="109">
        <v>138352</v>
      </c>
      <c r="C2215" s="109">
        <v>104484</v>
      </c>
      <c r="D2215" s="110" t="s">
        <v>418</v>
      </c>
      <c r="E2215" s="110" t="s">
        <v>2704</v>
      </c>
      <c r="F2215" s="110"/>
      <c r="G2215" s="110"/>
      <c r="H2215" s="110" t="s">
        <v>396</v>
      </c>
      <c r="I2215" s="110" t="s">
        <v>10</v>
      </c>
      <c r="J2215" s="111">
        <v>2800</v>
      </c>
      <c r="K2215" s="111">
        <v>4390</v>
      </c>
      <c r="L2215" s="110" t="s">
        <v>2603</v>
      </c>
      <c r="M2215" s="109">
        <v>1</v>
      </c>
      <c r="N2215" s="109"/>
      <c r="O2215" s="110"/>
      <c r="P2215" s="41" t="str">
        <f t="shared" si="34"/>
        <v>1</v>
      </c>
      <c r="Q2215" s="41" t="str">
        <f>INDEX(Торг!$J:$J,MATCH($B2215,Торг!$B:$B,0))</f>
        <v>АТП</v>
      </c>
      <c r="R2215" s="4" t="b">
        <f>EXACT(VLOOKUP(A2215,Торг!$A:$A,1,0),A2215)</f>
        <v>1</v>
      </c>
    </row>
    <row r="2216" spans="1:18" ht="75" x14ac:dyDescent="0.25">
      <c r="A2216" s="110" t="s">
        <v>2147</v>
      </c>
      <c r="B2216" s="109">
        <v>138353</v>
      </c>
      <c r="C2216" s="109">
        <v>104485</v>
      </c>
      <c r="D2216" s="110" t="s">
        <v>417</v>
      </c>
      <c r="E2216" s="110" t="s">
        <v>2704</v>
      </c>
      <c r="F2216" s="110"/>
      <c r="G2216" s="110"/>
      <c r="H2216" s="110" t="s">
        <v>396</v>
      </c>
      <c r="I2216" s="110" t="s">
        <v>10</v>
      </c>
      <c r="J2216" s="111">
        <v>2800</v>
      </c>
      <c r="K2216" s="111">
        <v>4390</v>
      </c>
      <c r="L2216" s="110" t="s">
        <v>2603</v>
      </c>
      <c r="M2216" s="109">
        <v>1</v>
      </c>
      <c r="N2216" s="109"/>
      <c r="O2216" s="110"/>
      <c r="P2216" s="41" t="str">
        <f t="shared" si="34"/>
        <v>1</v>
      </c>
      <c r="Q2216" s="41" t="str">
        <f>INDEX(Торг!$J:$J,MATCH($B2216,Торг!$B:$B,0))</f>
        <v>АТП</v>
      </c>
      <c r="R2216" s="4" t="b">
        <f>EXACT(VLOOKUP(A2216,Торг!$A:$A,1,0),A2216)</f>
        <v>1</v>
      </c>
    </row>
    <row r="2217" spans="1:18" ht="75" x14ac:dyDescent="0.25">
      <c r="A2217" s="110" t="s">
        <v>2147</v>
      </c>
      <c r="B2217" s="109">
        <v>138354</v>
      </c>
      <c r="C2217" s="109">
        <v>104486</v>
      </c>
      <c r="D2217" s="110" t="s">
        <v>416</v>
      </c>
      <c r="E2217" s="110" t="s">
        <v>2704</v>
      </c>
      <c r="F2217" s="110"/>
      <c r="G2217" s="110"/>
      <c r="H2217" s="110" t="s">
        <v>396</v>
      </c>
      <c r="I2217" s="110" t="s">
        <v>10</v>
      </c>
      <c r="J2217" s="111">
        <v>2800</v>
      </c>
      <c r="K2217" s="111">
        <v>4390</v>
      </c>
      <c r="L2217" s="110" t="s">
        <v>2603</v>
      </c>
      <c r="M2217" s="109">
        <v>1</v>
      </c>
      <c r="N2217" s="109"/>
      <c r="O2217" s="110"/>
      <c r="P2217" s="41" t="str">
        <f t="shared" si="34"/>
        <v>1</v>
      </c>
      <c r="Q2217" s="41" t="str">
        <f>INDEX(Торг!$J:$J,MATCH($B2217,Торг!$B:$B,0))</f>
        <v>АТП</v>
      </c>
      <c r="R2217" s="4" t="b">
        <f>EXACT(VLOOKUP(A2217,Торг!$A:$A,1,0),A2217)</f>
        <v>1</v>
      </c>
    </row>
    <row r="2218" spans="1:18" ht="75" x14ac:dyDescent="0.25">
      <c r="A2218" s="110" t="s">
        <v>2147</v>
      </c>
      <c r="B2218" s="109">
        <v>138355</v>
      </c>
      <c r="C2218" s="109">
        <v>104487</v>
      </c>
      <c r="D2218" s="110" t="s">
        <v>415</v>
      </c>
      <c r="E2218" s="110" t="s">
        <v>2704</v>
      </c>
      <c r="F2218" s="110"/>
      <c r="G2218" s="110"/>
      <c r="H2218" s="110" t="s">
        <v>396</v>
      </c>
      <c r="I2218" s="110" t="s">
        <v>10</v>
      </c>
      <c r="J2218" s="111">
        <v>2800</v>
      </c>
      <c r="K2218" s="111">
        <v>4390</v>
      </c>
      <c r="L2218" s="110" t="s">
        <v>2603</v>
      </c>
      <c r="M2218" s="109">
        <v>1</v>
      </c>
      <c r="N2218" s="109"/>
      <c r="O2218" s="110"/>
      <c r="P2218" s="41" t="str">
        <f t="shared" si="34"/>
        <v>1</v>
      </c>
      <c r="Q2218" s="41" t="str">
        <f>INDEX(Торг!$J:$J,MATCH($B2218,Торг!$B:$B,0))</f>
        <v>АТП</v>
      </c>
      <c r="R2218" s="4" t="b">
        <f>EXACT(VLOOKUP(A2218,Торг!$A:$A,1,0),A2218)</f>
        <v>1</v>
      </c>
    </row>
    <row r="2219" spans="1:18" ht="75" x14ac:dyDescent="0.25">
      <c r="A2219" s="110" t="s">
        <v>2147</v>
      </c>
      <c r="B2219" s="109">
        <v>138356</v>
      </c>
      <c r="C2219" s="109">
        <v>104488</v>
      </c>
      <c r="D2219" s="110" t="s">
        <v>414</v>
      </c>
      <c r="E2219" s="110" t="s">
        <v>2704</v>
      </c>
      <c r="F2219" s="110"/>
      <c r="G2219" s="110"/>
      <c r="H2219" s="110" t="s">
        <v>396</v>
      </c>
      <c r="I2219" s="110" t="s">
        <v>10</v>
      </c>
      <c r="J2219" s="111">
        <v>2800</v>
      </c>
      <c r="K2219" s="111">
        <v>4390</v>
      </c>
      <c r="L2219" s="110" t="s">
        <v>2603</v>
      </c>
      <c r="M2219" s="109">
        <v>1</v>
      </c>
      <c r="N2219" s="109"/>
      <c r="O2219" s="110"/>
      <c r="P2219" s="41" t="str">
        <f t="shared" si="34"/>
        <v>1</v>
      </c>
      <c r="Q2219" s="41" t="str">
        <f>INDEX(Торг!$J:$J,MATCH($B2219,Торг!$B:$B,0))</f>
        <v>АТП</v>
      </c>
      <c r="R2219" s="4" t="b">
        <f>EXACT(VLOOKUP(A2219,Торг!$A:$A,1,0),A2219)</f>
        <v>1</v>
      </c>
    </row>
    <row r="2220" spans="1:18" ht="75" x14ac:dyDescent="0.25">
      <c r="A2220" s="110" t="s">
        <v>2147</v>
      </c>
      <c r="B2220" s="109">
        <v>138357</v>
      </c>
      <c r="C2220" s="109">
        <v>104489</v>
      </c>
      <c r="D2220" s="110" t="s">
        <v>413</v>
      </c>
      <c r="E2220" s="110" t="s">
        <v>2704</v>
      </c>
      <c r="F2220" s="110"/>
      <c r="G2220" s="110"/>
      <c r="H2220" s="110" t="s">
        <v>396</v>
      </c>
      <c r="I2220" s="110" t="s">
        <v>10</v>
      </c>
      <c r="J2220" s="111">
        <v>2800</v>
      </c>
      <c r="K2220" s="111">
        <v>4390</v>
      </c>
      <c r="L2220" s="110" t="s">
        <v>2603</v>
      </c>
      <c r="M2220" s="109">
        <v>1</v>
      </c>
      <c r="N2220" s="109"/>
      <c r="O2220" s="110"/>
      <c r="P2220" s="41" t="str">
        <f t="shared" si="34"/>
        <v>1</v>
      </c>
      <c r="Q2220" s="41" t="str">
        <f>INDEX(Торг!$J:$J,MATCH($B2220,Торг!$B:$B,0))</f>
        <v>АТП</v>
      </c>
      <c r="R2220" s="4" t="b">
        <f>EXACT(VLOOKUP(A2220,Торг!$A:$A,1,0),A2220)</f>
        <v>1</v>
      </c>
    </row>
    <row r="2221" spans="1:18" ht="75" x14ac:dyDescent="0.25">
      <c r="A2221" s="110" t="s">
        <v>2147</v>
      </c>
      <c r="B2221" s="109">
        <v>243498</v>
      </c>
      <c r="C2221" s="109">
        <v>171519</v>
      </c>
      <c r="D2221" s="110" t="s">
        <v>2148</v>
      </c>
      <c r="E2221" s="110" t="s">
        <v>2704</v>
      </c>
      <c r="F2221" s="110"/>
      <c r="G2221" s="110"/>
      <c r="H2221" s="110" t="s">
        <v>396</v>
      </c>
      <c r="I2221" s="110" t="s">
        <v>10</v>
      </c>
      <c r="J2221" s="111">
        <v>2800</v>
      </c>
      <c r="K2221" s="111">
        <v>4390</v>
      </c>
      <c r="L2221" s="110" t="s">
        <v>2603</v>
      </c>
      <c r="M2221" s="109">
        <v>1</v>
      </c>
      <c r="N2221" s="109"/>
      <c r="O2221" s="110"/>
      <c r="P2221" s="41" t="str">
        <f t="shared" si="34"/>
        <v>1</v>
      </c>
      <c r="Q2221" s="41" t="str">
        <f>INDEX(Торг!$J:$J,MATCH($B2221,Торг!$B:$B,0))</f>
        <v>АТП</v>
      </c>
      <c r="R2221" s="4" t="b">
        <f>EXACT(VLOOKUP(A2221,Торг!$A:$A,1,0),A2221)</f>
        <v>1</v>
      </c>
    </row>
    <row r="2222" spans="1:18" ht="75" x14ac:dyDescent="0.25">
      <c r="A2222" s="110" t="s">
        <v>2147</v>
      </c>
      <c r="B2222" s="109">
        <v>138358</v>
      </c>
      <c r="C2222" s="109">
        <v>104490</v>
      </c>
      <c r="D2222" s="110" t="s">
        <v>412</v>
      </c>
      <c r="E2222" s="110" t="s">
        <v>2704</v>
      </c>
      <c r="F2222" s="110"/>
      <c r="G2222" s="110"/>
      <c r="H2222" s="110" t="s">
        <v>396</v>
      </c>
      <c r="I2222" s="110" t="s">
        <v>10</v>
      </c>
      <c r="J2222" s="111">
        <v>2800</v>
      </c>
      <c r="K2222" s="111">
        <v>4390</v>
      </c>
      <c r="L2222" s="110" t="s">
        <v>2603</v>
      </c>
      <c r="M2222" s="109">
        <v>1</v>
      </c>
      <c r="N2222" s="109"/>
      <c r="O2222" s="110"/>
      <c r="P2222" s="41" t="str">
        <f t="shared" si="34"/>
        <v>1</v>
      </c>
      <c r="Q2222" s="41" t="str">
        <f>INDEX(Торг!$J:$J,MATCH($B2222,Торг!$B:$B,0))</f>
        <v>АТП</v>
      </c>
      <c r="R2222" s="4" t="b">
        <f>EXACT(VLOOKUP(A2222,Торг!$A:$A,1,0),A2222)</f>
        <v>1</v>
      </c>
    </row>
    <row r="2223" spans="1:18" ht="90" x14ac:dyDescent="0.25">
      <c r="A2223" s="110" t="s">
        <v>2147</v>
      </c>
      <c r="B2223" s="109">
        <v>138359</v>
      </c>
      <c r="C2223" s="109">
        <v>104491</v>
      </c>
      <c r="D2223" s="110" t="s">
        <v>411</v>
      </c>
      <c r="E2223" s="110" t="s">
        <v>2704</v>
      </c>
      <c r="F2223" s="110"/>
      <c r="G2223" s="110"/>
      <c r="H2223" s="110" t="s">
        <v>396</v>
      </c>
      <c r="I2223" s="110" t="s">
        <v>10</v>
      </c>
      <c r="J2223" s="111">
        <v>2800</v>
      </c>
      <c r="K2223" s="111">
        <v>4390</v>
      </c>
      <c r="L2223" s="110" t="s">
        <v>2603</v>
      </c>
      <c r="M2223" s="109">
        <v>1</v>
      </c>
      <c r="N2223" s="109"/>
      <c r="O2223" s="110"/>
      <c r="P2223" s="41" t="str">
        <f t="shared" si="34"/>
        <v>1</v>
      </c>
      <c r="Q2223" s="41" t="str">
        <f>INDEX(Торг!$J:$J,MATCH($B2223,Торг!$B:$B,0))</f>
        <v>АТП</v>
      </c>
      <c r="R2223" s="4" t="b">
        <f>EXACT(VLOOKUP(A2223,Торг!$A:$A,1,0),A2223)</f>
        <v>1</v>
      </c>
    </row>
    <row r="2224" spans="1:18" ht="75" x14ac:dyDescent="0.25">
      <c r="A2224" s="110" t="s">
        <v>2147</v>
      </c>
      <c r="B2224" s="109">
        <v>138360</v>
      </c>
      <c r="C2224" s="109">
        <v>104492</v>
      </c>
      <c r="D2224" s="110" t="s">
        <v>410</v>
      </c>
      <c r="E2224" s="110" t="s">
        <v>2704</v>
      </c>
      <c r="F2224" s="110"/>
      <c r="G2224" s="110"/>
      <c r="H2224" s="110" t="s">
        <v>396</v>
      </c>
      <c r="I2224" s="110" t="s">
        <v>10</v>
      </c>
      <c r="J2224" s="111">
        <v>2800</v>
      </c>
      <c r="K2224" s="111">
        <v>4390</v>
      </c>
      <c r="L2224" s="110" t="s">
        <v>2603</v>
      </c>
      <c r="M2224" s="109">
        <v>1</v>
      </c>
      <c r="N2224" s="109"/>
      <c r="O2224" s="110"/>
      <c r="P2224" s="41" t="str">
        <f t="shared" si="34"/>
        <v>1</v>
      </c>
      <c r="Q2224" s="41" t="str">
        <f>INDEX(Торг!$J:$J,MATCH($B2224,Торг!$B:$B,0))</f>
        <v>АТП</v>
      </c>
      <c r="R2224" s="4" t="b">
        <f>EXACT(VLOOKUP(A2224,Торг!$A:$A,1,0),A2224)</f>
        <v>1</v>
      </c>
    </row>
    <row r="2225" spans="1:18" ht="75" x14ac:dyDescent="0.25">
      <c r="A2225" s="110" t="s">
        <v>2147</v>
      </c>
      <c r="B2225" s="109">
        <v>138361</v>
      </c>
      <c r="C2225" s="109">
        <v>104493</v>
      </c>
      <c r="D2225" s="110" t="s">
        <v>409</v>
      </c>
      <c r="E2225" s="110" t="s">
        <v>2704</v>
      </c>
      <c r="F2225" s="110"/>
      <c r="G2225" s="110"/>
      <c r="H2225" s="110" t="s">
        <v>396</v>
      </c>
      <c r="I2225" s="110" t="s">
        <v>10</v>
      </c>
      <c r="J2225" s="111">
        <v>2800</v>
      </c>
      <c r="K2225" s="111">
        <v>4390</v>
      </c>
      <c r="L2225" s="110" t="s">
        <v>2603</v>
      </c>
      <c r="M2225" s="109">
        <v>1</v>
      </c>
      <c r="N2225" s="109"/>
      <c r="O2225" s="110"/>
      <c r="P2225" s="41" t="str">
        <f t="shared" si="34"/>
        <v>1</v>
      </c>
      <c r="Q2225" s="41" t="str">
        <f>INDEX(Торг!$J:$J,MATCH($B2225,Торг!$B:$B,0))</f>
        <v>АТП</v>
      </c>
      <c r="R2225" s="4" t="b">
        <f>EXACT(VLOOKUP(A2225,Торг!$A:$A,1,0),A2225)</f>
        <v>1</v>
      </c>
    </row>
    <row r="2226" spans="1:18" ht="75" x14ac:dyDescent="0.25">
      <c r="A2226" s="110" t="s">
        <v>2147</v>
      </c>
      <c r="B2226" s="109">
        <v>138362</v>
      </c>
      <c r="C2226" s="109">
        <v>104494</v>
      </c>
      <c r="D2226" s="110" t="s">
        <v>408</v>
      </c>
      <c r="E2226" s="110" t="s">
        <v>2704</v>
      </c>
      <c r="F2226" s="110"/>
      <c r="G2226" s="110"/>
      <c r="H2226" s="110" t="s">
        <v>396</v>
      </c>
      <c r="I2226" s="110" t="s">
        <v>10</v>
      </c>
      <c r="J2226" s="111">
        <v>2800</v>
      </c>
      <c r="K2226" s="111">
        <v>4390</v>
      </c>
      <c r="L2226" s="110" t="s">
        <v>2603</v>
      </c>
      <c r="M2226" s="109">
        <v>1</v>
      </c>
      <c r="N2226" s="109"/>
      <c r="O2226" s="110"/>
      <c r="P2226" s="41" t="str">
        <f t="shared" si="34"/>
        <v>1</v>
      </c>
      <c r="Q2226" s="41" t="str">
        <f>INDEX(Торг!$J:$J,MATCH($B2226,Торг!$B:$B,0))</f>
        <v>АТП</v>
      </c>
      <c r="R2226" s="4" t="b">
        <f>EXACT(VLOOKUP(A2226,Торг!$A:$A,1,0),A2226)</f>
        <v>1</v>
      </c>
    </row>
    <row r="2227" spans="1:18" ht="75" x14ac:dyDescent="0.25">
      <c r="A2227" s="110" t="s">
        <v>2147</v>
      </c>
      <c r="B2227" s="109">
        <v>138363</v>
      </c>
      <c r="C2227" s="109">
        <v>104495</v>
      </c>
      <c r="D2227" s="110" t="s">
        <v>407</v>
      </c>
      <c r="E2227" s="110" t="s">
        <v>2704</v>
      </c>
      <c r="F2227" s="110"/>
      <c r="G2227" s="110"/>
      <c r="H2227" s="110" t="s">
        <v>396</v>
      </c>
      <c r="I2227" s="110" t="s">
        <v>10</v>
      </c>
      <c r="J2227" s="111">
        <v>2800</v>
      </c>
      <c r="K2227" s="111">
        <v>4390</v>
      </c>
      <c r="L2227" s="110" t="s">
        <v>2603</v>
      </c>
      <c r="M2227" s="109">
        <v>1</v>
      </c>
      <c r="N2227" s="109"/>
      <c r="O2227" s="110"/>
      <c r="P2227" s="41" t="str">
        <f t="shared" si="34"/>
        <v>1</v>
      </c>
      <c r="Q2227" s="41" t="str">
        <f>INDEX(Торг!$J:$J,MATCH($B2227,Торг!$B:$B,0))</f>
        <v>АТП</v>
      </c>
      <c r="R2227" s="4" t="b">
        <f>EXACT(VLOOKUP(A2227,Торг!$A:$A,1,0),A2227)</f>
        <v>1</v>
      </c>
    </row>
    <row r="2228" spans="1:18" ht="75" x14ac:dyDescent="0.25">
      <c r="A2228" s="110" t="s">
        <v>2147</v>
      </c>
      <c r="B2228" s="109">
        <v>138364</v>
      </c>
      <c r="C2228" s="109">
        <v>104496</v>
      </c>
      <c r="D2228" s="110" t="s">
        <v>406</v>
      </c>
      <c r="E2228" s="110" t="s">
        <v>2704</v>
      </c>
      <c r="F2228" s="110"/>
      <c r="G2228" s="110"/>
      <c r="H2228" s="110" t="s">
        <v>396</v>
      </c>
      <c r="I2228" s="110" t="s">
        <v>10</v>
      </c>
      <c r="J2228" s="111">
        <v>2800</v>
      </c>
      <c r="K2228" s="111">
        <v>4390</v>
      </c>
      <c r="L2228" s="110" t="s">
        <v>2603</v>
      </c>
      <c r="M2228" s="109">
        <v>1</v>
      </c>
      <c r="N2228" s="109"/>
      <c r="O2228" s="110"/>
      <c r="P2228" s="41" t="str">
        <f t="shared" si="34"/>
        <v>1</v>
      </c>
      <c r="Q2228" s="41" t="str">
        <f>INDEX(Торг!$J:$J,MATCH($B2228,Торг!$B:$B,0))</f>
        <v>АТП</v>
      </c>
      <c r="R2228" s="4" t="b">
        <f>EXACT(VLOOKUP(A2228,Торг!$A:$A,1,0),A2228)</f>
        <v>1</v>
      </c>
    </row>
    <row r="2229" spans="1:18" ht="90" x14ac:dyDescent="0.25">
      <c r="A2229" s="110" t="s">
        <v>2147</v>
      </c>
      <c r="B2229" s="109">
        <v>138365</v>
      </c>
      <c r="C2229" s="109">
        <v>104497</v>
      </c>
      <c r="D2229" s="110" t="s">
        <v>405</v>
      </c>
      <c r="E2229" s="110" t="s">
        <v>2704</v>
      </c>
      <c r="F2229" s="110"/>
      <c r="G2229" s="110"/>
      <c r="H2229" s="110" t="s">
        <v>396</v>
      </c>
      <c r="I2229" s="110" t="s">
        <v>10</v>
      </c>
      <c r="J2229" s="111">
        <v>2800</v>
      </c>
      <c r="K2229" s="111">
        <v>4390</v>
      </c>
      <c r="L2229" s="110" t="s">
        <v>2603</v>
      </c>
      <c r="M2229" s="109">
        <v>1</v>
      </c>
      <c r="N2229" s="109"/>
      <c r="O2229" s="110"/>
      <c r="P2229" s="41" t="str">
        <f t="shared" si="34"/>
        <v>1</v>
      </c>
      <c r="Q2229" s="41" t="str">
        <f>INDEX(Торг!$J:$J,MATCH($B2229,Торг!$B:$B,0))</f>
        <v>АТП</v>
      </c>
      <c r="R2229" s="4" t="b">
        <f>EXACT(VLOOKUP(A2229,Торг!$A:$A,1,0),A2229)</f>
        <v>1</v>
      </c>
    </row>
    <row r="2230" spans="1:18" ht="75" x14ac:dyDescent="0.25">
      <c r="A2230" s="110" t="s">
        <v>2147</v>
      </c>
      <c r="B2230" s="109">
        <v>138366</v>
      </c>
      <c r="C2230" s="109">
        <v>104498</v>
      </c>
      <c r="D2230" s="110" t="s">
        <v>404</v>
      </c>
      <c r="E2230" s="110" t="s">
        <v>2704</v>
      </c>
      <c r="F2230" s="110"/>
      <c r="G2230" s="110"/>
      <c r="H2230" s="110" t="s">
        <v>396</v>
      </c>
      <c r="I2230" s="110" t="s">
        <v>10</v>
      </c>
      <c r="J2230" s="111">
        <v>2800</v>
      </c>
      <c r="K2230" s="111">
        <v>4390</v>
      </c>
      <c r="L2230" s="110" t="s">
        <v>2603</v>
      </c>
      <c r="M2230" s="109">
        <v>1</v>
      </c>
      <c r="N2230" s="109"/>
      <c r="O2230" s="110"/>
      <c r="P2230" s="41" t="str">
        <f t="shared" si="34"/>
        <v>1</v>
      </c>
      <c r="Q2230" s="41" t="str">
        <f>INDEX(Торг!$J:$J,MATCH($B2230,Торг!$B:$B,0))</f>
        <v>АТП</v>
      </c>
      <c r="R2230" s="4" t="b">
        <f>EXACT(VLOOKUP(A2230,Торг!$A:$A,1,0),A2230)</f>
        <v>1</v>
      </c>
    </row>
    <row r="2231" spans="1:18" ht="75" x14ac:dyDescent="0.25">
      <c r="A2231" s="110" t="s">
        <v>2147</v>
      </c>
      <c r="B2231" s="109">
        <v>138367</v>
      </c>
      <c r="C2231" s="109">
        <v>104499</v>
      </c>
      <c r="D2231" s="110" t="s">
        <v>403</v>
      </c>
      <c r="E2231" s="110" t="s">
        <v>2704</v>
      </c>
      <c r="F2231" s="110"/>
      <c r="G2231" s="110"/>
      <c r="H2231" s="110" t="s">
        <v>396</v>
      </c>
      <c r="I2231" s="110" t="s">
        <v>10</v>
      </c>
      <c r="J2231" s="111">
        <v>2800</v>
      </c>
      <c r="K2231" s="111">
        <v>4390</v>
      </c>
      <c r="L2231" s="110" t="s">
        <v>2603</v>
      </c>
      <c r="M2231" s="109">
        <v>1</v>
      </c>
      <c r="N2231" s="109"/>
      <c r="O2231" s="110"/>
      <c r="P2231" s="41" t="str">
        <f t="shared" si="34"/>
        <v>1</v>
      </c>
      <c r="Q2231" s="41" t="str">
        <f>INDEX(Торг!$J:$J,MATCH($B2231,Торг!$B:$B,0))</f>
        <v>АТП</v>
      </c>
      <c r="R2231" s="4" t="b">
        <f>EXACT(VLOOKUP(A2231,Торг!$A:$A,1,0),A2231)</f>
        <v>1</v>
      </c>
    </row>
    <row r="2232" spans="1:18" ht="75" x14ac:dyDescent="0.25">
      <c r="A2232" s="110" t="s">
        <v>2147</v>
      </c>
      <c r="B2232" s="109">
        <v>138368</v>
      </c>
      <c r="C2232" s="109">
        <v>104500</v>
      </c>
      <c r="D2232" s="110" t="s">
        <v>402</v>
      </c>
      <c r="E2232" s="110" t="s">
        <v>2704</v>
      </c>
      <c r="F2232" s="110"/>
      <c r="G2232" s="110"/>
      <c r="H2232" s="110" t="s">
        <v>396</v>
      </c>
      <c r="I2232" s="110" t="s">
        <v>10</v>
      </c>
      <c r="J2232" s="111">
        <v>2800</v>
      </c>
      <c r="K2232" s="111">
        <v>4390</v>
      </c>
      <c r="L2232" s="110" t="s">
        <v>2603</v>
      </c>
      <c r="M2232" s="109">
        <v>1</v>
      </c>
      <c r="N2232" s="109">
        <v>1</v>
      </c>
      <c r="O2232" s="110"/>
      <c r="P2232" s="41" t="str">
        <f t="shared" si="34"/>
        <v>1ск1</v>
      </c>
      <c r="Q2232" s="41" t="str">
        <f>INDEX(Торг!$J:$J,MATCH($B2232,Торг!$B:$B,0))</f>
        <v>АТП</v>
      </c>
      <c r="R2232" s="4" t="b">
        <f>EXACT(VLOOKUP(A2232,Торг!$A:$A,1,0),A2232)</f>
        <v>1</v>
      </c>
    </row>
    <row r="2233" spans="1:18" ht="75" x14ac:dyDescent="0.25">
      <c r="A2233" s="110" t="s">
        <v>2147</v>
      </c>
      <c r="B2233" s="109">
        <v>138369</v>
      </c>
      <c r="C2233" s="109">
        <v>104501</v>
      </c>
      <c r="D2233" s="110" t="s">
        <v>401</v>
      </c>
      <c r="E2233" s="110" t="s">
        <v>2704</v>
      </c>
      <c r="F2233" s="110"/>
      <c r="G2233" s="110"/>
      <c r="H2233" s="110" t="s">
        <v>396</v>
      </c>
      <c r="I2233" s="110" t="s">
        <v>10</v>
      </c>
      <c r="J2233" s="111">
        <v>2800</v>
      </c>
      <c r="K2233" s="111">
        <v>4390</v>
      </c>
      <c r="L2233" s="110" t="s">
        <v>2603</v>
      </c>
      <c r="M2233" s="109">
        <v>1</v>
      </c>
      <c r="N2233" s="109"/>
      <c r="O2233" s="110"/>
      <c r="P2233" s="41" t="str">
        <f t="shared" si="34"/>
        <v>1</v>
      </c>
      <c r="Q2233" s="41" t="str">
        <f>INDEX(Торг!$J:$J,MATCH($B2233,Торг!$B:$B,0))</f>
        <v>АТП</v>
      </c>
      <c r="R2233" s="4" t="b">
        <f>EXACT(VLOOKUP(A2233,Торг!$A:$A,1,0),A2233)</f>
        <v>1</v>
      </c>
    </row>
    <row r="2234" spans="1:18" ht="75" x14ac:dyDescent="0.25">
      <c r="A2234" s="110" t="s">
        <v>2147</v>
      </c>
      <c r="B2234" s="109">
        <v>138370</v>
      </c>
      <c r="C2234" s="109">
        <v>104502</v>
      </c>
      <c r="D2234" s="110" t="s">
        <v>400</v>
      </c>
      <c r="E2234" s="110" t="s">
        <v>2704</v>
      </c>
      <c r="F2234" s="110"/>
      <c r="G2234" s="110"/>
      <c r="H2234" s="110" t="s">
        <v>396</v>
      </c>
      <c r="I2234" s="110" t="s">
        <v>10</v>
      </c>
      <c r="J2234" s="111">
        <v>2800</v>
      </c>
      <c r="K2234" s="111">
        <v>4390</v>
      </c>
      <c r="L2234" s="110" t="s">
        <v>2603</v>
      </c>
      <c r="M2234" s="109">
        <v>1</v>
      </c>
      <c r="N2234" s="109"/>
      <c r="O2234" s="110"/>
      <c r="P2234" s="41" t="str">
        <f t="shared" si="34"/>
        <v>1</v>
      </c>
      <c r="Q2234" s="41" t="str">
        <f>INDEX(Торг!$J:$J,MATCH($B2234,Торг!$B:$B,0))</f>
        <v>АТП</v>
      </c>
      <c r="R2234" s="4" t="b">
        <f>EXACT(VLOOKUP(A2234,Торг!$A:$A,1,0),A2234)</f>
        <v>1</v>
      </c>
    </row>
    <row r="2235" spans="1:18" ht="75" x14ac:dyDescent="0.25">
      <c r="A2235" s="110" t="s">
        <v>2147</v>
      </c>
      <c r="B2235" s="109">
        <v>138371</v>
      </c>
      <c r="C2235" s="109">
        <v>104466</v>
      </c>
      <c r="D2235" s="110" t="s">
        <v>399</v>
      </c>
      <c r="E2235" s="110" t="s">
        <v>2704</v>
      </c>
      <c r="F2235" s="110"/>
      <c r="G2235" s="110"/>
      <c r="H2235" s="110" t="s">
        <v>396</v>
      </c>
      <c r="I2235" s="110" t="s">
        <v>10</v>
      </c>
      <c r="J2235" s="111">
        <v>2800</v>
      </c>
      <c r="K2235" s="111">
        <v>4390</v>
      </c>
      <c r="L2235" s="110" t="s">
        <v>2603</v>
      </c>
      <c r="M2235" s="109">
        <v>1</v>
      </c>
      <c r="N2235" s="109"/>
      <c r="O2235" s="110"/>
      <c r="P2235" s="41" t="str">
        <f t="shared" si="34"/>
        <v>1</v>
      </c>
      <c r="Q2235" s="41" t="str">
        <f>INDEX(Торг!$J:$J,MATCH($B2235,Торг!$B:$B,0))</f>
        <v>АТП</v>
      </c>
      <c r="R2235" s="4" t="b">
        <f>EXACT(VLOOKUP(A2235,Торг!$A:$A,1,0),A2235)</f>
        <v>1</v>
      </c>
    </row>
    <row r="2236" spans="1:18" ht="75" x14ac:dyDescent="0.25">
      <c r="A2236" s="110" t="s">
        <v>2147</v>
      </c>
      <c r="B2236" s="109">
        <v>138372</v>
      </c>
      <c r="C2236" s="109">
        <v>104503</v>
      </c>
      <c r="D2236" s="110" t="s">
        <v>398</v>
      </c>
      <c r="E2236" s="110" t="s">
        <v>2704</v>
      </c>
      <c r="F2236" s="110"/>
      <c r="G2236" s="110"/>
      <c r="H2236" s="110" t="s">
        <v>396</v>
      </c>
      <c r="I2236" s="110" t="s">
        <v>10</v>
      </c>
      <c r="J2236" s="111">
        <v>2800</v>
      </c>
      <c r="K2236" s="111">
        <v>4390</v>
      </c>
      <c r="L2236" s="110" t="s">
        <v>2603</v>
      </c>
      <c r="M2236" s="109">
        <v>1</v>
      </c>
      <c r="N2236" s="109"/>
      <c r="O2236" s="110"/>
      <c r="P2236" s="41" t="str">
        <f t="shared" si="34"/>
        <v>1</v>
      </c>
      <c r="Q2236" s="41" t="str">
        <f>INDEX(Торг!$J:$J,MATCH($B2236,Торг!$B:$B,0))</f>
        <v>АТП</v>
      </c>
      <c r="R2236" s="4" t="b">
        <f>EXACT(VLOOKUP(A2236,Торг!$A:$A,1,0),A2236)</f>
        <v>1</v>
      </c>
    </row>
    <row r="2237" spans="1:18" ht="75" x14ac:dyDescent="0.25">
      <c r="A2237" s="110" t="s">
        <v>2147</v>
      </c>
      <c r="B2237" s="109">
        <v>138373</v>
      </c>
      <c r="C2237" s="109">
        <v>104504</v>
      </c>
      <c r="D2237" s="110" t="s">
        <v>397</v>
      </c>
      <c r="E2237" s="110" t="s">
        <v>2704</v>
      </c>
      <c r="F2237" s="110"/>
      <c r="G2237" s="110"/>
      <c r="H2237" s="110" t="s">
        <v>396</v>
      </c>
      <c r="I2237" s="110" t="s">
        <v>10</v>
      </c>
      <c r="J2237" s="111">
        <v>2800</v>
      </c>
      <c r="K2237" s="111">
        <v>4390</v>
      </c>
      <c r="L2237" s="110" t="s">
        <v>2603</v>
      </c>
      <c r="M2237" s="109">
        <v>1</v>
      </c>
      <c r="N2237" s="109"/>
      <c r="O2237" s="110"/>
      <c r="P2237" s="41" t="str">
        <f t="shared" si="34"/>
        <v>1</v>
      </c>
      <c r="Q2237" s="41" t="str">
        <f>INDEX(Торг!$J:$J,MATCH($B2237,Торг!$B:$B,0))</f>
        <v>АТП</v>
      </c>
      <c r="R2237" s="4" t="b">
        <f>EXACT(VLOOKUP(A2237,Торг!$A:$A,1,0),A2237)</f>
        <v>1</v>
      </c>
    </row>
    <row r="2238" spans="1:18" ht="75" x14ac:dyDescent="0.25">
      <c r="A2238" s="110" t="s">
        <v>2149</v>
      </c>
      <c r="B2238" s="109">
        <v>138375</v>
      </c>
      <c r="C2238" s="109">
        <v>143450</v>
      </c>
      <c r="D2238" s="110" t="s">
        <v>395</v>
      </c>
      <c r="E2238" s="110" t="s">
        <v>2704</v>
      </c>
      <c r="F2238" s="110"/>
      <c r="G2238" s="110"/>
      <c r="H2238" s="110" t="s">
        <v>365</v>
      </c>
      <c r="I2238" s="110" t="s">
        <v>10</v>
      </c>
      <c r="J2238" s="111">
        <v>2100</v>
      </c>
      <c r="K2238" s="111">
        <v>3990</v>
      </c>
      <c r="L2238" s="110" t="s">
        <v>2604</v>
      </c>
      <c r="M2238" s="109">
        <v>1</v>
      </c>
      <c r="N2238" s="109"/>
      <c r="O2238" s="110"/>
      <c r="P2238" s="41" t="str">
        <f t="shared" si="34"/>
        <v>1</v>
      </c>
      <c r="Q2238" s="41" t="str">
        <f>INDEX(Торг!$J:$J,MATCH($B2238,Торг!$B:$B,0))</f>
        <v>АТП</v>
      </c>
      <c r="R2238" s="4" t="b">
        <f>EXACT(VLOOKUP(A2238,Торг!$A:$A,1,0),A2238)</f>
        <v>1</v>
      </c>
    </row>
    <row r="2239" spans="1:18" ht="75" x14ac:dyDescent="0.25">
      <c r="A2239" s="110" t="s">
        <v>2149</v>
      </c>
      <c r="B2239" s="109">
        <v>138376</v>
      </c>
      <c r="C2239" s="109">
        <v>143454</v>
      </c>
      <c r="D2239" s="110" t="s">
        <v>394</v>
      </c>
      <c r="E2239" s="110" t="s">
        <v>2704</v>
      </c>
      <c r="F2239" s="110"/>
      <c r="G2239" s="110"/>
      <c r="H2239" s="110" t="s">
        <v>365</v>
      </c>
      <c r="I2239" s="110" t="s">
        <v>10</v>
      </c>
      <c r="J2239" s="111">
        <v>2700</v>
      </c>
      <c r="K2239" s="111">
        <v>4790</v>
      </c>
      <c r="L2239" s="110" t="s">
        <v>2604</v>
      </c>
      <c r="M2239" s="109">
        <v>1</v>
      </c>
      <c r="N2239" s="109"/>
      <c r="O2239" s="110"/>
      <c r="P2239" s="41" t="str">
        <f t="shared" si="34"/>
        <v>1</v>
      </c>
      <c r="Q2239" s="41" t="str">
        <f>INDEX(Торг!$J:$J,MATCH($B2239,Торг!$B:$B,0))</f>
        <v>АТП</v>
      </c>
      <c r="R2239" s="4" t="b">
        <f>EXACT(VLOOKUP(A2239,Торг!$A:$A,1,0),A2239)</f>
        <v>1</v>
      </c>
    </row>
    <row r="2240" spans="1:18" ht="75" x14ac:dyDescent="0.25">
      <c r="A2240" s="110" t="s">
        <v>2149</v>
      </c>
      <c r="B2240" s="109">
        <v>138377</v>
      </c>
      <c r="C2240" s="109">
        <v>143455</v>
      </c>
      <c r="D2240" s="110" t="s">
        <v>393</v>
      </c>
      <c r="E2240" s="110" t="s">
        <v>2704</v>
      </c>
      <c r="F2240" s="110"/>
      <c r="G2240" s="110"/>
      <c r="H2240" s="110" t="s">
        <v>365</v>
      </c>
      <c r="I2240" s="110" t="s">
        <v>10</v>
      </c>
      <c r="J2240" s="111">
        <v>2700</v>
      </c>
      <c r="K2240" s="111">
        <v>4790</v>
      </c>
      <c r="L2240" s="110" t="s">
        <v>2604</v>
      </c>
      <c r="M2240" s="109">
        <v>1</v>
      </c>
      <c r="N2240" s="109"/>
      <c r="O2240" s="110"/>
      <c r="P2240" s="41" t="str">
        <f t="shared" si="34"/>
        <v>1</v>
      </c>
      <c r="Q2240" s="41" t="str">
        <f>INDEX(Торг!$J:$J,MATCH($B2240,Торг!$B:$B,0))</f>
        <v>АТП</v>
      </c>
      <c r="R2240" s="4" t="b">
        <f>EXACT(VLOOKUP(A2240,Торг!$A:$A,1,0),A2240)</f>
        <v>1</v>
      </c>
    </row>
    <row r="2241" spans="1:18" ht="75" x14ac:dyDescent="0.25">
      <c r="A2241" s="110" t="s">
        <v>2149</v>
      </c>
      <c r="B2241" s="109">
        <v>138378</v>
      </c>
      <c r="C2241" s="109">
        <v>143456</v>
      </c>
      <c r="D2241" s="110" t="s">
        <v>392</v>
      </c>
      <c r="E2241" s="110" t="s">
        <v>2704</v>
      </c>
      <c r="F2241" s="110"/>
      <c r="G2241" s="110"/>
      <c r="H2241" s="110" t="s">
        <v>365</v>
      </c>
      <c r="I2241" s="110" t="s">
        <v>10</v>
      </c>
      <c r="J2241" s="111">
        <v>2700</v>
      </c>
      <c r="K2241" s="111">
        <v>4790</v>
      </c>
      <c r="L2241" s="110" t="s">
        <v>2604</v>
      </c>
      <c r="M2241" s="109">
        <v>1</v>
      </c>
      <c r="N2241" s="109"/>
      <c r="O2241" s="110"/>
      <c r="P2241" s="41" t="str">
        <f t="shared" si="34"/>
        <v>1</v>
      </c>
      <c r="Q2241" s="41" t="str">
        <f>INDEX(Торг!$J:$J,MATCH($B2241,Торг!$B:$B,0))</f>
        <v>АТП</v>
      </c>
      <c r="R2241" s="4" t="b">
        <f>EXACT(VLOOKUP(A2241,Торг!$A:$A,1,0),A2241)</f>
        <v>1</v>
      </c>
    </row>
    <row r="2242" spans="1:18" ht="75" x14ac:dyDescent="0.25">
      <c r="A2242" s="110" t="s">
        <v>2149</v>
      </c>
      <c r="B2242" s="109">
        <v>138379</v>
      </c>
      <c r="C2242" s="109">
        <v>143457</v>
      </c>
      <c r="D2242" s="110" t="s">
        <v>391</v>
      </c>
      <c r="E2242" s="110" t="s">
        <v>2704</v>
      </c>
      <c r="F2242" s="110"/>
      <c r="G2242" s="110"/>
      <c r="H2242" s="110" t="s">
        <v>365</v>
      </c>
      <c r="I2242" s="110" t="s">
        <v>10</v>
      </c>
      <c r="J2242" s="111">
        <v>2700</v>
      </c>
      <c r="K2242" s="111">
        <v>4790</v>
      </c>
      <c r="L2242" s="110" t="s">
        <v>2604</v>
      </c>
      <c r="M2242" s="109">
        <v>1</v>
      </c>
      <c r="N2242" s="109"/>
      <c r="O2242" s="110"/>
      <c r="P2242" s="41" t="str">
        <f t="shared" si="34"/>
        <v>1</v>
      </c>
      <c r="Q2242" s="41" t="str">
        <f>INDEX(Торг!$J:$J,MATCH($B2242,Торг!$B:$B,0))</f>
        <v>АТП</v>
      </c>
      <c r="R2242" s="4" t="b">
        <f>EXACT(VLOOKUP(A2242,Торг!$A:$A,1,0),A2242)</f>
        <v>1</v>
      </c>
    </row>
    <row r="2243" spans="1:18" ht="75" x14ac:dyDescent="0.25">
      <c r="A2243" s="110" t="s">
        <v>2149</v>
      </c>
      <c r="B2243" s="109">
        <v>138380</v>
      </c>
      <c r="C2243" s="109">
        <v>143458</v>
      </c>
      <c r="D2243" s="110" t="s">
        <v>390</v>
      </c>
      <c r="E2243" s="110" t="s">
        <v>2704</v>
      </c>
      <c r="F2243" s="110"/>
      <c r="G2243" s="110"/>
      <c r="H2243" s="110" t="s">
        <v>365</v>
      </c>
      <c r="I2243" s="110" t="s">
        <v>10</v>
      </c>
      <c r="J2243" s="111">
        <v>2700</v>
      </c>
      <c r="K2243" s="111">
        <v>4790</v>
      </c>
      <c r="L2243" s="110" t="s">
        <v>2604</v>
      </c>
      <c r="M2243" s="109">
        <v>1</v>
      </c>
      <c r="N2243" s="109"/>
      <c r="O2243" s="110"/>
      <c r="P2243" s="41" t="str">
        <f t="shared" ref="P2243:P2306" si="35">_xlfn.CONCAT(M2243,IF(N2243&lt;&gt;"",_xlfn.CONCAT("ск",N2243),""))</f>
        <v>1</v>
      </c>
      <c r="Q2243" s="41" t="str">
        <f>INDEX(Торг!$J:$J,MATCH($B2243,Торг!$B:$B,0))</f>
        <v>АТП</v>
      </c>
      <c r="R2243" s="4" t="b">
        <f>EXACT(VLOOKUP(A2243,Торг!$A:$A,1,0),A2243)</f>
        <v>1</v>
      </c>
    </row>
    <row r="2244" spans="1:18" ht="75" x14ac:dyDescent="0.25">
      <c r="A2244" s="110" t="s">
        <v>2149</v>
      </c>
      <c r="B2244" s="109">
        <v>138381</v>
      </c>
      <c r="C2244" s="109">
        <v>143459</v>
      </c>
      <c r="D2244" s="110" t="s">
        <v>389</v>
      </c>
      <c r="E2244" s="110" t="s">
        <v>2704</v>
      </c>
      <c r="F2244" s="110"/>
      <c r="G2244" s="110"/>
      <c r="H2244" s="110" t="s">
        <v>365</v>
      </c>
      <c r="I2244" s="110" t="s">
        <v>10</v>
      </c>
      <c r="J2244" s="111">
        <v>2700</v>
      </c>
      <c r="K2244" s="111">
        <v>4790</v>
      </c>
      <c r="L2244" s="110" t="s">
        <v>2604</v>
      </c>
      <c r="M2244" s="109">
        <v>1</v>
      </c>
      <c r="N2244" s="109"/>
      <c r="O2244" s="110"/>
      <c r="P2244" s="41" t="str">
        <f t="shared" si="35"/>
        <v>1</v>
      </c>
      <c r="Q2244" s="41" t="str">
        <f>INDEX(Торг!$J:$J,MATCH($B2244,Торг!$B:$B,0))</f>
        <v>АТП</v>
      </c>
      <c r="R2244" s="4" t="b">
        <f>EXACT(VLOOKUP(A2244,Торг!$A:$A,1,0),A2244)</f>
        <v>1</v>
      </c>
    </row>
    <row r="2245" spans="1:18" ht="75" x14ac:dyDescent="0.25">
      <c r="A2245" s="110" t="s">
        <v>2149</v>
      </c>
      <c r="B2245" s="109">
        <v>138382</v>
      </c>
      <c r="C2245" s="109">
        <v>143460</v>
      </c>
      <c r="D2245" s="110" t="s">
        <v>388</v>
      </c>
      <c r="E2245" s="110" t="s">
        <v>2704</v>
      </c>
      <c r="F2245" s="110"/>
      <c r="G2245" s="110"/>
      <c r="H2245" s="110" t="s">
        <v>365</v>
      </c>
      <c r="I2245" s="110" t="s">
        <v>10</v>
      </c>
      <c r="J2245" s="111">
        <v>2700</v>
      </c>
      <c r="K2245" s="111">
        <v>4790</v>
      </c>
      <c r="L2245" s="110" t="s">
        <v>2604</v>
      </c>
      <c r="M2245" s="109">
        <v>1</v>
      </c>
      <c r="N2245" s="109"/>
      <c r="O2245" s="110"/>
      <c r="P2245" s="41" t="str">
        <f t="shared" si="35"/>
        <v>1</v>
      </c>
      <c r="Q2245" s="41" t="str">
        <f>INDEX(Торг!$J:$J,MATCH($B2245,Торг!$B:$B,0))</f>
        <v>АТП</v>
      </c>
      <c r="R2245" s="4" t="b">
        <f>EXACT(VLOOKUP(A2245,Торг!$A:$A,1,0),A2245)</f>
        <v>1</v>
      </c>
    </row>
    <row r="2246" spans="1:18" ht="75" x14ac:dyDescent="0.25">
      <c r="A2246" s="110" t="s">
        <v>2149</v>
      </c>
      <c r="B2246" s="109">
        <v>138383</v>
      </c>
      <c r="C2246" s="109">
        <v>143461</v>
      </c>
      <c r="D2246" s="110" t="s">
        <v>387</v>
      </c>
      <c r="E2246" s="110" t="s">
        <v>2704</v>
      </c>
      <c r="F2246" s="110"/>
      <c r="G2246" s="110"/>
      <c r="H2246" s="110" t="s">
        <v>365</v>
      </c>
      <c r="I2246" s="110" t="s">
        <v>10</v>
      </c>
      <c r="J2246" s="111">
        <v>2700</v>
      </c>
      <c r="K2246" s="111">
        <v>4790</v>
      </c>
      <c r="L2246" s="110" t="s">
        <v>2604</v>
      </c>
      <c r="M2246" s="109">
        <v>1</v>
      </c>
      <c r="N2246" s="109"/>
      <c r="O2246" s="110"/>
      <c r="P2246" s="41" t="str">
        <f t="shared" si="35"/>
        <v>1</v>
      </c>
      <c r="Q2246" s="41" t="str">
        <f>INDEX(Торг!$J:$J,MATCH($B2246,Торг!$B:$B,0))</f>
        <v>АТП</v>
      </c>
      <c r="R2246" s="4" t="b">
        <f>EXACT(VLOOKUP(A2246,Торг!$A:$A,1,0),A2246)</f>
        <v>1</v>
      </c>
    </row>
    <row r="2247" spans="1:18" ht="75" x14ac:dyDescent="0.25">
      <c r="A2247" s="110" t="s">
        <v>2149</v>
      </c>
      <c r="B2247" s="109">
        <v>138384</v>
      </c>
      <c r="C2247" s="109">
        <v>143462</v>
      </c>
      <c r="D2247" s="110" t="s">
        <v>386</v>
      </c>
      <c r="E2247" s="110" t="s">
        <v>2704</v>
      </c>
      <c r="F2247" s="110"/>
      <c r="G2247" s="110"/>
      <c r="H2247" s="110" t="s">
        <v>365</v>
      </c>
      <c r="I2247" s="110" t="s">
        <v>10</v>
      </c>
      <c r="J2247" s="111">
        <v>2700</v>
      </c>
      <c r="K2247" s="111">
        <v>4790</v>
      </c>
      <c r="L2247" s="110" t="s">
        <v>2604</v>
      </c>
      <c r="M2247" s="109">
        <v>1</v>
      </c>
      <c r="N2247" s="109"/>
      <c r="O2247" s="110"/>
      <c r="P2247" s="41" t="str">
        <f t="shared" si="35"/>
        <v>1</v>
      </c>
      <c r="Q2247" s="41" t="str">
        <f>INDEX(Торг!$J:$J,MATCH($B2247,Торг!$B:$B,0))</f>
        <v>АТП</v>
      </c>
      <c r="R2247" s="4" t="b">
        <f>EXACT(VLOOKUP(A2247,Торг!$A:$A,1,0),A2247)</f>
        <v>1</v>
      </c>
    </row>
    <row r="2248" spans="1:18" ht="75" x14ac:dyDescent="0.25">
      <c r="A2248" s="110" t="s">
        <v>2149</v>
      </c>
      <c r="B2248" s="109">
        <v>138385</v>
      </c>
      <c r="C2248" s="109">
        <v>143463</v>
      </c>
      <c r="D2248" s="110" t="s">
        <v>385</v>
      </c>
      <c r="E2248" s="110" t="s">
        <v>2704</v>
      </c>
      <c r="F2248" s="110"/>
      <c r="G2248" s="110"/>
      <c r="H2248" s="110" t="s">
        <v>365</v>
      </c>
      <c r="I2248" s="110" t="s">
        <v>10</v>
      </c>
      <c r="J2248" s="111">
        <v>2700</v>
      </c>
      <c r="K2248" s="111">
        <v>4790</v>
      </c>
      <c r="L2248" s="110" t="s">
        <v>2604</v>
      </c>
      <c r="M2248" s="109">
        <v>1</v>
      </c>
      <c r="N2248" s="109"/>
      <c r="O2248" s="110"/>
      <c r="P2248" s="41" t="str">
        <f t="shared" si="35"/>
        <v>1</v>
      </c>
      <c r="Q2248" s="41" t="str">
        <f>INDEX(Торг!$J:$J,MATCH($B2248,Торг!$B:$B,0))</f>
        <v>АТП</v>
      </c>
      <c r="R2248" s="4" t="b">
        <f>EXACT(VLOOKUP(A2248,Торг!$A:$A,1,0),A2248)</f>
        <v>1</v>
      </c>
    </row>
    <row r="2249" spans="1:18" ht="75" x14ac:dyDescent="0.25">
      <c r="A2249" s="110" t="s">
        <v>2149</v>
      </c>
      <c r="B2249" s="109">
        <v>138386</v>
      </c>
      <c r="C2249" s="109">
        <v>143464</v>
      </c>
      <c r="D2249" s="110" t="s">
        <v>384</v>
      </c>
      <c r="E2249" s="110" t="s">
        <v>2704</v>
      </c>
      <c r="F2249" s="110"/>
      <c r="G2249" s="110"/>
      <c r="H2249" s="110" t="s">
        <v>365</v>
      </c>
      <c r="I2249" s="110" t="s">
        <v>10</v>
      </c>
      <c r="J2249" s="111">
        <v>2700</v>
      </c>
      <c r="K2249" s="111">
        <v>4790</v>
      </c>
      <c r="L2249" s="110" t="s">
        <v>2604</v>
      </c>
      <c r="M2249" s="109">
        <v>1</v>
      </c>
      <c r="N2249" s="109"/>
      <c r="O2249" s="110"/>
      <c r="P2249" s="41" t="str">
        <f t="shared" si="35"/>
        <v>1</v>
      </c>
      <c r="Q2249" s="41" t="str">
        <f>INDEX(Торг!$J:$J,MATCH($B2249,Торг!$B:$B,0))</f>
        <v>АТП</v>
      </c>
      <c r="R2249" s="4" t="b">
        <f>EXACT(VLOOKUP(A2249,Торг!$A:$A,1,0),A2249)</f>
        <v>1</v>
      </c>
    </row>
    <row r="2250" spans="1:18" ht="75" x14ac:dyDescent="0.25">
      <c r="A2250" s="110" t="s">
        <v>2149</v>
      </c>
      <c r="B2250" s="109">
        <v>138387</v>
      </c>
      <c r="C2250" s="109">
        <v>143465</v>
      </c>
      <c r="D2250" s="110" t="s">
        <v>383</v>
      </c>
      <c r="E2250" s="110" t="s">
        <v>2704</v>
      </c>
      <c r="F2250" s="110"/>
      <c r="G2250" s="110"/>
      <c r="H2250" s="110" t="s">
        <v>365</v>
      </c>
      <c r="I2250" s="110" t="s">
        <v>10</v>
      </c>
      <c r="J2250" s="111">
        <v>2700</v>
      </c>
      <c r="K2250" s="111">
        <v>4790</v>
      </c>
      <c r="L2250" s="110" t="s">
        <v>2604</v>
      </c>
      <c r="M2250" s="109">
        <v>1</v>
      </c>
      <c r="N2250" s="109"/>
      <c r="O2250" s="110"/>
      <c r="P2250" s="41" t="str">
        <f t="shared" si="35"/>
        <v>1</v>
      </c>
      <c r="Q2250" s="41" t="str">
        <f>INDEX(Торг!$J:$J,MATCH($B2250,Торг!$B:$B,0))</f>
        <v>АТП</v>
      </c>
      <c r="R2250" s="4" t="b">
        <f>EXACT(VLOOKUP(A2250,Торг!$A:$A,1,0),A2250)</f>
        <v>1</v>
      </c>
    </row>
    <row r="2251" spans="1:18" ht="75" x14ac:dyDescent="0.25">
      <c r="A2251" s="110" t="s">
        <v>2149</v>
      </c>
      <c r="B2251" s="109">
        <v>138388</v>
      </c>
      <c r="C2251" s="109">
        <v>143466</v>
      </c>
      <c r="D2251" s="110" t="s">
        <v>382</v>
      </c>
      <c r="E2251" s="110" t="s">
        <v>2704</v>
      </c>
      <c r="F2251" s="110"/>
      <c r="G2251" s="110"/>
      <c r="H2251" s="110" t="s">
        <v>365</v>
      </c>
      <c r="I2251" s="110" t="s">
        <v>10</v>
      </c>
      <c r="J2251" s="111">
        <v>2700</v>
      </c>
      <c r="K2251" s="111">
        <v>4790</v>
      </c>
      <c r="L2251" s="110" t="s">
        <v>2604</v>
      </c>
      <c r="M2251" s="109">
        <v>1</v>
      </c>
      <c r="N2251" s="109"/>
      <c r="O2251" s="110"/>
      <c r="P2251" s="41" t="str">
        <f t="shared" si="35"/>
        <v>1</v>
      </c>
      <c r="Q2251" s="41" t="str">
        <f>INDEX(Торг!$J:$J,MATCH($B2251,Торг!$B:$B,0))</f>
        <v>АТП</v>
      </c>
      <c r="R2251" s="4" t="b">
        <f>EXACT(VLOOKUP(A2251,Торг!$A:$A,1,0),A2251)</f>
        <v>1</v>
      </c>
    </row>
    <row r="2252" spans="1:18" ht="75" x14ac:dyDescent="0.25">
      <c r="A2252" s="110" t="s">
        <v>2149</v>
      </c>
      <c r="B2252" s="109">
        <v>138389</v>
      </c>
      <c r="C2252" s="109">
        <v>143467</v>
      </c>
      <c r="D2252" s="110" t="s">
        <v>381</v>
      </c>
      <c r="E2252" s="110" t="s">
        <v>2704</v>
      </c>
      <c r="F2252" s="110"/>
      <c r="G2252" s="110"/>
      <c r="H2252" s="110" t="s">
        <v>365</v>
      </c>
      <c r="I2252" s="110" t="s">
        <v>10</v>
      </c>
      <c r="J2252" s="111">
        <v>2700</v>
      </c>
      <c r="K2252" s="111">
        <v>4790</v>
      </c>
      <c r="L2252" s="110" t="s">
        <v>2604</v>
      </c>
      <c r="M2252" s="109">
        <v>1</v>
      </c>
      <c r="N2252" s="109"/>
      <c r="O2252" s="110"/>
      <c r="P2252" s="41" t="str">
        <f t="shared" si="35"/>
        <v>1</v>
      </c>
      <c r="Q2252" s="41" t="str">
        <f>INDEX(Торг!$J:$J,MATCH($B2252,Торг!$B:$B,0))</f>
        <v>АТП</v>
      </c>
      <c r="R2252" s="4" t="b">
        <f>EXACT(VLOOKUP(A2252,Торг!$A:$A,1,0),A2252)</f>
        <v>1</v>
      </c>
    </row>
    <row r="2253" spans="1:18" ht="75" x14ac:dyDescent="0.25">
      <c r="A2253" s="110" t="s">
        <v>2149</v>
      </c>
      <c r="B2253" s="109">
        <v>138390</v>
      </c>
      <c r="C2253" s="109">
        <v>143468</v>
      </c>
      <c r="D2253" s="110" t="s">
        <v>380</v>
      </c>
      <c r="E2253" s="110" t="s">
        <v>2704</v>
      </c>
      <c r="F2253" s="110"/>
      <c r="G2253" s="110"/>
      <c r="H2253" s="110" t="s">
        <v>365</v>
      </c>
      <c r="I2253" s="110" t="s">
        <v>10</v>
      </c>
      <c r="J2253" s="111">
        <v>2700</v>
      </c>
      <c r="K2253" s="111">
        <v>4790</v>
      </c>
      <c r="L2253" s="110" t="s">
        <v>2604</v>
      </c>
      <c r="M2253" s="109">
        <v>1</v>
      </c>
      <c r="N2253" s="109"/>
      <c r="O2253" s="110"/>
      <c r="P2253" s="41" t="str">
        <f t="shared" si="35"/>
        <v>1</v>
      </c>
      <c r="Q2253" s="41" t="str">
        <f>INDEX(Торг!$J:$J,MATCH($B2253,Торг!$B:$B,0))</f>
        <v>АТП</v>
      </c>
      <c r="R2253" s="4" t="b">
        <f>EXACT(VLOOKUP(A2253,Торг!$A:$A,1,0),A2253)</f>
        <v>1</v>
      </c>
    </row>
    <row r="2254" spans="1:18" ht="75" x14ac:dyDescent="0.25">
      <c r="A2254" s="110" t="s">
        <v>2149</v>
      </c>
      <c r="B2254" s="109">
        <v>257933</v>
      </c>
      <c r="C2254" s="109">
        <v>171523</v>
      </c>
      <c r="D2254" s="110" t="s">
        <v>2150</v>
      </c>
      <c r="E2254" s="110" t="s">
        <v>2704</v>
      </c>
      <c r="F2254" s="110"/>
      <c r="G2254" s="110"/>
      <c r="H2254" s="110" t="s">
        <v>365</v>
      </c>
      <c r="I2254" s="110" t="s">
        <v>10</v>
      </c>
      <c r="J2254" s="111">
        <v>2700</v>
      </c>
      <c r="K2254" s="111">
        <v>4790</v>
      </c>
      <c r="L2254" s="110" t="s">
        <v>2604</v>
      </c>
      <c r="M2254" s="109">
        <v>1</v>
      </c>
      <c r="N2254" s="109"/>
      <c r="O2254" s="110"/>
      <c r="P2254" s="41" t="str">
        <f t="shared" si="35"/>
        <v>1</v>
      </c>
      <c r="Q2254" s="41" t="str">
        <f>INDEX(Торг!$J:$J,MATCH($B2254,Торг!$B:$B,0))</f>
        <v>АТП</v>
      </c>
      <c r="R2254" s="4" t="b">
        <f>EXACT(VLOOKUP(A2254,Торг!$A:$A,1,0),A2254)</f>
        <v>1</v>
      </c>
    </row>
    <row r="2255" spans="1:18" ht="75" x14ac:dyDescent="0.25">
      <c r="A2255" s="110" t="s">
        <v>2149</v>
      </c>
      <c r="B2255" s="109">
        <v>138391</v>
      </c>
      <c r="C2255" s="109">
        <v>143469</v>
      </c>
      <c r="D2255" s="110" t="s">
        <v>379</v>
      </c>
      <c r="E2255" s="110" t="s">
        <v>2704</v>
      </c>
      <c r="F2255" s="110"/>
      <c r="G2255" s="110"/>
      <c r="H2255" s="110" t="s">
        <v>365</v>
      </c>
      <c r="I2255" s="110" t="s">
        <v>10</v>
      </c>
      <c r="J2255" s="111">
        <v>2700</v>
      </c>
      <c r="K2255" s="111">
        <v>4790</v>
      </c>
      <c r="L2255" s="110" t="s">
        <v>2604</v>
      </c>
      <c r="M2255" s="109">
        <v>1</v>
      </c>
      <c r="N2255" s="109"/>
      <c r="O2255" s="110"/>
      <c r="P2255" s="41" t="str">
        <f t="shared" si="35"/>
        <v>1</v>
      </c>
      <c r="Q2255" s="41" t="str">
        <f>INDEX(Торг!$J:$J,MATCH($B2255,Торг!$B:$B,0))</f>
        <v>АТП</v>
      </c>
      <c r="R2255" s="4" t="b">
        <f>EXACT(VLOOKUP(A2255,Торг!$A:$A,1,0),A2255)</f>
        <v>1</v>
      </c>
    </row>
    <row r="2256" spans="1:18" ht="75" x14ac:dyDescent="0.25">
      <c r="A2256" s="110" t="s">
        <v>2149</v>
      </c>
      <c r="B2256" s="109">
        <v>138392</v>
      </c>
      <c r="C2256" s="109">
        <v>143470</v>
      </c>
      <c r="D2256" s="110" t="s">
        <v>378</v>
      </c>
      <c r="E2256" s="110" t="s">
        <v>2704</v>
      </c>
      <c r="F2256" s="110"/>
      <c r="G2256" s="110"/>
      <c r="H2256" s="110" t="s">
        <v>365</v>
      </c>
      <c r="I2256" s="110" t="s">
        <v>10</v>
      </c>
      <c r="J2256" s="111">
        <v>2700</v>
      </c>
      <c r="K2256" s="111">
        <v>4790</v>
      </c>
      <c r="L2256" s="110" t="s">
        <v>2604</v>
      </c>
      <c r="M2256" s="109">
        <v>1</v>
      </c>
      <c r="N2256" s="109"/>
      <c r="O2256" s="110"/>
      <c r="P2256" s="41" t="str">
        <f t="shared" si="35"/>
        <v>1</v>
      </c>
      <c r="Q2256" s="41" t="str">
        <f>INDEX(Торг!$J:$J,MATCH($B2256,Торг!$B:$B,0))</f>
        <v>АТП</v>
      </c>
      <c r="R2256" s="4" t="b">
        <f>EXACT(VLOOKUP(A2256,Торг!$A:$A,1,0),A2256)</f>
        <v>1</v>
      </c>
    </row>
    <row r="2257" spans="1:18" ht="75" x14ac:dyDescent="0.25">
      <c r="A2257" s="110" t="s">
        <v>2149</v>
      </c>
      <c r="B2257" s="109">
        <v>138393</v>
      </c>
      <c r="C2257" s="109">
        <v>143471</v>
      </c>
      <c r="D2257" s="110" t="s">
        <v>377</v>
      </c>
      <c r="E2257" s="110" t="s">
        <v>2704</v>
      </c>
      <c r="F2257" s="110"/>
      <c r="G2257" s="110"/>
      <c r="H2257" s="110" t="s">
        <v>365</v>
      </c>
      <c r="I2257" s="110" t="s">
        <v>10</v>
      </c>
      <c r="J2257" s="111">
        <v>2700</v>
      </c>
      <c r="K2257" s="111">
        <v>4790</v>
      </c>
      <c r="L2257" s="110" t="s">
        <v>2604</v>
      </c>
      <c r="M2257" s="109">
        <v>1</v>
      </c>
      <c r="N2257" s="109"/>
      <c r="O2257" s="110"/>
      <c r="P2257" s="41" t="str">
        <f t="shared" si="35"/>
        <v>1</v>
      </c>
      <c r="Q2257" s="41" t="str">
        <f>INDEX(Торг!$J:$J,MATCH($B2257,Торг!$B:$B,0))</f>
        <v>АТП</v>
      </c>
      <c r="R2257" s="4" t="b">
        <f>EXACT(VLOOKUP(A2257,Торг!$A:$A,1,0),A2257)</f>
        <v>1</v>
      </c>
    </row>
    <row r="2258" spans="1:18" ht="75" x14ac:dyDescent="0.25">
      <c r="A2258" s="110" t="s">
        <v>2149</v>
      </c>
      <c r="B2258" s="109">
        <v>138394</v>
      </c>
      <c r="C2258" s="109">
        <v>143472</v>
      </c>
      <c r="D2258" s="110" t="s">
        <v>376</v>
      </c>
      <c r="E2258" s="110" t="s">
        <v>2704</v>
      </c>
      <c r="F2258" s="110"/>
      <c r="G2258" s="110"/>
      <c r="H2258" s="110" t="s">
        <v>365</v>
      </c>
      <c r="I2258" s="110" t="s">
        <v>10</v>
      </c>
      <c r="J2258" s="111">
        <v>2700</v>
      </c>
      <c r="K2258" s="111">
        <v>4790</v>
      </c>
      <c r="L2258" s="110" t="s">
        <v>2604</v>
      </c>
      <c r="M2258" s="109">
        <v>1</v>
      </c>
      <c r="N2258" s="109"/>
      <c r="O2258" s="110"/>
      <c r="P2258" s="41" t="str">
        <f t="shared" si="35"/>
        <v>1</v>
      </c>
      <c r="Q2258" s="41" t="str">
        <f>INDEX(Торг!$J:$J,MATCH($B2258,Торг!$B:$B,0))</f>
        <v>АТП</v>
      </c>
      <c r="R2258" s="4" t="b">
        <f>EXACT(VLOOKUP(A2258,Торг!$A:$A,1,0),A2258)</f>
        <v>1</v>
      </c>
    </row>
    <row r="2259" spans="1:18" ht="75" x14ac:dyDescent="0.25">
      <c r="A2259" s="110" t="s">
        <v>2149</v>
      </c>
      <c r="B2259" s="109">
        <v>138395</v>
      </c>
      <c r="C2259" s="109">
        <v>143473</v>
      </c>
      <c r="D2259" s="110" t="s">
        <v>375</v>
      </c>
      <c r="E2259" s="110" t="s">
        <v>2704</v>
      </c>
      <c r="F2259" s="110"/>
      <c r="G2259" s="110"/>
      <c r="H2259" s="110" t="s">
        <v>365</v>
      </c>
      <c r="I2259" s="110" t="s">
        <v>10</v>
      </c>
      <c r="J2259" s="111">
        <v>2700</v>
      </c>
      <c r="K2259" s="111">
        <v>4790</v>
      </c>
      <c r="L2259" s="110" t="s">
        <v>2604</v>
      </c>
      <c r="M2259" s="109">
        <v>1</v>
      </c>
      <c r="N2259" s="109"/>
      <c r="O2259" s="110"/>
      <c r="P2259" s="41" t="str">
        <f t="shared" si="35"/>
        <v>1</v>
      </c>
      <c r="Q2259" s="41" t="str">
        <f>INDEX(Торг!$J:$J,MATCH($B2259,Торг!$B:$B,0))</f>
        <v>АТП</v>
      </c>
      <c r="R2259" s="4" t="b">
        <f>EXACT(VLOOKUP(A2259,Торг!$A:$A,1,0),A2259)</f>
        <v>1</v>
      </c>
    </row>
    <row r="2260" spans="1:18" ht="75" x14ac:dyDescent="0.25">
      <c r="A2260" s="110" t="s">
        <v>2149</v>
      </c>
      <c r="B2260" s="109">
        <v>138396</v>
      </c>
      <c r="C2260" s="109">
        <v>143474</v>
      </c>
      <c r="D2260" s="110" t="s">
        <v>374</v>
      </c>
      <c r="E2260" s="110" t="s">
        <v>2704</v>
      </c>
      <c r="F2260" s="110"/>
      <c r="G2260" s="110"/>
      <c r="H2260" s="110" t="s">
        <v>365</v>
      </c>
      <c r="I2260" s="110" t="s">
        <v>10</v>
      </c>
      <c r="J2260" s="111">
        <v>2700</v>
      </c>
      <c r="K2260" s="111">
        <v>4790</v>
      </c>
      <c r="L2260" s="110" t="s">
        <v>2604</v>
      </c>
      <c r="M2260" s="109">
        <v>1</v>
      </c>
      <c r="N2260" s="109"/>
      <c r="O2260" s="110"/>
      <c r="P2260" s="41" t="str">
        <f t="shared" si="35"/>
        <v>1</v>
      </c>
      <c r="Q2260" s="41" t="str">
        <f>INDEX(Торг!$J:$J,MATCH($B2260,Торг!$B:$B,0))</f>
        <v>АТП</v>
      </c>
      <c r="R2260" s="4" t="b">
        <f>EXACT(VLOOKUP(A2260,Торг!$A:$A,1,0),A2260)</f>
        <v>1</v>
      </c>
    </row>
    <row r="2261" spans="1:18" ht="75" x14ac:dyDescent="0.25">
      <c r="A2261" s="110" t="s">
        <v>2149</v>
      </c>
      <c r="B2261" s="109">
        <v>138397</v>
      </c>
      <c r="C2261" s="109">
        <v>143475</v>
      </c>
      <c r="D2261" s="110" t="s">
        <v>373</v>
      </c>
      <c r="E2261" s="110" t="s">
        <v>2704</v>
      </c>
      <c r="F2261" s="110"/>
      <c r="G2261" s="110"/>
      <c r="H2261" s="110" t="s">
        <v>365</v>
      </c>
      <c r="I2261" s="110" t="s">
        <v>10</v>
      </c>
      <c r="J2261" s="111">
        <v>2700</v>
      </c>
      <c r="K2261" s="111">
        <v>4790</v>
      </c>
      <c r="L2261" s="110" t="s">
        <v>2604</v>
      </c>
      <c r="M2261" s="109">
        <v>1</v>
      </c>
      <c r="N2261" s="109"/>
      <c r="O2261" s="110"/>
      <c r="P2261" s="41" t="str">
        <f t="shared" si="35"/>
        <v>1</v>
      </c>
      <c r="Q2261" s="41" t="str">
        <f>INDEX(Торг!$J:$J,MATCH($B2261,Торг!$B:$B,0))</f>
        <v>АТП</v>
      </c>
      <c r="R2261" s="4" t="b">
        <f>EXACT(VLOOKUP(A2261,Торг!$A:$A,1,0),A2261)</f>
        <v>1</v>
      </c>
    </row>
    <row r="2262" spans="1:18" ht="75" x14ac:dyDescent="0.25">
      <c r="A2262" s="110" t="s">
        <v>2149</v>
      </c>
      <c r="B2262" s="109">
        <v>138398</v>
      </c>
      <c r="C2262" s="109">
        <v>143476</v>
      </c>
      <c r="D2262" s="110" t="s">
        <v>372</v>
      </c>
      <c r="E2262" s="110" t="s">
        <v>2704</v>
      </c>
      <c r="F2262" s="110"/>
      <c r="G2262" s="110"/>
      <c r="H2262" s="110" t="s">
        <v>365</v>
      </c>
      <c r="I2262" s="110" t="s">
        <v>10</v>
      </c>
      <c r="J2262" s="111">
        <v>2700</v>
      </c>
      <c r="K2262" s="111">
        <v>4790</v>
      </c>
      <c r="L2262" s="110" t="s">
        <v>2604</v>
      </c>
      <c r="M2262" s="109">
        <v>1</v>
      </c>
      <c r="N2262" s="109"/>
      <c r="O2262" s="110"/>
      <c r="P2262" s="41" t="str">
        <f t="shared" si="35"/>
        <v>1</v>
      </c>
      <c r="Q2262" s="41" t="str">
        <f>INDEX(Торг!$J:$J,MATCH($B2262,Торг!$B:$B,0))</f>
        <v>АТП</v>
      </c>
      <c r="R2262" s="4" t="b">
        <f>EXACT(VLOOKUP(A2262,Торг!$A:$A,1,0),A2262)</f>
        <v>1</v>
      </c>
    </row>
    <row r="2263" spans="1:18" ht="75" x14ac:dyDescent="0.25">
      <c r="A2263" s="110" t="s">
        <v>2149</v>
      </c>
      <c r="B2263" s="109">
        <v>138399</v>
      </c>
      <c r="C2263" s="109">
        <v>143477</v>
      </c>
      <c r="D2263" s="110" t="s">
        <v>371</v>
      </c>
      <c r="E2263" s="110" t="s">
        <v>2704</v>
      </c>
      <c r="F2263" s="110"/>
      <c r="G2263" s="110"/>
      <c r="H2263" s="110" t="s">
        <v>365</v>
      </c>
      <c r="I2263" s="110" t="s">
        <v>10</v>
      </c>
      <c r="J2263" s="111">
        <v>2700</v>
      </c>
      <c r="K2263" s="111">
        <v>4790</v>
      </c>
      <c r="L2263" s="110" t="s">
        <v>2604</v>
      </c>
      <c r="M2263" s="109">
        <v>1</v>
      </c>
      <c r="N2263" s="109"/>
      <c r="O2263" s="110"/>
      <c r="P2263" s="41" t="str">
        <f t="shared" si="35"/>
        <v>1</v>
      </c>
      <c r="Q2263" s="41" t="str">
        <f>INDEX(Торг!$J:$J,MATCH($B2263,Торг!$B:$B,0))</f>
        <v>АТП</v>
      </c>
      <c r="R2263" s="4" t="b">
        <f>EXACT(VLOOKUP(A2263,Торг!$A:$A,1,0),A2263)</f>
        <v>1</v>
      </c>
    </row>
    <row r="2264" spans="1:18" ht="75" x14ac:dyDescent="0.25">
      <c r="A2264" s="110" t="s">
        <v>2149</v>
      </c>
      <c r="B2264" s="109">
        <v>138400</v>
      </c>
      <c r="C2264" s="109">
        <v>143478</v>
      </c>
      <c r="D2264" s="110" t="s">
        <v>370</v>
      </c>
      <c r="E2264" s="110" t="s">
        <v>2704</v>
      </c>
      <c r="F2264" s="110"/>
      <c r="G2264" s="110"/>
      <c r="H2264" s="110" t="s">
        <v>365</v>
      </c>
      <c r="I2264" s="110" t="s">
        <v>10</v>
      </c>
      <c r="J2264" s="111">
        <v>2700</v>
      </c>
      <c r="K2264" s="111">
        <v>4790</v>
      </c>
      <c r="L2264" s="110" t="s">
        <v>2604</v>
      </c>
      <c r="M2264" s="109">
        <v>1</v>
      </c>
      <c r="N2264" s="109"/>
      <c r="O2264" s="110"/>
      <c r="P2264" s="41" t="str">
        <f t="shared" si="35"/>
        <v>1</v>
      </c>
      <c r="Q2264" s="41" t="str">
        <f>INDEX(Торг!$J:$J,MATCH($B2264,Торг!$B:$B,0))</f>
        <v>АТП</v>
      </c>
      <c r="R2264" s="4" t="b">
        <f>EXACT(VLOOKUP(A2264,Торг!$A:$A,1,0),A2264)</f>
        <v>1</v>
      </c>
    </row>
    <row r="2265" spans="1:18" ht="75" x14ac:dyDescent="0.25">
      <c r="A2265" s="110" t="s">
        <v>2149</v>
      </c>
      <c r="B2265" s="109">
        <v>138401</v>
      </c>
      <c r="C2265" s="109">
        <v>143479</v>
      </c>
      <c r="D2265" s="110" t="s">
        <v>369</v>
      </c>
      <c r="E2265" s="110" t="s">
        <v>2704</v>
      </c>
      <c r="F2265" s="110"/>
      <c r="G2265" s="110"/>
      <c r="H2265" s="110" t="s">
        <v>365</v>
      </c>
      <c r="I2265" s="110" t="s">
        <v>10</v>
      </c>
      <c r="J2265" s="111">
        <v>2700</v>
      </c>
      <c r="K2265" s="111">
        <v>4790</v>
      </c>
      <c r="L2265" s="110" t="s">
        <v>2604</v>
      </c>
      <c r="M2265" s="109">
        <v>1</v>
      </c>
      <c r="N2265" s="109"/>
      <c r="O2265" s="110"/>
      <c r="P2265" s="41" t="str">
        <f t="shared" si="35"/>
        <v>1</v>
      </c>
      <c r="Q2265" s="41" t="str">
        <f>INDEX(Торг!$J:$J,MATCH($B2265,Торг!$B:$B,0))</f>
        <v>АТП</v>
      </c>
      <c r="R2265" s="4" t="b">
        <f>EXACT(VLOOKUP(A2265,Торг!$A:$A,1,0),A2265)</f>
        <v>1</v>
      </c>
    </row>
    <row r="2266" spans="1:18" ht="75" x14ac:dyDescent="0.25">
      <c r="A2266" s="110" t="s">
        <v>2149</v>
      </c>
      <c r="B2266" s="109">
        <v>138402</v>
      </c>
      <c r="C2266" s="109">
        <v>143480</v>
      </c>
      <c r="D2266" s="110" t="s">
        <v>368</v>
      </c>
      <c r="E2266" s="110" t="s">
        <v>2704</v>
      </c>
      <c r="F2266" s="110"/>
      <c r="G2266" s="110"/>
      <c r="H2266" s="110" t="s">
        <v>365</v>
      </c>
      <c r="I2266" s="110" t="s">
        <v>10</v>
      </c>
      <c r="J2266" s="111">
        <v>2700</v>
      </c>
      <c r="K2266" s="111">
        <v>4790</v>
      </c>
      <c r="L2266" s="110" t="s">
        <v>2604</v>
      </c>
      <c r="M2266" s="109">
        <v>1</v>
      </c>
      <c r="N2266" s="109"/>
      <c r="O2266" s="110"/>
      <c r="P2266" s="41" t="str">
        <f t="shared" si="35"/>
        <v>1</v>
      </c>
      <c r="Q2266" s="41" t="str">
        <f>INDEX(Торг!$J:$J,MATCH($B2266,Торг!$B:$B,0))</f>
        <v>АТП</v>
      </c>
      <c r="R2266" s="4" t="b">
        <f>EXACT(VLOOKUP(A2266,Торг!$A:$A,1,0),A2266)</f>
        <v>1</v>
      </c>
    </row>
    <row r="2267" spans="1:18" ht="75" x14ac:dyDescent="0.25">
      <c r="A2267" s="110" t="s">
        <v>2149</v>
      </c>
      <c r="B2267" s="109">
        <v>138403</v>
      </c>
      <c r="C2267" s="109">
        <v>143453</v>
      </c>
      <c r="D2267" s="110" t="s">
        <v>367</v>
      </c>
      <c r="E2267" s="110" t="s">
        <v>2704</v>
      </c>
      <c r="F2267" s="110"/>
      <c r="G2267" s="110"/>
      <c r="H2267" s="110" t="s">
        <v>365</v>
      </c>
      <c r="I2267" s="110" t="s">
        <v>10</v>
      </c>
      <c r="J2267" s="111">
        <v>2700</v>
      </c>
      <c r="K2267" s="111">
        <v>4790</v>
      </c>
      <c r="L2267" s="110" t="s">
        <v>2604</v>
      </c>
      <c r="M2267" s="109">
        <v>1</v>
      </c>
      <c r="N2267" s="109"/>
      <c r="O2267" s="110"/>
      <c r="P2267" s="41" t="str">
        <f t="shared" si="35"/>
        <v>1</v>
      </c>
      <c r="Q2267" s="41" t="str">
        <f>INDEX(Торг!$J:$J,MATCH($B2267,Торг!$B:$B,0))</f>
        <v>АТП</v>
      </c>
      <c r="R2267" s="4" t="b">
        <f>EXACT(VLOOKUP(A2267,Торг!$A:$A,1,0),A2267)</f>
        <v>1</v>
      </c>
    </row>
    <row r="2268" spans="1:18" ht="75" x14ac:dyDescent="0.25">
      <c r="A2268" s="110" t="s">
        <v>2149</v>
      </c>
      <c r="B2268" s="109">
        <v>138404</v>
      </c>
      <c r="C2268" s="109">
        <v>143481</v>
      </c>
      <c r="D2268" s="110" t="s">
        <v>366</v>
      </c>
      <c r="E2268" s="110" t="s">
        <v>2704</v>
      </c>
      <c r="F2268" s="110"/>
      <c r="G2268" s="110"/>
      <c r="H2268" s="110" t="s">
        <v>365</v>
      </c>
      <c r="I2268" s="110" t="s">
        <v>10</v>
      </c>
      <c r="J2268" s="111">
        <v>2700</v>
      </c>
      <c r="K2268" s="111">
        <v>4790</v>
      </c>
      <c r="L2268" s="110" t="s">
        <v>2604</v>
      </c>
      <c r="M2268" s="109">
        <v>1</v>
      </c>
      <c r="N2268" s="109"/>
      <c r="O2268" s="110"/>
      <c r="P2268" s="41" t="str">
        <f t="shared" si="35"/>
        <v>1</v>
      </c>
      <c r="Q2268" s="41" t="str">
        <f>INDEX(Торг!$J:$J,MATCH($B2268,Торг!$B:$B,0))</f>
        <v>АТП</v>
      </c>
      <c r="R2268" s="4" t="b">
        <f>EXACT(VLOOKUP(A2268,Торг!$A:$A,1,0),A2268)</f>
        <v>1</v>
      </c>
    </row>
    <row r="2269" spans="1:18" ht="75" x14ac:dyDescent="0.25">
      <c r="A2269" s="110" t="s">
        <v>2583</v>
      </c>
      <c r="B2269" s="109">
        <v>138310</v>
      </c>
      <c r="C2269" s="109">
        <v>166173</v>
      </c>
      <c r="D2269" s="110" t="s">
        <v>2124</v>
      </c>
      <c r="E2269" s="110" t="s">
        <v>2704</v>
      </c>
      <c r="F2269" s="110"/>
      <c r="G2269" s="110"/>
      <c r="H2269" s="110" t="s">
        <v>44</v>
      </c>
      <c r="I2269" s="110" t="s">
        <v>10</v>
      </c>
      <c r="J2269" s="111">
        <v>3100</v>
      </c>
      <c r="K2269" s="111">
        <v>5590</v>
      </c>
      <c r="L2269" s="110" t="s">
        <v>2608</v>
      </c>
      <c r="M2269" s="109">
        <v>1</v>
      </c>
      <c r="N2269" s="109"/>
      <c r="O2269" s="110"/>
      <c r="P2269" s="41" t="str">
        <f t="shared" si="35"/>
        <v>1</v>
      </c>
      <c r="Q2269" s="41" t="str">
        <f>INDEX(Торг!$J:$J,MATCH($B2269,Торг!$B:$B,0))</f>
        <v>АТП</v>
      </c>
      <c r="R2269" s="4" t="b">
        <f>EXACT(VLOOKUP(A2269,Торг!$A:$A,1,0),A2269)</f>
        <v>1</v>
      </c>
    </row>
    <row r="2270" spans="1:18" ht="75" x14ac:dyDescent="0.25">
      <c r="A2270" s="110" t="s">
        <v>2583</v>
      </c>
      <c r="B2270" s="109">
        <v>138311</v>
      </c>
      <c r="C2270" s="109">
        <v>166176</v>
      </c>
      <c r="D2270" s="110" t="s">
        <v>2125</v>
      </c>
      <c r="E2270" s="110" t="s">
        <v>2704</v>
      </c>
      <c r="F2270" s="110"/>
      <c r="G2270" s="110"/>
      <c r="H2270" s="110" t="s">
        <v>44</v>
      </c>
      <c r="I2270" s="110" t="s">
        <v>10</v>
      </c>
      <c r="J2270" s="111">
        <v>3700</v>
      </c>
      <c r="K2270" s="111">
        <v>6490</v>
      </c>
      <c r="L2270" s="110" t="s">
        <v>2608</v>
      </c>
      <c r="M2270" s="109">
        <v>1</v>
      </c>
      <c r="N2270" s="109"/>
      <c r="O2270" s="110"/>
      <c r="P2270" s="41" t="str">
        <f t="shared" si="35"/>
        <v>1</v>
      </c>
      <c r="Q2270" s="41" t="str">
        <f>INDEX(Торг!$J:$J,MATCH($B2270,Торг!$B:$B,0))</f>
        <v>АТП</v>
      </c>
      <c r="R2270" s="4" t="b">
        <f>EXACT(VLOOKUP(A2270,Торг!$A:$A,1,0),A2270)</f>
        <v>1</v>
      </c>
    </row>
    <row r="2271" spans="1:18" ht="75" x14ac:dyDescent="0.25">
      <c r="A2271" s="110" t="s">
        <v>2583</v>
      </c>
      <c r="B2271" s="109">
        <v>138312</v>
      </c>
      <c r="C2271" s="109">
        <v>166177</v>
      </c>
      <c r="D2271" s="110" t="s">
        <v>2126</v>
      </c>
      <c r="E2271" s="110" t="s">
        <v>2704</v>
      </c>
      <c r="F2271" s="110"/>
      <c r="G2271" s="110"/>
      <c r="H2271" s="110" t="s">
        <v>44</v>
      </c>
      <c r="I2271" s="110" t="s">
        <v>10</v>
      </c>
      <c r="J2271" s="111">
        <v>3700</v>
      </c>
      <c r="K2271" s="111">
        <v>6490</v>
      </c>
      <c r="L2271" s="110" t="s">
        <v>2608</v>
      </c>
      <c r="M2271" s="109">
        <v>1</v>
      </c>
      <c r="N2271" s="109"/>
      <c r="O2271" s="110"/>
      <c r="P2271" s="41" t="str">
        <f t="shared" si="35"/>
        <v>1</v>
      </c>
      <c r="Q2271" s="41" t="str">
        <f>INDEX(Торг!$J:$J,MATCH($B2271,Торг!$B:$B,0))</f>
        <v>АТП</v>
      </c>
      <c r="R2271" s="4" t="b">
        <f>EXACT(VLOOKUP(A2271,Торг!$A:$A,1,0),A2271)</f>
        <v>1</v>
      </c>
    </row>
    <row r="2272" spans="1:18" ht="75" x14ac:dyDescent="0.25">
      <c r="A2272" s="110" t="s">
        <v>2583</v>
      </c>
      <c r="B2272" s="109">
        <v>138313</v>
      </c>
      <c r="C2272" s="109">
        <v>166178</v>
      </c>
      <c r="D2272" s="110" t="s">
        <v>2127</v>
      </c>
      <c r="E2272" s="110" t="s">
        <v>2704</v>
      </c>
      <c r="F2272" s="110"/>
      <c r="G2272" s="110"/>
      <c r="H2272" s="110" t="s">
        <v>44</v>
      </c>
      <c r="I2272" s="110" t="s">
        <v>10</v>
      </c>
      <c r="J2272" s="111">
        <v>3700</v>
      </c>
      <c r="K2272" s="111">
        <v>6490</v>
      </c>
      <c r="L2272" s="110" t="s">
        <v>2608</v>
      </c>
      <c r="M2272" s="109">
        <v>1</v>
      </c>
      <c r="N2272" s="109"/>
      <c r="O2272" s="110"/>
      <c r="P2272" s="41" t="str">
        <f t="shared" si="35"/>
        <v>1</v>
      </c>
      <c r="Q2272" s="41" t="str">
        <f>INDEX(Торг!$J:$J,MATCH($B2272,Торг!$B:$B,0))</f>
        <v>АТП</v>
      </c>
      <c r="R2272" s="4" t="b">
        <f>EXACT(VLOOKUP(A2272,Торг!$A:$A,1,0),A2272)</f>
        <v>1</v>
      </c>
    </row>
    <row r="2273" spans="1:18" ht="75" x14ac:dyDescent="0.25">
      <c r="A2273" s="110" t="s">
        <v>2583</v>
      </c>
      <c r="B2273" s="109">
        <v>138314</v>
      </c>
      <c r="C2273" s="109">
        <v>166179</v>
      </c>
      <c r="D2273" s="110" t="s">
        <v>2128</v>
      </c>
      <c r="E2273" s="110" t="s">
        <v>2704</v>
      </c>
      <c r="F2273" s="110"/>
      <c r="G2273" s="110"/>
      <c r="H2273" s="110" t="s">
        <v>44</v>
      </c>
      <c r="I2273" s="110" t="s">
        <v>10</v>
      </c>
      <c r="J2273" s="111">
        <v>3700</v>
      </c>
      <c r="K2273" s="111">
        <v>6490</v>
      </c>
      <c r="L2273" s="110" t="s">
        <v>2608</v>
      </c>
      <c r="M2273" s="109">
        <v>1</v>
      </c>
      <c r="N2273" s="109"/>
      <c r="O2273" s="110"/>
      <c r="P2273" s="41" t="str">
        <f t="shared" si="35"/>
        <v>1</v>
      </c>
      <c r="Q2273" s="41" t="str">
        <f>INDEX(Торг!$J:$J,MATCH($B2273,Торг!$B:$B,0))</f>
        <v>АТП</v>
      </c>
      <c r="R2273" s="4" t="b">
        <f>EXACT(VLOOKUP(A2273,Торг!$A:$A,1,0),A2273)</f>
        <v>1</v>
      </c>
    </row>
    <row r="2274" spans="1:18" ht="75" x14ac:dyDescent="0.25">
      <c r="A2274" s="110" t="s">
        <v>2583</v>
      </c>
      <c r="B2274" s="109">
        <v>138315</v>
      </c>
      <c r="C2274" s="109">
        <v>166180</v>
      </c>
      <c r="D2274" s="110" t="s">
        <v>2129</v>
      </c>
      <c r="E2274" s="110" t="s">
        <v>2704</v>
      </c>
      <c r="F2274" s="110"/>
      <c r="G2274" s="110"/>
      <c r="H2274" s="110" t="s">
        <v>44</v>
      </c>
      <c r="I2274" s="110" t="s">
        <v>10</v>
      </c>
      <c r="J2274" s="111">
        <v>3700</v>
      </c>
      <c r="K2274" s="111">
        <v>6490</v>
      </c>
      <c r="L2274" s="110" t="s">
        <v>2608</v>
      </c>
      <c r="M2274" s="109">
        <v>1</v>
      </c>
      <c r="N2274" s="109"/>
      <c r="O2274" s="110"/>
      <c r="P2274" s="41" t="str">
        <f t="shared" si="35"/>
        <v>1</v>
      </c>
      <c r="Q2274" s="41" t="str">
        <f>INDEX(Торг!$J:$J,MATCH($B2274,Торг!$B:$B,0))</f>
        <v>АТП</v>
      </c>
      <c r="R2274" s="4" t="b">
        <f>EXACT(VLOOKUP(A2274,Торг!$A:$A,1,0),A2274)</f>
        <v>1</v>
      </c>
    </row>
    <row r="2275" spans="1:18" ht="75" x14ac:dyDescent="0.25">
      <c r="A2275" s="110" t="s">
        <v>2583</v>
      </c>
      <c r="B2275" s="109">
        <v>138316</v>
      </c>
      <c r="C2275" s="109">
        <v>166181</v>
      </c>
      <c r="D2275" s="110" t="s">
        <v>2130</v>
      </c>
      <c r="E2275" s="110" t="s">
        <v>2704</v>
      </c>
      <c r="F2275" s="110"/>
      <c r="G2275" s="110"/>
      <c r="H2275" s="110" t="s">
        <v>44</v>
      </c>
      <c r="I2275" s="110" t="s">
        <v>10</v>
      </c>
      <c r="J2275" s="111">
        <v>3700</v>
      </c>
      <c r="K2275" s="111">
        <v>6490</v>
      </c>
      <c r="L2275" s="110" t="s">
        <v>2608</v>
      </c>
      <c r="M2275" s="109">
        <v>1</v>
      </c>
      <c r="N2275" s="109"/>
      <c r="O2275" s="110"/>
      <c r="P2275" s="41" t="str">
        <f t="shared" si="35"/>
        <v>1</v>
      </c>
      <c r="Q2275" s="41" t="str">
        <f>INDEX(Торг!$J:$J,MATCH($B2275,Торг!$B:$B,0))</f>
        <v>АТП</v>
      </c>
      <c r="R2275" s="4" t="b">
        <f>EXACT(VLOOKUP(A2275,Торг!$A:$A,1,0),A2275)</f>
        <v>1</v>
      </c>
    </row>
    <row r="2276" spans="1:18" ht="75" x14ac:dyDescent="0.25">
      <c r="A2276" s="110" t="s">
        <v>2583</v>
      </c>
      <c r="B2276" s="109">
        <v>138317</v>
      </c>
      <c r="C2276" s="109">
        <v>166182</v>
      </c>
      <c r="D2276" s="110" t="s">
        <v>2131</v>
      </c>
      <c r="E2276" s="110" t="s">
        <v>2704</v>
      </c>
      <c r="F2276" s="110"/>
      <c r="G2276" s="110"/>
      <c r="H2276" s="110" t="s">
        <v>44</v>
      </c>
      <c r="I2276" s="110" t="s">
        <v>10</v>
      </c>
      <c r="J2276" s="111">
        <v>3700</v>
      </c>
      <c r="K2276" s="111">
        <v>6490</v>
      </c>
      <c r="L2276" s="110" t="s">
        <v>2608</v>
      </c>
      <c r="M2276" s="109">
        <v>1</v>
      </c>
      <c r="N2276" s="109"/>
      <c r="O2276" s="110"/>
      <c r="P2276" s="41" t="str">
        <f t="shared" si="35"/>
        <v>1</v>
      </c>
      <c r="Q2276" s="41" t="str">
        <f>INDEX(Торг!$J:$J,MATCH($B2276,Торг!$B:$B,0))</f>
        <v>АТП</v>
      </c>
      <c r="R2276" s="4" t="b">
        <f>EXACT(VLOOKUP(A2276,Торг!$A:$A,1,0),A2276)</f>
        <v>1</v>
      </c>
    </row>
    <row r="2277" spans="1:18" ht="75" x14ac:dyDescent="0.25">
      <c r="A2277" s="110" t="s">
        <v>2583</v>
      </c>
      <c r="B2277" s="109">
        <v>138318</v>
      </c>
      <c r="C2277" s="109">
        <v>166183</v>
      </c>
      <c r="D2277" s="110" t="s">
        <v>2132</v>
      </c>
      <c r="E2277" s="110" t="s">
        <v>2704</v>
      </c>
      <c r="F2277" s="110"/>
      <c r="G2277" s="110"/>
      <c r="H2277" s="110" t="s">
        <v>44</v>
      </c>
      <c r="I2277" s="110" t="s">
        <v>10</v>
      </c>
      <c r="J2277" s="111">
        <v>3700</v>
      </c>
      <c r="K2277" s="111">
        <v>6490</v>
      </c>
      <c r="L2277" s="110" t="s">
        <v>2608</v>
      </c>
      <c r="M2277" s="109">
        <v>1</v>
      </c>
      <c r="N2277" s="109"/>
      <c r="O2277" s="110"/>
      <c r="P2277" s="41" t="str">
        <f t="shared" si="35"/>
        <v>1</v>
      </c>
      <c r="Q2277" s="41" t="str">
        <f>INDEX(Торг!$J:$J,MATCH($B2277,Торг!$B:$B,0))</f>
        <v>АТП</v>
      </c>
      <c r="R2277" s="4" t="b">
        <f>EXACT(VLOOKUP(A2277,Торг!$A:$A,1,0),A2277)</f>
        <v>1</v>
      </c>
    </row>
    <row r="2278" spans="1:18" ht="75" x14ac:dyDescent="0.25">
      <c r="A2278" s="110" t="s">
        <v>2583</v>
      </c>
      <c r="B2278" s="109">
        <v>138319</v>
      </c>
      <c r="C2278" s="109">
        <v>166184</v>
      </c>
      <c r="D2278" s="110" t="s">
        <v>2133</v>
      </c>
      <c r="E2278" s="110" t="s">
        <v>2704</v>
      </c>
      <c r="F2278" s="110"/>
      <c r="G2278" s="110"/>
      <c r="H2278" s="110" t="s">
        <v>44</v>
      </c>
      <c r="I2278" s="110" t="s">
        <v>10</v>
      </c>
      <c r="J2278" s="111">
        <v>3700</v>
      </c>
      <c r="K2278" s="111">
        <v>6490</v>
      </c>
      <c r="L2278" s="110" t="s">
        <v>2608</v>
      </c>
      <c r="M2278" s="109">
        <v>1</v>
      </c>
      <c r="N2278" s="109"/>
      <c r="O2278" s="110"/>
      <c r="P2278" s="41" t="str">
        <f t="shared" si="35"/>
        <v>1</v>
      </c>
      <c r="Q2278" s="41" t="str">
        <f>INDEX(Торг!$J:$J,MATCH($B2278,Торг!$B:$B,0))</f>
        <v>АТП</v>
      </c>
      <c r="R2278" s="4" t="b">
        <f>EXACT(VLOOKUP(A2278,Торг!$A:$A,1,0),A2278)</f>
        <v>1</v>
      </c>
    </row>
    <row r="2279" spans="1:18" ht="75" x14ac:dyDescent="0.25">
      <c r="A2279" s="110" t="s">
        <v>2583</v>
      </c>
      <c r="B2279" s="109">
        <v>138320</v>
      </c>
      <c r="C2279" s="109">
        <v>166185</v>
      </c>
      <c r="D2279" s="110" t="s">
        <v>2134</v>
      </c>
      <c r="E2279" s="110" t="s">
        <v>2704</v>
      </c>
      <c r="F2279" s="110"/>
      <c r="G2279" s="110"/>
      <c r="H2279" s="110" t="s">
        <v>44</v>
      </c>
      <c r="I2279" s="110" t="s">
        <v>10</v>
      </c>
      <c r="J2279" s="111">
        <v>3700</v>
      </c>
      <c r="K2279" s="111">
        <v>6490</v>
      </c>
      <c r="L2279" s="110" t="s">
        <v>2608</v>
      </c>
      <c r="M2279" s="109">
        <v>1</v>
      </c>
      <c r="N2279" s="109"/>
      <c r="O2279" s="110"/>
      <c r="P2279" s="41" t="str">
        <f t="shared" si="35"/>
        <v>1</v>
      </c>
      <c r="Q2279" s="41" t="str">
        <f>INDEX(Торг!$J:$J,MATCH($B2279,Торг!$B:$B,0))</f>
        <v>АТП</v>
      </c>
      <c r="R2279" s="4" t="b">
        <f>EXACT(VLOOKUP(A2279,Торг!$A:$A,1,0),A2279)</f>
        <v>1</v>
      </c>
    </row>
    <row r="2280" spans="1:18" ht="75" x14ac:dyDescent="0.25">
      <c r="A2280" s="110" t="s">
        <v>2583</v>
      </c>
      <c r="B2280" s="109">
        <v>138321</v>
      </c>
      <c r="C2280" s="109">
        <v>166186</v>
      </c>
      <c r="D2280" s="110" t="s">
        <v>2135</v>
      </c>
      <c r="E2280" s="110" t="s">
        <v>2704</v>
      </c>
      <c r="F2280" s="110"/>
      <c r="G2280" s="110"/>
      <c r="H2280" s="110" t="s">
        <v>44</v>
      </c>
      <c r="I2280" s="110" t="s">
        <v>10</v>
      </c>
      <c r="J2280" s="111">
        <v>3700</v>
      </c>
      <c r="K2280" s="111">
        <v>6490</v>
      </c>
      <c r="L2280" s="110" t="s">
        <v>2608</v>
      </c>
      <c r="M2280" s="109">
        <v>1</v>
      </c>
      <c r="N2280" s="109"/>
      <c r="O2280" s="110"/>
      <c r="P2280" s="41" t="str">
        <f t="shared" si="35"/>
        <v>1</v>
      </c>
      <c r="Q2280" s="41" t="str">
        <f>INDEX(Торг!$J:$J,MATCH($B2280,Торг!$B:$B,0))</f>
        <v>АТП</v>
      </c>
      <c r="R2280" s="4" t="b">
        <f>EXACT(VLOOKUP(A2280,Торг!$A:$A,1,0),A2280)</f>
        <v>1</v>
      </c>
    </row>
    <row r="2281" spans="1:18" ht="75" x14ac:dyDescent="0.25">
      <c r="A2281" s="110" t="s">
        <v>2583</v>
      </c>
      <c r="B2281" s="109">
        <v>138322</v>
      </c>
      <c r="C2281" s="109">
        <v>166187</v>
      </c>
      <c r="D2281" s="110" t="s">
        <v>2136</v>
      </c>
      <c r="E2281" s="110" t="s">
        <v>2704</v>
      </c>
      <c r="F2281" s="110"/>
      <c r="G2281" s="110"/>
      <c r="H2281" s="110" t="s">
        <v>44</v>
      </c>
      <c r="I2281" s="110" t="s">
        <v>10</v>
      </c>
      <c r="J2281" s="111">
        <v>3700</v>
      </c>
      <c r="K2281" s="111">
        <v>6490</v>
      </c>
      <c r="L2281" s="110" t="s">
        <v>2608</v>
      </c>
      <c r="M2281" s="109">
        <v>1</v>
      </c>
      <c r="N2281" s="109"/>
      <c r="O2281" s="110"/>
      <c r="P2281" s="41" t="str">
        <f t="shared" si="35"/>
        <v>1</v>
      </c>
      <c r="Q2281" s="41" t="str">
        <f>INDEX(Торг!$J:$J,MATCH($B2281,Торг!$B:$B,0))</f>
        <v>АТП</v>
      </c>
      <c r="R2281" s="4" t="b">
        <f>EXACT(VLOOKUP(A2281,Торг!$A:$A,1,0),A2281)</f>
        <v>1</v>
      </c>
    </row>
    <row r="2282" spans="1:18" ht="75" x14ac:dyDescent="0.25">
      <c r="A2282" s="110" t="s">
        <v>2583</v>
      </c>
      <c r="B2282" s="109">
        <v>138323</v>
      </c>
      <c r="C2282" s="109">
        <v>166188</v>
      </c>
      <c r="D2282" s="110" t="s">
        <v>2137</v>
      </c>
      <c r="E2282" s="110" t="s">
        <v>2704</v>
      </c>
      <c r="F2282" s="110"/>
      <c r="G2282" s="110"/>
      <c r="H2282" s="110" t="s">
        <v>44</v>
      </c>
      <c r="I2282" s="110" t="s">
        <v>10</v>
      </c>
      <c r="J2282" s="111">
        <v>3700</v>
      </c>
      <c r="K2282" s="111">
        <v>6490</v>
      </c>
      <c r="L2282" s="110" t="s">
        <v>2608</v>
      </c>
      <c r="M2282" s="109">
        <v>1</v>
      </c>
      <c r="N2282" s="109"/>
      <c r="O2282" s="110"/>
      <c r="P2282" s="41" t="str">
        <f t="shared" si="35"/>
        <v>1</v>
      </c>
      <c r="Q2282" s="41" t="str">
        <f>INDEX(Торг!$J:$J,MATCH($B2282,Торг!$B:$B,0))</f>
        <v>АТП</v>
      </c>
      <c r="R2282" s="4" t="b">
        <f>EXACT(VLOOKUP(A2282,Торг!$A:$A,1,0),A2282)</f>
        <v>1</v>
      </c>
    </row>
    <row r="2283" spans="1:18" ht="75" x14ac:dyDescent="0.25">
      <c r="A2283" s="110" t="s">
        <v>2583</v>
      </c>
      <c r="B2283" s="109">
        <v>138324</v>
      </c>
      <c r="C2283" s="109">
        <v>166189</v>
      </c>
      <c r="D2283" s="110" t="s">
        <v>2138</v>
      </c>
      <c r="E2283" s="110" t="s">
        <v>2704</v>
      </c>
      <c r="F2283" s="110"/>
      <c r="G2283" s="110"/>
      <c r="H2283" s="110" t="s">
        <v>44</v>
      </c>
      <c r="I2283" s="110" t="s">
        <v>10</v>
      </c>
      <c r="J2283" s="111">
        <v>3700</v>
      </c>
      <c r="K2283" s="111">
        <v>6490</v>
      </c>
      <c r="L2283" s="110" t="s">
        <v>2608</v>
      </c>
      <c r="M2283" s="109">
        <v>1</v>
      </c>
      <c r="N2283" s="109"/>
      <c r="O2283" s="110"/>
      <c r="P2283" s="41" t="str">
        <f t="shared" si="35"/>
        <v>1</v>
      </c>
      <c r="Q2283" s="41" t="str">
        <f>INDEX(Торг!$J:$J,MATCH($B2283,Торг!$B:$B,0))</f>
        <v>АТП</v>
      </c>
      <c r="R2283" s="4" t="b">
        <f>EXACT(VLOOKUP(A2283,Торг!$A:$A,1,0),A2283)</f>
        <v>1</v>
      </c>
    </row>
    <row r="2284" spans="1:18" ht="75" x14ac:dyDescent="0.25">
      <c r="A2284" s="110" t="s">
        <v>2583</v>
      </c>
      <c r="B2284" s="109">
        <v>138325</v>
      </c>
      <c r="C2284" s="109">
        <v>166190</v>
      </c>
      <c r="D2284" s="110" t="s">
        <v>2139</v>
      </c>
      <c r="E2284" s="110" t="s">
        <v>2704</v>
      </c>
      <c r="F2284" s="110"/>
      <c r="G2284" s="110"/>
      <c r="H2284" s="110" t="s">
        <v>44</v>
      </c>
      <c r="I2284" s="110" t="s">
        <v>10</v>
      </c>
      <c r="J2284" s="111">
        <v>3700</v>
      </c>
      <c r="K2284" s="111">
        <v>6490</v>
      </c>
      <c r="L2284" s="110" t="s">
        <v>2608</v>
      </c>
      <c r="M2284" s="109">
        <v>1</v>
      </c>
      <c r="N2284" s="109"/>
      <c r="O2284" s="110"/>
      <c r="P2284" s="41" t="str">
        <f t="shared" si="35"/>
        <v>1</v>
      </c>
      <c r="Q2284" s="41" t="str">
        <f>INDEX(Торг!$J:$J,MATCH($B2284,Торг!$B:$B,0))</f>
        <v>АТП</v>
      </c>
      <c r="R2284" s="4" t="b">
        <f>EXACT(VLOOKUP(A2284,Торг!$A:$A,1,0),A2284)</f>
        <v>1</v>
      </c>
    </row>
    <row r="2285" spans="1:18" ht="75" x14ac:dyDescent="0.25">
      <c r="A2285" s="110" t="s">
        <v>2583</v>
      </c>
      <c r="B2285" s="109">
        <v>138326</v>
      </c>
      <c r="C2285" s="109">
        <v>166191</v>
      </c>
      <c r="D2285" s="110" t="s">
        <v>2140</v>
      </c>
      <c r="E2285" s="110" t="s">
        <v>2704</v>
      </c>
      <c r="F2285" s="110"/>
      <c r="G2285" s="110"/>
      <c r="H2285" s="110" t="s">
        <v>44</v>
      </c>
      <c r="I2285" s="110" t="s">
        <v>10</v>
      </c>
      <c r="J2285" s="111">
        <v>3700</v>
      </c>
      <c r="K2285" s="111">
        <v>6490</v>
      </c>
      <c r="L2285" s="110" t="s">
        <v>2608</v>
      </c>
      <c r="M2285" s="109">
        <v>1</v>
      </c>
      <c r="N2285" s="109"/>
      <c r="O2285" s="110"/>
      <c r="P2285" s="41" t="str">
        <f t="shared" si="35"/>
        <v>1</v>
      </c>
      <c r="Q2285" s="41" t="str">
        <f>INDEX(Торг!$J:$J,MATCH($B2285,Торг!$B:$B,0))</f>
        <v>АТП</v>
      </c>
      <c r="R2285" s="4" t="b">
        <f>EXACT(VLOOKUP(A2285,Торг!$A:$A,1,0),A2285)</f>
        <v>1</v>
      </c>
    </row>
    <row r="2286" spans="1:18" ht="75" x14ac:dyDescent="0.25">
      <c r="A2286" s="110" t="s">
        <v>2583</v>
      </c>
      <c r="B2286" s="109">
        <v>138327</v>
      </c>
      <c r="C2286" s="109">
        <v>166192</v>
      </c>
      <c r="D2286" s="110" t="s">
        <v>2141</v>
      </c>
      <c r="E2286" s="110" t="s">
        <v>2704</v>
      </c>
      <c r="F2286" s="110"/>
      <c r="G2286" s="110"/>
      <c r="H2286" s="110" t="s">
        <v>44</v>
      </c>
      <c r="I2286" s="110" t="s">
        <v>10</v>
      </c>
      <c r="J2286" s="111">
        <v>3700</v>
      </c>
      <c r="K2286" s="111">
        <v>6490</v>
      </c>
      <c r="L2286" s="110" t="s">
        <v>2608</v>
      </c>
      <c r="M2286" s="109">
        <v>1</v>
      </c>
      <c r="N2286" s="109"/>
      <c r="O2286" s="110"/>
      <c r="P2286" s="41" t="str">
        <f t="shared" si="35"/>
        <v>1</v>
      </c>
      <c r="Q2286" s="41" t="str">
        <f>INDEX(Торг!$J:$J,MATCH($B2286,Торг!$B:$B,0))</f>
        <v>АТП</v>
      </c>
      <c r="R2286" s="4" t="b">
        <f>EXACT(VLOOKUP(A2286,Торг!$A:$A,1,0),A2286)</f>
        <v>1</v>
      </c>
    </row>
    <row r="2287" spans="1:18" ht="75" x14ac:dyDescent="0.25">
      <c r="A2287" s="110" t="s">
        <v>2583</v>
      </c>
      <c r="B2287" s="109">
        <v>138328</v>
      </c>
      <c r="C2287" s="109">
        <v>166193</v>
      </c>
      <c r="D2287" s="110" t="s">
        <v>2142</v>
      </c>
      <c r="E2287" s="110" t="s">
        <v>2704</v>
      </c>
      <c r="F2287" s="110"/>
      <c r="G2287" s="110"/>
      <c r="H2287" s="110" t="s">
        <v>44</v>
      </c>
      <c r="I2287" s="110" t="s">
        <v>10</v>
      </c>
      <c r="J2287" s="111">
        <v>3700</v>
      </c>
      <c r="K2287" s="111">
        <v>6490</v>
      </c>
      <c r="L2287" s="110" t="s">
        <v>2608</v>
      </c>
      <c r="M2287" s="109">
        <v>1</v>
      </c>
      <c r="N2287" s="109"/>
      <c r="O2287" s="110"/>
      <c r="P2287" s="41" t="str">
        <f t="shared" si="35"/>
        <v>1</v>
      </c>
      <c r="Q2287" s="41" t="str">
        <f>INDEX(Торг!$J:$J,MATCH($B2287,Торг!$B:$B,0))</f>
        <v>АТП</v>
      </c>
      <c r="R2287" s="4" t="b">
        <f>EXACT(VLOOKUP(A2287,Торг!$A:$A,1,0),A2287)</f>
        <v>1</v>
      </c>
    </row>
    <row r="2288" spans="1:18" ht="75" x14ac:dyDescent="0.25">
      <c r="A2288" s="110" t="s">
        <v>2583</v>
      </c>
      <c r="B2288" s="109">
        <v>138329</v>
      </c>
      <c r="C2288" s="109">
        <v>166194</v>
      </c>
      <c r="D2288" s="110" t="s">
        <v>2143</v>
      </c>
      <c r="E2288" s="110" t="s">
        <v>2704</v>
      </c>
      <c r="F2288" s="110"/>
      <c r="G2288" s="110"/>
      <c r="H2288" s="110" t="s">
        <v>44</v>
      </c>
      <c r="I2288" s="110" t="s">
        <v>10</v>
      </c>
      <c r="J2288" s="111">
        <v>3700</v>
      </c>
      <c r="K2288" s="111">
        <v>6490</v>
      </c>
      <c r="L2288" s="110" t="s">
        <v>2608</v>
      </c>
      <c r="M2288" s="109">
        <v>1</v>
      </c>
      <c r="N2288" s="109"/>
      <c r="O2288" s="110"/>
      <c r="P2288" s="41" t="str">
        <f t="shared" si="35"/>
        <v>1</v>
      </c>
      <c r="Q2288" s="41" t="str">
        <f>INDEX(Торг!$J:$J,MATCH($B2288,Торг!$B:$B,0))</f>
        <v>АТП</v>
      </c>
      <c r="R2288" s="4" t="b">
        <f>EXACT(VLOOKUP(A2288,Торг!$A:$A,1,0),A2288)</f>
        <v>1</v>
      </c>
    </row>
    <row r="2289" spans="1:18" ht="75" x14ac:dyDescent="0.25">
      <c r="A2289" s="110" t="s">
        <v>2583</v>
      </c>
      <c r="B2289" s="109">
        <v>138330</v>
      </c>
      <c r="C2289" s="109">
        <v>166195</v>
      </c>
      <c r="D2289" s="110" t="s">
        <v>2144</v>
      </c>
      <c r="E2289" s="110" t="s">
        <v>2704</v>
      </c>
      <c r="F2289" s="110"/>
      <c r="G2289" s="110"/>
      <c r="H2289" s="110" t="s">
        <v>44</v>
      </c>
      <c r="I2289" s="110" t="s">
        <v>10</v>
      </c>
      <c r="J2289" s="111">
        <v>3700</v>
      </c>
      <c r="K2289" s="111">
        <v>6490</v>
      </c>
      <c r="L2289" s="110" t="s">
        <v>2608</v>
      </c>
      <c r="M2289" s="109">
        <v>1</v>
      </c>
      <c r="N2289" s="109"/>
      <c r="O2289" s="110"/>
      <c r="P2289" s="41" t="str">
        <f t="shared" si="35"/>
        <v>1</v>
      </c>
      <c r="Q2289" s="41" t="str">
        <f>INDEX(Торг!$J:$J,MATCH($B2289,Торг!$B:$B,0))</f>
        <v>АТП</v>
      </c>
      <c r="R2289" s="4" t="b">
        <f>EXACT(VLOOKUP(A2289,Торг!$A:$A,1,0),A2289)</f>
        <v>1</v>
      </c>
    </row>
    <row r="2290" spans="1:18" ht="75" x14ac:dyDescent="0.25">
      <c r="A2290" s="110" t="s">
        <v>2583</v>
      </c>
      <c r="B2290" s="109">
        <v>138331</v>
      </c>
      <c r="C2290" s="109">
        <v>166175</v>
      </c>
      <c r="D2290" s="110" t="s">
        <v>2145</v>
      </c>
      <c r="E2290" s="110" t="s">
        <v>2704</v>
      </c>
      <c r="F2290" s="110"/>
      <c r="G2290" s="110"/>
      <c r="H2290" s="110" t="s">
        <v>44</v>
      </c>
      <c r="I2290" s="110" t="s">
        <v>10</v>
      </c>
      <c r="J2290" s="111">
        <v>3700</v>
      </c>
      <c r="K2290" s="111">
        <v>6490</v>
      </c>
      <c r="L2290" s="110" t="s">
        <v>2608</v>
      </c>
      <c r="M2290" s="109">
        <v>1</v>
      </c>
      <c r="N2290" s="109"/>
      <c r="O2290" s="110"/>
      <c r="P2290" s="41" t="str">
        <f t="shared" si="35"/>
        <v>1</v>
      </c>
      <c r="Q2290" s="41" t="str">
        <f>INDEX(Торг!$J:$J,MATCH($B2290,Торг!$B:$B,0))</f>
        <v>АТП</v>
      </c>
      <c r="R2290" s="4" t="b">
        <f>EXACT(VLOOKUP(A2290,Торг!$A:$A,1,0),A2290)</f>
        <v>1</v>
      </c>
    </row>
    <row r="2291" spans="1:18" ht="75" x14ac:dyDescent="0.25">
      <c r="A2291" s="110" t="s">
        <v>2583</v>
      </c>
      <c r="B2291" s="109">
        <v>138332</v>
      </c>
      <c r="C2291" s="109">
        <v>166196</v>
      </c>
      <c r="D2291" s="110" t="s">
        <v>2146</v>
      </c>
      <c r="E2291" s="110" t="s">
        <v>2704</v>
      </c>
      <c r="F2291" s="110"/>
      <c r="G2291" s="110"/>
      <c r="H2291" s="110" t="s">
        <v>44</v>
      </c>
      <c r="I2291" s="110" t="s">
        <v>10</v>
      </c>
      <c r="J2291" s="111">
        <v>3700</v>
      </c>
      <c r="K2291" s="111">
        <v>6490</v>
      </c>
      <c r="L2291" s="110" t="s">
        <v>2608</v>
      </c>
      <c r="M2291" s="109">
        <v>1</v>
      </c>
      <c r="N2291" s="109"/>
      <c r="O2291" s="110"/>
      <c r="P2291" s="41" t="str">
        <f t="shared" si="35"/>
        <v>1</v>
      </c>
      <c r="Q2291" s="41" t="str">
        <f>INDEX(Торг!$J:$J,MATCH($B2291,Торг!$B:$B,0))</f>
        <v>АТП</v>
      </c>
      <c r="R2291" s="4" t="b">
        <f>EXACT(VLOOKUP(A2291,Торг!$A:$A,1,0),A2291)</f>
        <v>1</v>
      </c>
    </row>
    <row r="2292" spans="1:18" ht="75" x14ac:dyDescent="0.25">
      <c r="A2292" s="110" t="s">
        <v>2583</v>
      </c>
      <c r="B2292" s="109">
        <v>370331</v>
      </c>
      <c r="C2292" s="109">
        <v>370331</v>
      </c>
      <c r="D2292" s="110" t="s">
        <v>3407</v>
      </c>
      <c r="E2292" s="110" t="s">
        <v>2704</v>
      </c>
      <c r="F2292" s="110"/>
      <c r="G2292" s="110"/>
      <c r="H2292" s="110" t="s">
        <v>44</v>
      </c>
      <c r="I2292" s="110" t="s">
        <v>10</v>
      </c>
      <c r="J2292" s="111">
        <v>3700</v>
      </c>
      <c r="K2292" s="111">
        <v>6490</v>
      </c>
      <c r="L2292" s="110" t="s">
        <v>2608</v>
      </c>
      <c r="M2292" s="109">
        <v>1</v>
      </c>
      <c r="N2292" s="109"/>
      <c r="O2292" s="110"/>
      <c r="P2292" s="41" t="str">
        <f t="shared" si="35"/>
        <v>1</v>
      </c>
      <c r="Q2292" s="41" t="str">
        <f>INDEX(Торг!$J:$J,MATCH($B2292,Торг!$B:$B,0))</f>
        <v>АТП</v>
      </c>
      <c r="R2292" s="4" t="b">
        <f>EXACT(VLOOKUP(A2292,Торг!$A:$A,1,0),A2292)</f>
        <v>1</v>
      </c>
    </row>
    <row r="2293" spans="1:18" ht="45" x14ac:dyDescent="0.25">
      <c r="A2293" s="110" t="s">
        <v>3331</v>
      </c>
      <c r="B2293" s="109">
        <v>249696</v>
      </c>
      <c r="C2293" s="109">
        <v>182106</v>
      </c>
      <c r="D2293" s="110" t="s">
        <v>3332</v>
      </c>
      <c r="E2293" s="110" t="s">
        <v>2704</v>
      </c>
      <c r="F2293" s="110"/>
      <c r="G2293" s="110"/>
      <c r="H2293" s="110" t="s">
        <v>2500</v>
      </c>
      <c r="I2293" s="110" t="s">
        <v>10</v>
      </c>
      <c r="J2293" s="111">
        <v>9000</v>
      </c>
      <c r="K2293" s="111">
        <v>11790</v>
      </c>
      <c r="L2293" s="110" t="s">
        <v>2644</v>
      </c>
      <c r="M2293" s="109">
        <v>1</v>
      </c>
      <c r="N2293" s="109"/>
      <c r="O2293" s="110"/>
      <c r="P2293" s="41" t="str">
        <f t="shared" si="35"/>
        <v>1</v>
      </c>
      <c r="Q2293" s="41" t="str">
        <f>INDEX(Торг!$J:$J,MATCH($B2293,Торг!$B:$B,0))</f>
        <v>Ориг</v>
      </c>
      <c r="R2293" s="4" t="b">
        <f>EXACT(VLOOKUP(A2293,Торг!$A:$A,1,0),A2293)</f>
        <v>1</v>
      </c>
    </row>
    <row r="2294" spans="1:18" ht="45" x14ac:dyDescent="0.25">
      <c r="A2294" s="110" t="s">
        <v>3331</v>
      </c>
      <c r="B2294" s="109">
        <v>249704</v>
      </c>
      <c r="C2294" s="109">
        <v>182115</v>
      </c>
      <c r="D2294" s="110" t="s">
        <v>3333</v>
      </c>
      <c r="E2294" s="110" t="s">
        <v>2704</v>
      </c>
      <c r="F2294" s="110"/>
      <c r="G2294" s="110"/>
      <c r="H2294" s="110" t="s">
        <v>2500</v>
      </c>
      <c r="I2294" s="110" t="s">
        <v>10</v>
      </c>
      <c r="J2294" s="111">
        <v>9600</v>
      </c>
      <c r="K2294" s="111">
        <v>12590</v>
      </c>
      <c r="L2294" s="110" t="s">
        <v>2644</v>
      </c>
      <c r="M2294" s="109">
        <v>1</v>
      </c>
      <c r="N2294" s="109"/>
      <c r="O2294" s="110"/>
      <c r="P2294" s="41" t="str">
        <f t="shared" si="35"/>
        <v>1</v>
      </c>
      <c r="Q2294" s="41" t="str">
        <f>INDEX(Торг!$J:$J,MATCH($B2294,Торг!$B:$B,0))</f>
        <v>Ориг</v>
      </c>
      <c r="R2294" s="4" t="b">
        <f>EXACT(VLOOKUP(A2294,Торг!$A:$A,1,0),A2294)</f>
        <v>1</v>
      </c>
    </row>
    <row r="2295" spans="1:18" ht="45" x14ac:dyDescent="0.25">
      <c r="A2295" s="110" t="s">
        <v>3331</v>
      </c>
      <c r="B2295" s="109">
        <v>249709</v>
      </c>
      <c r="C2295" s="109">
        <v>182120</v>
      </c>
      <c r="D2295" s="110" t="s">
        <v>3334</v>
      </c>
      <c r="E2295" s="110" t="s">
        <v>2704</v>
      </c>
      <c r="F2295" s="110"/>
      <c r="G2295" s="110"/>
      <c r="H2295" s="110" t="s">
        <v>2500</v>
      </c>
      <c r="I2295" s="110" t="s">
        <v>10</v>
      </c>
      <c r="J2295" s="111">
        <v>9600</v>
      </c>
      <c r="K2295" s="111">
        <v>12590</v>
      </c>
      <c r="L2295" s="110" t="s">
        <v>2644</v>
      </c>
      <c r="M2295" s="109">
        <v>1</v>
      </c>
      <c r="N2295" s="109"/>
      <c r="O2295" s="110"/>
      <c r="P2295" s="41" t="str">
        <f t="shared" si="35"/>
        <v>1</v>
      </c>
      <c r="Q2295" s="41" t="str">
        <f>INDEX(Торг!$J:$J,MATCH($B2295,Торг!$B:$B,0))</f>
        <v>Ориг</v>
      </c>
      <c r="R2295" s="4" t="b">
        <f>EXACT(VLOOKUP(A2295,Торг!$A:$A,1,0),A2295)</f>
        <v>1</v>
      </c>
    </row>
    <row r="2296" spans="1:18" ht="45" x14ac:dyDescent="0.25">
      <c r="A2296" s="110" t="s">
        <v>3331</v>
      </c>
      <c r="B2296" s="109">
        <v>249703</v>
      </c>
      <c r="C2296" s="109">
        <v>182114</v>
      </c>
      <c r="D2296" s="110" t="s">
        <v>3335</v>
      </c>
      <c r="E2296" s="110" t="s">
        <v>2704</v>
      </c>
      <c r="F2296" s="110"/>
      <c r="G2296" s="110"/>
      <c r="H2296" s="110" t="s">
        <v>2500</v>
      </c>
      <c r="I2296" s="110" t="s">
        <v>10</v>
      </c>
      <c r="J2296" s="111">
        <v>9600</v>
      </c>
      <c r="K2296" s="111">
        <v>12590</v>
      </c>
      <c r="L2296" s="110" t="s">
        <v>2644</v>
      </c>
      <c r="M2296" s="109">
        <v>1</v>
      </c>
      <c r="N2296" s="109"/>
      <c r="O2296" s="110"/>
      <c r="P2296" s="41" t="str">
        <f t="shared" si="35"/>
        <v>1</v>
      </c>
      <c r="Q2296" s="41" t="str">
        <f>INDEX(Торг!$J:$J,MATCH($B2296,Торг!$B:$B,0))</f>
        <v>Ориг</v>
      </c>
      <c r="R2296" s="4" t="b">
        <f>EXACT(VLOOKUP(A2296,Торг!$A:$A,1,0),A2296)</f>
        <v>1</v>
      </c>
    </row>
    <row r="2297" spans="1:18" ht="45" x14ac:dyDescent="0.25">
      <c r="A2297" s="110" t="s">
        <v>3331</v>
      </c>
      <c r="B2297" s="109">
        <v>249697</v>
      </c>
      <c r="C2297" s="109">
        <v>182108</v>
      </c>
      <c r="D2297" s="110" t="s">
        <v>3336</v>
      </c>
      <c r="E2297" s="110" t="s">
        <v>2704</v>
      </c>
      <c r="F2297" s="110"/>
      <c r="G2297" s="110"/>
      <c r="H2297" s="110" t="s">
        <v>2500</v>
      </c>
      <c r="I2297" s="110" t="s">
        <v>10</v>
      </c>
      <c r="J2297" s="111">
        <v>9600</v>
      </c>
      <c r="K2297" s="111">
        <v>12590</v>
      </c>
      <c r="L2297" s="110" t="s">
        <v>2644</v>
      </c>
      <c r="M2297" s="109">
        <v>1</v>
      </c>
      <c r="N2297" s="109"/>
      <c r="O2297" s="110"/>
      <c r="P2297" s="41" t="str">
        <f t="shared" si="35"/>
        <v>1</v>
      </c>
      <c r="Q2297" s="41" t="str">
        <f>INDEX(Торг!$J:$J,MATCH($B2297,Торг!$B:$B,0))</f>
        <v>Ориг</v>
      </c>
      <c r="R2297" s="4" t="b">
        <f>EXACT(VLOOKUP(A2297,Торг!$A:$A,1,0),A2297)</f>
        <v>1</v>
      </c>
    </row>
    <row r="2298" spans="1:18" ht="45" x14ac:dyDescent="0.25">
      <c r="A2298" s="110" t="s">
        <v>3331</v>
      </c>
      <c r="B2298" s="109">
        <v>249700</v>
      </c>
      <c r="C2298" s="109">
        <v>182111</v>
      </c>
      <c r="D2298" s="110" t="s">
        <v>3337</v>
      </c>
      <c r="E2298" s="110" t="s">
        <v>2704</v>
      </c>
      <c r="F2298" s="110"/>
      <c r="G2298" s="110"/>
      <c r="H2298" s="110" t="s">
        <v>2500</v>
      </c>
      <c r="I2298" s="110" t="s">
        <v>10</v>
      </c>
      <c r="J2298" s="111">
        <v>9600</v>
      </c>
      <c r="K2298" s="111">
        <v>12590</v>
      </c>
      <c r="L2298" s="110" t="s">
        <v>2644</v>
      </c>
      <c r="M2298" s="109">
        <v>1</v>
      </c>
      <c r="N2298" s="109"/>
      <c r="O2298" s="110"/>
      <c r="P2298" s="41" t="str">
        <f t="shared" si="35"/>
        <v>1</v>
      </c>
      <c r="Q2298" s="41" t="str">
        <f>INDEX(Торг!$J:$J,MATCH($B2298,Торг!$B:$B,0))</f>
        <v>Ориг</v>
      </c>
      <c r="R2298" s="4" t="b">
        <f>EXACT(VLOOKUP(A2298,Торг!$A:$A,1,0),A2298)</f>
        <v>1</v>
      </c>
    </row>
    <row r="2299" spans="1:18" ht="45" x14ac:dyDescent="0.25">
      <c r="A2299" s="110" t="s">
        <v>3331</v>
      </c>
      <c r="B2299" s="109">
        <v>249702</v>
      </c>
      <c r="C2299" s="109">
        <v>182113</v>
      </c>
      <c r="D2299" s="110" t="s">
        <v>3338</v>
      </c>
      <c r="E2299" s="110" t="s">
        <v>2704</v>
      </c>
      <c r="F2299" s="110"/>
      <c r="G2299" s="110"/>
      <c r="H2299" s="110" t="s">
        <v>2500</v>
      </c>
      <c r="I2299" s="110" t="s">
        <v>10</v>
      </c>
      <c r="J2299" s="111">
        <v>9600</v>
      </c>
      <c r="K2299" s="111">
        <v>12590</v>
      </c>
      <c r="L2299" s="110" t="s">
        <v>2644</v>
      </c>
      <c r="M2299" s="109">
        <v>1</v>
      </c>
      <c r="N2299" s="109"/>
      <c r="O2299" s="110"/>
      <c r="P2299" s="41" t="str">
        <f t="shared" si="35"/>
        <v>1</v>
      </c>
      <c r="Q2299" s="41" t="str">
        <f>INDEX(Торг!$J:$J,MATCH($B2299,Торг!$B:$B,0))</f>
        <v>Ориг</v>
      </c>
      <c r="R2299" s="4" t="b">
        <f>EXACT(VLOOKUP(A2299,Торг!$A:$A,1,0),A2299)</f>
        <v>1</v>
      </c>
    </row>
    <row r="2300" spans="1:18" ht="45" x14ac:dyDescent="0.25">
      <c r="A2300" s="110" t="s">
        <v>3331</v>
      </c>
      <c r="B2300" s="109">
        <v>249701</v>
      </c>
      <c r="C2300" s="109">
        <v>182112</v>
      </c>
      <c r="D2300" s="110" t="s">
        <v>3339</v>
      </c>
      <c r="E2300" s="110" t="s">
        <v>2704</v>
      </c>
      <c r="F2300" s="110"/>
      <c r="G2300" s="110"/>
      <c r="H2300" s="110" t="s">
        <v>2500</v>
      </c>
      <c r="I2300" s="110" t="s">
        <v>10</v>
      </c>
      <c r="J2300" s="111">
        <v>9600</v>
      </c>
      <c r="K2300" s="111">
        <v>12590</v>
      </c>
      <c r="L2300" s="110" t="s">
        <v>2644</v>
      </c>
      <c r="M2300" s="109">
        <v>1</v>
      </c>
      <c r="N2300" s="109"/>
      <c r="O2300" s="110"/>
      <c r="P2300" s="41" t="str">
        <f t="shared" si="35"/>
        <v>1</v>
      </c>
      <c r="Q2300" s="41" t="str">
        <f>INDEX(Торг!$J:$J,MATCH($B2300,Торг!$B:$B,0))</f>
        <v>Ориг</v>
      </c>
      <c r="R2300" s="4" t="b">
        <f>EXACT(VLOOKUP(A2300,Торг!$A:$A,1,0),A2300)</f>
        <v>1</v>
      </c>
    </row>
    <row r="2301" spans="1:18" ht="45" x14ac:dyDescent="0.25">
      <c r="A2301" s="110" t="s">
        <v>3331</v>
      </c>
      <c r="B2301" s="109">
        <v>249699</v>
      </c>
      <c r="C2301" s="109">
        <v>182110</v>
      </c>
      <c r="D2301" s="110" t="s">
        <v>3340</v>
      </c>
      <c r="E2301" s="110" t="s">
        <v>2704</v>
      </c>
      <c r="F2301" s="110"/>
      <c r="G2301" s="110"/>
      <c r="H2301" s="110" t="s">
        <v>2500</v>
      </c>
      <c r="I2301" s="110" t="s">
        <v>10</v>
      </c>
      <c r="J2301" s="111">
        <v>9600</v>
      </c>
      <c r="K2301" s="111">
        <v>12590</v>
      </c>
      <c r="L2301" s="110" t="s">
        <v>2644</v>
      </c>
      <c r="M2301" s="109">
        <v>1</v>
      </c>
      <c r="N2301" s="109"/>
      <c r="O2301" s="110"/>
      <c r="P2301" s="41" t="str">
        <f t="shared" si="35"/>
        <v>1</v>
      </c>
      <c r="Q2301" s="41" t="str">
        <f>INDEX(Торг!$J:$J,MATCH($B2301,Торг!$B:$B,0))</f>
        <v>Ориг</v>
      </c>
      <c r="R2301" s="4" t="b">
        <f>EXACT(VLOOKUP(A2301,Торг!$A:$A,1,0),A2301)</f>
        <v>1</v>
      </c>
    </row>
    <row r="2302" spans="1:18" ht="45" x14ac:dyDescent="0.25">
      <c r="A2302" s="110" t="s">
        <v>3331</v>
      </c>
      <c r="B2302" s="109">
        <v>249698</v>
      </c>
      <c r="C2302" s="109">
        <v>182109</v>
      </c>
      <c r="D2302" s="110" t="s">
        <v>3341</v>
      </c>
      <c r="E2302" s="110" t="s">
        <v>2704</v>
      </c>
      <c r="F2302" s="110"/>
      <c r="G2302" s="110"/>
      <c r="H2302" s="110" t="s">
        <v>2500</v>
      </c>
      <c r="I2302" s="110" t="s">
        <v>10</v>
      </c>
      <c r="J2302" s="111">
        <v>9600</v>
      </c>
      <c r="K2302" s="111">
        <v>12590</v>
      </c>
      <c r="L2302" s="110" t="s">
        <v>2644</v>
      </c>
      <c r="M2302" s="109">
        <v>1</v>
      </c>
      <c r="N2302" s="109"/>
      <c r="O2302" s="110"/>
      <c r="P2302" s="41" t="str">
        <f t="shared" si="35"/>
        <v>1</v>
      </c>
      <c r="Q2302" s="41" t="str">
        <f>INDEX(Торг!$J:$J,MATCH($B2302,Торг!$B:$B,0))</f>
        <v>Ориг</v>
      </c>
      <c r="R2302" s="4" t="b">
        <f>EXACT(VLOOKUP(A2302,Торг!$A:$A,1,0),A2302)</f>
        <v>1</v>
      </c>
    </row>
    <row r="2303" spans="1:18" ht="45" x14ac:dyDescent="0.25">
      <c r="A2303" s="110" t="s">
        <v>3331</v>
      </c>
      <c r="B2303" s="109">
        <v>249712</v>
      </c>
      <c r="C2303" s="109">
        <v>182122</v>
      </c>
      <c r="D2303" s="110" t="s">
        <v>3342</v>
      </c>
      <c r="E2303" s="110" t="s">
        <v>2704</v>
      </c>
      <c r="F2303" s="110"/>
      <c r="G2303" s="110"/>
      <c r="H2303" s="110" t="s">
        <v>2500</v>
      </c>
      <c r="I2303" s="110" t="s">
        <v>10</v>
      </c>
      <c r="J2303" s="111">
        <v>9600</v>
      </c>
      <c r="K2303" s="111">
        <v>12590</v>
      </c>
      <c r="L2303" s="110" t="s">
        <v>2644</v>
      </c>
      <c r="M2303" s="109">
        <v>1</v>
      </c>
      <c r="N2303" s="109"/>
      <c r="O2303" s="110"/>
      <c r="P2303" s="41" t="str">
        <f t="shared" si="35"/>
        <v>1</v>
      </c>
      <c r="Q2303" s="41" t="str">
        <f>INDEX(Торг!$J:$J,MATCH($B2303,Торг!$B:$B,0))</f>
        <v>Ориг</v>
      </c>
      <c r="R2303" s="4" t="b">
        <f>EXACT(VLOOKUP(A2303,Торг!$A:$A,1,0),A2303)</f>
        <v>1</v>
      </c>
    </row>
    <row r="2304" spans="1:18" ht="45" x14ac:dyDescent="0.25">
      <c r="A2304" s="110" t="s">
        <v>3331</v>
      </c>
      <c r="B2304" s="109">
        <v>249708</v>
      </c>
      <c r="C2304" s="109">
        <v>182119</v>
      </c>
      <c r="D2304" s="110" t="s">
        <v>3343</v>
      </c>
      <c r="E2304" s="110" t="s">
        <v>2704</v>
      </c>
      <c r="F2304" s="110"/>
      <c r="G2304" s="110"/>
      <c r="H2304" s="110" t="s">
        <v>2500</v>
      </c>
      <c r="I2304" s="110" t="s">
        <v>10</v>
      </c>
      <c r="J2304" s="111">
        <v>9600</v>
      </c>
      <c r="K2304" s="111">
        <v>12590</v>
      </c>
      <c r="L2304" s="110" t="s">
        <v>2644</v>
      </c>
      <c r="M2304" s="109">
        <v>1</v>
      </c>
      <c r="N2304" s="109"/>
      <c r="O2304" s="110"/>
      <c r="P2304" s="41" t="str">
        <f t="shared" si="35"/>
        <v>1</v>
      </c>
      <c r="Q2304" s="41" t="str">
        <f>INDEX(Торг!$J:$J,MATCH($B2304,Торг!$B:$B,0))</f>
        <v>Ориг</v>
      </c>
      <c r="R2304" s="4" t="b">
        <f>EXACT(VLOOKUP(A2304,Торг!$A:$A,1,0),A2304)</f>
        <v>1</v>
      </c>
    </row>
    <row r="2305" spans="1:18" ht="45" x14ac:dyDescent="0.25">
      <c r="A2305" s="110" t="s">
        <v>3331</v>
      </c>
      <c r="B2305" s="109">
        <v>249710</v>
      </c>
      <c r="C2305" s="109">
        <v>182121</v>
      </c>
      <c r="D2305" s="110" t="s">
        <v>3344</v>
      </c>
      <c r="E2305" s="110" t="s">
        <v>2704</v>
      </c>
      <c r="F2305" s="110"/>
      <c r="G2305" s="110"/>
      <c r="H2305" s="110" t="s">
        <v>2500</v>
      </c>
      <c r="I2305" s="110" t="s">
        <v>10</v>
      </c>
      <c r="J2305" s="111">
        <v>9600</v>
      </c>
      <c r="K2305" s="111">
        <v>12590</v>
      </c>
      <c r="L2305" s="110" t="s">
        <v>2644</v>
      </c>
      <c r="M2305" s="109">
        <v>1</v>
      </c>
      <c r="N2305" s="109"/>
      <c r="O2305" s="110"/>
      <c r="P2305" s="41" t="str">
        <f t="shared" si="35"/>
        <v>1</v>
      </c>
      <c r="Q2305" s="41" t="str">
        <f>INDEX(Торг!$J:$J,MATCH($B2305,Торг!$B:$B,0))</f>
        <v>Ориг</v>
      </c>
      <c r="R2305" s="4" t="b">
        <f>EXACT(VLOOKUP(A2305,Торг!$A:$A,1,0),A2305)</f>
        <v>1</v>
      </c>
    </row>
    <row r="2306" spans="1:18" ht="45" x14ac:dyDescent="0.25">
      <c r="A2306" s="110" t="s">
        <v>3331</v>
      </c>
      <c r="B2306" s="109">
        <v>249705</v>
      </c>
      <c r="C2306" s="109">
        <v>182116</v>
      </c>
      <c r="D2306" s="110" t="s">
        <v>3345</v>
      </c>
      <c r="E2306" s="110" t="s">
        <v>2704</v>
      </c>
      <c r="F2306" s="110"/>
      <c r="G2306" s="110"/>
      <c r="H2306" s="110" t="s">
        <v>2500</v>
      </c>
      <c r="I2306" s="110" t="s">
        <v>10</v>
      </c>
      <c r="J2306" s="111">
        <v>9600</v>
      </c>
      <c r="K2306" s="111">
        <v>12590</v>
      </c>
      <c r="L2306" s="110" t="s">
        <v>2644</v>
      </c>
      <c r="M2306" s="109">
        <v>1</v>
      </c>
      <c r="N2306" s="109"/>
      <c r="O2306" s="110"/>
      <c r="P2306" s="41" t="str">
        <f t="shared" si="35"/>
        <v>1</v>
      </c>
      <c r="Q2306" s="41" t="str">
        <f>INDEX(Торг!$J:$J,MATCH($B2306,Торг!$B:$B,0))</f>
        <v>Ориг</v>
      </c>
      <c r="R2306" s="4" t="b">
        <f>EXACT(VLOOKUP(A2306,Торг!$A:$A,1,0),A2306)</f>
        <v>1</v>
      </c>
    </row>
    <row r="2307" spans="1:18" ht="45" x14ac:dyDescent="0.25">
      <c r="A2307" s="110" t="s">
        <v>3331</v>
      </c>
      <c r="B2307" s="109">
        <v>249706</v>
      </c>
      <c r="C2307" s="109">
        <v>182117</v>
      </c>
      <c r="D2307" s="110" t="s">
        <v>3346</v>
      </c>
      <c r="E2307" s="110" t="s">
        <v>2704</v>
      </c>
      <c r="F2307" s="110"/>
      <c r="G2307" s="110"/>
      <c r="H2307" s="110" t="s">
        <v>2500</v>
      </c>
      <c r="I2307" s="110" t="s">
        <v>10</v>
      </c>
      <c r="J2307" s="111">
        <v>9600</v>
      </c>
      <c r="K2307" s="111">
        <v>12590</v>
      </c>
      <c r="L2307" s="110" t="s">
        <v>2644</v>
      </c>
      <c r="M2307" s="109">
        <v>1</v>
      </c>
      <c r="N2307" s="109"/>
      <c r="O2307" s="110"/>
      <c r="P2307" s="41" t="str">
        <f t="shared" ref="P2307:P2370" si="36">_xlfn.CONCAT(M2307,IF(N2307&lt;&gt;"",_xlfn.CONCAT("ск",N2307),""))</f>
        <v>1</v>
      </c>
      <c r="Q2307" s="41" t="str">
        <f>INDEX(Торг!$J:$J,MATCH($B2307,Торг!$B:$B,0))</f>
        <v>Ориг</v>
      </c>
      <c r="R2307" s="4" t="b">
        <f>EXACT(VLOOKUP(A2307,Торг!$A:$A,1,0),A2307)</f>
        <v>1</v>
      </c>
    </row>
    <row r="2308" spans="1:18" ht="45" x14ac:dyDescent="0.25">
      <c r="A2308" s="110" t="s">
        <v>3331</v>
      </c>
      <c r="B2308" s="109">
        <v>249713</v>
      </c>
      <c r="C2308" s="109">
        <v>182123</v>
      </c>
      <c r="D2308" s="110" t="s">
        <v>3347</v>
      </c>
      <c r="E2308" s="110" t="s">
        <v>2704</v>
      </c>
      <c r="F2308" s="110"/>
      <c r="G2308" s="110"/>
      <c r="H2308" s="110" t="s">
        <v>2500</v>
      </c>
      <c r="I2308" s="110" t="s">
        <v>10</v>
      </c>
      <c r="J2308" s="111">
        <v>9600</v>
      </c>
      <c r="K2308" s="111">
        <v>12590</v>
      </c>
      <c r="L2308" s="110" t="s">
        <v>2644</v>
      </c>
      <c r="M2308" s="109">
        <v>1</v>
      </c>
      <c r="N2308" s="109"/>
      <c r="O2308" s="110"/>
      <c r="P2308" s="41" t="str">
        <f t="shared" si="36"/>
        <v>1</v>
      </c>
      <c r="Q2308" s="41" t="str">
        <f>INDEX(Торг!$J:$J,MATCH($B2308,Торг!$B:$B,0))</f>
        <v>Ориг</v>
      </c>
      <c r="R2308" s="4" t="b">
        <f>EXACT(VLOOKUP(A2308,Торг!$A:$A,1,0),A2308)</f>
        <v>1</v>
      </c>
    </row>
    <row r="2309" spans="1:18" ht="45" x14ac:dyDescent="0.25">
      <c r="A2309" s="110" t="s">
        <v>3331</v>
      </c>
      <c r="B2309" s="109">
        <v>249707</v>
      </c>
      <c r="C2309" s="109">
        <v>182118</v>
      </c>
      <c r="D2309" s="110" t="s">
        <v>3348</v>
      </c>
      <c r="E2309" s="110" t="s">
        <v>2704</v>
      </c>
      <c r="F2309" s="110"/>
      <c r="G2309" s="110"/>
      <c r="H2309" s="110" t="s">
        <v>2500</v>
      </c>
      <c r="I2309" s="110" t="s">
        <v>10</v>
      </c>
      <c r="J2309" s="111">
        <v>9600</v>
      </c>
      <c r="K2309" s="111">
        <v>12590</v>
      </c>
      <c r="L2309" s="110" t="s">
        <v>2644</v>
      </c>
      <c r="M2309" s="109">
        <v>1</v>
      </c>
      <c r="N2309" s="109"/>
      <c r="O2309" s="110"/>
      <c r="P2309" s="41" t="str">
        <f t="shared" si="36"/>
        <v>1</v>
      </c>
      <c r="Q2309" s="41" t="str">
        <f>INDEX(Торг!$J:$J,MATCH($B2309,Торг!$B:$B,0))</f>
        <v>Ориг</v>
      </c>
      <c r="R2309" s="4" t="b">
        <f>EXACT(VLOOKUP(A2309,Торг!$A:$A,1,0),A2309)</f>
        <v>1</v>
      </c>
    </row>
    <row r="2310" spans="1:18" ht="45" x14ac:dyDescent="0.25">
      <c r="A2310" s="110" t="s">
        <v>3331</v>
      </c>
      <c r="B2310" s="109">
        <v>249711</v>
      </c>
      <c r="C2310" s="109">
        <v>182107</v>
      </c>
      <c r="D2310" s="110" t="s">
        <v>3349</v>
      </c>
      <c r="E2310" s="110" t="s">
        <v>2704</v>
      </c>
      <c r="F2310" s="110"/>
      <c r="G2310" s="110"/>
      <c r="H2310" s="110" t="s">
        <v>2500</v>
      </c>
      <c r="I2310" s="110" t="s">
        <v>10</v>
      </c>
      <c r="J2310" s="111">
        <v>9600</v>
      </c>
      <c r="K2310" s="111">
        <v>12590</v>
      </c>
      <c r="L2310" s="110" t="s">
        <v>2644</v>
      </c>
      <c r="M2310" s="109">
        <v>1</v>
      </c>
      <c r="N2310" s="109"/>
      <c r="O2310" s="110"/>
      <c r="P2310" s="41" t="str">
        <f t="shared" si="36"/>
        <v>1</v>
      </c>
      <c r="Q2310" s="41" t="str">
        <f>INDEX(Торг!$J:$J,MATCH($B2310,Торг!$B:$B,0))</f>
        <v>Ориг</v>
      </c>
      <c r="R2310" s="4" t="b">
        <f>EXACT(VLOOKUP(A2310,Торг!$A:$A,1,0),A2310)</f>
        <v>1</v>
      </c>
    </row>
    <row r="2311" spans="1:18" ht="60" x14ac:dyDescent="0.25">
      <c r="A2311" s="110" t="s">
        <v>2151</v>
      </c>
      <c r="B2311" s="109">
        <v>167594</v>
      </c>
      <c r="C2311" s="109">
        <v>104594</v>
      </c>
      <c r="D2311" s="110" t="s">
        <v>364</v>
      </c>
      <c r="E2311" s="110" t="s">
        <v>2704</v>
      </c>
      <c r="F2311" s="110"/>
      <c r="G2311" s="110"/>
      <c r="H2311" s="110"/>
      <c r="I2311" s="110" t="s">
        <v>10</v>
      </c>
      <c r="J2311" s="111">
        <v>650</v>
      </c>
      <c r="K2311" s="111">
        <v>1290</v>
      </c>
      <c r="L2311" s="110"/>
      <c r="M2311" s="109">
        <v>1</v>
      </c>
      <c r="N2311" s="109"/>
      <c r="O2311" s="110"/>
      <c r="P2311" s="41" t="str">
        <f t="shared" si="36"/>
        <v>1</v>
      </c>
      <c r="Q2311" s="41" t="str">
        <f>INDEX(Торг!$J:$J,MATCH($B2311,Торг!$B:$B,0))</f>
        <v>АТП</v>
      </c>
      <c r="R2311" s="4" t="b">
        <f>EXACT(VLOOKUP(A2311,Торг!$A:$A,1,0),A2311)</f>
        <v>1</v>
      </c>
    </row>
    <row r="2312" spans="1:18" ht="60" x14ac:dyDescent="0.25">
      <c r="A2312" s="110" t="s">
        <v>2151</v>
      </c>
      <c r="B2312" s="109">
        <v>167595</v>
      </c>
      <c r="C2312" s="109">
        <v>104595</v>
      </c>
      <c r="D2312" s="110" t="s">
        <v>363</v>
      </c>
      <c r="E2312" s="110" t="s">
        <v>2704</v>
      </c>
      <c r="F2312" s="110"/>
      <c r="G2312" s="110"/>
      <c r="H2312" s="110"/>
      <c r="I2312" s="110" t="s">
        <v>10</v>
      </c>
      <c r="J2312" s="111">
        <v>650</v>
      </c>
      <c r="K2312" s="111">
        <v>1290</v>
      </c>
      <c r="L2312" s="110"/>
      <c r="M2312" s="109">
        <v>1</v>
      </c>
      <c r="N2312" s="109"/>
      <c r="O2312" s="110"/>
      <c r="P2312" s="41" t="str">
        <f t="shared" si="36"/>
        <v>1</v>
      </c>
      <c r="Q2312" s="41" t="str">
        <f>INDEX(Торг!$J:$J,MATCH($B2312,Торг!$B:$B,0))</f>
        <v>АТП</v>
      </c>
      <c r="R2312" s="4" t="b">
        <f>EXACT(VLOOKUP(A2312,Торг!$A:$A,1,0),A2312)</f>
        <v>1</v>
      </c>
    </row>
    <row r="2313" spans="1:18" ht="60" x14ac:dyDescent="0.25">
      <c r="A2313" s="110" t="s">
        <v>2151</v>
      </c>
      <c r="B2313" s="109">
        <v>167596</v>
      </c>
      <c r="C2313" s="109">
        <v>104596</v>
      </c>
      <c r="D2313" s="110" t="s">
        <v>362</v>
      </c>
      <c r="E2313" s="110" t="s">
        <v>2704</v>
      </c>
      <c r="F2313" s="110"/>
      <c r="G2313" s="110"/>
      <c r="H2313" s="110"/>
      <c r="I2313" s="110" t="s">
        <v>10</v>
      </c>
      <c r="J2313" s="111">
        <v>650</v>
      </c>
      <c r="K2313" s="111">
        <v>1290</v>
      </c>
      <c r="L2313" s="110"/>
      <c r="M2313" s="109">
        <v>1</v>
      </c>
      <c r="N2313" s="109"/>
      <c r="O2313" s="110"/>
      <c r="P2313" s="41" t="str">
        <f t="shared" si="36"/>
        <v>1</v>
      </c>
      <c r="Q2313" s="41" t="str">
        <f>INDEX(Торг!$J:$J,MATCH($B2313,Торг!$B:$B,0))</f>
        <v>АТП</v>
      </c>
      <c r="R2313" s="4" t="b">
        <f>EXACT(VLOOKUP(A2313,Торг!$A:$A,1,0),A2313)</f>
        <v>1</v>
      </c>
    </row>
    <row r="2314" spans="1:18" ht="60" x14ac:dyDescent="0.25">
      <c r="A2314" s="110" t="s">
        <v>2151</v>
      </c>
      <c r="B2314" s="109">
        <v>167597</v>
      </c>
      <c r="C2314" s="109">
        <v>104597</v>
      </c>
      <c r="D2314" s="110" t="s">
        <v>361</v>
      </c>
      <c r="E2314" s="110" t="s">
        <v>2704</v>
      </c>
      <c r="F2314" s="110"/>
      <c r="G2314" s="110"/>
      <c r="H2314" s="110"/>
      <c r="I2314" s="110" t="s">
        <v>10</v>
      </c>
      <c r="J2314" s="111">
        <v>650</v>
      </c>
      <c r="K2314" s="111">
        <v>1290</v>
      </c>
      <c r="L2314" s="110"/>
      <c r="M2314" s="109">
        <v>1</v>
      </c>
      <c r="N2314" s="109"/>
      <c r="O2314" s="110"/>
      <c r="P2314" s="41" t="str">
        <f t="shared" si="36"/>
        <v>1</v>
      </c>
      <c r="Q2314" s="41" t="str">
        <f>INDEX(Торг!$J:$J,MATCH($B2314,Торг!$B:$B,0))</f>
        <v>АТП</v>
      </c>
      <c r="R2314" s="4" t="b">
        <f>EXACT(VLOOKUP(A2314,Торг!$A:$A,1,0),A2314)</f>
        <v>1</v>
      </c>
    </row>
    <row r="2315" spans="1:18" ht="60" x14ac:dyDescent="0.25">
      <c r="A2315" s="110" t="s">
        <v>2151</v>
      </c>
      <c r="B2315" s="109">
        <v>167598</v>
      </c>
      <c r="C2315" s="109">
        <v>104598</v>
      </c>
      <c r="D2315" s="110" t="s">
        <v>360</v>
      </c>
      <c r="E2315" s="110" t="s">
        <v>2704</v>
      </c>
      <c r="F2315" s="110"/>
      <c r="G2315" s="110"/>
      <c r="H2315" s="110"/>
      <c r="I2315" s="110" t="s">
        <v>10</v>
      </c>
      <c r="J2315" s="111">
        <v>650</v>
      </c>
      <c r="K2315" s="111">
        <v>1290</v>
      </c>
      <c r="L2315" s="110"/>
      <c r="M2315" s="109">
        <v>1</v>
      </c>
      <c r="N2315" s="109"/>
      <c r="O2315" s="110"/>
      <c r="P2315" s="41" t="str">
        <f t="shared" si="36"/>
        <v>1</v>
      </c>
      <c r="Q2315" s="41" t="str">
        <f>INDEX(Торг!$J:$J,MATCH($B2315,Торг!$B:$B,0))</f>
        <v>АТП</v>
      </c>
      <c r="R2315" s="4" t="b">
        <f>EXACT(VLOOKUP(A2315,Торг!$A:$A,1,0),A2315)</f>
        <v>1</v>
      </c>
    </row>
    <row r="2316" spans="1:18" ht="60" x14ac:dyDescent="0.25">
      <c r="A2316" s="110" t="s">
        <v>2151</v>
      </c>
      <c r="B2316" s="109">
        <v>167599</v>
      </c>
      <c r="C2316" s="109">
        <v>104599</v>
      </c>
      <c r="D2316" s="110" t="s">
        <v>359</v>
      </c>
      <c r="E2316" s="110" t="s">
        <v>2704</v>
      </c>
      <c r="F2316" s="110"/>
      <c r="G2316" s="110"/>
      <c r="H2316" s="110"/>
      <c r="I2316" s="110" t="s">
        <v>10</v>
      </c>
      <c r="J2316" s="111">
        <v>650</v>
      </c>
      <c r="K2316" s="111">
        <v>1290</v>
      </c>
      <c r="L2316" s="110"/>
      <c r="M2316" s="109">
        <v>1</v>
      </c>
      <c r="N2316" s="109"/>
      <c r="O2316" s="110"/>
      <c r="P2316" s="41" t="str">
        <f t="shared" si="36"/>
        <v>1</v>
      </c>
      <c r="Q2316" s="41" t="str">
        <f>INDEX(Торг!$J:$J,MATCH($B2316,Торг!$B:$B,0))</f>
        <v>АТП</v>
      </c>
      <c r="R2316" s="4" t="b">
        <f>EXACT(VLOOKUP(A2316,Торг!$A:$A,1,0),A2316)</f>
        <v>1</v>
      </c>
    </row>
    <row r="2317" spans="1:18" ht="60" x14ac:dyDescent="0.25">
      <c r="A2317" s="110" t="s">
        <v>2151</v>
      </c>
      <c r="B2317" s="109">
        <v>167600</v>
      </c>
      <c r="C2317" s="109">
        <v>104600</v>
      </c>
      <c r="D2317" s="110" t="s">
        <v>358</v>
      </c>
      <c r="E2317" s="110" t="s">
        <v>2704</v>
      </c>
      <c r="F2317" s="110"/>
      <c r="G2317" s="110"/>
      <c r="H2317" s="110"/>
      <c r="I2317" s="110" t="s">
        <v>10</v>
      </c>
      <c r="J2317" s="111">
        <v>650</v>
      </c>
      <c r="K2317" s="111">
        <v>1290</v>
      </c>
      <c r="L2317" s="110"/>
      <c r="M2317" s="109">
        <v>1</v>
      </c>
      <c r="N2317" s="109"/>
      <c r="O2317" s="110"/>
      <c r="P2317" s="41" t="str">
        <f t="shared" si="36"/>
        <v>1</v>
      </c>
      <c r="Q2317" s="41" t="str">
        <f>INDEX(Торг!$J:$J,MATCH($B2317,Торг!$B:$B,0))</f>
        <v>АТП</v>
      </c>
      <c r="R2317" s="4" t="b">
        <f>EXACT(VLOOKUP(A2317,Торг!$A:$A,1,0),A2317)</f>
        <v>1</v>
      </c>
    </row>
    <row r="2318" spans="1:18" ht="60" x14ac:dyDescent="0.25">
      <c r="A2318" s="110" t="s">
        <v>2151</v>
      </c>
      <c r="B2318" s="109">
        <v>167601</v>
      </c>
      <c r="C2318" s="109">
        <v>104601</v>
      </c>
      <c r="D2318" s="110" t="s">
        <v>357</v>
      </c>
      <c r="E2318" s="110" t="s">
        <v>2704</v>
      </c>
      <c r="F2318" s="110"/>
      <c r="G2318" s="110"/>
      <c r="H2318" s="110"/>
      <c r="I2318" s="110" t="s">
        <v>10</v>
      </c>
      <c r="J2318" s="111">
        <v>650</v>
      </c>
      <c r="K2318" s="111">
        <v>1290</v>
      </c>
      <c r="L2318" s="110"/>
      <c r="M2318" s="109">
        <v>1</v>
      </c>
      <c r="N2318" s="109"/>
      <c r="O2318" s="110"/>
      <c r="P2318" s="41" t="str">
        <f t="shared" si="36"/>
        <v>1</v>
      </c>
      <c r="Q2318" s="41" t="str">
        <f>INDEX(Торг!$J:$J,MATCH($B2318,Торг!$B:$B,0))</f>
        <v>АТП</v>
      </c>
      <c r="R2318" s="4" t="b">
        <f>EXACT(VLOOKUP(A2318,Торг!$A:$A,1,0),A2318)</f>
        <v>1</v>
      </c>
    </row>
    <row r="2319" spans="1:18" ht="60" x14ac:dyDescent="0.25">
      <c r="A2319" s="110" t="s">
        <v>2151</v>
      </c>
      <c r="B2319" s="109">
        <v>167602</v>
      </c>
      <c r="C2319" s="109">
        <v>104602</v>
      </c>
      <c r="D2319" s="110" t="s">
        <v>356</v>
      </c>
      <c r="E2319" s="110" t="s">
        <v>2704</v>
      </c>
      <c r="F2319" s="110"/>
      <c r="G2319" s="110"/>
      <c r="H2319" s="110"/>
      <c r="I2319" s="110" t="s">
        <v>10</v>
      </c>
      <c r="J2319" s="111">
        <v>650</v>
      </c>
      <c r="K2319" s="111">
        <v>1290</v>
      </c>
      <c r="L2319" s="110"/>
      <c r="M2319" s="109">
        <v>1</v>
      </c>
      <c r="N2319" s="109"/>
      <c r="O2319" s="110"/>
      <c r="P2319" s="41" t="str">
        <f t="shared" si="36"/>
        <v>1</v>
      </c>
      <c r="Q2319" s="41" t="str">
        <f>INDEX(Торг!$J:$J,MATCH($B2319,Торг!$B:$B,0))</f>
        <v>АТП</v>
      </c>
      <c r="R2319" s="4" t="b">
        <f>EXACT(VLOOKUP(A2319,Торг!$A:$A,1,0),A2319)</f>
        <v>1</v>
      </c>
    </row>
    <row r="2320" spans="1:18" ht="60" x14ac:dyDescent="0.25">
      <c r="A2320" s="110" t="s">
        <v>2151</v>
      </c>
      <c r="B2320" s="109">
        <v>167603</v>
      </c>
      <c r="C2320" s="109">
        <v>104603</v>
      </c>
      <c r="D2320" s="110" t="s">
        <v>355</v>
      </c>
      <c r="E2320" s="110" t="s">
        <v>2704</v>
      </c>
      <c r="F2320" s="110"/>
      <c r="G2320" s="110"/>
      <c r="H2320" s="110"/>
      <c r="I2320" s="110" t="s">
        <v>10</v>
      </c>
      <c r="J2320" s="111">
        <v>650</v>
      </c>
      <c r="K2320" s="111">
        <v>1290</v>
      </c>
      <c r="L2320" s="110"/>
      <c r="M2320" s="109">
        <v>1</v>
      </c>
      <c r="N2320" s="109"/>
      <c r="O2320" s="110"/>
      <c r="P2320" s="41" t="str">
        <f t="shared" si="36"/>
        <v>1</v>
      </c>
      <c r="Q2320" s="41" t="str">
        <f>INDEX(Торг!$J:$J,MATCH($B2320,Торг!$B:$B,0))</f>
        <v>АТП</v>
      </c>
      <c r="R2320" s="4" t="b">
        <f>EXACT(VLOOKUP(A2320,Торг!$A:$A,1,0),A2320)</f>
        <v>1</v>
      </c>
    </row>
    <row r="2321" spans="1:18" ht="60" x14ac:dyDescent="0.25">
      <c r="A2321" s="110" t="s">
        <v>2151</v>
      </c>
      <c r="B2321" s="109">
        <v>167604</v>
      </c>
      <c r="C2321" s="109">
        <v>104604</v>
      </c>
      <c r="D2321" s="110" t="s">
        <v>354</v>
      </c>
      <c r="E2321" s="110" t="s">
        <v>2704</v>
      </c>
      <c r="F2321" s="110"/>
      <c r="G2321" s="110"/>
      <c r="H2321" s="110"/>
      <c r="I2321" s="110" t="s">
        <v>10</v>
      </c>
      <c r="J2321" s="111">
        <v>650</v>
      </c>
      <c r="K2321" s="111">
        <v>1290</v>
      </c>
      <c r="L2321" s="110"/>
      <c r="M2321" s="109">
        <v>1</v>
      </c>
      <c r="N2321" s="109"/>
      <c r="O2321" s="110"/>
      <c r="P2321" s="41" t="str">
        <f t="shared" si="36"/>
        <v>1</v>
      </c>
      <c r="Q2321" s="41" t="str">
        <f>INDEX(Торг!$J:$J,MATCH($B2321,Торг!$B:$B,0))</f>
        <v>АТП</v>
      </c>
      <c r="R2321" s="4" t="b">
        <f>EXACT(VLOOKUP(A2321,Торг!$A:$A,1,0),A2321)</f>
        <v>1</v>
      </c>
    </row>
    <row r="2322" spans="1:18" ht="60" x14ac:dyDescent="0.25">
      <c r="A2322" s="110" t="s">
        <v>2151</v>
      </c>
      <c r="B2322" s="109">
        <v>167605</v>
      </c>
      <c r="C2322" s="109">
        <v>104605</v>
      </c>
      <c r="D2322" s="110" t="s">
        <v>353</v>
      </c>
      <c r="E2322" s="110" t="s">
        <v>2704</v>
      </c>
      <c r="F2322" s="110"/>
      <c r="G2322" s="110"/>
      <c r="H2322" s="110"/>
      <c r="I2322" s="110" t="s">
        <v>10</v>
      </c>
      <c r="J2322" s="111">
        <v>650</v>
      </c>
      <c r="K2322" s="111">
        <v>1290</v>
      </c>
      <c r="L2322" s="110"/>
      <c r="M2322" s="109">
        <v>1</v>
      </c>
      <c r="N2322" s="109"/>
      <c r="O2322" s="110"/>
      <c r="P2322" s="41" t="str">
        <f t="shared" si="36"/>
        <v>1</v>
      </c>
      <c r="Q2322" s="41" t="str">
        <f>INDEX(Торг!$J:$J,MATCH($B2322,Торг!$B:$B,0))</f>
        <v>АТП</v>
      </c>
      <c r="R2322" s="4" t="b">
        <f>EXACT(VLOOKUP(A2322,Торг!$A:$A,1,0),A2322)</f>
        <v>1</v>
      </c>
    </row>
    <row r="2323" spans="1:18" ht="60" x14ac:dyDescent="0.25">
      <c r="A2323" s="110" t="s">
        <v>2151</v>
      </c>
      <c r="B2323" s="109">
        <v>167606</v>
      </c>
      <c r="C2323" s="109">
        <v>104606</v>
      </c>
      <c r="D2323" s="110" t="s">
        <v>352</v>
      </c>
      <c r="E2323" s="110" t="s">
        <v>2704</v>
      </c>
      <c r="F2323" s="110"/>
      <c r="G2323" s="110"/>
      <c r="H2323" s="110"/>
      <c r="I2323" s="110" t="s">
        <v>10</v>
      </c>
      <c r="J2323" s="111">
        <v>650</v>
      </c>
      <c r="K2323" s="111">
        <v>1290</v>
      </c>
      <c r="L2323" s="110"/>
      <c r="M2323" s="109">
        <v>1</v>
      </c>
      <c r="N2323" s="109"/>
      <c r="O2323" s="110"/>
      <c r="P2323" s="41" t="str">
        <f t="shared" si="36"/>
        <v>1</v>
      </c>
      <c r="Q2323" s="41" t="str">
        <f>INDEX(Торг!$J:$J,MATCH($B2323,Торг!$B:$B,0))</f>
        <v>АТП</v>
      </c>
      <c r="R2323" s="4" t="b">
        <f>EXACT(VLOOKUP(A2323,Торг!$A:$A,1,0),A2323)</f>
        <v>1</v>
      </c>
    </row>
    <row r="2324" spans="1:18" ht="60" x14ac:dyDescent="0.25">
      <c r="A2324" s="110" t="s">
        <v>2151</v>
      </c>
      <c r="B2324" s="109">
        <v>167607</v>
      </c>
      <c r="C2324" s="109">
        <v>104607</v>
      </c>
      <c r="D2324" s="110" t="s">
        <v>351</v>
      </c>
      <c r="E2324" s="110" t="s">
        <v>2704</v>
      </c>
      <c r="F2324" s="110"/>
      <c r="G2324" s="110"/>
      <c r="H2324" s="110"/>
      <c r="I2324" s="110" t="s">
        <v>10</v>
      </c>
      <c r="J2324" s="111">
        <v>650</v>
      </c>
      <c r="K2324" s="111">
        <v>1290</v>
      </c>
      <c r="L2324" s="110"/>
      <c r="M2324" s="109">
        <v>1</v>
      </c>
      <c r="N2324" s="109"/>
      <c r="O2324" s="110"/>
      <c r="P2324" s="41" t="str">
        <f t="shared" si="36"/>
        <v>1</v>
      </c>
      <c r="Q2324" s="41" t="str">
        <f>INDEX(Торг!$J:$J,MATCH($B2324,Торг!$B:$B,0))</f>
        <v>АТП</v>
      </c>
      <c r="R2324" s="4" t="b">
        <f>EXACT(VLOOKUP(A2324,Торг!$A:$A,1,0),A2324)</f>
        <v>1</v>
      </c>
    </row>
    <row r="2325" spans="1:18" ht="60" x14ac:dyDescent="0.25">
      <c r="A2325" s="110" t="s">
        <v>2151</v>
      </c>
      <c r="B2325" s="109">
        <v>167608</v>
      </c>
      <c r="C2325" s="109">
        <v>104608</v>
      </c>
      <c r="D2325" s="110" t="s">
        <v>350</v>
      </c>
      <c r="E2325" s="110" t="s">
        <v>2704</v>
      </c>
      <c r="F2325" s="110"/>
      <c r="G2325" s="110"/>
      <c r="H2325" s="110"/>
      <c r="I2325" s="110" t="s">
        <v>10</v>
      </c>
      <c r="J2325" s="111">
        <v>650</v>
      </c>
      <c r="K2325" s="111">
        <v>1290</v>
      </c>
      <c r="L2325" s="110"/>
      <c r="M2325" s="109">
        <v>1</v>
      </c>
      <c r="N2325" s="109"/>
      <c r="O2325" s="110"/>
      <c r="P2325" s="41" t="str">
        <f t="shared" si="36"/>
        <v>1</v>
      </c>
      <c r="Q2325" s="41" t="str">
        <f>INDEX(Торг!$J:$J,MATCH($B2325,Торг!$B:$B,0))</f>
        <v>АТП</v>
      </c>
      <c r="R2325" s="4" t="b">
        <f>EXACT(VLOOKUP(A2325,Торг!$A:$A,1,0),A2325)</f>
        <v>1</v>
      </c>
    </row>
    <row r="2326" spans="1:18" ht="75" x14ac:dyDescent="0.25">
      <c r="A2326" s="110" t="s">
        <v>2151</v>
      </c>
      <c r="B2326" s="109">
        <v>167609</v>
      </c>
      <c r="C2326" s="109">
        <v>104609</v>
      </c>
      <c r="D2326" s="110" t="s">
        <v>349</v>
      </c>
      <c r="E2326" s="110" t="s">
        <v>2704</v>
      </c>
      <c r="F2326" s="110"/>
      <c r="G2326" s="110"/>
      <c r="H2326" s="110"/>
      <c r="I2326" s="110" t="s">
        <v>10</v>
      </c>
      <c r="J2326" s="111">
        <v>650</v>
      </c>
      <c r="K2326" s="111">
        <v>1290</v>
      </c>
      <c r="L2326" s="110"/>
      <c r="M2326" s="109">
        <v>1</v>
      </c>
      <c r="N2326" s="109"/>
      <c r="O2326" s="110"/>
      <c r="P2326" s="41" t="str">
        <f t="shared" si="36"/>
        <v>1</v>
      </c>
      <c r="Q2326" s="41" t="str">
        <f>INDEX(Торг!$J:$J,MATCH($B2326,Торг!$B:$B,0))</f>
        <v>АТП</v>
      </c>
      <c r="R2326" s="4" t="b">
        <f>EXACT(VLOOKUP(A2326,Торг!$A:$A,1,0),A2326)</f>
        <v>1</v>
      </c>
    </row>
    <row r="2327" spans="1:18" ht="60" x14ac:dyDescent="0.25">
      <c r="A2327" s="110" t="s">
        <v>2151</v>
      </c>
      <c r="B2327" s="109">
        <v>167610</v>
      </c>
      <c r="C2327" s="109">
        <v>104610</v>
      </c>
      <c r="D2327" s="110" t="s">
        <v>348</v>
      </c>
      <c r="E2327" s="110" t="s">
        <v>2704</v>
      </c>
      <c r="F2327" s="110"/>
      <c r="G2327" s="110"/>
      <c r="H2327" s="110"/>
      <c r="I2327" s="110" t="s">
        <v>10</v>
      </c>
      <c r="J2327" s="111">
        <v>650</v>
      </c>
      <c r="K2327" s="111">
        <v>1290</v>
      </c>
      <c r="L2327" s="110"/>
      <c r="M2327" s="109">
        <v>1</v>
      </c>
      <c r="N2327" s="109"/>
      <c r="O2327" s="110"/>
      <c r="P2327" s="41" t="str">
        <f t="shared" si="36"/>
        <v>1</v>
      </c>
      <c r="Q2327" s="41" t="str">
        <f>INDEX(Торг!$J:$J,MATCH($B2327,Торг!$B:$B,0))</f>
        <v>АТП</v>
      </c>
      <c r="R2327" s="4" t="b">
        <f>EXACT(VLOOKUP(A2327,Торг!$A:$A,1,0),A2327)</f>
        <v>1</v>
      </c>
    </row>
    <row r="2328" spans="1:18" ht="75" x14ac:dyDescent="0.25">
      <c r="A2328" s="110" t="s">
        <v>2151</v>
      </c>
      <c r="B2328" s="109">
        <v>167611</v>
      </c>
      <c r="C2328" s="109">
        <v>104611</v>
      </c>
      <c r="D2328" s="110" t="s">
        <v>347</v>
      </c>
      <c r="E2328" s="110" t="s">
        <v>2704</v>
      </c>
      <c r="F2328" s="110"/>
      <c r="G2328" s="110"/>
      <c r="H2328" s="110"/>
      <c r="I2328" s="110" t="s">
        <v>10</v>
      </c>
      <c r="J2328" s="111">
        <v>650</v>
      </c>
      <c r="K2328" s="111">
        <v>1290</v>
      </c>
      <c r="L2328" s="110"/>
      <c r="M2328" s="109">
        <v>1</v>
      </c>
      <c r="N2328" s="109"/>
      <c r="O2328" s="110"/>
      <c r="P2328" s="41" t="str">
        <f t="shared" si="36"/>
        <v>1</v>
      </c>
      <c r="Q2328" s="41" t="str">
        <f>INDEX(Торг!$J:$J,MATCH($B2328,Торг!$B:$B,0))</f>
        <v>АТП</v>
      </c>
      <c r="R2328" s="4" t="b">
        <f>EXACT(VLOOKUP(A2328,Торг!$A:$A,1,0),A2328)</f>
        <v>1</v>
      </c>
    </row>
    <row r="2329" spans="1:18" ht="60" x14ac:dyDescent="0.25">
      <c r="A2329" s="110" t="s">
        <v>2151</v>
      </c>
      <c r="B2329" s="109">
        <v>167612</v>
      </c>
      <c r="C2329" s="109">
        <v>104612</v>
      </c>
      <c r="D2329" s="110" t="s">
        <v>346</v>
      </c>
      <c r="E2329" s="110" t="s">
        <v>2704</v>
      </c>
      <c r="F2329" s="110"/>
      <c r="G2329" s="110"/>
      <c r="H2329" s="110"/>
      <c r="I2329" s="110" t="s">
        <v>10</v>
      </c>
      <c r="J2329" s="111">
        <v>650</v>
      </c>
      <c r="K2329" s="111">
        <v>1290</v>
      </c>
      <c r="L2329" s="110"/>
      <c r="M2329" s="109">
        <v>1</v>
      </c>
      <c r="N2329" s="109"/>
      <c r="O2329" s="110"/>
      <c r="P2329" s="41" t="str">
        <f t="shared" si="36"/>
        <v>1</v>
      </c>
      <c r="Q2329" s="41" t="str">
        <f>INDEX(Торг!$J:$J,MATCH($B2329,Торг!$B:$B,0))</f>
        <v>АТП</v>
      </c>
      <c r="R2329" s="4" t="b">
        <f>EXACT(VLOOKUP(A2329,Торг!$A:$A,1,0),A2329)</f>
        <v>1</v>
      </c>
    </row>
    <row r="2330" spans="1:18" ht="60" x14ac:dyDescent="0.25">
      <c r="A2330" s="110" t="s">
        <v>2151</v>
      </c>
      <c r="B2330" s="109">
        <v>167613</v>
      </c>
      <c r="C2330" s="109">
        <v>104613</v>
      </c>
      <c r="D2330" s="110" t="s">
        <v>345</v>
      </c>
      <c r="E2330" s="110" t="s">
        <v>2704</v>
      </c>
      <c r="F2330" s="110"/>
      <c r="G2330" s="110"/>
      <c r="H2330" s="110"/>
      <c r="I2330" s="110" t="s">
        <v>10</v>
      </c>
      <c r="J2330" s="111">
        <v>650</v>
      </c>
      <c r="K2330" s="111">
        <v>1290</v>
      </c>
      <c r="L2330" s="110"/>
      <c r="M2330" s="109">
        <v>1</v>
      </c>
      <c r="N2330" s="109"/>
      <c r="O2330" s="110"/>
      <c r="P2330" s="41" t="str">
        <f t="shared" si="36"/>
        <v>1</v>
      </c>
      <c r="Q2330" s="41" t="str">
        <f>INDEX(Торг!$J:$J,MATCH($B2330,Торг!$B:$B,0))</f>
        <v>АТП</v>
      </c>
      <c r="R2330" s="4" t="b">
        <f>EXACT(VLOOKUP(A2330,Торг!$A:$A,1,0),A2330)</f>
        <v>1</v>
      </c>
    </row>
    <row r="2331" spans="1:18" ht="60" x14ac:dyDescent="0.25">
      <c r="A2331" s="110" t="s">
        <v>2151</v>
      </c>
      <c r="B2331" s="109">
        <v>167614</v>
      </c>
      <c r="C2331" s="109">
        <v>104614</v>
      </c>
      <c r="D2331" s="110" t="s">
        <v>344</v>
      </c>
      <c r="E2331" s="110" t="s">
        <v>2704</v>
      </c>
      <c r="F2331" s="110"/>
      <c r="G2331" s="110"/>
      <c r="H2331" s="110"/>
      <c r="I2331" s="110" t="s">
        <v>10</v>
      </c>
      <c r="J2331" s="111">
        <v>650</v>
      </c>
      <c r="K2331" s="111">
        <v>1290</v>
      </c>
      <c r="L2331" s="110"/>
      <c r="M2331" s="109">
        <v>1</v>
      </c>
      <c r="N2331" s="109"/>
      <c r="O2331" s="110"/>
      <c r="P2331" s="41" t="str">
        <f t="shared" si="36"/>
        <v>1</v>
      </c>
      <c r="Q2331" s="41" t="str">
        <f>INDEX(Торг!$J:$J,MATCH($B2331,Торг!$B:$B,0))</f>
        <v>АТП</v>
      </c>
      <c r="R2331" s="4" t="b">
        <f>EXACT(VLOOKUP(A2331,Торг!$A:$A,1,0),A2331)</f>
        <v>1</v>
      </c>
    </row>
    <row r="2332" spans="1:18" ht="60" x14ac:dyDescent="0.25">
      <c r="A2332" s="110" t="s">
        <v>2151</v>
      </c>
      <c r="B2332" s="109">
        <v>167615</v>
      </c>
      <c r="C2332" s="109">
        <v>104615</v>
      </c>
      <c r="D2332" s="110" t="s">
        <v>343</v>
      </c>
      <c r="E2332" s="110" t="s">
        <v>2704</v>
      </c>
      <c r="F2332" s="110"/>
      <c r="G2332" s="110"/>
      <c r="H2332" s="110"/>
      <c r="I2332" s="110" t="s">
        <v>10</v>
      </c>
      <c r="J2332" s="111">
        <v>650</v>
      </c>
      <c r="K2332" s="111">
        <v>1290</v>
      </c>
      <c r="L2332" s="110"/>
      <c r="M2332" s="109">
        <v>1</v>
      </c>
      <c r="N2332" s="109"/>
      <c r="O2332" s="110"/>
      <c r="P2332" s="41" t="str">
        <f t="shared" si="36"/>
        <v>1</v>
      </c>
      <c r="Q2332" s="41" t="str">
        <f>INDEX(Торг!$J:$J,MATCH($B2332,Торг!$B:$B,0))</f>
        <v>АТП</v>
      </c>
      <c r="R2332" s="4" t="b">
        <f>EXACT(VLOOKUP(A2332,Торг!$A:$A,1,0),A2332)</f>
        <v>1</v>
      </c>
    </row>
    <row r="2333" spans="1:18" ht="60" x14ac:dyDescent="0.25">
      <c r="A2333" s="110" t="s">
        <v>2151</v>
      </c>
      <c r="B2333" s="109">
        <v>167616</v>
      </c>
      <c r="C2333" s="109">
        <v>104616</v>
      </c>
      <c r="D2333" s="110" t="s">
        <v>342</v>
      </c>
      <c r="E2333" s="110" t="s">
        <v>2704</v>
      </c>
      <c r="F2333" s="110"/>
      <c r="G2333" s="110"/>
      <c r="H2333" s="110"/>
      <c r="I2333" s="110" t="s">
        <v>10</v>
      </c>
      <c r="J2333" s="111">
        <v>650</v>
      </c>
      <c r="K2333" s="111">
        <v>1290</v>
      </c>
      <c r="L2333" s="110"/>
      <c r="M2333" s="109">
        <v>1</v>
      </c>
      <c r="N2333" s="109"/>
      <c r="O2333" s="110"/>
      <c r="P2333" s="41" t="str">
        <f t="shared" si="36"/>
        <v>1</v>
      </c>
      <c r="Q2333" s="41" t="str">
        <f>INDEX(Торг!$J:$J,MATCH($B2333,Торг!$B:$B,0))</f>
        <v>АТП</v>
      </c>
      <c r="R2333" s="4" t="b">
        <f>EXACT(VLOOKUP(A2333,Торг!$A:$A,1,0),A2333)</f>
        <v>1</v>
      </c>
    </row>
    <row r="2334" spans="1:18" ht="60" x14ac:dyDescent="0.25">
      <c r="A2334" s="110" t="s">
        <v>2151</v>
      </c>
      <c r="B2334" s="109">
        <v>248543</v>
      </c>
      <c r="C2334" s="109">
        <v>173656</v>
      </c>
      <c r="D2334" s="110" t="s">
        <v>2152</v>
      </c>
      <c r="E2334" s="110" t="s">
        <v>2704</v>
      </c>
      <c r="F2334" s="110"/>
      <c r="G2334" s="110"/>
      <c r="H2334" s="110"/>
      <c r="I2334" s="110" t="s">
        <v>10</v>
      </c>
      <c r="J2334" s="111">
        <v>650</v>
      </c>
      <c r="K2334" s="111">
        <v>1290</v>
      </c>
      <c r="L2334" s="110"/>
      <c r="M2334" s="109">
        <v>1</v>
      </c>
      <c r="N2334" s="109"/>
      <c r="O2334" s="110"/>
      <c r="P2334" s="41" t="str">
        <f t="shared" si="36"/>
        <v>1</v>
      </c>
      <c r="Q2334" s="41" t="str">
        <f>INDEX(Торг!$J:$J,MATCH($B2334,Торг!$B:$B,0))</f>
        <v>АТП</v>
      </c>
      <c r="R2334" s="4" t="b">
        <f>EXACT(VLOOKUP(A2334,Торг!$A:$A,1,0),A2334)</f>
        <v>1</v>
      </c>
    </row>
    <row r="2335" spans="1:18" ht="60" x14ac:dyDescent="0.25">
      <c r="A2335" s="110" t="s">
        <v>2151</v>
      </c>
      <c r="B2335" s="109">
        <v>167617</v>
      </c>
      <c r="C2335" s="109">
        <v>104617</v>
      </c>
      <c r="D2335" s="110" t="s">
        <v>341</v>
      </c>
      <c r="E2335" s="110" t="s">
        <v>2704</v>
      </c>
      <c r="F2335" s="110"/>
      <c r="G2335" s="110"/>
      <c r="H2335" s="110"/>
      <c r="I2335" s="110" t="s">
        <v>10</v>
      </c>
      <c r="J2335" s="111">
        <v>650</v>
      </c>
      <c r="K2335" s="111">
        <v>1290</v>
      </c>
      <c r="L2335" s="110"/>
      <c r="M2335" s="109">
        <v>1</v>
      </c>
      <c r="N2335" s="109"/>
      <c r="O2335" s="110"/>
      <c r="P2335" s="41" t="str">
        <f t="shared" si="36"/>
        <v>1</v>
      </c>
      <c r="Q2335" s="41" t="str">
        <f>INDEX(Торг!$J:$J,MATCH($B2335,Торг!$B:$B,0))</f>
        <v>АТП</v>
      </c>
      <c r="R2335" s="4" t="b">
        <f>EXACT(VLOOKUP(A2335,Торг!$A:$A,1,0),A2335)</f>
        <v>1</v>
      </c>
    </row>
    <row r="2336" spans="1:18" ht="60" x14ac:dyDescent="0.25">
      <c r="A2336" s="110" t="s">
        <v>2151</v>
      </c>
      <c r="B2336" s="109">
        <v>167618</v>
      </c>
      <c r="C2336" s="109">
        <v>104618</v>
      </c>
      <c r="D2336" s="110" t="s">
        <v>340</v>
      </c>
      <c r="E2336" s="110" t="s">
        <v>2704</v>
      </c>
      <c r="F2336" s="110"/>
      <c r="G2336" s="110"/>
      <c r="H2336" s="110"/>
      <c r="I2336" s="110" t="s">
        <v>10</v>
      </c>
      <c r="J2336" s="111">
        <v>650</v>
      </c>
      <c r="K2336" s="111">
        <v>1290</v>
      </c>
      <c r="L2336" s="110"/>
      <c r="M2336" s="109">
        <v>1</v>
      </c>
      <c r="N2336" s="109"/>
      <c r="O2336" s="110"/>
      <c r="P2336" s="41" t="str">
        <f t="shared" si="36"/>
        <v>1</v>
      </c>
      <c r="Q2336" s="41" t="str">
        <f>INDEX(Торг!$J:$J,MATCH($B2336,Торг!$B:$B,0))</f>
        <v>АТП</v>
      </c>
      <c r="R2336" s="4" t="b">
        <f>EXACT(VLOOKUP(A2336,Торг!$A:$A,1,0),A2336)</f>
        <v>1</v>
      </c>
    </row>
    <row r="2337" spans="1:18" ht="60" x14ac:dyDescent="0.25">
      <c r="A2337" s="110" t="s">
        <v>2151</v>
      </c>
      <c r="B2337" s="109">
        <v>167619</v>
      </c>
      <c r="C2337" s="109">
        <v>104619</v>
      </c>
      <c r="D2337" s="110" t="s">
        <v>339</v>
      </c>
      <c r="E2337" s="110" t="s">
        <v>2704</v>
      </c>
      <c r="F2337" s="110"/>
      <c r="G2337" s="110"/>
      <c r="H2337" s="110"/>
      <c r="I2337" s="110" t="s">
        <v>10</v>
      </c>
      <c r="J2337" s="111">
        <v>650</v>
      </c>
      <c r="K2337" s="111">
        <v>1290</v>
      </c>
      <c r="L2337" s="110"/>
      <c r="M2337" s="109">
        <v>1</v>
      </c>
      <c r="N2337" s="109"/>
      <c r="O2337" s="110"/>
      <c r="P2337" s="41" t="str">
        <f t="shared" si="36"/>
        <v>1</v>
      </c>
      <c r="Q2337" s="41" t="str">
        <f>INDEX(Торг!$J:$J,MATCH($B2337,Торг!$B:$B,0))</f>
        <v>АТП</v>
      </c>
      <c r="R2337" s="4" t="b">
        <f>EXACT(VLOOKUP(A2337,Торг!$A:$A,1,0),A2337)</f>
        <v>1</v>
      </c>
    </row>
    <row r="2338" spans="1:18" ht="60" x14ac:dyDescent="0.25">
      <c r="A2338" s="110" t="s">
        <v>2151</v>
      </c>
      <c r="B2338" s="109">
        <v>167620</v>
      </c>
      <c r="C2338" s="109">
        <v>104620</v>
      </c>
      <c r="D2338" s="110" t="s">
        <v>338</v>
      </c>
      <c r="E2338" s="110" t="s">
        <v>2704</v>
      </c>
      <c r="F2338" s="110"/>
      <c r="G2338" s="110"/>
      <c r="H2338" s="110"/>
      <c r="I2338" s="110" t="s">
        <v>10</v>
      </c>
      <c r="J2338" s="111">
        <v>650</v>
      </c>
      <c r="K2338" s="111">
        <v>1290</v>
      </c>
      <c r="L2338" s="110"/>
      <c r="M2338" s="109">
        <v>1</v>
      </c>
      <c r="N2338" s="109"/>
      <c r="O2338" s="110"/>
      <c r="P2338" s="41" t="str">
        <f t="shared" si="36"/>
        <v>1</v>
      </c>
      <c r="Q2338" s="41" t="str">
        <f>INDEX(Торг!$J:$J,MATCH($B2338,Торг!$B:$B,0))</f>
        <v>АТП</v>
      </c>
      <c r="R2338" s="4" t="b">
        <f>EXACT(VLOOKUP(A2338,Торг!$A:$A,1,0),A2338)</f>
        <v>1</v>
      </c>
    </row>
    <row r="2339" spans="1:18" ht="60" x14ac:dyDescent="0.25">
      <c r="A2339" s="110" t="s">
        <v>2151</v>
      </c>
      <c r="B2339" s="109">
        <v>167621</v>
      </c>
      <c r="C2339" s="109">
        <v>104621</v>
      </c>
      <c r="D2339" s="110" t="s">
        <v>337</v>
      </c>
      <c r="E2339" s="110" t="s">
        <v>2704</v>
      </c>
      <c r="F2339" s="110"/>
      <c r="G2339" s="110"/>
      <c r="H2339" s="110"/>
      <c r="I2339" s="110" t="s">
        <v>10</v>
      </c>
      <c r="J2339" s="111">
        <v>650</v>
      </c>
      <c r="K2339" s="111">
        <v>1290</v>
      </c>
      <c r="L2339" s="110"/>
      <c r="M2339" s="109">
        <v>1</v>
      </c>
      <c r="N2339" s="109"/>
      <c r="O2339" s="110"/>
      <c r="P2339" s="41" t="str">
        <f t="shared" si="36"/>
        <v>1</v>
      </c>
      <c r="Q2339" s="41" t="str">
        <f>INDEX(Торг!$J:$J,MATCH($B2339,Торг!$B:$B,0))</f>
        <v>АТП</v>
      </c>
      <c r="R2339" s="4" t="b">
        <f>EXACT(VLOOKUP(A2339,Торг!$A:$A,1,0),A2339)</f>
        <v>1</v>
      </c>
    </row>
    <row r="2340" spans="1:18" ht="60" x14ac:dyDescent="0.25">
      <c r="A2340" s="110" t="s">
        <v>2151</v>
      </c>
      <c r="B2340" s="109">
        <v>167622</v>
      </c>
      <c r="C2340" s="109">
        <v>104622</v>
      </c>
      <c r="D2340" s="110" t="s">
        <v>336</v>
      </c>
      <c r="E2340" s="110" t="s">
        <v>2704</v>
      </c>
      <c r="F2340" s="110"/>
      <c r="G2340" s="110"/>
      <c r="H2340" s="110"/>
      <c r="I2340" s="110" t="s">
        <v>10</v>
      </c>
      <c r="J2340" s="111">
        <v>650</v>
      </c>
      <c r="K2340" s="111">
        <v>1290</v>
      </c>
      <c r="L2340" s="110"/>
      <c r="M2340" s="109">
        <v>1</v>
      </c>
      <c r="N2340" s="109"/>
      <c r="O2340" s="110"/>
      <c r="P2340" s="41" t="str">
        <f t="shared" si="36"/>
        <v>1</v>
      </c>
      <c r="Q2340" s="41" t="str">
        <f>INDEX(Торг!$J:$J,MATCH($B2340,Торг!$B:$B,0))</f>
        <v>АТП</v>
      </c>
      <c r="R2340" s="4" t="b">
        <f>EXACT(VLOOKUP(A2340,Торг!$A:$A,1,0),A2340)</f>
        <v>1</v>
      </c>
    </row>
    <row r="2341" spans="1:18" ht="60" x14ac:dyDescent="0.25">
      <c r="A2341" s="110" t="s">
        <v>2151</v>
      </c>
      <c r="B2341" s="109">
        <v>167623</v>
      </c>
      <c r="C2341" s="109">
        <v>104623</v>
      </c>
      <c r="D2341" s="110" t="s">
        <v>335</v>
      </c>
      <c r="E2341" s="110" t="s">
        <v>2704</v>
      </c>
      <c r="F2341" s="110"/>
      <c r="G2341" s="110"/>
      <c r="H2341" s="110"/>
      <c r="I2341" s="110" t="s">
        <v>10</v>
      </c>
      <c r="J2341" s="111">
        <v>650</v>
      </c>
      <c r="K2341" s="111">
        <v>1290</v>
      </c>
      <c r="L2341" s="110"/>
      <c r="M2341" s="109">
        <v>1</v>
      </c>
      <c r="N2341" s="109"/>
      <c r="O2341" s="110"/>
      <c r="P2341" s="41" t="str">
        <f t="shared" si="36"/>
        <v>1</v>
      </c>
      <c r="Q2341" s="41" t="str">
        <f>INDEX(Торг!$J:$J,MATCH($B2341,Торг!$B:$B,0))</f>
        <v>АТП</v>
      </c>
      <c r="R2341" s="4" t="b">
        <f>EXACT(VLOOKUP(A2341,Торг!$A:$A,1,0),A2341)</f>
        <v>1</v>
      </c>
    </row>
    <row r="2342" spans="1:18" ht="60" x14ac:dyDescent="0.25">
      <c r="A2342" s="110" t="s">
        <v>2151</v>
      </c>
      <c r="B2342" s="109">
        <v>167624</v>
      </c>
      <c r="C2342" s="109">
        <v>104624</v>
      </c>
      <c r="D2342" s="110" t="s">
        <v>334</v>
      </c>
      <c r="E2342" s="110" t="s">
        <v>2704</v>
      </c>
      <c r="F2342" s="110"/>
      <c r="G2342" s="110"/>
      <c r="H2342" s="110"/>
      <c r="I2342" s="110" t="s">
        <v>10</v>
      </c>
      <c r="J2342" s="111">
        <v>650</v>
      </c>
      <c r="K2342" s="111">
        <v>1290</v>
      </c>
      <c r="L2342" s="110"/>
      <c r="M2342" s="109">
        <v>1</v>
      </c>
      <c r="N2342" s="109"/>
      <c r="O2342" s="110"/>
      <c r="P2342" s="41" t="str">
        <f t="shared" si="36"/>
        <v>1</v>
      </c>
      <c r="Q2342" s="41" t="str">
        <f>INDEX(Торг!$J:$J,MATCH($B2342,Торг!$B:$B,0))</f>
        <v>АТП</v>
      </c>
      <c r="R2342" s="4" t="b">
        <f>EXACT(VLOOKUP(A2342,Торг!$A:$A,1,0),A2342)</f>
        <v>1</v>
      </c>
    </row>
    <row r="2343" spans="1:18" ht="60" x14ac:dyDescent="0.25">
      <c r="A2343" s="110" t="s">
        <v>2151</v>
      </c>
      <c r="B2343" s="109">
        <v>167625</v>
      </c>
      <c r="C2343" s="109">
        <v>104625</v>
      </c>
      <c r="D2343" s="110" t="s">
        <v>333</v>
      </c>
      <c r="E2343" s="110" t="s">
        <v>2704</v>
      </c>
      <c r="F2343" s="110"/>
      <c r="G2343" s="110"/>
      <c r="H2343" s="110"/>
      <c r="I2343" s="110" t="s">
        <v>10</v>
      </c>
      <c r="J2343" s="111">
        <v>650</v>
      </c>
      <c r="K2343" s="111">
        <v>1290</v>
      </c>
      <c r="L2343" s="110"/>
      <c r="M2343" s="109">
        <v>1</v>
      </c>
      <c r="N2343" s="109"/>
      <c r="O2343" s="110"/>
      <c r="P2343" s="41" t="str">
        <f t="shared" si="36"/>
        <v>1</v>
      </c>
      <c r="Q2343" s="41" t="str">
        <f>INDEX(Торг!$J:$J,MATCH($B2343,Торг!$B:$B,0))</f>
        <v>АТП</v>
      </c>
      <c r="R2343" s="4" t="b">
        <f>EXACT(VLOOKUP(A2343,Торг!$A:$A,1,0),A2343)</f>
        <v>1</v>
      </c>
    </row>
    <row r="2344" spans="1:18" ht="60" x14ac:dyDescent="0.25">
      <c r="A2344" s="110" t="s">
        <v>2151</v>
      </c>
      <c r="B2344" s="109">
        <v>167626</v>
      </c>
      <c r="C2344" s="109">
        <v>104626</v>
      </c>
      <c r="D2344" s="110" t="s">
        <v>332</v>
      </c>
      <c r="E2344" s="110" t="s">
        <v>2704</v>
      </c>
      <c r="F2344" s="110"/>
      <c r="G2344" s="110"/>
      <c r="H2344" s="110"/>
      <c r="I2344" s="110" t="s">
        <v>10</v>
      </c>
      <c r="J2344" s="111">
        <v>650</v>
      </c>
      <c r="K2344" s="111">
        <v>1290</v>
      </c>
      <c r="L2344" s="110"/>
      <c r="M2344" s="109">
        <v>1</v>
      </c>
      <c r="N2344" s="109"/>
      <c r="O2344" s="110"/>
      <c r="P2344" s="41" t="str">
        <f t="shared" si="36"/>
        <v>1</v>
      </c>
      <c r="Q2344" s="41" t="str">
        <f>INDEX(Торг!$J:$J,MATCH($B2344,Торг!$B:$B,0))</f>
        <v>АТП</v>
      </c>
      <c r="R2344" s="4" t="b">
        <f>EXACT(VLOOKUP(A2344,Торг!$A:$A,1,0),A2344)</f>
        <v>1</v>
      </c>
    </row>
    <row r="2345" spans="1:18" ht="60" x14ac:dyDescent="0.25">
      <c r="A2345" s="110" t="s">
        <v>2151</v>
      </c>
      <c r="B2345" s="109">
        <v>167627</v>
      </c>
      <c r="C2345" s="109">
        <v>104627</v>
      </c>
      <c r="D2345" s="110" t="s">
        <v>331</v>
      </c>
      <c r="E2345" s="110" t="s">
        <v>2704</v>
      </c>
      <c r="F2345" s="110"/>
      <c r="G2345" s="110"/>
      <c r="H2345" s="110"/>
      <c r="I2345" s="110" t="s">
        <v>10</v>
      </c>
      <c r="J2345" s="111">
        <v>650</v>
      </c>
      <c r="K2345" s="111">
        <v>1290</v>
      </c>
      <c r="L2345" s="110"/>
      <c r="M2345" s="109">
        <v>1</v>
      </c>
      <c r="N2345" s="109"/>
      <c r="O2345" s="110"/>
      <c r="P2345" s="41" t="str">
        <f t="shared" si="36"/>
        <v>1</v>
      </c>
      <c r="Q2345" s="41" t="str">
        <f>INDEX(Торг!$J:$J,MATCH($B2345,Торг!$B:$B,0))</f>
        <v>АТП</v>
      </c>
      <c r="R2345" s="4" t="b">
        <f>EXACT(VLOOKUP(A2345,Торг!$A:$A,1,0),A2345)</f>
        <v>1</v>
      </c>
    </row>
    <row r="2346" spans="1:18" ht="60" x14ac:dyDescent="0.25">
      <c r="A2346" s="110" t="s">
        <v>2151</v>
      </c>
      <c r="B2346" s="109">
        <v>167628</v>
      </c>
      <c r="C2346" s="109">
        <v>104628</v>
      </c>
      <c r="D2346" s="110" t="s">
        <v>330</v>
      </c>
      <c r="E2346" s="110" t="s">
        <v>2704</v>
      </c>
      <c r="F2346" s="110"/>
      <c r="G2346" s="110"/>
      <c r="H2346" s="110"/>
      <c r="I2346" s="110" t="s">
        <v>10</v>
      </c>
      <c r="J2346" s="111">
        <v>650</v>
      </c>
      <c r="K2346" s="111">
        <v>1290</v>
      </c>
      <c r="L2346" s="110"/>
      <c r="M2346" s="109">
        <v>1</v>
      </c>
      <c r="N2346" s="109"/>
      <c r="O2346" s="110"/>
      <c r="P2346" s="41" t="str">
        <f t="shared" si="36"/>
        <v>1</v>
      </c>
      <c r="Q2346" s="41" t="str">
        <f>INDEX(Торг!$J:$J,MATCH($B2346,Торг!$B:$B,0))</f>
        <v>АТП</v>
      </c>
      <c r="R2346" s="4" t="b">
        <f>EXACT(VLOOKUP(A2346,Торг!$A:$A,1,0),A2346)</f>
        <v>1</v>
      </c>
    </row>
    <row r="2347" spans="1:18" ht="60" x14ac:dyDescent="0.25">
      <c r="A2347" s="110" t="s">
        <v>2151</v>
      </c>
      <c r="B2347" s="109">
        <v>167629</v>
      </c>
      <c r="C2347" s="109">
        <v>104629</v>
      </c>
      <c r="D2347" s="110" t="s">
        <v>329</v>
      </c>
      <c r="E2347" s="110" t="s">
        <v>2704</v>
      </c>
      <c r="F2347" s="110"/>
      <c r="G2347" s="110"/>
      <c r="H2347" s="110"/>
      <c r="I2347" s="110" t="s">
        <v>10</v>
      </c>
      <c r="J2347" s="111">
        <v>650</v>
      </c>
      <c r="K2347" s="111">
        <v>1290</v>
      </c>
      <c r="L2347" s="110"/>
      <c r="M2347" s="109">
        <v>1</v>
      </c>
      <c r="N2347" s="109"/>
      <c r="O2347" s="110"/>
      <c r="P2347" s="41" t="str">
        <f t="shared" si="36"/>
        <v>1</v>
      </c>
      <c r="Q2347" s="41" t="str">
        <f>INDEX(Торг!$J:$J,MATCH($B2347,Торг!$B:$B,0))</f>
        <v>АТП</v>
      </c>
      <c r="R2347" s="4" t="b">
        <f>EXACT(VLOOKUP(A2347,Торг!$A:$A,1,0),A2347)</f>
        <v>1</v>
      </c>
    </row>
    <row r="2348" spans="1:18" ht="60" x14ac:dyDescent="0.25">
      <c r="A2348" s="110" t="s">
        <v>2151</v>
      </c>
      <c r="B2348" s="109">
        <v>167630</v>
      </c>
      <c r="C2348" s="109">
        <v>104593</v>
      </c>
      <c r="D2348" s="110" t="s">
        <v>328</v>
      </c>
      <c r="E2348" s="110" t="s">
        <v>2704</v>
      </c>
      <c r="F2348" s="110"/>
      <c r="G2348" s="110"/>
      <c r="H2348" s="110"/>
      <c r="I2348" s="110" t="s">
        <v>10</v>
      </c>
      <c r="J2348" s="111">
        <v>650</v>
      </c>
      <c r="K2348" s="111">
        <v>1290</v>
      </c>
      <c r="L2348" s="110"/>
      <c r="M2348" s="109">
        <v>1</v>
      </c>
      <c r="N2348" s="109"/>
      <c r="O2348" s="110"/>
      <c r="P2348" s="41" t="str">
        <f t="shared" si="36"/>
        <v>1</v>
      </c>
      <c r="Q2348" s="41" t="str">
        <f>INDEX(Торг!$J:$J,MATCH($B2348,Торг!$B:$B,0))</f>
        <v>АТП</v>
      </c>
      <c r="R2348" s="4" t="b">
        <f>EXACT(VLOOKUP(A2348,Торг!$A:$A,1,0),A2348)</f>
        <v>1</v>
      </c>
    </row>
    <row r="2349" spans="1:18" ht="60" x14ac:dyDescent="0.25">
      <c r="A2349" s="110" t="s">
        <v>2151</v>
      </c>
      <c r="B2349" s="109">
        <v>167631</v>
      </c>
      <c r="C2349" s="109">
        <v>104630</v>
      </c>
      <c r="D2349" s="110" t="s">
        <v>327</v>
      </c>
      <c r="E2349" s="110" t="s">
        <v>2704</v>
      </c>
      <c r="F2349" s="110"/>
      <c r="G2349" s="110"/>
      <c r="H2349" s="110"/>
      <c r="I2349" s="110" t="s">
        <v>10</v>
      </c>
      <c r="J2349" s="111">
        <v>650</v>
      </c>
      <c r="K2349" s="111">
        <v>1290</v>
      </c>
      <c r="L2349" s="110"/>
      <c r="M2349" s="109">
        <v>1</v>
      </c>
      <c r="N2349" s="109"/>
      <c r="O2349" s="110"/>
      <c r="P2349" s="41" t="str">
        <f t="shared" si="36"/>
        <v>1</v>
      </c>
      <c r="Q2349" s="41" t="str">
        <f>INDEX(Торг!$J:$J,MATCH($B2349,Торг!$B:$B,0))</f>
        <v>АТП</v>
      </c>
      <c r="R2349" s="4" t="b">
        <f>EXACT(VLOOKUP(A2349,Торг!$A:$A,1,0),A2349)</f>
        <v>1</v>
      </c>
    </row>
    <row r="2350" spans="1:18" ht="60" x14ac:dyDescent="0.25">
      <c r="A2350" s="110" t="s">
        <v>2151</v>
      </c>
      <c r="B2350" s="109">
        <v>167632</v>
      </c>
      <c r="C2350" s="109">
        <v>104631</v>
      </c>
      <c r="D2350" s="110" t="s">
        <v>326</v>
      </c>
      <c r="E2350" s="110" t="s">
        <v>2704</v>
      </c>
      <c r="F2350" s="110"/>
      <c r="G2350" s="110"/>
      <c r="H2350" s="110"/>
      <c r="I2350" s="110" t="s">
        <v>10</v>
      </c>
      <c r="J2350" s="111">
        <v>650</v>
      </c>
      <c r="K2350" s="111">
        <v>1290</v>
      </c>
      <c r="L2350" s="110"/>
      <c r="M2350" s="109">
        <v>1</v>
      </c>
      <c r="N2350" s="109"/>
      <c r="O2350" s="110"/>
      <c r="P2350" s="41" t="str">
        <f t="shared" si="36"/>
        <v>1</v>
      </c>
      <c r="Q2350" s="41" t="str">
        <f>INDEX(Торг!$J:$J,MATCH($B2350,Торг!$B:$B,0))</f>
        <v>АТП</v>
      </c>
      <c r="R2350" s="4" t="b">
        <f>EXACT(VLOOKUP(A2350,Торг!$A:$A,1,0),A2350)</f>
        <v>1</v>
      </c>
    </row>
    <row r="2351" spans="1:18" ht="45" x14ac:dyDescent="0.25">
      <c r="A2351" s="110" t="s">
        <v>2151</v>
      </c>
      <c r="B2351" s="109">
        <v>394391</v>
      </c>
      <c r="C2351" s="109">
        <v>394391</v>
      </c>
      <c r="D2351" s="110" t="s">
        <v>3417</v>
      </c>
      <c r="E2351" s="110" t="s">
        <v>2704</v>
      </c>
      <c r="F2351" s="110"/>
      <c r="G2351" s="110"/>
      <c r="H2351" s="110"/>
      <c r="I2351" s="110" t="s">
        <v>10</v>
      </c>
      <c r="J2351" s="111">
        <v>300</v>
      </c>
      <c r="K2351" s="111">
        <v>599</v>
      </c>
      <c r="L2351" s="110"/>
      <c r="M2351" s="109">
        <v>1</v>
      </c>
      <c r="N2351" s="109"/>
      <c r="O2351" s="110"/>
      <c r="P2351" s="41" t="str">
        <f t="shared" si="36"/>
        <v>1</v>
      </c>
      <c r="Q2351" s="41" t="str">
        <f>INDEX(Торг!$J:$J,MATCH($B2351,Торг!$B:$B,0))</f>
        <v>АТП</v>
      </c>
      <c r="R2351" s="4" t="b">
        <f>EXACT(VLOOKUP(A2351,Торг!$A:$A,1,0),A2351)</f>
        <v>1</v>
      </c>
    </row>
    <row r="2352" spans="1:18" ht="60" x14ac:dyDescent="0.25">
      <c r="A2352" s="110" t="s">
        <v>2153</v>
      </c>
      <c r="B2352" s="109">
        <v>167634</v>
      </c>
      <c r="C2352" s="109">
        <v>89004</v>
      </c>
      <c r="D2352" s="110" t="s">
        <v>325</v>
      </c>
      <c r="E2352" s="110" t="s">
        <v>2704</v>
      </c>
      <c r="F2352" s="110"/>
      <c r="G2352" s="110"/>
      <c r="H2352" s="110"/>
      <c r="I2352" s="110" t="s">
        <v>10</v>
      </c>
      <c r="J2352" s="111">
        <v>650</v>
      </c>
      <c r="K2352" s="111">
        <v>1390</v>
      </c>
      <c r="L2352" s="110" t="s">
        <v>2636</v>
      </c>
      <c r="M2352" s="109">
        <v>1</v>
      </c>
      <c r="N2352" s="109"/>
      <c r="O2352" s="110"/>
      <c r="P2352" s="41" t="str">
        <f t="shared" si="36"/>
        <v>1</v>
      </c>
      <c r="Q2352" s="41" t="str">
        <f>INDEX(Торг!$J:$J,MATCH($B2352,Торг!$B:$B,0))</f>
        <v>АТП</v>
      </c>
      <c r="R2352" s="4" t="b">
        <f>EXACT(VLOOKUP(A2352,Торг!$A:$A,1,0),A2352)</f>
        <v>1</v>
      </c>
    </row>
    <row r="2353" spans="1:18" ht="45" x14ac:dyDescent="0.25">
      <c r="A2353" s="110" t="s">
        <v>2153</v>
      </c>
      <c r="B2353" s="109">
        <v>167635</v>
      </c>
      <c r="C2353" s="109">
        <v>89005</v>
      </c>
      <c r="D2353" s="110" t="s">
        <v>324</v>
      </c>
      <c r="E2353" s="110" t="s">
        <v>2704</v>
      </c>
      <c r="F2353" s="110"/>
      <c r="G2353" s="110"/>
      <c r="H2353" s="110"/>
      <c r="I2353" s="110" t="s">
        <v>10</v>
      </c>
      <c r="J2353" s="111">
        <v>650</v>
      </c>
      <c r="K2353" s="111">
        <v>1390</v>
      </c>
      <c r="L2353" s="110" t="s">
        <v>2636</v>
      </c>
      <c r="M2353" s="109">
        <v>1</v>
      </c>
      <c r="N2353" s="109"/>
      <c r="O2353" s="110"/>
      <c r="P2353" s="41" t="str">
        <f t="shared" si="36"/>
        <v>1</v>
      </c>
      <c r="Q2353" s="41" t="str">
        <f>INDEX(Торг!$J:$J,MATCH($B2353,Торг!$B:$B,0))</f>
        <v>АТП</v>
      </c>
      <c r="R2353" s="4" t="b">
        <f>EXACT(VLOOKUP(A2353,Торг!$A:$A,1,0),A2353)</f>
        <v>1</v>
      </c>
    </row>
    <row r="2354" spans="1:18" ht="45" x14ac:dyDescent="0.25">
      <c r="A2354" s="110" t="s">
        <v>2153</v>
      </c>
      <c r="B2354" s="109">
        <v>248544</v>
      </c>
      <c r="C2354" s="109">
        <v>175679</v>
      </c>
      <c r="D2354" s="110" t="s">
        <v>2154</v>
      </c>
      <c r="E2354" s="110" t="s">
        <v>2704</v>
      </c>
      <c r="F2354" s="110"/>
      <c r="G2354" s="110"/>
      <c r="H2354" s="110"/>
      <c r="I2354" s="110" t="s">
        <v>10</v>
      </c>
      <c r="J2354" s="111">
        <v>650</v>
      </c>
      <c r="K2354" s="111">
        <v>1390</v>
      </c>
      <c r="L2354" s="110" t="s">
        <v>2636</v>
      </c>
      <c r="M2354" s="109">
        <v>1</v>
      </c>
      <c r="N2354" s="109"/>
      <c r="O2354" s="110"/>
      <c r="P2354" s="41" t="str">
        <f t="shared" si="36"/>
        <v>1</v>
      </c>
      <c r="Q2354" s="41" t="str">
        <f>INDEX(Торг!$J:$J,MATCH($B2354,Торг!$B:$B,0))</f>
        <v>АТП</v>
      </c>
      <c r="R2354" s="4" t="b">
        <f>EXACT(VLOOKUP(A2354,Торг!$A:$A,1,0),A2354)</f>
        <v>1</v>
      </c>
    </row>
    <row r="2355" spans="1:18" ht="60" x14ac:dyDescent="0.25">
      <c r="A2355" s="110" t="s">
        <v>2153</v>
      </c>
      <c r="B2355" s="109">
        <v>167636</v>
      </c>
      <c r="C2355" s="109">
        <v>89006</v>
      </c>
      <c r="D2355" s="110" t="s">
        <v>323</v>
      </c>
      <c r="E2355" s="110" t="s">
        <v>2704</v>
      </c>
      <c r="F2355" s="110"/>
      <c r="G2355" s="110"/>
      <c r="H2355" s="110"/>
      <c r="I2355" s="110" t="s">
        <v>10</v>
      </c>
      <c r="J2355" s="111">
        <v>650</v>
      </c>
      <c r="K2355" s="111">
        <v>1390</v>
      </c>
      <c r="L2355" s="110" t="s">
        <v>2636</v>
      </c>
      <c r="M2355" s="109">
        <v>1</v>
      </c>
      <c r="N2355" s="109"/>
      <c r="O2355" s="110"/>
      <c r="P2355" s="41" t="str">
        <f t="shared" si="36"/>
        <v>1</v>
      </c>
      <c r="Q2355" s="41" t="str">
        <f>INDEX(Торг!$J:$J,MATCH($B2355,Торг!$B:$B,0))</f>
        <v>АТП</v>
      </c>
      <c r="R2355" s="4" t="b">
        <f>EXACT(VLOOKUP(A2355,Торг!$A:$A,1,0),A2355)</f>
        <v>1</v>
      </c>
    </row>
    <row r="2356" spans="1:18" ht="60" x14ac:dyDescent="0.25">
      <c r="A2356" s="110" t="s">
        <v>2153</v>
      </c>
      <c r="B2356" s="109">
        <v>167637</v>
      </c>
      <c r="C2356" s="109">
        <v>89007</v>
      </c>
      <c r="D2356" s="110" t="s">
        <v>322</v>
      </c>
      <c r="E2356" s="110" t="s">
        <v>2704</v>
      </c>
      <c r="F2356" s="110"/>
      <c r="G2356" s="110"/>
      <c r="H2356" s="110"/>
      <c r="I2356" s="110" t="s">
        <v>10</v>
      </c>
      <c r="J2356" s="111">
        <v>650</v>
      </c>
      <c r="K2356" s="111">
        <v>1390</v>
      </c>
      <c r="L2356" s="110" t="s">
        <v>2636</v>
      </c>
      <c r="M2356" s="109">
        <v>1</v>
      </c>
      <c r="N2356" s="109"/>
      <c r="O2356" s="110"/>
      <c r="P2356" s="41" t="str">
        <f t="shared" si="36"/>
        <v>1</v>
      </c>
      <c r="Q2356" s="41" t="str">
        <f>INDEX(Торг!$J:$J,MATCH($B2356,Торг!$B:$B,0))</f>
        <v>АТП</v>
      </c>
      <c r="R2356" s="4" t="b">
        <f>EXACT(VLOOKUP(A2356,Торг!$A:$A,1,0),A2356)</f>
        <v>1</v>
      </c>
    </row>
    <row r="2357" spans="1:18" ht="45" x14ac:dyDescent="0.25">
      <c r="A2357" s="110" t="s">
        <v>2153</v>
      </c>
      <c r="B2357" s="109">
        <v>365912</v>
      </c>
      <c r="C2357" s="109">
        <v>365912</v>
      </c>
      <c r="D2357" s="110" t="s">
        <v>3408</v>
      </c>
      <c r="E2357" s="110" t="s">
        <v>2704</v>
      </c>
      <c r="F2357" s="110"/>
      <c r="G2357" s="110"/>
      <c r="H2357" s="110"/>
      <c r="I2357" s="110" t="s">
        <v>10</v>
      </c>
      <c r="J2357" s="111">
        <v>650</v>
      </c>
      <c r="K2357" s="111">
        <v>1390</v>
      </c>
      <c r="L2357" s="110" t="s">
        <v>2636</v>
      </c>
      <c r="M2357" s="109">
        <v>1</v>
      </c>
      <c r="N2357" s="109"/>
      <c r="O2357" s="110"/>
      <c r="P2357" s="41" t="str">
        <f t="shared" si="36"/>
        <v>1</v>
      </c>
      <c r="Q2357" s="41" t="str">
        <f>INDEX(Торг!$J:$J,MATCH($B2357,Торг!$B:$B,0))</f>
        <v>АТП</v>
      </c>
      <c r="R2357" s="4" t="b">
        <f>EXACT(VLOOKUP(A2357,Торг!$A:$A,1,0),A2357)</f>
        <v>1</v>
      </c>
    </row>
    <row r="2358" spans="1:18" ht="45" x14ac:dyDescent="0.25">
      <c r="A2358" s="110" t="s">
        <v>2153</v>
      </c>
      <c r="B2358" s="109">
        <v>167638</v>
      </c>
      <c r="C2358" s="109">
        <v>89008</v>
      </c>
      <c r="D2358" s="110" t="s">
        <v>321</v>
      </c>
      <c r="E2358" s="110" t="s">
        <v>2704</v>
      </c>
      <c r="F2358" s="110"/>
      <c r="G2358" s="110"/>
      <c r="H2358" s="110"/>
      <c r="I2358" s="110" t="s">
        <v>10</v>
      </c>
      <c r="J2358" s="111">
        <v>650</v>
      </c>
      <c r="K2358" s="111">
        <v>1390</v>
      </c>
      <c r="L2358" s="110" t="s">
        <v>2636</v>
      </c>
      <c r="M2358" s="109">
        <v>1</v>
      </c>
      <c r="N2358" s="109"/>
      <c r="O2358" s="110"/>
      <c r="P2358" s="41" t="str">
        <f t="shared" si="36"/>
        <v>1</v>
      </c>
      <c r="Q2358" s="41" t="str">
        <f>INDEX(Торг!$J:$J,MATCH($B2358,Торг!$B:$B,0))</f>
        <v>АТП</v>
      </c>
      <c r="R2358" s="4" t="b">
        <f>EXACT(VLOOKUP(A2358,Торг!$A:$A,1,0),A2358)</f>
        <v>1</v>
      </c>
    </row>
    <row r="2359" spans="1:18" ht="45" x14ac:dyDescent="0.25">
      <c r="A2359" s="110" t="s">
        <v>2153</v>
      </c>
      <c r="B2359" s="109">
        <v>167639</v>
      </c>
      <c r="C2359" s="109">
        <v>89009</v>
      </c>
      <c r="D2359" s="110" t="s">
        <v>320</v>
      </c>
      <c r="E2359" s="110" t="s">
        <v>2704</v>
      </c>
      <c r="F2359" s="110"/>
      <c r="G2359" s="110"/>
      <c r="H2359" s="110"/>
      <c r="I2359" s="110" t="s">
        <v>10</v>
      </c>
      <c r="J2359" s="111">
        <v>650</v>
      </c>
      <c r="K2359" s="111">
        <v>1390</v>
      </c>
      <c r="L2359" s="110" t="s">
        <v>2636</v>
      </c>
      <c r="M2359" s="109">
        <v>1</v>
      </c>
      <c r="N2359" s="109"/>
      <c r="O2359" s="110"/>
      <c r="P2359" s="41" t="str">
        <f t="shared" si="36"/>
        <v>1</v>
      </c>
      <c r="Q2359" s="41" t="str">
        <f>INDEX(Торг!$J:$J,MATCH($B2359,Торг!$B:$B,0))</f>
        <v>АТП</v>
      </c>
      <c r="R2359" s="4" t="b">
        <f>EXACT(VLOOKUP(A2359,Торг!$A:$A,1,0),A2359)</f>
        <v>1</v>
      </c>
    </row>
    <row r="2360" spans="1:18" ht="45" x14ac:dyDescent="0.25">
      <c r="A2360" s="110" t="s">
        <v>2153</v>
      </c>
      <c r="B2360" s="109">
        <v>167640</v>
      </c>
      <c r="C2360" s="109">
        <v>89010</v>
      </c>
      <c r="D2360" s="110" t="s">
        <v>319</v>
      </c>
      <c r="E2360" s="110" t="s">
        <v>2704</v>
      </c>
      <c r="F2360" s="110"/>
      <c r="G2360" s="110"/>
      <c r="H2360" s="110"/>
      <c r="I2360" s="110" t="s">
        <v>10</v>
      </c>
      <c r="J2360" s="111">
        <v>650</v>
      </c>
      <c r="K2360" s="111">
        <v>1390</v>
      </c>
      <c r="L2360" s="110" t="s">
        <v>2636</v>
      </c>
      <c r="M2360" s="109">
        <v>1</v>
      </c>
      <c r="N2360" s="109"/>
      <c r="O2360" s="110"/>
      <c r="P2360" s="41" t="str">
        <f t="shared" si="36"/>
        <v>1</v>
      </c>
      <c r="Q2360" s="41" t="str">
        <f>INDEX(Торг!$J:$J,MATCH($B2360,Торг!$B:$B,0))</f>
        <v>АТП</v>
      </c>
      <c r="R2360" s="4" t="b">
        <f>EXACT(VLOOKUP(A2360,Торг!$A:$A,1,0),A2360)</f>
        <v>1</v>
      </c>
    </row>
    <row r="2361" spans="1:18" ht="45" x14ac:dyDescent="0.25">
      <c r="A2361" s="110" t="s">
        <v>2153</v>
      </c>
      <c r="B2361" s="109">
        <v>167641</v>
      </c>
      <c r="C2361" s="109">
        <v>89011</v>
      </c>
      <c r="D2361" s="110" t="s">
        <v>318</v>
      </c>
      <c r="E2361" s="110" t="s">
        <v>2704</v>
      </c>
      <c r="F2361" s="110"/>
      <c r="G2361" s="110"/>
      <c r="H2361" s="110"/>
      <c r="I2361" s="110" t="s">
        <v>10</v>
      </c>
      <c r="J2361" s="111">
        <v>650</v>
      </c>
      <c r="K2361" s="111">
        <v>1390</v>
      </c>
      <c r="L2361" s="110" t="s">
        <v>2636</v>
      </c>
      <c r="M2361" s="109">
        <v>1</v>
      </c>
      <c r="N2361" s="109"/>
      <c r="O2361" s="110"/>
      <c r="P2361" s="41" t="str">
        <f t="shared" si="36"/>
        <v>1</v>
      </c>
      <c r="Q2361" s="41" t="str">
        <f>INDEX(Торг!$J:$J,MATCH($B2361,Торг!$B:$B,0))</f>
        <v>АТП</v>
      </c>
      <c r="R2361" s="4" t="b">
        <f>EXACT(VLOOKUP(A2361,Торг!$A:$A,1,0),A2361)</f>
        <v>1</v>
      </c>
    </row>
    <row r="2362" spans="1:18" ht="45" x14ac:dyDescent="0.25">
      <c r="A2362" s="110" t="s">
        <v>2153</v>
      </c>
      <c r="B2362" s="109">
        <v>167642</v>
      </c>
      <c r="C2362" s="109">
        <v>89012</v>
      </c>
      <c r="D2362" s="110" t="s">
        <v>317</v>
      </c>
      <c r="E2362" s="110" t="s">
        <v>2704</v>
      </c>
      <c r="F2362" s="110"/>
      <c r="G2362" s="110"/>
      <c r="H2362" s="110"/>
      <c r="I2362" s="110" t="s">
        <v>10</v>
      </c>
      <c r="J2362" s="111">
        <v>650</v>
      </c>
      <c r="K2362" s="111">
        <v>1390</v>
      </c>
      <c r="L2362" s="110" t="s">
        <v>2636</v>
      </c>
      <c r="M2362" s="109">
        <v>1</v>
      </c>
      <c r="N2362" s="109"/>
      <c r="O2362" s="110"/>
      <c r="P2362" s="41" t="str">
        <f t="shared" si="36"/>
        <v>1</v>
      </c>
      <c r="Q2362" s="41" t="str">
        <f>INDEX(Торг!$J:$J,MATCH($B2362,Торг!$B:$B,0))</f>
        <v>АТП</v>
      </c>
      <c r="R2362" s="4" t="b">
        <f>EXACT(VLOOKUP(A2362,Торг!$A:$A,1,0),A2362)</f>
        <v>1</v>
      </c>
    </row>
    <row r="2363" spans="1:18" ht="45" x14ac:dyDescent="0.25">
      <c r="A2363" s="110" t="s">
        <v>2153</v>
      </c>
      <c r="B2363" s="109">
        <v>167643</v>
      </c>
      <c r="C2363" s="109">
        <v>89013</v>
      </c>
      <c r="D2363" s="110" t="s">
        <v>316</v>
      </c>
      <c r="E2363" s="110" t="s">
        <v>2704</v>
      </c>
      <c r="F2363" s="110"/>
      <c r="G2363" s="110"/>
      <c r="H2363" s="110"/>
      <c r="I2363" s="110" t="s">
        <v>10</v>
      </c>
      <c r="J2363" s="111">
        <v>650</v>
      </c>
      <c r="K2363" s="111">
        <v>1390</v>
      </c>
      <c r="L2363" s="110" t="s">
        <v>2636</v>
      </c>
      <c r="M2363" s="109">
        <v>1</v>
      </c>
      <c r="N2363" s="109"/>
      <c r="O2363" s="110"/>
      <c r="P2363" s="41" t="str">
        <f t="shared" si="36"/>
        <v>1</v>
      </c>
      <c r="Q2363" s="41" t="str">
        <f>INDEX(Торг!$J:$J,MATCH($B2363,Торг!$B:$B,0))</f>
        <v>АТП</v>
      </c>
      <c r="R2363" s="4" t="b">
        <f>EXACT(VLOOKUP(A2363,Торг!$A:$A,1,0),A2363)</f>
        <v>1</v>
      </c>
    </row>
    <row r="2364" spans="1:18" ht="45" x14ac:dyDescent="0.25">
      <c r="A2364" s="110" t="s">
        <v>2153</v>
      </c>
      <c r="B2364" s="109">
        <v>167644</v>
      </c>
      <c r="C2364" s="109">
        <v>89014</v>
      </c>
      <c r="D2364" s="110" t="s">
        <v>315</v>
      </c>
      <c r="E2364" s="110" t="s">
        <v>2704</v>
      </c>
      <c r="F2364" s="110"/>
      <c r="G2364" s="110"/>
      <c r="H2364" s="110"/>
      <c r="I2364" s="110" t="s">
        <v>10</v>
      </c>
      <c r="J2364" s="111">
        <v>650</v>
      </c>
      <c r="K2364" s="111">
        <v>1390</v>
      </c>
      <c r="L2364" s="110" t="s">
        <v>2636</v>
      </c>
      <c r="M2364" s="109">
        <v>1</v>
      </c>
      <c r="N2364" s="109"/>
      <c r="O2364" s="110"/>
      <c r="P2364" s="41" t="str">
        <f t="shared" si="36"/>
        <v>1</v>
      </c>
      <c r="Q2364" s="41" t="str">
        <f>INDEX(Торг!$J:$J,MATCH($B2364,Торг!$B:$B,0))</f>
        <v>АТП</v>
      </c>
      <c r="R2364" s="4" t="b">
        <f>EXACT(VLOOKUP(A2364,Торг!$A:$A,1,0),A2364)</f>
        <v>1</v>
      </c>
    </row>
    <row r="2365" spans="1:18" ht="45" x14ac:dyDescent="0.25">
      <c r="A2365" s="110" t="s">
        <v>2153</v>
      </c>
      <c r="B2365" s="109">
        <v>167645</v>
      </c>
      <c r="C2365" s="109">
        <v>89015</v>
      </c>
      <c r="D2365" s="110" t="s">
        <v>314</v>
      </c>
      <c r="E2365" s="110" t="s">
        <v>2704</v>
      </c>
      <c r="F2365" s="110"/>
      <c r="G2365" s="110"/>
      <c r="H2365" s="110"/>
      <c r="I2365" s="110" t="s">
        <v>10</v>
      </c>
      <c r="J2365" s="111">
        <v>650</v>
      </c>
      <c r="K2365" s="111">
        <v>1390</v>
      </c>
      <c r="L2365" s="110" t="s">
        <v>2636</v>
      </c>
      <c r="M2365" s="109">
        <v>1</v>
      </c>
      <c r="N2365" s="109"/>
      <c r="O2365" s="110"/>
      <c r="P2365" s="41" t="str">
        <f t="shared" si="36"/>
        <v>1</v>
      </c>
      <c r="Q2365" s="41" t="str">
        <f>INDEX(Торг!$J:$J,MATCH($B2365,Торг!$B:$B,0))</f>
        <v>АТП</v>
      </c>
      <c r="R2365" s="4" t="b">
        <f>EXACT(VLOOKUP(A2365,Торг!$A:$A,1,0),A2365)</f>
        <v>1</v>
      </c>
    </row>
    <row r="2366" spans="1:18" ht="45" x14ac:dyDescent="0.25">
      <c r="A2366" s="110" t="s">
        <v>2153</v>
      </c>
      <c r="B2366" s="109">
        <v>167646</v>
      </c>
      <c r="C2366" s="109">
        <v>89003</v>
      </c>
      <c r="D2366" s="110" t="s">
        <v>313</v>
      </c>
      <c r="E2366" s="110" t="s">
        <v>2704</v>
      </c>
      <c r="F2366" s="110"/>
      <c r="G2366" s="110"/>
      <c r="H2366" s="110"/>
      <c r="I2366" s="110" t="s">
        <v>10</v>
      </c>
      <c r="J2366" s="111">
        <v>650</v>
      </c>
      <c r="K2366" s="111">
        <v>1390</v>
      </c>
      <c r="L2366" s="110" t="s">
        <v>2636</v>
      </c>
      <c r="M2366" s="109">
        <v>1</v>
      </c>
      <c r="N2366" s="109"/>
      <c r="O2366" s="110"/>
      <c r="P2366" s="41" t="str">
        <f t="shared" si="36"/>
        <v>1</v>
      </c>
      <c r="Q2366" s="41" t="str">
        <f>INDEX(Торг!$J:$J,MATCH($B2366,Торг!$B:$B,0))</f>
        <v>АТП</v>
      </c>
      <c r="R2366" s="4" t="b">
        <f>EXACT(VLOOKUP(A2366,Торг!$A:$A,1,0),A2366)</f>
        <v>1</v>
      </c>
    </row>
    <row r="2367" spans="1:18" ht="45" x14ac:dyDescent="0.25">
      <c r="A2367" s="110" t="s">
        <v>2153</v>
      </c>
      <c r="B2367" s="109">
        <v>167647</v>
      </c>
      <c r="C2367" s="109">
        <v>89016</v>
      </c>
      <c r="D2367" s="110" t="s">
        <v>312</v>
      </c>
      <c r="E2367" s="110" t="s">
        <v>2704</v>
      </c>
      <c r="F2367" s="110"/>
      <c r="G2367" s="110"/>
      <c r="H2367" s="110"/>
      <c r="I2367" s="110" t="s">
        <v>10</v>
      </c>
      <c r="J2367" s="111">
        <v>650</v>
      </c>
      <c r="K2367" s="111">
        <v>1390</v>
      </c>
      <c r="L2367" s="110" t="s">
        <v>2636</v>
      </c>
      <c r="M2367" s="109">
        <v>1</v>
      </c>
      <c r="N2367" s="109"/>
      <c r="O2367" s="110"/>
      <c r="P2367" s="41" t="str">
        <f t="shared" si="36"/>
        <v>1</v>
      </c>
      <c r="Q2367" s="41" t="str">
        <f>INDEX(Торг!$J:$J,MATCH($B2367,Торг!$B:$B,0))</f>
        <v>АТП</v>
      </c>
      <c r="R2367" s="4" t="b">
        <f>EXACT(VLOOKUP(A2367,Торг!$A:$A,1,0),A2367)</f>
        <v>1</v>
      </c>
    </row>
    <row r="2368" spans="1:18" ht="45" x14ac:dyDescent="0.25">
      <c r="A2368" s="110" t="s">
        <v>2155</v>
      </c>
      <c r="B2368" s="109">
        <v>167713</v>
      </c>
      <c r="C2368" s="109">
        <v>104632</v>
      </c>
      <c r="D2368" s="110" t="s">
        <v>311</v>
      </c>
      <c r="E2368" s="110" t="s">
        <v>2704</v>
      </c>
      <c r="F2368" s="110"/>
      <c r="G2368" s="110"/>
      <c r="H2368" s="110"/>
      <c r="I2368" s="110" t="s">
        <v>10</v>
      </c>
      <c r="J2368" s="111">
        <v>300</v>
      </c>
      <c r="K2368" s="111">
        <v>619</v>
      </c>
      <c r="L2368" s="110"/>
      <c r="M2368" s="109">
        <v>1</v>
      </c>
      <c r="N2368" s="109">
        <v>2</v>
      </c>
      <c r="O2368" s="110"/>
      <c r="P2368" s="41" t="str">
        <f t="shared" si="36"/>
        <v>1ск2</v>
      </c>
      <c r="Q2368" s="41" t="str">
        <f>INDEX(Торг!$J:$J,MATCH($B2368,Торг!$B:$B,0))</f>
        <v>АТП</v>
      </c>
      <c r="R2368" s="4" t="b">
        <f>EXACT(VLOOKUP(A2368,Торг!$A:$A,1,0),A2368)</f>
        <v>1</v>
      </c>
    </row>
    <row r="2369" spans="1:18" ht="60" x14ac:dyDescent="0.25">
      <c r="A2369" s="110" t="s">
        <v>2155</v>
      </c>
      <c r="B2369" s="109">
        <v>167714</v>
      </c>
      <c r="C2369" s="109">
        <v>104635</v>
      </c>
      <c r="D2369" s="110" t="s">
        <v>310</v>
      </c>
      <c r="E2369" s="110" t="s">
        <v>2704</v>
      </c>
      <c r="F2369" s="110"/>
      <c r="G2369" s="110"/>
      <c r="H2369" s="110"/>
      <c r="I2369" s="110" t="s">
        <v>10</v>
      </c>
      <c r="J2369" s="111">
        <v>900</v>
      </c>
      <c r="K2369" s="111">
        <v>1490</v>
      </c>
      <c r="L2369" s="110"/>
      <c r="M2369" s="109">
        <v>1</v>
      </c>
      <c r="N2369" s="109"/>
      <c r="O2369" s="110"/>
      <c r="P2369" s="41" t="str">
        <f t="shared" si="36"/>
        <v>1</v>
      </c>
      <c r="Q2369" s="41" t="str">
        <f>INDEX(Торг!$J:$J,MATCH($B2369,Торг!$B:$B,0))</f>
        <v>АТП</v>
      </c>
      <c r="R2369" s="4" t="b">
        <f>EXACT(VLOOKUP(A2369,Торг!$A:$A,1,0),A2369)</f>
        <v>1</v>
      </c>
    </row>
    <row r="2370" spans="1:18" ht="60" x14ac:dyDescent="0.25">
      <c r="A2370" s="110" t="s">
        <v>2155</v>
      </c>
      <c r="B2370" s="109">
        <v>167715</v>
      </c>
      <c r="C2370" s="109">
        <v>104636</v>
      </c>
      <c r="D2370" s="110" t="s">
        <v>309</v>
      </c>
      <c r="E2370" s="110" t="s">
        <v>2704</v>
      </c>
      <c r="F2370" s="110"/>
      <c r="G2370" s="110"/>
      <c r="H2370" s="110"/>
      <c r="I2370" s="110" t="s">
        <v>10</v>
      </c>
      <c r="J2370" s="111">
        <v>900</v>
      </c>
      <c r="K2370" s="111">
        <v>1490</v>
      </c>
      <c r="L2370" s="110"/>
      <c r="M2370" s="109">
        <v>1</v>
      </c>
      <c r="N2370" s="109"/>
      <c r="O2370" s="110"/>
      <c r="P2370" s="41" t="str">
        <f t="shared" si="36"/>
        <v>1</v>
      </c>
      <c r="Q2370" s="41" t="str">
        <f>INDEX(Торг!$J:$J,MATCH($B2370,Торг!$B:$B,0))</f>
        <v>АТП</v>
      </c>
      <c r="R2370" s="4" t="b">
        <f>EXACT(VLOOKUP(A2370,Торг!$A:$A,1,0),A2370)</f>
        <v>1</v>
      </c>
    </row>
    <row r="2371" spans="1:18" ht="60" x14ac:dyDescent="0.25">
      <c r="A2371" s="110" t="s">
        <v>2155</v>
      </c>
      <c r="B2371" s="109">
        <v>167716</v>
      </c>
      <c r="C2371" s="109">
        <v>104637</v>
      </c>
      <c r="D2371" s="110" t="s">
        <v>308</v>
      </c>
      <c r="E2371" s="110" t="s">
        <v>2704</v>
      </c>
      <c r="F2371" s="110"/>
      <c r="G2371" s="110"/>
      <c r="H2371" s="110"/>
      <c r="I2371" s="110" t="s">
        <v>10</v>
      </c>
      <c r="J2371" s="111">
        <v>900</v>
      </c>
      <c r="K2371" s="111">
        <v>1490</v>
      </c>
      <c r="L2371" s="110"/>
      <c r="M2371" s="109">
        <v>1</v>
      </c>
      <c r="N2371" s="109"/>
      <c r="O2371" s="110"/>
      <c r="P2371" s="41" t="str">
        <f t="shared" ref="P2371:P2434" si="37">_xlfn.CONCAT(M2371,IF(N2371&lt;&gt;"",_xlfn.CONCAT("ск",N2371),""))</f>
        <v>1</v>
      </c>
      <c r="Q2371" s="41" t="str">
        <f>INDEX(Торг!$J:$J,MATCH($B2371,Торг!$B:$B,0))</f>
        <v>АТП</v>
      </c>
      <c r="R2371" s="4" t="b">
        <f>EXACT(VLOOKUP(A2371,Торг!$A:$A,1,0),A2371)</f>
        <v>1</v>
      </c>
    </row>
    <row r="2372" spans="1:18" ht="60" x14ac:dyDescent="0.25">
      <c r="A2372" s="110" t="s">
        <v>2155</v>
      </c>
      <c r="B2372" s="109">
        <v>167717</v>
      </c>
      <c r="C2372" s="109">
        <v>104638</v>
      </c>
      <c r="D2372" s="110" t="s">
        <v>307</v>
      </c>
      <c r="E2372" s="110" t="s">
        <v>2704</v>
      </c>
      <c r="F2372" s="110"/>
      <c r="G2372" s="110"/>
      <c r="H2372" s="110"/>
      <c r="I2372" s="110" t="s">
        <v>10</v>
      </c>
      <c r="J2372" s="111">
        <v>900</v>
      </c>
      <c r="K2372" s="111">
        <v>1490</v>
      </c>
      <c r="L2372" s="110"/>
      <c r="M2372" s="109">
        <v>1</v>
      </c>
      <c r="N2372" s="109"/>
      <c r="O2372" s="110"/>
      <c r="P2372" s="41" t="str">
        <f t="shared" si="37"/>
        <v>1</v>
      </c>
      <c r="Q2372" s="41" t="str">
        <f>INDEX(Торг!$J:$J,MATCH($B2372,Торг!$B:$B,0))</f>
        <v>АТП</v>
      </c>
      <c r="R2372" s="4" t="b">
        <f>EXACT(VLOOKUP(A2372,Торг!$A:$A,1,0),A2372)</f>
        <v>1</v>
      </c>
    </row>
    <row r="2373" spans="1:18" ht="60" x14ac:dyDescent="0.25">
      <c r="A2373" s="110" t="s">
        <v>2155</v>
      </c>
      <c r="B2373" s="109">
        <v>167718</v>
      </c>
      <c r="C2373" s="109">
        <v>104639</v>
      </c>
      <c r="D2373" s="110" t="s">
        <v>306</v>
      </c>
      <c r="E2373" s="110" t="s">
        <v>2704</v>
      </c>
      <c r="F2373" s="110"/>
      <c r="G2373" s="110"/>
      <c r="H2373" s="110"/>
      <c r="I2373" s="110" t="s">
        <v>10</v>
      </c>
      <c r="J2373" s="111">
        <v>900</v>
      </c>
      <c r="K2373" s="111">
        <v>1490</v>
      </c>
      <c r="L2373" s="110"/>
      <c r="M2373" s="109">
        <v>1</v>
      </c>
      <c r="N2373" s="109"/>
      <c r="O2373" s="110"/>
      <c r="P2373" s="41" t="str">
        <f t="shared" si="37"/>
        <v>1</v>
      </c>
      <c r="Q2373" s="41" t="str">
        <f>INDEX(Торг!$J:$J,MATCH($B2373,Торг!$B:$B,0))</f>
        <v>АТП</v>
      </c>
      <c r="R2373" s="4" t="b">
        <f>EXACT(VLOOKUP(A2373,Торг!$A:$A,1,0),A2373)</f>
        <v>1</v>
      </c>
    </row>
    <row r="2374" spans="1:18" ht="60" x14ac:dyDescent="0.25">
      <c r="A2374" s="110" t="s">
        <v>2155</v>
      </c>
      <c r="B2374" s="109">
        <v>167719</v>
      </c>
      <c r="C2374" s="109">
        <v>104640</v>
      </c>
      <c r="D2374" s="110" t="s">
        <v>305</v>
      </c>
      <c r="E2374" s="110" t="s">
        <v>2704</v>
      </c>
      <c r="F2374" s="110"/>
      <c r="G2374" s="110"/>
      <c r="H2374" s="110"/>
      <c r="I2374" s="110" t="s">
        <v>10</v>
      </c>
      <c r="J2374" s="111">
        <v>900</v>
      </c>
      <c r="K2374" s="111">
        <v>1490</v>
      </c>
      <c r="L2374" s="110"/>
      <c r="M2374" s="109">
        <v>1</v>
      </c>
      <c r="N2374" s="109"/>
      <c r="O2374" s="110"/>
      <c r="P2374" s="41" t="str">
        <f t="shared" si="37"/>
        <v>1</v>
      </c>
      <c r="Q2374" s="41" t="str">
        <f>INDEX(Торг!$J:$J,MATCH($B2374,Торг!$B:$B,0))</f>
        <v>АТП</v>
      </c>
      <c r="R2374" s="4" t="b">
        <f>EXACT(VLOOKUP(A2374,Торг!$A:$A,1,0),A2374)</f>
        <v>1</v>
      </c>
    </row>
    <row r="2375" spans="1:18" ht="60" x14ac:dyDescent="0.25">
      <c r="A2375" s="110" t="s">
        <v>2155</v>
      </c>
      <c r="B2375" s="109">
        <v>167720</v>
      </c>
      <c r="C2375" s="109">
        <v>104641</v>
      </c>
      <c r="D2375" s="110" t="s">
        <v>304</v>
      </c>
      <c r="E2375" s="110" t="s">
        <v>2704</v>
      </c>
      <c r="F2375" s="110"/>
      <c r="G2375" s="110"/>
      <c r="H2375" s="110"/>
      <c r="I2375" s="110" t="s">
        <v>10</v>
      </c>
      <c r="J2375" s="111">
        <v>900</v>
      </c>
      <c r="K2375" s="111">
        <v>1490</v>
      </c>
      <c r="L2375" s="110"/>
      <c r="M2375" s="109">
        <v>1</v>
      </c>
      <c r="N2375" s="109"/>
      <c r="O2375" s="110"/>
      <c r="P2375" s="41" t="str">
        <f t="shared" si="37"/>
        <v>1</v>
      </c>
      <c r="Q2375" s="41" t="str">
        <f>INDEX(Торг!$J:$J,MATCH($B2375,Торг!$B:$B,0))</f>
        <v>АТП</v>
      </c>
      <c r="R2375" s="4" t="b">
        <f>EXACT(VLOOKUP(A2375,Торг!$A:$A,1,0),A2375)</f>
        <v>1</v>
      </c>
    </row>
    <row r="2376" spans="1:18" ht="45" x14ac:dyDescent="0.25">
      <c r="A2376" s="110" t="s">
        <v>2155</v>
      </c>
      <c r="B2376" s="109">
        <v>167721</v>
      </c>
      <c r="C2376" s="109">
        <v>104642</v>
      </c>
      <c r="D2376" s="110" t="s">
        <v>303</v>
      </c>
      <c r="E2376" s="110" t="s">
        <v>2704</v>
      </c>
      <c r="F2376" s="110"/>
      <c r="G2376" s="110"/>
      <c r="H2376" s="110"/>
      <c r="I2376" s="110" t="s">
        <v>10</v>
      </c>
      <c r="J2376" s="111">
        <v>900</v>
      </c>
      <c r="K2376" s="111">
        <v>1490</v>
      </c>
      <c r="L2376" s="110"/>
      <c r="M2376" s="109">
        <v>1</v>
      </c>
      <c r="N2376" s="109"/>
      <c r="O2376" s="110"/>
      <c r="P2376" s="41" t="str">
        <f t="shared" si="37"/>
        <v>1</v>
      </c>
      <c r="Q2376" s="41" t="str">
        <f>INDEX(Торг!$J:$J,MATCH($B2376,Торг!$B:$B,0))</f>
        <v>АТП</v>
      </c>
      <c r="R2376" s="4" t="b">
        <f>EXACT(VLOOKUP(A2376,Торг!$A:$A,1,0),A2376)</f>
        <v>1</v>
      </c>
    </row>
    <row r="2377" spans="1:18" ht="60" x14ac:dyDescent="0.25">
      <c r="A2377" s="110" t="s">
        <v>2155</v>
      </c>
      <c r="B2377" s="109">
        <v>167722</v>
      </c>
      <c r="C2377" s="109">
        <v>104643</v>
      </c>
      <c r="D2377" s="110" t="s">
        <v>302</v>
      </c>
      <c r="E2377" s="110" t="s">
        <v>2704</v>
      </c>
      <c r="F2377" s="110"/>
      <c r="G2377" s="110"/>
      <c r="H2377" s="110"/>
      <c r="I2377" s="110" t="s">
        <v>10</v>
      </c>
      <c r="J2377" s="111">
        <v>900</v>
      </c>
      <c r="K2377" s="111">
        <v>1490</v>
      </c>
      <c r="L2377" s="110"/>
      <c r="M2377" s="109">
        <v>1</v>
      </c>
      <c r="N2377" s="109"/>
      <c r="O2377" s="110"/>
      <c r="P2377" s="41" t="str">
        <f t="shared" si="37"/>
        <v>1</v>
      </c>
      <c r="Q2377" s="41" t="str">
        <f>INDEX(Торг!$J:$J,MATCH($B2377,Торг!$B:$B,0))</f>
        <v>АТП</v>
      </c>
      <c r="R2377" s="4" t="b">
        <f>EXACT(VLOOKUP(A2377,Торг!$A:$A,1,0),A2377)</f>
        <v>1</v>
      </c>
    </row>
    <row r="2378" spans="1:18" ht="45" x14ac:dyDescent="0.25">
      <c r="A2378" s="110" t="s">
        <v>2155</v>
      </c>
      <c r="B2378" s="109">
        <v>167723</v>
      </c>
      <c r="C2378" s="109">
        <v>104644</v>
      </c>
      <c r="D2378" s="110" t="s">
        <v>301</v>
      </c>
      <c r="E2378" s="110" t="s">
        <v>2704</v>
      </c>
      <c r="F2378" s="110"/>
      <c r="G2378" s="110"/>
      <c r="H2378" s="110"/>
      <c r="I2378" s="110" t="s">
        <v>10</v>
      </c>
      <c r="J2378" s="111">
        <v>900</v>
      </c>
      <c r="K2378" s="111">
        <v>1490</v>
      </c>
      <c r="L2378" s="110"/>
      <c r="M2378" s="109">
        <v>1</v>
      </c>
      <c r="N2378" s="109"/>
      <c r="O2378" s="110"/>
      <c r="P2378" s="41" t="str">
        <f t="shared" si="37"/>
        <v>1</v>
      </c>
      <c r="Q2378" s="41" t="str">
        <f>INDEX(Торг!$J:$J,MATCH($B2378,Торг!$B:$B,0))</f>
        <v>АТП</v>
      </c>
      <c r="R2378" s="4" t="b">
        <f>EXACT(VLOOKUP(A2378,Торг!$A:$A,1,0),A2378)</f>
        <v>1</v>
      </c>
    </row>
    <row r="2379" spans="1:18" ht="60" x14ac:dyDescent="0.25">
      <c r="A2379" s="110" t="s">
        <v>2155</v>
      </c>
      <c r="B2379" s="109">
        <v>167724</v>
      </c>
      <c r="C2379" s="109">
        <v>104645</v>
      </c>
      <c r="D2379" s="110" t="s">
        <v>300</v>
      </c>
      <c r="E2379" s="110" t="s">
        <v>2704</v>
      </c>
      <c r="F2379" s="110"/>
      <c r="G2379" s="110"/>
      <c r="H2379" s="110"/>
      <c r="I2379" s="110" t="s">
        <v>10</v>
      </c>
      <c r="J2379" s="111">
        <v>900</v>
      </c>
      <c r="K2379" s="111">
        <v>1490</v>
      </c>
      <c r="L2379" s="110"/>
      <c r="M2379" s="109">
        <v>1</v>
      </c>
      <c r="N2379" s="109"/>
      <c r="O2379" s="110"/>
      <c r="P2379" s="41" t="str">
        <f t="shared" si="37"/>
        <v>1</v>
      </c>
      <c r="Q2379" s="41" t="str">
        <f>INDEX(Торг!$J:$J,MATCH($B2379,Торг!$B:$B,0))</f>
        <v>АТП</v>
      </c>
      <c r="R2379" s="4" t="b">
        <f>EXACT(VLOOKUP(A2379,Торг!$A:$A,1,0),A2379)</f>
        <v>1</v>
      </c>
    </row>
    <row r="2380" spans="1:18" ht="45" x14ac:dyDescent="0.25">
      <c r="A2380" s="110" t="s">
        <v>2155</v>
      </c>
      <c r="B2380" s="109">
        <v>248545</v>
      </c>
      <c r="C2380" s="109">
        <v>178474</v>
      </c>
      <c r="D2380" s="110" t="s">
        <v>2156</v>
      </c>
      <c r="E2380" s="110" t="s">
        <v>2704</v>
      </c>
      <c r="F2380" s="110"/>
      <c r="G2380" s="110"/>
      <c r="H2380" s="110"/>
      <c r="I2380" s="110" t="s">
        <v>10</v>
      </c>
      <c r="J2380" s="111">
        <v>900</v>
      </c>
      <c r="K2380" s="111">
        <v>1490</v>
      </c>
      <c r="L2380" s="110"/>
      <c r="M2380" s="109">
        <v>1</v>
      </c>
      <c r="N2380" s="109"/>
      <c r="O2380" s="110"/>
      <c r="P2380" s="41" t="str">
        <f t="shared" si="37"/>
        <v>1</v>
      </c>
      <c r="Q2380" s="41" t="str">
        <f>INDEX(Торг!$J:$J,MATCH($B2380,Торг!$B:$B,0))</f>
        <v>АТП</v>
      </c>
      <c r="R2380" s="4" t="b">
        <f>EXACT(VLOOKUP(A2380,Торг!$A:$A,1,0),A2380)</f>
        <v>1</v>
      </c>
    </row>
    <row r="2381" spans="1:18" ht="60" x14ac:dyDescent="0.25">
      <c r="A2381" s="110" t="s">
        <v>2155</v>
      </c>
      <c r="B2381" s="109">
        <v>167725</v>
      </c>
      <c r="C2381" s="109">
        <v>104646</v>
      </c>
      <c r="D2381" s="110" t="s">
        <v>299</v>
      </c>
      <c r="E2381" s="110" t="s">
        <v>2704</v>
      </c>
      <c r="F2381" s="110"/>
      <c r="G2381" s="110"/>
      <c r="H2381" s="110"/>
      <c r="I2381" s="110" t="s">
        <v>10</v>
      </c>
      <c r="J2381" s="111">
        <v>900</v>
      </c>
      <c r="K2381" s="111">
        <v>1490</v>
      </c>
      <c r="L2381" s="110"/>
      <c r="M2381" s="109">
        <v>1</v>
      </c>
      <c r="N2381" s="109"/>
      <c r="O2381" s="110"/>
      <c r="P2381" s="41" t="str">
        <f t="shared" si="37"/>
        <v>1</v>
      </c>
      <c r="Q2381" s="41" t="str">
        <f>INDEX(Торг!$J:$J,MATCH($B2381,Торг!$B:$B,0))</f>
        <v>АТП</v>
      </c>
      <c r="R2381" s="4" t="b">
        <f>EXACT(VLOOKUP(A2381,Торг!$A:$A,1,0),A2381)</f>
        <v>1</v>
      </c>
    </row>
    <row r="2382" spans="1:18" ht="60" x14ac:dyDescent="0.25">
      <c r="A2382" s="110" t="s">
        <v>2155</v>
      </c>
      <c r="B2382" s="109">
        <v>167726</v>
      </c>
      <c r="C2382" s="109">
        <v>104647</v>
      </c>
      <c r="D2382" s="110" t="s">
        <v>298</v>
      </c>
      <c r="E2382" s="110" t="s">
        <v>2704</v>
      </c>
      <c r="F2382" s="110"/>
      <c r="G2382" s="110"/>
      <c r="H2382" s="110"/>
      <c r="I2382" s="110" t="s">
        <v>10</v>
      </c>
      <c r="J2382" s="111">
        <v>900</v>
      </c>
      <c r="K2382" s="111">
        <v>1490</v>
      </c>
      <c r="L2382" s="110"/>
      <c r="M2382" s="109">
        <v>1</v>
      </c>
      <c r="N2382" s="109"/>
      <c r="O2382" s="110"/>
      <c r="P2382" s="41" t="str">
        <f t="shared" si="37"/>
        <v>1</v>
      </c>
      <c r="Q2382" s="41" t="str">
        <f>INDEX(Торг!$J:$J,MATCH($B2382,Торг!$B:$B,0))</f>
        <v>АТП</v>
      </c>
      <c r="R2382" s="4" t="b">
        <f>EXACT(VLOOKUP(A2382,Торг!$A:$A,1,0),A2382)</f>
        <v>1</v>
      </c>
    </row>
    <row r="2383" spans="1:18" ht="60" x14ac:dyDescent="0.25">
      <c r="A2383" s="110" t="s">
        <v>2155</v>
      </c>
      <c r="B2383" s="109">
        <v>167727</v>
      </c>
      <c r="C2383" s="109">
        <v>104648</v>
      </c>
      <c r="D2383" s="110" t="s">
        <v>297</v>
      </c>
      <c r="E2383" s="110" t="s">
        <v>2704</v>
      </c>
      <c r="F2383" s="110"/>
      <c r="G2383" s="110"/>
      <c r="H2383" s="110"/>
      <c r="I2383" s="110" t="s">
        <v>10</v>
      </c>
      <c r="J2383" s="111">
        <v>900</v>
      </c>
      <c r="K2383" s="111">
        <v>1490</v>
      </c>
      <c r="L2383" s="110"/>
      <c r="M2383" s="109">
        <v>1</v>
      </c>
      <c r="N2383" s="109"/>
      <c r="O2383" s="110"/>
      <c r="P2383" s="41" t="str">
        <f t="shared" si="37"/>
        <v>1</v>
      </c>
      <c r="Q2383" s="41" t="str">
        <f>INDEX(Торг!$J:$J,MATCH($B2383,Торг!$B:$B,0))</f>
        <v>АТП</v>
      </c>
      <c r="R2383" s="4" t="b">
        <f>EXACT(VLOOKUP(A2383,Торг!$A:$A,1,0),A2383)</f>
        <v>1</v>
      </c>
    </row>
    <row r="2384" spans="1:18" ht="60" x14ac:dyDescent="0.25">
      <c r="A2384" s="110" t="s">
        <v>2155</v>
      </c>
      <c r="B2384" s="109">
        <v>167728</v>
      </c>
      <c r="C2384" s="109">
        <v>104649</v>
      </c>
      <c r="D2384" s="110" t="s">
        <v>296</v>
      </c>
      <c r="E2384" s="110" t="s">
        <v>2704</v>
      </c>
      <c r="F2384" s="110"/>
      <c r="G2384" s="110"/>
      <c r="H2384" s="110"/>
      <c r="I2384" s="110" t="s">
        <v>10</v>
      </c>
      <c r="J2384" s="111">
        <v>900</v>
      </c>
      <c r="K2384" s="111">
        <v>1490</v>
      </c>
      <c r="L2384" s="110"/>
      <c r="M2384" s="109">
        <v>1</v>
      </c>
      <c r="N2384" s="109"/>
      <c r="O2384" s="110"/>
      <c r="P2384" s="41" t="str">
        <f t="shared" si="37"/>
        <v>1</v>
      </c>
      <c r="Q2384" s="41" t="str">
        <f>INDEX(Торг!$J:$J,MATCH($B2384,Торг!$B:$B,0))</f>
        <v>АТП</v>
      </c>
      <c r="R2384" s="4" t="b">
        <f>EXACT(VLOOKUP(A2384,Торг!$A:$A,1,0),A2384)</f>
        <v>1</v>
      </c>
    </row>
    <row r="2385" spans="1:18" ht="60" x14ac:dyDescent="0.25">
      <c r="A2385" s="110" t="s">
        <v>2155</v>
      </c>
      <c r="B2385" s="109">
        <v>167729</v>
      </c>
      <c r="C2385" s="109">
        <v>104650</v>
      </c>
      <c r="D2385" s="110" t="s">
        <v>295</v>
      </c>
      <c r="E2385" s="110" t="s">
        <v>2704</v>
      </c>
      <c r="F2385" s="110"/>
      <c r="G2385" s="110"/>
      <c r="H2385" s="110"/>
      <c r="I2385" s="110" t="s">
        <v>10</v>
      </c>
      <c r="J2385" s="111">
        <v>900</v>
      </c>
      <c r="K2385" s="111">
        <v>1490</v>
      </c>
      <c r="L2385" s="110"/>
      <c r="M2385" s="109">
        <v>1</v>
      </c>
      <c r="N2385" s="109"/>
      <c r="O2385" s="110"/>
      <c r="P2385" s="41" t="str">
        <f t="shared" si="37"/>
        <v>1</v>
      </c>
      <c r="Q2385" s="41" t="str">
        <f>INDEX(Торг!$J:$J,MATCH($B2385,Торг!$B:$B,0))</f>
        <v>АТП</v>
      </c>
      <c r="R2385" s="4" t="b">
        <f>EXACT(VLOOKUP(A2385,Торг!$A:$A,1,0),A2385)</f>
        <v>1</v>
      </c>
    </row>
    <row r="2386" spans="1:18" ht="60" x14ac:dyDescent="0.25">
      <c r="A2386" s="110" t="s">
        <v>2155</v>
      </c>
      <c r="B2386" s="109">
        <v>167730</v>
      </c>
      <c r="C2386" s="109">
        <v>104651</v>
      </c>
      <c r="D2386" s="110" t="s">
        <v>294</v>
      </c>
      <c r="E2386" s="110" t="s">
        <v>2704</v>
      </c>
      <c r="F2386" s="110"/>
      <c r="G2386" s="110"/>
      <c r="H2386" s="110"/>
      <c r="I2386" s="110" t="s">
        <v>10</v>
      </c>
      <c r="J2386" s="111">
        <v>900</v>
      </c>
      <c r="K2386" s="111">
        <v>1490</v>
      </c>
      <c r="L2386" s="110"/>
      <c r="M2386" s="109">
        <v>1</v>
      </c>
      <c r="N2386" s="109"/>
      <c r="O2386" s="110"/>
      <c r="P2386" s="41" t="str">
        <f t="shared" si="37"/>
        <v>1</v>
      </c>
      <c r="Q2386" s="41" t="str">
        <f>INDEX(Торг!$J:$J,MATCH($B2386,Торг!$B:$B,0))</f>
        <v>АТП</v>
      </c>
      <c r="R2386" s="4" t="b">
        <f>EXACT(VLOOKUP(A2386,Торг!$A:$A,1,0),A2386)</f>
        <v>1</v>
      </c>
    </row>
    <row r="2387" spans="1:18" ht="60" x14ac:dyDescent="0.25">
      <c r="A2387" s="110" t="s">
        <v>2155</v>
      </c>
      <c r="B2387" s="109">
        <v>167731</v>
      </c>
      <c r="C2387" s="109">
        <v>104652</v>
      </c>
      <c r="D2387" s="110" t="s">
        <v>293</v>
      </c>
      <c r="E2387" s="110" t="s">
        <v>2704</v>
      </c>
      <c r="F2387" s="110"/>
      <c r="G2387" s="110"/>
      <c r="H2387" s="110"/>
      <c r="I2387" s="110" t="s">
        <v>10</v>
      </c>
      <c r="J2387" s="111">
        <v>900</v>
      </c>
      <c r="K2387" s="111">
        <v>1490</v>
      </c>
      <c r="L2387" s="110"/>
      <c r="M2387" s="109">
        <v>1</v>
      </c>
      <c r="N2387" s="109"/>
      <c r="O2387" s="110"/>
      <c r="P2387" s="41" t="str">
        <f t="shared" si="37"/>
        <v>1</v>
      </c>
      <c r="Q2387" s="41" t="str">
        <f>INDEX(Торг!$J:$J,MATCH($B2387,Торг!$B:$B,0))</f>
        <v>АТП</v>
      </c>
      <c r="R2387" s="4" t="b">
        <f>EXACT(VLOOKUP(A2387,Торг!$A:$A,1,0),A2387)</f>
        <v>1</v>
      </c>
    </row>
    <row r="2388" spans="1:18" ht="60" x14ac:dyDescent="0.25">
      <c r="A2388" s="110" t="s">
        <v>2155</v>
      </c>
      <c r="B2388" s="109">
        <v>167732</v>
      </c>
      <c r="C2388" s="109">
        <v>104653</v>
      </c>
      <c r="D2388" s="110" t="s">
        <v>292</v>
      </c>
      <c r="E2388" s="110" t="s">
        <v>2704</v>
      </c>
      <c r="F2388" s="110"/>
      <c r="G2388" s="110"/>
      <c r="H2388" s="110"/>
      <c r="I2388" s="110" t="s">
        <v>10</v>
      </c>
      <c r="J2388" s="111">
        <v>900</v>
      </c>
      <c r="K2388" s="111">
        <v>1490</v>
      </c>
      <c r="L2388" s="110"/>
      <c r="M2388" s="109">
        <v>1</v>
      </c>
      <c r="N2388" s="109"/>
      <c r="O2388" s="110"/>
      <c r="P2388" s="41" t="str">
        <f t="shared" si="37"/>
        <v>1</v>
      </c>
      <c r="Q2388" s="41" t="str">
        <f>INDEX(Торг!$J:$J,MATCH($B2388,Торг!$B:$B,0))</f>
        <v>АТП</v>
      </c>
      <c r="R2388" s="4" t="b">
        <f>EXACT(VLOOKUP(A2388,Торг!$A:$A,1,0),A2388)</f>
        <v>1</v>
      </c>
    </row>
    <row r="2389" spans="1:18" ht="60" x14ac:dyDescent="0.25">
      <c r="A2389" s="110" t="s">
        <v>2155</v>
      </c>
      <c r="B2389" s="109">
        <v>167733</v>
      </c>
      <c r="C2389" s="109">
        <v>104654</v>
      </c>
      <c r="D2389" s="110" t="s">
        <v>291</v>
      </c>
      <c r="E2389" s="110" t="s">
        <v>2704</v>
      </c>
      <c r="F2389" s="110"/>
      <c r="G2389" s="110"/>
      <c r="H2389" s="110"/>
      <c r="I2389" s="110" t="s">
        <v>10</v>
      </c>
      <c r="J2389" s="111">
        <v>900</v>
      </c>
      <c r="K2389" s="111">
        <v>1490</v>
      </c>
      <c r="L2389" s="110"/>
      <c r="M2389" s="109">
        <v>1</v>
      </c>
      <c r="N2389" s="109"/>
      <c r="O2389" s="110"/>
      <c r="P2389" s="41" t="str">
        <f t="shared" si="37"/>
        <v>1</v>
      </c>
      <c r="Q2389" s="41" t="str">
        <f>INDEX(Торг!$J:$J,MATCH($B2389,Торг!$B:$B,0))</f>
        <v>АТП</v>
      </c>
      <c r="R2389" s="4" t="b">
        <f>EXACT(VLOOKUP(A2389,Торг!$A:$A,1,0),A2389)</f>
        <v>1</v>
      </c>
    </row>
    <row r="2390" spans="1:18" ht="60" x14ac:dyDescent="0.25">
      <c r="A2390" s="110" t="s">
        <v>2155</v>
      </c>
      <c r="B2390" s="109">
        <v>167734</v>
      </c>
      <c r="C2390" s="109">
        <v>104655</v>
      </c>
      <c r="D2390" s="110" t="s">
        <v>290</v>
      </c>
      <c r="E2390" s="110" t="s">
        <v>2704</v>
      </c>
      <c r="F2390" s="110"/>
      <c r="G2390" s="110"/>
      <c r="H2390" s="110"/>
      <c r="I2390" s="110" t="s">
        <v>10</v>
      </c>
      <c r="J2390" s="111">
        <v>900</v>
      </c>
      <c r="K2390" s="111">
        <v>1490</v>
      </c>
      <c r="L2390" s="110"/>
      <c r="M2390" s="109">
        <v>1</v>
      </c>
      <c r="N2390" s="109">
        <v>2</v>
      </c>
      <c r="O2390" s="110"/>
      <c r="P2390" s="41" t="str">
        <f t="shared" si="37"/>
        <v>1ск2</v>
      </c>
      <c r="Q2390" s="41" t="str">
        <f>INDEX(Торг!$J:$J,MATCH($B2390,Торг!$B:$B,0))</f>
        <v>АТП</v>
      </c>
      <c r="R2390" s="4" t="b">
        <f>EXACT(VLOOKUP(A2390,Торг!$A:$A,1,0),A2390)</f>
        <v>1</v>
      </c>
    </row>
    <row r="2391" spans="1:18" ht="60" x14ac:dyDescent="0.25">
      <c r="A2391" s="110" t="s">
        <v>2155</v>
      </c>
      <c r="B2391" s="109">
        <v>167735</v>
      </c>
      <c r="C2391" s="109">
        <v>104656</v>
      </c>
      <c r="D2391" s="110" t="s">
        <v>289</v>
      </c>
      <c r="E2391" s="110" t="s">
        <v>2704</v>
      </c>
      <c r="F2391" s="110"/>
      <c r="G2391" s="110"/>
      <c r="H2391" s="110"/>
      <c r="I2391" s="110" t="s">
        <v>10</v>
      </c>
      <c r="J2391" s="111">
        <v>900</v>
      </c>
      <c r="K2391" s="111">
        <v>1490</v>
      </c>
      <c r="L2391" s="110"/>
      <c r="M2391" s="109">
        <v>1</v>
      </c>
      <c r="N2391" s="109"/>
      <c r="O2391" s="110"/>
      <c r="P2391" s="41" t="str">
        <f t="shared" si="37"/>
        <v>1</v>
      </c>
      <c r="Q2391" s="41" t="str">
        <f>INDEX(Торг!$J:$J,MATCH($B2391,Торг!$B:$B,0))</f>
        <v>АТП</v>
      </c>
      <c r="R2391" s="4" t="b">
        <f>EXACT(VLOOKUP(A2391,Торг!$A:$A,1,0),A2391)</f>
        <v>1</v>
      </c>
    </row>
    <row r="2392" spans="1:18" ht="45" x14ac:dyDescent="0.25">
      <c r="A2392" s="110" t="s">
        <v>2155</v>
      </c>
      <c r="B2392" s="109">
        <v>167736</v>
      </c>
      <c r="C2392" s="109">
        <v>104657</v>
      </c>
      <c r="D2392" s="110" t="s">
        <v>288</v>
      </c>
      <c r="E2392" s="110" t="s">
        <v>2704</v>
      </c>
      <c r="F2392" s="110"/>
      <c r="G2392" s="110"/>
      <c r="H2392" s="110"/>
      <c r="I2392" s="110" t="s">
        <v>10</v>
      </c>
      <c r="J2392" s="111">
        <v>900</v>
      </c>
      <c r="K2392" s="111">
        <v>1490</v>
      </c>
      <c r="L2392" s="110"/>
      <c r="M2392" s="109">
        <v>1</v>
      </c>
      <c r="N2392" s="109"/>
      <c r="O2392" s="110"/>
      <c r="P2392" s="41" t="str">
        <f t="shared" si="37"/>
        <v>1</v>
      </c>
      <c r="Q2392" s="41" t="str">
        <f>INDEX(Торг!$J:$J,MATCH($B2392,Торг!$B:$B,0))</f>
        <v>АТП</v>
      </c>
      <c r="R2392" s="4" t="b">
        <f>EXACT(VLOOKUP(A2392,Торг!$A:$A,1,0),A2392)</f>
        <v>1</v>
      </c>
    </row>
    <row r="2393" spans="1:18" ht="45" x14ac:dyDescent="0.25">
      <c r="A2393" s="110" t="s">
        <v>2155</v>
      </c>
      <c r="B2393" s="109">
        <v>167737</v>
      </c>
      <c r="C2393" s="109">
        <v>104634</v>
      </c>
      <c r="D2393" s="110" t="s">
        <v>287</v>
      </c>
      <c r="E2393" s="110" t="s">
        <v>2704</v>
      </c>
      <c r="F2393" s="110"/>
      <c r="G2393" s="110"/>
      <c r="H2393" s="110"/>
      <c r="I2393" s="110" t="s">
        <v>10</v>
      </c>
      <c r="J2393" s="111">
        <v>900</v>
      </c>
      <c r="K2393" s="111">
        <v>1490</v>
      </c>
      <c r="L2393" s="110"/>
      <c r="M2393" s="109">
        <v>1</v>
      </c>
      <c r="N2393" s="109"/>
      <c r="O2393" s="110"/>
      <c r="P2393" s="41" t="str">
        <f t="shared" si="37"/>
        <v>1</v>
      </c>
      <c r="Q2393" s="41" t="str">
        <f>INDEX(Торг!$J:$J,MATCH($B2393,Торг!$B:$B,0))</f>
        <v>АТП</v>
      </c>
      <c r="R2393" s="4" t="b">
        <f>EXACT(VLOOKUP(A2393,Торг!$A:$A,1,0),A2393)</f>
        <v>1</v>
      </c>
    </row>
    <row r="2394" spans="1:18" ht="60" x14ac:dyDescent="0.25">
      <c r="A2394" s="110" t="s">
        <v>2155</v>
      </c>
      <c r="B2394" s="109">
        <v>167738</v>
      </c>
      <c r="C2394" s="109">
        <v>104658</v>
      </c>
      <c r="D2394" s="110" t="s">
        <v>286</v>
      </c>
      <c r="E2394" s="110" t="s">
        <v>2704</v>
      </c>
      <c r="F2394" s="110"/>
      <c r="G2394" s="110"/>
      <c r="H2394" s="110"/>
      <c r="I2394" s="110" t="s">
        <v>10</v>
      </c>
      <c r="J2394" s="111">
        <v>900</v>
      </c>
      <c r="K2394" s="111">
        <v>1490</v>
      </c>
      <c r="L2394" s="110"/>
      <c r="M2394" s="109">
        <v>1</v>
      </c>
      <c r="N2394" s="109"/>
      <c r="O2394" s="110"/>
      <c r="P2394" s="41" t="str">
        <f t="shared" si="37"/>
        <v>1</v>
      </c>
      <c r="Q2394" s="41" t="str">
        <f>INDEX(Торг!$J:$J,MATCH($B2394,Торг!$B:$B,0))</f>
        <v>АТП</v>
      </c>
      <c r="R2394" s="4" t="b">
        <f>EXACT(VLOOKUP(A2394,Торг!$A:$A,1,0),A2394)</f>
        <v>1</v>
      </c>
    </row>
    <row r="2395" spans="1:18" ht="45" x14ac:dyDescent="0.25">
      <c r="A2395" s="110" t="s">
        <v>17</v>
      </c>
      <c r="B2395" s="109">
        <v>167740</v>
      </c>
      <c r="C2395" s="109">
        <v>161856</v>
      </c>
      <c r="D2395" s="110" t="s">
        <v>2157</v>
      </c>
      <c r="E2395" s="110" t="s">
        <v>2704</v>
      </c>
      <c r="F2395" s="110"/>
      <c r="G2395" s="110"/>
      <c r="H2395" s="110"/>
      <c r="I2395" s="110" t="s">
        <v>10</v>
      </c>
      <c r="J2395" s="111">
        <v>400</v>
      </c>
      <c r="K2395" s="111">
        <v>819</v>
      </c>
      <c r="L2395" s="110"/>
      <c r="M2395" s="109">
        <v>1</v>
      </c>
      <c r="N2395" s="109">
        <v>2</v>
      </c>
      <c r="O2395" s="110"/>
      <c r="P2395" s="41" t="str">
        <f t="shared" si="37"/>
        <v>1ск2</v>
      </c>
      <c r="Q2395" s="41" t="str">
        <f>INDEX(Торг!$J:$J,MATCH($B2395,Торг!$B:$B,0))</f>
        <v>АТП</v>
      </c>
      <c r="R2395" s="4" t="b">
        <f>EXACT(VLOOKUP(A2395,Торг!$A:$A,1,0),A2395)</f>
        <v>1</v>
      </c>
    </row>
    <row r="2396" spans="1:18" ht="45" x14ac:dyDescent="0.25">
      <c r="A2396" s="110" t="s">
        <v>17</v>
      </c>
      <c r="B2396" s="109">
        <v>267747</v>
      </c>
      <c r="C2396" s="109">
        <v>222047</v>
      </c>
      <c r="D2396" s="110" t="s">
        <v>3350</v>
      </c>
      <c r="E2396" s="110" t="s">
        <v>2704</v>
      </c>
      <c r="F2396" s="110"/>
      <c r="G2396" s="110"/>
      <c r="H2396" s="110"/>
      <c r="I2396" s="110" t="s">
        <v>10</v>
      </c>
      <c r="J2396" s="111">
        <v>1000</v>
      </c>
      <c r="K2396" s="111">
        <v>1690</v>
      </c>
      <c r="L2396" s="110"/>
      <c r="M2396" s="109">
        <v>1</v>
      </c>
      <c r="N2396" s="109"/>
      <c r="O2396" s="110"/>
      <c r="P2396" s="41" t="str">
        <f t="shared" si="37"/>
        <v>1</v>
      </c>
      <c r="Q2396" s="41" t="str">
        <f>INDEX(Торг!$J:$J,MATCH($B2396,Торг!$B:$B,0))</f>
        <v>АТП</v>
      </c>
      <c r="R2396" s="4" t="b">
        <f>EXACT(VLOOKUP(A2396,Торг!$A:$A,1,0),A2396)</f>
        <v>1</v>
      </c>
    </row>
    <row r="2397" spans="1:18" ht="45" x14ac:dyDescent="0.25">
      <c r="A2397" s="110" t="s">
        <v>17</v>
      </c>
      <c r="B2397" s="109">
        <v>267748</v>
      </c>
      <c r="C2397" s="109">
        <v>216729</v>
      </c>
      <c r="D2397" s="110" t="s">
        <v>3351</v>
      </c>
      <c r="E2397" s="110" t="s">
        <v>2704</v>
      </c>
      <c r="F2397" s="110"/>
      <c r="G2397" s="110"/>
      <c r="H2397" s="110"/>
      <c r="I2397" s="110" t="s">
        <v>10</v>
      </c>
      <c r="J2397" s="111">
        <v>1000</v>
      </c>
      <c r="K2397" s="111">
        <v>1690</v>
      </c>
      <c r="L2397" s="110"/>
      <c r="M2397" s="109">
        <v>1</v>
      </c>
      <c r="N2397" s="109"/>
      <c r="O2397" s="110"/>
      <c r="P2397" s="41" t="str">
        <f t="shared" si="37"/>
        <v>1</v>
      </c>
      <c r="Q2397" s="41" t="str">
        <f>INDEX(Торг!$J:$J,MATCH($B2397,Торг!$B:$B,0))</f>
        <v>АТП</v>
      </c>
      <c r="R2397" s="4" t="b">
        <f>EXACT(VLOOKUP(A2397,Торг!$A:$A,1,0),A2397)</f>
        <v>1</v>
      </c>
    </row>
    <row r="2398" spans="1:18" ht="45" x14ac:dyDescent="0.25">
      <c r="A2398" s="110" t="s">
        <v>17</v>
      </c>
      <c r="B2398" s="109">
        <v>274275</v>
      </c>
      <c r="C2398" s="109">
        <v>223703</v>
      </c>
      <c r="D2398" s="110" t="s">
        <v>3352</v>
      </c>
      <c r="E2398" s="110" t="s">
        <v>2704</v>
      </c>
      <c r="F2398" s="110"/>
      <c r="G2398" s="110"/>
      <c r="H2398" s="110"/>
      <c r="I2398" s="110" t="s">
        <v>10</v>
      </c>
      <c r="J2398" s="111">
        <v>1000</v>
      </c>
      <c r="K2398" s="111">
        <v>1690</v>
      </c>
      <c r="L2398" s="110"/>
      <c r="M2398" s="109">
        <v>1</v>
      </c>
      <c r="N2398" s="109"/>
      <c r="O2398" s="110"/>
      <c r="P2398" s="41" t="str">
        <f t="shared" si="37"/>
        <v>1</v>
      </c>
      <c r="Q2398" s="41" t="str">
        <f>INDEX(Торг!$J:$J,MATCH($B2398,Торг!$B:$B,0))</f>
        <v>АТП</v>
      </c>
      <c r="R2398" s="4" t="b">
        <f>EXACT(VLOOKUP(A2398,Торг!$A:$A,1,0),A2398)</f>
        <v>1</v>
      </c>
    </row>
    <row r="2399" spans="1:18" ht="45" x14ac:dyDescent="0.25">
      <c r="A2399" s="110" t="s">
        <v>17</v>
      </c>
      <c r="B2399" s="109">
        <v>267749</v>
      </c>
      <c r="C2399" s="109">
        <v>222032</v>
      </c>
      <c r="D2399" s="110" t="s">
        <v>3353</v>
      </c>
      <c r="E2399" s="110" t="s">
        <v>2704</v>
      </c>
      <c r="F2399" s="110"/>
      <c r="G2399" s="110"/>
      <c r="H2399" s="110"/>
      <c r="I2399" s="110" t="s">
        <v>10</v>
      </c>
      <c r="J2399" s="111">
        <v>1000</v>
      </c>
      <c r="K2399" s="111">
        <v>1690</v>
      </c>
      <c r="L2399" s="110"/>
      <c r="M2399" s="109">
        <v>1</v>
      </c>
      <c r="N2399" s="109"/>
      <c r="O2399" s="110"/>
      <c r="P2399" s="41" t="str">
        <f t="shared" si="37"/>
        <v>1</v>
      </c>
      <c r="Q2399" s="41" t="str">
        <f>INDEX(Торг!$J:$J,MATCH($B2399,Торг!$B:$B,0))</f>
        <v>АТП</v>
      </c>
      <c r="R2399" s="4" t="b">
        <f>EXACT(VLOOKUP(A2399,Торг!$A:$A,1,0),A2399)</f>
        <v>1</v>
      </c>
    </row>
    <row r="2400" spans="1:18" ht="45" x14ac:dyDescent="0.25">
      <c r="A2400" s="110" t="s">
        <v>17</v>
      </c>
      <c r="B2400" s="109">
        <v>267750</v>
      </c>
      <c r="C2400" s="109">
        <v>222036</v>
      </c>
      <c r="D2400" s="110" t="s">
        <v>3354</v>
      </c>
      <c r="E2400" s="110" t="s">
        <v>2704</v>
      </c>
      <c r="F2400" s="110"/>
      <c r="G2400" s="110"/>
      <c r="H2400" s="110"/>
      <c r="I2400" s="110" t="s">
        <v>10</v>
      </c>
      <c r="J2400" s="111">
        <v>1000</v>
      </c>
      <c r="K2400" s="111">
        <v>1690</v>
      </c>
      <c r="L2400" s="110"/>
      <c r="M2400" s="109">
        <v>1</v>
      </c>
      <c r="N2400" s="109"/>
      <c r="O2400" s="110"/>
      <c r="P2400" s="41" t="str">
        <f t="shared" si="37"/>
        <v>1</v>
      </c>
      <c r="Q2400" s="41" t="str">
        <f>INDEX(Торг!$J:$J,MATCH($B2400,Торг!$B:$B,0))</f>
        <v>АТП</v>
      </c>
      <c r="R2400" s="4" t="b">
        <f>EXACT(VLOOKUP(A2400,Торг!$A:$A,1,0),A2400)</f>
        <v>1</v>
      </c>
    </row>
    <row r="2401" spans="1:18" ht="45" x14ac:dyDescent="0.25">
      <c r="A2401" s="110" t="s">
        <v>17</v>
      </c>
      <c r="B2401" s="109">
        <v>267751</v>
      </c>
      <c r="C2401" s="109">
        <v>161870</v>
      </c>
      <c r="D2401" s="110" t="s">
        <v>3355</v>
      </c>
      <c r="E2401" s="110" t="s">
        <v>2704</v>
      </c>
      <c r="F2401" s="110"/>
      <c r="G2401" s="110"/>
      <c r="H2401" s="110"/>
      <c r="I2401" s="110" t="s">
        <v>10</v>
      </c>
      <c r="J2401" s="111">
        <v>1000</v>
      </c>
      <c r="K2401" s="111">
        <v>1690</v>
      </c>
      <c r="L2401" s="110"/>
      <c r="M2401" s="109">
        <v>1</v>
      </c>
      <c r="N2401" s="109"/>
      <c r="O2401" s="110"/>
      <c r="P2401" s="41" t="str">
        <f t="shared" si="37"/>
        <v>1</v>
      </c>
      <c r="Q2401" s="41" t="str">
        <f>INDEX(Торг!$J:$J,MATCH($B2401,Торг!$B:$B,0))</f>
        <v>АТП</v>
      </c>
      <c r="R2401" s="4" t="b">
        <f>EXACT(VLOOKUP(A2401,Торг!$A:$A,1,0),A2401)</f>
        <v>1</v>
      </c>
    </row>
    <row r="2402" spans="1:18" ht="45" x14ac:dyDescent="0.25">
      <c r="A2402" s="110" t="s">
        <v>17</v>
      </c>
      <c r="B2402" s="109">
        <v>267752</v>
      </c>
      <c r="C2402" s="109">
        <v>161866</v>
      </c>
      <c r="D2402" s="110" t="s">
        <v>3356</v>
      </c>
      <c r="E2402" s="110" t="s">
        <v>2704</v>
      </c>
      <c r="F2402" s="110"/>
      <c r="G2402" s="110"/>
      <c r="H2402" s="110"/>
      <c r="I2402" s="110" t="s">
        <v>10</v>
      </c>
      <c r="J2402" s="111">
        <v>1000</v>
      </c>
      <c r="K2402" s="111">
        <v>1690</v>
      </c>
      <c r="L2402" s="110"/>
      <c r="M2402" s="109">
        <v>1</v>
      </c>
      <c r="N2402" s="109"/>
      <c r="O2402" s="110"/>
      <c r="P2402" s="41" t="str">
        <f t="shared" si="37"/>
        <v>1</v>
      </c>
      <c r="Q2402" s="41" t="str">
        <f>INDEX(Торг!$J:$J,MATCH($B2402,Торг!$B:$B,0))</f>
        <v>АТП</v>
      </c>
      <c r="R2402" s="4" t="b">
        <f>EXACT(VLOOKUP(A2402,Торг!$A:$A,1,0),A2402)</f>
        <v>1</v>
      </c>
    </row>
    <row r="2403" spans="1:18" ht="45" x14ac:dyDescent="0.25">
      <c r="A2403" s="110" t="s">
        <v>17</v>
      </c>
      <c r="B2403" s="109">
        <v>267753</v>
      </c>
      <c r="C2403" s="109">
        <v>161878</v>
      </c>
      <c r="D2403" s="110" t="s">
        <v>3357</v>
      </c>
      <c r="E2403" s="110" t="s">
        <v>2704</v>
      </c>
      <c r="F2403" s="110"/>
      <c r="G2403" s="110"/>
      <c r="H2403" s="110"/>
      <c r="I2403" s="110" t="s">
        <v>10</v>
      </c>
      <c r="J2403" s="111">
        <v>1000</v>
      </c>
      <c r="K2403" s="111">
        <v>1690</v>
      </c>
      <c r="L2403" s="110"/>
      <c r="M2403" s="109">
        <v>1</v>
      </c>
      <c r="N2403" s="109">
        <v>2</v>
      </c>
      <c r="O2403" s="110"/>
      <c r="P2403" s="41" t="str">
        <f t="shared" si="37"/>
        <v>1ск2</v>
      </c>
      <c r="Q2403" s="41" t="str">
        <f>INDEX(Торг!$J:$J,MATCH($B2403,Торг!$B:$B,0))</f>
        <v>АТП</v>
      </c>
      <c r="R2403" s="4" t="b">
        <f>EXACT(VLOOKUP(A2403,Торг!$A:$A,1,0),A2403)</f>
        <v>1</v>
      </c>
    </row>
    <row r="2404" spans="1:18" ht="45" x14ac:dyDescent="0.25">
      <c r="A2404" s="110" t="s">
        <v>17</v>
      </c>
      <c r="B2404" s="109">
        <v>267754</v>
      </c>
      <c r="C2404" s="109">
        <v>161876</v>
      </c>
      <c r="D2404" s="110" t="s">
        <v>3358</v>
      </c>
      <c r="E2404" s="110" t="s">
        <v>2704</v>
      </c>
      <c r="F2404" s="110"/>
      <c r="G2404" s="110"/>
      <c r="H2404" s="110"/>
      <c r="I2404" s="110" t="s">
        <v>10</v>
      </c>
      <c r="J2404" s="111">
        <v>1000</v>
      </c>
      <c r="K2404" s="111">
        <v>1690</v>
      </c>
      <c r="L2404" s="110"/>
      <c r="M2404" s="109">
        <v>1</v>
      </c>
      <c r="N2404" s="109"/>
      <c r="O2404" s="110"/>
      <c r="P2404" s="41" t="str">
        <f t="shared" si="37"/>
        <v>1</v>
      </c>
      <c r="Q2404" s="41" t="str">
        <f>INDEX(Торг!$J:$J,MATCH($B2404,Торг!$B:$B,0))</f>
        <v>АТП</v>
      </c>
      <c r="R2404" s="4" t="b">
        <f>EXACT(VLOOKUP(A2404,Торг!$A:$A,1,0),A2404)</f>
        <v>1</v>
      </c>
    </row>
    <row r="2405" spans="1:18" ht="45" x14ac:dyDescent="0.25">
      <c r="A2405" s="110" t="s">
        <v>17</v>
      </c>
      <c r="B2405" s="109">
        <v>267755</v>
      </c>
      <c r="C2405" s="109">
        <v>222046</v>
      </c>
      <c r="D2405" s="110" t="s">
        <v>3359</v>
      </c>
      <c r="E2405" s="110" t="s">
        <v>2704</v>
      </c>
      <c r="F2405" s="110"/>
      <c r="G2405" s="110"/>
      <c r="H2405" s="110"/>
      <c r="I2405" s="110" t="s">
        <v>10</v>
      </c>
      <c r="J2405" s="111">
        <v>1000</v>
      </c>
      <c r="K2405" s="111">
        <v>1690</v>
      </c>
      <c r="L2405" s="110"/>
      <c r="M2405" s="109">
        <v>1</v>
      </c>
      <c r="N2405" s="109"/>
      <c r="O2405" s="110"/>
      <c r="P2405" s="41" t="str">
        <f t="shared" si="37"/>
        <v>1</v>
      </c>
      <c r="Q2405" s="41" t="str">
        <f>INDEX(Торг!$J:$J,MATCH($B2405,Торг!$B:$B,0))</f>
        <v>АТП</v>
      </c>
      <c r="R2405" s="4" t="b">
        <f>EXACT(VLOOKUP(A2405,Торг!$A:$A,1,0),A2405)</f>
        <v>1</v>
      </c>
    </row>
    <row r="2406" spans="1:18" ht="45" x14ac:dyDescent="0.25">
      <c r="A2406" s="110" t="s">
        <v>17</v>
      </c>
      <c r="B2406" s="109">
        <v>267756</v>
      </c>
      <c r="C2406" s="109">
        <v>222037</v>
      </c>
      <c r="D2406" s="110" t="s">
        <v>3360</v>
      </c>
      <c r="E2406" s="110" t="s">
        <v>2704</v>
      </c>
      <c r="F2406" s="110"/>
      <c r="G2406" s="110"/>
      <c r="H2406" s="110"/>
      <c r="I2406" s="110" t="s">
        <v>10</v>
      </c>
      <c r="J2406" s="111">
        <v>1000</v>
      </c>
      <c r="K2406" s="111">
        <v>1690</v>
      </c>
      <c r="L2406" s="110"/>
      <c r="M2406" s="109">
        <v>1</v>
      </c>
      <c r="N2406" s="109"/>
      <c r="O2406" s="110"/>
      <c r="P2406" s="41" t="str">
        <f t="shared" si="37"/>
        <v>1</v>
      </c>
      <c r="Q2406" s="41" t="str">
        <f>INDEX(Торг!$J:$J,MATCH($B2406,Торг!$B:$B,0))</f>
        <v>АТП</v>
      </c>
      <c r="R2406" s="4" t="b">
        <f>EXACT(VLOOKUP(A2406,Торг!$A:$A,1,0),A2406)</f>
        <v>1</v>
      </c>
    </row>
    <row r="2407" spans="1:18" ht="45" x14ac:dyDescent="0.25">
      <c r="A2407" s="110" t="s">
        <v>17</v>
      </c>
      <c r="B2407" s="109">
        <v>267757</v>
      </c>
      <c r="C2407" s="109">
        <v>161861</v>
      </c>
      <c r="D2407" s="110" t="s">
        <v>3361</v>
      </c>
      <c r="E2407" s="110" t="s">
        <v>2704</v>
      </c>
      <c r="F2407" s="110"/>
      <c r="G2407" s="110"/>
      <c r="H2407" s="110"/>
      <c r="I2407" s="110" t="s">
        <v>10</v>
      </c>
      <c r="J2407" s="111">
        <v>1000</v>
      </c>
      <c r="K2407" s="111">
        <v>1690</v>
      </c>
      <c r="L2407" s="110"/>
      <c r="M2407" s="109">
        <v>1</v>
      </c>
      <c r="N2407" s="109">
        <v>2</v>
      </c>
      <c r="O2407" s="110"/>
      <c r="P2407" s="41" t="str">
        <f t="shared" si="37"/>
        <v>1ск2</v>
      </c>
      <c r="Q2407" s="41" t="str">
        <f>INDEX(Торг!$J:$J,MATCH($B2407,Торг!$B:$B,0))</f>
        <v>АТП</v>
      </c>
      <c r="R2407" s="4" t="b">
        <f>EXACT(VLOOKUP(A2407,Торг!$A:$A,1,0),A2407)</f>
        <v>1</v>
      </c>
    </row>
    <row r="2408" spans="1:18" ht="45" x14ac:dyDescent="0.25">
      <c r="A2408" s="110" t="s">
        <v>17</v>
      </c>
      <c r="B2408" s="109">
        <v>274276</v>
      </c>
      <c r="C2408" s="109">
        <v>223702</v>
      </c>
      <c r="D2408" s="110" t="s">
        <v>3362</v>
      </c>
      <c r="E2408" s="110" t="s">
        <v>2704</v>
      </c>
      <c r="F2408" s="110"/>
      <c r="G2408" s="110"/>
      <c r="H2408" s="110"/>
      <c r="I2408" s="110" t="s">
        <v>10</v>
      </c>
      <c r="J2408" s="111">
        <v>1000</v>
      </c>
      <c r="K2408" s="111">
        <v>1690</v>
      </c>
      <c r="L2408" s="110"/>
      <c r="M2408" s="109">
        <v>1</v>
      </c>
      <c r="N2408" s="109">
        <v>2</v>
      </c>
      <c r="O2408" s="110"/>
      <c r="P2408" s="41" t="str">
        <f t="shared" si="37"/>
        <v>1ск2</v>
      </c>
      <c r="Q2408" s="41" t="str">
        <f>INDEX(Торг!$J:$J,MATCH($B2408,Торг!$B:$B,0))</f>
        <v>АТП</v>
      </c>
      <c r="R2408" s="4" t="b">
        <f>EXACT(VLOOKUP(A2408,Торг!$A:$A,1,0),A2408)</f>
        <v>1</v>
      </c>
    </row>
    <row r="2409" spans="1:18" ht="45" x14ac:dyDescent="0.25">
      <c r="A2409" s="110" t="s">
        <v>17</v>
      </c>
      <c r="B2409" s="109">
        <v>267758</v>
      </c>
      <c r="C2409" s="109">
        <v>222043</v>
      </c>
      <c r="D2409" s="110" t="s">
        <v>3363</v>
      </c>
      <c r="E2409" s="110" t="s">
        <v>2704</v>
      </c>
      <c r="F2409" s="110"/>
      <c r="G2409" s="110"/>
      <c r="H2409" s="110"/>
      <c r="I2409" s="110" t="s">
        <v>10</v>
      </c>
      <c r="J2409" s="111">
        <v>1000</v>
      </c>
      <c r="K2409" s="111">
        <v>1690</v>
      </c>
      <c r="L2409" s="110"/>
      <c r="M2409" s="109">
        <v>1</v>
      </c>
      <c r="N2409" s="109"/>
      <c r="O2409" s="110"/>
      <c r="P2409" s="41" t="str">
        <f t="shared" si="37"/>
        <v>1</v>
      </c>
      <c r="Q2409" s="41" t="str">
        <f>INDEX(Торг!$J:$J,MATCH($B2409,Торг!$B:$B,0))</f>
        <v>АТП</v>
      </c>
      <c r="R2409" s="4" t="b">
        <f>EXACT(VLOOKUP(A2409,Торг!$A:$A,1,0),A2409)</f>
        <v>1</v>
      </c>
    </row>
    <row r="2410" spans="1:18" ht="45" x14ac:dyDescent="0.25">
      <c r="A2410" s="110" t="s">
        <v>17</v>
      </c>
      <c r="B2410" s="109">
        <v>267759</v>
      </c>
      <c r="C2410" s="109">
        <v>222038</v>
      </c>
      <c r="D2410" s="110" t="s">
        <v>3364</v>
      </c>
      <c r="E2410" s="110" t="s">
        <v>2704</v>
      </c>
      <c r="F2410" s="110"/>
      <c r="G2410" s="110"/>
      <c r="H2410" s="110"/>
      <c r="I2410" s="110" t="s">
        <v>10</v>
      </c>
      <c r="J2410" s="111">
        <v>1000</v>
      </c>
      <c r="K2410" s="111">
        <v>1690</v>
      </c>
      <c r="L2410" s="110"/>
      <c r="M2410" s="109">
        <v>1</v>
      </c>
      <c r="N2410" s="109"/>
      <c r="O2410" s="110"/>
      <c r="P2410" s="41" t="str">
        <f t="shared" si="37"/>
        <v>1</v>
      </c>
      <c r="Q2410" s="41" t="str">
        <f>INDEX(Торг!$J:$J,MATCH($B2410,Торг!$B:$B,0))</f>
        <v>АТП</v>
      </c>
      <c r="R2410" s="4" t="b">
        <f>EXACT(VLOOKUP(A2410,Торг!$A:$A,1,0),A2410)</f>
        <v>1</v>
      </c>
    </row>
    <row r="2411" spans="1:18" ht="45" x14ac:dyDescent="0.25">
      <c r="A2411" s="110" t="s">
        <v>17</v>
      </c>
      <c r="B2411" s="109">
        <v>267760</v>
      </c>
      <c r="C2411" s="109">
        <v>222035</v>
      </c>
      <c r="D2411" s="110" t="s">
        <v>3365</v>
      </c>
      <c r="E2411" s="110" t="s">
        <v>2704</v>
      </c>
      <c r="F2411" s="110"/>
      <c r="G2411" s="110"/>
      <c r="H2411" s="110"/>
      <c r="I2411" s="110" t="s">
        <v>10</v>
      </c>
      <c r="J2411" s="111">
        <v>1000</v>
      </c>
      <c r="K2411" s="111">
        <v>1690</v>
      </c>
      <c r="L2411" s="110"/>
      <c r="M2411" s="109">
        <v>1</v>
      </c>
      <c r="N2411" s="109">
        <v>2</v>
      </c>
      <c r="O2411" s="110"/>
      <c r="P2411" s="41" t="str">
        <f t="shared" si="37"/>
        <v>1ск2</v>
      </c>
      <c r="Q2411" s="41" t="str">
        <f>INDEX(Торг!$J:$J,MATCH($B2411,Торг!$B:$B,0))</f>
        <v>АТП</v>
      </c>
      <c r="R2411" s="4" t="b">
        <f>EXACT(VLOOKUP(A2411,Торг!$A:$A,1,0),A2411)</f>
        <v>1</v>
      </c>
    </row>
    <row r="2412" spans="1:18" ht="45" x14ac:dyDescent="0.25">
      <c r="A2412" s="110" t="s">
        <v>17</v>
      </c>
      <c r="B2412" s="109">
        <v>267761</v>
      </c>
      <c r="C2412" s="109">
        <v>161873</v>
      </c>
      <c r="D2412" s="110" t="s">
        <v>3366</v>
      </c>
      <c r="E2412" s="110" t="s">
        <v>2704</v>
      </c>
      <c r="F2412" s="110"/>
      <c r="G2412" s="110"/>
      <c r="H2412" s="110"/>
      <c r="I2412" s="110" t="s">
        <v>10</v>
      </c>
      <c r="J2412" s="111">
        <v>1000</v>
      </c>
      <c r="K2412" s="111">
        <v>1690</v>
      </c>
      <c r="L2412" s="110"/>
      <c r="M2412" s="109">
        <v>1</v>
      </c>
      <c r="N2412" s="109"/>
      <c r="O2412" s="110"/>
      <c r="P2412" s="41" t="str">
        <f t="shared" si="37"/>
        <v>1</v>
      </c>
      <c r="Q2412" s="41" t="str">
        <f>INDEX(Торг!$J:$J,MATCH($B2412,Торг!$B:$B,0))</f>
        <v>АТП</v>
      </c>
      <c r="R2412" s="4" t="b">
        <f>EXACT(VLOOKUP(A2412,Торг!$A:$A,1,0),A2412)</f>
        <v>1</v>
      </c>
    </row>
    <row r="2413" spans="1:18" ht="45" x14ac:dyDescent="0.25">
      <c r="A2413" s="110" t="s">
        <v>17</v>
      </c>
      <c r="B2413" s="109">
        <v>267762</v>
      </c>
      <c r="C2413" s="109">
        <v>222034</v>
      </c>
      <c r="D2413" s="110" t="s">
        <v>3367</v>
      </c>
      <c r="E2413" s="110" t="s">
        <v>2704</v>
      </c>
      <c r="F2413" s="110"/>
      <c r="G2413" s="110"/>
      <c r="H2413" s="110"/>
      <c r="I2413" s="110" t="s">
        <v>10</v>
      </c>
      <c r="J2413" s="111">
        <v>1000</v>
      </c>
      <c r="K2413" s="111">
        <v>1690</v>
      </c>
      <c r="L2413" s="110"/>
      <c r="M2413" s="109">
        <v>1</v>
      </c>
      <c r="N2413" s="109">
        <v>2</v>
      </c>
      <c r="O2413" s="110"/>
      <c r="P2413" s="41" t="str">
        <f t="shared" si="37"/>
        <v>1ск2</v>
      </c>
      <c r="Q2413" s="41" t="str">
        <f>INDEX(Торг!$J:$J,MATCH($B2413,Торг!$B:$B,0))</f>
        <v>АТП</v>
      </c>
      <c r="R2413" s="4" t="b">
        <f>EXACT(VLOOKUP(A2413,Торг!$A:$A,1,0),A2413)</f>
        <v>1</v>
      </c>
    </row>
    <row r="2414" spans="1:18" ht="45" x14ac:dyDescent="0.25">
      <c r="A2414" s="110" t="s">
        <v>17</v>
      </c>
      <c r="B2414" s="109">
        <v>267763</v>
      </c>
      <c r="C2414" s="109">
        <v>161881</v>
      </c>
      <c r="D2414" s="110" t="s">
        <v>3368</v>
      </c>
      <c r="E2414" s="110" t="s">
        <v>2704</v>
      </c>
      <c r="F2414" s="110"/>
      <c r="G2414" s="110"/>
      <c r="H2414" s="110"/>
      <c r="I2414" s="110" t="s">
        <v>10</v>
      </c>
      <c r="J2414" s="111">
        <v>1000</v>
      </c>
      <c r="K2414" s="111">
        <v>1690</v>
      </c>
      <c r="L2414" s="110"/>
      <c r="M2414" s="109">
        <v>1</v>
      </c>
      <c r="N2414" s="109">
        <v>2</v>
      </c>
      <c r="O2414" s="110"/>
      <c r="P2414" s="41" t="str">
        <f t="shared" si="37"/>
        <v>1ск2</v>
      </c>
      <c r="Q2414" s="41" t="str">
        <f>INDEX(Торг!$J:$J,MATCH($B2414,Торг!$B:$B,0))</f>
        <v>АТП</v>
      </c>
      <c r="R2414" s="4" t="b">
        <f>EXACT(VLOOKUP(A2414,Торг!$A:$A,1,0),A2414)</f>
        <v>1</v>
      </c>
    </row>
    <row r="2415" spans="1:18" ht="45" x14ac:dyDescent="0.25">
      <c r="A2415" s="110" t="s">
        <v>17</v>
      </c>
      <c r="B2415" s="109">
        <v>267764</v>
      </c>
      <c r="C2415" s="109">
        <v>161883</v>
      </c>
      <c r="D2415" s="110" t="s">
        <v>3369</v>
      </c>
      <c r="E2415" s="110" t="s">
        <v>2704</v>
      </c>
      <c r="F2415" s="110"/>
      <c r="G2415" s="110"/>
      <c r="H2415" s="110"/>
      <c r="I2415" s="110" t="s">
        <v>10</v>
      </c>
      <c r="J2415" s="111">
        <v>1000</v>
      </c>
      <c r="K2415" s="111">
        <v>1690</v>
      </c>
      <c r="L2415" s="110"/>
      <c r="M2415" s="109">
        <v>1</v>
      </c>
      <c r="N2415" s="109"/>
      <c r="O2415" s="110"/>
      <c r="P2415" s="41" t="str">
        <f t="shared" si="37"/>
        <v>1</v>
      </c>
      <c r="Q2415" s="41" t="str">
        <f>INDEX(Торг!$J:$J,MATCH($B2415,Торг!$B:$B,0))</f>
        <v>АТП</v>
      </c>
      <c r="R2415" s="4" t="b">
        <f>EXACT(VLOOKUP(A2415,Торг!$A:$A,1,0),A2415)</f>
        <v>1</v>
      </c>
    </row>
    <row r="2416" spans="1:18" ht="45" x14ac:dyDescent="0.25">
      <c r="A2416" s="110" t="s">
        <v>17</v>
      </c>
      <c r="B2416" s="109">
        <v>267765</v>
      </c>
      <c r="C2416" s="109">
        <v>222031</v>
      </c>
      <c r="D2416" s="110" t="s">
        <v>3370</v>
      </c>
      <c r="E2416" s="110" t="s">
        <v>2704</v>
      </c>
      <c r="F2416" s="110"/>
      <c r="G2416" s="110"/>
      <c r="H2416" s="110"/>
      <c r="I2416" s="110" t="s">
        <v>10</v>
      </c>
      <c r="J2416" s="111">
        <v>1000</v>
      </c>
      <c r="K2416" s="111">
        <v>1690</v>
      </c>
      <c r="L2416" s="110"/>
      <c r="M2416" s="109">
        <v>1</v>
      </c>
      <c r="N2416" s="109"/>
      <c r="O2416" s="110"/>
      <c r="P2416" s="41" t="str">
        <f t="shared" si="37"/>
        <v>1</v>
      </c>
      <c r="Q2416" s="41" t="str">
        <f>INDEX(Торг!$J:$J,MATCH($B2416,Торг!$B:$B,0))</f>
        <v>АТП</v>
      </c>
      <c r="R2416" s="4" t="b">
        <f>EXACT(VLOOKUP(A2416,Торг!$A:$A,1,0),A2416)</f>
        <v>1</v>
      </c>
    </row>
    <row r="2417" spans="1:18" ht="45" x14ac:dyDescent="0.25">
      <c r="A2417" s="110" t="s">
        <v>17</v>
      </c>
      <c r="B2417" s="109">
        <v>317386</v>
      </c>
      <c r="C2417" s="109">
        <v>317386</v>
      </c>
      <c r="D2417" s="110" t="s">
        <v>3371</v>
      </c>
      <c r="E2417" s="110" t="s">
        <v>2704</v>
      </c>
      <c r="F2417" s="110"/>
      <c r="G2417" s="110"/>
      <c r="H2417" s="110"/>
      <c r="I2417" s="110" t="s">
        <v>10</v>
      </c>
      <c r="J2417" s="111">
        <v>1000</v>
      </c>
      <c r="K2417" s="111">
        <v>1690</v>
      </c>
      <c r="L2417" s="110"/>
      <c r="M2417" s="109">
        <v>1</v>
      </c>
      <c r="N2417" s="109">
        <v>2</v>
      </c>
      <c r="O2417" s="110"/>
      <c r="P2417" s="41" t="str">
        <f t="shared" si="37"/>
        <v>1ск2</v>
      </c>
      <c r="Q2417" s="41" t="str">
        <f>INDEX(Торг!$J:$J,MATCH($B2417,Торг!$B:$B,0))</f>
        <v>АТП</v>
      </c>
      <c r="R2417" s="4" t="b">
        <f>EXACT(VLOOKUP(A2417,Торг!$A:$A,1,0),A2417)</f>
        <v>1</v>
      </c>
    </row>
    <row r="2418" spans="1:18" ht="45" x14ac:dyDescent="0.25">
      <c r="A2418" s="110" t="s">
        <v>17</v>
      </c>
      <c r="B2418" s="109">
        <v>267766</v>
      </c>
      <c r="C2418" s="109">
        <v>222040</v>
      </c>
      <c r="D2418" s="110" t="s">
        <v>3372</v>
      </c>
      <c r="E2418" s="110" t="s">
        <v>2704</v>
      </c>
      <c r="F2418" s="110"/>
      <c r="G2418" s="110"/>
      <c r="H2418" s="110"/>
      <c r="I2418" s="110" t="s">
        <v>10</v>
      </c>
      <c r="J2418" s="111">
        <v>1000</v>
      </c>
      <c r="K2418" s="111">
        <v>1690</v>
      </c>
      <c r="L2418" s="110"/>
      <c r="M2418" s="109">
        <v>1</v>
      </c>
      <c r="N2418" s="109"/>
      <c r="O2418" s="110"/>
      <c r="P2418" s="41" t="str">
        <f t="shared" si="37"/>
        <v>1</v>
      </c>
      <c r="Q2418" s="41" t="str">
        <f>INDEX(Торг!$J:$J,MATCH($B2418,Торг!$B:$B,0))</f>
        <v>АТП</v>
      </c>
      <c r="R2418" s="4" t="b">
        <f>EXACT(VLOOKUP(A2418,Торг!$A:$A,1,0),A2418)</f>
        <v>1</v>
      </c>
    </row>
    <row r="2419" spans="1:18" ht="45" x14ac:dyDescent="0.25">
      <c r="A2419" s="110" t="s">
        <v>17</v>
      </c>
      <c r="B2419" s="109">
        <v>267767</v>
      </c>
      <c r="C2419" s="109">
        <v>196386</v>
      </c>
      <c r="D2419" s="110" t="s">
        <v>3373</v>
      </c>
      <c r="E2419" s="110" t="s">
        <v>2704</v>
      </c>
      <c r="F2419" s="110"/>
      <c r="G2419" s="110"/>
      <c r="H2419" s="110"/>
      <c r="I2419" s="110" t="s">
        <v>10</v>
      </c>
      <c r="J2419" s="111">
        <v>1000</v>
      </c>
      <c r="K2419" s="111">
        <v>1690</v>
      </c>
      <c r="L2419" s="110"/>
      <c r="M2419" s="109">
        <v>1</v>
      </c>
      <c r="N2419" s="109"/>
      <c r="O2419" s="110"/>
      <c r="P2419" s="41" t="str">
        <f t="shared" si="37"/>
        <v>1</v>
      </c>
      <c r="Q2419" s="41" t="str">
        <f>INDEX(Торг!$J:$J,MATCH($B2419,Торг!$B:$B,0))</f>
        <v>АТП</v>
      </c>
      <c r="R2419" s="4" t="b">
        <f>EXACT(VLOOKUP(A2419,Торг!$A:$A,1,0),A2419)</f>
        <v>1</v>
      </c>
    </row>
    <row r="2420" spans="1:18" ht="45" x14ac:dyDescent="0.25">
      <c r="A2420" s="110" t="s">
        <v>17</v>
      </c>
      <c r="B2420" s="109">
        <v>267768</v>
      </c>
      <c r="C2420" s="109">
        <v>222042</v>
      </c>
      <c r="D2420" s="110" t="s">
        <v>3374</v>
      </c>
      <c r="E2420" s="110" t="s">
        <v>2704</v>
      </c>
      <c r="F2420" s="110"/>
      <c r="G2420" s="110"/>
      <c r="H2420" s="110"/>
      <c r="I2420" s="110" t="s">
        <v>10</v>
      </c>
      <c r="J2420" s="111">
        <v>1000</v>
      </c>
      <c r="K2420" s="111">
        <v>1690</v>
      </c>
      <c r="L2420" s="110"/>
      <c r="M2420" s="109">
        <v>1</v>
      </c>
      <c r="N2420" s="109"/>
      <c r="O2420" s="110"/>
      <c r="P2420" s="41" t="str">
        <f t="shared" si="37"/>
        <v>1</v>
      </c>
      <c r="Q2420" s="41" t="str">
        <f>INDEX(Торг!$J:$J,MATCH($B2420,Торг!$B:$B,0))</f>
        <v>АТП</v>
      </c>
      <c r="R2420" s="4" t="b">
        <f>EXACT(VLOOKUP(A2420,Торг!$A:$A,1,0),A2420)</f>
        <v>1</v>
      </c>
    </row>
    <row r="2421" spans="1:18" ht="45" x14ac:dyDescent="0.25">
      <c r="A2421" s="110" t="s">
        <v>17</v>
      </c>
      <c r="B2421" s="109">
        <v>267769</v>
      </c>
      <c r="C2421" s="109">
        <v>161879</v>
      </c>
      <c r="D2421" s="110" t="s">
        <v>3375</v>
      </c>
      <c r="E2421" s="110" t="s">
        <v>2704</v>
      </c>
      <c r="F2421" s="110"/>
      <c r="G2421" s="110"/>
      <c r="H2421" s="110"/>
      <c r="I2421" s="110" t="s">
        <v>10</v>
      </c>
      <c r="J2421" s="111">
        <v>1000</v>
      </c>
      <c r="K2421" s="111">
        <v>1690</v>
      </c>
      <c r="L2421" s="110"/>
      <c r="M2421" s="109">
        <v>1</v>
      </c>
      <c r="N2421" s="109"/>
      <c r="O2421" s="110"/>
      <c r="P2421" s="41" t="str">
        <f t="shared" si="37"/>
        <v>1</v>
      </c>
      <c r="Q2421" s="41" t="str">
        <f>INDEX(Торг!$J:$J,MATCH($B2421,Торг!$B:$B,0))</f>
        <v>АТП</v>
      </c>
      <c r="R2421" s="4" t="b">
        <f>EXACT(VLOOKUP(A2421,Торг!$A:$A,1,0),A2421)</f>
        <v>1</v>
      </c>
    </row>
    <row r="2422" spans="1:18" ht="45" x14ac:dyDescent="0.25">
      <c r="A2422" s="110" t="s">
        <v>17</v>
      </c>
      <c r="B2422" s="109">
        <v>267770</v>
      </c>
      <c r="C2422" s="109">
        <v>222045</v>
      </c>
      <c r="D2422" s="110" t="s">
        <v>3376</v>
      </c>
      <c r="E2422" s="110" t="s">
        <v>2704</v>
      </c>
      <c r="F2422" s="110"/>
      <c r="G2422" s="110"/>
      <c r="H2422" s="110"/>
      <c r="I2422" s="110" t="s">
        <v>10</v>
      </c>
      <c r="J2422" s="111">
        <v>1000</v>
      </c>
      <c r="K2422" s="111">
        <v>1690</v>
      </c>
      <c r="L2422" s="110"/>
      <c r="M2422" s="109">
        <v>1</v>
      </c>
      <c r="N2422" s="109"/>
      <c r="O2422" s="110"/>
      <c r="P2422" s="41" t="str">
        <f t="shared" si="37"/>
        <v>1</v>
      </c>
      <c r="Q2422" s="41" t="str">
        <f>INDEX(Торг!$J:$J,MATCH($B2422,Торг!$B:$B,0))</f>
        <v>АТП</v>
      </c>
      <c r="R2422" s="4" t="b">
        <f>EXACT(VLOOKUP(A2422,Торг!$A:$A,1,0),A2422)</f>
        <v>1</v>
      </c>
    </row>
    <row r="2423" spans="1:18" ht="45" x14ac:dyDescent="0.25">
      <c r="A2423" s="110" t="s">
        <v>17</v>
      </c>
      <c r="B2423" s="109">
        <v>267771</v>
      </c>
      <c r="C2423" s="109">
        <v>178473</v>
      </c>
      <c r="D2423" s="110" t="s">
        <v>3377</v>
      </c>
      <c r="E2423" s="110" t="s">
        <v>2704</v>
      </c>
      <c r="F2423" s="110"/>
      <c r="G2423" s="110"/>
      <c r="H2423" s="110"/>
      <c r="I2423" s="110" t="s">
        <v>10</v>
      </c>
      <c r="J2423" s="111">
        <v>1000</v>
      </c>
      <c r="K2423" s="111">
        <v>1690</v>
      </c>
      <c r="L2423" s="110"/>
      <c r="M2423" s="109">
        <v>1</v>
      </c>
      <c r="N2423" s="109"/>
      <c r="O2423" s="110"/>
      <c r="P2423" s="41" t="str">
        <f t="shared" si="37"/>
        <v>1</v>
      </c>
      <c r="Q2423" s="41" t="str">
        <f>INDEX(Торг!$J:$J,MATCH($B2423,Торг!$B:$B,0))</f>
        <v>АТП</v>
      </c>
      <c r="R2423" s="4" t="b">
        <f>EXACT(VLOOKUP(A2423,Торг!$A:$A,1,0),A2423)</f>
        <v>1</v>
      </c>
    </row>
    <row r="2424" spans="1:18" ht="45" x14ac:dyDescent="0.25">
      <c r="A2424" s="110" t="s">
        <v>17</v>
      </c>
      <c r="B2424" s="109">
        <v>267772</v>
      </c>
      <c r="C2424" s="109">
        <v>222048</v>
      </c>
      <c r="D2424" s="110" t="s">
        <v>3378</v>
      </c>
      <c r="E2424" s="110" t="s">
        <v>2704</v>
      </c>
      <c r="F2424" s="110"/>
      <c r="G2424" s="110"/>
      <c r="H2424" s="110"/>
      <c r="I2424" s="110" t="s">
        <v>10</v>
      </c>
      <c r="J2424" s="111">
        <v>1000</v>
      </c>
      <c r="K2424" s="111">
        <v>1690</v>
      </c>
      <c r="L2424" s="110"/>
      <c r="M2424" s="109">
        <v>1</v>
      </c>
      <c r="N2424" s="109"/>
      <c r="O2424" s="110"/>
      <c r="P2424" s="41" t="str">
        <f t="shared" si="37"/>
        <v>1</v>
      </c>
      <c r="Q2424" s="41" t="str">
        <f>INDEX(Торг!$J:$J,MATCH($B2424,Торг!$B:$B,0))</f>
        <v>АТП</v>
      </c>
      <c r="R2424" s="4" t="b">
        <f>EXACT(VLOOKUP(A2424,Торг!$A:$A,1,0),A2424)</f>
        <v>1</v>
      </c>
    </row>
    <row r="2425" spans="1:18" ht="45" x14ac:dyDescent="0.25">
      <c r="A2425" s="110" t="s">
        <v>17</v>
      </c>
      <c r="B2425" s="109">
        <v>267773</v>
      </c>
      <c r="C2425" s="109">
        <v>161864</v>
      </c>
      <c r="D2425" s="110" t="s">
        <v>3379</v>
      </c>
      <c r="E2425" s="110" t="s">
        <v>2704</v>
      </c>
      <c r="F2425" s="110"/>
      <c r="G2425" s="110"/>
      <c r="H2425" s="110"/>
      <c r="I2425" s="110" t="s">
        <v>10</v>
      </c>
      <c r="J2425" s="111">
        <v>1000</v>
      </c>
      <c r="K2425" s="111">
        <v>1690</v>
      </c>
      <c r="L2425" s="110"/>
      <c r="M2425" s="109">
        <v>1</v>
      </c>
      <c r="N2425" s="109"/>
      <c r="O2425" s="110"/>
      <c r="P2425" s="41" t="str">
        <f t="shared" si="37"/>
        <v>1</v>
      </c>
      <c r="Q2425" s="41" t="str">
        <f>INDEX(Торг!$J:$J,MATCH($B2425,Торг!$B:$B,0))</f>
        <v>АТП</v>
      </c>
      <c r="R2425" s="4" t="b">
        <f>EXACT(VLOOKUP(A2425,Торг!$A:$A,1,0),A2425)</f>
        <v>1</v>
      </c>
    </row>
    <row r="2426" spans="1:18" ht="45" x14ac:dyDescent="0.25">
      <c r="A2426" s="110" t="s">
        <v>17</v>
      </c>
      <c r="B2426" s="109">
        <v>267774</v>
      </c>
      <c r="C2426" s="109">
        <v>222041</v>
      </c>
      <c r="D2426" s="110" t="s">
        <v>3380</v>
      </c>
      <c r="E2426" s="110" t="s">
        <v>2704</v>
      </c>
      <c r="F2426" s="110"/>
      <c r="G2426" s="110"/>
      <c r="H2426" s="110"/>
      <c r="I2426" s="110" t="s">
        <v>10</v>
      </c>
      <c r="J2426" s="111">
        <v>1000</v>
      </c>
      <c r="K2426" s="111">
        <v>1690</v>
      </c>
      <c r="L2426" s="110"/>
      <c r="M2426" s="109">
        <v>1</v>
      </c>
      <c r="N2426" s="109"/>
      <c r="O2426" s="110"/>
      <c r="P2426" s="41" t="str">
        <f t="shared" si="37"/>
        <v>1</v>
      </c>
      <c r="Q2426" s="41" t="str">
        <f>INDEX(Торг!$J:$J,MATCH($B2426,Торг!$B:$B,0))</f>
        <v>АТП</v>
      </c>
      <c r="R2426" s="4" t="b">
        <f>EXACT(VLOOKUP(A2426,Торг!$A:$A,1,0),A2426)</f>
        <v>1</v>
      </c>
    </row>
    <row r="2427" spans="1:18" ht="45" x14ac:dyDescent="0.25">
      <c r="A2427" s="110" t="s">
        <v>17</v>
      </c>
      <c r="B2427" s="109">
        <v>267775</v>
      </c>
      <c r="C2427" s="109">
        <v>222033</v>
      </c>
      <c r="D2427" s="110" t="s">
        <v>3381</v>
      </c>
      <c r="E2427" s="110" t="s">
        <v>2704</v>
      </c>
      <c r="F2427" s="110"/>
      <c r="G2427" s="110"/>
      <c r="H2427" s="110"/>
      <c r="I2427" s="110" t="s">
        <v>10</v>
      </c>
      <c r="J2427" s="111">
        <v>1000</v>
      </c>
      <c r="K2427" s="111">
        <v>1690</v>
      </c>
      <c r="L2427" s="110"/>
      <c r="M2427" s="109">
        <v>1</v>
      </c>
      <c r="N2427" s="109"/>
      <c r="O2427" s="110"/>
      <c r="P2427" s="41" t="str">
        <f t="shared" si="37"/>
        <v>1</v>
      </c>
      <c r="Q2427" s="41" t="str">
        <f>INDEX(Торг!$J:$J,MATCH($B2427,Торг!$B:$B,0))</f>
        <v>АТП</v>
      </c>
      <c r="R2427" s="4" t="b">
        <f>EXACT(VLOOKUP(A2427,Торг!$A:$A,1,0),A2427)</f>
        <v>1</v>
      </c>
    </row>
    <row r="2428" spans="1:18" ht="45" x14ac:dyDescent="0.25">
      <c r="A2428" s="110" t="s">
        <v>17</v>
      </c>
      <c r="B2428" s="109">
        <v>267776</v>
      </c>
      <c r="C2428" s="109">
        <v>161872</v>
      </c>
      <c r="D2428" s="110" t="s">
        <v>3382</v>
      </c>
      <c r="E2428" s="110" t="s">
        <v>2704</v>
      </c>
      <c r="F2428" s="110"/>
      <c r="G2428" s="110"/>
      <c r="H2428" s="110"/>
      <c r="I2428" s="110" t="s">
        <v>10</v>
      </c>
      <c r="J2428" s="111">
        <v>1000</v>
      </c>
      <c r="K2428" s="111">
        <v>1690</v>
      </c>
      <c r="L2428" s="110"/>
      <c r="M2428" s="109">
        <v>1</v>
      </c>
      <c r="N2428" s="109"/>
      <c r="O2428" s="110"/>
      <c r="P2428" s="41" t="str">
        <f t="shared" si="37"/>
        <v>1</v>
      </c>
      <c r="Q2428" s="41" t="str">
        <f>INDEX(Торг!$J:$J,MATCH($B2428,Торг!$B:$B,0))</f>
        <v>АТП</v>
      </c>
      <c r="R2428" s="4" t="b">
        <f>EXACT(VLOOKUP(A2428,Торг!$A:$A,1,0),A2428)</f>
        <v>1</v>
      </c>
    </row>
    <row r="2429" spans="1:18" ht="45" x14ac:dyDescent="0.25">
      <c r="A2429" s="110" t="s">
        <v>17</v>
      </c>
      <c r="B2429" s="109">
        <v>267777</v>
      </c>
      <c r="C2429" s="109">
        <v>161875</v>
      </c>
      <c r="D2429" s="110" t="s">
        <v>3383</v>
      </c>
      <c r="E2429" s="110" t="s">
        <v>2704</v>
      </c>
      <c r="F2429" s="110"/>
      <c r="G2429" s="110"/>
      <c r="H2429" s="110"/>
      <c r="I2429" s="110" t="s">
        <v>10</v>
      </c>
      <c r="J2429" s="111">
        <v>1000</v>
      </c>
      <c r="K2429" s="111">
        <v>1690</v>
      </c>
      <c r="L2429" s="110"/>
      <c r="M2429" s="109">
        <v>1</v>
      </c>
      <c r="N2429" s="109"/>
      <c r="O2429" s="110"/>
      <c r="P2429" s="41" t="str">
        <f t="shared" si="37"/>
        <v>1</v>
      </c>
      <c r="Q2429" s="41" t="str">
        <f>INDEX(Торг!$J:$J,MATCH($B2429,Торг!$B:$B,0))</f>
        <v>АТП</v>
      </c>
      <c r="R2429" s="4" t="b">
        <f>EXACT(VLOOKUP(A2429,Торг!$A:$A,1,0),A2429)</f>
        <v>1</v>
      </c>
    </row>
    <row r="2430" spans="1:18" ht="45" x14ac:dyDescent="0.25">
      <c r="A2430" s="110" t="s">
        <v>17</v>
      </c>
      <c r="B2430" s="109">
        <v>267778</v>
      </c>
      <c r="C2430" s="109">
        <v>222044</v>
      </c>
      <c r="D2430" s="110" t="s">
        <v>3384</v>
      </c>
      <c r="E2430" s="110" t="s">
        <v>2704</v>
      </c>
      <c r="F2430" s="110"/>
      <c r="G2430" s="110"/>
      <c r="H2430" s="110"/>
      <c r="I2430" s="110" t="s">
        <v>10</v>
      </c>
      <c r="J2430" s="111">
        <v>1000</v>
      </c>
      <c r="K2430" s="111">
        <v>1690</v>
      </c>
      <c r="L2430" s="110"/>
      <c r="M2430" s="109">
        <v>1</v>
      </c>
      <c r="N2430" s="109">
        <v>2</v>
      </c>
      <c r="O2430" s="110"/>
      <c r="P2430" s="41" t="str">
        <f t="shared" si="37"/>
        <v>1ск2</v>
      </c>
      <c r="Q2430" s="41" t="str">
        <f>INDEX(Торг!$J:$J,MATCH($B2430,Торг!$B:$B,0))</f>
        <v>АТП</v>
      </c>
      <c r="R2430" s="4" t="b">
        <f>EXACT(VLOOKUP(A2430,Торг!$A:$A,1,0),A2430)</f>
        <v>1</v>
      </c>
    </row>
    <row r="2431" spans="1:18" ht="45" x14ac:dyDescent="0.25">
      <c r="A2431" s="110" t="s">
        <v>17</v>
      </c>
      <c r="B2431" s="109">
        <v>267779</v>
      </c>
      <c r="C2431" s="109">
        <v>222030</v>
      </c>
      <c r="D2431" s="110" t="s">
        <v>3385</v>
      </c>
      <c r="E2431" s="110" t="s">
        <v>2704</v>
      </c>
      <c r="F2431" s="110"/>
      <c r="G2431" s="110"/>
      <c r="H2431" s="110"/>
      <c r="I2431" s="110" t="s">
        <v>10</v>
      </c>
      <c r="J2431" s="111">
        <v>1000</v>
      </c>
      <c r="K2431" s="111">
        <v>1690</v>
      </c>
      <c r="L2431" s="110"/>
      <c r="M2431" s="109">
        <v>1</v>
      </c>
      <c r="N2431" s="109"/>
      <c r="O2431" s="110"/>
      <c r="P2431" s="41" t="str">
        <f t="shared" si="37"/>
        <v>1</v>
      </c>
      <c r="Q2431" s="41" t="str">
        <f>INDEX(Торг!$J:$J,MATCH($B2431,Торг!$B:$B,0))</f>
        <v>АТП</v>
      </c>
      <c r="R2431" s="4" t="b">
        <f>EXACT(VLOOKUP(A2431,Торг!$A:$A,1,0),A2431)</f>
        <v>1</v>
      </c>
    </row>
    <row r="2432" spans="1:18" ht="45" x14ac:dyDescent="0.25">
      <c r="A2432" s="110" t="s">
        <v>17</v>
      </c>
      <c r="B2432" s="109">
        <v>267780</v>
      </c>
      <c r="C2432" s="109">
        <v>161882</v>
      </c>
      <c r="D2432" s="110" t="s">
        <v>3386</v>
      </c>
      <c r="E2432" s="110" t="s">
        <v>2704</v>
      </c>
      <c r="F2432" s="110"/>
      <c r="G2432" s="110"/>
      <c r="H2432" s="110"/>
      <c r="I2432" s="110" t="s">
        <v>10</v>
      </c>
      <c r="J2432" s="111">
        <v>1000</v>
      </c>
      <c r="K2432" s="111">
        <v>1690</v>
      </c>
      <c r="L2432" s="110"/>
      <c r="M2432" s="109">
        <v>1</v>
      </c>
      <c r="N2432" s="109"/>
      <c r="O2432" s="110"/>
      <c r="P2432" s="41" t="str">
        <f t="shared" si="37"/>
        <v>1</v>
      </c>
      <c r="Q2432" s="41" t="str">
        <f>INDEX(Торг!$J:$J,MATCH($B2432,Торг!$B:$B,0))</f>
        <v>АТП</v>
      </c>
      <c r="R2432" s="4" t="b">
        <f>EXACT(VLOOKUP(A2432,Торг!$A:$A,1,0),A2432)</f>
        <v>1</v>
      </c>
    </row>
    <row r="2433" spans="1:18" ht="45" x14ac:dyDescent="0.25">
      <c r="A2433" s="110" t="s">
        <v>17</v>
      </c>
      <c r="B2433" s="109">
        <v>267781</v>
      </c>
      <c r="C2433" s="109">
        <v>161871</v>
      </c>
      <c r="D2433" s="110" t="s">
        <v>3387</v>
      </c>
      <c r="E2433" s="110" t="s">
        <v>2704</v>
      </c>
      <c r="F2433" s="110"/>
      <c r="G2433" s="110"/>
      <c r="H2433" s="110"/>
      <c r="I2433" s="110" t="s">
        <v>10</v>
      </c>
      <c r="J2433" s="111">
        <v>1000</v>
      </c>
      <c r="K2433" s="111">
        <v>1690</v>
      </c>
      <c r="L2433" s="110"/>
      <c r="M2433" s="109">
        <v>1</v>
      </c>
      <c r="N2433" s="109"/>
      <c r="O2433" s="110"/>
      <c r="P2433" s="41" t="str">
        <f t="shared" si="37"/>
        <v>1</v>
      </c>
      <c r="Q2433" s="41" t="str">
        <f>INDEX(Торг!$J:$J,MATCH($B2433,Торг!$B:$B,0))</f>
        <v>АТП</v>
      </c>
      <c r="R2433" s="4" t="b">
        <f>EXACT(VLOOKUP(A2433,Торг!$A:$A,1,0),A2433)</f>
        <v>1</v>
      </c>
    </row>
    <row r="2434" spans="1:18" ht="45" x14ac:dyDescent="0.25">
      <c r="A2434" s="110" t="s">
        <v>17</v>
      </c>
      <c r="B2434" s="109">
        <v>267782</v>
      </c>
      <c r="C2434" s="109">
        <v>161877</v>
      </c>
      <c r="D2434" s="110" t="s">
        <v>3388</v>
      </c>
      <c r="E2434" s="110" t="s">
        <v>2704</v>
      </c>
      <c r="F2434" s="110"/>
      <c r="G2434" s="110"/>
      <c r="H2434" s="110"/>
      <c r="I2434" s="110" t="s">
        <v>10</v>
      </c>
      <c r="J2434" s="111">
        <v>1000</v>
      </c>
      <c r="K2434" s="111">
        <v>1690</v>
      </c>
      <c r="L2434" s="110"/>
      <c r="M2434" s="109">
        <v>1</v>
      </c>
      <c r="N2434" s="109"/>
      <c r="O2434" s="110"/>
      <c r="P2434" s="41" t="str">
        <f t="shared" si="37"/>
        <v>1</v>
      </c>
      <c r="Q2434" s="41" t="str">
        <f>INDEX(Торг!$J:$J,MATCH($B2434,Торг!$B:$B,0))</f>
        <v>АТП</v>
      </c>
      <c r="R2434" s="4" t="b">
        <f>EXACT(VLOOKUP(A2434,Торг!$A:$A,1,0),A2434)</f>
        <v>1</v>
      </c>
    </row>
    <row r="2435" spans="1:18" ht="45" x14ac:dyDescent="0.25">
      <c r="A2435" s="110" t="s">
        <v>17</v>
      </c>
      <c r="B2435" s="109">
        <v>267783</v>
      </c>
      <c r="C2435" s="109">
        <v>161865</v>
      </c>
      <c r="D2435" s="110" t="s">
        <v>3389</v>
      </c>
      <c r="E2435" s="110" t="s">
        <v>2704</v>
      </c>
      <c r="F2435" s="110"/>
      <c r="G2435" s="110"/>
      <c r="H2435" s="110"/>
      <c r="I2435" s="110" t="s">
        <v>10</v>
      </c>
      <c r="J2435" s="111">
        <v>1000</v>
      </c>
      <c r="K2435" s="111">
        <v>1690</v>
      </c>
      <c r="L2435" s="110"/>
      <c r="M2435" s="109">
        <v>1</v>
      </c>
      <c r="N2435" s="109"/>
      <c r="O2435" s="110"/>
      <c r="P2435" s="41" t="str">
        <f t="shared" ref="P2435:P2498" si="38">_xlfn.CONCAT(M2435,IF(N2435&lt;&gt;"",_xlfn.CONCAT("ск",N2435),""))</f>
        <v>1</v>
      </c>
      <c r="Q2435" s="41" t="str">
        <f>INDEX(Торг!$J:$J,MATCH($B2435,Торг!$B:$B,0))</f>
        <v>АТП</v>
      </c>
      <c r="R2435" s="4" t="b">
        <f>EXACT(VLOOKUP(A2435,Торг!$A:$A,1,0),A2435)</f>
        <v>1</v>
      </c>
    </row>
    <row r="2436" spans="1:18" ht="45" x14ac:dyDescent="0.25">
      <c r="A2436" s="110" t="s">
        <v>17</v>
      </c>
      <c r="B2436" s="109">
        <v>267784</v>
      </c>
      <c r="C2436" s="109">
        <v>222039</v>
      </c>
      <c r="D2436" s="110" t="s">
        <v>3390</v>
      </c>
      <c r="E2436" s="110" t="s">
        <v>2704</v>
      </c>
      <c r="F2436" s="110"/>
      <c r="G2436" s="110"/>
      <c r="H2436" s="110"/>
      <c r="I2436" s="110" t="s">
        <v>10</v>
      </c>
      <c r="J2436" s="111">
        <v>1000</v>
      </c>
      <c r="K2436" s="111">
        <v>1690</v>
      </c>
      <c r="L2436" s="110"/>
      <c r="M2436" s="109">
        <v>1</v>
      </c>
      <c r="N2436" s="109"/>
      <c r="O2436" s="110"/>
      <c r="P2436" s="41" t="str">
        <f t="shared" si="38"/>
        <v>1</v>
      </c>
      <c r="Q2436" s="41" t="str">
        <f>INDEX(Торг!$J:$J,MATCH($B2436,Торг!$B:$B,0))</f>
        <v>АТП</v>
      </c>
      <c r="R2436" s="4" t="b">
        <f>EXACT(VLOOKUP(A2436,Торг!$A:$A,1,0),A2436)</f>
        <v>1</v>
      </c>
    </row>
    <row r="2437" spans="1:18" ht="45" x14ac:dyDescent="0.25">
      <c r="A2437" s="110" t="s">
        <v>17</v>
      </c>
      <c r="B2437" s="109">
        <v>267785</v>
      </c>
      <c r="C2437" s="109">
        <v>161867</v>
      </c>
      <c r="D2437" s="110" t="s">
        <v>3391</v>
      </c>
      <c r="E2437" s="110" t="s">
        <v>2704</v>
      </c>
      <c r="F2437" s="110"/>
      <c r="G2437" s="110"/>
      <c r="H2437" s="110"/>
      <c r="I2437" s="110" t="s">
        <v>10</v>
      </c>
      <c r="J2437" s="111">
        <v>1000</v>
      </c>
      <c r="K2437" s="111">
        <v>1690</v>
      </c>
      <c r="L2437" s="110"/>
      <c r="M2437" s="109">
        <v>1</v>
      </c>
      <c r="N2437" s="109"/>
      <c r="O2437" s="110"/>
      <c r="P2437" s="41" t="str">
        <f t="shared" si="38"/>
        <v>1</v>
      </c>
      <c r="Q2437" s="41" t="str">
        <f>INDEX(Торг!$J:$J,MATCH($B2437,Торг!$B:$B,0))</f>
        <v>АТП</v>
      </c>
      <c r="R2437" s="4" t="b">
        <f>EXACT(VLOOKUP(A2437,Торг!$A:$A,1,0),A2437)</f>
        <v>1</v>
      </c>
    </row>
    <row r="2438" spans="1:18" ht="45" x14ac:dyDescent="0.25">
      <c r="A2438" s="110" t="s">
        <v>17</v>
      </c>
      <c r="B2438" s="109">
        <v>267786</v>
      </c>
      <c r="C2438" s="109">
        <v>161862</v>
      </c>
      <c r="D2438" s="110" t="s">
        <v>3392</v>
      </c>
      <c r="E2438" s="110" t="s">
        <v>2704</v>
      </c>
      <c r="F2438" s="110"/>
      <c r="G2438" s="110"/>
      <c r="H2438" s="110"/>
      <c r="I2438" s="110" t="s">
        <v>10</v>
      </c>
      <c r="J2438" s="111">
        <v>1000</v>
      </c>
      <c r="K2438" s="111">
        <v>1690</v>
      </c>
      <c r="L2438" s="110"/>
      <c r="M2438" s="109">
        <v>1</v>
      </c>
      <c r="N2438" s="109"/>
      <c r="O2438" s="110"/>
      <c r="P2438" s="41" t="str">
        <f t="shared" si="38"/>
        <v>1</v>
      </c>
      <c r="Q2438" s="41" t="str">
        <f>INDEX(Торг!$J:$J,MATCH($B2438,Торг!$B:$B,0))</f>
        <v>АТП</v>
      </c>
      <c r="R2438" s="4" t="b">
        <f>EXACT(VLOOKUP(A2438,Торг!$A:$A,1,0),A2438)</f>
        <v>1</v>
      </c>
    </row>
    <row r="2439" spans="1:18" ht="45" x14ac:dyDescent="0.25">
      <c r="A2439" s="110" t="s">
        <v>17</v>
      </c>
      <c r="B2439" s="109">
        <v>267787</v>
      </c>
      <c r="C2439" s="109">
        <v>161863</v>
      </c>
      <c r="D2439" s="110" t="s">
        <v>3393</v>
      </c>
      <c r="E2439" s="110" t="s">
        <v>2704</v>
      </c>
      <c r="F2439" s="110"/>
      <c r="G2439" s="110"/>
      <c r="H2439" s="110"/>
      <c r="I2439" s="110" t="s">
        <v>10</v>
      </c>
      <c r="J2439" s="111">
        <v>1000</v>
      </c>
      <c r="K2439" s="111">
        <v>1690</v>
      </c>
      <c r="L2439" s="110"/>
      <c r="M2439" s="109">
        <v>1</v>
      </c>
      <c r="N2439" s="109"/>
      <c r="O2439" s="110"/>
      <c r="P2439" s="41" t="str">
        <f t="shared" si="38"/>
        <v>1</v>
      </c>
      <c r="Q2439" s="41" t="str">
        <f>INDEX(Торг!$J:$J,MATCH($B2439,Торг!$B:$B,0))</f>
        <v>АТП</v>
      </c>
      <c r="R2439" s="4" t="b">
        <f>EXACT(VLOOKUP(A2439,Торг!$A:$A,1,0),A2439)</f>
        <v>1</v>
      </c>
    </row>
    <row r="2440" spans="1:18" ht="45" x14ac:dyDescent="0.25">
      <c r="A2440" s="110" t="s">
        <v>17</v>
      </c>
      <c r="B2440" s="109">
        <v>267788</v>
      </c>
      <c r="C2440" s="109">
        <v>161860</v>
      </c>
      <c r="D2440" s="110" t="s">
        <v>3394</v>
      </c>
      <c r="E2440" s="110" t="s">
        <v>2704</v>
      </c>
      <c r="F2440" s="110"/>
      <c r="G2440" s="110"/>
      <c r="H2440" s="110"/>
      <c r="I2440" s="110" t="s">
        <v>10</v>
      </c>
      <c r="J2440" s="111">
        <v>1000</v>
      </c>
      <c r="K2440" s="111">
        <v>1690</v>
      </c>
      <c r="L2440" s="110"/>
      <c r="M2440" s="109">
        <v>1</v>
      </c>
      <c r="N2440" s="109"/>
      <c r="O2440" s="110"/>
      <c r="P2440" s="41" t="str">
        <f t="shared" si="38"/>
        <v>1</v>
      </c>
      <c r="Q2440" s="41" t="str">
        <f>INDEX(Торг!$J:$J,MATCH($B2440,Торг!$B:$B,0))</f>
        <v>АТП</v>
      </c>
      <c r="R2440" s="4" t="b">
        <f>EXACT(VLOOKUP(A2440,Торг!$A:$A,1,0),A2440)</f>
        <v>1</v>
      </c>
    </row>
    <row r="2441" spans="1:18" ht="45" x14ac:dyDescent="0.25">
      <c r="A2441" s="110" t="s">
        <v>17</v>
      </c>
      <c r="B2441" s="109">
        <v>267789</v>
      </c>
      <c r="C2441" s="109">
        <v>161869</v>
      </c>
      <c r="D2441" s="110" t="s">
        <v>3395</v>
      </c>
      <c r="E2441" s="110" t="s">
        <v>2704</v>
      </c>
      <c r="F2441" s="110"/>
      <c r="G2441" s="110"/>
      <c r="H2441" s="110"/>
      <c r="I2441" s="110" t="s">
        <v>10</v>
      </c>
      <c r="J2441" s="111">
        <v>1000</v>
      </c>
      <c r="K2441" s="111">
        <v>1690</v>
      </c>
      <c r="L2441" s="110"/>
      <c r="M2441" s="109">
        <v>1</v>
      </c>
      <c r="N2441" s="109">
        <v>2</v>
      </c>
      <c r="O2441" s="110"/>
      <c r="P2441" s="41" t="str">
        <f t="shared" si="38"/>
        <v>1ск2</v>
      </c>
      <c r="Q2441" s="41" t="str">
        <f>INDEX(Торг!$J:$J,MATCH($B2441,Торг!$B:$B,0))</f>
        <v>АТП</v>
      </c>
      <c r="R2441" s="4" t="b">
        <f>EXACT(VLOOKUP(A2441,Торг!$A:$A,1,0),A2441)</f>
        <v>1</v>
      </c>
    </row>
    <row r="2442" spans="1:18" ht="45" x14ac:dyDescent="0.25">
      <c r="A2442" s="110" t="s">
        <v>17</v>
      </c>
      <c r="B2442" s="109">
        <v>267790</v>
      </c>
      <c r="C2442" s="109">
        <v>161874</v>
      </c>
      <c r="D2442" s="110" t="s">
        <v>3396</v>
      </c>
      <c r="E2442" s="110" t="s">
        <v>2704</v>
      </c>
      <c r="F2442" s="110"/>
      <c r="G2442" s="110"/>
      <c r="H2442" s="110"/>
      <c r="I2442" s="110" t="s">
        <v>10</v>
      </c>
      <c r="J2442" s="111">
        <v>1000</v>
      </c>
      <c r="K2442" s="111">
        <v>1690</v>
      </c>
      <c r="L2442" s="110"/>
      <c r="M2442" s="109">
        <v>1</v>
      </c>
      <c r="N2442" s="109">
        <v>2</v>
      </c>
      <c r="O2442" s="110"/>
      <c r="P2442" s="41" t="str">
        <f t="shared" si="38"/>
        <v>1ск2</v>
      </c>
      <c r="Q2442" s="41" t="str">
        <f>INDEX(Торг!$J:$J,MATCH($B2442,Торг!$B:$B,0))</f>
        <v>АТП</v>
      </c>
      <c r="R2442" s="4" t="b">
        <f>EXACT(VLOOKUP(A2442,Торг!$A:$A,1,0),A2442)</f>
        <v>1</v>
      </c>
    </row>
    <row r="2443" spans="1:18" ht="45" x14ac:dyDescent="0.25">
      <c r="A2443" s="110" t="s">
        <v>17</v>
      </c>
      <c r="B2443" s="109">
        <v>267791</v>
      </c>
      <c r="C2443" s="109">
        <v>161880</v>
      </c>
      <c r="D2443" s="110" t="s">
        <v>3397</v>
      </c>
      <c r="E2443" s="110" t="s">
        <v>2704</v>
      </c>
      <c r="F2443" s="110"/>
      <c r="G2443" s="110"/>
      <c r="H2443" s="110"/>
      <c r="I2443" s="110" t="s">
        <v>10</v>
      </c>
      <c r="J2443" s="111">
        <v>1000</v>
      </c>
      <c r="K2443" s="111">
        <v>1690</v>
      </c>
      <c r="L2443" s="110"/>
      <c r="M2443" s="109">
        <v>1</v>
      </c>
      <c r="N2443" s="109"/>
      <c r="O2443" s="110"/>
      <c r="P2443" s="41" t="str">
        <f t="shared" si="38"/>
        <v>1</v>
      </c>
      <c r="Q2443" s="41" t="str">
        <f>INDEX(Торг!$J:$J,MATCH($B2443,Торг!$B:$B,0))</f>
        <v>АТП</v>
      </c>
      <c r="R2443" s="4" t="b">
        <f>EXACT(VLOOKUP(A2443,Торг!$A:$A,1,0),A2443)</f>
        <v>1</v>
      </c>
    </row>
    <row r="2444" spans="1:18" ht="45" x14ac:dyDescent="0.25">
      <c r="A2444" s="110" t="s">
        <v>17</v>
      </c>
      <c r="B2444" s="109">
        <v>267792</v>
      </c>
      <c r="C2444" s="109">
        <v>161868</v>
      </c>
      <c r="D2444" s="110" t="s">
        <v>3398</v>
      </c>
      <c r="E2444" s="110" t="s">
        <v>2704</v>
      </c>
      <c r="F2444" s="110"/>
      <c r="G2444" s="110"/>
      <c r="H2444" s="110"/>
      <c r="I2444" s="110" t="s">
        <v>10</v>
      </c>
      <c r="J2444" s="111">
        <v>1000</v>
      </c>
      <c r="K2444" s="111">
        <v>1690</v>
      </c>
      <c r="L2444" s="110"/>
      <c r="M2444" s="109">
        <v>1</v>
      </c>
      <c r="N2444" s="109"/>
      <c r="O2444" s="110"/>
      <c r="P2444" s="41" t="str">
        <f t="shared" si="38"/>
        <v>1</v>
      </c>
      <c r="Q2444" s="41" t="str">
        <f>INDEX(Торг!$J:$J,MATCH($B2444,Торг!$B:$B,0))</f>
        <v>АТП</v>
      </c>
      <c r="R2444" s="4" t="b">
        <f>EXACT(VLOOKUP(A2444,Торг!$A:$A,1,0),A2444)</f>
        <v>1</v>
      </c>
    </row>
    <row r="2445" spans="1:18" ht="45" x14ac:dyDescent="0.25">
      <c r="A2445" s="110" t="s">
        <v>17</v>
      </c>
      <c r="B2445" s="109">
        <v>267793</v>
      </c>
      <c r="C2445" s="109">
        <v>161859</v>
      </c>
      <c r="D2445" s="110" t="s">
        <v>3399</v>
      </c>
      <c r="E2445" s="110" t="s">
        <v>2704</v>
      </c>
      <c r="F2445" s="110"/>
      <c r="G2445" s="110"/>
      <c r="H2445" s="110"/>
      <c r="I2445" s="110" t="s">
        <v>10</v>
      </c>
      <c r="J2445" s="111">
        <v>1000</v>
      </c>
      <c r="K2445" s="111">
        <v>1690</v>
      </c>
      <c r="L2445" s="110"/>
      <c r="M2445" s="109">
        <v>1</v>
      </c>
      <c r="N2445" s="109"/>
      <c r="O2445" s="110"/>
      <c r="P2445" s="41" t="str">
        <f t="shared" si="38"/>
        <v>1</v>
      </c>
      <c r="Q2445" s="41" t="str">
        <f>INDEX(Торг!$J:$J,MATCH($B2445,Торг!$B:$B,0))</f>
        <v>АТП</v>
      </c>
      <c r="R2445" s="4" t="b">
        <f>EXACT(VLOOKUP(A2445,Торг!$A:$A,1,0),A2445)</f>
        <v>1</v>
      </c>
    </row>
    <row r="2446" spans="1:18" ht="45" x14ac:dyDescent="0.25">
      <c r="A2446" s="110" t="s">
        <v>18</v>
      </c>
      <c r="B2446" s="109">
        <v>168292</v>
      </c>
      <c r="C2446" s="109">
        <v>162085</v>
      </c>
      <c r="D2446" s="110" t="s">
        <v>2158</v>
      </c>
      <c r="E2446" s="110" t="s">
        <v>2704</v>
      </c>
      <c r="F2446" s="110"/>
      <c r="G2446" s="110"/>
      <c r="H2446" s="110"/>
      <c r="I2446" s="110" t="s">
        <v>10</v>
      </c>
      <c r="J2446" s="111">
        <v>400</v>
      </c>
      <c r="K2446" s="111">
        <v>819</v>
      </c>
      <c r="L2446" s="110" t="s">
        <v>2606</v>
      </c>
      <c r="M2446" s="109">
        <v>1</v>
      </c>
      <c r="N2446" s="109"/>
      <c r="O2446" s="110"/>
      <c r="P2446" s="41" t="str">
        <f t="shared" si="38"/>
        <v>1</v>
      </c>
      <c r="Q2446" s="41" t="str">
        <f>INDEX(Торг!$J:$J,MATCH($B2446,Торг!$B:$B,0))</f>
        <v>АТП</v>
      </c>
      <c r="R2446" s="4" t="b">
        <f>EXACT(VLOOKUP(A2446,Торг!$A:$A,1,0),A2446)</f>
        <v>1</v>
      </c>
    </row>
    <row r="2447" spans="1:18" ht="45" x14ac:dyDescent="0.25">
      <c r="A2447" s="110" t="s">
        <v>18</v>
      </c>
      <c r="B2447" s="109">
        <v>168293</v>
      </c>
      <c r="C2447" s="109">
        <v>162088</v>
      </c>
      <c r="D2447" s="110" t="s">
        <v>2159</v>
      </c>
      <c r="E2447" s="110" t="s">
        <v>2704</v>
      </c>
      <c r="F2447" s="110"/>
      <c r="G2447" s="110"/>
      <c r="H2447" s="110"/>
      <c r="I2447" s="110" t="s">
        <v>10</v>
      </c>
      <c r="J2447" s="111">
        <v>1000</v>
      </c>
      <c r="K2447" s="111">
        <v>1690</v>
      </c>
      <c r="L2447" s="110" t="s">
        <v>2606</v>
      </c>
      <c r="M2447" s="109">
        <v>1</v>
      </c>
      <c r="N2447" s="109"/>
      <c r="O2447" s="110"/>
      <c r="P2447" s="41" t="str">
        <f t="shared" si="38"/>
        <v>1</v>
      </c>
      <c r="Q2447" s="41" t="str">
        <f>INDEX(Торг!$J:$J,MATCH($B2447,Торг!$B:$B,0))</f>
        <v>АТП</v>
      </c>
      <c r="R2447" s="4" t="b">
        <f>EXACT(VLOOKUP(A2447,Торг!$A:$A,1,0),A2447)</f>
        <v>1</v>
      </c>
    </row>
    <row r="2448" spans="1:18" ht="45" x14ac:dyDescent="0.25">
      <c r="A2448" s="110" t="s">
        <v>18</v>
      </c>
      <c r="B2448" s="109">
        <v>168294</v>
      </c>
      <c r="C2448" s="109">
        <v>162089</v>
      </c>
      <c r="D2448" s="110" t="s">
        <v>2160</v>
      </c>
      <c r="E2448" s="110" t="s">
        <v>2704</v>
      </c>
      <c r="F2448" s="110"/>
      <c r="G2448" s="110"/>
      <c r="H2448" s="110"/>
      <c r="I2448" s="110" t="s">
        <v>10</v>
      </c>
      <c r="J2448" s="111">
        <v>1000</v>
      </c>
      <c r="K2448" s="111">
        <v>1690</v>
      </c>
      <c r="L2448" s="110" t="s">
        <v>2606</v>
      </c>
      <c r="M2448" s="109">
        <v>1</v>
      </c>
      <c r="N2448" s="109"/>
      <c r="O2448" s="110"/>
      <c r="P2448" s="41" t="str">
        <f t="shared" si="38"/>
        <v>1</v>
      </c>
      <c r="Q2448" s="41" t="str">
        <f>INDEX(Торг!$J:$J,MATCH($B2448,Торг!$B:$B,0))</f>
        <v>АТП</v>
      </c>
      <c r="R2448" s="4" t="b">
        <f>EXACT(VLOOKUP(A2448,Торг!$A:$A,1,0),A2448)</f>
        <v>1</v>
      </c>
    </row>
    <row r="2449" spans="1:18" ht="45" x14ac:dyDescent="0.25">
      <c r="A2449" s="110" t="s">
        <v>18</v>
      </c>
      <c r="B2449" s="109">
        <v>168295</v>
      </c>
      <c r="C2449" s="109">
        <v>162090</v>
      </c>
      <c r="D2449" s="110" t="s">
        <v>2161</v>
      </c>
      <c r="E2449" s="110" t="s">
        <v>2704</v>
      </c>
      <c r="F2449" s="110"/>
      <c r="G2449" s="110"/>
      <c r="H2449" s="110"/>
      <c r="I2449" s="110" t="s">
        <v>10</v>
      </c>
      <c r="J2449" s="111">
        <v>1000</v>
      </c>
      <c r="K2449" s="111">
        <v>1690</v>
      </c>
      <c r="L2449" s="110" t="s">
        <v>2606</v>
      </c>
      <c r="M2449" s="109">
        <v>1</v>
      </c>
      <c r="N2449" s="109"/>
      <c r="O2449" s="110"/>
      <c r="P2449" s="41" t="str">
        <f t="shared" si="38"/>
        <v>1</v>
      </c>
      <c r="Q2449" s="41" t="str">
        <f>INDEX(Торг!$J:$J,MATCH($B2449,Торг!$B:$B,0))</f>
        <v>АТП</v>
      </c>
      <c r="R2449" s="4" t="b">
        <f>EXACT(VLOOKUP(A2449,Торг!$A:$A,1,0),A2449)</f>
        <v>1</v>
      </c>
    </row>
    <row r="2450" spans="1:18" ht="45" x14ac:dyDescent="0.25">
      <c r="A2450" s="110" t="s">
        <v>18</v>
      </c>
      <c r="B2450" s="109">
        <v>168296</v>
      </c>
      <c r="C2450" s="109">
        <v>162091</v>
      </c>
      <c r="D2450" s="110" t="s">
        <v>2162</v>
      </c>
      <c r="E2450" s="110" t="s">
        <v>2704</v>
      </c>
      <c r="F2450" s="110"/>
      <c r="G2450" s="110"/>
      <c r="H2450" s="110"/>
      <c r="I2450" s="110" t="s">
        <v>10</v>
      </c>
      <c r="J2450" s="111">
        <v>1000</v>
      </c>
      <c r="K2450" s="111">
        <v>1690</v>
      </c>
      <c r="L2450" s="110" t="s">
        <v>2606</v>
      </c>
      <c r="M2450" s="109">
        <v>1</v>
      </c>
      <c r="N2450" s="109"/>
      <c r="O2450" s="110"/>
      <c r="P2450" s="41" t="str">
        <f t="shared" si="38"/>
        <v>1</v>
      </c>
      <c r="Q2450" s="41" t="str">
        <f>INDEX(Торг!$J:$J,MATCH($B2450,Торг!$B:$B,0))</f>
        <v>АТП</v>
      </c>
      <c r="R2450" s="4" t="b">
        <f>EXACT(VLOOKUP(A2450,Торг!$A:$A,1,0),A2450)</f>
        <v>1</v>
      </c>
    </row>
    <row r="2451" spans="1:18" ht="45" x14ac:dyDescent="0.25">
      <c r="A2451" s="110" t="s">
        <v>18</v>
      </c>
      <c r="B2451" s="109">
        <v>168297</v>
      </c>
      <c r="C2451" s="109">
        <v>162092</v>
      </c>
      <c r="D2451" s="110" t="s">
        <v>2163</v>
      </c>
      <c r="E2451" s="110" t="s">
        <v>2704</v>
      </c>
      <c r="F2451" s="110"/>
      <c r="G2451" s="110"/>
      <c r="H2451" s="110"/>
      <c r="I2451" s="110" t="s">
        <v>10</v>
      </c>
      <c r="J2451" s="111">
        <v>1000</v>
      </c>
      <c r="K2451" s="111">
        <v>1690</v>
      </c>
      <c r="L2451" s="110" t="s">
        <v>2606</v>
      </c>
      <c r="M2451" s="109">
        <v>1</v>
      </c>
      <c r="N2451" s="109"/>
      <c r="O2451" s="110"/>
      <c r="P2451" s="41" t="str">
        <f t="shared" si="38"/>
        <v>1</v>
      </c>
      <c r="Q2451" s="41" t="str">
        <f>INDEX(Торг!$J:$J,MATCH($B2451,Торг!$B:$B,0))</f>
        <v>АТП</v>
      </c>
      <c r="R2451" s="4" t="b">
        <f>EXACT(VLOOKUP(A2451,Торг!$A:$A,1,0),A2451)</f>
        <v>1</v>
      </c>
    </row>
    <row r="2452" spans="1:18" ht="45" x14ac:dyDescent="0.25">
      <c r="A2452" s="110" t="s">
        <v>18</v>
      </c>
      <c r="B2452" s="109">
        <v>168298</v>
      </c>
      <c r="C2452" s="109">
        <v>162093</v>
      </c>
      <c r="D2452" s="110" t="s">
        <v>2164</v>
      </c>
      <c r="E2452" s="110" t="s">
        <v>2704</v>
      </c>
      <c r="F2452" s="110"/>
      <c r="G2452" s="110"/>
      <c r="H2452" s="110"/>
      <c r="I2452" s="110" t="s">
        <v>10</v>
      </c>
      <c r="J2452" s="111">
        <v>1000</v>
      </c>
      <c r="K2452" s="111">
        <v>1690</v>
      </c>
      <c r="L2452" s="110" t="s">
        <v>2606</v>
      </c>
      <c r="M2452" s="109">
        <v>1</v>
      </c>
      <c r="N2452" s="109"/>
      <c r="O2452" s="110"/>
      <c r="P2452" s="41" t="str">
        <f t="shared" si="38"/>
        <v>1</v>
      </c>
      <c r="Q2452" s="41" t="str">
        <f>INDEX(Торг!$J:$J,MATCH($B2452,Торг!$B:$B,0))</f>
        <v>АТП</v>
      </c>
      <c r="R2452" s="4" t="b">
        <f>EXACT(VLOOKUP(A2452,Торг!$A:$A,1,0),A2452)</f>
        <v>1</v>
      </c>
    </row>
    <row r="2453" spans="1:18" ht="45" x14ac:dyDescent="0.25">
      <c r="A2453" s="110" t="s">
        <v>18</v>
      </c>
      <c r="B2453" s="109">
        <v>168299</v>
      </c>
      <c r="C2453" s="109">
        <v>162094</v>
      </c>
      <c r="D2453" s="110" t="s">
        <v>2165</v>
      </c>
      <c r="E2453" s="110" t="s">
        <v>2704</v>
      </c>
      <c r="F2453" s="110"/>
      <c r="G2453" s="110"/>
      <c r="H2453" s="110"/>
      <c r="I2453" s="110" t="s">
        <v>10</v>
      </c>
      <c r="J2453" s="111">
        <v>1000</v>
      </c>
      <c r="K2453" s="111">
        <v>1690</v>
      </c>
      <c r="L2453" s="110" t="s">
        <v>2606</v>
      </c>
      <c r="M2453" s="109">
        <v>1</v>
      </c>
      <c r="N2453" s="109"/>
      <c r="O2453" s="110"/>
      <c r="P2453" s="41" t="str">
        <f t="shared" si="38"/>
        <v>1</v>
      </c>
      <c r="Q2453" s="41" t="str">
        <f>INDEX(Торг!$J:$J,MATCH($B2453,Торг!$B:$B,0))</f>
        <v>АТП</v>
      </c>
      <c r="R2453" s="4" t="b">
        <f>EXACT(VLOOKUP(A2453,Торг!$A:$A,1,0),A2453)</f>
        <v>1</v>
      </c>
    </row>
    <row r="2454" spans="1:18" ht="45" x14ac:dyDescent="0.25">
      <c r="A2454" s="110" t="s">
        <v>18</v>
      </c>
      <c r="B2454" s="109">
        <v>168300</v>
      </c>
      <c r="C2454" s="109">
        <v>162095</v>
      </c>
      <c r="D2454" s="110" t="s">
        <v>2166</v>
      </c>
      <c r="E2454" s="110" t="s">
        <v>2704</v>
      </c>
      <c r="F2454" s="110"/>
      <c r="G2454" s="110"/>
      <c r="H2454" s="110"/>
      <c r="I2454" s="110" t="s">
        <v>10</v>
      </c>
      <c r="J2454" s="111">
        <v>1000</v>
      </c>
      <c r="K2454" s="111">
        <v>1690</v>
      </c>
      <c r="L2454" s="110" t="s">
        <v>2606</v>
      </c>
      <c r="M2454" s="109">
        <v>1</v>
      </c>
      <c r="N2454" s="109"/>
      <c r="O2454" s="110"/>
      <c r="P2454" s="41" t="str">
        <f t="shared" si="38"/>
        <v>1</v>
      </c>
      <c r="Q2454" s="41" t="str">
        <f>INDEX(Торг!$J:$J,MATCH($B2454,Торг!$B:$B,0))</f>
        <v>АТП</v>
      </c>
      <c r="R2454" s="4" t="b">
        <f>EXACT(VLOOKUP(A2454,Торг!$A:$A,1,0),A2454)</f>
        <v>1</v>
      </c>
    </row>
    <row r="2455" spans="1:18" ht="45" x14ac:dyDescent="0.25">
      <c r="A2455" s="110" t="s">
        <v>18</v>
      </c>
      <c r="B2455" s="109">
        <v>168301</v>
      </c>
      <c r="C2455" s="109">
        <v>162096</v>
      </c>
      <c r="D2455" s="110" t="s">
        <v>2167</v>
      </c>
      <c r="E2455" s="110" t="s">
        <v>2704</v>
      </c>
      <c r="F2455" s="110"/>
      <c r="G2455" s="110"/>
      <c r="H2455" s="110"/>
      <c r="I2455" s="110" t="s">
        <v>10</v>
      </c>
      <c r="J2455" s="111">
        <v>1000</v>
      </c>
      <c r="K2455" s="111">
        <v>1690</v>
      </c>
      <c r="L2455" s="110" t="s">
        <v>2606</v>
      </c>
      <c r="M2455" s="109">
        <v>1</v>
      </c>
      <c r="N2455" s="109"/>
      <c r="O2455" s="110"/>
      <c r="P2455" s="41" t="str">
        <f t="shared" si="38"/>
        <v>1</v>
      </c>
      <c r="Q2455" s="41" t="str">
        <f>INDEX(Торг!$J:$J,MATCH($B2455,Торг!$B:$B,0))</f>
        <v>АТП</v>
      </c>
      <c r="R2455" s="4" t="b">
        <f>EXACT(VLOOKUP(A2455,Торг!$A:$A,1,0),A2455)</f>
        <v>1</v>
      </c>
    </row>
    <row r="2456" spans="1:18" ht="45" x14ac:dyDescent="0.25">
      <c r="A2456" s="110" t="s">
        <v>18</v>
      </c>
      <c r="B2456" s="109">
        <v>168302</v>
      </c>
      <c r="C2456" s="109">
        <v>162097</v>
      </c>
      <c r="D2456" s="110" t="s">
        <v>2168</v>
      </c>
      <c r="E2456" s="110" t="s">
        <v>2704</v>
      </c>
      <c r="F2456" s="110"/>
      <c r="G2456" s="110"/>
      <c r="H2456" s="110"/>
      <c r="I2456" s="110" t="s">
        <v>10</v>
      </c>
      <c r="J2456" s="111">
        <v>1000</v>
      </c>
      <c r="K2456" s="111">
        <v>1690</v>
      </c>
      <c r="L2456" s="110" t="s">
        <v>2606</v>
      </c>
      <c r="M2456" s="109">
        <v>1</v>
      </c>
      <c r="N2456" s="109"/>
      <c r="O2456" s="110"/>
      <c r="P2456" s="41" t="str">
        <f t="shared" si="38"/>
        <v>1</v>
      </c>
      <c r="Q2456" s="41" t="str">
        <f>INDEX(Торг!$J:$J,MATCH($B2456,Торг!$B:$B,0))</f>
        <v>АТП</v>
      </c>
      <c r="R2456" s="4" t="b">
        <f>EXACT(VLOOKUP(A2456,Торг!$A:$A,1,0),A2456)</f>
        <v>1</v>
      </c>
    </row>
    <row r="2457" spans="1:18" ht="45" x14ac:dyDescent="0.25">
      <c r="A2457" s="110" t="s">
        <v>18</v>
      </c>
      <c r="B2457" s="109">
        <v>168303</v>
      </c>
      <c r="C2457" s="109">
        <v>162098</v>
      </c>
      <c r="D2457" s="110" t="s">
        <v>2169</v>
      </c>
      <c r="E2457" s="110" t="s">
        <v>2704</v>
      </c>
      <c r="F2457" s="110"/>
      <c r="G2457" s="110"/>
      <c r="H2457" s="110"/>
      <c r="I2457" s="110" t="s">
        <v>10</v>
      </c>
      <c r="J2457" s="111">
        <v>1000</v>
      </c>
      <c r="K2457" s="111">
        <v>1690</v>
      </c>
      <c r="L2457" s="110" t="s">
        <v>2606</v>
      </c>
      <c r="M2457" s="109">
        <v>1</v>
      </c>
      <c r="N2457" s="109"/>
      <c r="O2457" s="110"/>
      <c r="P2457" s="41" t="str">
        <f t="shared" si="38"/>
        <v>1</v>
      </c>
      <c r="Q2457" s="41" t="str">
        <f>INDEX(Торг!$J:$J,MATCH($B2457,Торг!$B:$B,0))</f>
        <v>АТП</v>
      </c>
      <c r="R2457" s="4" t="b">
        <f>EXACT(VLOOKUP(A2457,Торг!$A:$A,1,0),A2457)</f>
        <v>1</v>
      </c>
    </row>
    <row r="2458" spans="1:18" ht="45" x14ac:dyDescent="0.25">
      <c r="A2458" s="110" t="s">
        <v>18</v>
      </c>
      <c r="B2458" s="109">
        <v>259038</v>
      </c>
      <c r="C2458" s="109">
        <v>178483</v>
      </c>
      <c r="D2458" s="110" t="s">
        <v>2170</v>
      </c>
      <c r="E2458" s="110" t="s">
        <v>2704</v>
      </c>
      <c r="F2458" s="110"/>
      <c r="G2458" s="110"/>
      <c r="H2458" s="110"/>
      <c r="I2458" s="110" t="s">
        <v>10</v>
      </c>
      <c r="J2458" s="111">
        <v>1000</v>
      </c>
      <c r="K2458" s="111">
        <v>1690</v>
      </c>
      <c r="L2458" s="110" t="s">
        <v>2606</v>
      </c>
      <c r="M2458" s="109">
        <v>1</v>
      </c>
      <c r="N2458" s="109"/>
      <c r="O2458" s="110"/>
      <c r="P2458" s="41" t="str">
        <f t="shared" si="38"/>
        <v>1</v>
      </c>
      <c r="Q2458" s="41" t="str">
        <f>INDEX(Торг!$J:$J,MATCH($B2458,Торг!$B:$B,0))</f>
        <v>АТП</v>
      </c>
      <c r="R2458" s="4" t="b">
        <f>EXACT(VLOOKUP(A2458,Торг!$A:$A,1,0),A2458)</f>
        <v>1</v>
      </c>
    </row>
    <row r="2459" spans="1:18" ht="45" x14ac:dyDescent="0.25">
      <c r="A2459" s="110" t="s">
        <v>18</v>
      </c>
      <c r="B2459" s="109">
        <v>168304</v>
      </c>
      <c r="C2459" s="109">
        <v>162099</v>
      </c>
      <c r="D2459" s="110" t="s">
        <v>2171</v>
      </c>
      <c r="E2459" s="110" t="s">
        <v>2704</v>
      </c>
      <c r="F2459" s="110"/>
      <c r="G2459" s="110"/>
      <c r="H2459" s="110"/>
      <c r="I2459" s="110" t="s">
        <v>10</v>
      </c>
      <c r="J2459" s="111">
        <v>1000</v>
      </c>
      <c r="K2459" s="111">
        <v>1690</v>
      </c>
      <c r="L2459" s="110" t="s">
        <v>2606</v>
      </c>
      <c r="M2459" s="109">
        <v>1</v>
      </c>
      <c r="N2459" s="109"/>
      <c r="O2459" s="110"/>
      <c r="P2459" s="41" t="str">
        <f t="shared" si="38"/>
        <v>1</v>
      </c>
      <c r="Q2459" s="41" t="str">
        <f>INDEX(Торг!$J:$J,MATCH($B2459,Торг!$B:$B,0))</f>
        <v>АТП</v>
      </c>
      <c r="R2459" s="4" t="b">
        <f>EXACT(VLOOKUP(A2459,Торг!$A:$A,1,0),A2459)</f>
        <v>1</v>
      </c>
    </row>
    <row r="2460" spans="1:18" ht="45" x14ac:dyDescent="0.25">
      <c r="A2460" s="110" t="s">
        <v>18</v>
      </c>
      <c r="B2460" s="109">
        <v>168305</v>
      </c>
      <c r="C2460" s="109">
        <v>162100</v>
      </c>
      <c r="D2460" s="110" t="s">
        <v>2172</v>
      </c>
      <c r="E2460" s="110" t="s">
        <v>2704</v>
      </c>
      <c r="F2460" s="110"/>
      <c r="G2460" s="110"/>
      <c r="H2460" s="110"/>
      <c r="I2460" s="110" t="s">
        <v>10</v>
      </c>
      <c r="J2460" s="111">
        <v>1000</v>
      </c>
      <c r="K2460" s="111">
        <v>1690</v>
      </c>
      <c r="L2460" s="110" t="s">
        <v>2606</v>
      </c>
      <c r="M2460" s="109">
        <v>1</v>
      </c>
      <c r="N2460" s="109"/>
      <c r="O2460" s="110"/>
      <c r="P2460" s="41" t="str">
        <f t="shared" si="38"/>
        <v>1</v>
      </c>
      <c r="Q2460" s="41" t="str">
        <f>INDEX(Торг!$J:$J,MATCH($B2460,Торг!$B:$B,0))</f>
        <v>АТП</v>
      </c>
      <c r="R2460" s="4" t="b">
        <f>EXACT(VLOOKUP(A2460,Торг!$A:$A,1,0),A2460)</f>
        <v>1</v>
      </c>
    </row>
    <row r="2461" spans="1:18" ht="45" x14ac:dyDescent="0.25">
      <c r="A2461" s="110" t="s">
        <v>18</v>
      </c>
      <c r="B2461" s="109">
        <v>168306</v>
      </c>
      <c r="C2461" s="109">
        <v>162101</v>
      </c>
      <c r="D2461" s="110" t="s">
        <v>2173</v>
      </c>
      <c r="E2461" s="110" t="s">
        <v>2704</v>
      </c>
      <c r="F2461" s="110"/>
      <c r="G2461" s="110"/>
      <c r="H2461" s="110"/>
      <c r="I2461" s="110" t="s">
        <v>10</v>
      </c>
      <c r="J2461" s="111">
        <v>1000</v>
      </c>
      <c r="K2461" s="111">
        <v>1690</v>
      </c>
      <c r="L2461" s="110" t="s">
        <v>2606</v>
      </c>
      <c r="M2461" s="109">
        <v>1</v>
      </c>
      <c r="N2461" s="109"/>
      <c r="O2461" s="110"/>
      <c r="P2461" s="41" t="str">
        <f t="shared" si="38"/>
        <v>1</v>
      </c>
      <c r="Q2461" s="41" t="str">
        <f>INDEX(Торг!$J:$J,MATCH($B2461,Торг!$B:$B,0))</f>
        <v>АТП</v>
      </c>
      <c r="R2461" s="4" t="b">
        <f>EXACT(VLOOKUP(A2461,Торг!$A:$A,1,0),A2461)</f>
        <v>1</v>
      </c>
    </row>
    <row r="2462" spans="1:18" ht="45" x14ac:dyDescent="0.25">
      <c r="A2462" s="110" t="s">
        <v>18</v>
      </c>
      <c r="B2462" s="109">
        <v>168307</v>
      </c>
      <c r="C2462" s="109">
        <v>162102</v>
      </c>
      <c r="D2462" s="110" t="s">
        <v>2174</v>
      </c>
      <c r="E2462" s="110" t="s">
        <v>2704</v>
      </c>
      <c r="F2462" s="110"/>
      <c r="G2462" s="110"/>
      <c r="H2462" s="110"/>
      <c r="I2462" s="110" t="s">
        <v>10</v>
      </c>
      <c r="J2462" s="111">
        <v>1000</v>
      </c>
      <c r="K2462" s="111">
        <v>1690</v>
      </c>
      <c r="L2462" s="110" t="s">
        <v>2606</v>
      </c>
      <c r="M2462" s="109">
        <v>1</v>
      </c>
      <c r="N2462" s="109"/>
      <c r="O2462" s="110"/>
      <c r="P2462" s="41" t="str">
        <f t="shared" si="38"/>
        <v>1</v>
      </c>
      <c r="Q2462" s="41" t="str">
        <f>INDEX(Торг!$J:$J,MATCH($B2462,Торг!$B:$B,0))</f>
        <v>АТП</v>
      </c>
      <c r="R2462" s="4" t="b">
        <f>EXACT(VLOOKUP(A2462,Торг!$A:$A,1,0),A2462)</f>
        <v>1</v>
      </c>
    </row>
    <row r="2463" spans="1:18" ht="45" x14ac:dyDescent="0.25">
      <c r="A2463" s="110" t="s">
        <v>18</v>
      </c>
      <c r="B2463" s="109">
        <v>168308</v>
      </c>
      <c r="C2463" s="109">
        <v>162103</v>
      </c>
      <c r="D2463" s="110" t="s">
        <v>2175</v>
      </c>
      <c r="E2463" s="110" t="s">
        <v>2704</v>
      </c>
      <c r="F2463" s="110"/>
      <c r="G2463" s="110"/>
      <c r="H2463" s="110"/>
      <c r="I2463" s="110" t="s">
        <v>10</v>
      </c>
      <c r="J2463" s="111">
        <v>1000</v>
      </c>
      <c r="K2463" s="111">
        <v>1690</v>
      </c>
      <c r="L2463" s="110" t="s">
        <v>2606</v>
      </c>
      <c r="M2463" s="109">
        <v>1</v>
      </c>
      <c r="N2463" s="109"/>
      <c r="O2463" s="110"/>
      <c r="P2463" s="41" t="str">
        <f t="shared" si="38"/>
        <v>1</v>
      </c>
      <c r="Q2463" s="41" t="str">
        <f>INDEX(Торг!$J:$J,MATCH($B2463,Торг!$B:$B,0))</f>
        <v>АТП</v>
      </c>
      <c r="R2463" s="4" t="b">
        <f>EXACT(VLOOKUP(A2463,Торг!$A:$A,1,0),A2463)</f>
        <v>1</v>
      </c>
    </row>
    <row r="2464" spans="1:18" ht="45" x14ac:dyDescent="0.25">
      <c r="A2464" s="110" t="s">
        <v>18</v>
      </c>
      <c r="B2464" s="109">
        <v>168309</v>
      </c>
      <c r="C2464" s="109">
        <v>162104</v>
      </c>
      <c r="D2464" s="110" t="s">
        <v>2176</v>
      </c>
      <c r="E2464" s="110" t="s">
        <v>2704</v>
      </c>
      <c r="F2464" s="110"/>
      <c r="G2464" s="110"/>
      <c r="H2464" s="110"/>
      <c r="I2464" s="110" t="s">
        <v>10</v>
      </c>
      <c r="J2464" s="111">
        <v>1000</v>
      </c>
      <c r="K2464" s="111">
        <v>1690</v>
      </c>
      <c r="L2464" s="110" t="s">
        <v>2606</v>
      </c>
      <c r="M2464" s="109">
        <v>1</v>
      </c>
      <c r="N2464" s="109"/>
      <c r="O2464" s="110"/>
      <c r="P2464" s="41" t="str">
        <f t="shared" si="38"/>
        <v>1</v>
      </c>
      <c r="Q2464" s="41" t="str">
        <f>INDEX(Торг!$J:$J,MATCH($B2464,Торг!$B:$B,0))</f>
        <v>АТП</v>
      </c>
      <c r="R2464" s="4" t="b">
        <f>EXACT(VLOOKUP(A2464,Торг!$A:$A,1,0),A2464)</f>
        <v>1</v>
      </c>
    </row>
    <row r="2465" spans="1:18" ht="45" x14ac:dyDescent="0.25">
      <c r="A2465" s="110" t="s">
        <v>18</v>
      </c>
      <c r="B2465" s="109">
        <v>168310</v>
      </c>
      <c r="C2465" s="109">
        <v>162105</v>
      </c>
      <c r="D2465" s="110" t="s">
        <v>2177</v>
      </c>
      <c r="E2465" s="110" t="s">
        <v>2704</v>
      </c>
      <c r="F2465" s="110"/>
      <c r="G2465" s="110"/>
      <c r="H2465" s="110"/>
      <c r="I2465" s="110" t="s">
        <v>10</v>
      </c>
      <c r="J2465" s="111">
        <v>1000</v>
      </c>
      <c r="K2465" s="111">
        <v>1690</v>
      </c>
      <c r="L2465" s="110" t="s">
        <v>2606</v>
      </c>
      <c r="M2465" s="109">
        <v>1</v>
      </c>
      <c r="N2465" s="109"/>
      <c r="O2465" s="110"/>
      <c r="P2465" s="41" t="str">
        <f t="shared" si="38"/>
        <v>1</v>
      </c>
      <c r="Q2465" s="41" t="str">
        <f>INDEX(Торг!$J:$J,MATCH($B2465,Торг!$B:$B,0))</f>
        <v>АТП</v>
      </c>
      <c r="R2465" s="4" t="b">
        <f>EXACT(VLOOKUP(A2465,Торг!$A:$A,1,0),A2465)</f>
        <v>1</v>
      </c>
    </row>
    <row r="2466" spans="1:18" ht="45" x14ac:dyDescent="0.25">
      <c r="A2466" s="110" t="s">
        <v>18</v>
      </c>
      <c r="B2466" s="109">
        <v>168311</v>
      </c>
      <c r="C2466" s="109">
        <v>162106</v>
      </c>
      <c r="D2466" s="110" t="s">
        <v>2178</v>
      </c>
      <c r="E2466" s="110" t="s">
        <v>2704</v>
      </c>
      <c r="F2466" s="110"/>
      <c r="G2466" s="110"/>
      <c r="H2466" s="110"/>
      <c r="I2466" s="110" t="s">
        <v>10</v>
      </c>
      <c r="J2466" s="111">
        <v>1000</v>
      </c>
      <c r="K2466" s="111">
        <v>1690</v>
      </c>
      <c r="L2466" s="110" t="s">
        <v>2606</v>
      </c>
      <c r="M2466" s="109">
        <v>1</v>
      </c>
      <c r="N2466" s="109"/>
      <c r="O2466" s="110"/>
      <c r="P2466" s="41" t="str">
        <f t="shared" si="38"/>
        <v>1</v>
      </c>
      <c r="Q2466" s="41" t="str">
        <f>INDEX(Торг!$J:$J,MATCH($B2466,Торг!$B:$B,0))</f>
        <v>АТП</v>
      </c>
      <c r="R2466" s="4" t="b">
        <f>EXACT(VLOOKUP(A2466,Торг!$A:$A,1,0),A2466)</f>
        <v>1</v>
      </c>
    </row>
    <row r="2467" spans="1:18" ht="45" x14ac:dyDescent="0.25">
      <c r="A2467" s="110" t="s">
        <v>18</v>
      </c>
      <c r="B2467" s="109">
        <v>168312</v>
      </c>
      <c r="C2467" s="109">
        <v>162107</v>
      </c>
      <c r="D2467" s="110" t="s">
        <v>2179</v>
      </c>
      <c r="E2467" s="110" t="s">
        <v>2704</v>
      </c>
      <c r="F2467" s="110"/>
      <c r="G2467" s="110"/>
      <c r="H2467" s="110"/>
      <c r="I2467" s="110" t="s">
        <v>10</v>
      </c>
      <c r="J2467" s="111">
        <v>1000</v>
      </c>
      <c r="K2467" s="111">
        <v>1690</v>
      </c>
      <c r="L2467" s="110" t="s">
        <v>2606</v>
      </c>
      <c r="M2467" s="109">
        <v>1</v>
      </c>
      <c r="N2467" s="109"/>
      <c r="O2467" s="110"/>
      <c r="P2467" s="41" t="str">
        <f t="shared" si="38"/>
        <v>1</v>
      </c>
      <c r="Q2467" s="41" t="str">
        <f>INDEX(Торг!$J:$J,MATCH($B2467,Торг!$B:$B,0))</f>
        <v>АТП</v>
      </c>
      <c r="R2467" s="4" t="b">
        <f>EXACT(VLOOKUP(A2467,Торг!$A:$A,1,0),A2467)</f>
        <v>1</v>
      </c>
    </row>
    <row r="2468" spans="1:18" ht="45" x14ac:dyDescent="0.25">
      <c r="A2468" s="110" t="s">
        <v>18</v>
      </c>
      <c r="B2468" s="109">
        <v>168313</v>
      </c>
      <c r="C2468" s="109">
        <v>162108</v>
      </c>
      <c r="D2468" s="110" t="s">
        <v>2180</v>
      </c>
      <c r="E2468" s="110" t="s">
        <v>2704</v>
      </c>
      <c r="F2468" s="110"/>
      <c r="G2468" s="110"/>
      <c r="H2468" s="110"/>
      <c r="I2468" s="110" t="s">
        <v>10</v>
      </c>
      <c r="J2468" s="111">
        <v>1000</v>
      </c>
      <c r="K2468" s="111">
        <v>1690</v>
      </c>
      <c r="L2468" s="110" t="s">
        <v>2606</v>
      </c>
      <c r="M2468" s="109">
        <v>1</v>
      </c>
      <c r="N2468" s="109"/>
      <c r="O2468" s="110"/>
      <c r="P2468" s="41" t="str">
        <f t="shared" si="38"/>
        <v>1</v>
      </c>
      <c r="Q2468" s="41" t="str">
        <f>INDEX(Торг!$J:$J,MATCH($B2468,Торг!$B:$B,0))</f>
        <v>АТП</v>
      </c>
      <c r="R2468" s="4" t="b">
        <f>EXACT(VLOOKUP(A2468,Торг!$A:$A,1,0),A2468)</f>
        <v>1</v>
      </c>
    </row>
    <row r="2469" spans="1:18" ht="45" x14ac:dyDescent="0.25">
      <c r="A2469" s="110" t="s">
        <v>18</v>
      </c>
      <c r="B2469" s="109">
        <v>168314</v>
      </c>
      <c r="C2469" s="109">
        <v>162109</v>
      </c>
      <c r="D2469" s="110" t="s">
        <v>2181</v>
      </c>
      <c r="E2469" s="110" t="s">
        <v>2704</v>
      </c>
      <c r="F2469" s="110"/>
      <c r="G2469" s="110"/>
      <c r="H2469" s="110"/>
      <c r="I2469" s="110" t="s">
        <v>10</v>
      </c>
      <c r="J2469" s="111">
        <v>1000</v>
      </c>
      <c r="K2469" s="111">
        <v>1690</v>
      </c>
      <c r="L2469" s="110" t="s">
        <v>2606</v>
      </c>
      <c r="M2469" s="109">
        <v>1</v>
      </c>
      <c r="N2469" s="109"/>
      <c r="O2469" s="110"/>
      <c r="P2469" s="41" t="str">
        <f t="shared" si="38"/>
        <v>1</v>
      </c>
      <c r="Q2469" s="41" t="str">
        <f>INDEX(Торг!$J:$J,MATCH($B2469,Торг!$B:$B,0))</f>
        <v>АТП</v>
      </c>
      <c r="R2469" s="4" t="b">
        <f>EXACT(VLOOKUP(A2469,Торг!$A:$A,1,0),A2469)</f>
        <v>1</v>
      </c>
    </row>
    <row r="2470" spans="1:18" ht="45" x14ac:dyDescent="0.25">
      <c r="A2470" s="110" t="s">
        <v>18</v>
      </c>
      <c r="B2470" s="109">
        <v>168315</v>
      </c>
      <c r="C2470" s="109">
        <v>162110</v>
      </c>
      <c r="D2470" s="110" t="s">
        <v>2182</v>
      </c>
      <c r="E2470" s="110" t="s">
        <v>2704</v>
      </c>
      <c r="F2470" s="110"/>
      <c r="G2470" s="110"/>
      <c r="H2470" s="110"/>
      <c r="I2470" s="110" t="s">
        <v>10</v>
      </c>
      <c r="J2470" s="111">
        <v>1000</v>
      </c>
      <c r="K2470" s="111">
        <v>1690</v>
      </c>
      <c r="L2470" s="110" t="s">
        <v>2606</v>
      </c>
      <c r="M2470" s="109">
        <v>1</v>
      </c>
      <c r="N2470" s="109"/>
      <c r="O2470" s="110"/>
      <c r="P2470" s="41" t="str">
        <f t="shared" si="38"/>
        <v>1</v>
      </c>
      <c r="Q2470" s="41" t="str">
        <f>INDEX(Торг!$J:$J,MATCH($B2470,Торг!$B:$B,0))</f>
        <v>АТП</v>
      </c>
      <c r="R2470" s="4" t="b">
        <f>EXACT(VLOOKUP(A2470,Торг!$A:$A,1,0),A2470)</f>
        <v>1</v>
      </c>
    </row>
    <row r="2471" spans="1:18" ht="45" x14ac:dyDescent="0.25">
      <c r="A2471" s="110" t="s">
        <v>18</v>
      </c>
      <c r="B2471" s="109">
        <v>168316</v>
      </c>
      <c r="C2471" s="109">
        <v>162087</v>
      </c>
      <c r="D2471" s="110" t="s">
        <v>2183</v>
      </c>
      <c r="E2471" s="110" t="s">
        <v>2704</v>
      </c>
      <c r="F2471" s="110"/>
      <c r="G2471" s="110"/>
      <c r="H2471" s="110"/>
      <c r="I2471" s="110" t="s">
        <v>10</v>
      </c>
      <c r="J2471" s="111">
        <v>1000</v>
      </c>
      <c r="K2471" s="111">
        <v>1690</v>
      </c>
      <c r="L2471" s="110" t="s">
        <v>2606</v>
      </c>
      <c r="M2471" s="109">
        <v>1</v>
      </c>
      <c r="N2471" s="109"/>
      <c r="O2471" s="110"/>
      <c r="P2471" s="41" t="str">
        <f t="shared" si="38"/>
        <v>1</v>
      </c>
      <c r="Q2471" s="41" t="str">
        <f>INDEX(Торг!$J:$J,MATCH($B2471,Торг!$B:$B,0))</f>
        <v>АТП</v>
      </c>
      <c r="R2471" s="4" t="b">
        <f>EXACT(VLOOKUP(A2471,Торг!$A:$A,1,0),A2471)</f>
        <v>1</v>
      </c>
    </row>
    <row r="2472" spans="1:18" ht="45" x14ac:dyDescent="0.25">
      <c r="A2472" s="110" t="s">
        <v>18</v>
      </c>
      <c r="B2472" s="109">
        <v>168317</v>
      </c>
      <c r="C2472" s="109">
        <v>162111</v>
      </c>
      <c r="D2472" s="110" t="s">
        <v>2184</v>
      </c>
      <c r="E2472" s="110" t="s">
        <v>2704</v>
      </c>
      <c r="F2472" s="110"/>
      <c r="G2472" s="110"/>
      <c r="H2472" s="110"/>
      <c r="I2472" s="110" t="s">
        <v>10</v>
      </c>
      <c r="J2472" s="111">
        <v>1000</v>
      </c>
      <c r="K2472" s="111">
        <v>1690</v>
      </c>
      <c r="L2472" s="110" t="s">
        <v>2606</v>
      </c>
      <c r="M2472" s="109">
        <v>1</v>
      </c>
      <c r="N2472" s="109"/>
      <c r="O2472" s="110"/>
      <c r="P2472" s="41" t="str">
        <f t="shared" si="38"/>
        <v>1</v>
      </c>
      <c r="Q2472" s="41" t="str">
        <f>INDEX(Торг!$J:$J,MATCH($B2472,Торг!$B:$B,0))</f>
        <v>АТП</v>
      </c>
      <c r="R2472" s="4" t="b">
        <f>EXACT(VLOOKUP(A2472,Торг!$A:$A,1,0),A2472)</f>
        <v>1</v>
      </c>
    </row>
    <row r="2473" spans="1:18" ht="45" x14ac:dyDescent="0.25">
      <c r="A2473" s="110" t="s">
        <v>2185</v>
      </c>
      <c r="B2473" s="109">
        <v>259097</v>
      </c>
      <c r="C2473" s="109">
        <v>205526</v>
      </c>
      <c r="D2473" s="110" t="s">
        <v>2574</v>
      </c>
      <c r="E2473" s="110" t="s">
        <v>2704</v>
      </c>
      <c r="F2473" s="110"/>
      <c r="G2473" s="110"/>
      <c r="H2473" s="110"/>
      <c r="I2473" s="110" t="s">
        <v>10</v>
      </c>
      <c r="J2473" s="111">
        <v>300</v>
      </c>
      <c r="K2473" s="111">
        <v>619</v>
      </c>
      <c r="L2473" s="110"/>
      <c r="M2473" s="109">
        <v>1</v>
      </c>
      <c r="N2473" s="109"/>
      <c r="O2473" s="110"/>
      <c r="P2473" s="41" t="str">
        <f t="shared" si="38"/>
        <v>1</v>
      </c>
      <c r="Q2473" s="41" t="str">
        <f>INDEX(Торг!$J:$J,MATCH($B2473,Торг!$B:$B,0))</f>
        <v>АТП</v>
      </c>
      <c r="R2473" s="4" t="b">
        <f>EXACT(VLOOKUP(A2473,Торг!$A:$A,1,0),A2473)</f>
        <v>1</v>
      </c>
    </row>
    <row r="2474" spans="1:18" ht="60" x14ac:dyDescent="0.25">
      <c r="A2474" s="110" t="s">
        <v>2185</v>
      </c>
      <c r="B2474" s="109">
        <v>168896</v>
      </c>
      <c r="C2474" s="109">
        <v>145372</v>
      </c>
      <c r="D2474" s="110" t="s">
        <v>285</v>
      </c>
      <c r="E2474" s="110" t="s">
        <v>2704</v>
      </c>
      <c r="F2474" s="110"/>
      <c r="G2474" s="110"/>
      <c r="H2474" s="110"/>
      <c r="I2474" s="110" t="s">
        <v>10</v>
      </c>
      <c r="J2474" s="111">
        <v>900</v>
      </c>
      <c r="K2474" s="111">
        <v>1490</v>
      </c>
      <c r="L2474" s="110"/>
      <c r="M2474" s="109">
        <v>1</v>
      </c>
      <c r="N2474" s="109"/>
      <c r="O2474" s="110"/>
      <c r="P2474" s="41" t="str">
        <f t="shared" si="38"/>
        <v>1</v>
      </c>
      <c r="Q2474" s="41" t="str">
        <f>INDEX(Торг!$J:$J,MATCH($B2474,Торг!$B:$B,0))</f>
        <v>АТП</v>
      </c>
      <c r="R2474" s="4" t="b">
        <f>EXACT(VLOOKUP(A2474,Торг!$A:$A,1,0),A2474)</f>
        <v>1</v>
      </c>
    </row>
    <row r="2475" spans="1:18" ht="60" x14ac:dyDescent="0.25">
      <c r="A2475" s="110" t="s">
        <v>2185</v>
      </c>
      <c r="B2475" s="109">
        <v>168897</v>
      </c>
      <c r="C2475" s="109">
        <v>145373</v>
      </c>
      <c r="D2475" s="110" t="s">
        <v>284</v>
      </c>
      <c r="E2475" s="110" t="s">
        <v>2704</v>
      </c>
      <c r="F2475" s="110"/>
      <c r="G2475" s="110"/>
      <c r="H2475" s="110"/>
      <c r="I2475" s="110" t="s">
        <v>10</v>
      </c>
      <c r="J2475" s="111">
        <v>900</v>
      </c>
      <c r="K2475" s="111">
        <v>1490</v>
      </c>
      <c r="L2475" s="110"/>
      <c r="M2475" s="109">
        <v>1</v>
      </c>
      <c r="N2475" s="109"/>
      <c r="O2475" s="110"/>
      <c r="P2475" s="41" t="str">
        <f t="shared" si="38"/>
        <v>1</v>
      </c>
      <c r="Q2475" s="41" t="str">
        <f>INDEX(Торг!$J:$J,MATCH($B2475,Торг!$B:$B,0))</f>
        <v>АТП</v>
      </c>
      <c r="R2475" s="4" t="b">
        <f>EXACT(VLOOKUP(A2475,Торг!$A:$A,1,0),A2475)</f>
        <v>1</v>
      </c>
    </row>
    <row r="2476" spans="1:18" ht="60" x14ac:dyDescent="0.25">
      <c r="A2476" s="110" t="s">
        <v>2185</v>
      </c>
      <c r="B2476" s="109">
        <v>168898</v>
      </c>
      <c r="C2476" s="109">
        <v>145374</v>
      </c>
      <c r="D2476" s="110" t="s">
        <v>283</v>
      </c>
      <c r="E2476" s="110" t="s">
        <v>2704</v>
      </c>
      <c r="F2476" s="110"/>
      <c r="G2476" s="110"/>
      <c r="H2476" s="110"/>
      <c r="I2476" s="110" t="s">
        <v>10</v>
      </c>
      <c r="J2476" s="111">
        <v>900</v>
      </c>
      <c r="K2476" s="111">
        <v>1490</v>
      </c>
      <c r="L2476" s="110"/>
      <c r="M2476" s="109">
        <v>1</v>
      </c>
      <c r="N2476" s="109"/>
      <c r="O2476" s="110"/>
      <c r="P2476" s="41" t="str">
        <f t="shared" si="38"/>
        <v>1</v>
      </c>
      <c r="Q2476" s="41" t="str">
        <f>INDEX(Торг!$J:$J,MATCH($B2476,Торг!$B:$B,0))</f>
        <v>АТП</v>
      </c>
      <c r="R2476" s="4" t="b">
        <f>EXACT(VLOOKUP(A2476,Торг!$A:$A,1,0),A2476)</f>
        <v>1</v>
      </c>
    </row>
    <row r="2477" spans="1:18" ht="60" x14ac:dyDescent="0.25">
      <c r="A2477" s="110" t="s">
        <v>2185</v>
      </c>
      <c r="B2477" s="109">
        <v>168899</v>
      </c>
      <c r="C2477" s="109">
        <v>145375</v>
      </c>
      <c r="D2477" s="110" t="s">
        <v>282</v>
      </c>
      <c r="E2477" s="110" t="s">
        <v>2704</v>
      </c>
      <c r="F2477" s="110"/>
      <c r="G2477" s="110"/>
      <c r="H2477" s="110"/>
      <c r="I2477" s="110" t="s">
        <v>10</v>
      </c>
      <c r="J2477" s="111">
        <v>900</v>
      </c>
      <c r="K2477" s="111">
        <v>1490</v>
      </c>
      <c r="L2477" s="110"/>
      <c r="M2477" s="109">
        <v>1</v>
      </c>
      <c r="N2477" s="109"/>
      <c r="O2477" s="110"/>
      <c r="P2477" s="41" t="str">
        <f t="shared" si="38"/>
        <v>1</v>
      </c>
      <c r="Q2477" s="41" t="str">
        <f>INDEX(Торг!$J:$J,MATCH($B2477,Торг!$B:$B,0))</f>
        <v>АТП</v>
      </c>
      <c r="R2477" s="4" t="b">
        <f>EXACT(VLOOKUP(A2477,Торг!$A:$A,1,0),A2477)</f>
        <v>1</v>
      </c>
    </row>
    <row r="2478" spans="1:18" ht="60" x14ac:dyDescent="0.25">
      <c r="A2478" s="110" t="s">
        <v>2185</v>
      </c>
      <c r="B2478" s="109">
        <v>168900</v>
      </c>
      <c r="C2478" s="109">
        <v>145376</v>
      </c>
      <c r="D2478" s="110" t="s">
        <v>281</v>
      </c>
      <c r="E2478" s="110" t="s">
        <v>2704</v>
      </c>
      <c r="F2478" s="110"/>
      <c r="G2478" s="110"/>
      <c r="H2478" s="110"/>
      <c r="I2478" s="110" t="s">
        <v>10</v>
      </c>
      <c r="J2478" s="111">
        <v>900</v>
      </c>
      <c r="K2478" s="111">
        <v>1490</v>
      </c>
      <c r="L2478" s="110"/>
      <c r="M2478" s="109">
        <v>1</v>
      </c>
      <c r="N2478" s="109"/>
      <c r="O2478" s="110"/>
      <c r="P2478" s="41" t="str">
        <f t="shared" si="38"/>
        <v>1</v>
      </c>
      <c r="Q2478" s="41" t="str">
        <f>INDEX(Торг!$J:$J,MATCH($B2478,Торг!$B:$B,0))</f>
        <v>АТП</v>
      </c>
      <c r="R2478" s="4" t="b">
        <f>EXACT(VLOOKUP(A2478,Торг!$A:$A,1,0),A2478)</f>
        <v>1</v>
      </c>
    </row>
    <row r="2479" spans="1:18" ht="60" x14ac:dyDescent="0.25">
      <c r="A2479" s="110" t="s">
        <v>2185</v>
      </c>
      <c r="B2479" s="109">
        <v>168901</v>
      </c>
      <c r="C2479" s="109">
        <v>145377</v>
      </c>
      <c r="D2479" s="110" t="s">
        <v>280</v>
      </c>
      <c r="E2479" s="110" t="s">
        <v>2704</v>
      </c>
      <c r="F2479" s="110"/>
      <c r="G2479" s="110"/>
      <c r="H2479" s="110"/>
      <c r="I2479" s="110" t="s">
        <v>10</v>
      </c>
      <c r="J2479" s="111">
        <v>900</v>
      </c>
      <c r="K2479" s="111">
        <v>1490</v>
      </c>
      <c r="L2479" s="110"/>
      <c r="M2479" s="109">
        <v>1</v>
      </c>
      <c r="N2479" s="109"/>
      <c r="O2479" s="110"/>
      <c r="P2479" s="41" t="str">
        <f t="shared" si="38"/>
        <v>1</v>
      </c>
      <c r="Q2479" s="41" t="str">
        <f>INDEX(Торг!$J:$J,MATCH($B2479,Торг!$B:$B,0))</f>
        <v>АТП</v>
      </c>
      <c r="R2479" s="4" t="b">
        <f>EXACT(VLOOKUP(A2479,Торг!$A:$A,1,0),A2479)</f>
        <v>1</v>
      </c>
    </row>
    <row r="2480" spans="1:18" ht="60" x14ac:dyDescent="0.25">
      <c r="A2480" s="110" t="s">
        <v>2185</v>
      </c>
      <c r="B2480" s="109">
        <v>168902</v>
      </c>
      <c r="C2480" s="109">
        <v>145378</v>
      </c>
      <c r="D2480" s="110" t="s">
        <v>279</v>
      </c>
      <c r="E2480" s="110" t="s">
        <v>2704</v>
      </c>
      <c r="F2480" s="110"/>
      <c r="G2480" s="110"/>
      <c r="H2480" s="110"/>
      <c r="I2480" s="110" t="s">
        <v>10</v>
      </c>
      <c r="J2480" s="111">
        <v>900</v>
      </c>
      <c r="K2480" s="111">
        <v>1490</v>
      </c>
      <c r="L2480" s="110"/>
      <c r="M2480" s="109">
        <v>1</v>
      </c>
      <c r="N2480" s="109"/>
      <c r="O2480" s="110"/>
      <c r="P2480" s="41" t="str">
        <f t="shared" si="38"/>
        <v>1</v>
      </c>
      <c r="Q2480" s="41" t="str">
        <f>INDEX(Торг!$J:$J,MATCH($B2480,Торг!$B:$B,0))</f>
        <v>АТП</v>
      </c>
      <c r="R2480" s="4" t="b">
        <f>EXACT(VLOOKUP(A2480,Торг!$A:$A,1,0),A2480)</f>
        <v>1</v>
      </c>
    </row>
    <row r="2481" spans="1:18" ht="60" x14ac:dyDescent="0.25">
      <c r="A2481" s="110" t="s">
        <v>2185</v>
      </c>
      <c r="B2481" s="109">
        <v>168903</v>
      </c>
      <c r="C2481" s="109">
        <v>145379</v>
      </c>
      <c r="D2481" s="110" t="s">
        <v>278</v>
      </c>
      <c r="E2481" s="110" t="s">
        <v>2704</v>
      </c>
      <c r="F2481" s="110"/>
      <c r="G2481" s="110"/>
      <c r="H2481" s="110"/>
      <c r="I2481" s="110" t="s">
        <v>10</v>
      </c>
      <c r="J2481" s="111">
        <v>900</v>
      </c>
      <c r="K2481" s="111">
        <v>1490</v>
      </c>
      <c r="L2481" s="110"/>
      <c r="M2481" s="109">
        <v>1</v>
      </c>
      <c r="N2481" s="109"/>
      <c r="O2481" s="110"/>
      <c r="P2481" s="41" t="str">
        <f t="shared" si="38"/>
        <v>1</v>
      </c>
      <c r="Q2481" s="41" t="str">
        <f>INDEX(Торг!$J:$J,MATCH($B2481,Торг!$B:$B,0))</f>
        <v>АТП</v>
      </c>
      <c r="R2481" s="4" t="b">
        <f>EXACT(VLOOKUP(A2481,Торг!$A:$A,1,0),A2481)</f>
        <v>1</v>
      </c>
    </row>
    <row r="2482" spans="1:18" ht="60" x14ac:dyDescent="0.25">
      <c r="A2482" s="110" t="s">
        <v>2185</v>
      </c>
      <c r="B2482" s="109">
        <v>168904</v>
      </c>
      <c r="C2482" s="109">
        <v>145380</v>
      </c>
      <c r="D2482" s="110" t="s">
        <v>277</v>
      </c>
      <c r="E2482" s="110" t="s">
        <v>2704</v>
      </c>
      <c r="F2482" s="110"/>
      <c r="G2482" s="110"/>
      <c r="H2482" s="110"/>
      <c r="I2482" s="110" t="s">
        <v>10</v>
      </c>
      <c r="J2482" s="111">
        <v>900</v>
      </c>
      <c r="K2482" s="111">
        <v>1490</v>
      </c>
      <c r="L2482" s="110"/>
      <c r="M2482" s="109">
        <v>1</v>
      </c>
      <c r="N2482" s="109"/>
      <c r="O2482" s="110"/>
      <c r="P2482" s="41" t="str">
        <f t="shared" si="38"/>
        <v>1</v>
      </c>
      <c r="Q2482" s="41" t="str">
        <f>INDEX(Торг!$J:$J,MATCH($B2482,Торг!$B:$B,0))</f>
        <v>АТП</v>
      </c>
      <c r="R2482" s="4" t="b">
        <f>EXACT(VLOOKUP(A2482,Торг!$A:$A,1,0),A2482)</f>
        <v>1</v>
      </c>
    </row>
    <row r="2483" spans="1:18" ht="60" x14ac:dyDescent="0.25">
      <c r="A2483" s="110" t="s">
        <v>2185</v>
      </c>
      <c r="B2483" s="109">
        <v>168905</v>
      </c>
      <c r="C2483" s="109">
        <v>145381</v>
      </c>
      <c r="D2483" s="110" t="s">
        <v>276</v>
      </c>
      <c r="E2483" s="110" t="s">
        <v>2704</v>
      </c>
      <c r="F2483" s="110"/>
      <c r="G2483" s="110"/>
      <c r="H2483" s="110"/>
      <c r="I2483" s="110" t="s">
        <v>10</v>
      </c>
      <c r="J2483" s="111">
        <v>900</v>
      </c>
      <c r="K2483" s="111">
        <v>1490</v>
      </c>
      <c r="L2483" s="110"/>
      <c r="M2483" s="109">
        <v>1</v>
      </c>
      <c r="N2483" s="109"/>
      <c r="O2483" s="110"/>
      <c r="P2483" s="41" t="str">
        <f t="shared" si="38"/>
        <v>1</v>
      </c>
      <c r="Q2483" s="41" t="str">
        <f>INDEX(Торг!$J:$J,MATCH($B2483,Торг!$B:$B,0))</f>
        <v>АТП</v>
      </c>
      <c r="R2483" s="4" t="b">
        <f>EXACT(VLOOKUP(A2483,Торг!$A:$A,1,0),A2483)</f>
        <v>1</v>
      </c>
    </row>
    <row r="2484" spans="1:18" ht="60" x14ac:dyDescent="0.25">
      <c r="A2484" s="110" t="s">
        <v>2185</v>
      </c>
      <c r="B2484" s="109">
        <v>168906</v>
      </c>
      <c r="C2484" s="109">
        <v>145382</v>
      </c>
      <c r="D2484" s="110" t="s">
        <v>275</v>
      </c>
      <c r="E2484" s="110" t="s">
        <v>2704</v>
      </c>
      <c r="F2484" s="110"/>
      <c r="G2484" s="110"/>
      <c r="H2484" s="110"/>
      <c r="I2484" s="110" t="s">
        <v>10</v>
      </c>
      <c r="J2484" s="111">
        <v>900</v>
      </c>
      <c r="K2484" s="111">
        <v>1490</v>
      </c>
      <c r="L2484" s="110"/>
      <c r="M2484" s="109">
        <v>1</v>
      </c>
      <c r="N2484" s="109"/>
      <c r="O2484" s="110"/>
      <c r="P2484" s="41" t="str">
        <f t="shared" si="38"/>
        <v>1</v>
      </c>
      <c r="Q2484" s="41" t="str">
        <f>INDEX(Торг!$J:$J,MATCH($B2484,Торг!$B:$B,0))</f>
        <v>АТП</v>
      </c>
      <c r="R2484" s="4" t="b">
        <f>EXACT(VLOOKUP(A2484,Торг!$A:$A,1,0),A2484)</f>
        <v>1</v>
      </c>
    </row>
    <row r="2485" spans="1:18" ht="60" x14ac:dyDescent="0.25">
      <c r="A2485" s="110" t="s">
        <v>2185</v>
      </c>
      <c r="B2485" s="109">
        <v>168907</v>
      </c>
      <c r="C2485" s="109">
        <v>145383</v>
      </c>
      <c r="D2485" s="110" t="s">
        <v>274</v>
      </c>
      <c r="E2485" s="110" t="s">
        <v>2704</v>
      </c>
      <c r="F2485" s="110"/>
      <c r="G2485" s="110"/>
      <c r="H2485" s="110"/>
      <c r="I2485" s="110" t="s">
        <v>10</v>
      </c>
      <c r="J2485" s="111">
        <v>900</v>
      </c>
      <c r="K2485" s="111">
        <v>1490</v>
      </c>
      <c r="L2485" s="110"/>
      <c r="M2485" s="109">
        <v>1</v>
      </c>
      <c r="N2485" s="109"/>
      <c r="O2485" s="110"/>
      <c r="P2485" s="41" t="str">
        <f t="shared" si="38"/>
        <v>1</v>
      </c>
      <c r="Q2485" s="41" t="str">
        <f>INDEX(Торг!$J:$J,MATCH($B2485,Торг!$B:$B,0))</f>
        <v>АТП</v>
      </c>
      <c r="R2485" s="4" t="b">
        <f>EXACT(VLOOKUP(A2485,Торг!$A:$A,1,0),A2485)</f>
        <v>1</v>
      </c>
    </row>
    <row r="2486" spans="1:18" ht="60" x14ac:dyDescent="0.25">
      <c r="A2486" s="110" t="s">
        <v>2185</v>
      </c>
      <c r="B2486" s="109">
        <v>168908</v>
      </c>
      <c r="C2486" s="109">
        <v>145384</v>
      </c>
      <c r="D2486" s="110" t="s">
        <v>273</v>
      </c>
      <c r="E2486" s="110" t="s">
        <v>2704</v>
      </c>
      <c r="F2486" s="110"/>
      <c r="G2486" s="110"/>
      <c r="H2486" s="110"/>
      <c r="I2486" s="110" t="s">
        <v>10</v>
      </c>
      <c r="J2486" s="111">
        <v>900</v>
      </c>
      <c r="K2486" s="111">
        <v>1490</v>
      </c>
      <c r="L2486" s="110"/>
      <c r="M2486" s="109">
        <v>1</v>
      </c>
      <c r="N2486" s="109"/>
      <c r="O2486" s="110"/>
      <c r="P2486" s="41" t="str">
        <f t="shared" si="38"/>
        <v>1</v>
      </c>
      <c r="Q2486" s="41" t="str">
        <f>INDEX(Торг!$J:$J,MATCH($B2486,Торг!$B:$B,0))</f>
        <v>АТП</v>
      </c>
      <c r="R2486" s="4" t="b">
        <f>EXACT(VLOOKUP(A2486,Торг!$A:$A,1,0),A2486)</f>
        <v>1</v>
      </c>
    </row>
    <row r="2487" spans="1:18" ht="60" x14ac:dyDescent="0.25">
      <c r="A2487" s="110" t="s">
        <v>2185</v>
      </c>
      <c r="B2487" s="109">
        <v>168909</v>
      </c>
      <c r="C2487" s="109">
        <v>145385</v>
      </c>
      <c r="D2487" s="110" t="s">
        <v>272</v>
      </c>
      <c r="E2487" s="110" t="s">
        <v>2704</v>
      </c>
      <c r="F2487" s="110"/>
      <c r="G2487" s="110"/>
      <c r="H2487" s="110"/>
      <c r="I2487" s="110" t="s">
        <v>10</v>
      </c>
      <c r="J2487" s="111">
        <v>900</v>
      </c>
      <c r="K2487" s="111">
        <v>1490</v>
      </c>
      <c r="L2487" s="110"/>
      <c r="M2487" s="109">
        <v>1</v>
      </c>
      <c r="N2487" s="109"/>
      <c r="O2487" s="110"/>
      <c r="P2487" s="41" t="str">
        <f t="shared" si="38"/>
        <v>1</v>
      </c>
      <c r="Q2487" s="41" t="str">
        <f>INDEX(Торг!$J:$J,MATCH($B2487,Торг!$B:$B,0))</f>
        <v>АТП</v>
      </c>
      <c r="R2487" s="4" t="b">
        <f>EXACT(VLOOKUP(A2487,Торг!$A:$A,1,0),A2487)</f>
        <v>1</v>
      </c>
    </row>
    <row r="2488" spans="1:18" ht="60" x14ac:dyDescent="0.25">
      <c r="A2488" s="110" t="s">
        <v>2185</v>
      </c>
      <c r="B2488" s="109">
        <v>168910</v>
      </c>
      <c r="C2488" s="109">
        <v>145386</v>
      </c>
      <c r="D2488" s="110" t="s">
        <v>271</v>
      </c>
      <c r="E2488" s="110" t="s">
        <v>2704</v>
      </c>
      <c r="F2488" s="110"/>
      <c r="G2488" s="110"/>
      <c r="H2488" s="110"/>
      <c r="I2488" s="110" t="s">
        <v>10</v>
      </c>
      <c r="J2488" s="111">
        <v>900</v>
      </c>
      <c r="K2488" s="111">
        <v>1490</v>
      </c>
      <c r="L2488" s="110"/>
      <c r="M2488" s="109">
        <v>1</v>
      </c>
      <c r="N2488" s="109"/>
      <c r="O2488" s="110"/>
      <c r="P2488" s="41" t="str">
        <f t="shared" si="38"/>
        <v>1</v>
      </c>
      <c r="Q2488" s="41" t="str">
        <f>INDEX(Торг!$J:$J,MATCH($B2488,Торг!$B:$B,0))</f>
        <v>АТП</v>
      </c>
      <c r="R2488" s="4" t="b">
        <f>EXACT(VLOOKUP(A2488,Торг!$A:$A,1,0),A2488)</f>
        <v>1</v>
      </c>
    </row>
    <row r="2489" spans="1:18" ht="75" x14ac:dyDescent="0.25">
      <c r="A2489" s="110" t="s">
        <v>2185</v>
      </c>
      <c r="B2489" s="109">
        <v>168911</v>
      </c>
      <c r="C2489" s="109">
        <v>145387</v>
      </c>
      <c r="D2489" s="110" t="s">
        <v>270</v>
      </c>
      <c r="E2489" s="110" t="s">
        <v>2704</v>
      </c>
      <c r="F2489" s="110"/>
      <c r="G2489" s="110"/>
      <c r="H2489" s="110"/>
      <c r="I2489" s="110" t="s">
        <v>10</v>
      </c>
      <c r="J2489" s="111">
        <v>900</v>
      </c>
      <c r="K2489" s="111">
        <v>1490</v>
      </c>
      <c r="L2489" s="110"/>
      <c r="M2489" s="109">
        <v>1</v>
      </c>
      <c r="N2489" s="109"/>
      <c r="O2489" s="110"/>
      <c r="P2489" s="41" t="str">
        <f t="shared" si="38"/>
        <v>1</v>
      </c>
      <c r="Q2489" s="41" t="str">
        <f>INDEX(Торг!$J:$J,MATCH($B2489,Торг!$B:$B,0))</f>
        <v>АТП</v>
      </c>
      <c r="R2489" s="4" t="b">
        <f>EXACT(VLOOKUP(A2489,Торг!$A:$A,1,0),A2489)</f>
        <v>1</v>
      </c>
    </row>
    <row r="2490" spans="1:18" ht="60" x14ac:dyDescent="0.25">
      <c r="A2490" s="110" t="s">
        <v>2185</v>
      </c>
      <c r="B2490" s="109">
        <v>168912</v>
      </c>
      <c r="C2490" s="109">
        <v>145388</v>
      </c>
      <c r="D2490" s="110" t="s">
        <v>269</v>
      </c>
      <c r="E2490" s="110" t="s">
        <v>2704</v>
      </c>
      <c r="F2490" s="110"/>
      <c r="G2490" s="110"/>
      <c r="H2490" s="110"/>
      <c r="I2490" s="110" t="s">
        <v>10</v>
      </c>
      <c r="J2490" s="111">
        <v>900</v>
      </c>
      <c r="K2490" s="111">
        <v>1490</v>
      </c>
      <c r="L2490" s="110"/>
      <c r="M2490" s="109">
        <v>1</v>
      </c>
      <c r="N2490" s="109"/>
      <c r="O2490" s="110"/>
      <c r="P2490" s="41" t="str">
        <f t="shared" si="38"/>
        <v>1</v>
      </c>
      <c r="Q2490" s="41" t="str">
        <f>INDEX(Торг!$J:$J,MATCH($B2490,Торг!$B:$B,0))</f>
        <v>АТП</v>
      </c>
      <c r="R2490" s="4" t="b">
        <f>EXACT(VLOOKUP(A2490,Торг!$A:$A,1,0),A2490)</f>
        <v>1</v>
      </c>
    </row>
    <row r="2491" spans="1:18" ht="75" x14ac:dyDescent="0.25">
      <c r="A2491" s="110" t="s">
        <v>2185</v>
      </c>
      <c r="B2491" s="109">
        <v>168913</v>
      </c>
      <c r="C2491" s="109">
        <v>145389</v>
      </c>
      <c r="D2491" s="110" t="s">
        <v>268</v>
      </c>
      <c r="E2491" s="110" t="s">
        <v>2704</v>
      </c>
      <c r="F2491" s="110"/>
      <c r="G2491" s="110"/>
      <c r="H2491" s="110"/>
      <c r="I2491" s="110" t="s">
        <v>10</v>
      </c>
      <c r="J2491" s="111">
        <v>900</v>
      </c>
      <c r="K2491" s="111">
        <v>1490</v>
      </c>
      <c r="L2491" s="110"/>
      <c r="M2491" s="109">
        <v>1</v>
      </c>
      <c r="N2491" s="109"/>
      <c r="O2491" s="110"/>
      <c r="P2491" s="41" t="str">
        <f t="shared" si="38"/>
        <v>1</v>
      </c>
      <c r="Q2491" s="41" t="str">
        <f>INDEX(Торг!$J:$J,MATCH($B2491,Торг!$B:$B,0))</f>
        <v>АТП</v>
      </c>
      <c r="R2491" s="4" t="b">
        <f>EXACT(VLOOKUP(A2491,Торг!$A:$A,1,0),A2491)</f>
        <v>1</v>
      </c>
    </row>
    <row r="2492" spans="1:18" ht="60" x14ac:dyDescent="0.25">
      <c r="A2492" s="110" t="s">
        <v>2185</v>
      </c>
      <c r="B2492" s="109">
        <v>168914</v>
      </c>
      <c r="C2492" s="109">
        <v>145390</v>
      </c>
      <c r="D2492" s="110" t="s">
        <v>267</v>
      </c>
      <c r="E2492" s="110" t="s">
        <v>2704</v>
      </c>
      <c r="F2492" s="110"/>
      <c r="G2492" s="110"/>
      <c r="H2492" s="110"/>
      <c r="I2492" s="110" t="s">
        <v>10</v>
      </c>
      <c r="J2492" s="111">
        <v>900</v>
      </c>
      <c r="K2492" s="111">
        <v>1490</v>
      </c>
      <c r="L2492" s="110"/>
      <c r="M2492" s="109">
        <v>1</v>
      </c>
      <c r="N2492" s="109"/>
      <c r="O2492" s="110"/>
      <c r="P2492" s="41" t="str">
        <f t="shared" si="38"/>
        <v>1</v>
      </c>
      <c r="Q2492" s="41" t="str">
        <f>INDEX(Торг!$J:$J,MATCH($B2492,Торг!$B:$B,0))</f>
        <v>АТП</v>
      </c>
      <c r="R2492" s="4" t="b">
        <f>EXACT(VLOOKUP(A2492,Торг!$A:$A,1,0),A2492)</f>
        <v>1</v>
      </c>
    </row>
    <row r="2493" spans="1:18" ht="60" x14ac:dyDescent="0.25">
      <c r="A2493" s="110" t="s">
        <v>2185</v>
      </c>
      <c r="B2493" s="109">
        <v>168915</v>
      </c>
      <c r="C2493" s="109">
        <v>145391</v>
      </c>
      <c r="D2493" s="110" t="s">
        <v>266</v>
      </c>
      <c r="E2493" s="110" t="s">
        <v>2704</v>
      </c>
      <c r="F2493" s="110"/>
      <c r="G2493" s="110"/>
      <c r="H2493" s="110"/>
      <c r="I2493" s="110" t="s">
        <v>10</v>
      </c>
      <c r="J2493" s="111">
        <v>900</v>
      </c>
      <c r="K2493" s="111">
        <v>1490</v>
      </c>
      <c r="L2493" s="110"/>
      <c r="M2493" s="109">
        <v>1</v>
      </c>
      <c r="N2493" s="109"/>
      <c r="O2493" s="110"/>
      <c r="P2493" s="41" t="str">
        <f t="shared" si="38"/>
        <v>1</v>
      </c>
      <c r="Q2493" s="41" t="str">
        <f>INDEX(Торг!$J:$J,MATCH($B2493,Торг!$B:$B,0))</f>
        <v>АТП</v>
      </c>
      <c r="R2493" s="4" t="b">
        <f>EXACT(VLOOKUP(A2493,Торг!$A:$A,1,0),A2493)</f>
        <v>1</v>
      </c>
    </row>
    <row r="2494" spans="1:18" ht="60" x14ac:dyDescent="0.25">
      <c r="A2494" s="110" t="s">
        <v>2185</v>
      </c>
      <c r="B2494" s="109">
        <v>168916</v>
      </c>
      <c r="C2494" s="109">
        <v>145392</v>
      </c>
      <c r="D2494" s="110" t="s">
        <v>265</v>
      </c>
      <c r="E2494" s="110" t="s">
        <v>2704</v>
      </c>
      <c r="F2494" s="110"/>
      <c r="G2494" s="110"/>
      <c r="H2494" s="110"/>
      <c r="I2494" s="110" t="s">
        <v>10</v>
      </c>
      <c r="J2494" s="111">
        <v>900</v>
      </c>
      <c r="K2494" s="111">
        <v>1490</v>
      </c>
      <c r="L2494" s="110"/>
      <c r="M2494" s="109">
        <v>1</v>
      </c>
      <c r="N2494" s="109"/>
      <c r="O2494" s="110"/>
      <c r="P2494" s="41" t="str">
        <f t="shared" si="38"/>
        <v>1</v>
      </c>
      <c r="Q2494" s="41" t="str">
        <f>INDEX(Торг!$J:$J,MATCH($B2494,Торг!$B:$B,0))</f>
        <v>АТП</v>
      </c>
      <c r="R2494" s="4" t="b">
        <f>EXACT(VLOOKUP(A2494,Торг!$A:$A,1,0),A2494)</f>
        <v>1</v>
      </c>
    </row>
    <row r="2495" spans="1:18" ht="60" x14ac:dyDescent="0.25">
      <c r="A2495" s="110" t="s">
        <v>2185</v>
      </c>
      <c r="B2495" s="109">
        <v>168917</v>
      </c>
      <c r="C2495" s="109">
        <v>145393</v>
      </c>
      <c r="D2495" s="110" t="s">
        <v>264</v>
      </c>
      <c r="E2495" s="110" t="s">
        <v>2704</v>
      </c>
      <c r="F2495" s="110"/>
      <c r="G2495" s="110"/>
      <c r="H2495" s="110"/>
      <c r="I2495" s="110" t="s">
        <v>10</v>
      </c>
      <c r="J2495" s="111">
        <v>900</v>
      </c>
      <c r="K2495" s="111">
        <v>1490</v>
      </c>
      <c r="L2495" s="110"/>
      <c r="M2495" s="109">
        <v>1</v>
      </c>
      <c r="N2495" s="109"/>
      <c r="O2495" s="110"/>
      <c r="P2495" s="41" t="str">
        <f t="shared" si="38"/>
        <v>1</v>
      </c>
      <c r="Q2495" s="41" t="str">
        <f>INDEX(Торг!$J:$J,MATCH($B2495,Торг!$B:$B,0))</f>
        <v>АТП</v>
      </c>
      <c r="R2495" s="4" t="b">
        <f>EXACT(VLOOKUP(A2495,Торг!$A:$A,1,0),A2495)</f>
        <v>1</v>
      </c>
    </row>
    <row r="2496" spans="1:18" ht="60" x14ac:dyDescent="0.25">
      <c r="A2496" s="110" t="s">
        <v>2185</v>
      </c>
      <c r="B2496" s="109">
        <v>168918</v>
      </c>
      <c r="C2496" s="109">
        <v>145394</v>
      </c>
      <c r="D2496" s="110" t="s">
        <v>263</v>
      </c>
      <c r="E2496" s="110" t="s">
        <v>2704</v>
      </c>
      <c r="F2496" s="110"/>
      <c r="G2496" s="110"/>
      <c r="H2496" s="110"/>
      <c r="I2496" s="110" t="s">
        <v>10</v>
      </c>
      <c r="J2496" s="111">
        <v>900</v>
      </c>
      <c r="K2496" s="111">
        <v>1490</v>
      </c>
      <c r="L2496" s="110"/>
      <c r="M2496" s="109">
        <v>1</v>
      </c>
      <c r="N2496" s="109"/>
      <c r="O2496" s="110"/>
      <c r="P2496" s="41" t="str">
        <f t="shared" si="38"/>
        <v>1</v>
      </c>
      <c r="Q2496" s="41" t="str">
        <f>INDEX(Торг!$J:$J,MATCH($B2496,Торг!$B:$B,0))</f>
        <v>АТП</v>
      </c>
      <c r="R2496" s="4" t="b">
        <f>EXACT(VLOOKUP(A2496,Торг!$A:$A,1,0),A2496)</f>
        <v>1</v>
      </c>
    </row>
    <row r="2497" spans="1:18" ht="60" x14ac:dyDescent="0.25">
      <c r="A2497" s="110" t="s">
        <v>2185</v>
      </c>
      <c r="B2497" s="109">
        <v>259098</v>
      </c>
      <c r="C2497" s="109">
        <v>173651</v>
      </c>
      <c r="D2497" s="110" t="s">
        <v>2186</v>
      </c>
      <c r="E2497" s="110" t="s">
        <v>2704</v>
      </c>
      <c r="F2497" s="110"/>
      <c r="G2497" s="110"/>
      <c r="H2497" s="110"/>
      <c r="I2497" s="110" t="s">
        <v>10</v>
      </c>
      <c r="J2497" s="111">
        <v>900</v>
      </c>
      <c r="K2497" s="111">
        <v>1490</v>
      </c>
      <c r="L2497" s="110"/>
      <c r="M2497" s="109">
        <v>1</v>
      </c>
      <c r="N2497" s="109"/>
      <c r="O2497" s="110"/>
      <c r="P2497" s="41" t="str">
        <f t="shared" si="38"/>
        <v>1</v>
      </c>
      <c r="Q2497" s="41" t="str">
        <f>INDEX(Торг!$J:$J,MATCH($B2497,Торг!$B:$B,0))</f>
        <v>АТП</v>
      </c>
      <c r="R2497" s="4" t="b">
        <f>EXACT(VLOOKUP(A2497,Торг!$A:$A,1,0),A2497)</f>
        <v>1</v>
      </c>
    </row>
    <row r="2498" spans="1:18" ht="60" x14ac:dyDescent="0.25">
      <c r="A2498" s="110" t="s">
        <v>2185</v>
      </c>
      <c r="B2498" s="109">
        <v>168919</v>
      </c>
      <c r="C2498" s="109">
        <v>145395</v>
      </c>
      <c r="D2498" s="110" t="s">
        <v>262</v>
      </c>
      <c r="E2498" s="110" t="s">
        <v>2704</v>
      </c>
      <c r="F2498" s="110"/>
      <c r="G2498" s="110"/>
      <c r="H2498" s="110"/>
      <c r="I2498" s="110" t="s">
        <v>10</v>
      </c>
      <c r="J2498" s="111">
        <v>900</v>
      </c>
      <c r="K2498" s="111">
        <v>1490</v>
      </c>
      <c r="L2498" s="110"/>
      <c r="M2498" s="109">
        <v>1</v>
      </c>
      <c r="N2498" s="109"/>
      <c r="O2498" s="110"/>
      <c r="P2498" s="41" t="str">
        <f t="shared" si="38"/>
        <v>1</v>
      </c>
      <c r="Q2498" s="41" t="str">
        <f>INDEX(Торг!$J:$J,MATCH($B2498,Торг!$B:$B,0))</f>
        <v>АТП</v>
      </c>
      <c r="R2498" s="4" t="b">
        <f>EXACT(VLOOKUP(A2498,Торг!$A:$A,1,0),A2498)</f>
        <v>1</v>
      </c>
    </row>
    <row r="2499" spans="1:18" ht="60" x14ac:dyDescent="0.25">
      <c r="A2499" s="110" t="s">
        <v>2185</v>
      </c>
      <c r="B2499" s="109">
        <v>168920</v>
      </c>
      <c r="C2499" s="109">
        <v>145396</v>
      </c>
      <c r="D2499" s="110" t="s">
        <v>261</v>
      </c>
      <c r="E2499" s="110" t="s">
        <v>2704</v>
      </c>
      <c r="F2499" s="110"/>
      <c r="G2499" s="110"/>
      <c r="H2499" s="110"/>
      <c r="I2499" s="110" t="s">
        <v>10</v>
      </c>
      <c r="J2499" s="111">
        <v>900</v>
      </c>
      <c r="K2499" s="111">
        <v>1490</v>
      </c>
      <c r="L2499" s="110"/>
      <c r="M2499" s="109">
        <v>1</v>
      </c>
      <c r="N2499" s="109"/>
      <c r="O2499" s="110"/>
      <c r="P2499" s="41" t="str">
        <f t="shared" ref="P2499:P2562" si="39">_xlfn.CONCAT(M2499,IF(N2499&lt;&gt;"",_xlfn.CONCAT("ск",N2499),""))</f>
        <v>1</v>
      </c>
      <c r="Q2499" s="41" t="str">
        <f>INDEX(Торг!$J:$J,MATCH($B2499,Торг!$B:$B,0))</f>
        <v>АТП</v>
      </c>
      <c r="R2499" s="4" t="b">
        <f>EXACT(VLOOKUP(A2499,Торг!$A:$A,1,0),A2499)</f>
        <v>1</v>
      </c>
    </row>
    <row r="2500" spans="1:18" ht="60" x14ac:dyDescent="0.25">
      <c r="A2500" s="110" t="s">
        <v>2185</v>
      </c>
      <c r="B2500" s="109">
        <v>168921</v>
      </c>
      <c r="C2500" s="109">
        <v>145397</v>
      </c>
      <c r="D2500" s="110" t="s">
        <v>260</v>
      </c>
      <c r="E2500" s="110" t="s">
        <v>2704</v>
      </c>
      <c r="F2500" s="110"/>
      <c r="G2500" s="110"/>
      <c r="H2500" s="110"/>
      <c r="I2500" s="110" t="s">
        <v>10</v>
      </c>
      <c r="J2500" s="111">
        <v>900</v>
      </c>
      <c r="K2500" s="111">
        <v>1490</v>
      </c>
      <c r="L2500" s="110"/>
      <c r="M2500" s="109">
        <v>1</v>
      </c>
      <c r="N2500" s="109"/>
      <c r="O2500" s="110"/>
      <c r="P2500" s="41" t="str">
        <f t="shared" si="39"/>
        <v>1</v>
      </c>
      <c r="Q2500" s="41" t="str">
        <f>INDEX(Торг!$J:$J,MATCH($B2500,Торг!$B:$B,0))</f>
        <v>АТП</v>
      </c>
      <c r="R2500" s="4" t="b">
        <f>EXACT(VLOOKUP(A2500,Торг!$A:$A,1,0),A2500)</f>
        <v>1</v>
      </c>
    </row>
    <row r="2501" spans="1:18" ht="60" x14ac:dyDescent="0.25">
      <c r="A2501" s="110" t="s">
        <v>2185</v>
      </c>
      <c r="B2501" s="109">
        <v>168922</v>
      </c>
      <c r="C2501" s="109">
        <v>145398</v>
      </c>
      <c r="D2501" s="110" t="s">
        <v>259</v>
      </c>
      <c r="E2501" s="110" t="s">
        <v>2704</v>
      </c>
      <c r="F2501" s="110"/>
      <c r="G2501" s="110"/>
      <c r="H2501" s="110"/>
      <c r="I2501" s="110" t="s">
        <v>10</v>
      </c>
      <c r="J2501" s="111">
        <v>900</v>
      </c>
      <c r="K2501" s="111">
        <v>1490</v>
      </c>
      <c r="L2501" s="110"/>
      <c r="M2501" s="109">
        <v>1</v>
      </c>
      <c r="N2501" s="109"/>
      <c r="O2501" s="110"/>
      <c r="P2501" s="41" t="str">
        <f t="shared" si="39"/>
        <v>1</v>
      </c>
      <c r="Q2501" s="41" t="str">
        <f>INDEX(Торг!$J:$J,MATCH($B2501,Торг!$B:$B,0))</f>
        <v>АТП</v>
      </c>
      <c r="R2501" s="4" t="b">
        <f>EXACT(VLOOKUP(A2501,Торг!$A:$A,1,0),A2501)</f>
        <v>1</v>
      </c>
    </row>
    <row r="2502" spans="1:18" ht="60" x14ac:dyDescent="0.25">
      <c r="A2502" s="110" t="s">
        <v>2185</v>
      </c>
      <c r="B2502" s="109">
        <v>168923</v>
      </c>
      <c r="C2502" s="109">
        <v>145399</v>
      </c>
      <c r="D2502" s="110" t="s">
        <v>258</v>
      </c>
      <c r="E2502" s="110" t="s">
        <v>2704</v>
      </c>
      <c r="F2502" s="110"/>
      <c r="G2502" s="110"/>
      <c r="H2502" s="110"/>
      <c r="I2502" s="110" t="s">
        <v>10</v>
      </c>
      <c r="J2502" s="111">
        <v>900</v>
      </c>
      <c r="K2502" s="111">
        <v>1490</v>
      </c>
      <c r="L2502" s="110"/>
      <c r="M2502" s="109">
        <v>1</v>
      </c>
      <c r="N2502" s="109"/>
      <c r="O2502" s="110"/>
      <c r="P2502" s="41" t="str">
        <f t="shared" si="39"/>
        <v>1</v>
      </c>
      <c r="Q2502" s="41" t="str">
        <f>INDEX(Торг!$J:$J,MATCH($B2502,Торг!$B:$B,0))</f>
        <v>АТП</v>
      </c>
      <c r="R2502" s="4" t="b">
        <f>EXACT(VLOOKUP(A2502,Торг!$A:$A,1,0),A2502)</f>
        <v>1</v>
      </c>
    </row>
    <row r="2503" spans="1:18" ht="60" x14ac:dyDescent="0.25">
      <c r="A2503" s="110" t="s">
        <v>2185</v>
      </c>
      <c r="B2503" s="109">
        <v>168924</v>
      </c>
      <c r="C2503" s="109">
        <v>145400</v>
      </c>
      <c r="D2503" s="110" t="s">
        <v>257</v>
      </c>
      <c r="E2503" s="110" t="s">
        <v>2704</v>
      </c>
      <c r="F2503" s="110"/>
      <c r="G2503" s="110"/>
      <c r="H2503" s="110"/>
      <c r="I2503" s="110" t="s">
        <v>10</v>
      </c>
      <c r="J2503" s="111">
        <v>900</v>
      </c>
      <c r="K2503" s="111">
        <v>1490</v>
      </c>
      <c r="L2503" s="110"/>
      <c r="M2503" s="109">
        <v>1</v>
      </c>
      <c r="N2503" s="109"/>
      <c r="O2503" s="110"/>
      <c r="P2503" s="41" t="str">
        <f t="shared" si="39"/>
        <v>1</v>
      </c>
      <c r="Q2503" s="41" t="str">
        <f>INDEX(Торг!$J:$J,MATCH($B2503,Торг!$B:$B,0))</f>
        <v>АТП</v>
      </c>
      <c r="R2503" s="4" t="b">
        <f>EXACT(VLOOKUP(A2503,Торг!$A:$A,1,0),A2503)</f>
        <v>1</v>
      </c>
    </row>
    <row r="2504" spans="1:18" ht="60" x14ac:dyDescent="0.25">
      <c r="A2504" s="110" t="s">
        <v>2185</v>
      </c>
      <c r="B2504" s="109">
        <v>168925</v>
      </c>
      <c r="C2504" s="109">
        <v>145401</v>
      </c>
      <c r="D2504" s="110" t="s">
        <v>256</v>
      </c>
      <c r="E2504" s="110" t="s">
        <v>2704</v>
      </c>
      <c r="F2504" s="110"/>
      <c r="G2504" s="110"/>
      <c r="H2504" s="110"/>
      <c r="I2504" s="110" t="s">
        <v>10</v>
      </c>
      <c r="J2504" s="111">
        <v>900</v>
      </c>
      <c r="K2504" s="111">
        <v>1490</v>
      </c>
      <c r="L2504" s="110"/>
      <c r="M2504" s="109">
        <v>1</v>
      </c>
      <c r="N2504" s="109"/>
      <c r="O2504" s="110"/>
      <c r="P2504" s="41" t="str">
        <f t="shared" si="39"/>
        <v>1</v>
      </c>
      <c r="Q2504" s="41" t="str">
        <f>INDEX(Торг!$J:$J,MATCH($B2504,Торг!$B:$B,0))</f>
        <v>АТП</v>
      </c>
      <c r="R2504" s="4" t="b">
        <f>EXACT(VLOOKUP(A2504,Торг!$A:$A,1,0),A2504)</f>
        <v>1</v>
      </c>
    </row>
    <row r="2505" spans="1:18" ht="75" x14ac:dyDescent="0.25">
      <c r="A2505" s="110" t="s">
        <v>2185</v>
      </c>
      <c r="B2505" s="109">
        <v>168926</v>
      </c>
      <c r="C2505" s="109">
        <v>145402</v>
      </c>
      <c r="D2505" s="110" t="s">
        <v>255</v>
      </c>
      <c r="E2505" s="110" t="s">
        <v>2704</v>
      </c>
      <c r="F2505" s="110"/>
      <c r="G2505" s="110"/>
      <c r="H2505" s="110"/>
      <c r="I2505" s="110" t="s">
        <v>10</v>
      </c>
      <c r="J2505" s="111">
        <v>900</v>
      </c>
      <c r="K2505" s="111">
        <v>1490</v>
      </c>
      <c r="L2505" s="110"/>
      <c r="M2505" s="109">
        <v>1</v>
      </c>
      <c r="N2505" s="109"/>
      <c r="O2505" s="110"/>
      <c r="P2505" s="41" t="str">
        <f t="shared" si="39"/>
        <v>1</v>
      </c>
      <c r="Q2505" s="41" t="str">
        <f>INDEX(Торг!$J:$J,MATCH($B2505,Торг!$B:$B,0))</f>
        <v>АТП</v>
      </c>
      <c r="R2505" s="4" t="b">
        <f>EXACT(VLOOKUP(A2505,Торг!$A:$A,1,0),A2505)</f>
        <v>1</v>
      </c>
    </row>
    <row r="2506" spans="1:18" ht="60" x14ac:dyDescent="0.25">
      <c r="A2506" s="110" t="s">
        <v>2185</v>
      </c>
      <c r="B2506" s="109">
        <v>168927</v>
      </c>
      <c r="C2506" s="109">
        <v>145403</v>
      </c>
      <c r="D2506" s="110" t="s">
        <v>254</v>
      </c>
      <c r="E2506" s="110" t="s">
        <v>2704</v>
      </c>
      <c r="F2506" s="110"/>
      <c r="G2506" s="110"/>
      <c r="H2506" s="110"/>
      <c r="I2506" s="110" t="s">
        <v>10</v>
      </c>
      <c r="J2506" s="111">
        <v>900</v>
      </c>
      <c r="K2506" s="111">
        <v>1490</v>
      </c>
      <c r="L2506" s="110"/>
      <c r="M2506" s="109">
        <v>1</v>
      </c>
      <c r="N2506" s="109"/>
      <c r="O2506" s="110"/>
      <c r="P2506" s="41" t="str">
        <f t="shared" si="39"/>
        <v>1</v>
      </c>
      <c r="Q2506" s="41" t="str">
        <f>INDEX(Торг!$J:$J,MATCH($B2506,Торг!$B:$B,0))</f>
        <v>АТП</v>
      </c>
      <c r="R2506" s="4" t="b">
        <f>EXACT(VLOOKUP(A2506,Торг!$A:$A,1,0),A2506)</f>
        <v>1</v>
      </c>
    </row>
    <row r="2507" spans="1:18" ht="60" x14ac:dyDescent="0.25">
      <c r="A2507" s="110" t="s">
        <v>2185</v>
      </c>
      <c r="B2507" s="109">
        <v>168928</v>
      </c>
      <c r="C2507" s="109">
        <v>145404</v>
      </c>
      <c r="D2507" s="110" t="s">
        <v>253</v>
      </c>
      <c r="E2507" s="110" t="s">
        <v>2704</v>
      </c>
      <c r="F2507" s="110"/>
      <c r="G2507" s="110"/>
      <c r="H2507" s="110"/>
      <c r="I2507" s="110" t="s">
        <v>10</v>
      </c>
      <c r="J2507" s="111">
        <v>900</v>
      </c>
      <c r="K2507" s="111">
        <v>1490</v>
      </c>
      <c r="L2507" s="110"/>
      <c r="M2507" s="109">
        <v>1</v>
      </c>
      <c r="N2507" s="109"/>
      <c r="O2507" s="110"/>
      <c r="P2507" s="41" t="str">
        <f t="shared" si="39"/>
        <v>1</v>
      </c>
      <c r="Q2507" s="41" t="str">
        <f>INDEX(Торг!$J:$J,MATCH($B2507,Торг!$B:$B,0))</f>
        <v>АТП</v>
      </c>
      <c r="R2507" s="4" t="b">
        <f>EXACT(VLOOKUP(A2507,Торг!$A:$A,1,0),A2507)</f>
        <v>1</v>
      </c>
    </row>
    <row r="2508" spans="1:18" ht="60" x14ac:dyDescent="0.25">
      <c r="A2508" s="110" t="s">
        <v>2185</v>
      </c>
      <c r="B2508" s="109">
        <v>168929</v>
      </c>
      <c r="C2508" s="109">
        <v>145405</v>
      </c>
      <c r="D2508" s="110" t="s">
        <v>252</v>
      </c>
      <c r="E2508" s="110" t="s">
        <v>2704</v>
      </c>
      <c r="F2508" s="110"/>
      <c r="G2508" s="110"/>
      <c r="H2508" s="110"/>
      <c r="I2508" s="110" t="s">
        <v>10</v>
      </c>
      <c r="J2508" s="111">
        <v>900</v>
      </c>
      <c r="K2508" s="111">
        <v>1490</v>
      </c>
      <c r="L2508" s="110"/>
      <c r="M2508" s="109">
        <v>1</v>
      </c>
      <c r="N2508" s="109"/>
      <c r="O2508" s="110"/>
      <c r="P2508" s="41" t="str">
        <f t="shared" si="39"/>
        <v>1</v>
      </c>
      <c r="Q2508" s="41" t="str">
        <f>INDEX(Торг!$J:$J,MATCH($B2508,Торг!$B:$B,0))</f>
        <v>АТП</v>
      </c>
      <c r="R2508" s="4" t="b">
        <f>EXACT(VLOOKUP(A2508,Торг!$A:$A,1,0),A2508)</f>
        <v>1</v>
      </c>
    </row>
    <row r="2509" spans="1:18" ht="60" x14ac:dyDescent="0.25">
      <c r="A2509" s="110" t="s">
        <v>2185</v>
      </c>
      <c r="B2509" s="109">
        <v>168930</v>
      </c>
      <c r="C2509" s="109">
        <v>145406</v>
      </c>
      <c r="D2509" s="110" t="s">
        <v>251</v>
      </c>
      <c r="E2509" s="110" t="s">
        <v>2704</v>
      </c>
      <c r="F2509" s="110"/>
      <c r="G2509" s="110"/>
      <c r="H2509" s="110"/>
      <c r="I2509" s="110" t="s">
        <v>10</v>
      </c>
      <c r="J2509" s="111">
        <v>900</v>
      </c>
      <c r="K2509" s="111">
        <v>1490</v>
      </c>
      <c r="L2509" s="110"/>
      <c r="M2509" s="109">
        <v>1</v>
      </c>
      <c r="N2509" s="109"/>
      <c r="O2509" s="110"/>
      <c r="P2509" s="41" t="str">
        <f t="shared" si="39"/>
        <v>1</v>
      </c>
      <c r="Q2509" s="41" t="str">
        <f>INDEX(Торг!$J:$J,MATCH($B2509,Торг!$B:$B,0))</f>
        <v>АТП</v>
      </c>
      <c r="R2509" s="4" t="b">
        <f>EXACT(VLOOKUP(A2509,Торг!$A:$A,1,0),A2509)</f>
        <v>1</v>
      </c>
    </row>
    <row r="2510" spans="1:18" ht="60" x14ac:dyDescent="0.25">
      <c r="A2510" s="110" t="s">
        <v>2185</v>
      </c>
      <c r="B2510" s="109">
        <v>168931</v>
      </c>
      <c r="C2510" s="109">
        <v>145407</v>
      </c>
      <c r="D2510" s="110" t="s">
        <v>250</v>
      </c>
      <c r="E2510" s="110" t="s">
        <v>2704</v>
      </c>
      <c r="F2510" s="110"/>
      <c r="G2510" s="110"/>
      <c r="H2510" s="110"/>
      <c r="I2510" s="110" t="s">
        <v>10</v>
      </c>
      <c r="J2510" s="111">
        <v>900</v>
      </c>
      <c r="K2510" s="111">
        <v>1490</v>
      </c>
      <c r="L2510" s="110"/>
      <c r="M2510" s="109">
        <v>1</v>
      </c>
      <c r="N2510" s="109"/>
      <c r="O2510" s="110"/>
      <c r="P2510" s="41" t="str">
        <f t="shared" si="39"/>
        <v>1</v>
      </c>
      <c r="Q2510" s="41" t="str">
        <f>INDEX(Торг!$J:$J,MATCH($B2510,Торг!$B:$B,0))</f>
        <v>АТП</v>
      </c>
      <c r="R2510" s="4" t="b">
        <f>EXACT(VLOOKUP(A2510,Торг!$A:$A,1,0),A2510)</f>
        <v>1</v>
      </c>
    </row>
    <row r="2511" spans="1:18" ht="60" x14ac:dyDescent="0.25">
      <c r="A2511" s="110" t="s">
        <v>2185</v>
      </c>
      <c r="B2511" s="109">
        <v>168932</v>
      </c>
      <c r="C2511" s="109">
        <v>145371</v>
      </c>
      <c r="D2511" s="110" t="s">
        <v>249</v>
      </c>
      <c r="E2511" s="110" t="s">
        <v>2704</v>
      </c>
      <c r="F2511" s="110"/>
      <c r="G2511" s="110"/>
      <c r="H2511" s="110"/>
      <c r="I2511" s="110" t="s">
        <v>10</v>
      </c>
      <c r="J2511" s="111">
        <v>900</v>
      </c>
      <c r="K2511" s="111">
        <v>1490</v>
      </c>
      <c r="L2511" s="110"/>
      <c r="M2511" s="109">
        <v>1</v>
      </c>
      <c r="N2511" s="109"/>
      <c r="O2511" s="110"/>
      <c r="P2511" s="41" t="str">
        <f t="shared" si="39"/>
        <v>1</v>
      </c>
      <c r="Q2511" s="41" t="str">
        <f>INDEX(Торг!$J:$J,MATCH($B2511,Торг!$B:$B,0))</f>
        <v>АТП</v>
      </c>
      <c r="R2511" s="4" t="b">
        <f>EXACT(VLOOKUP(A2511,Торг!$A:$A,1,0),A2511)</f>
        <v>1</v>
      </c>
    </row>
    <row r="2512" spans="1:18" ht="60" x14ac:dyDescent="0.25">
      <c r="A2512" s="110" t="s">
        <v>2185</v>
      </c>
      <c r="B2512" s="109">
        <v>168933</v>
      </c>
      <c r="C2512" s="109">
        <v>145408</v>
      </c>
      <c r="D2512" s="110" t="s">
        <v>248</v>
      </c>
      <c r="E2512" s="110" t="s">
        <v>2704</v>
      </c>
      <c r="F2512" s="110"/>
      <c r="G2512" s="110"/>
      <c r="H2512" s="110"/>
      <c r="I2512" s="110" t="s">
        <v>10</v>
      </c>
      <c r="J2512" s="111">
        <v>900</v>
      </c>
      <c r="K2512" s="111">
        <v>1490</v>
      </c>
      <c r="L2512" s="110"/>
      <c r="M2512" s="109">
        <v>1</v>
      </c>
      <c r="N2512" s="109"/>
      <c r="O2512" s="110"/>
      <c r="P2512" s="41" t="str">
        <f t="shared" si="39"/>
        <v>1</v>
      </c>
      <c r="Q2512" s="41" t="str">
        <f>INDEX(Торг!$J:$J,MATCH($B2512,Торг!$B:$B,0))</f>
        <v>АТП</v>
      </c>
      <c r="R2512" s="4" t="b">
        <f>EXACT(VLOOKUP(A2512,Торг!$A:$A,1,0),A2512)</f>
        <v>1</v>
      </c>
    </row>
    <row r="2513" spans="1:18" ht="60" x14ac:dyDescent="0.25">
      <c r="A2513" s="110" t="s">
        <v>2185</v>
      </c>
      <c r="B2513" s="109">
        <v>168934</v>
      </c>
      <c r="C2513" s="109">
        <v>145409</v>
      </c>
      <c r="D2513" s="110" t="s">
        <v>247</v>
      </c>
      <c r="E2513" s="110" t="s">
        <v>2704</v>
      </c>
      <c r="F2513" s="110"/>
      <c r="G2513" s="110"/>
      <c r="H2513" s="110"/>
      <c r="I2513" s="110" t="s">
        <v>10</v>
      </c>
      <c r="J2513" s="111">
        <v>900</v>
      </c>
      <c r="K2513" s="111">
        <v>1490</v>
      </c>
      <c r="L2513" s="110"/>
      <c r="M2513" s="109">
        <v>1</v>
      </c>
      <c r="N2513" s="109"/>
      <c r="O2513" s="110"/>
      <c r="P2513" s="41" t="str">
        <f t="shared" si="39"/>
        <v>1</v>
      </c>
      <c r="Q2513" s="41" t="str">
        <f>INDEX(Торг!$J:$J,MATCH($B2513,Торг!$B:$B,0))</f>
        <v>АТП</v>
      </c>
      <c r="R2513" s="4" t="b">
        <f>EXACT(VLOOKUP(A2513,Торг!$A:$A,1,0),A2513)</f>
        <v>1</v>
      </c>
    </row>
    <row r="2514" spans="1:18" ht="45" x14ac:dyDescent="0.25">
      <c r="A2514" s="110" t="s">
        <v>2187</v>
      </c>
      <c r="B2514" s="109">
        <v>248604</v>
      </c>
      <c r="C2514" s="109">
        <v>170670</v>
      </c>
      <c r="D2514" s="110" t="s">
        <v>2188</v>
      </c>
      <c r="E2514" s="110" t="s">
        <v>2704</v>
      </c>
      <c r="F2514" s="110"/>
      <c r="G2514" s="110"/>
      <c r="H2514" s="110"/>
      <c r="I2514" s="110" t="s">
        <v>10</v>
      </c>
      <c r="J2514" s="111">
        <v>300</v>
      </c>
      <c r="K2514" s="111">
        <v>619</v>
      </c>
      <c r="L2514" s="110"/>
      <c r="M2514" s="109">
        <v>1</v>
      </c>
      <c r="N2514" s="109"/>
      <c r="O2514" s="110"/>
      <c r="P2514" s="41" t="str">
        <f t="shared" si="39"/>
        <v>1</v>
      </c>
      <c r="Q2514" s="41" t="str">
        <f>INDEX(Торг!$J:$J,MATCH($B2514,Торг!$B:$B,0))</f>
        <v>АТП</v>
      </c>
      <c r="R2514" s="4" t="b">
        <f>EXACT(VLOOKUP(A2514,Торг!$A:$A,1,0),A2514)</f>
        <v>1</v>
      </c>
    </row>
    <row r="2515" spans="1:18" ht="75" x14ac:dyDescent="0.25">
      <c r="A2515" s="110" t="s">
        <v>2187</v>
      </c>
      <c r="B2515" s="109">
        <v>248605</v>
      </c>
      <c r="C2515" s="109">
        <v>98504</v>
      </c>
      <c r="D2515" s="110" t="s">
        <v>2189</v>
      </c>
      <c r="E2515" s="110" t="s">
        <v>2704</v>
      </c>
      <c r="F2515" s="110"/>
      <c r="G2515" s="110"/>
      <c r="H2515" s="110"/>
      <c r="I2515" s="110" t="s">
        <v>10</v>
      </c>
      <c r="J2515" s="111">
        <v>900</v>
      </c>
      <c r="K2515" s="111">
        <v>1490</v>
      </c>
      <c r="L2515" s="110"/>
      <c r="M2515" s="109">
        <v>1</v>
      </c>
      <c r="N2515" s="109"/>
      <c r="O2515" s="110"/>
      <c r="P2515" s="41" t="str">
        <f t="shared" si="39"/>
        <v>1</v>
      </c>
      <c r="Q2515" s="41" t="str">
        <f>INDEX(Торг!$J:$J,MATCH($B2515,Торг!$B:$B,0))</f>
        <v>АТП</v>
      </c>
      <c r="R2515" s="4" t="b">
        <f>EXACT(VLOOKUP(A2515,Торг!$A:$A,1,0),A2515)</f>
        <v>1</v>
      </c>
    </row>
    <row r="2516" spans="1:18" ht="60" x14ac:dyDescent="0.25">
      <c r="A2516" s="110" t="s">
        <v>2187</v>
      </c>
      <c r="B2516" s="109">
        <v>248606</v>
      </c>
      <c r="C2516" s="109">
        <v>98505</v>
      </c>
      <c r="D2516" s="110" t="s">
        <v>2190</v>
      </c>
      <c r="E2516" s="110" t="s">
        <v>2704</v>
      </c>
      <c r="F2516" s="110"/>
      <c r="G2516" s="110"/>
      <c r="H2516" s="110"/>
      <c r="I2516" s="110" t="s">
        <v>10</v>
      </c>
      <c r="J2516" s="111">
        <v>900</v>
      </c>
      <c r="K2516" s="111">
        <v>1490</v>
      </c>
      <c r="L2516" s="110"/>
      <c r="M2516" s="109">
        <v>1</v>
      </c>
      <c r="N2516" s="109"/>
      <c r="O2516" s="110"/>
      <c r="P2516" s="41" t="str">
        <f t="shared" si="39"/>
        <v>1</v>
      </c>
      <c r="Q2516" s="41" t="str">
        <f>INDEX(Торг!$J:$J,MATCH($B2516,Торг!$B:$B,0))</f>
        <v>АТП</v>
      </c>
      <c r="R2516" s="4" t="b">
        <f>EXACT(VLOOKUP(A2516,Торг!$A:$A,1,0),A2516)</f>
        <v>1</v>
      </c>
    </row>
    <row r="2517" spans="1:18" ht="60" x14ac:dyDescent="0.25">
      <c r="A2517" s="110" t="s">
        <v>2187</v>
      </c>
      <c r="B2517" s="109">
        <v>248607</v>
      </c>
      <c r="C2517" s="109">
        <v>98506</v>
      </c>
      <c r="D2517" s="110" t="s">
        <v>2191</v>
      </c>
      <c r="E2517" s="110" t="s">
        <v>2704</v>
      </c>
      <c r="F2517" s="110"/>
      <c r="G2517" s="110"/>
      <c r="H2517" s="110"/>
      <c r="I2517" s="110" t="s">
        <v>10</v>
      </c>
      <c r="J2517" s="111">
        <v>900</v>
      </c>
      <c r="K2517" s="111">
        <v>1490</v>
      </c>
      <c r="L2517" s="110"/>
      <c r="M2517" s="109">
        <v>1</v>
      </c>
      <c r="N2517" s="109"/>
      <c r="O2517" s="110"/>
      <c r="P2517" s="41" t="str">
        <f t="shared" si="39"/>
        <v>1</v>
      </c>
      <c r="Q2517" s="41" t="str">
        <f>INDEX(Торг!$J:$J,MATCH($B2517,Торг!$B:$B,0))</f>
        <v>АТП</v>
      </c>
      <c r="R2517" s="4" t="b">
        <f>EXACT(VLOOKUP(A2517,Торг!$A:$A,1,0),A2517)</f>
        <v>1</v>
      </c>
    </row>
    <row r="2518" spans="1:18" ht="60" x14ac:dyDescent="0.25">
      <c r="A2518" s="110" t="s">
        <v>2187</v>
      </c>
      <c r="B2518" s="109">
        <v>248608</v>
      </c>
      <c r="C2518" s="109">
        <v>98507</v>
      </c>
      <c r="D2518" s="110" t="s">
        <v>2192</v>
      </c>
      <c r="E2518" s="110" t="s">
        <v>2704</v>
      </c>
      <c r="F2518" s="110"/>
      <c r="G2518" s="110"/>
      <c r="H2518" s="110"/>
      <c r="I2518" s="110" t="s">
        <v>10</v>
      </c>
      <c r="J2518" s="111">
        <v>900</v>
      </c>
      <c r="K2518" s="111">
        <v>1490</v>
      </c>
      <c r="L2518" s="110"/>
      <c r="M2518" s="109">
        <v>1</v>
      </c>
      <c r="N2518" s="109"/>
      <c r="O2518" s="110"/>
      <c r="P2518" s="41" t="str">
        <f t="shared" si="39"/>
        <v>1</v>
      </c>
      <c r="Q2518" s="41" t="str">
        <f>INDEX(Торг!$J:$J,MATCH($B2518,Торг!$B:$B,0))</f>
        <v>АТП</v>
      </c>
      <c r="R2518" s="4" t="b">
        <f>EXACT(VLOOKUP(A2518,Торг!$A:$A,1,0),A2518)</f>
        <v>1</v>
      </c>
    </row>
    <row r="2519" spans="1:18" ht="60" x14ac:dyDescent="0.25">
      <c r="A2519" s="110" t="s">
        <v>2187</v>
      </c>
      <c r="B2519" s="109">
        <v>248609</v>
      </c>
      <c r="C2519" s="109">
        <v>98508</v>
      </c>
      <c r="D2519" s="110" t="s">
        <v>2193</v>
      </c>
      <c r="E2519" s="110" t="s">
        <v>2704</v>
      </c>
      <c r="F2519" s="110"/>
      <c r="G2519" s="110"/>
      <c r="H2519" s="110"/>
      <c r="I2519" s="110" t="s">
        <v>10</v>
      </c>
      <c r="J2519" s="111">
        <v>900</v>
      </c>
      <c r="K2519" s="111">
        <v>1490</v>
      </c>
      <c r="L2519" s="110"/>
      <c r="M2519" s="109">
        <v>1</v>
      </c>
      <c r="N2519" s="109"/>
      <c r="O2519" s="110"/>
      <c r="P2519" s="41" t="str">
        <f t="shared" si="39"/>
        <v>1</v>
      </c>
      <c r="Q2519" s="41" t="str">
        <f>INDEX(Торг!$J:$J,MATCH($B2519,Торг!$B:$B,0))</f>
        <v>АТП</v>
      </c>
      <c r="R2519" s="4" t="b">
        <f>EXACT(VLOOKUP(A2519,Торг!$A:$A,1,0),A2519)</f>
        <v>1</v>
      </c>
    </row>
    <row r="2520" spans="1:18" ht="75" x14ac:dyDescent="0.25">
      <c r="A2520" s="110" t="s">
        <v>2187</v>
      </c>
      <c r="B2520" s="109">
        <v>248610</v>
      </c>
      <c r="C2520" s="109">
        <v>98509</v>
      </c>
      <c r="D2520" s="110" t="s">
        <v>2194</v>
      </c>
      <c r="E2520" s="110" t="s">
        <v>2704</v>
      </c>
      <c r="F2520" s="110"/>
      <c r="G2520" s="110"/>
      <c r="H2520" s="110"/>
      <c r="I2520" s="110" t="s">
        <v>10</v>
      </c>
      <c r="J2520" s="111">
        <v>900</v>
      </c>
      <c r="K2520" s="111">
        <v>1490</v>
      </c>
      <c r="L2520" s="110"/>
      <c r="M2520" s="109">
        <v>1</v>
      </c>
      <c r="N2520" s="109"/>
      <c r="O2520" s="110"/>
      <c r="P2520" s="41" t="str">
        <f t="shared" si="39"/>
        <v>1</v>
      </c>
      <c r="Q2520" s="41" t="str">
        <f>INDEX(Торг!$J:$J,MATCH($B2520,Торг!$B:$B,0))</f>
        <v>АТП</v>
      </c>
      <c r="R2520" s="4" t="b">
        <f>EXACT(VLOOKUP(A2520,Торг!$A:$A,1,0),A2520)</f>
        <v>1</v>
      </c>
    </row>
    <row r="2521" spans="1:18" ht="60" x14ac:dyDescent="0.25">
      <c r="A2521" s="110" t="s">
        <v>2187</v>
      </c>
      <c r="B2521" s="109">
        <v>248611</v>
      </c>
      <c r="C2521" s="109">
        <v>98510</v>
      </c>
      <c r="D2521" s="110" t="s">
        <v>2195</v>
      </c>
      <c r="E2521" s="110" t="s">
        <v>2704</v>
      </c>
      <c r="F2521" s="110"/>
      <c r="G2521" s="110"/>
      <c r="H2521" s="110"/>
      <c r="I2521" s="110" t="s">
        <v>10</v>
      </c>
      <c r="J2521" s="111">
        <v>900</v>
      </c>
      <c r="K2521" s="111">
        <v>1490</v>
      </c>
      <c r="L2521" s="110"/>
      <c r="M2521" s="109">
        <v>1</v>
      </c>
      <c r="N2521" s="109"/>
      <c r="O2521" s="110"/>
      <c r="P2521" s="41" t="str">
        <f t="shared" si="39"/>
        <v>1</v>
      </c>
      <c r="Q2521" s="41" t="str">
        <f>INDEX(Торг!$J:$J,MATCH($B2521,Торг!$B:$B,0))</f>
        <v>АТП</v>
      </c>
      <c r="R2521" s="4" t="b">
        <f>EXACT(VLOOKUP(A2521,Торг!$A:$A,1,0),A2521)</f>
        <v>1</v>
      </c>
    </row>
    <row r="2522" spans="1:18" ht="60" x14ac:dyDescent="0.25">
      <c r="A2522" s="110" t="s">
        <v>2187</v>
      </c>
      <c r="B2522" s="109">
        <v>248612</v>
      </c>
      <c r="C2522" s="109">
        <v>98511</v>
      </c>
      <c r="D2522" s="110" t="s">
        <v>2196</v>
      </c>
      <c r="E2522" s="110" t="s">
        <v>2704</v>
      </c>
      <c r="F2522" s="110"/>
      <c r="G2522" s="110"/>
      <c r="H2522" s="110"/>
      <c r="I2522" s="110" t="s">
        <v>10</v>
      </c>
      <c r="J2522" s="111">
        <v>900</v>
      </c>
      <c r="K2522" s="111">
        <v>1490</v>
      </c>
      <c r="L2522" s="110"/>
      <c r="M2522" s="109">
        <v>1</v>
      </c>
      <c r="N2522" s="109"/>
      <c r="O2522" s="110"/>
      <c r="P2522" s="41" t="str">
        <f t="shared" si="39"/>
        <v>1</v>
      </c>
      <c r="Q2522" s="41" t="str">
        <f>INDEX(Торг!$J:$J,MATCH($B2522,Торг!$B:$B,0))</f>
        <v>АТП</v>
      </c>
      <c r="R2522" s="4" t="b">
        <f>EXACT(VLOOKUP(A2522,Торг!$A:$A,1,0),A2522)</f>
        <v>1</v>
      </c>
    </row>
    <row r="2523" spans="1:18" ht="60" x14ac:dyDescent="0.25">
      <c r="A2523" s="110" t="s">
        <v>2187</v>
      </c>
      <c r="B2523" s="109">
        <v>248613</v>
      </c>
      <c r="C2523" s="109">
        <v>98512</v>
      </c>
      <c r="D2523" s="110" t="s">
        <v>2197</v>
      </c>
      <c r="E2523" s="110" t="s">
        <v>2704</v>
      </c>
      <c r="F2523" s="110"/>
      <c r="G2523" s="110"/>
      <c r="H2523" s="110"/>
      <c r="I2523" s="110" t="s">
        <v>10</v>
      </c>
      <c r="J2523" s="111">
        <v>900</v>
      </c>
      <c r="K2523" s="111">
        <v>1490</v>
      </c>
      <c r="L2523" s="110"/>
      <c r="M2523" s="109">
        <v>1</v>
      </c>
      <c r="N2523" s="109"/>
      <c r="O2523" s="110"/>
      <c r="P2523" s="41" t="str">
        <f t="shared" si="39"/>
        <v>1</v>
      </c>
      <c r="Q2523" s="41" t="str">
        <f>INDEX(Торг!$J:$J,MATCH($B2523,Торг!$B:$B,0))</f>
        <v>АТП</v>
      </c>
      <c r="R2523" s="4" t="b">
        <f>EXACT(VLOOKUP(A2523,Торг!$A:$A,1,0),A2523)</f>
        <v>1</v>
      </c>
    </row>
    <row r="2524" spans="1:18" ht="60" x14ac:dyDescent="0.25">
      <c r="A2524" s="110" t="s">
        <v>2187</v>
      </c>
      <c r="B2524" s="109">
        <v>248614</v>
      </c>
      <c r="C2524" s="109">
        <v>98513</v>
      </c>
      <c r="D2524" s="110" t="s">
        <v>2198</v>
      </c>
      <c r="E2524" s="110" t="s">
        <v>2704</v>
      </c>
      <c r="F2524" s="110"/>
      <c r="G2524" s="110"/>
      <c r="H2524" s="110"/>
      <c r="I2524" s="110" t="s">
        <v>10</v>
      </c>
      <c r="J2524" s="111">
        <v>900</v>
      </c>
      <c r="K2524" s="111">
        <v>1490</v>
      </c>
      <c r="L2524" s="110"/>
      <c r="M2524" s="109">
        <v>1</v>
      </c>
      <c r="N2524" s="109"/>
      <c r="O2524" s="110"/>
      <c r="P2524" s="41" t="str">
        <f t="shared" si="39"/>
        <v>1</v>
      </c>
      <c r="Q2524" s="41" t="str">
        <f>INDEX(Торг!$J:$J,MATCH($B2524,Торг!$B:$B,0))</f>
        <v>АТП</v>
      </c>
      <c r="R2524" s="4" t="b">
        <f>EXACT(VLOOKUP(A2524,Торг!$A:$A,1,0),A2524)</f>
        <v>1</v>
      </c>
    </row>
    <row r="2525" spans="1:18" ht="60" x14ac:dyDescent="0.25">
      <c r="A2525" s="110" t="s">
        <v>2187</v>
      </c>
      <c r="B2525" s="109">
        <v>248615</v>
      </c>
      <c r="C2525" s="109">
        <v>98514</v>
      </c>
      <c r="D2525" s="110" t="s">
        <v>2199</v>
      </c>
      <c r="E2525" s="110" t="s">
        <v>2704</v>
      </c>
      <c r="F2525" s="110"/>
      <c r="G2525" s="110"/>
      <c r="H2525" s="110"/>
      <c r="I2525" s="110" t="s">
        <v>10</v>
      </c>
      <c r="J2525" s="111">
        <v>900</v>
      </c>
      <c r="K2525" s="111">
        <v>1490</v>
      </c>
      <c r="L2525" s="110"/>
      <c r="M2525" s="109">
        <v>1</v>
      </c>
      <c r="N2525" s="109"/>
      <c r="O2525" s="110"/>
      <c r="P2525" s="41" t="str">
        <f t="shared" si="39"/>
        <v>1</v>
      </c>
      <c r="Q2525" s="41" t="str">
        <f>INDEX(Торг!$J:$J,MATCH($B2525,Торг!$B:$B,0))</f>
        <v>АТП</v>
      </c>
      <c r="R2525" s="4" t="b">
        <f>EXACT(VLOOKUP(A2525,Торг!$A:$A,1,0),A2525)</f>
        <v>1</v>
      </c>
    </row>
    <row r="2526" spans="1:18" ht="60" x14ac:dyDescent="0.25">
      <c r="A2526" s="110" t="s">
        <v>2187</v>
      </c>
      <c r="B2526" s="109">
        <v>248616</v>
      </c>
      <c r="C2526" s="109">
        <v>98515</v>
      </c>
      <c r="D2526" s="110" t="s">
        <v>2200</v>
      </c>
      <c r="E2526" s="110" t="s">
        <v>2704</v>
      </c>
      <c r="F2526" s="110"/>
      <c r="G2526" s="110"/>
      <c r="H2526" s="110"/>
      <c r="I2526" s="110" t="s">
        <v>10</v>
      </c>
      <c r="J2526" s="111">
        <v>900</v>
      </c>
      <c r="K2526" s="111">
        <v>1490</v>
      </c>
      <c r="L2526" s="110"/>
      <c r="M2526" s="109">
        <v>1</v>
      </c>
      <c r="N2526" s="109"/>
      <c r="O2526" s="110"/>
      <c r="P2526" s="41" t="str">
        <f t="shared" si="39"/>
        <v>1</v>
      </c>
      <c r="Q2526" s="41" t="str">
        <f>INDEX(Торг!$J:$J,MATCH($B2526,Торг!$B:$B,0))</f>
        <v>АТП</v>
      </c>
      <c r="R2526" s="4" t="b">
        <f>EXACT(VLOOKUP(A2526,Торг!$A:$A,1,0),A2526)</f>
        <v>1</v>
      </c>
    </row>
    <row r="2527" spans="1:18" ht="60" x14ac:dyDescent="0.25">
      <c r="A2527" s="110" t="s">
        <v>2187</v>
      </c>
      <c r="B2527" s="109">
        <v>248617</v>
      </c>
      <c r="C2527" s="109">
        <v>98516</v>
      </c>
      <c r="D2527" s="110" t="s">
        <v>2201</v>
      </c>
      <c r="E2527" s="110" t="s">
        <v>2704</v>
      </c>
      <c r="F2527" s="110"/>
      <c r="G2527" s="110"/>
      <c r="H2527" s="110"/>
      <c r="I2527" s="110" t="s">
        <v>10</v>
      </c>
      <c r="J2527" s="111">
        <v>900</v>
      </c>
      <c r="K2527" s="111">
        <v>1490</v>
      </c>
      <c r="L2527" s="110"/>
      <c r="M2527" s="109">
        <v>1</v>
      </c>
      <c r="N2527" s="109"/>
      <c r="O2527" s="110"/>
      <c r="P2527" s="41" t="str">
        <f t="shared" si="39"/>
        <v>1</v>
      </c>
      <c r="Q2527" s="41" t="str">
        <f>INDEX(Торг!$J:$J,MATCH($B2527,Торг!$B:$B,0))</f>
        <v>АТП</v>
      </c>
      <c r="R2527" s="4" t="b">
        <f>EXACT(VLOOKUP(A2527,Торг!$A:$A,1,0),A2527)</f>
        <v>1</v>
      </c>
    </row>
    <row r="2528" spans="1:18" ht="60" x14ac:dyDescent="0.25">
      <c r="A2528" s="110" t="s">
        <v>2187</v>
      </c>
      <c r="B2528" s="109">
        <v>248618</v>
      </c>
      <c r="C2528" s="109">
        <v>98517</v>
      </c>
      <c r="D2528" s="110" t="s">
        <v>2202</v>
      </c>
      <c r="E2528" s="110" t="s">
        <v>2704</v>
      </c>
      <c r="F2528" s="110"/>
      <c r="G2528" s="110"/>
      <c r="H2528" s="110"/>
      <c r="I2528" s="110" t="s">
        <v>10</v>
      </c>
      <c r="J2528" s="111">
        <v>900</v>
      </c>
      <c r="K2528" s="111">
        <v>1490</v>
      </c>
      <c r="L2528" s="110"/>
      <c r="M2528" s="109">
        <v>1</v>
      </c>
      <c r="N2528" s="109"/>
      <c r="O2528" s="110"/>
      <c r="P2528" s="41" t="str">
        <f t="shared" si="39"/>
        <v>1</v>
      </c>
      <c r="Q2528" s="41" t="str">
        <f>INDEX(Торг!$J:$J,MATCH($B2528,Торг!$B:$B,0))</f>
        <v>АТП</v>
      </c>
      <c r="R2528" s="4" t="b">
        <f>EXACT(VLOOKUP(A2528,Торг!$A:$A,1,0),A2528)</f>
        <v>1</v>
      </c>
    </row>
    <row r="2529" spans="1:18" ht="60" x14ac:dyDescent="0.25">
      <c r="A2529" s="110" t="s">
        <v>2187</v>
      </c>
      <c r="B2529" s="109">
        <v>248619</v>
      </c>
      <c r="C2529" s="109">
        <v>98518</v>
      </c>
      <c r="D2529" s="110" t="s">
        <v>2203</v>
      </c>
      <c r="E2529" s="110" t="s">
        <v>2704</v>
      </c>
      <c r="F2529" s="110"/>
      <c r="G2529" s="110"/>
      <c r="H2529" s="110"/>
      <c r="I2529" s="110" t="s">
        <v>10</v>
      </c>
      <c r="J2529" s="111">
        <v>900</v>
      </c>
      <c r="K2529" s="111">
        <v>1490</v>
      </c>
      <c r="L2529" s="110"/>
      <c r="M2529" s="109">
        <v>1</v>
      </c>
      <c r="N2529" s="109"/>
      <c r="O2529" s="110"/>
      <c r="P2529" s="41" t="str">
        <f t="shared" si="39"/>
        <v>1</v>
      </c>
      <c r="Q2529" s="41" t="str">
        <f>INDEX(Торг!$J:$J,MATCH($B2529,Торг!$B:$B,0))</f>
        <v>АТП</v>
      </c>
      <c r="R2529" s="4" t="b">
        <f>EXACT(VLOOKUP(A2529,Торг!$A:$A,1,0),A2529)</f>
        <v>1</v>
      </c>
    </row>
    <row r="2530" spans="1:18" ht="60" x14ac:dyDescent="0.25">
      <c r="A2530" s="110" t="s">
        <v>2187</v>
      </c>
      <c r="B2530" s="109">
        <v>248620</v>
      </c>
      <c r="C2530" s="109">
        <v>98519</v>
      </c>
      <c r="D2530" s="110" t="s">
        <v>2204</v>
      </c>
      <c r="E2530" s="110" t="s">
        <v>2704</v>
      </c>
      <c r="F2530" s="110"/>
      <c r="G2530" s="110"/>
      <c r="H2530" s="110"/>
      <c r="I2530" s="110" t="s">
        <v>10</v>
      </c>
      <c r="J2530" s="111">
        <v>900</v>
      </c>
      <c r="K2530" s="111">
        <v>1490</v>
      </c>
      <c r="L2530" s="110"/>
      <c r="M2530" s="109">
        <v>1</v>
      </c>
      <c r="N2530" s="109"/>
      <c r="O2530" s="110"/>
      <c r="P2530" s="41" t="str">
        <f t="shared" si="39"/>
        <v>1</v>
      </c>
      <c r="Q2530" s="41" t="str">
        <f>INDEX(Торг!$J:$J,MATCH($B2530,Торг!$B:$B,0))</f>
        <v>АТП</v>
      </c>
      <c r="R2530" s="4" t="b">
        <f>EXACT(VLOOKUP(A2530,Торг!$A:$A,1,0),A2530)</f>
        <v>1</v>
      </c>
    </row>
    <row r="2531" spans="1:18" ht="60" x14ac:dyDescent="0.25">
      <c r="A2531" s="110" t="s">
        <v>2187</v>
      </c>
      <c r="B2531" s="109">
        <v>248621</v>
      </c>
      <c r="C2531" s="109">
        <v>98520</v>
      </c>
      <c r="D2531" s="110" t="s">
        <v>2205</v>
      </c>
      <c r="E2531" s="110" t="s">
        <v>2704</v>
      </c>
      <c r="F2531" s="110"/>
      <c r="G2531" s="110"/>
      <c r="H2531" s="110"/>
      <c r="I2531" s="110" t="s">
        <v>10</v>
      </c>
      <c r="J2531" s="111">
        <v>900</v>
      </c>
      <c r="K2531" s="111">
        <v>1490</v>
      </c>
      <c r="L2531" s="110"/>
      <c r="M2531" s="109">
        <v>1</v>
      </c>
      <c r="N2531" s="109"/>
      <c r="O2531" s="110"/>
      <c r="P2531" s="41" t="str">
        <f t="shared" si="39"/>
        <v>1</v>
      </c>
      <c r="Q2531" s="41" t="str">
        <f>INDEX(Торг!$J:$J,MATCH($B2531,Торг!$B:$B,0))</f>
        <v>АТП</v>
      </c>
      <c r="R2531" s="4" t="b">
        <f>EXACT(VLOOKUP(A2531,Торг!$A:$A,1,0),A2531)</f>
        <v>1</v>
      </c>
    </row>
    <row r="2532" spans="1:18" ht="75" x14ac:dyDescent="0.25">
      <c r="A2532" s="110" t="s">
        <v>2187</v>
      </c>
      <c r="B2532" s="109">
        <v>248622</v>
      </c>
      <c r="C2532" s="109">
        <v>98521</v>
      </c>
      <c r="D2532" s="110" t="s">
        <v>2206</v>
      </c>
      <c r="E2532" s="110" t="s">
        <v>2704</v>
      </c>
      <c r="F2532" s="110"/>
      <c r="G2532" s="110"/>
      <c r="H2532" s="110"/>
      <c r="I2532" s="110" t="s">
        <v>10</v>
      </c>
      <c r="J2532" s="111">
        <v>900</v>
      </c>
      <c r="K2532" s="111">
        <v>1490</v>
      </c>
      <c r="L2532" s="110"/>
      <c r="M2532" s="109">
        <v>1</v>
      </c>
      <c r="N2532" s="109"/>
      <c r="O2532" s="110"/>
      <c r="P2532" s="41" t="str">
        <f t="shared" si="39"/>
        <v>1</v>
      </c>
      <c r="Q2532" s="41" t="str">
        <f>INDEX(Торг!$J:$J,MATCH($B2532,Торг!$B:$B,0))</f>
        <v>АТП</v>
      </c>
      <c r="R2532" s="4" t="b">
        <f>EXACT(VLOOKUP(A2532,Торг!$A:$A,1,0),A2532)</f>
        <v>1</v>
      </c>
    </row>
    <row r="2533" spans="1:18" ht="60" x14ac:dyDescent="0.25">
      <c r="A2533" s="110" t="s">
        <v>2187</v>
      </c>
      <c r="B2533" s="109">
        <v>248623</v>
      </c>
      <c r="C2533" s="109">
        <v>98522</v>
      </c>
      <c r="D2533" s="110" t="s">
        <v>2207</v>
      </c>
      <c r="E2533" s="110" t="s">
        <v>2704</v>
      </c>
      <c r="F2533" s="110"/>
      <c r="G2533" s="110"/>
      <c r="H2533" s="110"/>
      <c r="I2533" s="110" t="s">
        <v>10</v>
      </c>
      <c r="J2533" s="111">
        <v>900</v>
      </c>
      <c r="K2533" s="111">
        <v>1490</v>
      </c>
      <c r="L2533" s="110"/>
      <c r="M2533" s="109">
        <v>1</v>
      </c>
      <c r="N2533" s="109"/>
      <c r="O2533" s="110"/>
      <c r="P2533" s="41" t="str">
        <f t="shared" si="39"/>
        <v>1</v>
      </c>
      <c r="Q2533" s="41" t="str">
        <f>INDEX(Торг!$J:$J,MATCH($B2533,Торг!$B:$B,0))</f>
        <v>АТП</v>
      </c>
      <c r="R2533" s="4" t="b">
        <f>EXACT(VLOOKUP(A2533,Торг!$A:$A,1,0),A2533)</f>
        <v>1</v>
      </c>
    </row>
    <row r="2534" spans="1:18" ht="60" x14ac:dyDescent="0.25">
      <c r="A2534" s="110" t="s">
        <v>2187</v>
      </c>
      <c r="B2534" s="109">
        <v>248624</v>
      </c>
      <c r="C2534" s="109">
        <v>98523</v>
      </c>
      <c r="D2534" s="110" t="s">
        <v>2208</v>
      </c>
      <c r="E2534" s="110" t="s">
        <v>2704</v>
      </c>
      <c r="F2534" s="110"/>
      <c r="G2534" s="110"/>
      <c r="H2534" s="110"/>
      <c r="I2534" s="110" t="s">
        <v>10</v>
      </c>
      <c r="J2534" s="111">
        <v>900</v>
      </c>
      <c r="K2534" s="111">
        <v>1490</v>
      </c>
      <c r="L2534" s="110"/>
      <c r="M2534" s="109">
        <v>1</v>
      </c>
      <c r="N2534" s="109"/>
      <c r="O2534" s="110"/>
      <c r="P2534" s="41" t="str">
        <f t="shared" si="39"/>
        <v>1</v>
      </c>
      <c r="Q2534" s="41" t="str">
        <f>INDEX(Торг!$J:$J,MATCH($B2534,Торг!$B:$B,0))</f>
        <v>АТП</v>
      </c>
      <c r="R2534" s="4" t="b">
        <f>EXACT(VLOOKUP(A2534,Торг!$A:$A,1,0),A2534)</f>
        <v>1</v>
      </c>
    </row>
    <row r="2535" spans="1:18" ht="60" x14ac:dyDescent="0.25">
      <c r="A2535" s="110" t="s">
        <v>2187</v>
      </c>
      <c r="B2535" s="109">
        <v>248625</v>
      </c>
      <c r="C2535" s="109">
        <v>98524</v>
      </c>
      <c r="D2535" s="110" t="s">
        <v>2209</v>
      </c>
      <c r="E2535" s="110" t="s">
        <v>2704</v>
      </c>
      <c r="F2535" s="110"/>
      <c r="G2535" s="110"/>
      <c r="H2535" s="110"/>
      <c r="I2535" s="110" t="s">
        <v>10</v>
      </c>
      <c r="J2535" s="111">
        <v>900</v>
      </c>
      <c r="K2535" s="111">
        <v>1490</v>
      </c>
      <c r="L2535" s="110"/>
      <c r="M2535" s="109">
        <v>1</v>
      </c>
      <c r="N2535" s="109"/>
      <c r="O2535" s="110"/>
      <c r="P2535" s="41" t="str">
        <f t="shared" si="39"/>
        <v>1</v>
      </c>
      <c r="Q2535" s="41" t="str">
        <f>INDEX(Торг!$J:$J,MATCH($B2535,Торг!$B:$B,0))</f>
        <v>АТП</v>
      </c>
      <c r="R2535" s="4" t="b">
        <f>EXACT(VLOOKUP(A2535,Торг!$A:$A,1,0),A2535)</f>
        <v>1</v>
      </c>
    </row>
    <row r="2536" spans="1:18" ht="75" x14ac:dyDescent="0.25">
      <c r="A2536" s="110" t="s">
        <v>2187</v>
      </c>
      <c r="B2536" s="109">
        <v>248626</v>
      </c>
      <c r="C2536" s="109">
        <v>98525</v>
      </c>
      <c r="D2536" s="110" t="s">
        <v>2210</v>
      </c>
      <c r="E2536" s="110" t="s">
        <v>2704</v>
      </c>
      <c r="F2536" s="110"/>
      <c r="G2536" s="110"/>
      <c r="H2536" s="110"/>
      <c r="I2536" s="110" t="s">
        <v>10</v>
      </c>
      <c r="J2536" s="111">
        <v>900</v>
      </c>
      <c r="K2536" s="111">
        <v>1490</v>
      </c>
      <c r="L2536" s="110"/>
      <c r="M2536" s="109">
        <v>1</v>
      </c>
      <c r="N2536" s="109"/>
      <c r="O2536" s="110"/>
      <c r="P2536" s="41" t="str">
        <f t="shared" si="39"/>
        <v>1</v>
      </c>
      <c r="Q2536" s="41" t="str">
        <f>INDEX(Торг!$J:$J,MATCH($B2536,Торг!$B:$B,0))</f>
        <v>АТП</v>
      </c>
      <c r="R2536" s="4" t="b">
        <f>EXACT(VLOOKUP(A2536,Торг!$A:$A,1,0),A2536)</f>
        <v>1</v>
      </c>
    </row>
    <row r="2537" spans="1:18" ht="60" x14ac:dyDescent="0.25">
      <c r="A2537" s="110" t="s">
        <v>2187</v>
      </c>
      <c r="B2537" s="109">
        <v>248627</v>
      </c>
      <c r="C2537" s="109">
        <v>98526</v>
      </c>
      <c r="D2537" s="110" t="s">
        <v>2211</v>
      </c>
      <c r="E2537" s="110" t="s">
        <v>2704</v>
      </c>
      <c r="F2537" s="110"/>
      <c r="G2537" s="110"/>
      <c r="H2537" s="110"/>
      <c r="I2537" s="110" t="s">
        <v>10</v>
      </c>
      <c r="J2537" s="111">
        <v>900</v>
      </c>
      <c r="K2537" s="111">
        <v>1490</v>
      </c>
      <c r="L2537" s="110"/>
      <c r="M2537" s="109">
        <v>1</v>
      </c>
      <c r="N2537" s="109"/>
      <c r="O2537" s="110"/>
      <c r="P2537" s="41" t="str">
        <f t="shared" si="39"/>
        <v>1</v>
      </c>
      <c r="Q2537" s="41" t="str">
        <f>INDEX(Торг!$J:$J,MATCH($B2537,Торг!$B:$B,0))</f>
        <v>АТП</v>
      </c>
      <c r="R2537" s="4" t="b">
        <f>EXACT(VLOOKUP(A2537,Торг!$A:$A,1,0),A2537)</f>
        <v>1</v>
      </c>
    </row>
    <row r="2538" spans="1:18" ht="60" x14ac:dyDescent="0.25">
      <c r="A2538" s="110" t="s">
        <v>2187</v>
      </c>
      <c r="B2538" s="109">
        <v>248628</v>
      </c>
      <c r="C2538" s="109">
        <v>98527</v>
      </c>
      <c r="D2538" s="110" t="s">
        <v>2212</v>
      </c>
      <c r="E2538" s="110" t="s">
        <v>2704</v>
      </c>
      <c r="F2538" s="110"/>
      <c r="G2538" s="110"/>
      <c r="H2538" s="110"/>
      <c r="I2538" s="110" t="s">
        <v>10</v>
      </c>
      <c r="J2538" s="111">
        <v>900</v>
      </c>
      <c r="K2538" s="111">
        <v>1490</v>
      </c>
      <c r="L2538" s="110"/>
      <c r="M2538" s="109">
        <v>1</v>
      </c>
      <c r="N2538" s="109"/>
      <c r="O2538" s="110"/>
      <c r="P2538" s="41" t="str">
        <f t="shared" si="39"/>
        <v>1</v>
      </c>
      <c r="Q2538" s="41" t="str">
        <f>INDEX(Торг!$J:$J,MATCH($B2538,Торг!$B:$B,0))</f>
        <v>АТП</v>
      </c>
      <c r="R2538" s="4" t="b">
        <f>EXACT(VLOOKUP(A2538,Торг!$A:$A,1,0),A2538)</f>
        <v>1</v>
      </c>
    </row>
    <row r="2539" spans="1:18" ht="60" x14ac:dyDescent="0.25">
      <c r="A2539" s="110" t="s">
        <v>2187</v>
      </c>
      <c r="B2539" s="109">
        <v>248629</v>
      </c>
      <c r="C2539" s="109">
        <v>98528</v>
      </c>
      <c r="D2539" s="110" t="s">
        <v>2213</v>
      </c>
      <c r="E2539" s="110" t="s">
        <v>2704</v>
      </c>
      <c r="F2539" s="110"/>
      <c r="G2539" s="110"/>
      <c r="H2539" s="110"/>
      <c r="I2539" s="110" t="s">
        <v>10</v>
      </c>
      <c r="J2539" s="111">
        <v>900</v>
      </c>
      <c r="K2539" s="111">
        <v>1490</v>
      </c>
      <c r="L2539" s="110"/>
      <c r="M2539" s="109">
        <v>1</v>
      </c>
      <c r="N2539" s="109"/>
      <c r="O2539" s="110"/>
      <c r="P2539" s="41" t="str">
        <f t="shared" si="39"/>
        <v>1</v>
      </c>
      <c r="Q2539" s="41" t="str">
        <f>INDEX(Торг!$J:$J,MATCH($B2539,Торг!$B:$B,0))</f>
        <v>АТП</v>
      </c>
      <c r="R2539" s="4" t="b">
        <f>EXACT(VLOOKUP(A2539,Торг!$A:$A,1,0),A2539)</f>
        <v>1</v>
      </c>
    </row>
    <row r="2540" spans="1:18" ht="60" x14ac:dyDescent="0.25">
      <c r="A2540" s="110" t="s">
        <v>2187</v>
      </c>
      <c r="B2540" s="109">
        <v>248630</v>
      </c>
      <c r="C2540" s="109">
        <v>98529</v>
      </c>
      <c r="D2540" s="110" t="s">
        <v>2214</v>
      </c>
      <c r="E2540" s="110" t="s">
        <v>2704</v>
      </c>
      <c r="F2540" s="110"/>
      <c r="G2540" s="110"/>
      <c r="H2540" s="110"/>
      <c r="I2540" s="110" t="s">
        <v>10</v>
      </c>
      <c r="J2540" s="111">
        <v>900</v>
      </c>
      <c r="K2540" s="111">
        <v>1490</v>
      </c>
      <c r="L2540" s="110"/>
      <c r="M2540" s="109">
        <v>1</v>
      </c>
      <c r="N2540" s="109"/>
      <c r="O2540" s="110"/>
      <c r="P2540" s="41" t="str">
        <f t="shared" si="39"/>
        <v>1</v>
      </c>
      <c r="Q2540" s="41" t="str">
        <f>INDEX(Торг!$J:$J,MATCH($B2540,Торг!$B:$B,0))</f>
        <v>АТП</v>
      </c>
      <c r="R2540" s="4" t="b">
        <f>EXACT(VLOOKUP(A2540,Торг!$A:$A,1,0),A2540)</f>
        <v>1</v>
      </c>
    </row>
    <row r="2541" spans="1:18" ht="60" x14ac:dyDescent="0.25">
      <c r="A2541" s="110" t="s">
        <v>2187</v>
      </c>
      <c r="B2541" s="109">
        <v>248631</v>
      </c>
      <c r="C2541" s="109">
        <v>98530</v>
      </c>
      <c r="D2541" s="110" t="s">
        <v>2215</v>
      </c>
      <c r="E2541" s="110" t="s">
        <v>2704</v>
      </c>
      <c r="F2541" s="110"/>
      <c r="G2541" s="110"/>
      <c r="H2541" s="110"/>
      <c r="I2541" s="110" t="s">
        <v>10</v>
      </c>
      <c r="J2541" s="111">
        <v>900</v>
      </c>
      <c r="K2541" s="111">
        <v>1490</v>
      </c>
      <c r="L2541" s="110"/>
      <c r="M2541" s="109">
        <v>1</v>
      </c>
      <c r="N2541" s="109"/>
      <c r="O2541" s="110"/>
      <c r="P2541" s="41" t="str">
        <f t="shared" si="39"/>
        <v>1</v>
      </c>
      <c r="Q2541" s="41" t="str">
        <f>INDEX(Торг!$J:$J,MATCH($B2541,Торг!$B:$B,0))</f>
        <v>АТП</v>
      </c>
      <c r="R2541" s="4" t="b">
        <f>EXACT(VLOOKUP(A2541,Торг!$A:$A,1,0),A2541)</f>
        <v>1</v>
      </c>
    </row>
    <row r="2542" spans="1:18" ht="60" x14ac:dyDescent="0.25">
      <c r="A2542" s="110" t="s">
        <v>2187</v>
      </c>
      <c r="B2542" s="109">
        <v>248632</v>
      </c>
      <c r="C2542" s="109">
        <v>98531</v>
      </c>
      <c r="D2542" s="110" t="s">
        <v>2216</v>
      </c>
      <c r="E2542" s="110" t="s">
        <v>2704</v>
      </c>
      <c r="F2542" s="110"/>
      <c r="G2542" s="110"/>
      <c r="H2542" s="110"/>
      <c r="I2542" s="110" t="s">
        <v>10</v>
      </c>
      <c r="J2542" s="111">
        <v>900</v>
      </c>
      <c r="K2542" s="111">
        <v>1490</v>
      </c>
      <c r="L2542" s="110"/>
      <c r="M2542" s="109">
        <v>1</v>
      </c>
      <c r="N2542" s="109"/>
      <c r="O2542" s="110"/>
      <c r="P2542" s="41" t="str">
        <f t="shared" si="39"/>
        <v>1</v>
      </c>
      <c r="Q2542" s="41" t="str">
        <f>INDEX(Торг!$J:$J,MATCH($B2542,Торг!$B:$B,0))</f>
        <v>АТП</v>
      </c>
      <c r="R2542" s="4" t="b">
        <f>EXACT(VLOOKUP(A2542,Торг!$A:$A,1,0),A2542)</f>
        <v>1</v>
      </c>
    </row>
    <row r="2543" spans="1:18" ht="60" x14ac:dyDescent="0.25">
      <c r="A2543" s="110" t="s">
        <v>2187</v>
      </c>
      <c r="B2543" s="109">
        <v>248633</v>
      </c>
      <c r="C2543" s="109">
        <v>98532</v>
      </c>
      <c r="D2543" s="110" t="s">
        <v>2217</v>
      </c>
      <c r="E2543" s="110" t="s">
        <v>2704</v>
      </c>
      <c r="F2543" s="110"/>
      <c r="G2543" s="110"/>
      <c r="H2543" s="110"/>
      <c r="I2543" s="110" t="s">
        <v>10</v>
      </c>
      <c r="J2543" s="111">
        <v>900</v>
      </c>
      <c r="K2543" s="111">
        <v>1490</v>
      </c>
      <c r="L2543" s="110"/>
      <c r="M2543" s="109">
        <v>1</v>
      </c>
      <c r="N2543" s="109"/>
      <c r="O2543" s="110"/>
      <c r="P2543" s="41" t="str">
        <f t="shared" si="39"/>
        <v>1</v>
      </c>
      <c r="Q2543" s="41" t="str">
        <f>INDEX(Торг!$J:$J,MATCH($B2543,Торг!$B:$B,0))</f>
        <v>АТП</v>
      </c>
      <c r="R2543" s="4" t="b">
        <f>EXACT(VLOOKUP(A2543,Торг!$A:$A,1,0),A2543)</f>
        <v>1</v>
      </c>
    </row>
    <row r="2544" spans="1:18" ht="60" x14ac:dyDescent="0.25">
      <c r="A2544" s="110" t="s">
        <v>2187</v>
      </c>
      <c r="B2544" s="109">
        <v>248634</v>
      </c>
      <c r="C2544" s="109">
        <v>98533</v>
      </c>
      <c r="D2544" s="110" t="s">
        <v>2218</v>
      </c>
      <c r="E2544" s="110" t="s">
        <v>2704</v>
      </c>
      <c r="F2544" s="110"/>
      <c r="G2544" s="110"/>
      <c r="H2544" s="110"/>
      <c r="I2544" s="110" t="s">
        <v>10</v>
      </c>
      <c r="J2544" s="111">
        <v>900</v>
      </c>
      <c r="K2544" s="111">
        <v>1490</v>
      </c>
      <c r="L2544" s="110"/>
      <c r="M2544" s="109">
        <v>1</v>
      </c>
      <c r="N2544" s="109"/>
      <c r="O2544" s="110"/>
      <c r="P2544" s="41" t="str">
        <f t="shared" si="39"/>
        <v>1</v>
      </c>
      <c r="Q2544" s="41" t="str">
        <f>INDEX(Торг!$J:$J,MATCH($B2544,Торг!$B:$B,0))</f>
        <v>АТП</v>
      </c>
      <c r="R2544" s="4" t="b">
        <f>EXACT(VLOOKUP(A2544,Торг!$A:$A,1,0),A2544)</f>
        <v>1</v>
      </c>
    </row>
    <row r="2545" spans="1:18" ht="60" x14ac:dyDescent="0.25">
      <c r="A2545" s="110" t="s">
        <v>2187</v>
      </c>
      <c r="B2545" s="109">
        <v>248635</v>
      </c>
      <c r="C2545" s="109">
        <v>98534</v>
      </c>
      <c r="D2545" s="110" t="s">
        <v>2219</v>
      </c>
      <c r="E2545" s="110" t="s">
        <v>2704</v>
      </c>
      <c r="F2545" s="110"/>
      <c r="G2545" s="110"/>
      <c r="H2545" s="110"/>
      <c r="I2545" s="110" t="s">
        <v>10</v>
      </c>
      <c r="J2545" s="111">
        <v>900</v>
      </c>
      <c r="K2545" s="111">
        <v>1490</v>
      </c>
      <c r="L2545" s="110"/>
      <c r="M2545" s="109">
        <v>1</v>
      </c>
      <c r="N2545" s="109"/>
      <c r="O2545" s="110"/>
      <c r="P2545" s="41" t="str">
        <f t="shared" si="39"/>
        <v>1</v>
      </c>
      <c r="Q2545" s="41" t="str">
        <f>INDEX(Торг!$J:$J,MATCH($B2545,Торг!$B:$B,0))</f>
        <v>АТП</v>
      </c>
      <c r="R2545" s="4" t="b">
        <f>EXACT(VLOOKUP(A2545,Торг!$A:$A,1,0),A2545)</f>
        <v>1</v>
      </c>
    </row>
    <row r="2546" spans="1:18" ht="75" x14ac:dyDescent="0.25">
      <c r="A2546" s="110" t="s">
        <v>2187</v>
      </c>
      <c r="B2546" s="109">
        <v>248636</v>
      </c>
      <c r="C2546" s="109">
        <v>98535</v>
      </c>
      <c r="D2546" s="110" t="s">
        <v>2220</v>
      </c>
      <c r="E2546" s="110" t="s">
        <v>2704</v>
      </c>
      <c r="F2546" s="110"/>
      <c r="G2546" s="110"/>
      <c r="H2546" s="110"/>
      <c r="I2546" s="110" t="s">
        <v>10</v>
      </c>
      <c r="J2546" s="111">
        <v>900</v>
      </c>
      <c r="K2546" s="111">
        <v>1490</v>
      </c>
      <c r="L2546" s="110"/>
      <c r="M2546" s="109">
        <v>1</v>
      </c>
      <c r="N2546" s="109"/>
      <c r="O2546" s="110"/>
      <c r="P2546" s="41" t="str">
        <f t="shared" si="39"/>
        <v>1</v>
      </c>
      <c r="Q2546" s="41" t="str">
        <f>INDEX(Торг!$J:$J,MATCH($B2546,Торг!$B:$B,0))</f>
        <v>АТП</v>
      </c>
      <c r="R2546" s="4" t="b">
        <f>EXACT(VLOOKUP(A2546,Торг!$A:$A,1,0),A2546)</f>
        <v>1</v>
      </c>
    </row>
    <row r="2547" spans="1:18" ht="60" x14ac:dyDescent="0.25">
      <c r="A2547" s="110" t="s">
        <v>2187</v>
      </c>
      <c r="B2547" s="109">
        <v>248637</v>
      </c>
      <c r="C2547" s="109">
        <v>98536</v>
      </c>
      <c r="D2547" s="110" t="s">
        <v>2221</v>
      </c>
      <c r="E2547" s="110" t="s">
        <v>2704</v>
      </c>
      <c r="F2547" s="110"/>
      <c r="G2547" s="110"/>
      <c r="H2547" s="110"/>
      <c r="I2547" s="110" t="s">
        <v>10</v>
      </c>
      <c r="J2547" s="111">
        <v>900</v>
      </c>
      <c r="K2547" s="111">
        <v>1490</v>
      </c>
      <c r="L2547" s="110"/>
      <c r="M2547" s="109">
        <v>1</v>
      </c>
      <c r="N2547" s="109"/>
      <c r="O2547" s="110"/>
      <c r="P2547" s="41" t="str">
        <f t="shared" si="39"/>
        <v>1</v>
      </c>
      <c r="Q2547" s="41" t="str">
        <f>INDEX(Торг!$J:$J,MATCH($B2547,Торг!$B:$B,0))</f>
        <v>АТП</v>
      </c>
      <c r="R2547" s="4" t="b">
        <f>EXACT(VLOOKUP(A2547,Торг!$A:$A,1,0),A2547)</f>
        <v>1</v>
      </c>
    </row>
    <row r="2548" spans="1:18" ht="60" x14ac:dyDescent="0.25">
      <c r="A2548" s="110" t="s">
        <v>2187</v>
      </c>
      <c r="B2548" s="109">
        <v>248638</v>
      </c>
      <c r="C2548" s="109">
        <v>98537</v>
      </c>
      <c r="D2548" s="110" t="s">
        <v>2222</v>
      </c>
      <c r="E2548" s="110" t="s">
        <v>2704</v>
      </c>
      <c r="F2548" s="110"/>
      <c r="G2548" s="110"/>
      <c r="H2548" s="110"/>
      <c r="I2548" s="110" t="s">
        <v>10</v>
      </c>
      <c r="J2548" s="111">
        <v>900</v>
      </c>
      <c r="K2548" s="111">
        <v>1490</v>
      </c>
      <c r="L2548" s="110"/>
      <c r="M2548" s="109">
        <v>1</v>
      </c>
      <c r="N2548" s="109"/>
      <c r="O2548" s="110"/>
      <c r="P2548" s="41" t="str">
        <f t="shared" si="39"/>
        <v>1</v>
      </c>
      <c r="Q2548" s="41" t="str">
        <f>INDEX(Торг!$J:$J,MATCH($B2548,Торг!$B:$B,0))</f>
        <v>АТП</v>
      </c>
      <c r="R2548" s="4" t="b">
        <f>EXACT(VLOOKUP(A2548,Торг!$A:$A,1,0),A2548)</f>
        <v>1</v>
      </c>
    </row>
    <row r="2549" spans="1:18" ht="60" x14ac:dyDescent="0.25">
      <c r="A2549" s="110" t="s">
        <v>2187</v>
      </c>
      <c r="B2549" s="109">
        <v>248639</v>
      </c>
      <c r="C2549" s="109">
        <v>98538</v>
      </c>
      <c r="D2549" s="110" t="s">
        <v>2223</v>
      </c>
      <c r="E2549" s="110" t="s">
        <v>2704</v>
      </c>
      <c r="F2549" s="110"/>
      <c r="G2549" s="110"/>
      <c r="H2549" s="110"/>
      <c r="I2549" s="110" t="s">
        <v>10</v>
      </c>
      <c r="J2549" s="111">
        <v>900</v>
      </c>
      <c r="K2549" s="111">
        <v>1490</v>
      </c>
      <c r="L2549" s="110"/>
      <c r="M2549" s="109">
        <v>1</v>
      </c>
      <c r="N2549" s="109"/>
      <c r="O2549" s="110"/>
      <c r="P2549" s="41" t="str">
        <f t="shared" si="39"/>
        <v>1</v>
      </c>
      <c r="Q2549" s="41" t="str">
        <f>INDEX(Торг!$J:$J,MATCH($B2549,Торг!$B:$B,0))</f>
        <v>АТП</v>
      </c>
      <c r="R2549" s="4" t="b">
        <f>EXACT(VLOOKUP(A2549,Торг!$A:$A,1,0),A2549)</f>
        <v>1</v>
      </c>
    </row>
    <row r="2550" spans="1:18" ht="60" x14ac:dyDescent="0.25">
      <c r="A2550" s="110" t="s">
        <v>2187</v>
      </c>
      <c r="B2550" s="109">
        <v>248640</v>
      </c>
      <c r="C2550" s="109">
        <v>98539</v>
      </c>
      <c r="D2550" s="110" t="s">
        <v>2224</v>
      </c>
      <c r="E2550" s="110" t="s">
        <v>2704</v>
      </c>
      <c r="F2550" s="110"/>
      <c r="G2550" s="110"/>
      <c r="H2550" s="110"/>
      <c r="I2550" s="110" t="s">
        <v>10</v>
      </c>
      <c r="J2550" s="111">
        <v>900</v>
      </c>
      <c r="K2550" s="111">
        <v>1490</v>
      </c>
      <c r="L2550" s="110"/>
      <c r="M2550" s="109">
        <v>1</v>
      </c>
      <c r="N2550" s="109"/>
      <c r="O2550" s="110"/>
      <c r="P2550" s="41" t="str">
        <f t="shared" si="39"/>
        <v>1</v>
      </c>
      <c r="Q2550" s="41" t="str">
        <f>INDEX(Торг!$J:$J,MATCH($B2550,Торг!$B:$B,0))</f>
        <v>АТП</v>
      </c>
      <c r="R2550" s="4" t="b">
        <f>EXACT(VLOOKUP(A2550,Торг!$A:$A,1,0),A2550)</f>
        <v>1</v>
      </c>
    </row>
    <row r="2551" spans="1:18" ht="60" x14ac:dyDescent="0.25">
      <c r="A2551" s="110" t="s">
        <v>2187</v>
      </c>
      <c r="B2551" s="109">
        <v>248641</v>
      </c>
      <c r="C2551" s="109">
        <v>98540</v>
      </c>
      <c r="D2551" s="110" t="s">
        <v>2225</v>
      </c>
      <c r="E2551" s="110" t="s">
        <v>2704</v>
      </c>
      <c r="F2551" s="110"/>
      <c r="G2551" s="110"/>
      <c r="H2551" s="110"/>
      <c r="I2551" s="110" t="s">
        <v>10</v>
      </c>
      <c r="J2551" s="111">
        <v>900</v>
      </c>
      <c r="K2551" s="111">
        <v>1490</v>
      </c>
      <c r="L2551" s="110"/>
      <c r="M2551" s="109">
        <v>1</v>
      </c>
      <c r="N2551" s="109"/>
      <c r="O2551" s="110"/>
      <c r="P2551" s="41" t="str">
        <f t="shared" si="39"/>
        <v>1</v>
      </c>
      <c r="Q2551" s="41" t="str">
        <f>INDEX(Торг!$J:$J,MATCH($B2551,Торг!$B:$B,0))</f>
        <v>АТП</v>
      </c>
      <c r="R2551" s="4" t="b">
        <f>EXACT(VLOOKUP(A2551,Торг!$A:$A,1,0),A2551)</f>
        <v>1</v>
      </c>
    </row>
    <row r="2552" spans="1:18" ht="60" x14ac:dyDescent="0.25">
      <c r="A2552" s="110" t="s">
        <v>2187</v>
      </c>
      <c r="B2552" s="109">
        <v>248642</v>
      </c>
      <c r="C2552" s="109">
        <v>98541</v>
      </c>
      <c r="D2552" s="110" t="s">
        <v>2226</v>
      </c>
      <c r="E2552" s="110" t="s">
        <v>2704</v>
      </c>
      <c r="F2552" s="110"/>
      <c r="G2552" s="110"/>
      <c r="H2552" s="110"/>
      <c r="I2552" s="110" t="s">
        <v>10</v>
      </c>
      <c r="J2552" s="111">
        <v>900</v>
      </c>
      <c r="K2552" s="111">
        <v>1490</v>
      </c>
      <c r="L2552" s="110"/>
      <c r="M2552" s="109">
        <v>1</v>
      </c>
      <c r="N2552" s="109"/>
      <c r="O2552" s="110"/>
      <c r="P2552" s="41" t="str">
        <f t="shared" si="39"/>
        <v>1</v>
      </c>
      <c r="Q2552" s="41" t="str">
        <f>INDEX(Торг!$J:$J,MATCH($B2552,Торг!$B:$B,0))</f>
        <v>АТП</v>
      </c>
      <c r="R2552" s="4" t="b">
        <f>EXACT(VLOOKUP(A2552,Торг!$A:$A,1,0),A2552)</f>
        <v>1</v>
      </c>
    </row>
    <row r="2553" spans="1:18" ht="60" x14ac:dyDescent="0.25">
      <c r="A2553" s="110" t="s">
        <v>2187</v>
      </c>
      <c r="B2553" s="109">
        <v>248643</v>
      </c>
      <c r="C2553" s="109">
        <v>98542</v>
      </c>
      <c r="D2553" s="110" t="s">
        <v>2227</v>
      </c>
      <c r="E2553" s="110" t="s">
        <v>2704</v>
      </c>
      <c r="F2553" s="110"/>
      <c r="G2553" s="110"/>
      <c r="H2553" s="110"/>
      <c r="I2553" s="110" t="s">
        <v>10</v>
      </c>
      <c r="J2553" s="111">
        <v>900</v>
      </c>
      <c r="K2553" s="111">
        <v>1490</v>
      </c>
      <c r="L2553" s="110"/>
      <c r="M2553" s="109">
        <v>1</v>
      </c>
      <c r="N2553" s="109"/>
      <c r="O2553" s="110"/>
      <c r="P2553" s="41" t="str">
        <f t="shared" si="39"/>
        <v>1</v>
      </c>
      <c r="Q2553" s="41" t="str">
        <f>INDEX(Торг!$J:$J,MATCH($B2553,Торг!$B:$B,0))</f>
        <v>АТП</v>
      </c>
      <c r="R2553" s="4" t="b">
        <f>EXACT(VLOOKUP(A2553,Торг!$A:$A,1,0),A2553)</f>
        <v>1</v>
      </c>
    </row>
    <row r="2554" spans="1:18" ht="60" x14ac:dyDescent="0.25">
      <c r="A2554" s="110" t="s">
        <v>2187</v>
      </c>
      <c r="B2554" s="109">
        <v>248644</v>
      </c>
      <c r="C2554" s="109">
        <v>98543</v>
      </c>
      <c r="D2554" s="110" t="s">
        <v>2228</v>
      </c>
      <c r="E2554" s="110" t="s">
        <v>2704</v>
      </c>
      <c r="F2554" s="110"/>
      <c r="G2554" s="110"/>
      <c r="H2554" s="110"/>
      <c r="I2554" s="110" t="s">
        <v>10</v>
      </c>
      <c r="J2554" s="111">
        <v>900</v>
      </c>
      <c r="K2554" s="111">
        <v>1490</v>
      </c>
      <c r="L2554" s="110"/>
      <c r="M2554" s="109">
        <v>1</v>
      </c>
      <c r="N2554" s="109"/>
      <c r="O2554" s="110"/>
      <c r="P2554" s="41" t="str">
        <f t="shared" si="39"/>
        <v>1</v>
      </c>
      <c r="Q2554" s="41" t="str">
        <f>INDEX(Торг!$J:$J,MATCH($B2554,Торг!$B:$B,0))</f>
        <v>АТП</v>
      </c>
      <c r="R2554" s="4" t="b">
        <f>EXACT(VLOOKUP(A2554,Торг!$A:$A,1,0),A2554)</f>
        <v>1</v>
      </c>
    </row>
    <row r="2555" spans="1:18" ht="60" x14ac:dyDescent="0.25">
      <c r="A2555" s="110" t="s">
        <v>2187</v>
      </c>
      <c r="B2555" s="109">
        <v>248645</v>
      </c>
      <c r="C2555" s="109">
        <v>98544</v>
      </c>
      <c r="D2555" s="110" t="s">
        <v>2229</v>
      </c>
      <c r="E2555" s="110" t="s">
        <v>2704</v>
      </c>
      <c r="F2555" s="110"/>
      <c r="G2555" s="110"/>
      <c r="H2555" s="110"/>
      <c r="I2555" s="110" t="s">
        <v>10</v>
      </c>
      <c r="J2555" s="111">
        <v>900</v>
      </c>
      <c r="K2555" s="111">
        <v>1490</v>
      </c>
      <c r="L2555" s="110"/>
      <c r="M2555" s="109">
        <v>1</v>
      </c>
      <c r="N2555" s="109"/>
      <c r="O2555" s="110"/>
      <c r="P2555" s="41" t="str">
        <f t="shared" si="39"/>
        <v>1</v>
      </c>
      <c r="Q2555" s="41" t="str">
        <f>INDEX(Торг!$J:$J,MATCH($B2555,Торг!$B:$B,0))</f>
        <v>АТП</v>
      </c>
      <c r="R2555" s="4" t="b">
        <f>EXACT(VLOOKUP(A2555,Торг!$A:$A,1,0),A2555)</f>
        <v>1</v>
      </c>
    </row>
    <row r="2556" spans="1:18" ht="60" x14ac:dyDescent="0.25">
      <c r="A2556" s="110" t="s">
        <v>2187</v>
      </c>
      <c r="B2556" s="109">
        <v>248646</v>
      </c>
      <c r="C2556" s="109">
        <v>98545</v>
      </c>
      <c r="D2556" s="110" t="s">
        <v>2230</v>
      </c>
      <c r="E2556" s="110" t="s">
        <v>2704</v>
      </c>
      <c r="F2556" s="110"/>
      <c r="G2556" s="110"/>
      <c r="H2556" s="110"/>
      <c r="I2556" s="110" t="s">
        <v>10</v>
      </c>
      <c r="J2556" s="111">
        <v>900</v>
      </c>
      <c r="K2556" s="111">
        <v>1490</v>
      </c>
      <c r="L2556" s="110"/>
      <c r="M2556" s="109">
        <v>1</v>
      </c>
      <c r="N2556" s="109"/>
      <c r="O2556" s="110"/>
      <c r="P2556" s="41" t="str">
        <f t="shared" si="39"/>
        <v>1</v>
      </c>
      <c r="Q2556" s="41" t="str">
        <f>INDEX(Торг!$J:$J,MATCH($B2556,Торг!$B:$B,0))</f>
        <v>АТП</v>
      </c>
      <c r="R2556" s="4" t="b">
        <f>EXACT(VLOOKUP(A2556,Торг!$A:$A,1,0),A2556)</f>
        <v>1</v>
      </c>
    </row>
    <row r="2557" spans="1:18" ht="60" x14ac:dyDescent="0.25">
      <c r="A2557" s="110" t="s">
        <v>2187</v>
      </c>
      <c r="B2557" s="109">
        <v>248647</v>
      </c>
      <c r="C2557" s="109">
        <v>98546</v>
      </c>
      <c r="D2557" s="110" t="s">
        <v>2231</v>
      </c>
      <c r="E2557" s="110" t="s">
        <v>2704</v>
      </c>
      <c r="F2557" s="110"/>
      <c r="G2557" s="110"/>
      <c r="H2557" s="110"/>
      <c r="I2557" s="110" t="s">
        <v>10</v>
      </c>
      <c r="J2557" s="111">
        <v>900</v>
      </c>
      <c r="K2557" s="111">
        <v>1490</v>
      </c>
      <c r="L2557" s="110"/>
      <c r="M2557" s="109">
        <v>1</v>
      </c>
      <c r="N2557" s="109"/>
      <c r="O2557" s="110"/>
      <c r="P2557" s="41" t="str">
        <f t="shared" si="39"/>
        <v>1</v>
      </c>
      <c r="Q2557" s="41" t="str">
        <f>INDEX(Торг!$J:$J,MATCH($B2557,Торг!$B:$B,0))</f>
        <v>АТП</v>
      </c>
      <c r="R2557" s="4" t="b">
        <f>EXACT(VLOOKUP(A2557,Торг!$A:$A,1,0),A2557)</f>
        <v>1</v>
      </c>
    </row>
    <row r="2558" spans="1:18" ht="60" x14ac:dyDescent="0.25">
      <c r="A2558" s="110" t="s">
        <v>2187</v>
      </c>
      <c r="B2558" s="109">
        <v>248648</v>
      </c>
      <c r="C2558" s="109">
        <v>98547</v>
      </c>
      <c r="D2558" s="110" t="s">
        <v>2232</v>
      </c>
      <c r="E2558" s="110" t="s">
        <v>2704</v>
      </c>
      <c r="F2558" s="110"/>
      <c r="G2558" s="110"/>
      <c r="H2558" s="110"/>
      <c r="I2558" s="110" t="s">
        <v>10</v>
      </c>
      <c r="J2558" s="111">
        <v>900</v>
      </c>
      <c r="K2558" s="111">
        <v>1490</v>
      </c>
      <c r="L2558" s="110"/>
      <c r="M2558" s="109">
        <v>1</v>
      </c>
      <c r="N2558" s="109"/>
      <c r="O2558" s="110"/>
      <c r="P2558" s="41" t="str">
        <f t="shared" si="39"/>
        <v>1</v>
      </c>
      <c r="Q2558" s="41" t="str">
        <f>INDEX(Торг!$J:$J,MATCH($B2558,Торг!$B:$B,0))</f>
        <v>АТП</v>
      </c>
      <c r="R2558" s="4" t="b">
        <f>EXACT(VLOOKUP(A2558,Торг!$A:$A,1,0),A2558)</f>
        <v>1</v>
      </c>
    </row>
    <row r="2559" spans="1:18" ht="60" x14ac:dyDescent="0.25">
      <c r="A2559" s="110" t="s">
        <v>2187</v>
      </c>
      <c r="B2559" s="109">
        <v>248649</v>
      </c>
      <c r="C2559" s="109">
        <v>98548</v>
      </c>
      <c r="D2559" s="110" t="s">
        <v>2233</v>
      </c>
      <c r="E2559" s="110" t="s">
        <v>2704</v>
      </c>
      <c r="F2559" s="110"/>
      <c r="G2559" s="110"/>
      <c r="H2559" s="110"/>
      <c r="I2559" s="110" t="s">
        <v>10</v>
      </c>
      <c r="J2559" s="111">
        <v>900</v>
      </c>
      <c r="K2559" s="111">
        <v>1490</v>
      </c>
      <c r="L2559" s="110"/>
      <c r="M2559" s="109">
        <v>1</v>
      </c>
      <c r="N2559" s="109"/>
      <c r="O2559" s="110"/>
      <c r="P2559" s="41" t="str">
        <f t="shared" si="39"/>
        <v>1</v>
      </c>
      <c r="Q2559" s="41" t="str">
        <f>INDEX(Торг!$J:$J,MATCH($B2559,Торг!$B:$B,0))</f>
        <v>АТП</v>
      </c>
      <c r="R2559" s="4" t="b">
        <f>EXACT(VLOOKUP(A2559,Торг!$A:$A,1,0),A2559)</f>
        <v>1</v>
      </c>
    </row>
    <row r="2560" spans="1:18" ht="75" x14ac:dyDescent="0.25">
      <c r="A2560" s="110" t="s">
        <v>2187</v>
      </c>
      <c r="B2560" s="109">
        <v>248650</v>
      </c>
      <c r="C2560" s="109">
        <v>98549</v>
      </c>
      <c r="D2560" s="110" t="s">
        <v>2234</v>
      </c>
      <c r="E2560" s="110" t="s">
        <v>2704</v>
      </c>
      <c r="F2560" s="110"/>
      <c r="G2560" s="110"/>
      <c r="H2560" s="110"/>
      <c r="I2560" s="110" t="s">
        <v>10</v>
      </c>
      <c r="J2560" s="111">
        <v>900</v>
      </c>
      <c r="K2560" s="111">
        <v>1490</v>
      </c>
      <c r="L2560" s="110"/>
      <c r="M2560" s="109">
        <v>1</v>
      </c>
      <c r="N2560" s="109"/>
      <c r="O2560" s="110"/>
      <c r="P2560" s="41" t="str">
        <f t="shared" si="39"/>
        <v>1</v>
      </c>
      <c r="Q2560" s="41" t="str">
        <f>INDEX(Торг!$J:$J,MATCH($B2560,Торг!$B:$B,0))</f>
        <v>АТП</v>
      </c>
      <c r="R2560" s="4" t="b">
        <f>EXACT(VLOOKUP(A2560,Торг!$A:$A,1,0),A2560)</f>
        <v>1</v>
      </c>
    </row>
    <row r="2561" spans="1:18" ht="75" x14ac:dyDescent="0.25">
      <c r="A2561" s="110" t="s">
        <v>2187</v>
      </c>
      <c r="B2561" s="109">
        <v>248651</v>
      </c>
      <c r="C2561" s="109">
        <v>98550</v>
      </c>
      <c r="D2561" s="110" t="s">
        <v>2235</v>
      </c>
      <c r="E2561" s="110" t="s">
        <v>2704</v>
      </c>
      <c r="F2561" s="110"/>
      <c r="G2561" s="110"/>
      <c r="H2561" s="110"/>
      <c r="I2561" s="110" t="s">
        <v>10</v>
      </c>
      <c r="J2561" s="111">
        <v>900</v>
      </c>
      <c r="K2561" s="111">
        <v>1490</v>
      </c>
      <c r="L2561" s="110"/>
      <c r="M2561" s="109">
        <v>1</v>
      </c>
      <c r="N2561" s="109"/>
      <c r="O2561" s="110"/>
      <c r="P2561" s="41" t="str">
        <f t="shared" si="39"/>
        <v>1</v>
      </c>
      <c r="Q2561" s="41" t="str">
        <f>INDEX(Торг!$J:$J,MATCH($B2561,Торг!$B:$B,0))</f>
        <v>АТП</v>
      </c>
      <c r="R2561" s="4" t="b">
        <f>EXACT(VLOOKUP(A2561,Торг!$A:$A,1,0),A2561)</f>
        <v>1</v>
      </c>
    </row>
    <row r="2562" spans="1:18" ht="60" x14ac:dyDescent="0.25">
      <c r="A2562" s="110" t="s">
        <v>2187</v>
      </c>
      <c r="B2562" s="109">
        <v>248652</v>
      </c>
      <c r="C2562" s="109">
        <v>98551</v>
      </c>
      <c r="D2562" s="110" t="s">
        <v>2236</v>
      </c>
      <c r="E2562" s="110" t="s">
        <v>2704</v>
      </c>
      <c r="F2562" s="110"/>
      <c r="G2562" s="110"/>
      <c r="H2562" s="110"/>
      <c r="I2562" s="110" t="s">
        <v>10</v>
      </c>
      <c r="J2562" s="111">
        <v>900</v>
      </c>
      <c r="K2562" s="111">
        <v>1490</v>
      </c>
      <c r="L2562" s="110"/>
      <c r="M2562" s="109">
        <v>1</v>
      </c>
      <c r="N2562" s="109"/>
      <c r="O2562" s="110"/>
      <c r="P2562" s="41" t="str">
        <f t="shared" si="39"/>
        <v>1</v>
      </c>
      <c r="Q2562" s="41" t="str">
        <f>INDEX(Торг!$J:$J,MATCH($B2562,Торг!$B:$B,0))</f>
        <v>АТП</v>
      </c>
      <c r="R2562" s="4" t="b">
        <f>EXACT(VLOOKUP(A2562,Торг!$A:$A,1,0),A2562)</f>
        <v>1</v>
      </c>
    </row>
    <row r="2563" spans="1:18" ht="60" x14ac:dyDescent="0.25">
      <c r="A2563" s="110" t="s">
        <v>2187</v>
      </c>
      <c r="B2563" s="109">
        <v>248653</v>
      </c>
      <c r="C2563" s="109">
        <v>98552</v>
      </c>
      <c r="D2563" s="110" t="s">
        <v>2237</v>
      </c>
      <c r="E2563" s="110" t="s">
        <v>2704</v>
      </c>
      <c r="F2563" s="110"/>
      <c r="G2563" s="110"/>
      <c r="H2563" s="110"/>
      <c r="I2563" s="110" t="s">
        <v>10</v>
      </c>
      <c r="J2563" s="111">
        <v>900</v>
      </c>
      <c r="K2563" s="111">
        <v>1490</v>
      </c>
      <c r="L2563" s="110"/>
      <c r="M2563" s="109">
        <v>1</v>
      </c>
      <c r="N2563" s="109"/>
      <c r="O2563" s="110"/>
      <c r="P2563" s="41" t="str">
        <f t="shared" ref="P2563:P2626" si="40">_xlfn.CONCAT(M2563,IF(N2563&lt;&gt;"",_xlfn.CONCAT("ск",N2563),""))</f>
        <v>1</v>
      </c>
      <c r="Q2563" s="41" t="str">
        <f>INDEX(Торг!$J:$J,MATCH($B2563,Торг!$B:$B,0))</f>
        <v>АТП</v>
      </c>
      <c r="R2563" s="4" t="b">
        <f>EXACT(VLOOKUP(A2563,Торг!$A:$A,1,0),A2563)</f>
        <v>1</v>
      </c>
    </row>
    <row r="2564" spans="1:18" ht="60" x14ac:dyDescent="0.25">
      <c r="A2564" s="110" t="s">
        <v>2187</v>
      </c>
      <c r="B2564" s="109">
        <v>248654</v>
      </c>
      <c r="C2564" s="109">
        <v>98553</v>
      </c>
      <c r="D2564" s="110" t="s">
        <v>2238</v>
      </c>
      <c r="E2564" s="110" t="s">
        <v>2704</v>
      </c>
      <c r="F2564" s="110"/>
      <c r="G2564" s="110"/>
      <c r="H2564" s="110"/>
      <c r="I2564" s="110" t="s">
        <v>10</v>
      </c>
      <c r="J2564" s="111">
        <v>900</v>
      </c>
      <c r="K2564" s="111">
        <v>1490</v>
      </c>
      <c r="L2564" s="110"/>
      <c r="M2564" s="109">
        <v>1</v>
      </c>
      <c r="N2564" s="109"/>
      <c r="O2564" s="110"/>
      <c r="P2564" s="41" t="str">
        <f t="shared" si="40"/>
        <v>1</v>
      </c>
      <c r="Q2564" s="41" t="str">
        <f>INDEX(Торг!$J:$J,MATCH($B2564,Торг!$B:$B,0))</f>
        <v>АТП</v>
      </c>
      <c r="R2564" s="4" t="b">
        <f>EXACT(VLOOKUP(A2564,Торг!$A:$A,1,0),A2564)</f>
        <v>1</v>
      </c>
    </row>
    <row r="2565" spans="1:18" ht="60" x14ac:dyDescent="0.25">
      <c r="A2565" s="110" t="s">
        <v>2187</v>
      </c>
      <c r="B2565" s="109">
        <v>248655</v>
      </c>
      <c r="C2565" s="109">
        <v>98554</v>
      </c>
      <c r="D2565" s="110" t="s">
        <v>2239</v>
      </c>
      <c r="E2565" s="110" t="s">
        <v>2704</v>
      </c>
      <c r="F2565" s="110"/>
      <c r="G2565" s="110"/>
      <c r="H2565" s="110"/>
      <c r="I2565" s="110" t="s">
        <v>10</v>
      </c>
      <c r="J2565" s="111">
        <v>900</v>
      </c>
      <c r="K2565" s="111">
        <v>1490</v>
      </c>
      <c r="L2565" s="110"/>
      <c r="M2565" s="109">
        <v>1</v>
      </c>
      <c r="N2565" s="109"/>
      <c r="O2565" s="110"/>
      <c r="P2565" s="41" t="str">
        <f t="shared" si="40"/>
        <v>1</v>
      </c>
      <c r="Q2565" s="41" t="str">
        <f>INDEX(Торг!$J:$J,MATCH($B2565,Торг!$B:$B,0))</f>
        <v>АТП</v>
      </c>
      <c r="R2565" s="4" t="b">
        <f>EXACT(VLOOKUP(A2565,Торг!$A:$A,1,0),A2565)</f>
        <v>1</v>
      </c>
    </row>
    <row r="2566" spans="1:18" ht="60" x14ac:dyDescent="0.25">
      <c r="A2566" s="110" t="s">
        <v>2187</v>
      </c>
      <c r="B2566" s="109">
        <v>248656</v>
      </c>
      <c r="C2566" s="109">
        <v>98555</v>
      </c>
      <c r="D2566" s="110" t="s">
        <v>2240</v>
      </c>
      <c r="E2566" s="110" t="s">
        <v>2704</v>
      </c>
      <c r="F2566" s="110"/>
      <c r="G2566" s="110"/>
      <c r="H2566" s="110"/>
      <c r="I2566" s="110" t="s">
        <v>10</v>
      </c>
      <c r="J2566" s="111">
        <v>900</v>
      </c>
      <c r="K2566" s="111">
        <v>1490</v>
      </c>
      <c r="L2566" s="110"/>
      <c r="M2566" s="109">
        <v>1</v>
      </c>
      <c r="N2566" s="109"/>
      <c r="O2566" s="110"/>
      <c r="P2566" s="41" t="str">
        <f t="shared" si="40"/>
        <v>1</v>
      </c>
      <c r="Q2566" s="41" t="str">
        <f>INDEX(Торг!$J:$J,MATCH($B2566,Торг!$B:$B,0))</f>
        <v>АТП</v>
      </c>
      <c r="R2566" s="4" t="b">
        <f>EXACT(VLOOKUP(A2566,Торг!$A:$A,1,0),A2566)</f>
        <v>1</v>
      </c>
    </row>
    <row r="2567" spans="1:18" ht="60" x14ac:dyDescent="0.25">
      <c r="A2567" s="110" t="s">
        <v>2187</v>
      </c>
      <c r="B2567" s="109">
        <v>248657</v>
      </c>
      <c r="C2567" s="109">
        <v>98556</v>
      </c>
      <c r="D2567" s="110" t="s">
        <v>2241</v>
      </c>
      <c r="E2567" s="110" t="s">
        <v>2704</v>
      </c>
      <c r="F2567" s="110"/>
      <c r="G2567" s="110"/>
      <c r="H2567" s="110"/>
      <c r="I2567" s="110" t="s">
        <v>10</v>
      </c>
      <c r="J2567" s="111">
        <v>900</v>
      </c>
      <c r="K2567" s="111">
        <v>1490</v>
      </c>
      <c r="L2567" s="110"/>
      <c r="M2567" s="109">
        <v>1</v>
      </c>
      <c r="N2567" s="109"/>
      <c r="O2567" s="110"/>
      <c r="P2567" s="41" t="str">
        <f t="shared" si="40"/>
        <v>1</v>
      </c>
      <c r="Q2567" s="41" t="str">
        <f>INDEX(Торг!$J:$J,MATCH($B2567,Торг!$B:$B,0))</f>
        <v>АТП</v>
      </c>
      <c r="R2567" s="4" t="b">
        <f>EXACT(VLOOKUP(A2567,Торг!$A:$A,1,0),A2567)</f>
        <v>1</v>
      </c>
    </row>
    <row r="2568" spans="1:18" ht="60" x14ac:dyDescent="0.25">
      <c r="A2568" s="110" t="s">
        <v>2187</v>
      </c>
      <c r="B2568" s="109">
        <v>248658</v>
      </c>
      <c r="C2568" s="109">
        <v>98557</v>
      </c>
      <c r="D2568" s="110" t="s">
        <v>2242</v>
      </c>
      <c r="E2568" s="110" t="s">
        <v>2704</v>
      </c>
      <c r="F2568" s="110"/>
      <c r="G2568" s="110"/>
      <c r="H2568" s="110"/>
      <c r="I2568" s="110" t="s">
        <v>10</v>
      </c>
      <c r="J2568" s="111">
        <v>900</v>
      </c>
      <c r="K2568" s="111">
        <v>1490</v>
      </c>
      <c r="L2568" s="110"/>
      <c r="M2568" s="109">
        <v>1</v>
      </c>
      <c r="N2568" s="109"/>
      <c r="O2568" s="110"/>
      <c r="P2568" s="41" t="str">
        <f t="shared" si="40"/>
        <v>1</v>
      </c>
      <c r="Q2568" s="41" t="str">
        <f>INDEX(Торг!$J:$J,MATCH($B2568,Торг!$B:$B,0))</f>
        <v>АТП</v>
      </c>
      <c r="R2568" s="4" t="b">
        <f>EXACT(VLOOKUP(A2568,Торг!$A:$A,1,0),A2568)</f>
        <v>1</v>
      </c>
    </row>
    <row r="2569" spans="1:18" ht="60" x14ac:dyDescent="0.25">
      <c r="A2569" s="110" t="s">
        <v>2187</v>
      </c>
      <c r="B2569" s="109">
        <v>248659</v>
      </c>
      <c r="C2569" s="109">
        <v>98558</v>
      </c>
      <c r="D2569" s="110" t="s">
        <v>2243</v>
      </c>
      <c r="E2569" s="110" t="s">
        <v>2704</v>
      </c>
      <c r="F2569" s="110"/>
      <c r="G2569" s="110"/>
      <c r="H2569" s="110"/>
      <c r="I2569" s="110" t="s">
        <v>10</v>
      </c>
      <c r="J2569" s="111">
        <v>900</v>
      </c>
      <c r="K2569" s="111">
        <v>1490</v>
      </c>
      <c r="L2569" s="110"/>
      <c r="M2569" s="109">
        <v>1</v>
      </c>
      <c r="N2569" s="109"/>
      <c r="O2569" s="110"/>
      <c r="P2569" s="41" t="str">
        <f t="shared" si="40"/>
        <v>1</v>
      </c>
      <c r="Q2569" s="41" t="str">
        <f>INDEX(Торг!$J:$J,MATCH($B2569,Торг!$B:$B,0))</f>
        <v>АТП</v>
      </c>
      <c r="R2569" s="4" t="b">
        <f>EXACT(VLOOKUP(A2569,Торг!$A:$A,1,0),A2569)</f>
        <v>1</v>
      </c>
    </row>
    <row r="2570" spans="1:18" ht="60" x14ac:dyDescent="0.25">
      <c r="A2570" s="110" t="s">
        <v>2187</v>
      </c>
      <c r="B2570" s="109">
        <v>248660</v>
      </c>
      <c r="C2570" s="109">
        <v>98559</v>
      </c>
      <c r="D2570" s="110" t="s">
        <v>2244</v>
      </c>
      <c r="E2570" s="110" t="s">
        <v>2704</v>
      </c>
      <c r="F2570" s="110"/>
      <c r="G2570" s="110"/>
      <c r="H2570" s="110"/>
      <c r="I2570" s="110" t="s">
        <v>10</v>
      </c>
      <c r="J2570" s="111">
        <v>900</v>
      </c>
      <c r="K2570" s="111">
        <v>1490</v>
      </c>
      <c r="L2570" s="110"/>
      <c r="M2570" s="109">
        <v>1</v>
      </c>
      <c r="N2570" s="109"/>
      <c r="O2570" s="110"/>
      <c r="P2570" s="41" t="str">
        <f t="shared" si="40"/>
        <v>1</v>
      </c>
      <c r="Q2570" s="41" t="str">
        <f>INDEX(Торг!$J:$J,MATCH($B2570,Торг!$B:$B,0))</f>
        <v>АТП</v>
      </c>
      <c r="R2570" s="4" t="b">
        <f>EXACT(VLOOKUP(A2570,Торг!$A:$A,1,0),A2570)</f>
        <v>1</v>
      </c>
    </row>
    <row r="2571" spans="1:18" ht="60" x14ac:dyDescent="0.25">
      <c r="A2571" s="110" t="s">
        <v>2187</v>
      </c>
      <c r="B2571" s="109">
        <v>248661</v>
      </c>
      <c r="C2571" s="109">
        <v>98560</v>
      </c>
      <c r="D2571" s="110" t="s">
        <v>2245</v>
      </c>
      <c r="E2571" s="110" t="s">
        <v>2704</v>
      </c>
      <c r="F2571" s="110"/>
      <c r="G2571" s="110"/>
      <c r="H2571" s="110"/>
      <c r="I2571" s="110" t="s">
        <v>10</v>
      </c>
      <c r="J2571" s="111">
        <v>900</v>
      </c>
      <c r="K2571" s="111">
        <v>1490</v>
      </c>
      <c r="L2571" s="110"/>
      <c r="M2571" s="109">
        <v>1</v>
      </c>
      <c r="N2571" s="109"/>
      <c r="O2571" s="110"/>
      <c r="P2571" s="41" t="str">
        <f t="shared" si="40"/>
        <v>1</v>
      </c>
      <c r="Q2571" s="41" t="str">
        <f>INDEX(Торг!$J:$J,MATCH($B2571,Торг!$B:$B,0))</f>
        <v>АТП</v>
      </c>
      <c r="R2571" s="4" t="b">
        <f>EXACT(VLOOKUP(A2571,Торг!$A:$A,1,0),A2571)</f>
        <v>1</v>
      </c>
    </row>
    <row r="2572" spans="1:18" ht="60" x14ac:dyDescent="0.25">
      <c r="A2572" s="110" t="s">
        <v>2187</v>
      </c>
      <c r="B2572" s="109">
        <v>248662</v>
      </c>
      <c r="C2572" s="109">
        <v>98561</v>
      </c>
      <c r="D2572" s="110" t="s">
        <v>2246</v>
      </c>
      <c r="E2572" s="110" t="s">
        <v>2704</v>
      </c>
      <c r="F2572" s="110"/>
      <c r="G2572" s="110"/>
      <c r="H2572" s="110"/>
      <c r="I2572" s="110" t="s">
        <v>10</v>
      </c>
      <c r="J2572" s="111">
        <v>900</v>
      </c>
      <c r="K2572" s="111">
        <v>1490</v>
      </c>
      <c r="L2572" s="110"/>
      <c r="M2572" s="109">
        <v>1</v>
      </c>
      <c r="N2572" s="109"/>
      <c r="O2572" s="110"/>
      <c r="P2572" s="41" t="str">
        <f t="shared" si="40"/>
        <v>1</v>
      </c>
      <c r="Q2572" s="41" t="str">
        <f>INDEX(Торг!$J:$J,MATCH($B2572,Торг!$B:$B,0))</f>
        <v>АТП</v>
      </c>
      <c r="R2572" s="4" t="b">
        <f>EXACT(VLOOKUP(A2572,Торг!$A:$A,1,0),A2572)</f>
        <v>1</v>
      </c>
    </row>
    <row r="2573" spans="1:18" ht="60" x14ac:dyDescent="0.25">
      <c r="A2573" s="110" t="s">
        <v>2187</v>
      </c>
      <c r="B2573" s="109">
        <v>248663</v>
      </c>
      <c r="C2573" s="109">
        <v>98562</v>
      </c>
      <c r="D2573" s="110" t="s">
        <v>2247</v>
      </c>
      <c r="E2573" s="110" t="s">
        <v>2704</v>
      </c>
      <c r="F2573" s="110"/>
      <c r="G2573" s="110"/>
      <c r="H2573" s="110"/>
      <c r="I2573" s="110" t="s">
        <v>10</v>
      </c>
      <c r="J2573" s="111">
        <v>900</v>
      </c>
      <c r="K2573" s="111">
        <v>1490</v>
      </c>
      <c r="L2573" s="110"/>
      <c r="M2573" s="109">
        <v>1</v>
      </c>
      <c r="N2573" s="109"/>
      <c r="O2573" s="110"/>
      <c r="P2573" s="41" t="str">
        <f t="shared" si="40"/>
        <v>1</v>
      </c>
      <c r="Q2573" s="41" t="str">
        <f>INDEX(Торг!$J:$J,MATCH($B2573,Торг!$B:$B,0))</f>
        <v>АТП</v>
      </c>
      <c r="R2573" s="4" t="b">
        <f>EXACT(VLOOKUP(A2573,Торг!$A:$A,1,0),A2573)</f>
        <v>1</v>
      </c>
    </row>
    <row r="2574" spans="1:18" ht="60" x14ac:dyDescent="0.25">
      <c r="A2574" s="110" t="s">
        <v>2187</v>
      </c>
      <c r="B2574" s="109">
        <v>248664</v>
      </c>
      <c r="C2574" s="109">
        <v>98563</v>
      </c>
      <c r="D2574" s="110" t="s">
        <v>2248</v>
      </c>
      <c r="E2574" s="110" t="s">
        <v>2704</v>
      </c>
      <c r="F2574" s="110"/>
      <c r="G2574" s="110"/>
      <c r="H2574" s="110"/>
      <c r="I2574" s="110" t="s">
        <v>10</v>
      </c>
      <c r="J2574" s="111">
        <v>900</v>
      </c>
      <c r="K2574" s="111">
        <v>1490</v>
      </c>
      <c r="L2574" s="110"/>
      <c r="M2574" s="109">
        <v>1</v>
      </c>
      <c r="N2574" s="109"/>
      <c r="O2574" s="110"/>
      <c r="P2574" s="41" t="str">
        <f t="shared" si="40"/>
        <v>1</v>
      </c>
      <c r="Q2574" s="41" t="str">
        <f>INDEX(Торг!$J:$J,MATCH($B2574,Торг!$B:$B,0))</f>
        <v>АТП</v>
      </c>
      <c r="R2574" s="4" t="b">
        <f>EXACT(VLOOKUP(A2574,Торг!$A:$A,1,0),A2574)</f>
        <v>1</v>
      </c>
    </row>
    <row r="2575" spans="1:18" ht="60" x14ac:dyDescent="0.25">
      <c r="A2575" s="110" t="s">
        <v>2187</v>
      </c>
      <c r="B2575" s="109">
        <v>248665</v>
      </c>
      <c r="C2575" s="109">
        <v>98564</v>
      </c>
      <c r="D2575" s="110" t="s">
        <v>2249</v>
      </c>
      <c r="E2575" s="110" t="s">
        <v>2704</v>
      </c>
      <c r="F2575" s="110"/>
      <c r="G2575" s="110"/>
      <c r="H2575" s="110"/>
      <c r="I2575" s="110" t="s">
        <v>10</v>
      </c>
      <c r="J2575" s="111">
        <v>900</v>
      </c>
      <c r="K2575" s="111">
        <v>1490</v>
      </c>
      <c r="L2575" s="110"/>
      <c r="M2575" s="109">
        <v>1</v>
      </c>
      <c r="N2575" s="109"/>
      <c r="O2575" s="110"/>
      <c r="P2575" s="41" t="str">
        <f t="shared" si="40"/>
        <v>1</v>
      </c>
      <c r="Q2575" s="41" t="str">
        <f>INDEX(Торг!$J:$J,MATCH($B2575,Торг!$B:$B,0))</f>
        <v>АТП</v>
      </c>
      <c r="R2575" s="4" t="b">
        <f>EXACT(VLOOKUP(A2575,Торг!$A:$A,1,0),A2575)</f>
        <v>1</v>
      </c>
    </row>
    <row r="2576" spans="1:18" ht="60" x14ac:dyDescent="0.25">
      <c r="A2576" s="110" t="s">
        <v>2187</v>
      </c>
      <c r="B2576" s="109">
        <v>248666</v>
      </c>
      <c r="C2576" s="109">
        <v>98565</v>
      </c>
      <c r="D2576" s="110" t="s">
        <v>2250</v>
      </c>
      <c r="E2576" s="110" t="s">
        <v>2704</v>
      </c>
      <c r="F2576" s="110"/>
      <c r="G2576" s="110"/>
      <c r="H2576" s="110"/>
      <c r="I2576" s="110" t="s">
        <v>10</v>
      </c>
      <c r="J2576" s="111">
        <v>900</v>
      </c>
      <c r="K2576" s="111">
        <v>1490</v>
      </c>
      <c r="L2576" s="110"/>
      <c r="M2576" s="109">
        <v>1</v>
      </c>
      <c r="N2576" s="109"/>
      <c r="O2576" s="110"/>
      <c r="P2576" s="41" t="str">
        <f t="shared" si="40"/>
        <v>1</v>
      </c>
      <c r="Q2576" s="41" t="str">
        <f>INDEX(Торг!$J:$J,MATCH($B2576,Торг!$B:$B,0))</f>
        <v>АТП</v>
      </c>
      <c r="R2576" s="4" t="b">
        <f>EXACT(VLOOKUP(A2576,Торг!$A:$A,1,0),A2576)</f>
        <v>1</v>
      </c>
    </row>
    <row r="2577" spans="1:18" ht="60" x14ac:dyDescent="0.25">
      <c r="A2577" s="110" t="s">
        <v>2187</v>
      </c>
      <c r="B2577" s="109">
        <v>248667</v>
      </c>
      <c r="C2577" s="109">
        <v>98566</v>
      </c>
      <c r="D2577" s="110" t="s">
        <v>2251</v>
      </c>
      <c r="E2577" s="110" t="s">
        <v>2704</v>
      </c>
      <c r="F2577" s="110"/>
      <c r="G2577" s="110"/>
      <c r="H2577" s="110"/>
      <c r="I2577" s="110" t="s">
        <v>10</v>
      </c>
      <c r="J2577" s="111">
        <v>900</v>
      </c>
      <c r="K2577" s="111">
        <v>1490</v>
      </c>
      <c r="L2577" s="110"/>
      <c r="M2577" s="109">
        <v>1</v>
      </c>
      <c r="N2577" s="109"/>
      <c r="O2577" s="110"/>
      <c r="P2577" s="41" t="str">
        <f t="shared" si="40"/>
        <v>1</v>
      </c>
      <c r="Q2577" s="41" t="str">
        <f>INDEX(Торг!$J:$J,MATCH($B2577,Торг!$B:$B,0))</f>
        <v>АТП</v>
      </c>
      <c r="R2577" s="4" t="b">
        <f>EXACT(VLOOKUP(A2577,Торг!$A:$A,1,0),A2577)</f>
        <v>1</v>
      </c>
    </row>
    <row r="2578" spans="1:18" ht="60" x14ac:dyDescent="0.25">
      <c r="A2578" s="110" t="s">
        <v>2187</v>
      </c>
      <c r="B2578" s="109">
        <v>248668</v>
      </c>
      <c r="C2578" s="109">
        <v>98567</v>
      </c>
      <c r="D2578" s="110" t="s">
        <v>2252</v>
      </c>
      <c r="E2578" s="110" t="s">
        <v>2704</v>
      </c>
      <c r="F2578" s="110"/>
      <c r="G2578" s="110"/>
      <c r="H2578" s="110"/>
      <c r="I2578" s="110" t="s">
        <v>10</v>
      </c>
      <c r="J2578" s="111">
        <v>900</v>
      </c>
      <c r="K2578" s="111">
        <v>1490</v>
      </c>
      <c r="L2578" s="110"/>
      <c r="M2578" s="109">
        <v>1</v>
      </c>
      <c r="N2578" s="109"/>
      <c r="O2578" s="110"/>
      <c r="P2578" s="41" t="str">
        <f t="shared" si="40"/>
        <v>1</v>
      </c>
      <c r="Q2578" s="41" t="str">
        <f>INDEX(Торг!$J:$J,MATCH($B2578,Торг!$B:$B,0))</f>
        <v>АТП</v>
      </c>
      <c r="R2578" s="4" t="b">
        <f>EXACT(VLOOKUP(A2578,Торг!$A:$A,1,0),A2578)</f>
        <v>1</v>
      </c>
    </row>
    <row r="2579" spans="1:18" ht="60" x14ac:dyDescent="0.25">
      <c r="A2579" s="110" t="s">
        <v>2187</v>
      </c>
      <c r="B2579" s="109">
        <v>248669</v>
      </c>
      <c r="C2579" s="109">
        <v>98568</v>
      </c>
      <c r="D2579" s="110" t="s">
        <v>2253</v>
      </c>
      <c r="E2579" s="110" t="s">
        <v>2704</v>
      </c>
      <c r="F2579" s="110"/>
      <c r="G2579" s="110"/>
      <c r="H2579" s="110"/>
      <c r="I2579" s="110" t="s">
        <v>10</v>
      </c>
      <c r="J2579" s="111">
        <v>900</v>
      </c>
      <c r="K2579" s="111">
        <v>1490</v>
      </c>
      <c r="L2579" s="110"/>
      <c r="M2579" s="109">
        <v>1</v>
      </c>
      <c r="N2579" s="109"/>
      <c r="O2579" s="110"/>
      <c r="P2579" s="41" t="str">
        <f t="shared" si="40"/>
        <v>1</v>
      </c>
      <c r="Q2579" s="41" t="str">
        <f>INDEX(Торг!$J:$J,MATCH($B2579,Торг!$B:$B,0))</f>
        <v>АТП</v>
      </c>
      <c r="R2579" s="4" t="b">
        <f>EXACT(VLOOKUP(A2579,Торг!$A:$A,1,0),A2579)</f>
        <v>1</v>
      </c>
    </row>
    <row r="2580" spans="1:18" ht="60" x14ac:dyDescent="0.25">
      <c r="A2580" s="110" t="s">
        <v>2187</v>
      </c>
      <c r="B2580" s="109">
        <v>248670</v>
      </c>
      <c r="C2580" s="109">
        <v>98569</v>
      </c>
      <c r="D2580" s="110" t="s">
        <v>2254</v>
      </c>
      <c r="E2580" s="110" t="s">
        <v>2704</v>
      </c>
      <c r="F2580" s="110"/>
      <c r="G2580" s="110"/>
      <c r="H2580" s="110"/>
      <c r="I2580" s="110" t="s">
        <v>10</v>
      </c>
      <c r="J2580" s="111">
        <v>900</v>
      </c>
      <c r="K2580" s="111">
        <v>1490</v>
      </c>
      <c r="L2580" s="110"/>
      <c r="M2580" s="109">
        <v>1</v>
      </c>
      <c r="N2580" s="109"/>
      <c r="O2580" s="110"/>
      <c r="P2580" s="41" t="str">
        <f t="shared" si="40"/>
        <v>1</v>
      </c>
      <c r="Q2580" s="41" t="str">
        <f>INDEX(Торг!$J:$J,MATCH($B2580,Торг!$B:$B,0))</f>
        <v>АТП</v>
      </c>
      <c r="R2580" s="4" t="b">
        <f>EXACT(VLOOKUP(A2580,Торг!$A:$A,1,0),A2580)</f>
        <v>1</v>
      </c>
    </row>
    <row r="2581" spans="1:18" ht="60" x14ac:dyDescent="0.25">
      <c r="A2581" s="110" t="s">
        <v>2187</v>
      </c>
      <c r="B2581" s="109">
        <v>248671</v>
      </c>
      <c r="C2581" s="109">
        <v>98570</v>
      </c>
      <c r="D2581" s="110" t="s">
        <v>2255</v>
      </c>
      <c r="E2581" s="110" t="s">
        <v>2704</v>
      </c>
      <c r="F2581" s="110"/>
      <c r="G2581" s="110"/>
      <c r="H2581" s="110"/>
      <c r="I2581" s="110" t="s">
        <v>10</v>
      </c>
      <c r="J2581" s="111">
        <v>900</v>
      </c>
      <c r="K2581" s="111">
        <v>1490</v>
      </c>
      <c r="L2581" s="110"/>
      <c r="M2581" s="109">
        <v>1</v>
      </c>
      <c r="N2581" s="109"/>
      <c r="O2581" s="110"/>
      <c r="P2581" s="41" t="str">
        <f t="shared" si="40"/>
        <v>1</v>
      </c>
      <c r="Q2581" s="41" t="str">
        <f>INDEX(Торг!$J:$J,MATCH($B2581,Торг!$B:$B,0))</f>
        <v>АТП</v>
      </c>
      <c r="R2581" s="4" t="b">
        <f>EXACT(VLOOKUP(A2581,Торг!$A:$A,1,0),A2581)</f>
        <v>1</v>
      </c>
    </row>
    <row r="2582" spans="1:18" ht="60" x14ac:dyDescent="0.25">
      <c r="A2582" s="110" t="s">
        <v>2187</v>
      </c>
      <c r="B2582" s="109">
        <v>248672</v>
      </c>
      <c r="C2582" s="109">
        <v>98571</v>
      </c>
      <c r="D2582" s="110" t="s">
        <v>2256</v>
      </c>
      <c r="E2582" s="110" t="s">
        <v>2704</v>
      </c>
      <c r="F2582" s="110"/>
      <c r="G2582" s="110"/>
      <c r="H2582" s="110"/>
      <c r="I2582" s="110" t="s">
        <v>10</v>
      </c>
      <c r="J2582" s="111">
        <v>900</v>
      </c>
      <c r="K2582" s="111">
        <v>1490</v>
      </c>
      <c r="L2582" s="110"/>
      <c r="M2582" s="109">
        <v>1</v>
      </c>
      <c r="N2582" s="109"/>
      <c r="O2582" s="110"/>
      <c r="P2582" s="41" t="str">
        <f t="shared" si="40"/>
        <v>1</v>
      </c>
      <c r="Q2582" s="41" t="str">
        <f>INDEX(Торг!$J:$J,MATCH($B2582,Торг!$B:$B,0))</f>
        <v>АТП</v>
      </c>
      <c r="R2582" s="4" t="b">
        <f>EXACT(VLOOKUP(A2582,Торг!$A:$A,1,0),A2582)</f>
        <v>1</v>
      </c>
    </row>
    <row r="2583" spans="1:18" ht="60" x14ac:dyDescent="0.25">
      <c r="A2583" s="110" t="s">
        <v>2187</v>
      </c>
      <c r="B2583" s="109">
        <v>248673</v>
      </c>
      <c r="C2583" s="109">
        <v>98572</v>
      </c>
      <c r="D2583" s="110" t="s">
        <v>2257</v>
      </c>
      <c r="E2583" s="110" t="s">
        <v>2704</v>
      </c>
      <c r="F2583" s="110"/>
      <c r="G2583" s="110"/>
      <c r="H2583" s="110"/>
      <c r="I2583" s="110" t="s">
        <v>10</v>
      </c>
      <c r="J2583" s="111">
        <v>900</v>
      </c>
      <c r="K2583" s="111">
        <v>1490</v>
      </c>
      <c r="L2583" s="110"/>
      <c r="M2583" s="109">
        <v>1</v>
      </c>
      <c r="N2583" s="109"/>
      <c r="O2583" s="110"/>
      <c r="P2583" s="41" t="str">
        <f t="shared" si="40"/>
        <v>1</v>
      </c>
      <c r="Q2583" s="41" t="str">
        <f>INDEX(Торг!$J:$J,MATCH($B2583,Торг!$B:$B,0))</f>
        <v>АТП</v>
      </c>
      <c r="R2583" s="4" t="b">
        <f>EXACT(VLOOKUP(A2583,Торг!$A:$A,1,0),A2583)</f>
        <v>1</v>
      </c>
    </row>
    <row r="2584" spans="1:18" ht="60" x14ac:dyDescent="0.25">
      <c r="A2584" s="110" t="s">
        <v>2187</v>
      </c>
      <c r="B2584" s="109">
        <v>248674</v>
      </c>
      <c r="C2584" s="109">
        <v>98573</v>
      </c>
      <c r="D2584" s="110" t="s">
        <v>2258</v>
      </c>
      <c r="E2584" s="110" t="s">
        <v>2704</v>
      </c>
      <c r="F2584" s="110"/>
      <c r="G2584" s="110"/>
      <c r="H2584" s="110"/>
      <c r="I2584" s="110" t="s">
        <v>10</v>
      </c>
      <c r="J2584" s="111">
        <v>900</v>
      </c>
      <c r="K2584" s="111">
        <v>1490</v>
      </c>
      <c r="L2584" s="110"/>
      <c r="M2584" s="109">
        <v>1</v>
      </c>
      <c r="N2584" s="109"/>
      <c r="O2584" s="110"/>
      <c r="P2584" s="41" t="str">
        <f t="shared" si="40"/>
        <v>1</v>
      </c>
      <c r="Q2584" s="41" t="str">
        <f>INDEX(Торг!$J:$J,MATCH($B2584,Торг!$B:$B,0))</f>
        <v>АТП</v>
      </c>
      <c r="R2584" s="4" t="b">
        <f>EXACT(VLOOKUP(A2584,Торг!$A:$A,1,0),A2584)</f>
        <v>1</v>
      </c>
    </row>
    <row r="2585" spans="1:18" ht="75" x14ac:dyDescent="0.25">
      <c r="A2585" s="110" t="s">
        <v>2187</v>
      </c>
      <c r="B2585" s="109">
        <v>248675</v>
      </c>
      <c r="C2585" s="109">
        <v>98574</v>
      </c>
      <c r="D2585" s="110" t="s">
        <v>2259</v>
      </c>
      <c r="E2585" s="110" t="s">
        <v>2704</v>
      </c>
      <c r="F2585" s="110"/>
      <c r="G2585" s="110"/>
      <c r="H2585" s="110"/>
      <c r="I2585" s="110" t="s">
        <v>10</v>
      </c>
      <c r="J2585" s="111">
        <v>900</v>
      </c>
      <c r="K2585" s="111">
        <v>1490</v>
      </c>
      <c r="L2585" s="110"/>
      <c r="M2585" s="109">
        <v>1</v>
      </c>
      <c r="N2585" s="109"/>
      <c r="O2585" s="110"/>
      <c r="P2585" s="41" t="str">
        <f t="shared" si="40"/>
        <v>1</v>
      </c>
      <c r="Q2585" s="41" t="str">
        <f>INDEX(Торг!$J:$J,MATCH($B2585,Торг!$B:$B,0))</f>
        <v>АТП</v>
      </c>
      <c r="R2585" s="4" t="b">
        <f>EXACT(VLOOKUP(A2585,Торг!$A:$A,1,0),A2585)</f>
        <v>1</v>
      </c>
    </row>
    <row r="2586" spans="1:18" ht="60" x14ac:dyDescent="0.25">
      <c r="A2586" s="110" t="s">
        <v>2187</v>
      </c>
      <c r="B2586" s="109">
        <v>248676</v>
      </c>
      <c r="C2586" s="109">
        <v>98575</v>
      </c>
      <c r="D2586" s="110" t="s">
        <v>2260</v>
      </c>
      <c r="E2586" s="110" t="s">
        <v>2704</v>
      </c>
      <c r="F2586" s="110"/>
      <c r="G2586" s="110"/>
      <c r="H2586" s="110"/>
      <c r="I2586" s="110" t="s">
        <v>10</v>
      </c>
      <c r="J2586" s="111">
        <v>900</v>
      </c>
      <c r="K2586" s="111">
        <v>1490</v>
      </c>
      <c r="L2586" s="110"/>
      <c r="M2586" s="109">
        <v>1</v>
      </c>
      <c r="N2586" s="109"/>
      <c r="O2586" s="110"/>
      <c r="P2586" s="41" t="str">
        <f t="shared" si="40"/>
        <v>1</v>
      </c>
      <c r="Q2586" s="41" t="str">
        <f>INDEX(Торг!$J:$J,MATCH($B2586,Торг!$B:$B,0))</f>
        <v>АТП</v>
      </c>
      <c r="R2586" s="4" t="b">
        <f>EXACT(VLOOKUP(A2586,Торг!$A:$A,1,0),A2586)</f>
        <v>1</v>
      </c>
    </row>
    <row r="2587" spans="1:18" ht="60" x14ac:dyDescent="0.25">
      <c r="A2587" s="110" t="s">
        <v>2187</v>
      </c>
      <c r="B2587" s="109">
        <v>248677</v>
      </c>
      <c r="C2587" s="109">
        <v>98576</v>
      </c>
      <c r="D2587" s="110" t="s">
        <v>2261</v>
      </c>
      <c r="E2587" s="110" t="s">
        <v>2704</v>
      </c>
      <c r="F2587" s="110"/>
      <c r="G2587" s="110"/>
      <c r="H2587" s="110"/>
      <c r="I2587" s="110" t="s">
        <v>10</v>
      </c>
      <c r="J2587" s="111">
        <v>900</v>
      </c>
      <c r="K2587" s="111">
        <v>1490</v>
      </c>
      <c r="L2587" s="110"/>
      <c r="M2587" s="109">
        <v>1</v>
      </c>
      <c r="N2587" s="109"/>
      <c r="O2587" s="110"/>
      <c r="P2587" s="41" t="str">
        <f t="shared" si="40"/>
        <v>1</v>
      </c>
      <c r="Q2587" s="41" t="str">
        <f>INDEX(Торг!$J:$J,MATCH($B2587,Торг!$B:$B,0))</f>
        <v>АТП</v>
      </c>
      <c r="R2587" s="4" t="b">
        <f>EXACT(VLOOKUP(A2587,Торг!$A:$A,1,0),A2587)</f>
        <v>1</v>
      </c>
    </row>
    <row r="2588" spans="1:18" ht="60" x14ac:dyDescent="0.25">
      <c r="A2588" s="110" t="s">
        <v>2187</v>
      </c>
      <c r="B2588" s="109">
        <v>248678</v>
      </c>
      <c r="C2588" s="109">
        <v>98577</v>
      </c>
      <c r="D2588" s="110" t="s">
        <v>2262</v>
      </c>
      <c r="E2588" s="110" t="s">
        <v>2704</v>
      </c>
      <c r="F2588" s="110"/>
      <c r="G2588" s="110"/>
      <c r="H2588" s="110"/>
      <c r="I2588" s="110" t="s">
        <v>10</v>
      </c>
      <c r="J2588" s="111">
        <v>900</v>
      </c>
      <c r="K2588" s="111">
        <v>1490</v>
      </c>
      <c r="L2588" s="110"/>
      <c r="M2588" s="109">
        <v>1</v>
      </c>
      <c r="N2588" s="109"/>
      <c r="O2588" s="110"/>
      <c r="P2588" s="41" t="str">
        <f t="shared" si="40"/>
        <v>1</v>
      </c>
      <c r="Q2588" s="41" t="str">
        <f>INDEX(Торг!$J:$J,MATCH($B2588,Торг!$B:$B,0))</f>
        <v>АТП</v>
      </c>
      <c r="R2588" s="4" t="b">
        <f>EXACT(VLOOKUP(A2588,Торг!$A:$A,1,0),A2588)</f>
        <v>1</v>
      </c>
    </row>
    <row r="2589" spans="1:18" ht="60" x14ac:dyDescent="0.25">
      <c r="A2589" s="110" t="s">
        <v>2187</v>
      </c>
      <c r="B2589" s="109">
        <v>248679</v>
      </c>
      <c r="C2589" s="109">
        <v>98578</v>
      </c>
      <c r="D2589" s="110" t="s">
        <v>2263</v>
      </c>
      <c r="E2589" s="110" t="s">
        <v>2704</v>
      </c>
      <c r="F2589" s="110"/>
      <c r="G2589" s="110"/>
      <c r="H2589" s="110"/>
      <c r="I2589" s="110" t="s">
        <v>10</v>
      </c>
      <c r="J2589" s="111">
        <v>900</v>
      </c>
      <c r="K2589" s="111">
        <v>1490</v>
      </c>
      <c r="L2589" s="110"/>
      <c r="M2589" s="109">
        <v>1</v>
      </c>
      <c r="N2589" s="109"/>
      <c r="O2589" s="110"/>
      <c r="P2589" s="41" t="str">
        <f t="shared" si="40"/>
        <v>1</v>
      </c>
      <c r="Q2589" s="41" t="str">
        <f>INDEX(Торг!$J:$J,MATCH($B2589,Торг!$B:$B,0))</f>
        <v>АТП</v>
      </c>
      <c r="R2589" s="4" t="b">
        <f>EXACT(VLOOKUP(A2589,Торг!$A:$A,1,0),A2589)</f>
        <v>1</v>
      </c>
    </row>
    <row r="2590" spans="1:18" ht="60" x14ac:dyDescent="0.25">
      <c r="A2590" s="110" t="s">
        <v>2187</v>
      </c>
      <c r="B2590" s="109">
        <v>248680</v>
      </c>
      <c r="C2590" s="109">
        <v>98579</v>
      </c>
      <c r="D2590" s="110" t="s">
        <v>2264</v>
      </c>
      <c r="E2590" s="110" t="s">
        <v>2704</v>
      </c>
      <c r="F2590" s="110"/>
      <c r="G2590" s="110"/>
      <c r="H2590" s="110"/>
      <c r="I2590" s="110" t="s">
        <v>10</v>
      </c>
      <c r="J2590" s="111">
        <v>900</v>
      </c>
      <c r="K2590" s="111">
        <v>1490</v>
      </c>
      <c r="L2590" s="110"/>
      <c r="M2590" s="109">
        <v>1</v>
      </c>
      <c r="N2590" s="109"/>
      <c r="O2590" s="110"/>
      <c r="P2590" s="41" t="str">
        <f t="shared" si="40"/>
        <v>1</v>
      </c>
      <c r="Q2590" s="41" t="str">
        <f>INDEX(Торг!$J:$J,MATCH($B2590,Торг!$B:$B,0))</f>
        <v>АТП</v>
      </c>
      <c r="R2590" s="4" t="b">
        <f>EXACT(VLOOKUP(A2590,Торг!$A:$A,1,0),A2590)</f>
        <v>1</v>
      </c>
    </row>
    <row r="2591" spans="1:18" ht="60" x14ac:dyDescent="0.25">
      <c r="A2591" s="110" t="s">
        <v>2187</v>
      </c>
      <c r="B2591" s="109">
        <v>248681</v>
      </c>
      <c r="C2591" s="109">
        <v>98580</v>
      </c>
      <c r="D2591" s="110" t="s">
        <v>2265</v>
      </c>
      <c r="E2591" s="110" t="s">
        <v>2704</v>
      </c>
      <c r="F2591" s="110"/>
      <c r="G2591" s="110"/>
      <c r="H2591" s="110"/>
      <c r="I2591" s="110" t="s">
        <v>10</v>
      </c>
      <c r="J2591" s="111">
        <v>900</v>
      </c>
      <c r="K2591" s="111">
        <v>1490</v>
      </c>
      <c r="L2591" s="110"/>
      <c r="M2591" s="109">
        <v>1</v>
      </c>
      <c r="N2591" s="109"/>
      <c r="O2591" s="110"/>
      <c r="P2591" s="41" t="str">
        <f t="shared" si="40"/>
        <v>1</v>
      </c>
      <c r="Q2591" s="41" t="str">
        <f>INDEX(Торг!$J:$J,MATCH($B2591,Торг!$B:$B,0))</f>
        <v>АТП</v>
      </c>
      <c r="R2591" s="4" t="b">
        <f>EXACT(VLOOKUP(A2591,Торг!$A:$A,1,0),A2591)</f>
        <v>1</v>
      </c>
    </row>
    <row r="2592" spans="1:18" ht="60" x14ac:dyDescent="0.25">
      <c r="A2592" s="110" t="s">
        <v>2187</v>
      </c>
      <c r="B2592" s="109">
        <v>248682</v>
      </c>
      <c r="C2592" s="109">
        <v>98581</v>
      </c>
      <c r="D2592" s="110" t="s">
        <v>2266</v>
      </c>
      <c r="E2592" s="110" t="s">
        <v>2704</v>
      </c>
      <c r="F2592" s="110"/>
      <c r="G2592" s="110"/>
      <c r="H2592" s="110"/>
      <c r="I2592" s="110" t="s">
        <v>10</v>
      </c>
      <c r="J2592" s="111">
        <v>900</v>
      </c>
      <c r="K2592" s="111">
        <v>1490</v>
      </c>
      <c r="L2592" s="110"/>
      <c r="M2592" s="109">
        <v>1</v>
      </c>
      <c r="N2592" s="109"/>
      <c r="O2592" s="110"/>
      <c r="P2592" s="41" t="str">
        <f t="shared" si="40"/>
        <v>1</v>
      </c>
      <c r="Q2592" s="41" t="str">
        <f>INDEX(Торг!$J:$J,MATCH($B2592,Торг!$B:$B,0))</f>
        <v>АТП</v>
      </c>
      <c r="R2592" s="4" t="b">
        <f>EXACT(VLOOKUP(A2592,Торг!$A:$A,1,0),A2592)</f>
        <v>1</v>
      </c>
    </row>
    <row r="2593" spans="1:18" ht="60" x14ac:dyDescent="0.25">
      <c r="A2593" s="110" t="s">
        <v>2187</v>
      </c>
      <c r="B2593" s="109">
        <v>248683</v>
      </c>
      <c r="C2593" s="109">
        <v>98582</v>
      </c>
      <c r="D2593" s="110" t="s">
        <v>2267</v>
      </c>
      <c r="E2593" s="110" t="s">
        <v>2704</v>
      </c>
      <c r="F2593" s="110"/>
      <c r="G2593" s="110"/>
      <c r="H2593" s="110"/>
      <c r="I2593" s="110" t="s">
        <v>10</v>
      </c>
      <c r="J2593" s="111">
        <v>900</v>
      </c>
      <c r="K2593" s="111">
        <v>1490</v>
      </c>
      <c r="L2593" s="110"/>
      <c r="M2593" s="109">
        <v>1</v>
      </c>
      <c r="N2593" s="109"/>
      <c r="O2593" s="110"/>
      <c r="P2593" s="41" t="str">
        <f t="shared" si="40"/>
        <v>1</v>
      </c>
      <c r="Q2593" s="41" t="str">
        <f>INDEX(Торг!$J:$J,MATCH($B2593,Торг!$B:$B,0))</f>
        <v>АТП</v>
      </c>
      <c r="R2593" s="4" t="b">
        <f>EXACT(VLOOKUP(A2593,Торг!$A:$A,1,0),A2593)</f>
        <v>1</v>
      </c>
    </row>
    <row r="2594" spans="1:18" ht="75" x14ac:dyDescent="0.25">
      <c r="A2594" s="110" t="s">
        <v>2187</v>
      </c>
      <c r="B2594" s="109">
        <v>248684</v>
      </c>
      <c r="C2594" s="109">
        <v>98583</v>
      </c>
      <c r="D2594" s="110" t="s">
        <v>2268</v>
      </c>
      <c r="E2594" s="110" t="s">
        <v>2704</v>
      </c>
      <c r="F2594" s="110"/>
      <c r="G2594" s="110"/>
      <c r="H2594" s="110"/>
      <c r="I2594" s="110" t="s">
        <v>10</v>
      </c>
      <c r="J2594" s="111">
        <v>900</v>
      </c>
      <c r="K2594" s="111">
        <v>1490</v>
      </c>
      <c r="L2594" s="110"/>
      <c r="M2594" s="109">
        <v>1</v>
      </c>
      <c r="N2594" s="109"/>
      <c r="O2594" s="110"/>
      <c r="P2594" s="41" t="str">
        <f t="shared" si="40"/>
        <v>1</v>
      </c>
      <c r="Q2594" s="41" t="str">
        <f>INDEX(Торг!$J:$J,MATCH($B2594,Торг!$B:$B,0))</f>
        <v>АТП</v>
      </c>
      <c r="R2594" s="4" t="b">
        <f>EXACT(VLOOKUP(A2594,Торг!$A:$A,1,0),A2594)</f>
        <v>1</v>
      </c>
    </row>
    <row r="2595" spans="1:18" ht="75" x14ac:dyDescent="0.25">
      <c r="A2595" s="110" t="s">
        <v>2187</v>
      </c>
      <c r="B2595" s="109">
        <v>248685</v>
      </c>
      <c r="C2595" s="109">
        <v>98584</v>
      </c>
      <c r="D2595" s="110" t="s">
        <v>2269</v>
      </c>
      <c r="E2595" s="110" t="s">
        <v>2704</v>
      </c>
      <c r="F2595" s="110"/>
      <c r="G2595" s="110"/>
      <c r="H2595" s="110"/>
      <c r="I2595" s="110" t="s">
        <v>10</v>
      </c>
      <c r="J2595" s="111">
        <v>900</v>
      </c>
      <c r="K2595" s="111">
        <v>1490</v>
      </c>
      <c r="L2595" s="110"/>
      <c r="M2595" s="109">
        <v>1</v>
      </c>
      <c r="N2595" s="109"/>
      <c r="O2595" s="110"/>
      <c r="P2595" s="41" t="str">
        <f t="shared" si="40"/>
        <v>1</v>
      </c>
      <c r="Q2595" s="41" t="str">
        <f>INDEX(Торг!$J:$J,MATCH($B2595,Торг!$B:$B,0))</f>
        <v>АТП</v>
      </c>
      <c r="R2595" s="4" t="b">
        <f>EXACT(VLOOKUP(A2595,Торг!$A:$A,1,0),A2595)</f>
        <v>1</v>
      </c>
    </row>
    <row r="2596" spans="1:18" ht="60" x14ac:dyDescent="0.25">
      <c r="A2596" s="110" t="s">
        <v>2187</v>
      </c>
      <c r="B2596" s="109">
        <v>248686</v>
      </c>
      <c r="C2596" s="109">
        <v>98585</v>
      </c>
      <c r="D2596" s="110" t="s">
        <v>2270</v>
      </c>
      <c r="E2596" s="110" t="s">
        <v>2704</v>
      </c>
      <c r="F2596" s="110"/>
      <c r="G2596" s="110"/>
      <c r="H2596" s="110"/>
      <c r="I2596" s="110" t="s">
        <v>10</v>
      </c>
      <c r="J2596" s="111">
        <v>900</v>
      </c>
      <c r="K2596" s="111">
        <v>1490</v>
      </c>
      <c r="L2596" s="110"/>
      <c r="M2596" s="109">
        <v>1</v>
      </c>
      <c r="N2596" s="109"/>
      <c r="O2596" s="110"/>
      <c r="P2596" s="41" t="str">
        <f t="shared" si="40"/>
        <v>1</v>
      </c>
      <c r="Q2596" s="41" t="str">
        <f>INDEX(Торг!$J:$J,MATCH($B2596,Торг!$B:$B,0))</f>
        <v>АТП</v>
      </c>
      <c r="R2596" s="4" t="b">
        <f>EXACT(VLOOKUP(A2596,Торг!$A:$A,1,0),A2596)</f>
        <v>1</v>
      </c>
    </row>
    <row r="2597" spans="1:18" ht="60" x14ac:dyDescent="0.25">
      <c r="A2597" s="110" t="s">
        <v>2187</v>
      </c>
      <c r="B2597" s="109">
        <v>248687</v>
      </c>
      <c r="C2597" s="109">
        <v>98586</v>
      </c>
      <c r="D2597" s="110" t="s">
        <v>2271</v>
      </c>
      <c r="E2597" s="110" t="s">
        <v>2704</v>
      </c>
      <c r="F2597" s="110"/>
      <c r="G2597" s="110"/>
      <c r="H2597" s="110"/>
      <c r="I2597" s="110" t="s">
        <v>10</v>
      </c>
      <c r="J2597" s="111">
        <v>900</v>
      </c>
      <c r="K2597" s="111">
        <v>1490</v>
      </c>
      <c r="L2597" s="110"/>
      <c r="M2597" s="109">
        <v>1</v>
      </c>
      <c r="N2597" s="109"/>
      <c r="O2597" s="110"/>
      <c r="P2597" s="41" t="str">
        <f t="shared" si="40"/>
        <v>1</v>
      </c>
      <c r="Q2597" s="41" t="str">
        <f>INDEX(Торг!$J:$J,MATCH($B2597,Торг!$B:$B,0))</f>
        <v>АТП</v>
      </c>
      <c r="R2597" s="4" t="b">
        <f>EXACT(VLOOKUP(A2597,Торг!$A:$A,1,0),A2597)</f>
        <v>1</v>
      </c>
    </row>
    <row r="2598" spans="1:18" ht="60" x14ac:dyDescent="0.25">
      <c r="A2598" s="110" t="s">
        <v>2187</v>
      </c>
      <c r="B2598" s="109">
        <v>248688</v>
      </c>
      <c r="C2598" s="109">
        <v>98587</v>
      </c>
      <c r="D2598" s="110" t="s">
        <v>2272</v>
      </c>
      <c r="E2598" s="110" t="s">
        <v>2704</v>
      </c>
      <c r="F2598" s="110"/>
      <c r="G2598" s="110"/>
      <c r="H2598" s="110"/>
      <c r="I2598" s="110" t="s">
        <v>10</v>
      </c>
      <c r="J2598" s="111">
        <v>900</v>
      </c>
      <c r="K2598" s="111">
        <v>1490</v>
      </c>
      <c r="L2598" s="110"/>
      <c r="M2598" s="109">
        <v>1</v>
      </c>
      <c r="N2598" s="109"/>
      <c r="O2598" s="110"/>
      <c r="P2598" s="41" t="str">
        <f t="shared" si="40"/>
        <v>1</v>
      </c>
      <c r="Q2598" s="41" t="str">
        <f>INDEX(Торг!$J:$J,MATCH($B2598,Торг!$B:$B,0))</f>
        <v>АТП</v>
      </c>
      <c r="R2598" s="4" t="b">
        <f>EXACT(VLOOKUP(A2598,Торг!$A:$A,1,0),A2598)</f>
        <v>1</v>
      </c>
    </row>
    <row r="2599" spans="1:18" ht="60" x14ac:dyDescent="0.25">
      <c r="A2599" s="110" t="s">
        <v>2187</v>
      </c>
      <c r="B2599" s="109">
        <v>248689</v>
      </c>
      <c r="C2599" s="109">
        <v>98588</v>
      </c>
      <c r="D2599" s="110" t="s">
        <v>2273</v>
      </c>
      <c r="E2599" s="110" t="s">
        <v>2704</v>
      </c>
      <c r="F2599" s="110"/>
      <c r="G2599" s="110"/>
      <c r="H2599" s="110"/>
      <c r="I2599" s="110" t="s">
        <v>10</v>
      </c>
      <c r="J2599" s="111">
        <v>900</v>
      </c>
      <c r="K2599" s="111">
        <v>1490</v>
      </c>
      <c r="L2599" s="110"/>
      <c r="M2599" s="109">
        <v>1</v>
      </c>
      <c r="N2599" s="109"/>
      <c r="O2599" s="110"/>
      <c r="P2599" s="41" t="str">
        <f t="shared" si="40"/>
        <v>1</v>
      </c>
      <c r="Q2599" s="41" t="str">
        <f>INDEX(Торг!$J:$J,MATCH($B2599,Торг!$B:$B,0))</f>
        <v>АТП</v>
      </c>
      <c r="R2599" s="4" t="b">
        <f>EXACT(VLOOKUP(A2599,Торг!$A:$A,1,0),A2599)</f>
        <v>1</v>
      </c>
    </row>
    <row r="2600" spans="1:18" ht="60" x14ac:dyDescent="0.25">
      <c r="A2600" s="110" t="s">
        <v>2187</v>
      </c>
      <c r="B2600" s="109">
        <v>248690</v>
      </c>
      <c r="C2600" s="109">
        <v>98589</v>
      </c>
      <c r="D2600" s="110" t="s">
        <v>2274</v>
      </c>
      <c r="E2600" s="110" t="s">
        <v>2704</v>
      </c>
      <c r="F2600" s="110"/>
      <c r="G2600" s="110"/>
      <c r="H2600" s="110"/>
      <c r="I2600" s="110" t="s">
        <v>10</v>
      </c>
      <c r="J2600" s="111">
        <v>900</v>
      </c>
      <c r="K2600" s="111">
        <v>1490</v>
      </c>
      <c r="L2600" s="110"/>
      <c r="M2600" s="109">
        <v>1</v>
      </c>
      <c r="N2600" s="109"/>
      <c r="O2600" s="110"/>
      <c r="P2600" s="41" t="str">
        <f t="shared" si="40"/>
        <v>1</v>
      </c>
      <c r="Q2600" s="41" t="str">
        <f>INDEX(Торг!$J:$J,MATCH($B2600,Торг!$B:$B,0))</f>
        <v>АТП</v>
      </c>
      <c r="R2600" s="4" t="b">
        <f>EXACT(VLOOKUP(A2600,Торг!$A:$A,1,0),A2600)</f>
        <v>1</v>
      </c>
    </row>
    <row r="2601" spans="1:18" ht="60" x14ac:dyDescent="0.25">
      <c r="A2601" s="110" t="s">
        <v>2187</v>
      </c>
      <c r="B2601" s="109">
        <v>248691</v>
      </c>
      <c r="C2601" s="109">
        <v>98590</v>
      </c>
      <c r="D2601" s="110" t="s">
        <v>2275</v>
      </c>
      <c r="E2601" s="110" t="s">
        <v>2704</v>
      </c>
      <c r="F2601" s="110"/>
      <c r="G2601" s="110"/>
      <c r="H2601" s="110"/>
      <c r="I2601" s="110" t="s">
        <v>10</v>
      </c>
      <c r="J2601" s="111">
        <v>900</v>
      </c>
      <c r="K2601" s="111">
        <v>1490</v>
      </c>
      <c r="L2601" s="110"/>
      <c r="M2601" s="109">
        <v>1</v>
      </c>
      <c r="N2601" s="109"/>
      <c r="O2601" s="110"/>
      <c r="P2601" s="41" t="str">
        <f t="shared" si="40"/>
        <v>1</v>
      </c>
      <c r="Q2601" s="41" t="str">
        <f>INDEX(Торг!$J:$J,MATCH($B2601,Торг!$B:$B,0))</f>
        <v>АТП</v>
      </c>
      <c r="R2601" s="4" t="b">
        <f>EXACT(VLOOKUP(A2601,Торг!$A:$A,1,0),A2601)</f>
        <v>1</v>
      </c>
    </row>
    <row r="2602" spans="1:18" ht="60" x14ac:dyDescent="0.25">
      <c r="A2602" s="110" t="s">
        <v>2187</v>
      </c>
      <c r="B2602" s="109">
        <v>248692</v>
      </c>
      <c r="C2602" s="109">
        <v>98591</v>
      </c>
      <c r="D2602" s="110" t="s">
        <v>2276</v>
      </c>
      <c r="E2602" s="110" t="s">
        <v>2704</v>
      </c>
      <c r="F2602" s="110"/>
      <c r="G2602" s="110"/>
      <c r="H2602" s="110"/>
      <c r="I2602" s="110" t="s">
        <v>10</v>
      </c>
      <c r="J2602" s="111">
        <v>900</v>
      </c>
      <c r="K2602" s="111">
        <v>1490</v>
      </c>
      <c r="L2602" s="110"/>
      <c r="M2602" s="109">
        <v>1</v>
      </c>
      <c r="N2602" s="109"/>
      <c r="O2602" s="110"/>
      <c r="P2602" s="41" t="str">
        <f t="shared" si="40"/>
        <v>1</v>
      </c>
      <c r="Q2602" s="41" t="str">
        <f>INDEX(Торг!$J:$J,MATCH($B2602,Торг!$B:$B,0))</f>
        <v>АТП</v>
      </c>
      <c r="R2602" s="4" t="b">
        <f>EXACT(VLOOKUP(A2602,Торг!$A:$A,1,0),A2602)</f>
        <v>1</v>
      </c>
    </row>
    <row r="2603" spans="1:18" ht="60" x14ac:dyDescent="0.25">
      <c r="A2603" s="110" t="s">
        <v>2187</v>
      </c>
      <c r="B2603" s="109">
        <v>248693</v>
      </c>
      <c r="C2603" s="109">
        <v>98592</v>
      </c>
      <c r="D2603" s="110" t="s">
        <v>2277</v>
      </c>
      <c r="E2603" s="110" t="s">
        <v>2704</v>
      </c>
      <c r="F2603" s="110"/>
      <c r="G2603" s="110"/>
      <c r="H2603" s="110"/>
      <c r="I2603" s="110" t="s">
        <v>10</v>
      </c>
      <c r="J2603" s="111">
        <v>900</v>
      </c>
      <c r="K2603" s="111">
        <v>1490</v>
      </c>
      <c r="L2603" s="110"/>
      <c r="M2603" s="109">
        <v>1</v>
      </c>
      <c r="N2603" s="109"/>
      <c r="O2603" s="110"/>
      <c r="P2603" s="41" t="str">
        <f t="shared" si="40"/>
        <v>1</v>
      </c>
      <c r="Q2603" s="41" t="str">
        <f>INDEX(Торг!$J:$J,MATCH($B2603,Торг!$B:$B,0))</f>
        <v>АТП</v>
      </c>
      <c r="R2603" s="4" t="b">
        <f>EXACT(VLOOKUP(A2603,Торг!$A:$A,1,0),A2603)</f>
        <v>1</v>
      </c>
    </row>
    <row r="2604" spans="1:18" ht="60" x14ac:dyDescent="0.25">
      <c r="A2604" s="110" t="s">
        <v>2187</v>
      </c>
      <c r="B2604" s="109">
        <v>248694</v>
      </c>
      <c r="C2604" s="109">
        <v>98593</v>
      </c>
      <c r="D2604" s="110" t="s">
        <v>2278</v>
      </c>
      <c r="E2604" s="110" t="s">
        <v>2704</v>
      </c>
      <c r="F2604" s="110"/>
      <c r="G2604" s="110"/>
      <c r="H2604" s="110"/>
      <c r="I2604" s="110" t="s">
        <v>10</v>
      </c>
      <c r="J2604" s="111">
        <v>900</v>
      </c>
      <c r="K2604" s="111">
        <v>1490</v>
      </c>
      <c r="L2604" s="110"/>
      <c r="M2604" s="109">
        <v>1</v>
      </c>
      <c r="N2604" s="109"/>
      <c r="O2604" s="110"/>
      <c r="P2604" s="41" t="str">
        <f t="shared" si="40"/>
        <v>1</v>
      </c>
      <c r="Q2604" s="41" t="str">
        <f>INDEX(Торг!$J:$J,MATCH($B2604,Торг!$B:$B,0))</f>
        <v>АТП</v>
      </c>
      <c r="R2604" s="4" t="b">
        <f>EXACT(VLOOKUP(A2604,Торг!$A:$A,1,0),A2604)</f>
        <v>1</v>
      </c>
    </row>
    <row r="2605" spans="1:18" ht="60" x14ac:dyDescent="0.25">
      <c r="A2605" s="110" t="s">
        <v>2187</v>
      </c>
      <c r="B2605" s="109">
        <v>248695</v>
      </c>
      <c r="C2605" s="109">
        <v>98594</v>
      </c>
      <c r="D2605" s="110" t="s">
        <v>2279</v>
      </c>
      <c r="E2605" s="110" t="s">
        <v>2704</v>
      </c>
      <c r="F2605" s="110"/>
      <c r="G2605" s="110"/>
      <c r="H2605" s="110"/>
      <c r="I2605" s="110" t="s">
        <v>10</v>
      </c>
      <c r="J2605" s="111">
        <v>900</v>
      </c>
      <c r="K2605" s="111">
        <v>1490</v>
      </c>
      <c r="L2605" s="110"/>
      <c r="M2605" s="109">
        <v>1</v>
      </c>
      <c r="N2605" s="109"/>
      <c r="O2605" s="110"/>
      <c r="P2605" s="41" t="str">
        <f t="shared" si="40"/>
        <v>1</v>
      </c>
      <c r="Q2605" s="41" t="str">
        <f>INDEX(Торг!$J:$J,MATCH($B2605,Торг!$B:$B,0))</f>
        <v>АТП</v>
      </c>
      <c r="R2605" s="4" t="b">
        <f>EXACT(VLOOKUP(A2605,Торг!$A:$A,1,0),A2605)</f>
        <v>1</v>
      </c>
    </row>
    <row r="2606" spans="1:18" ht="75" x14ac:dyDescent="0.25">
      <c r="A2606" s="110" t="s">
        <v>2187</v>
      </c>
      <c r="B2606" s="109">
        <v>248696</v>
      </c>
      <c r="C2606" s="109">
        <v>98595</v>
      </c>
      <c r="D2606" s="110" t="s">
        <v>2280</v>
      </c>
      <c r="E2606" s="110" t="s">
        <v>2704</v>
      </c>
      <c r="F2606" s="110"/>
      <c r="G2606" s="110"/>
      <c r="H2606" s="110"/>
      <c r="I2606" s="110" t="s">
        <v>10</v>
      </c>
      <c r="J2606" s="111">
        <v>900</v>
      </c>
      <c r="K2606" s="111">
        <v>1490</v>
      </c>
      <c r="L2606" s="110"/>
      <c r="M2606" s="109">
        <v>1</v>
      </c>
      <c r="N2606" s="109"/>
      <c r="O2606" s="110"/>
      <c r="P2606" s="41" t="str">
        <f t="shared" si="40"/>
        <v>1</v>
      </c>
      <c r="Q2606" s="41" t="str">
        <f>INDEX(Торг!$J:$J,MATCH($B2606,Торг!$B:$B,0))</f>
        <v>АТП</v>
      </c>
      <c r="R2606" s="4" t="b">
        <f>EXACT(VLOOKUP(A2606,Торг!$A:$A,1,0),A2606)</f>
        <v>1</v>
      </c>
    </row>
    <row r="2607" spans="1:18" ht="60" x14ac:dyDescent="0.25">
      <c r="A2607" s="110" t="s">
        <v>2187</v>
      </c>
      <c r="B2607" s="109">
        <v>248697</v>
      </c>
      <c r="C2607" s="109">
        <v>98596</v>
      </c>
      <c r="D2607" s="110" t="s">
        <v>2281</v>
      </c>
      <c r="E2607" s="110" t="s">
        <v>2704</v>
      </c>
      <c r="F2607" s="110"/>
      <c r="G2607" s="110"/>
      <c r="H2607" s="110"/>
      <c r="I2607" s="110" t="s">
        <v>10</v>
      </c>
      <c r="J2607" s="111">
        <v>900</v>
      </c>
      <c r="K2607" s="111">
        <v>1490</v>
      </c>
      <c r="L2607" s="110"/>
      <c r="M2607" s="109">
        <v>1</v>
      </c>
      <c r="N2607" s="109"/>
      <c r="O2607" s="110"/>
      <c r="P2607" s="41" t="str">
        <f t="shared" si="40"/>
        <v>1</v>
      </c>
      <c r="Q2607" s="41" t="str">
        <f>INDEX(Торг!$J:$J,MATCH($B2607,Торг!$B:$B,0))</f>
        <v>АТП</v>
      </c>
      <c r="R2607" s="4" t="b">
        <f>EXACT(VLOOKUP(A2607,Торг!$A:$A,1,0),A2607)</f>
        <v>1</v>
      </c>
    </row>
    <row r="2608" spans="1:18" ht="60" x14ac:dyDescent="0.25">
      <c r="A2608" s="110" t="s">
        <v>2187</v>
      </c>
      <c r="B2608" s="109">
        <v>248698</v>
      </c>
      <c r="C2608" s="109">
        <v>98597</v>
      </c>
      <c r="D2608" s="110" t="s">
        <v>2282</v>
      </c>
      <c r="E2608" s="110" t="s">
        <v>2704</v>
      </c>
      <c r="F2608" s="110"/>
      <c r="G2608" s="110"/>
      <c r="H2608" s="110"/>
      <c r="I2608" s="110" t="s">
        <v>10</v>
      </c>
      <c r="J2608" s="111">
        <v>900</v>
      </c>
      <c r="K2608" s="111">
        <v>1490</v>
      </c>
      <c r="L2608" s="110"/>
      <c r="M2608" s="109">
        <v>1</v>
      </c>
      <c r="N2608" s="109"/>
      <c r="O2608" s="110"/>
      <c r="P2608" s="41" t="str">
        <f t="shared" si="40"/>
        <v>1</v>
      </c>
      <c r="Q2608" s="41" t="str">
        <f>INDEX(Торг!$J:$J,MATCH($B2608,Торг!$B:$B,0))</f>
        <v>АТП</v>
      </c>
      <c r="R2608" s="4" t="b">
        <f>EXACT(VLOOKUP(A2608,Торг!$A:$A,1,0),A2608)</f>
        <v>1</v>
      </c>
    </row>
    <row r="2609" spans="1:18" ht="60" x14ac:dyDescent="0.25">
      <c r="A2609" s="110" t="s">
        <v>2187</v>
      </c>
      <c r="B2609" s="109">
        <v>248699</v>
      </c>
      <c r="C2609" s="109">
        <v>98598</v>
      </c>
      <c r="D2609" s="110" t="s">
        <v>2283</v>
      </c>
      <c r="E2609" s="110" t="s">
        <v>2704</v>
      </c>
      <c r="F2609" s="110"/>
      <c r="G2609" s="110"/>
      <c r="H2609" s="110"/>
      <c r="I2609" s="110" t="s">
        <v>10</v>
      </c>
      <c r="J2609" s="111">
        <v>900</v>
      </c>
      <c r="K2609" s="111">
        <v>1490</v>
      </c>
      <c r="L2609" s="110"/>
      <c r="M2609" s="109">
        <v>1</v>
      </c>
      <c r="N2609" s="109"/>
      <c r="O2609" s="110"/>
      <c r="P2609" s="41" t="str">
        <f t="shared" si="40"/>
        <v>1</v>
      </c>
      <c r="Q2609" s="41" t="str">
        <f>INDEX(Торг!$J:$J,MATCH($B2609,Торг!$B:$B,0))</f>
        <v>АТП</v>
      </c>
      <c r="R2609" s="4" t="b">
        <f>EXACT(VLOOKUP(A2609,Торг!$A:$A,1,0),A2609)</f>
        <v>1</v>
      </c>
    </row>
    <row r="2610" spans="1:18" ht="60" x14ac:dyDescent="0.25">
      <c r="A2610" s="110" t="s">
        <v>2187</v>
      </c>
      <c r="B2610" s="109">
        <v>248700</v>
      </c>
      <c r="C2610" s="109">
        <v>98599</v>
      </c>
      <c r="D2610" s="110" t="s">
        <v>2284</v>
      </c>
      <c r="E2610" s="110" t="s">
        <v>2704</v>
      </c>
      <c r="F2610" s="110"/>
      <c r="G2610" s="110"/>
      <c r="H2610" s="110"/>
      <c r="I2610" s="110" t="s">
        <v>10</v>
      </c>
      <c r="J2610" s="111">
        <v>900</v>
      </c>
      <c r="K2610" s="111">
        <v>1490</v>
      </c>
      <c r="L2610" s="110"/>
      <c r="M2610" s="109">
        <v>1</v>
      </c>
      <c r="N2610" s="109"/>
      <c r="O2610" s="110"/>
      <c r="P2610" s="41" t="str">
        <f t="shared" si="40"/>
        <v>1</v>
      </c>
      <c r="Q2610" s="41" t="str">
        <f>INDEX(Торг!$J:$J,MATCH($B2610,Торг!$B:$B,0))</f>
        <v>АТП</v>
      </c>
      <c r="R2610" s="4" t="b">
        <f>EXACT(VLOOKUP(A2610,Торг!$A:$A,1,0),A2610)</f>
        <v>1</v>
      </c>
    </row>
    <row r="2611" spans="1:18" ht="75" x14ac:dyDescent="0.25">
      <c r="A2611" s="110" t="s">
        <v>2187</v>
      </c>
      <c r="B2611" s="109">
        <v>248701</v>
      </c>
      <c r="C2611" s="109">
        <v>98600</v>
      </c>
      <c r="D2611" s="110" t="s">
        <v>2285</v>
      </c>
      <c r="E2611" s="110" t="s">
        <v>2704</v>
      </c>
      <c r="F2611" s="110"/>
      <c r="G2611" s="110"/>
      <c r="H2611" s="110"/>
      <c r="I2611" s="110" t="s">
        <v>10</v>
      </c>
      <c r="J2611" s="111">
        <v>900</v>
      </c>
      <c r="K2611" s="111">
        <v>1490</v>
      </c>
      <c r="L2611" s="110"/>
      <c r="M2611" s="109">
        <v>1</v>
      </c>
      <c r="N2611" s="109"/>
      <c r="O2611" s="110"/>
      <c r="P2611" s="41" t="str">
        <f t="shared" si="40"/>
        <v>1</v>
      </c>
      <c r="Q2611" s="41" t="str">
        <f>INDEX(Торг!$J:$J,MATCH($B2611,Торг!$B:$B,0))</f>
        <v>АТП</v>
      </c>
      <c r="R2611" s="4" t="b">
        <f>EXACT(VLOOKUP(A2611,Торг!$A:$A,1,0),A2611)</f>
        <v>1</v>
      </c>
    </row>
    <row r="2612" spans="1:18" ht="60" x14ac:dyDescent="0.25">
      <c r="A2612" s="110" t="s">
        <v>2187</v>
      </c>
      <c r="B2612" s="109">
        <v>248702</v>
      </c>
      <c r="C2612" s="109">
        <v>98601</v>
      </c>
      <c r="D2612" s="110" t="s">
        <v>2286</v>
      </c>
      <c r="E2612" s="110" t="s">
        <v>2704</v>
      </c>
      <c r="F2612" s="110"/>
      <c r="G2612" s="110"/>
      <c r="H2612" s="110"/>
      <c r="I2612" s="110" t="s">
        <v>10</v>
      </c>
      <c r="J2612" s="111">
        <v>900</v>
      </c>
      <c r="K2612" s="111">
        <v>1490</v>
      </c>
      <c r="L2612" s="110"/>
      <c r="M2612" s="109">
        <v>1</v>
      </c>
      <c r="N2612" s="109"/>
      <c r="O2612" s="110"/>
      <c r="P2612" s="41" t="str">
        <f t="shared" si="40"/>
        <v>1</v>
      </c>
      <c r="Q2612" s="41" t="str">
        <f>INDEX(Торг!$J:$J,MATCH($B2612,Торг!$B:$B,0))</f>
        <v>АТП</v>
      </c>
      <c r="R2612" s="4" t="b">
        <f>EXACT(VLOOKUP(A2612,Торг!$A:$A,1,0),A2612)</f>
        <v>1</v>
      </c>
    </row>
    <row r="2613" spans="1:18" ht="60" x14ac:dyDescent="0.25">
      <c r="A2613" s="110" t="s">
        <v>2187</v>
      </c>
      <c r="B2613" s="109">
        <v>248703</v>
      </c>
      <c r="C2613" s="109">
        <v>98602</v>
      </c>
      <c r="D2613" s="110" t="s">
        <v>2287</v>
      </c>
      <c r="E2613" s="110" t="s">
        <v>2704</v>
      </c>
      <c r="F2613" s="110"/>
      <c r="G2613" s="110"/>
      <c r="H2613" s="110"/>
      <c r="I2613" s="110" t="s">
        <v>10</v>
      </c>
      <c r="J2613" s="111">
        <v>900</v>
      </c>
      <c r="K2613" s="111">
        <v>1490</v>
      </c>
      <c r="L2613" s="110"/>
      <c r="M2613" s="109">
        <v>1</v>
      </c>
      <c r="N2613" s="109"/>
      <c r="O2613" s="110"/>
      <c r="P2613" s="41" t="str">
        <f t="shared" si="40"/>
        <v>1</v>
      </c>
      <c r="Q2613" s="41" t="str">
        <f>INDEX(Торг!$J:$J,MATCH($B2613,Торг!$B:$B,0))</f>
        <v>АТП</v>
      </c>
      <c r="R2613" s="4" t="b">
        <f>EXACT(VLOOKUP(A2613,Торг!$A:$A,1,0),A2613)</f>
        <v>1</v>
      </c>
    </row>
    <row r="2614" spans="1:18" ht="60" x14ac:dyDescent="0.25">
      <c r="A2614" s="110" t="s">
        <v>2187</v>
      </c>
      <c r="B2614" s="109">
        <v>248704</v>
      </c>
      <c r="C2614" s="109">
        <v>98603</v>
      </c>
      <c r="D2614" s="110" t="s">
        <v>2288</v>
      </c>
      <c r="E2614" s="110" t="s">
        <v>2704</v>
      </c>
      <c r="F2614" s="110"/>
      <c r="G2614" s="110"/>
      <c r="H2614" s="110"/>
      <c r="I2614" s="110" t="s">
        <v>10</v>
      </c>
      <c r="J2614" s="111">
        <v>900</v>
      </c>
      <c r="K2614" s="111">
        <v>1490</v>
      </c>
      <c r="L2614" s="110"/>
      <c r="M2614" s="109">
        <v>1</v>
      </c>
      <c r="N2614" s="109"/>
      <c r="O2614" s="110"/>
      <c r="P2614" s="41" t="str">
        <f t="shared" si="40"/>
        <v>1</v>
      </c>
      <c r="Q2614" s="41" t="str">
        <f>INDEX(Торг!$J:$J,MATCH($B2614,Торг!$B:$B,0))</f>
        <v>АТП</v>
      </c>
      <c r="R2614" s="4" t="b">
        <f>EXACT(VLOOKUP(A2614,Торг!$A:$A,1,0),A2614)</f>
        <v>1</v>
      </c>
    </row>
    <row r="2615" spans="1:18" ht="60" x14ac:dyDescent="0.25">
      <c r="A2615" s="110" t="s">
        <v>2187</v>
      </c>
      <c r="B2615" s="109">
        <v>248705</v>
      </c>
      <c r="C2615" s="109">
        <v>98604</v>
      </c>
      <c r="D2615" s="110" t="s">
        <v>2289</v>
      </c>
      <c r="E2615" s="110" t="s">
        <v>2704</v>
      </c>
      <c r="F2615" s="110"/>
      <c r="G2615" s="110"/>
      <c r="H2615" s="110"/>
      <c r="I2615" s="110" t="s">
        <v>10</v>
      </c>
      <c r="J2615" s="111">
        <v>900</v>
      </c>
      <c r="K2615" s="111">
        <v>1490</v>
      </c>
      <c r="L2615" s="110"/>
      <c r="M2615" s="109">
        <v>1</v>
      </c>
      <c r="N2615" s="109"/>
      <c r="O2615" s="110"/>
      <c r="P2615" s="41" t="str">
        <f t="shared" si="40"/>
        <v>1</v>
      </c>
      <c r="Q2615" s="41" t="str">
        <f>INDEX(Торг!$J:$J,MATCH($B2615,Торг!$B:$B,0))</f>
        <v>АТП</v>
      </c>
      <c r="R2615" s="4" t="b">
        <f>EXACT(VLOOKUP(A2615,Торг!$A:$A,1,0),A2615)</f>
        <v>1</v>
      </c>
    </row>
    <row r="2616" spans="1:18" ht="60" x14ac:dyDescent="0.25">
      <c r="A2616" s="110" t="s">
        <v>2187</v>
      </c>
      <c r="B2616" s="109">
        <v>248706</v>
      </c>
      <c r="C2616" s="109">
        <v>98605</v>
      </c>
      <c r="D2616" s="110" t="s">
        <v>2290</v>
      </c>
      <c r="E2616" s="110" t="s">
        <v>2704</v>
      </c>
      <c r="F2616" s="110"/>
      <c r="G2616" s="110"/>
      <c r="H2616" s="110"/>
      <c r="I2616" s="110" t="s">
        <v>10</v>
      </c>
      <c r="J2616" s="111">
        <v>900</v>
      </c>
      <c r="K2616" s="111">
        <v>1490</v>
      </c>
      <c r="L2616" s="110"/>
      <c r="M2616" s="109">
        <v>1</v>
      </c>
      <c r="N2616" s="109"/>
      <c r="O2616" s="110"/>
      <c r="P2616" s="41" t="str">
        <f t="shared" si="40"/>
        <v>1</v>
      </c>
      <c r="Q2616" s="41" t="str">
        <f>INDEX(Торг!$J:$J,MATCH($B2616,Торг!$B:$B,0))</f>
        <v>АТП</v>
      </c>
      <c r="R2616" s="4" t="b">
        <f>EXACT(VLOOKUP(A2616,Торг!$A:$A,1,0),A2616)</f>
        <v>1</v>
      </c>
    </row>
    <row r="2617" spans="1:18" ht="60" x14ac:dyDescent="0.25">
      <c r="A2617" s="110" t="s">
        <v>2187</v>
      </c>
      <c r="B2617" s="109">
        <v>248707</v>
      </c>
      <c r="C2617" s="109">
        <v>98606</v>
      </c>
      <c r="D2617" s="110" t="s">
        <v>2291</v>
      </c>
      <c r="E2617" s="110" t="s">
        <v>2704</v>
      </c>
      <c r="F2617" s="110"/>
      <c r="G2617" s="110"/>
      <c r="H2617" s="110"/>
      <c r="I2617" s="110" t="s">
        <v>10</v>
      </c>
      <c r="J2617" s="111">
        <v>900</v>
      </c>
      <c r="K2617" s="111">
        <v>1490</v>
      </c>
      <c r="L2617" s="110"/>
      <c r="M2617" s="109">
        <v>1</v>
      </c>
      <c r="N2617" s="109"/>
      <c r="O2617" s="110"/>
      <c r="P2617" s="41" t="str">
        <f t="shared" si="40"/>
        <v>1</v>
      </c>
      <c r="Q2617" s="41" t="str">
        <f>INDEX(Торг!$J:$J,MATCH($B2617,Торг!$B:$B,0))</f>
        <v>АТП</v>
      </c>
      <c r="R2617" s="4" t="b">
        <f>EXACT(VLOOKUP(A2617,Торг!$A:$A,1,0),A2617)</f>
        <v>1</v>
      </c>
    </row>
    <row r="2618" spans="1:18" ht="60" x14ac:dyDescent="0.25">
      <c r="A2618" s="110" t="s">
        <v>2187</v>
      </c>
      <c r="B2618" s="109">
        <v>248708</v>
      </c>
      <c r="C2618" s="109">
        <v>98607</v>
      </c>
      <c r="D2618" s="110" t="s">
        <v>2292</v>
      </c>
      <c r="E2618" s="110" t="s">
        <v>2704</v>
      </c>
      <c r="F2618" s="110"/>
      <c r="G2618" s="110"/>
      <c r="H2618" s="110"/>
      <c r="I2618" s="110" t="s">
        <v>10</v>
      </c>
      <c r="J2618" s="111">
        <v>900</v>
      </c>
      <c r="K2618" s="111">
        <v>1490</v>
      </c>
      <c r="L2618" s="110"/>
      <c r="M2618" s="109">
        <v>1</v>
      </c>
      <c r="N2618" s="109"/>
      <c r="O2618" s="110"/>
      <c r="P2618" s="41" t="str">
        <f t="shared" si="40"/>
        <v>1</v>
      </c>
      <c r="Q2618" s="41" t="str">
        <f>INDEX(Торг!$J:$J,MATCH($B2618,Торг!$B:$B,0))</f>
        <v>АТП</v>
      </c>
      <c r="R2618" s="4" t="b">
        <f>EXACT(VLOOKUP(A2618,Торг!$A:$A,1,0),A2618)</f>
        <v>1</v>
      </c>
    </row>
    <row r="2619" spans="1:18" ht="60" x14ac:dyDescent="0.25">
      <c r="A2619" s="110" t="s">
        <v>2187</v>
      </c>
      <c r="B2619" s="109">
        <v>248709</v>
      </c>
      <c r="C2619" s="109">
        <v>98608</v>
      </c>
      <c r="D2619" s="110" t="s">
        <v>2293</v>
      </c>
      <c r="E2619" s="110" t="s">
        <v>2704</v>
      </c>
      <c r="F2619" s="110"/>
      <c r="G2619" s="110"/>
      <c r="H2619" s="110"/>
      <c r="I2619" s="110" t="s">
        <v>10</v>
      </c>
      <c r="J2619" s="111">
        <v>900</v>
      </c>
      <c r="K2619" s="111">
        <v>1490</v>
      </c>
      <c r="L2619" s="110"/>
      <c r="M2619" s="109">
        <v>1</v>
      </c>
      <c r="N2619" s="109"/>
      <c r="O2619" s="110"/>
      <c r="P2619" s="41" t="str">
        <f t="shared" si="40"/>
        <v>1</v>
      </c>
      <c r="Q2619" s="41" t="str">
        <f>INDEX(Торг!$J:$J,MATCH($B2619,Торг!$B:$B,0))</f>
        <v>АТП</v>
      </c>
      <c r="R2619" s="4" t="b">
        <f>EXACT(VLOOKUP(A2619,Торг!$A:$A,1,0),A2619)</f>
        <v>1</v>
      </c>
    </row>
    <row r="2620" spans="1:18" ht="60" x14ac:dyDescent="0.25">
      <c r="A2620" s="110" t="s">
        <v>2187</v>
      </c>
      <c r="B2620" s="109">
        <v>248710</v>
      </c>
      <c r="C2620" s="109">
        <v>98609</v>
      </c>
      <c r="D2620" s="110" t="s">
        <v>2294</v>
      </c>
      <c r="E2620" s="110" t="s">
        <v>2704</v>
      </c>
      <c r="F2620" s="110"/>
      <c r="G2620" s="110"/>
      <c r="H2620" s="110"/>
      <c r="I2620" s="110" t="s">
        <v>10</v>
      </c>
      <c r="J2620" s="111">
        <v>900</v>
      </c>
      <c r="K2620" s="111">
        <v>1490</v>
      </c>
      <c r="L2620" s="110"/>
      <c r="M2620" s="109">
        <v>1</v>
      </c>
      <c r="N2620" s="109"/>
      <c r="O2620" s="110"/>
      <c r="P2620" s="41" t="str">
        <f t="shared" si="40"/>
        <v>1</v>
      </c>
      <c r="Q2620" s="41" t="str">
        <f>INDEX(Торг!$J:$J,MATCH($B2620,Торг!$B:$B,0))</f>
        <v>АТП</v>
      </c>
      <c r="R2620" s="4" t="b">
        <f>EXACT(VLOOKUP(A2620,Торг!$A:$A,1,0),A2620)</f>
        <v>1</v>
      </c>
    </row>
    <row r="2621" spans="1:18" ht="75" x14ac:dyDescent="0.25">
      <c r="A2621" s="110" t="s">
        <v>2187</v>
      </c>
      <c r="B2621" s="109">
        <v>248711</v>
      </c>
      <c r="C2621" s="109">
        <v>98610</v>
      </c>
      <c r="D2621" s="110" t="s">
        <v>2295</v>
      </c>
      <c r="E2621" s="110" t="s">
        <v>2704</v>
      </c>
      <c r="F2621" s="110"/>
      <c r="G2621" s="110"/>
      <c r="H2621" s="110"/>
      <c r="I2621" s="110" t="s">
        <v>10</v>
      </c>
      <c r="J2621" s="111">
        <v>900</v>
      </c>
      <c r="K2621" s="111">
        <v>1490</v>
      </c>
      <c r="L2621" s="110"/>
      <c r="M2621" s="109">
        <v>1</v>
      </c>
      <c r="N2621" s="109"/>
      <c r="O2621" s="110"/>
      <c r="P2621" s="41" t="str">
        <f t="shared" si="40"/>
        <v>1</v>
      </c>
      <c r="Q2621" s="41" t="str">
        <f>INDEX(Торг!$J:$J,MATCH($B2621,Торг!$B:$B,0))</f>
        <v>АТП</v>
      </c>
      <c r="R2621" s="4" t="b">
        <f>EXACT(VLOOKUP(A2621,Торг!$A:$A,1,0),A2621)</f>
        <v>1</v>
      </c>
    </row>
    <row r="2622" spans="1:18" ht="60" x14ac:dyDescent="0.25">
      <c r="A2622" s="110" t="s">
        <v>2187</v>
      </c>
      <c r="B2622" s="109">
        <v>248712</v>
      </c>
      <c r="C2622" s="109">
        <v>98611</v>
      </c>
      <c r="D2622" s="110" t="s">
        <v>2296</v>
      </c>
      <c r="E2622" s="110" t="s">
        <v>2704</v>
      </c>
      <c r="F2622" s="110"/>
      <c r="G2622" s="110"/>
      <c r="H2622" s="110"/>
      <c r="I2622" s="110" t="s">
        <v>10</v>
      </c>
      <c r="J2622" s="111">
        <v>900</v>
      </c>
      <c r="K2622" s="111">
        <v>1490</v>
      </c>
      <c r="L2622" s="110"/>
      <c r="M2622" s="109">
        <v>1</v>
      </c>
      <c r="N2622" s="109"/>
      <c r="O2622" s="110"/>
      <c r="P2622" s="41" t="str">
        <f t="shared" si="40"/>
        <v>1</v>
      </c>
      <c r="Q2622" s="41" t="str">
        <f>INDEX(Торг!$J:$J,MATCH($B2622,Торг!$B:$B,0))</f>
        <v>АТП</v>
      </c>
      <c r="R2622" s="4" t="b">
        <f>EXACT(VLOOKUP(A2622,Торг!$A:$A,1,0),A2622)</f>
        <v>1</v>
      </c>
    </row>
    <row r="2623" spans="1:18" ht="60" x14ac:dyDescent="0.25">
      <c r="A2623" s="110" t="s">
        <v>2187</v>
      </c>
      <c r="B2623" s="109">
        <v>248713</v>
      </c>
      <c r="C2623" s="109">
        <v>98612</v>
      </c>
      <c r="D2623" s="110" t="s">
        <v>2297</v>
      </c>
      <c r="E2623" s="110" t="s">
        <v>2704</v>
      </c>
      <c r="F2623" s="110"/>
      <c r="G2623" s="110"/>
      <c r="H2623" s="110"/>
      <c r="I2623" s="110" t="s">
        <v>10</v>
      </c>
      <c r="J2623" s="111">
        <v>900</v>
      </c>
      <c r="K2623" s="111">
        <v>1490</v>
      </c>
      <c r="L2623" s="110"/>
      <c r="M2623" s="109">
        <v>1</v>
      </c>
      <c r="N2623" s="109"/>
      <c r="O2623" s="110"/>
      <c r="P2623" s="41" t="str">
        <f t="shared" si="40"/>
        <v>1</v>
      </c>
      <c r="Q2623" s="41" t="str">
        <f>INDEX(Торг!$J:$J,MATCH($B2623,Торг!$B:$B,0))</f>
        <v>АТП</v>
      </c>
      <c r="R2623" s="4" t="b">
        <f>EXACT(VLOOKUP(A2623,Торг!$A:$A,1,0),A2623)</f>
        <v>1</v>
      </c>
    </row>
    <row r="2624" spans="1:18" ht="60" x14ac:dyDescent="0.25">
      <c r="A2624" s="110" t="s">
        <v>2187</v>
      </c>
      <c r="B2624" s="109">
        <v>248714</v>
      </c>
      <c r="C2624" s="109">
        <v>173653</v>
      </c>
      <c r="D2624" s="110" t="s">
        <v>2298</v>
      </c>
      <c r="E2624" s="110" t="s">
        <v>2704</v>
      </c>
      <c r="F2624" s="110"/>
      <c r="G2624" s="110"/>
      <c r="H2624" s="110"/>
      <c r="I2624" s="110" t="s">
        <v>10</v>
      </c>
      <c r="J2624" s="111">
        <v>900</v>
      </c>
      <c r="K2624" s="111">
        <v>1490</v>
      </c>
      <c r="L2624" s="110"/>
      <c r="M2624" s="109">
        <v>1</v>
      </c>
      <c r="N2624" s="109"/>
      <c r="O2624" s="110"/>
      <c r="P2624" s="41" t="str">
        <f t="shared" si="40"/>
        <v>1</v>
      </c>
      <c r="Q2624" s="41" t="str">
        <f>INDEX(Торг!$J:$J,MATCH($B2624,Торг!$B:$B,0))</f>
        <v>АТП</v>
      </c>
      <c r="R2624" s="4" t="b">
        <f>EXACT(VLOOKUP(A2624,Торг!$A:$A,1,0),A2624)</f>
        <v>1</v>
      </c>
    </row>
    <row r="2625" spans="1:18" ht="60" x14ac:dyDescent="0.25">
      <c r="A2625" s="110" t="s">
        <v>2187</v>
      </c>
      <c r="B2625" s="109">
        <v>248715</v>
      </c>
      <c r="C2625" s="109">
        <v>98613</v>
      </c>
      <c r="D2625" s="110" t="s">
        <v>2299</v>
      </c>
      <c r="E2625" s="110" t="s">
        <v>2704</v>
      </c>
      <c r="F2625" s="110"/>
      <c r="G2625" s="110"/>
      <c r="H2625" s="110"/>
      <c r="I2625" s="110" t="s">
        <v>10</v>
      </c>
      <c r="J2625" s="111">
        <v>900</v>
      </c>
      <c r="K2625" s="111">
        <v>1490</v>
      </c>
      <c r="L2625" s="110"/>
      <c r="M2625" s="109">
        <v>1</v>
      </c>
      <c r="N2625" s="109"/>
      <c r="O2625" s="110"/>
      <c r="P2625" s="41" t="str">
        <f t="shared" si="40"/>
        <v>1</v>
      </c>
      <c r="Q2625" s="41" t="str">
        <f>INDEX(Торг!$J:$J,MATCH($B2625,Торг!$B:$B,0))</f>
        <v>АТП</v>
      </c>
      <c r="R2625" s="4" t="b">
        <f>EXACT(VLOOKUP(A2625,Торг!$A:$A,1,0),A2625)</f>
        <v>1</v>
      </c>
    </row>
    <row r="2626" spans="1:18" ht="60" x14ac:dyDescent="0.25">
      <c r="A2626" s="110" t="s">
        <v>2187</v>
      </c>
      <c r="B2626" s="109">
        <v>248716</v>
      </c>
      <c r="C2626" s="109">
        <v>98614</v>
      </c>
      <c r="D2626" s="110" t="s">
        <v>2300</v>
      </c>
      <c r="E2626" s="110" t="s">
        <v>2704</v>
      </c>
      <c r="F2626" s="110"/>
      <c r="G2626" s="110"/>
      <c r="H2626" s="110"/>
      <c r="I2626" s="110" t="s">
        <v>10</v>
      </c>
      <c r="J2626" s="111">
        <v>900</v>
      </c>
      <c r="K2626" s="111">
        <v>1490</v>
      </c>
      <c r="L2626" s="110"/>
      <c r="M2626" s="109">
        <v>1</v>
      </c>
      <c r="N2626" s="109"/>
      <c r="O2626" s="110"/>
      <c r="P2626" s="41" t="str">
        <f t="shared" si="40"/>
        <v>1</v>
      </c>
      <c r="Q2626" s="41" t="str">
        <f>INDEX(Торг!$J:$J,MATCH($B2626,Торг!$B:$B,0))</f>
        <v>АТП</v>
      </c>
      <c r="R2626" s="4" t="b">
        <f>EXACT(VLOOKUP(A2626,Торг!$A:$A,1,0),A2626)</f>
        <v>1</v>
      </c>
    </row>
    <row r="2627" spans="1:18" ht="60" x14ac:dyDescent="0.25">
      <c r="A2627" s="110" t="s">
        <v>2187</v>
      </c>
      <c r="B2627" s="109">
        <v>248717</v>
      </c>
      <c r="C2627" s="109">
        <v>98615</v>
      </c>
      <c r="D2627" s="110" t="s">
        <v>2301</v>
      </c>
      <c r="E2627" s="110" t="s">
        <v>2704</v>
      </c>
      <c r="F2627" s="110"/>
      <c r="G2627" s="110"/>
      <c r="H2627" s="110"/>
      <c r="I2627" s="110" t="s">
        <v>10</v>
      </c>
      <c r="J2627" s="111">
        <v>900</v>
      </c>
      <c r="K2627" s="111">
        <v>1490</v>
      </c>
      <c r="L2627" s="110"/>
      <c r="M2627" s="109">
        <v>1</v>
      </c>
      <c r="N2627" s="109"/>
      <c r="O2627" s="110"/>
      <c r="P2627" s="41" t="str">
        <f t="shared" ref="P2627:P2690" si="41">_xlfn.CONCAT(M2627,IF(N2627&lt;&gt;"",_xlfn.CONCAT("ск",N2627),""))</f>
        <v>1</v>
      </c>
      <c r="Q2627" s="41" t="str">
        <f>INDEX(Торг!$J:$J,MATCH($B2627,Торг!$B:$B,0))</f>
        <v>АТП</v>
      </c>
      <c r="R2627" s="4" t="b">
        <f>EXACT(VLOOKUP(A2627,Торг!$A:$A,1,0),A2627)</f>
        <v>1</v>
      </c>
    </row>
    <row r="2628" spans="1:18" ht="60" x14ac:dyDescent="0.25">
      <c r="A2628" s="110" t="s">
        <v>2187</v>
      </c>
      <c r="B2628" s="109">
        <v>248718</v>
      </c>
      <c r="C2628" s="109">
        <v>98616</v>
      </c>
      <c r="D2628" s="110" t="s">
        <v>2302</v>
      </c>
      <c r="E2628" s="110" t="s">
        <v>2704</v>
      </c>
      <c r="F2628" s="110"/>
      <c r="G2628" s="110"/>
      <c r="H2628" s="110"/>
      <c r="I2628" s="110" t="s">
        <v>10</v>
      </c>
      <c r="J2628" s="111">
        <v>900</v>
      </c>
      <c r="K2628" s="111">
        <v>1490</v>
      </c>
      <c r="L2628" s="110"/>
      <c r="M2628" s="109">
        <v>1</v>
      </c>
      <c r="N2628" s="109"/>
      <c r="O2628" s="110"/>
      <c r="P2628" s="41" t="str">
        <f t="shared" si="41"/>
        <v>1</v>
      </c>
      <c r="Q2628" s="41" t="str">
        <f>INDEX(Торг!$J:$J,MATCH($B2628,Торг!$B:$B,0))</f>
        <v>АТП</v>
      </c>
      <c r="R2628" s="4" t="b">
        <f>EXACT(VLOOKUP(A2628,Торг!$A:$A,1,0),A2628)</f>
        <v>1</v>
      </c>
    </row>
    <row r="2629" spans="1:18" ht="60" x14ac:dyDescent="0.25">
      <c r="A2629" s="110" t="s">
        <v>2187</v>
      </c>
      <c r="B2629" s="109">
        <v>248719</v>
      </c>
      <c r="C2629" s="109">
        <v>98617</v>
      </c>
      <c r="D2629" s="110" t="s">
        <v>2303</v>
      </c>
      <c r="E2629" s="110" t="s">
        <v>2704</v>
      </c>
      <c r="F2629" s="110"/>
      <c r="G2629" s="110"/>
      <c r="H2629" s="110"/>
      <c r="I2629" s="110" t="s">
        <v>10</v>
      </c>
      <c r="J2629" s="111">
        <v>900</v>
      </c>
      <c r="K2629" s="111">
        <v>1490</v>
      </c>
      <c r="L2629" s="110"/>
      <c r="M2629" s="109">
        <v>1</v>
      </c>
      <c r="N2629" s="109"/>
      <c r="O2629" s="110"/>
      <c r="P2629" s="41" t="str">
        <f t="shared" si="41"/>
        <v>1</v>
      </c>
      <c r="Q2629" s="41" t="str">
        <f>INDEX(Торг!$J:$J,MATCH($B2629,Торг!$B:$B,0))</f>
        <v>АТП</v>
      </c>
      <c r="R2629" s="4" t="b">
        <f>EXACT(VLOOKUP(A2629,Торг!$A:$A,1,0),A2629)</f>
        <v>1</v>
      </c>
    </row>
    <row r="2630" spans="1:18" ht="60" x14ac:dyDescent="0.25">
      <c r="A2630" s="110" t="s">
        <v>2187</v>
      </c>
      <c r="B2630" s="109">
        <v>248720</v>
      </c>
      <c r="C2630" s="109">
        <v>98618</v>
      </c>
      <c r="D2630" s="110" t="s">
        <v>2304</v>
      </c>
      <c r="E2630" s="110" t="s">
        <v>2704</v>
      </c>
      <c r="F2630" s="110"/>
      <c r="G2630" s="110"/>
      <c r="H2630" s="110"/>
      <c r="I2630" s="110" t="s">
        <v>10</v>
      </c>
      <c r="J2630" s="111">
        <v>900</v>
      </c>
      <c r="K2630" s="111">
        <v>1490</v>
      </c>
      <c r="L2630" s="110"/>
      <c r="M2630" s="109">
        <v>1</v>
      </c>
      <c r="N2630" s="109"/>
      <c r="O2630" s="110"/>
      <c r="P2630" s="41" t="str">
        <f t="shared" si="41"/>
        <v>1</v>
      </c>
      <c r="Q2630" s="41" t="str">
        <f>INDEX(Торг!$J:$J,MATCH($B2630,Торг!$B:$B,0))</f>
        <v>АТП</v>
      </c>
      <c r="R2630" s="4" t="b">
        <f>EXACT(VLOOKUP(A2630,Торг!$A:$A,1,0),A2630)</f>
        <v>1</v>
      </c>
    </row>
    <row r="2631" spans="1:18" ht="60" x14ac:dyDescent="0.25">
      <c r="A2631" s="110" t="s">
        <v>2187</v>
      </c>
      <c r="B2631" s="109">
        <v>248721</v>
      </c>
      <c r="C2631" s="109">
        <v>98619</v>
      </c>
      <c r="D2631" s="110" t="s">
        <v>2305</v>
      </c>
      <c r="E2631" s="110" t="s">
        <v>2704</v>
      </c>
      <c r="F2631" s="110"/>
      <c r="G2631" s="110"/>
      <c r="H2631" s="110"/>
      <c r="I2631" s="110" t="s">
        <v>10</v>
      </c>
      <c r="J2631" s="111">
        <v>900</v>
      </c>
      <c r="K2631" s="111">
        <v>1490</v>
      </c>
      <c r="L2631" s="110"/>
      <c r="M2631" s="109">
        <v>1</v>
      </c>
      <c r="N2631" s="109"/>
      <c r="O2631" s="110"/>
      <c r="P2631" s="41" t="str">
        <f t="shared" si="41"/>
        <v>1</v>
      </c>
      <c r="Q2631" s="41" t="str">
        <f>INDEX(Торг!$J:$J,MATCH($B2631,Торг!$B:$B,0))</f>
        <v>АТП</v>
      </c>
      <c r="R2631" s="4" t="b">
        <f>EXACT(VLOOKUP(A2631,Торг!$A:$A,1,0),A2631)</f>
        <v>1</v>
      </c>
    </row>
    <row r="2632" spans="1:18" ht="60" x14ac:dyDescent="0.25">
      <c r="A2632" s="110" t="s">
        <v>2187</v>
      </c>
      <c r="B2632" s="109">
        <v>248722</v>
      </c>
      <c r="C2632" s="109">
        <v>98620</v>
      </c>
      <c r="D2632" s="110" t="s">
        <v>2306</v>
      </c>
      <c r="E2632" s="110" t="s">
        <v>2704</v>
      </c>
      <c r="F2632" s="110"/>
      <c r="G2632" s="110"/>
      <c r="H2632" s="110"/>
      <c r="I2632" s="110" t="s">
        <v>10</v>
      </c>
      <c r="J2632" s="111">
        <v>900</v>
      </c>
      <c r="K2632" s="111">
        <v>1490</v>
      </c>
      <c r="L2632" s="110"/>
      <c r="M2632" s="109">
        <v>1</v>
      </c>
      <c r="N2632" s="109"/>
      <c r="O2632" s="110"/>
      <c r="P2632" s="41" t="str">
        <f t="shared" si="41"/>
        <v>1</v>
      </c>
      <c r="Q2632" s="41" t="str">
        <f>INDEX(Торг!$J:$J,MATCH($B2632,Торг!$B:$B,0))</f>
        <v>АТП</v>
      </c>
      <c r="R2632" s="4" t="b">
        <f>EXACT(VLOOKUP(A2632,Торг!$A:$A,1,0),A2632)</f>
        <v>1</v>
      </c>
    </row>
    <row r="2633" spans="1:18" ht="60" x14ac:dyDescent="0.25">
      <c r="A2633" s="110" t="s">
        <v>2187</v>
      </c>
      <c r="B2633" s="109">
        <v>248723</v>
      </c>
      <c r="C2633" s="109">
        <v>98621</v>
      </c>
      <c r="D2633" s="110" t="s">
        <v>2307</v>
      </c>
      <c r="E2633" s="110" t="s">
        <v>2704</v>
      </c>
      <c r="F2633" s="110"/>
      <c r="G2633" s="110"/>
      <c r="H2633" s="110"/>
      <c r="I2633" s="110" t="s">
        <v>10</v>
      </c>
      <c r="J2633" s="111">
        <v>900</v>
      </c>
      <c r="K2633" s="111">
        <v>1490</v>
      </c>
      <c r="L2633" s="110"/>
      <c r="M2633" s="109">
        <v>1</v>
      </c>
      <c r="N2633" s="109"/>
      <c r="O2633" s="110"/>
      <c r="P2633" s="41" t="str">
        <f t="shared" si="41"/>
        <v>1</v>
      </c>
      <c r="Q2633" s="41" t="str">
        <f>INDEX(Торг!$J:$J,MATCH($B2633,Торг!$B:$B,0))</f>
        <v>АТП</v>
      </c>
      <c r="R2633" s="4" t="b">
        <f>EXACT(VLOOKUP(A2633,Торг!$A:$A,1,0),A2633)</f>
        <v>1</v>
      </c>
    </row>
    <row r="2634" spans="1:18" ht="60" x14ac:dyDescent="0.25">
      <c r="A2634" s="110" t="s">
        <v>2187</v>
      </c>
      <c r="B2634" s="109">
        <v>248724</v>
      </c>
      <c r="C2634" s="109">
        <v>98622</v>
      </c>
      <c r="D2634" s="110" t="s">
        <v>2308</v>
      </c>
      <c r="E2634" s="110" t="s">
        <v>2704</v>
      </c>
      <c r="F2634" s="110"/>
      <c r="G2634" s="110"/>
      <c r="H2634" s="110"/>
      <c r="I2634" s="110" t="s">
        <v>10</v>
      </c>
      <c r="J2634" s="111">
        <v>900</v>
      </c>
      <c r="K2634" s="111">
        <v>1490</v>
      </c>
      <c r="L2634" s="110"/>
      <c r="M2634" s="109">
        <v>1</v>
      </c>
      <c r="N2634" s="109"/>
      <c r="O2634" s="110"/>
      <c r="P2634" s="41" t="str">
        <f t="shared" si="41"/>
        <v>1</v>
      </c>
      <c r="Q2634" s="41" t="str">
        <f>INDEX(Торг!$J:$J,MATCH($B2634,Торг!$B:$B,0))</f>
        <v>АТП</v>
      </c>
      <c r="R2634" s="4" t="b">
        <f>EXACT(VLOOKUP(A2634,Торг!$A:$A,1,0),A2634)</f>
        <v>1</v>
      </c>
    </row>
    <row r="2635" spans="1:18" ht="75" x14ac:dyDescent="0.25">
      <c r="A2635" s="110" t="s">
        <v>2187</v>
      </c>
      <c r="B2635" s="109">
        <v>248725</v>
      </c>
      <c r="C2635" s="109">
        <v>98623</v>
      </c>
      <c r="D2635" s="110" t="s">
        <v>2309</v>
      </c>
      <c r="E2635" s="110" t="s">
        <v>2704</v>
      </c>
      <c r="F2635" s="110"/>
      <c r="G2635" s="110"/>
      <c r="H2635" s="110"/>
      <c r="I2635" s="110" t="s">
        <v>10</v>
      </c>
      <c r="J2635" s="111">
        <v>900</v>
      </c>
      <c r="K2635" s="111">
        <v>1490</v>
      </c>
      <c r="L2635" s="110"/>
      <c r="M2635" s="109">
        <v>1</v>
      </c>
      <c r="N2635" s="109"/>
      <c r="O2635" s="110"/>
      <c r="P2635" s="41" t="str">
        <f t="shared" si="41"/>
        <v>1</v>
      </c>
      <c r="Q2635" s="41" t="str">
        <f>INDEX(Торг!$J:$J,MATCH($B2635,Торг!$B:$B,0))</f>
        <v>АТП</v>
      </c>
      <c r="R2635" s="4" t="b">
        <f>EXACT(VLOOKUP(A2635,Торг!$A:$A,1,0),A2635)</f>
        <v>1</v>
      </c>
    </row>
    <row r="2636" spans="1:18" ht="60" x14ac:dyDescent="0.25">
      <c r="A2636" s="110" t="s">
        <v>2187</v>
      </c>
      <c r="B2636" s="109">
        <v>248726</v>
      </c>
      <c r="C2636" s="109">
        <v>98624</v>
      </c>
      <c r="D2636" s="110" t="s">
        <v>2310</v>
      </c>
      <c r="E2636" s="110" t="s">
        <v>2704</v>
      </c>
      <c r="F2636" s="110"/>
      <c r="G2636" s="110"/>
      <c r="H2636" s="110"/>
      <c r="I2636" s="110" t="s">
        <v>10</v>
      </c>
      <c r="J2636" s="111">
        <v>900</v>
      </c>
      <c r="K2636" s="111">
        <v>1490</v>
      </c>
      <c r="L2636" s="110"/>
      <c r="M2636" s="109">
        <v>1</v>
      </c>
      <c r="N2636" s="109"/>
      <c r="O2636" s="110"/>
      <c r="P2636" s="41" t="str">
        <f t="shared" si="41"/>
        <v>1</v>
      </c>
      <c r="Q2636" s="41" t="str">
        <f>INDEX(Торг!$J:$J,MATCH($B2636,Торг!$B:$B,0))</f>
        <v>АТП</v>
      </c>
      <c r="R2636" s="4" t="b">
        <f>EXACT(VLOOKUP(A2636,Торг!$A:$A,1,0),A2636)</f>
        <v>1</v>
      </c>
    </row>
    <row r="2637" spans="1:18" ht="75" x14ac:dyDescent="0.25">
      <c r="A2637" s="110" t="s">
        <v>2187</v>
      </c>
      <c r="B2637" s="109">
        <v>248727</v>
      </c>
      <c r="C2637" s="109">
        <v>98625</v>
      </c>
      <c r="D2637" s="110" t="s">
        <v>2311</v>
      </c>
      <c r="E2637" s="110" t="s">
        <v>2704</v>
      </c>
      <c r="F2637" s="110"/>
      <c r="G2637" s="110"/>
      <c r="H2637" s="110"/>
      <c r="I2637" s="110" t="s">
        <v>10</v>
      </c>
      <c r="J2637" s="111">
        <v>900</v>
      </c>
      <c r="K2637" s="111">
        <v>1490</v>
      </c>
      <c r="L2637" s="110"/>
      <c r="M2637" s="109">
        <v>1</v>
      </c>
      <c r="N2637" s="109"/>
      <c r="O2637" s="110"/>
      <c r="P2637" s="41" t="str">
        <f t="shared" si="41"/>
        <v>1</v>
      </c>
      <c r="Q2637" s="41" t="str">
        <f>INDEX(Торг!$J:$J,MATCH($B2637,Торг!$B:$B,0))</f>
        <v>АТП</v>
      </c>
      <c r="R2637" s="4" t="b">
        <f>EXACT(VLOOKUP(A2637,Торг!$A:$A,1,0),A2637)</f>
        <v>1</v>
      </c>
    </row>
    <row r="2638" spans="1:18" ht="75" x14ac:dyDescent="0.25">
      <c r="A2638" s="110" t="s">
        <v>2187</v>
      </c>
      <c r="B2638" s="109">
        <v>248728</v>
      </c>
      <c r="C2638" s="109">
        <v>98626</v>
      </c>
      <c r="D2638" s="110" t="s">
        <v>2312</v>
      </c>
      <c r="E2638" s="110" t="s">
        <v>2704</v>
      </c>
      <c r="F2638" s="110"/>
      <c r="G2638" s="110"/>
      <c r="H2638" s="110"/>
      <c r="I2638" s="110" t="s">
        <v>10</v>
      </c>
      <c r="J2638" s="111">
        <v>900</v>
      </c>
      <c r="K2638" s="111">
        <v>1490</v>
      </c>
      <c r="L2638" s="110"/>
      <c r="M2638" s="109">
        <v>1</v>
      </c>
      <c r="N2638" s="109"/>
      <c r="O2638" s="110"/>
      <c r="P2638" s="41" t="str">
        <f t="shared" si="41"/>
        <v>1</v>
      </c>
      <c r="Q2638" s="41" t="str">
        <f>INDEX(Торг!$J:$J,MATCH($B2638,Торг!$B:$B,0))</f>
        <v>АТП</v>
      </c>
      <c r="R2638" s="4" t="b">
        <f>EXACT(VLOOKUP(A2638,Торг!$A:$A,1,0),A2638)</f>
        <v>1</v>
      </c>
    </row>
    <row r="2639" spans="1:18" ht="60" x14ac:dyDescent="0.25">
      <c r="A2639" s="110" t="s">
        <v>2187</v>
      </c>
      <c r="B2639" s="109">
        <v>248729</v>
      </c>
      <c r="C2639" s="109">
        <v>98627</v>
      </c>
      <c r="D2639" s="110" t="s">
        <v>2313</v>
      </c>
      <c r="E2639" s="110" t="s">
        <v>2704</v>
      </c>
      <c r="F2639" s="110"/>
      <c r="G2639" s="110"/>
      <c r="H2639" s="110"/>
      <c r="I2639" s="110" t="s">
        <v>10</v>
      </c>
      <c r="J2639" s="111">
        <v>900</v>
      </c>
      <c r="K2639" s="111">
        <v>1490</v>
      </c>
      <c r="L2639" s="110"/>
      <c r="M2639" s="109">
        <v>1</v>
      </c>
      <c r="N2639" s="109"/>
      <c r="O2639" s="110"/>
      <c r="P2639" s="41" t="str">
        <f t="shared" si="41"/>
        <v>1</v>
      </c>
      <c r="Q2639" s="41" t="str">
        <f>INDEX(Торг!$J:$J,MATCH($B2639,Торг!$B:$B,0))</f>
        <v>АТП</v>
      </c>
      <c r="R2639" s="4" t="b">
        <f>EXACT(VLOOKUP(A2639,Торг!$A:$A,1,0),A2639)</f>
        <v>1</v>
      </c>
    </row>
    <row r="2640" spans="1:18" ht="60" x14ac:dyDescent="0.25">
      <c r="A2640" s="110" t="s">
        <v>2187</v>
      </c>
      <c r="B2640" s="109">
        <v>248730</v>
      </c>
      <c r="C2640" s="109">
        <v>98628</v>
      </c>
      <c r="D2640" s="110" t="s">
        <v>2314</v>
      </c>
      <c r="E2640" s="110" t="s">
        <v>2704</v>
      </c>
      <c r="F2640" s="110"/>
      <c r="G2640" s="110"/>
      <c r="H2640" s="110"/>
      <c r="I2640" s="110" t="s">
        <v>10</v>
      </c>
      <c r="J2640" s="111">
        <v>900</v>
      </c>
      <c r="K2640" s="111">
        <v>1490</v>
      </c>
      <c r="L2640" s="110"/>
      <c r="M2640" s="109">
        <v>1</v>
      </c>
      <c r="N2640" s="109"/>
      <c r="O2640" s="110"/>
      <c r="P2640" s="41" t="str">
        <f t="shared" si="41"/>
        <v>1</v>
      </c>
      <c r="Q2640" s="41" t="str">
        <f>INDEX(Торг!$J:$J,MATCH($B2640,Торг!$B:$B,0))</f>
        <v>АТП</v>
      </c>
      <c r="R2640" s="4" t="b">
        <f>EXACT(VLOOKUP(A2640,Торг!$A:$A,1,0),A2640)</f>
        <v>1</v>
      </c>
    </row>
    <row r="2641" spans="1:18" ht="60" x14ac:dyDescent="0.25">
      <c r="A2641" s="110" t="s">
        <v>2187</v>
      </c>
      <c r="B2641" s="109">
        <v>248731</v>
      </c>
      <c r="C2641" s="109">
        <v>98629</v>
      </c>
      <c r="D2641" s="110" t="s">
        <v>2315</v>
      </c>
      <c r="E2641" s="110" t="s">
        <v>2704</v>
      </c>
      <c r="F2641" s="110"/>
      <c r="G2641" s="110"/>
      <c r="H2641" s="110"/>
      <c r="I2641" s="110" t="s">
        <v>10</v>
      </c>
      <c r="J2641" s="111">
        <v>900</v>
      </c>
      <c r="K2641" s="111">
        <v>1490</v>
      </c>
      <c r="L2641" s="110"/>
      <c r="M2641" s="109">
        <v>1</v>
      </c>
      <c r="N2641" s="109"/>
      <c r="O2641" s="110"/>
      <c r="P2641" s="41" t="str">
        <f t="shared" si="41"/>
        <v>1</v>
      </c>
      <c r="Q2641" s="41" t="str">
        <f>INDEX(Торг!$J:$J,MATCH($B2641,Торг!$B:$B,0))</f>
        <v>АТП</v>
      </c>
      <c r="R2641" s="4" t="b">
        <f>EXACT(VLOOKUP(A2641,Торг!$A:$A,1,0),A2641)</f>
        <v>1</v>
      </c>
    </row>
    <row r="2642" spans="1:18" ht="60" x14ac:dyDescent="0.25">
      <c r="A2642" s="110" t="s">
        <v>2187</v>
      </c>
      <c r="B2642" s="109">
        <v>248732</v>
      </c>
      <c r="C2642" s="109">
        <v>98630</v>
      </c>
      <c r="D2642" s="110" t="s">
        <v>2316</v>
      </c>
      <c r="E2642" s="110" t="s">
        <v>2704</v>
      </c>
      <c r="F2642" s="110"/>
      <c r="G2642" s="110"/>
      <c r="H2642" s="110"/>
      <c r="I2642" s="110" t="s">
        <v>10</v>
      </c>
      <c r="J2642" s="111">
        <v>900</v>
      </c>
      <c r="K2642" s="111">
        <v>1490</v>
      </c>
      <c r="L2642" s="110"/>
      <c r="M2642" s="109">
        <v>1</v>
      </c>
      <c r="N2642" s="109"/>
      <c r="O2642" s="110"/>
      <c r="P2642" s="41" t="str">
        <f t="shared" si="41"/>
        <v>1</v>
      </c>
      <c r="Q2642" s="41" t="str">
        <f>INDEX(Торг!$J:$J,MATCH($B2642,Торг!$B:$B,0))</f>
        <v>АТП</v>
      </c>
      <c r="R2642" s="4" t="b">
        <f>EXACT(VLOOKUP(A2642,Торг!$A:$A,1,0),A2642)</f>
        <v>1</v>
      </c>
    </row>
    <row r="2643" spans="1:18" ht="60" x14ac:dyDescent="0.25">
      <c r="A2643" s="110" t="s">
        <v>2187</v>
      </c>
      <c r="B2643" s="109">
        <v>248733</v>
      </c>
      <c r="C2643" s="109">
        <v>98631</v>
      </c>
      <c r="D2643" s="110" t="s">
        <v>2317</v>
      </c>
      <c r="E2643" s="110" t="s">
        <v>2704</v>
      </c>
      <c r="F2643" s="110"/>
      <c r="G2643" s="110"/>
      <c r="H2643" s="110"/>
      <c r="I2643" s="110" t="s">
        <v>10</v>
      </c>
      <c r="J2643" s="111">
        <v>900</v>
      </c>
      <c r="K2643" s="111">
        <v>1490</v>
      </c>
      <c r="L2643" s="110"/>
      <c r="M2643" s="109">
        <v>1</v>
      </c>
      <c r="N2643" s="109"/>
      <c r="O2643" s="110"/>
      <c r="P2643" s="41" t="str">
        <f t="shared" si="41"/>
        <v>1</v>
      </c>
      <c r="Q2643" s="41" t="str">
        <f>INDEX(Торг!$J:$J,MATCH($B2643,Торг!$B:$B,0))</f>
        <v>АТП</v>
      </c>
      <c r="R2643" s="4" t="b">
        <f>EXACT(VLOOKUP(A2643,Торг!$A:$A,1,0),A2643)</f>
        <v>1</v>
      </c>
    </row>
    <row r="2644" spans="1:18" ht="60" x14ac:dyDescent="0.25">
      <c r="A2644" s="110" t="s">
        <v>2187</v>
      </c>
      <c r="B2644" s="109">
        <v>248734</v>
      </c>
      <c r="C2644" s="109">
        <v>98632</v>
      </c>
      <c r="D2644" s="110" t="s">
        <v>2318</v>
      </c>
      <c r="E2644" s="110" t="s">
        <v>2704</v>
      </c>
      <c r="F2644" s="110"/>
      <c r="G2644" s="110"/>
      <c r="H2644" s="110"/>
      <c r="I2644" s="110" t="s">
        <v>10</v>
      </c>
      <c r="J2644" s="111">
        <v>900</v>
      </c>
      <c r="K2644" s="111">
        <v>1490</v>
      </c>
      <c r="L2644" s="110"/>
      <c r="M2644" s="109">
        <v>1</v>
      </c>
      <c r="N2644" s="109"/>
      <c r="O2644" s="110"/>
      <c r="P2644" s="41" t="str">
        <f t="shared" si="41"/>
        <v>1</v>
      </c>
      <c r="Q2644" s="41" t="str">
        <f>INDEX(Торг!$J:$J,MATCH($B2644,Торг!$B:$B,0))</f>
        <v>АТП</v>
      </c>
      <c r="R2644" s="4" t="b">
        <f>EXACT(VLOOKUP(A2644,Торг!$A:$A,1,0),A2644)</f>
        <v>1</v>
      </c>
    </row>
    <row r="2645" spans="1:18" ht="60" x14ac:dyDescent="0.25">
      <c r="A2645" s="110" t="s">
        <v>2187</v>
      </c>
      <c r="B2645" s="109">
        <v>248735</v>
      </c>
      <c r="C2645" s="109">
        <v>98633</v>
      </c>
      <c r="D2645" s="110" t="s">
        <v>2319</v>
      </c>
      <c r="E2645" s="110" t="s">
        <v>2704</v>
      </c>
      <c r="F2645" s="110"/>
      <c r="G2645" s="110"/>
      <c r="H2645" s="110"/>
      <c r="I2645" s="110" t="s">
        <v>10</v>
      </c>
      <c r="J2645" s="111">
        <v>900</v>
      </c>
      <c r="K2645" s="111">
        <v>1490</v>
      </c>
      <c r="L2645" s="110"/>
      <c r="M2645" s="109">
        <v>1</v>
      </c>
      <c r="N2645" s="109"/>
      <c r="O2645" s="110"/>
      <c r="P2645" s="41" t="str">
        <f t="shared" si="41"/>
        <v>1</v>
      </c>
      <c r="Q2645" s="41" t="str">
        <f>INDEX(Торг!$J:$J,MATCH($B2645,Торг!$B:$B,0))</f>
        <v>АТП</v>
      </c>
      <c r="R2645" s="4" t="b">
        <f>EXACT(VLOOKUP(A2645,Торг!$A:$A,1,0),A2645)</f>
        <v>1</v>
      </c>
    </row>
    <row r="2646" spans="1:18" ht="60" x14ac:dyDescent="0.25">
      <c r="A2646" s="110" t="s">
        <v>2187</v>
      </c>
      <c r="B2646" s="109">
        <v>248736</v>
      </c>
      <c r="C2646" s="109">
        <v>98634</v>
      </c>
      <c r="D2646" s="110" t="s">
        <v>2320</v>
      </c>
      <c r="E2646" s="110" t="s">
        <v>2704</v>
      </c>
      <c r="F2646" s="110"/>
      <c r="G2646" s="110"/>
      <c r="H2646" s="110"/>
      <c r="I2646" s="110" t="s">
        <v>10</v>
      </c>
      <c r="J2646" s="111">
        <v>900</v>
      </c>
      <c r="K2646" s="111">
        <v>1490</v>
      </c>
      <c r="L2646" s="110"/>
      <c r="M2646" s="109">
        <v>1</v>
      </c>
      <c r="N2646" s="109"/>
      <c r="O2646" s="110"/>
      <c r="P2646" s="41" t="str">
        <f t="shared" si="41"/>
        <v>1</v>
      </c>
      <c r="Q2646" s="41" t="str">
        <f>INDEX(Торг!$J:$J,MATCH($B2646,Торг!$B:$B,0))</f>
        <v>АТП</v>
      </c>
      <c r="R2646" s="4" t="b">
        <f>EXACT(VLOOKUP(A2646,Торг!$A:$A,1,0),A2646)</f>
        <v>1</v>
      </c>
    </row>
    <row r="2647" spans="1:18" ht="60" x14ac:dyDescent="0.25">
      <c r="A2647" s="110" t="s">
        <v>2187</v>
      </c>
      <c r="B2647" s="109">
        <v>248737</v>
      </c>
      <c r="C2647" s="109">
        <v>98635</v>
      </c>
      <c r="D2647" s="110" t="s">
        <v>2321</v>
      </c>
      <c r="E2647" s="110" t="s">
        <v>2704</v>
      </c>
      <c r="F2647" s="110"/>
      <c r="G2647" s="110"/>
      <c r="H2647" s="110"/>
      <c r="I2647" s="110" t="s">
        <v>10</v>
      </c>
      <c r="J2647" s="111">
        <v>900</v>
      </c>
      <c r="K2647" s="111">
        <v>1490</v>
      </c>
      <c r="L2647" s="110"/>
      <c r="M2647" s="109">
        <v>1</v>
      </c>
      <c r="N2647" s="109"/>
      <c r="O2647" s="110"/>
      <c r="P2647" s="41" t="str">
        <f t="shared" si="41"/>
        <v>1</v>
      </c>
      <c r="Q2647" s="41" t="str">
        <f>INDEX(Торг!$J:$J,MATCH($B2647,Торг!$B:$B,0))</f>
        <v>АТП</v>
      </c>
      <c r="R2647" s="4" t="b">
        <f>EXACT(VLOOKUP(A2647,Торг!$A:$A,1,0),A2647)</f>
        <v>1</v>
      </c>
    </row>
    <row r="2648" spans="1:18" ht="60" x14ac:dyDescent="0.25">
      <c r="A2648" s="110" t="s">
        <v>2187</v>
      </c>
      <c r="B2648" s="109">
        <v>248738</v>
      </c>
      <c r="C2648" s="109">
        <v>98636</v>
      </c>
      <c r="D2648" s="110" t="s">
        <v>2322</v>
      </c>
      <c r="E2648" s="110" t="s">
        <v>2704</v>
      </c>
      <c r="F2648" s="110"/>
      <c r="G2648" s="110"/>
      <c r="H2648" s="110"/>
      <c r="I2648" s="110" t="s">
        <v>10</v>
      </c>
      <c r="J2648" s="111">
        <v>900</v>
      </c>
      <c r="K2648" s="111">
        <v>1490</v>
      </c>
      <c r="L2648" s="110"/>
      <c r="M2648" s="109">
        <v>1</v>
      </c>
      <c r="N2648" s="109"/>
      <c r="O2648" s="110"/>
      <c r="P2648" s="41" t="str">
        <f t="shared" si="41"/>
        <v>1</v>
      </c>
      <c r="Q2648" s="41" t="str">
        <f>INDEX(Торг!$J:$J,MATCH($B2648,Торг!$B:$B,0))</f>
        <v>АТП</v>
      </c>
      <c r="R2648" s="4" t="b">
        <f>EXACT(VLOOKUP(A2648,Торг!$A:$A,1,0),A2648)</f>
        <v>1</v>
      </c>
    </row>
    <row r="2649" spans="1:18" ht="60" x14ac:dyDescent="0.25">
      <c r="A2649" s="110" t="s">
        <v>2187</v>
      </c>
      <c r="B2649" s="109">
        <v>248739</v>
      </c>
      <c r="C2649" s="109">
        <v>98637</v>
      </c>
      <c r="D2649" s="110" t="s">
        <v>2323</v>
      </c>
      <c r="E2649" s="110" t="s">
        <v>2704</v>
      </c>
      <c r="F2649" s="110"/>
      <c r="G2649" s="110"/>
      <c r="H2649" s="110"/>
      <c r="I2649" s="110" t="s">
        <v>10</v>
      </c>
      <c r="J2649" s="111">
        <v>900</v>
      </c>
      <c r="K2649" s="111">
        <v>1490</v>
      </c>
      <c r="L2649" s="110"/>
      <c r="M2649" s="109">
        <v>1</v>
      </c>
      <c r="N2649" s="109"/>
      <c r="O2649" s="110"/>
      <c r="P2649" s="41" t="str">
        <f t="shared" si="41"/>
        <v>1</v>
      </c>
      <c r="Q2649" s="41" t="str">
        <f>INDEX(Торг!$J:$J,MATCH($B2649,Торг!$B:$B,0))</f>
        <v>АТП</v>
      </c>
      <c r="R2649" s="4" t="b">
        <f>EXACT(VLOOKUP(A2649,Торг!$A:$A,1,0),A2649)</f>
        <v>1</v>
      </c>
    </row>
    <row r="2650" spans="1:18" ht="60" x14ac:dyDescent="0.25">
      <c r="A2650" s="110" t="s">
        <v>2187</v>
      </c>
      <c r="B2650" s="109">
        <v>248740</v>
      </c>
      <c r="C2650" s="109">
        <v>98638</v>
      </c>
      <c r="D2650" s="110" t="s">
        <v>2324</v>
      </c>
      <c r="E2650" s="110" t="s">
        <v>2704</v>
      </c>
      <c r="F2650" s="110"/>
      <c r="G2650" s="110"/>
      <c r="H2650" s="110"/>
      <c r="I2650" s="110" t="s">
        <v>10</v>
      </c>
      <c r="J2650" s="111">
        <v>900</v>
      </c>
      <c r="K2650" s="111">
        <v>1490</v>
      </c>
      <c r="L2650" s="110"/>
      <c r="M2650" s="109">
        <v>1</v>
      </c>
      <c r="N2650" s="109"/>
      <c r="O2650" s="110"/>
      <c r="P2650" s="41" t="str">
        <f t="shared" si="41"/>
        <v>1</v>
      </c>
      <c r="Q2650" s="41" t="str">
        <f>INDEX(Торг!$J:$J,MATCH($B2650,Торг!$B:$B,0))</f>
        <v>АТП</v>
      </c>
      <c r="R2650" s="4" t="b">
        <f>EXACT(VLOOKUP(A2650,Торг!$A:$A,1,0),A2650)</f>
        <v>1</v>
      </c>
    </row>
    <row r="2651" spans="1:18" ht="60" x14ac:dyDescent="0.25">
      <c r="A2651" s="110" t="s">
        <v>2187</v>
      </c>
      <c r="B2651" s="109">
        <v>248741</v>
      </c>
      <c r="C2651" s="109">
        <v>98639</v>
      </c>
      <c r="D2651" s="110" t="s">
        <v>2325</v>
      </c>
      <c r="E2651" s="110" t="s">
        <v>2704</v>
      </c>
      <c r="F2651" s="110"/>
      <c r="G2651" s="110"/>
      <c r="H2651" s="110"/>
      <c r="I2651" s="110" t="s">
        <v>10</v>
      </c>
      <c r="J2651" s="111">
        <v>900</v>
      </c>
      <c r="K2651" s="111">
        <v>1490</v>
      </c>
      <c r="L2651" s="110"/>
      <c r="M2651" s="109">
        <v>1</v>
      </c>
      <c r="N2651" s="109"/>
      <c r="O2651" s="110"/>
      <c r="P2651" s="41" t="str">
        <f t="shared" si="41"/>
        <v>1</v>
      </c>
      <c r="Q2651" s="41" t="str">
        <f>INDEX(Торг!$J:$J,MATCH($B2651,Торг!$B:$B,0))</f>
        <v>АТП</v>
      </c>
      <c r="R2651" s="4" t="b">
        <f>EXACT(VLOOKUP(A2651,Торг!$A:$A,1,0),A2651)</f>
        <v>1</v>
      </c>
    </row>
    <row r="2652" spans="1:18" ht="60" x14ac:dyDescent="0.25">
      <c r="A2652" s="110" t="s">
        <v>2187</v>
      </c>
      <c r="B2652" s="109">
        <v>248742</v>
      </c>
      <c r="C2652" s="109">
        <v>98640</v>
      </c>
      <c r="D2652" s="110" t="s">
        <v>2326</v>
      </c>
      <c r="E2652" s="110" t="s">
        <v>2704</v>
      </c>
      <c r="F2652" s="110"/>
      <c r="G2652" s="110"/>
      <c r="H2652" s="110"/>
      <c r="I2652" s="110" t="s">
        <v>10</v>
      </c>
      <c r="J2652" s="111">
        <v>900</v>
      </c>
      <c r="K2652" s="111">
        <v>1490</v>
      </c>
      <c r="L2652" s="110"/>
      <c r="M2652" s="109">
        <v>1</v>
      </c>
      <c r="N2652" s="109"/>
      <c r="O2652" s="110"/>
      <c r="P2652" s="41" t="str">
        <f t="shared" si="41"/>
        <v>1</v>
      </c>
      <c r="Q2652" s="41" t="str">
        <f>INDEX(Торг!$J:$J,MATCH($B2652,Торг!$B:$B,0))</f>
        <v>АТП</v>
      </c>
      <c r="R2652" s="4" t="b">
        <f>EXACT(VLOOKUP(A2652,Торг!$A:$A,1,0),A2652)</f>
        <v>1</v>
      </c>
    </row>
    <row r="2653" spans="1:18" ht="60" x14ac:dyDescent="0.25">
      <c r="A2653" s="110" t="s">
        <v>2187</v>
      </c>
      <c r="B2653" s="109">
        <v>248743</v>
      </c>
      <c r="C2653" s="109">
        <v>98641</v>
      </c>
      <c r="D2653" s="110" t="s">
        <v>2327</v>
      </c>
      <c r="E2653" s="110" t="s">
        <v>2704</v>
      </c>
      <c r="F2653" s="110"/>
      <c r="G2653" s="110"/>
      <c r="H2653" s="110"/>
      <c r="I2653" s="110" t="s">
        <v>10</v>
      </c>
      <c r="J2653" s="111">
        <v>900</v>
      </c>
      <c r="K2653" s="111">
        <v>1490</v>
      </c>
      <c r="L2653" s="110"/>
      <c r="M2653" s="109">
        <v>1</v>
      </c>
      <c r="N2653" s="109"/>
      <c r="O2653" s="110"/>
      <c r="P2653" s="41" t="str">
        <f t="shared" si="41"/>
        <v>1</v>
      </c>
      <c r="Q2653" s="41" t="str">
        <f>INDEX(Торг!$J:$J,MATCH($B2653,Торг!$B:$B,0))</f>
        <v>АТП</v>
      </c>
      <c r="R2653" s="4" t="b">
        <f>EXACT(VLOOKUP(A2653,Торг!$A:$A,1,0),A2653)</f>
        <v>1</v>
      </c>
    </row>
    <row r="2654" spans="1:18" ht="60" x14ac:dyDescent="0.25">
      <c r="A2654" s="110" t="s">
        <v>2187</v>
      </c>
      <c r="B2654" s="109">
        <v>248744</v>
      </c>
      <c r="C2654" s="109">
        <v>98642</v>
      </c>
      <c r="D2654" s="110" t="s">
        <v>2328</v>
      </c>
      <c r="E2654" s="110" t="s">
        <v>2704</v>
      </c>
      <c r="F2654" s="110"/>
      <c r="G2654" s="110"/>
      <c r="H2654" s="110"/>
      <c r="I2654" s="110" t="s">
        <v>10</v>
      </c>
      <c r="J2654" s="111">
        <v>900</v>
      </c>
      <c r="K2654" s="111">
        <v>1490</v>
      </c>
      <c r="L2654" s="110"/>
      <c r="M2654" s="109">
        <v>1</v>
      </c>
      <c r="N2654" s="109"/>
      <c r="O2654" s="110"/>
      <c r="P2654" s="41" t="str">
        <f t="shared" si="41"/>
        <v>1</v>
      </c>
      <c r="Q2654" s="41" t="str">
        <f>INDEX(Торг!$J:$J,MATCH($B2654,Торг!$B:$B,0))</f>
        <v>АТП</v>
      </c>
      <c r="R2654" s="4" t="b">
        <f>EXACT(VLOOKUP(A2654,Торг!$A:$A,1,0),A2654)</f>
        <v>1</v>
      </c>
    </row>
    <row r="2655" spans="1:18" ht="60" x14ac:dyDescent="0.25">
      <c r="A2655" s="110" t="s">
        <v>2187</v>
      </c>
      <c r="B2655" s="109">
        <v>248745</v>
      </c>
      <c r="C2655" s="109">
        <v>98643</v>
      </c>
      <c r="D2655" s="110" t="s">
        <v>2329</v>
      </c>
      <c r="E2655" s="110" t="s">
        <v>2704</v>
      </c>
      <c r="F2655" s="110"/>
      <c r="G2655" s="110"/>
      <c r="H2655" s="110"/>
      <c r="I2655" s="110" t="s">
        <v>10</v>
      </c>
      <c r="J2655" s="111">
        <v>900</v>
      </c>
      <c r="K2655" s="111">
        <v>1490</v>
      </c>
      <c r="L2655" s="110"/>
      <c r="M2655" s="109">
        <v>1</v>
      </c>
      <c r="N2655" s="109"/>
      <c r="O2655" s="110"/>
      <c r="P2655" s="41" t="str">
        <f t="shared" si="41"/>
        <v>1</v>
      </c>
      <c r="Q2655" s="41" t="str">
        <f>INDEX(Торг!$J:$J,MATCH($B2655,Торг!$B:$B,0))</f>
        <v>АТП</v>
      </c>
      <c r="R2655" s="4" t="b">
        <f>EXACT(VLOOKUP(A2655,Торг!$A:$A,1,0),A2655)</f>
        <v>1</v>
      </c>
    </row>
    <row r="2656" spans="1:18" ht="60" x14ac:dyDescent="0.25">
      <c r="A2656" s="110" t="s">
        <v>2187</v>
      </c>
      <c r="B2656" s="109">
        <v>248746</v>
      </c>
      <c r="C2656" s="109">
        <v>98644</v>
      </c>
      <c r="D2656" s="110" t="s">
        <v>2330</v>
      </c>
      <c r="E2656" s="110" t="s">
        <v>2704</v>
      </c>
      <c r="F2656" s="110"/>
      <c r="G2656" s="110"/>
      <c r="H2656" s="110"/>
      <c r="I2656" s="110" t="s">
        <v>10</v>
      </c>
      <c r="J2656" s="111">
        <v>900</v>
      </c>
      <c r="K2656" s="111">
        <v>1490</v>
      </c>
      <c r="L2656" s="110"/>
      <c r="M2656" s="109">
        <v>1</v>
      </c>
      <c r="N2656" s="109"/>
      <c r="O2656" s="110"/>
      <c r="P2656" s="41" t="str">
        <f t="shared" si="41"/>
        <v>1</v>
      </c>
      <c r="Q2656" s="41" t="str">
        <f>INDEX(Торг!$J:$J,MATCH($B2656,Торг!$B:$B,0))</f>
        <v>АТП</v>
      </c>
      <c r="R2656" s="4" t="b">
        <f>EXACT(VLOOKUP(A2656,Торг!$A:$A,1,0),A2656)</f>
        <v>1</v>
      </c>
    </row>
    <row r="2657" spans="1:18" ht="60" x14ac:dyDescent="0.25">
      <c r="A2657" s="110" t="s">
        <v>2187</v>
      </c>
      <c r="B2657" s="109">
        <v>248747</v>
      </c>
      <c r="C2657" s="109">
        <v>98645</v>
      </c>
      <c r="D2657" s="110" t="s">
        <v>2331</v>
      </c>
      <c r="E2657" s="110" t="s">
        <v>2704</v>
      </c>
      <c r="F2657" s="110"/>
      <c r="G2657" s="110"/>
      <c r="H2657" s="110"/>
      <c r="I2657" s="110" t="s">
        <v>10</v>
      </c>
      <c r="J2657" s="111">
        <v>900</v>
      </c>
      <c r="K2657" s="111">
        <v>1490</v>
      </c>
      <c r="L2657" s="110"/>
      <c r="M2657" s="109">
        <v>1</v>
      </c>
      <c r="N2657" s="109"/>
      <c r="O2657" s="110"/>
      <c r="P2657" s="41" t="str">
        <f t="shared" si="41"/>
        <v>1</v>
      </c>
      <c r="Q2657" s="41" t="str">
        <f>INDEX(Торг!$J:$J,MATCH($B2657,Торг!$B:$B,0))</f>
        <v>АТП</v>
      </c>
      <c r="R2657" s="4" t="b">
        <f>EXACT(VLOOKUP(A2657,Торг!$A:$A,1,0),A2657)</f>
        <v>1</v>
      </c>
    </row>
    <row r="2658" spans="1:18" ht="60" x14ac:dyDescent="0.25">
      <c r="A2658" s="110" t="s">
        <v>2187</v>
      </c>
      <c r="B2658" s="109">
        <v>248748</v>
      </c>
      <c r="C2658" s="109">
        <v>98646</v>
      </c>
      <c r="D2658" s="110" t="s">
        <v>2332</v>
      </c>
      <c r="E2658" s="110" t="s">
        <v>2704</v>
      </c>
      <c r="F2658" s="110"/>
      <c r="G2658" s="110"/>
      <c r="H2658" s="110"/>
      <c r="I2658" s="110" t="s">
        <v>10</v>
      </c>
      <c r="J2658" s="111">
        <v>900</v>
      </c>
      <c r="K2658" s="111">
        <v>1490</v>
      </c>
      <c r="L2658" s="110"/>
      <c r="M2658" s="109">
        <v>1</v>
      </c>
      <c r="N2658" s="109"/>
      <c r="O2658" s="110"/>
      <c r="P2658" s="41" t="str">
        <f t="shared" si="41"/>
        <v>1</v>
      </c>
      <c r="Q2658" s="41" t="str">
        <f>INDEX(Торг!$J:$J,MATCH($B2658,Торг!$B:$B,0))</f>
        <v>АТП</v>
      </c>
      <c r="R2658" s="4" t="b">
        <f>EXACT(VLOOKUP(A2658,Торг!$A:$A,1,0),A2658)</f>
        <v>1</v>
      </c>
    </row>
    <row r="2659" spans="1:18" ht="60" x14ac:dyDescent="0.25">
      <c r="A2659" s="110" t="s">
        <v>2187</v>
      </c>
      <c r="B2659" s="109">
        <v>248749</v>
      </c>
      <c r="C2659" s="109">
        <v>98647</v>
      </c>
      <c r="D2659" s="110" t="s">
        <v>2333</v>
      </c>
      <c r="E2659" s="110" t="s">
        <v>2704</v>
      </c>
      <c r="F2659" s="110"/>
      <c r="G2659" s="110"/>
      <c r="H2659" s="110"/>
      <c r="I2659" s="110" t="s">
        <v>10</v>
      </c>
      <c r="J2659" s="111">
        <v>900</v>
      </c>
      <c r="K2659" s="111">
        <v>1490</v>
      </c>
      <c r="L2659" s="110"/>
      <c r="M2659" s="109">
        <v>1</v>
      </c>
      <c r="N2659" s="109"/>
      <c r="O2659" s="110"/>
      <c r="P2659" s="41" t="str">
        <f t="shared" si="41"/>
        <v>1</v>
      </c>
      <c r="Q2659" s="41" t="str">
        <f>INDEX(Торг!$J:$J,MATCH($B2659,Торг!$B:$B,0))</f>
        <v>АТП</v>
      </c>
      <c r="R2659" s="4" t="b">
        <f>EXACT(VLOOKUP(A2659,Торг!$A:$A,1,0),A2659)</f>
        <v>1</v>
      </c>
    </row>
    <row r="2660" spans="1:18" ht="60" x14ac:dyDescent="0.25">
      <c r="A2660" s="110" t="s">
        <v>2187</v>
      </c>
      <c r="B2660" s="109">
        <v>248750</v>
      </c>
      <c r="C2660" s="109">
        <v>98648</v>
      </c>
      <c r="D2660" s="110" t="s">
        <v>2334</v>
      </c>
      <c r="E2660" s="110" t="s">
        <v>2704</v>
      </c>
      <c r="F2660" s="110"/>
      <c r="G2660" s="110"/>
      <c r="H2660" s="110"/>
      <c r="I2660" s="110" t="s">
        <v>10</v>
      </c>
      <c r="J2660" s="111">
        <v>900</v>
      </c>
      <c r="K2660" s="111">
        <v>1490</v>
      </c>
      <c r="L2660" s="110"/>
      <c r="M2660" s="109">
        <v>1</v>
      </c>
      <c r="N2660" s="109"/>
      <c r="O2660" s="110"/>
      <c r="P2660" s="41" t="str">
        <f t="shared" si="41"/>
        <v>1</v>
      </c>
      <c r="Q2660" s="41" t="str">
        <f>INDEX(Торг!$J:$J,MATCH($B2660,Торг!$B:$B,0))</f>
        <v>АТП</v>
      </c>
      <c r="R2660" s="4" t="b">
        <f>EXACT(VLOOKUP(A2660,Торг!$A:$A,1,0),A2660)</f>
        <v>1</v>
      </c>
    </row>
    <row r="2661" spans="1:18" ht="60" x14ac:dyDescent="0.25">
      <c r="A2661" s="110" t="s">
        <v>2187</v>
      </c>
      <c r="B2661" s="109">
        <v>248751</v>
      </c>
      <c r="C2661" s="109">
        <v>98649</v>
      </c>
      <c r="D2661" s="110" t="s">
        <v>2335</v>
      </c>
      <c r="E2661" s="110" t="s">
        <v>2704</v>
      </c>
      <c r="F2661" s="110"/>
      <c r="G2661" s="110"/>
      <c r="H2661" s="110"/>
      <c r="I2661" s="110" t="s">
        <v>10</v>
      </c>
      <c r="J2661" s="111">
        <v>900</v>
      </c>
      <c r="K2661" s="111">
        <v>1490</v>
      </c>
      <c r="L2661" s="110"/>
      <c r="M2661" s="109">
        <v>1</v>
      </c>
      <c r="N2661" s="109"/>
      <c r="O2661" s="110"/>
      <c r="P2661" s="41" t="str">
        <f t="shared" si="41"/>
        <v>1</v>
      </c>
      <c r="Q2661" s="41" t="str">
        <f>INDEX(Торг!$J:$J,MATCH($B2661,Торг!$B:$B,0))</f>
        <v>АТП</v>
      </c>
      <c r="R2661" s="4" t="b">
        <f>EXACT(VLOOKUP(A2661,Торг!$A:$A,1,0),A2661)</f>
        <v>1</v>
      </c>
    </row>
    <row r="2662" spans="1:18" ht="60" x14ac:dyDescent="0.25">
      <c r="A2662" s="110" t="s">
        <v>2187</v>
      </c>
      <c r="B2662" s="109">
        <v>248752</v>
      </c>
      <c r="C2662" s="109">
        <v>98650</v>
      </c>
      <c r="D2662" s="110" t="s">
        <v>2336</v>
      </c>
      <c r="E2662" s="110" t="s">
        <v>2704</v>
      </c>
      <c r="F2662" s="110"/>
      <c r="G2662" s="110"/>
      <c r="H2662" s="110"/>
      <c r="I2662" s="110" t="s">
        <v>10</v>
      </c>
      <c r="J2662" s="111">
        <v>900</v>
      </c>
      <c r="K2662" s="111">
        <v>1490</v>
      </c>
      <c r="L2662" s="110"/>
      <c r="M2662" s="109">
        <v>1</v>
      </c>
      <c r="N2662" s="109"/>
      <c r="O2662" s="110"/>
      <c r="P2662" s="41" t="str">
        <f t="shared" si="41"/>
        <v>1</v>
      </c>
      <c r="Q2662" s="41" t="str">
        <f>INDEX(Торг!$J:$J,MATCH($B2662,Торг!$B:$B,0))</f>
        <v>АТП</v>
      </c>
      <c r="R2662" s="4" t="b">
        <f>EXACT(VLOOKUP(A2662,Торг!$A:$A,1,0),A2662)</f>
        <v>1</v>
      </c>
    </row>
    <row r="2663" spans="1:18" ht="75" x14ac:dyDescent="0.25">
      <c r="A2663" s="110" t="s">
        <v>2187</v>
      </c>
      <c r="B2663" s="109">
        <v>248753</v>
      </c>
      <c r="C2663" s="109">
        <v>98651</v>
      </c>
      <c r="D2663" s="110" t="s">
        <v>2337</v>
      </c>
      <c r="E2663" s="110" t="s">
        <v>2704</v>
      </c>
      <c r="F2663" s="110"/>
      <c r="G2663" s="110"/>
      <c r="H2663" s="110"/>
      <c r="I2663" s="110" t="s">
        <v>10</v>
      </c>
      <c r="J2663" s="111">
        <v>900</v>
      </c>
      <c r="K2663" s="111">
        <v>1490</v>
      </c>
      <c r="L2663" s="110"/>
      <c r="M2663" s="109">
        <v>1</v>
      </c>
      <c r="N2663" s="109"/>
      <c r="O2663" s="110"/>
      <c r="P2663" s="41" t="str">
        <f t="shared" si="41"/>
        <v>1</v>
      </c>
      <c r="Q2663" s="41" t="str">
        <f>INDEX(Торг!$J:$J,MATCH($B2663,Торг!$B:$B,0))</f>
        <v>АТП</v>
      </c>
      <c r="R2663" s="4" t="b">
        <f>EXACT(VLOOKUP(A2663,Торг!$A:$A,1,0),A2663)</f>
        <v>1</v>
      </c>
    </row>
    <row r="2664" spans="1:18" ht="75" x14ac:dyDescent="0.25">
      <c r="A2664" s="110" t="s">
        <v>2187</v>
      </c>
      <c r="B2664" s="109">
        <v>248754</v>
      </c>
      <c r="C2664" s="109">
        <v>98652</v>
      </c>
      <c r="D2664" s="110" t="s">
        <v>2338</v>
      </c>
      <c r="E2664" s="110" t="s">
        <v>2704</v>
      </c>
      <c r="F2664" s="110"/>
      <c r="G2664" s="110"/>
      <c r="H2664" s="110"/>
      <c r="I2664" s="110" t="s">
        <v>10</v>
      </c>
      <c r="J2664" s="111">
        <v>900</v>
      </c>
      <c r="K2664" s="111">
        <v>1490</v>
      </c>
      <c r="L2664" s="110"/>
      <c r="M2664" s="109">
        <v>1</v>
      </c>
      <c r="N2664" s="109"/>
      <c r="O2664" s="110"/>
      <c r="P2664" s="41" t="str">
        <f t="shared" si="41"/>
        <v>1</v>
      </c>
      <c r="Q2664" s="41" t="str">
        <f>INDEX(Торг!$J:$J,MATCH($B2664,Торг!$B:$B,0))</f>
        <v>АТП</v>
      </c>
      <c r="R2664" s="4" t="b">
        <f>EXACT(VLOOKUP(A2664,Торг!$A:$A,1,0),A2664)</f>
        <v>1</v>
      </c>
    </row>
    <row r="2665" spans="1:18" ht="60" x14ac:dyDescent="0.25">
      <c r="A2665" s="110" t="s">
        <v>2187</v>
      </c>
      <c r="B2665" s="109">
        <v>248755</v>
      </c>
      <c r="C2665" s="109">
        <v>98653</v>
      </c>
      <c r="D2665" s="110" t="s">
        <v>2339</v>
      </c>
      <c r="E2665" s="110" t="s">
        <v>2704</v>
      </c>
      <c r="F2665" s="110"/>
      <c r="G2665" s="110"/>
      <c r="H2665" s="110"/>
      <c r="I2665" s="110" t="s">
        <v>10</v>
      </c>
      <c r="J2665" s="111">
        <v>900</v>
      </c>
      <c r="K2665" s="111">
        <v>1490</v>
      </c>
      <c r="L2665" s="110"/>
      <c r="M2665" s="109">
        <v>1</v>
      </c>
      <c r="N2665" s="109"/>
      <c r="O2665" s="110"/>
      <c r="P2665" s="41" t="str">
        <f t="shared" si="41"/>
        <v>1</v>
      </c>
      <c r="Q2665" s="41" t="str">
        <f>INDEX(Торг!$J:$J,MATCH($B2665,Торг!$B:$B,0))</f>
        <v>АТП</v>
      </c>
      <c r="R2665" s="4" t="b">
        <f>EXACT(VLOOKUP(A2665,Торг!$A:$A,1,0),A2665)</f>
        <v>1</v>
      </c>
    </row>
    <row r="2666" spans="1:18" ht="60" x14ac:dyDescent="0.25">
      <c r="A2666" s="110" t="s">
        <v>2187</v>
      </c>
      <c r="B2666" s="109">
        <v>248756</v>
      </c>
      <c r="C2666" s="109">
        <v>98654</v>
      </c>
      <c r="D2666" s="110" t="s">
        <v>2340</v>
      </c>
      <c r="E2666" s="110" t="s">
        <v>2704</v>
      </c>
      <c r="F2666" s="110"/>
      <c r="G2666" s="110"/>
      <c r="H2666" s="110"/>
      <c r="I2666" s="110" t="s">
        <v>10</v>
      </c>
      <c r="J2666" s="111">
        <v>900</v>
      </c>
      <c r="K2666" s="111">
        <v>1490</v>
      </c>
      <c r="L2666" s="110"/>
      <c r="M2666" s="109">
        <v>1</v>
      </c>
      <c r="N2666" s="109"/>
      <c r="O2666" s="110"/>
      <c r="P2666" s="41" t="str">
        <f t="shared" si="41"/>
        <v>1</v>
      </c>
      <c r="Q2666" s="41" t="str">
        <f>INDEX(Торг!$J:$J,MATCH($B2666,Торг!$B:$B,0))</f>
        <v>АТП</v>
      </c>
      <c r="R2666" s="4" t="b">
        <f>EXACT(VLOOKUP(A2666,Торг!$A:$A,1,0),A2666)</f>
        <v>1</v>
      </c>
    </row>
    <row r="2667" spans="1:18" ht="60" x14ac:dyDescent="0.25">
      <c r="A2667" s="110" t="s">
        <v>2187</v>
      </c>
      <c r="B2667" s="109">
        <v>248757</v>
      </c>
      <c r="C2667" s="109">
        <v>98655</v>
      </c>
      <c r="D2667" s="110" t="s">
        <v>2341</v>
      </c>
      <c r="E2667" s="110" t="s">
        <v>2704</v>
      </c>
      <c r="F2667" s="110"/>
      <c r="G2667" s="110"/>
      <c r="H2667" s="110"/>
      <c r="I2667" s="110" t="s">
        <v>10</v>
      </c>
      <c r="J2667" s="111">
        <v>900</v>
      </c>
      <c r="K2667" s="111">
        <v>1490</v>
      </c>
      <c r="L2667" s="110"/>
      <c r="M2667" s="109">
        <v>1</v>
      </c>
      <c r="N2667" s="109"/>
      <c r="O2667" s="110"/>
      <c r="P2667" s="41" t="str">
        <f t="shared" si="41"/>
        <v>1</v>
      </c>
      <c r="Q2667" s="41" t="str">
        <f>INDEX(Торг!$J:$J,MATCH($B2667,Торг!$B:$B,0))</f>
        <v>АТП</v>
      </c>
      <c r="R2667" s="4" t="b">
        <f>EXACT(VLOOKUP(A2667,Торг!$A:$A,1,0),A2667)</f>
        <v>1</v>
      </c>
    </row>
    <row r="2668" spans="1:18" ht="60" x14ac:dyDescent="0.25">
      <c r="A2668" s="110" t="s">
        <v>2187</v>
      </c>
      <c r="B2668" s="109">
        <v>248758</v>
      </c>
      <c r="C2668" s="109">
        <v>98656</v>
      </c>
      <c r="D2668" s="110" t="s">
        <v>2342</v>
      </c>
      <c r="E2668" s="110" t="s">
        <v>2704</v>
      </c>
      <c r="F2668" s="110"/>
      <c r="G2668" s="110"/>
      <c r="H2668" s="110"/>
      <c r="I2668" s="110" t="s">
        <v>10</v>
      </c>
      <c r="J2668" s="111">
        <v>900</v>
      </c>
      <c r="K2668" s="111">
        <v>1490</v>
      </c>
      <c r="L2668" s="110"/>
      <c r="M2668" s="109">
        <v>1</v>
      </c>
      <c r="N2668" s="109"/>
      <c r="O2668" s="110"/>
      <c r="P2668" s="41" t="str">
        <f t="shared" si="41"/>
        <v>1</v>
      </c>
      <c r="Q2668" s="41" t="str">
        <f>INDEX(Торг!$J:$J,MATCH($B2668,Торг!$B:$B,0))</f>
        <v>АТП</v>
      </c>
      <c r="R2668" s="4" t="b">
        <f>EXACT(VLOOKUP(A2668,Торг!$A:$A,1,0),A2668)</f>
        <v>1</v>
      </c>
    </row>
    <row r="2669" spans="1:18" ht="60" x14ac:dyDescent="0.25">
      <c r="A2669" s="110" t="s">
        <v>2187</v>
      </c>
      <c r="B2669" s="109">
        <v>248759</v>
      </c>
      <c r="C2669" s="109">
        <v>98657</v>
      </c>
      <c r="D2669" s="110" t="s">
        <v>2343</v>
      </c>
      <c r="E2669" s="110" t="s">
        <v>2704</v>
      </c>
      <c r="F2669" s="110"/>
      <c r="G2669" s="110"/>
      <c r="H2669" s="110"/>
      <c r="I2669" s="110" t="s">
        <v>10</v>
      </c>
      <c r="J2669" s="111">
        <v>900</v>
      </c>
      <c r="K2669" s="111">
        <v>1490</v>
      </c>
      <c r="L2669" s="110"/>
      <c r="M2669" s="109">
        <v>1</v>
      </c>
      <c r="N2669" s="109"/>
      <c r="O2669" s="110"/>
      <c r="P2669" s="41" t="str">
        <f t="shared" si="41"/>
        <v>1</v>
      </c>
      <c r="Q2669" s="41" t="str">
        <f>INDEX(Торг!$J:$J,MATCH($B2669,Торг!$B:$B,0))</f>
        <v>АТП</v>
      </c>
      <c r="R2669" s="4" t="b">
        <f>EXACT(VLOOKUP(A2669,Торг!$A:$A,1,0),A2669)</f>
        <v>1</v>
      </c>
    </row>
    <row r="2670" spans="1:18" ht="60" x14ac:dyDescent="0.25">
      <c r="A2670" s="110" t="s">
        <v>2187</v>
      </c>
      <c r="B2670" s="109">
        <v>248760</v>
      </c>
      <c r="C2670" s="109">
        <v>98658</v>
      </c>
      <c r="D2670" s="110" t="s">
        <v>2344</v>
      </c>
      <c r="E2670" s="110" t="s">
        <v>2704</v>
      </c>
      <c r="F2670" s="110"/>
      <c r="G2670" s="110"/>
      <c r="H2670" s="110"/>
      <c r="I2670" s="110" t="s">
        <v>10</v>
      </c>
      <c r="J2670" s="111">
        <v>900</v>
      </c>
      <c r="K2670" s="111">
        <v>1490</v>
      </c>
      <c r="L2670" s="110"/>
      <c r="M2670" s="109">
        <v>1</v>
      </c>
      <c r="N2670" s="109">
        <v>2</v>
      </c>
      <c r="O2670" s="110"/>
      <c r="P2670" s="41" t="str">
        <f t="shared" si="41"/>
        <v>1ск2</v>
      </c>
      <c r="Q2670" s="41" t="str">
        <f>INDEX(Торг!$J:$J,MATCH($B2670,Торг!$B:$B,0))</f>
        <v>АТП</v>
      </c>
      <c r="R2670" s="4" t="b">
        <f>EXACT(VLOOKUP(A2670,Торг!$A:$A,1,0),A2670)</f>
        <v>1</v>
      </c>
    </row>
    <row r="2671" spans="1:18" ht="60" x14ac:dyDescent="0.25">
      <c r="A2671" s="110" t="s">
        <v>2187</v>
      </c>
      <c r="B2671" s="109">
        <v>248761</v>
      </c>
      <c r="C2671" s="109">
        <v>98659</v>
      </c>
      <c r="D2671" s="110" t="s">
        <v>2345</v>
      </c>
      <c r="E2671" s="110" t="s">
        <v>2704</v>
      </c>
      <c r="F2671" s="110"/>
      <c r="G2671" s="110"/>
      <c r="H2671" s="110"/>
      <c r="I2671" s="110" t="s">
        <v>10</v>
      </c>
      <c r="J2671" s="111">
        <v>900</v>
      </c>
      <c r="K2671" s="111">
        <v>1490</v>
      </c>
      <c r="L2671" s="110"/>
      <c r="M2671" s="109">
        <v>1</v>
      </c>
      <c r="N2671" s="109"/>
      <c r="O2671" s="110"/>
      <c r="P2671" s="41" t="str">
        <f t="shared" si="41"/>
        <v>1</v>
      </c>
      <c r="Q2671" s="41" t="str">
        <f>INDEX(Торг!$J:$J,MATCH($B2671,Торг!$B:$B,0))</f>
        <v>АТП</v>
      </c>
      <c r="R2671" s="4" t="b">
        <f>EXACT(VLOOKUP(A2671,Торг!$A:$A,1,0),A2671)</f>
        <v>1</v>
      </c>
    </row>
    <row r="2672" spans="1:18" ht="75" x14ac:dyDescent="0.25">
      <c r="A2672" s="110" t="s">
        <v>2187</v>
      </c>
      <c r="B2672" s="109">
        <v>248762</v>
      </c>
      <c r="C2672" s="109">
        <v>98660</v>
      </c>
      <c r="D2672" s="110" t="s">
        <v>2346</v>
      </c>
      <c r="E2672" s="110" t="s">
        <v>2704</v>
      </c>
      <c r="F2672" s="110"/>
      <c r="G2672" s="110"/>
      <c r="H2672" s="110"/>
      <c r="I2672" s="110" t="s">
        <v>10</v>
      </c>
      <c r="J2672" s="111">
        <v>900</v>
      </c>
      <c r="K2672" s="111">
        <v>1490</v>
      </c>
      <c r="L2672" s="110"/>
      <c r="M2672" s="109">
        <v>1</v>
      </c>
      <c r="N2672" s="109">
        <v>2</v>
      </c>
      <c r="O2672" s="110"/>
      <c r="P2672" s="41" t="str">
        <f t="shared" si="41"/>
        <v>1ск2</v>
      </c>
      <c r="Q2672" s="41" t="str">
        <f>INDEX(Торг!$J:$J,MATCH($B2672,Торг!$B:$B,0))</f>
        <v>АТП</v>
      </c>
      <c r="R2672" s="4" t="b">
        <f>EXACT(VLOOKUP(A2672,Торг!$A:$A,1,0),A2672)</f>
        <v>1</v>
      </c>
    </row>
    <row r="2673" spans="1:18" ht="60" x14ac:dyDescent="0.25">
      <c r="A2673" s="110" t="s">
        <v>2187</v>
      </c>
      <c r="B2673" s="109">
        <v>248763</v>
      </c>
      <c r="C2673" s="109">
        <v>98661</v>
      </c>
      <c r="D2673" s="110" t="s">
        <v>2347</v>
      </c>
      <c r="E2673" s="110" t="s">
        <v>2704</v>
      </c>
      <c r="F2673" s="110"/>
      <c r="G2673" s="110"/>
      <c r="H2673" s="110"/>
      <c r="I2673" s="110" t="s">
        <v>10</v>
      </c>
      <c r="J2673" s="111">
        <v>900</v>
      </c>
      <c r="K2673" s="111">
        <v>1490</v>
      </c>
      <c r="L2673" s="110"/>
      <c r="M2673" s="109">
        <v>1</v>
      </c>
      <c r="N2673" s="109"/>
      <c r="O2673" s="110"/>
      <c r="P2673" s="41" t="str">
        <f t="shared" si="41"/>
        <v>1</v>
      </c>
      <c r="Q2673" s="41" t="str">
        <f>INDEX(Торг!$J:$J,MATCH($B2673,Торг!$B:$B,0))</f>
        <v>АТП</v>
      </c>
      <c r="R2673" s="4" t="b">
        <f>EXACT(VLOOKUP(A2673,Торг!$A:$A,1,0),A2673)</f>
        <v>1</v>
      </c>
    </row>
    <row r="2674" spans="1:18" ht="60" x14ac:dyDescent="0.25">
      <c r="A2674" s="110" t="s">
        <v>2187</v>
      </c>
      <c r="B2674" s="109">
        <v>248764</v>
      </c>
      <c r="C2674" s="109">
        <v>98662</v>
      </c>
      <c r="D2674" s="110" t="s">
        <v>2348</v>
      </c>
      <c r="E2674" s="110" t="s">
        <v>2704</v>
      </c>
      <c r="F2674" s="110"/>
      <c r="G2674" s="110"/>
      <c r="H2674" s="110"/>
      <c r="I2674" s="110" t="s">
        <v>10</v>
      </c>
      <c r="J2674" s="111">
        <v>900</v>
      </c>
      <c r="K2674" s="111">
        <v>1490</v>
      </c>
      <c r="L2674" s="110"/>
      <c r="M2674" s="109">
        <v>1</v>
      </c>
      <c r="N2674" s="109"/>
      <c r="O2674" s="110"/>
      <c r="P2674" s="41" t="str">
        <f t="shared" si="41"/>
        <v>1</v>
      </c>
      <c r="Q2674" s="41" t="str">
        <f>INDEX(Торг!$J:$J,MATCH($B2674,Торг!$B:$B,0))</f>
        <v>АТП</v>
      </c>
      <c r="R2674" s="4" t="b">
        <f>EXACT(VLOOKUP(A2674,Торг!$A:$A,1,0),A2674)</f>
        <v>1</v>
      </c>
    </row>
    <row r="2675" spans="1:18" ht="60" x14ac:dyDescent="0.25">
      <c r="A2675" s="110" t="s">
        <v>2187</v>
      </c>
      <c r="B2675" s="109">
        <v>248765</v>
      </c>
      <c r="C2675" s="109">
        <v>98663</v>
      </c>
      <c r="D2675" s="110" t="s">
        <v>2349</v>
      </c>
      <c r="E2675" s="110" t="s">
        <v>2704</v>
      </c>
      <c r="F2675" s="110"/>
      <c r="G2675" s="110"/>
      <c r="H2675" s="110"/>
      <c r="I2675" s="110" t="s">
        <v>10</v>
      </c>
      <c r="J2675" s="111">
        <v>900</v>
      </c>
      <c r="K2675" s="111">
        <v>1490</v>
      </c>
      <c r="L2675" s="110"/>
      <c r="M2675" s="109">
        <v>1</v>
      </c>
      <c r="N2675" s="109"/>
      <c r="O2675" s="110"/>
      <c r="P2675" s="41" t="str">
        <f t="shared" si="41"/>
        <v>1</v>
      </c>
      <c r="Q2675" s="41" t="str">
        <f>INDEX(Торг!$J:$J,MATCH($B2675,Торг!$B:$B,0))</f>
        <v>АТП</v>
      </c>
      <c r="R2675" s="4" t="b">
        <f>EXACT(VLOOKUP(A2675,Торг!$A:$A,1,0),A2675)</f>
        <v>1</v>
      </c>
    </row>
    <row r="2676" spans="1:18" ht="60" x14ac:dyDescent="0.25">
      <c r="A2676" s="110" t="s">
        <v>2187</v>
      </c>
      <c r="B2676" s="109">
        <v>248766</v>
      </c>
      <c r="C2676" s="109">
        <v>98664</v>
      </c>
      <c r="D2676" s="110" t="s">
        <v>2350</v>
      </c>
      <c r="E2676" s="110" t="s">
        <v>2704</v>
      </c>
      <c r="F2676" s="110"/>
      <c r="G2676" s="110"/>
      <c r="H2676" s="110"/>
      <c r="I2676" s="110" t="s">
        <v>10</v>
      </c>
      <c r="J2676" s="111">
        <v>900</v>
      </c>
      <c r="K2676" s="111">
        <v>1490</v>
      </c>
      <c r="L2676" s="110"/>
      <c r="M2676" s="109">
        <v>1</v>
      </c>
      <c r="N2676" s="109"/>
      <c r="O2676" s="110"/>
      <c r="P2676" s="41" t="str">
        <f t="shared" si="41"/>
        <v>1</v>
      </c>
      <c r="Q2676" s="41" t="str">
        <f>INDEX(Торг!$J:$J,MATCH($B2676,Торг!$B:$B,0))</f>
        <v>АТП</v>
      </c>
      <c r="R2676" s="4" t="b">
        <f>EXACT(VLOOKUP(A2676,Торг!$A:$A,1,0),A2676)</f>
        <v>1</v>
      </c>
    </row>
    <row r="2677" spans="1:18" ht="60" x14ac:dyDescent="0.25">
      <c r="A2677" s="110" t="s">
        <v>2187</v>
      </c>
      <c r="B2677" s="109">
        <v>248767</v>
      </c>
      <c r="C2677" s="109">
        <v>98665</v>
      </c>
      <c r="D2677" s="110" t="s">
        <v>2351</v>
      </c>
      <c r="E2677" s="110" t="s">
        <v>2704</v>
      </c>
      <c r="F2677" s="110"/>
      <c r="G2677" s="110"/>
      <c r="H2677" s="110"/>
      <c r="I2677" s="110" t="s">
        <v>10</v>
      </c>
      <c r="J2677" s="111">
        <v>900</v>
      </c>
      <c r="K2677" s="111">
        <v>1490</v>
      </c>
      <c r="L2677" s="110"/>
      <c r="M2677" s="109">
        <v>1</v>
      </c>
      <c r="N2677" s="109"/>
      <c r="O2677" s="110"/>
      <c r="P2677" s="41" t="str">
        <f t="shared" si="41"/>
        <v>1</v>
      </c>
      <c r="Q2677" s="41" t="str">
        <f>INDEX(Торг!$J:$J,MATCH($B2677,Торг!$B:$B,0))</f>
        <v>АТП</v>
      </c>
      <c r="R2677" s="4" t="b">
        <f>EXACT(VLOOKUP(A2677,Торг!$A:$A,1,0),A2677)</f>
        <v>1</v>
      </c>
    </row>
    <row r="2678" spans="1:18" ht="60" x14ac:dyDescent="0.25">
      <c r="A2678" s="110" t="s">
        <v>2187</v>
      </c>
      <c r="B2678" s="109">
        <v>248768</v>
      </c>
      <c r="C2678" s="109">
        <v>98666</v>
      </c>
      <c r="D2678" s="110" t="s">
        <v>2352</v>
      </c>
      <c r="E2678" s="110" t="s">
        <v>2704</v>
      </c>
      <c r="F2678" s="110"/>
      <c r="G2678" s="110"/>
      <c r="H2678" s="110"/>
      <c r="I2678" s="110" t="s">
        <v>10</v>
      </c>
      <c r="J2678" s="111">
        <v>900</v>
      </c>
      <c r="K2678" s="111">
        <v>1490</v>
      </c>
      <c r="L2678" s="110"/>
      <c r="M2678" s="109">
        <v>1</v>
      </c>
      <c r="N2678" s="109"/>
      <c r="O2678" s="110"/>
      <c r="P2678" s="41" t="str">
        <f t="shared" si="41"/>
        <v>1</v>
      </c>
      <c r="Q2678" s="41" t="str">
        <f>INDEX(Торг!$J:$J,MATCH($B2678,Торг!$B:$B,0))</f>
        <v>АТП</v>
      </c>
      <c r="R2678" s="4" t="b">
        <f>EXACT(VLOOKUP(A2678,Торг!$A:$A,1,0),A2678)</f>
        <v>1</v>
      </c>
    </row>
    <row r="2679" spans="1:18" ht="60" x14ac:dyDescent="0.25">
      <c r="A2679" s="110" t="s">
        <v>2187</v>
      </c>
      <c r="B2679" s="109">
        <v>248769</v>
      </c>
      <c r="C2679" s="109">
        <v>98667</v>
      </c>
      <c r="D2679" s="110" t="s">
        <v>2353</v>
      </c>
      <c r="E2679" s="110" t="s">
        <v>2704</v>
      </c>
      <c r="F2679" s="110"/>
      <c r="G2679" s="110"/>
      <c r="H2679" s="110"/>
      <c r="I2679" s="110" t="s">
        <v>10</v>
      </c>
      <c r="J2679" s="111">
        <v>900</v>
      </c>
      <c r="K2679" s="111">
        <v>1490</v>
      </c>
      <c r="L2679" s="110"/>
      <c r="M2679" s="109">
        <v>1</v>
      </c>
      <c r="N2679" s="109"/>
      <c r="O2679" s="110"/>
      <c r="P2679" s="41" t="str">
        <f t="shared" si="41"/>
        <v>1</v>
      </c>
      <c r="Q2679" s="41" t="str">
        <f>INDEX(Торг!$J:$J,MATCH($B2679,Торг!$B:$B,0))</f>
        <v>АТП</v>
      </c>
      <c r="R2679" s="4" t="b">
        <f>EXACT(VLOOKUP(A2679,Торг!$A:$A,1,0),A2679)</f>
        <v>1</v>
      </c>
    </row>
    <row r="2680" spans="1:18" ht="60" x14ac:dyDescent="0.25">
      <c r="A2680" s="110" t="s">
        <v>2187</v>
      </c>
      <c r="B2680" s="109">
        <v>248770</v>
      </c>
      <c r="C2680" s="109">
        <v>98668</v>
      </c>
      <c r="D2680" s="110" t="s">
        <v>2354</v>
      </c>
      <c r="E2680" s="110" t="s">
        <v>2704</v>
      </c>
      <c r="F2680" s="110"/>
      <c r="G2680" s="110"/>
      <c r="H2680" s="110"/>
      <c r="I2680" s="110" t="s">
        <v>10</v>
      </c>
      <c r="J2680" s="111">
        <v>900</v>
      </c>
      <c r="K2680" s="111">
        <v>1490</v>
      </c>
      <c r="L2680" s="110"/>
      <c r="M2680" s="109">
        <v>1</v>
      </c>
      <c r="N2680" s="109"/>
      <c r="O2680" s="110"/>
      <c r="P2680" s="41" t="str">
        <f t="shared" si="41"/>
        <v>1</v>
      </c>
      <c r="Q2680" s="41" t="str">
        <f>INDEX(Торг!$J:$J,MATCH($B2680,Торг!$B:$B,0))</f>
        <v>АТП</v>
      </c>
      <c r="R2680" s="4" t="b">
        <f>EXACT(VLOOKUP(A2680,Торг!$A:$A,1,0),A2680)</f>
        <v>1</v>
      </c>
    </row>
    <row r="2681" spans="1:18" ht="60" x14ac:dyDescent="0.25">
      <c r="A2681" s="110" t="s">
        <v>2187</v>
      </c>
      <c r="B2681" s="109">
        <v>248771</v>
      </c>
      <c r="C2681" s="109">
        <v>98669</v>
      </c>
      <c r="D2681" s="110" t="s">
        <v>2355</v>
      </c>
      <c r="E2681" s="110" t="s">
        <v>2704</v>
      </c>
      <c r="F2681" s="110"/>
      <c r="G2681" s="110"/>
      <c r="H2681" s="110"/>
      <c r="I2681" s="110" t="s">
        <v>10</v>
      </c>
      <c r="J2681" s="111">
        <v>900</v>
      </c>
      <c r="K2681" s="111">
        <v>1490</v>
      </c>
      <c r="L2681" s="110"/>
      <c r="M2681" s="109">
        <v>1</v>
      </c>
      <c r="N2681" s="109"/>
      <c r="O2681" s="110"/>
      <c r="P2681" s="41" t="str">
        <f t="shared" si="41"/>
        <v>1</v>
      </c>
      <c r="Q2681" s="41" t="str">
        <f>INDEX(Торг!$J:$J,MATCH($B2681,Торг!$B:$B,0))</f>
        <v>АТП</v>
      </c>
      <c r="R2681" s="4" t="b">
        <f>EXACT(VLOOKUP(A2681,Торг!$A:$A,1,0),A2681)</f>
        <v>1</v>
      </c>
    </row>
    <row r="2682" spans="1:18" ht="60" x14ac:dyDescent="0.25">
      <c r="A2682" s="110" t="s">
        <v>2187</v>
      </c>
      <c r="B2682" s="109">
        <v>248772</v>
      </c>
      <c r="C2682" s="109">
        <v>98670</v>
      </c>
      <c r="D2682" s="110" t="s">
        <v>2356</v>
      </c>
      <c r="E2682" s="110" t="s">
        <v>2704</v>
      </c>
      <c r="F2682" s="110"/>
      <c r="G2682" s="110"/>
      <c r="H2682" s="110"/>
      <c r="I2682" s="110" t="s">
        <v>10</v>
      </c>
      <c r="J2682" s="111">
        <v>900</v>
      </c>
      <c r="K2682" s="111">
        <v>1490</v>
      </c>
      <c r="L2682" s="110"/>
      <c r="M2682" s="109">
        <v>1</v>
      </c>
      <c r="N2682" s="109"/>
      <c r="O2682" s="110"/>
      <c r="P2682" s="41" t="str">
        <f t="shared" si="41"/>
        <v>1</v>
      </c>
      <c r="Q2682" s="41" t="str">
        <f>INDEX(Торг!$J:$J,MATCH($B2682,Торг!$B:$B,0))</f>
        <v>АТП</v>
      </c>
      <c r="R2682" s="4" t="b">
        <f>EXACT(VLOOKUP(A2682,Торг!$A:$A,1,0),A2682)</f>
        <v>1</v>
      </c>
    </row>
    <row r="2683" spans="1:18" ht="60" x14ac:dyDescent="0.25">
      <c r="A2683" s="110" t="s">
        <v>2187</v>
      </c>
      <c r="B2683" s="109">
        <v>248773</v>
      </c>
      <c r="C2683" s="109">
        <v>98671</v>
      </c>
      <c r="D2683" s="110" t="s">
        <v>2357</v>
      </c>
      <c r="E2683" s="110" t="s">
        <v>2704</v>
      </c>
      <c r="F2683" s="110"/>
      <c r="G2683" s="110"/>
      <c r="H2683" s="110"/>
      <c r="I2683" s="110" t="s">
        <v>10</v>
      </c>
      <c r="J2683" s="111">
        <v>900</v>
      </c>
      <c r="K2683" s="111">
        <v>1490</v>
      </c>
      <c r="L2683" s="110"/>
      <c r="M2683" s="109">
        <v>1</v>
      </c>
      <c r="N2683" s="109"/>
      <c r="O2683" s="110"/>
      <c r="P2683" s="41" t="str">
        <f t="shared" si="41"/>
        <v>1</v>
      </c>
      <c r="Q2683" s="41" t="str">
        <f>INDEX(Торг!$J:$J,MATCH($B2683,Торг!$B:$B,0))</f>
        <v>АТП</v>
      </c>
      <c r="R2683" s="4" t="b">
        <f>EXACT(VLOOKUP(A2683,Торг!$A:$A,1,0),A2683)</f>
        <v>1</v>
      </c>
    </row>
    <row r="2684" spans="1:18" ht="75" x14ac:dyDescent="0.25">
      <c r="A2684" s="110" t="s">
        <v>2187</v>
      </c>
      <c r="B2684" s="109">
        <v>248774</v>
      </c>
      <c r="C2684" s="109">
        <v>98672</v>
      </c>
      <c r="D2684" s="110" t="s">
        <v>2358</v>
      </c>
      <c r="E2684" s="110" t="s">
        <v>2704</v>
      </c>
      <c r="F2684" s="110"/>
      <c r="G2684" s="110"/>
      <c r="H2684" s="110"/>
      <c r="I2684" s="110" t="s">
        <v>10</v>
      </c>
      <c r="J2684" s="111">
        <v>900</v>
      </c>
      <c r="K2684" s="111">
        <v>1490</v>
      </c>
      <c r="L2684" s="110"/>
      <c r="M2684" s="109">
        <v>1</v>
      </c>
      <c r="N2684" s="109"/>
      <c r="O2684" s="110"/>
      <c r="P2684" s="41" t="str">
        <f t="shared" si="41"/>
        <v>1</v>
      </c>
      <c r="Q2684" s="41" t="str">
        <f>INDEX(Торг!$J:$J,MATCH($B2684,Торг!$B:$B,0))</f>
        <v>АТП</v>
      </c>
      <c r="R2684" s="4" t="b">
        <f>EXACT(VLOOKUP(A2684,Торг!$A:$A,1,0),A2684)</f>
        <v>1</v>
      </c>
    </row>
    <row r="2685" spans="1:18" ht="60" x14ac:dyDescent="0.25">
      <c r="A2685" s="110" t="s">
        <v>2187</v>
      </c>
      <c r="B2685" s="109">
        <v>248775</v>
      </c>
      <c r="C2685" s="109">
        <v>98673</v>
      </c>
      <c r="D2685" s="110" t="s">
        <v>2359</v>
      </c>
      <c r="E2685" s="110" t="s">
        <v>2704</v>
      </c>
      <c r="F2685" s="110"/>
      <c r="G2685" s="110"/>
      <c r="H2685" s="110"/>
      <c r="I2685" s="110" t="s">
        <v>10</v>
      </c>
      <c r="J2685" s="111">
        <v>900</v>
      </c>
      <c r="K2685" s="111">
        <v>1490</v>
      </c>
      <c r="L2685" s="110"/>
      <c r="M2685" s="109">
        <v>1</v>
      </c>
      <c r="N2685" s="109"/>
      <c r="O2685" s="110"/>
      <c r="P2685" s="41" t="str">
        <f t="shared" si="41"/>
        <v>1</v>
      </c>
      <c r="Q2685" s="41" t="str">
        <f>INDEX(Торг!$J:$J,MATCH($B2685,Торг!$B:$B,0))</f>
        <v>АТП</v>
      </c>
      <c r="R2685" s="4" t="b">
        <f>EXACT(VLOOKUP(A2685,Торг!$A:$A,1,0),A2685)</f>
        <v>1</v>
      </c>
    </row>
    <row r="2686" spans="1:18" ht="60" x14ac:dyDescent="0.25">
      <c r="A2686" s="110" t="s">
        <v>2187</v>
      </c>
      <c r="B2686" s="109">
        <v>248776</v>
      </c>
      <c r="C2686" s="109">
        <v>98674</v>
      </c>
      <c r="D2686" s="110" t="s">
        <v>2360</v>
      </c>
      <c r="E2686" s="110" t="s">
        <v>2704</v>
      </c>
      <c r="F2686" s="110"/>
      <c r="G2686" s="110"/>
      <c r="H2686" s="110"/>
      <c r="I2686" s="110" t="s">
        <v>10</v>
      </c>
      <c r="J2686" s="111">
        <v>900</v>
      </c>
      <c r="K2686" s="111">
        <v>1490</v>
      </c>
      <c r="L2686" s="110"/>
      <c r="M2686" s="109">
        <v>1</v>
      </c>
      <c r="N2686" s="109"/>
      <c r="O2686" s="110"/>
      <c r="P2686" s="41" t="str">
        <f t="shared" si="41"/>
        <v>1</v>
      </c>
      <c r="Q2686" s="41" t="str">
        <f>INDEX(Торг!$J:$J,MATCH($B2686,Торг!$B:$B,0))</f>
        <v>АТП</v>
      </c>
      <c r="R2686" s="4" t="b">
        <f>EXACT(VLOOKUP(A2686,Торг!$A:$A,1,0),A2686)</f>
        <v>1</v>
      </c>
    </row>
    <row r="2687" spans="1:18" ht="60" x14ac:dyDescent="0.25">
      <c r="A2687" s="110" t="s">
        <v>2187</v>
      </c>
      <c r="B2687" s="109">
        <v>248777</v>
      </c>
      <c r="C2687" s="109">
        <v>98675</v>
      </c>
      <c r="D2687" s="110" t="s">
        <v>2361</v>
      </c>
      <c r="E2687" s="110" t="s">
        <v>2704</v>
      </c>
      <c r="F2687" s="110"/>
      <c r="G2687" s="110"/>
      <c r="H2687" s="110"/>
      <c r="I2687" s="110" t="s">
        <v>10</v>
      </c>
      <c r="J2687" s="111">
        <v>900</v>
      </c>
      <c r="K2687" s="111">
        <v>1490</v>
      </c>
      <c r="L2687" s="110"/>
      <c r="M2687" s="109">
        <v>1</v>
      </c>
      <c r="N2687" s="109"/>
      <c r="O2687" s="110"/>
      <c r="P2687" s="41" t="str">
        <f t="shared" si="41"/>
        <v>1</v>
      </c>
      <c r="Q2687" s="41" t="str">
        <f>INDEX(Торг!$J:$J,MATCH($B2687,Торг!$B:$B,0))</f>
        <v>АТП</v>
      </c>
      <c r="R2687" s="4" t="b">
        <f>EXACT(VLOOKUP(A2687,Торг!$A:$A,1,0),A2687)</f>
        <v>1</v>
      </c>
    </row>
    <row r="2688" spans="1:18" ht="60" x14ac:dyDescent="0.25">
      <c r="A2688" s="110" t="s">
        <v>2187</v>
      </c>
      <c r="B2688" s="109">
        <v>248778</v>
      </c>
      <c r="C2688" s="109">
        <v>98676</v>
      </c>
      <c r="D2688" s="110" t="s">
        <v>2362</v>
      </c>
      <c r="E2688" s="110" t="s">
        <v>2704</v>
      </c>
      <c r="F2688" s="110"/>
      <c r="G2688" s="110"/>
      <c r="H2688" s="110"/>
      <c r="I2688" s="110" t="s">
        <v>10</v>
      </c>
      <c r="J2688" s="111">
        <v>900</v>
      </c>
      <c r="K2688" s="111">
        <v>1490</v>
      </c>
      <c r="L2688" s="110"/>
      <c r="M2688" s="109">
        <v>1</v>
      </c>
      <c r="N2688" s="109"/>
      <c r="O2688" s="110"/>
      <c r="P2688" s="41" t="str">
        <f t="shared" si="41"/>
        <v>1</v>
      </c>
      <c r="Q2688" s="41" t="str">
        <f>INDEX(Торг!$J:$J,MATCH($B2688,Торг!$B:$B,0))</f>
        <v>АТП</v>
      </c>
      <c r="R2688" s="4" t="b">
        <f>EXACT(VLOOKUP(A2688,Торг!$A:$A,1,0),A2688)</f>
        <v>1</v>
      </c>
    </row>
    <row r="2689" spans="1:18" ht="60" x14ac:dyDescent="0.25">
      <c r="A2689" s="110" t="s">
        <v>2187</v>
      </c>
      <c r="B2689" s="109">
        <v>248779</v>
      </c>
      <c r="C2689" s="109">
        <v>98677</v>
      </c>
      <c r="D2689" s="110" t="s">
        <v>2363</v>
      </c>
      <c r="E2689" s="110" t="s">
        <v>2704</v>
      </c>
      <c r="F2689" s="110"/>
      <c r="G2689" s="110"/>
      <c r="H2689" s="110"/>
      <c r="I2689" s="110" t="s">
        <v>10</v>
      </c>
      <c r="J2689" s="111">
        <v>900</v>
      </c>
      <c r="K2689" s="111">
        <v>1490</v>
      </c>
      <c r="L2689" s="110"/>
      <c r="M2689" s="109">
        <v>1</v>
      </c>
      <c r="N2689" s="109"/>
      <c r="O2689" s="110"/>
      <c r="P2689" s="41" t="str">
        <f t="shared" si="41"/>
        <v>1</v>
      </c>
      <c r="Q2689" s="41" t="str">
        <f>INDEX(Торг!$J:$J,MATCH($B2689,Торг!$B:$B,0))</f>
        <v>АТП</v>
      </c>
      <c r="R2689" s="4" t="b">
        <f>EXACT(VLOOKUP(A2689,Торг!$A:$A,1,0),A2689)</f>
        <v>1</v>
      </c>
    </row>
    <row r="2690" spans="1:18" ht="60" x14ac:dyDescent="0.25">
      <c r="A2690" s="110" t="s">
        <v>2187</v>
      </c>
      <c r="B2690" s="109">
        <v>248780</v>
      </c>
      <c r="C2690" s="109">
        <v>98678</v>
      </c>
      <c r="D2690" s="110" t="s">
        <v>2364</v>
      </c>
      <c r="E2690" s="110" t="s">
        <v>2704</v>
      </c>
      <c r="F2690" s="110"/>
      <c r="G2690" s="110"/>
      <c r="H2690" s="110"/>
      <c r="I2690" s="110" t="s">
        <v>10</v>
      </c>
      <c r="J2690" s="111">
        <v>900</v>
      </c>
      <c r="K2690" s="111">
        <v>1490</v>
      </c>
      <c r="L2690" s="110"/>
      <c r="M2690" s="109">
        <v>1</v>
      </c>
      <c r="N2690" s="109"/>
      <c r="O2690" s="110"/>
      <c r="P2690" s="41" t="str">
        <f t="shared" si="41"/>
        <v>1</v>
      </c>
      <c r="Q2690" s="41" t="str">
        <f>INDEX(Торг!$J:$J,MATCH($B2690,Торг!$B:$B,0))</f>
        <v>АТП</v>
      </c>
      <c r="R2690" s="4" t="b">
        <f>EXACT(VLOOKUP(A2690,Торг!$A:$A,1,0),A2690)</f>
        <v>1</v>
      </c>
    </row>
    <row r="2691" spans="1:18" ht="60" x14ac:dyDescent="0.25">
      <c r="A2691" s="110" t="s">
        <v>2187</v>
      </c>
      <c r="B2691" s="109">
        <v>248781</v>
      </c>
      <c r="C2691" s="109">
        <v>98679</v>
      </c>
      <c r="D2691" s="110" t="s">
        <v>2365</v>
      </c>
      <c r="E2691" s="110" t="s">
        <v>2704</v>
      </c>
      <c r="F2691" s="110"/>
      <c r="G2691" s="110"/>
      <c r="H2691" s="110"/>
      <c r="I2691" s="110" t="s">
        <v>10</v>
      </c>
      <c r="J2691" s="111">
        <v>900</v>
      </c>
      <c r="K2691" s="111">
        <v>1490</v>
      </c>
      <c r="L2691" s="110"/>
      <c r="M2691" s="109">
        <v>1</v>
      </c>
      <c r="N2691" s="109"/>
      <c r="O2691" s="110"/>
      <c r="P2691" s="41" t="str">
        <f t="shared" ref="P2691:P2754" si="42">_xlfn.CONCAT(M2691,IF(N2691&lt;&gt;"",_xlfn.CONCAT("ск",N2691),""))</f>
        <v>1</v>
      </c>
      <c r="Q2691" s="41" t="str">
        <f>INDEX(Торг!$J:$J,MATCH($B2691,Торг!$B:$B,0))</f>
        <v>АТП</v>
      </c>
      <c r="R2691" s="4" t="b">
        <f>EXACT(VLOOKUP(A2691,Торг!$A:$A,1,0),A2691)</f>
        <v>1</v>
      </c>
    </row>
    <row r="2692" spans="1:18" ht="60" x14ac:dyDescent="0.25">
      <c r="A2692" s="110" t="s">
        <v>2187</v>
      </c>
      <c r="B2692" s="109">
        <v>248782</v>
      </c>
      <c r="C2692" s="109">
        <v>98680</v>
      </c>
      <c r="D2692" s="110" t="s">
        <v>2366</v>
      </c>
      <c r="E2692" s="110" t="s">
        <v>2704</v>
      </c>
      <c r="F2692" s="110"/>
      <c r="G2692" s="110"/>
      <c r="H2692" s="110"/>
      <c r="I2692" s="110" t="s">
        <v>10</v>
      </c>
      <c r="J2692" s="111">
        <v>900</v>
      </c>
      <c r="K2692" s="111">
        <v>1490</v>
      </c>
      <c r="L2692" s="110"/>
      <c r="M2692" s="109">
        <v>1</v>
      </c>
      <c r="N2692" s="109"/>
      <c r="O2692" s="110"/>
      <c r="P2692" s="41" t="str">
        <f t="shared" si="42"/>
        <v>1</v>
      </c>
      <c r="Q2692" s="41" t="str">
        <f>INDEX(Торг!$J:$J,MATCH($B2692,Торг!$B:$B,0))</f>
        <v>АТП</v>
      </c>
      <c r="R2692" s="4" t="b">
        <f>EXACT(VLOOKUP(A2692,Торг!$A:$A,1,0),A2692)</f>
        <v>1</v>
      </c>
    </row>
    <row r="2693" spans="1:18" ht="60" x14ac:dyDescent="0.25">
      <c r="A2693" s="110" t="s">
        <v>2187</v>
      </c>
      <c r="B2693" s="109">
        <v>248783</v>
      </c>
      <c r="C2693" s="109">
        <v>98681</v>
      </c>
      <c r="D2693" s="110" t="s">
        <v>2367</v>
      </c>
      <c r="E2693" s="110" t="s">
        <v>2704</v>
      </c>
      <c r="F2693" s="110"/>
      <c r="G2693" s="110"/>
      <c r="H2693" s="110"/>
      <c r="I2693" s="110" t="s">
        <v>10</v>
      </c>
      <c r="J2693" s="111">
        <v>900</v>
      </c>
      <c r="K2693" s="111">
        <v>1490</v>
      </c>
      <c r="L2693" s="110"/>
      <c r="M2693" s="109">
        <v>1</v>
      </c>
      <c r="N2693" s="109"/>
      <c r="O2693" s="110"/>
      <c r="P2693" s="41" t="str">
        <f t="shared" si="42"/>
        <v>1</v>
      </c>
      <c r="Q2693" s="41" t="str">
        <f>INDEX(Торг!$J:$J,MATCH($B2693,Торг!$B:$B,0))</f>
        <v>АТП</v>
      </c>
      <c r="R2693" s="4" t="b">
        <f>EXACT(VLOOKUP(A2693,Торг!$A:$A,1,0),A2693)</f>
        <v>1</v>
      </c>
    </row>
    <row r="2694" spans="1:18" ht="75" x14ac:dyDescent="0.25">
      <c r="A2694" s="110" t="s">
        <v>2187</v>
      </c>
      <c r="B2694" s="109">
        <v>248784</v>
      </c>
      <c r="C2694" s="109">
        <v>98682</v>
      </c>
      <c r="D2694" s="110" t="s">
        <v>2368</v>
      </c>
      <c r="E2694" s="110" t="s">
        <v>2704</v>
      </c>
      <c r="F2694" s="110"/>
      <c r="G2694" s="110"/>
      <c r="H2694" s="110"/>
      <c r="I2694" s="110" t="s">
        <v>10</v>
      </c>
      <c r="J2694" s="111">
        <v>900</v>
      </c>
      <c r="K2694" s="111">
        <v>1490</v>
      </c>
      <c r="L2694" s="110"/>
      <c r="M2694" s="109">
        <v>1</v>
      </c>
      <c r="N2694" s="109"/>
      <c r="O2694" s="110"/>
      <c r="P2694" s="41" t="str">
        <f t="shared" si="42"/>
        <v>1</v>
      </c>
      <c r="Q2694" s="41" t="str">
        <f>INDEX(Торг!$J:$J,MATCH($B2694,Торг!$B:$B,0))</f>
        <v>АТП</v>
      </c>
      <c r="R2694" s="4" t="b">
        <f>EXACT(VLOOKUP(A2694,Торг!$A:$A,1,0),A2694)</f>
        <v>1</v>
      </c>
    </row>
    <row r="2695" spans="1:18" ht="60" x14ac:dyDescent="0.25">
      <c r="A2695" s="110" t="s">
        <v>2187</v>
      </c>
      <c r="B2695" s="109">
        <v>248785</v>
      </c>
      <c r="C2695" s="109">
        <v>98683</v>
      </c>
      <c r="D2695" s="110" t="s">
        <v>2369</v>
      </c>
      <c r="E2695" s="110" t="s">
        <v>2704</v>
      </c>
      <c r="F2695" s="110"/>
      <c r="G2695" s="110"/>
      <c r="H2695" s="110"/>
      <c r="I2695" s="110" t="s">
        <v>10</v>
      </c>
      <c r="J2695" s="111">
        <v>900</v>
      </c>
      <c r="K2695" s="111">
        <v>1490</v>
      </c>
      <c r="L2695" s="110"/>
      <c r="M2695" s="109">
        <v>1</v>
      </c>
      <c r="N2695" s="109"/>
      <c r="O2695" s="110"/>
      <c r="P2695" s="41" t="str">
        <f t="shared" si="42"/>
        <v>1</v>
      </c>
      <c r="Q2695" s="41" t="str">
        <f>INDEX(Торг!$J:$J,MATCH($B2695,Торг!$B:$B,0))</f>
        <v>АТП</v>
      </c>
      <c r="R2695" s="4" t="b">
        <f>EXACT(VLOOKUP(A2695,Торг!$A:$A,1,0),A2695)</f>
        <v>1</v>
      </c>
    </row>
    <row r="2696" spans="1:18" ht="60" x14ac:dyDescent="0.25">
      <c r="A2696" s="110" t="s">
        <v>2187</v>
      </c>
      <c r="B2696" s="109">
        <v>248786</v>
      </c>
      <c r="C2696" s="109">
        <v>98684</v>
      </c>
      <c r="D2696" s="110" t="s">
        <v>2370</v>
      </c>
      <c r="E2696" s="110" t="s">
        <v>2704</v>
      </c>
      <c r="F2696" s="110"/>
      <c r="G2696" s="110"/>
      <c r="H2696" s="110"/>
      <c r="I2696" s="110" t="s">
        <v>10</v>
      </c>
      <c r="J2696" s="111">
        <v>900</v>
      </c>
      <c r="K2696" s="111">
        <v>1490</v>
      </c>
      <c r="L2696" s="110"/>
      <c r="M2696" s="109">
        <v>1</v>
      </c>
      <c r="N2696" s="109"/>
      <c r="O2696" s="110"/>
      <c r="P2696" s="41" t="str">
        <f t="shared" si="42"/>
        <v>1</v>
      </c>
      <c r="Q2696" s="41" t="str">
        <f>INDEX(Торг!$J:$J,MATCH($B2696,Торг!$B:$B,0))</f>
        <v>АТП</v>
      </c>
      <c r="R2696" s="4" t="b">
        <f>EXACT(VLOOKUP(A2696,Торг!$A:$A,1,0),A2696)</f>
        <v>1</v>
      </c>
    </row>
    <row r="2697" spans="1:18" ht="60" x14ac:dyDescent="0.25">
      <c r="A2697" s="110" t="s">
        <v>2187</v>
      </c>
      <c r="B2697" s="109">
        <v>248787</v>
      </c>
      <c r="C2697" s="109">
        <v>98685</v>
      </c>
      <c r="D2697" s="110" t="s">
        <v>2371</v>
      </c>
      <c r="E2697" s="110" t="s">
        <v>2704</v>
      </c>
      <c r="F2697" s="110"/>
      <c r="G2697" s="110"/>
      <c r="H2697" s="110"/>
      <c r="I2697" s="110" t="s">
        <v>10</v>
      </c>
      <c r="J2697" s="111">
        <v>900</v>
      </c>
      <c r="K2697" s="111">
        <v>1490</v>
      </c>
      <c r="L2697" s="110"/>
      <c r="M2697" s="109">
        <v>1</v>
      </c>
      <c r="N2697" s="109"/>
      <c r="O2697" s="110"/>
      <c r="P2697" s="41" t="str">
        <f t="shared" si="42"/>
        <v>1</v>
      </c>
      <c r="Q2697" s="41" t="str">
        <f>INDEX(Торг!$J:$J,MATCH($B2697,Торг!$B:$B,0))</f>
        <v>АТП</v>
      </c>
      <c r="R2697" s="4" t="b">
        <f>EXACT(VLOOKUP(A2697,Торг!$A:$A,1,0),A2697)</f>
        <v>1</v>
      </c>
    </row>
    <row r="2698" spans="1:18" ht="60" x14ac:dyDescent="0.25">
      <c r="A2698" s="110" t="s">
        <v>2187</v>
      </c>
      <c r="B2698" s="109">
        <v>248788</v>
      </c>
      <c r="C2698" s="109">
        <v>98686</v>
      </c>
      <c r="D2698" s="110" t="s">
        <v>2372</v>
      </c>
      <c r="E2698" s="110" t="s">
        <v>2704</v>
      </c>
      <c r="F2698" s="110"/>
      <c r="G2698" s="110"/>
      <c r="H2698" s="110"/>
      <c r="I2698" s="110" t="s">
        <v>10</v>
      </c>
      <c r="J2698" s="111">
        <v>900</v>
      </c>
      <c r="K2698" s="111">
        <v>1490</v>
      </c>
      <c r="L2698" s="110"/>
      <c r="M2698" s="109">
        <v>1</v>
      </c>
      <c r="N2698" s="109"/>
      <c r="O2698" s="110"/>
      <c r="P2698" s="41" t="str">
        <f t="shared" si="42"/>
        <v>1</v>
      </c>
      <c r="Q2698" s="41" t="str">
        <f>INDEX(Торг!$J:$J,MATCH($B2698,Торг!$B:$B,0))</f>
        <v>АТП</v>
      </c>
      <c r="R2698" s="4" t="b">
        <f>EXACT(VLOOKUP(A2698,Торг!$A:$A,1,0),A2698)</f>
        <v>1</v>
      </c>
    </row>
    <row r="2699" spans="1:18" ht="60" x14ac:dyDescent="0.25">
      <c r="A2699" s="110" t="s">
        <v>2187</v>
      </c>
      <c r="B2699" s="109">
        <v>248789</v>
      </c>
      <c r="C2699" s="109">
        <v>98687</v>
      </c>
      <c r="D2699" s="110" t="s">
        <v>2373</v>
      </c>
      <c r="E2699" s="110" t="s">
        <v>2704</v>
      </c>
      <c r="F2699" s="110"/>
      <c r="G2699" s="110"/>
      <c r="H2699" s="110"/>
      <c r="I2699" s="110" t="s">
        <v>10</v>
      </c>
      <c r="J2699" s="111">
        <v>900</v>
      </c>
      <c r="K2699" s="111">
        <v>1490</v>
      </c>
      <c r="L2699" s="110"/>
      <c r="M2699" s="109">
        <v>1</v>
      </c>
      <c r="N2699" s="109"/>
      <c r="O2699" s="110"/>
      <c r="P2699" s="41" t="str">
        <f t="shared" si="42"/>
        <v>1</v>
      </c>
      <c r="Q2699" s="41" t="str">
        <f>INDEX(Торг!$J:$J,MATCH($B2699,Торг!$B:$B,0))</f>
        <v>АТП</v>
      </c>
      <c r="R2699" s="4" t="b">
        <f>EXACT(VLOOKUP(A2699,Торг!$A:$A,1,0),A2699)</f>
        <v>1</v>
      </c>
    </row>
    <row r="2700" spans="1:18" ht="60" x14ac:dyDescent="0.25">
      <c r="A2700" s="110" t="s">
        <v>2187</v>
      </c>
      <c r="B2700" s="109">
        <v>248790</v>
      </c>
      <c r="C2700" s="109">
        <v>98688</v>
      </c>
      <c r="D2700" s="110" t="s">
        <v>2374</v>
      </c>
      <c r="E2700" s="110" t="s">
        <v>2704</v>
      </c>
      <c r="F2700" s="110"/>
      <c r="G2700" s="110"/>
      <c r="H2700" s="110"/>
      <c r="I2700" s="110" t="s">
        <v>10</v>
      </c>
      <c r="J2700" s="111">
        <v>900</v>
      </c>
      <c r="K2700" s="111">
        <v>1490</v>
      </c>
      <c r="L2700" s="110"/>
      <c r="M2700" s="109">
        <v>1</v>
      </c>
      <c r="N2700" s="109"/>
      <c r="O2700" s="110"/>
      <c r="P2700" s="41" t="str">
        <f t="shared" si="42"/>
        <v>1</v>
      </c>
      <c r="Q2700" s="41" t="str">
        <f>INDEX(Торг!$J:$J,MATCH($B2700,Торг!$B:$B,0))</f>
        <v>АТП</v>
      </c>
      <c r="R2700" s="4" t="b">
        <f>EXACT(VLOOKUP(A2700,Торг!$A:$A,1,0),A2700)</f>
        <v>1</v>
      </c>
    </row>
    <row r="2701" spans="1:18" ht="60" x14ac:dyDescent="0.25">
      <c r="A2701" s="110" t="s">
        <v>2187</v>
      </c>
      <c r="B2701" s="109">
        <v>248791</v>
      </c>
      <c r="C2701" s="109">
        <v>98689</v>
      </c>
      <c r="D2701" s="110" t="s">
        <v>2375</v>
      </c>
      <c r="E2701" s="110" t="s">
        <v>2704</v>
      </c>
      <c r="F2701" s="110"/>
      <c r="G2701" s="110"/>
      <c r="H2701" s="110"/>
      <c r="I2701" s="110" t="s">
        <v>10</v>
      </c>
      <c r="J2701" s="111">
        <v>900</v>
      </c>
      <c r="K2701" s="111">
        <v>1490</v>
      </c>
      <c r="L2701" s="110"/>
      <c r="M2701" s="109">
        <v>1</v>
      </c>
      <c r="N2701" s="109"/>
      <c r="O2701" s="110"/>
      <c r="P2701" s="41" t="str">
        <f t="shared" si="42"/>
        <v>1</v>
      </c>
      <c r="Q2701" s="41" t="str">
        <f>INDEX(Торг!$J:$J,MATCH($B2701,Торг!$B:$B,0))</f>
        <v>АТП</v>
      </c>
      <c r="R2701" s="4" t="b">
        <f>EXACT(VLOOKUP(A2701,Торг!$A:$A,1,0),A2701)</f>
        <v>1</v>
      </c>
    </row>
    <row r="2702" spans="1:18" ht="60" x14ac:dyDescent="0.25">
      <c r="A2702" s="110" t="s">
        <v>2187</v>
      </c>
      <c r="B2702" s="109">
        <v>248792</v>
      </c>
      <c r="C2702" s="109">
        <v>98690</v>
      </c>
      <c r="D2702" s="110" t="s">
        <v>2376</v>
      </c>
      <c r="E2702" s="110" t="s">
        <v>2704</v>
      </c>
      <c r="F2702" s="110"/>
      <c r="G2702" s="110"/>
      <c r="H2702" s="110"/>
      <c r="I2702" s="110" t="s">
        <v>10</v>
      </c>
      <c r="J2702" s="111">
        <v>900</v>
      </c>
      <c r="K2702" s="111">
        <v>1490</v>
      </c>
      <c r="L2702" s="110"/>
      <c r="M2702" s="109">
        <v>1</v>
      </c>
      <c r="N2702" s="109"/>
      <c r="O2702" s="110"/>
      <c r="P2702" s="41" t="str">
        <f t="shared" si="42"/>
        <v>1</v>
      </c>
      <c r="Q2702" s="41" t="str">
        <f>INDEX(Торг!$J:$J,MATCH($B2702,Торг!$B:$B,0))</f>
        <v>АТП</v>
      </c>
      <c r="R2702" s="4" t="b">
        <f>EXACT(VLOOKUP(A2702,Торг!$A:$A,1,0),A2702)</f>
        <v>1</v>
      </c>
    </row>
    <row r="2703" spans="1:18" ht="60" x14ac:dyDescent="0.25">
      <c r="A2703" s="110" t="s">
        <v>2187</v>
      </c>
      <c r="B2703" s="109">
        <v>248793</v>
      </c>
      <c r="C2703" s="109">
        <v>98691</v>
      </c>
      <c r="D2703" s="110" t="s">
        <v>2377</v>
      </c>
      <c r="E2703" s="110" t="s">
        <v>2704</v>
      </c>
      <c r="F2703" s="110"/>
      <c r="G2703" s="110"/>
      <c r="H2703" s="110"/>
      <c r="I2703" s="110" t="s">
        <v>10</v>
      </c>
      <c r="J2703" s="111">
        <v>900</v>
      </c>
      <c r="K2703" s="111">
        <v>1490</v>
      </c>
      <c r="L2703" s="110"/>
      <c r="M2703" s="109">
        <v>1</v>
      </c>
      <c r="N2703" s="109"/>
      <c r="O2703" s="110"/>
      <c r="P2703" s="41" t="str">
        <f t="shared" si="42"/>
        <v>1</v>
      </c>
      <c r="Q2703" s="41" t="str">
        <f>INDEX(Торг!$J:$J,MATCH($B2703,Торг!$B:$B,0))</f>
        <v>АТП</v>
      </c>
      <c r="R2703" s="4" t="b">
        <f>EXACT(VLOOKUP(A2703,Торг!$A:$A,1,0),A2703)</f>
        <v>1</v>
      </c>
    </row>
    <row r="2704" spans="1:18" ht="60" x14ac:dyDescent="0.25">
      <c r="A2704" s="110" t="s">
        <v>2187</v>
      </c>
      <c r="B2704" s="109">
        <v>248794</v>
      </c>
      <c r="C2704" s="109">
        <v>98692</v>
      </c>
      <c r="D2704" s="110" t="s">
        <v>2378</v>
      </c>
      <c r="E2704" s="110" t="s">
        <v>2704</v>
      </c>
      <c r="F2704" s="110"/>
      <c r="G2704" s="110"/>
      <c r="H2704" s="110"/>
      <c r="I2704" s="110" t="s">
        <v>10</v>
      </c>
      <c r="J2704" s="111">
        <v>900</v>
      </c>
      <c r="K2704" s="111">
        <v>1490</v>
      </c>
      <c r="L2704" s="110"/>
      <c r="M2704" s="109">
        <v>1</v>
      </c>
      <c r="N2704" s="109"/>
      <c r="O2704" s="110"/>
      <c r="P2704" s="41" t="str">
        <f t="shared" si="42"/>
        <v>1</v>
      </c>
      <c r="Q2704" s="41" t="str">
        <f>INDEX(Торг!$J:$J,MATCH($B2704,Торг!$B:$B,0))</f>
        <v>АТП</v>
      </c>
      <c r="R2704" s="4" t="b">
        <f>EXACT(VLOOKUP(A2704,Торг!$A:$A,1,0),A2704)</f>
        <v>1</v>
      </c>
    </row>
    <row r="2705" spans="1:18" ht="60" x14ac:dyDescent="0.25">
      <c r="A2705" s="110" t="s">
        <v>2187</v>
      </c>
      <c r="B2705" s="109">
        <v>248795</v>
      </c>
      <c r="C2705" s="109">
        <v>98693</v>
      </c>
      <c r="D2705" s="110" t="s">
        <v>2379</v>
      </c>
      <c r="E2705" s="110" t="s">
        <v>2704</v>
      </c>
      <c r="F2705" s="110"/>
      <c r="G2705" s="110"/>
      <c r="H2705" s="110"/>
      <c r="I2705" s="110" t="s">
        <v>10</v>
      </c>
      <c r="J2705" s="111">
        <v>900</v>
      </c>
      <c r="K2705" s="111">
        <v>1490</v>
      </c>
      <c r="L2705" s="110"/>
      <c r="M2705" s="109">
        <v>1</v>
      </c>
      <c r="N2705" s="109"/>
      <c r="O2705" s="110"/>
      <c r="P2705" s="41" t="str">
        <f t="shared" si="42"/>
        <v>1</v>
      </c>
      <c r="Q2705" s="41" t="str">
        <f>INDEX(Торг!$J:$J,MATCH($B2705,Торг!$B:$B,0))</f>
        <v>АТП</v>
      </c>
      <c r="R2705" s="4" t="b">
        <f>EXACT(VLOOKUP(A2705,Торг!$A:$A,1,0),A2705)</f>
        <v>1</v>
      </c>
    </row>
    <row r="2706" spans="1:18" ht="60" x14ac:dyDescent="0.25">
      <c r="A2706" s="110" t="s">
        <v>2187</v>
      </c>
      <c r="B2706" s="109">
        <v>248796</v>
      </c>
      <c r="C2706" s="109">
        <v>98694</v>
      </c>
      <c r="D2706" s="110" t="s">
        <v>2380</v>
      </c>
      <c r="E2706" s="110" t="s">
        <v>2704</v>
      </c>
      <c r="F2706" s="110"/>
      <c r="G2706" s="110"/>
      <c r="H2706" s="110"/>
      <c r="I2706" s="110" t="s">
        <v>10</v>
      </c>
      <c r="J2706" s="111">
        <v>900</v>
      </c>
      <c r="K2706" s="111">
        <v>1490</v>
      </c>
      <c r="L2706" s="110"/>
      <c r="M2706" s="109">
        <v>1</v>
      </c>
      <c r="N2706" s="109"/>
      <c r="O2706" s="110"/>
      <c r="P2706" s="41" t="str">
        <f t="shared" si="42"/>
        <v>1</v>
      </c>
      <c r="Q2706" s="41" t="str">
        <f>INDEX(Торг!$J:$J,MATCH($B2706,Торг!$B:$B,0))</f>
        <v>АТП</v>
      </c>
      <c r="R2706" s="4" t="b">
        <f>EXACT(VLOOKUP(A2706,Торг!$A:$A,1,0),A2706)</f>
        <v>1</v>
      </c>
    </row>
    <row r="2707" spans="1:18" ht="60" x14ac:dyDescent="0.25">
      <c r="A2707" s="110" t="s">
        <v>2187</v>
      </c>
      <c r="B2707" s="109">
        <v>248797</v>
      </c>
      <c r="C2707" s="109">
        <v>98695</v>
      </c>
      <c r="D2707" s="110" t="s">
        <v>2381</v>
      </c>
      <c r="E2707" s="110" t="s">
        <v>2704</v>
      </c>
      <c r="F2707" s="110"/>
      <c r="G2707" s="110"/>
      <c r="H2707" s="110"/>
      <c r="I2707" s="110" t="s">
        <v>10</v>
      </c>
      <c r="J2707" s="111">
        <v>900</v>
      </c>
      <c r="K2707" s="111">
        <v>1490</v>
      </c>
      <c r="L2707" s="110"/>
      <c r="M2707" s="109">
        <v>1</v>
      </c>
      <c r="N2707" s="109"/>
      <c r="O2707" s="110"/>
      <c r="P2707" s="41" t="str">
        <f t="shared" si="42"/>
        <v>1</v>
      </c>
      <c r="Q2707" s="41" t="str">
        <f>INDEX(Торг!$J:$J,MATCH($B2707,Торг!$B:$B,0))</f>
        <v>АТП</v>
      </c>
      <c r="R2707" s="4" t="b">
        <f>EXACT(VLOOKUP(A2707,Торг!$A:$A,1,0),A2707)</f>
        <v>1</v>
      </c>
    </row>
    <row r="2708" spans="1:18" ht="60" x14ac:dyDescent="0.25">
      <c r="A2708" s="110" t="s">
        <v>2187</v>
      </c>
      <c r="B2708" s="109">
        <v>248798</v>
      </c>
      <c r="C2708" s="109">
        <v>98696</v>
      </c>
      <c r="D2708" s="110" t="s">
        <v>2382</v>
      </c>
      <c r="E2708" s="110" t="s">
        <v>2704</v>
      </c>
      <c r="F2708" s="110"/>
      <c r="G2708" s="110"/>
      <c r="H2708" s="110"/>
      <c r="I2708" s="110" t="s">
        <v>10</v>
      </c>
      <c r="J2708" s="111">
        <v>900</v>
      </c>
      <c r="K2708" s="111">
        <v>1490</v>
      </c>
      <c r="L2708" s="110"/>
      <c r="M2708" s="109">
        <v>1</v>
      </c>
      <c r="N2708" s="109"/>
      <c r="O2708" s="110"/>
      <c r="P2708" s="41" t="str">
        <f t="shared" si="42"/>
        <v>1</v>
      </c>
      <c r="Q2708" s="41" t="str">
        <f>INDEX(Торг!$J:$J,MATCH($B2708,Торг!$B:$B,0))</f>
        <v>АТП</v>
      </c>
      <c r="R2708" s="4" t="b">
        <f>EXACT(VLOOKUP(A2708,Торг!$A:$A,1,0),A2708)</f>
        <v>1</v>
      </c>
    </row>
    <row r="2709" spans="1:18" ht="60" x14ac:dyDescent="0.25">
      <c r="A2709" s="110" t="s">
        <v>2187</v>
      </c>
      <c r="B2709" s="109">
        <v>248799</v>
      </c>
      <c r="C2709" s="109">
        <v>98697</v>
      </c>
      <c r="D2709" s="110" t="s">
        <v>2383</v>
      </c>
      <c r="E2709" s="110" t="s">
        <v>2704</v>
      </c>
      <c r="F2709" s="110"/>
      <c r="G2709" s="110"/>
      <c r="H2709" s="110"/>
      <c r="I2709" s="110" t="s">
        <v>10</v>
      </c>
      <c r="J2709" s="111">
        <v>900</v>
      </c>
      <c r="K2709" s="111">
        <v>1490</v>
      </c>
      <c r="L2709" s="110"/>
      <c r="M2709" s="109">
        <v>1</v>
      </c>
      <c r="N2709" s="109"/>
      <c r="O2709" s="110"/>
      <c r="P2709" s="41" t="str">
        <f t="shared" si="42"/>
        <v>1</v>
      </c>
      <c r="Q2709" s="41" t="str">
        <f>INDEX(Торг!$J:$J,MATCH($B2709,Торг!$B:$B,0))</f>
        <v>АТП</v>
      </c>
      <c r="R2709" s="4" t="b">
        <f>EXACT(VLOOKUP(A2709,Торг!$A:$A,1,0),A2709)</f>
        <v>1</v>
      </c>
    </row>
    <row r="2710" spans="1:18" ht="60" x14ac:dyDescent="0.25">
      <c r="A2710" s="110" t="s">
        <v>2187</v>
      </c>
      <c r="B2710" s="109">
        <v>248800</v>
      </c>
      <c r="C2710" s="109">
        <v>98698</v>
      </c>
      <c r="D2710" s="110" t="s">
        <v>2384</v>
      </c>
      <c r="E2710" s="110" t="s">
        <v>2704</v>
      </c>
      <c r="F2710" s="110"/>
      <c r="G2710" s="110"/>
      <c r="H2710" s="110"/>
      <c r="I2710" s="110" t="s">
        <v>10</v>
      </c>
      <c r="J2710" s="111">
        <v>900</v>
      </c>
      <c r="K2710" s="111">
        <v>1490</v>
      </c>
      <c r="L2710" s="110"/>
      <c r="M2710" s="109">
        <v>1</v>
      </c>
      <c r="N2710" s="109"/>
      <c r="O2710" s="110"/>
      <c r="P2710" s="41" t="str">
        <f t="shared" si="42"/>
        <v>1</v>
      </c>
      <c r="Q2710" s="41" t="str">
        <f>INDEX(Торг!$J:$J,MATCH($B2710,Торг!$B:$B,0))</f>
        <v>АТП</v>
      </c>
      <c r="R2710" s="4" t="b">
        <f>EXACT(VLOOKUP(A2710,Торг!$A:$A,1,0),A2710)</f>
        <v>1</v>
      </c>
    </row>
    <row r="2711" spans="1:18" ht="60" x14ac:dyDescent="0.25">
      <c r="A2711" s="110" t="s">
        <v>2187</v>
      </c>
      <c r="B2711" s="109">
        <v>248801</v>
      </c>
      <c r="C2711" s="109">
        <v>98699</v>
      </c>
      <c r="D2711" s="110" t="s">
        <v>2385</v>
      </c>
      <c r="E2711" s="110" t="s">
        <v>2704</v>
      </c>
      <c r="F2711" s="110"/>
      <c r="G2711" s="110"/>
      <c r="H2711" s="110"/>
      <c r="I2711" s="110" t="s">
        <v>10</v>
      </c>
      <c r="J2711" s="111">
        <v>900</v>
      </c>
      <c r="K2711" s="111">
        <v>1490</v>
      </c>
      <c r="L2711" s="110"/>
      <c r="M2711" s="109">
        <v>1</v>
      </c>
      <c r="N2711" s="109"/>
      <c r="O2711" s="110"/>
      <c r="P2711" s="41" t="str">
        <f t="shared" si="42"/>
        <v>1</v>
      </c>
      <c r="Q2711" s="41" t="str">
        <f>INDEX(Торг!$J:$J,MATCH($B2711,Торг!$B:$B,0))</f>
        <v>АТП</v>
      </c>
      <c r="R2711" s="4" t="b">
        <f>EXACT(VLOOKUP(A2711,Торг!$A:$A,1,0),A2711)</f>
        <v>1</v>
      </c>
    </row>
    <row r="2712" spans="1:18" ht="75" x14ac:dyDescent="0.25">
      <c r="A2712" s="110" t="s">
        <v>2187</v>
      </c>
      <c r="B2712" s="109">
        <v>248802</v>
      </c>
      <c r="C2712" s="109">
        <v>98700</v>
      </c>
      <c r="D2712" s="110" t="s">
        <v>2386</v>
      </c>
      <c r="E2712" s="110" t="s">
        <v>2704</v>
      </c>
      <c r="F2712" s="110"/>
      <c r="G2712" s="110"/>
      <c r="H2712" s="110"/>
      <c r="I2712" s="110" t="s">
        <v>10</v>
      </c>
      <c r="J2712" s="111">
        <v>900</v>
      </c>
      <c r="K2712" s="111">
        <v>1490</v>
      </c>
      <c r="L2712" s="110"/>
      <c r="M2712" s="109">
        <v>1</v>
      </c>
      <c r="N2712" s="109"/>
      <c r="O2712" s="110"/>
      <c r="P2712" s="41" t="str">
        <f t="shared" si="42"/>
        <v>1</v>
      </c>
      <c r="Q2712" s="41" t="str">
        <f>INDEX(Торг!$J:$J,MATCH($B2712,Торг!$B:$B,0))</f>
        <v>АТП</v>
      </c>
      <c r="R2712" s="4" t="b">
        <f>EXACT(VLOOKUP(A2712,Торг!$A:$A,1,0),A2712)</f>
        <v>1</v>
      </c>
    </row>
    <row r="2713" spans="1:18" ht="60" x14ac:dyDescent="0.25">
      <c r="A2713" s="110" t="s">
        <v>2187</v>
      </c>
      <c r="B2713" s="109">
        <v>248803</v>
      </c>
      <c r="C2713" s="109">
        <v>98701</v>
      </c>
      <c r="D2713" s="110" t="s">
        <v>2387</v>
      </c>
      <c r="E2713" s="110" t="s">
        <v>2704</v>
      </c>
      <c r="F2713" s="110"/>
      <c r="G2713" s="110"/>
      <c r="H2713" s="110"/>
      <c r="I2713" s="110" t="s">
        <v>10</v>
      </c>
      <c r="J2713" s="111">
        <v>900</v>
      </c>
      <c r="K2713" s="111">
        <v>1490</v>
      </c>
      <c r="L2713" s="110"/>
      <c r="M2713" s="109">
        <v>1</v>
      </c>
      <c r="N2713" s="109"/>
      <c r="O2713" s="110"/>
      <c r="P2713" s="41" t="str">
        <f t="shared" si="42"/>
        <v>1</v>
      </c>
      <c r="Q2713" s="41" t="str">
        <f>INDEX(Торг!$J:$J,MATCH($B2713,Торг!$B:$B,0))</f>
        <v>АТП</v>
      </c>
      <c r="R2713" s="4" t="b">
        <f>EXACT(VLOOKUP(A2713,Торг!$A:$A,1,0),A2713)</f>
        <v>1</v>
      </c>
    </row>
    <row r="2714" spans="1:18" ht="60" x14ac:dyDescent="0.25">
      <c r="A2714" s="110" t="s">
        <v>2187</v>
      </c>
      <c r="B2714" s="109">
        <v>248804</v>
      </c>
      <c r="C2714" s="109">
        <v>98702</v>
      </c>
      <c r="D2714" s="110" t="s">
        <v>2388</v>
      </c>
      <c r="E2714" s="110" t="s">
        <v>2704</v>
      </c>
      <c r="F2714" s="110"/>
      <c r="G2714" s="110"/>
      <c r="H2714" s="110"/>
      <c r="I2714" s="110" t="s">
        <v>10</v>
      </c>
      <c r="J2714" s="111">
        <v>900</v>
      </c>
      <c r="K2714" s="111">
        <v>1490</v>
      </c>
      <c r="L2714" s="110"/>
      <c r="M2714" s="109">
        <v>1</v>
      </c>
      <c r="N2714" s="109"/>
      <c r="O2714" s="110"/>
      <c r="P2714" s="41" t="str">
        <f t="shared" si="42"/>
        <v>1</v>
      </c>
      <c r="Q2714" s="41" t="str">
        <f>INDEX(Торг!$J:$J,MATCH($B2714,Торг!$B:$B,0))</f>
        <v>АТП</v>
      </c>
      <c r="R2714" s="4" t="b">
        <f>EXACT(VLOOKUP(A2714,Торг!$A:$A,1,0),A2714)</f>
        <v>1</v>
      </c>
    </row>
    <row r="2715" spans="1:18" ht="60" x14ac:dyDescent="0.25">
      <c r="A2715" s="110" t="s">
        <v>2187</v>
      </c>
      <c r="B2715" s="109">
        <v>248805</v>
      </c>
      <c r="C2715" s="109">
        <v>98703</v>
      </c>
      <c r="D2715" s="110" t="s">
        <v>2389</v>
      </c>
      <c r="E2715" s="110" t="s">
        <v>2704</v>
      </c>
      <c r="F2715" s="110"/>
      <c r="G2715" s="110"/>
      <c r="H2715" s="110"/>
      <c r="I2715" s="110" t="s">
        <v>10</v>
      </c>
      <c r="J2715" s="111">
        <v>900</v>
      </c>
      <c r="K2715" s="111">
        <v>1490</v>
      </c>
      <c r="L2715" s="110"/>
      <c r="M2715" s="109">
        <v>1</v>
      </c>
      <c r="N2715" s="109"/>
      <c r="O2715" s="110"/>
      <c r="P2715" s="41" t="str">
        <f t="shared" si="42"/>
        <v>1</v>
      </c>
      <c r="Q2715" s="41" t="str">
        <f>INDEX(Торг!$J:$J,MATCH($B2715,Торг!$B:$B,0))</f>
        <v>АТП</v>
      </c>
      <c r="R2715" s="4" t="b">
        <f>EXACT(VLOOKUP(A2715,Торг!$A:$A,1,0),A2715)</f>
        <v>1</v>
      </c>
    </row>
    <row r="2716" spans="1:18" ht="60" x14ac:dyDescent="0.25">
      <c r="A2716" s="110" t="s">
        <v>2187</v>
      </c>
      <c r="B2716" s="109">
        <v>248806</v>
      </c>
      <c r="C2716" s="109">
        <v>98704</v>
      </c>
      <c r="D2716" s="110" t="s">
        <v>2390</v>
      </c>
      <c r="E2716" s="110" t="s">
        <v>2704</v>
      </c>
      <c r="F2716" s="110"/>
      <c r="G2716" s="110"/>
      <c r="H2716" s="110"/>
      <c r="I2716" s="110" t="s">
        <v>10</v>
      </c>
      <c r="J2716" s="111">
        <v>900</v>
      </c>
      <c r="K2716" s="111">
        <v>1490</v>
      </c>
      <c r="L2716" s="110"/>
      <c r="M2716" s="109">
        <v>1</v>
      </c>
      <c r="N2716" s="109"/>
      <c r="O2716" s="110"/>
      <c r="P2716" s="41" t="str">
        <f t="shared" si="42"/>
        <v>1</v>
      </c>
      <c r="Q2716" s="41" t="str">
        <f>INDEX(Торг!$J:$J,MATCH($B2716,Торг!$B:$B,0))</f>
        <v>АТП</v>
      </c>
      <c r="R2716" s="4" t="b">
        <f>EXACT(VLOOKUP(A2716,Торг!$A:$A,1,0),A2716)</f>
        <v>1</v>
      </c>
    </row>
    <row r="2717" spans="1:18" ht="60" x14ac:dyDescent="0.25">
      <c r="A2717" s="110" t="s">
        <v>2187</v>
      </c>
      <c r="B2717" s="109">
        <v>248807</v>
      </c>
      <c r="C2717" s="109">
        <v>98705</v>
      </c>
      <c r="D2717" s="110" t="s">
        <v>2391</v>
      </c>
      <c r="E2717" s="110" t="s">
        <v>2704</v>
      </c>
      <c r="F2717" s="110"/>
      <c r="G2717" s="110"/>
      <c r="H2717" s="110"/>
      <c r="I2717" s="110" t="s">
        <v>10</v>
      </c>
      <c r="J2717" s="111">
        <v>900</v>
      </c>
      <c r="K2717" s="111">
        <v>1490</v>
      </c>
      <c r="L2717" s="110"/>
      <c r="M2717" s="109">
        <v>1</v>
      </c>
      <c r="N2717" s="109"/>
      <c r="O2717" s="110"/>
      <c r="P2717" s="41" t="str">
        <f t="shared" si="42"/>
        <v>1</v>
      </c>
      <c r="Q2717" s="41" t="str">
        <f>INDEX(Торг!$J:$J,MATCH($B2717,Торг!$B:$B,0))</f>
        <v>АТП</v>
      </c>
      <c r="R2717" s="4" t="b">
        <f>EXACT(VLOOKUP(A2717,Торг!$A:$A,1,0),A2717)</f>
        <v>1</v>
      </c>
    </row>
    <row r="2718" spans="1:18" ht="60" x14ac:dyDescent="0.25">
      <c r="A2718" s="110" t="s">
        <v>2187</v>
      </c>
      <c r="B2718" s="109">
        <v>248808</v>
      </c>
      <c r="C2718" s="109">
        <v>98706</v>
      </c>
      <c r="D2718" s="110" t="s">
        <v>2392</v>
      </c>
      <c r="E2718" s="110" t="s">
        <v>2704</v>
      </c>
      <c r="F2718" s="110"/>
      <c r="G2718" s="110"/>
      <c r="H2718" s="110"/>
      <c r="I2718" s="110" t="s">
        <v>10</v>
      </c>
      <c r="J2718" s="111">
        <v>900</v>
      </c>
      <c r="K2718" s="111">
        <v>1490</v>
      </c>
      <c r="L2718" s="110"/>
      <c r="M2718" s="109">
        <v>1</v>
      </c>
      <c r="N2718" s="109"/>
      <c r="O2718" s="110"/>
      <c r="P2718" s="41" t="str">
        <f t="shared" si="42"/>
        <v>1</v>
      </c>
      <c r="Q2718" s="41" t="str">
        <f>INDEX(Торг!$J:$J,MATCH($B2718,Торг!$B:$B,0))</f>
        <v>АТП</v>
      </c>
      <c r="R2718" s="4" t="b">
        <f>EXACT(VLOOKUP(A2718,Торг!$A:$A,1,0),A2718)</f>
        <v>1</v>
      </c>
    </row>
    <row r="2719" spans="1:18" ht="60" x14ac:dyDescent="0.25">
      <c r="A2719" s="110" t="s">
        <v>2187</v>
      </c>
      <c r="B2719" s="109">
        <v>248809</v>
      </c>
      <c r="C2719" s="109">
        <v>98707</v>
      </c>
      <c r="D2719" s="110" t="s">
        <v>2393</v>
      </c>
      <c r="E2719" s="110" t="s">
        <v>2704</v>
      </c>
      <c r="F2719" s="110"/>
      <c r="G2719" s="110"/>
      <c r="H2719" s="110"/>
      <c r="I2719" s="110" t="s">
        <v>10</v>
      </c>
      <c r="J2719" s="111">
        <v>900</v>
      </c>
      <c r="K2719" s="111">
        <v>1490</v>
      </c>
      <c r="L2719" s="110"/>
      <c r="M2719" s="109">
        <v>1</v>
      </c>
      <c r="N2719" s="109"/>
      <c r="O2719" s="110"/>
      <c r="P2719" s="41" t="str">
        <f t="shared" si="42"/>
        <v>1</v>
      </c>
      <c r="Q2719" s="41" t="str">
        <f>INDEX(Торг!$J:$J,MATCH($B2719,Торг!$B:$B,0))</f>
        <v>АТП</v>
      </c>
      <c r="R2719" s="4" t="b">
        <f>EXACT(VLOOKUP(A2719,Торг!$A:$A,1,0),A2719)</f>
        <v>1</v>
      </c>
    </row>
    <row r="2720" spans="1:18" ht="60" x14ac:dyDescent="0.25">
      <c r="A2720" s="110" t="s">
        <v>2187</v>
      </c>
      <c r="B2720" s="109">
        <v>248810</v>
      </c>
      <c r="C2720" s="109">
        <v>98708</v>
      </c>
      <c r="D2720" s="110" t="s">
        <v>2394</v>
      </c>
      <c r="E2720" s="110" t="s">
        <v>2704</v>
      </c>
      <c r="F2720" s="110"/>
      <c r="G2720" s="110"/>
      <c r="H2720" s="110"/>
      <c r="I2720" s="110" t="s">
        <v>10</v>
      </c>
      <c r="J2720" s="111">
        <v>900</v>
      </c>
      <c r="K2720" s="111">
        <v>1490</v>
      </c>
      <c r="L2720" s="110"/>
      <c r="M2720" s="109">
        <v>1</v>
      </c>
      <c r="N2720" s="109"/>
      <c r="O2720" s="110"/>
      <c r="P2720" s="41" t="str">
        <f t="shared" si="42"/>
        <v>1</v>
      </c>
      <c r="Q2720" s="41" t="str">
        <f>INDEX(Торг!$J:$J,MATCH($B2720,Торг!$B:$B,0))</f>
        <v>АТП</v>
      </c>
      <c r="R2720" s="4" t="b">
        <f>EXACT(VLOOKUP(A2720,Торг!$A:$A,1,0),A2720)</f>
        <v>1</v>
      </c>
    </row>
    <row r="2721" spans="1:18" ht="60" x14ac:dyDescent="0.25">
      <c r="A2721" s="110" t="s">
        <v>2187</v>
      </c>
      <c r="B2721" s="109">
        <v>248811</v>
      </c>
      <c r="C2721" s="109">
        <v>98709</v>
      </c>
      <c r="D2721" s="110" t="s">
        <v>2395</v>
      </c>
      <c r="E2721" s="110" t="s">
        <v>2704</v>
      </c>
      <c r="F2721" s="110"/>
      <c r="G2721" s="110"/>
      <c r="H2721" s="110"/>
      <c r="I2721" s="110" t="s">
        <v>10</v>
      </c>
      <c r="J2721" s="111">
        <v>900</v>
      </c>
      <c r="K2721" s="111">
        <v>1490</v>
      </c>
      <c r="L2721" s="110"/>
      <c r="M2721" s="109">
        <v>1</v>
      </c>
      <c r="N2721" s="109"/>
      <c r="O2721" s="110"/>
      <c r="P2721" s="41" t="str">
        <f t="shared" si="42"/>
        <v>1</v>
      </c>
      <c r="Q2721" s="41" t="str">
        <f>INDEX(Торг!$J:$J,MATCH($B2721,Торг!$B:$B,0))</f>
        <v>АТП</v>
      </c>
      <c r="R2721" s="4" t="b">
        <f>EXACT(VLOOKUP(A2721,Торг!$A:$A,1,0),A2721)</f>
        <v>1</v>
      </c>
    </row>
    <row r="2722" spans="1:18" ht="60" x14ac:dyDescent="0.25">
      <c r="A2722" s="110" t="s">
        <v>2187</v>
      </c>
      <c r="B2722" s="109">
        <v>248812</v>
      </c>
      <c r="C2722" s="109">
        <v>98710</v>
      </c>
      <c r="D2722" s="110" t="s">
        <v>2396</v>
      </c>
      <c r="E2722" s="110" t="s">
        <v>2704</v>
      </c>
      <c r="F2722" s="110"/>
      <c r="G2722" s="110"/>
      <c r="H2722" s="110"/>
      <c r="I2722" s="110" t="s">
        <v>10</v>
      </c>
      <c r="J2722" s="111">
        <v>900</v>
      </c>
      <c r="K2722" s="111">
        <v>1490</v>
      </c>
      <c r="L2722" s="110"/>
      <c r="M2722" s="109">
        <v>1</v>
      </c>
      <c r="N2722" s="109"/>
      <c r="O2722" s="110"/>
      <c r="P2722" s="41" t="str">
        <f t="shared" si="42"/>
        <v>1</v>
      </c>
      <c r="Q2722" s="41" t="str">
        <f>INDEX(Торг!$J:$J,MATCH($B2722,Торг!$B:$B,0))</f>
        <v>АТП</v>
      </c>
      <c r="R2722" s="4" t="b">
        <f>EXACT(VLOOKUP(A2722,Торг!$A:$A,1,0),A2722)</f>
        <v>1</v>
      </c>
    </row>
    <row r="2723" spans="1:18" ht="60" x14ac:dyDescent="0.25">
      <c r="A2723" s="110" t="s">
        <v>2187</v>
      </c>
      <c r="B2723" s="109">
        <v>248813</v>
      </c>
      <c r="C2723" s="109">
        <v>98711</v>
      </c>
      <c r="D2723" s="110" t="s">
        <v>2397</v>
      </c>
      <c r="E2723" s="110" t="s">
        <v>2704</v>
      </c>
      <c r="F2723" s="110"/>
      <c r="G2723" s="110"/>
      <c r="H2723" s="110"/>
      <c r="I2723" s="110" t="s">
        <v>10</v>
      </c>
      <c r="J2723" s="111">
        <v>900</v>
      </c>
      <c r="K2723" s="111">
        <v>1490</v>
      </c>
      <c r="L2723" s="110"/>
      <c r="M2723" s="109">
        <v>1</v>
      </c>
      <c r="N2723" s="109"/>
      <c r="O2723" s="110"/>
      <c r="P2723" s="41" t="str">
        <f t="shared" si="42"/>
        <v>1</v>
      </c>
      <c r="Q2723" s="41" t="str">
        <f>INDEX(Торг!$J:$J,MATCH($B2723,Торг!$B:$B,0))</f>
        <v>АТП</v>
      </c>
      <c r="R2723" s="4" t="b">
        <f>EXACT(VLOOKUP(A2723,Торг!$A:$A,1,0),A2723)</f>
        <v>1</v>
      </c>
    </row>
    <row r="2724" spans="1:18" ht="60" x14ac:dyDescent="0.25">
      <c r="A2724" s="110" t="s">
        <v>2187</v>
      </c>
      <c r="B2724" s="109">
        <v>248814</v>
      </c>
      <c r="C2724" s="109">
        <v>98503</v>
      </c>
      <c r="D2724" s="110" t="s">
        <v>2398</v>
      </c>
      <c r="E2724" s="110" t="s">
        <v>2704</v>
      </c>
      <c r="F2724" s="110"/>
      <c r="G2724" s="110"/>
      <c r="H2724" s="110"/>
      <c r="I2724" s="110" t="s">
        <v>10</v>
      </c>
      <c r="J2724" s="111">
        <v>900</v>
      </c>
      <c r="K2724" s="111">
        <v>1490</v>
      </c>
      <c r="L2724" s="110"/>
      <c r="M2724" s="109">
        <v>1</v>
      </c>
      <c r="N2724" s="109"/>
      <c r="O2724" s="110"/>
      <c r="P2724" s="41" t="str">
        <f t="shared" si="42"/>
        <v>1</v>
      </c>
      <c r="Q2724" s="41" t="str">
        <f>INDEX(Торг!$J:$J,MATCH($B2724,Торг!$B:$B,0))</f>
        <v>АТП</v>
      </c>
      <c r="R2724" s="4" t="b">
        <f>EXACT(VLOOKUP(A2724,Торг!$A:$A,1,0),A2724)</f>
        <v>1</v>
      </c>
    </row>
    <row r="2725" spans="1:18" ht="60" x14ac:dyDescent="0.25">
      <c r="A2725" s="110" t="s">
        <v>2187</v>
      </c>
      <c r="B2725" s="109">
        <v>248815</v>
      </c>
      <c r="C2725" s="109">
        <v>98712</v>
      </c>
      <c r="D2725" s="110" t="s">
        <v>2399</v>
      </c>
      <c r="E2725" s="110" t="s">
        <v>2704</v>
      </c>
      <c r="F2725" s="110"/>
      <c r="G2725" s="110"/>
      <c r="H2725" s="110"/>
      <c r="I2725" s="110" t="s">
        <v>10</v>
      </c>
      <c r="J2725" s="111">
        <v>900</v>
      </c>
      <c r="K2725" s="111">
        <v>1490</v>
      </c>
      <c r="L2725" s="110"/>
      <c r="M2725" s="109">
        <v>1</v>
      </c>
      <c r="N2725" s="109"/>
      <c r="O2725" s="110"/>
      <c r="P2725" s="41" t="str">
        <f t="shared" si="42"/>
        <v>1</v>
      </c>
      <c r="Q2725" s="41" t="str">
        <f>INDEX(Торг!$J:$J,MATCH($B2725,Торг!$B:$B,0))</f>
        <v>АТП</v>
      </c>
      <c r="R2725" s="4" t="b">
        <f>EXACT(VLOOKUP(A2725,Торг!$A:$A,1,0),A2725)</f>
        <v>1</v>
      </c>
    </row>
    <row r="2726" spans="1:18" ht="75" x14ac:dyDescent="0.25">
      <c r="A2726" s="110" t="s">
        <v>2187</v>
      </c>
      <c r="B2726" s="109">
        <v>248816</v>
      </c>
      <c r="C2726" s="109">
        <v>98713</v>
      </c>
      <c r="D2726" s="110" t="s">
        <v>2400</v>
      </c>
      <c r="E2726" s="110" t="s">
        <v>2704</v>
      </c>
      <c r="F2726" s="110"/>
      <c r="G2726" s="110"/>
      <c r="H2726" s="110"/>
      <c r="I2726" s="110" t="s">
        <v>10</v>
      </c>
      <c r="J2726" s="111">
        <v>900</v>
      </c>
      <c r="K2726" s="111">
        <v>1490</v>
      </c>
      <c r="L2726" s="110"/>
      <c r="M2726" s="109">
        <v>1</v>
      </c>
      <c r="N2726" s="109"/>
      <c r="O2726" s="110"/>
      <c r="P2726" s="41" t="str">
        <f t="shared" si="42"/>
        <v>1</v>
      </c>
      <c r="Q2726" s="41" t="str">
        <f>INDEX(Торг!$J:$J,MATCH($B2726,Торг!$B:$B,0))</f>
        <v>АТП</v>
      </c>
      <c r="R2726" s="4" t="b">
        <f>EXACT(VLOOKUP(A2726,Торг!$A:$A,1,0),A2726)</f>
        <v>1</v>
      </c>
    </row>
    <row r="2727" spans="1:18" ht="60" x14ac:dyDescent="0.25">
      <c r="A2727" s="110" t="s">
        <v>2187</v>
      </c>
      <c r="B2727" s="109">
        <v>248817</v>
      </c>
      <c r="C2727" s="109">
        <v>98714</v>
      </c>
      <c r="D2727" s="110" t="s">
        <v>2401</v>
      </c>
      <c r="E2727" s="110" t="s">
        <v>2704</v>
      </c>
      <c r="F2727" s="110"/>
      <c r="G2727" s="110"/>
      <c r="H2727" s="110"/>
      <c r="I2727" s="110" t="s">
        <v>10</v>
      </c>
      <c r="J2727" s="111">
        <v>900</v>
      </c>
      <c r="K2727" s="111">
        <v>1490</v>
      </c>
      <c r="L2727" s="110"/>
      <c r="M2727" s="109">
        <v>1</v>
      </c>
      <c r="N2727" s="109"/>
      <c r="O2727" s="110"/>
      <c r="P2727" s="41" t="str">
        <f t="shared" si="42"/>
        <v>1</v>
      </c>
      <c r="Q2727" s="41" t="str">
        <f>INDEX(Торг!$J:$J,MATCH($B2727,Торг!$B:$B,0))</f>
        <v>АТП</v>
      </c>
      <c r="R2727" s="4" t="b">
        <f>EXACT(VLOOKUP(A2727,Торг!$A:$A,1,0),A2727)</f>
        <v>1</v>
      </c>
    </row>
    <row r="2728" spans="1:18" ht="60" x14ac:dyDescent="0.25">
      <c r="A2728" s="110" t="s">
        <v>2187</v>
      </c>
      <c r="B2728" s="109">
        <v>248818</v>
      </c>
      <c r="C2728" s="109">
        <v>98715</v>
      </c>
      <c r="D2728" s="110" t="s">
        <v>2402</v>
      </c>
      <c r="E2728" s="110" t="s">
        <v>2704</v>
      </c>
      <c r="F2728" s="110"/>
      <c r="G2728" s="110"/>
      <c r="H2728" s="110"/>
      <c r="I2728" s="110" t="s">
        <v>10</v>
      </c>
      <c r="J2728" s="111">
        <v>900</v>
      </c>
      <c r="K2728" s="111">
        <v>1490</v>
      </c>
      <c r="L2728" s="110"/>
      <c r="M2728" s="109">
        <v>1</v>
      </c>
      <c r="N2728" s="109"/>
      <c r="O2728" s="110"/>
      <c r="P2728" s="41" t="str">
        <f t="shared" si="42"/>
        <v>1</v>
      </c>
      <c r="Q2728" s="41" t="str">
        <f>INDEX(Торг!$J:$J,MATCH($B2728,Торг!$B:$B,0))</f>
        <v>АТП</v>
      </c>
      <c r="R2728" s="4" t="b">
        <f>EXACT(VLOOKUP(A2728,Торг!$A:$A,1,0),A2728)</f>
        <v>1</v>
      </c>
    </row>
    <row r="2729" spans="1:18" ht="60" x14ac:dyDescent="0.25">
      <c r="A2729" s="110" t="s">
        <v>2187</v>
      </c>
      <c r="B2729" s="109">
        <v>248819</v>
      </c>
      <c r="C2729" s="109">
        <v>98716</v>
      </c>
      <c r="D2729" s="110" t="s">
        <v>2403</v>
      </c>
      <c r="E2729" s="110" t="s">
        <v>2704</v>
      </c>
      <c r="F2729" s="110"/>
      <c r="G2729" s="110"/>
      <c r="H2729" s="110"/>
      <c r="I2729" s="110" t="s">
        <v>10</v>
      </c>
      <c r="J2729" s="111">
        <v>900</v>
      </c>
      <c r="K2729" s="111">
        <v>1490</v>
      </c>
      <c r="L2729" s="110"/>
      <c r="M2729" s="109">
        <v>1</v>
      </c>
      <c r="N2729" s="109"/>
      <c r="O2729" s="110"/>
      <c r="P2729" s="41" t="str">
        <f t="shared" si="42"/>
        <v>1</v>
      </c>
      <c r="Q2729" s="41" t="str">
        <f>INDEX(Торг!$J:$J,MATCH($B2729,Торг!$B:$B,0))</f>
        <v>АТП</v>
      </c>
      <c r="R2729" s="4" t="b">
        <f>EXACT(VLOOKUP(A2729,Торг!$A:$A,1,0),A2729)</f>
        <v>1</v>
      </c>
    </row>
    <row r="2730" spans="1:18" ht="60" x14ac:dyDescent="0.25">
      <c r="A2730" s="110" t="s">
        <v>2187</v>
      </c>
      <c r="B2730" s="109">
        <v>248820</v>
      </c>
      <c r="C2730" s="109">
        <v>98717</v>
      </c>
      <c r="D2730" s="110" t="s">
        <v>2404</v>
      </c>
      <c r="E2730" s="110" t="s">
        <v>2704</v>
      </c>
      <c r="F2730" s="110"/>
      <c r="G2730" s="110"/>
      <c r="H2730" s="110"/>
      <c r="I2730" s="110" t="s">
        <v>10</v>
      </c>
      <c r="J2730" s="111">
        <v>900</v>
      </c>
      <c r="K2730" s="111">
        <v>1490</v>
      </c>
      <c r="L2730" s="110"/>
      <c r="M2730" s="109">
        <v>1</v>
      </c>
      <c r="N2730" s="109"/>
      <c r="O2730" s="110"/>
      <c r="P2730" s="41" t="str">
        <f t="shared" si="42"/>
        <v>1</v>
      </c>
      <c r="Q2730" s="41" t="str">
        <f>INDEX(Торг!$J:$J,MATCH($B2730,Торг!$B:$B,0))</f>
        <v>АТП</v>
      </c>
      <c r="R2730" s="4" t="b">
        <f>EXACT(VLOOKUP(A2730,Торг!$A:$A,1,0),A2730)</f>
        <v>1</v>
      </c>
    </row>
    <row r="2731" spans="1:18" ht="60" x14ac:dyDescent="0.25">
      <c r="A2731" s="110" t="s">
        <v>2187</v>
      </c>
      <c r="B2731" s="109">
        <v>248821</v>
      </c>
      <c r="C2731" s="109">
        <v>98718</v>
      </c>
      <c r="D2731" s="110" t="s">
        <v>2405</v>
      </c>
      <c r="E2731" s="110" t="s">
        <v>2704</v>
      </c>
      <c r="F2731" s="110"/>
      <c r="G2731" s="110"/>
      <c r="H2731" s="110"/>
      <c r="I2731" s="110" t="s">
        <v>10</v>
      </c>
      <c r="J2731" s="111">
        <v>900</v>
      </c>
      <c r="K2731" s="111">
        <v>1490</v>
      </c>
      <c r="L2731" s="110"/>
      <c r="M2731" s="109">
        <v>1</v>
      </c>
      <c r="N2731" s="109"/>
      <c r="O2731" s="110"/>
      <c r="P2731" s="41" t="str">
        <f t="shared" si="42"/>
        <v>1</v>
      </c>
      <c r="Q2731" s="41" t="str">
        <f>INDEX(Торг!$J:$J,MATCH($B2731,Торг!$B:$B,0))</f>
        <v>АТП</v>
      </c>
      <c r="R2731" s="4" t="b">
        <f>EXACT(VLOOKUP(A2731,Торг!$A:$A,1,0),A2731)</f>
        <v>1</v>
      </c>
    </row>
    <row r="2732" spans="1:18" ht="60" x14ac:dyDescent="0.25">
      <c r="A2732" s="110" t="s">
        <v>2187</v>
      </c>
      <c r="B2732" s="109">
        <v>248822</v>
      </c>
      <c r="C2732" s="109">
        <v>98719</v>
      </c>
      <c r="D2732" s="110" t="s">
        <v>2406</v>
      </c>
      <c r="E2732" s="110" t="s">
        <v>2704</v>
      </c>
      <c r="F2732" s="110"/>
      <c r="G2732" s="110"/>
      <c r="H2732" s="110"/>
      <c r="I2732" s="110" t="s">
        <v>10</v>
      </c>
      <c r="J2732" s="111">
        <v>900</v>
      </c>
      <c r="K2732" s="111">
        <v>1490</v>
      </c>
      <c r="L2732" s="110"/>
      <c r="M2732" s="109">
        <v>1</v>
      </c>
      <c r="N2732" s="109"/>
      <c r="O2732" s="110"/>
      <c r="P2732" s="41" t="str">
        <f t="shared" si="42"/>
        <v>1</v>
      </c>
      <c r="Q2732" s="41" t="str">
        <f>INDEX(Торг!$J:$J,MATCH($B2732,Торг!$B:$B,0))</f>
        <v>АТП</v>
      </c>
      <c r="R2732" s="4" t="b">
        <f>EXACT(VLOOKUP(A2732,Торг!$A:$A,1,0),A2732)</f>
        <v>1</v>
      </c>
    </row>
    <row r="2733" spans="1:18" ht="60" x14ac:dyDescent="0.25">
      <c r="A2733" s="110" t="s">
        <v>2187</v>
      </c>
      <c r="B2733" s="109">
        <v>248823</v>
      </c>
      <c r="C2733" s="109">
        <v>98720</v>
      </c>
      <c r="D2733" s="110" t="s">
        <v>2407</v>
      </c>
      <c r="E2733" s="110" t="s">
        <v>2704</v>
      </c>
      <c r="F2733" s="110"/>
      <c r="G2733" s="110"/>
      <c r="H2733" s="110"/>
      <c r="I2733" s="110" t="s">
        <v>10</v>
      </c>
      <c r="J2733" s="111">
        <v>900</v>
      </c>
      <c r="K2733" s="111">
        <v>1490</v>
      </c>
      <c r="L2733" s="110"/>
      <c r="M2733" s="109">
        <v>1</v>
      </c>
      <c r="N2733" s="109"/>
      <c r="O2733" s="110"/>
      <c r="P2733" s="41" t="str">
        <f t="shared" si="42"/>
        <v>1</v>
      </c>
      <c r="Q2733" s="41" t="str">
        <f>INDEX(Торг!$J:$J,MATCH($B2733,Торг!$B:$B,0))</f>
        <v>АТП</v>
      </c>
      <c r="R2733" s="4" t="b">
        <f>EXACT(VLOOKUP(A2733,Торг!$A:$A,1,0),A2733)</f>
        <v>1</v>
      </c>
    </row>
    <row r="2734" spans="1:18" ht="60" x14ac:dyDescent="0.25">
      <c r="A2734" s="110" t="s">
        <v>2187</v>
      </c>
      <c r="B2734" s="109">
        <v>248824</v>
      </c>
      <c r="C2734" s="109">
        <v>98721</v>
      </c>
      <c r="D2734" s="110" t="s">
        <v>2408</v>
      </c>
      <c r="E2734" s="110" t="s">
        <v>2704</v>
      </c>
      <c r="F2734" s="110"/>
      <c r="G2734" s="110"/>
      <c r="H2734" s="110"/>
      <c r="I2734" s="110" t="s">
        <v>10</v>
      </c>
      <c r="J2734" s="111">
        <v>900</v>
      </c>
      <c r="K2734" s="111">
        <v>1490</v>
      </c>
      <c r="L2734" s="110"/>
      <c r="M2734" s="109">
        <v>1</v>
      </c>
      <c r="N2734" s="109"/>
      <c r="O2734" s="110"/>
      <c r="P2734" s="41" t="str">
        <f t="shared" si="42"/>
        <v>1</v>
      </c>
      <c r="Q2734" s="41" t="str">
        <f>INDEX(Торг!$J:$J,MATCH($B2734,Торг!$B:$B,0))</f>
        <v>АТП</v>
      </c>
      <c r="R2734" s="4" t="b">
        <f>EXACT(VLOOKUP(A2734,Торг!$A:$A,1,0),A2734)</f>
        <v>1</v>
      </c>
    </row>
    <row r="2735" spans="1:18" ht="60" x14ac:dyDescent="0.25">
      <c r="A2735" s="110" t="s">
        <v>2187</v>
      </c>
      <c r="B2735" s="109">
        <v>248825</v>
      </c>
      <c r="C2735" s="109">
        <v>98722</v>
      </c>
      <c r="D2735" s="110" t="s">
        <v>2409</v>
      </c>
      <c r="E2735" s="110" t="s">
        <v>2704</v>
      </c>
      <c r="F2735" s="110"/>
      <c r="G2735" s="110"/>
      <c r="H2735" s="110"/>
      <c r="I2735" s="110" t="s">
        <v>10</v>
      </c>
      <c r="J2735" s="111">
        <v>900</v>
      </c>
      <c r="K2735" s="111">
        <v>1490</v>
      </c>
      <c r="L2735" s="110"/>
      <c r="M2735" s="109">
        <v>1</v>
      </c>
      <c r="N2735" s="109"/>
      <c r="O2735" s="110"/>
      <c r="P2735" s="41" t="str">
        <f t="shared" si="42"/>
        <v>1</v>
      </c>
      <c r="Q2735" s="41" t="str">
        <f>INDEX(Торг!$J:$J,MATCH($B2735,Торг!$B:$B,0))</f>
        <v>АТП</v>
      </c>
      <c r="R2735" s="4" t="b">
        <f>EXACT(VLOOKUP(A2735,Торг!$A:$A,1,0),A2735)</f>
        <v>1</v>
      </c>
    </row>
    <row r="2736" spans="1:18" ht="60" x14ac:dyDescent="0.25">
      <c r="A2736" s="110" t="s">
        <v>2187</v>
      </c>
      <c r="B2736" s="109">
        <v>248826</v>
      </c>
      <c r="C2736" s="109">
        <v>98723</v>
      </c>
      <c r="D2736" s="110" t="s">
        <v>2410</v>
      </c>
      <c r="E2736" s="110" t="s">
        <v>2704</v>
      </c>
      <c r="F2736" s="110"/>
      <c r="G2736" s="110"/>
      <c r="H2736" s="110"/>
      <c r="I2736" s="110" t="s">
        <v>10</v>
      </c>
      <c r="J2736" s="111">
        <v>900</v>
      </c>
      <c r="K2736" s="111">
        <v>1490</v>
      </c>
      <c r="L2736" s="110"/>
      <c r="M2736" s="109">
        <v>1</v>
      </c>
      <c r="N2736" s="109"/>
      <c r="O2736" s="110"/>
      <c r="P2736" s="41" t="str">
        <f t="shared" si="42"/>
        <v>1</v>
      </c>
      <c r="Q2736" s="41" t="str">
        <f>INDEX(Торг!$J:$J,MATCH($B2736,Торг!$B:$B,0))</f>
        <v>АТП</v>
      </c>
      <c r="R2736" s="4" t="b">
        <f>EXACT(VLOOKUP(A2736,Торг!$A:$A,1,0),A2736)</f>
        <v>1</v>
      </c>
    </row>
    <row r="2737" spans="1:18" ht="60" x14ac:dyDescent="0.25">
      <c r="A2737" s="110" t="s">
        <v>2187</v>
      </c>
      <c r="B2737" s="109">
        <v>248827</v>
      </c>
      <c r="C2737" s="109">
        <v>98724</v>
      </c>
      <c r="D2737" s="110" t="s">
        <v>2411</v>
      </c>
      <c r="E2737" s="110" t="s">
        <v>2704</v>
      </c>
      <c r="F2737" s="110"/>
      <c r="G2737" s="110"/>
      <c r="H2737" s="110"/>
      <c r="I2737" s="110" t="s">
        <v>10</v>
      </c>
      <c r="J2737" s="111">
        <v>900</v>
      </c>
      <c r="K2737" s="111">
        <v>1490</v>
      </c>
      <c r="L2737" s="110"/>
      <c r="M2737" s="109">
        <v>1</v>
      </c>
      <c r="N2737" s="109"/>
      <c r="O2737" s="110"/>
      <c r="P2737" s="41" t="str">
        <f t="shared" si="42"/>
        <v>1</v>
      </c>
      <c r="Q2737" s="41" t="str">
        <f>INDEX(Торг!$J:$J,MATCH($B2737,Торг!$B:$B,0))</f>
        <v>АТП</v>
      </c>
      <c r="R2737" s="4" t="b">
        <f>EXACT(VLOOKUP(A2737,Торг!$A:$A,1,0),A2737)</f>
        <v>1</v>
      </c>
    </row>
    <row r="2738" spans="1:18" ht="60" x14ac:dyDescent="0.25">
      <c r="A2738" s="110" t="s">
        <v>2187</v>
      </c>
      <c r="B2738" s="109">
        <v>248828</v>
      </c>
      <c r="C2738" s="109">
        <v>98725</v>
      </c>
      <c r="D2738" s="110" t="s">
        <v>2412</v>
      </c>
      <c r="E2738" s="110" t="s">
        <v>2704</v>
      </c>
      <c r="F2738" s="110"/>
      <c r="G2738" s="110"/>
      <c r="H2738" s="110"/>
      <c r="I2738" s="110" t="s">
        <v>10</v>
      </c>
      <c r="J2738" s="111">
        <v>900</v>
      </c>
      <c r="K2738" s="111">
        <v>1490</v>
      </c>
      <c r="L2738" s="110"/>
      <c r="M2738" s="109">
        <v>1</v>
      </c>
      <c r="N2738" s="109"/>
      <c r="O2738" s="110"/>
      <c r="P2738" s="41" t="str">
        <f t="shared" si="42"/>
        <v>1</v>
      </c>
      <c r="Q2738" s="41" t="str">
        <f>INDEX(Торг!$J:$J,MATCH($B2738,Торг!$B:$B,0))</f>
        <v>АТП</v>
      </c>
      <c r="R2738" s="4" t="b">
        <f>EXACT(VLOOKUP(A2738,Торг!$A:$A,1,0),A2738)</f>
        <v>1</v>
      </c>
    </row>
    <row r="2739" spans="1:18" ht="60" x14ac:dyDescent="0.25">
      <c r="A2739" s="110" t="s">
        <v>2187</v>
      </c>
      <c r="B2739" s="109">
        <v>248829</v>
      </c>
      <c r="C2739" s="109">
        <v>98726</v>
      </c>
      <c r="D2739" s="110" t="s">
        <v>2413</v>
      </c>
      <c r="E2739" s="110" t="s">
        <v>2704</v>
      </c>
      <c r="F2739" s="110"/>
      <c r="G2739" s="110"/>
      <c r="H2739" s="110"/>
      <c r="I2739" s="110" t="s">
        <v>10</v>
      </c>
      <c r="J2739" s="111">
        <v>900</v>
      </c>
      <c r="K2739" s="111">
        <v>1490</v>
      </c>
      <c r="L2739" s="110"/>
      <c r="M2739" s="109">
        <v>1</v>
      </c>
      <c r="N2739" s="109"/>
      <c r="O2739" s="110"/>
      <c r="P2739" s="41" t="str">
        <f t="shared" si="42"/>
        <v>1</v>
      </c>
      <c r="Q2739" s="41" t="str">
        <f>INDEX(Торг!$J:$J,MATCH($B2739,Торг!$B:$B,0))</f>
        <v>АТП</v>
      </c>
      <c r="R2739" s="4" t="b">
        <f>EXACT(VLOOKUP(A2739,Торг!$A:$A,1,0),A2739)</f>
        <v>1</v>
      </c>
    </row>
    <row r="2740" spans="1:18" ht="60" x14ac:dyDescent="0.25">
      <c r="A2740" s="110" t="s">
        <v>2187</v>
      </c>
      <c r="B2740" s="109">
        <v>248830</v>
      </c>
      <c r="C2740" s="109">
        <v>98727</v>
      </c>
      <c r="D2740" s="110" t="s">
        <v>2414</v>
      </c>
      <c r="E2740" s="110" t="s">
        <v>2704</v>
      </c>
      <c r="F2740" s="110"/>
      <c r="G2740" s="110"/>
      <c r="H2740" s="110"/>
      <c r="I2740" s="110" t="s">
        <v>10</v>
      </c>
      <c r="J2740" s="111">
        <v>900</v>
      </c>
      <c r="K2740" s="111">
        <v>1490</v>
      </c>
      <c r="L2740" s="110"/>
      <c r="M2740" s="109">
        <v>1</v>
      </c>
      <c r="N2740" s="109"/>
      <c r="O2740" s="110"/>
      <c r="P2740" s="41" t="str">
        <f t="shared" si="42"/>
        <v>1</v>
      </c>
      <c r="Q2740" s="41" t="str">
        <f>INDEX(Торг!$J:$J,MATCH($B2740,Торг!$B:$B,0))</f>
        <v>АТП</v>
      </c>
      <c r="R2740" s="4" t="b">
        <f>EXACT(VLOOKUP(A2740,Торг!$A:$A,1,0),A2740)</f>
        <v>1</v>
      </c>
    </row>
    <row r="2741" spans="1:18" ht="60" x14ac:dyDescent="0.25">
      <c r="A2741" s="110" t="s">
        <v>2187</v>
      </c>
      <c r="B2741" s="109">
        <v>248831</v>
      </c>
      <c r="C2741" s="109">
        <v>98728</v>
      </c>
      <c r="D2741" s="110" t="s">
        <v>2415</v>
      </c>
      <c r="E2741" s="110" t="s">
        <v>2704</v>
      </c>
      <c r="F2741" s="110"/>
      <c r="G2741" s="110"/>
      <c r="H2741" s="110"/>
      <c r="I2741" s="110" t="s">
        <v>10</v>
      </c>
      <c r="J2741" s="111">
        <v>900</v>
      </c>
      <c r="K2741" s="111">
        <v>1490</v>
      </c>
      <c r="L2741" s="110"/>
      <c r="M2741" s="109">
        <v>1</v>
      </c>
      <c r="N2741" s="109"/>
      <c r="O2741" s="110"/>
      <c r="P2741" s="41" t="str">
        <f t="shared" si="42"/>
        <v>1</v>
      </c>
      <c r="Q2741" s="41" t="str">
        <f>INDEX(Торг!$J:$J,MATCH($B2741,Торг!$B:$B,0))</f>
        <v>АТП</v>
      </c>
      <c r="R2741" s="4" t="b">
        <f>EXACT(VLOOKUP(A2741,Торг!$A:$A,1,0),A2741)</f>
        <v>1</v>
      </c>
    </row>
    <row r="2742" spans="1:18" ht="60" x14ac:dyDescent="0.25">
      <c r="A2742" s="110" t="s">
        <v>2187</v>
      </c>
      <c r="B2742" s="109">
        <v>248832</v>
      </c>
      <c r="C2742" s="109">
        <v>98729</v>
      </c>
      <c r="D2742" s="110" t="s">
        <v>2416</v>
      </c>
      <c r="E2742" s="110" t="s">
        <v>2704</v>
      </c>
      <c r="F2742" s="110"/>
      <c r="G2742" s="110"/>
      <c r="H2742" s="110"/>
      <c r="I2742" s="110" t="s">
        <v>10</v>
      </c>
      <c r="J2742" s="111">
        <v>900</v>
      </c>
      <c r="K2742" s="111">
        <v>1490</v>
      </c>
      <c r="L2742" s="110"/>
      <c r="M2742" s="109">
        <v>1</v>
      </c>
      <c r="N2742" s="109"/>
      <c r="O2742" s="110"/>
      <c r="P2742" s="41" t="str">
        <f t="shared" si="42"/>
        <v>1</v>
      </c>
      <c r="Q2742" s="41" t="str">
        <f>INDEX(Торг!$J:$J,MATCH($B2742,Торг!$B:$B,0))</f>
        <v>АТП</v>
      </c>
      <c r="R2742" s="4" t="b">
        <f>EXACT(VLOOKUP(A2742,Торг!$A:$A,1,0),A2742)</f>
        <v>1</v>
      </c>
    </row>
    <row r="2743" spans="1:18" ht="75" x14ac:dyDescent="0.25">
      <c r="A2743" s="110" t="s">
        <v>2417</v>
      </c>
      <c r="B2743" s="109">
        <v>184006</v>
      </c>
      <c r="C2743" s="109">
        <v>143893</v>
      </c>
      <c r="D2743" s="110" t="s">
        <v>246</v>
      </c>
      <c r="E2743" s="110" t="s">
        <v>2704</v>
      </c>
      <c r="F2743" s="110"/>
      <c r="G2743" s="110"/>
      <c r="H2743" s="110"/>
      <c r="I2743" s="110" t="s">
        <v>10</v>
      </c>
      <c r="J2743" s="111">
        <v>2181</v>
      </c>
      <c r="K2743" s="111">
        <v>3190</v>
      </c>
      <c r="L2743" s="110"/>
      <c r="M2743" s="109">
        <v>0</v>
      </c>
      <c r="N2743" s="109"/>
      <c r="O2743" s="110"/>
      <c r="P2743" s="41" t="str">
        <f t="shared" si="42"/>
        <v>0</v>
      </c>
      <c r="Q2743" s="41" t="str">
        <f>INDEX(Торг!$J:$J,MATCH($B2743,Торг!$B:$B,0))</f>
        <v>Ориг</v>
      </c>
      <c r="R2743" s="4" t="b">
        <f>EXACT(VLOOKUP(A2743,Торг!$A:$A,1,0),A2743)</f>
        <v>1</v>
      </c>
    </row>
    <row r="2744" spans="1:18" ht="90" x14ac:dyDescent="0.25">
      <c r="A2744" s="110" t="s">
        <v>2417</v>
      </c>
      <c r="B2744" s="109">
        <v>184007</v>
      </c>
      <c r="C2744" s="109">
        <v>143896</v>
      </c>
      <c r="D2744" s="110" t="s">
        <v>245</v>
      </c>
      <c r="E2744" s="110" t="s">
        <v>2704</v>
      </c>
      <c r="F2744" s="110"/>
      <c r="G2744" s="110"/>
      <c r="H2744" s="110"/>
      <c r="I2744" s="110" t="s">
        <v>10</v>
      </c>
      <c r="J2744" s="111">
        <v>2481</v>
      </c>
      <c r="K2744" s="111">
        <v>3590</v>
      </c>
      <c r="L2744" s="110"/>
      <c r="M2744" s="109">
        <v>0</v>
      </c>
      <c r="N2744" s="109"/>
      <c r="O2744" s="110"/>
      <c r="P2744" s="41" t="str">
        <f t="shared" si="42"/>
        <v>0</v>
      </c>
      <c r="Q2744" s="41" t="str">
        <f>INDEX(Торг!$J:$J,MATCH($B2744,Торг!$B:$B,0))</f>
        <v>Ориг</v>
      </c>
      <c r="R2744" s="4" t="b">
        <f>EXACT(VLOOKUP(A2744,Торг!$A:$A,1,0),A2744)</f>
        <v>1</v>
      </c>
    </row>
    <row r="2745" spans="1:18" ht="90" x14ac:dyDescent="0.25">
      <c r="A2745" s="110" t="s">
        <v>2417</v>
      </c>
      <c r="B2745" s="109">
        <v>184008</v>
      </c>
      <c r="C2745" s="109">
        <v>143897</v>
      </c>
      <c r="D2745" s="110" t="s">
        <v>244</v>
      </c>
      <c r="E2745" s="110" t="s">
        <v>2704</v>
      </c>
      <c r="F2745" s="110"/>
      <c r="G2745" s="110"/>
      <c r="H2745" s="110"/>
      <c r="I2745" s="110" t="s">
        <v>10</v>
      </c>
      <c r="J2745" s="111">
        <v>2481</v>
      </c>
      <c r="K2745" s="111">
        <v>3590</v>
      </c>
      <c r="L2745" s="110"/>
      <c r="M2745" s="109">
        <v>0</v>
      </c>
      <c r="N2745" s="109"/>
      <c r="O2745" s="110"/>
      <c r="P2745" s="41" t="str">
        <f t="shared" si="42"/>
        <v>0</v>
      </c>
      <c r="Q2745" s="41" t="str">
        <f>INDEX(Торг!$J:$J,MATCH($B2745,Торг!$B:$B,0))</f>
        <v>Ориг</v>
      </c>
      <c r="R2745" s="4" t="b">
        <f>EXACT(VLOOKUP(A2745,Торг!$A:$A,1,0),A2745)</f>
        <v>1</v>
      </c>
    </row>
    <row r="2746" spans="1:18" ht="90" x14ac:dyDescent="0.25">
      <c r="A2746" s="110" t="s">
        <v>2417</v>
      </c>
      <c r="B2746" s="109">
        <v>184009</v>
      </c>
      <c r="C2746" s="109">
        <v>143898</v>
      </c>
      <c r="D2746" s="110" t="s">
        <v>243</v>
      </c>
      <c r="E2746" s="110" t="s">
        <v>2704</v>
      </c>
      <c r="F2746" s="110"/>
      <c r="G2746" s="110"/>
      <c r="H2746" s="110"/>
      <c r="I2746" s="110" t="s">
        <v>10</v>
      </c>
      <c r="J2746" s="111">
        <v>2481</v>
      </c>
      <c r="K2746" s="111">
        <v>3590</v>
      </c>
      <c r="L2746" s="110"/>
      <c r="M2746" s="109">
        <v>0</v>
      </c>
      <c r="N2746" s="109"/>
      <c r="O2746" s="110"/>
      <c r="P2746" s="41" t="str">
        <f t="shared" si="42"/>
        <v>0</v>
      </c>
      <c r="Q2746" s="41" t="str">
        <f>INDEX(Торг!$J:$J,MATCH($B2746,Торг!$B:$B,0))</f>
        <v>Ориг</v>
      </c>
      <c r="R2746" s="4" t="b">
        <f>EXACT(VLOOKUP(A2746,Торг!$A:$A,1,0),A2746)</f>
        <v>1</v>
      </c>
    </row>
    <row r="2747" spans="1:18" ht="90" x14ac:dyDescent="0.25">
      <c r="A2747" s="110" t="s">
        <v>2417</v>
      </c>
      <c r="B2747" s="109">
        <v>184010</v>
      </c>
      <c r="C2747" s="109">
        <v>143899</v>
      </c>
      <c r="D2747" s="110" t="s">
        <v>242</v>
      </c>
      <c r="E2747" s="110" t="s">
        <v>2704</v>
      </c>
      <c r="F2747" s="110"/>
      <c r="G2747" s="110"/>
      <c r="H2747" s="110"/>
      <c r="I2747" s="110" t="s">
        <v>10</v>
      </c>
      <c r="J2747" s="111">
        <v>2481</v>
      </c>
      <c r="K2747" s="111">
        <v>3590</v>
      </c>
      <c r="L2747" s="110"/>
      <c r="M2747" s="109">
        <v>0</v>
      </c>
      <c r="N2747" s="109"/>
      <c r="O2747" s="110"/>
      <c r="P2747" s="41" t="str">
        <f t="shared" si="42"/>
        <v>0</v>
      </c>
      <c r="Q2747" s="41" t="str">
        <f>INDEX(Торг!$J:$J,MATCH($B2747,Торг!$B:$B,0))</f>
        <v>Ориг</v>
      </c>
      <c r="R2747" s="4" t="b">
        <f>EXACT(VLOOKUP(A2747,Торг!$A:$A,1,0),A2747)</f>
        <v>1</v>
      </c>
    </row>
    <row r="2748" spans="1:18" ht="90" x14ac:dyDescent="0.25">
      <c r="A2748" s="110" t="s">
        <v>2417</v>
      </c>
      <c r="B2748" s="109">
        <v>184011</v>
      </c>
      <c r="C2748" s="109">
        <v>143900</v>
      </c>
      <c r="D2748" s="110" t="s">
        <v>241</v>
      </c>
      <c r="E2748" s="110" t="s">
        <v>2704</v>
      </c>
      <c r="F2748" s="110"/>
      <c r="G2748" s="110"/>
      <c r="H2748" s="110"/>
      <c r="I2748" s="110" t="s">
        <v>10</v>
      </c>
      <c r="J2748" s="111">
        <v>2481</v>
      </c>
      <c r="K2748" s="111">
        <v>3590</v>
      </c>
      <c r="L2748" s="110"/>
      <c r="M2748" s="109">
        <v>0</v>
      </c>
      <c r="N2748" s="109"/>
      <c r="O2748" s="110"/>
      <c r="P2748" s="41" t="str">
        <f t="shared" si="42"/>
        <v>0</v>
      </c>
      <c r="Q2748" s="41" t="str">
        <f>INDEX(Торг!$J:$J,MATCH($B2748,Торг!$B:$B,0))</f>
        <v>Ориг</v>
      </c>
      <c r="R2748" s="4" t="b">
        <f>EXACT(VLOOKUP(A2748,Торг!$A:$A,1,0),A2748)</f>
        <v>1</v>
      </c>
    </row>
    <row r="2749" spans="1:18" ht="90" x14ac:dyDescent="0.25">
      <c r="A2749" s="110" t="s">
        <v>2417</v>
      </c>
      <c r="B2749" s="109">
        <v>184012</v>
      </c>
      <c r="C2749" s="109">
        <v>143901</v>
      </c>
      <c r="D2749" s="110" t="s">
        <v>240</v>
      </c>
      <c r="E2749" s="110" t="s">
        <v>2704</v>
      </c>
      <c r="F2749" s="110"/>
      <c r="G2749" s="110"/>
      <c r="H2749" s="110"/>
      <c r="I2749" s="110" t="s">
        <v>10</v>
      </c>
      <c r="J2749" s="111">
        <v>2481</v>
      </c>
      <c r="K2749" s="111">
        <v>3590</v>
      </c>
      <c r="L2749" s="110"/>
      <c r="M2749" s="109">
        <v>0</v>
      </c>
      <c r="N2749" s="109"/>
      <c r="O2749" s="110"/>
      <c r="P2749" s="41" t="str">
        <f t="shared" si="42"/>
        <v>0</v>
      </c>
      <c r="Q2749" s="41" t="str">
        <f>INDEX(Торг!$J:$J,MATCH($B2749,Торг!$B:$B,0))</f>
        <v>Ориг</v>
      </c>
      <c r="R2749" s="4" t="b">
        <f>EXACT(VLOOKUP(A2749,Торг!$A:$A,1,0),A2749)</f>
        <v>1</v>
      </c>
    </row>
    <row r="2750" spans="1:18" ht="90" x14ac:dyDescent="0.25">
      <c r="A2750" s="110" t="s">
        <v>2417</v>
      </c>
      <c r="B2750" s="109">
        <v>184013</v>
      </c>
      <c r="C2750" s="109">
        <v>143902</v>
      </c>
      <c r="D2750" s="110" t="s">
        <v>239</v>
      </c>
      <c r="E2750" s="110" t="s">
        <v>2704</v>
      </c>
      <c r="F2750" s="110"/>
      <c r="G2750" s="110"/>
      <c r="H2750" s="110"/>
      <c r="I2750" s="110" t="s">
        <v>10</v>
      </c>
      <c r="J2750" s="111">
        <v>2481</v>
      </c>
      <c r="K2750" s="111">
        <v>3590</v>
      </c>
      <c r="L2750" s="110"/>
      <c r="M2750" s="109">
        <v>0</v>
      </c>
      <c r="N2750" s="109"/>
      <c r="O2750" s="110"/>
      <c r="P2750" s="41" t="str">
        <f t="shared" si="42"/>
        <v>0</v>
      </c>
      <c r="Q2750" s="41" t="str">
        <f>INDEX(Торг!$J:$J,MATCH($B2750,Торг!$B:$B,0))</f>
        <v>Ориг</v>
      </c>
      <c r="R2750" s="4" t="b">
        <f>EXACT(VLOOKUP(A2750,Торг!$A:$A,1,0),A2750)</f>
        <v>1</v>
      </c>
    </row>
    <row r="2751" spans="1:18" ht="90" x14ac:dyDescent="0.25">
      <c r="A2751" s="110" t="s">
        <v>2417</v>
      </c>
      <c r="B2751" s="109">
        <v>184014</v>
      </c>
      <c r="C2751" s="109">
        <v>143903</v>
      </c>
      <c r="D2751" s="110" t="s">
        <v>238</v>
      </c>
      <c r="E2751" s="110" t="s">
        <v>2704</v>
      </c>
      <c r="F2751" s="110"/>
      <c r="G2751" s="110"/>
      <c r="H2751" s="110"/>
      <c r="I2751" s="110" t="s">
        <v>10</v>
      </c>
      <c r="J2751" s="111">
        <v>2481</v>
      </c>
      <c r="K2751" s="111">
        <v>3590</v>
      </c>
      <c r="L2751" s="110"/>
      <c r="M2751" s="109">
        <v>0</v>
      </c>
      <c r="N2751" s="109"/>
      <c r="O2751" s="110"/>
      <c r="P2751" s="41" t="str">
        <f t="shared" si="42"/>
        <v>0</v>
      </c>
      <c r="Q2751" s="41" t="str">
        <f>INDEX(Торг!$J:$J,MATCH($B2751,Торг!$B:$B,0))</f>
        <v>Ориг</v>
      </c>
      <c r="R2751" s="4" t="b">
        <f>EXACT(VLOOKUP(A2751,Торг!$A:$A,1,0),A2751)</f>
        <v>1</v>
      </c>
    </row>
    <row r="2752" spans="1:18" ht="90" x14ac:dyDescent="0.25">
      <c r="A2752" s="110" t="s">
        <v>2417</v>
      </c>
      <c r="B2752" s="109">
        <v>184015</v>
      </c>
      <c r="C2752" s="109">
        <v>143904</v>
      </c>
      <c r="D2752" s="110" t="s">
        <v>237</v>
      </c>
      <c r="E2752" s="110" t="s">
        <v>2704</v>
      </c>
      <c r="F2752" s="110"/>
      <c r="G2752" s="110"/>
      <c r="H2752" s="110"/>
      <c r="I2752" s="110" t="s">
        <v>10</v>
      </c>
      <c r="J2752" s="111">
        <v>2481</v>
      </c>
      <c r="K2752" s="111">
        <v>3590</v>
      </c>
      <c r="L2752" s="110"/>
      <c r="M2752" s="109">
        <v>0</v>
      </c>
      <c r="N2752" s="109"/>
      <c r="O2752" s="110"/>
      <c r="P2752" s="41" t="str">
        <f t="shared" si="42"/>
        <v>0</v>
      </c>
      <c r="Q2752" s="41" t="str">
        <f>INDEX(Торг!$J:$J,MATCH($B2752,Торг!$B:$B,0))</f>
        <v>Ориг</v>
      </c>
      <c r="R2752" s="4" t="b">
        <f>EXACT(VLOOKUP(A2752,Торг!$A:$A,1,0),A2752)</f>
        <v>1</v>
      </c>
    </row>
    <row r="2753" spans="1:18" ht="90" x14ac:dyDescent="0.25">
      <c r="A2753" s="110" t="s">
        <v>2417</v>
      </c>
      <c r="B2753" s="109">
        <v>184016</v>
      </c>
      <c r="C2753" s="109">
        <v>143905</v>
      </c>
      <c r="D2753" s="110" t="s">
        <v>236</v>
      </c>
      <c r="E2753" s="110" t="s">
        <v>2704</v>
      </c>
      <c r="F2753" s="110"/>
      <c r="G2753" s="110"/>
      <c r="H2753" s="110"/>
      <c r="I2753" s="110" t="s">
        <v>10</v>
      </c>
      <c r="J2753" s="111">
        <v>2481</v>
      </c>
      <c r="K2753" s="111">
        <v>3590</v>
      </c>
      <c r="L2753" s="110"/>
      <c r="M2753" s="109">
        <v>0</v>
      </c>
      <c r="N2753" s="109"/>
      <c r="O2753" s="110"/>
      <c r="P2753" s="41" t="str">
        <f t="shared" si="42"/>
        <v>0</v>
      </c>
      <c r="Q2753" s="41" t="str">
        <f>INDEX(Торг!$J:$J,MATCH($B2753,Торг!$B:$B,0))</f>
        <v>Ориг</v>
      </c>
      <c r="R2753" s="4" t="b">
        <f>EXACT(VLOOKUP(A2753,Торг!$A:$A,1,0),A2753)</f>
        <v>1</v>
      </c>
    </row>
    <row r="2754" spans="1:18" ht="90" x14ac:dyDescent="0.25">
      <c r="A2754" s="110" t="s">
        <v>2417</v>
      </c>
      <c r="B2754" s="109">
        <v>184017</v>
      </c>
      <c r="C2754" s="109">
        <v>143906</v>
      </c>
      <c r="D2754" s="110" t="s">
        <v>235</v>
      </c>
      <c r="E2754" s="110" t="s">
        <v>2704</v>
      </c>
      <c r="F2754" s="110"/>
      <c r="G2754" s="110"/>
      <c r="H2754" s="110"/>
      <c r="I2754" s="110" t="s">
        <v>10</v>
      </c>
      <c r="J2754" s="111">
        <v>2481</v>
      </c>
      <c r="K2754" s="111">
        <v>3590</v>
      </c>
      <c r="L2754" s="110"/>
      <c r="M2754" s="109">
        <v>0</v>
      </c>
      <c r="N2754" s="109"/>
      <c r="O2754" s="110"/>
      <c r="P2754" s="41" t="str">
        <f t="shared" si="42"/>
        <v>0</v>
      </c>
      <c r="Q2754" s="41" t="str">
        <f>INDEX(Торг!$J:$J,MATCH($B2754,Торг!$B:$B,0))</f>
        <v>Ориг</v>
      </c>
      <c r="R2754" s="4" t="b">
        <f>EXACT(VLOOKUP(A2754,Торг!$A:$A,1,0),A2754)</f>
        <v>1</v>
      </c>
    </row>
    <row r="2755" spans="1:18" ht="90" x14ac:dyDescent="0.25">
      <c r="A2755" s="110" t="s">
        <v>2417</v>
      </c>
      <c r="B2755" s="109">
        <v>184018</v>
      </c>
      <c r="C2755" s="109">
        <v>143907</v>
      </c>
      <c r="D2755" s="110" t="s">
        <v>234</v>
      </c>
      <c r="E2755" s="110" t="s">
        <v>2704</v>
      </c>
      <c r="F2755" s="110"/>
      <c r="G2755" s="110"/>
      <c r="H2755" s="110"/>
      <c r="I2755" s="110" t="s">
        <v>10</v>
      </c>
      <c r="J2755" s="111">
        <v>2481</v>
      </c>
      <c r="K2755" s="111">
        <v>3590</v>
      </c>
      <c r="L2755" s="110"/>
      <c r="M2755" s="109">
        <v>0</v>
      </c>
      <c r="N2755" s="109"/>
      <c r="O2755" s="110"/>
      <c r="P2755" s="41" t="str">
        <f t="shared" ref="P2755:P2818" si="43">_xlfn.CONCAT(M2755,IF(N2755&lt;&gt;"",_xlfn.CONCAT("ск",N2755),""))</f>
        <v>0</v>
      </c>
      <c r="Q2755" s="41" t="str">
        <f>INDEX(Торг!$J:$J,MATCH($B2755,Торг!$B:$B,0))</f>
        <v>Ориг</v>
      </c>
      <c r="R2755" s="4" t="b">
        <f>EXACT(VLOOKUP(A2755,Торг!$A:$A,1,0),A2755)</f>
        <v>1</v>
      </c>
    </row>
    <row r="2756" spans="1:18" ht="90" x14ac:dyDescent="0.25">
      <c r="A2756" s="110" t="s">
        <v>2417</v>
      </c>
      <c r="B2756" s="109">
        <v>184019</v>
      </c>
      <c r="C2756" s="109">
        <v>143908</v>
      </c>
      <c r="D2756" s="110" t="s">
        <v>233</v>
      </c>
      <c r="E2756" s="110" t="s">
        <v>2704</v>
      </c>
      <c r="F2756" s="110"/>
      <c r="G2756" s="110"/>
      <c r="H2756" s="110"/>
      <c r="I2756" s="110" t="s">
        <v>10</v>
      </c>
      <c r="J2756" s="111">
        <v>2481</v>
      </c>
      <c r="K2756" s="111">
        <v>3590</v>
      </c>
      <c r="L2756" s="110"/>
      <c r="M2756" s="109">
        <v>0</v>
      </c>
      <c r="N2756" s="109"/>
      <c r="O2756" s="110"/>
      <c r="P2756" s="41" t="str">
        <f t="shared" si="43"/>
        <v>0</v>
      </c>
      <c r="Q2756" s="41" t="str">
        <f>INDEX(Торг!$J:$J,MATCH($B2756,Торг!$B:$B,0))</f>
        <v>Ориг</v>
      </c>
      <c r="R2756" s="4" t="b">
        <f>EXACT(VLOOKUP(A2756,Торг!$A:$A,1,0),A2756)</f>
        <v>1</v>
      </c>
    </row>
    <row r="2757" spans="1:18" ht="90" x14ac:dyDescent="0.25">
      <c r="A2757" s="110" t="s">
        <v>2417</v>
      </c>
      <c r="B2757" s="109">
        <v>184020</v>
      </c>
      <c r="C2757" s="109">
        <v>143909</v>
      </c>
      <c r="D2757" s="110" t="s">
        <v>232</v>
      </c>
      <c r="E2757" s="110" t="s">
        <v>2704</v>
      </c>
      <c r="F2757" s="110"/>
      <c r="G2757" s="110"/>
      <c r="H2757" s="110"/>
      <c r="I2757" s="110" t="s">
        <v>10</v>
      </c>
      <c r="J2757" s="111">
        <v>2481</v>
      </c>
      <c r="K2757" s="111">
        <v>3590</v>
      </c>
      <c r="L2757" s="110"/>
      <c r="M2757" s="109">
        <v>0</v>
      </c>
      <c r="N2757" s="109"/>
      <c r="O2757" s="110"/>
      <c r="P2757" s="41" t="str">
        <f t="shared" si="43"/>
        <v>0</v>
      </c>
      <c r="Q2757" s="41" t="str">
        <f>INDEX(Торг!$J:$J,MATCH($B2757,Торг!$B:$B,0))</f>
        <v>Ориг</v>
      </c>
      <c r="R2757" s="4" t="b">
        <f>EXACT(VLOOKUP(A2757,Торг!$A:$A,1,0),A2757)</f>
        <v>1</v>
      </c>
    </row>
    <row r="2758" spans="1:18" ht="90" x14ac:dyDescent="0.25">
      <c r="A2758" s="110" t="s">
        <v>2417</v>
      </c>
      <c r="B2758" s="109">
        <v>184021</v>
      </c>
      <c r="C2758" s="109">
        <v>143910</v>
      </c>
      <c r="D2758" s="110" t="s">
        <v>231</v>
      </c>
      <c r="E2758" s="110" t="s">
        <v>2704</v>
      </c>
      <c r="F2758" s="110"/>
      <c r="G2758" s="110"/>
      <c r="H2758" s="110"/>
      <c r="I2758" s="110" t="s">
        <v>10</v>
      </c>
      <c r="J2758" s="111">
        <v>2481</v>
      </c>
      <c r="K2758" s="111">
        <v>3590</v>
      </c>
      <c r="L2758" s="110"/>
      <c r="M2758" s="109">
        <v>0</v>
      </c>
      <c r="N2758" s="109"/>
      <c r="O2758" s="110"/>
      <c r="P2758" s="41" t="str">
        <f t="shared" si="43"/>
        <v>0</v>
      </c>
      <c r="Q2758" s="41" t="str">
        <f>INDEX(Торг!$J:$J,MATCH($B2758,Торг!$B:$B,0))</f>
        <v>Ориг</v>
      </c>
      <c r="R2758" s="4" t="b">
        <f>EXACT(VLOOKUP(A2758,Торг!$A:$A,1,0),A2758)</f>
        <v>1</v>
      </c>
    </row>
    <row r="2759" spans="1:18" ht="90" x14ac:dyDescent="0.25">
      <c r="A2759" s="110" t="s">
        <v>2417</v>
      </c>
      <c r="B2759" s="109">
        <v>184022</v>
      </c>
      <c r="C2759" s="109">
        <v>143911</v>
      </c>
      <c r="D2759" s="110" t="s">
        <v>230</v>
      </c>
      <c r="E2759" s="110" t="s">
        <v>2704</v>
      </c>
      <c r="F2759" s="110"/>
      <c r="G2759" s="110"/>
      <c r="H2759" s="110"/>
      <c r="I2759" s="110" t="s">
        <v>10</v>
      </c>
      <c r="J2759" s="111">
        <v>2481</v>
      </c>
      <c r="K2759" s="111">
        <v>3590</v>
      </c>
      <c r="L2759" s="110"/>
      <c r="M2759" s="109">
        <v>0</v>
      </c>
      <c r="N2759" s="109"/>
      <c r="O2759" s="110"/>
      <c r="P2759" s="41" t="str">
        <f t="shared" si="43"/>
        <v>0</v>
      </c>
      <c r="Q2759" s="41" t="str">
        <f>INDEX(Торг!$J:$J,MATCH($B2759,Торг!$B:$B,0))</f>
        <v>Ориг</v>
      </c>
      <c r="R2759" s="4" t="b">
        <f>EXACT(VLOOKUP(A2759,Торг!$A:$A,1,0),A2759)</f>
        <v>1</v>
      </c>
    </row>
    <row r="2760" spans="1:18" ht="75" x14ac:dyDescent="0.25">
      <c r="A2760" s="110" t="s">
        <v>2417</v>
      </c>
      <c r="B2760" s="109">
        <v>184023</v>
      </c>
      <c r="C2760" s="109">
        <v>143912</v>
      </c>
      <c r="D2760" s="110" t="s">
        <v>229</v>
      </c>
      <c r="E2760" s="110" t="s">
        <v>2704</v>
      </c>
      <c r="F2760" s="110"/>
      <c r="G2760" s="110"/>
      <c r="H2760" s="110"/>
      <c r="I2760" s="110" t="s">
        <v>10</v>
      </c>
      <c r="J2760" s="111">
        <v>2481</v>
      </c>
      <c r="K2760" s="111">
        <v>3590</v>
      </c>
      <c r="L2760" s="110"/>
      <c r="M2760" s="109">
        <v>0</v>
      </c>
      <c r="N2760" s="109"/>
      <c r="O2760" s="110"/>
      <c r="P2760" s="41" t="str">
        <f t="shared" si="43"/>
        <v>0</v>
      </c>
      <c r="Q2760" s="41" t="str">
        <f>INDEX(Торг!$J:$J,MATCH($B2760,Торг!$B:$B,0))</f>
        <v>Ориг</v>
      </c>
      <c r="R2760" s="4" t="b">
        <f>EXACT(VLOOKUP(A2760,Торг!$A:$A,1,0),A2760)</f>
        <v>1</v>
      </c>
    </row>
    <row r="2761" spans="1:18" ht="90" x14ac:dyDescent="0.25">
      <c r="A2761" s="110" t="s">
        <v>2417</v>
      </c>
      <c r="B2761" s="109">
        <v>184024</v>
      </c>
      <c r="C2761" s="109">
        <v>143913</v>
      </c>
      <c r="D2761" s="110" t="s">
        <v>228</v>
      </c>
      <c r="E2761" s="110" t="s">
        <v>2704</v>
      </c>
      <c r="F2761" s="110"/>
      <c r="G2761" s="110"/>
      <c r="H2761" s="110"/>
      <c r="I2761" s="110" t="s">
        <v>10</v>
      </c>
      <c r="J2761" s="111">
        <v>2481</v>
      </c>
      <c r="K2761" s="111">
        <v>3590</v>
      </c>
      <c r="L2761" s="110"/>
      <c r="M2761" s="109">
        <v>0</v>
      </c>
      <c r="N2761" s="109"/>
      <c r="O2761" s="110"/>
      <c r="P2761" s="41" t="str">
        <f t="shared" si="43"/>
        <v>0</v>
      </c>
      <c r="Q2761" s="41" t="str">
        <f>INDEX(Торг!$J:$J,MATCH($B2761,Торг!$B:$B,0))</f>
        <v>Ориг</v>
      </c>
      <c r="R2761" s="4" t="b">
        <f>EXACT(VLOOKUP(A2761,Торг!$A:$A,1,0),A2761)</f>
        <v>1</v>
      </c>
    </row>
    <row r="2762" spans="1:18" ht="90" x14ac:dyDescent="0.25">
      <c r="A2762" s="110" t="s">
        <v>2417</v>
      </c>
      <c r="B2762" s="109">
        <v>184025</v>
      </c>
      <c r="C2762" s="109">
        <v>143914</v>
      </c>
      <c r="D2762" s="110" t="s">
        <v>227</v>
      </c>
      <c r="E2762" s="110" t="s">
        <v>2704</v>
      </c>
      <c r="F2762" s="110"/>
      <c r="G2762" s="110"/>
      <c r="H2762" s="110"/>
      <c r="I2762" s="110" t="s">
        <v>10</v>
      </c>
      <c r="J2762" s="111">
        <v>2481</v>
      </c>
      <c r="K2762" s="111">
        <v>3590</v>
      </c>
      <c r="L2762" s="110"/>
      <c r="M2762" s="109">
        <v>0</v>
      </c>
      <c r="N2762" s="109"/>
      <c r="O2762" s="110"/>
      <c r="P2762" s="41" t="str">
        <f t="shared" si="43"/>
        <v>0</v>
      </c>
      <c r="Q2762" s="41" t="str">
        <f>INDEX(Торг!$J:$J,MATCH($B2762,Торг!$B:$B,0))</f>
        <v>Ориг</v>
      </c>
      <c r="R2762" s="4" t="b">
        <f>EXACT(VLOOKUP(A2762,Торг!$A:$A,1,0),A2762)</f>
        <v>1</v>
      </c>
    </row>
    <row r="2763" spans="1:18" ht="90" x14ac:dyDescent="0.25">
      <c r="A2763" s="110" t="s">
        <v>2417</v>
      </c>
      <c r="B2763" s="109">
        <v>184026</v>
      </c>
      <c r="C2763" s="109">
        <v>143915</v>
      </c>
      <c r="D2763" s="110" t="s">
        <v>226</v>
      </c>
      <c r="E2763" s="110" t="s">
        <v>2704</v>
      </c>
      <c r="F2763" s="110"/>
      <c r="G2763" s="110"/>
      <c r="H2763" s="110"/>
      <c r="I2763" s="110" t="s">
        <v>10</v>
      </c>
      <c r="J2763" s="111">
        <v>2481</v>
      </c>
      <c r="K2763" s="111">
        <v>3590</v>
      </c>
      <c r="L2763" s="110"/>
      <c r="M2763" s="109">
        <v>0</v>
      </c>
      <c r="N2763" s="109"/>
      <c r="O2763" s="110"/>
      <c r="P2763" s="41" t="str">
        <f t="shared" si="43"/>
        <v>0</v>
      </c>
      <c r="Q2763" s="41" t="str">
        <f>INDEX(Торг!$J:$J,MATCH($B2763,Торг!$B:$B,0))</f>
        <v>Ориг</v>
      </c>
      <c r="R2763" s="4" t="b">
        <f>EXACT(VLOOKUP(A2763,Торг!$A:$A,1,0),A2763)</f>
        <v>1</v>
      </c>
    </row>
    <row r="2764" spans="1:18" ht="90" x14ac:dyDescent="0.25">
      <c r="A2764" s="110" t="s">
        <v>2417</v>
      </c>
      <c r="B2764" s="109">
        <v>184027</v>
      </c>
      <c r="C2764" s="109">
        <v>143916</v>
      </c>
      <c r="D2764" s="110" t="s">
        <v>225</v>
      </c>
      <c r="E2764" s="110" t="s">
        <v>2704</v>
      </c>
      <c r="F2764" s="110"/>
      <c r="G2764" s="110"/>
      <c r="H2764" s="110"/>
      <c r="I2764" s="110" t="s">
        <v>10</v>
      </c>
      <c r="J2764" s="111">
        <v>2481</v>
      </c>
      <c r="K2764" s="111">
        <v>3590</v>
      </c>
      <c r="L2764" s="110"/>
      <c r="M2764" s="109">
        <v>0</v>
      </c>
      <c r="N2764" s="109"/>
      <c r="O2764" s="110"/>
      <c r="P2764" s="41" t="str">
        <f t="shared" si="43"/>
        <v>0</v>
      </c>
      <c r="Q2764" s="41" t="str">
        <f>INDEX(Торг!$J:$J,MATCH($B2764,Торг!$B:$B,0))</f>
        <v>Ориг</v>
      </c>
      <c r="R2764" s="4" t="b">
        <f>EXACT(VLOOKUP(A2764,Торг!$A:$A,1,0),A2764)</f>
        <v>1</v>
      </c>
    </row>
    <row r="2765" spans="1:18" ht="90" x14ac:dyDescent="0.25">
      <c r="A2765" s="110" t="s">
        <v>2417</v>
      </c>
      <c r="B2765" s="109">
        <v>184028</v>
      </c>
      <c r="C2765" s="109">
        <v>143917</v>
      </c>
      <c r="D2765" s="110" t="s">
        <v>224</v>
      </c>
      <c r="E2765" s="110" t="s">
        <v>2704</v>
      </c>
      <c r="F2765" s="110"/>
      <c r="G2765" s="110"/>
      <c r="H2765" s="110"/>
      <c r="I2765" s="110" t="s">
        <v>10</v>
      </c>
      <c r="J2765" s="111">
        <v>2481</v>
      </c>
      <c r="K2765" s="111">
        <v>3590</v>
      </c>
      <c r="L2765" s="110"/>
      <c r="M2765" s="109">
        <v>0</v>
      </c>
      <c r="N2765" s="109"/>
      <c r="O2765" s="110"/>
      <c r="P2765" s="41" t="str">
        <f t="shared" si="43"/>
        <v>0</v>
      </c>
      <c r="Q2765" s="41" t="str">
        <f>INDEX(Торг!$J:$J,MATCH($B2765,Торг!$B:$B,0))</f>
        <v>Ориг</v>
      </c>
      <c r="R2765" s="4" t="b">
        <f>EXACT(VLOOKUP(A2765,Торг!$A:$A,1,0),A2765)</f>
        <v>1</v>
      </c>
    </row>
    <row r="2766" spans="1:18" ht="90" x14ac:dyDescent="0.25">
      <c r="A2766" s="110" t="s">
        <v>2417</v>
      </c>
      <c r="B2766" s="109">
        <v>184029</v>
      </c>
      <c r="C2766" s="109">
        <v>143918</v>
      </c>
      <c r="D2766" s="110" t="s">
        <v>223</v>
      </c>
      <c r="E2766" s="110" t="s">
        <v>2704</v>
      </c>
      <c r="F2766" s="110"/>
      <c r="G2766" s="110"/>
      <c r="H2766" s="110"/>
      <c r="I2766" s="110" t="s">
        <v>10</v>
      </c>
      <c r="J2766" s="111">
        <v>2481</v>
      </c>
      <c r="K2766" s="111">
        <v>3590</v>
      </c>
      <c r="L2766" s="110"/>
      <c r="M2766" s="109">
        <v>0</v>
      </c>
      <c r="N2766" s="109"/>
      <c r="O2766" s="110"/>
      <c r="P2766" s="41" t="str">
        <f t="shared" si="43"/>
        <v>0</v>
      </c>
      <c r="Q2766" s="41" t="str">
        <f>INDEX(Торг!$J:$J,MATCH($B2766,Торг!$B:$B,0))</f>
        <v>Ориг</v>
      </c>
      <c r="R2766" s="4" t="b">
        <f>EXACT(VLOOKUP(A2766,Торг!$A:$A,1,0),A2766)</f>
        <v>1</v>
      </c>
    </row>
    <row r="2767" spans="1:18" ht="90" x14ac:dyDescent="0.25">
      <c r="A2767" s="110" t="s">
        <v>2417</v>
      </c>
      <c r="B2767" s="109">
        <v>259259</v>
      </c>
      <c r="C2767" s="109">
        <v>173643</v>
      </c>
      <c r="D2767" s="110" t="s">
        <v>2418</v>
      </c>
      <c r="E2767" s="110" t="s">
        <v>2704</v>
      </c>
      <c r="F2767" s="110"/>
      <c r="G2767" s="110"/>
      <c r="H2767" s="110"/>
      <c r="I2767" s="110" t="s">
        <v>10</v>
      </c>
      <c r="J2767" s="111">
        <v>2481</v>
      </c>
      <c r="K2767" s="111">
        <v>3590</v>
      </c>
      <c r="L2767" s="110"/>
      <c r="M2767" s="109">
        <v>0</v>
      </c>
      <c r="N2767" s="109"/>
      <c r="O2767" s="110"/>
      <c r="P2767" s="41" t="str">
        <f t="shared" si="43"/>
        <v>0</v>
      </c>
      <c r="Q2767" s="41" t="str">
        <f>INDEX(Торг!$J:$J,MATCH($B2767,Торг!$B:$B,0))</f>
        <v>Ориг</v>
      </c>
      <c r="R2767" s="4" t="b">
        <f>EXACT(VLOOKUP(A2767,Торг!$A:$A,1,0),A2767)</f>
        <v>1</v>
      </c>
    </row>
    <row r="2768" spans="1:18" ht="90" x14ac:dyDescent="0.25">
      <c r="A2768" s="110" t="s">
        <v>2417</v>
      </c>
      <c r="B2768" s="109">
        <v>184030</v>
      </c>
      <c r="C2768" s="109">
        <v>143919</v>
      </c>
      <c r="D2768" s="110" t="s">
        <v>222</v>
      </c>
      <c r="E2768" s="110" t="s">
        <v>2704</v>
      </c>
      <c r="F2768" s="110"/>
      <c r="G2768" s="110"/>
      <c r="H2768" s="110"/>
      <c r="I2768" s="110" t="s">
        <v>10</v>
      </c>
      <c r="J2768" s="111">
        <v>2481</v>
      </c>
      <c r="K2768" s="111">
        <v>3590</v>
      </c>
      <c r="L2768" s="110"/>
      <c r="M2768" s="109">
        <v>0</v>
      </c>
      <c r="N2768" s="109"/>
      <c r="O2768" s="110"/>
      <c r="P2768" s="41" t="str">
        <f t="shared" si="43"/>
        <v>0</v>
      </c>
      <c r="Q2768" s="41" t="str">
        <f>INDEX(Торг!$J:$J,MATCH($B2768,Торг!$B:$B,0))</f>
        <v>Ориг</v>
      </c>
      <c r="R2768" s="4" t="b">
        <f>EXACT(VLOOKUP(A2768,Торг!$A:$A,1,0),A2768)</f>
        <v>1</v>
      </c>
    </row>
    <row r="2769" spans="1:18" ht="90" x14ac:dyDescent="0.25">
      <c r="A2769" s="110" t="s">
        <v>2417</v>
      </c>
      <c r="B2769" s="109">
        <v>184031</v>
      </c>
      <c r="C2769" s="109">
        <v>143920</v>
      </c>
      <c r="D2769" s="110" t="s">
        <v>221</v>
      </c>
      <c r="E2769" s="110" t="s">
        <v>2704</v>
      </c>
      <c r="F2769" s="110"/>
      <c r="G2769" s="110"/>
      <c r="H2769" s="110"/>
      <c r="I2769" s="110" t="s">
        <v>10</v>
      </c>
      <c r="J2769" s="111">
        <v>2481</v>
      </c>
      <c r="K2769" s="111">
        <v>3590</v>
      </c>
      <c r="L2769" s="110"/>
      <c r="M2769" s="109">
        <v>0</v>
      </c>
      <c r="N2769" s="109"/>
      <c r="O2769" s="110"/>
      <c r="P2769" s="41" t="str">
        <f t="shared" si="43"/>
        <v>0</v>
      </c>
      <c r="Q2769" s="41" t="str">
        <f>INDEX(Торг!$J:$J,MATCH($B2769,Торг!$B:$B,0))</f>
        <v>Ориг</v>
      </c>
      <c r="R2769" s="4" t="b">
        <f>EXACT(VLOOKUP(A2769,Торг!$A:$A,1,0),A2769)</f>
        <v>1</v>
      </c>
    </row>
    <row r="2770" spans="1:18" ht="90" x14ac:dyDescent="0.25">
      <c r="A2770" s="110" t="s">
        <v>2417</v>
      </c>
      <c r="B2770" s="109">
        <v>184032</v>
      </c>
      <c r="C2770" s="109">
        <v>143921</v>
      </c>
      <c r="D2770" s="110" t="s">
        <v>220</v>
      </c>
      <c r="E2770" s="110" t="s">
        <v>2704</v>
      </c>
      <c r="F2770" s="110"/>
      <c r="G2770" s="110"/>
      <c r="H2770" s="110"/>
      <c r="I2770" s="110" t="s">
        <v>10</v>
      </c>
      <c r="J2770" s="111">
        <v>2481</v>
      </c>
      <c r="K2770" s="111">
        <v>3590</v>
      </c>
      <c r="L2770" s="110"/>
      <c r="M2770" s="109">
        <v>0</v>
      </c>
      <c r="N2770" s="109"/>
      <c r="O2770" s="110"/>
      <c r="P2770" s="41" t="str">
        <f t="shared" si="43"/>
        <v>0</v>
      </c>
      <c r="Q2770" s="41" t="str">
        <f>INDEX(Торг!$J:$J,MATCH($B2770,Торг!$B:$B,0))</f>
        <v>Ориг</v>
      </c>
      <c r="R2770" s="4" t="b">
        <f>EXACT(VLOOKUP(A2770,Торг!$A:$A,1,0),A2770)</f>
        <v>1</v>
      </c>
    </row>
    <row r="2771" spans="1:18" ht="90" x14ac:dyDescent="0.25">
      <c r="A2771" s="110" t="s">
        <v>2417</v>
      </c>
      <c r="B2771" s="109">
        <v>184033</v>
      </c>
      <c r="C2771" s="109">
        <v>143922</v>
      </c>
      <c r="D2771" s="110" t="s">
        <v>219</v>
      </c>
      <c r="E2771" s="110" t="s">
        <v>2704</v>
      </c>
      <c r="F2771" s="110"/>
      <c r="G2771" s="110"/>
      <c r="H2771" s="110"/>
      <c r="I2771" s="110" t="s">
        <v>10</v>
      </c>
      <c r="J2771" s="111">
        <v>2481</v>
      </c>
      <c r="K2771" s="111">
        <v>3590</v>
      </c>
      <c r="L2771" s="110"/>
      <c r="M2771" s="109">
        <v>0</v>
      </c>
      <c r="N2771" s="109"/>
      <c r="O2771" s="110"/>
      <c r="P2771" s="41" t="str">
        <f t="shared" si="43"/>
        <v>0</v>
      </c>
      <c r="Q2771" s="41" t="str">
        <f>INDEX(Торг!$J:$J,MATCH($B2771,Торг!$B:$B,0))</f>
        <v>Ориг</v>
      </c>
      <c r="R2771" s="4" t="b">
        <f>EXACT(VLOOKUP(A2771,Торг!$A:$A,1,0),A2771)</f>
        <v>1</v>
      </c>
    </row>
    <row r="2772" spans="1:18" ht="90" x14ac:dyDescent="0.25">
      <c r="A2772" s="110" t="s">
        <v>2417</v>
      </c>
      <c r="B2772" s="109">
        <v>184034</v>
      </c>
      <c r="C2772" s="109">
        <v>143923</v>
      </c>
      <c r="D2772" s="110" t="s">
        <v>218</v>
      </c>
      <c r="E2772" s="110" t="s">
        <v>2704</v>
      </c>
      <c r="F2772" s="110"/>
      <c r="G2772" s="110"/>
      <c r="H2772" s="110"/>
      <c r="I2772" s="110" t="s">
        <v>10</v>
      </c>
      <c r="J2772" s="111">
        <v>2481</v>
      </c>
      <c r="K2772" s="111">
        <v>3590</v>
      </c>
      <c r="L2772" s="110"/>
      <c r="M2772" s="109">
        <v>0</v>
      </c>
      <c r="N2772" s="109"/>
      <c r="O2772" s="110"/>
      <c r="P2772" s="41" t="str">
        <f t="shared" si="43"/>
        <v>0</v>
      </c>
      <c r="Q2772" s="41" t="str">
        <f>INDEX(Торг!$J:$J,MATCH($B2772,Торг!$B:$B,0))</f>
        <v>Ориг</v>
      </c>
      <c r="R2772" s="4" t="b">
        <f>EXACT(VLOOKUP(A2772,Торг!$A:$A,1,0),A2772)</f>
        <v>1</v>
      </c>
    </row>
    <row r="2773" spans="1:18" ht="90" x14ac:dyDescent="0.25">
      <c r="A2773" s="110" t="s">
        <v>2417</v>
      </c>
      <c r="B2773" s="109">
        <v>184035</v>
      </c>
      <c r="C2773" s="109">
        <v>143924</v>
      </c>
      <c r="D2773" s="110" t="s">
        <v>217</v>
      </c>
      <c r="E2773" s="110" t="s">
        <v>2704</v>
      </c>
      <c r="F2773" s="110"/>
      <c r="G2773" s="110"/>
      <c r="H2773" s="110"/>
      <c r="I2773" s="110" t="s">
        <v>10</v>
      </c>
      <c r="J2773" s="111">
        <v>2481</v>
      </c>
      <c r="K2773" s="111">
        <v>3590</v>
      </c>
      <c r="L2773" s="110"/>
      <c r="M2773" s="109">
        <v>0</v>
      </c>
      <c r="N2773" s="109"/>
      <c r="O2773" s="110"/>
      <c r="P2773" s="41" t="str">
        <f t="shared" si="43"/>
        <v>0</v>
      </c>
      <c r="Q2773" s="41" t="str">
        <f>INDEX(Торг!$J:$J,MATCH($B2773,Торг!$B:$B,0))</f>
        <v>Ориг</v>
      </c>
      <c r="R2773" s="4" t="b">
        <f>EXACT(VLOOKUP(A2773,Торг!$A:$A,1,0),A2773)</f>
        <v>1</v>
      </c>
    </row>
    <row r="2774" spans="1:18" ht="90" x14ac:dyDescent="0.25">
      <c r="A2774" s="110" t="s">
        <v>2417</v>
      </c>
      <c r="B2774" s="109">
        <v>184036</v>
      </c>
      <c r="C2774" s="109">
        <v>143925</v>
      </c>
      <c r="D2774" s="110" t="s">
        <v>216</v>
      </c>
      <c r="E2774" s="110" t="s">
        <v>2704</v>
      </c>
      <c r="F2774" s="110"/>
      <c r="G2774" s="110"/>
      <c r="H2774" s="110"/>
      <c r="I2774" s="110" t="s">
        <v>10</v>
      </c>
      <c r="J2774" s="111">
        <v>2481</v>
      </c>
      <c r="K2774" s="111">
        <v>3590</v>
      </c>
      <c r="L2774" s="110"/>
      <c r="M2774" s="109">
        <v>0</v>
      </c>
      <c r="N2774" s="109"/>
      <c r="O2774" s="110"/>
      <c r="P2774" s="41" t="str">
        <f t="shared" si="43"/>
        <v>0</v>
      </c>
      <c r="Q2774" s="41" t="str">
        <f>INDEX(Торг!$J:$J,MATCH($B2774,Торг!$B:$B,0))</f>
        <v>Ориг</v>
      </c>
      <c r="R2774" s="4" t="b">
        <f>EXACT(VLOOKUP(A2774,Торг!$A:$A,1,0),A2774)</f>
        <v>1</v>
      </c>
    </row>
    <row r="2775" spans="1:18" ht="90" x14ac:dyDescent="0.25">
      <c r="A2775" s="110" t="s">
        <v>2417</v>
      </c>
      <c r="B2775" s="109">
        <v>184037</v>
      </c>
      <c r="C2775" s="109">
        <v>143926</v>
      </c>
      <c r="D2775" s="110" t="s">
        <v>215</v>
      </c>
      <c r="E2775" s="110" t="s">
        <v>2704</v>
      </c>
      <c r="F2775" s="110"/>
      <c r="G2775" s="110"/>
      <c r="H2775" s="110"/>
      <c r="I2775" s="110" t="s">
        <v>10</v>
      </c>
      <c r="J2775" s="111">
        <v>2481</v>
      </c>
      <c r="K2775" s="111">
        <v>3590</v>
      </c>
      <c r="L2775" s="110"/>
      <c r="M2775" s="109">
        <v>0</v>
      </c>
      <c r="N2775" s="109"/>
      <c r="O2775" s="110"/>
      <c r="P2775" s="41" t="str">
        <f t="shared" si="43"/>
        <v>0</v>
      </c>
      <c r="Q2775" s="41" t="str">
        <f>INDEX(Торг!$J:$J,MATCH($B2775,Торг!$B:$B,0))</f>
        <v>Ориг</v>
      </c>
      <c r="R2775" s="4" t="b">
        <f>EXACT(VLOOKUP(A2775,Торг!$A:$A,1,0),A2775)</f>
        <v>1</v>
      </c>
    </row>
    <row r="2776" spans="1:18" ht="90" x14ac:dyDescent="0.25">
      <c r="A2776" s="110" t="s">
        <v>2417</v>
      </c>
      <c r="B2776" s="109">
        <v>184038</v>
      </c>
      <c r="C2776" s="109">
        <v>143927</v>
      </c>
      <c r="D2776" s="110" t="s">
        <v>214</v>
      </c>
      <c r="E2776" s="110" t="s">
        <v>2704</v>
      </c>
      <c r="F2776" s="110"/>
      <c r="G2776" s="110"/>
      <c r="H2776" s="110"/>
      <c r="I2776" s="110" t="s">
        <v>10</v>
      </c>
      <c r="J2776" s="111">
        <v>2481</v>
      </c>
      <c r="K2776" s="111">
        <v>3590</v>
      </c>
      <c r="L2776" s="110"/>
      <c r="M2776" s="109">
        <v>0</v>
      </c>
      <c r="N2776" s="109"/>
      <c r="O2776" s="110"/>
      <c r="P2776" s="41" t="str">
        <f t="shared" si="43"/>
        <v>0</v>
      </c>
      <c r="Q2776" s="41" t="str">
        <f>INDEX(Торг!$J:$J,MATCH($B2776,Торг!$B:$B,0))</f>
        <v>Ориг</v>
      </c>
      <c r="R2776" s="4" t="b">
        <f>EXACT(VLOOKUP(A2776,Торг!$A:$A,1,0),A2776)</f>
        <v>1</v>
      </c>
    </row>
    <row r="2777" spans="1:18" ht="90" x14ac:dyDescent="0.25">
      <c r="A2777" s="110" t="s">
        <v>2417</v>
      </c>
      <c r="B2777" s="109">
        <v>184039</v>
      </c>
      <c r="C2777" s="109">
        <v>143928</v>
      </c>
      <c r="D2777" s="110" t="s">
        <v>213</v>
      </c>
      <c r="E2777" s="110" t="s">
        <v>2704</v>
      </c>
      <c r="F2777" s="110"/>
      <c r="G2777" s="110"/>
      <c r="H2777" s="110"/>
      <c r="I2777" s="110" t="s">
        <v>10</v>
      </c>
      <c r="J2777" s="111">
        <v>2481</v>
      </c>
      <c r="K2777" s="111">
        <v>3590</v>
      </c>
      <c r="L2777" s="110"/>
      <c r="M2777" s="109">
        <v>0</v>
      </c>
      <c r="N2777" s="109"/>
      <c r="O2777" s="110"/>
      <c r="P2777" s="41" t="str">
        <f t="shared" si="43"/>
        <v>0</v>
      </c>
      <c r="Q2777" s="41" t="str">
        <f>INDEX(Торг!$J:$J,MATCH($B2777,Торг!$B:$B,0))</f>
        <v>Ориг</v>
      </c>
      <c r="R2777" s="4" t="b">
        <f>EXACT(VLOOKUP(A2777,Торг!$A:$A,1,0),A2777)</f>
        <v>1</v>
      </c>
    </row>
    <row r="2778" spans="1:18" ht="90" x14ac:dyDescent="0.25">
      <c r="A2778" s="110" t="s">
        <v>2417</v>
      </c>
      <c r="B2778" s="109">
        <v>184040</v>
      </c>
      <c r="C2778" s="109">
        <v>143929</v>
      </c>
      <c r="D2778" s="110" t="s">
        <v>212</v>
      </c>
      <c r="E2778" s="110" t="s">
        <v>2704</v>
      </c>
      <c r="F2778" s="110"/>
      <c r="G2778" s="110"/>
      <c r="H2778" s="110"/>
      <c r="I2778" s="110" t="s">
        <v>10</v>
      </c>
      <c r="J2778" s="111">
        <v>2481</v>
      </c>
      <c r="K2778" s="111">
        <v>3590</v>
      </c>
      <c r="L2778" s="110"/>
      <c r="M2778" s="109">
        <v>0</v>
      </c>
      <c r="N2778" s="109"/>
      <c r="O2778" s="110"/>
      <c r="P2778" s="41" t="str">
        <f t="shared" si="43"/>
        <v>0</v>
      </c>
      <c r="Q2778" s="41" t="str">
        <f>INDEX(Торг!$J:$J,MATCH($B2778,Торг!$B:$B,0))</f>
        <v>Ориг</v>
      </c>
      <c r="R2778" s="4" t="b">
        <f>EXACT(VLOOKUP(A2778,Торг!$A:$A,1,0),A2778)</f>
        <v>1</v>
      </c>
    </row>
    <row r="2779" spans="1:18" ht="90" x14ac:dyDescent="0.25">
      <c r="A2779" s="110" t="s">
        <v>2417</v>
      </c>
      <c r="B2779" s="109">
        <v>184041</v>
      </c>
      <c r="C2779" s="109">
        <v>143930</v>
      </c>
      <c r="D2779" s="110" t="s">
        <v>211</v>
      </c>
      <c r="E2779" s="110" t="s">
        <v>2704</v>
      </c>
      <c r="F2779" s="110"/>
      <c r="G2779" s="110"/>
      <c r="H2779" s="110"/>
      <c r="I2779" s="110" t="s">
        <v>10</v>
      </c>
      <c r="J2779" s="111">
        <v>2481</v>
      </c>
      <c r="K2779" s="111">
        <v>3590</v>
      </c>
      <c r="L2779" s="110"/>
      <c r="M2779" s="109">
        <v>0</v>
      </c>
      <c r="N2779" s="109"/>
      <c r="O2779" s="110"/>
      <c r="P2779" s="41" t="str">
        <f t="shared" si="43"/>
        <v>0</v>
      </c>
      <c r="Q2779" s="41" t="str">
        <f>INDEX(Торг!$J:$J,MATCH($B2779,Торг!$B:$B,0))</f>
        <v>Ориг</v>
      </c>
      <c r="R2779" s="4" t="b">
        <f>EXACT(VLOOKUP(A2779,Торг!$A:$A,1,0),A2779)</f>
        <v>1</v>
      </c>
    </row>
    <row r="2780" spans="1:18" ht="90" x14ac:dyDescent="0.25">
      <c r="A2780" s="110" t="s">
        <v>2417</v>
      </c>
      <c r="B2780" s="109">
        <v>184042</v>
      </c>
      <c r="C2780" s="109">
        <v>143931</v>
      </c>
      <c r="D2780" s="110" t="s">
        <v>210</v>
      </c>
      <c r="E2780" s="110" t="s">
        <v>2704</v>
      </c>
      <c r="F2780" s="110"/>
      <c r="G2780" s="110"/>
      <c r="H2780" s="110"/>
      <c r="I2780" s="110" t="s">
        <v>10</v>
      </c>
      <c r="J2780" s="111">
        <v>2481</v>
      </c>
      <c r="K2780" s="111">
        <v>3590</v>
      </c>
      <c r="L2780" s="110"/>
      <c r="M2780" s="109">
        <v>0</v>
      </c>
      <c r="N2780" s="109"/>
      <c r="O2780" s="110"/>
      <c r="P2780" s="41" t="str">
        <f t="shared" si="43"/>
        <v>0</v>
      </c>
      <c r="Q2780" s="41" t="str">
        <f>INDEX(Торг!$J:$J,MATCH($B2780,Торг!$B:$B,0))</f>
        <v>Ориг</v>
      </c>
      <c r="R2780" s="4" t="b">
        <f>EXACT(VLOOKUP(A2780,Торг!$A:$A,1,0),A2780)</f>
        <v>1</v>
      </c>
    </row>
    <row r="2781" spans="1:18" ht="90" x14ac:dyDescent="0.25">
      <c r="A2781" s="110" t="s">
        <v>2417</v>
      </c>
      <c r="B2781" s="109">
        <v>184043</v>
      </c>
      <c r="C2781" s="109">
        <v>143895</v>
      </c>
      <c r="D2781" s="110" t="s">
        <v>209</v>
      </c>
      <c r="E2781" s="110" t="s">
        <v>2704</v>
      </c>
      <c r="F2781" s="110"/>
      <c r="G2781" s="110"/>
      <c r="H2781" s="110"/>
      <c r="I2781" s="110" t="s">
        <v>10</v>
      </c>
      <c r="J2781" s="111">
        <v>2481</v>
      </c>
      <c r="K2781" s="111">
        <v>3590</v>
      </c>
      <c r="L2781" s="110"/>
      <c r="M2781" s="109">
        <v>0</v>
      </c>
      <c r="N2781" s="109"/>
      <c r="O2781" s="110"/>
      <c r="P2781" s="41" t="str">
        <f t="shared" si="43"/>
        <v>0</v>
      </c>
      <c r="Q2781" s="41" t="str">
        <f>INDEX(Торг!$J:$J,MATCH($B2781,Торг!$B:$B,0))</f>
        <v>Ориг</v>
      </c>
      <c r="R2781" s="4" t="b">
        <f>EXACT(VLOOKUP(A2781,Торг!$A:$A,1,0),A2781)</f>
        <v>1</v>
      </c>
    </row>
    <row r="2782" spans="1:18" ht="90" x14ac:dyDescent="0.25">
      <c r="A2782" s="110" t="s">
        <v>2417</v>
      </c>
      <c r="B2782" s="109">
        <v>184044</v>
      </c>
      <c r="C2782" s="109">
        <v>143932</v>
      </c>
      <c r="D2782" s="110" t="s">
        <v>208</v>
      </c>
      <c r="E2782" s="110" t="s">
        <v>2704</v>
      </c>
      <c r="F2782" s="110"/>
      <c r="G2782" s="110"/>
      <c r="H2782" s="110"/>
      <c r="I2782" s="110" t="s">
        <v>10</v>
      </c>
      <c r="J2782" s="111">
        <v>2481</v>
      </c>
      <c r="K2782" s="111">
        <v>3590</v>
      </c>
      <c r="L2782" s="110"/>
      <c r="M2782" s="109">
        <v>0</v>
      </c>
      <c r="N2782" s="109"/>
      <c r="O2782" s="110"/>
      <c r="P2782" s="41" t="str">
        <f t="shared" si="43"/>
        <v>0</v>
      </c>
      <c r="Q2782" s="41" t="str">
        <f>INDEX(Торг!$J:$J,MATCH($B2782,Торг!$B:$B,0))</f>
        <v>Ориг</v>
      </c>
      <c r="R2782" s="4" t="b">
        <f>EXACT(VLOOKUP(A2782,Торг!$A:$A,1,0),A2782)</f>
        <v>1</v>
      </c>
    </row>
    <row r="2783" spans="1:18" ht="90" x14ac:dyDescent="0.25">
      <c r="A2783" s="110" t="s">
        <v>2417</v>
      </c>
      <c r="B2783" s="109">
        <v>184045</v>
      </c>
      <c r="C2783" s="109">
        <v>143933</v>
      </c>
      <c r="D2783" s="110" t="s">
        <v>207</v>
      </c>
      <c r="E2783" s="110" t="s">
        <v>2704</v>
      </c>
      <c r="F2783" s="110"/>
      <c r="G2783" s="110"/>
      <c r="H2783" s="110"/>
      <c r="I2783" s="110" t="s">
        <v>10</v>
      </c>
      <c r="J2783" s="111">
        <v>2481</v>
      </c>
      <c r="K2783" s="111">
        <v>3590</v>
      </c>
      <c r="L2783" s="110"/>
      <c r="M2783" s="109">
        <v>0</v>
      </c>
      <c r="N2783" s="109"/>
      <c r="O2783" s="110"/>
      <c r="P2783" s="41" t="str">
        <f t="shared" si="43"/>
        <v>0</v>
      </c>
      <c r="Q2783" s="41" t="str">
        <f>INDEX(Торг!$J:$J,MATCH($B2783,Торг!$B:$B,0))</f>
        <v>Ориг</v>
      </c>
      <c r="R2783" s="4" t="b">
        <f>EXACT(VLOOKUP(A2783,Торг!$A:$A,1,0),A2783)</f>
        <v>1</v>
      </c>
    </row>
    <row r="2784" spans="1:18" ht="75" x14ac:dyDescent="0.25">
      <c r="A2784" s="110" t="s">
        <v>2417</v>
      </c>
      <c r="B2784" s="109">
        <v>184046</v>
      </c>
      <c r="C2784" s="109">
        <v>143894</v>
      </c>
      <c r="D2784" s="110" t="s">
        <v>206</v>
      </c>
      <c r="E2784" s="110" t="s">
        <v>2704</v>
      </c>
      <c r="F2784" s="110"/>
      <c r="G2784" s="110"/>
      <c r="H2784" s="110"/>
      <c r="I2784" s="110" t="s">
        <v>10</v>
      </c>
      <c r="J2784" s="111">
        <v>2181</v>
      </c>
      <c r="K2784" s="111">
        <v>3190</v>
      </c>
      <c r="L2784" s="110"/>
      <c r="M2784" s="109">
        <v>0</v>
      </c>
      <c r="N2784" s="109"/>
      <c r="O2784" s="110"/>
      <c r="P2784" s="41" t="str">
        <f t="shared" si="43"/>
        <v>0</v>
      </c>
      <c r="Q2784" s="41" t="str">
        <f>INDEX(Торг!$J:$J,MATCH($B2784,Торг!$B:$B,0))</f>
        <v>Ориг</v>
      </c>
      <c r="R2784" s="4" t="b">
        <f>EXACT(VLOOKUP(A2784,Торг!$A:$A,1,0),A2784)</f>
        <v>1</v>
      </c>
    </row>
    <row r="2785" spans="1:18" ht="90" x14ac:dyDescent="0.25">
      <c r="A2785" s="110" t="s">
        <v>2417</v>
      </c>
      <c r="B2785" s="109">
        <v>184047</v>
      </c>
      <c r="C2785" s="109">
        <v>143935</v>
      </c>
      <c r="D2785" s="110" t="s">
        <v>205</v>
      </c>
      <c r="E2785" s="110" t="s">
        <v>2704</v>
      </c>
      <c r="F2785" s="110"/>
      <c r="G2785" s="110"/>
      <c r="H2785" s="110"/>
      <c r="I2785" s="110" t="s">
        <v>10</v>
      </c>
      <c r="J2785" s="111">
        <v>2481</v>
      </c>
      <c r="K2785" s="111">
        <v>3590</v>
      </c>
      <c r="L2785" s="110"/>
      <c r="M2785" s="109">
        <v>0</v>
      </c>
      <c r="N2785" s="109"/>
      <c r="O2785" s="110"/>
      <c r="P2785" s="41" t="str">
        <f t="shared" si="43"/>
        <v>0</v>
      </c>
      <c r="Q2785" s="41" t="str">
        <f>INDEX(Торг!$J:$J,MATCH($B2785,Торг!$B:$B,0))</f>
        <v>Ориг</v>
      </c>
      <c r="R2785" s="4" t="b">
        <f>EXACT(VLOOKUP(A2785,Торг!$A:$A,1,0),A2785)</f>
        <v>1</v>
      </c>
    </row>
    <row r="2786" spans="1:18" ht="90" x14ac:dyDescent="0.25">
      <c r="A2786" s="110" t="s">
        <v>2417</v>
      </c>
      <c r="B2786" s="109">
        <v>184048</v>
      </c>
      <c r="C2786" s="109">
        <v>143936</v>
      </c>
      <c r="D2786" s="110" t="s">
        <v>204</v>
      </c>
      <c r="E2786" s="110" t="s">
        <v>2704</v>
      </c>
      <c r="F2786" s="110"/>
      <c r="G2786" s="110"/>
      <c r="H2786" s="110"/>
      <c r="I2786" s="110" t="s">
        <v>10</v>
      </c>
      <c r="J2786" s="111">
        <v>2481</v>
      </c>
      <c r="K2786" s="111">
        <v>3590</v>
      </c>
      <c r="L2786" s="110"/>
      <c r="M2786" s="109">
        <v>0</v>
      </c>
      <c r="N2786" s="109"/>
      <c r="O2786" s="110"/>
      <c r="P2786" s="41" t="str">
        <f t="shared" si="43"/>
        <v>0</v>
      </c>
      <c r="Q2786" s="41" t="str">
        <f>INDEX(Торг!$J:$J,MATCH($B2786,Торг!$B:$B,0))</f>
        <v>Ориг</v>
      </c>
      <c r="R2786" s="4" t="b">
        <f>EXACT(VLOOKUP(A2786,Торг!$A:$A,1,0),A2786)</f>
        <v>1</v>
      </c>
    </row>
    <row r="2787" spans="1:18" ht="90" x14ac:dyDescent="0.25">
      <c r="A2787" s="110" t="s">
        <v>2417</v>
      </c>
      <c r="B2787" s="109">
        <v>184049</v>
      </c>
      <c r="C2787" s="109">
        <v>143937</v>
      </c>
      <c r="D2787" s="110" t="s">
        <v>203</v>
      </c>
      <c r="E2787" s="110" t="s">
        <v>2704</v>
      </c>
      <c r="F2787" s="110"/>
      <c r="G2787" s="110"/>
      <c r="H2787" s="110"/>
      <c r="I2787" s="110" t="s">
        <v>10</v>
      </c>
      <c r="J2787" s="111">
        <v>2481</v>
      </c>
      <c r="K2787" s="111">
        <v>3590</v>
      </c>
      <c r="L2787" s="110"/>
      <c r="M2787" s="109">
        <v>0</v>
      </c>
      <c r="N2787" s="109"/>
      <c r="O2787" s="110"/>
      <c r="P2787" s="41" t="str">
        <f t="shared" si="43"/>
        <v>0</v>
      </c>
      <c r="Q2787" s="41" t="str">
        <f>INDEX(Торг!$J:$J,MATCH($B2787,Торг!$B:$B,0))</f>
        <v>Ориг</v>
      </c>
      <c r="R2787" s="4" t="b">
        <f>EXACT(VLOOKUP(A2787,Торг!$A:$A,1,0),A2787)</f>
        <v>1</v>
      </c>
    </row>
    <row r="2788" spans="1:18" ht="90" x14ac:dyDescent="0.25">
      <c r="A2788" s="110" t="s">
        <v>2417</v>
      </c>
      <c r="B2788" s="109">
        <v>184050</v>
      </c>
      <c r="C2788" s="109">
        <v>143938</v>
      </c>
      <c r="D2788" s="110" t="s">
        <v>202</v>
      </c>
      <c r="E2788" s="110" t="s">
        <v>2704</v>
      </c>
      <c r="F2788" s="110"/>
      <c r="G2788" s="110"/>
      <c r="H2788" s="110"/>
      <c r="I2788" s="110" t="s">
        <v>10</v>
      </c>
      <c r="J2788" s="111">
        <v>2481</v>
      </c>
      <c r="K2788" s="111">
        <v>3590</v>
      </c>
      <c r="L2788" s="110"/>
      <c r="M2788" s="109">
        <v>0</v>
      </c>
      <c r="N2788" s="109"/>
      <c r="O2788" s="110"/>
      <c r="P2788" s="41" t="str">
        <f t="shared" si="43"/>
        <v>0</v>
      </c>
      <c r="Q2788" s="41" t="str">
        <f>INDEX(Торг!$J:$J,MATCH($B2788,Торг!$B:$B,0))</f>
        <v>Ориг</v>
      </c>
      <c r="R2788" s="4" t="b">
        <f>EXACT(VLOOKUP(A2788,Торг!$A:$A,1,0),A2788)</f>
        <v>1</v>
      </c>
    </row>
    <row r="2789" spans="1:18" ht="90" x14ac:dyDescent="0.25">
      <c r="A2789" s="110" t="s">
        <v>2417</v>
      </c>
      <c r="B2789" s="109">
        <v>184051</v>
      </c>
      <c r="C2789" s="109">
        <v>143939</v>
      </c>
      <c r="D2789" s="110" t="s">
        <v>201</v>
      </c>
      <c r="E2789" s="110" t="s">
        <v>2704</v>
      </c>
      <c r="F2789" s="110"/>
      <c r="G2789" s="110"/>
      <c r="H2789" s="110"/>
      <c r="I2789" s="110" t="s">
        <v>10</v>
      </c>
      <c r="J2789" s="111">
        <v>2481</v>
      </c>
      <c r="K2789" s="111">
        <v>3590</v>
      </c>
      <c r="L2789" s="110"/>
      <c r="M2789" s="109">
        <v>0</v>
      </c>
      <c r="N2789" s="109"/>
      <c r="O2789" s="110"/>
      <c r="P2789" s="41" t="str">
        <f t="shared" si="43"/>
        <v>0</v>
      </c>
      <c r="Q2789" s="41" t="str">
        <f>INDEX(Торг!$J:$J,MATCH($B2789,Торг!$B:$B,0))</f>
        <v>Ориг</v>
      </c>
      <c r="R2789" s="4" t="b">
        <f>EXACT(VLOOKUP(A2789,Торг!$A:$A,1,0),A2789)</f>
        <v>1</v>
      </c>
    </row>
    <row r="2790" spans="1:18" ht="90" x14ac:dyDescent="0.25">
      <c r="A2790" s="110" t="s">
        <v>2417</v>
      </c>
      <c r="B2790" s="109">
        <v>184052</v>
      </c>
      <c r="C2790" s="109">
        <v>143940</v>
      </c>
      <c r="D2790" s="110" t="s">
        <v>200</v>
      </c>
      <c r="E2790" s="110" t="s">
        <v>2704</v>
      </c>
      <c r="F2790" s="110"/>
      <c r="G2790" s="110"/>
      <c r="H2790" s="110"/>
      <c r="I2790" s="110" t="s">
        <v>10</v>
      </c>
      <c r="J2790" s="111">
        <v>2481</v>
      </c>
      <c r="K2790" s="111">
        <v>3590</v>
      </c>
      <c r="L2790" s="110"/>
      <c r="M2790" s="109">
        <v>0</v>
      </c>
      <c r="N2790" s="109"/>
      <c r="O2790" s="110"/>
      <c r="P2790" s="41" t="str">
        <f t="shared" si="43"/>
        <v>0</v>
      </c>
      <c r="Q2790" s="41" t="str">
        <f>INDEX(Торг!$J:$J,MATCH($B2790,Торг!$B:$B,0))</f>
        <v>Ориг</v>
      </c>
      <c r="R2790" s="4" t="b">
        <f>EXACT(VLOOKUP(A2790,Торг!$A:$A,1,0),A2790)</f>
        <v>1</v>
      </c>
    </row>
    <row r="2791" spans="1:18" ht="90" x14ac:dyDescent="0.25">
      <c r="A2791" s="110" t="s">
        <v>2417</v>
      </c>
      <c r="B2791" s="109">
        <v>184053</v>
      </c>
      <c r="C2791" s="109">
        <v>143941</v>
      </c>
      <c r="D2791" s="110" t="s">
        <v>199</v>
      </c>
      <c r="E2791" s="110" t="s">
        <v>2704</v>
      </c>
      <c r="F2791" s="110"/>
      <c r="G2791" s="110"/>
      <c r="H2791" s="110"/>
      <c r="I2791" s="110" t="s">
        <v>10</v>
      </c>
      <c r="J2791" s="111">
        <v>2481</v>
      </c>
      <c r="K2791" s="111">
        <v>3590</v>
      </c>
      <c r="L2791" s="110"/>
      <c r="M2791" s="109">
        <v>0</v>
      </c>
      <c r="N2791" s="109"/>
      <c r="O2791" s="110"/>
      <c r="P2791" s="41" t="str">
        <f t="shared" si="43"/>
        <v>0</v>
      </c>
      <c r="Q2791" s="41" t="str">
        <f>INDEX(Торг!$J:$J,MATCH($B2791,Торг!$B:$B,0))</f>
        <v>Ориг</v>
      </c>
      <c r="R2791" s="4" t="b">
        <f>EXACT(VLOOKUP(A2791,Торг!$A:$A,1,0),A2791)</f>
        <v>1</v>
      </c>
    </row>
    <row r="2792" spans="1:18" ht="90" x14ac:dyDescent="0.25">
      <c r="A2792" s="110" t="s">
        <v>2417</v>
      </c>
      <c r="B2792" s="109">
        <v>184054</v>
      </c>
      <c r="C2792" s="109">
        <v>143942</v>
      </c>
      <c r="D2792" s="110" t="s">
        <v>198</v>
      </c>
      <c r="E2792" s="110" t="s">
        <v>2704</v>
      </c>
      <c r="F2792" s="110"/>
      <c r="G2792" s="110"/>
      <c r="H2792" s="110"/>
      <c r="I2792" s="110" t="s">
        <v>10</v>
      </c>
      <c r="J2792" s="111">
        <v>2481</v>
      </c>
      <c r="K2792" s="111">
        <v>3590</v>
      </c>
      <c r="L2792" s="110"/>
      <c r="M2792" s="109">
        <v>0</v>
      </c>
      <c r="N2792" s="109"/>
      <c r="O2792" s="110"/>
      <c r="P2792" s="41" t="str">
        <f t="shared" si="43"/>
        <v>0</v>
      </c>
      <c r="Q2792" s="41" t="str">
        <f>INDEX(Торг!$J:$J,MATCH($B2792,Торг!$B:$B,0))</f>
        <v>Ориг</v>
      </c>
      <c r="R2792" s="4" t="b">
        <f>EXACT(VLOOKUP(A2792,Торг!$A:$A,1,0),A2792)</f>
        <v>1</v>
      </c>
    </row>
    <row r="2793" spans="1:18" ht="90" x14ac:dyDescent="0.25">
      <c r="A2793" s="110" t="s">
        <v>2417</v>
      </c>
      <c r="B2793" s="109">
        <v>184055</v>
      </c>
      <c r="C2793" s="109">
        <v>143943</v>
      </c>
      <c r="D2793" s="110" t="s">
        <v>197</v>
      </c>
      <c r="E2793" s="110" t="s">
        <v>2704</v>
      </c>
      <c r="F2793" s="110"/>
      <c r="G2793" s="110"/>
      <c r="H2793" s="110"/>
      <c r="I2793" s="110" t="s">
        <v>10</v>
      </c>
      <c r="J2793" s="111">
        <v>2481</v>
      </c>
      <c r="K2793" s="111">
        <v>3590</v>
      </c>
      <c r="L2793" s="110"/>
      <c r="M2793" s="109">
        <v>0</v>
      </c>
      <c r="N2793" s="109"/>
      <c r="O2793" s="110"/>
      <c r="P2793" s="41" t="str">
        <f t="shared" si="43"/>
        <v>0</v>
      </c>
      <c r="Q2793" s="41" t="str">
        <f>INDEX(Торг!$J:$J,MATCH($B2793,Торг!$B:$B,0))</f>
        <v>Ориг</v>
      </c>
      <c r="R2793" s="4" t="b">
        <f>EXACT(VLOOKUP(A2793,Торг!$A:$A,1,0),A2793)</f>
        <v>1</v>
      </c>
    </row>
    <row r="2794" spans="1:18" ht="90" x14ac:dyDescent="0.25">
      <c r="A2794" s="110" t="s">
        <v>2417</v>
      </c>
      <c r="B2794" s="109">
        <v>184056</v>
      </c>
      <c r="C2794" s="109">
        <v>143944</v>
      </c>
      <c r="D2794" s="110" t="s">
        <v>196</v>
      </c>
      <c r="E2794" s="110" t="s">
        <v>2704</v>
      </c>
      <c r="F2794" s="110"/>
      <c r="G2794" s="110"/>
      <c r="H2794" s="110"/>
      <c r="I2794" s="110" t="s">
        <v>10</v>
      </c>
      <c r="J2794" s="111">
        <v>2481</v>
      </c>
      <c r="K2794" s="111">
        <v>3590</v>
      </c>
      <c r="L2794" s="110"/>
      <c r="M2794" s="109">
        <v>0</v>
      </c>
      <c r="N2794" s="109"/>
      <c r="O2794" s="110"/>
      <c r="P2794" s="41" t="str">
        <f t="shared" si="43"/>
        <v>0</v>
      </c>
      <c r="Q2794" s="41" t="str">
        <f>INDEX(Торг!$J:$J,MATCH($B2794,Торг!$B:$B,0))</f>
        <v>Ориг</v>
      </c>
      <c r="R2794" s="4" t="b">
        <f>EXACT(VLOOKUP(A2794,Торг!$A:$A,1,0),A2794)</f>
        <v>1</v>
      </c>
    </row>
    <row r="2795" spans="1:18" ht="90" x14ac:dyDescent="0.25">
      <c r="A2795" s="110" t="s">
        <v>2417</v>
      </c>
      <c r="B2795" s="109">
        <v>184057</v>
      </c>
      <c r="C2795" s="109">
        <v>143945</v>
      </c>
      <c r="D2795" s="110" t="s">
        <v>195</v>
      </c>
      <c r="E2795" s="110" t="s">
        <v>2704</v>
      </c>
      <c r="F2795" s="110"/>
      <c r="G2795" s="110"/>
      <c r="H2795" s="110"/>
      <c r="I2795" s="110" t="s">
        <v>10</v>
      </c>
      <c r="J2795" s="111">
        <v>2481</v>
      </c>
      <c r="K2795" s="111">
        <v>3590</v>
      </c>
      <c r="L2795" s="110"/>
      <c r="M2795" s="109">
        <v>0</v>
      </c>
      <c r="N2795" s="109"/>
      <c r="O2795" s="110"/>
      <c r="P2795" s="41" t="str">
        <f t="shared" si="43"/>
        <v>0</v>
      </c>
      <c r="Q2795" s="41" t="str">
        <f>INDEX(Торг!$J:$J,MATCH($B2795,Торг!$B:$B,0))</f>
        <v>Ориг</v>
      </c>
      <c r="R2795" s="4" t="b">
        <f>EXACT(VLOOKUP(A2795,Торг!$A:$A,1,0),A2795)</f>
        <v>1</v>
      </c>
    </row>
    <row r="2796" spans="1:18" ht="90" x14ac:dyDescent="0.25">
      <c r="A2796" s="110" t="s">
        <v>2417</v>
      </c>
      <c r="B2796" s="109">
        <v>184058</v>
      </c>
      <c r="C2796" s="109">
        <v>143946</v>
      </c>
      <c r="D2796" s="110" t="s">
        <v>194</v>
      </c>
      <c r="E2796" s="110" t="s">
        <v>2704</v>
      </c>
      <c r="F2796" s="110"/>
      <c r="G2796" s="110"/>
      <c r="H2796" s="110"/>
      <c r="I2796" s="110" t="s">
        <v>10</v>
      </c>
      <c r="J2796" s="111">
        <v>2481</v>
      </c>
      <c r="K2796" s="111">
        <v>3590</v>
      </c>
      <c r="L2796" s="110"/>
      <c r="M2796" s="109">
        <v>0</v>
      </c>
      <c r="N2796" s="109"/>
      <c r="O2796" s="110"/>
      <c r="P2796" s="41" t="str">
        <f t="shared" si="43"/>
        <v>0</v>
      </c>
      <c r="Q2796" s="41" t="str">
        <f>INDEX(Торг!$J:$J,MATCH($B2796,Торг!$B:$B,0))</f>
        <v>Ориг</v>
      </c>
      <c r="R2796" s="4" t="b">
        <f>EXACT(VLOOKUP(A2796,Торг!$A:$A,1,0),A2796)</f>
        <v>1</v>
      </c>
    </row>
    <row r="2797" spans="1:18" ht="90" x14ac:dyDescent="0.25">
      <c r="A2797" s="110" t="s">
        <v>2417</v>
      </c>
      <c r="B2797" s="109">
        <v>184059</v>
      </c>
      <c r="C2797" s="109">
        <v>143947</v>
      </c>
      <c r="D2797" s="110" t="s">
        <v>193</v>
      </c>
      <c r="E2797" s="110" t="s">
        <v>2704</v>
      </c>
      <c r="F2797" s="110"/>
      <c r="G2797" s="110"/>
      <c r="H2797" s="110"/>
      <c r="I2797" s="110" t="s">
        <v>10</v>
      </c>
      <c r="J2797" s="111">
        <v>2481</v>
      </c>
      <c r="K2797" s="111">
        <v>3590</v>
      </c>
      <c r="L2797" s="110"/>
      <c r="M2797" s="109">
        <v>0</v>
      </c>
      <c r="N2797" s="109"/>
      <c r="O2797" s="110"/>
      <c r="P2797" s="41" t="str">
        <f t="shared" si="43"/>
        <v>0</v>
      </c>
      <c r="Q2797" s="41" t="str">
        <f>INDEX(Торг!$J:$J,MATCH($B2797,Торг!$B:$B,0))</f>
        <v>Ориг</v>
      </c>
      <c r="R2797" s="4" t="b">
        <f>EXACT(VLOOKUP(A2797,Торг!$A:$A,1,0),A2797)</f>
        <v>1</v>
      </c>
    </row>
    <row r="2798" spans="1:18" ht="90" x14ac:dyDescent="0.25">
      <c r="A2798" s="110" t="s">
        <v>2417</v>
      </c>
      <c r="B2798" s="109">
        <v>184060</v>
      </c>
      <c r="C2798" s="109">
        <v>143948</v>
      </c>
      <c r="D2798" s="110" t="s">
        <v>192</v>
      </c>
      <c r="E2798" s="110" t="s">
        <v>2704</v>
      </c>
      <c r="F2798" s="110"/>
      <c r="G2798" s="110"/>
      <c r="H2798" s="110"/>
      <c r="I2798" s="110" t="s">
        <v>10</v>
      </c>
      <c r="J2798" s="111">
        <v>2481</v>
      </c>
      <c r="K2798" s="111">
        <v>3590</v>
      </c>
      <c r="L2798" s="110"/>
      <c r="M2798" s="109">
        <v>0</v>
      </c>
      <c r="N2798" s="109"/>
      <c r="O2798" s="110"/>
      <c r="P2798" s="41" t="str">
        <f t="shared" si="43"/>
        <v>0</v>
      </c>
      <c r="Q2798" s="41" t="str">
        <f>INDEX(Торг!$J:$J,MATCH($B2798,Торг!$B:$B,0))</f>
        <v>Ориг</v>
      </c>
      <c r="R2798" s="4" t="b">
        <f>EXACT(VLOOKUP(A2798,Торг!$A:$A,1,0),A2798)</f>
        <v>1</v>
      </c>
    </row>
    <row r="2799" spans="1:18" ht="90" x14ac:dyDescent="0.25">
      <c r="A2799" s="110" t="s">
        <v>2417</v>
      </c>
      <c r="B2799" s="109">
        <v>184061</v>
      </c>
      <c r="C2799" s="109">
        <v>143949</v>
      </c>
      <c r="D2799" s="110" t="s">
        <v>191</v>
      </c>
      <c r="E2799" s="110" t="s">
        <v>2704</v>
      </c>
      <c r="F2799" s="110"/>
      <c r="G2799" s="110"/>
      <c r="H2799" s="110"/>
      <c r="I2799" s="110" t="s">
        <v>10</v>
      </c>
      <c r="J2799" s="111">
        <v>2481</v>
      </c>
      <c r="K2799" s="111">
        <v>3590</v>
      </c>
      <c r="L2799" s="110"/>
      <c r="M2799" s="109">
        <v>0</v>
      </c>
      <c r="N2799" s="109"/>
      <c r="O2799" s="110"/>
      <c r="P2799" s="41" t="str">
        <f t="shared" si="43"/>
        <v>0</v>
      </c>
      <c r="Q2799" s="41" t="str">
        <f>INDEX(Торг!$J:$J,MATCH($B2799,Торг!$B:$B,0))</f>
        <v>Ориг</v>
      </c>
      <c r="R2799" s="4" t="b">
        <f>EXACT(VLOOKUP(A2799,Торг!$A:$A,1,0),A2799)</f>
        <v>1</v>
      </c>
    </row>
    <row r="2800" spans="1:18" ht="90" x14ac:dyDescent="0.25">
      <c r="A2800" s="110" t="s">
        <v>2417</v>
      </c>
      <c r="B2800" s="109">
        <v>184062</v>
      </c>
      <c r="C2800" s="109">
        <v>143950</v>
      </c>
      <c r="D2800" s="110" t="s">
        <v>190</v>
      </c>
      <c r="E2800" s="110" t="s">
        <v>2704</v>
      </c>
      <c r="F2800" s="110"/>
      <c r="G2800" s="110"/>
      <c r="H2800" s="110"/>
      <c r="I2800" s="110" t="s">
        <v>10</v>
      </c>
      <c r="J2800" s="111">
        <v>2481</v>
      </c>
      <c r="K2800" s="111">
        <v>3590</v>
      </c>
      <c r="L2800" s="110"/>
      <c r="M2800" s="109">
        <v>0</v>
      </c>
      <c r="N2800" s="109"/>
      <c r="O2800" s="110"/>
      <c r="P2800" s="41" t="str">
        <f t="shared" si="43"/>
        <v>0</v>
      </c>
      <c r="Q2800" s="41" t="str">
        <f>INDEX(Торг!$J:$J,MATCH($B2800,Торг!$B:$B,0))</f>
        <v>Ориг</v>
      </c>
      <c r="R2800" s="4" t="b">
        <f>EXACT(VLOOKUP(A2800,Торг!$A:$A,1,0),A2800)</f>
        <v>1</v>
      </c>
    </row>
    <row r="2801" spans="1:18" ht="75" x14ac:dyDescent="0.25">
      <c r="A2801" s="110" t="s">
        <v>2417</v>
      </c>
      <c r="B2801" s="109">
        <v>184063</v>
      </c>
      <c r="C2801" s="109">
        <v>143951</v>
      </c>
      <c r="D2801" s="110" t="s">
        <v>189</v>
      </c>
      <c r="E2801" s="110" t="s">
        <v>2704</v>
      </c>
      <c r="F2801" s="110"/>
      <c r="G2801" s="110"/>
      <c r="H2801" s="110"/>
      <c r="I2801" s="110" t="s">
        <v>10</v>
      </c>
      <c r="J2801" s="111">
        <v>2481</v>
      </c>
      <c r="K2801" s="111">
        <v>3590</v>
      </c>
      <c r="L2801" s="110"/>
      <c r="M2801" s="109">
        <v>0</v>
      </c>
      <c r="N2801" s="109"/>
      <c r="O2801" s="110"/>
      <c r="P2801" s="41" t="str">
        <f t="shared" si="43"/>
        <v>0</v>
      </c>
      <c r="Q2801" s="41" t="str">
        <f>INDEX(Торг!$J:$J,MATCH($B2801,Торг!$B:$B,0))</f>
        <v>Ориг</v>
      </c>
      <c r="R2801" s="4" t="b">
        <f>EXACT(VLOOKUP(A2801,Торг!$A:$A,1,0),A2801)</f>
        <v>1</v>
      </c>
    </row>
    <row r="2802" spans="1:18" ht="90" x14ac:dyDescent="0.25">
      <c r="A2802" s="110" t="s">
        <v>2417</v>
      </c>
      <c r="B2802" s="109">
        <v>184064</v>
      </c>
      <c r="C2802" s="109">
        <v>143952</v>
      </c>
      <c r="D2802" s="110" t="s">
        <v>188</v>
      </c>
      <c r="E2802" s="110" t="s">
        <v>2704</v>
      </c>
      <c r="F2802" s="110"/>
      <c r="G2802" s="110"/>
      <c r="H2802" s="110"/>
      <c r="I2802" s="110" t="s">
        <v>10</v>
      </c>
      <c r="J2802" s="111">
        <v>2481</v>
      </c>
      <c r="K2802" s="111">
        <v>3590</v>
      </c>
      <c r="L2802" s="110"/>
      <c r="M2802" s="109">
        <v>0</v>
      </c>
      <c r="N2802" s="109"/>
      <c r="O2802" s="110"/>
      <c r="P2802" s="41" t="str">
        <f t="shared" si="43"/>
        <v>0</v>
      </c>
      <c r="Q2802" s="41" t="str">
        <f>INDEX(Торг!$J:$J,MATCH($B2802,Торг!$B:$B,0))</f>
        <v>Ориг</v>
      </c>
      <c r="R2802" s="4" t="b">
        <f>EXACT(VLOOKUP(A2802,Торг!$A:$A,1,0),A2802)</f>
        <v>1</v>
      </c>
    </row>
    <row r="2803" spans="1:18" ht="90" x14ac:dyDescent="0.25">
      <c r="A2803" s="110" t="s">
        <v>2417</v>
      </c>
      <c r="B2803" s="109">
        <v>184065</v>
      </c>
      <c r="C2803" s="109">
        <v>143953</v>
      </c>
      <c r="D2803" s="110" t="s">
        <v>187</v>
      </c>
      <c r="E2803" s="110" t="s">
        <v>2704</v>
      </c>
      <c r="F2803" s="110"/>
      <c r="G2803" s="110"/>
      <c r="H2803" s="110"/>
      <c r="I2803" s="110" t="s">
        <v>10</v>
      </c>
      <c r="J2803" s="111">
        <v>2481</v>
      </c>
      <c r="K2803" s="111">
        <v>3590</v>
      </c>
      <c r="L2803" s="110"/>
      <c r="M2803" s="109">
        <v>0</v>
      </c>
      <c r="N2803" s="109"/>
      <c r="O2803" s="110"/>
      <c r="P2803" s="41" t="str">
        <f t="shared" si="43"/>
        <v>0</v>
      </c>
      <c r="Q2803" s="41" t="str">
        <f>INDEX(Торг!$J:$J,MATCH($B2803,Торг!$B:$B,0))</f>
        <v>Ориг</v>
      </c>
      <c r="R2803" s="4" t="b">
        <f>EXACT(VLOOKUP(A2803,Торг!$A:$A,1,0),A2803)</f>
        <v>1</v>
      </c>
    </row>
    <row r="2804" spans="1:18" ht="90" x14ac:dyDescent="0.25">
      <c r="A2804" s="110" t="s">
        <v>2417</v>
      </c>
      <c r="B2804" s="109">
        <v>184066</v>
      </c>
      <c r="C2804" s="109">
        <v>143954</v>
      </c>
      <c r="D2804" s="110" t="s">
        <v>186</v>
      </c>
      <c r="E2804" s="110" t="s">
        <v>2704</v>
      </c>
      <c r="F2804" s="110"/>
      <c r="G2804" s="110"/>
      <c r="H2804" s="110"/>
      <c r="I2804" s="110" t="s">
        <v>10</v>
      </c>
      <c r="J2804" s="111">
        <v>2481</v>
      </c>
      <c r="K2804" s="111">
        <v>3590</v>
      </c>
      <c r="L2804" s="110"/>
      <c r="M2804" s="109">
        <v>0</v>
      </c>
      <c r="N2804" s="109"/>
      <c r="O2804" s="110"/>
      <c r="P2804" s="41" t="str">
        <f t="shared" si="43"/>
        <v>0</v>
      </c>
      <c r="Q2804" s="41" t="str">
        <f>INDEX(Торг!$J:$J,MATCH($B2804,Торг!$B:$B,0))</f>
        <v>Ориг</v>
      </c>
      <c r="R2804" s="4" t="b">
        <f>EXACT(VLOOKUP(A2804,Торг!$A:$A,1,0),A2804)</f>
        <v>1</v>
      </c>
    </row>
    <row r="2805" spans="1:18" ht="90" x14ac:dyDescent="0.25">
      <c r="A2805" s="110" t="s">
        <v>2417</v>
      </c>
      <c r="B2805" s="109">
        <v>184067</v>
      </c>
      <c r="C2805" s="109">
        <v>143955</v>
      </c>
      <c r="D2805" s="110" t="s">
        <v>185</v>
      </c>
      <c r="E2805" s="110" t="s">
        <v>2704</v>
      </c>
      <c r="F2805" s="110"/>
      <c r="G2805" s="110"/>
      <c r="H2805" s="110"/>
      <c r="I2805" s="110" t="s">
        <v>10</v>
      </c>
      <c r="J2805" s="111">
        <v>2481</v>
      </c>
      <c r="K2805" s="111">
        <v>3590</v>
      </c>
      <c r="L2805" s="110"/>
      <c r="M2805" s="109">
        <v>0</v>
      </c>
      <c r="N2805" s="109"/>
      <c r="O2805" s="110"/>
      <c r="P2805" s="41" t="str">
        <f t="shared" si="43"/>
        <v>0</v>
      </c>
      <c r="Q2805" s="41" t="str">
        <f>INDEX(Торг!$J:$J,MATCH($B2805,Торг!$B:$B,0))</f>
        <v>Ориг</v>
      </c>
      <c r="R2805" s="4" t="b">
        <f>EXACT(VLOOKUP(A2805,Торг!$A:$A,1,0),A2805)</f>
        <v>1</v>
      </c>
    </row>
    <row r="2806" spans="1:18" ht="90" x14ac:dyDescent="0.25">
      <c r="A2806" s="110" t="s">
        <v>2417</v>
      </c>
      <c r="B2806" s="109">
        <v>184068</v>
      </c>
      <c r="C2806" s="109">
        <v>143956</v>
      </c>
      <c r="D2806" s="110" t="s">
        <v>184</v>
      </c>
      <c r="E2806" s="110" t="s">
        <v>2704</v>
      </c>
      <c r="F2806" s="110"/>
      <c r="G2806" s="110"/>
      <c r="H2806" s="110"/>
      <c r="I2806" s="110" t="s">
        <v>10</v>
      </c>
      <c r="J2806" s="111">
        <v>2481</v>
      </c>
      <c r="K2806" s="111">
        <v>3590</v>
      </c>
      <c r="L2806" s="110"/>
      <c r="M2806" s="109">
        <v>0</v>
      </c>
      <c r="N2806" s="109"/>
      <c r="O2806" s="110"/>
      <c r="P2806" s="41" t="str">
        <f t="shared" si="43"/>
        <v>0</v>
      </c>
      <c r="Q2806" s="41" t="str">
        <f>INDEX(Торг!$J:$J,MATCH($B2806,Торг!$B:$B,0))</f>
        <v>Ориг</v>
      </c>
      <c r="R2806" s="4" t="b">
        <f>EXACT(VLOOKUP(A2806,Торг!$A:$A,1,0),A2806)</f>
        <v>1</v>
      </c>
    </row>
    <row r="2807" spans="1:18" ht="90" x14ac:dyDescent="0.25">
      <c r="A2807" s="110" t="s">
        <v>2417</v>
      </c>
      <c r="B2807" s="109">
        <v>184069</v>
      </c>
      <c r="C2807" s="109">
        <v>143957</v>
      </c>
      <c r="D2807" s="110" t="s">
        <v>183</v>
      </c>
      <c r="E2807" s="110" t="s">
        <v>2704</v>
      </c>
      <c r="F2807" s="110"/>
      <c r="G2807" s="110"/>
      <c r="H2807" s="110"/>
      <c r="I2807" s="110" t="s">
        <v>10</v>
      </c>
      <c r="J2807" s="111">
        <v>2481</v>
      </c>
      <c r="K2807" s="111">
        <v>3590</v>
      </c>
      <c r="L2807" s="110"/>
      <c r="M2807" s="109">
        <v>0</v>
      </c>
      <c r="N2807" s="109"/>
      <c r="O2807" s="110"/>
      <c r="P2807" s="41" t="str">
        <f t="shared" si="43"/>
        <v>0</v>
      </c>
      <c r="Q2807" s="41" t="str">
        <f>INDEX(Торг!$J:$J,MATCH($B2807,Торг!$B:$B,0))</f>
        <v>Ориг</v>
      </c>
      <c r="R2807" s="4" t="b">
        <f>EXACT(VLOOKUP(A2807,Торг!$A:$A,1,0),A2807)</f>
        <v>1</v>
      </c>
    </row>
    <row r="2808" spans="1:18" ht="90" x14ac:dyDescent="0.25">
      <c r="A2808" s="110" t="s">
        <v>2417</v>
      </c>
      <c r="B2808" s="109">
        <v>259260</v>
      </c>
      <c r="C2808" s="109">
        <v>173644</v>
      </c>
      <c r="D2808" s="110" t="s">
        <v>2419</v>
      </c>
      <c r="E2808" s="110" t="s">
        <v>2704</v>
      </c>
      <c r="F2808" s="110"/>
      <c r="G2808" s="110"/>
      <c r="H2808" s="110"/>
      <c r="I2808" s="110" t="s">
        <v>10</v>
      </c>
      <c r="J2808" s="111">
        <v>2481</v>
      </c>
      <c r="K2808" s="111">
        <v>3590</v>
      </c>
      <c r="L2808" s="110"/>
      <c r="M2808" s="109">
        <v>0</v>
      </c>
      <c r="N2808" s="109"/>
      <c r="O2808" s="110"/>
      <c r="P2808" s="41" t="str">
        <f t="shared" si="43"/>
        <v>0</v>
      </c>
      <c r="Q2808" s="41" t="str">
        <f>INDEX(Торг!$J:$J,MATCH($B2808,Торг!$B:$B,0))</f>
        <v>Ориг</v>
      </c>
      <c r="R2808" s="4" t="b">
        <f>EXACT(VLOOKUP(A2808,Торг!$A:$A,1,0),A2808)</f>
        <v>1</v>
      </c>
    </row>
    <row r="2809" spans="1:18" ht="90" x14ac:dyDescent="0.25">
      <c r="A2809" s="110" t="s">
        <v>2417</v>
      </c>
      <c r="B2809" s="109">
        <v>184070</v>
      </c>
      <c r="C2809" s="109">
        <v>143958</v>
      </c>
      <c r="D2809" s="110" t="s">
        <v>182</v>
      </c>
      <c r="E2809" s="110" t="s">
        <v>2704</v>
      </c>
      <c r="F2809" s="110"/>
      <c r="G2809" s="110"/>
      <c r="H2809" s="110"/>
      <c r="I2809" s="110" t="s">
        <v>10</v>
      </c>
      <c r="J2809" s="111">
        <v>2481</v>
      </c>
      <c r="K2809" s="111">
        <v>3590</v>
      </c>
      <c r="L2809" s="110"/>
      <c r="M2809" s="109">
        <v>0</v>
      </c>
      <c r="N2809" s="109"/>
      <c r="O2809" s="110"/>
      <c r="P2809" s="41" t="str">
        <f t="shared" si="43"/>
        <v>0</v>
      </c>
      <c r="Q2809" s="41" t="str">
        <f>INDEX(Торг!$J:$J,MATCH($B2809,Торг!$B:$B,0))</f>
        <v>Ориг</v>
      </c>
      <c r="R2809" s="4" t="b">
        <f>EXACT(VLOOKUP(A2809,Торг!$A:$A,1,0),A2809)</f>
        <v>1</v>
      </c>
    </row>
    <row r="2810" spans="1:18" ht="90" x14ac:dyDescent="0.25">
      <c r="A2810" s="110" t="s">
        <v>2417</v>
      </c>
      <c r="B2810" s="109">
        <v>184071</v>
      </c>
      <c r="C2810" s="109">
        <v>143959</v>
      </c>
      <c r="D2810" s="110" t="s">
        <v>181</v>
      </c>
      <c r="E2810" s="110" t="s">
        <v>2704</v>
      </c>
      <c r="F2810" s="110"/>
      <c r="G2810" s="110"/>
      <c r="H2810" s="110"/>
      <c r="I2810" s="110" t="s">
        <v>10</v>
      </c>
      <c r="J2810" s="111">
        <v>2481</v>
      </c>
      <c r="K2810" s="111">
        <v>3590</v>
      </c>
      <c r="L2810" s="110"/>
      <c r="M2810" s="109">
        <v>0</v>
      </c>
      <c r="N2810" s="109"/>
      <c r="O2810" s="110"/>
      <c r="P2810" s="41" t="str">
        <f t="shared" si="43"/>
        <v>0</v>
      </c>
      <c r="Q2810" s="41" t="str">
        <f>INDEX(Торг!$J:$J,MATCH($B2810,Торг!$B:$B,0))</f>
        <v>Ориг</v>
      </c>
      <c r="R2810" s="4" t="b">
        <f>EXACT(VLOOKUP(A2810,Торг!$A:$A,1,0),A2810)</f>
        <v>1</v>
      </c>
    </row>
    <row r="2811" spans="1:18" ht="90" x14ac:dyDescent="0.25">
      <c r="A2811" s="110" t="s">
        <v>2417</v>
      </c>
      <c r="B2811" s="109">
        <v>184072</v>
      </c>
      <c r="C2811" s="109">
        <v>143960</v>
      </c>
      <c r="D2811" s="110" t="s">
        <v>180</v>
      </c>
      <c r="E2811" s="110" t="s">
        <v>2704</v>
      </c>
      <c r="F2811" s="110"/>
      <c r="G2811" s="110"/>
      <c r="H2811" s="110"/>
      <c r="I2811" s="110" t="s">
        <v>10</v>
      </c>
      <c r="J2811" s="111">
        <v>2481</v>
      </c>
      <c r="K2811" s="111">
        <v>3590</v>
      </c>
      <c r="L2811" s="110"/>
      <c r="M2811" s="109">
        <v>0</v>
      </c>
      <c r="N2811" s="109"/>
      <c r="O2811" s="110"/>
      <c r="P2811" s="41" t="str">
        <f t="shared" si="43"/>
        <v>0</v>
      </c>
      <c r="Q2811" s="41" t="str">
        <f>INDEX(Торг!$J:$J,MATCH($B2811,Торг!$B:$B,0))</f>
        <v>Ориг</v>
      </c>
      <c r="R2811" s="4" t="b">
        <f>EXACT(VLOOKUP(A2811,Торг!$A:$A,1,0),A2811)</f>
        <v>1</v>
      </c>
    </row>
    <row r="2812" spans="1:18" ht="90" x14ac:dyDescent="0.25">
      <c r="A2812" s="110" t="s">
        <v>2417</v>
      </c>
      <c r="B2812" s="109">
        <v>184073</v>
      </c>
      <c r="C2812" s="109">
        <v>143961</v>
      </c>
      <c r="D2812" s="110" t="s">
        <v>179</v>
      </c>
      <c r="E2812" s="110" t="s">
        <v>2704</v>
      </c>
      <c r="F2812" s="110"/>
      <c r="G2812" s="110"/>
      <c r="H2812" s="110"/>
      <c r="I2812" s="110" t="s">
        <v>10</v>
      </c>
      <c r="J2812" s="111">
        <v>2481</v>
      </c>
      <c r="K2812" s="111">
        <v>3590</v>
      </c>
      <c r="L2812" s="110"/>
      <c r="M2812" s="109">
        <v>0</v>
      </c>
      <c r="N2812" s="109"/>
      <c r="O2812" s="110"/>
      <c r="P2812" s="41" t="str">
        <f t="shared" si="43"/>
        <v>0</v>
      </c>
      <c r="Q2812" s="41" t="str">
        <f>INDEX(Торг!$J:$J,MATCH($B2812,Торг!$B:$B,0))</f>
        <v>Ориг</v>
      </c>
      <c r="R2812" s="4" t="b">
        <f>EXACT(VLOOKUP(A2812,Торг!$A:$A,1,0),A2812)</f>
        <v>1</v>
      </c>
    </row>
    <row r="2813" spans="1:18" ht="90" x14ac:dyDescent="0.25">
      <c r="A2813" s="110" t="s">
        <v>2417</v>
      </c>
      <c r="B2813" s="109">
        <v>184074</v>
      </c>
      <c r="C2813" s="109">
        <v>143962</v>
      </c>
      <c r="D2813" s="110" t="s">
        <v>178</v>
      </c>
      <c r="E2813" s="110" t="s">
        <v>2704</v>
      </c>
      <c r="F2813" s="110"/>
      <c r="G2813" s="110"/>
      <c r="H2813" s="110"/>
      <c r="I2813" s="110" t="s">
        <v>10</v>
      </c>
      <c r="J2813" s="111">
        <v>2481</v>
      </c>
      <c r="K2813" s="111">
        <v>3590</v>
      </c>
      <c r="L2813" s="110"/>
      <c r="M2813" s="109">
        <v>0</v>
      </c>
      <c r="N2813" s="109"/>
      <c r="O2813" s="110"/>
      <c r="P2813" s="41" t="str">
        <f t="shared" si="43"/>
        <v>0</v>
      </c>
      <c r="Q2813" s="41" t="str">
        <f>INDEX(Торг!$J:$J,MATCH($B2813,Торг!$B:$B,0))</f>
        <v>Ориг</v>
      </c>
      <c r="R2813" s="4" t="b">
        <f>EXACT(VLOOKUP(A2813,Торг!$A:$A,1,0),A2813)</f>
        <v>1</v>
      </c>
    </row>
    <row r="2814" spans="1:18" ht="90" x14ac:dyDescent="0.25">
      <c r="A2814" s="110" t="s">
        <v>2417</v>
      </c>
      <c r="B2814" s="109">
        <v>184075</v>
      </c>
      <c r="C2814" s="109">
        <v>143963</v>
      </c>
      <c r="D2814" s="110" t="s">
        <v>177</v>
      </c>
      <c r="E2814" s="110" t="s">
        <v>2704</v>
      </c>
      <c r="F2814" s="110"/>
      <c r="G2814" s="110"/>
      <c r="H2814" s="110"/>
      <c r="I2814" s="110" t="s">
        <v>10</v>
      </c>
      <c r="J2814" s="111">
        <v>2481</v>
      </c>
      <c r="K2814" s="111">
        <v>3590</v>
      </c>
      <c r="L2814" s="110"/>
      <c r="M2814" s="109">
        <v>0</v>
      </c>
      <c r="N2814" s="109"/>
      <c r="O2814" s="110"/>
      <c r="P2814" s="41" t="str">
        <f t="shared" si="43"/>
        <v>0</v>
      </c>
      <c r="Q2814" s="41" t="str">
        <f>INDEX(Торг!$J:$J,MATCH($B2814,Торг!$B:$B,0))</f>
        <v>Ориг</v>
      </c>
      <c r="R2814" s="4" t="b">
        <f>EXACT(VLOOKUP(A2814,Торг!$A:$A,1,0),A2814)</f>
        <v>1</v>
      </c>
    </row>
    <row r="2815" spans="1:18" ht="90" x14ac:dyDescent="0.25">
      <c r="A2815" s="110" t="s">
        <v>2417</v>
      </c>
      <c r="B2815" s="109">
        <v>184076</v>
      </c>
      <c r="C2815" s="109">
        <v>143964</v>
      </c>
      <c r="D2815" s="110" t="s">
        <v>176</v>
      </c>
      <c r="E2815" s="110" t="s">
        <v>2704</v>
      </c>
      <c r="F2815" s="110"/>
      <c r="G2815" s="110"/>
      <c r="H2815" s="110"/>
      <c r="I2815" s="110" t="s">
        <v>10</v>
      </c>
      <c r="J2815" s="111">
        <v>2481</v>
      </c>
      <c r="K2815" s="111">
        <v>3590</v>
      </c>
      <c r="L2815" s="110"/>
      <c r="M2815" s="109">
        <v>0</v>
      </c>
      <c r="N2815" s="109"/>
      <c r="O2815" s="110"/>
      <c r="P2815" s="41" t="str">
        <f t="shared" si="43"/>
        <v>0</v>
      </c>
      <c r="Q2815" s="41" t="str">
        <f>INDEX(Торг!$J:$J,MATCH($B2815,Торг!$B:$B,0))</f>
        <v>Ориг</v>
      </c>
      <c r="R2815" s="4" t="b">
        <f>EXACT(VLOOKUP(A2815,Торг!$A:$A,1,0),A2815)</f>
        <v>1</v>
      </c>
    </row>
    <row r="2816" spans="1:18" ht="90" x14ac:dyDescent="0.25">
      <c r="A2816" s="110" t="s">
        <v>2417</v>
      </c>
      <c r="B2816" s="109">
        <v>184077</v>
      </c>
      <c r="C2816" s="109">
        <v>143965</v>
      </c>
      <c r="D2816" s="110" t="s">
        <v>175</v>
      </c>
      <c r="E2816" s="110" t="s">
        <v>2704</v>
      </c>
      <c r="F2816" s="110"/>
      <c r="G2816" s="110"/>
      <c r="H2816" s="110"/>
      <c r="I2816" s="110" t="s">
        <v>10</v>
      </c>
      <c r="J2816" s="111">
        <v>2481</v>
      </c>
      <c r="K2816" s="111">
        <v>3590</v>
      </c>
      <c r="L2816" s="110"/>
      <c r="M2816" s="109">
        <v>0</v>
      </c>
      <c r="N2816" s="109"/>
      <c r="O2816" s="110"/>
      <c r="P2816" s="41" t="str">
        <f t="shared" si="43"/>
        <v>0</v>
      </c>
      <c r="Q2816" s="41" t="str">
        <f>INDEX(Торг!$J:$J,MATCH($B2816,Торг!$B:$B,0))</f>
        <v>Ориг</v>
      </c>
      <c r="R2816" s="4" t="b">
        <f>EXACT(VLOOKUP(A2816,Торг!$A:$A,1,0),A2816)</f>
        <v>1</v>
      </c>
    </row>
    <row r="2817" spans="1:18" ht="90" x14ac:dyDescent="0.25">
      <c r="A2817" s="110" t="s">
        <v>2417</v>
      </c>
      <c r="B2817" s="109">
        <v>184078</v>
      </c>
      <c r="C2817" s="109">
        <v>143966</v>
      </c>
      <c r="D2817" s="110" t="s">
        <v>174</v>
      </c>
      <c r="E2817" s="110" t="s">
        <v>2704</v>
      </c>
      <c r="F2817" s="110"/>
      <c r="G2817" s="110"/>
      <c r="H2817" s="110"/>
      <c r="I2817" s="110" t="s">
        <v>10</v>
      </c>
      <c r="J2817" s="111">
        <v>2481</v>
      </c>
      <c r="K2817" s="111">
        <v>3590</v>
      </c>
      <c r="L2817" s="110"/>
      <c r="M2817" s="109">
        <v>0</v>
      </c>
      <c r="N2817" s="109"/>
      <c r="O2817" s="110"/>
      <c r="P2817" s="41" t="str">
        <f t="shared" si="43"/>
        <v>0</v>
      </c>
      <c r="Q2817" s="41" t="str">
        <f>INDEX(Торг!$J:$J,MATCH($B2817,Торг!$B:$B,0))</f>
        <v>Ориг</v>
      </c>
      <c r="R2817" s="4" t="b">
        <f>EXACT(VLOOKUP(A2817,Торг!$A:$A,1,0),A2817)</f>
        <v>1</v>
      </c>
    </row>
    <row r="2818" spans="1:18" ht="90" x14ac:dyDescent="0.25">
      <c r="A2818" s="110" t="s">
        <v>2417</v>
      </c>
      <c r="B2818" s="109">
        <v>184079</v>
      </c>
      <c r="C2818" s="109">
        <v>143967</v>
      </c>
      <c r="D2818" s="110" t="s">
        <v>173</v>
      </c>
      <c r="E2818" s="110" t="s">
        <v>2704</v>
      </c>
      <c r="F2818" s="110"/>
      <c r="G2818" s="110"/>
      <c r="H2818" s="110"/>
      <c r="I2818" s="110" t="s">
        <v>10</v>
      </c>
      <c r="J2818" s="111">
        <v>2481</v>
      </c>
      <c r="K2818" s="111">
        <v>3590</v>
      </c>
      <c r="L2818" s="110"/>
      <c r="M2818" s="109">
        <v>0</v>
      </c>
      <c r="N2818" s="109"/>
      <c r="O2818" s="110"/>
      <c r="P2818" s="41" t="str">
        <f t="shared" si="43"/>
        <v>0</v>
      </c>
      <c r="Q2818" s="41" t="str">
        <f>INDEX(Торг!$J:$J,MATCH($B2818,Торг!$B:$B,0))</f>
        <v>Ориг</v>
      </c>
      <c r="R2818" s="4" t="b">
        <f>EXACT(VLOOKUP(A2818,Торг!$A:$A,1,0),A2818)</f>
        <v>1</v>
      </c>
    </row>
    <row r="2819" spans="1:18" ht="90" x14ac:dyDescent="0.25">
      <c r="A2819" s="110" t="s">
        <v>2417</v>
      </c>
      <c r="B2819" s="109">
        <v>184080</v>
      </c>
      <c r="C2819" s="109">
        <v>143968</v>
      </c>
      <c r="D2819" s="110" t="s">
        <v>172</v>
      </c>
      <c r="E2819" s="110" t="s">
        <v>2704</v>
      </c>
      <c r="F2819" s="110"/>
      <c r="G2819" s="110"/>
      <c r="H2819" s="110"/>
      <c r="I2819" s="110" t="s">
        <v>10</v>
      </c>
      <c r="J2819" s="111">
        <v>2481</v>
      </c>
      <c r="K2819" s="111">
        <v>3590</v>
      </c>
      <c r="L2819" s="110"/>
      <c r="M2819" s="109">
        <v>0</v>
      </c>
      <c r="N2819" s="109"/>
      <c r="O2819" s="110"/>
      <c r="P2819" s="41" t="str">
        <f t="shared" ref="P2819:P2882" si="44">_xlfn.CONCAT(M2819,IF(N2819&lt;&gt;"",_xlfn.CONCAT("ск",N2819),""))</f>
        <v>0</v>
      </c>
      <c r="Q2819" s="41" t="str">
        <f>INDEX(Торг!$J:$J,MATCH($B2819,Торг!$B:$B,0))</f>
        <v>Ориг</v>
      </c>
      <c r="R2819" s="4" t="b">
        <f>EXACT(VLOOKUP(A2819,Торг!$A:$A,1,0),A2819)</f>
        <v>1</v>
      </c>
    </row>
    <row r="2820" spans="1:18" ht="90" x14ac:dyDescent="0.25">
      <c r="A2820" s="110" t="s">
        <v>2417</v>
      </c>
      <c r="B2820" s="109">
        <v>184081</v>
      </c>
      <c r="C2820" s="109">
        <v>143969</v>
      </c>
      <c r="D2820" s="110" t="s">
        <v>171</v>
      </c>
      <c r="E2820" s="110" t="s">
        <v>2704</v>
      </c>
      <c r="F2820" s="110"/>
      <c r="G2820" s="110"/>
      <c r="H2820" s="110"/>
      <c r="I2820" s="110" t="s">
        <v>10</v>
      </c>
      <c r="J2820" s="111">
        <v>2481</v>
      </c>
      <c r="K2820" s="111">
        <v>3590</v>
      </c>
      <c r="L2820" s="110"/>
      <c r="M2820" s="109">
        <v>0</v>
      </c>
      <c r="N2820" s="109"/>
      <c r="O2820" s="110"/>
      <c r="P2820" s="41" t="str">
        <f t="shared" si="44"/>
        <v>0</v>
      </c>
      <c r="Q2820" s="41" t="str">
        <f>INDEX(Торг!$J:$J,MATCH($B2820,Торг!$B:$B,0))</f>
        <v>Ориг</v>
      </c>
      <c r="R2820" s="4" t="b">
        <f>EXACT(VLOOKUP(A2820,Торг!$A:$A,1,0),A2820)</f>
        <v>1</v>
      </c>
    </row>
    <row r="2821" spans="1:18" ht="90" x14ac:dyDescent="0.25">
      <c r="A2821" s="110" t="s">
        <v>2417</v>
      </c>
      <c r="B2821" s="109">
        <v>184082</v>
      </c>
      <c r="C2821" s="109">
        <v>143970</v>
      </c>
      <c r="D2821" s="110" t="s">
        <v>170</v>
      </c>
      <c r="E2821" s="110" t="s">
        <v>2704</v>
      </c>
      <c r="F2821" s="110"/>
      <c r="G2821" s="110"/>
      <c r="H2821" s="110"/>
      <c r="I2821" s="110" t="s">
        <v>10</v>
      </c>
      <c r="J2821" s="111">
        <v>2481</v>
      </c>
      <c r="K2821" s="111">
        <v>3590</v>
      </c>
      <c r="L2821" s="110"/>
      <c r="M2821" s="109">
        <v>0</v>
      </c>
      <c r="N2821" s="109"/>
      <c r="O2821" s="110"/>
      <c r="P2821" s="41" t="str">
        <f t="shared" si="44"/>
        <v>0</v>
      </c>
      <c r="Q2821" s="41" t="str">
        <f>INDEX(Торг!$J:$J,MATCH($B2821,Торг!$B:$B,0))</f>
        <v>Ориг</v>
      </c>
      <c r="R2821" s="4" t="b">
        <f>EXACT(VLOOKUP(A2821,Торг!$A:$A,1,0),A2821)</f>
        <v>1</v>
      </c>
    </row>
    <row r="2822" spans="1:18" ht="90" x14ac:dyDescent="0.25">
      <c r="A2822" s="110" t="s">
        <v>2417</v>
      </c>
      <c r="B2822" s="109">
        <v>184083</v>
      </c>
      <c r="C2822" s="109">
        <v>143934</v>
      </c>
      <c r="D2822" s="110" t="s">
        <v>169</v>
      </c>
      <c r="E2822" s="110" t="s">
        <v>2704</v>
      </c>
      <c r="F2822" s="110"/>
      <c r="G2822" s="110"/>
      <c r="H2822" s="110"/>
      <c r="I2822" s="110" t="s">
        <v>10</v>
      </c>
      <c r="J2822" s="111">
        <v>2481</v>
      </c>
      <c r="K2822" s="111">
        <v>3590</v>
      </c>
      <c r="L2822" s="110"/>
      <c r="M2822" s="109">
        <v>0</v>
      </c>
      <c r="N2822" s="109"/>
      <c r="O2822" s="110"/>
      <c r="P2822" s="41" t="str">
        <f t="shared" si="44"/>
        <v>0</v>
      </c>
      <c r="Q2822" s="41" t="str">
        <f>INDEX(Торг!$J:$J,MATCH($B2822,Торг!$B:$B,0))</f>
        <v>Ориг</v>
      </c>
      <c r="R2822" s="4" t="b">
        <f>EXACT(VLOOKUP(A2822,Торг!$A:$A,1,0),A2822)</f>
        <v>1</v>
      </c>
    </row>
    <row r="2823" spans="1:18" ht="90" x14ac:dyDescent="0.25">
      <c r="A2823" s="110" t="s">
        <v>2417</v>
      </c>
      <c r="B2823" s="109">
        <v>184084</v>
      </c>
      <c r="C2823" s="109">
        <v>143971</v>
      </c>
      <c r="D2823" s="110" t="s">
        <v>168</v>
      </c>
      <c r="E2823" s="110" t="s">
        <v>2704</v>
      </c>
      <c r="F2823" s="110"/>
      <c r="G2823" s="110"/>
      <c r="H2823" s="110"/>
      <c r="I2823" s="110" t="s">
        <v>10</v>
      </c>
      <c r="J2823" s="111">
        <v>2481</v>
      </c>
      <c r="K2823" s="111">
        <v>3590</v>
      </c>
      <c r="L2823" s="110"/>
      <c r="M2823" s="109">
        <v>0</v>
      </c>
      <c r="N2823" s="109"/>
      <c r="O2823" s="110"/>
      <c r="P2823" s="41" t="str">
        <f t="shared" si="44"/>
        <v>0</v>
      </c>
      <c r="Q2823" s="41" t="str">
        <f>INDEX(Торг!$J:$J,MATCH($B2823,Торг!$B:$B,0))</f>
        <v>Ориг</v>
      </c>
      <c r="R2823" s="4" t="b">
        <f>EXACT(VLOOKUP(A2823,Торг!$A:$A,1,0),A2823)</f>
        <v>1</v>
      </c>
    </row>
    <row r="2824" spans="1:18" ht="90" x14ac:dyDescent="0.25">
      <c r="A2824" s="110" t="s">
        <v>2417</v>
      </c>
      <c r="B2824" s="109">
        <v>184085</v>
      </c>
      <c r="C2824" s="109">
        <v>143972</v>
      </c>
      <c r="D2824" s="110" t="s">
        <v>167</v>
      </c>
      <c r="E2824" s="110" t="s">
        <v>2704</v>
      </c>
      <c r="F2824" s="110"/>
      <c r="G2824" s="110"/>
      <c r="H2824" s="110"/>
      <c r="I2824" s="110" t="s">
        <v>10</v>
      </c>
      <c r="J2824" s="111">
        <v>2481</v>
      </c>
      <c r="K2824" s="111">
        <v>3590</v>
      </c>
      <c r="L2824" s="110"/>
      <c r="M2824" s="109">
        <v>0</v>
      </c>
      <c r="N2824" s="109"/>
      <c r="O2824" s="110"/>
      <c r="P2824" s="41" t="str">
        <f t="shared" si="44"/>
        <v>0</v>
      </c>
      <c r="Q2824" s="41" t="str">
        <f>INDEX(Торг!$J:$J,MATCH($B2824,Торг!$B:$B,0))</f>
        <v>Ориг</v>
      </c>
      <c r="R2824" s="4" t="b">
        <f>EXACT(VLOOKUP(A2824,Торг!$A:$A,1,0),A2824)</f>
        <v>1</v>
      </c>
    </row>
    <row r="2825" spans="1:18" ht="60" x14ac:dyDescent="0.25">
      <c r="A2825" s="110" t="s">
        <v>2420</v>
      </c>
      <c r="B2825" s="109">
        <v>184329</v>
      </c>
      <c r="C2825" s="109">
        <v>69587</v>
      </c>
      <c r="D2825" s="110" t="s">
        <v>166</v>
      </c>
      <c r="E2825" s="110" t="s">
        <v>2704</v>
      </c>
      <c r="F2825" s="110"/>
      <c r="G2825" s="110"/>
      <c r="H2825" s="110"/>
      <c r="I2825" s="110" t="s">
        <v>10</v>
      </c>
      <c r="J2825" s="111">
        <v>4100</v>
      </c>
      <c r="K2825" s="111">
        <v>5390</v>
      </c>
      <c r="L2825" s="110" t="s">
        <v>2647</v>
      </c>
      <c r="M2825" s="109">
        <v>1</v>
      </c>
      <c r="N2825" s="109"/>
      <c r="O2825" s="110"/>
      <c r="P2825" s="41" t="str">
        <f t="shared" si="44"/>
        <v>1</v>
      </c>
      <c r="Q2825" s="41" t="str">
        <f>INDEX(Торг!$J:$J,MATCH($B2825,Торг!$B:$B,0))</f>
        <v>Ориг</v>
      </c>
      <c r="R2825" s="4" t="b">
        <f>EXACT(VLOOKUP(A2825,Торг!$A:$A,1,0),A2825)</f>
        <v>1</v>
      </c>
    </row>
    <row r="2826" spans="1:18" ht="60" x14ac:dyDescent="0.25">
      <c r="A2826" s="110" t="s">
        <v>2420</v>
      </c>
      <c r="B2826" s="109">
        <v>184330</v>
      </c>
      <c r="C2826" s="109">
        <v>89173</v>
      </c>
      <c r="D2826" s="110" t="s">
        <v>165</v>
      </c>
      <c r="E2826" s="110" t="s">
        <v>2704</v>
      </c>
      <c r="F2826" s="110"/>
      <c r="G2826" s="110"/>
      <c r="H2826" s="110"/>
      <c r="I2826" s="110" t="s">
        <v>10</v>
      </c>
      <c r="J2826" s="111">
        <v>4700</v>
      </c>
      <c r="K2826" s="111">
        <v>6190</v>
      </c>
      <c r="L2826" s="110" t="s">
        <v>2647</v>
      </c>
      <c r="M2826" s="109">
        <v>1</v>
      </c>
      <c r="N2826" s="109"/>
      <c r="O2826" s="110"/>
      <c r="P2826" s="41" t="str">
        <f t="shared" si="44"/>
        <v>1</v>
      </c>
      <c r="Q2826" s="41" t="str">
        <f>INDEX(Торг!$J:$J,MATCH($B2826,Торг!$B:$B,0))</f>
        <v>Ориг</v>
      </c>
      <c r="R2826" s="4" t="b">
        <f>EXACT(VLOOKUP(A2826,Торг!$A:$A,1,0),A2826)</f>
        <v>1</v>
      </c>
    </row>
    <row r="2827" spans="1:18" ht="60" x14ac:dyDescent="0.25">
      <c r="A2827" s="110" t="s">
        <v>2420</v>
      </c>
      <c r="B2827" s="109">
        <v>184331</v>
      </c>
      <c r="C2827" s="109">
        <v>89174</v>
      </c>
      <c r="D2827" s="110" t="s">
        <v>164</v>
      </c>
      <c r="E2827" s="110" t="s">
        <v>2704</v>
      </c>
      <c r="F2827" s="110"/>
      <c r="G2827" s="110"/>
      <c r="H2827" s="110"/>
      <c r="I2827" s="110" t="s">
        <v>10</v>
      </c>
      <c r="J2827" s="111">
        <v>4700</v>
      </c>
      <c r="K2827" s="111">
        <v>6190</v>
      </c>
      <c r="L2827" s="110" t="s">
        <v>2647</v>
      </c>
      <c r="M2827" s="109">
        <v>1</v>
      </c>
      <c r="N2827" s="109"/>
      <c r="O2827" s="110"/>
      <c r="P2827" s="41" t="str">
        <f t="shared" si="44"/>
        <v>1</v>
      </c>
      <c r="Q2827" s="41" t="str">
        <f>INDEX(Торг!$J:$J,MATCH($B2827,Торг!$B:$B,0))</f>
        <v>Ориг</v>
      </c>
      <c r="R2827" s="4" t="b">
        <f>EXACT(VLOOKUP(A2827,Торг!$A:$A,1,0),A2827)</f>
        <v>1</v>
      </c>
    </row>
    <row r="2828" spans="1:18" ht="75" x14ac:dyDescent="0.25">
      <c r="A2828" s="110" t="s">
        <v>2420</v>
      </c>
      <c r="B2828" s="109">
        <v>184332</v>
      </c>
      <c r="C2828" s="109">
        <v>89175</v>
      </c>
      <c r="D2828" s="110" t="s">
        <v>163</v>
      </c>
      <c r="E2828" s="110" t="s">
        <v>2704</v>
      </c>
      <c r="F2828" s="110"/>
      <c r="G2828" s="110"/>
      <c r="H2828" s="110"/>
      <c r="I2828" s="110" t="s">
        <v>10</v>
      </c>
      <c r="J2828" s="111">
        <v>4700</v>
      </c>
      <c r="K2828" s="111">
        <v>6190</v>
      </c>
      <c r="L2828" s="110" t="s">
        <v>2647</v>
      </c>
      <c r="M2828" s="109">
        <v>1</v>
      </c>
      <c r="N2828" s="109"/>
      <c r="O2828" s="110"/>
      <c r="P2828" s="41" t="str">
        <f t="shared" si="44"/>
        <v>1</v>
      </c>
      <c r="Q2828" s="41" t="str">
        <f>INDEX(Торг!$J:$J,MATCH($B2828,Торг!$B:$B,0))</f>
        <v>Ориг</v>
      </c>
      <c r="R2828" s="4" t="b">
        <f>EXACT(VLOOKUP(A2828,Торг!$A:$A,1,0),A2828)</f>
        <v>1</v>
      </c>
    </row>
    <row r="2829" spans="1:18" ht="60" x14ac:dyDescent="0.25">
      <c r="A2829" s="110" t="s">
        <v>2420</v>
      </c>
      <c r="B2829" s="109">
        <v>184333</v>
      </c>
      <c r="C2829" s="109">
        <v>89176</v>
      </c>
      <c r="D2829" s="110" t="s">
        <v>162</v>
      </c>
      <c r="E2829" s="110" t="s">
        <v>2704</v>
      </c>
      <c r="F2829" s="110"/>
      <c r="G2829" s="110"/>
      <c r="H2829" s="110"/>
      <c r="I2829" s="110" t="s">
        <v>10</v>
      </c>
      <c r="J2829" s="111">
        <v>4700</v>
      </c>
      <c r="K2829" s="111">
        <v>6190</v>
      </c>
      <c r="L2829" s="110" t="s">
        <v>2647</v>
      </c>
      <c r="M2829" s="109">
        <v>1</v>
      </c>
      <c r="N2829" s="109"/>
      <c r="O2829" s="110"/>
      <c r="P2829" s="41" t="str">
        <f t="shared" si="44"/>
        <v>1</v>
      </c>
      <c r="Q2829" s="41" t="str">
        <f>INDEX(Торг!$J:$J,MATCH($B2829,Торг!$B:$B,0))</f>
        <v>Ориг</v>
      </c>
      <c r="R2829" s="4" t="b">
        <f>EXACT(VLOOKUP(A2829,Торг!$A:$A,1,0),A2829)</f>
        <v>1</v>
      </c>
    </row>
    <row r="2830" spans="1:18" ht="60" x14ac:dyDescent="0.25">
      <c r="A2830" s="110" t="s">
        <v>2420</v>
      </c>
      <c r="B2830" s="109">
        <v>184334</v>
      </c>
      <c r="C2830" s="109">
        <v>89177</v>
      </c>
      <c r="D2830" s="110" t="s">
        <v>161</v>
      </c>
      <c r="E2830" s="110" t="s">
        <v>2704</v>
      </c>
      <c r="F2830" s="110"/>
      <c r="G2830" s="110"/>
      <c r="H2830" s="110"/>
      <c r="I2830" s="110" t="s">
        <v>10</v>
      </c>
      <c r="J2830" s="111">
        <v>4700</v>
      </c>
      <c r="K2830" s="111">
        <v>6190</v>
      </c>
      <c r="L2830" s="110" t="s">
        <v>2647</v>
      </c>
      <c r="M2830" s="109">
        <v>1</v>
      </c>
      <c r="N2830" s="109"/>
      <c r="O2830" s="110"/>
      <c r="P2830" s="41" t="str">
        <f t="shared" si="44"/>
        <v>1</v>
      </c>
      <c r="Q2830" s="41" t="str">
        <f>INDEX(Торг!$J:$J,MATCH($B2830,Торг!$B:$B,0))</f>
        <v>Ориг</v>
      </c>
      <c r="R2830" s="4" t="b">
        <f>EXACT(VLOOKUP(A2830,Торг!$A:$A,1,0),A2830)</f>
        <v>1</v>
      </c>
    </row>
    <row r="2831" spans="1:18" ht="60" x14ac:dyDescent="0.25">
      <c r="A2831" s="110" t="s">
        <v>2420</v>
      </c>
      <c r="B2831" s="109">
        <v>184335</v>
      </c>
      <c r="C2831" s="109">
        <v>89178</v>
      </c>
      <c r="D2831" s="110" t="s">
        <v>160</v>
      </c>
      <c r="E2831" s="110" t="s">
        <v>2704</v>
      </c>
      <c r="F2831" s="110"/>
      <c r="G2831" s="110"/>
      <c r="H2831" s="110"/>
      <c r="I2831" s="110" t="s">
        <v>10</v>
      </c>
      <c r="J2831" s="111">
        <v>4700</v>
      </c>
      <c r="K2831" s="111">
        <v>6190</v>
      </c>
      <c r="L2831" s="110" t="s">
        <v>2647</v>
      </c>
      <c r="M2831" s="109">
        <v>1</v>
      </c>
      <c r="N2831" s="109"/>
      <c r="O2831" s="110"/>
      <c r="P2831" s="41" t="str">
        <f t="shared" si="44"/>
        <v>1</v>
      </c>
      <c r="Q2831" s="41" t="str">
        <f>INDEX(Торг!$J:$J,MATCH($B2831,Торг!$B:$B,0))</f>
        <v>Ориг</v>
      </c>
      <c r="R2831" s="4" t="b">
        <f>EXACT(VLOOKUP(A2831,Торг!$A:$A,1,0),A2831)</f>
        <v>1</v>
      </c>
    </row>
    <row r="2832" spans="1:18" ht="60" x14ac:dyDescent="0.25">
      <c r="A2832" s="110" t="s">
        <v>2420</v>
      </c>
      <c r="B2832" s="109">
        <v>184336</v>
      </c>
      <c r="C2832" s="109">
        <v>89179</v>
      </c>
      <c r="D2832" s="110" t="s">
        <v>159</v>
      </c>
      <c r="E2832" s="110" t="s">
        <v>2704</v>
      </c>
      <c r="F2832" s="110"/>
      <c r="G2832" s="110"/>
      <c r="H2832" s="110"/>
      <c r="I2832" s="110" t="s">
        <v>10</v>
      </c>
      <c r="J2832" s="111">
        <v>4700</v>
      </c>
      <c r="K2832" s="111">
        <v>6190</v>
      </c>
      <c r="L2832" s="110" t="s">
        <v>2647</v>
      </c>
      <c r="M2832" s="109">
        <v>1</v>
      </c>
      <c r="N2832" s="109"/>
      <c r="O2832" s="110"/>
      <c r="P2832" s="41" t="str">
        <f t="shared" si="44"/>
        <v>1</v>
      </c>
      <c r="Q2832" s="41" t="str">
        <f>INDEX(Торг!$J:$J,MATCH($B2832,Торг!$B:$B,0))</f>
        <v>Ориг</v>
      </c>
      <c r="R2832" s="4" t="b">
        <f>EXACT(VLOOKUP(A2832,Торг!$A:$A,1,0),A2832)</f>
        <v>1</v>
      </c>
    </row>
    <row r="2833" spans="1:18" ht="60" x14ac:dyDescent="0.25">
      <c r="A2833" s="110" t="s">
        <v>2420</v>
      </c>
      <c r="B2833" s="109">
        <v>184337</v>
      </c>
      <c r="C2833" s="109">
        <v>89180</v>
      </c>
      <c r="D2833" s="110" t="s">
        <v>158</v>
      </c>
      <c r="E2833" s="110" t="s">
        <v>2704</v>
      </c>
      <c r="F2833" s="110"/>
      <c r="G2833" s="110"/>
      <c r="H2833" s="110"/>
      <c r="I2833" s="110" t="s">
        <v>10</v>
      </c>
      <c r="J2833" s="111">
        <v>4700</v>
      </c>
      <c r="K2833" s="111">
        <v>6190</v>
      </c>
      <c r="L2833" s="110" t="s">
        <v>2647</v>
      </c>
      <c r="M2833" s="109">
        <v>1</v>
      </c>
      <c r="N2833" s="109"/>
      <c r="O2833" s="110"/>
      <c r="P2833" s="41" t="str">
        <f t="shared" si="44"/>
        <v>1</v>
      </c>
      <c r="Q2833" s="41" t="str">
        <f>INDEX(Торг!$J:$J,MATCH($B2833,Торг!$B:$B,0))</f>
        <v>Ориг</v>
      </c>
      <c r="R2833" s="4" t="b">
        <f>EXACT(VLOOKUP(A2833,Торг!$A:$A,1,0),A2833)</f>
        <v>1</v>
      </c>
    </row>
    <row r="2834" spans="1:18" ht="60" x14ac:dyDescent="0.25">
      <c r="A2834" s="110" t="s">
        <v>2420</v>
      </c>
      <c r="B2834" s="109">
        <v>184338</v>
      </c>
      <c r="C2834" s="109">
        <v>89181</v>
      </c>
      <c r="D2834" s="110" t="s">
        <v>157</v>
      </c>
      <c r="E2834" s="110" t="s">
        <v>2704</v>
      </c>
      <c r="F2834" s="110"/>
      <c r="G2834" s="110"/>
      <c r="H2834" s="110"/>
      <c r="I2834" s="110" t="s">
        <v>10</v>
      </c>
      <c r="J2834" s="111">
        <v>4700</v>
      </c>
      <c r="K2834" s="111">
        <v>6190</v>
      </c>
      <c r="L2834" s="110" t="s">
        <v>2647</v>
      </c>
      <c r="M2834" s="109">
        <v>1</v>
      </c>
      <c r="N2834" s="109"/>
      <c r="O2834" s="110"/>
      <c r="P2834" s="41" t="str">
        <f t="shared" si="44"/>
        <v>1</v>
      </c>
      <c r="Q2834" s="41" t="str">
        <f>INDEX(Торг!$J:$J,MATCH($B2834,Торг!$B:$B,0))</f>
        <v>Ориг</v>
      </c>
      <c r="R2834" s="4" t="b">
        <f>EXACT(VLOOKUP(A2834,Торг!$A:$A,1,0),A2834)</f>
        <v>1</v>
      </c>
    </row>
    <row r="2835" spans="1:18" ht="60" x14ac:dyDescent="0.25">
      <c r="A2835" s="110" t="s">
        <v>2420</v>
      </c>
      <c r="B2835" s="109">
        <v>184339</v>
      </c>
      <c r="C2835" s="109">
        <v>89182</v>
      </c>
      <c r="D2835" s="110" t="s">
        <v>156</v>
      </c>
      <c r="E2835" s="110" t="s">
        <v>2704</v>
      </c>
      <c r="F2835" s="110"/>
      <c r="G2835" s="110"/>
      <c r="H2835" s="110"/>
      <c r="I2835" s="110" t="s">
        <v>10</v>
      </c>
      <c r="J2835" s="111">
        <v>4700</v>
      </c>
      <c r="K2835" s="111">
        <v>6190</v>
      </c>
      <c r="L2835" s="110" t="s">
        <v>2647</v>
      </c>
      <c r="M2835" s="109">
        <v>1</v>
      </c>
      <c r="N2835" s="109"/>
      <c r="O2835" s="110"/>
      <c r="P2835" s="41" t="str">
        <f t="shared" si="44"/>
        <v>1</v>
      </c>
      <c r="Q2835" s="41" t="str">
        <f>INDEX(Торг!$J:$J,MATCH($B2835,Торг!$B:$B,0))</f>
        <v>Ориг</v>
      </c>
      <c r="R2835" s="4" t="b">
        <f>EXACT(VLOOKUP(A2835,Торг!$A:$A,1,0),A2835)</f>
        <v>1</v>
      </c>
    </row>
    <row r="2836" spans="1:18" ht="60" x14ac:dyDescent="0.25">
      <c r="A2836" s="110" t="s">
        <v>2420</v>
      </c>
      <c r="B2836" s="109">
        <v>184340</v>
      </c>
      <c r="C2836" s="109">
        <v>89183</v>
      </c>
      <c r="D2836" s="110" t="s">
        <v>155</v>
      </c>
      <c r="E2836" s="110" t="s">
        <v>2704</v>
      </c>
      <c r="F2836" s="110"/>
      <c r="G2836" s="110"/>
      <c r="H2836" s="110"/>
      <c r="I2836" s="110" t="s">
        <v>10</v>
      </c>
      <c r="J2836" s="111">
        <v>4700</v>
      </c>
      <c r="K2836" s="111">
        <v>6190</v>
      </c>
      <c r="L2836" s="110" t="s">
        <v>2647</v>
      </c>
      <c r="M2836" s="109">
        <v>1</v>
      </c>
      <c r="N2836" s="109"/>
      <c r="O2836" s="110"/>
      <c r="P2836" s="41" t="str">
        <f t="shared" si="44"/>
        <v>1</v>
      </c>
      <c r="Q2836" s="41" t="str">
        <f>INDEX(Торг!$J:$J,MATCH($B2836,Торг!$B:$B,0))</f>
        <v>Ориг</v>
      </c>
      <c r="R2836" s="4" t="b">
        <f>EXACT(VLOOKUP(A2836,Торг!$A:$A,1,0),A2836)</f>
        <v>1</v>
      </c>
    </row>
    <row r="2837" spans="1:18" ht="60" x14ac:dyDescent="0.25">
      <c r="A2837" s="110" t="s">
        <v>2420</v>
      </c>
      <c r="B2837" s="109">
        <v>184341</v>
      </c>
      <c r="C2837" s="109">
        <v>89184</v>
      </c>
      <c r="D2837" s="110" t="s">
        <v>154</v>
      </c>
      <c r="E2837" s="110" t="s">
        <v>2704</v>
      </c>
      <c r="F2837" s="110"/>
      <c r="G2837" s="110"/>
      <c r="H2837" s="110"/>
      <c r="I2837" s="110" t="s">
        <v>10</v>
      </c>
      <c r="J2837" s="111">
        <v>4700</v>
      </c>
      <c r="K2837" s="111">
        <v>6190</v>
      </c>
      <c r="L2837" s="110" t="s">
        <v>2647</v>
      </c>
      <c r="M2837" s="109">
        <v>1</v>
      </c>
      <c r="N2837" s="109"/>
      <c r="O2837" s="110"/>
      <c r="P2837" s="41" t="str">
        <f t="shared" si="44"/>
        <v>1</v>
      </c>
      <c r="Q2837" s="41" t="str">
        <f>INDEX(Торг!$J:$J,MATCH($B2837,Торг!$B:$B,0))</f>
        <v>Ориг</v>
      </c>
      <c r="R2837" s="4" t="b">
        <f>EXACT(VLOOKUP(A2837,Торг!$A:$A,1,0),A2837)</f>
        <v>1</v>
      </c>
    </row>
    <row r="2838" spans="1:18" ht="60" x14ac:dyDescent="0.25">
      <c r="A2838" s="110" t="s">
        <v>2420</v>
      </c>
      <c r="B2838" s="109">
        <v>184342</v>
      </c>
      <c r="C2838" s="109">
        <v>69588</v>
      </c>
      <c r="D2838" s="110" t="s">
        <v>153</v>
      </c>
      <c r="E2838" s="110" t="s">
        <v>2704</v>
      </c>
      <c r="F2838" s="110"/>
      <c r="G2838" s="110"/>
      <c r="H2838" s="110"/>
      <c r="I2838" s="110" t="s">
        <v>10</v>
      </c>
      <c r="J2838" s="111">
        <v>4700</v>
      </c>
      <c r="K2838" s="111">
        <v>6190</v>
      </c>
      <c r="L2838" s="110" t="s">
        <v>2647</v>
      </c>
      <c r="M2838" s="109">
        <v>1</v>
      </c>
      <c r="N2838" s="109"/>
      <c r="O2838" s="110"/>
      <c r="P2838" s="41" t="str">
        <f t="shared" si="44"/>
        <v>1</v>
      </c>
      <c r="Q2838" s="41" t="str">
        <f>INDEX(Торг!$J:$J,MATCH($B2838,Торг!$B:$B,0))</f>
        <v>Ориг</v>
      </c>
      <c r="R2838" s="4" t="b">
        <f>EXACT(VLOOKUP(A2838,Торг!$A:$A,1,0),A2838)</f>
        <v>1</v>
      </c>
    </row>
    <row r="2839" spans="1:18" ht="60" x14ac:dyDescent="0.25">
      <c r="A2839" s="110" t="s">
        <v>2420</v>
      </c>
      <c r="B2839" s="109">
        <v>184343</v>
      </c>
      <c r="C2839" s="109">
        <v>89185</v>
      </c>
      <c r="D2839" s="110" t="s">
        <v>152</v>
      </c>
      <c r="E2839" s="110" t="s">
        <v>2704</v>
      </c>
      <c r="F2839" s="110"/>
      <c r="G2839" s="110"/>
      <c r="H2839" s="110"/>
      <c r="I2839" s="110" t="s">
        <v>10</v>
      </c>
      <c r="J2839" s="111">
        <v>4700</v>
      </c>
      <c r="K2839" s="111">
        <v>6190</v>
      </c>
      <c r="L2839" s="110" t="s">
        <v>2647</v>
      </c>
      <c r="M2839" s="109">
        <v>1</v>
      </c>
      <c r="N2839" s="109"/>
      <c r="O2839" s="110"/>
      <c r="P2839" s="41" t="str">
        <f t="shared" si="44"/>
        <v>1</v>
      </c>
      <c r="Q2839" s="41" t="str">
        <f>INDEX(Торг!$J:$J,MATCH($B2839,Торг!$B:$B,0))</f>
        <v>Ориг</v>
      </c>
      <c r="R2839" s="4" t="b">
        <f>EXACT(VLOOKUP(A2839,Торг!$A:$A,1,0),A2839)</f>
        <v>1</v>
      </c>
    </row>
    <row r="2840" spans="1:18" ht="45" x14ac:dyDescent="0.25">
      <c r="A2840" s="110" t="s">
        <v>53</v>
      </c>
      <c r="B2840" s="109">
        <v>249614</v>
      </c>
      <c r="C2840" s="109">
        <v>179991</v>
      </c>
      <c r="D2840" s="110" t="s">
        <v>2421</v>
      </c>
      <c r="E2840" s="110" t="s">
        <v>2704</v>
      </c>
      <c r="F2840" s="110"/>
      <c r="G2840" s="110" t="s">
        <v>2422</v>
      </c>
      <c r="H2840" s="110"/>
      <c r="I2840" s="110" t="s">
        <v>10</v>
      </c>
      <c r="J2840" s="111">
        <v>7700</v>
      </c>
      <c r="K2840" s="111">
        <v>9490</v>
      </c>
      <c r="L2840" s="110"/>
      <c r="M2840" s="109">
        <v>1</v>
      </c>
      <c r="N2840" s="109"/>
      <c r="O2840" s="110"/>
      <c r="P2840" s="41" t="str">
        <f t="shared" si="44"/>
        <v>1</v>
      </c>
      <c r="Q2840" s="41" t="str">
        <f>INDEX(Торг!$J:$J,MATCH($B2840,Торг!$B:$B,0))</f>
        <v>Ориг</v>
      </c>
      <c r="R2840" s="4" t="b">
        <f>EXACT(VLOOKUP(A2840,Торг!$A:$A,1,0),A2840)</f>
        <v>1</v>
      </c>
    </row>
    <row r="2841" spans="1:18" ht="45" x14ac:dyDescent="0.25">
      <c r="A2841" s="110" t="s">
        <v>53</v>
      </c>
      <c r="B2841" s="109">
        <v>249615</v>
      </c>
      <c r="C2841" s="109">
        <v>179993</v>
      </c>
      <c r="D2841" s="110" t="s">
        <v>2423</v>
      </c>
      <c r="E2841" s="110" t="s">
        <v>2704</v>
      </c>
      <c r="F2841" s="110"/>
      <c r="G2841" s="110" t="s">
        <v>2422</v>
      </c>
      <c r="H2841" s="110"/>
      <c r="I2841" s="110" t="s">
        <v>10</v>
      </c>
      <c r="J2841" s="111">
        <v>8300</v>
      </c>
      <c r="K2841" s="111">
        <v>10290</v>
      </c>
      <c r="L2841" s="110"/>
      <c r="M2841" s="109">
        <v>1</v>
      </c>
      <c r="N2841" s="109"/>
      <c r="O2841" s="110"/>
      <c r="P2841" s="41" t="str">
        <f t="shared" si="44"/>
        <v>1</v>
      </c>
      <c r="Q2841" s="41" t="str">
        <f>INDEX(Торг!$J:$J,MATCH($B2841,Торг!$B:$B,0))</f>
        <v>Ориг</v>
      </c>
      <c r="R2841" s="4" t="b">
        <f>EXACT(VLOOKUP(A2841,Торг!$A:$A,1,0),A2841)</f>
        <v>1</v>
      </c>
    </row>
    <row r="2842" spans="1:18" ht="45" x14ac:dyDescent="0.25">
      <c r="A2842" s="110" t="s">
        <v>53</v>
      </c>
      <c r="B2842" s="109">
        <v>249616</v>
      </c>
      <c r="C2842" s="109">
        <v>179994</v>
      </c>
      <c r="D2842" s="110" t="s">
        <v>2424</v>
      </c>
      <c r="E2842" s="110" t="s">
        <v>2704</v>
      </c>
      <c r="F2842" s="110"/>
      <c r="G2842" s="110" t="s">
        <v>2422</v>
      </c>
      <c r="H2842" s="110"/>
      <c r="I2842" s="110" t="s">
        <v>10</v>
      </c>
      <c r="J2842" s="111">
        <v>8300</v>
      </c>
      <c r="K2842" s="111">
        <v>10290</v>
      </c>
      <c r="L2842" s="110"/>
      <c r="M2842" s="109">
        <v>1</v>
      </c>
      <c r="N2842" s="109"/>
      <c r="O2842" s="110"/>
      <c r="P2842" s="41" t="str">
        <f t="shared" si="44"/>
        <v>1</v>
      </c>
      <c r="Q2842" s="41" t="str">
        <f>INDEX(Торг!$J:$J,MATCH($B2842,Торг!$B:$B,0))</f>
        <v>Ориг</v>
      </c>
      <c r="R2842" s="4" t="b">
        <f>EXACT(VLOOKUP(A2842,Торг!$A:$A,1,0),A2842)</f>
        <v>1</v>
      </c>
    </row>
    <row r="2843" spans="1:18" ht="45" x14ac:dyDescent="0.25">
      <c r="A2843" s="110" t="s">
        <v>53</v>
      </c>
      <c r="B2843" s="109">
        <v>249617</v>
      </c>
      <c r="C2843" s="109">
        <v>179995</v>
      </c>
      <c r="D2843" s="110" t="s">
        <v>2425</v>
      </c>
      <c r="E2843" s="110" t="s">
        <v>2704</v>
      </c>
      <c r="F2843" s="110"/>
      <c r="G2843" s="110" t="s">
        <v>2422</v>
      </c>
      <c r="H2843" s="110"/>
      <c r="I2843" s="110" t="s">
        <v>10</v>
      </c>
      <c r="J2843" s="111">
        <v>8300</v>
      </c>
      <c r="K2843" s="111">
        <v>10290</v>
      </c>
      <c r="L2843" s="110"/>
      <c r="M2843" s="109">
        <v>1</v>
      </c>
      <c r="N2843" s="109"/>
      <c r="O2843" s="110"/>
      <c r="P2843" s="41" t="str">
        <f t="shared" si="44"/>
        <v>1</v>
      </c>
      <c r="Q2843" s="41" t="str">
        <f>INDEX(Торг!$J:$J,MATCH($B2843,Торг!$B:$B,0))</f>
        <v>Ориг</v>
      </c>
      <c r="R2843" s="4" t="b">
        <f>EXACT(VLOOKUP(A2843,Торг!$A:$A,1,0),A2843)</f>
        <v>1</v>
      </c>
    </row>
    <row r="2844" spans="1:18" ht="45" x14ac:dyDescent="0.25">
      <c r="A2844" s="110" t="s">
        <v>53</v>
      </c>
      <c r="B2844" s="109">
        <v>249618</v>
      </c>
      <c r="C2844" s="109">
        <v>179996</v>
      </c>
      <c r="D2844" s="110" t="s">
        <v>2426</v>
      </c>
      <c r="E2844" s="110" t="s">
        <v>2704</v>
      </c>
      <c r="F2844" s="110"/>
      <c r="G2844" s="110" t="s">
        <v>2422</v>
      </c>
      <c r="H2844" s="110"/>
      <c r="I2844" s="110" t="s">
        <v>10</v>
      </c>
      <c r="J2844" s="111">
        <v>8300</v>
      </c>
      <c r="K2844" s="111">
        <v>10290</v>
      </c>
      <c r="L2844" s="110"/>
      <c r="M2844" s="109">
        <v>1</v>
      </c>
      <c r="N2844" s="109"/>
      <c r="O2844" s="110"/>
      <c r="P2844" s="41" t="str">
        <f t="shared" si="44"/>
        <v>1</v>
      </c>
      <c r="Q2844" s="41" t="str">
        <f>INDEX(Торг!$J:$J,MATCH($B2844,Торг!$B:$B,0))</f>
        <v>Ориг</v>
      </c>
      <c r="R2844" s="4" t="b">
        <f>EXACT(VLOOKUP(A2844,Торг!$A:$A,1,0),A2844)</f>
        <v>1</v>
      </c>
    </row>
    <row r="2845" spans="1:18" ht="60" x14ac:dyDescent="0.25">
      <c r="A2845" s="110" t="s">
        <v>53</v>
      </c>
      <c r="B2845" s="109">
        <v>249619</v>
      </c>
      <c r="C2845" s="109">
        <v>179997</v>
      </c>
      <c r="D2845" s="110" t="s">
        <v>2427</v>
      </c>
      <c r="E2845" s="110" t="s">
        <v>2704</v>
      </c>
      <c r="F2845" s="110"/>
      <c r="G2845" s="110" t="s">
        <v>2422</v>
      </c>
      <c r="H2845" s="110"/>
      <c r="I2845" s="110" t="s">
        <v>10</v>
      </c>
      <c r="J2845" s="111">
        <v>8300</v>
      </c>
      <c r="K2845" s="111">
        <v>10290</v>
      </c>
      <c r="L2845" s="110"/>
      <c r="M2845" s="109">
        <v>1</v>
      </c>
      <c r="N2845" s="109"/>
      <c r="O2845" s="110"/>
      <c r="P2845" s="41" t="str">
        <f t="shared" si="44"/>
        <v>1</v>
      </c>
      <c r="Q2845" s="41" t="str">
        <f>INDEX(Торг!$J:$J,MATCH($B2845,Торг!$B:$B,0))</f>
        <v>Ориг</v>
      </c>
      <c r="R2845" s="4" t="b">
        <f>EXACT(VLOOKUP(A2845,Торг!$A:$A,1,0),A2845)</f>
        <v>1</v>
      </c>
    </row>
    <row r="2846" spans="1:18" ht="45" x14ac:dyDescent="0.25">
      <c r="A2846" s="110" t="s">
        <v>53</v>
      </c>
      <c r="B2846" s="109">
        <v>249620</v>
      </c>
      <c r="C2846" s="109">
        <v>179998</v>
      </c>
      <c r="D2846" s="110" t="s">
        <v>2428</v>
      </c>
      <c r="E2846" s="110" t="s">
        <v>2704</v>
      </c>
      <c r="F2846" s="110"/>
      <c r="G2846" s="110" t="s">
        <v>2422</v>
      </c>
      <c r="H2846" s="110"/>
      <c r="I2846" s="110" t="s">
        <v>10</v>
      </c>
      <c r="J2846" s="111">
        <v>8300</v>
      </c>
      <c r="K2846" s="111">
        <v>10290</v>
      </c>
      <c r="L2846" s="110"/>
      <c r="M2846" s="109">
        <v>1</v>
      </c>
      <c r="N2846" s="109"/>
      <c r="O2846" s="110"/>
      <c r="P2846" s="41" t="str">
        <f t="shared" si="44"/>
        <v>1</v>
      </c>
      <c r="Q2846" s="41" t="str">
        <f>INDEX(Торг!$J:$J,MATCH($B2846,Торг!$B:$B,0))</f>
        <v>Ориг</v>
      </c>
      <c r="R2846" s="4" t="b">
        <f>EXACT(VLOOKUP(A2846,Торг!$A:$A,1,0),A2846)</f>
        <v>1</v>
      </c>
    </row>
    <row r="2847" spans="1:18" ht="60" x14ac:dyDescent="0.25">
      <c r="A2847" s="110" t="s">
        <v>53</v>
      </c>
      <c r="B2847" s="109">
        <v>249621</v>
      </c>
      <c r="C2847" s="109">
        <v>179999</v>
      </c>
      <c r="D2847" s="110" t="s">
        <v>2429</v>
      </c>
      <c r="E2847" s="110" t="s">
        <v>2704</v>
      </c>
      <c r="F2847" s="110"/>
      <c r="G2847" s="110" t="s">
        <v>2422</v>
      </c>
      <c r="H2847" s="110"/>
      <c r="I2847" s="110" t="s">
        <v>10</v>
      </c>
      <c r="J2847" s="111">
        <v>8300</v>
      </c>
      <c r="K2847" s="111">
        <v>10290</v>
      </c>
      <c r="L2847" s="110"/>
      <c r="M2847" s="109">
        <v>1</v>
      </c>
      <c r="N2847" s="109"/>
      <c r="O2847" s="110"/>
      <c r="P2847" s="41" t="str">
        <f t="shared" si="44"/>
        <v>1</v>
      </c>
      <c r="Q2847" s="41" t="str">
        <f>INDEX(Торг!$J:$J,MATCH($B2847,Торг!$B:$B,0))</f>
        <v>Ориг</v>
      </c>
      <c r="R2847" s="4" t="b">
        <f>EXACT(VLOOKUP(A2847,Торг!$A:$A,1,0),A2847)</f>
        <v>1</v>
      </c>
    </row>
    <row r="2848" spans="1:18" ht="45" x14ac:dyDescent="0.25">
      <c r="A2848" s="110" t="s">
        <v>53</v>
      </c>
      <c r="B2848" s="109">
        <v>249622</v>
      </c>
      <c r="C2848" s="109">
        <v>180000</v>
      </c>
      <c r="D2848" s="110" t="s">
        <v>2430</v>
      </c>
      <c r="E2848" s="110" t="s">
        <v>2704</v>
      </c>
      <c r="F2848" s="110"/>
      <c r="G2848" s="110" t="s">
        <v>2422</v>
      </c>
      <c r="H2848" s="110"/>
      <c r="I2848" s="110" t="s">
        <v>10</v>
      </c>
      <c r="J2848" s="111">
        <v>8300</v>
      </c>
      <c r="K2848" s="111">
        <v>10290</v>
      </c>
      <c r="L2848" s="110"/>
      <c r="M2848" s="109">
        <v>1</v>
      </c>
      <c r="N2848" s="109"/>
      <c r="O2848" s="110"/>
      <c r="P2848" s="41" t="str">
        <f t="shared" si="44"/>
        <v>1</v>
      </c>
      <c r="Q2848" s="41" t="str">
        <f>INDEX(Торг!$J:$J,MATCH($B2848,Торг!$B:$B,0))</f>
        <v>Ориг</v>
      </c>
      <c r="R2848" s="4" t="b">
        <f>EXACT(VLOOKUP(A2848,Торг!$A:$A,1,0),A2848)</f>
        <v>1</v>
      </c>
    </row>
    <row r="2849" spans="1:18" ht="60" x14ac:dyDescent="0.25">
      <c r="A2849" s="110" t="s">
        <v>53</v>
      </c>
      <c r="B2849" s="109">
        <v>249623</v>
      </c>
      <c r="C2849" s="109">
        <v>180001</v>
      </c>
      <c r="D2849" s="110" t="s">
        <v>2431</v>
      </c>
      <c r="E2849" s="110" t="s">
        <v>2704</v>
      </c>
      <c r="F2849" s="110"/>
      <c r="G2849" s="110" t="s">
        <v>2422</v>
      </c>
      <c r="H2849" s="110"/>
      <c r="I2849" s="110" t="s">
        <v>10</v>
      </c>
      <c r="J2849" s="111">
        <v>8300</v>
      </c>
      <c r="K2849" s="111">
        <v>10290</v>
      </c>
      <c r="L2849" s="110"/>
      <c r="M2849" s="109">
        <v>1</v>
      </c>
      <c r="N2849" s="109"/>
      <c r="O2849" s="110"/>
      <c r="P2849" s="41" t="str">
        <f t="shared" si="44"/>
        <v>1</v>
      </c>
      <c r="Q2849" s="41" t="str">
        <f>INDEX(Торг!$J:$J,MATCH($B2849,Торг!$B:$B,0))</f>
        <v>Ориг</v>
      </c>
      <c r="R2849" s="4" t="b">
        <f>EXACT(VLOOKUP(A2849,Торг!$A:$A,1,0),A2849)</f>
        <v>1</v>
      </c>
    </row>
    <row r="2850" spans="1:18" ht="45" x14ac:dyDescent="0.25">
      <c r="A2850" s="110" t="s">
        <v>53</v>
      </c>
      <c r="B2850" s="109">
        <v>249624</v>
      </c>
      <c r="C2850" s="109">
        <v>180002</v>
      </c>
      <c r="D2850" s="110" t="s">
        <v>2432</v>
      </c>
      <c r="E2850" s="110" t="s">
        <v>2704</v>
      </c>
      <c r="F2850" s="110"/>
      <c r="G2850" s="110" t="s">
        <v>2422</v>
      </c>
      <c r="H2850" s="110"/>
      <c r="I2850" s="110" t="s">
        <v>10</v>
      </c>
      <c r="J2850" s="111">
        <v>8300</v>
      </c>
      <c r="K2850" s="111">
        <v>10290</v>
      </c>
      <c r="L2850" s="110"/>
      <c r="M2850" s="109">
        <v>1</v>
      </c>
      <c r="N2850" s="109"/>
      <c r="O2850" s="110"/>
      <c r="P2850" s="41" t="str">
        <f t="shared" si="44"/>
        <v>1</v>
      </c>
      <c r="Q2850" s="41" t="str">
        <f>INDEX(Торг!$J:$J,MATCH($B2850,Торг!$B:$B,0))</f>
        <v>Ориг</v>
      </c>
      <c r="R2850" s="4" t="b">
        <f>EXACT(VLOOKUP(A2850,Торг!$A:$A,1,0),A2850)</f>
        <v>1</v>
      </c>
    </row>
    <row r="2851" spans="1:18" ht="60" x14ac:dyDescent="0.25">
      <c r="A2851" s="110" t="s">
        <v>53</v>
      </c>
      <c r="B2851" s="109">
        <v>249625</v>
      </c>
      <c r="C2851" s="109">
        <v>180003</v>
      </c>
      <c r="D2851" s="110" t="s">
        <v>2433</v>
      </c>
      <c r="E2851" s="110" t="s">
        <v>2704</v>
      </c>
      <c r="F2851" s="110"/>
      <c r="G2851" s="110" t="s">
        <v>2422</v>
      </c>
      <c r="H2851" s="110"/>
      <c r="I2851" s="110" t="s">
        <v>10</v>
      </c>
      <c r="J2851" s="111">
        <v>8300</v>
      </c>
      <c r="K2851" s="111">
        <v>10290</v>
      </c>
      <c r="L2851" s="110"/>
      <c r="M2851" s="109">
        <v>1</v>
      </c>
      <c r="N2851" s="109"/>
      <c r="O2851" s="110"/>
      <c r="P2851" s="41" t="str">
        <f t="shared" si="44"/>
        <v>1</v>
      </c>
      <c r="Q2851" s="41" t="str">
        <f>INDEX(Торг!$J:$J,MATCH($B2851,Торг!$B:$B,0))</f>
        <v>Ориг</v>
      </c>
      <c r="R2851" s="4" t="b">
        <f>EXACT(VLOOKUP(A2851,Торг!$A:$A,1,0),A2851)</f>
        <v>1</v>
      </c>
    </row>
    <row r="2852" spans="1:18" ht="60" x14ac:dyDescent="0.25">
      <c r="A2852" s="110" t="s">
        <v>53</v>
      </c>
      <c r="B2852" s="109">
        <v>249626</v>
      </c>
      <c r="C2852" s="109">
        <v>180004</v>
      </c>
      <c r="D2852" s="110" t="s">
        <v>2434</v>
      </c>
      <c r="E2852" s="110" t="s">
        <v>2704</v>
      </c>
      <c r="F2852" s="110"/>
      <c r="G2852" s="110" t="s">
        <v>2422</v>
      </c>
      <c r="H2852" s="110"/>
      <c r="I2852" s="110" t="s">
        <v>10</v>
      </c>
      <c r="J2852" s="111">
        <v>8300</v>
      </c>
      <c r="K2852" s="111">
        <v>10290</v>
      </c>
      <c r="L2852" s="110"/>
      <c r="M2852" s="109">
        <v>1</v>
      </c>
      <c r="N2852" s="109"/>
      <c r="O2852" s="110"/>
      <c r="P2852" s="41" t="str">
        <f t="shared" si="44"/>
        <v>1</v>
      </c>
      <c r="Q2852" s="41" t="str">
        <f>INDEX(Торг!$J:$J,MATCH($B2852,Торг!$B:$B,0))</f>
        <v>Ориг</v>
      </c>
      <c r="R2852" s="4" t="b">
        <f>EXACT(VLOOKUP(A2852,Торг!$A:$A,1,0),A2852)</f>
        <v>1</v>
      </c>
    </row>
    <row r="2853" spans="1:18" ht="60" x14ac:dyDescent="0.25">
      <c r="A2853" s="110" t="s">
        <v>53</v>
      </c>
      <c r="B2853" s="109">
        <v>249627</v>
      </c>
      <c r="C2853" s="109">
        <v>180005</v>
      </c>
      <c r="D2853" s="110" t="s">
        <v>2435</v>
      </c>
      <c r="E2853" s="110" t="s">
        <v>2704</v>
      </c>
      <c r="F2853" s="110"/>
      <c r="G2853" s="110" t="s">
        <v>2422</v>
      </c>
      <c r="H2853" s="110"/>
      <c r="I2853" s="110" t="s">
        <v>10</v>
      </c>
      <c r="J2853" s="111">
        <v>8300</v>
      </c>
      <c r="K2853" s="111">
        <v>10290</v>
      </c>
      <c r="L2853" s="110"/>
      <c r="M2853" s="109">
        <v>1</v>
      </c>
      <c r="N2853" s="109"/>
      <c r="O2853" s="110"/>
      <c r="P2853" s="41" t="str">
        <f t="shared" si="44"/>
        <v>1</v>
      </c>
      <c r="Q2853" s="41" t="str">
        <f>INDEX(Торг!$J:$J,MATCH($B2853,Торг!$B:$B,0))</f>
        <v>Ориг</v>
      </c>
      <c r="R2853" s="4" t="b">
        <f>EXACT(VLOOKUP(A2853,Торг!$A:$A,1,0),A2853)</f>
        <v>1</v>
      </c>
    </row>
    <row r="2854" spans="1:18" ht="45" x14ac:dyDescent="0.25">
      <c r="A2854" s="110" t="s">
        <v>53</v>
      </c>
      <c r="B2854" s="109">
        <v>249628</v>
      </c>
      <c r="C2854" s="109">
        <v>179992</v>
      </c>
      <c r="D2854" s="110" t="s">
        <v>2436</v>
      </c>
      <c r="E2854" s="110" t="s">
        <v>2704</v>
      </c>
      <c r="F2854" s="110"/>
      <c r="G2854" s="110" t="s">
        <v>2422</v>
      </c>
      <c r="H2854" s="110"/>
      <c r="I2854" s="110" t="s">
        <v>10</v>
      </c>
      <c r="J2854" s="111">
        <v>8300</v>
      </c>
      <c r="K2854" s="111">
        <v>10290</v>
      </c>
      <c r="L2854" s="110"/>
      <c r="M2854" s="109">
        <v>1</v>
      </c>
      <c r="N2854" s="109"/>
      <c r="O2854" s="110"/>
      <c r="P2854" s="41" t="str">
        <f t="shared" si="44"/>
        <v>1</v>
      </c>
      <c r="Q2854" s="41" t="str">
        <f>INDEX(Торг!$J:$J,MATCH($B2854,Торг!$B:$B,0))</f>
        <v>Ориг</v>
      </c>
      <c r="R2854" s="4" t="b">
        <f>EXACT(VLOOKUP(A2854,Торг!$A:$A,1,0),A2854)</f>
        <v>1</v>
      </c>
    </row>
    <row r="2855" spans="1:18" ht="60" x14ac:dyDescent="0.25">
      <c r="A2855" s="110" t="s">
        <v>53</v>
      </c>
      <c r="B2855" s="109">
        <v>249629</v>
      </c>
      <c r="C2855" s="109">
        <v>180006</v>
      </c>
      <c r="D2855" s="110" t="s">
        <v>2437</v>
      </c>
      <c r="E2855" s="110" t="s">
        <v>2704</v>
      </c>
      <c r="F2855" s="110"/>
      <c r="G2855" s="110" t="s">
        <v>2422</v>
      </c>
      <c r="H2855" s="110"/>
      <c r="I2855" s="110" t="s">
        <v>10</v>
      </c>
      <c r="J2855" s="111">
        <v>8300</v>
      </c>
      <c r="K2855" s="111">
        <v>10290</v>
      </c>
      <c r="L2855" s="110"/>
      <c r="M2855" s="109">
        <v>1</v>
      </c>
      <c r="N2855" s="109"/>
      <c r="O2855" s="110"/>
      <c r="P2855" s="41" t="str">
        <f t="shared" si="44"/>
        <v>1</v>
      </c>
      <c r="Q2855" s="41" t="str">
        <f>INDEX(Торг!$J:$J,MATCH($B2855,Торг!$B:$B,0))</f>
        <v>Ориг</v>
      </c>
      <c r="R2855" s="4" t="b">
        <f>EXACT(VLOOKUP(A2855,Торг!$A:$A,1,0),A2855)</f>
        <v>1</v>
      </c>
    </row>
    <row r="2856" spans="1:18" ht="45" x14ac:dyDescent="0.25">
      <c r="A2856" s="110" t="s">
        <v>52</v>
      </c>
      <c r="B2856" s="109">
        <v>249630</v>
      </c>
      <c r="C2856" s="109">
        <v>179953</v>
      </c>
      <c r="D2856" s="110" t="s">
        <v>2438</v>
      </c>
      <c r="E2856" s="110" t="s">
        <v>2704</v>
      </c>
      <c r="F2856" s="110"/>
      <c r="G2856" s="110"/>
      <c r="H2856" s="110"/>
      <c r="I2856" s="110" t="s">
        <v>10</v>
      </c>
      <c r="J2856" s="111">
        <v>8000</v>
      </c>
      <c r="K2856" s="111">
        <v>9890</v>
      </c>
      <c r="L2856" s="110"/>
      <c r="M2856" s="109">
        <v>1</v>
      </c>
      <c r="N2856" s="109"/>
      <c r="O2856" s="110"/>
      <c r="P2856" s="41" t="str">
        <f t="shared" si="44"/>
        <v>1</v>
      </c>
      <c r="Q2856" s="41" t="str">
        <f>INDEX(Торг!$J:$J,MATCH($B2856,Торг!$B:$B,0))</f>
        <v>Ориг</v>
      </c>
      <c r="R2856" s="4" t="b">
        <f>EXACT(VLOOKUP(A2856,Торг!$A:$A,1,0),A2856)</f>
        <v>1</v>
      </c>
    </row>
    <row r="2857" spans="1:18" ht="45" x14ac:dyDescent="0.25">
      <c r="A2857" s="110" t="s">
        <v>52</v>
      </c>
      <c r="B2857" s="109">
        <v>249631</v>
      </c>
      <c r="C2857" s="109">
        <v>179956</v>
      </c>
      <c r="D2857" s="110" t="s">
        <v>2439</v>
      </c>
      <c r="E2857" s="110" t="s">
        <v>2704</v>
      </c>
      <c r="F2857" s="110"/>
      <c r="G2857" s="110"/>
      <c r="H2857" s="110"/>
      <c r="I2857" s="110" t="s">
        <v>10</v>
      </c>
      <c r="J2857" s="111">
        <v>8600</v>
      </c>
      <c r="K2857" s="111">
        <v>10590</v>
      </c>
      <c r="L2857" s="110"/>
      <c r="M2857" s="109">
        <v>1</v>
      </c>
      <c r="N2857" s="109"/>
      <c r="O2857" s="110"/>
      <c r="P2857" s="41" t="str">
        <f t="shared" si="44"/>
        <v>1</v>
      </c>
      <c r="Q2857" s="41" t="str">
        <f>INDEX(Торг!$J:$J,MATCH($B2857,Торг!$B:$B,0))</f>
        <v>Ориг</v>
      </c>
      <c r="R2857" s="4" t="b">
        <f>EXACT(VLOOKUP(A2857,Торг!$A:$A,1,0),A2857)</f>
        <v>1</v>
      </c>
    </row>
    <row r="2858" spans="1:18" ht="45" x14ac:dyDescent="0.25">
      <c r="A2858" s="110" t="s">
        <v>52</v>
      </c>
      <c r="B2858" s="109">
        <v>249632</v>
      </c>
      <c r="C2858" s="109">
        <v>179957</v>
      </c>
      <c r="D2858" s="110" t="s">
        <v>2440</v>
      </c>
      <c r="E2858" s="110" t="s">
        <v>2704</v>
      </c>
      <c r="F2858" s="110"/>
      <c r="G2858" s="110"/>
      <c r="H2858" s="110"/>
      <c r="I2858" s="110" t="s">
        <v>10</v>
      </c>
      <c r="J2858" s="111">
        <v>8600</v>
      </c>
      <c r="K2858" s="111">
        <v>10590</v>
      </c>
      <c r="L2858" s="110"/>
      <c r="M2858" s="109">
        <v>1</v>
      </c>
      <c r="N2858" s="109"/>
      <c r="O2858" s="110"/>
      <c r="P2858" s="41" t="str">
        <f t="shared" si="44"/>
        <v>1</v>
      </c>
      <c r="Q2858" s="41" t="str">
        <f>INDEX(Торг!$J:$J,MATCH($B2858,Торг!$B:$B,0))</f>
        <v>Ориг</v>
      </c>
      <c r="R2858" s="4" t="b">
        <f>EXACT(VLOOKUP(A2858,Торг!$A:$A,1,0),A2858)</f>
        <v>1</v>
      </c>
    </row>
    <row r="2859" spans="1:18" ht="45" x14ac:dyDescent="0.25">
      <c r="A2859" s="110" t="s">
        <v>52</v>
      </c>
      <c r="B2859" s="109">
        <v>249633</v>
      </c>
      <c r="C2859" s="109">
        <v>179958</v>
      </c>
      <c r="D2859" s="110" t="s">
        <v>2441</v>
      </c>
      <c r="E2859" s="110" t="s">
        <v>2704</v>
      </c>
      <c r="F2859" s="110"/>
      <c r="G2859" s="110"/>
      <c r="H2859" s="110"/>
      <c r="I2859" s="110" t="s">
        <v>10</v>
      </c>
      <c r="J2859" s="111">
        <v>8600</v>
      </c>
      <c r="K2859" s="111">
        <v>10590</v>
      </c>
      <c r="L2859" s="110"/>
      <c r="M2859" s="109">
        <v>1</v>
      </c>
      <c r="N2859" s="109"/>
      <c r="O2859" s="110"/>
      <c r="P2859" s="41" t="str">
        <f t="shared" si="44"/>
        <v>1</v>
      </c>
      <c r="Q2859" s="41" t="str">
        <f>INDEX(Торг!$J:$J,MATCH($B2859,Торг!$B:$B,0))</f>
        <v>Ориг</v>
      </c>
      <c r="R2859" s="4" t="b">
        <f>EXACT(VLOOKUP(A2859,Торг!$A:$A,1,0),A2859)</f>
        <v>1</v>
      </c>
    </row>
    <row r="2860" spans="1:18" ht="45" x14ac:dyDescent="0.25">
      <c r="A2860" s="110" t="s">
        <v>52</v>
      </c>
      <c r="B2860" s="109">
        <v>249634</v>
      </c>
      <c r="C2860" s="109">
        <v>179959</v>
      </c>
      <c r="D2860" s="110" t="s">
        <v>2442</v>
      </c>
      <c r="E2860" s="110" t="s">
        <v>2704</v>
      </c>
      <c r="F2860" s="110"/>
      <c r="G2860" s="110"/>
      <c r="H2860" s="110"/>
      <c r="I2860" s="110" t="s">
        <v>10</v>
      </c>
      <c r="J2860" s="111">
        <v>8600</v>
      </c>
      <c r="K2860" s="111">
        <v>10590</v>
      </c>
      <c r="L2860" s="110"/>
      <c r="M2860" s="109">
        <v>1</v>
      </c>
      <c r="N2860" s="109"/>
      <c r="O2860" s="110"/>
      <c r="P2860" s="41" t="str">
        <f t="shared" si="44"/>
        <v>1</v>
      </c>
      <c r="Q2860" s="41" t="str">
        <f>INDEX(Торг!$J:$J,MATCH($B2860,Торг!$B:$B,0))</f>
        <v>Ориг</v>
      </c>
      <c r="R2860" s="4" t="b">
        <f>EXACT(VLOOKUP(A2860,Торг!$A:$A,1,0),A2860)</f>
        <v>1</v>
      </c>
    </row>
    <row r="2861" spans="1:18" ht="45" x14ac:dyDescent="0.25">
      <c r="A2861" s="110" t="s">
        <v>52</v>
      </c>
      <c r="B2861" s="109">
        <v>249635</v>
      </c>
      <c r="C2861" s="109">
        <v>179960</v>
      </c>
      <c r="D2861" s="110" t="s">
        <v>2443</v>
      </c>
      <c r="E2861" s="110" t="s">
        <v>2704</v>
      </c>
      <c r="F2861" s="110"/>
      <c r="G2861" s="110"/>
      <c r="H2861" s="110"/>
      <c r="I2861" s="110" t="s">
        <v>10</v>
      </c>
      <c r="J2861" s="111">
        <v>8600</v>
      </c>
      <c r="K2861" s="111">
        <v>10590</v>
      </c>
      <c r="L2861" s="110"/>
      <c r="M2861" s="109">
        <v>1</v>
      </c>
      <c r="N2861" s="109"/>
      <c r="O2861" s="110"/>
      <c r="P2861" s="41" t="str">
        <f t="shared" si="44"/>
        <v>1</v>
      </c>
      <c r="Q2861" s="41" t="str">
        <f>INDEX(Торг!$J:$J,MATCH($B2861,Торг!$B:$B,0))</f>
        <v>Ориг</v>
      </c>
      <c r="R2861" s="4" t="b">
        <f>EXACT(VLOOKUP(A2861,Торг!$A:$A,1,0),A2861)</f>
        <v>1</v>
      </c>
    </row>
    <row r="2862" spans="1:18" ht="45" x14ac:dyDescent="0.25">
      <c r="A2862" s="110" t="s">
        <v>52</v>
      </c>
      <c r="B2862" s="109">
        <v>249636</v>
      </c>
      <c r="C2862" s="109">
        <v>179961</v>
      </c>
      <c r="D2862" s="110" t="s">
        <v>2444</v>
      </c>
      <c r="E2862" s="110" t="s">
        <v>2704</v>
      </c>
      <c r="F2862" s="110"/>
      <c r="G2862" s="110"/>
      <c r="H2862" s="110"/>
      <c r="I2862" s="110" t="s">
        <v>10</v>
      </c>
      <c r="J2862" s="111">
        <v>8600</v>
      </c>
      <c r="K2862" s="111">
        <v>10590</v>
      </c>
      <c r="L2862" s="110"/>
      <c r="M2862" s="109">
        <v>1</v>
      </c>
      <c r="N2862" s="109"/>
      <c r="O2862" s="110"/>
      <c r="P2862" s="41" t="str">
        <f t="shared" si="44"/>
        <v>1</v>
      </c>
      <c r="Q2862" s="41" t="str">
        <f>INDEX(Торг!$J:$J,MATCH($B2862,Торг!$B:$B,0))</f>
        <v>Ориг</v>
      </c>
      <c r="R2862" s="4" t="b">
        <f>EXACT(VLOOKUP(A2862,Торг!$A:$A,1,0),A2862)</f>
        <v>1</v>
      </c>
    </row>
    <row r="2863" spans="1:18" ht="60" x14ac:dyDescent="0.25">
      <c r="A2863" s="110" t="s">
        <v>52</v>
      </c>
      <c r="B2863" s="109">
        <v>249637</v>
      </c>
      <c r="C2863" s="109">
        <v>179962</v>
      </c>
      <c r="D2863" s="110" t="s">
        <v>2445</v>
      </c>
      <c r="E2863" s="110" t="s">
        <v>2704</v>
      </c>
      <c r="F2863" s="110"/>
      <c r="G2863" s="110"/>
      <c r="H2863" s="110"/>
      <c r="I2863" s="110" t="s">
        <v>10</v>
      </c>
      <c r="J2863" s="111">
        <v>8600</v>
      </c>
      <c r="K2863" s="111">
        <v>10590</v>
      </c>
      <c r="L2863" s="110"/>
      <c r="M2863" s="109">
        <v>1</v>
      </c>
      <c r="N2863" s="109"/>
      <c r="O2863" s="110"/>
      <c r="P2863" s="41" t="str">
        <f t="shared" si="44"/>
        <v>1</v>
      </c>
      <c r="Q2863" s="41" t="str">
        <f>INDEX(Торг!$J:$J,MATCH($B2863,Торг!$B:$B,0))</f>
        <v>Ориг</v>
      </c>
      <c r="R2863" s="4" t="b">
        <f>EXACT(VLOOKUP(A2863,Торг!$A:$A,1,0),A2863)</f>
        <v>1</v>
      </c>
    </row>
    <row r="2864" spans="1:18" ht="45" x14ac:dyDescent="0.25">
      <c r="A2864" s="110" t="s">
        <v>52</v>
      </c>
      <c r="B2864" s="109">
        <v>249638</v>
      </c>
      <c r="C2864" s="109">
        <v>179963</v>
      </c>
      <c r="D2864" s="110" t="s">
        <v>2446</v>
      </c>
      <c r="E2864" s="110" t="s">
        <v>2704</v>
      </c>
      <c r="F2864" s="110"/>
      <c r="G2864" s="110"/>
      <c r="H2864" s="110"/>
      <c r="I2864" s="110" t="s">
        <v>10</v>
      </c>
      <c r="J2864" s="111">
        <v>8600</v>
      </c>
      <c r="K2864" s="111">
        <v>10590</v>
      </c>
      <c r="L2864" s="110"/>
      <c r="M2864" s="109">
        <v>1</v>
      </c>
      <c r="N2864" s="109"/>
      <c r="O2864" s="110"/>
      <c r="P2864" s="41" t="str">
        <f t="shared" si="44"/>
        <v>1</v>
      </c>
      <c r="Q2864" s="41" t="str">
        <f>INDEX(Торг!$J:$J,MATCH($B2864,Торг!$B:$B,0))</f>
        <v>Ориг</v>
      </c>
      <c r="R2864" s="4" t="b">
        <f>EXACT(VLOOKUP(A2864,Торг!$A:$A,1,0),A2864)</f>
        <v>1</v>
      </c>
    </row>
    <row r="2865" spans="1:18" ht="45" x14ac:dyDescent="0.25">
      <c r="A2865" s="110" t="s">
        <v>52</v>
      </c>
      <c r="B2865" s="109">
        <v>249639</v>
      </c>
      <c r="C2865" s="109">
        <v>179964</v>
      </c>
      <c r="D2865" s="110" t="s">
        <v>2447</v>
      </c>
      <c r="E2865" s="110" t="s">
        <v>2704</v>
      </c>
      <c r="F2865" s="110"/>
      <c r="G2865" s="110"/>
      <c r="H2865" s="110"/>
      <c r="I2865" s="110" t="s">
        <v>10</v>
      </c>
      <c r="J2865" s="111">
        <v>8600</v>
      </c>
      <c r="K2865" s="111">
        <v>10590</v>
      </c>
      <c r="L2865" s="110"/>
      <c r="M2865" s="109">
        <v>1</v>
      </c>
      <c r="N2865" s="109"/>
      <c r="O2865" s="110"/>
      <c r="P2865" s="41" t="str">
        <f t="shared" si="44"/>
        <v>1</v>
      </c>
      <c r="Q2865" s="41" t="str">
        <f>INDEX(Торг!$J:$J,MATCH($B2865,Торг!$B:$B,0))</f>
        <v>Ориг</v>
      </c>
      <c r="R2865" s="4" t="b">
        <f>EXACT(VLOOKUP(A2865,Торг!$A:$A,1,0),A2865)</f>
        <v>1</v>
      </c>
    </row>
    <row r="2866" spans="1:18" ht="45" x14ac:dyDescent="0.25">
      <c r="A2866" s="110" t="s">
        <v>52</v>
      </c>
      <c r="B2866" s="109">
        <v>249640</v>
      </c>
      <c r="C2866" s="109">
        <v>179965</v>
      </c>
      <c r="D2866" s="110" t="s">
        <v>2448</v>
      </c>
      <c r="E2866" s="110" t="s">
        <v>2704</v>
      </c>
      <c r="F2866" s="110"/>
      <c r="G2866" s="110"/>
      <c r="H2866" s="110"/>
      <c r="I2866" s="110" t="s">
        <v>10</v>
      </c>
      <c r="J2866" s="111">
        <v>8600</v>
      </c>
      <c r="K2866" s="111">
        <v>10590</v>
      </c>
      <c r="L2866" s="110"/>
      <c r="M2866" s="109">
        <v>1</v>
      </c>
      <c r="N2866" s="109"/>
      <c r="O2866" s="110"/>
      <c r="P2866" s="41" t="str">
        <f t="shared" si="44"/>
        <v>1</v>
      </c>
      <c r="Q2866" s="41" t="str">
        <f>INDEX(Торг!$J:$J,MATCH($B2866,Торг!$B:$B,0))</f>
        <v>Ориг</v>
      </c>
      <c r="R2866" s="4" t="b">
        <f>EXACT(VLOOKUP(A2866,Торг!$A:$A,1,0),A2866)</f>
        <v>1</v>
      </c>
    </row>
    <row r="2867" spans="1:18" ht="45" x14ac:dyDescent="0.25">
      <c r="A2867" s="110" t="s">
        <v>52</v>
      </c>
      <c r="B2867" s="109">
        <v>249641</v>
      </c>
      <c r="C2867" s="109">
        <v>179966</v>
      </c>
      <c r="D2867" s="110" t="s">
        <v>2449</v>
      </c>
      <c r="E2867" s="110" t="s">
        <v>2704</v>
      </c>
      <c r="F2867" s="110"/>
      <c r="G2867" s="110"/>
      <c r="H2867" s="110"/>
      <c r="I2867" s="110" t="s">
        <v>10</v>
      </c>
      <c r="J2867" s="111">
        <v>8600</v>
      </c>
      <c r="K2867" s="111">
        <v>10590</v>
      </c>
      <c r="L2867" s="110"/>
      <c r="M2867" s="109">
        <v>1</v>
      </c>
      <c r="N2867" s="109"/>
      <c r="O2867" s="110"/>
      <c r="P2867" s="41" t="str">
        <f t="shared" si="44"/>
        <v>1</v>
      </c>
      <c r="Q2867" s="41" t="str">
        <f>INDEX(Торг!$J:$J,MATCH($B2867,Торг!$B:$B,0))</f>
        <v>Ориг</v>
      </c>
      <c r="R2867" s="4" t="b">
        <f>EXACT(VLOOKUP(A2867,Торг!$A:$A,1,0),A2867)</f>
        <v>1</v>
      </c>
    </row>
    <row r="2868" spans="1:18" ht="45" x14ac:dyDescent="0.25">
      <c r="A2868" s="110" t="s">
        <v>52</v>
      </c>
      <c r="B2868" s="109">
        <v>249642</v>
      </c>
      <c r="C2868" s="109">
        <v>179967</v>
      </c>
      <c r="D2868" s="110" t="s">
        <v>2450</v>
      </c>
      <c r="E2868" s="110" t="s">
        <v>2704</v>
      </c>
      <c r="F2868" s="110"/>
      <c r="G2868" s="110"/>
      <c r="H2868" s="110"/>
      <c r="I2868" s="110" t="s">
        <v>10</v>
      </c>
      <c r="J2868" s="111">
        <v>8600</v>
      </c>
      <c r="K2868" s="111">
        <v>10590</v>
      </c>
      <c r="L2868" s="110"/>
      <c r="M2868" s="109">
        <v>1</v>
      </c>
      <c r="N2868" s="109"/>
      <c r="O2868" s="110"/>
      <c r="P2868" s="41" t="str">
        <f t="shared" si="44"/>
        <v>1</v>
      </c>
      <c r="Q2868" s="41" t="str">
        <f>INDEX(Торг!$J:$J,MATCH($B2868,Торг!$B:$B,0))</f>
        <v>Ориг</v>
      </c>
      <c r="R2868" s="4" t="b">
        <f>EXACT(VLOOKUP(A2868,Торг!$A:$A,1,0),A2868)</f>
        <v>1</v>
      </c>
    </row>
    <row r="2869" spans="1:18" ht="45" x14ac:dyDescent="0.25">
      <c r="A2869" s="110" t="s">
        <v>52</v>
      </c>
      <c r="B2869" s="109">
        <v>249643</v>
      </c>
      <c r="C2869" s="109">
        <v>179968</v>
      </c>
      <c r="D2869" s="110" t="s">
        <v>2451</v>
      </c>
      <c r="E2869" s="110" t="s">
        <v>2704</v>
      </c>
      <c r="F2869" s="110"/>
      <c r="G2869" s="110"/>
      <c r="H2869" s="110"/>
      <c r="I2869" s="110" t="s">
        <v>10</v>
      </c>
      <c r="J2869" s="111">
        <v>8600</v>
      </c>
      <c r="K2869" s="111">
        <v>10590</v>
      </c>
      <c r="L2869" s="110"/>
      <c r="M2869" s="109">
        <v>1</v>
      </c>
      <c r="N2869" s="109"/>
      <c r="O2869" s="110"/>
      <c r="P2869" s="41" t="str">
        <f t="shared" si="44"/>
        <v>1</v>
      </c>
      <c r="Q2869" s="41" t="str">
        <f>INDEX(Торг!$J:$J,MATCH($B2869,Торг!$B:$B,0))</f>
        <v>Ориг</v>
      </c>
      <c r="R2869" s="4" t="b">
        <f>EXACT(VLOOKUP(A2869,Торг!$A:$A,1,0),A2869)</f>
        <v>1</v>
      </c>
    </row>
    <row r="2870" spans="1:18" ht="45" x14ac:dyDescent="0.25">
      <c r="A2870" s="110" t="s">
        <v>52</v>
      </c>
      <c r="B2870" s="109">
        <v>249644</v>
      </c>
      <c r="C2870" s="109">
        <v>179955</v>
      </c>
      <c r="D2870" s="110" t="s">
        <v>2452</v>
      </c>
      <c r="E2870" s="110" t="s">
        <v>2704</v>
      </c>
      <c r="F2870" s="110"/>
      <c r="G2870" s="110"/>
      <c r="H2870" s="110"/>
      <c r="I2870" s="110" t="s">
        <v>10</v>
      </c>
      <c r="J2870" s="111">
        <v>8600</v>
      </c>
      <c r="K2870" s="111">
        <v>10590</v>
      </c>
      <c r="L2870" s="110"/>
      <c r="M2870" s="109">
        <v>1</v>
      </c>
      <c r="N2870" s="109"/>
      <c r="O2870" s="110"/>
      <c r="P2870" s="41" t="str">
        <f t="shared" si="44"/>
        <v>1</v>
      </c>
      <c r="Q2870" s="41" t="str">
        <f>INDEX(Торг!$J:$J,MATCH($B2870,Торг!$B:$B,0))</f>
        <v>Ориг</v>
      </c>
      <c r="R2870" s="4" t="b">
        <f>EXACT(VLOOKUP(A2870,Торг!$A:$A,1,0),A2870)</f>
        <v>1</v>
      </c>
    </row>
    <row r="2871" spans="1:18" ht="45" x14ac:dyDescent="0.25">
      <c r="A2871" s="110" t="s">
        <v>52</v>
      </c>
      <c r="B2871" s="109">
        <v>249645</v>
      </c>
      <c r="C2871" s="109">
        <v>179969</v>
      </c>
      <c r="D2871" s="110" t="s">
        <v>2453</v>
      </c>
      <c r="E2871" s="110" t="s">
        <v>2704</v>
      </c>
      <c r="F2871" s="110"/>
      <c r="G2871" s="110"/>
      <c r="H2871" s="110"/>
      <c r="I2871" s="110" t="s">
        <v>10</v>
      </c>
      <c r="J2871" s="111">
        <v>8600</v>
      </c>
      <c r="K2871" s="111">
        <v>10590</v>
      </c>
      <c r="L2871" s="110"/>
      <c r="M2871" s="109">
        <v>1</v>
      </c>
      <c r="N2871" s="109"/>
      <c r="O2871" s="110"/>
      <c r="P2871" s="41" t="str">
        <f t="shared" si="44"/>
        <v>1</v>
      </c>
      <c r="Q2871" s="41" t="str">
        <f>INDEX(Торг!$J:$J,MATCH($B2871,Торг!$B:$B,0))</f>
        <v>Ориг</v>
      </c>
      <c r="R2871" s="4" t="b">
        <f>EXACT(VLOOKUP(A2871,Торг!$A:$A,1,0),A2871)</f>
        <v>1</v>
      </c>
    </row>
    <row r="2872" spans="1:18" ht="45" x14ac:dyDescent="0.25">
      <c r="A2872" s="110" t="s">
        <v>51</v>
      </c>
      <c r="B2872" s="109">
        <v>249662</v>
      </c>
      <c r="C2872" s="109">
        <v>179934</v>
      </c>
      <c r="D2872" s="110" t="s">
        <v>2454</v>
      </c>
      <c r="E2872" s="110" t="s">
        <v>2704</v>
      </c>
      <c r="F2872" s="110"/>
      <c r="G2872" s="110"/>
      <c r="H2872" s="110"/>
      <c r="I2872" s="110" t="s">
        <v>10</v>
      </c>
      <c r="J2872" s="111">
        <v>12500</v>
      </c>
      <c r="K2872" s="111">
        <v>15390</v>
      </c>
      <c r="L2872" s="110"/>
      <c r="M2872" s="109">
        <v>0</v>
      </c>
      <c r="N2872" s="109"/>
      <c r="O2872" s="110"/>
      <c r="P2872" s="41" t="str">
        <f t="shared" si="44"/>
        <v>0</v>
      </c>
      <c r="Q2872" s="41" t="str">
        <f>INDEX(Торг!$J:$J,MATCH($B2872,Торг!$B:$B,0))</f>
        <v>Ориг</v>
      </c>
      <c r="R2872" s="4" t="b">
        <f>EXACT(VLOOKUP(A2872,Торг!$A:$A,1,0),A2872)</f>
        <v>1</v>
      </c>
    </row>
    <row r="2873" spans="1:18" ht="60" x14ac:dyDescent="0.25">
      <c r="A2873" s="110" t="s">
        <v>51</v>
      </c>
      <c r="B2873" s="109">
        <v>249663</v>
      </c>
      <c r="C2873" s="109">
        <v>179937</v>
      </c>
      <c r="D2873" s="110" t="s">
        <v>2455</v>
      </c>
      <c r="E2873" s="110" t="s">
        <v>2704</v>
      </c>
      <c r="F2873" s="110"/>
      <c r="G2873" s="110"/>
      <c r="H2873" s="110"/>
      <c r="I2873" s="110" t="s">
        <v>10</v>
      </c>
      <c r="J2873" s="111">
        <v>13100</v>
      </c>
      <c r="K2873" s="111">
        <v>16190</v>
      </c>
      <c r="L2873" s="110"/>
      <c r="M2873" s="109">
        <v>0</v>
      </c>
      <c r="N2873" s="109"/>
      <c r="O2873" s="110"/>
      <c r="P2873" s="41" t="str">
        <f t="shared" si="44"/>
        <v>0</v>
      </c>
      <c r="Q2873" s="41" t="str">
        <f>INDEX(Торг!$J:$J,MATCH($B2873,Торг!$B:$B,0))</f>
        <v>Ориг</v>
      </c>
      <c r="R2873" s="4" t="b">
        <f>EXACT(VLOOKUP(A2873,Торг!$A:$A,1,0),A2873)</f>
        <v>1</v>
      </c>
    </row>
    <row r="2874" spans="1:18" ht="60" x14ac:dyDescent="0.25">
      <c r="A2874" s="110" t="s">
        <v>51</v>
      </c>
      <c r="B2874" s="109">
        <v>249664</v>
      </c>
      <c r="C2874" s="109">
        <v>179938</v>
      </c>
      <c r="D2874" s="110" t="s">
        <v>2456</v>
      </c>
      <c r="E2874" s="110" t="s">
        <v>2704</v>
      </c>
      <c r="F2874" s="110"/>
      <c r="G2874" s="110"/>
      <c r="H2874" s="110"/>
      <c r="I2874" s="110" t="s">
        <v>10</v>
      </c>
      <c r="J2874" s="111">
        <v>13100</v>
      </c>
      <c r="K2874" s="111">
        <v>16190</v>
      </c>
      <c r="L2874" s="110"/>
      <c r="M2874" s="109">
        <v>0</v>
      </c>
      <c r="N2874" s="109"/>
      <c r="O2874" s="110"/>
      <c r="P2874" s="41" t="str">
        <f t="shared" si="44"/>
        <v>0</v>
      </c>
      <c r="Q2874" s="41" t="str">
        <f>INDEX(Торг!$J:$J,MATCH($B2874,Торг!$B:$B,0))</f>
        <v>Ориг</v>
      </c>
      <c r="R2874" s="4" t="b">
        <f>EXACT(VLOOKUP(A2874,Торг!$A:$A,1,0),A2874)</f>
        <v>1</v>
      </c>
    </row>
    <row r="2875" spans="1:18" ht="60" x14ac:dyDescent="0.25">
      <c r="A2875" s="110" t="s">
        <v>51</v>
      </c>
      <c r="B2875" s="109">
        <v>249665</v>
      </c>
      <c r="C2875" s="109">
        <v>179939</v>
      </c>
      <c r="D2875" s="110" t="s">
        <v>2457</v>
      </c>
      <c r="E2875" s="110" t="s">
        <v>2704</v>
      </c>
      <c r="F2875" s="110"/>
      <c r="G2875" s="110"/>
      <c r="H2875" s="110"/>
      <c r="I2875" s="110" t="s">
        <v>10</v>
      </c>
      <c r="J2875" s="111">
        <v>13100</v>
      </c>
      <c r="K2875" s="111">
        <v>16190</v>
      </c>
      <c r="L2875" s="110"/>
      <c r="M2875" s="109">
        <v>0</v>
      </c>
      <c r="N2875" s="109"/>
      <c r="O2875" s="110"/>
      <c r="P2875" s="41" t="str">
        <f t="shared" si="44"/>
        <v>0</v>
      </c>
      <c r="Q2875" s="41" t="str">
        <f>INDEX(Торг!$J:$J,MATCH($B2875,Торг!$B:$B,0))</f>
        <v>Ориг</v>
      </c>
      <c r="R2875" s="4" t="b">
        <f>EXACT(VLOOKUP(A2875,Торг!$A:$A,1,0),A2875)</f>
        <v>1</v>
      </c>
    </row>
    <row r="2876" spans="1:18" ht="60" x14ac:dyDescent="0.25">
      <c r="A2876" s="110" t="s">
        <v>51</v>
      </c>
      <c r="B2876" s="109">
        <v>249666</v>
      </c>
      <c r="C2876" s="109">
        <v>179940</v>
      </c>
      <c r="D2876" s="110" t="s">
        <v>2458</v>
      </c>
      <c r="E2876" s="110" t="s">
        <v>2704</v>
      </c>
      <c r="F2876" s="110"/>
      <c r="G2876" s="110"/>
      <c r="H2876" s="110"/>
      <c r="I2876" s="110" t="s">
        <v>10</v>
      </c>
      <c r="J2876" s="111">
        <v>13100</v>
      </c>
      <c r="K2876" s="111">
        <v>16190</v>
      </c>
      <c r="L2876" s="110"/>
      <c r="M2876" s="109">
        <v>0</v>
      </c>
      <c r="N2876" s="109"/>
      <c r="O2876" s="110"/>
      <c r="P2876" s="41" t="str">
        <f t="shared" si="44"/>
        <v>0</v>
      </c>
      <c r="Q2876" s="41" t="str">
        <f>INDEX(Торг!$J:$J,MATCH($B2876,Торг!$B:$B,0))</f>
        <v>Ориг</v>
      </c>
      <c r="R2876" s="4" t="b">
        <f>EXACT(VLOOKUP(A2876,Торг!$A:$A,1,0),A2876)</f>
        <v>1</v>
      </c>
    </row>
    <row r="2877" spans="1:18" ht="60" x14ac:dyDescent="0.25">
      <c r="A2877" s="110" t="s">
        <v>51</v>
      </c>
      <c r="B2877" s="109">
        <v>249667</v>
      </c>
      <c r="C2877" s="109">
        <v>179941</v>
      </c>
      <c r="D2877" s="110" t="s">
        <v>2459</v>
      </c>
      <c r="E2877" s="110" t="s">
        <v>2704</v>
      </c>
      <c r="F2877" s="110"/>
      <c r="G2877" s="110"/>
      <c r="H2877" s="110"/>
      <c r="I2877" s="110" t="s">
        <v>10</v>
      </c>
      <c r="J2877" s="111">
        <v>13100</v>
      </c>
      <c r="K2877" s="111">
        <v>16190</v>
      </c>
      <c r="L2877" s="110"/>
      <c r="M2877" s="109">
        <v>0</v>
      </c>
      <c r="N2877" s="109"/>
      <c r="O2877" s="110"/>
      <c r="P2877" s="41" t="str">
        <f t="shared" si="44"/>
        <v>0</v>
      </c>
      <c r="Q2877" s="41" t="str">
        <f>INDEX(Торг!$J:$J,MATCH($B2877,Торг!$B:$B,0))</f>
        <v>Ориг</v>
      </c>
      <c r="R2877" s="4" t="b">
        <f>EXACT(VLOOKUP(A2877,Торг!$A:$A,1,0),A2877)</f>
        <v>1</v>
      </c>
    </row>
    <row r="2878" spans="1:18" ht="60" x14ac:dyDescent="0.25">
      <c r="A2878" s="110" t="s">
        <v>51</v>
      </c>
      <c r="B2878" s="109">
        <v>249668</v>
      </c>
      <c r="C2878" s="109">
        <v>179942</v>
      </c>
      <c r="D2878" s="110" t="s">
        <v>2460</v>
      </c>
      <c r="E2878" s="110" t="s">
        <v>2704</v>
      </c>
      <c r="F2878" s="110"/>
      <c r="G2878" s="110"/>
      <c r="H2878" s="110"/>
      <c r="I2878" s="110" t="s">
        <v>10</v>
      </c>
      <c r="J2878" s="111">
        <v>13100</v>
      </c>
      <c r="K2878" s="111">
        <v>16190</v>
      </c>
      <c r="L2878" s="110"/>
      <c r="M2878" s="109">
        <v>0</v>
      </c>
      <c r="N2878" s="109"/>
      <c r="O2878" s="110"/>
      <c r="P2878" s="41" t="str">
        <f t="shared" si="44"/>
        <v>0</v>
      </c>
      <c r="Q2878" s="41" t="str">
        <f>INDEX(Торг!$J:$J,MATCH($B2878,Торг!$B:$B,0))</f>
        <v>Ориг</v>
      </c>
      <c r="R2878" s="4" t="b">
        <f>EXACT(VLOOKUP(A2878,Торг!$A:$A,1,0),A2878)</f>
        <v>1</v>
      </c>
    </row>
    <row r="2879" spans="1:18" ht="75" x14ac:dyDescent="0.25">
      <c r="A2879" s="110" t="s">
        <v>51</v>
      </c>
      <c r="B2879" s="109">
        <v>249669</v>
      </c>
      <c r="C2879" s="109">
        <v>179943</v>
      </c>
      <c r="D2879" s="110" t="s">
        <v>2461</v>
      </c>
      <c r="E2879" s="110" t="s">
        <v>2704</v>
      </c>
      <c r="F2879" s="110"/>
      <c r="G2879" s="110"/>
      <c r="H2879" s="110"/>
      <c r="I2879" s="110" t="s">
        <v>10</v>
      </c>
      <c r="J2879" s="111">
        <v>13100</v>
      </c>
      <c r="K2879" s="111">
        <v>16190</v>
      </c>
      <c r="L2879" s="110"/>
      <c r="M2879" s="109">
        <v>0</v>
      </c>
      <c r="N2879" s="109"/>
      <c r="O2879" s="110"/>
      <c r="P2879" s="41" t="str">
        <f t="shared" si="44"/>
        <v>0</v>
      </c>
      <c r="Q2879" s="41" t="str">
        <f>INDEX(Торг!$J:$J,MATCH($B2879,Торг!$B:$B,0))</f>
        <v>Ориг</v>
      </c>
      <c r="R2879" s="4" t="b">
        <f>EXACT(VLOOKUP(A2879,Торг!$A:$A,1,0),A2879)</f>
        <v>1</v>
      </c>
    </row>
    <row r="2880" spans="1:18" ht="60" x14ac:dyDescent="0.25">
      <c r="A2880" s="110" t="s">
        <v>51</v>
      </c>
      <c r="B2880" s="109">
        <v>249670</v>
      </c>
      <c r="C2880" s="109">
        <v>179944</v>
      </c>
      <c r="D2880" s="110" t="s">
        <v>2462</v>
      </c>
      <c r="E2880" s="110" t="s">
        <v>2704</v>
      </c>
      <c r="F2880" s="110"/>
      <c r="G2880" s="110"/>
      <c r="H2880" s="110"/>
      <c r="I2880" s="110" t="s">
        <v>10</v>
      </c>
      <c r="J2880" s="111">
        <v>13100</v>
      </c>
      <c r="K2880" s="111">
        <v>16190</v>
      </c>
      <c r="L2880" s="110"/>
      <c r="M2880" s="109">
        <v>0</v>
      </c>
      <c r="N2880" s="109"/>
      <c r="O2880" s="110"/>
      <c r="P2880" s="41" t="str">
        <f t="shared" si="44"/>
        <v>0</v>
      </c>
      <c r="Q2880" s="41" t="str">
        <f>INDEX(Торг!$J:$J,MATCH($B2880,Торг!$B:$B,0))</f>
        <v>Ориг</v>
      </c>
      <c r="R2880" s="4" t="b">
        <f>EXACT(VLOOKUP(A2880,Торг!$A:$A,1,0),A2880)</f>
        <v>1</v>
      </c>
    </row>
    <row r="2881" spans="1:18" ht="60" x14ac:dyDescent="0.25">
      <c r="A2881" s="110" t="s">
        <v>51</v>
      </c>
      <c r="B2881" s="109">
        <v>249671</v>
      </c>
      <c r="C2881" s="109">
        <v>179945</v>
      </c>
      <c r="D2881" s="110" t="s">
        <v>2463</v>
      </c>
      <c r="E2881" s="110" t="s">
        <v>2704</v>
      </c>
      <c r="F2881" s="110"/>
      <c r="G2881" s="110"/>
      <c r="H2881" s="110"/>
      <c r="I2881" s="110" t="s">
        <v>10</v>
      </c>
      <c r="J2881" s="111">
        <v>13100</v>
      </c>
      <c r="K2881" s="111">
        <v>16190</v>
      </c>
      <c r="L2881" s="110"/>
      <c r="M2881" s="109">
        <v>0</v>
      </c>
      <c r="N2881" s="109"/>
      <c r="O2881" s="110"/>
      <c r="P2881" s="41" t="str">
        <f t="shared" si="44"/>
        <v>0</v>
      </c>
      <c r="Q2881" s="41" t="str">
        <f>INDEX(Торг!$J:$J,MATCH($B2881,Торг!$B:$B,0))</f>
        <v>Ориг</v>
      </c>
      <c r="R2881" s="4" t="b">
        <f>EXACT(VLOOKUP(A2881,Торг!$A:$A,1,0),A2881)</f>
        <v>1</v>
      </c>
    </row>
    <row r="2882" spans="1:18" ht="60" x14ac:dyDescent="0.25">
      <c r="A2882" s="110" t="s">
        <v>51</v>
      </c>
      <c r="B2882" s="109">
        <v>249672</v>
      </c>
      <c r="C2882" s="109">
        <v>179946</v>
      </c>
      <c r="D2882" s="110" t="s">
        <v>2464</v>
      </c>
      <c r="E2882" s="110" t="s">
        <v>2704</v>
      </c>
      <c r="F2882" s="110"/>
      <c r="G2882" s="110"/>
      <c r="H2882" s="110"/>
      <c r="I2882" s="110" t="s">
        <v>10</v>
      </c>
      <c r="J2882" s="111">
        <v>13100</v>
      </c>
      <c r="K2882" s="111">
        <v>16190</v>
      </c>
      <c r="L2882" s="110"/>
      <c r="M2882" s="109">
        <v>0</v>
      </c>
      <c r="N2882" s="109"/>
      <c r="O2882" s="110"/>
      <c r="P2882" s="41" t="str">
        <f t="shared" si="44"/>
        <v>0</v>
      </c>
      <c r="Q2882" s="41" t="str">
        <f>INDEX(Торг!$J:$J,MATCH($B2882,Торг!$B:$B,0))</f>
        <v>Ориг</v>
      </c>
      <c r="R2882" s="4" t="b">
        <f>EXACT(VLOOKUP(A2882,Торг!$A:$A,1,0),A2882)</f>
        <v>1</v>
      </c>
    </row>
    <row r="2883" spans="1:18" ht="60" x14ac:dyDescent="0.25">
      <c r="A2883" s="110" t="s">
        <v>51</v>
      </c>
      <c r="B2883" s="109">
        <v>249673</v>
      </c>
      <c r="C2883" s="109">
        <v>179947</v>
      </c>
      <c r="D2883" s="110" t="s">
        <v>2465</v>
      </c>
      <c r="E2883" s="110" t="s">
        <v>2704</v>
      </c>
      <c r="F2883" s="110"/>
      <c r="G2883" s="110"/>
      <c r="H2883" s="110"/>
      <c r="I2883" s="110" t="s">
        <v>10</v>
      </c>
      <c r="J2883" s="111">
        <v>13100</v>
      </c>
      <c r="K2883" s="111">
        <v>16190</v>
      </c>
      <c r="L2883" s="110"/>
      <c r="M2883" s="109">
        <v>0</v>
      </c>
      <c r="N2883" s="109"/>
      <c r="O2883" s="110"/>
      <c r="P2883" s="41" t="str">
        <f t="shared" ref="P2883:P2946" si="45">_xlfn.CONCAT(M2883,IF(N2883&lt;&gt;"",_xlfn.CONCAT("ск",N2883),""))</f>
        <v>0</v>
      </c>
      <c r="Q2883" s="41" t="str">
        <f>INDEX(Торг!$J:$J,MATCH($B2883,Торг!$B:$B,0))</f>
        <v>Ориг</v>
      </c>
      <c r="R2883" s="4" t="b">
        <f>EXACT(VLOOKUP(A2883,Торг!$A:$A,1,0),A2883)</f>
        <v>1</v>
      </c>
    </row>
    <row r="2884" spans="1:18" ht="60" x14ac:dyDescent="0.25">
      <c r="A2884" s="110" t="s">
        <v>51</v>
      </c>
      <c r="B2884" s="109">
        <v>249674</v>
      </c>
      <c r="C2884" s="109">
        <v>179948</v>
      </c>
      <c r="D2884" s="110" t="s">
        <v>2466</v>
      </c>
      <c r="E2884" s="110" t="s">
        <v>2704</v>
      </c>
      <c r="F2884" s="110"/>
      <c r="G2884" s="110"/>
      <c r="H2884" s="110"/>
      <c r="I2884" s="110" t="s">
        <v>10</v>
      </c>
      <c r="J2884" s="111">
        <v>13100</v>
      </c>
      <c r="K2884" s="111">
        <v>16190</v>
      </c>
      <c r="L2884" s="110"/>
      <c r="M2884" s="109">
        <v>0</v>
      </c>
      <c r="N2884" s="109"/>
      <c r="O2884" s="110"/>
      <c r="P2884" s="41" t="str">
        <f t="shared" si="45"/>
        <v>0</v>
      </c>
      <c r="Q2884" s="41" t="str">
        <f>INDEX(Торг!$J:$J,MATCH($B2884,Торг!$B:$B,0))</f>
        <v>Ориг</v>
      </c>
      <c r="R2884" s="4" t="b">
        <f>EXACT(VLOOKUP(A2884,Торг!$A:$A,1,0),A2884)</f>
        <v>1</v>
      </c>
    </row>
    <row r="2885" spans="1:18" ht="60" x14ac:dyDescent="0.25">
      <c r="A2885" s="110" t="s">
        <v>51</v>
      </c>
      <c r="B2885" s="109">
        <v>249675</v>
      </c>
      <c r="C2885" s="109">
        <v>179949</v>
      </c>
      <c r="D2885" s="110" t="s">
        <v>2467</v>
      </c>
      <c r="E2885" s="110" t="s">
        <v>2704</v>
      </c>
      <c r="F2885" s="110"/>
      <c r="G2885" s="110"/>
      <c r="H2885" s="110"/>
      <c r="I2885" s="110" t="s">
        <v>10</v>
      </c>
      <c r="J2885" s="111">
        <v>13100</v>
      </c>
      <c r="K2885" s="111">
        <v>16190</v>
      </c>
      <c r="L2885" s="110"/>
      <c r="M2885" s="109">
        <v>0</v>
      </c>
      <c r="N2885" s="109"/>
      <c r="O2885" s="110"/>
      <c r="P2885" s="41" t="str">
        <f t="shared" si="45"/>
        <v>0</v>
      </c>
      <c r="Q2885" s="41" t="str">
        <f>INDEX(Торг!$J:$J,MATCH($B2885,Торг!$B:$B,0))</f>
        <v>Ориг</v>
      </c>
      <c r="R2885" s="4" t="b">
        <f>EXACT(VLOOKUP(A2885,Торг!$A:$A,1,0),A2885)</f>
        <v>1</v>
      </c>
    </row>
    <row r="2886" spans="1:18" ht="60" x14ac:dyDescent="0.25">
      <c r="A2886" s="110" t="s">
        <v>51</v>
      </c>
      <c r="B2886" s="109">
        <v>249676</v>
      </c>
      <c r="C2886" s="109">
        <v>179936</v>
      </c>
      <c r="D2886" s="110" t="s">
        <v>2468</v>
      </c>
      <c r="E2886" s="110" t="s">
        <v>2704</v>
      </c>
      <c r="F2886" s="110"/>
      <c r="G2886" s="110"/>
      <c r="H2886" s="110"/>
      <c r="I2886" s="110" t="s">
        <v>10</v>
      </c>
      <c r="J2886" s="111">
        <v>13100</v>
      </c>
      <c r="K2886" s="111">
        <v>16190</v>
      </c>
      <c r="L2886" s="110"/>
      <c r="M2886" s="109">
        <v>0</v>
      </c>
      <c r="N2886" s="109"/>
      <c r="O2886" s="110"/>
      <c r="P2886" s="41" t="str">
        <f t="shared" si="45"/>
        <v>0</v>
      </c>
      <c r="Q2886" s="41" t="str">
        <f>INDEX(Торг!$J:$J,MATCH($B2886,Торг!$B:$B,0))</f>
        <v>Ориг</v>
      </c>
      <c r="R2886" s="4" t="b">
        <f>EXACT(VLOOKUP(A2886,Торг!$A:$A,1,0),A2886)</f>
        <v>1</v>
      </c>
    </row>
    <row r="2887" spans="1:18" ht="60" x14ac:dyDescent="0.25">
      <c r="A2887" s="110" t="s">
        <v>51</v>
      </c>
      <c r="B2887" s="109">
        <v>249677</v>
      </c>
      <c r="C2887" s="109">
        <v>179950</v>
      </c>
      <c r="D2887" s="110" t="s">
        <v>2469</v>
      </c>
      <c r="E2887" s="110" t="s">
        <v>2704</v>
      </c>
      <c r="F2887" s="110"/>
      <c r="G2887" s="110"/>
      <c r="H2887" s="110"/>
      <c r="I2887" s="110" t="s">
        <v>10</v>
      </c>
      <c r="J2887" s="111">
        <v>13100</v>
      </c>
      <c r="K2887" s="111">
        <v>16190</v>
      </c>
      <c r="L2887" s="110"/>
      <c r="M2887" s="109">
        <v>0</v>
      </c>
      <c r="N2887" s="109"/>
      <c r="O2887" s="110"/>
      <c r="P2887" s="41" t="str">
        <f t="shared" si="45"/>
        <v>0</v>
      </c>
      <c r="Q2887" s="41" t="str">
        <f>INDEX(Торг!$J:$J,MATCH($B2887,Торг!$B:$B,0))</f>
        <v>Ориг</v>
      </c>
      <c r="R2887" s="4" t="b">
        <f>EXACT(VLOOKUP(A2887,Торг!$A:$A,1,0),A2887)</f>
        <v>1</v>
      </c>
    </row>
    <row r="2888" spans="1:18" ht="60" x14ac:dyDescent="0.25">
      <c r="A2888" s="110" t="s">
        <v>2470</v>
      </c>
      <c r="B2888" s="109">
        <v>184350</v>
      </c>
      <c r="C2888" s="109">
        <v>77813</v>
      </c>
      <c r="D2888" s="110" t="s">
        <v>151</v>
      </c>
      <c r="E2888" s="110" t="s">
        <v>2704</v>
      </c>
      <c r="F2888" s="110"/>
      <c r="G2888" s="110"/>
      <c r="H2888" s="110" t="s">
        <v>2500</v>
      </c>
      <c r="I2888" s="110" t="s">
        <v>10</v>
      </c>
      <c r="J2888" s="111">
        <v>15200</v>
      </c>
      <c r="K2888" s="111">
        <v>20090</v>
      </c>
      <c r="L2888" s="110" t="s">
        <v>2645</v>
      </c>
      <c r="M2888" s="109">
        <v>1</v>
      </c>
      <c r="N2888" s="109"/>
      <c r="O2888" s="110"/>
      <c r="P2888" s="41" t="str">
        <f t="shared" si="45"/>
        <v>1</v>
      </c>
      <c r="Q2888" s="41" t="str">
        <f>INDEX(Торг!$J:$J,MATCH($B2888,Торг!$B:$B,0))</f>
        <v>Ориг</v>
      </c>
      <c r="R2888" s="4" t="b">
        <f>EXACT(VLOOKUP(A2888,Торг!$A:$A,1,0),A2888)</f>
        <v>1</v>
      </c>
    </row>
    <row r="2889" spans="1:18" ht="75" x14ac:dyDescent="0.25">
      <c r="A2889" s="110" t="s">
        <v>2470</v>
      </c>
      <c r="B2889" s="109">
        <v>184351</v>
      </c>
      <c r="C2889" s="109">
        <v>77838</v>
      </c>
      <c r="D2889" s="110" t="s">
        <v>150</v>
      </c>
      <c r="E2889" s="110" t="s">
        <v>2704</v>
      </c>
      <c r="F2889" s="110"/>
      <c r="G2889" s="110"/>
      <c r="H2889" s="110" t="s">
        <v>2500</v>
      </c>
      <c r="I2889" s="110" t="s">
        <v>10</v>
      </c>
      <c r="J2889" s="111">
        <v>15800</v>
      </c>
      <c r="K2889" s="111">
        <v>20890</v>
      </c>
      <c r="L2889" s="110" t="s">
        <v>2645</v>
      </c>
      <c r="M2889" s="109">
        <v>1</v>
      </c>
      <c r="N2889" s="109"/>
      <c r="O2889" s="110"/>
      <c r="P2889" s="41" t="str">
        <f t="shared" si="45"/>
        <v>1</v>
      </c>
      <c r="Q2889" s="41" t="str">
        <f>INDEX(Торг!$J:$J,MATCH($B2889,Торг!$B:$B,0))</f>
        <v>Ориг</v>
      </c>
      <c r="R2889" s="4" t="b">
        <f>EXACT(VLOOKUP(A2889,Торг!$A:$A,1,0),A2889)</f>
        <v>1</v>
      </c>
    </row>
    <row r="2890" spans="1:18" ht="75" x14ac:dyDescent="0.25">
      <c r="A2890" s="110" t="s">
        <v>2470</v>
      </c>
      <c r="B2890" s="109">
        <v>184352</v>
      </c>
      <c r="C2890" s="109">
        <v>77839</v>
      </c>
      <c r="D2890" s="110" t="s">
        <v>149</v>
      </c>
      <c r="E2890" s="110" t="s">
        <v>2704</v>
      </c>
      <c r="F2890" s="110"/>
      <c r="G2890" s="110"/>
      <c r="H2890" s="110" t="s">
        <v>2500</v>
      </c>
      <c r="I2890" s="110" t="s">
        <v>10</v>
      </c>
      <c r="J2890" s="111">
        <v>15800</v>
      </c>
      <c r="K2890" s="111">
        <v>20890</v>
      </c>
      <c r="L2890" s="110" t="s">
        <v>2645</v>
      </c>
      <c r="M2890" s="109">
        <v>1</v>
      </c>
      <c r="N2890" s="109"/>
      <c r="O2890" s="110"/>
      <c r="P2890" s="41" t="str">
        <f t="shared" si="45"/>
        <v>1</v>
      </c>
      <c r="Q2890" s="41" t="str">
        <f>INDEX(Торг!$J:$J,MATCH($B2890,Торг!$B:$B,0))</f>
        <v>Ориг</v>
      </c>
      <c r="R2890" s="4" t="b">
        <f>EXACT(VLOOKUP(A2890,Торг!$A:$A,1,0),A2890)</f>
        <v>1</v>
      </c>
    </row>
    <row r="2891" spans="1:18" ht="75" x14ac:dyDescent="0.25">
      <c r="A2891" s="110" t="s">
        <v>2470</v>
      </c>
      <c r="B2891" s="109">
        <v>184353</v>
      </c>
      <c r="C2891" s="109">
        <v>77847</v>
      </c>
      <c r="D2891" s="110" t="s">
        <v>148</v>
      </c>
      <c r="E2891" s="110" t="s">
        <v>2704</v>
      </c>
      <c r="F2891" s="110"/>
      <c r="G2891" s="110"/>
      <c r="H2891" s="110" t="s">
        <v>2500</v>
      </c>
      <c r="I2891" s="110" t="s">
        <v>10</v>
      </c>
      <c r="J2891" s="111">
        <v>15800</v>
      </c>
      <c r="K2891" s="111">
        <v>20890</v>
      </c>
      <c r="L2891" s="110" t="s">
        <v>2645</v>
      </c>
      <c r="M2891" s="109">
        <v>1</v>
      </c>
      <c r="N2891" s="109"/>
      <c r="O2891" s="110"/>
      <c r="P2891" s="41" t="str">
        <f t="shared" si="45"/>
        <v>1</v>
      </c>
      <c r="Q2891" s="41" t="str">
        <f>INDEX(Торг!$J:$J,MATCH($B2891,Торг!$B:$B,0))</f>
        <v>Ориг</v>
      </c>
      <c r="R2891" s="4" t="b">
        <f>EXACT(VLOOKUP(A2891,Торг!$A:$A,1,0),A2891)</f>
        <v>1</v>
      </c>
    </row>
    <row r="2892" spans="1:18" ht="75" x14ac:dyDescent="0.25">
      <c r="A2892" s="110" t="s">
        <v>2470</v>
      </c>
      <c r="B2892" s="109">
        <v>184354</v>
      </c>
      <c r="C2892" s="109">
        <v>77845</v>
      </c>
      <c r="D2892" s="110" t="s">
        <v>147</v>
      </c>
      <c r="E2892" s="110" t="s">
        <v>2704</v>
      </c>
      <c r="F2892" s="110"/>
      <c r="G2892" s="110"/>
      <c r="H2892" s="110" t="s">
        <v>2500</v>
      </c>
      <c r="I2892" s="110" t="s">
        <v>10</v>
      </c>
      <c r="J2892" s="111">
        <v>15800</v>
      </c>
      <c r="K2892" s="111">
        <v>20890</v>
      </c>
      <c r="L2892" s="110" t="s">
        <v>2645</v>
      </c>
      <c r="M2892" s="109">
        <v>1</v>
      </c>
      <c r="N2892" s="109"/>
      <c r="O2892" s="110"/>
      <c r="P2892" s="41" t="str">
        <f t="shared" si="45"/>
        <v>1</v>
      </c>
      <c r="Q2892" s="41" t="str">
        <f>INDEX(Торг!$J:$J,MATCH($B2892,Торг!$B:$B,0))</f>
        <v>Ориг</v>
      </c>
      <c r="R2892" s="4" t="b">
        <f>EXACT(VLOOKUP(A2892,Торг!$A:$A,1,0),A2892)</f>
        <v>1</v>
      </c>
    </row>
    <row r="2893" spans="1:18" ht="75" x14ac:dyDescent="0.25">
      <c r="A2893" s="110" t="s">
        <v>2470</v>
      </c>
      <c r="B2893" s="109">
        <v>184355</v>
      </c>
      <c r="C2893" s="109">
        <v>77846</v>
      </c>
      <c r="D2893" s="110" t="s">
        <v>146</v>
      </c>
      <c r="E2893" s="110" t="s">
        <v>2704</v>
      </c>
      <c r="F2893" s="110"/>
      <c r="G2893" s="110"/>
      <c r="H2893" s="110" t="s">
        <v>2500</v>
      </c>
      <c r="I2893" s="110" t="s">
        <v>10</v>
      </c>
      <c r="J2893" s="111">
        <v>15800</v>
      </c>
      <c r="K2893" s="111">
        <v>20890</v>
      </c>
      <c r="L2893" s="110" t="s">
        <v>2645</v>
      </c>
      <c r="M2893" s="109">
        <v>1</v>
      </c>
      <c r="N2893" s="109"/>
      <c r="O2893" s="110"/>
      <c r="P2893" s="41" t="str">
        <f t="shared" si="45"/>
        <v>1</v>
      </c>
      <c r="Q2893" s="41" t="str">
        <f>INDEX(Торг!$J:$J,MATCH($B2893,Торг!$B:$B,0))</f>
        <v>Ориг</v>
      </c>
      <c r="R2893" s="4" t="b">
        <f>EXACT(VLOOKUP(A2893,Торг!$A:$A,1,0),A2893)</f>
        <v>1</v>
      </c>
    </row>
    <row r="2894" spans="1:18" ht="75" x14ac:dyDescent="0.25">
      <c r="A2894" s="110" t="s">
        <v>2470</v>
      </c>
      <c r="B2894" s="109">
        <v>184356</v>
      </c>
      <c r="C2894" s="109">
        <v>77850</v>
      </c>
      <c r="D2894" s="110" t="s">
        <v>145</v>
      </c>
      <c r="E2894" s="110" t="s">
        <v>2704</v>
      </c>
      <c r="F2894" s="110"/>
      <c r="G2894" s="110"/>
      <c r="H2894" s="110" t="s">
        <v>2500</v>
      </c>
      <c r="I2894" s="110" t="s">
        <v>10</v>
      </c>
      <c r="J2894" s="111">
        <v>15800</v>
      </c>
      <c r="K2894" s="111">
        <v>20890</v>
      </c>
      <c r="L2894" s="110" t="s">
        <v>2645</v>
      </c>
      <c r="M2894" s="109">
        <v>1</v>
      </c>
      <c r="N2894" s="109"/>
      <c r="O2894" s="110"/>
      <c r="P2894" s="41" t="str">
        <f t="shared" si="45"/>
        <v>1</v>
      </c>
      <c r="Q2894" s="41" t="str">
        <f>INDEX(Торг!$J:$J,MATCH($B2894,Торг!$B:$B,0))</f>
        <v>Ориг</v>
      </c>
      <c r="R2894" s="4" t="b">
        <f>EXACT(VLOOKUP(A2894,Торг!$A:$A,1,0),A2894)</f>
        <v>1</v>
      </c>
    </row>
    <row r="2895" spans="1:18" ht="75" x14ac:dyDescent="0.25">
      <c r="A2895" s="110" t="s">
        <v>2470</v>
      </c>
      <c r="B2895" s="109">
        <v>184357</v>
      </c>
      <c r="C2895" s="109">
        <v>77836</v>
      </c>
      <c r="D2895" s="110" t="s">
        <v>144</v>
      </c>
      <c r="E2895" s="110" t="s">
        <v>2704</v>
      </c>
      <c r="F2895" s="110"/>
      <c r="G2895" s="110"/>
      <c r="H2895" s="110" t="s">
        <v>2500</v>
      </c>
      <c r="I2895" s="110" t="s">
        <v>10</v>
      </c>
      <c r="J2895" s="111">
        <v>15800</v>
      </c>
      <c r="K2895" s="111">
        <v>20890</v>
      </c>
      <c r="L2895" s="110" t="s">
        <v>2645</v>
      </c>
      <c r="M2895" s="109">
        <v>1</v>
      </c>
      <c r="N2895" s="109"/>
      <c r="O2895" s="110"/>
      <c r="P2895" s="41" t="str">
        <f t="shared" si="45"/>
        <v>1</v>
      </c>
      <c r="Q2895" s="41" t="str">
        <f>INDEX(Торг!$J:$J,MATCH($B2895,Торг!$B:$B,0))</f>
        <v>Ориг</v>
      </c>
      <c r="R2895" s="4" t="b">
        <f>EXACT(VLOOKUP(A2895,Торг!$A:$A,1,0),A2895)</f>
        <v>1</v>
      </c>
    </row>
    <row r="2896" spans="1:18" ht="75" x14ac:dyDescent="0.25">
      <c r="A2896" s="110" t="s">
        <v>2470</v>
      </c>
      <c r="B2896" s="109">
        <v>184358</v>
      </c>
      <c r="C2896" s="109">
        <v>77844</v>
      </c>
      <c r="D2896" s="110" t="s">
        <v>143</v>
      </c>
      <c r="E2896" s="110" t="s">
        <v>2704</v>
      </c>
      <c r="F2896" s="110"/>
      <c r="G2896" s="110"/>
      <c r="H2896" s="110" t="s">
        <v>2500</v>
      </c>
      <c r="I2896" s="110" t="s">
        <v>10</v>
      </c>
      <c r="J2896" s="111">
        <v>15800</v>
      </c>
      <c r="K2896" s="111">
        <v>20890</v>
      </c>
      <c r="L2896" s="110" t="s">
        <v>2645</v>
      </c>
      <c r="M2896" s="109">
        <v>1</v>
      </c>
      <c r="N2896" s="109"/>
      <c r="O2896" s="110"/>
      <c r="P2896" s="41" t="str">
        <f t="shared" si="45"/>
        <v>1</v>
      </c>
      <c r="Q2896" s="41" t="str">
        <f>INDEX(Торг!$J:$J,MATCH($B2896,Торг!$B:$B,0))</f>
        <v>Ориг</v>
      </c>
      <c r="R2896" s="4" t="b">
        <f>EXACT(VLOOKUP(A2896,Торг!$A:$A,1,0),A2896)</f>
        <v>1</v>
      </c>
    </row>
    <row r="2897" spans="1:18" ht="75" x14ac:dyDescent="0.25">
      <c r="A2897" s="110" t="s">
        <v>2470</v>
      </c>
      <c r="B2897" s="109">
        <v>184359</v>
      </c>
      <c r="C2897" s="109">
        <v>77848</v>
      </c>
      <c r="D2897" s="110" t="s">
        <v>142</v>
      </c>
      <c r="E2897" s="110" t="s">
        <v>2704</v>
      </c>
      <c r="F2897" s="110"/>
      <c r="G2897" s="110"/>
      <c r="H2897" s="110" t="s">
        <v>2500</v>
      </c>
      <c r="I2897" s="110" t="s">
        <v>10</v>
      </c>
      <c r="J2897" s="111">
        <v>15800</v>
      </c>
      <c r="K2897" s="111">
        <v>20890</v>
      </c>
      <c r="L2897" s="110" t="s">
        <v>2645</v>
      </c>
      <c r="M2897" s="109">
        <v>1</v>
      </c>
      <c r="N2897" s="109"/>
      <c r="O2897" s="110"/>
      <c r="P2897" s="41" t="str">
        <f t="shared" si="45"/>
        <v>1</v>
      </c>
      <c r="Q2897" s="41" t="str">
        <f>INDEX(Торг!$J:$J,MATCH($B2897,Торг!$B:$B,0))</f>
        <v>Ориг</v>
      </c>
      <c r="R2897" s="4" t="b">
        <f>EXACT(VLOOKUP(A2897,Торг!$A:$A,1,0),A2897)</f>
        <v>1</v>
      </c>
    </row>
    <row r="2898" spans="1:18" ht="75" x14ac:dyDescent="0.25">
      <c r="A2898" s="110" t="s">
        <v>2470</v>
      </c>
      <c r="B2898" s="109">
        <v>184360</v>
      </c>
      <c r="C2898" s="109">
        <v>77843</v>
      </c>
      <c r="D2898" s="110" t="s">
        <v>141</v>
      </c>
      <c r="E2898" s="110" t="s">
        <v>2704</v>
      </c>
      <c r="F2898" s="110"/>
      <c r="G2898" s="110"/>
      <c r="H2898" s="110" t="s">
        <v>2500</v>
      </c>
      <c r="I2898" s="110" t="s">
        <v>10</v>
      </c>
      <c r="J2898" s="111">
        <v>15800</v>
      </c>
      <c r="K2898" s="111">
        <v>20890</v>
      </c>
      <c r="L2898" s="110" t="s">
        <v>2645</v>
      </c>
      <c r="M2898" s="109">
        <v>1</v>
      </c>
      <c r="N2898" s="109"/>
      <c r="O2898" s="110"/>
      <c r="P2898" s="41" t="str">
        <f t="shared" si="45"/>
        <v>1</v>
      </c>
      <c r="Q2898" s="41" t="str">
        <f>INDEX(Торг!$J:$J,MATCH($B2898,Торг!$B:$B,0))</f>
        <v>Ориг</v>
      </c>
      <c r="R2898" s="4" t="b">
        <f>EXACT(VLOOKUP(A2898,Торг!$A:$A,1,0),A2898)</f>
        <v>1</v>
      </c>
    </row>
    <row r="2899" spans="1:18" ht="75" x14ac:dyDescent="0.25">
      <c r="A2899" s="110" t="s">
        <v>2470</v>
      </c>
      <c r="B2899" s="109">
        <v>184361</v>
      </c>
      <c r="C2899" s="109">
        <v>77841</v>
      </c>
      <c r="D2899" s="110" t="s">
        <v>140</v>
      </c>
      <c r="E2899" s="110" t="s">
        <v>2704</v>
      </c>
      <c r="F2899" s="110"/>
      <c r="G2899" s="110"/>
      <c r="H2899" s="110" t="s">
        <v>2500</v>
      </c>
      <c r="I2899" s="110" t="s">
        <v>10</v>
      </c>
      <c r="J2899" s="111">
        <v>15800</v>
      </c>
      <c r="K2899" s="111">
        <v>20890</v>
      </c>
      <c r="L2899" s="110" t="s">
        <v>2645</v>
      </c>
      <c r="M2899" s="109">
        <v>1</v>
      </c>
      <c r="N2899" s="109"/>
      <c r="O2899" s="110"/>
      <c r="P2899" s="41" t="str">
        <f t="shared" si="45"/>
        <v>1</v>
      </c>
      <c r="Q2899" s="41" t="str">
        <f>INDEX(Торг!$J:$J,MATCH($B2899,Торг!$B:$B,0))</f>
        <v>Ориг</v>
      </c>
      <c r="R2899" s="4" t="b">
        <f>EXACT(VLOOKUP(A2899,Торг!$A:$A,1,0),A2899)</f>
        <v>1</v>
      </c>
    </row>
    <row r="2900" spans="1:18" ht="75" x14ac:dyDescent="0.25">
      <c r="A2900" s="110" t="s">
        <v>2470</v>
      </c>
      <c r="B2900" s="109">
        <v>184362</v>
      </c>
      <c r="C2900" s="109">
        <v>77837</v>
      </c>
      <c r="D2900" s="110" t="s">
        <v>139</v>
      </c>
      <c r="E2900" s="110" t="s">
        <v>2704</v>
      </c>
      <c r="F2900" s="110"/>
      <c r="G2900" s="110"/>
      <c r="H2900" s="110" t="s">
        <v>2500</v>
      </c>
      <c r="I2900" s="110" t="s">
        <v>10</v>
      </c>
      <c r="J2900" s="111">
        <v>15800</v>
      </c>
      <c r="K2900" s="111">
        <v>20890</v>
      </c>
      <c r="L2900" s="110" t="s">
        <v>2645</v>
      </c>
      <c r="M2900" s="109">
        <v>1</v>
      </c>
      <c r="N2900" s="109"/>
      <c r="O2900" s="110"/>
      <c r="P2900" s="41" t="str">
        <f t="shared" si="45"/>
        <v>1</v>
      </c>
      <c r="Q2900" s="41" t="str">
        <f>INDEX(Торг!$J:$J,MATCH($B2900,Торг!$B:$B,0))</f>
        <v>Ориг</v>
      </c>
      <c r="R2900" s="4" t="b">
        <f>EXACT(VLOOKUP(A2900,Торг!$A:$A,1,0),A2900)</f>
        <v>1</v>
      </c>
    </row>
    <row r="2901" spans="1:18" ht="60" x14ac:dyDescent="0.25">
      <c r="A2901" s="110" t="s">
        <v>2470</v>
      </c>
      <c r="B2901" s="109">
        <v>184363</v>
      </c>
      <c r="C2901" s="109">
        <v>77842</v>
      </c>
      <c r="D2901" s="110" t="s">
        <v>138</v>
      </c>
      <c r="E2901" s="110" t="s">
        <v>2704</v>
      </c>
      <c r="F2901" s="110"/>
      <c r="G2901" s="110"/>
      <c r="H2901" s="110" t="s">
        <v>2500</v>
      </c>
      <c r="I2901" s="110" t="s">
        <v>10</v>
      </c>
      <c r="J2901" s="111">
        <v>15800</v>
      </c>
      <c r="K2901" s="111">
        <v>20890</v>
      </c>
      <c r="L2901" s="110" t="s">
        <v>2645</v>
      </c>
      <c r="M2901" s="109">
        <v>1</v>
      </c>
      <c r="N2901" s="109"/>
      <c r="O2901" s="110"/>
      <c r="P2901" s="41" t="str">
        <f t="shared" si="45"/>
        <v>1</v>
      </c>
      <c r="Q2901" s="41" t="str">
        <f>INDEX(Торг!$J:$J,MATCH($B2901,Торг!$B:$B,0))</f>
        <v>Ориг</v>
      </c>
      <c r="R2901" s="4" t="b">
        <f>EXACT(VLOOKUP(A2901,Торг!$A:$A,1,0),A2901)</f>
        <v>1</v>
      </c>
    </row>
    <row r="2902" spans="1:18" ht="75" x14ac:dyDescent="0.25">
      <c r="A2902" s="110" t="s">
        <v>2470</v>
      </c>
      <c r="B2902" s="109">
        <v>184364</v>
      </c>
      <c r="C2902" s="109">
        <v>77840</v>
      </c>
      <c r="D2902" s="110" t="s">
        <v>137</v>
      </c>
      <c r="E2902" s="110" t="s">
        <v>2704</v>
      </c>
      <c r="F2902" s="110"/>
      <c r="G2902" s="110"/>
      <c r="H2902" s="110" t="s">
        <v>2500</v>
      </c>
      <c r="I2902" s="110" t="s">
        <v>10</v>
      </c>
      <c r="J2902" s="111">
        <v>15800</v>
      </c>
      <c r="K2902" s="111">
        <v>20890</v>
      </c>
      <c r="L2902" s="110" t="s">
        <v>2645</v>
      </c>
      <c r="M2902" s="109">
        <v>1</v>
      </c>
      <c r="N2902" s="109"/>
      <c r="O2902" s="110"/>
      <c r="P2902" s="41" t="str">
        <f t="shared" si="45"/>
        <v>1</v>
      </c>
      <c r="Q2902" s="41" t="str">
        <f>INDEX(Торг!$J:$J,MATCH($B2902,Торг!$B:$B,0))</f>
        <v>Ориг</v>
      </c>
      <c r="R2902" s="4" t="b">
        <f>EXACT(VLOOKUP(A2902,Торг!$A:$A,1,0),A2902)</f>
        <v>1</v>
      </c>
    </row>
    <row r="2903" spans="1:18" ht="75" x14ac:dyDescent="0.25">
      <c r="A2903" s="110" t="s">
        <v>2470</v>
      </c>
      <c r="B2903" s="109">
        <v>184365</v>
      </c>
      <c r="C2903" s="109">
        <v>77849</v>
      </c>
      <c r="D2903" s="110" t="s">
        <v>136</v>
      </c>
      <c r="E2903" s="110" t="s">
        <v>2704</v>
      </c>
      <c r="F2903" s="110"/>
      <c r="G2903" s="110"/>
      <c r="H2903" s="110" t="s">
        <v>2500</v>
      </c>
      <c r="I2903" s="110" t="s">
        <v>10</v>
      </c>
      <c r="J2903" s="111">
        <v>15800</v>
      </c>
      <c r="K2903" s="111">
        <v>20890</v>
      </c>
      <c r="L2903" s="110" t="s">
        <v>2645</v>
      </c>
      <c r="M2903" s="109">
        <v>1</v>
      </c>
      <c r="N2903" s="109"/>
      <c r="O2903" s="110"/>
      <c r="P2903" s="41" t="str">
        <f t="shared" si="45"/>
        <v>1</v>
      </c>
      <c r="Q2903" s="41" t="str">
        <f>INDEX(Торг!$J:$J,MATCH($B2903,Торг!$B:$B,0))</f>
        <v>Ориг</v>
      </c>
      <c r="R2903" s="4" t="b">
        <f>EXACT(VLOOKUP(A2903,Торг!$A:$A,1,0),A2903)</f>
        <v>1</v>
      </c>
    </row>
    <row r="2904" spans="1:18" ht="60" x14ac:dyDescent="0.25">
      <c r="A2904" s="110" t="s">
        <v>72</v>
      </c>
      <c r="B2904" s="109">
        <v>249678</v>
      </c>
      <c r="C2904" s="109">
        <v>182125</v>
      </c>
      <c r="D2904" s="110" t="s">
        <v>2471</v>
      </c>
      <c r="E2904" s="110" t="s">
        <v>2704</v>
      </c>
      <c r="F2904" s="110"/>
      <c r="G2904" s="110"/>
      <c r="H2904" s="110" t="s">
        <v>2501</v>
      </c>
      <c r="I2904" s="110" t="s">
        <v>10</v>
      </c>
      <c r="J2904" s="111">
        <v>13100</v>
      </c>
      <c r="K2904" s="111">
        <v>17190</v>
      </c>
      <c r="L2904" s="110" t="s">
        <v>2645</v>
      </c>
      <c r="M2904" s="109">
        <v>1</v>
      </c>
      <c r="N2904" s="109"/>
      <c r="O2904" s="110"/>
      <c r="P2904" s="41" t="str">
        <f t="shared" si="45"/>
        <v>1</v>
      </c>
      <c r="Q2904" s="41" t="str">
        <f>INDEX(Торг!$J:$J,MATCH($B2904,Торг!$B:$B,0))</f>
        <v>Ориг</v>
      </c>
      <c r="R2904" s="4" t="b">
        <f>EXACT(VLOOKUP(A2904,Торг!$A:$A,1,0),A2904)</f>
        <v>1</v>
      </c>
    </row>
    <row r="2905" spans="1:18" ht="75" x14ac:dyDescent="0.25">
      <c r="A2905" s="110" t="s">
        <v>72</v>
      </c>
      <c r="B2905" s="109">
        <v>249679</v>
      </c>
      <c r="C2905" s="109">
        <v>182127</v>
      </c>
      <c r="D2905" s="110" t="s">
        <v>2472</v>
      </c>
      <c r="E2905" s="110" t="s">
        <v>2704</v>
      </c>
      <c r="F2905" s="110"/>
      <c r="G2905" s="110"/>
      <c r="H2905" s="110" t="s">
        <v>2501</v>
      </c>
      <c r="I2905" s="110" t="s">
        <v>10</v>
      </c>
      <c r="J2905" s="111">
        <v>13700</v>
      </c>
      <c r="K2905" s="111">
        <v>17990</v>
      </c>
      <c r="L2905" s="110" t="s">
        <v>2645</v>
      </c>
      <c r="M2905" s="109">
        <v>1</v>
      </c>
      <c r="N2905" s="109"/>
      <c r="O2905" s="110"/>
      <c r="P2905" s="41" t="str">
        <f t="shared" si="45"/>
        <v>1</v>
      </c>
      <c r="Q2905" s="41" t="str">
        <f>INDEX(Торг!$J:$J,MATCH($B2905,Торг!$B:$B,0))</f>
        <v>Ориг</v>
      </c>
      <c r="R2905" s="4" t="b">
        <f>EXACT(VLOOKUP(A2905,Торг!$A:$A,1,0),A2905)</f>
        <v>1</v>
      </c>
    </row>
    <row r="2906" spans="1:18" ht="75" x14ac:dyDescent="0.25">
      <c r="A2906" s="110" t="s">
        <v>72</v>
      </c>
      <c r="B2906" s="109">
        <v>249680</v>
      </c>
      <c r="C2906" s="109">
        <v>182128</v>
      </c>
      <c r="D2906" s="110" t="s">
        <v>2473</v>
      </c>
      <c r="E2906" s="110" t="s">
        <v>2704</v>
      </c>
      <c r="F2906" s="110"/>
      <c r="G2906" s="110"/>
      <c r="H2906" s="110" t="s">
        <v>2501</v>
      </c>
      <c r="I2906" s="110" t="s">
        <v>10</v>
      </c>
      <c r="J2906" s="111">
        <v>13700</v>
      </c>
      <c r="K2906" s="111">
        <v>17990</v>
      </c>
      <c r="L2906" s="110" t="s">
        <v>2645</v>
      </c>
      <c r="M2906" s="109">
        <v>1</v>
      </c>
      <c r="N2906" s="109"/>
      <c r="O2906" s="110"/>
      <c r="P2906" s="41" t="str">
        <f t="shared" si="45"/>
        <v>1</v>
      </c>
      <c r="Q2906" s="41" t="str">
        <f>INDEX(Торг!$J:$J,MATCH($B2906,Торг!$B:$B,0))</f>
        <v>Ориг</v>
      </c>
      <c r="R2906" s="4" t="b">
        <f>EXACT(VLOOKUP(A2906,Торг!$A:$A,1,0),A2906)</f>
        <v>1</v>
      </c>
    </row>
    <row r="2907" spans="1:18" ht="75" x14ac:dyDescent="0.25">
      <c r="A2907" s="110" t="s">
        <v>72</v>
      </c>
      <c r="B2907" s="109">
        <v>249681</v>
      </c>
      <c r="C2907" s="109">
        <v>182129</v>
      </c>
      <c r="D2907" s="110" t="s">
        <v>2474</v>
      </c>
      <c r="E2907" s="110" t="s">
        <v>2704</v>
      </c>
      <c r="F2907" s="110"/>
      <c r="G2907" s="110"/>
      <c r="H2907" s="110" t="s">
        <v>2501</v>
      </c>
      <c r="I2907" s="110" t="s">
        <v>10</v>
      </c>
      <c r="J2907" s="111">
        <v>13700</v>
      </c>
      <c r="K2907" s="111">
        <v>17990</v>
      </c>
      <c r="L2907" s="110" t="s">
        <v>2645</v>
      </c>
      <c r="M2907" s="109">
        <v>1</v>
      </c>
      <c r="N2907" s="109"/>
      <c r="O2907" s="110"/>
      <c r="P2907" s="41" t="str">
        <f t="shared" si="45"/>
        <v>1</v>
      </c>
      <c r="Q2907" s="41" t="str">
        <f>INDEX(Торг!$J:$J,MATCH($B2907,Торг!$B:$B,0))</f>
        <v>Ориг</v>
      </c>
      <c r="R2907" s="4" t="b">
        <f>EXACT(VLOOKUP(A2907,Торг!$A:$A,1,0),A2907)</f>
        <v>1</v>
      </c>
    </row>
    <row r="2908" spans="1:18" ht="75" x14ac:dyDescent="0.25">
      <c r="A2908" s="110" t="s">
        <v>72</v>
      </c>
      <c r="B2908" s="109">
        <v>249682</v>
      </c>
      <c r="C2908" s="109">
        <v>182130</v>
      </c>
      <c r="D2908" s="110" t="s">
        <v>2475</v>
      </c>
      <c r="E2908" s="110" t="s">
        <v>2704</v>
      </c>
      <c r="F2908" s="110"/>
      <c r="G2908" s="110"/>
      <c r="H2908" s="110" t="s">
        <v>2501</v>
      </c>
      <c r="I2908" s="110" t="s">
        <v>10</v>
      </c>
      <c r="J2908" s="111">
        <v>13700</v>
      </c>
      <c r="K2908" s="111">
        <v>17990</v>
      </c>
      <c r="L2908" s="110" t="s">
        <v>2645</v>
      </c>
      <c r="M2908" s="109">
        <v>1</v>
      </c>
      <c r="N2908" s="109"/>
      <c r="O2908" s="110"/>
      <c r="P2908" s="41" t="str">
        <f t="shared" si="45"/>
        <v>1</v>
      </c>
      <c r="Q2908" s="41" t="str">
        <f>INDEX(Торг!$J:$J,MATCH($B2908,Торг!$B:$B,0))</f>
        <v>Ориг</v>
      </c>
      <c r="R2908" s="4" t="b">
        <f>EXACT(VLOOKUP(A2908,Торг!$A:$A,1,0),A2908)</f>
        <v>1</v>
      </c>
    </row>
    <row r="2909" spans="1:18" ht="75" x14ac:dyDescent="0.25">
      <c r="A2909" s="110" t="s">
        <v>72</v>
      </c>
      <c r="B2909" s="109">
        <v>249683</v>
      </c>
      <c r="C2909" s="109">
        <v>182131</v>
      </c>
      <c r="D2909" s="110" t="s">
        <v>2476</v>
      </c>
      <c r="E2909" s="110" t="s">
        <v>2704</v>
      </c>
      <c r="F2909" s="110"/>
      <c r="G2909" s="110"/>
      <c r="H2909" s="110" t="s">
        <v>2501</v>
      </c>
      <c r="I2909" s="110" t="s">
        <v>10</v>
      </c>
      <c r="J2909" s="111">
        <v>13700</v>
      </c>
      <c r="K2909" s="111">
        <v>17990</v>
      </c>
      <c r="L2909" s="110" t="s">
        <v>2645</v>
      </c>
      <c r="M2909" s="109">
        <v>1</v>
      </c>
      <c r="N2909" s="109"/>
      <c r="O2909" s="110"/>
      <c r="P2909" s="41" t="str">
        <f t="shared" si="45"/>
        <v>1</v>
      </c>
      <c r="Q2909" s="41" t="str">
        <f>INDEX(Торг!$J:$J,MATCH($B2909,Торг!$B:$B,0))</f>
        <v>Ориг</v>
      </c>
      <c r="R2909" s="4" t="b">
        <f>EXACT(VLOOKUP(A2909,Торг!$A:$A,1,0),A2909)</f>
        <v>1</v>
      </c>
    </row>
    <row r="2910" spans="1:18" ht="75" x14ac:dyDescent="0.25">
      <c r="A2910" s="110" t="s">
        <v>72</v>
      </c>
      <c r="B2910" s="109">
        <v>249684</v>
      </c>
      <c r="C2910" s="109">
        <v>182132</v>
      </c>
      <c r="D2910" s="110" t="s">
        <v>2477</v>
      </c>
      <c r="E2910" s="110" t="s">
        <v>2704</v>
      </c>
      <c r="F2910" s="110"/>
      <c r="G2910" s="110"/>
      <c r="H2910" s="110" t="s">
        <v>2501</v>
      </c>
      <c r="I2910" s="110" t="s">
        <v>10</v>
      </c>
      <c r="J2910" s="111">
        <v>13700</v>
      </c>
      <c r="K2910" s="111">
        <v>17990</v>
      </c>
      <c r="L2910" s="110" t="s">
        <v>2645</v>
      </c>
      <c r="M2910" s="109">
        <v>1</v>
      </c>
      <c r="N2910" s="109"/>
      <c r="O2910" s="110"/>
      <c r="P2910" s="41" t="str">
        <f t="shared" si="45"/>
        <v>1</v>
      </c>
      <c r="Q2910" s="41" t="str">
        <f>INDEX(Торг!$J:$J,MATCH($B2910,Торг!$B:$B,0))</f>
        <v>Ориг</v>
      </c>
      <c r="R2910" s="4" t="b">
        <f>EXACT(VLOOKUP(A2910,Торг!$A:$A,1,0),A2910)</f>
        <v>1</v>
      </c>
    </row>
    <row r="2911" spans="1:18" ht="75" x14ac:dyDescent="0.25">
      <c r="A2911" s="110" t="s">
        <v>72</v>
      </c>
      <c r="B2911" s="109">
        <v>249685</v>
      </c>
      <c r="C2911" s="109">
        <v>182133</v>
      </c>
      <c r="D2911" s="110" t="s">
        <v>2478</v>
      </c>
      <c r="E2911" s="110" t="s">
        <v>2704</v>
      </c>
      <c r="F2911" s="110"/>
      <c r="G2911" s="110"/>
      <c r="H2911" s="110" t="s">
        <v>2501</v>
      </c>
      <c r="I2911" s="110" t="s">
        <v>10</v>
      </c>
      <c r="J2911" s="111">
        <v>13700</v>
      </c>
      <c r="K2911" s="111">
        <v>17990</v>
      </c>
      <c r="L2911" s="110" t="s">
        <v>2645</v>
      </c>
      <c r="M2911" s="109">
        <v>1</v>
      </c>
      <c r="N2911" s="109"/>
      <c r="O2911" s="110"/>
      <c r="P2911" s="41" t="str">
        <f t="shared" si="45"/>
        <v>1</v>
      </c>
      <c r="Q2911" s="41" t="str">
        <f>INDEX(Торг!$J:$J,MATCH($B2911,Торг!$B:$B,0))</f>
        <v>Ориг</v>
      </c>
      <c r="R2911" s="4" t="b">
        <f>EXACT(VLOOKUP(A2911,Торг!$A:$A,1,0),A2911)</f>
        <v>1</v>
      </c>
    </row>
    <row r="2912" spans="1:18" ht="75" x14ac:dyDescent="0.25">
      <c r="A2912" s="110" t="s">
        <v>72</v>
      </c>
      <c r="B2912" s="109">
        <v>249686</v>
      </c>
      <c r="C2912" s="109">
        <v>182134</v>
      </c>
      <c r="D2912" s="110" t="s">
        <v>2479</v>
      </c>
      <c r="E2912" s="110" t="s">
        <v>2704</v>
      </c>
      <c r="F2912" s="110"/>
      <c r="G2912" s="110"/>
      <c r="H2912" s="110" t="s">
        <v>2501</v>
      </c>
      <c r="I2912" s="110" t="s">
        <v>10</v>
      </c>
      <c r="J2912" s="111">
        <v>13700</v>
      </c>
      <c r="K2912" s="111">
        <v>17990</v>
      </c>
      <c r="L2912" s="110" t="s">
        <v>2645</v>
      </c>
      <c r="M2912" s="109">
        <v>1</v>
      </c>
      <c r="N2912" s="109"/>
      <c r="O2912" s="110"/>
      <c r="P2912" s="41" t="str">
        <f t="shared" si="45"/>
        <v>1</v>
      </c>
      <c r="Q2912" s="41" t="str">
        <f>INDEX(Торг!$J:$J,MATCH($B2912,Торг!$B:$B,0))</f>
        <v>Ориг</v>
      </c>
      <c r="R2912" s="4" t="b">
        <f>EXACT(VLOOKUP(A2912,Торг!$A:$A,1,0),A2912)</f>
        <v>1</v>
      </c>
    </row>
    <row r="2913" spans="1:18" ht="75" x14ac:dyDescent="0.25">
      <c r="A2913" s="110" t="s">
        <v>72</v>
      </c>
      <c r="B2913" s="109">
        <v>249687</v>
      </c>
      <c r="C2913" s="109">
        <v>182135</v>
      </c>
      <c r="D2913" s="110" t="s">
        <v>2480</v>
      </c>
      <c r="E2913" s="110" t="s">
        <v>2704</v>
      </c>
      <c r="F2913" s="110"/>
      <c r="G2913" s="110"/>
      <c r="H2913" s="110" t="s">
        <v>2501</v>
      </c>
      <c r="I2913" s="110" t="s">
        <v>10</v>
      </c>
      <c r="J2913" s="111">
        <v>13700</v>
      </c>
      <c r="K2913" s="111">
        <v>17990</v>
      </c>
      <c r="L2913" s="110" t="s">
        <v>2645</v>
      </c>
      <c r="M2913" s="109">
        <v>1</v>
      </c>
      <c r="N2913" s="109"/>
      <c r="O2913" s="110"/>
      <c r="P2913" s="41" t="str">
        <f t="shared" si="45"/>
        <v>1</v>
      </c>
      <c r="Q2913" s="41" t="str">
        <f>INDEX(Торг!$J:$J,MATCH($B2913,Торг!$B:$B,0))</f>
        <v>Ориг</v>
      </c>
      <c r="R2913" s="4" t="b">
        <f>EXACT(VLOOKUP(A2913,Торг!$A:$A,1,0),A2913)</f>
        <v>1</v>
      </c>
    </row>
    <row r="2914" spans="1:18" ht="75" x14ac:dyDescent="0.25">
      <c r="A2914" s="110" t="s">
        <v>72</v>
      </c>
      <c r="B2914" s="109">
        <v>249688</v>
      </c>
      <c r="C2914" s="109">
        <v>182136</v>
      </c>
      <c r="D2914" s="110" t="s">
        <v>2481</v>
      </c>
      <c r="E2914" s="110" t="s">
        <v>2704</v>
      </c>
      <c r="F2914" s="110"/>
      <c r="G2914" s="110"/>
      <c r="H2914" s="110" t="s">
        <v>2501</v>
      </c>
      <c r="I2914" s="110" t="s">
        <v>10</v>
      </c>
      <c r="J2914" s="111">
        <v>13700</v>
      </c>
      <c r="K2914" s="111">
        <v>17990</v>
      </c>
      <c r="L2914" s="110" t="s">
        <v>2645</v>
      </c>
      <c r="M2914" s="109">
        <v>1</v>
      </c>
      <c r="N2914" s="109"/>
      <c r="O2914" s="110"/>
      <c r="P2914" s="41" t="str">
        <f t="shared" si="45"/>
        <v>1</v>
      </c>
      <c r="Q2914" s="41" t="str">
        <f>INDEX(Торг!$J:$J,MATCH($B2914,Торг!$B:$B,0))</f>
        <v>Ориг</v>
      </c>
      <c r="R2914" s="4" t="b">
        <f>EXACT(VLOOKUP(A2914,Торг!$A:$A,1,0),A2914)</f>
        <v>1</v>
      </c>
    </row>
    <row r="2915" spans="1:18" ht="75" x14ac:dyDescent="0.25">
      <c r="A2915" s="110" t="s">
        <v>72</v>
      </c>
      <c r="B2915" s="109">
        <v>249689</v>
      </c>
      <c r="C2915" s="109">
        <v>182137</v>
      </c>
      <c r="D2915" s="110" t="s">
        <v>2482</v>
      </c>
      <c r="E2915" s="110" t="s">
        <v>2704</v>
      </c>
      <c r="F2915" s="110"/>
      <c r="G2915" s="110"/>
      <c r="H2915" s="110" t="s">
        <v>2501</v>
      </c>
      <c r="I2915" s="110" t="s">
        <v>10</v>
      </c>
      <c r="J2915" s="111">
        <v>13700</v>
      </c>
      <c r="K2915" s="111">
        <v>17990</v>
      </c>
      <c r="L2915" s="110" t="s">
        <v>2645</v>
      </c>
      <c r="M2915" s="109">
        <v>1</v>
      </c>
      <c r="N2915" s="109"/>
      <c r="O2915" s="110"/>
      <c r="P2915" s="41" t="str">
        <f t="shared" si="45"/>
        <v>1</v>
      </c>
      <c r="Q2915" s="41" t="str">
        <f>INDEX(Торг!$J:$J,MATCH($B2915,Торг!$B:$B,0))</f>
        <v>Ориг</v>
      </c>
      <c r="R2915" s="4" t="b">
        <f>EXACT(VLOOKUP(A2915,Торг!$A:$A,1,0),A2915)</f>
        <v>1</v>
      </c>
    </row>
    <row r="2916" spans="1:18" ht="75" x14ac:dyDescent="0.25">
      <c r="A2916" s="110" t="s">
        <v>72</v>
      </c>
      <c r="B2916" s="109">
        <v>249690</v>
      </c>
      <c r="C2916" s="109">
        <v>182138</v>
      </c>
      <c r="D2916" s="110" t="s">
        <v>2483</v>
      </c>
      <c r="E2916" s="110" t="s">
        <v>2704</v>
      </c>
      <c r="F2916" s="110"/>
      <c r="G2916" s="110"/>
      <c r="H2916" s="110" t="s">
        <v>2501</v>
      </c>
      <c r="I2916" s="110" t="s">
        <v>10</v>
      </c>
      <c r="J2916" s="111">
        <v>13700</v>
      </c>
      <c r="K2916" s="111">
        <v>17990</v>
      </c>
      <c r="L2916" s="110" t="s">
        <v>2645</v>
      </c>
      <c r="M2916" s="109">
        <v>1</v>
      </c>
      <c r="N2916" s="109"/>
      <c r="O2916" s="110"/>
      <c r="P2916" s="41" t="str">
        <f t="shared" si="45"/>
        <v>1</v>
      </c>
      <c r="Q2916" s="41" t="str">
        <f>INDEX(Торг!$J:$J,MATCH($B2916,Торг!$B:$B,0))</f>
        <v>Ориг</v>
      </c>
      <c r="R2916" s="4" t="b">
        <f>EXACT(VLOOKUP(A2916,Торг!$A:$A,1,0),A2916)</f>
        <v>1</v>
      </c>
    </row>
    <row r="2917" spans="1:18" ht="75" x14ac:dyDescent="0.25">
      <c r="A2917" s="110" t="s">
        <v>72</v>
      </c>
      <c r="B2917" s="109">
        <v>249691</v>
      </c>
      <c r="C2917" s="109">
        <v>182139</v>
      </c>
      <c r="D2917" s="110" t="s">
        <v>2484</v>
      </c>
      <c r="E2917" s="110" t="s">
        <v>2704</v>
      </c>
      <c r="F2917" s="110"/>
      <c r="G2917" s="110"/>
      <c r="H2917" s="110" t="s">
        <v>2501</v>
      </c>
      <c r="I2917" s="110" t="s">
        <v>10</v>
      </c>
      <c r="J2917" s="111">
        <v>13700</v>
      </c>
      <c r="K2917" s="111">
        <v>17990</v>
      </c>
      <c r="L2917" s="110" t="s">
        <v>2645</v>
      </c>
      <c r="M2917" s="109">
        <v>1</v>
      </c>
      <c r="N2917" s="109"/>
      <c r="O2917" s="110"/>
      <c r="P2917" s="41" t="str">
        <f t="shared" si="45"/>
        <v>1</v>
      </c>
      <c r="Q2917" s="41" t="str">
        <f>INDEX(Торг!$J:$J,MATCH($B2917,Торг!$B:$B,0))</f>
        <v>Ориг</v>
      </c>
      <c r="R2917" s="4" t="b">
        <f>EXACT(VLOOKUP(A2917,Торг!$A:$A,1,0),A2917)</f>
        <v>1</v>
      </c>
    </row>
    <row r="2918" spans="1:18" ht="75" x14ac:dyDescent="0.25">
      <c r="A2918" s="110" t="s">
        <v>72</v>
      </c>
      <c r="B2918" s="109">
        <v>249692</v>
      </c>
      <c r="C2918" s="109">
        <v>182140</v>
      </c>
      <c r="D2918" s="110" t="s">
        <v>2485</v>
      </c>
      <c r="E2918" s="110" t="s">
        <v>2704</v>
      </c>
      <c r="F2918" s="110"/>
      <c r="G2918" s="110"/>
      <c r="H2918" s="110" t="s">
        <v>2501</v>
      </c>
      <c r="I2918" s="110" t="s">
        <v>10</v>
      </c>
      <c r="J2918" s="111">
        <v>13700</v>
      </c>
      <c r="K2918" s="111">
        <v>17990</v>
      </c>
      <c r="L2918" s="110" t="s">
        <v>2645</v>
      </c>
      <c r="M2918" s="109">
        <v>1</v>
      </c>
      <c r="N2918" s="109"/>
      <c r="O2918" s="110"/>
      <c r="P2918" s="41" t="str">
        <f t="shared" si="45"/>
        <v>1</v>
      </c>
      <c r="Q2918" s="41" t="str">
        <f>INDEX(Торг!$J:$J,MATCH($B2918,Торг!$B:$B,0))</f>
        <v>Ориг</v>
      </c>
      <c r="R2918" s="4" t="b">
        <f>EXACT(VLOOKUP(A2918,Торг!$A:$A,1,0),A2918)</f>
        <v>1</v>
      </c>
    </row>
    <row r="2919" spans="1:18" ht="75" x14ac:dyDescent="0.25">
      <c r="A2919" s="110" t="s">
        <v>72</v>
      </c>
      <c r="B2919" s="109">
        <v>249693</v>
      </c>
      <c r="C2919" s="109">
        <v>182126</v>
      </c>
      <c r="D2919" s="110" t="s">
        <v>2486</v>
      </c>
      <c r="E2919" s="110" t="s">
        <v>2704</v>
      </c>
      <c r="F2919" s="110"/>
      <c r="G2919" s="110"/>
      <c r="H2919" s="110" t="s">
        <v>2501</v>
      </c>
      <c r="I2919" s="110" t="s">
        <v>10</v>
      </c>
      <c r="J2919" s="111">
        <v>13700</v>
      </c>
      <c r="K2919" s="111">
        <v>17990</v>
      </c>
      <c r="L2919" s="110" t="s">
        <v>2645</v>
      </c>
      <c r="M2919" s="109">
        <v>1</v>
      </c>
      <c r="N2919" s="109"/>
      <c r="O2919" s="110"/>
      <c r="P2919" s="41" t="str">
        <f t="shared" si="45"/>
        <v>1</v>
      </c>
      <c r="Q2919" s="41" t="str">
        <f>INDEX(Торг!$J:$J,MATCH($B2919,Торг!$B:$B,0))</f>
        <v>Ориг</v>
      </c>
      <c r="R2919" s="4" t="b">
        <f>EXACT(VLOOKUP(A2919,Торг!$A:$A,1,0),A2919)</f>
        <v>1</v>
      </c>
    </row>
    <row r="2920" spans="1:18" ht="75" x14ac:dyDescent="0.25">
      <c r="A2920" s="110" t="s">
        <v>72</v>
      </c>
      <c r="B2920" s="109">
        <v>249694</v>
      </c>
      <c r="C2920" s="109">
        <v>182141</v>
      </c>
      <c r="D2920" s="110" t="s">
        <v>2487</v>
      </c>
      <c r="E2920" s="110" t="s">
        <v>2704</v>
      </c>
      <c r="F2920" s="110"/>
      <c r="G2920" s="110"/>
      <c r="H2920" s="110" t="s">
        <v>2501</v>
      </c>
      <c r="I2920" s="110" t="s">
        <v>10</v>
      </c>
      <c r="J2920" s="111">
        <v>13700</v>
      </c>
      <c r="K2920" s="111">
        <v>17990</v>
      </c>
      <c r="L2920" s="110" t="s">
        <v>2645</v>
      </c>
      <c r="M2920" s="109">
        <v>1</v>
      </c>
      <c r="N2920" s="109"/>
      <c r="O2920" s="110"/>
      <c r="P2920" s="41" t="str">
        <f t="shared" si="45"/>
        <v>1</v>
      </c>
      <c r="Q2920" s="41" t="str">
        <f>INDEX(Торг!$J:$J,MATCH($B2920,Торг!$B:$B,0))</f>
        <v>Ориг</v>
      </c>
      <c r="R2920" s="4" t="b">
        <f>EXACT(VLOOKUP(A2920,Торг!$A:$A,1,0),A2920)</f>
        <v>1</v>
      </c>
    </row>
    <row r="2921" spans="1:18" ht="75" x14ac:dyDescent="0.25">
      <c r="A2921" s="110" t="s">
        <v>72</v>
      </c>
      <c r="B2921" s="109">
        <v>249695</v>
      </c>
      <c r="C2921" s="109">
        <v>182142</v>
      </c>
      <c r="D2921" s="110" t="s">
        <v>2488</v>
      </c>
      <c r="E2921" s="110" t="s">
        <v>2704</v>
      </c>
      <c r="F2921" s="110"/>
      <c r="G2921" s="110"/>
      <c r="H2921" s="110" t="s">
        <v>2501</v>
      </c>
      <c r="I2921" s="110" t="s">
        <v>10</v>
      </c>
      <c r="J2921" s="111">
        <v>13700</v>
      </c>
      <c r="K2921" s="111">
        <v>17990</v>
      </c>
      <c r="L2921" s="110" t="s">
        <v>2645</v>
      </c>
      <c r="M2921" s="109">
        <v>1</v>
      </c>
      <c r="N2921" s="109"/>
      <c r="O2921" s="110"/>
      <c r="P2921" s="41" t="str">
        <f t="shared" si="45"/>
        <v>1</v>
      </c>
      <c r="Q2921" s="41" t="str">
        <f>INDEX(Торг!$J:$J,MATCH($B2921,Торг!$B:$B,0))</f>
        <v>Ориг</v>
      </c>
      <c r="R2921" s="4" t="b">
        <f>EXACT(VLOOKUP(A2921,Торг!$A:$A,1,0),A2921)</f>
        <v>1</v>
      </c>
    </row>
    <row r="2922" spans="1:18" ht="60" x14ac:dyDescent="0.25">
      <c r="A2922" s="110" t="s">
        <v>2489</v>
      </c>
      <c r="B2922" s="109">
        <v>184368</v>
      </c>
      <c r="C2922" s="109">
        <v>143416</v>
      </c>
      <c r="D2922" s="110" t="s">
        <v>135</v>
      </c>
      <c r="E2922" s="110" t="s">
        <v>2704</v>
      </c>
      <c r="F2922" s="110"/>
      <c r="G2922" s="110"/>
      <c r="H2922" s="110"/>
      <c r="I2922" s="110" t="s">
        <v>10</v>
      </c>
      <c r="J2922" s="111">
        <v>2300</v>
      </c>
      <c r="K2922" s="111">
        <v>3790</v>
      </c>
      <c r="L2922" s="110" t="s">
        <v>2648</v>
      </c>
      <c r="M2922" s="109">
        <v>0</v>
      </c>
      <c r="N2922" s="109"/>
      <c r="O2922" s="110"/>
      <c r="P2922" s="41" t="str">
        <f t="shared" si="45"/>
        <v>0</v>
      </c>
      <c r="Q2922" s="41" t="str">
        <f>INDEX(Торг!$J:$J,MATCH($B2922,Торг!$B:$B,0))</f>
        <v>Ориг</v>
      </c>
      <c r="R2922" s="4" t="b">
        <f>EXACT(VLOOKUP(A2922,Торг!$A:$A,1,0),A2922)</f>
        <v>1</v>
      </c>
    </row>
    <row r="2923" spans="1:18" ht="75" x14ac:dyDescent="0.25">
      <c r="A2923" s="110" t="s">
        <v>2489</v>
      </c>
      <c r="B2923" s="109">
        <v>184369</v>
      </c>
      <c r="C2923" s="109">
        <v>143419</v>
      </c>
      <c r="D2923" s="110" t="s">
        <v>134</v>
      </c>
      <c r="E2923" s="110" t="s">
        <v>2704</v>
      </c>
      <c r="F2923" s="110"/>
      <c r="G2923" s="110"/>
      <c r="H2923" s="110"/>
      <c r="I2923" s="110" t="s">
        <v>10</v>
      </c>
      <c r="J2923" s="111">
        <v>2900</v>
      </c>
      <c r="K2923" s="111">
        <v>4590</v>
      </c>
      <c r="L2923" s="110" t="s">
        <v>2648</v>
      </c>
      <c r="M2923" s="109">
        <v>0</v>
      </c>
      <c r="N2923" s="109"/>
      <c r="O2923" s="110"/>
      <c r="P2923" s="41" t="str">
        <f t="shared" si="45"/>
        <v>0</v>
      </c>
      <c r="Q2923" s="41" t="str">
        <f>INDEX(Торг!$J:$J,MATCH($B2923,Торг!$B:$B,0))</f>
        <v>Ориг</v>
      </c>
      <c r="R2923" s="4" t="b">
        <f>EXACT(VLOOKUP(A2923,Торг!$A:$A,1,0),A2923)</f>
        <v>1</v>
      </c>
    </row>
    <row r="2924" spans="1:18" ht="75" x14ac:dyDescent="0.25">
      <c r="A2924" s="110" t="s">
        <v>2489</v>
      </c>
      <c r="B2924" s="109">
        <v>184370</v>
      </c>
      <c r="C2924" s="109">
        <v>143420</v>
      </c>
      <c r="D2924" s="110" t="s">
        <v>133</v>
      </c>
      <c r="E2924" s="110" t="s">
        <v>2704</v>
      </c>
      <c r="F2924" s="110"/>
      <c r="G2924" s="110"/>
      <c r="H2924" s="110"/>
      <c r="I2924" s="110" t="s">
        <v>10</v>
      </c>
      <c r="J2924" s="111">
        <v>2900</v>
      </c>
      <c r="K2924" s="111">
        <v>4590</v>
      </c>
      <c r="L2924" s="110" t="s">
        <v>2648</v>
      </c>
      <c r="M2924" s="109">
        <v>0</v>
      </c>
      <c r="N2924" s="109"/>
      <c r="O2924" s="110"/>
      <c r="P2924" s="41" t="str">
        <f t="shared" si="45"/>
        <v>0</v>
      </c>
      <c r="Q2924" s="41" t="str">
        <f>INDEX(Торг!$J:$J,MATCH($B2924,Торг!$B:$B,0))</f>
        <v>Ориг</v>
      </c>
      <c r="R2924" s="4" t="b">
        <f>EXACT(VLOOKUP(A2924,Торг!$A:$A,1,0),A2924)</f>
        <v>1</v>
      </c>
    </row>
    <row r="2925" spans="1:18" ht="75" x14ac:dyDescent="0.25">
      <c r="A2925" s="110" t="s">
        <v>2489</v>
      </c>
      <c r="B2925" s="109">
        <v>184371</v>
      </c>
      <c r="C2925" s="109">
        <v>143421</v>
      </c>
      <c r="D2925" s="110" t="s">
        <v>132</v>
      </c>
      <c r="E2925" s="110" t="s">
        <v>2704</v>
      </c>
      <c r="F2925" s="110"/>
      <c r="G2925" s="110"/>
      <c r="H2925" s="110"/>
      <c r="I2925" s="110" t="s">
        <v>10</v>
      </c>
      <c r="J2925" s="111">
        <v>2900</v>
      </c>
      <c r="K2925" s="111">
        <v>4590</v>
      </c>
      <c r="L2925" s="110" t="s">
        <v>2648</v>
      </c>
      <c r="M2925" s="109">
        <v>0</v>
      </c>
      <c r="N2925" s="109"/>
      <c r="O2925" s="110"/>
      <c r="P2925" s="41" t="str">
        <f t="shared" si="45"/>
        <v>0</v>
      </c>
      <c r="Q2925" s="41" t="str">
        <f>INDEX(Торг!$J:$J,MATCH($B2925,Торг!$B:$B,0))</f>
        <v>Ориг</v>
      </c>
      <c r="R2925" s="4" t="b">
        <f>EXACT(VLOOKUP(A2925,Торг!$A:$A,1,0),A2925)</f>
        <v>1</v>
      </c>
    </row>
    <row r="2926" spans="1:18" ht="75" x14ac:dyDescent="0.25">
      <c r="A2926" s="110" t="s">
        <v>2489</v>
      </c>
      <c r="B2926" s="109">
        <v>184372</v>
      </c>
      <c r="C2926" s="109">
        <v>143422</v>
      </c>
      <c r="D2926" s="110" t="s">
        <v>131</v>
      </c>
      <c r="E2926" s="110" t="s">
        <v>2704</v>
      </c>
      <c r="F2926" s="110"/>
      <c r="G2926" s="110"/>
      <c r="H2926" s="110"/>
      <c r="I2926" s="110" t="s">
        <v>10</v>
      </c>
      <c r="J2926" s="111">
        <v>2900</v>
      </c>
      <c r="K2926" s="111">
        <v>4590</v>
      </c>
      <c r="L2926" s="110" t="s">
        <v>2648</v>
      </c>
      <c r="M2926" s="109">
        <v>0</v>
      </c>
      <c r="N2926" s="109"/>
      <c r="O2926" s="110"/>
      <c r="P2926" s="41" t="str">
        <f t="shared" si="45"/>
        <v>0</v>
      </c>
      <c r="Q2926" s="41" t="str">
        <f>INDEX(Торг!$J:$J,MATCH($B2926,Торг!$B:$B,0))</f>
        <v>Ориг</v>
      </c>
      <c r="R2926" s="4" t="b">
        <f>EXACT(VLOOKUP(A2926,Торг!$A:$A,1,0),A2926)</f>
        <v>1</v>
      </c>
    </row>
    <row r="2927" spans="1:18" ht="75" x14ac:dyDescent="0.25">
      <c r="A2927" s="110" t="s">
        <v>2489</v>
      </c>
      <c r="B2927" s="109">
        <v>184373</v>
      </c>
      <c r="C2927" s="109">
        <v>143424</v>
      </c>
      <c r="D2927" s="110" t="s">
        <v>130</v>
      </c>
      <c r="E2927" s="110" t="s">
        <v>2704</v>
      </c>
      <c r="F2927" s="110"/>
      <c r="G2927" s="110"/>
      <c r="H2927" s="110"/>
      <c r="I2927" s="110" t="s">
        <v>10</v>
      </c>
      <c r="J2927" s="111">
        <v>2900</v>
      </c>
      <c r="K2927" s="111">
        <v>4590</v>
      </c>
      <c r="L2927" s="110" t="s">
        <v>2648</v>
      </c>
      <c r="M2927" s="109">
        <v>0</v>
      </c>
      <c r="N2927" s="109"/>
      <c r="O2927" s="110"/>
      <c r="P2927" s="41" t="str">
        <f t="shared" si="45"/>
        <v>0</v>
      </c>
      <c r="Q2927" s="41" t="str">
        <f>INDEX(Торг!$J:$J,MATCH($B2927,Торг!$B:$B,0))</f>
        <v>Ориг</v>
      </c>
      <c r="R2927" s="4" t="b">
        <f>EXACT(VLOOKUP(A2927,Торг!$A:$A,1,0),A2927)</f>
        <v>1</v>
      </c>
    </row>
    <row r="2928" spans="1:18" ht="75" x14ac:dyDescent="0.25">
      <c r="A2928" s="110" t="s">
        <v>2489</v>
      </c>
      <c r="B2928" s="109">
        <v>184374</v>
      </c>
      <c r="C2928" s="109">
        <v>143425</v>
      </c>
      <c r="D2928" s="110" t="s">
        <v>129</v>
      </c>
      <c r="E2928" s="110" t="s">
        <v>2704</v>
      </c>
      <c r="F2928" s="110"/>
      <c r="G2928" s="110"/>
      <c r="H2928" s="110"/>
      <c r="I2928" s="110" t="s">
        <v>10</v>
      </c>
      <c r="J2928" s="111">
        <v>2900</v>
      </c>
      <c r="K2928" s="111">
        <v>4590</v>
      </c>
      <c r="L2928" s="110" t="s">
        <v>2648</v>
      </c>
      <c r="M2928" s="109">
        <v>0</v>
      </c>
      <c r="N2928" s="109"/>
      <c r="O2928" s="110"/>
      <c r="P2928" s="41" t="str">
        <f t="shared" si="45"/>
        <v>0</v>
      </c>
      <c r="Q2928" s="41" t="str">
        <f>INDEX(Торг!$J:$J,MATCH($B2928,Торг!$B:$B,0))</f>
        <v>Ориг</v>
      </c>
      <c r="R2928" s="4" t="b">
        <f>EXACT(VLOOKUP(A2928,Торг!$A:$A,1,0),A2928)</f>
        <v>1</v>
      </c>
    </row>
    <row r="2929" spans="1:18" ht="75" x14ac:dyDescent="0.25">
      <c r="A2929" s="110" t="s">
        <v>2489</v>
      </c>
      <c r="B2929" s="109">
        <v>184375</v>
      </c>
      <c r="C2929" s="109">
        <v>143426</v>
      </c>
      <c r="D2929" s="110" t="s">
        <v>128</v>
      </c>
      <c r="E2929" s="110" t="s">
        <v>2704</v>
      </c>
      <c r="F2929" s="110"/>
      <c r="G2929" s="110"/>
      <c r="H2929" s="110"/>
      <c r="I2929" s="110" t="s">
        <v>10</v>
      </c>
      <c r="J2929" s="111">
        <v>2900</v>
      </c>
      <c r="K2929" s="111">
        <v>4590</v>
      </c>
      <c r="L2929" s="110" t="s">
        <v>2648</v>
      </c>
      <c r="M2929" s="109">
        <v>0</v>
      </c>
      <c r="N2929" s="109"/>
      <c r="O2929" s="110"/>
      <c r="P2929" s="41" t="str">
        <f t="shared" si="45"/>
        <v>0</v>
      </c>
      <c r="Q2929" s="41" t="str">
        <f>INDEX(Торг!$J:$J,MATCH($B2929,Торг!$B:$B,0))</f>
        <v>Ориг</v>
      </c>
      <c r="R2929" s="4" t="b">
        <f>EXACT(VLOOKUP(A2929,Торг!$A:$A,1,0),A2929)</f>
        <v>1</v>
      </c>
    </row>
    <row r="2930" spans="1:18" ht="75" x14ac:dyDescent="0.25">
      <c r="A2930" s="110" t="s">
        <v>2489</v>
      </c>
      <c r="B2930" s="109">
        <v>184376</v>
      </c>
      <c r="C2930" s="109">
        <v>143427</v>
      </c>
      <c r="D2930" s="110" t="s">
        <v>127</v>
      </c>
      <c r="E2930" s="110" t="s">
        <v>2704</v>
      </c>
      <c r="F2930" s="110"/>
      <c r="G2930" s="110"/>
      <c r="H2930" s="110"/>
      <c r="I2930" s="110" t="s">
        <v>10</v>
      </c>
      <c r="J2930" s="111">
        <v>2900</v>
      </c>
      <c r="K2930" s="111">
        <v>4590</v>
      </c>
      <c r="L2930" s="110" t="s">
        <v>2648</v>
      </c>
      <c r="M2930" s="109">
        <v>0</v>
      </c>
      <c r="N2930" s="109"/>
      <c r="O2930" s="110"/>
      <c r="P2930" s="41" t="str">
        <f t="shared" si="45"/>
        <v>0</v>
      </c>
      <c r="Q2930" s="41" t="str">
        <f>INDEX(Торг!$J:$J,MATCH($B2930,Торг!$B:$B,0))</f>
        <v>Ориг</v>
      </c>
      <c r="R2930" s="4" t="b">
        <f>EXACT(VLOOKUP(A2930,Торг!$A:$A,1,0),A2930)</f>
        <v>1</v>
      </c>
    </row>
    <row r="2931" spans="1:18" ht="75" x14ac:dyDescent="0.25">
      <c r="A2931" s="110" t="s">
        <v>2489</v>
      </c>
      <c r="B2931" s="109">
        <v>184377</v>
      </c>
      <c r="C2931" s="109">
        <v>143428</v>
      </c>
      <c r="D2931" s="110" t="s">
        <v>126</v>
      </c>
      <c r="E2931" s="110" t="s">
        <v>2704</v>
      </c>
      <c r="F2931" s="110"/>
      <c r="G2931" s="110"/>
      <c r="H2931" s="110"/>
      <c r="I2931" s="110" t="s">
        <v>10</v>
      </c>
      <c r="J2931" s="111">
        <v>2900</v>
      </c>
      <c r="K2931" s="111">
        <v>4590</v>
      </c>
      <c r="L2931" s="110" t="s">
        <v>2648</v>
      </c>
      <c r="M2931" s="109">
        <v>0</v>
      </c>
      <c r="N2931" s="109"/>
      <c r="O2931" s="110"/>
      <c r="P2931" s="41" t="str">
        <f t="shared" si="45"/>
        <v>0</v>
      </c>
      <c r="Q2931" s="41" t="str">
        <f>INDEX(Торг!$J:$J,MATCH($B2931,Торг!$B:$B,0))</f>
        <v>Ориг</v>
      </c>
      <c r="R2931" s="4" t="b">
        <f>EXACT(VLOOKUP(A2931,Торг!$A:$A,1,0),A2931)</f>
        <v>1</v>
      </c>
    </row>
    <row r="2932" spans="1:18" ht="75" x14ac:dyDescent="0.25">
      <c r="A2932" s="110" t="s">
        <v>2489</v>
      </c>
      <c r="B2932" s="109">
        <v>184378</v>
      </c>
      <c r="C2932" s="109">
        <v>143429</v>
      </c>
      <c r="D2932" s="110" t="s">
        <v>125</v>
      </c>
      <c r="E2932" s="110" t="s">
        <v>2704</v>
      </c>
      <c r="F2932" s="110"/>
      <c r="G2932" s="110"/>
      <c r="H2932" s="110"/>
      <c r="I2932" s="110" t="s">
        <v>10</v>
      </c>
      <c r="J2932" s="111">
        <v>2900</v>
      </c>
      <c r="K2932" s="111">
        <v>4590</v>
      </c>
      <c r="L2932" s="110" t="s">
        <v>2648</v>
      </c>
      <c r="M2932" s="109">
        <v>0</v>
      </c>
      <c r="N2932" s="109"/>
      <c r="O2932" s="110"/>
      <c r="P2932" s="41" t="str">
        <f t="shared" si="45"/>
        <v>0</v>
      </c>
      <c r="Q2932" s="41" t="str">
        <f>INDEX(Торг!$J:$J,MATCH($B2932,Торг!$B:$B,0))</f>
        <v>Ориг</v>
      </c>
      <c r="R2932" s="4" t="b">
        <f>EXACT(VLOOKUP(A2932,Торг!$A:$A,1,0),A2932)</f>
        <v>1</v>
      </c>
    </row>
    <row r="2933" spans="1:18" ht="75" x14ac:dyDescent="0.25">
      <c r="A2933" s="110" t="s">
        <v>2489</v>
      </c>
      <c r="B2933" s="109">
        <v>184379</v>
      </c>
      <c r="C2933" s="109">
        <v>143430</v>
      </c>
      <c r="D2933" s="110" t="s">
        <v>124</v>
      </c>
      <c r="E2933" s="110" t="s">
        <v>2704</v>
      </c>
      <c r="F2933" s="110"/>
      <c r="G2933" s="110"/>
      <c r="H2933" s="110"/>
      <c r="I2933" s="110" t="s">
        <v>10</v>
      </c>
      <c r="J2933" s="111">
        <v>2900</v>
      </c>
      <c r="K2933" s="111">
        <v>4590</v>
      </c>
      <c r="L2933" s="110" t="s">
        <v>2648</v>
      </c>
      <c r="M2933" s="109">
        <v>0</v>
      </c>
      <c r="N2933" s="109"/>
      <c r="O2933" s="110"/>
      <c r="P2933" s="41" t="str">
        <f t="shared" si="45"/>
        <v>0</v>
      </c>
      <c r="Q2933" s="41" t="str">
        <f>INDEX(Торг!$J:$J,MATCH($B2933,Торг!$B:$B,0))</f>
        <v>Ориг</v>
      </c>
      <c r="R2933" s="4" t="b">
        <f>EXACT(VLOOKUP(A2933,Торг!$A:$A,1,0),A2933)</f>
        <v>1</v>
      </c>
    </row>
    <row r="2934" spans="1:18" ht="60" x14ac:dyDescent="0.25">
      <c r="A2934" s="110" t="s">
        <v>2489</v>
      </c>
      <c r="B2934" s="109">
        <v>184380</v>
      </c>
      <c r="C2934" s="109">
        <v>143431</v>
      </c>
      <c r="D2934" s="110" t="s">
        <v>123</v>
      </c>
      <c r="E2934" s="110" t="s">
        <v>2704</v>
      </c>
      <c r="F2934" s="110"/>
      <c r="G2934" s="110"/>
      <c r="H2934" s="110"/>
      <c r="I2934" s="110" t="s">
        <v>10</v>
      </c>
      <c r="J2934" s="111">
        <v>2900</v>
      </c>
      <c r="K2934" s="111">
        <v>4590</v>
      </c>
      <c r="L2934" s="110" t="s">
        <v>2648</v>
      </c>
      <c r="M2934" s="109">
        <v>0</v>
      </c>
      <c r="N2934" s="109"/>
      <c r="O2934" s="110"/>
      <c r="P2934" s="41" t="str">
        <f t="shared" si="45"/>
        <v>0</v>
      </c>
      <c r="Q2934" s="41" t="str">
        <f>INDEX(Торг!$J:$J,MATCH($B2934,Торг!$B:$B,0))</f>
        <v>Ориг</v>
      </c>
      <c r="R2934" s="4" t="b">
        <f>EXACT(VLOOKUP(A2934,Торг!$A:$A,1,0),A2934)</f>
        <v>1</v>
      </c>
    </row>
    <row r="2935" spans="1:18" ht="75" x14ac:dyDescent="0.25">
      <c r="A2935" s="110" t="s">
        <v>2489</v>
      </c>
      <c r="B2935" s="109">
        <v>184381</v>
      </c>
      <c r="C2935" s="109">
        <v>143432</v>
      </c>
      <c r="D2935" s="110" t="s">
        <v>122</v>
      </c>
      <c r="E2935" s="110" t="s">
        <v>2704</v>
      </c>
      <c r="F2935" s="110"/>
      <c r="G2935" s="110"/>
      <c r="H2935" s="110"/>
      <c r="I2935" s="110" t="s">
        <v>10</v>
      </c>
      <c r="J2935" s="111">
        <v>2900</v>
      </c>
      <c r="K2935" s="111">
        <v>4590</v>
      </c>
      <c r="L2935" s="110" t="s">
        <v>2648</v>
      </c>
      <c r="M2935" s="109">
        <v>0</v>
      </c>
      <c r="N2935" s="109"/>
      <c r="O2935" s="110"/>
      <c r="P2935" s="41" t="str">
        <f t="shared" si="45"/>
        <v>0</v>
      </c>
      <c r="Q2935" s="41" t="str">
        <f>INDEX(Торг!$J:$J,MATCH($B2935,Торг!$B:$B,0))</f>
        <v>Ориг</v>
      </c>
      <c r="R2935" s="4" t="b">
        <f>EXACT(VLOOKUP(A2935,Торг!$A:$A,1,0),A2935)</f>
        <v>1</v>
      </c>
    </row>
    <row r="2936" spans="1:18" ht="75" x14ac:dyDescent="0.25">
      <c r="A2936" s="110" t="s">
        <v>2489</v>
      </c>
      <c r="B2936" s="109">
        <v>184382</v>
      </c>
      <c r="C2936" s="109">
        <v>143433</v>
      </c>
      <c r="D2936" s="110" t="s">
        <v>121</v>
      </c>
      <c r="E2936" s="110" t="s">
        <v>2704</v>
      </c>
      <c r="F2936" s="110"/>
      <c r="G2936" s="110"/>
      <c r="H2936" s="110"/>
      <c r="I2936" s="110" t="s">
        <v>10</v>
      </c>
      <c r="J2936" s="111">
        <v>2900</v>
      </c>
      <c r="K2936" s="111">
        <v>4590</v>
      </c>
      <c r="L2936" s="110" t="s">
        <v>2648</v>
      </c>
      <c r="M2936" s="109">
        <v>0</v>
      </c>
      <c r="N2936" s="109"/>
      <c r="O2936" s="110"/>
      <c r="P2936" s="41" t="str">
        <f t="shared" si="45"/>
        <v>0</v>
      </c>
      <c r="Q2936" s="41" t="str">
        <f>INDEX(Торг!$J:$J,MATCH($B2936,Торг!$B:$B,0))</f>
        <v>Ориг</v>
      </c>
      <c r="R2936" s="4" t="b">
        <f>EXACT(VLOOKUP(A2936,Торг!$A:$A,1,0),A2936)</f>
        <v>1</v>
      </c>
    </row>
    <row r="2937" spans="1:18" ht="60" x14ac:dyDescent="0.25">
      <c r="A2937" s="110" t="s">
        <v>2489</v>
      </c>
      <c r="B2937" s="109">
        <v>184383</v>
      </c>
      <c r="C2937" s="109">
        <v>143434</v>
      </c>
      <c r="D2937" s="110" t="s">
        <v>120</v>
      </c>
      <c r="E2937" s="110" t="s">
        <v>2704</v>
      </c>
      <c r="F2937" s="110"/>
      <c r="G2937" s="110"/>
      <c r="H2937" s="110"/>
      <c r="I2937" s="110" t="s">
        <v>10</v>
      </c>
      <c r="J2937" s="111">
        <v>2900</v>
      </c>
      <c r="K2937" s="111">
        <v>4590</v>
      </c>
      <c r="L2937" s="110" t="s">
        <v>2648</v>
      </c>
      <c r="M2937" s="109">
        <v>0</v>
      </c>
      <c r="N2937" s="109"/>
      <c r="O2937" s="110"/>
      <c r="P2937" s="41" t="str">
        <f t="shared" si="45"/>
        <v>0</v>
      </c>
      <c r="Q2937" s="41" t="str">
        <f>INDEX(Торг!$J:$J,MATCH($B2937,Торг!$B:$B,0))</f>
        <v>Ориг</v>
      </c>
      <c r="R2937" s="4" t="b">
        <f>EXACT(VLOOKUP(A2937,Торг!$A:$A,1,0),A2937)</f>
        <v>1</v>
      </c>
    </row>
    <row r="2938" spans="1:18" ht="60" x14ac:dyDescent="0.25">
      <c r="A2938" s="110" t="s">
        <v>2489</v>
      </c>
      <c r="B2938" s="109">
        <v>259262</v>
      </c>
      <c r="C2938" s="109">
        <v>171521</v>
      </c>
      <c r="D2938" s="110" t="s">
        <v>2490</v>
      </c>
      <c r="E2938" s="110" t="s">
        <v>2704</v>
      </c>
      <c r="F2938" s="110"/>
      <c r="G2938" s="110"/>
      <c r="H2938" s="110"/>
      <c r="I2938" s="110" t="s">
        <v>10</v>
      </c>
      <c r="J2938" s="111">
        <v>2900</v>
      </c>
      <c r="K2938" s="111">
        <v>4590</v>
      </c>
      <c r="L2938" s="110" t="s">
        <v>2648</v>
      </c>
      <c r="M2938" s="109">
        <v>0</v>
      </c>
      <c r="N2938" s="109"/>
      <c r="O2938" s="110"/>
      <c r="P2938" s="41" t="str">
        <f t="shared" si="45"/>
        <v>0</v>
      </c>
      <c r="Q2938" s="41" t="str">
        <f>INDEX(Торг!$J:$J,MATCH($B2938,Торг!$B:$B,0))</f>
        <v>Ориг</v>
      </c>
      <c r="R2938" s="4" t="b">
        <f>EXACT(VLOOKUP(A2938,Торг!$A:$A,1,0),A2938)</f>
        <v>1</v>
      </c>
    </row>
    <row r="2939" spans="1:18" ht="60" x14ac:dyDescent="0.25">
      <c r="A2939" s="110" t="s">
        <v>2489</v>
      </c>
      <c r="B2939" s="109">
        <v>184384</v>
      </c>
      <c r="C2939" s="109">
        <v>143435</v>
      </c>
      <c r="D2939" s="110" t="s">
        <v>119</v>
      </c>
      <c r="E2939" s="110" t="s">
        <v>2704</v>
      </c>
      <c r="F2939" s="110"/>
      <c r="G2939" s="110"/>
      <c r="H2939" s="110"/>
      <c r="I2939" s="110" t="s">
        <v>10</v>
      </c>
      <c r="J2939" s="111">
        <v>2900</v>
      </c>
      <c r="K2939" s="111">
        <v>4590</v>
      </c>
      <c r="L2939" s="110" t="s">
        <v>2648</v>
      </c>
      <c r="M2939" s="109">
        <v>0</v>
      </c>
      <c r="N2939" s="109"/>
      <c r="O2939" s="110"/>
      <c r="P2939" s="41" t="str">
        <f t="shared" si="45"/>
        <v>0</v>
      </c>
      <c r="Q2939" s="41" t="str">
        <f>INDEX(Торг!$J:$J,MATCH($B2939,Торг!$B:$B,0))</f>
        <v>Ориг</v>
      </c>
      <c r="R2939" s="4" t="b">
        <f>EXACT(VLOOKUP(A2939,Торг!$A:$A,1,0),A2939)</f>
        <v>1</v>
      </c>
    </row>
    <row r="2940" spans="1:18" ht="75" x14ac:dyDescent="0.25">
      <c r="A2940" s="110" t="s">
        <v>2489</v>
      </c>
      <c r="B2940" s="109">
        <v>184385</v>
      </c>
      <c r="C2940" s="109">
        <v>143436</v>
      </c>
      <c r="D2940" s="110" t="s">
        <v>118</v>
      </c>
      <c r="E2940" s="110" t="s">
        <v>2704</v>
      </c>
      <c r="F2940" s="110"/>
      <c r="G2940" s="110"/>
      <c r="H2940" s="110"/>
      <c r="I2940" s="110" t="s">
        <v>10</v>
      </c>
      <c r="J2940" s="111">
        <v>2900</v>
      </c>
      <c r="K2940" s="111">
        <v>4590</v>
      </c>
      <c r="L2940" s="110" t="s">
        <v>2648</v>
      </c>
      <c r="M2940" s="109">
        <v>0</v>
      </c>
      <c r="N2940" s="109"/>
      <c r="O2940" s="110"/>
      <c r="P2940" s="41" t="str">
        <f t="shared" si="45"/>
        <v>0</v>
      </c>
      <c r="Q2940" s="41" t="str">
        <f>INDEX(Торг!$J:$J,MATCH($B2940,Торг!$B:$B,0))</f>
        <v>Ориг</v>
      </c>
      <c r="R2940" s="4" t="b">
        <f>EXACT(VLOOKUP(A2940,Торг!$A:$A,1,0),A2940)</f>
        <v>1</v>
      </c>
    </row>
    <row r="2941" spans="1:18" ht="60" x14ac:dyDescent="0.25">
      <c r="A2941" s="110" t="s">
        <v>2489</v>
      </c>
      <c r="B2941" s="109">
        <v>184386</v>
      </c>
      <c r="C2941" s="109">
        <v>143437</v>
      </c>
      <c r="D2941" s="110" t="s">
        <v>117</v>
      </c>
      <c r="E2941" s="110" t="s">
        <v>2704</v>
      </c>
      <c r="F2941" s="110"/>
      <c r="G2941" s="110"/>
      <c r="H2941" s="110"/>
      <c r="I2941" s="110" t="s">
        <v>10</v>
      </c>
      <c r="J2941" s="111">
        <v>2900</v>
      </c>
      <c r="K2941" s="111">
        <v>4590</v>
      </c>
      <c r="L2941" s="110" t="s">
        <v>2648</v>
      </c>
      <c r="M2941" s="109">
        <v>0</v>
      </c>
      <c r="N2941" s="109"/>
      <c r="O2941" s="110"/>
      <c r="P2941" s="41" t="str">
        <f t="shared" si="45"/>
        <v>0</v>
      </c>
      <c r="Q2941" s="41" t="str">
        <f>INDEX(Торг!$J:$J,MATCH($B2941,Торг!$B:$B,0))</f>
        <v>Ориг</v>
      </c>
      <c r="R2941" s="4" t="b">
        <f>EXACT(VLOOKUP(A2941,Торг!$A:$A,1,0),A2941)</f>
        <v>1</v>
      </c>
    </row>
    <row r="2942" spans="1:18" ht="60" x14ac:dyDescent="0.25">
      <c r="A2942" s="110" t="s">
        <v>2489</v>
      </c>
      <c r="B2942" s="109">
        <v>184387</v>
      </c>
      <c r="C2942" s="109">
        <v>143438</v>
      </c>
      <c r="D2942" s="110" t="s">
        <v>116</v>
      </c>
      <c r="E2942" s="110" t="s">
        <v>2704</v>
      </c>
      <c r="F2942" s="110"/>
      <c r="G2942" s="110"/>
      <c r="H2942" s="110"/>
      <c r="I2942" s="110" t="s">
        <v>10</v>
      </c>
      <c r="J2942" s="111">
        <v>2900</v>
      </c>
      <c r="K2942" s="111">
        <v>4590</v>
      </c>
      <c r="L2942" s="110" t="s">
        <v>2648</v>
      </c>
      <c r="M2942" s="109">
        <v>0</v>
      </c>
      <c r="N2942" s="109"/>
      <c r="O2942" s="110"/>
      <c r="P2942" s="41" t="str">
        <f t="shared" si="45"/>
        <v>0</v>
      </c>
      <c r="Q2942" s="41" t="str">
        <f>INDEX(Торг!$J:$J,MATCH($B2942,Торг!$B:$B,0))</f>
        <v>Ориг</v>
      </c>
      <c r="R2942" s="4" t="b">
        <f>EXACT(VLOOKUP(A2942,Торг!$A:$A,1,0),A2942)</f>
        <v>1</v>
      </c>
    </row>
    <row r="2943" spans="1:18" ht="60" x14ac:dyDescent="0.25">
      <c r="A2943" s="110" t="s">
        <v>2489</v>
      </c>
      <c r="B2943" s="109">
        <v>184388</v>
      </c>
      <c r="C2943" s="109">
        <v>143439</v>
      </c>
      <c r="D2943" s="110" t="s">
        <v>115</v>
      </c>
      <c r="E2943" s="110" t="s">
        <v>2704</v>
      </c>
      <c r="F2943" s="110"/>
      <c r="G2943" s="110"/>
      <c r="H2943" s="110"/>
      <c r="I2943" s="110" t="s">
        <v>10</v>
      </c>
      <c r="J2943" s="111">
        <v>2900</v>
      </c>
      <c r="K2943" s="111">
        <v>4590</v>
      </c>
      <c r="L2943" s="110" t="s">
        <v>2648</v>
      </c>
      <c r="M2943" s="109">
        <v>0</v>
      </c>
      <c r="N2943" s="109"/>
      <c r="O2943" s="110"/>
      <c r="P2943" s="41" t="str">
        <f t="shared" si="45"/>
        <v>0</v>
      </c>
      <c r="Q2943" s="41" t="str">
        <f>INDEX(Торг!$J:$J,MATCH($B2943,Торг!$B:$B,0))</f>
        <v>Ориг</v>
      </c>
      <c r="R2943" s="4" t="b">
        <f>EXACT(VLOOKUP(A2943,Торг!$A:$A,1,0),A2943)</f>
        <v>1</v>
      </c>
    </row>
    <row r="2944" spans="1:18" ht="75" x14ac:dyDescent="0.25">
      <c r="A2944" s="110" t="s">
        <v>2489</v>
      </c>
      <c r="B2944" s="109">
        <v>184389</v>
      </c>
      <c r="C2944" s="109">
        <v>143440</v>
      </c>
      <c r="D2944" s="110" t="s">
        <v>114</v>
      </c>
      <c r="E2944" s="110" t="s">
        <v>2704</v>
      </c>
      <c r="F2944" s="110"/>
      <c r="G2944" s="110"/>
      <c r="H2944" s="110"/>
      <c r="I2944" s="110" t="s">
        <v>10</v>
      </c>
      <c r="J2944" s="111">
        <v>2900</v>
      </c>
      <c r="K2944" s="111">
        <v>4590</v>
      </c>
      <c r="L2944" s="110" t="s">
        <v>2648</v>
      </c>
      <c r="M2944" s="109">
        <v>0</v>
      </c>
      <c r="N2944" s="109"/>
      <c r="O2944" s="110"/>
      <c r="P2944" s="41" t="str">
        <f t="shared" si="45"/>
        <v>0</v>
      </c>
      <c r="Q2944" s="41" t="str">
        <f>INDEX(Торг!$J:$J,MATCH($B2944,Торг!$B:$B,0))</f>
        <v>Ориг</v>
      </c>
      <c r="R2944" s="4" t="b">
        <f>EXACT(VLOOKUP(A2944,Торг!$A:$A,1,0),A2944)</f>
        <v>1</v>
      </c>
    </row>
    <row r="2945" spans="1:18" ht="75" x14ac:dyDescent="0.25">
      <c r="A2945" s="110" t="s">
        <v>2489</v>
      </c>
      <c r="B2945" s="109">
        <v>184390</v>
      </c>
      <c r="C2945" s="109">
        <v>143441</v>
      </c>
      <c r="D2945" s="110" t="s">
        <v>113</v>
      </c>
      <c r="E2945" s="110" t="s">
        <v>2704</v>
      </c>
      <c r="F2945" s="110"/>
      <c r="G2945" s="110"/>
      <c r="H2945" s="110"/>
      <c r="I2945" s="110" t="s">
        <v>10</v>
      </c>
      <c r="J2945" s="111">
        <v>2900</v>
      </c>
      <c r="K2945" s="111">
        <v>4590</v>
      </c>
      <c r="L2945" s="110" t="s">
        <v>2648</v>
      </c>
      <c r="M2945" s="109">
        <v>0</v>
      </c>
      <c r="N2945" s="109"/>
      <c r="O2945" s="110"/>
      <c r="P2945" s="41" t="str">
        <f t="shared" si="45"/>
        <v>0</v>
      </c>
      <c r="Q2945" s="41" t="str">
        <f>INDEX(Торг!$J:$J,MATCH($B2945,Торг!$B:$B,0))</f>
        <v>Ориг</v>
      </c>
      <c r="R2945" s="4" t="b">
        <f>EXACT(VLOOKUP(A2945,Торг!$A:$A,1,0),A2945)</f>
        <v>1</v>
      </c>
    </row>
    <row r="2946" spans="1:18" ht="75" x14ac:dyDescent="0.25">
      <c r="A2946" s="110" t="s">
        <v>2489</v>
      </c>
      <c r="B2946" s="109">
        <v>184391</v>
      </c>
      <c r="C2946" s="109">
        <v>143442</v>
      </c>
      <c r="D2946" s="110" t="s">
        <v>112</v>
      </c>
      <c r="E2946" s="110" t="s">
        <v>2704</v>
      </c>
      <c r="F2946" s="110"/>
      <c r="G2946" s="110"/>
      <c r="H2946" s="110"/>
      <c r="I2946" s="110" t="s">
        <v>10</v>
      </c>
      <c r="J2946" s="111">
        <v>2900</v>
      </c>
      <c r="K2946" s="111">
        <v>4590</v>
      </c>
      <c r="L2946" s="110" t="s">
        <v>2648</v>
      </c>
      <c r="M2946" s="109">
        <v>0</v>
      </c>
      <c r="N2946" s="109"/>
      <c r="O2946" s="110"/>
      <c r="P2946" s="41" t="str">
        <f t="shared" si="45"/>
        <v>0</v>
      </c>
      <c r="Q2946" s="41" t="str">
        <f>INDEX(Торг!$J:$J,MATCH($B2946,Торг!$B:$B,0))</f>
        <v>Ориг</v>
      </c>
      <c r="R2946" s="4" t="b">
        <f>EXACT(VLOOKUP(A2946,Торг!$A:$A,1,0),A2946)</f>
        <v>1</v>
      </c>
    </row>
    <row r="2947" spans="1:18" ht="75" x14ac:dyDescent="0.25">
      <c r="A2947" s="110" t="s">
        <v>2489</v>
      </c>
      <c r="B2947" s="109">
        <v>184392</v>
      </c>
      <c r="C2947" s="109">
        <v>143443</v>
      </c>
      <c r="D2947" s="110" t="s">
        <v>111</v>
      </c>
      <c r="E2947" s="110" t="s">
        <v>2704</v>
      </c>
      <c r="F2947" s="110"/>
      <c r="G2947" s="110"/>
      <c r="H2947" s="110"/>
      <c r="I2947" s="110" t="s">
        <v>10</v>
      </c>
      <c r="J2947" s="111">
        <v>2900</v>
      </c>
      <c r="K2947" s="111">
        <v>4590</v>
      </c>
      <c r="L2947" s="110" t="s">
        <v>2648</v>
      </c>
      <c r="M2947" s="109">
        <v>0</v>
      </c>
      <c r="N2947" s="109"/>
      <c r="O2947" s="110"/>
      <c r="P2947" s="41" t="str">
        <f t="shared" ref="P2947:P2982" si="46">_xlfn.CONCAT(M2947,IF(N2947&lt;&gt;"",_xlfn.CONCAT("ск",N2947),""))</f>
        <v>0</v>
      </c>
      <c r="Q2947" s="41" t="str">
        <f>INDEX(Торг!$J:$J,MATCH($B2947,Торг!$B:$B,0))</f>
        <v>Ориг</v>
      </c>
      <c r="R2947" s="4" t="b">
        <f>EXACT(VLOOKUP(A2947,Торг!$A:$A,1,0),A2947)</f>
        <v>1</v>
      </c>
    </row>
    <row r="2948" spans="1:18" ht="75" x14ac:dyDescent="0.25">
      <c r="A2948" s="110" t="s">
        <v>2489</v>
      </c>
      <c r="B2948" s="109">
        <v>184393</v>
      </c>
      <c r="C2948" s="109">
        <v>143444</v>
      </c>
      <c r="D2948" s="110" t="s">
        <v>110</v>
      </c>
      <c r="E2948" s="110" t="s">
        <v>2704</v>
      </c>
      <c r="F2948" s="110"/>
      <c r="G2948" s="110"/>
      <c r="H2948" s="110"/>
      <c r="I2948" s="110" t="s">
        <v>10</v>
      </c>
      <c r="J2948" s="111">
        <v>2900</v>
      </c>
      <c r="K2948" s="111">
        <v>4590</v>
      </c>
      <c r="L2948" s="110" t="s">
        <v>2648</v>
      </c>
      <c r="M2948" s="109">
        <v>0</v>
      </c>
      <c r="N2948" s="109"/>
      <c r="O2948" s="110"/>
      <c r="P2948" s="41" t="str">
        <f t="shared" si="46"/>
        <v>0</v>
      </c>
      <c r="Q2948" s="41" t="str">
        <f>INDEX(Торг!$J:$J,MATCH($B2948,Торг!$B:$B,0))</f>
        <v>Ориг</v>
      </c>
      <c r="R2948" s="4" t="b">
        <f>EXACT(VLOOKUP(A2948,Торг!$A:$A,1,0),A2948)</f>
        <v>1</v>
      </c>
    </row>
    <row r="2949" spans="1:18" ht="75" x14ac:dyDescent="0.25">
      <c r="A2949" s="110" t="s">
        <v>2489</v>
      </c>
      <c r="B2949" s="109">
        <v>184394</v>
      </c>
      <c r="C2949" s="109">
        <v>143445</v>
      </c>
      <c r="D2949" s="110" t="s">
        <v>109</v>
      </c>
      <c r="E2949" s="110" t="s">
        <v>2704</v>
      </c>
      <c r="F2949" s="110"/>
      <c r="G2949" s="110"/>
      <c r="H2949" s="110"/>
      <c r="I2949" s="110" t="s">
        <v>10</v>
      </c>
      <c r="J2949" s="111">
        <v>2900</v>
      </c>
      <c r="K2949" s="111">
        <v>4590</v>
      </c>
      <c r="L2949" s="110" t="s">
        <v>2648</v>
      </c>
      <c r="M2949" s="109">
        <v>0</v>
      </c>
      <c r="N2949" s="109"/>
      <c r="O2949" s="110"/>
      <c r="P2949" s="41" t="str">
        <f t="shared" si="46"/>
        <v>0</v>
      </c>
      <c r="Q2949" s="41" t="str">
        <f>INDEX(Торг!$J:$J,MATCH($B2949,Торг!$B:$B,0))</f>
        <v>Ориг</v>
      </c>
      <c r="R2949" s="4" t="b">
        <f>EXACT(VLOOKUP(A2949,Торг!$A:$A,1,0),A2949)</f>
        <v>1</v>
      </c>
    </row>
    <row r="2950" spans="1:18" ht="75" x14ac:dyDescent="0.25">
      <c r="A2950" s="110" t="s">
        <v>2489</v>
      </c>
      <c r="B2950" s="109">
        <v>184395</v>
      </c>
      <c r="C2950" s="109">
        <v>143446</v>
      </c>
      <c r="D2950" s="110" t="s">
        <v>108</v>
      </c>
      <c r="E2950" s="110" t="s">
        <v>2704</v>
      </c>
      <c r="F2950" s="110"/>
      <c r="G2950" s="110"/>
      <c r="H2950" s="110"/>
      <c r="I2950" s="110" t="s">
        <v>10</v>
      </c>
      <c r="J2950" s="111">
        <v>2900</v>
      </c>
      <c r="K2950" s="111">
        <v>4590</v>
      </c>
      <c r="L2950" s="110" t="s">
        <v>2648</v>
      </c>
      <c r="M2950" s="109">
        <v>0</v>
      </c>
      <c r="N2950" s="109"/>
      <c r="O2950" s="110"/>
      <c r="P2950" s="41" t="str">
        <f t="shared" si="46"/>
        <v>0</v>
      </c>
      <c r="Q2950" s="41" t="str">
        <f>INDEX(Торг!$J:$J,MATCH($B2950,Торг!$B:$B,0))</f>
        <v>Ориг</v>
      </c>
      <c r="R2950" s="4" t="b">
        <f>EXACT(VLOOKUP(A2950,Торг!$A:$A,1,0),A2950)</f>
        <v>1</v>
      </c>
    </row>
    <row r="2951" spans="1:18" ht="60" x14ac:dyDescent="0.25">
      <c r="A2951" s="110" t="s">
        <v>2489</v>
      </c>
      <c r="B2951" s="109">
        <v>184396</v>
      </c>
      <c r="C2951" s="109">
        <v>143418</v>
      </c>
      <c r="D2951" s="110" t="s">
        <v>107</v>
      </c>
      <c r="E2951" s="110" t="s">
        <v>2704</v>
      </c>
      <c r="F2951" s="110"/>
      <c r="G2951" s="110"/>
      <c r="H2951" s="110"/>
      <c r="I2951" s="110" t="s">
        <v>10</v>
      </c>
      <c r="J2951" s="111">
        <v>2900</v>
      </c>
      <c r="K2951" s="111">
        <v>4590</v>
      </c>
      <c r="L2951" s="110" t="s">
        <v>2648</v>
      </c>
      <c r="M2951" s="109">
        <v>0</v>
      </c>
      <c r="N2951" s="109"/>
      <c r="O2951" s="110"/>
      <c r="P2951" s="41" t="str">
        <f t="shared" si="46"/>
        <v>0</v>
      </c>
      <c r="Q2951" s="41" t="str">
        <f>INDEX(Торг!$J:$J,MATCH($B2951,Торг!$B:$B,0))</f>
        <v>Ориг</v>
      </c>
      <c r="R2951" s="4" t="b">
        <f>EXACT(VLOOKUP(A2951,Торг!$A:$A,1,0),A2951)</f>
        <v>1</v>
      </c>
    </row>
    <row r="2952" spans="1:18" ht="75" x14ac:dyDescent="0.25">
      <c r="A2952" s="110" t="s">
        <v>2489</v>
      </c>
      <c r="B2952" s="109">
        <v>184397</v>
      </c>
      <c r="C2952" s="109">
        <v>143447</v>
      </c>
      <c r="D2952" s="110" t="s">
        <v>106</v>
      </c>
      <c r="E2952" s="110" t="s">
        <v>2704</v>
      </c>
      <c r="F2952" s="110"/>
      <c r="G2952" s="110"/>
      <c r="H2952" s="110"/>
      <c r="I2952" s="110" t="s">
        <v>10</v>
      </c>
      <c r="J2952" s="111">
        <v>2900</v>
      </c>
      <c r="K2952" s="111">
        <v>4590</v>
      </c>
      <c r="L2952" s="110" t="s">
        <v>2648</v>
      </c>
      <c r="M2952" s="109">
        <v>0</v>
      </c>
      <c r="N2952" s="109"/>
      <c r="O2952" s="110"/>
      <c r="P2952" s="41" t="str">
        <f t="shared" si="46"/>
        <v>0</v>
      </c>
      <c r="Q2952" s="41" t="str">
        <f>INDEX(Торг!$J:$J,MATCH($B2952,Торг!$B:$B,0))</f>
        <v>Ориг</v>
      </c>
      <c r="R2952" s="4" t="b">
        <f>EXACT(VLOOKUP(A2952,Торг!$A:$A,1,0),A2952)</f>
        <v>1</v>
      </c>
    </row>
    <row r="2953" spans="1:18" ht="45" x14ac:dyDescent="0.25">
      <c r="A2953" s="110" t="s">
        <v>2491</v>
      </c>
      <c r="B2953" s="109">
        <v>184399</v>
      </c>
      <c r="C2953" s="109">
        <v>76129</v>
      </c>
      <c r="D2953" s="110" t="s">
        <v>105</v>
      </c>
      <c r="E2953" s="110" t="s">
        <v>2704</v>
      </c>
      <c r="F2953" s="110"/>
      <c r="G2953" s="110"/>
      <c r="H2953" s="110"/>
      <c r="I2953" s="110" t="s">
        <v>10</v>
      </c>
      <c r="J2953" s="111">
        <v>5800</v>
      </c>
      <c r="K2953" s="111">
        <v>7190</v>
      </c>
      <c r="L2953" s="110" t="s">
        <v>2646</v>
      </c>
      <c r="M2953" s="109">
        <v>1</v>
      </c>
      <c r="N2953" s="109"/>
      <c r="O2953" s="110"/>
      <c r="P2953" s="41" t="str">
        <f t="shared" si="46"/>
        <v>1</v>
      </c>
      <c r="Q2953" s="41" t="str">
        <f>INDEX(Торг!$J:$J,MATCH($B2953,Торг!$B:$B,0))</f>
        <v>Ориг</v>
      </c>
      <c r="R2953" s="4" t="b">
        <f>EXACT(VLOOKUP(A2953,Торг!$A:$A,1,0),A2953)</f>
        <v>1</v>
      </c>
    </row>
    <row r="2954" spans="1:18" ht="45" x14ac:dyDescent="0.25">
      <c r="A2954" s="110" t="s">
        <v>2491</v>
      </c>
      <c r="B2954" s="109">
        <v>184400</v>
      </c>
      <c r="C2954" s="109">
        <v>76130</v>
      </c>
      <c r="D2954" s="110" t="s">
        <v>104</v>
      </c>
      <c r="E2954" s="110" t="s">
        <v>2704</v>
      </c>
      <c r="F2954" s="110"/>
      <c r="G2954" s="110"/>
      <c r="H2954" s="110"/>
      <c r="I2954" s="110" t="s">
        <v>10</v>
      </c>
      <c r="J2954" s="111">
        <v>6400</v>
      </c>
      <c r="K2954" s="111">
        <v>7890</v>
      </c>
      <c r="L2954" s="110" t="s">
        <v>2646</v>
      </c>
      <c r="M2954" s="109">
        <v>1</v>
      </c>
      <c r="N2954" s="109"/>
      <c r="O2954" s="110"/>
      <c r="P2954" s="41" t="str">
        <f t="shared" si="46"/>
        <v>1</v>
      </c>
      <c r="Q2954" s="41" t="str">
        <f>INDEX(Торг!$J:$J,MATCH($B2954,Торг!$B:$B,0))</f>
        <v>Ориг</v>
      </c>
      <c r="R2954" s="4" t="b">
        <f>EXACT(VLOOKUP(A2954,Торг!$A:$A,1,0),A2954)</f>
        <v>1</v>
      </c>
    </row>
    <row r="2955" spans="1:18" ht="60" x14ac:dyDescent="0.25">
      <c r="A2955" s="110" t="s">
        <v>2491</v>
      </c>
      <c r="B2955" s="109">
        <v>184401</v>
      </c>
      <c r="C2955" s="109">
        <v>121984</v>
      </c>
      <c r="D2955" s="110" t="s">
        <v>103</v>
      </c>
      <c r="E2955" s="110" t="s">
        <v>2704</v>
      </c>
      <c r="F2955" s="110"/>
      <c r="G2955" s="110"/>
      <c r="H2955" s="110"/>
      <c r="I2955" s="110" t="s">
        <v>10</v>
      </c>
      <c r="J2955" s="111">
        <v>6400</v>
      </c>
      <c r="K2955" s="111">
        <v>7890</v>
      </c>
      <c r="L2955" s="110" t="s">
        <v>2646</v>
      </c>
      <c r="M2955" s="109">
        <v>1</v>
      </c>
      <c r="N2955" s="109"/>
      <c r="O2955" s="110"/>
      <c r="P2955" s="41" t="str">
        <f t="shared" si="46"/>
        <v>1</v>
      </c>
      <c r="Q2955" s="41" t="str">
        <f>INDEX(Торг!$J:$J,MATCH($B2955,Торг!$B:$B,0))</f>
        <v>Ориг</v>
      </c>
      <c r="R2955" s="4" t="b">
        <f>EXACT(VLOOKUP(A2955,Торг!$A:$A,1,0),A2955)</f>
        <v>1</v>
      </c>
    </row>
    <row r="2956" spans="1:18" ht="60" x14ac:dyDescent="0.25">
      <c r="A2956" s="110" t="s">
        <v>2491</v>
      </c>
      <c r="B2956" s="109">
        <v>184402</v>
      </c>
      <c r="C2956" s="109">
        <v>121985</v>
      </c>
      <c r="D2956" s="110" t="s">
        <v>102</v>
      </c>
      <c r="E2956" s="110" t="s">
        <v>2704</v>
      </c>
      <c r="F2956" s="110"/>
      <c r="G2956" s="110"/>
      <c r="H2956" s="110"/>
      <c r="I2956" s="110" t="s">
        <v>10</v>
      </c>
      <c r="J2956" s="111">
        <v>6400</v>
      </c>
      <c r="K2956" s="111">
        <v>7890</v>
      </c>
      <c r="L2956" s="110" t="s">
        <v>2646</v>
      </c>
      <c r="M2956" s="109">
        <v>1</v>
      </c>
      <c r="N2956" s="109"/>
      <c r="O2956" s="110"/>
      <c r="P2956" s="41" t="str">
        <f t="shared" si="46"/>
        <v>1</v>
      </c>
      <c r="Q2956" s="41" t="str">
        <f>INDEX(Торг!$J:$J,MATCH($B2956,Торг!$B:$B,0))</f>
        <v>Ориг</v>
      </c>
      <c r="R2956" s="4" t="b">
        <f>EXACT(VLOOKUP(A2956,Торг!$A:$A,1,0),A2956)</f>
        <v>1</v>
      </c>
    </row>
    <row r="2957" spans="1:18" ht="60" x14ac:dyDescent="0.25">
      <c r="A2957" s="110" t="s">
        <v>2491</v>
      </c>
      <c r="B2957" s="109">
        <v>184403</v>
      </c>
      <c r="C2957" s="109">
        <v>121986</v>
      </c>
      <c r="D2957" s="110" t="s">
        <v>101</v>
      </c>
      <c r="E2957" s="110" t="s">
        <v>2704</v>
      </c>
      <c r="F2957" s="110"/>
      <c r="G2957" s="110"/>
      <c r="H2957" s="110"/>
      <c r="I2957" s="110" t="s">
        <v>10</v>
      </c>
      <c r="J2957" s="111">
        <v>6400</v>
      </c>
      <c r="K2957" s="111">
        <v>7890</v>
      </c>
      <c r="L2957" s="110" t="s">
        <v>2646</v>
      </c>
      <c r="M2957" s="109">
        <v>1</v>
      </c>
      <c r="N2957" s="109"/>
      <c r="O2957" s="110"/>
      <c r="P2957" s="41" t="str">
        <f t="shared" si="46"/>
        <v>1</v>
      </c>
      <c r="Q2957" s="41" t="str">
        <f>INDEX(Торг!$J:$J,MATCH($B2957,Торг!$B:$B,0))</f>
        <v>Ориг</v>
      </c>
      <c r="R2957" s="4" t="b">
        <f>EXACT(VLOOKUP(A2957,Торг!$A:$A,1,0),A2957)</f>
        <v>1</v>
      </c>
    </row>
    <row r="2958" spans="1:18" ht="60" x14ac:dyDescent="0.25">
      <c r="A2958" s="110" t="s">
        <v>2491</v>
      </c>
      <c r="B2958" s="109">
        <v>184404</v>
      </c>
      <c r="C2958" s="109">
        <v>121987</v>
      </c>
      <c r="D2958" s="110" t="s">
        <v>100</v>
      </c>
      <c r="E2958" s="110" t="s">
        <v>2704</v>
      </c>
      <c r="F2958" s="110"/>
      <c r="G2958" s="110"/>
      <c r="H2958" s="110"/>
      <c r="I2958" s="110" t="s">
        <v>10</v>
      </c>
      <c r="J2958" s="111">
        <v>6400</v>
      </c>
      <c r="K2958" s="111">
        <v>7890</v>
      </c>
      <c r="L2958" s="110" t="s">
        <v>2646</v>
      </c>
      <c r="M2958" s="109">
        <v>1</v>
      </c>
      <c r="N2958" s="109"/>
      <c r="O2958" s="110"/>
      <c r="P2958" s="41" t="str">
        <f t="shared" si="46"/>
        <v>1</v>
      </c>
      <c r="Q2958" s="41" t="str">
        <f>INDEX(Торг!$J:$J,MATCH($B2958,Торг!$B:$B,0))</f>
        <v>Ориг</v>
      </c>
      <c r="R2958" s="4" t="b">
        <f>EXACT(VLOOKUP(A2958,Торг!$A:$A,1,0),A2958)</f>
        <v>1</v>
      </c>
    </row>
    <row r="2959" spans="1:18" ht="60" x14ac:dyDescent="0.25">
      <c r="A2959" s="110" t="s">
        <v>2491</v>
      </c>
      <c r="B2959" s="109">
        <v>184405</v>
      </c>
      <c r="C2959" s="109">
        <v>121988</v>
      </c>
      <c r="D2959" s="110" t="s">
        <v>99</v>
      </c>
      <c r="E2959" s="110" t="s">
        <v>2704</v>
      </c>
      <c r="F2959" s="110"/>
      <c r="G2959" s="110"/>
      <c r="H2959" s="110"/>
      <c r="I2959" s="110" t="s">
        <v>10</v>
      </c>
      <c r="J2959" s="111">
        <v>6400</v>
      </c>
      <c r="K2959" s="111">
        <v>7890</v>
      </c>
      <c r="L2959" s="110" t="s">
        <v>2646</v>
      </c>
      <c r="M2959" s="109">
        <v>1</v>
      </c>
      <c r="N2959" s="109"/>
      <c r="O2959" s="110"/>
      <c r="P2959" s="41" t="str">
        <f t="shared" si="46"/>
        <v>1</v>
      </c>
      <c r="Q2959" s="41" t="str">
        <f>INDEX(Торг!$J:$J,MATCH($B2959,Торг!$B:$B,0))</f>
        <v>Ориг</v>
      </c>
      <c r="R2959" s="4" t="b">
        <f>EXACT(VLOOKUP(A2959,Торг!$A:$A,1,0),A2959)</f>
        <v>1</v>
      </c>
    </row>
    <row r="2960" spans="1:18" ht="45" x14ac:dyDescent="0.25">
      <c r="A2960" s="110" t="s">
        <v>2491</v>
      </c>
      <c r="B2960" s="109">
        <v>184406</v>
      </c>
      <c r="C2960" s="109">
        <v>121989</v>
      </c>
      <c r="D2960" s="110" t="s">
        <v>98</v>
      </c>
      <c r="E2960" s="110" t="s">
        <v>2704</v>
      </c>
      <c r="F2960" s="110"/>
      <c r="G2960" s="110"/>
      <c r="H2960" s="110"/>
      <c r="I2960" s="110" t="s">
        <v>10</v>
      </c>
      <c r="J2960" s="111">
        <v>6400</v>
      </c>
      <c r="K2960" s="111">
        <v>7890</v>
      </c>
      <c r="L2960" s="110" t="s">
        <v>2646</v>
      </c>
      <c r="M2960" s="109">
        <v>1</v>
      </c>
      <c r="N2960" s="109"/>
      <c r="O2960" s="110"/>
      <c r="P2960" s="41" t="str">
        <f t="shared" si="46"/>
        <v>1</v>
      </c>
      <c r="Q2960" s="41" t="str">
        <f>INDEX(Торг!$J:$J,MATCH($B2960,Торг!$B:$B,0))</f>
        <v>Ориг</v>
      </c>
      <c r="R2960" s="4" t="b">
        <f>EXACT(VLOOKUP(A2960,Торг!$A:$A,1,0),A2960)</f>
        <v>1</v>
      </c>
    </row>
    <row r="2961" spans="1:18" ht="60" x14ac:dyDescent="0.25">
      <c r="A2961" s="110" t="s">
        <v>2491</v>
      </c>
      <c r="B2961" s="109">
        <v>184407</v>
      </c>
      <c r="C2961" s="109">
        <v>121990</v>
      </c>
      <c r="D2961" s="110" t="s">
        <v>97</v>
      </c>
      <c r="E2961" s="110" t="s">
        <v>2704</v>
      </c>
      <c r="F2961" s="110"/>
      <c r="G2961" s="110"/>
      <c r="H2961" s="110"/>
      <c r="I2961" s="110" t="s">
        <v>10</v>
      </c>
      <c r="J2961" s="111">
        <v>6400</v>
      </c>
      <c r="K2961" s="111">
        <v>7890</v>
      </c>
      <c r="L2961" s="110" t="s">
        <v>2646</v>
      </c>
      <c r="M2961" s="109">
        <v>1</v>
      </c>
      <c r="N2961" s="109"/>
      <c r="O2961" s="110"/>
      <c r="P2961" s="41" t="str">
        <f t="shared" si="46"/>
        <v>1</v>
      </c>
      <c r="Q2961" s="41" t="str">
        <f>INDEX(Торг!$J:$J,MATCH($B2961,Торг!$B:$B,0))</f>
        <v>Ориг</v>
      </c>
      <c r="R2961" s="4" t="b">
        <f>EXACT(VLOOKUP(A2961,Торг!$A:$A,1,0),A2961)</f>
        <v>1</v>
      </c>
    </row>
    <row r="2962" spans="1:18" ht="60" x14ac:dyDescent="0.25">
      <c r="A2962" s="110" t="s">
        <v>2491</v>
      </c>
      <c r="B2962" s="109">
        <v>184408</v>
      </c>
      <c r="C2962" s="109">
        <v>121991</v>
      </c>
      <c r="D2962" s="110" t="s">
        <v>96</v>
      </c>
      <c r="E2962" s="110" t="s">
        <v>2704</v>
      </c>
      <c r="F2962" s="110"/>
      <c r="G2962" s="110"/>
      <c r="H2962" s="110"/>
      <c r="I2962" s="110" t="s">
        <v>10</v>
      </c>
      <c r="J2962" s="111">
        <v>6400</v>
      </c>
      <c r="K2962" s="111">
        <v>7890</v>
      </c>
      <c r="L2962" s="110" t="s">
        <v>2646</v>
      </c>
      <c r="M2962" s="109">
        <v>1</v>
      </c>
      <c r="N2962" s="109"/>
      <c r="O2962" s="110"/>
      <c r="P2962" s="41" t="str">
        <f t="shared" si="46"/>
        <v>1</v>
      </c>
      <c r="Q2962" s="41" t="str">
        <f>INDEX(Торг!$J:$J,MATCH($B2962,Торг!$B:$B,0))</f>
        <v>Ориг</v>
      </c>
      <c r="R2962" s="4" t="b">
        <f>EXACT(VLOOKUP(A2962,Торг!$A:$A,1,0),A2962)</f>
        <v>1</v>
      </c>
    </row>
    <row r="2963" spans="1:18" ht="60" x14ac:dyDescent="0.25">
      <c r="A2963" s="110" t="s">
        <v>2491</v>
      </c>
      <c r="B2963" s="109">
        <v>184409</v>
      </c>
      <c r="C2963" s="109">
        <v>121992</v>
      </c>
      <c r="D2963" s="110" t="s">
        <v>95</v>
      </c>
      <c r="E2963" s="110" t="s">
        <v>2704</v>
      </c>
      <c r="F2963" s="110"/>
      <c r="G2963" s="110"/>
      <c r="H2963" s="110"/>
      <c r="I2963" s="110" t="s">
        <v>10</v>
      </c>
      <c r="J2963" s="111">
        <v>6400</v>
      </c>
      <c r="K2963" s="111">
        <v>7890</v>
      </c>
      <c r="L2963" s="110" t="s">
        <v>2646</v>
      </c>
      <c r="M2963" s="109">
        <v>1</v>
      </c>
      <c r="N2963" s="109"/>
      <c r="O2963" s="110"/>
      <c r="P2963" s="41" t="str">
        <f t="shared" si="46"/>
        <v>1</v>
      </c>
      <c r="Q2963" s="41" t="str">
        <f>INDEX(Торг!$J:$J,MATCH($B2963,Торг!$B:$B,0))</f>
        <v>Ориг</v>
      </c>
      <c r="R2963" s="4" t="b">
        <f>EXACT(VLOOKUP(A2963,Торг!$A:$A,1,0),A2963)</f>
        <v>1</v>
      </c>
    </row>
    <row r="2964" spans="1:18" ht="60" x14ac:dyDescent="0.25">
      <c r="A2964" s="110" t="s">
        <v>2491</v>
      </c>
      <c r="B2964" s="109">
        <v>184410</v>
      </c>
      <c r="C2964" s="109">
        <v>121993</v>
      </c>
      <c r="D2964" s="110" t="s">
        <v>94</v>
      </c>
      <c r="E2964" s="110" t="s">
        <v>2704</v>
      </c>
      <c r="F2964" s="110"/>
      <c r="G2964" s="110"/>
      <c r="H2964" s="110"/>
      <c r="I2964" s="110" t="s">
        <v>10</v>
      </c>
      <c r="J2964" s="111">
        <v>6400</v>
      </c>
      <c r="K2964" s="111">
        <v>7890</v>
      </c>
      <c r="L2964" s="110" t="s">
        <v>2646</v>
      </c>
      <c r="M2964" s="109">
        <v>1</v>
      </c>
      <c r="N2964" s="109"/>
      <c r="O2964" s="110"/>
      <c r="P2964" s="41" t="str">
        <f t="shared" si="46"/>
        <v>1</v>
      </c>
      <c r="Q2964" s="41" t="str">
        <f>INDEX(Торг!$J:$J,MATCH($B2964,Торг!$B:$B,0))</f>
        <v>Ориг</v>
      </c>
      <c r="R2964" s="4" t="b">
        <f>EXACT(VLOOKUP(A2964,Торг!$A:$A,1,0),A2964)</f>
        <v>1</v>
      </c>
    </row>
    <row r="2965" spans="1:18" ht="60" x14ac:dyDescent="0.25">
      <c r="A2965" s="110" t="s">
        <v>2491</v>
      </c>
      <c r="B2965" s="109">
        <v>184411</v>
      </c>
      <c r="C2965" s="109">
        <v>121994</v>
      </c>
      <c r="D2965" s="110" t="s">
        <v>93</v>
      </c>
      <c r="E2965" s="110" t="s">
        <v>2704</v>
      </c>
      <c r="F2965" s="110"/>
      <c r="G2965" s="110"/>
      <c r="H2965" s="110"/>
      <c r="I2965" s="110" t="s">
        <v>10</v>
      </c>
      <c r="J2965" s="111">
        <v>6400</v>
      </c>
      <c r="K2965" s="111">
        <v>7890</v>
      </c>
      <c r="L2965" s="110" t="s">
        <v>2646</v>
      </c>
      <c r="M2965" s="109">
        <v>1</v>
      </c>
      <c r="N2965" s="109"/>
      <c r="O2965" s="110"/>
      <c r="P2965" s="41" t="str">
        <f t="shared" si="46"/>
        <v>1</v>
      </c>
      <c r="Q2965" s="41" t="str">
        <f>INDEX(Торг!$J:$J,MATCH($B2965,Торг!$B:$B,0))</f>
        <v>Ориг</v>
      </c>
      <c r="R2965" s="4" t="b">
        <f>EXACT(VLOOKUP(A2965,Торг!$A:$A,1,0),A2965)</f>
        <v>1</v>
      </c>
    </row>
    <row r="2966" spans="1:18" ht="60" x14ac:dyDescent="0.25">
      <c r="A2966" s="110" t="s">
        <v>2491</v>
      </c>
      <c r="B2966" s="109">
        <v>184412</v>
      </c>
      <c r="C2966" s="109">
        <v>121995</v>
      </c>
      <c r="D2966" s="110" t="s">
        <v>92</v>
      </c>
      <c r="E2966" s="110" t="s">
        <v>2704</v>
      </c>
      <c r="F2966" s="110"/>
      <c r="G2966" s="110"/>
      <c r="H2966" s="110"/>
      <c r="I2966" s="110" t="s">
        <v>10</v>
      </c>
      <c r="J2966" s="111">
        <v>6400</v>
      </c>
      <c r="K2966" s="111">
        <v>7890</v>
      </c>
      <c r="L2966" s="110" t="s">
        <v>2646</v>
      </c>
      <c r="M2966" s="109">
        <v>1</v>
      </c>
      <c r="N2966" s="109"/>
      <c r="O2966" s="110"/>
      <c r="P2966" s="41" t="str">
        <f t="shared" si="46"/>
        <v>1</v>
      </c>
      <c r="Q2966" s="41" t="str">
        <f>INDEX(Торг!$J:$J,MATCH($B2966,Торг!$B:$B,0))</f>
        <v>Ориг</v>
      </c>
      <c r="R2966" s="4" t="b">
        <f>EXACT(VLOOKUP(A2966,Торг!$A:$A,1,0),A2966)</f>
        <v>1</v>
      </c>
    </row>
    <row r="2967" spans="1:18" ht="60" x14ac:dyDescent="0.25">
      <c r="A2967" s="110" t="s">
        <v>2491</v>
      </c>
      <c r="B2967" s="109">
        <v>184413</v>
      </c>
      <c r="C2967" s="109">
        <v>121996</v>
      </c>
      <c r="D2967" s="110" t="s">
        <v>91</v>
      </c>
      <c r="E2967" s="110" t="s">
        <v>2704</v>
      </c>
      <c r="F2967" s="110"/>
      <c r="G2967" s="110"/>
      <c r="H2967" s="110"/>
      <c r="I2967" s="110" t="s">
        <v>10</v>
      </c>
      <c r="J2967" s="111">
        <v>6400</v>
      </c>
      <c r="K2967" s="111">
        <v>7890</v>
      </c>
      <c r="L2967" s="110" t="s">
        <v>2646</v>
      </c>
      <c r="M2967" s="109">
        <v>1</v>
      </c>
      <c r="N2967" s="109"/>
      <c r="O2967" s="110"/>
      <c r="P2967" s="41" t="str">
        <f t="shared" si="46"/>
        <v>1</v>
      </c>
      <c r="Q2967" s="41" t="str">
        <f>INDEX(Торг!$J:$J,MATCH($B2967,Торг!$B:$B,0))</f>
        <v>Ориг</v>
      </c>
      <c r="R2967" s="4" t="b">
        <f>EXACT(VLOOKUP(A2967,Торг!$A:$A,1,0),A2967)</f>
        <v>1</v>
      </c>
    </row>
    <row r="2968" spans="1:18" ht="60" x14ac:dyDescent="0.25">
      <c r="A2968" s="110" t="s">
        <v>2491</v>
      </c>
      <c r="B2968" s="109">
        <v>184414</v>
      </c>
      <c r="C2968" s="109">
        <v>121997</v>
      </c>
      <c r="D2968" s="110" t="s">
        <v>90</v>
      </c>
      <c r="E2968" s="110" t="s">
        <v>2704</v>
      </c>
      <c r="F2968" s="110"/>
      <c r="G2968" s="110"/>
      <c r="H2968" s="110"/>
      <c r="I2968" s="110" t="s">
        <v>10</v>
      </c>
      <c r="J2968" s="111">
        <v>6400</v>
      </c>
      <c r="K2968" s="111">
        <v>7890</v>
      </c>
      <c r="L2968" s="110" t="s">
        <v>2646</v>
      </c>
      <c r="M2968" s="109">
        <v>1</v>
      </c>
      <c r="N2968" s="109"/>
      <c r="O2968" s="110"/>
      <c r="P2968" s="41" t="str">
        <f t="shared" si="46"/>
        <v>1</v>
      </c>
      <c r="Q2968" s="41" t="str">
        <f>INDEX(Торг!$J:$J,MATCH($B2968,Торг!$B:$B,0))</f>
        <v>Ориг</v>
      </c>
      <c r="R2968" s="4" t="b">
        <f>EXACT(VLOOKUP(A2968,Торг!$A:$A,1,0),A2968)</f>
        <v>1</v>
      </c>
    </row>
    <row r="2969" spans="1:18" ht="45" x14ac:dyDescent="0.25">
      <c r="A2969" s="110" t="s">
        <v>2492</v>
      </c>
      <c r="B2969" s="109">
        <v>184416</v>
      </c>
      <c r="C2969" s="109">
        <v>69564</v>
      </c>
      <c r="D2969" s="110" t="s">
        <v>89</v>
      </c>
      <c r="E2969" s="110" t="s">
        <v>2704</v>
      </c>
      <c r="F2969" s="110"/>
      <c r="G2969" s="110"/>
      <c r="H2969" s="110"/>
      <c r="I2969" s="110" t="s">
        <v>10</v>
      </c>
      <c r="J2969" s="111">
        <v>3600</v>
      </c>
      <c r="K2969" s="111">
        <v>4490</v>
      </c>
      <c r="L2969" s="110" t="s">
        <v>2649</v>
      </c>
      <c r="M2969" s="109">
        <v>1</v>
      </c>
      <c r="N2969" s="109"/>
      <c r="O2969" s="110"/>
      <c r="P2969" s="41" t="str">
        <f t="shared" si="46"/>
        <v>1</v>
      </c>
      <c r="Q2969" s="41" t="str">
        <f>INDEX(Торг!$J:$J,MATCH($B2969,Торг!$B:$B,0))</f>
        <v>Ориг</v>
      </c>
      <c r="R2969" s="4" t="b">
        <f>EXACT(VLOOKUP(A2969,Торг!$A:$A,1,0),A2969)</f>
        <v>1</v>
      </c>
    </row>
    <row r="2970" spans="1:18" ht="60" x14ac:dyDescent="0.25">
      <c r="A2970" s="110" t="s">
        <v>2492</v>
      </c>
      <c r="B2970" s="109">
        <v>184417</v>
      </c>
      <c r="C2970" s="109">
        <v>89036</v>
      </c>
      <c r="D2970" s="110" t="s">
        <v>88</v>
      </c>
      <c r="E2970" s="110" t="s">
        <v>2704</v>
      </c>
      <c r="F2970" s="110"/>
      <c r="G2970" s="110"/>
      <c r="H2970" s="110"/>
      <c r="I2970" s="110" t="s">
        <v>10</v>
      </c>
      <c r="J2970" s="111">
        <v>4200</v>
      </c>
      <c r="K2970" s="111">
        <v>5190</v>
      </c>
      <c r="L2970" s="110" t="s">
        <v>2649</v>
      </c>
      <c r="M2970" s="109">
        <v>1</v>
      </c>
      <c r="N2970" s="109"/>
      <c r="O2970" s="110"/>
      <c r="P2970" s="41" t="str">
        <f t="shared" si="46"/>
        <v>1</v>
      </c>
      <c r="Q2970" s="41" t="str">
        <f>INDEX(Торг!$J:$J,MATCH($B2970,Торг!$B:$B,0))</f>
        <v>Ориг</v>
      </c>
      <c r="R2970" s="4" t="b">
        <f>EXACT(VLOOKUP(A2970,Торг!$A:$A,1,0),A2970)</f>
        <v>1</v>
      </c>
    </row>
    <row r="2971" spans="1:18" ht="60" x14ac:dyDescent="0.25">
      <c r="A2971" s="110" t="s">
        <v>2492</v>
      </c>
      <c r="B2971" s="109">
        <v>184418</v>
      </c>
      <c r="C2971" s="109">
        <v>89037</v>
      </c>
      <c r="D2971" s="110" t="s">
        <v>87</v>
      </c>
      <c r="E2971" s="110" t="s">
        <v>2704</v>
      </c>
      <c r="F2971" s="110"/>
      <c r="G2971" s="110"/>
      <c r="H2971" s="110"/>
      <c r="I2971" s="110" t="s">
        <v>10</v>
      </c>
      <c r="J2971" s="111">
        <v>4200</v>
      </c>
      <c r="K2971" s="111">
        <v>5190</v>
      </c>
      <c r="L2971" s="110" t="s">
        <v>2649</v>
      </c>
      <c r="M2971" s="109">
        <v>1</v>
      </c>
      <c r="N2971" s="109"/>
      <c r="O2971" s="110"/>
      <c r="P2971" s="41" t="str">
        <f t="shared" si="46"/>
        <v>1</v>
      </c>
      <c r="Q2971" s="41" t="str">
        <f>INDEX(Торг!$J:$J,MATCH($B2971,Торг!$B:$B,0))</f>
        <v>Ориг</v>
      </c>
      <c r="R2971" s="4" t="b">
        <f>EXACT(VLOOKUP(A2971,Торг!$A:$A,1,0),A2971)</f>
        <v>1</v>
      </c>
    </row>
    <row r="2972" spans="1:18" ht="60" x14ac:dyDescent="0.25">
      <c r="A2972" s="110" t="s">
        <v>2492</v>
      </c>
      <c r="B2972" s="109">
        <v>184419</v>
      </c>
      <c r="C2972" s="109">
        <v>89038</v>
      </c>
      <c r="D2972" s="110" t="s">
        <v>86</v>
      </c>
      <c r="E2972" s="110" t="s">
        <v>2704</v>
      </c>
      <c r="F2972" s="110"/>
      <c r="G2972" s="110"/>
      <c r="H2972" s="110"/>
      <c r="I2972" s="110" t="s">
        <v>10</v>
      </c>
      <c r="J2972" s="111">
        <v>4200</v>
      </c>
      <c r="K2972" s="111">
        <v>5190</v>
      </c>
      <c r="L2972" s="110" t="s">
        <v>2649</v>
      </c>
      <c r="M2972" s="109">
        <v>1</v>
      </c>
      <c r="N2972" s="109"/>
      <c r="O2972" s="110"/>
      <c r="P2972" s="41" t="str">
        <f t="shared" si="46"/>
        <v>1</v>
      </c>
      <c r="Q2972" s="41" t="str">
        <f>INDEX(Торг!$J:$J,MATCH($B2972,Торг!$B:$B,0))</f>
        <v>Ориг</v>
      </c>
      <c r="R2972" s="4" t="b">
        <f>EXACT(VLOOKUP(A2972,Торг!$A:$A,1,0),A2972)</f>
        <v>1</v>
      </c>
    </row>
    <row r="2973" spans="1:18" ht="60" x14ac:dyDescent="0.25">
      <c r="A2973" s="110" t="s">
        <v>2492</v>
      </c>
      <c r="B2973" s="109">
        <v>184420</v>
      </c>
      <c r="C2973" s="109">
        <v>89039</v>
      </c>
      <c r="D2973" s="110" t="s">
        <v>85</v>
      </c>
      <c r="E2973" s="110" t="s">
        <v>2704</v>
      </c>
      <c r="F2973" s="110"/>
      <c r="G2973" s="110"/>
      <c r="H2973" s="110"/>
      <c r="I2973" s="110" t="s">
        <v>10</v>
      </c>
      <c r="J2973" s="111">
        <v>4200</v>
      </c>
      <c r="K2973" s="111">
        <v>5190</v>
      </c>
      <c r="L2973" s="110" t="s">
        <v>2649</v>
      </c>
      <c r="M2973" s="109">
        <v>1</v>
      </c>
      <c r="N2973" s="109"/>
      <c r="O2973" s="110"/>
      <c r="P2973" s="41" t="str">
        <f t="shared" si="46"/>
        <v>1</v>
      </c>
      <c r="Q2973" s="41" t="str">
        <f>INDEX(Торг!$J:$J,MATCH($B2973,Торг!$B:$B,0))</f>
        <v>Ориг</v>
      </c>
      <c r="R2973" s="4" t="b">
        <f>EXACT(VLOOKUP(A2973,Торг!$A:$A,1,0),A2973)</f>
        <v>1</v>
      </c>
    </row>
    <row r="2974" spans="1:18" ht="60" x14ac:dyDescent="0.25">
      <c r="A2974" s="110" t="s">
        <v>2492</v>
      </c>
      <c r="B2974" s="109">
        <v>184421</v>
      </c>
      <c r="C2974" s="109">
        <v>89040</v>
      </c>
      <c r="D2974" s="110" t="s">
        <v>84</v>
      </c>
      <c r="E2974" s="110" t="s">
        <v>2704</v>
      </c>
      <c r="F2974" s="110"/>
      <c r="G2974" s="110"/>
      <c r="H2974" s="110"/>
      <c r="I2974" s="110" t="s">
        <v>10</v>
      </c>
      <c r="J2974" s="111">
        <v>4200</v>
      </c>
      <c r="K2974" s="111">
        <v>5190</v>
      </c>
      <c r="L2974" s="110" t="s">
        <v>2649</v>
      </c>
      <c r="M2974" s="109">
        <v>1</v>
      </c>
      <c r="N2974" s="109"/>
      <c r="O2974" s="110"/>
      <c r="P2974" s="41" t="str">
        <f t="shared" si="46"/>
        <v>1</v>
      </c>
      <c r="Q2974" s="41" t="str">
        <f>INDEX(Торг!$J:$J,MATCH($B2974,Торг!$B:$B,0))</f>
        <v>Ориг</v>
      </c>
      <c r="R2974" s="4" t="b">
        <f>EXACT(VLOOKUP(A2974,Торг!$A:$A,1,0),A2974)</f>
        <v>1</v>
      </c>
    </row>
    <row r="2975" spans="1:18" ht="60" x14ac:dyDescent="0.25">
      <c r="A2975" s="110" t="s">
        <v>2492</v>
      </c>
      <c r="B2975" s="109">
        <v>184422</v>
      </c>
      <c r="C2975" s="109">
        <v>89041</v>
      </c>
      <c r="D2975" s="110" t="s">
        <v>83</v>
      </c>
      <c r="E2975" s="110" t="s">
        <v>2704</v>
      </c>
      <c r="F2975" s="110"/>
      <c r="G2975" s="110"/>
      <c r="H2975" s="110"/>
      <c r="I2975" s="110" t="s">
        <v>10</v>
      </c>
      <c r="J2975" s="111">
        <v>4200</v>
      </c>
      <c r="K2975" s="111">
        <v>5190</v>
      </c>
      <c r="L2975" s="110" t="s">
        <v>2649</v>
      </c>
      <c r="M2975" s="109">
        <v>1</v>
      </c>
      <c r="N2975" s="109"/>
      <c r="O2975" s="110"/>
      <c r="P2975" s="41" t="str">
        <f t="shared" si="46"/>
        <v>1</v>
      </c>
      <c r="Q2975" s="41" t="str">
        <f>INDEX(Торг!$J:$J,MATCH($B2975,Торг!$B:$B,0))</f>
        <v>Ориг</v>
      </c>
      <c r="R2975" s="4" t="b">
        <f>EXACT(VLOOKUP(A2975,Торг!$A:$A,1,0),A2975)</f>
        <v>1</v>
      </c>
    </row>
    <row r="2976" spans="1:18" ht="60" x14ac:dyDescent="0.25">
      <c r="A2976" s="110" t="s">
        <v>2492</v>
      </c>
      <c r="B2976" s="109">
        <v>184423</v>
      </c>
      <c r="C2976" s="109">
        <v>89042</v>
      </c>
      <c r="D2976" s="110" t="s">
        <v>82</v>
      </c>
      <c r="E2976" s="110" t="s">
        <v>2704</v>
      </c>
      <c r="F2976" s="110"/>
      <c r="G2976" s="110"/>
      <c r="H2976" s="110"/>
      <c r="I2976" s="110" t="s">
        <v>10</v>
      </c>
      <c r="J2976" s="111">
        <v>4200</v>
      </c>
      <c r="K2976" s="111">
        <v>5190</v>
      </c>
      <c r="L2976" s="110" t="s">
        <v>2649</v>
      </c>
      <c r="M2976" s="109">
        <v>1</v>
      </c>
      <c r="N2976" s="109"/>
      <c r="O2976" s="110"/>
      <c r="P2976" s="41" t="str">
        <f t="shared" si="46"/>
        <v>1</v>
      </c>
      <c r="Q2976" s="41" t="str">
        <f>INDEX(Торг!$J:$J,MATCH($B2976,Торг!$B:$B,0))</f>
        <v>Ориг</v>
      </c>
      <c r="R2976" s="4" t="b">
        <f>EXACT(VLOOKUP(A2976,Торг!$A:$A,1,0),A2976)</f>
        <v>1</v>
      </c>
    </row>
    <row r="2977" spans="1:18" ht="60" x14ac:dyDescent="0.25">
      <c r="A2977" s="110" t="s">
        <v>2492</v>
      </c>
      <c r="B2977" s="109">
        <v>184424</v>
      </c>
      <c r="C2977" s="109">
        <v>89043</v>
      </c>
      <c r="D2977" s="110" t="s">
        <v>81</v>
      </c>
      <c r="E2977" s="110" t="s">
        <v>2704</v>
      </c>
      <c r="F2977" s="110"/>
      <c r="G2977" s="110"/>
      <c r="H2977" s="110"/>
      <c r="I2977" s="110" t="s">
        <v>10</v>
      </c>
      <c r="J2977" s="111">
        <v>4200</v>
      </c>
      <c r="K2977" s="111">
        <v>5190</v>
      </c>
      <c r="L2977" s="110" t="s">
        <v>2649</v>
      </c>
      <c r="M2977" s="109">
        <v>1</v>
      </c>
      <c r="N2977" s="109"/>
      <c r="O2977" s="110"/>
      <c r="P2977" s="41" t="str">
        <f t="shared" si="46"/>
        <v>1</v>
      </c>
      <c r="Q2977" s="41" t="str">
        <f>INDEX(Торг!$J:$J,MATCH($B2977,Торг!$B:$B,0))</f>
        <v>Ориг</v>
      </c>
      <c r="R2977" s="4" t="b">
        <f>EXACT(VLOOKUP(A2977,Торг!$A:$A,1,0),A2977)</f>
        <v>1</v>
      </c>
    </row>
    <row r="2978" spans="1:18" ht="60" x14ac:dyDescent="0.25">
      <c r="A2978" s="110" t="s">
        <v>2492</v>
      </c>
      <c r="B2978" s="109">
        <v>184425</v>
      </c>
      <c r="C2978" s="109">
        <v>89044</v>
      </c>
      <c r="D2978" s="110" t="s">
        <v>80</v>
      </c>
      <c r="E2978" s="110" t="s">
        <v>2704</v>
      </c>
      <c r="F2978" s="110"/>
      <c r="G2978" s="110"/>
      <c r="H2978" s="110"/>
      <c r="I2978" s="110" t="s">
        <v>10</v>
      </c>
      <c r="J2978" s="111">
        <v>4200</v>
      </c>
      <c r="K2978" s="111">
        <v>5190</v>
      </c>
      <c r="L2978" s="110" t="s">
        <v>2649</v>
      </c>
      <c r="M2978" s="109">
        <v>1</v>
      </c>
      <c r="N2978" s="109"/>
      <c r="O2978" s="110"/>
      <c r="P2978" s="41" t="str">
        <f t="shared" si="46"/>
        <v>1</v>
      </c>
      <c r="Q2978" s="41" t="str">
        <f>INDEX(Торг!$J:$J,MATCH($B2978,Торг!$B:$B,0))</f>
        <v>Ориг</v>
      </c>
      <c r="R2978" s="4" t="b">
        <f>EXACT(VLOOKUP(A2978,Торг!$A:$A,1,0),A2978)</f>
        <v>1</v>
      </c>
    </row>
    <row r="2979" spans="1:18" ht="60" x14ac:dyDescent="0.25">
      <c r="A2979" s="110" t="s">
        <v>2492</v>
      </c>
      <c r="B2979" s="109">
        <v>184426</v>
      </c>
      <c r="C2979" s="109">
        <v>89045</v>
      </c>
      <c r="D2979" s="110" t="s">
        <v>79</v>
      </c>
      <c r="E2979" s="110" t="s">
        <v>2704</v>
      </c>
      <c r="F2979" s="110"/>
      <c r="G2979" s="110"/>
      <c r="H2979" s="110"/>
      <c r="I2979" s="110" t="s">
        <v>10</v>
      </c>
      <c r="J2979" s="111">
        <v>4200</v>
      </c>
      <c r="K2979" s="111">
        <v>5190</v>
      </c>
      <c r="L2979" s="110" t="s">
        <v>2649</v>
      </c>
      <c r="M2979" s="109">
        <v>1</v>
      </c>
      <c r="N2979" s="109"/>
      <c r="O2979" s="110"/>
      <c r="P2979" s="41" t="str">
        <f t="shared" si="46"/>
        <v>1</v>
      </c>
      <c r="Q2979" s="41" t="str">
        <f>INDEX(Торг!$J:$J,MATCH($B2979,Торг!$B:$B,0))</f>
        <v>Ориг</v>
      </c>
      <c r="R2979" s="4" t="b">
        <f>EXACT(VLOOKUP(A2979,Торг!$A:$A,1,0),A2979)</f>
        <v>1</v>
      </c>
    </row>
    <row r="2980" spans="1:18" ht="60" x14ac:dyDescent="0.25">
      <c r="A2980" s="110" t="s">
        <v>2492</v>
      </c>
      <c r="B2980" s="109">
        <v>184427</v>
      </c>
      <c r="C2980" s="109">
        <v>89046</v>
      </c>
      <c r="D2980" s="110" t="s">
        <v>78</v>
      </c>
      <c r="E2980" s="110" t="s">
        <v>2704</v>
      </c>
      <c r="F2980" s="110"/>
      <c r="G2980" s="110"/>
      <c r="H2980" s="110"/>
      <c r="I2980" s="110" t="s">
        <v>10</v>
      </c>
      <c r="J2980" s="111">
        <v>4200</v>
      </c>
      <c r="K2980" s="111">
        <v>5190</v>
      </c>
      <c r="L2980" s="110" t="s">
        <v>2649</v>
      </c>
      <c r="M2980" s="109">
        <v>1</v>
      </c>
      <c r="N2980" s="109"/>
      <c r="O2980" s="110"/>
      <c r="P2980" s="41" t="str">
        <f t="shared" si="46"/>
        <v>1</v>
      </c>
      <c r="Q2980" s="41" t="str">
        <f>INDEX(Торг!$J:$J,MATCH($B2980,Торг!$B:$B,0))</f>
        <v>Ориг</v>
      </c>
      <c r="R2980" s="4" t="b">
        <f>EXACT(VLOOKUP(A2980,Торг!$A:$A,1,0),A2980)</f>
        <v>1</v>
      </c>
    </row>
    <row r="2981" spans="1:18" ht="45" x14ac:dyDescent="0.25">
      <c r="A2981" s="110" t="s">
        <v>2492</v>
      </c>
      <c r="B2981" s="109">
        <v>184428</v>
      </c>
      <c r="C2981" s="109">
        <v>89047</v>
      </c>
      <c r="D2981" s="110" t="s">
        <v>77</v>
      </c>
      <c r="E2981" s="110" t="s">
        <v>2704</v>
      </c>
      <c r="F2981" s="110"/>
      <c r="G2981" s="110"/>
      <c r="H2981" s="110"/>
      <c r="I2981" s="110" t="s">
        <v>10</v>
      </c>
      <c r="J2981" s="111">
        <v>4200</v>
      </c>
      <c r="K2981" s="111">
        <v>5190</v>
      </c>
      <c r="L2981" s="110" t="s">
        <v>2649</v>
      </c>
      <c r="M2981" s="109">
        <v>1</v>
      </c>
      <c r="N2981" s="109"/>
      <c r="O2981" s="110"/>
      <c r="P2981" s="41" t="str">
        <f t="shared" si="46"/>
        <v>1</v>
      </c>
      <c r="Q2981" s="41" t="str">
        <f>INDEX(Торг!$J:$J,MATCH($B2981,Торг!$B:$B,0))</f>
        <v>Ориг</v>
      </c>
      <c r="R2981" s="4" t="b">
        <f>EXACT(VLOOKUP(A2981,Торг!$A:$A,1,0),A2981)</f>
        <v>1</v>
      </c>
    </row>
    <row r="2982" spans="1:18" ht="45" x14ac:dyDescent="0.25">
      <c r="A2982" s="110" t="s">
        <v>2492</v>
      </c>
      <c r="B2982" s="109">
        <v>184429</v>
      </c>
      <c r="C2982" s="109">
        <v>69565</v>
      </c>
      <c r="D2982" s="110" t="s">
        <v>76</v>
      </c>
      <c r="E2982" s="110" t="s">
        <v>2704</v>
      </c>
      <c r="F2982" s="110"/>
      <c r="G2982" s="110"/>
      <c r="H2982" s="110"/>
      <c r="I2982" s="110" t="s">
        <v>10</v>
      </c>
      <c r="J2982" s="111">
        <v>4200</v>
      </c>
      <c r="K2982" s="111">
        <v>5190</v>
      </c>
      <c r="L2982" s="110" t="s">
        <v>2649</v>
      </c>
      <c r="M2982" s="109">
        <v>1</v>
      </c>
      <c r="N2982" s="109"/>
      <c r="O2982" s="110"/>
      <c r="P2982" s="41" t="str">
        <f t="shared" si="46"/>
        <v>1</v>
      </c>
      <c r="Q2982" s="41" t="str">
        <f>INDEX(Торг!$J:$J,MATCH($B2982,Торг!$B:$B,0))</f>
        <v>Ориг</v>
      </c>
      <c r="R2982" s="4" t="b">
        <f>EXACT(VLOOKUP(A2982,Торг!$A:$A,1,0),A2982)</f>
        <v>1</v>
      </c>
    </row>
    <row r="2983" spans="1:18" ht="60" x14ac:dyDescent="0.25">
      <c r="A2983" s="110" t="s">
        <v>2492</v>
      </c>
      <c r="B2983" s="109">
        <v>184430</v>
      </c>
      <c r="C2983" s="109">
        <v>89048</v>
      </c>
      <c r="D2983" s="110" t="s">
        <v>75</v>
      </c>
      <c r="E2983" s="110" t="s">
        <v>2704</v>
      </c>
      <c r="F2983" s="110"/>
      <c r="G2983" s="110"/>
      <c r="H2983" s="110"/>
      <c r="I2983" s="110" t="s">
        <v>10</v>
      </c>
      <c r="J2983" s="111">
        <v>4200</v>
      </c>
      <c r="K2983" s="111">
        <v>5190</v>
      </c>
      <c r="L2983" s="110" t="s">
        <v>2649</v>
      </c>
      <c r="M2983" s="109">
        <v>1</v>
      </c>
      <c r="N2983" s="109"/>
      <c r="O2983" s="110"/>
      <c r="P2983" s="41" t="str">
        <f t="shared" ref="P2983" si="47">_xlfn.CONCAT(M2983,IF(N2983&lt;&gt;"",_xlfn.CONCAT("ск",N2983),""))</f>
        <v>1</v>
      </c>
      <c r="Q2983" s="41" t="str">
        <f>INDEX(Торг!$J:$J,MATCH($B2983,Торг!$B:$B,0))</f>
        <v>Ориг</v>
      </c>
      <c r="R2983" s="4" t="b">
        <f>EXACT(VLOOKUP(A2983,Торг!$A:$A,1,0),A2983)</f>
        <v>1</v>
      </c>
    </row>
  </sheetData>
  <sheetProtection formatCells="0" formatColumns="0" formatRows="0" insertColumns="0" insertRows="0" insertHyperlinks="0" deleteColumns="0" deleteRows="0" sort="0" autoFilter="0" pivotTables="0"/>
  <autoFilter ref="A1:R2983" xr:uid="{60697225-9F81-4340-AE3B-27D6CA5253BD}"/>
  <pageMargins left="0.7" right="0.7" top="0.75" bottom="0.75" header="0.3" footer="0.3"/>
  <pageSetup orientation="portrait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9CFB0-478D-4B41-8E10-CFF262360A30}">
  <sheetPr codeName="Лист1">
    <tabColor rgb="FF92D050"/>
  </sheetPr>
  <dimension ref="A1:C3023"/>
  <sheetViews>
    <sheetView topLeftCell="A2995" workbookViewId="0">
      <selection activeCell="C3026" sqref="C3026"/>
    </sheetView>
  </sheetViews>
  <sheetFormatPr defaultRowHeight="15" x14ac:dyDescent="0.25"/>
  <cols>
    <col min="1" max="1" width="7" style="30" bestFit="1" customWidth="1"/>
    <col min="2" max="2" width="9.7109375" style="50" bestFit="1" customWidth="1"/>
    <col min="3" max="3" width="99.85546875" style="20" bestFit="1" customWidth="1"/>
  </cols>
  <sheetData>
    <row r="1" spans="1:3" x14ac:dyDescent="0.25">
      <c r="B1" s="68"/>
    </row>
    <row r="2" spans="1:3" x14ac:dyDescent="0.25">
      <c r="A2" s="32" t="s">
        <v>0</v>
      </c>
      <c r="B2" s="70" t="s">
        <v>2507</v>
      </c>
    </row>
    <row r="3" spans="1:3" x14ac:dyDescent="0.25">
      <c r="A3" s="31">
        <v>137102</v>
      </c>
      <c r="B3" s="75">
        <v>1995</v>
      </c>
      <c r="C3" s="20" t="s">
        <v>2637</v>
      </c>
    </row>
    <row r="4" spans="1:3" x14ac:dyDescent="0.25">
      <c r="A4" s="31">
        <v>137103</v>
      </c>
      <c r="B4" s="76">
        <v>2245</v>
      </c>
      <c r="C4" s="43" t="s">
        <v>2637</v>
      </c>
    </row>
    <row r="5" spans="1:3" x14ac:dyDescent="0.25">
      <c r="A5" s="31">
        <v>137104</v>
      </c>
      <c r="B5" s="76">
        <v>2245</v>
      </c>
      <c r="C5" s="43" t="s">
        <v>2637</v>
      </c>
    </row>
    <row r="6" spans="1:3" x14ac:dyDescent="0.25">
      <c r="A6" s="31">
        <v>137105</v>
      </c>
      <c r="B6" s="76">
        <v>2245</v>
      </c>
      <c r="C6" s="43" t="s">
        <v>2637</v>
      </c>
    </row>
    <row r="7" spans="1:3" x14ac:dyDescent="0.25">
      <c r="A7" s="31">
        <v>137106</v>
      </c>
      <c r="B7" s="76">
        <v>2245</v>
      </c>
      <c r="C7" s="43" t="s">
        <v>2637</v>
      </c>
    </row>
    <row r="8" spans="1:3" x14ac:dyDescent="0.25">
      <c r="A8" s="31">
        <v>137107</v>
      </c>
      <c r="B8" s="76">
        <v>2245</v>
      </c>
      <c r="C8" s="43" t="s">
        <v>2637</v>
      </c>
    </row>
    <row r="9" spans="1:3" x14ac:dyDescent="0.25">
      <c r="A9" s="31">
        <v>137108</v>
      </c>
      <c r="B9" s="76">
        <v>2245</v>
      </c>
      <c r="C9" s="43" t="s">
        <v>2637</v>
      </c>
    </row>
    <row r="10" spans="1:3" x14ac:dyDescent="0.25">
      <c r="A10" s="31">
        <v>137109</v>
      </c>
      <c r="B10" s="76">
        <v>2245</v>
      </c>
      <c r="C10" s="43" t="s">
        <v>2637</v>
      </c>
    </row>
    <row r="11" spans="1:3" x14ac:dyDescent="0.25">
      <c r="A11" s="31">
        <v>137110</v>
      </c>
      <c r="B11" s="76">
        <v>2245</v>
      </c>
      <c r="C11" s="43" t="s">
        <v>2637</v>
      </c>
    </row>
    <row r="12" spans="1:3" x14ac:dyDescent="0.25">
      <c r="A12" s="31">
        <v>137111</v>
      </c>
      <c r="B12" s="76">
        <v>2245</v>
      </c>
      <c r="C12" s="43" t="s">
        <v>2637</v>
      </c>
    </row>
    <row r="13" spans="1:3" x14ac:dyDescent="0.25">
      <c r="A13" s="31">
        <v>137112</v>
      </c>
      <c r="B13" s="76">
        <v>2245</v>
      </c>
      <c r="C13" s="43" t="s">
        <v>2637</v>
      </c>
    </row>
    <row r="14" spans="1:3" x14ac:dyDescent="0.25">
      <c r="A14" s="31">
        <v>137113</v>
      </c>
      <c r="B14" s="76">
        <v>2245</v>
      </c>
      <c r="C14" s="43" t="s">
        <v>2637</v>
      </c>
    </row>
    <row r="15" spans="1:3" x14ac:dyDescent="0.25">
      <c r="A15" s="31">
        <v>137114</v>
      </c>
      <c r="B15" s="76">
        <v>2245</v>
      </c>
      <c r="C15" s="43" t="s">
        <v>2637</v>
      </c>
    </row>
    <row r="16" spans="1:3" x14ac:dyDescent="0.25">
      <c r="A16" s="31">
        <v>137115</v>
      </c>
      <c r="B16" s="76">
        <v>2245</v>
      </c>
      <c r="C16" s="43" t="s">
        <v>2637</v>
      </c>
    </row>
    <row r="17" spans="1:3" x14ac:dyDescent="0.25">
      <c r="A17" s="31">
        <v>137116</v>
      </c>
      <c r="B17" s="76">
        <v>2245</v>
      </c>
      <c r="C17" s="43" t="s">
        <v>2637</v>
      </c>
    </row>
    <row r="18" spans="1:3" x14ac:dyDescent="0.25">
      <c r="A18" s="31">
        <v>137117</v>
      </c>
      <c r="B18" s="76">
        <v>2245</v>
      </c>
      <c r="C18" s="43" t="s">
        <v>2637</v>
      </c>
    </row>
    <row r="19" spans="1:3" x14ac:dyDescent="0.25">
      <c r="A19" s="31">
        <v>137118</v>
      </c>
      <c r="B19" s="76">
        <v>2245</v>
      </c>
      <c r="C19" s="43" t="s">
        <v>2637</v>
      </c>
    </row>
    <row r="20" spans="1:3" x14ac:dyDescent="0.25">
      <c r="A20" s="31">
        <v>137119</v>
      </c>
      <c r="B20" s="76">
        <v>2245</v>
      </c>
      <c r="C20" s="43" t="s">
        <v>2637</v>
      </c>
    </row>
    <row r="21" spans="1:3" x14ac:dyDescent="0.25">
      <c r="A21" s="31">
        <v>137120</v>
      </c>
      <c r="B21" s="76">
        <v>2245</v>
      </c>
      <c r="C21" s="43" t="s">
        <v>2637</v>
      </c>
    </row>
    <row r="22" spans="1:3" x14ac:dyDescent="0.25">
      <c r="A22" s="31">
        <v>137121</v>
      </c>
      <c r="B22" s="76">
        <v>2245</v>
      </c>
      <c r="C22" s="43" t="s">
        <v>2637</v>
      </c>
    </row>
    <row r="23" spans="1:3" x14ac:dyDescent="0.25">
      <c r="A23" s="31">
        <v>137122</v>
      </c>
      <c r="B23" s="76">
        <v>2245</v>
      </c>
      <c r="C23" s="43" t="s">
        <v>2637</v>
      </c>
    </row>
    <row r="24" spans="1:3" x14ac:dyDescent="0.25">
      <c r="A24" s="31">
        <v>137123</v>
      </c>
      <c r="B24" s="76">
        <v>2245</v>
      </c>
      <c r="C24" s="43" t="s">
        <v>2637</v>
      </c>
    </row>
    <row r="25" spans="1:3" x14ac:dyDescent="0.25">
      <c r="A25" s="31">
        <v>137124</v>
      </c>
      <c r="B25" s="76">
        <v>2245</v>
      </c>
      <c r="C25" s="43" t="s">
        <v>2637</v>
      </c>
    </row>
    <row r="26" spans="1:3" x14ac:dyDescent="0.25">
      <c r="A26" s="31">
        <v>137125</v>
      </c>
      <c r="B26" s="76">
        <v>2245</v>
      </c>
      <c r="C26" s="43" t="s">
        <v>2637</v>
      </c>
    </row>
    <row r="27" spans="1:3" x14ac:dyDescent="0.25">
      <c r="A27" s="31">
        <v>257424</v>
      </c>
      <c r="B27" s="76">
        <v>2245</v>
      </c>
      <c r="C27" s="43" t="s">
        <v>2637</v>
      </c>
    </row>
    <row r="28" spans="1:3" x14ac:dyDescent="0.25">
      <c r="A28" s="31">
        <v>137126</v>
      </c>
      <c r="B28" s="76">
        <v>2245</v>
      </c>
      <c r="C28" s="43" t="s">
        <v>2637</v>
      </c>
    </row>
    <row r="29" spans="1:3" x14ac:dyDescent="0.25">
      <c r="A29" s="31">
        <v>137127</v>
      </c>
      <c r="B29" s="76">
        <v>2245</v>
      </c>
      <c r="C29" s="43" t="s">
        <v>2637</v>
      </c>
    </row>
    <row r="30" spans="1:3" x14ac:dyDescent="0.25">
      <c r="A30" s="31">
        <v>137128</v>
      </c>
      <c r="B30" s="76">
        <v>2245</v>
      </c>
      <c r="C30" s="43" t="s">
        <v>2637</v>
      </c>
    </row>
    <row r="31" spans="1:3" x14ac:dyDescent="0.25">
      <c r="A31" s="31">
        <v>137129</v>
      </c>
      <c r="B31" s="76">
        <v>2245</v>
      </c>
      <c r="C31" s="43" t="s">
        <v>2637</v>
      </c>
    </row>
    <row r="32" spans="1:3" x14ac:dyDescent="0.25">
      <c r="A32" s="31">
        <v>137130</v>
      </c>
      <c r="B32" s="76">
        <v>2245</v>
      </c>
      <c r="C32" s="43" t="s">
        <v>2637</v>
      </c>
    </row>
    <row r="33" spans="1:3" x14ac:dyDescent="0.25">
      <c r="A33" s="31">
        <v>137131</v>
      </c>
      <c r="B33" s="76">
        <v>2245</v>
      </c>
      <c r="C33" s="43" t="s">
        <v>2637</v>
      </c>
    </row>
    <row r="34" spans="1:3" x14ac:dyDescent="0.25">
      <c r="A34" s="31">
        <v>137132</v>
      </c>
      <c r="B34" s="76">
        <v>2245</v>
      </c>
      <c r="C34" s="43" t="s">
        <v>2637</v>
      </c>
    </row>
    <row r="35" spans="1:3" x14ac:dyDescent="0.25">
      <c r="A35" s="31">
        <v>137133</v>
      </c>
      <c r="B35" s="76">
        <v>2245</v>
      </c>
      <c r="C35" s="43" t="s">
        <v>2637</v>
      </c>
    </row>
    <row r="36" spans="1:3" x14ac:dyDescent="0.25">
      <c r="A36" s="31">
        <v>137134</v>
      </c>
      <c r="B36" s="76">
        <v>2245</v>
      </c>
      <c r="C36" s="43" t="s">
        <v>2637</v>
      </c>
    </row>
    <row r="37" spans="1:3" x14ac:dyDescent="0.25">
      <c r="A37" s="31">
        <v>137135</v>
      </c>
      <c r="B37" s="76">
        <v>2245</v>
      </c>
      <c r="C37" s="43" t="s">
        <v>2637</v>
      </c>
    </row>
    <row r="38" spans="1:3" x14ac:dyDescent="0.25">
      <c r="A38" s="31">
        <v>137136</v>
      </c>
      <c r="B38" s="76">
        <v>2245</v>
      </c>
      <c r="C38" s="43" t="s">
        <v>2637</v>
      </c>
    </row>
    <row r="39" spans="1:3" x14ac:dyDescent="0.25">
      <c r="A39" s="31">
        <v>137137</v>
      </c>
      <c r="B39" s="76">
        <v>2245</v>
      </c>
      <c r="C39" s="43" t="s">
        <v>2637</v>
      </c>
    </row>
    <row r="40" spans="1:3" x14ac:dyDescent="0.25">
      <c r="A40" s="31">
        <v>137138</v>
      </c>
      <c r="B40" s="76">
        <v>2245</v>
      </c>
      <c r="C40" s="43" t="s">
        <v>2637</v>
      </c>
    </row>
    <row r="41" spans="1:3" x14ac:dyDescent="0.25">
      <c r="A41" s="31">
        <v>137139</v>
      </c>
      <c r="B41" s="76">
        <v>2245</v>
      </c>
      <c r="C41" s="43" t="s">
        <v>2637</v>
      </c>
    </row>
    <row r="42" spans="1:3" x14ac:dyDescent="0.25">
      <c r="A42" s="31">
        <v>137140</v>
      </c>
      <c r="B42" s="76">
        <v>2245</v>
      </c>
      <c r="C42" s="43" t="s">
        <v>2637</v>
      </c>
    </row>
    <row r="43" spans="1:3" x14ac:dyDescent="0.25">
      <c r="A43" s="31">
        <v>137141</v>
      </c>
      <c r="B43" s="76">
        <v>2245</v>
      </c>
      <c r="C43" s="43" t="s">
        <v>2637</v>
      </c>
    </row>
    <row r="44" spans="1:3" x14ac:dyDescent="0.25">
      <c r="A44" s="31">
        <v>137142</v>
      </c>
      <c r="B44" s="75">
        <v>1995</v>
      </c>
      <c r="C44" s="20" t="s">
        <v>2637</v>
      </c>
    </row>
    <row r="45" spans="1:3" x14ac:dyDescent="0.25">
      <c r="A45" s="31">
        <v>137143</v>
      </c>
      <c r="B45" s="76">
        <v>2245</v>
      </c>
      <c r="C45" s="43" t="s">
        <v>2637</v>
      </c>
    </row>
    <row r="46" spans="1:3" x14ac:dyDescent="0.25">
      <c r="A46" s="31">
        <v>137144</v>
      </c>
      <c r="B46" s="76">
        <v>2245</v>
      </c>
      <c r="C46" s="43" t="s">
        <v>2637</v>
      </c>
    </row>
    <row r="47" spans="1:3" x14ac:dyDescent="0.25">
      <c r="A47" s="31">
        <v>137145</v>
      </c>
      <c r="B47" s="76">
        <v>2245</v>
      </c>
      <c r="C47" s="43" t="s">
        <v>2637</v>
      </c>
    </row>
    <row r="48" spans="1:3" x14ac:dyDescent="0.25">
      <c r="A48" s="31">
        <v>137146</v>
      </c>
      <c r="B48" s="76">
        <v>2245</v>
      </c>
      <c r="C48" s="43" t="s">
        <v>2637</v>
      </c>
    </row>
    <row r="49" spans="1:3" x14ac:dyDescent="0.25">
      <c r="A49" s="31">
        <v>137147</v>
      </c>
      <c r="B49" s="76">
        <v>2245</v>
      </c>
      <c r="C49" s="43" t="s">
        <v>2637</v>
      </c>
    </row>
    <row r="50" spans="1:3" x14ac:dyDescent="0.25">
      <c r="A50" s="31">
        <v>137148</v>
      </c>
      <c r="B50" s="76">
        <v>2245</v>
      </c>
      <c r="C50" s="43" t="s">
        <v>2637</v>
      </c>
    </row>
    <row r="51" spans="1:3" x14ac:dyDescent="0.25">
      <c r="A51" s="31">
        <v>137149</v>
      </c>
      <c r="B51" s="76">
        <v>2245</v>
      </c>
      <c r="C51" s="43" t="s">
        <v>2637</v>
      </c>
    </row>
    <row r="52" spans="1:3" x14ac:dyDescent="0.25">
      <c r="A52" s="31">
        <v>137150</v>
      </c>
      <c r="B52" s="76">
        <v>2245</v>
      </c>
      <c r="C52" s="43" t="s">
        <v>2637</v>
      </c>
    </row>
    <row r="53" spans="1:3" x14ac:dyDescent="0.25">
      <c r="A53" s="31">
        <v>137151</v>
      </c>
      <c r="B53" s="76">
        <v>2245</v>
      </c>
      <c r="C53" s="43" t="s">
        <v>2637</v>
      </c>
    </row>
    <row r="54" spans="1:3" x14ac:dyDescent="0.25">
      <c r="A54" s="31">
        <v>137152</v>
      </c>
      <c r="B54" s="76">
        <v>2245</v>
      </c>
      <c r="C54" s="43" t="s">
        <v>2637</v>
      </c>
    </row>
    <row r="55" spans="1:3" x14ac:dyDescent="0.25">
      <c r="A55" s="31">
        <v>137153</v>
      </c>
      <c r="B55" s="76">
        <v>2245</v>
      </c>
      <c r="C55" s="43" t="s">
        <v>2637</v>
      </c>
    </row>
    <row r="56" spans="1:3" x14ac:dyDescent="0.25">
      <c r="A56" s="31">
        <v>137154</v>
      </c>
      <c r="B56" s="76">
        <v>2245</v>
      </c>
      <c r="C56" s="43" t="s">
        <v>2637</v>
      </c>
    </row>
    <row r="57" spans="1:3" x14ac:dyDescent="0.25">
      <c r="A57" s="31">
        <v>137155</v>
      </c>
      <c r="B57" s="76">
        <v>2245</v>
      </c>
      <c r="C57" s="43" t="s">
        <v>2637</v>
      </c>
    </row>
    <row r="58" spans="1:3" x14ac:dyDescent="0.25">
      <c r="A58" s="31">
        <v>137156</v>
      </c>
      <c r="B58" s="76">
        <v>2245</v>
      </c>
      <c r="C58" s="43" t="s">
        <v>2637</v>
      </c>
    </row>
    <row r="59" spans="1:3" x14ac:dyDescent="0.25">
      <c r="A59" s="31">
        <v>137157</v>
      </c>
      <c r="B59" s="76">
        <v>2245</v>
      </c>
      <c r="C59" s="43" t="s">
        <v>2637</v>
      </c>
    </row>
    <row r="60" spans="1:3" x14ac:dyDescent="0.25">
      <c r="A60" s="31">
        <v>137158</v>
      </c>
      <c r="B60" s="76">
        <v>2245</v>
      </c>
      <c r="C60" s="43" t="s">
        <v>2637</v>
      </c>
    </row>
    <row r="61" spans="1:3" x14ac:dyDescent="0.25">
      <c r="A61" s="31">
        <v>137159</v>
      </c>
      <c r="B61" s="76">
        <v>2245</v>
      </c>
      <c r="C61" s="43" t="s">
        <v>2637</v>
      </c>
    </row>
    <row r="62" spans="1:3" x14ac:dyDescent="0.25">
      <c r="A62" s="31">
        <v>137160</v>
      </c>
      <c r="B62" s="76">
        <v>2245</v>
      </c>
      <c r="C62" s="43" t="s">
        <v>2637</v>
      </c>
    </row>
    <row r="63" spans="1:3" x14ac:dyDescent="0.25">
      <c r="A63" s="31">
        <v>137161</v>
      </c>
      <c r="B63" s="76">
        <v>2245</v>
      </c>
      <c r="C63" s="43" t="s">
        <v>2637</v>
      </c>
    </row>
    <row r="64" spans="1:3" x14ac:dyDescent="0.25">
      <c r="A64" s="31">
        <v>137162</v>
      </c>
      <c r="B64" s="76">
        <v>2245</v>
      </c>
      <c r="C64" s="43" t="s">
        <v>2637</v>
      </c>
    </row>
    <row r="65" spans="1:3" x14ac:dyDescent="0.25">
      <c r="A65" s="31">
        <v>137163</v>
      </c>
      <c r="B65" s="76">
        <v>2245</v>
      </c>
      <c r="C65" s="43" t="s">
        <v>2637</v>
      </c>
    </row>
    <row r="66" spans="1:3" x14ac:dyDescent="0.25">
      <c r="A66" s="31">
        <v>137164</v>
      </c>
      <c r="B66" s="76">
        <v>2245</v>
      </c>
      <c r="C66" s="43" t="s">
        <v>2637</v>
      </c>
    </row>
    <row r="67" spans="1:3" x14ac:dyDescent="0.25">
      <c r="A67" s="31">
        <v>137165</v>
      </c>
      <c r="B67" s="76">
        <v>2245</v>
      </c>
      <c r="C67" s="43" t="s">
        <v>2637</v>
      </c>
    </row>
    <row r="68" spans="1:3" x14ac:dyDescent="0.25">
      <c r="A68" s="31">
        <v>257425</v>
      </c>
      <c r="B68" s="76">
        <v>2245</v>
      </c>
      <c r="C68" s="43" t="s">
        <v>2637</v>
      </c>
    </row>
    <row r="69" spans="1:3" x14ac:dyDescent="0.25">
      <c r="A69" s="31">
        <v>137166</v>
      </c>
      <c r="B69" s="76">
        <v>2245</v>
      </c>
      <c r="C69" s="43" t="s">
        <v>2637</v>
      </c>
    </row>
    <row r="70" spans="1:3" x14ac:dyDescent="0.25">
      <c r="A70" s="31">
        <v>137167</v>
      </c>
      <c r="B70" s="76">
        <v>2245</v>
      </c>
      <c r="C70" s="43" t="s">
        <v>2637</v>
      </c>
    </row>
    <row r="71" spans="1:3" x14ac:dyDescent="0.25">
      <c r="A71" s="31">
        <v>137168</v>
      </c>
      <c r="B71" s="76">
        <v>2245</v>
      </c>
      <c r="C71" s="43" t="s">
        <v>2637</v>
      </c>
    </row>
    <row r="72" spans="1:3" x14ac:dyDescent="0.25">
      <c r="A72" s="31">
        <v>137169</v>
      </c>
      <c r="B72" s="76">
        <v>2245</v>
      </c>
      <c r="C72" s="43" t="s">
        <v>2637</v>
      </c>
    </row>
    <row r="73" spans="1:3" x14ac:dyDescent="0.25">
      <c r="A73" s="31">
        <v>137170</v>
      </c>
      <c r="B73" s="76">
        <v>2245</v>
      </c>
      <c r="C73" s="43" t="s">
        <v>2637</v>
      </c>
    </row>
    <row r="74" spans="1:3" x14ac:dyDescent="0.25">
      <c r="A74" s="31">
        <v>137171</v>
      </c>
      <c r="B74" s="76">
        <v>2245</v>
      </c>
      <c r="C74" s="43" t="s">
        <v>2637</v>
      </c>
    </row>
    <row r="75" spans="1:3" x14ac:dyDescent="0.25">
      <c r="A75" s="31">
        <v>137172</v>
      </c>
      <c r="B75" s="76">
        <v>2245</v>
      </c>
      <c r="C75" s="43" t="s">
        <v>2637</v>
      </c>
    </row>
    <row r="76" spans="1:3" x14ac:dyDescent="0.25">
      <c r="A76" s="31">
        <v>137173</v>
      </c>
      <c r="B76" s="76">
        <v>2245</v>
      </c>
      <c r="C76" s="43" t="s">
        <v>2637</v>
      </c>
    </row>
    <row r="77" spans="1:3" x14ac:dyDescent="0.25">
      <c r="A77" s="31">
        <v>137174</v>
      </c>
      <c r="B77" s="76">
        <v>2245</v>
      </c>
      <c r="C77" s="43" t="s">
        <v>2637</v>
      </c>
    </row>
    <row r="78" spans="1:3" x14ac:dyDescent="0.25">
      <c r="A78" s="31">
        <v>137175</v>
      </c>
      <c r="B78" s="76">
        <v>2245</v>
      </c>
      <c r="C78" s="43" t="s">
        <v>2637</v>
      </c>
    </row>
    <row r="79" spans="1:3" x14ac:dyDescent="0.25">
      <c r="A79" s="31">
        <v>137176</v>
      </c>
      <c r="B79" s="76">
        <v>2245</v>
      </c>
      <c r="C79" s="43" t="s">
        <v>2637</v>
      </c>
    </row>
    <row r="80" spans="1:3" x14ac:dyDescent="0.25">
      <c r="A80" s="31">
        <v>137177</v>
      </c>
      <c r="B80" s="76">
        <v>2245</v>
      </c>
      <c r="C80" s="43" t="s">
        <v>2637</v>
      </c>
    </row>
    <row r="81" spans="1:3" x14ac:dyDescent="0.25">
      <c r="A81" s="31">
        <v>137178</v>
      </c>
      <c r="B81" s="76">
        <v>2245</v>
      </c>
      <c r="C81" s="43" t="s">
        <v>2637</v>
      </c>
    </row>
    <row r="82" spans="1:3" x14ac:dyDescent="0.25">
      <c r="A82" s="31">
        <v>137179</v>
      </c>
      <c r="B82" s="76">
        <v>2245</v>
      </c>
      <c r="C82" s="43" t="s">
        <v>2637</v>
      </c>
    </row>
    <row r="83" spans="1:3" x14ac:dyDescent="0.25">
      <c r="A83" s="31">
        <v>137180</v>
      </c>
      <c r="B83" s="76">
        <v>2245</v>
      </c>
      <c r="C83" s="43" t="s">
        <v>2637</v>
      </c>
    </row>
    <row r="84" spans="1:3" x14ac:dyDescent="0.25">
      <c r="A84" s="31">
        <v>137181</v>
      </c>
      <c r="B84" s="76">
        <v>2245</v>
      </c>
      <c r="C84" s="43" t="s">
        <v>2637</v>
      </c>
    </row>
    <row r="85" spans="1:3" x14ac:dyDescent="0.25">
      <c r="A85" s="31">
        <v>243410</v>
      </c>
      <c r="B85" s="77" t="s">
        <v>2579</v>
      </c>
    </row>
    <row r="86" spans="1:3" x14ac:dyDescent="0.25">
      <c r="A86" s="31">
        <v>243395</v>
      </c>
      <c r="B86" s="77" t="s">
        <v>2579</v>
      </c>
    </row>
    <row r="87" spans="1:3" x14ac:dyDescent="0.25">
      <c r="A87" s="31">
        <v>243396</v>
      </c>
      <c r="B87" s="77" t="s">
        <v>2579</v>
      </c>
    </row>
    <row r="88" spans="1:3" x14ac:dyDescent="0.25">
      <c r="A88" s="31">
        <v>243397</v>
      </c>
      <c r="B88" s="77" t="s">
        <v>2579</v>
      </c>
    </row>
    <row r="89" spans="1:3" x14ac:dyDescent="0.25">
      <c r="A89" s="31">
        <v>243398</v>
      </c>
      <c r="B89" s="77" t="s">
        <v>2579</v>
      </c>
    </row>
    <row r="90" spans="1:3" x14ac:dyDescent="0.25">
      <c r="A90" s="31">
        <v>243399</v>
      </c>
      <c r="B90" s="77" t="s">
        <v>2579</v>
      </c>
    </row>
    <row r="91" spans="1:3" x14ac:dyDescent="0.25">
      <c r="A91" s="31">
        <v>243400</v>
      </c>
      <c r="B91" s="77" t="s">
        <v>2579</v>
      </c>
    </row>
    <row r="92" spans="1:3" x14ac:dyDescent="0.25">
      <c r="A92" s="31">
        <v>243401</v>
      </c>
      <c r="B92" s="77" t="s">
        <v>2579</v>
      </c>
    </row>
    <row r="93" spans="1:3" x14ac:dyDescent="0.25">
      <c r="A93" s="31">
        <v>243402</v>
      </c>
      <c r="B93" s="77" t="s">
        <v>2579</v>
      </c>
    </row>
    <row r="94" spans="1:3" x14ac:dyDescent="0.25">
      <c r="A94" s="31">
        <v>243403</v>
      </c>
      <c r="B94" s="77" t="s">
        <v>2579</v>
      </c>
    </row>
    <row r="95" spans="1:3" x14ac:dyDescent="0.25">
      <c r="A95" s="31">
        <v>243404</v>
      </c>
      <c r="B95" s="77" t="s">
        <v>2579</v>
      </c>
    </row>
    <row r="96" spans="1:3" x14ac:dyDescent="0.25">
      <c r="A96" s="31">
        <v>243405</v>
      </c>
      <c r="B96" s="77" t="s">
        <v>2579</v>
      </c>
    </row>
    <row r="97" spans="1:2" x14ac:dyDescent="0.25">
      <c r="A97" s="31">
        <v>243406</v>
      </c>
      <c r="B97" s="77" t="s">
        <v>2579</v>
      </c>
    </row>
    <row r="98" spans="1:2" x14ac:dyDescent="0.25">
      <c r="A98" s="31">
        <v>243407</v>
      </c>
      <c r="B98" s="77" t="s">
        <v>2579</v>
      </c>
    </row>
    <row r="99" spans="1:2" x14ac:dyDescent="0.25">
      <c r="A99" s="31">
        <v>243408</v>
      </c>
      <c r="B99" s="77" t="s">
        <v>2579</v>
      </c>
    </row>
    <row r="100" spans="1:2" x14ac:dyDescent="0.25">
      <c r="A100" s="31">
        <v>243409</v>
      </c>
      <c r="B100" s="77" t="s">
        <v>2579</v>
      </c>
    </row>
    <row r="101" spans="1:2" x14ac:dyDescent="0.25">
      <c r="A101" s="31">
        <v>243426</v>
      </c>
      <c r="B101" s="77" t="s">
        <v>2579</v>
      </c>
    </row>
    <row r="102" spans="1:2" x14ac:dyDescent="0.25">
      <c r="A102" s="31">
        <v>243411</v>
      </c>
      <c r="B102" s="77" t="s">
        <v>2579</v>
      </c>
    </row>
    <row r="103" spans="1:2" x14ac:dyDescent="0.25">
      <c r="A103" s="31">
        <v>243412</v>
      </c>
      <c r="B103" s="77" t="s">
        <v>2579</v>
      </c>
    </row>
    <row r="104" spans="1:2" x14ac:dyDescent="0.25">
      <c r="A104" s="31">
        <v>243413</v>
      </c>
      <c r="B104" s="77" t="s">
        <v>2579</v>
      </c>
    </row>
    <row r="105" spans="1:2" x14ac:dyDescent="0.25">
      <c r="A105" s="31">
        <v>243414</v>
      </c>
      <c r="B105" s="77" t="s">
        <v>2579</v>
      </c>
    </row>
    <row r="106" spans="1:2" x14ac:dyDescent="0.25">
      <c r="A106" s="31">
        <v>243415</v>
      </c>
      <c r="B106" s="77" t="s">
        <v>2579</v>
      </c>
    </row>
    <row r="107" spans="1:2" x14ac:dyDescent="0.25">
      <c r="A107" s="31">
        <v>243416</v>
      </c>
      <c r="B107" s="77" t="s">
        <v>2579</v>
      </c>
    </row>
    <row r="108" spans="1:2" x14ac:dyDescent="0.25">
      <c r="A108" s="31">
        <v>243417</v>
      </c>
      <c r="B108" s="77" t="s">
        <v>2579</v>
      </c>
    </row>
    <row r="109" spans="1:2" x14ac:dyDescent="0.25">
      <c r="A109" s="31">
        <v>243418</v>
      </c>
      <c r="B109" s="77" t="s">
        <v>2579</v>
      </c>
    </row>
    <row r="110" spans="1:2" x14ac:dyDescent="0.25">
      <c r="A110" s="31">
        <v>243419</v>
      </c>
      <c r="B110" s="77" t="s">
        <v>2579</v>
      </c>
    </row>
    <row r="111" spans="1:2" x14ac:dyDescent="0.25">
      <c r="A111" s="31">
        <v>243420</v>
      </c>
      <c r="B111" s="77" t="s">
        <v>2579</v>
      </c>
    </row>
    <row r="112" spans="1:2" x14ac:dyDescent="0.25">
      <c r="A112" s="31">
        <v>243421</v>
      </c>
      <c r="B112" s="77" t="s">
        <v>2579</v>
      </c>
    </row>
    <row r="113" spans="1:3" x14ac:dyDescent="0.25">
      <c r="A113" s="31">
        <v>243422</v>
      </c>
      <c r="B113" s="77" t="s">
        <v>2579</v>
      </c>
    </row>
    <row r="114" spans="1:3" x14ac:dyDescent="0.25">
      <c r="A114" s="31">
        <v>243423</v>
      </c>
      <c r="B114" s="77" t="s">
        <v>2579</v>
      </c>
    </row>
    <row r="115" spans="1:3" x14ac:dyDescent="0.25">
      <c r="A115" s="31">
        <v>243424</v>
      </c>
      <c r="B115" s="77" t="s">
        <v>2579</v>
      </c>
    </row>
    <row r="116" spans="1:3" x14ac:dyDescent="0.25">
      <c r="A116" s="31">
        <v>243425</v>
      </c>
      <c r="B116" s="77" t="s">
        <v>2579</v>
      </c>
    </row>
    <row r="117" spans="1:3" x14ac:dyDescent="0.25">
      <c r="A117" s="31">
        <v>137184</v>
      </c>
      <c r="B117" s="75">
        <v>2097.5</v>
      </c>
      <c r="C117" s="20" t="s">
        <v>2642</v>
      </c>
    </row>
    <row r="118" spans="1:3" x14ac:dyDescent="0.25">
      <c r="A118" s="31">
        <v>137185</v>
      </c>
      <c r="B118" s="75">
        <v>2390</v>
      </c>
      <c r="C118" s="20" t="s">
        <v>2642</v>
      </c>
    </row>
    <row r="119" spans="1:3" x14ac:dyDescent="0.25">
      <c r="A119" s="31">
        <v>137186</v>
      </c>
      <c r="B119" s="75">
        <v>2390</v>
      </c>
      <c r="C119" s="20" t="s">
        <v>2642</v>
      </c>
    </row>
    <row r="120" spans="1:3" x14ac:dyDescent="0.25">
      <c r="A120" s="31">
        <v>137187</v>
      </c>
      <c r="B120" s="75">
        <v>2390</v>
      </c>
      <c r="C120" s="20" t="s">
        <v>2642</v>
      </c>
    </row>
    <row r="121" spans="1:3" x14ac:dyDescent="0.25">
      <c r="A121" s="31">
        <v>137188</v>
      </c>
      <c r="B121" s="75">
        <v>2390</v>
      </c>
      <c r="C121" s="20" t="s">
        <v>2642</v>
      </c>
    </row>
    <row r="122" spans="1:3" x14ac:dyDescent="0.25">
      <c r="A122" s="31">
        <v>137189</v>
      </c>
      <c r="B122" s="75">
        <v>2390</v>
      </c>
      <c r="C122" s="20" t="s">
        <v>2642</v>
      </c>
    </row>
    <row r="123" spans="1:3" x14ac:dyDescent="0.25">
      <c r="A123" s="31">
        <v>137190</v>
      </c>
      <c r="B123" s="75">
        <v>2390</v>
      </c>
      <c r="C123" s="20" t="s">
        <v>2642</v>
      </c>
    </row>
    <row r="124" spans="1:3" x14ac:dyDescent="0.25">
      <c r="A124" s="31">
        <v>137191</v>
      </c>
      <c r="B124" s="75">
        <v>2390</v>
      </c>
      <c r="C124" s="20" t="s">
        <v>2642</v>
      </c>
    </row>
    <row r="125" spans="1:3" x14ac:dyDescent="0.25">
      <c r="A125" s="31">
        <v>137192</v>
      </c>
      <c r="B125" s="75">
        <v>2390</v>
      </c>
      <c r="C125" s="20" t="s">
        <v>2642</v>
      </c>
    </row>
    <row r="126" spans="1:3" x14ac:dyDescent="0.25">
      <c r="A126" s="31">
        <v>137193</v>
      </c>
      <c r="B126" s="75">
        <v>2390</v>
      </c>
      <c r="C126" s="20" t="s">
        <v>2642</v>
      </c>
    </row>
    <row r="127" spans="1:3" x14ac:dyDescent="0.25">
      <c r="A127" s="31">
        <v>137194</v>
      </c>
      <c r="B127" s="75">
        <v>2390</v>
      </c>
      <c r="C127" s="20" t="s">
        <v>2642</v>
      </c>
    </row>
    <row r="128" spans="1:3" x14ac:dyDescent="0.25">
      <c r="A128" s="31">
        <v>137195</v>
      </c>
      <c r="B128" s="75">
        <v>2390</v>
      </c>
      <c r="C128" s="20" t="s">
        <v>2642</v>
      </c>
    </row>
    <row r="129" spans="1:3" x14ac:dyDescent="0.25">
      <c r="A129" s="31">
        <v>137196</v>
      </c>
      <c r="B129" s="75">
        <v>2390</v>
      </c>
      <c r="C129" s="20" t="s">
        <v>2642</v>
      </c>
    </row>
    <row r="130" spans="1:3" x14ac:dyDescent="0.25">
      <c r="A130" s="31">
        <v>137197</v>
      </c>
      <c r="B130" s="75">
        <v>2390</v>
      </c>
      <c r="C130" s="20" t="s">
        <v>2642</v>
      </c>
    </row>
    <row r="131" spans="1:3" x14ac:dyDescent="0.25">
      <c r="A131" s="31">
        <v>137198</v>
      </c>
      <c r="B131" s="75">
        <v>2390</v>
      </c>
      <c r="C131" s="20" t="s">
        <v>2642</v>
      </c>
    </row>
    <row r="132" spans="1:3" x14ac:dyDescent="0.25">
      <c r="A132" s="31">
        <v>137199</v>
      </c>
      <c r="B132" s="75">
        <v>2390</v>
      </c>
      <c r="C132" s="20" t="s">
        <v>2642</v>
      </c>
    </row>
    <row r="133" spans="1:3" x14ac:dyDescent="0.25">
      <c r="A133" s="31">
        <v>137200</v>
      </c>
      <c r="B133" s="75">
        <v>2390</v>
      </c>
      <c r="C133" s="20" t="s">
        <v>2642</v>
      </c>
    </row>
    <row r="134" spans="1:3" x14ac:dyDescent="0.25">
      <c r="A134" s="31">
        <v>137201</v>
      </c>
      <c r="B134" s="75">
        <v>2390</v>
      </c>
      <c r="C134" s="20" t="s">
        <v>2642</v>
      </c>
    </row>
    <row r="135" spans="1:3" x14ac:dyDescent="0.25">
      <c r="A135" s="31">
        <v>137202</v>
      </c>
      <c r="B135" s="75">
        <v>2390</v>
      </c>
      <c r="C135" s="20" t="s">
        <v>2642</v>
      </c>
    </row>
    <row r="136" spans="1:3" x14ac:dyDescent="0.25">
      <c r="A136" s="31">
        <v>137203</v>
      </c>
      <c r="B136" s="75">
        <v>2390</v>
      </c>
      <c r="C136" s="20" t="s">
        <v>2642</v>
      </c>
    </row>
    <row r="137" spans="1:3" x14ac:dyDescent="0.25">
      <c r="A137" s="31">
        <v>137204</v>
      </c>
      <c r="B137" s="75">
        <v>2390</v>
      </c>
      <c r="C137" s="20" t="s">
        <v>2642</v>
      </c>
    </row>
    <row r="138" spans="1:3" x14ac:dyDescent="0.25">
      <c r="A138" s="31">
        <v>137205</v>
      </c>
      <c r="B138" s="75">
        <v>2390</v>
      </c>
      <c r="C138" s="20" t="s">
        <v>2642</v>
      </c>
    </row>
    <row r="139" spans="1:3" x14ac:dyDescent="0.25">
      <c r="A139" s="31">
        <v>137206</v>
      </c>
      <c r="B139" s="75">
        <v>2390</v>
      </c>
      <c r="C139" s="20" t="s">
        <v>2642</v>
      </c>
    </row>
    <row r="140" spans="1:3" x14ac:dyDescent="0.25">
      <c r="A140" s="31">
        <v>137207</v>
      </c>
      <c r="B140" s="75">
        <v>2390</v>
      </c>
      <c r="C140" s="20" t="s">
        <v>2642</v>
      </c>
    </row>
    <row r="141" spans="1:3" x14ac:dyDescent="0.25">
      <c r="A141" s="31">
        <v>137208</v>
      </c>
      <c r="B141" s="75">
        <v>2390</v>
      </c>
      <c r="C141" s="20" t="s">
        <v>2642</v>
      </c>
    </row>
    <row r="142" spans="1:3" x14ac:dyDescent="0.25">
      <c r="A142" s="31">
        <v>137209</v>
      </c>
      <c r="B142" s="75">
        <v>2390</v>
      </c>
      <c r="C142" s="20" t="s">
        <v>2642</v>
      </c>
    </row>
    <row r="143" spans="1:3" x14ac:dyDescent="0.25">
      <c r="A143" s="31">
        <v>137210</v>
      </c>
      <c r="B143" s="75">
        <v>2390</v>
      </c>
      <c r="C143" s="20" t="s">
        <v>2642</v>
      </c>
    </row>
    <row r="144" spans="1:3" x14ac:dyDescent="0.25">
      <c r="A144" s="31">
        <v>137211</v>
      </c>
      <c r="B144" s="75">
        <v>2390</v>
      </c>
      <c r="C144" s="20" t="s">
        <v>2642</v>
      </c>
    </row>
    <row r="145" spans="1:3" x14ac:dyDescent="0.25">
      <c r="A145" s="31">
        <v>137212</v>
      </c>
      <c r="B145" s="75">
        <v>2390</v>
      </c>
      <c r="C145" s="20" t="s">
        <v>2642</v>
      </c>
    </row>
    <row r="146" spans="1:3" x14ac:dyDescent="0.25">
      <c r="A146" s="31">
        <v>137213</v>
      </c>
      <c r="B146" s="75">
        <v>2390</v>
      </c>
      <c r="C146" s="20" t="s">
        <v>2642</v>
      </c>
    </row>
    <row r="147" spans="1:3" x14ac:dyDescent="0.25">
      <c r="A147" s="31">
        <v>137214</v>
      </c>
      <c r="B147" s="75">
        <v>2390</v>
      </c>
      <c r="C147" s="20" t="s">
        <v>2642</v>
      </c>
    </row>
    <row r="148" spans="1:3" x14ac:dyDescent="0.25">
      <c r="A148" s="31">
        <v>137215</v>
      </c>
      <c r="B148" s="75">
        <v>2390</v>
      </c>
      <c r="C148" s="20" t="s">
        <v>2642</v>
      </c>
    </row>
    <row r="149" spans="1:3" x14ac:dyDescent="0.25">
      <c r="A149" s="31">
        <v>137216</v>
      </c>
      <c r="B149" s="75">
        <v>2390</v>
      </c>
      <c r="C149" s="20" t="s">
        <v>2642</v>
      </c>
    </row>
    <row r="150" spans="1:3" x14ac:dyDescent="0.25">
      <c r="A150" s="31">
        <v>137217</v>
      </c>
      <c r="B150" s="75">
        <v>2390</v>
      </c>
      <c r="C150" s="20" t="s">
        <v>2642</v>
      </c>
    </row>
    <row r="151" spans="1:3" x14ac:dyDescent="0.25">
      <c r="A151" s="31">
        <v>137218</v>
      </c>
      <c r="B151" s="75">
        <v>2390</v>
      </c>
      <c r="C151" s="20" t="s">
        <v>2642</v>
      </c>
    </row>
    <row r="152" spans="1:3" x14ac:dyDescent="0.25">
      <c r="A152" s="31">
        <v>137219</v>
      </c>
      <c r="B152" s="75">
        <v>2390</v>
      </c>
      <c r="C152" s="20" t="s">
        <v>2642</v>
      </c>
    </row>
    <row r="153" spans="1:3" x14ac:dyDescent="0.25">
      <c r="A153" s="31">
        <v>137220</v>
      </c>
      <c r="B153" s="75">
        <v>2390</v>
      </c>
      <c r="C153" s="20" t="s">
        <v>2642</v>
      </c>
    </row>
    <row r="154" spans="1:3" x14ac:dyDescent="0.25">
      <c r="A154" s="31">
        <v>137221</v>
      </c>
      <c r="B154" s="75">
        <v>2390</v>
      </c>
      <c r="C154" s="20" t="s">
        <v>2642</v>
      </c>
    </row>
    <row r="155" spans="1:3" x14ac:dyDescent="0.25">
      <c r="A155" s="31">
        <v>137222</v>
      </c>
      <c r="B155" s="75">
        <v>2390</v>
      </c>
      <c r="C155" s="20" t="s">
        <v>2642</v>
      </c>
    </row>
    <row r="156" spans="1:3" x14ac:dyDescent="0.25">
      <c r="A156" s="31">
        <v>137223</v>
      </c>
      <c r="B156" s="75">
        <v>2097.5</v>
      </c>
      <c r="C156" s="20" t="s">
        <v>2642</v>
      </c>
    </row>
    <row r="157" spans="1:3" x14ac:dyDescent="0.25">
      <c r="A157" s="31">
        <v>137224</v>
      </c>
      <c r="B157" s="75">
        <v>2390</v>
      </c>
      <c r="C157" s="20" t="s">
        <v>2642</v>
      </c>
    </row>
    <row r="158" spans="1:3" x14ac:dyDescent="0.25">
      <c r="A158" s="31">
        <v>137225</v>
      </c>
      <c r="B158" s="75">
        <v>2390</v>
      </c>
      <c r="C158" s="20" t="s">
        <v>2642</v>
      </c>
    </row>
    <row r="159" spans="1:3" x14ac:dyDescent="0.25">
      <c r="A159" s="31">
        <v>137226</v>
      </c>
      <c r="B159" s="75">
        <v>2390</v>
      </c>
      <c r="C159" s="20" t="s">
        <v>2642</v>
      </c>
    </row>
    <row r="160" spans="1:3" x14ac:dyDescent="0.25">
      <c r="A160" s="31">
        <v>137227</v>
      </c>
      <c r="B160" s="75">
        <v>2390</v>
      </c>
      <c r="C160" s="20" t="s">
        <v>2642</v>
      </c>
    </row>
    <row r="161" spans="1:3" x14ac:dyDescent="0.25">
      <c r="A161" s="31">
        <v>137228</v>
      </c>
      <c r="B161" s="75">
        <v>2390</v>
      </c>
      <c r="C161" s="20" t="s">
        <v>2642</v>
      </c>
    </row>
    <row r="162" spans="1:3" x14ac:dyDescent="0.25">
      <c r="A162" s="31">
        <v>137229</v>
      </c>
      <c r="B162" s="75">
        <v>2390</v>
      </c>
      <c r="C162" s="20" t="s">
        <v>2642</v>
      </c>
    </row>
    <row r="163" spans="1:3" x14ac:dyDescent="0.25">
      <c r="A163" s="31">
        <v>137230</v>
      </c>
      <c r="B163" s="75">
        <v>2390</v>
      </c>
      <c r="C163" s="20" t="s">
        <v>2642</v>
      </c>
    </row>
    <row r="164" spans="1:3" x14ac:dyDescent="0.25">
      <c r="A164" s="31">
        <v>137231</v>
      </c>
      <c r="B164" s="75">
        <v>2390</v>
      </c>
      <c r="C164" s="20" t="s">
        <v>2642</v>
      </c>
    </row>
    <row r="165" spans="1:3" x14ac:dyDescent="0.25">
      <c r="A165" s="31">
        <v>137232</v>
      </c>
      <c r="B165" s="75">
        <v>2390</v>
      </c>
      <c r="C165" s="20" t="s">
        <v>2642</v>
      </c>
    </row>
    <row r="166" spans="1:3" x14ac:dyDescent="0.25">
      <c r="A166" s="31">
        <v>137233</v>
      </c>
      <c r="B166" s="75">
        <v>2390</v>
      </c>
      <c r="C166" s="20" t="s">
        <v>2642</v>
      </c>
    </row>
    <row r="167" spans="1:3" x14ac:dyDescent="0.25">
      <c r="A167" s="31">
        <v>137234</v>
      </c>
      <c r="B167" s="75">
        <v>2390</v>
      </c>
      <c r="C167" s="20" t="s">
        <v>2642</v>
      </c>
    </row>
    <row r="168" spans="1:3" x14ac:dyDescent="0.25">
      <c r="A168" s="31">
        <v>137235</v>
      </c>
      <c r="B168" s="75">
        <v>2390</v>
      </c>
      <c r="C168" s="20" t="s">
        <v>2642</v>
      </c>
    </row>
    <row r="169" spans="1:3" x14ac:dyDescent="0.25">
      <c r="A169" s="31">
        <v>137236</v>
      </c>
      <c r="B169" s="75">
        <v>2390</v>
      </c>
      <c r="C169" s="20" t="s">
        <v>2642</v>
      </c>
    </row>
    <row r="170" spans="1:3" x14ac:dyDescent="0.25">
      <c r="A170" s="31">
        <v>137237</v>
      </c>
      <c r="B170" s="75">
        <v>2390</v>
      </c>
      <c r="C170" s="20" t="s">
        <v>2642</v>
      </c>
    </row>
    <row r="171" spans="1:3" x14ac:dyDescent="0.25">
      <c r="A171" s="31">
        <v>137238</v>
      </c>
      <c r="B171" s="75">
        <v>2390</v>
      </c>
      <c r="C171" s="20" t="s">
        <v>2642</v>
      </c>
    </row>
    <row r="172" spans="1:3" x14ac:dyDescent="0.25">
      <c r="A172" s="31">
        <v>137239</v>
      </c>
      <c r="B172" s="75">
        <v>2390</v>
      </c>
      <c r="C172" s="20" t="s">
        <v>2642</v>
      </c>
    </row>
    <row r="173" spans="1:3" x14ac:dyDescent="0.25">
      <c r="A173" s="31">
        <v>137240</v>
      </c>
      <c r="B173" s="75">
        <v>2390</v>
      </c>
      <c r="C173" s="20" t="s">
        <v>2642</v>
      </c>
    </row>
    <row r="174" spans="1:3" x14ac:dyDescent="0.25">
      <c r="A174" s="31">
        <v>137241</v>
      </c>
      <c r="B174" s="75">
        <v>2390</v>
      </c>
      <c r="C174" s="20" t="s">
        <v>2642</v>
      </c>
    </row>
    <row r="175" spans="1:3" x14ac:dyDescent="0.25">
      <c r="A175" s="31">
        <v>137242</v>
      </c>
      <c r="B175" s="75">
        <v>2390</v>
      </c>
      <c r="C175" s="20" t="s">
        <v>2642</v>
      </c>
    </row>
    <row r="176" spans="1:3" x14ac:dyDescent="0.25">
      <c r="A176" s="31">
        <v>137243</v>
      </c>
      <c r="B176" s="75">
        <v>2390</v>
      </c>
      <c r="C176" s="20" t="s">
        <v>2642</v>
      </c>
    </row>
    <row r="177" spans="1:3" x14ac:dyDescent="0.25">
      <c r="A177" s="31">
        <v>137244</v>
      </c>
      <c r="B177" s="75">
        <v>2390</v>
      </c>
      <c r="C177" s="20" t="s">
        <v>2642</v>
      </c>
    </row>
    <row r="178" spans="1:3" x14ac:dyDescent="0.25">
      <c r="A178" s="31">
        <v>137245</v>
      </c>
      <c r="B178" s="75">
        <v>2390</v>
      </c>
      <c r="C178" s="20" t="s">
        <v>2642</v>
      </c>
    </row>
    <row r="179" spans="1:3" x14ac:dyDescent="0.25">
      <c r="A179" s="31">
        <v>137246</v>
      </c>
      <c r="B179" s="75">
        <v>2390</v>
      </c>
      <c r="C179" s="20" t="s">
        <v>2642</v>
      </c>
    </row>
    <row r="180" spans="1:3" x14ac:dyDescent="0.25">
      <c r="A180" s="31">
        <v>257426</v>
      </c>
      <c r="B180" s="75">
        <v>2390</v>
      </c>
      <c r="C180" s="20" t="s">
        <v>2642</v>
      </c>
    </row>
    <row r="181" spans="1:3" x14ac:dyDescent="0.25">
      <c r="A181" s="31">
        <v>137247</v>
      </c>
      <c r="B181" s="75">
        <v>2390</v>
      </c>
      <c r="C181" s="20" t="s">
        <v>2642</v>
      </c>
    </row>
    <row r="182" spans="1:3" x14ac:dyDescent="0.25">
      <c r="A182" s="31">
        <v>137248</v>
      </c>
      <c r="B182" s="75">
        <v>2390</v>
      </c>
      <c r="C182" s="20" t="s">
        <v>2642</v>
      </c>
    </row>
    <row r="183" spans="1:3" x14ac:dyDescent="0.25">
      <c r="A183" s="31">
        <v>137249</v>
      </c>
      <c r="B183" s="75">
        <v>2390</v>
      </c>
      <c r="C183" s="20" t="s">
        <v>2642</v>
      </c>
    </row>
    <row r="184" spans="1:3" x14ac:dyDescent="0.25">
      <c r="A184" s="31">
        <v>137250</v>
      </c>
      <c r="B184" s="75">
        <v>2390</v>
      </c>
      <c r="C184" s="20" t="s">
        <v>2642</v>
      </c>
    </row>
    <row r="185" spans="1:3" x14ac:dyDescent="0.25">
      <c r="A185" s="31">
        <v>137251</v>
      </c>
      <c r="B185" s="75">
        <v>2390</v>
      </c>
      <c r="C185" s="20" t="s">
        <v>2642</v>
      </c>
    </row>
    <row r="186" spans="1:3" x14ac:dyDescent="0.25">
      <c r="A186" s="31">
        <v>137252</v>
      </c>
      <c r="B186" s="75">
        <v>2390</v>
      </c>
      <c r="C186" s="20" t="s">
        <v>2642</v>
      </c>
    </row>
    <row r="187" spans="1:3" x14ac:dyDescent="0.25">
      <c r="A187" s="31">
        <v>137253</v>
      </c>
      <c r="B187" s="75">
        <v>2390</v>
      </c>
      <c r="C187" s="20" t="s">
        <v>2642</v>
      </c>
    </row>
    <row r="188" spans="1:3" x14ac:dyDescent="0.25">
      <c r="A188" s="31">
        <v>137254</v>
      </c>
      <c r="B188" s="75">
        <v>2390</v>
      </c>
      <c r="C188" s="20" t="s">
        <v>2642</v>
      </c>
    </row>
    <row r="189" spans="1:3" x14ac:dyDescent="0.25">
      <c r="A189" s="31">
        <v>137255</v>
      </c>
      <c r="B189" s="75">
        <v>2390</v>
      </c>
      <c r="C189" s="20" t="s">
        <v>2642</v>
      </c>
    </row>
    <row r="190" spans="1:3" x14ac:dyDescent="0.25">
      <c r="A190" s="31">
        <v>137256</v>
      </c>
      <c r="B190" s="75">
        <v>2390</v>
      </c>
      <c r="C190" s="20" t="s">
        <v>2642</v>
      </c>
    </row>
    <row r="191" spans="1:3" x14ac:dyDescent="0.25">
      <c r="A191" s="31">
        <v>137257</v>
      </c>
      <c r="B191" s="75">
        <v>2390</v>
      </c>
      <c r="C191" s="20" t="s">
        <v>2642</v>
      </c>
    </row>
    <row r="192" spans="1:3" x14ac:dyDescent="0.25">
      <c r="A192" s="31">
        <v>137258</v>
      </c>
      <c r="B192" s="75">
        <v>2390</v>
      </c>
      <c r="C192" s="20" t="s">
        <v>2642</v>
      </c>
    </row>
    <row r="193" spans="1:3" x14ac:dyDescent="0.25">
      <c r="A193" s="31">
        <v>137259</v>
      </c>
      <c r="B193" s="75">
        <v>2390</v>
      </c>
      <c r="C193" s="20" t="s">
        <v>2642</v>
      </c>
    </row>
    <row r="194" spans="1:3" x14ac:dyDescent="0.25">
      <c r="A194" s="31">
        <v>137260</v>
      </c>
      <c r="B194" s="75">
        <v>2390</v>
      </c>
      <c r="C194" s="20" t="s">
        <v>2642</v>
      </c>
    </row>
    <row r="195" spans="1:3" x14ac:dyDescent="0.25">
      <c r="A195" s="31">
        <v>137261</v>
      </c>
      <c r="B195" s="75">
        <v>2390</v>
      </c>
      <c r="C195" s="20" t="s">
        <v>2642</v>
      </c>
    </row>
    <row r="196" spans="1:3" x14ac:dyDescent="0.25">
      <c r="A196" s="31">
        <v>137287</v>
      </c>
      <c r="B196" s="75">
        <v>7590</v>
      </c>
      <c r="C196" s="20" t="s">
        <v>2638</v>
      </c>
    </row>
    <row r="197" spans="1:3" x14ac:dyDescent="0.25">
      <c r="A197" s="31">
        <v>137288</v>
      </c>
      <c r="B197" s="76">
        <v>7990</v>
      </c>
      <c r="C197" s="43" t="s">
        <v>2638</v>
      </c>
    </row>
    <row r="198" spans="1:3" x14ac:dyDescent="0.25">
      <c r="A198" s="31">
        <v>137289</v>
      </c>
      <c r="B198" s="76">
        <v>7990</v>
      </c>
      <c r="C198" s="43" t="s">
        <v>2638</v>
      </c>
    </row>
    <row r="199" spans="1:3" x14ac:dyDescent="0.25">
      <c r="A199" s="31">
        <v>137290</v>
      </c>
      <c r="B199" s="76">
        <v>7990</v>
      </c>
      <c r="C199" s="43" t="s">
        <v>2638</v>
      </c>
    </row>
    <row r="200" spans="1:3" x14ac:dyDescent="0.25">
      <c r="A200" s="31">
        <v>137291</v>
      </c>
      <c r="B200" s="76">
        <v>7990</v>
      </c>
      <c r="C200" s="43" t="s">
        <v>2638</v>
      </c>
    </row>
    <row r="201" spans="1:3" x14ac:dyDescent="0.25">
      <c r="A201" s="31">
        <v>137292</v>
      </c>
      <c r="B201" s="76">
        <v>7990</v>
      </c>
      <c r="C201" s="43" t="s">
        <v>2638</v>
      </c>
    </row>
    <row r="202" spans="1:3" x14ac:dyDescent="0.25">
      <c r="A202" s="31">
        <v>137293</v>
      </c>
      <c r="B202" s="76">
        <v>7990</v>
      </c>
      <c r="C202" s="43" t="s">
        <v>2638</v>
      </c>
    </row>
    <row r="203" spans="1:3" x14ac:dyDescent="0.25">
      <c r="A203" s="31">
        <v>137294</v>
      </c>
      <c r="B203" s="76">
        <v>7990</v>
      </c>
      <c r="C203" s="43" t="s">
        <v>2638</v>
      </c>
    </row>
    <row r="204" spans="1:3" x14ac:dyDescent="0.25">
      <c r="A204" s="31">
        <v>137295</v>
      </c>
      <c r="B204" s="76">
        <v>7990</v>
      </c>
      <c r="C204" s="43" t="s">
        <v>2638</v>
      </c>
    </row>
    <row r="205" spans="1:3" x14ac:dyDescent="0.25">
      <c r="A205" s="31">
        <v>137296</v>
      </c>
      <c r="B205" s="76">
        <v>7990</v>
      </c>
      <c r="C205" s="43" t="s">
        <v>2638</v>
      </c>
    </row>
    <row r="206" spans="1:3" x14ac:dyDescent="0.25">
      <c r="A206" s="31">
        <v>137297</v>
      </c>
      <c r="B206" s="76">
        <v>7990</v>
      </c>
      <c r="C206" s="43" t="s">
        <v>2638</v>
      </c>
    </row>
    <row r="207" spans="1:3" x14ac:dyDescent="0.25">
      <c r="A207" s="31">
        <v>137298</v>
      </c>
      <c r="B207" s="76">
        <v>7990</v>
      </c>
      <c r="C207" s="43" t="s">
        <v>2638</v>
      </c>
    </row>
    <row r="208" spans="1:3" x14ac:dyDescent="0.25">
      <c r="A208" s="31">
        <v>137299</v>
      </c>
      <c r="B208" s="76">
        <v>7990</v>
      </c>
      <c r="C208" s="43" t="s">
        <v>2638</v>
      </c>
    </row>
    <row r="209" spans="1:3" x14ac:dyDescent="0.25">
      <c r="A209" s="31">
        <v>137300</v>
      </c>
      <c r="B209" s="76">
        <v>7990</v>
      </c>
      <c r="C209" s="43" t="s">
        <v>2638</v>
      </c>
    </row>
    <row r="210" spans="1:3" x14ac:dyDescent="0.25">
      <c r="A210" s="31">
        <v>137301</v>
      </c>
      <c r="B210" s="76">
        <v>7990</v>
      </c>
      <c r="C210" s="43" t="s">
        <v>2638</v>
      </c>
    </row>
    <row r="211" spans="1:3" x14ac:dyDescent="0.25">
      <c r="A211" s="31">
        <v>137302</v>
      </c>
      <c r="B211" s="76">
        <v>7990</v>
      </c>
      <c r="C211" s="43" t="s">
        <v>2638</v>
      </c>
    </row>
    <row r="212" spans="1:3" x14ac:dyDescent="0.25">
      <c r="A212" s="31">
        <v>137303</v>
      </c>
      <c r="B212" s="76">
        <v>7990</v>
      </c>
      <c r="C212" s="43" t="s">
        <v>2638</v>
      </c>
    </row>
    <row r="213" spans="1:3" x14ac:dyDescent="0.25">
      <c r="A213" s="31">
        <v>137304</v>
      </c>
      <c r="B213" s="76">
        <v>7990</v>
      </c>
      <c r="C213" s="43" t="s">
        <v>2638</v>
      </c>
    </row>
    <row r="214" spans="1:3" x14ac:dyDescent="0.25">
      <c r="A214" s="31">
        <v>137305</v>
      </c>
      <c r="B214" s="76">
        <v>7990</v>
      </c>
      <c r="C214" s="43" t="s">
        <v>2638</v>
      </c>
    </row>
    <row r="215" spans="1:3" x14ac:dyDescent="0.25">
      <c r="A215" s="31">
        <v>137306</v>
      </c>
      <c r="B215" s="76">
        <v>7990</v>
      </c>
      <c r="C215" s="43" t="s">
        <v>2638</v>
      </c>
    </row>
    <row r="216" spans="1:3" x14ac:dyDescent="0.25">
      <c r="A216" s="31">
        <v>137307</v>
      </c>
      <c r="B216" s="76">
        <v>7990</v>
      </c>
      <c r="C216" s="43" t="s">
        <v>2638</v>
      </c>
    </row>
    <row r="217" spans="1:3" x14ac:dyDescent="0.25">
      <c r="A217" s="31">
        <v>137308</v>
      </c>
      <c r="B217" s="76">
        <v>7990</v>
      </c>
      <c r="C217" s="43" t="s">
        <v>2638</v>
      </c>
    </row>
    <row r="218" spans="1:3" x14ac:dyDescent="0.25">
      <c r="A218" s="31">
        <v>137309</v>
      </c>
      <c r="B218" s="76">
        <v>7990</v>
      </c>
      <c r="C218" s="43" t="s">
        <v>2638</v>
      </c>
    </row>
    <row r="219" spans="1:3" x14ac:dyDescent="0.25">
      <c r="A219" s="31">
        <v>137310</v>
      </c>
      <c r="B219" s="76">
        <v>7990</v>
      </c>
      <c r="C219" s="43" t="s">
        <v>2638</v>
      </c>
    </row>
    <row r="220" spans="1:3" x14ac:dyDescent="0.25">
      <c r="A220" s="31">
        <v>137311</v>
      </c>
      <c r="B220" s="76">
        <v>7990</v>
      </c>
      <c r="C220" s="43" t="s">
        <v>2638</v>
      </c>
    </row>
    <row r="221" spans="1:3" x14ac:dyDescent="0.25">
      <c r="A221" s="31">
        <v>137312</v>
      </c>
      <c r="B221" s="76">
        <v>7990</v>
      </c>
      <c r="C221" s="43" t="s">
        <v>2638</v>
      </c>
    </row>
    <row r="222" spans="1:3" x14ac:dyDescent="0.25">
      <c r="A222" s="31">
        <v>137313</v>
      </c>
      <c r="B222" s="76">
        <v>7990</v>
      </c>
      <c r="C222" s="43" t="s">
        <v>2638</v>
      </c>
    </row>
    <row r="223" spans="1:3" x14ac:dyDescent="0.25">
      <c r="A223" s="31">
        <v>137314</v>
      </c>
      <c r="B223" s="76">
        <v>7990</v>
      </c>
      <c r="C223" s="43" t="s">
        <v>2638</v>
      </c>
    </row>
    <row r="224" spans="1:3" x14ac:dyDescent="0.25">
      <c r="A224" s="31">
        <v>137315</v>
      </c>
      <c r="B224" s="76">
        <v>7990</v>
      </c>
      <c r="C224" s="43" t="s">
        <v>2638</v>
      </c>
    </row>
    <row r="225" spans="1:3" x14ac:dyDescent="0.25">
      <c r="A225" s="31">
        <v>137316</v>
      </c>
      <c r="B225" s="76">
        <v>7990</v>
      </c>
      <c r="C225" s="43" t="s">
        <v>2638</v>
      </c>
    </row>
    <row r="226" spans="1:3" x14ac:dyDescent="0.25">
      <c r="A226" s="31">
        <v>137317</v>
      </c>
      <c r="B226" s="76">
        <v>7990</v>
      </c>
      <c r="C226" s="43" t="s">
        <v>2638</v>
      </c>
    </row>
    <row r="227" spans="1:3" x14ac:dyDescent="0.25">
      <c r="A227" s="31">
        <v>137318</v>
      </c>
      <c r="B227" s="76">
        <v>7990</v>
      </c>
      <c r="C227" s="43" t="s">
        <v>2638</v>
      </c>
    </row>
    <row r="228" spans="1:3" x14ac:dyDescent="0.25">
      <c r="A228" s="31">
        <v>137319</v>
      </c>
      <c r="B228" s="76">
        <v>7990</v>
      </c>
      <c r="C228" s="43" t="s">
        <v>2638</v>
      </c>
    </row>
    <row r="229" spans="1:3" x14ac:dyDescent="0.25">
      <c r="A229" s="31">
        <v>137320</v>
      </c>
      <c r="B229" s="76">
        <v>7990</v>
      </c>
      <c r="C229" s="43" t="s">
        <v>2638</v>
      </c>
    </row>
    <row r="230" spans="1:3" x14ac:dyDescent="0.25">
      <c r="A230" s="31">
        <v>137321</v>
      </c>
      <c r="B230" s="76">
        <v>7990</v>
      </c>
      <c r="C230" s="43" t="s">
        <v>2638</v>
      </c>
    </row>
    <row r="231" spans="1:3" x14ac:dyDescent="0.25">
      <c r="A231" s="31">
        <v>137322</v>
      </c>
      <c r="B231" s="76">
        <v>7990</v>
      </c>
      <c r="C231" s="43" t="s">
        <v>2638</v>
      </c>
    </row>
    <row r="232" spans="1:3" x14ac:dyDescent="0.25">
      <c r="A232" s="31">
        <v>137323</v>
      </c>
      <c r="B232" s="76">
        <v>7990</v>
      </c>
      <c r="C232" s="43" t="s">
        <v>2638</v>
      </c>
    </row>
    <row r="233" spans="1:3" x14ac:dyDescent="0.25">
      <c r="A233" s="31">
        <v>137324</v>
      </c>
      <c r="B233" s="76">
        <v>7990</v>
      </c>
      <c r="C233" s="43" t="s">
        <v>2638</v>
      </c>
    </row>
    <row r="234" spans="1:3" x14ac:dyDescent="0.25">
      <c r="A234" s="31">
        <v>137325</v>
      </c>
      <c r="B234" s="76">
        <v>7990</v>
      </c>
      <c r="C234" s="43" t="s">
        <v>2638</v>
      </c>
    </row>
    <row r="235" spans="1:3" x14ac:dyDescent="0.25">
      <c r="A235" s="31">
        <v>137326</v>
      </c>
      <c r="B235" s="76">
        <v>7990</v>
      </c>
      <c r="C235" s="43" t="s">
        <v>2638</v>
      </c>
    </row>
    <row r="236" spans="1:3" x14ac:dyDescent="0.25">
      <c r="A236" s="31">
        <v>137327</v>
      </c>
      <c r="B236" s="76">
        <v>7990</v>
      </c>
      <c r="C236" s="43" t="s">
        <v>2638</v>
      </c>
    </row>
    <row r="237" spans="1:3" x14ac:dyDescent="0.25">
      <c r="A237" s="31">
        <v>137328</v>
      </c>
      <c r="B237" s="76">
        <v>7990</v>
      </c>
      <c r="C237" s="43" t="s">
        <v>2638</v>
      </c>
    </row>
    <row r="238" spans="1:3" x14ac:dyDescent="0.25">
      <c r="A238" s="31">
        <v>137329</v>
      </c>
      <c r="B238" s="76">
        <v>7990</v>
      </c>
      <c r="C238" s="43" t="s">
        <v>2638</v>
      </c>
    </row>
    <row r="239" spans="1:3" x14ac:dyDescent="0.25">
      <c r="A239" s="31">
        <v>137330</v>
      </c>
      <c r="B239" s="76">
        <v>7990</v>
      </c>
      <c r="C239" s="43" t="s">
        <v>2638</v>
      </c>
    </row>
    <row r="240" spans="1:3" x14ac:dyDescent="0.25">
      <c r="A240" s="31">
        <v>137332</v>
      </c>
      <c r="B240" s="77" t="s">
        <v>2579</v>
      </c>
    </row>
    <row r="241" spans="1:2" x14ac:dyDescent="0.25">
      <c r="A241" s="31">
        <v>137333</v>
      </c>
      <c r="B241" s="77" t="s">
        <v>2579</v>
      </c>
    </row>
    <row r="242" spans="1:2" x14ac:dyDescent="0.25">
      <c r="A242" s="31">
        <v>137334</v>
      </c>
      <c r="B242" s="77" t="s">
        <v>2579</v>
      </c>
    </row>
    <row r="243" spans="1:2" x14ac:dyDescent="0.25">
      <c r="A243" s="31">
        <v>137335</v>
      </c>
      <c r="B243" s="77" t="s">
        <v>2579</v>
      </c>
    </row>
    <row r="244" spans="1:2" x14ac:dyDescent="0.25">
      <c r="A244" s="31">
        <v>137336</v>
      </c>
      <c r="B244" s="77" t="s">
        <v>2579</v>
      </c>
    </row>
    <row r="245" spans="1:2" x14ac:dyDescent="0.25">
      <c r="A245" s="31">
        <v>137337</v>
      </c>
      <c r="B245" s="77" t="s">
        <v>2579</v>
      </c>
    </row>
    <row r="246" spans="1:2" x14ac:dyDescent="0.25">
      <c r="A246" s="31">
        <v>137338</v>
      </c>
      <c r="B246" s="77" t="s">
        <v>2579</v>
      </c>
    </row>
    <row r="247" spans="1:2" x14ac:dyDescent="0.25">
      <c r="A247" s="31">
        <v>137339</v>
      </c>
      <c r="B247" s="77" t="s">
        <v>2579</v>
      </c>
    </row>
    <row r="248" spans="1:2" x14ac:dyDescent="0.25">
      <c r="A248" s="31">
        <v>137340</v>
      </c>
      <c r="B248" s="77" t="s">
        <v>2579</v>
      </c>
    </row>
    <row r="249" spans="1:2" x14ac:dyDescent="0.25">
      <c r="A249" s="31">
        <v>137341</v>
      </c>
      <c r="B249" s="77" t="s">
        <v>2579</v>
      </c>
    </row>
    <row r="250" spans="1:2" x14ac:dyDescent="0.25">
      <c r="A250" s="31">
        <v>137342</v>
      </c>
      <c r="B250" s="77" t="s">
        <v>2579</v>
      </c>
    </row>
    <row r="251" spans="1:2" x14ac:dyDescent="0.25">
      <c r="A251" s="31">
        <v>137343</v>
      </c>
      <c r="B251" s="77" t="s">
        <v>2579</v>
      </c>
    </row>
    <row r="252" spans="1:2" x14ac:dyDescent="0.25">
      <c r="A252" s="31">
        <v>137344</v>
      </c>
      <c r="B252" s="77" t="s">
        <v>2579</v>
      </c>
    </row>
    <row r="253" spans="1:2" x14ac:dyDescent="0.25">
      <c r="A253" s="31">
        <v>137345</v>
      </c>
      <c r="B253" s="77" t="s">
        <v>2579</v>
      </c>
    </row>
    <row r="254" spans="1:2" x14ac:dyDescent="0.25">
      <c r="A254" s="31">
        <v>137346</v>
      </c>
      <c r="B254" s="77" t="s">
        <v>2579</v>
      </c>
    </row>
    <row r="255" spans="1:2" x14ac:dyDescent="0.25">
      <c r="A255" s="31">
        <v>137347</v>
      </c>
      <c r="B255" s="77" t="s">
        <v>2579</v>
      </c>
    </row>
    <row r="256" spans="1:2" x14ac:dyDescent="0.25">
      <c r="A256" s="31">
        <v>137348</v>
      </c>
      <c r="B256" s="77" t="s">
        <v>2579</v>
      </c>
    </row>
    <row r="257" spans="1:2" x14ac:dyDescent="0.25">
      <c r="A257" s="31">
        <v>137349</v>
      </c>
      <c r="B257" s="77" t="s">
        <v>2579</v>
      </c>
    </row>
    <row r="258" spans="1:2" x14ac:dyDescent="0.25">
      <c r="A258" s="31">
        <v>137350</v>
      </c>
      <c r="B258" s="77" t="s">
        <v>2579</v>
      </c>
    </row>
    <row r="259" spans="1:2" x14ac:dyDescent="0.25">
      <c r="A259" s="31">
        <v>257427</v>
      </c>
      <c r="B259" s="77" t="s">
        <v>2579</v>
      </c>
    </row>
    <row r="260" spans="1:2" x14ac:dyDescent="0.25">
      <c r="A260" s="31">
        <v>137351</v>
      </c>
      <c r="B260" s="77" t="s">
        <v>2579</v>
      </c>
    </row>
    <row r="261" spans="1:2" x14ac:dyDescent="0.25">
      <c r="A261" s="31">
        <v>137352</v>
      </c>
      <c r="B261" s="77" t="s">
        <v>2579</v>
      </c>
    </row>
    <row r="262" spans="1:2" x14ac:dyDescent="0.25">
      <c r="A262" s="31">
        <v>137353</v>
      </c>
      <c r="B262" s="77" t="s">
        <v>2579</v>
      </c>
    </row>
    <row r="263" spans="1:2" x14ac:dyDescent="0.25">
      <c r="A263" s="31">
        <v>137354</v>
      </c>
      <c r="B263" s="77" t="s">
        <v>2579</v>
      </c>
    </row>
    <row r="264" spans="1:2" x14ac:dyDescent="0.25">
      <c r="A264" s="31">
        <v>137355</v>
      </c>
      <c r="B264" s="77" t="s">
        <v>2579</v>
      </c>
    </row>
    <row r="265" spans="1:2" x14ac:dyDescent="0.25">
      <c r="A265" s="31">
        <v>137356</v>
      </c>
      <c r="B265" s="77" t="s">
        <v>2579</v>
      </c>
    </row>
    <row r="266" spans="1:2" x14ac:dyDescent="0.25">
      <c r="A266" s="31">
        <v>137357</v>
      </c>
      <c r="B266" s="77" t="s">
        <v>2579</v>
      </c>
    </row>
    <row r="267" spans="1:2" x14ac:dyDescent="0.25">
      <c r="A267" s="31">
        <v>137358</v>
      </c>
      <c r="B267" s="77" t="s">
        <v>2579</v>
      </c>
    </row>
    <row r="268" spans="1:2" x14ac:dyDescent="0.25">
      <c r="A268" s="31">
        <v>137359</v>
      </c>
      <c r="B268" s="77" t="s">
        <v>2579</v>
      </c>
    </row>
    <row r="269" spans="1:2" x14ac:dyDescent="0.25">
      <c r="A269" s="31">
        <v>137360</v>
      </c>
      <c r="B269" s="77" t="s">
        <v>2579</v>
      </c>
    </row>
    <row r="270" spans="1:2" x14ac:dyDescent="0.25">
      <c r="A270" s="31">
        <v>137361</v>
      </c>
      <c r="B270" s="77" t="s">
        <v>2579</v>
      </c>
    </row>
    <row r="271" spans="1:2" x14ac:dyDescent="0.25">
      <c r="A271" s="31">
        <v>137362</v>
      </c>
      <c r="B271" s="77" t="s">
        <v>2579</v>
      </c>
    </row>
    <row r="272" spans="1:2" x14ac:dyDescent="0.25">
      <c r="A272" s="31">
        <v>137363</v>
      </c>
      <c r="B272" s="77" t="s">
        <v>2579</v>
      </c>
    </row>
    <row r="273" spans="1:3" x14ac:dyDescent="0.25">
      <c r="A273" s="31">
        <v>137364</v>
      </c>
      <c r="B273" s="77" t="s">
        <v>2579</v>
      </c>
    </row>
    <row r="274" spans="1:3" x14ac:dyDescent="0.25">
      <c r="A274" s="31">
        <v>137365</v>
      </c>
      <c r="B274" s="77" t="s">
        <v>2579</v>
      </c>
    </row>
    <row r="275" spans="1:3" x14ac:dyDescent="0.25">
      <c r="A275" s="31">
        <v>137366</v>
      </c>
      <c r="B275" s="77" t="s">
        <v>2579</v>
      </c>
    </row>
    <row r="276" spans="1:3" x14ac:dyDescent="0.25">
      <c r="A276" s="31">
        <v>137367</v>
      </c>
      <c r="B276" s="77" t="s">
        <v>2579</v>
      </c>
    </row>
    <row r="277" spans="1:3" x14ac:dyDescent="0.25">
      <c r="A277" s="31">
        <v>137368</v>
      </c>
      <c r="B277" s="77" t="s">
        <v>2579</v>
      </c>
    </row>
    <row r="278" spans="1:3" x14ac:dyDescent="0.25">
      <c r="A278" s="31">
        <v>137369</v>
      </c>
      <c r="B278" s="77" t="s">
        <v>2579</v>
      </c>
    </row>
    <row r="279" spans="1:3" x14ac:dyDescent="0.25">
      <c r="A279" s="31">
        <v>137370</v>
      </c>
      <c r="B279" s="77" t="s">
        <v>2579</v>
      </c>
    </row>
    <row r="280" spans="1:3" x14ac:dyDescent="0.25">
      <c r="A280" s="31">
        <v>137371</v>
      </c>
      <c r="B280" s="77" t="s">
        <v>2579</v>
      </c>
    </row>
    <row r="281" spans="1:3" x14ac:dyDescent="0.25">
      <c r="A281" s="31">
        <v>137372</v>
      </c>
      <c r="B281" s="77" t="s">
        <v>2579</v>
      </c>
    </row>
    <row r="282" spans="1:3" x14ac:dyDescent="0.25">
      <c r="A282" s="31">
        <v>137373</v>
      </c>
      <c r="B282" s="77" t="s">
        <v>2579</v>
      </c>
    </row>
    <row r="283" spans="1:3" x14ac:dyDescent="0.25">
      <c r="A283" s="31">
        <v>137374</v>
      </c>
      <c r="B283" s="77" t="s">
        <v>2579</v>
      </c>
    </row>
    <row r="284" spans="1:3" x14ac:dyDescent="0.25">
      <c r="A284" s="31">
        <v>137375</v>
      </c>
      <c r="B284" s="77" t="s">
        <v>2579</v>
      </c>
    </row>
    <row r="285" spans="1:3" x14ac:dyDescent="0.25">
      <c r="A285" s="31">
        <v>137377</v>
      </c>
      <c r="B285" s="75">
        <v>5390</v>
      </c>
      <c r="C285" s="20" t="s">
        <v>2597</v>
      </c>
    </row>
    <row r="286" spans="1:3" x14ac:dyDescent="0.25">
      <c r="A286" s="31">
        <v>137378</v>
      </c>
      <c r="B286" s="76">
        <v>5890</v>
      </c>
      <c r="C286" s="43" t="s">
        <v>2597</v>
      </c>
    </row>
    <row r="287" spans="1:3" x14ac:dyDescent="0.25">
      <c r="A287" s="31">
        <v>322398</v>
      </c>
      <c r="B287" s="76">
        <v>5890</v>
      </c>
      <c r="C287" s="43" t="s">
        <v>2597</v>
      </c>
    </row>
    <row r="288" spans="1:3" x14ac:dyDescent="0.25">
      <c r="A288" s="31">
        <v>137379</v>
      </c>
      <c r="B288" s="76">
        <v>5890</v>
      </c>
      <c r="C288" s="43" t="s">
        <v>2597</v>
      </c>
    </row>
    <row r="289" spans="1:3" x14ac:dyDescent="0.25">
      <c r="A289" s="31">
        <v>137380</v>
      </c>
      <c r="B289" s="76">
        <v>5890</v>
      </c>
      <c r="C289" s="43" t="s">
        <v>2597</v>
      </c>
    </row>
    <row r="290" spans="1:3" x14ac:dyDescent="0.25">
      <c r="A290" s="31">
        <v>137381</v>
      </c>
      <c r="B290" s="76">
        <v>5890</v>
      </c>
      <c r="C290" s="43" t="s">
        <v>2597</v>
      </c>
    </row>
    <row r="291" spans="1:3" x14ac:dyDescent="0.25">
      <c r="A291" s="31">
        <v>137382</v>
      </c>
      <c r="B291" s="76">
        <v>5890</v>
      </c>
      <c r="C291" s="43" t="s">
        <v>2597</v>
      </c>
    </row>
    <row r="292" spans="1:3" x14ac:dyDescent="0.25">
      <c r="A292" s="31">
        <v>137383</v>
      </c>
      <c r="B292" s="76">
        <v>5890</v>
      </c>
      <c r="C292" s="43" t="s">
        <v>2597</v>
      </c>
    </row>
    <row r="293" spans="1:3" x14ac:dyDescent="0.25">
      <c r="A293" s="31">
        <v>137384</v>
      </c>
      <c r="B293" s="76">
        <v>5890</v>
      </c>
      <c r="C293" s="43" t="s">
        <v>2597</v>
      </c>
    </row>
    <row r="294" spans="1:3" x14ac:dyDescent="0.25">
      <c r="A294" s="31">
        <v>137385</v>
      </c>
      <c r="B294" s="76">
        <v>5890</v>
      </c>
      <c r="C294" s="43" t="s">
        <v>2597</v>
      </c>
    </row>
    <row r="295" spans="1:3" x14ac:dyDescent="0.25">
      <c r="A295" s="31">
        <v>137386</v>
      </c>
      <c r="B295" s="76">
        <v>5890</v>
      </c>
      <c r="C295" s="43" t="s">
        <v>2597</v>
      </c>
    </row>
    <row r="296" spans="1:3" x14ac:dyDescent="0.25">
      <c r="A296" s="31">
        <v>137387</v>
      </c>
      <c r="B296" s="76">
        <v>5890</v>
      </c>
      <c r="C296" s="43" t="s">
        <v>2597</v>
      </c>
    </row>
    <row r="297" spans="1:3" x14ac:dyDescent="0.25">
      <c r="A297" s="31">
        <v>137388</v>
      </c>
      <c r="B297" s="76">
        <v>5890</v>
      </c>
      <c r="C297" s="43" t="s">
        <v>2597</v>
      </c>
    </row>
    <row r="298" spans="1:3" x14ac:dyDescent="0.25">
      <c r="A298" s="31">
        <v>137389</v>
      </c>
      <c r="B298" s="76">
        <v>5890</v>
      </c>
      <c r="C298" s="43" t="s">
        <v>2597</v>
      </c>
    </row>
    <row r="299" spans="1:3" x14ac:dyDescent="0.25">
      <c r="A299" s="31">
        <v>137390</v>
      </c>
      <c r="B299" s="76">
        <v>5890</v>
      </c>
      <c r="C299" s="43" t="s">
        <v>2597</v>
      </c>
    </row>
    <row r="300" spans="1:3" x14ac:dyDescent="0.25">
      <c r="A300" s="31">
        <v>137391</v>
      </c>
      <c r="B300" s="76">
        <v>5890</v>
      </c>
      <c r="C300" s="43" t="s">
        <v>2597</v>
      </c>
    </row>
    <row r="301" spans="1:3" x14ac:dyDescent="0.25">
      <c r="A301" s="31">
        <v>137392</v>
      </c>
      <c r="B301" s="76">
        <v>5890</v>
      </c>
      <c r="C301" s="43" t="s">
        <v>2597</v>
      </c>
    </row>
    <row r="302" spans="1:3" x14ac:dyDescent="0.25">
      <c r="A302" s="31">
        <v>137393</v>
      </c>
      <c r="B302" s="76">
        <v>5890</v>
      </c>
      <c r="C302" s="43" t="s">
        <v>2597</v>
      </c>
    </row>
    <row r="303" spans="1:3" x14ac:dyDescent="0.25">
      <c r="A303" s="31">
        <v>137394</v>
      </c>
      <c r="B303" s="76">
        <v>5890</v>
      </c>
      <c r="C303" s="43" t="s">
        <v>2597</v>
      </c>
    </row>
    <row r="304" spans="1:3" x14ac:dyDescent="0.25">
      <c r="A304" s="31">
        <v>137395</v>
      </c>
      <c r="B304" s="76">
        <v>5890</v>
      </c>
      <c r="C304" s="43" t="s">
        <v>2597</v>
      </c>
    </row>
    <row r="305" spans="1:3" x14ac:dyDescent="0.25">
      <c r="A305" s="31">
        <v>257428</v>
      </c>
      <c r="B305" s="76">
        <v>5890</v>
      </c>
      <c r="C305" s="43" t="s">
        <v>2597</v>
      </c>
    </row>
    <row r="306" spans="1:3" x14ac:dyDescent="0.25">
      <c r="A306" s="31">
        <v>137396</v>
      </c>
      <c r="B306" s="76">
        <v>5890</v>
      </c>
      <c r="C306" s="43" t="s">
        <v>2597</v>
      </c>
    </row>
    <row r="307" spans="1:3" x14ac:dyDescent="0.25">
      <c r="A307" s="31">
        <v>137397</v>
      </c>
      <c r="B307" s="76">
        <v>5890</v>
      </c>
      <c r="C307" s="43" t="s">
        <v>2597</v>
      </c>
    </row>
    <row r="308" spans="1:3" x14ac:dyDescent="0.25">
      <c r="A308" s="31">
        <v>137398</v>
      </c>
      <c r="B308" s="76">
        <v>5890</v>
      </c>
      <c r="C308" s="43" t="s">
        <v>2597</v>
      </c>
    </row>
    <row r="309" spans="1:3" x14ac:dyDescent="0.25">
      <c r="A309" s="31">
        <v>137399</v>
      </c>
      <c r="B309" s="76">
        <v>5890</v>
      </c>
      <c r="C309" s="43" t="s">
        <v>2597</v>
      </c>
    </row>
    <row r="310" spans="1:3" x14ac:dyDescent="0.25">
      <c r="A310" s="31">
        <v>137400</v>
      </c>
      <c r="B310" s="76">
        <v>5890</v>
      </c>
      <c r="C310" s="43" t="s">
        <v>2597</v>
      </c>
    </row>
    <row r="311" spans="1:3" x14ac:dyDescent="0.25">
      <c r="A311" s="31">
        <v>137401</v>
      </c>
      <c r="B311" s="76">
        <v>5890</v>
      </c>
      <c r="C311" s="43" t="s">
        <v>2597</v>
      </c>
    </row>
    <row r="312" spans="1:3" x14ac:dyDescent="0.25">
      <c r="A312" s="31">
        <v>137402</v>
      </c>
      <c r="B312" s="76">
        <v>5890</v>
      </c>
      <c r="C312" s="43" t="s">
        <v>2597</v>
      </c>
    </row>
    <row r="313" spans="1:3" x14ac:dyDescent="0.25">
      <c r="A313" s="31">
        <v>137403</v>
      </c>
      <c r="B313" s="76">
        <v>5890</v>
      </c>
      <c r="C313" s="43" t="s">
        <v>2597</v>
      </c>
    </row>
    <row r="314" spans="1:3" x14ac:dyDescent="0.25">
      <c r="A314" s="31">
        <v>137404</v>
      </c>
      <c r="B314" s="76">
        <v>5890</v>
      </c>
      <c r="C314" s="43" t="s">
        <v>2597</v>
      </c>
    </row>
    <row r="315" spans="1:3" x14ac:dyDescent="0.25">
      <c r="A315" s="31">
        <v>137405</v>
      </c>
      <c r="B315" s="76">
        <v>5890</v>
      </c>
      <c r="C315" s="43" t="s">
        <v>2597</v>
      </c>
    </row>
    <row r="316" spans="1:3" x14ac:dyDescent="0.25">
      <c r="A316" s="31">
        <v>137406</v>
      </c>
      <c r="B316" s="76">
        <v>5890</v>
      </c>
      <c r="C316" s="43" t="s">
        <v>2597</v>
      </c>
    </row>
    <row r="317" spans="1:3" x14ac:dyDescent="0.25">
      <c r="A317" s="31">
        <v>137407</v>
      </c>
      <c r="B317" s="76">
        <v>5890</v>
      </c>
      <c r="C317" s="43" t="s">
        <v>2597</v>
      </c>
    </row>
    <row r="318" spans="1:3" x14ac:dyDescent="0.25">
      <c r="A318" s="31">
        <v>137408</v>
      </c>
      <c r="B318" s="76">
        <v>5890</v>
      </c>
      <c r="C318" s="43" t="s">
        <v>2597</v>
      </c>
    </row>
    <row r="319" spans="1:3" x14ac:dyDescent="0.25">
      <c r="A319" s="31">
        <v>137409</v>
      </c>
      <c r="B319" s="76">
        <v>5890</v>
      </c>
      <c r="C319" s="43" t="s">
        <v>2597</v>
      </c>
    </row>
    <row r="320" spans="1:3" x14ac:dyDescent="0.25">
      <c r="A320" s="31">
        <v>137410</v>
      </c>
      <c r="B320" s="76">
        <v>5890</v>
      </c>
      <c r="C320" s="43" t="s">
        <v>2597</v>
      </c>
    </row>
    <row r="321" spans="1:3" x14ac:dyDescent="0.25">
      <c r="A321" s="31">
        <v>137411</v>
      </c>
      <c r="B321" s="76">
        <v>5890</v>
      </c>
      <c r="C321" s="43" t="s">
        <v>2597</v>
      </c>
    </row>
    <row r="322" spans="1:3" x14ac:dyDescent="0.25">
      <c r="A322" s="31">
        <v>137412</v>
      </c>
      <c r="B322" s="76">
        <v>5890</v>
      </c>
      <c r="C322" s="43" t="s">
        <v>2597</v>
      </c>
    </row>
    <row r="323" spans="1:3" x14ac:dyDescent="0.25">
      <c r="A323" s="31">
        <v>137413</v>
      </c>
      <c r="B323" s="76">
        <v>5890</v>
      </c>
      <c r="C323" s="43" t="s">
        <v>2597</v>
      </c>
    </row>
    <row r="324" spans="1:3" x14ac:dyDescent="0.25">
      <c r="A324" s="31">
        <v>137414</v>
      </c>
      <c r="B324" s="76">
        <v>5890</v>
      </c>
      <c r="C324" s="43" t="s">
        <v>2597</v>
      </c>
    </row>
    <row r="325" spans="1:3" x14ac:dyDescent="0.25">
      <c r="A325" s="31">
        <v>137415</v>
      </c>
      <c r="B325" s="76">
        <v>5890</v>
      </c>
      <c r="C325" s="43" t="s">
        <v>2597</v>
      </c>
    </row>
    <row r="326" spans="1:3" x14ac:dyDescent="0.25">
      <c r="A326" s="31">
        <v>137416</v>
      </c>
      <c r="B326" s="76">
        <v>5890</v>
      </c>
      <c r="C326" s="43" t="s">
        <v>2597</v>
      </c>
    </row>
    <row r="327" spans="1:3" x14ac:dyDescent="0.25">
      <c r="A327" s="31">
        <v>137417</v>
      </c>
      <c r="B327" s="76">
        <v>5890</v>
      </c>
      <c r="C327" s="43" t="s">
        <v>2597</v>
      </c>
    </row>
    <row r="328" spans="1:3" x14ac:dyDescent="0.25">
      <c r="A328" s="31">
        <v>137418</v>
      </c>
      <c r="B328" s="76">
        <v>5890</v>
      </c>
      <c r="C328" s="43" t="s">
        <v>2597</v>
      </c>
    </row>
    <row r="329" spans="1:3" x14ac:dyDescent="0.25">
      <c r="A329" s="31">
        <v>137419</v>
      </c>
      <c r="B329" s="76">
        <v>5890</v>
      </c>
      <c r="C329" s="43" t="s">
        <v>2597</v>
      </c>
    </row>
    <row r="330" spans="1:3" x14ac:dyDescent="0.25">
      <c r="A330" s="31">
        <v>137420</v>
      </c>
      <c r="B330" s="76">
        <v>5890</v>
      </c>
      <c r="C330" s="43" t="s">
        <v>2597</v>
      </c>
    </row>
    <row r="331" spans="1:3" x14ac:dyDescent="0.25">
      <c r="A331" s="31">
        <v>137422</v>
      </c>
      <c r="B331" s="75">
        <v>8990</v>
      </c>
      <c r="C331" s="20" t="s">
        <v>2639</v>
      </c>
    </row>
    <row r="332" spans="1:3" x14ac:dyDescent="0.25">
      <c r="A332" s="31">
        <v>257472</v>
      </c>
      <c r="B332" s="76">
        <v>9590</v>
      </c>
      <c r="C332" s="43" t="s">
        <v>2639</v>
      </c>
    </row>
    <row r="333" spans="1:3" x14ac:dyDescent="0.25">
      <c r="A333" s="31">
        <v>137423</v>
      </c>
      <c r="B333" s="76">
        <v>9590</v>
      </c>
      <c r="C333" s="43" t="s">
        <v>2639</v>
      </c>
    </row>
    <row r="334" spans="1:3" x14ac:dyDescent="0.25">
      <c r="A334" s="31">
        <v>257457</v>
      </c>
      <c r="B334" s="76">
        <v>9590</v>
      </c>
      <c r="C334" s="43" t="s">
        <v>2639</v>
      </c>
    </row>
    <row r="335" spans="1:3" x14ac:dyDescent="0.25">
      <c r="A335" s="31">
        <v>257466</v>
      </c>
      <c r="B335" s="76">
        <v>9590</v>
      </c>
      <c r="C335" s="43" t="s">
        <v>2639</v>
      </c>
    </row>
    <row r="336" spans="1:3" x14ac:dyDescent="0.25">
      <c r="A336" s="31">
        <v>257445</v>
      </c>
      <c r="B336" s="76">
        <v>9590</v>
      </c>
      <c r="C336" s="43" t="s">
        <v>2639</v>
      </c>
    </row>
    <row r="337" spans="1:3" x14ac:dyDescent="0.25">
      <c r="A337" s="31">
        <v>257453</v>
      </c>
      <c r="B337" s="76">
        <v>9590</v>
      </c>
      <c r="C337" s="43" t="s">
        <v>2639</v>
      </c>
    </row>
    <row r="338" spans="1:3" x14ac:dyDescent="0.25">
      <c r="A338" s="31">
        <v>257437</v>
      </c>
      <c r="B338" s="76">
        <v>9590</v>
      </c>
      <c r="C338" s="43" t="s">
        <v>2639</v>
      </c>
    </row>
    <row r="339" spans="1:3" x14ac:dyDescent="0.25">
      <c r="A339" s="31">
        <v>257464</v>
      </c>
      <c r="B339" s="76">
        <v>9590</v>
      </c>
      <c r="C339" s="43" t="s">
        <v>2639</v>
      </c>
    </row>
    <row r="340" spans="1:3" x14ac:dyDescent="0.25">
      <c r="A340" s="31">
        <v>257465</v>
      </c>
      <c r="B340" s="76">
        <v>9590</v>
      </c>
      <c r="C340" s="43" t="s">
        <v>2639</v>
      </c>
    </row>
    <row r="341" spans="1:3" x14ac:dyDescent="0.25">
      <c r="A341" s="31">
        <v>257451</v>
      </c>
      <c r="B341" s="76">
        <v>9590</v>
      </c>
      <c r="C341" s="43" t="s">
        <v>2639</v>
      </c>
    </row>
    <row r="342" spans="1:3" x14ac:dyDescent="0.25">
      <c r="A342" s="31">
        <v>257461</v>
      </c>
      <c r="B342" s="76">
        <v>9590</v>
      </c>
      <c r="C342" s="43" t="s">
        <v>2639</v>
      </c>
    </row>
    <row r="343" spans="1:3" x14ac:dyDescent="0.25">
      <c r="A343" s="31">
        <v>257442</v>
      </c>
      <c r="B343" s="76">
        <v>9590</v>
      </c>
      <c r="C343" s="43" t="s">
        <v>2639</v>
      </c>
    </row>
    <row r="344" spans="1:3" x14ac:dyDescent="0.25">
      <c r="A344" s="31">
        <v>257446</v>
      </c>
      <c r="B344" s="76">
        <v>9590</v>
      </c>
      <c r="C344" s="43" t="s">
        <v>2639</v>
      </c>
    </row>
    <row r="345" spans="1:3" x14ac:dyDescent="0.25">
      <c r="A345" s="31">
        <v>257432</v>
      </c>
      <c r="B345" s="76">
        <v>9590</v>
      </c>
      <c r="C345" s="43" t="s">
        <v>2639</v>
      </c>
    </row>
    <row r="346" spans="1:3" x14ac:dyDescent="0.25">
      <c r="A346" s="31">
        <v>257463</v>
      </c>
      <c r="B346" s="76">
        <v>9590</v>
      </c>
      <c r="C346" s="43" t="s">
        <v>2639</v>
      </c>
    </row>
    <row r="347" spans="1:3" x14ac:dyDescent="0.25">
      <c r="A347" s="31">
        <v>257470</v>
      </c>
      <c r="B347" s="76">
        <v>9590</v>
      </c>
      <c r="C347" s="43" t="s">
        <v>2639</v>
      </c>
    </row>
    <row r="348" spans="1:3" x14ac:dyDescent="0.25">
      <c r="A348" s="31">
        <v>257467</v>
      </c>
      <c r="B348" s="76">
        <v>9590</v>
      </c>
      <c r="C348" s="43" t="s">
        <v>2639</v>
      </c>
    </row>
    <row r="349" spans="1:3" x14ac:dyDescent="0.25">
      <c r="A349" s="31">
        <v>257440</v>
      </c>
      <c r="B349" s="76">
        <v>9590</v>
      </c>
      <c r="C349" s="43" t="s">
        <v>2639</v>
      </c>
    </row>
    <row r="350" spans="1:3" x14ac:dyDescent="0.25">
      <c r="A350" s="31">
        <v>257431</v>
      </c>
      <c r="B350" s="76">
        <v>9590</v>
      </c>
      <c r="C350" s="43" t="s">
        <v>2639</v>
      </c>
    </row>
    <row r="351" spans="1:3" x14ac:dyDescent="0.25">
      <c r="A351" s="31">
        <v>257449</v>
      </c>
      <c r="B351" s="76">
        <v>9590</v>
      </c>
      <c r="C351" s="43" t="s">
        <v>2639</v>
      </c>
    </row>
    <row r="352" spans="1:3" x14ac:dyDescent="0.25">
      <c r="A352" s="31">
        <v>257430</v>
      </c>
      <c r="B352" s="76">
        <v>9590</v>
      </c>
      <c r="C352" s="43" t="s">
        <v>2639</v>
      </c>
    </row>
    <row r="353" spans="1:3" x14ac:dyDescent="0.25">
      <c r="A353" s="31">
        <v>257436</v>
      </c>
      <c r="B353" s="76">
        <v>9590</v>
      </c>
      <c r="C353" s="43" t="s">
        <v>2639</v>
      </c>
    </row>
    <row r="354" spans="1:3" x14ac:dyDescent="0.25">
      <c r="A354" s="31">
        <v>257439</v>
      </c>
      <c r="B354" s="76">
        <v>9590</v>
      </c>
      <c r="C354" s="43" t="s">
        <v>2639</v>
      </c>
    </row>
    <row r="355" spans="1:3" x14ac:dyDescent="0.25">
      <c r="A355" s="31">
        <v>257459</v>
      </c>
      <c r="B355" s="76">
        <v>9590</v>
      </c>
      <c r="C355" s="43" t="s">
        <v>2639</v>
      </c>
    </row>
    <row r="356" spans="1:3" x14ac:dyDescent="0.25">
      <c r="A356" s="31">
        <v>257454</v>
      </c>
      <c r="B356" s="76">
        <v>9590</v>
      </c>
      <c r="C356" s="43" t="s">
        <v>2639</v>
      </c>
    </row>
    <row r="357" spans="1:3" x14ac:dyDescent="0.25">
      <c r="A357" s="31">
        <v>257462</v>
      </c>
      <c r="B357" s="76">
        <v>9590</v>
      </c>
      <c r="C357" s="43" t="s">
        <v>2639</v>
      </c>
    </row>
    <row r="358" spans="1:3" x14ac:dyDescent="0.25">
      <c r="A358" s="31">
        <v>257471</v>
      </c>
      <c r="B358" s="76">
        <v>9590</v>
      </c>
      <c r="C358" s="43" t="s">
        <v>2639</v>
      </c>
    </row>
    <row r="359" spans="1:3" x14ac:dyDescent="0.25">
      <c r="A359" s="31">
        <v>257441</v>
      </c>
      <c r="B359" s="76">
        <v>9590</v>
      </c>
      <c r="C359" s="43" t="s">
        <v>2639</v>
      </c>
    </row>
    <row r="360" spans="1:3" x14ac:dyDescent="0.25">
      <c r="A360" s="31">
        <v>257452</v>
      </c>
      <c r="B360" s="76">
        <v>9590</v>
      </c>
      <c r="C360" s="43" t="s">
        <v>2639</v>
      </c>
    </row>
    <row r="361" spans="1:3" x14ac:dyDescent="0.25">
      <c r="A361" s="31">
        <v>257468</v>
      </c>
      <c r="B361" s="76">
        <v>9590</v>
      </c>
      <c r="C361" s="43" t="s">
        <v>2639</v>
      </c>
    </row>
    <row r="362" spans="1:3" x14ac:dyDescent="0.25">
      <c r="A362" s="31">
        <v>257447</v>
      </c>
      <c r="B362" s="76">
        <v>9590</v>
      </c>
      <c r="C362" s="43" t="s">
        <v>2639</v>
      </c>
    </row>
    <row r="363" spans="1:3" x14ac:dyDescent="0.25">
      <c r="A363" s="31">
        <v>257455</v>
      </c>
      <c r="B363" s="76">
        <v>9590</v>
      </c>
      <c r="C363" s="43" t="s">
        <v>2639</v>
      </c>
    </row>
    <row r="364" spans="1:3" x14ac:dyDescent="0.25">
      <c r="A364" s="31">
        <v>257434</v>
      </c>
      <c r="B364" s="76">
        <v>9590</v>
      </c>
      <c r="C364" s="43" t="s">
        <v>2639</v>
      </c>
    </row>
    <row r="365" spans="1:3" x14ac:dyDescent="0.25">
      <c r="A365" s="31">
        <v>257460</v>
      </c>
      <c r="B365" s="76">
        <v>9590</v>
      </c>
      <c r="C365" s="43" t="s">
        <v>2639</v>
      </c>
    </row>
    <row r="366" spans="1:3" x14ac:dyDescent="0.25">
      <c r="A366" s="31">
        <v>257433</v>
      </c>
      <c r="B366" s="76">
        <v>9590</v>
      </c>
      <c r="C366" s="43" t="s">
        <v>2639</v>
      </c>
    </row>
    <row r="367" spans="1:3" x14ac:dyDescent="0.25">
      <c r="A367" s="31">
        <v>257438</v>
      </c>
      <c r="B367" s="76">
        <v>9590</v>
      </c>
      <c r="C367" s="43" t="s">
        <v>2639</v>
      </c>
    </row>
    <row r="368" spans="1:3" x14ac:dyDescent="0.25">
      <c r="A368" s="31">
        <v>257456</v>
      </c>
      <c r="B368" s="76">
        <v>9590</v>
      </c>
      <c r="C368" s="43" t="s">
        <v>2639</v>
      </c>
    </row>
    <row r="369" spans="1:3" x14ac:dyDescent="0.25">
      <c r="A369" s="31">
        <v>257448</v>
      </c>
      <c r="B369" s="76">
        <v>9590</v>
      </c>
      <c r="C369" s="43" t="s">
        <v>2639</v>
      </c>
    </row>
    <row r="370" spans="1:3" x14ac:dyDescent="0.25">
      <c r="A370" s="31">
        <v>257469</v>
      </c>
      <c r="B370" s="76">
        <v>9590</v>
      </c>
      <c r="C370" s="43" t="s">
        <v>2639</v>
      </c>
    </row>
    <row r="371" spans="1:3" x14ac:dyDescent="0.25">
      <c r="A371" s="31">
        <v>257443</v>
      </c>
      <c r="B371" s="76">
        <v>9590</v>
      </c>
      <c r="C371" s="43" t="s">
        <v>2639</v>
      </c>
    </row>
    <row r="372" spans="1:3" x14ac:dyDescent="0.25">
      <c r="A372" s="31">
        <v>257435</v>
      </c>
      <c r="B372" s="76">
        <v>9590</v>
      </c>
      <c r="C372" s="43" t="s">
        <v>2639</v>
      </c>
    </row>
    <row r="373" spans="1:3" x14ac:dyDescent="0.25">
      <c r="A373" s="31">
        <v>257458</v>
      </c>
      <c r="B373" s="76">
        <v>9590</v>
      </c>
      <c r="C373" s="43" t="s">
        <v>2639</v>
      </c>
    </row>
    <row r="374" spans="1:3" x14ac:dyDescent="0.25">
      <c r="A374" s="31">
        <v>257429</v>
      </c>
      <c r="B374" s="76">
        <v>9590</v>
      </c>
      <c r="C374" s="43" t="s">
        <v>2639</v>
      </c>
    </row>
    <row r="375" spans="1:3" x14ac:dyDescent="0.25">
      <c r="A375" s="31">
        <v>257450</v>
      </c>
      <c r="B375" s="76">
        <v>9590</v>
      </c>
      <c r="C375" s="43" t="s">
        <v>2639</v>
      </c>
    </row>
    <row r="376" spans="1:3" x14ac:dyDescent="0.25">
      <c r="A376" s="31">
        <v>257444</v>
      </c>
      <c r="B376" s="76">
        <v>9590</v>
      </c>
      <c r="C376" s="43" t="s">
        <v>2639</v>
      </c>
    </row>
    <row r="377" spans="1:3" x14ac:dyDescent="0.25">
      <c r="A377" s="31">
        <v>137467</v>
      </c>
      <c r="B377" s="75">
        <v>7990</v>
      </c>
      <c r="C377" s="20" t="s">
        <v>2640</v>
      </c>
    </row>
    <row r="378" spans="1:3" x14ac:dyDescent="0.25">
      <c r="A378" s="31">
        <v>137468</v>
      </c>
      <c r="B378" s="76">
        <v>8590</v>
      </c>
      <c r="C378" s="43" t="s">
        <v>2640</v>
      </c>
    </row>
    <row r="379" spans="1:3" x14ac:dyDescent="0.25">
      <c r="A379" s="31">
        <v>137469</v>
      </c>
      <c r="B379" s="76">
        <v>8590</v>
      </c>
      <c r="C379" s="43" t="s">
        <v>2640</v>
      </c>
    </row>
    <row r="380" spans="1:3" x14ac:dyDescent="0.25">
      <c r="A380" s="31">
        <v>137470</v>
      </c>
      <c r="B380" s="76">
        <v>8590</v>
      </c>
      <c r="C380" s="43" t="s">
        <v>2640</v>
      </c>
    </row>
    <row r="381" spans="1:3" x14ac:dyDescent="0.25">
      <c r="A381" s="31">
        <v>137471</v>
      </c>
      <c r="B381" s="76">
        <v>8590</v>
      </c>
      <c r="C381" s="43" t="s">
        <v>2640</v>
      </c>
    </row>
    <row r="382" spans="1:3" x14ac:dyDescent="0.25">
      <c r="A382" s="31">
        <v>137472</v>
      </c>
      <c r="B382" s="76">
        <v>8590</v>
      </c>
      <c r="C382" s="43" t="s">
        <v>2640</v>
      </c>
    </row>
    <row r="383" spans="1:3" x14ac:dyDescent="0.25">
      <c r="A383" s="31">
        <v>137473</v>
      </c>
      <c r="B383" s="76">
        <v>8590</v>
      </c>
      <c r="C383" s="43" t="s">
        <v>2640</v>
      </c>
    </row>
    <row r="384" spans="1:3" x14ac:dyDescent="0.25">
      <c r="A384" s="31">
        <v>137474</v>
      </c>
      <c r="B384" s="76">
        <v>8590</v>
      </c>
      <c r="C384" s="43" t="s">
        <v>2640</v>
      </c>
    </row>
    <row r="385" spans="1:3" x14ac:dyDescent="0.25">
      <c r="A385" s="31">
        <v>137475</v>
      </c>
      <c r="B385" s="76">
        <v>8590</v>
      </c>
      <c r="C385" s="43" t="s">
        <v>2640</v>
      </c>
    </row>
    <row r="386" spans="1:3" x14ac:dyDescent="0.25">
      <c r="A386" s="31">
        <v>137476</v>
      </c>
      <c r="B386" s="76">
        <v>8590</v>
      </c>
      <c r="C386" s="43" t="s">
        <v>2640</v>
      </c>
    </row>
    <row r="387" spans="1:3" x14ac:dyDescent="0.25">
      <c r="A387" s="31">
        <v>137477</v>
      </c>
      <c r="B387" s="76">
        <v>8590</v>
      </c>
      <c r="C387" s="43" t="s">
        <v>2640</v>
      </c>
    </row>
    <row r="388" spans="1:3" x14ac:dyDescent="0.25">
      <c r="A388" s="31">
        <v>137478</v>
      </c>
      <c r="B388" s="76">
        <v>8590</v>
      </c>
      <c r="C388" s="43" t="s">
        <v>2640</v>
      </c>
    </row>
    <row r="389" spans="1:3" x14ac:dyDescent="0.25">
      <c r="A389" s="31">
        <v>137479</v>
      </c>
      <c r="B389" s="76">
        <v>8590</v>
      </c>
      <c r="C389" s="43" t="s">
        <v>2640</v>
      </c>
    </row>
    <row r="390" spans="1:3" x14ac:dyDescent="0.25">
      <c r="A390" s="31">
        <v>137480</v>
      </c>
      <c r="B390" s="76">
        <v>8590</v>
      </c>
      <c r="C390" s="43" t="s">
        <v>2640</v>
      </c>
    </row>
    <row r="391" spans="1:3" x14ac:dyDescent="0.25">
      <c r="A391" s="31">
        <v>137481</v>
      </c>
      <c r="B391" s="76">
        <v>8590</v>
      </c>
      <c r="C391" s="43" t="s">
        <v>2640</v>
      </c>
    </row>
    <row r="392" spans="1:3" x14ac:dyDescent="0.25">
      <c r="A392" s="31">
        <v>137482</v>
      </c>
      <c r="B392" s="76">
        <v>8590</v>
      </c>
      <c r="C392" s="43" t="s">
        <v>2640</v>
      </c>
    </row>
    <row r="393" spans="1:3" x14ac:dyDescent="0.25">
      <c r="A393" s="31">
        <v>137483</v>
      </c>
      <c r="B393" s="76">
        <v>8590</v>
      </c>
      <c r="C393" s="43" t="s">
        <v>2640</v>
      </c>
    </row>
    <row r="394" spans="1:3" x14ac:dyDescent="0.25">
      <c r="A394" s="31">
        <v>137484</v>
      </c>
      <c r="B394" s="76">
        <v>8590</v>
      </c>
      <c r="C394" s="43" t="s">
        <v>2640</v>
      </c>
    </row>
    <row r="395" spans="1:3" x14ac:dyDescent="0.25">
      <c r="A395" s="31">
        <v>137485</v>
      </c>
      <c r="B395" s="76">
        <v>8590</v>
      </c>
      <c r="C395" s="43" t="s">
        <v>2640</v>
      </c>
    </row>
    <row r="396" spans="1:3" x14ac:dyDescent="0.25">
      <c r="A396" s="31">
        <v>257473</v>
      </c>
      <c r="B396" s="76">
        <v>8590</v>
      </c>
      <c r="C396" s="43" t="s">
        <v>2640</v>
      </c>
    </row>
    <row r="397" spans="1:3" x14ac:dyDescent="0.25">
      <c r="A397" s="31">
        <v>137486</v>
      </c>
      <c r="B397" s="76">
        <v>8590</v>
      </c>
      <c r="C397" s="43" t="s">
        <v>2640</v>
      </c>
    </row>
    <row r="398" spans="1:3" x14ac:dyDescent="0.25">
      <c r="A398" s="31">
        <v>137487</v>
      </c>
      <c r="B398" s="76">
        <v>8590</v>
      </c>
      <c r="C398" s="43" t="s">
        <v>2640</v>
      </c>
    </row>
    <row r="399" spans="1:3" x14ac:dyDescent="0.25">
      <c r="A399" s="31">
        <v>137488</v>
      </c>
      <c r="B399" s="76">
        <v>8590</v>
      </c>
      <c r="C399" s="43" t="s">
        <v>2640</v>
      </c>
    </row>
    <row r="400" spans="1:3" x14ac:dyDescent="0.25">
      <c r="A400" s="31">
        <v>137489</v>
      </c>
      <c r="B400" s="76">
        <v>8590</v>
      </c>
      <c r="C400" s="43" t="s">
        <v>2640</v>
      </c>
    </row>
    <row r="401" spans="1:3" x14ac:dyDescent="0.25">
      <c r="A401" s="31">
        <v>137490</v>
      </c>
      <c r="B401" s="76">
        <v>8590</v>
      </c>
      <c r="C401" s="43" t="s">
        <v>2640</v>
      </c>
    </row>
    <row r="402" spans="1:3" x14ac:dyDescent="0.25">
      <c r="A402" s="31">
        <v>137491</v>
      </c>
      <c r="B402" s="76">
        <v>8590</v>
      </c>
      <c r="C402" s="43" t="s">
        <v>2640</v>
      </c>
    </row>
    <row r="403" spans="1:3" x14ac:dyDescent="0.25">
      <c r="A403" s="31">
        <v>137492</v>
      </c>
      <c r="B403" s="76">
        <v>8590</v>
      </c>
      <c r="C403" s="43" t="s">
        <v>2640</v>
      </c>
    </row>
    <row r="404" spans="1:3" x14ac:dyDescent="0.25">
      <c r="A404" s="31">
        <v>137493</v>
      </c>
      <c r="B404" s="76">
        <v>8590</v>
      </c>
      <c r="C404" s="43" t="s">
        <v>2640</v>
      </c>
    </row>
    <row r="405" spans="1:3" x14ac:dyDescent="0.25">
      <c r="A405" s="31">
        <v>137494</v>
      </c>
      <c r="B405" s="76">
        <v>8590</v>
      </c>
      <c r="C405" s="43" t="s">
        <v>2640</v>
      </c>
    </row>
    <row r="406" spans="1:3" x14ac:dyDescent="0.25">
      <c r="A406" s="31">
        <v>137495</v>
      </c>
      <c r="B406" s="76">
        <v>8590</v>
      </c>
      <c r="C406" s="43" t="s">
        <v>2640</v>
      </c>
    </row>
    <row r="407" spans="1:3" x14ac:dyDescent="0.25">
      <c r="A407" s="31">
        <v>137496</v>
      </c>
      <c r="B407" s="76">
        <v>8590</v>
      </c>
      <c r="C407" s="43" t="s">
        <v>2640</v>
      </c>
    </row>
    <row r="408" spans="1:3" x14ac:dyDescent="0.25">
      <c r="A408" s="31">
        <v>137497</v>
      </c>
      <c r="B408" s="76">
        <v>8590</v>
      </c>
      <c r="C408" s="43" t="s">
        <v>2640</v>
      </c>
    </row>
    <row r="409" spans="1:3" x14ac:dyDescent="0.25">
      <c r="A409" s="31">
        <v>137498</v>
      </c>
      <c r="B409" s="76">
        <v>8590</v>
      </c>
      <c r="C409" s="43" t="s">
        <v>2640</v>
      </c>
    </row>
    <row r="410" spans="1:3" x14ac:dyDescent="0.25">
      <c r="A410" s="31">
        <v>137499</v>
      </c>
      <c r="B410" s="76">
        <v>8590</v>
      </c>
      <c r="C410" s="43" t="s">
        <v>2640</v>
      </c>
    </row>
    <row r="411" spans="1:3" x14ac:dyDescent="0.25">
      <c r="A411" s="31">
        <v>137500</v>
      </c>
      <c r="B411" s="76">
        <v>8590</v>
      </c>
      <c r="C411" s="43" t="s">
        <v>2640</v>
      </c>
    </row>
    <row r="412" spans="1:3" x14ac:dyDescent="0.25">
      <c r="A412" s="31">
        <v>137501</v>
      </c>
      <c r="B412" s="76">
        <v>8590</v>
      </c>
      <c r="C412" s="43" t="s">
        <v>2640</v>
      </c>
    </row>
    <row r="413" spans="1:3" x14ac:dyDescent="0.25">
      <c r="A413" s="31">
        <v>137502</v>
      </c>
      <c r="B413" s="76">
        <v>8590</v>
      </c>
      <c r="C413" s="43" t="s">
        <v>2640</v>
      </c>
    </row>
    <row r="414" spans="1:3" x14ac:dyDescent="0.25">
      <c r="A414" s="31">
        <v>137503</v>
      </c>
      <c r="B414" s="76">
        <v>8590</v>
      </c>
      <c r="C414" s="43" t="s">
        <v>2640</v>
      </c>
    </row>
    <row r="415" spans="1:3" x14ac:dyDescent="0.25">
      <c r="A415" s="31">
        <v>137504</v>
      </c>
      <c r="B415" s="76">
        <v>8590</v>
      </c>
      <c r="C415" s="43" t="s">
        <v>2640</v>
      </c>
    </row>
    <row r="416" spans="1:3" x14ac:dyDescent="0.25">
      <c r="A416" s="31">
        <v>137505</v>
      </c>
      <c r="B416" s="76">
        <v>8590</v>
      </c>
      <c r="C416" s="43" t="s">
        <v>2640</v>
      </c>
    </row>
    <row r="417" spans="1:3" x14ac:dyDescent="0.25">
      <c r="A417" s="31">
        <v>137506</v>
      </c>
      <c r="B417" s="76">
        <v>8590</v>
      </c>
      <c r="C417" s="43" t="s">
        <v>2640</v>
      </c>
    </row>
    <row r="418" spans="1:3" x14ac:dyDescent="0.25">
      <c r="A418" s="31">
        <v>137507</v>
      </c>
      <c r="B418" s="76">
        <v>8590</v>
      </c>
      <c r="C418" s="43" t="s">
        <v>2640</v>
      </c>
    </row>
    <row r="419" spans="1:3" x14ac:dyDescent="0.25">
      <c r="A419" s="31">
        <v>137508</v>
      </c>
      <c r="B419" s="76">
        <v>8590</v>
      </c>
      <c r="C419" s="43" t="s">
        <v>2640</v>
      </c>
    </row>
    <row r="420" spans="1:3" x14ac:dyDescent="0.25">
      <c r="A420" s="31">
        <v>137509</v>
      </c>
      <c r="B420" s="76">
        <v>8590</v>
      </c>
      <c r="C420" s="43" t="s">
        <v>2640</v>
      </c>
    </row>
    <row r="421" spans="1:3" x14ac:dyDescent="0.25">
      <c r="A421" s="31">
        <v>137510</v>
      </c>
      <c r="B421" s="76">
        <v>8590</v>
      </c>
      <c r="C421" s="43" t="s">
        <v>2640</v>
      </c>
    </row>
    <row r="422" spans="1:3" x14ac:dyDescent="0.25">
      <c r="A422" s="31">
        <v>137513</v>
      </c>
      <c r="B422" s="75">
        <v>2995</v>
      </c>
      <c r="C422" s="20" t="s">
        <v>2643</v>
      </c>
    </row>
    <row r="423" spans="1:3" x14ac:dyDescent="0.25">
      <c r="A423" s="31">
        <v>137514</v>
      </c>
      <c r="B423" s="75">
        <v>3580</v>
      </c>
      <c r="C423" s="20" t="s">
        <v>2643</v>
      </c>
    </row>
    <row r="424" spans="1:3" x14ac:dyDescent="0.25">
      <c r="A424" s="31">
        <v>137515</v>
      </c>
      <c r="B424" s="75">
        <v>3580</v>
      </c>
      <c r="C424" s="20" t="s">
        <v>2643</v>
      </c>
    </row>
    <row r="425" spans="1:3" x14ac:dyDescent="0.25">
      <c r="A425" s="31">
        <v>137516</v>
      </c>
      <c r="B425" s="75">
        <v>3580</v>
      </c>
      <c r="C425" s="20" t="s">
        <v>2643</v>
      </c>
    </row>
    <row r="426" spans="1:3" x14ac:dyDescent="0.25">
      <c r="A426" s="31">
        <v>137517</v>
      </c>
      <c r="B426" s="75">
        <v>3580</v>
      </c>
      <c r="C426" s="20" t="s">
        <v>2643</v>
      </c>
    </row>
    <row r="427" spans="1:3" x14ac:dyDescent="0.25">
      <c r="A427" s="31">
        <v>137518</v>
      </c>
      <c r="B427" s="75">
        <v>3580</v>
      </c>
      <c r="C427" s="20" t="s">
        <v>2643</v>
      </c>
    </row>
    <row r="428" spans="1:3" x14ac:dyDescent="0.25">
      <c r="A428" s="31">
        <v>137519</v>
      </c>
      <c r="B428" s="75">
        <v>3580</v>
      </c>
      <c r="C428" s="20" t="s">
        <v>2643</v>
      </c>
    </row>
    <row r="429" spans="1:3" x14ac:dyDescent="0.25">
      <c r="A429" s="31">
        <v>137520</v>
      </c>
      <c r="B429" s="75">
        <v>3580</v>
      </c>
      <c r="C429" s="20" t="s">
        <v>2643</v>
      </c>
    </row>
    <row r="430" spans="1:3" x14ac:dyDescent="0.25">
      <c r="A430" s="31">
        <v>137521</v>
      </c>
      <c r="B430" s="75">
        <v>3580</v>
      </c>
      <c r="C430" s="20" t="s">
        <v>2643</v>
      </c>
    </row>
    <row r="431" spans="1:3" x14ac:dyDescent="0.25">
      <c r="A431" s="31">
        <v>137522</v>
      </c>
      <c r="B431" s="75">
        <v>3580</v>
      </c>
      <c r="C431" s="20" t="s">
        <v>2643</v>
      </c>
    </row>
    <row r="432" spans="1:3" x14ac:dyDescent="0.25">
      <c r="A432" s="31">
        <v>137523</v>
      </c>
      <c r="B432" s="75">
        <v>3580</v>
      </c>
      <c r="C432" s="20" t="s">
        <v>2643</v>
      </c>
    </row>
    <row r="433" spans="1:3" x14ac:dyDescent="0.25">
      <c r="A433" s="31">
        <v>137524</v>
      </c>
      <c r="B433" s="75">
        <v>3580</v>
      </c>
      <c r="C433" s="20" t="s">
        <v>2643</v>
      </c>
    </row>
    <row r="434" spans="1:3" x14ac:dyDescent="0.25">
      <c r="A434" s="31">
        <v>137525</v>
      </c>
      <c r="B434" s="75">
        <v>3580</v>
      </c>
      <c r="C434" s="20" t="s">
        <v>2643</v>
      </c>
    </row>
    <row r="435" spans="1:3" x14ac:dyDescent="0.25">
      <c r="A435" s="31">
        <v>137526</v>
      </c>
      <c r="B435" s="75">
        <v>3580</v>
      </c>
      <c r="C435" s="20" t="s">
        <v>2643</v>
      </c>
    </row>
    <row r="436" spans="1:3" x14ac:dyDescent="0.25">
      <c r="A436" s="31">
        <v>137527</v>
      </c>
      <c r="B436" s="75">
        <v>3580</v>
      </c>
      <c r="C436" s="20" t="s">
        <v>2643</v>
      </c>
    </row>
    <row r="437" spans="1:3" x14ac:dyDescent="0.25">
      <c r="A437" s="31">
        <v>137528</v>
      </c>
      <c r="B437" s="75">
        <v>3580</v>
      </c>
      <c r="C437" s="20" t="s">
        <v>2643</v>
      </c>
    </row>
    <row r="438" spans="1:3" x14ac:dyDescent="0.25">
      <c r="A438" s="31">
        <v>257474</v>
      </c>
      <c r="B438" s="75">
        <v>3580</v>
      </c>
      <c r="C438" s="20" t="s">
        <v>2643</v>
      </c>
    </row>
    <row r="439" spans="1:3" x14ac:dyDescent="0.25">
      <c r="A439" s="31">
        <v>137529</v>
      </c>
      <c r="B439" s="75">
        <v>3580</v>
      </c>
      <c r="C439" s="20" t="s">
        <v>2643</v>
      </c>
    </row>
    <row r="440" spans="1:3" x14ac:dyDescent="0.25">
      <c r="A440" s="31">
        <v>137530</v>
      </c>
      <c r="B440" s="75">
        <v>3580</v>
      </c>
      <c r="C440" s="20" t="s">
        <v>2643</v>
      </c>
    </row>
    <row r="441" spans="1:3" x14ac:dyDescent="0.25">
      <c r="A441" s="31">
        <v>137531</v>
      </c>
      <c r="B441" s="75">
        <v>3580</v>
      </c>
      <c r="C441" s="20" t="s">
        <v>2643</v>
      </c>
    </row>
    <row r="442" spans="1:3" x14ac:dyDescent="0.25">
      <c r="A442" s="31">
        <v>137532</v>
      </c>
      <c r="B442" s="75">
        <v>3580</v>
      </c>
      <c r="C442" s="20" t="s">
        <v>2643</v>
      </c>
    </row>
    <row r="443" spans="1:3" x14ac:dyDescent="0.25">
      <c r="A443" s="31">
        <v>137533</v>
      </c>
      <c r="B443" s="75">
        <v>3580</v>
      </c>
      <c r="C443" s="20" t="s">
        <v>2643</v>
      </c>
    </row>
    <row r="444" spans="1:3" x14ac:dyDescent="0.25">
      <c r="A444" s="31">
        <v>137534</v>
      </c>
      <c r="B444" s="75">
        <v>3580</v>
      </c>
      <c r="C444" s="20" t="s">
        <v>2643</v>
      </c>
    </row>
    <row r="445" spans="1:3" x14ac:dyDescent="0.25">
      <c r="A445" s="31">
        <v>137535</v>
      </c>
      <c r="B445" s="75">
        <v>3580</v>
      </c>
      <c r="C445" s="20" t="s">
        <v>2643</v>
      </c>
    </row>
    <row r="446" spans="1:3" x14ac:dyDescent="0.25">
      <c r="A446" s="31">
        <v>137536</v>
      </c>
      <c r="B446" s="75">
        <v>3580</v>
      </c>
      <c r="C446" s="20" t="s">
        <v>2643</v>
      </c>
    </row>
    <row r="447" spans="1:3" x14ac:dyDescent="0.25">
      <c r="A447" s="31">
        <v>137537</v>
      </c>
      <c r="B447" s="75">
        <v>3580</v>
      </c>
      <c r="C447" s="20" t="s">
        <v>2643</v>
      </c>
    </row>
    <row r="448" spans="1:3" x14ac:dyDescent="0.25">
      <c r="A448" s="31">
        <v>137538</v>
      </c>
      <c r="B448" s="75">
        <v>3580</v>
      </c>
      <c r="C448" s="20" t="s">
        <v>2643</v>
      </c>
    </row>
    <row r="449" spans="1:3" x14ac:dyDescent="0.25">
      <c r="A449" s="31">
        <v>137539</v>
      </c>
      <c r="B449" s="75">
        <v>3580</v>
      </c>
      <c r="C449" s="20" t="s">
        <v>2643</v>
      </c>
    </row>
    <row r="450" spans="1:3" x14ac:dyDescent="0.25">
      <c r="A450" s="31">
        <v>137540</v>
      </c>
      <c r="B450" s="75">
        <v>3580</v>
      </c>
      <c r="C450" s="20" t="s">
        <v>2643</v>
      </c>
    </row>
    <row r="451" spans="1:3" x14ac:dyDescent="0.25">
      <c r="A451" s="31">
        <v>137541</v>
      </c>
      <c r="B451" s="75">
        <v>3580</v>
      </c>
      <c r="C451" s="20" t="s">
        <v>2643</v>
      </c>
    </row>
    <row r="452" spans="1:3" x14ac:dyDescent="0.25">
      <c r="A452" s="31">
        <v>137542</v>
      </c>
      <c r="B452" s="75">
        <v>3580</v>
      </c>
      <c r="C452" s="20" t="s">
        <v>2643</v>
      </c>
    </row>
    <row r="453" spans="1:3" x14ac:dyDescent="0.25">
      <c r="A453" s="31">
        <v>137544</v>
      </c>
      <c r="B453" s="77" t="s">
        <v>2579</v>
      </c>
    </row>
    <row r="454" spans="1:3" x14ac:dyDescent="0.25">
      <c r="A454" s="31">
        <v>137545</v>
      </c>
      <c r="B454" s="77" t="s">
        <v>2579</v>
      </c>
    </row>
    <row r="455" spans="1:3" x14ac:dyDescent="0.25">
      <c r="A455" s="31">
        <v>137546</v>
      </c>
      <c r="B455" s="77" t="s">
        <v>2579</v>
      </c>
    </row>
    <row r="456" spans="1:3" x14ac:dyDescent="0.25">
      <c r="A456" s="31">
        <v>137547</v>
      </c>
      <c r="B456" s="77" t="s">
        <v>2579</v>
      </c>
    </row>
    <row r="457" spans="1:3" x14ac:dyDescent="0.25">
      <c r="A457" s="31">
        <v>137548</v>
      </c>
      <c r="B457" s="77" t="s">
        <v>2579</v>
      </c>
    </row>
    <row r="458" spans="1:3" x14ac:dyDescent="0.25">
      <c r="A458" s="31">
        <v>137549</v>
      </c>
      <c r="B458" s="77" t="s">
        <v>2579</v>
      </c>
    </row>
    <row r="459" spans="1:3" x14ac:dyDescent="0.25">
      <c r="A459" s="31">
        <v>137550</v>
      </c>
      <c r="B459" s="77" t="s">
        <v>2579</v>
      </c>
    </row>
    <row r="460" spans="1:3" x14ac:dyDescent="0.25">
      <c r="A460" s="31">
        <v>137551</v>
      </c>
      <c r="B460" s="77" t="s">
        <v>2579</v>
      </c>
    </row>
    <row r="461" spans="1:3" x14ac:dyDescent="0.25">
      <c r="A461" s="31">
        <v>137552</v>
      </c>
      <c r="B461" s="77" t="s">
        <v>2579</v>
      </c>
    </row>
    <row r="462" spans="1:3" x14ac:dyDescent="0.25">
      <c r="A462" s="31">
        <v>137553</v>
      </c>
      <c r="B462" s="77" t="s">
        <v>2579</v>
      </c>
    </row>
    <row r="463" spans="1:3" x14ac:dyDescent="0.25">
      <c r="A463" s="31">
        <v>137554</v>
      </c>
      <c r="B463" s="77" t="s">
        <v>2579</v>
      </c>
    </row>
    <row r="464" spans="1:3" x14ac:dyDescent="0.25">
      <c r="A464" s="31">
        <v>137555</v>
      </c>
      <c r="B464" s="77" t="s">
        <v>2579</v>
      </c>
    </row>
    <row r="465" spans="1:2" x14ac:dyDescent="0.25">
      <c r="A465" s="31">
        <v>137556</v>
      </c>
      <c r="B465" s="77" t="s">
        <v>2579</v>
      </c>
    </row>
    <row r="466" spans="1:2" x14ac:dyDescent="0.25">
      <c r="A466" s="31">
        <v>137557</v>
      </c>
      <c r="B466" s="77" t="s">
        <v>2579</v>
      </c>
    </row>
    <row r="467" spans="1:2" x14ac:dyDescent="0.25">
      <c r="A467" s="31">
        <v>137558</v>
      </c>
      <c r="B467" s="77" t="s">
        <v>2579</v>
      </c>
    </row>
    <row r="468" spans="1:2" x14ac:dyDescent="0.25">
      <c r="A468" s="31">
        <v>137559</v>
      </c>
      <c r="B468" s="77" t="s">
        <v>2579</v>
      </c>
    </row>
    <row r="469" spans="1:2" x14ac:dyDescent="0.25">
      <c r="A469" s="31">
        <v>137560</v>
      </c>
      <c r="B469" s="77" t="s">
        <v>2579</v>
      </c>
    </row>
    <row r="470" spans="1:2" x14ac:dyDescent="0.25">
      <c r="A470" s="31">
        <v>137561</v>
      </c>
      <c r="B470" s="77" t="s">
        <v>2579</v>
      </c>
    </row>
    <row r="471" spans="1:2" x14ac:dyDescent="0.25">
      <c r="A471" s="31">
        <v>137562</v>
      </c>
      <c r="B471" s="77" t="s">
        <v>2579</v>
      </c>
    </row>
    <row r="472" spans="1:2" x14ac:dyDescent="0.25">
      <c r="A472" s="31">
        <v>137563</v>
      </c>
      <c r="B472" s="77" t="s">
        <v>2579</v>
      </c>
    </row>
    <row r="473" spans="1:2" x14ac:dyDescent="0.25">
      <c r="A473" s="31">
        <v>137564</v>
      </c>
      <c r="B473" s="77" t="s">
        <v>2579</v>
      </c>
    </row>
    <row r="474" spans="1:2" x14ac:dyDescent="0.25">
      <c r="A474" s="31">
        <v>137565</v>
      </c>
      <c r="B474" s="77" t="s">
        <v>2579</v>
      </c>
    </row>
    <row r="475" spans="1:2" x14ac:dyDescent="0.25">
      <c r="A475" s="31">
        <v>137566</v>
      </c>
      <c r="B475" s="77" t="s">
        <v>2579</v>
      </c>
    </row>
    <row r="476" spans="1:2" x14ac:dyDescent="0.25">
      <c r="A476" s="31">
        <v>137567</v>
      </c>
      <c r="B476" s="77" t="s">
        <v>2579</v>
      </c>
    </row>
    <row r="477" spans="1:2" x14ac:dyDescent="0.25">
      <c r="A477" s="31">
        <v>257475</v>
      </c>
      <c r="B477" s="77" t="s">
        <v>2579</v>
      </c>
    </row>
    <row r="478" spans="1:2" x14ac:dyDescent="0.25">
      <c r="A478" s="31">
        <v>137568</v>
      </c>
      <c r="B478" s="77" t="s">
        <v>2579</v>
      </c>
    </row>
    <row r="479" spans="1:2" x14ac:dyDescent="0.25">
      <c r="A479" s="31">
        <v>137569</v>
      </c>
      <c r="B479" s="77" t="s">
        <v>2579</v>
      </c>
    </row>
    <row r="480" spans="1:2" x14ac:dyDescent="0.25">
      <c r="A480" s="31">
        <v>137570</v>
      </c>
      <c r="B480" s="77" t="s">
        <v>2579</v>
      </c>
    </row>
    <row r="481" spans="1:3" x14ac:dyDescent="0.25">
      <c r="A481" s="31">
        <v>137571</v>
      </c>
      <c r="B481" s="77" t="s">
        <v>2579</v>
      </c>
    </row>
    <row r="482" spans="1:3" x14ac:dyDescent="0.25">
      <c r="A482" s="31">
        <v>137572</v>
      </c>
      <c r="B482" s="77" t="s">
        <v>2579</v>
      </c>
    </row>
    <row r="483" spans="1:3" x14ac:dyDescent="0.25">
      <c r="A483" s="31">
        <v>137573</v>
      </c>
      <c r="B483" s="77" t="s">
        <v>2579</v>
      </c>
    </row>
    <row r="484" spans="1:3" x14ac:dyDescent="0.25">
      <c r="A484" s="31">
        <v>137574</v>
      </c>
      <c r="B484" s="77" t="s">
        <v>2579</v>
      </c>
    </row>
    <row r="485" spans="1:3" x14ac:dyDescent="0.25">
      <c r="A485" s="31">
        <v>137575</v>
      </c>
      <c r="B485" s="77" t="s">
        <v>2579</v>
      </c>
    </row>
    <row r="486" spans="1:3" x14ac:dyDescent="0.25">
      <c r="A486" s="31">
        <v>137576</v>
      </c>
      <c r="B486" s="77" t="s">
        <v>2579</v>
      </c>
    </row>
    <row r="487" spans="1:3" x14ac:dyDescent="0.25">
      <c r="A487" s="31">
        <v>137577</v>
      </c>
      <c r="B487" s="77" t="s">
        <v>2579</v>
      </c>
    </row>
    <row r="488" spans="1:3" x14ac:dyDescent="0.25">
      <c r="A488" s="31">
        <v>137578</v>
      </c>
      <c r="B488" s="77" t="s">
        <v>2579</v>
      </c>
    </row>
    <row r="489" spans="1:3" x14ac:dyDescent="0.25">
      <c r="A489" s="31">
        <v>137579</v>
      </c>
      <c r="B489" s="77" t="s">
        <v>2579</v>
      </c>
    </row>
    <row r="490" spans="1:3" x14ac:dyDescent="0.25">
      <c r="A490" s="31">
        <v>137580</v>
      </c>
      <c r="B490" s="77" t="s">
        <v>2579</v>
      </c>
    </row>
    <row r="491" spans="1:3" x14ac:dyDescent="0.25">
      <c r="A491" s="31">
        <v>137581</v>
      </c>
      <c r="B491" s="77" t="s">
        <v>2579</v>
      </c>
    </row>
    <row r="492" spans="1:3" x14ac:dyDescent="0.25">
      <c r="A492" s="31">
        <v>137582</v>
      </c>
      <c r="B492" s="77" t="s">
        <v>2579</v>
      </c>
    </row>
    <row r="493" spans="1:3" x14ac:dyDescent="0.25">
      <c r="A493" s="31">
        <v>137583</v>
      </c>
      <c r="B493" s="77" t="s">
        <v>2579</v>
      </c>
    </row>
    <row r="494" spans="1:3" x14ac:dyDescent="0.25">
      <c r="A494" s="31">
        <v>243429</v>
      </c>
      <c r="B494" s="75">
        <v>6690</v>
      </c>
      <c r="C494" s="20" t="s">
        <v>2641</v>
      </c>
    </row>
    <row r="495" spans="1:3" x14ac:dyDescent="0.25">
      <c r="A495" s="31">
        <v>243430</v>
      </c>
      <c r="B495" s="76">
        <v>7290</v>
      </c>
      <c r="C495" s="43" t="s">
        <v>2641</v>
      </c>
    </row>
    <row r="496" spans="1:3" x14ac:dyDescent="0.25">
      <c r="A496" s="31">
        <v>243431</v>
      </c>
      <c r="B496" s="76">
        <v>7290</v>
      </c>
      <c r="C496" s="43" t="s">
        <v>2641</v>
      </c>
    </row>
    <row r="497" spans="1:3" x14ac:dyDescent="0.25">
      <c r="A497" s="31">
        <v>243432</v>
      </c>
      <c r="B497" s="76">
        <v>7290</v>
      </c>
      <c r="C497" s="43" t="s">
        <v>2641</v>
      </c>
    </row>
    <row r="498" spans="1:3" x14ac:dyDescent="0.25">
      <c r="A498" s="31">
        <v>243433</v>
      </c>
      <c r="B498" s="76">
        <v>7290</v>
      </c>
      <c r="C498" s="43" t="s">
        <v>2641</v>
      </c>
    </row>
    <row r="499" spans="1:3" x14ac:dyDescent="0.25">
      <c r="A499" s="31">
        <v>243434</v>
      </c>
      <c r="B499" s="76">
        <v>7290</v>
      </c>
      <c r="C499" s="43" t="s">
        <v>2641</v>
      </c>
    </row>
    <row r="500" spans="1:3" x14ac:dyDescent="0.25">
      <c r="A500" s="31">
        <v>243435</v>
      </c>
      <c r="B500" s="76">
        <v>7290</v>
      </c>
      <c r="C500" s="43" t="s">
        <v>2641</v>
      </c>
    </row>
    <row r="501" spans="1:3" x14ac:dyDescent="0.25">
      <c r="A501" s="31">
        <v>243436</v>
      </c>
      <c r="B501" s="76">
        <v>7290</v>
      </c>
      <c r="C501" s="43" t="s">
        <v>2641</v>
      </c>
    </row>
    <row r="502" spans="1:3" x14ac:dyDescent="0.25">
      <c r="A502" s="31">
        <v>243437</v>
      </c>
      <c r="B502" s="76">
        <v>7290</v>
      </c>
      <c r="C502" s="43" t="s">
        <v>2641</v>
      </c>
    </row>
    <row r="503" spans="1:3" x14ac:dyDescent="0.25">
      <c r="A503" s="31">
        <v>243438</v>
      </c>
      <c r="B503" s="76">
        <v>7290</v>
      </c>
      <c r="C503" s="43" t="s">
        <v>2641</v>
      </c>
    </row>
    <row r="504" spans="1:3" x14ac:dyDescent="0.25">
      <c r="A504" s="31">
        <v>243439</v>
      </c>
      <c r="B504" s="76">
        <v>7290</v>
      </c>
      <c r="C504" s="43" t="s">
        <v>2641</v>
      </c>
    </row>
    <row r="505" spans="1:3" x14ac:dyDescent="0.25">
      <c r="A505" s="31">
        <v>243440</v>
      </c>
      <c r="B505" s="76">
        <v>7290</v>
      </c>
      <c r="C505" s="43" t="s">
        <v>2641</v>
      </c>
    </row>
    <row r="506" spans="1:3" x14ac:dyDescent="0.25">
      <c r="A506" s="31">
        <v>243441</v>
      </c>
      <c r="B506" s="76">
        <v>7290</v>
      </c>
      <c r="C506" s="43" t="s">
        <v>2641</v>
      </c>
    </row>
    <row r="507" spans="1:3" x14ac:dyDescent="0.25">
      <c r="A507" s="31">
        <v>243442</v>
      </c>
      <c r="B507" s="76">
        <v>7290</v>
      </c>
      <c r="C507" s="43" t="s">
        <v>2641</v>
      </c>
    </row>
    <row r="508" spans="1:3" x14ac:dyDescent="0.25">
      <c r="A508" s="31">
        <v>243443</v>
      </c>
      <c r="B508" s="76">
        <v>7290</v>
      </c>
      <c r="C508" s="43" t="s">
        <v>2641</v>
      </c>
    </row>
    <row r="509" spans="1:3" x14ac:dyDescent="0.25">
      <c r="A509" s="31">
        <v>243444</v>
      </c>
      <c r="B509" s="76">
        <v>7290</v>
      </c>
      <c r="C509" s="43" t="s">
        <v>2641</v>
      </c>
    </row>
    <row r="510" spans="1:3" x14ac:dyDescent="0.25">
      <c r="A510" s="31">
        <v>243445</v>
      </c>
      <c r="B510" s="76">
        <v>7290</v>
      </c>
      <c r="C510" s="43" t="s">
        <v>2641</v>
      </c>
    </row>
    <row r="511" spans="1:3" x14ac:dyDescent="0.25">
      <c r="A511" s="31">
        <v>243446</v>
      </c>
      <c r="B511" s="76">
        <v>7290</v>
      </c>
      <c r="C511" s="43" t="s">
        <v>2641</v>
      </c>
    </row>
    <row r="512" spans="1:3" x14ac:dyDescent="0.25">
      <c r="A512" s="31">
        <v>137591</v>
      </c>
      <c r="B512" s="75">
        <v>4590</v>
      </c>
      <c r="C512" s="20" t="s">
        <v>2591</v>
      </c>
    </row>
    <row r="513" spans="1:3" x14ac:dyDescent="0.25">
      <c r="A513" s="31">
        <v>137592</v>
      </c>
      <c r="B513" s="76">
        <v>5190</v>
      </c>
      <c r="C513" s="43" t="s">
        <v>2591</v>
      </c>
    </row>
    <row r="514" spans="1:3" x14ac:dyDescent="0.25">
      <c r="A514" s="31">
        <v>137593</v>
      </c>
      <c r="B514" s="76">
        <v>5190</v>
      </c>
      <c r="C514" s="43" t="s">
        <v>2591</v>
      </c>
    </row>
    <row r="515" spans="1:3" x14ac:dyDescent="0.25">
      <c r="A515" s="31">
        <v>137594</v>
      </c>
      <c r="B515" s="76">
        <v>5190</v>
      </c>
      <c r="C515" s="43" t="s">
        <v>2591</v>
      </c>
    </row>
    <row r="516" spans="1:3" x14ac:dyDescent="0.25">
      <c r="A516" s="31">
        <v>137595</v>
      </c>
      <c r="B516" s="76">
        <v>5190</v>
      </c>
      <c r="C516" s="43" t="s">
        <v>2591</v>
      </c>
    </row>
    <row r="517" spans="1:3" x14ac:dyDescent="0.25">
      <c r="A517" s="31">
        <v>137596</v>
      </c>
      <c r="B517" s="76">
        <v>5190</v>
      </c>
      <c r="C517" s="43" t="s">
        <v>2591</v>
      </c>
    </row>
    <row r="518" spans="1:3" x14ac:dyDescent="0.25">
      <c r="A518" s="31">
        <v>137597</v>
      </c>
      <c r="B518" s="76">
        <v>5190</v>
      </c>
      <c r="C518" s="43" t="s">
        <v>2591</v>
      </c>
    </row>
    <row r="519" spans="1:3" x14ac:dyDescent="0.25">
      <c r="A519" s="31">
        <v>137598</v>
      </c>
      <c r="B519" s="76">
        <v>5190</v>
      </c>
      <c r="C519" s="43" t="s">
        <v>2591</v>
      </c>
    </row>
    <row r="520" spans="1:3" x14ac:dyDescent="0.25">
      <c r="A520" s="31">
        <v>137599</v>
      </c>
      <c r="B520" s="76">
        <v>5190</v>
      </c>
      <c r="C520" s="43" t="s">
        <v>2591</v>
      </c>
    </row>
    <row r="521" spans="1:3" x14ac:dyDescent="0.25">
      <c r="A521" s="31">
        <v>137600</v>
      </c>
      <c r="B521" s="76">
        <v>5190</v>
      </c>
      <c r="C521" s="43" t="s">
        <v>2591</v>
      </c>
    </row>
    <row r="522" spans="1:3" x14ac:dyDescent="0.25">
      <c r="A522" s="31">
        <v>137601</v>
      </c>
      <c r="B522" s="76">
        <v>5190</v>
      </c>
      <c r="C522" s="43" t="s">
        <v>2591</v>
      </c>
    </row>
    <row r="523" spans="1:3" x14ac:dyDescent="0.25">
      <c r="A523" s="31">
        <v>137602</v>
      </c>
      <c r="B523" s="76">
        <v>5190</v>
      </c>
      <c r="C523" s="43" t="s">
        <v>2591</v>
      </c>
    </row>
    <row r="524" spans="1:3" x14ac:dyDescent="0.25">
      <c r="A524" s="31">
        <v>137603</v>
      </c>
      <c r="B524" s="76">
        <v>5190</v>
      </c>
      <c r="C524" s="43" t="s">
        <v>2591</v>
      </c>
    </row>
    <row r="525" spans="1:3" x14ac:dyDescent="0.25">
      <c r="A525" s="31">
        <v>137604</v>
      </c>
      <c r="B525" s="76">
        <v>5190</v>
      </c>
      <c r="C525" s="43" t="s">
        <v>2591</v>
      </c>
    </row>
    <row r="526" spans="1:3" x14ac:dyDescent="0.25">
      <c r="A526" s="31">
        <v>137605</v>
      </c>
      <c r="B526" s="76">
        <v>5190</v>
      </c>
      <c r="C526" s="43" t="s">
        <v>2591</v>
      </c>
    </row>
    <row r="527" spans="1:3" x14ac:dyDescent="0.25">
      <c r="A527" s="31">
        <v>137608</v>
      </c>
      <c r="B527" s="78" t="s">
        <v>2579</v>
      </c>
    </row>
    <row r="528" spans="1:3" x14ac:dyDescent="0.25">
      <c r="A528" s="31">
        <v>137609</v>
      </c>
      <c r="B528" s="78" t="s">
        <v>2579</v>
      </c>
    </row>
    <row r="529" spans="1:2" x14ac:dyDescent="0.25">
      <c r="A529" s="31">
        <v>275604</v>
      </c>
      <c r="B529" s="78" t="s">
        <v>2579</v>
      </c>
    </row>
    <row r="530" spans="1:2" x14ac:dyDescent="0.25">
      <c r="A530" s="31">
        <v>137610</v>
      </c>
      <c r="B530" s="78" t="s">
        <v>2579</v>
      </c>
    </row>
    <row r="531" spans="1:2" x14ac:dyDescent="0.25">
      <c r="A531" s="31">
        <v>137611</v>
      </c>
      <c r="B531" s="78" t="s">
        <v>2579</v>
      </c>
    </row>
    <row r="532" spans="1:2" x14ac:dyDescent="0.25">
      <c r="A532" s="31">
        <v>137612</v>
      </c>
      <c r="B532" s="78" t="s">
        <v>2579</v>
      </c>
    </row>
    <row r="533" spans="1:2" x14ac:dyDescent="0.25">
      <c r="A533" s="31">
        <v>137613</v>
      </c>
      <c r="B533" s="78" t="s">
        <v>2579</v>
      </c>
    </row>
    <row r="534" spans="1:2" x14ac:dyDescent="0.25">
      <c r="A534" s="31">
        <v>137614</v>
      </c>
      <c r="B534" s="78" t="s">
        <v>2579</v>
      </c>
    </row>
    <row r="535" spans="1:2" x14ac:dyDescent="0.25">
      <c r="A535" s="31">
        <v>137615</v>
      </c>
      <c r="B535" s="78" t="s">
        <v>2579</v>
      </c>
    </row>
    <row r="536" spans="1:2" x14ac:dyDescent="0.25">
      <c r="A536" s="31">
        <v>137616</v>
      </c>
      <c r="B536" s="78" t="s">
        <v>2579</v>
      </c>
    </row>
    <row r="537" spans="1:2" x14ac:dyDescent="0.25">
      <c r="A537" s="31">
        <v>137617</v>
      </c>
      <c r="B537" s="78" t="s">
        <v>2579</v>
      </c>
    </row>
    <row r="538" spans="1:2" x14ac:dyDescent="0.25">
      <c r="A538" s="31">
        <v>137618</v>
      </c>
      <c r="B538" s="78" t="s">
        <v>2579</v>
      </c>
    </row>
    <row r="539" spans="1:2" x14ac:dyDescent="0.25">
      <c r="A539" s="31">
        <v>137619</v>
      </c>
      <c r="B539" s="78" t="s">
        <v>2579</v>
      </c>
    </row>
    <row r="540" spans="1:2" x14ac:dyDescent="0.25">
      <c r="A540" s="31">
        <v>137620</v>
      </c>
      <c r="B540" s="78" t="s">
        <v>2579</v>
      </c>
    </row>
    <row r="541" spans="1:2" x14ac:dyDescent="0.25">
      <c r="A541" s="31">
        <v>137621</v>
      </c>
      <c r="B541" s="78" t="s">
        <v>2579</v>
      </c>
    </row>
    <row r="542" spans="1:2" x14ac:dyDescent="0.25">
      <c r="A542" s="31">
        <v>137622</v>
      </c>
      <c r="B542" s="78" t="s">
        <v>2579</v>
      </c>
    </row>
    <row r="543" spans="1:2" x14ac:dyDescent="0.25">
      <c r="A543" s="31">
        <v>137623</v>
      </c>
      <c r="B543" s="78" t="s">
        <v>2579</v>
      </c>
    </row>
    <row r="544" spans="1:2" x14ac:dyDescent="0.25">
      <c r="A544" s="31">
        <v>137624</v>
      </c>
      <c r="B544" s="78" t="s">
        <v>2579</v>
      </c>
    </row>
    <row r="545" spans="1:2" x14ac:dyDescent="0.25">
      <c r="A545" s="31">
        <v>137625</v>
      </c>
      <c r="B545" s="78" t="s">
        <v>2579</v>
      </c>
    </row>
    <row r="546" spans="1:2" x14ac:dyDescent="0.25">
      <c r="A546" s="31">
        <v>137626</v>
      </c>
      <c r="B546" s="78" t="s">
        <v>2579</v>
      </c>
    </row>
    <row r="547" spans="1:2" x14ac:dyDescent="0.25">
      <c r="A547" s="31">
        <v>257476</v>
      </c>
      <c r="B547" s="78" t="s">
        <v>2579</v>
      </c>
    </row>
    <row r="548" spans="1:2" x14ac:dyDescent="0.25">
      <c r="A548" s="31">
        <v>137627</v>
      </c>
      <c r="B548" s="78" t="s">
        <v>2579</v>
      </c>
    </row>
    <row r="549" spans="1:2" x14ac:dyDescent="0.25">
      <c r="A549" s="31">
        <v>137628</v>
      </c>
      <c r="B549" s="78" t="s">
        <v>2579</v>
      </c>
    </row>
    <row r="550" spans="1:2" x14ac:dyDescent="0.25">
      <c r="A550" s="31">
        <v>137629</v>
      </c>
      <c r="B550" s="78" t="s">
        <v>2579</v>
      </c>
    </row>
    <row r="551" spans="1:2" x14ac:dyDescent="0.25">
      <c r="A551" s="31">
        <v>137630</v>
      </c>
      <c r="B551" s="78" t="s">
        <v>2579</v>
      </c>
    </row>
    <row r="552" spans="1:2" x14ac:dyDescent="0.25">
      <c r="A552" s="31">
        <v>137631</v>
      </c>
      <c r="B552" s="78" t="s">
        <v>2579</v>
      </c>
    </row>
    <row r="553" spans="1:2" x14ac:dyDescent="0.25">
      <c r="A553" s="31">
        <v>137632</v>
      </c>
      <c r="B553" s="78" t="s">
        <v>2579</v>
      </c>
    </row>
    <row r="554" spans="1:2" x14ac:dyDescent="0.25">
      <c r="A554" s="31">
        <v>137633</v>
      </c>
      <c r="B554" s="78" t="s">
        <v>2579</v>
      </c>
    </row>
    <row r="555" spans="1:2" x14ac:dyDescent="0.25">
      <c r="A555" s="31">
        <v>137634</v>
      </c>
      <c r="B555" s="78" t="s">
        <v>2579</v>
      </c>
    </row>
    <row r="556" spans="1:2" x14ac:dyDescent="0.25">
      <c r="A556" s="31">
        <v>137635</v>
      </c>
      <c r="B556" s="78" t="s">
        <v>2579</v>
      </c>
    </row>
    <row r="557" spans="1:2" x14ac:dyDescent="0.25">
      <c r="A557" s="31">
        <v>137636</v>
      </c>
      <c r="B557" s="78" t="s">
        <v>2579</v>
      </c>
    </row>
    <row r="558" spans="1:2" x14ac:dyDescent="0.25">
      <c r="A558" s="31">
        <v>137637</v>
      </c>
      <c r="B558" s="78" t="s">
        <v>2579</v>
      </c>
    </row>
    <row r="559" spans="1:2" x14ac:dyDescent="0.25">
      <c r="A559" s="31">
        <v>137638</v>
      </c>
      <c r="B559" s="78" t="s">
        <v>2579</v>
      </c>
    </row>
    <row r="560" spans="1:2" x14ac:dyDescent="0.25">
      <c r="A560" s="31">
        <v>137639</v>
      </c>
      <c r="B560" s="78" t="s">
        <v>2579</v>
      </c>
    </row>
    <row r="561" spans="1:2" x14ac:dyDescent="0.25">
      <c r="A561" s="31">
        <v>137640</v>
      </c>
      <c r="B561" s="78" t="s">
        <v>2579</v>
      </c>
    </row>
    <row r="562" spans="1:2" x14ac:dyDescent="0.25">
      <c r="A562" s="31">
        <v>137641</v>
      </c>
      <c r="B562" s="78" t="s">
        <v>2579</v>
      </c>
    </row>
    <row r="563" spans="1:2" x14ac:dyDescent="0.25">
      <c r="A563" s="31">
        <v>137642</v>
      </c>
      <c r="B563" s="78" t="s">
        <v>2579</v>
      </c>
    </row>
    <row r="564" spans="1:2" x14ac:dyDescent="0.25">
      <c r="A564" s="31">
        <v>137643</v>
      </c>
      <c r="B564" s="78" t="s">
        <v>2579</v>
      </c>
    </row>
    <row r="565" spans="1:2" x14ac:dyDescent="0.25">
      <c r="A565" s="31">
        <v>137644</v>
      </c>
      <c r="B565" s="78" t="s">
        <v>2579</v>
      </c>
    </row>
    <row r="566" spans="1:2" x14ac:dyDescent="0.25">
      <c r="A566" s="31">
        <v>137645</v>
      </c>
      <c r="B566" s="78" t="s">
        <v>2579</v>
      </c>
    </row>
    <row r="567" spans="1:2" x14ac:dyDescent="0.25">
      <c r="A567" s="31">
        <v>137646</v>
      </c>
      <c r="B567" s="78" t="s">
        <v>2579</v>
      </c>
    </row>
    <row r="568" spans="1:2" x14ac:dyDescent="0.25">
      <c r="A568" s="31">
        <v>137647</v>
      </c>
      <c r="B568" s="78" t="s">
        <v>2579</v>
      </c>
    </row>
    <row r="569" spans="1:2" x14ac:dyDescent="0.25">
      <c r="A569" s="31">
        <v>137648</v>
      </c>
      <c r="B569" s="78" t="s">
        <v>2579</v>
      </c>
    </row>
    <row r="570" spans="1:2" x14ac:dyDescent="0.25">
      <c r="A570" s="31">
        <v>137649</v>
      </c>
      <c r="B570" s="78" t="s">
        <v>2579</v>
      </c>
    </row>
    <row r="571" spans="1:2" x14ac:dyDescent="0.25">
      <c r="A571" s="31">
        <v>137650</v>
      </c>
      <c r="B571" s="78" t="s">
        <v>2579</v>
      </c>
    </row>
    <row r="572" spans="1:2" x14ac:dyDescent="0.25">
      <c r="A572" s="31">
        <v>137651</v>
      </c>
      <c r="B572" s="78" t="s">
        <v>2579</v>
      </c>
    </row>
    <row r="573" spans="1:2" x14ac:dyDescent="0.25">
      <c r="A573" s="31">
        <v>137653</v>
      </c>
      <c r="B573" s="78" t="s">
        <v>2579</v>
      </c>
    </row>
    <row r="574" spans="1:2" x14ac:dyDescent="0.25">
      <c r="A574" s="31">
        <v>266075</v>
      </c>
      <c r="B574" s="78" t="s">
        <v>2579</v>
      </c>
    </row>
    <row r="575" spans="1:2" x14ac:dyDescent="0.25">
      <c r="A575" s="31">
        <v>137654</v>
      </c>
      <c r="B575" s="78" t="s">
        <v>2579</v>
      </c>
    </row>
    <row r="576" spans="1:2" x14ac:dyDescent="0.25">
      <c r="A576" s="31">
        <v>137655</v>
      </c>
      <c r="B576" s="78" t="s">
        <v>2579</v>
      </c>
    </row>
    <row r="577" spans="1:2" x14ac:dyDescent="0.25">
      <c r="A577" s="31">
        <v>137656</v>
      </c>
      <c r="B577" s="78" t="s">
        <v>2579</v>
      </c>
    </row>
    <row r="578" spans="1:2" x14ac:dyDescent="0.25">
      <c r="A578" s="31">
        <v>137657</v>
      </c>
      <c r="B578" s="78" t="s">
        <v>2579</v>
      </c>
    </row>
    <row r="579" spans="1:2" x14ac:dyDescent="0.25">
      <c r="A579" s="31">
        <v>137658</v>
      </c>
      <c r="B579" s="78" t="s">
        <v>2579</v>
      </c>
    </row>
    <row r="580" spans="1:2" x14ac:dyDescent="0.25">
      <c r="A580" s="31">
        <v>137659</v>
      </c>
      <c r="B580" s="78" t="s">
        <v>2579</v>
      </c>
    </row>
    <row r="581" spans="1:2" x14ac:dyDescent="0.25">
      <c r="A581" s="31">
        <v>137660</v>
      </c>
      <c r="B581" s="78" t="s">
        <v>2579</v>
      </c>
    </row>
    <row r="582" spans="1:2" x14ac:dyDescent="0.25">
      <c r="A582" s="31">
        <v>137661</v>
      </c>
      <c r="B582" s="78" t="s">
        <v>2579</v>
      </c>
    </row>
    <row r="583" spans="1:2" x14ac:dyDescent="0.25">
      <c r="A583" s="31">
        <v>137662</v>
      </c>
      <c r="B583" s="78" t="s">
        <v>2579</v>
      </c>
    </row>
    <row r="584" spans="1:2" x14ac:dyDescent="0.25">
      <c r="A584" s="31">
        <v>137663</v>
      </c>
      <c r="B584" s="78" t="s">
        <v>2579</v>
      </c>
    </row>
    <row r="585" spans="1:2" x14ac:dyDescent="0.25">
      <c r="A585" s="31">
        <v>137664</v>
      </c>
      <c r="B585" s="78" t="s">
        <v>2579</v>
      </c>
    </row>
    <row r="586" spans="1:2" x14ac:dyDescent="0.25">
      <c r="A586" s="31">
        <v>137665</v>
      </c>
      <c r="B586" s="78" t="s">
        <v>2579</v>
      </c>
    </row>
    <row r="587" spans="1:2" x14ac:dyDescent="0.25">
      <c r="A587" s="31">
        <v>137666</v>
      </c>
      <c r="B587" s="78" t="s">
        <v>2579</v>
      </c>
    </row>
    <row r="588" spans="1:2" x14ac:dyDescent="0.25">
      <c r="A588" s="31">
        <v>137667</v>
      </c>
      <c r="B588" s="78" t="s">
        <v>2579</v>
      </c>
    </row>
    <row r="589" spans="1:2" x14ac:dyDescent="0.25">
      <c r="A589" s="31">
        <v>137668</v>
      </c>
      <c r="B589" s="78" t="s">
        <v>2579</v>
      </c>
    </row>
    <row r="590" spans="1:2" x14ac:dyDescent="0.25">
      <c r="A590" s="31">
        <v>137669</v>
      </c>
      <c r="B590" s="78" t="s">
        <v>2579</v>
      </c>
    </row>
    <row r="591" spans="1:2" x14ac:dyDescent="0.25">
      <c r="A591" s="31">
        <v>137670</v>
      </c>
      <c r="B591" s="78" t="s">
        <v>2579</v>
      </c>
    </row>
    <row r="592" spans="1:2" x14ac:dyDescent="0.25">
      <c r="A592" s="31">
        <v>137671</v>
      </c>
      <c r="B592" s="78" t="s">
        <v>2579</v>
      </c>
    </row>
    <row r="593" spans="1:2" x14ac:dyDescent="0.25">
      <c r="A593" s="31">
        <v>257477</v>
      </c>
      <c r="B593" s="78" t="s">
        <v>2579</v>
      </c>
    </row>
    <row r="594" spans="1:2" x14ac:dyDescent="0.25">
      <c r="A594" s="31">
        <v>137672</v>
      </c>
      <c r="B594" s="78" t="s">
        <v>2579</v>
      </c>
    </row>
    <row r="595" spans="1:2" x14ac:dyDescent="0.25">
      <c r="A595" s="31">
        <v>137673</v>
      </c>
      <c r="B595" s="78" t="s">
        <v>2579</v>
      </c>
    </row>
    <row r="596" spans="1:2" x14ac:dyDescent="0.25">
      <c r="A596" s="31">
        <v>137674</v>
      </c>
      <c r="B596" s="78" t="s">
        <v>2579</v>
      </c>
    </row>
    <row r="597" spans="1:2" x14ac:dyDescent="0.25">
      <c r="A597" s="31">
        <v>137675</v>
      </c>
      <c r="B597" s="78" t="s">
        <v>2579</v>
      </c>
    </row>
    <row r="598" spans="1:2" x14ac:dyDescent="0.25">
      <c r="A598" s="31">
        <v>137676</v>
      </c>
      <c r="B598" s="78" t="s">
        <v>2579</v>
      </c>
    </row>
    <row r="599" spans="1:2" x14ac:dyDescent="0.25">
      <c r="A599" s="31">
        <v>137677</v>
      </c>
      <c r="B599" s="78" t="s">
        <v>2579</v>
      </c>
    </row>
    <row r="600" spans="1:2" x14ac:dyDescent="0.25">
      <c r="A600" s="31">
        <v>137678</v>
      </c>
      <c r="B600" s="78" t="s">
        <v>2579</v>
      </c>
    </row>
    <row r="601" spans="1:2" x14ac:dyDescent="0.25">
      <c r="A601" s="31">
        <v>137679</v>
      </c>
      <c r="B601" s="78" t="s">
        <v>2579</v>
      </c>
    </row>
    <row r="602" spans="1:2" x14ac:dyDescent="0.25">
      <c r="A602" s="31">
        <v>137680</v>
      </c>
      <c r="B602" s="78" t="s">
        <v>2579</v>
      </c>
    </row>
    <row r="603" spans="1:2" x14ac:dyDescent="0.25">
      <c r="A603" s="31">
        <v>137681</v>
      </c>
      <c r="B603" s="78" t="s">
        <v>2579</v>
      </c>
    </row>
    <row r="604" spans="1:2" x14ac:dyDescent="0.25">
      <c r="A604" s="31">
        <v>137682</v>
      </c>
      <c r="B604" s="78" t="s">
        <v>2579</v>
      </c>
    </row>
    <row r="605" spans="1:2" x14ac:dyDescent="0.25">
      <c r="A605" s="31">
        <v>137683</v>
      </c>
      <c r="B605" s="78" t="s">
        <v>2579</v>
      </c>
    </row>
    <row r="606" spans="1:2" x14ac:dyDescent="0.25">
      <c r="A606" s="31">
        <v>137684</v>
      </c>
      <c r="B606" s="78" t="s">
        <v>2579</v>
      </c>
    </row>
    <row r="607" spans="1:2" x14ac:dyDescent="0.25">
      <c r="A607" s="31">
        <v>137685</v>
      </c>
      <c r="B607" s="78" t="s">
        <v>2579</v>
      </c>
    </row>
    <row r="608" spans="1:2" x14ac:dyDescent="0.25">
      <c r="A608" s="31">
        <v>137686</v>
      </c>
      <c r="B608" s="78" t="s">
        <v>2579</v>
      </c>
    </row>
    <row r="609" spans="1:3" x14ac:dyDescent="0.25">
      <c r="A609" s="31">
        <v>137687</v>
      </c>
      <c r="B609" s="78" t="s">
        <v>2579</v>
      </c>
    </row>
    <row r="610" spans="1:3" x14ac:dyDescent="0.25">
      <c r="A610" s="31">
        <v>137688</v>
      </c>
      <c r="B610" s="78" t="s">
        <v>2579</v>
      </c>
    </row>
    <row r="611" spans="1:3" x14ac:dyDescent="0.25">
      <c r="A611" s="31">
        <v>137689</v>
      </c>
      <c r="B611" s="78" t="s">
        <v>2579</v>
      </c>
    </row>
    <row r="612" spans="1:3" x14ac:dyDescent="0.25">
      <c r="A612" s="31">
        <v>137690</v>
      </c>
      <c r="B612" s="78" t="s">
        <v>2579</v>
      </c>
    </row>
    <row r="613" spans="1:3" x14ac:dyDescent="0.25">
      <c r="A613" s="31">
        <v>137691</v>
      </c>
      <c r="B613" s="78" t="s">
        <v>2579</v>
      </c>
    </row>
    <row r="614" spans="1:3" x14ac:dyDescent="0.25">
      <c r="A614" s="31">
        <v>137692</v>
      </c>
      <c r="B614" s="78" t="s">
        <v>2579</v>
      </c>
    </row>
    <row r="615" spans="1:3" x14ac:dyDescent="0.25">
      <c r="A615" s="31">
        <v>137693</v>
      </c>
      <c r="B615" s="78" t="s">
        <v>2579</v>
      </c>
    </row>
    <row r="616" spans="1:3" x14ac:dyDescent="0.25">
      <c r="A616" s="31">
        <v>137694</v>
      </c>
      <c r="B616" s="78" t="s">
        <v>2579</v>
      </c>
    </row>
    <row r="617" spans="1:3" x14ac:dyDescent="0.25">
      <c r="A617" s="31">
        <v>137695</v>
      </c>
      <c r="B617" s="78" t="s">
        <v>2579</v>
      </c>
    </row>
    <row r="618" spans="1:3" x14ac:dyDescent="0.25">
      <c r="A618" s="31">
        <v>137696</v>
      </c>
      <c r="B618" s="78" t="s">
        <v>2579</v>
      </c>
    </row>
    <row r="619" spans="1:3" x14ac:dyDescent="0.25">
      <c r="A619" s="31">
        <v>137725</v>
      </c>
      <c r="B619" s="75">
        <v>3190</v>
      </c>
      <c r="C619" s="20" t="s">
        <v>2596</v>
      </c>
    </row>
    <row r="620" spans="1:3" x14ac:dyDescent="0.25">
      <c r="A620" s="31">
        <v>137726</v>
      </c>
      <c r="B620" s="77" t="s">
        <v>2579</v>
      </c>
    </row>
    <row r="621" spans="1:3" x14ac:dyDescent="0.25">
      <c r="A621" s="31">
        <v>137727</v>
      </c>
      <c r="B621" s="77" t="s">
        <v>2579</v>
      </c>
    </row>
    <row r="622" spans="1:3" x14ac:dyDescent="0.25">
      <c r="A622" s="31">
        <v>137728</v>
      </c>
      <c r="B622" s="77" t="s">
        <v>2579</v>
      </c>
    </row>
    <row r="623" spans="1:3" x14ac:dyDescent="0.25">
      <c r="A623" s="31">
        <v>137729</v>
      </c>
      <c r="B623" s="77" t="s">
        <v>2579</v>
      </c>
    </row>
    <row r="624" spans="1:3" x14ac:dyDescent="0.25">
      <c r="A624" s="31">
        <v>137730</v>
      </c>
      <c r="B624" s="77" t="s">
        <v>2579</v>
      </c>
    </row>
    <row r="625" spans="1:2" x14ac:dyDescent="0.25">
      <c r="A625" s="31">
        <v>137731</v>
      </c>
      <c r="B625" s="77" t="s">
        <v>2579</v>
      </c>
    </row>
    <row r="626" spans="1:2" x14ac:dyDescent="0.25">
      <c r="A626" s="31">
        <v>137732</v>
      </c>
      <c r="B626" s="77" t="s">
        <v>2579</v>
      </c>
    </row>
    <row r="627" spans="1:2" x14ac:dyDescent="0.25">
      <c r="A627" s="31">
        <v>137733</v>
      </c>
      <c r="B627" s="77" t="s">
        <v>2579</v>
      </c>
    </row>
    <row r="628" spans="1:2" x14ac:dyDescent="0.25">
      <c r="A628" s="31">
        <v>137734</v>
      </c>
      <c r="B628" s="77" t="s">
        <v>2579</v>
      </c>
    </row>
    <row r="629" spans="1:2" x14ac:dyDescent="0.25">
      <c r="A629" s="31">
        <v>137735</v>
      </c>
      <c r="B629" s="77" t="s">
        <v>2579</v>
      </c>
    </row>
    <row r="630" spans="1:2" x14ac:dyDescent="0.25">
      <c r="A630" s="31">
        <v>137736</v>
      </c>
      <c r="B630" s="77" t="s">
        <v>2579</v>
      </c>
    </row>
    <row r="631" spans="1:2" x14ac:dyDescent="0.25">
      <c r="A631" s="31">
        <v>257479</v>
      </c>
      <c r="B631" s="77" t="s">
        <v>2579</v>
      </c>
    </row>
    <row r="632" spans="1:2" x14ac:dyDescent="0.25">
      <c r="A632" s="31">
        <v>137737</v>
      </c>
      <c r="B632" s="77" t="s">
        <v>2579</v>
      </c>
    </row>
    <row r="633" spans="1:2" x14ac:dyDescent="0.25">
      <c r="A633" s="31">
        <v>137738</v>
      </c>
      <c r="B633" s="77" t="s">
        <v>2579</v>
      </c>
    </row>
    <row r="634" spans="1:2" x14ac:dyDescent="0.25">
      <c r="A634" s="31">
        <v>137739</v>
      </c>
      <c r="B634" s="77" t="s">
        <v>2579</v>
      </c>
    </row>
    <row r="635" spans="1:2" x14ac:dyDescent="0.25">
      <c r="A635" s="31">
        <v>137740</v>
      </c>
      <c r="B635" s="77" t="s">
        <v>2579</v>
      </c>
    </row>
    <row r="636" spans="1:2" x14ac:dyDescent="0.25">
      <c r="A636" s="31">
        <v>137741</v>
      </c>
      <c r="B636" s="77" t="s">
        <v>2579</v>
      </c>
    </row>
    <row r="637" spans="1:2" x14ac:dyDescent="0.25">
      <c r="A637" s="31">
        <v>137742</v>
      </c>
      <c r="B637" s="77" t="s">
        <v>2579</v>
      </c>
    </row>
    <row r="638" spans="1:2" x14ac:dyDescent="0.25">
      <c r="A638" s="31">
        <v>137743</v>
      </c>
      <c r="B638" s="77" t="s">
        <v>2579</v>
      </c>
    </row>
    <row r="639" spans="1:2" x14ac:dyDescent="0.25">
      <c r="A639" s="31">
        <v>137744</v>
      </c>
      <c r="B639" s="77" t="s">
        <v>2579</v>
      </c>
    </row>
    <row r="640" spans="1:2" x14ac:dyDescent="0.25">
      <c r="A640" s="31">
        <v>137745</v>
      </c>
      <c r="B640" s="77" t="s">
        <v>2579</v>
      </c>
    </row>
    <row r="641" spans="1:3" x14ac:dyDescent="0.25">
      <c r="A641" s="31">
        <v>137746</v>
      </c>
      <c r="B641" s="77" t="s">
        <v>2579</v>
      </c>
    </row>
    <row r="642" spans="1:3" x14ac:dyDescent="0.25">
      <c r="A642" s="31">
        <v>137747</v>
      </c>
      <c r="B642" s="77" t="s">
        <v>2579</v>
      </c>
    </row>
    <row r="643" spans="1:3" x14ac:dyDescent="0.25">
      <c r="A643" s="31">
        <v>137748</v>
      </c>
      <c r="B643" s="77" t="s">
        <v>2579</v>
      </c>
    </row>
    <row r="644" spans="1:3" x14ac:dyDescent="0.25">
      <c r="A644" s="31">
        <v>137749</v>
      </c>
      <c r="B644" s="77" t="s">
        <v>2579</v>
      </c>
    </row>
    <row r="645" spans="1:3" x14ac:dyDescent="0.25">
      <c r="A645" s="31">
        <v>137750</v>
      </c>
      <c r="B645" s="77" t="s">
        <v>2579</v>
      </c>
    </row>
    <row r="646" spans="1:3" x14ac:dyDescent="0.25">
      <c r="A646" s="31">
        <v>137698</v>
      </c>
      <c r="B646" s="75">
        <v>6405</v>
      </c>
      <c r="C646" s="20" t="s">
        <v>2605</v>
      </c>
    </row>
    <row r="647" spans="1:3" x14ac:dyDescent="0.25">
      <c r="A647" s="31">
        <v>137699</v>
      </c>
      <c r="B647" s="75">
        <v>6990</v>
      </c>
      <c r="C647" s="20" t="s">
        <v>2605</v>
      </c>
    </row>
    <row r="648" spans="1:3" x14ac:dyDescent="0.25">
      <c r="A648" s="31">
        <v>137700</v>
      </c>
      <c r="B648" s="75">
        <v>6990</v>
      </c>
      <c r="C648" s="20" t="s">
        <v>2605</v>
      </c>
    </row>
    <row r="649" spans="1:3" x14ac:dyDescent="0.25">
      <c r="A649" s="31">
        <v>137701</v>
      </c>
      <c r="B649" s="75">
        <v>6990</v>
      </c>
      <c r="C649" s="20" t="s">
        <v>2605</v>
      </c>
    </row>
    <row r="650" spans="1:3" x14ac:dyDescent="0.25">
      <c r="A650" s="31">
        <v>137702</v>
      </c>
      <c r="B650" s="75">
        <v>6990</v>
      </c>
      <c r="C650" s="20" t="s">
        <v>2605</v>
      </c>
    </row>
    <row r="651" spans="1:3" x14ac:dyDescent="0.25">
      <c r="A651" s="31">
        <v>137703</v>
      </c>
      <c r="B651" s="75">
        <v>6990</v>
      </c>
      <c r="C651" s="20" t="s">
        <v>2605</v>
      </c>
    </row>
    <row r="652" spans="1:3" x14ac:dyDescent="0.25">
      <c r="A652" s="31">
        <v>137704</v>
      </c>
      <c r="B652" s="75">
        <v>6990</v>
      </c>
      <c r="C652" s="20" t="s">
        <v>2605</v>
      </c>
    </row>
    <row r="653" spans="1:3" x14ac:dyDescent="0.25">
      <c r="A653" s="31">
        <v>137705</v>
      </c>
      <c r="B653" s="75">
        <v>6990</v>
      </c>
      <c r="C653" s="20" t="s">
        <v>2605</v>
      </c>
    </row>
    <row r="654" spans="1:3" x14ac:dyDescent="0.25">
      <c r="A654" s="31">
        <v>137706</v>
      </c>
      <c r="B654" s="75">
        <v>6990</v>
      </c>
      <c r="C654" s="20" t="s">
        <v>2605</v>
      </c>
    </row>
    <row r="655" spans="1:3" x14ac:dyDescent="0.25">
      <c r="A655" s="31">
        <v>137707</v>
      </c>
      <c r="B655" s="75">
        <v>6990</v>
      </c>
      <c r="C655" s="20" t="s">
        <v>2605</v>
      </c>
    </row>
    <row r="656" spans="1:3" x14ac:dyDescent="0.25">
      <c r="A656" s="31">
        <v>137708</v>
      </c>
      <c r="B656" s="75">
        <v>6990</v>
      </c>
      <c r="C656" s="20" t="s">
        <v>2605</v>
      </c>
    </row>
    <row r="657" spans="1:3" x14ac:dyDescent="0.25">
      <c r="A657" s="31">
        <v>137709</v>
      </c>
      <c r="B657" s="75">
        <v>6990</v>
      </c>
      <c r="C657" s="20" t="s">
        <v>2605</v>
      </c>
    </row>
    <row r="658" spans="1:3" x14ac:dyDescent="0.25">
      <c r="A658" s="31">
        <v>257478</v>
      </c>
      <c r="B658" s="75">
        <v>6990</v>
      </c>
      <c r="C658" s="20" t="s">
        <v>2605</v>
      </c>
    </row>
    <row r="659" spans="1:3" x14ac:dyDescent="0.25">
      <c r="A659" s="31">
        <v>137710</v>
      </c>
      <c r="B659" s="75">
        <v>6990</v>
      </c>
      <c r="C659" s="20" t="s">
        <v>2605</v>
      </c>
    </row>
    <row r="660" spans="1:3" x14ac:dyDescent="0.25">
      <c r="A660" s="31">
        <v>137711</v>
      </c>
      <c r="B660" s="75">
        <v>6990</v>
      </c>
      <c r="C660" s="20" t="s">
        <v>2605</v>
      </c>
    </row>
    <row r="661" spans="1:3" x14ac:dyDescent="0.25">
      <c r="A661" s="31">
        <v>137712</v>
      </c>
      <c r="B661" s="75">
        <v>6990</v>
      </c>
      <c r="C661" s="20" t="s">
        <v>2605</v>
      </c>
    </row>
    <row r="662" spans="1:3" x14ac:dyDescent="0.25">
      <c r="A662" s="31">
        <v>137713</v>
      </c>
      <c r="B662" s="75">
        <v>6990</v>
      </c>
      <c r="C662" s="20" t="s">
        <v>2605</v>
      </c>
    </row>
    <row r="663" spans="1:3" x14ac:dyDescent="0.25">
      <c r="A663" s="31">
        <v>137714</v>
      </c>
      <c r="B663" s="75">
        <v>6990</v>
      </c>
      <c r="C663" s="20" t="s">
        <v>2605</v>
      </c>
    </row>
    <row r="664" spans="1:3" x14ac:dyDescent="0.25">
      <c r="A664" s="31">
        <v>137715</v>
      </c>
      <c r="B664" s="75">
        <v>6990</v>
      </c>
      <c r="C664" s="20" t="s">
        <v>2605</v>
      </c>
    </row>
    <row r="665" spans="1:3" x14ac:dyDescent="0.25">
      <c r="A665" s="31">
        <v>137716</v>
      </c>
      <c r="B665" s="75">
        <v>6990</v>
      </c>
      <c r="C665" s="20" t="s">
        <v>2605</v>
      </c>
    </row>
    <row r="666" spans="1:3" x14ac:dyDescent="0.25">
      <c r="A666" s="31">
        <v>137717</v>
      </c>
      <c r="B666" s="75">
        <v>6990</v>
      </c>
      <c r="C666" s="20" t="s">
        <v>2605</v>
      </c>
    </row>
    <row r="667" spans="1:3" x14ac:dyDescent="0.25">
      <c r="A667" s="31">
        <v>137718</v>
      </c>
      <c r="B667" s="75">
        <v>6990</v>
      </c>
      <c r="C667" s="20" t="s">
        <v>2605</v>
      </c>
    </row>
    <row r="668" spans="1:3" x14ac:dyDescent="0.25">
      <c r="A668" s="31">
        <v>137719</v>
      </c>
      <c r="B668" s="75">
        <v>6990</v>
      </c>
      <c r="C668" s="20" t="s">
        <v>2605</v>
      </c>
    </row>
    <row r="669" spans="1:3" x14ac:dyDescent="0.25">
      <c r="A669" s="31">
        <v>137720</v>
      </c>
      <c r="B669" s="75">
        <v>6990</v>
      </c>
      <c r="C669" s="20" t="s">
        <v>2605</v>
      </c>
    </row>
    <row r="670" spans="1:3" x14ac:dyDescent="0.25">
      <c r="A670" s="31">
        <v>137721</v>
      </c>
      <c r="B670" s="75">
        <v>6990</v>
      </c>
      <c r="C670" s="20" t="s">
        <v>2605</v>
      </c>
    </row>
    <row r="671" spans="1:3" x14ac:dyDescent="0.25">
      <c r="A671" s="31">
        <v>137722</v>
      </c>
      <c r="B671" s="75">
        <v>6990</v>
      </c>
      <c r="C671" s="20" t="s">
        <v>2605</v>
      </c>
    </row>
    <row r="672" spans="1:3" x14ac:dyDescent="0.25">
      <c r="A672" s="31">
        <v>137723</v>
      </c>
      <c r="B672" s="75">
        <v>6990</v>
      </c>
      <c r="C672" s="20" t="s">
        <v>2605</v>
      </c>
    </row>
    <row r="673" spans="1:3" x14ac:dyDescent="0.25">
      <c r="A673" s="31">
        <v>137752</v>
      </c>
      <c r="B673" s="75">
        <v>3290</v>
      </c>
      <c r="C673" s="20" t="s">
        <v>2595</v>
      </c>
    </row>
    <row r="674" spans="1:3" x14ac:dyDescent="0.25">
      <c r="A674" s="31">
        <v>137753</v>
      </c>
      <c r="B674" s="77" t="s">
        <v>2579</v>
      </c>
    </row>
    <row r="675" spans="1:3" x14ac:dyDescent="0.25">
      <c r="A675" s="31">
        <v>137754</v>
      </c>
      <c r="B675" s="77" t="s">
        <v>2579</v>
      </c>
    </row>
    <row r="676" spans="1:3" x14ac:dyDescent="0.25">
      <c r="A676" s="31">
        <v>137755</v>
      </c>
      <c r="B676" s="77" t="s">
        <v>2579</v>
      </c>
    </row>
    <row r="677" spans="1:3" x14ac:dyDescent="0.25">
      <c r="A677" s="31">
        <v>137756</v>
      </c>
      <c r="B677" s="77" t="s">
        <v>2579</v>
      </c>
    </row>
    <row r="678" spans="1:3" x14ac:dyDescent="0.25">
      <c r="A678" s="31">
        <v>137757</v>
      </c>
      <c r="B678" s="77" t="s">
        <v>2579</v>
      </c>
    </row>
    <row r="679" spans="1:3" x14ac:dyDescent="0.25">
      <c r="A679" s="31">
        <v>137758</v>
      </c>
      <c r="B679" s="77" t="s">
        <v>2579</v>
      </c>
    </row>
    <row r="680" spans="1:3" x14ac:dyDescent="0.25">
      <c r="A680" s="31">
        <v>137759</v>
      </c>
      <c r="B680" s="77" t="s">
        <v>2579</v>
      </c>
    </row>
    <row r="681" spans="1:3" x14ac:dyDescent="0.25">
      <c r="A681" s="31">
        <v>137760</v>
      </c>
      <c r="B681" s="77" t="s">
        <v>2579</v>
      </c>
    </row>
    <row r="682" spans="1:3" x14ac:dyDescent="0.25">
      <c r="A682" s="31">
        <v>137761</v>
      </c>
      <c r="B682" s="77" t="s">
        <v>2579</v>
      </c>
    </row>
    <row r="683" spans="1:3" x14ac:dyDescent="0.25">
      <c r="A683" s="31">
        <v>137762</v>
      </c>
      <c r="B683" s="77" t="s">
        <v>2579</v>
      </c>
    </row>
    <row r="684" spans="1:3" x14ac:dyDescent="0.25">
      <c r="A684" s="31">
        <v>137763</v>
      </c>
      <c r="B684" s="77" t="s">
        <v>2579</v>
      </c>
    </row>
    <row r="685" spans="1:3" x14ac:dyDescent="0.25">
      <c r="A685" s="31">
        <v>137764</v>
      </c>
      <c r="B685" s="77" t="s">
        <v>2579</v>
      </c>
    </row>
    <row r="686" spans="1:3" x14ac:dyDescent="0.25">
      <c r="A686" s="31">
        <v>137765</v>
      </c>
      <c r="B686" s="77" t="s">
        <v>2579</v>
      </c>
    </row>
    <row r="687" spans="1:3" x14ac:dyDescent="0.25">
      <c r="A687" s="31">
        <v>137766</v>
      </c>
      <c r="B687" s="77" t="s">
        <v>2579</v>
      </c>
    </row>
    <row r="688" spans="1:3" x14ac:dyDescent="0.25">
      <c r="A688" s="31">
        <v>137767</v>
      </c>
      <c r="B688" s="77" t="s">
        <v>2579</v>
      </c>
    </row>
    <row r="689" spans="1:2" x14ac:dyDescent="0.25">
      <c r="A689" s="31">
        <v>137768</v>
      </c>
      <c r="B689" s="77" t="s">
        <v>2579</v>
      </c>
    </row>
    <row r="690" spans="1:2" x14ac:dyDescent="0.25">
      <c r="A690" s="31">
        <v>137769</v>
      </c>
      <c r="B690" s="77" t="s">
        <v>2579</v>
      </c>
    </row>
    <row r="691" spans="1:2" x14ac:dyDescent="0.25">
      <c r="A691" s="31">
        <v>137770</v>
      </c>
      <c r="B691" s="77" t="s">
        <v>2579</v>
      </c>
    </row>
    <row r="692" spans="1:2" x14ac:dyDescent="0.25">
      <c r="A692" s="31">
        <v>243447</v>
      </c>
      <c r="B692" s="77" t="s">
        <v>2579</v>
      </c>
    </row>
    <row r="693" spans="1:2" x14ac:dyDescent="0.25">
      <c r="A693" s="31">
        <v>137771</v>
      </c>
      <c r="B693" s="77" t="s">
        <v>2579</v>
      </c>
    </row>
    <row r="694" spans="1:2" x14ac:dyDescent="0.25">
      <c r="A694" s="31">
        <v>137772</v>
      </c>
      <c r="B694" s="77" t="s">
        <v>2579</v>
      </c>
    </row>
    <row r="695" spans="1:2" x14ac:dyDescent="0.25">
      <c r="A695" s="31">
        <v>137773</v>
      </c>
      <c r="B695" s="77" t="s">
        <v>2579</v>
      </c>
    </row>
    <row r="696" spans="1:2" x14ac:dyDescent="0.25">
      <c r="A696" s="31">
        <v>137774</v>
      </c>
      <c r="B696" s="77" t="s">
        <v>2579</v>
      </c>
    </row>
    <row r="697" spans="1:2" x14ac:dyDescent="0.25">
      <c r="A697" s="31">
        <v>137775</v>
      </c>
      <c r="B697" s="77" t="s">
        <v>2579</v>
      </c>
    </row>
    <row r="698" spans="1:2" x14ac:dyDescent="0.25">
      <c r="A698" s="31">
        <v>137776</v>
      </c>
      <c r="B698" s="77" t="s">
        <v>2579</v>
      </c>
    </row>
    <row r="699" spans="1:2" x14ac:dyDescent="0.25">
      <c r="A699" s="31">
        <v>137777</v>
      </c>
      <c r="B699" s="77" t="s">
        <v>2579</v>
      </c>
    </row>
    <row r="700" spans="1:2" x14ac:dyDescent="0.25">
      <c r="A700" s="31">
        <v>137778</v>
      </c>
      <c r="B700" s="77" t="s">
        <v>2579</v>
      </c>
    </row>
    <row r="701" spans="1:2" x14ac:dyDescent="0.25">
      <c r="A701" s="31">
        <v>137779</v>
      </c>
      <c r="B701" s="77" t="s">
        <v>2579</v>
      </c>
    </row>
    <row r="702" spans="1:2" x14ac:dyDescent="0.25">
      <c r="A702" s="31">
        <v>137780</v>
      </c>
      <c r="B702" s="77" t="s">
        <v>2579</v>
      </c>
    </row>
    <row r="703" spans="1:2" x14ac:dyDescent="0.25">
      <c r="A703" s="31">
        <v>137781</v>
      </c>
      <c r="B703" s="77" t="s">
        <v>2579</v>
      </c>
    </row>
    <row r="704" spans="1:2" x14ac:dyDescent="0.25">
      <c r="A704" s="31">
        <v>137782</v>
      </c>
      <c r="B704" s="77" t="s">
        <v>2579</v>
      </c>
    </row>
    <row r="705" spans="1:2" x14ac:dyDescent="0.25">
      <c r="A705" s="31">
        <v>137783</v>
      </c>
      <c r="B705" s="77" t="s">
        <v>2579</v>
      </c>
    </row>
    <row r="706" spans="1:2" x14ac:dyDescent="0.25">
      <c r="A706" s="31">
        <v>137784</v>
      </c>
      <c r="B706" s="77" t="s">
        <v>2579</v>
      </c>
    </row>
    <row r="707" spans="1:2" x14ac:dyDescent="0.25">
      <c r="A707" s="31">
        <v>137785</v>
      </c>
      <c r="B707" s="77" t="s">
        <v>2579</v>
      </c>
    </row>
    <row r="708" spans="1:2" x14ac:dyDescent="0.25">
      <c r="A708" s="31">
        <v>137786</v>
      </c>
      <c r="B708" s="77" t="s">
        <v>2579</v>
      </c>
    </row>
    <row r="709" spans="1:2" x14ac:dyDescent="0.25">
      <c r="A709" s="31">
        <v>137787</v>
      </c>
      <c r="B709" s="77" t="s">
        <v>2579</v>
      </c>
    </row>
    <row r="710" spans="1:2" x14ac:dyDescent="0.25">
      <c r="A710" s="31">
        <v>137788</v>
      </c>
      <c r="B710" s="77" t="s">
        <v>2579</v>
      </c>
    </row>
    <row r="711" spans="1:2" x14ac:dyDescent="0.25">
      <c r="A711" s="31">
        <v>137789</v>
      </c>
      <c r="B711" s="77" t="s">
        <v>2579</v>
      </c>
    </row>
    <row r="712" spans="1:2" x14ac:dyDescent="0.25">
      <c r="A712" s="31">
        <v>137790</v>
      </c>
      <c r="B712" s="77" t="s">
        <v>2579</v>
      </c>
    </row>
    <row r="713" spans="1:2" x14ac:dyDescent="0.25">
      <c r="A713" s="31">
        <v>137791</v>
      </c>
      <c r="B713" s="77" t="s">
        <v>2579</v>
      </c>
    </row>
    <row r="714" spans="1:2" x14ac:dyDescent="0.25">
      <c r="A714" s="31">
        <v>137792</v>
      </c>
      <c r="B714" s="77" t="s">
        <v>2579</v>
      </c>
    </row>
    <row r="715" spans="1:2" x14ac:dyDescent="0.25">
      <c r="A715" s="31">
        <v>137793</v>
      </c>
      <c r="B715" s="77" t="s">
        <v>2579</v>
      </c>
    </row>
    <row r="716" spans="1:2" x14ac:dyDescent="0.25">
      <c r="A716" s="31">
        <v>137794</v>
      </c>
      <c r="B716" s="77" t="s">
        <v>2579</v>
      </c>
    </row>
    <row r="717" spans="1:2" x14ac:dyDescent="0.25">
      <c r="A717" s="31">
        <v>137795</v>
      </c>
      <c r="B717" s="77" t="s">
        <v>2579</v>
      </c>
    </row>
    <row r="718" spans="1:2" x14ac:dyDescent="0.25">
      <c r="A718" s="31">
        <v>137824</v>
      </c>
      <c r="B718" s="78" t="s">
        <v>2579</v>
      </c>
    </row>
    <row r="719" spans="1:2" x14ac:dyDescent="0.25">
      <c r="A719" s="31">
        <v>137825</v>
      </c>
      <c r="B719" s="78" t="s">
        <v>2579</v>
      </c>
    </row>
    <row r="720" spans="1:2" x14ac:dyDescent="0.25">
      <c r="A720" s="31">
        <v>137826</v>
      </c>
      <c r="B720" s="78" t="s">
        <v>2579</v>
      </c>
    </row>
    <row r="721" spans="1:3" x14ac:dyDescent="0.25">
      <c r="A721" s="31">
        <v>137827</v>
      </c>
      <c r="B721" s="78" t="s">
        <v>2579</v>
      </c>
    </row>
    <row r="722" spans="1:3" x14ac:dyDescent="0.25">
      <c r="A722" s="31">
        <v>137828</v>
      </c>
      <c r="B722" s="78" t="s">
        <v>2579</v>
      </c>
    </row>
    <row r="723" spans="1:3" x14ac:dyDescent="0.25">
      <c r="A723" s="31">
        <v>137829</v>
      </c>
      <c r="B723" s="78" t="s">
        <v>2579</v>
      </c>
    </row>
    <row r="724" spans="1:3" x14ac:dyDescent="0.25">
      <c r="A724" s="31">
        <v>137830</v>
      </c>
      <c r="B724" s="78" t="s">
        <v>2579</v>
      </c>
    </row>
    <row r="725" spans="1:3" x14ac:dyDescent="0.25">
      <c r="A725" s="31">
        <v>137831</v>
      </c>
      <c r="B725" s="78" t="s">
        <v>2579</v>
      </c>
    </row>
    <row r="726" spans="1:3" x14ac:dyDescent="0.25">
      <c r="A726" s="31">
        <v>137832</v>
      </c>
      <c r="B726" s="78" t="s">
        <v>2579</v>
      </c>
    </row>
    <row r="727" spans="1:3" x14ac:dyDescent="0.25">
      <c r="A727" s="31">
        <v>137833</v>
      </c>
      <c r="B727" s="78" t="s">
        <v>2579</v>
      </c>
    </row>
    <row r="728" spans="1:3" x14ac:dyDescent="0.25">
      <c r="A728" s="31">
        <v>137834</v>
      </c>
      <c r="B728" s="78" t="s">
        <v>2579</v>
      </c>
    </row>
    <row r="729" spans="1:3" x14ac:dyDescent="0.25">
      <c r="A729" s="31">
        <v>137835</v>
      </c>
      <c r="B729" s="78" t="s">
        <v>2579</v>
      </c>
    </row>
    <row r="730" spans="1:3" x14ac:dyDescent="0.25">
      <c r="A730" s="31">
        <v>137836</v>
      </c>
      <c r="B730" s="78" t="s">
        <v>2579</v>
      </c>
    </row>
    <row r="731" spans="1:3" x14ac:dyDescent="0.25">
      <c r="A731" s="31">
        <v>137837</v>
      </c>
      <c r="B731" s="78" t="s">
        <v>2579</v>
      </c>
    </row>
    <row r="732" spans="1:3" x14ac:dyDescent="0.25">
      <c r="A732" s="31">
        <v>137838</v>
      </c>
      <c r="B732" s="78" t="s">
        <v>2579</v>
      </c>
    </row>
    <row r="733" spans="1:3" x14ac:dyDescent="0.25">
      <c r="A733" s="31">
        <v>137849</v>
      </c>
      <c r="B733" s="79">
        <v>3790</v>
      </c>
      <c r="C733" s="20" t="s">
        <v>2614</v>
      </c>
    </row>
    <row r="734" spans="1:3" x14ac:dyDescent="0.25">
      <c r="A734" s="31">
        <v>137850</v>
      </c>
      <c r="B734" s="78" t="s">
        <v>2579</v>
      </c>
    </row>
    <row r="735" spans="1:3" x14ac:dyDescent="0.25">
      <c r="A735" s="31">
        <v>137851</v>
      </c>
      <c r="B735" s="79">
        <v>4190</v>
      </c>
      <c r="C735" s="20" t="s">
        <v>2615</v>
      </c>
    </row>
    <row r="736" spans="1:3" x14ac:dyDescent="0.25">
      <c r="A736" s="31">
        <v>137852</v>
      </c>
      <c r="B736" s="78" t="s">
        <v>2579</v>
      </c>
    </row>
    <row r="737" spans="1:3" x14ac:dyDescent="0.25">
      <c r="A737" s="31">
        <v>137853</v>
      </c>
      <c r="B737" s="79">
        <v>4390</v>
      </c>
      <c r="C737" s="20" t="s">
        <v>2614</v>
      </c>
    </row>
    <row r="738" spans="1:3" x14ac:dyDescent="0.25">
      <c r="A738" s="31">
        <v>137854</v>
      </c>
      <c r="B738" s="78" t="s">
        <v>2579</v>
      </c>
    </row>
    <row r="739" spans="1:3" x14ac:dyDescent="0.25">
      <c r="A739" s="31">
        <v>137855</v>
      </c>
      <c r="B739" s="79">
        <v>4790</v>
      </c>
      <c r="C739" s="20" t="s">
        <v>2615</v>
      </c>
    </row>
    <row r="740" spans="1:3" x14ac:dyDescent="0.25">
      <c r="A740" s="31">
        <v>137856</v>
      </c>
      <c r="B740" s="78" t="s">
        <v>2579</v>
      </c>
    </row>
    <row r="741" spans="1:3" x14ac:dyDescent="0.25">
      <c r="A741" s="31">
        <v>137858</v>
      </c>
      <c r="B741" s="79">
        <v>3790</v>
      </c>
      <c r="C741" s="20" t="s">
        <v>2631</v>
      </c>
    </row>
    <row r="742" spans="1:3" x14ac:dyDescent="0.25">
      <c r="A742" s="31">
        <v>137859</v>
      </c>
      <c r="B742" s="78" t="s">
        <v>2579</v>
      </c>
    </row>
    <row r="743" spans="1:3" x14ac:dyDescent="0.25">
      <c r="A743" s="31">
        <v>137860</v>
      </c>
      <c r="B743" s="79">
        <v>4590</v>
      </c>
      <c r="C743" s="20" t="s">
        <v>2632</v>
      </c>
    </row>
    <row r="744" spans="1:3" x14ac:dyDescent="0.25">
      <c r="A744" s="31">
        <v>137861</v>
      </c>
      <c r="B744" s="78" t="s">
        <v>2579</v>
      </c>
    </row>
    <row r="745" spans="1:3" x14ac:dyDescent="0.25">
      <c r="A745" s="31">
        <v>137862</v>
      </c>
      <c r="B745" s="79">
        <v>4390</v>
      </c>
      <c r="C745" s="20" t="s">
        <v>2631</v>
      </c>
    </row>
    <row r="746" spans="1:3" x14ac:dyDescent="0.25">
      <c r="A746" s="31">
        <v>137863</v>
      </c>
      <c r="B746" s="78" t="s">
        <v>2579</v>
      </c>
    </row>
    <row r="747" spans="1:3" x14ac:dyDescent="0.25">
      <c r="A747" s="31">
        <v>137864</v>
      </c>
      <c r="B747" s="79">
        <v>5190</v>
      </c>
      <c r="C747" s="20" t="s">
        <v>2632</v>
      </c>
    </row>
    <row r="748" spans="1:3" x14ac:dyDescent="0.25">
      <c r="A748" s="31">
        <v>137865</v>
      </c>
      <c r="B748" s="78" t="s">
        <v>2579</v>
      </c>
    </row>
    <row r="749" spans="1:3" x14ac:dyDescent="0.25">
      <c r="A749" s="31">
        <v>137867</v>
      </c>
      <c r="B749" s="79">
        <v>4390</v>
      </c>
      <c r="C749" s="20" t="s">
        <v>2633</v>
      </c>
    </row>
    <row r="750" spans="1:3" x14ac:dyDescent="0.25">
      <c r="A750" s="31">
        <v>137868</v>
      </c>
      <c r="B750" s="78" t="s">
        <v>2579</v>
      </c>
    </row>
    <row r="751" spans="1:3" x14ac:dyDescent="0.25">
      <c r="A751" s="31">
        <v>137869</v>
      </c>
      <c r="B751" s="79">
        <v>4190</v>
      </c>
      <c r="C751" s="20" t="s">
        <v>2634</v>
      </c>
    </row>
    <row r="752" spans="1:3" x14ac:dyDescent="0.25">
      <c r="A752" s="31">
        <v>137870</v>
      </c>
      <c r="B752" s="78" t="s">
        <v>2579</v>
      </c>
    </row>
    <row r="753" spans="1:3" x14ac:dyDescent="0.25">
      <c r="A753" s="31">
        <v>137871</v>
      </c>
      <c r="B753" s="79">
        <v>4390</v>
      </c>
      <c r="C753" s="20" t="s">
        <v>2633</v>
      </c>
    </row>
    <row r="754" spans="1:3" x14ac:dyDescent="0.25">
      <c r="A754" s="31">
        <v>137872</v>
      </c>
      <c r="B754" s="78" t="s">
        <v>2579</v>
      </c>
    </row>
    <row r="755" spans="1:3" x14ac:dyDescent="0.25">
      <c r="A755" s="31">
        <v>137873</v>
      </c>
      <c r="B755" s="79">
        <v>4790</v>
      </c>
      <c r="C755" s="20" t="s">
        <v>2634</v>
      </c>
    </row>
    <row r="756" spans="1:3" x14ac:dyDescent="0.25">
      <c r="A756" s="31">
        <v>137874</v>
      </c>
      <c r="B756" s="78" t="s">
        <v>2579</v>
      </c>
    </row>
    <row r="757" spans="1:3" x14ac:dyDescent="0.25">
      <c r="A757" s="31">
        <v>137847</v>
      </c>
      <c r="B757" s="79">
        <v>3790</v>
      </c>
      <c r="C757" s="20" t="s">
        <v>2617</v>
      </c>
    </row>
    <row r="758" spans="1:3" x14ac:dyDescent="0.25">
      <c r="A758" s="31">
        <v>137841</v>
      </c>
      <c r="B758" s="79">
        <v>4390</v>
      </c>
      <c r="C758" s="20" t="s">
        <v>2617</v>
      </c>
    </row>
    <row r="759" spans="1:3" x14ac:dyDescent="0.25">
      <c r="A759" s="31">
        <v>137840</v>
      </c>
      <c r="B759" s="78" t="s">
        <v>2579</v>
      </c>
    </row>
    <row r="760" spans="1:3" x14ac:dyDescent="0.25">
      <c r="A760" s="31">
        <v>137843</v>
      </c>
      <c r="B760" s="79">
        <v>4490</v>
      </c>
      <c r="C760" s="20" t="s">
        <v>2616</v>
      </c>
    </row>
    <row r="761" spans="1:3" x14ac:dyDescent="0.25">
      <c r="A761" s="31">
        <v>137842</v>
      </c>
      <c r="B761" s="78" t="s">
        <v>2579</v>
      </c>
    </row>
    <row r="762" spans="1:3" x14ac:dyDescent="0.25">
      <c r="A762" s="31">
        <v>137844</v>
      </c>
      <c r="B762" s="78" t="s">
        <v>2579</v>
      </c>
    </row>
    <row r="763" spans="1:3" x14ac:dyDescent="0.25">
      <c r="A763" s="31">
        <v>137845</v>
      </c>
      <c r="B763" s="79">
        <v>3890</v>
      </c>
      <c r="C763" s="20" t="s">
        <v>2616</v>
      </c>
    </row>
    <row r="764" spans="1:3" x14ac:dyDescent="0.25">
      <c r="A764" s="31">
        <v>137846</v>
      </c>
      <c r="B764" s="78" t="s">
        <v>2579</v>
      </c>
    </row>
    <row r="765" spans="1:3" x14ac:dyDescent="0.25">
      <c r="A765" s="31">
        <v>137883</v>
      </c>
      <c r="B765" s="78" t="s">
        <v>2579</v>
      </c>
    </row>
    <row r="766" spans="1:3" x14ac:dyDescent="0.25">
      <c r="A766" s="31">
        <v>137877</v>
      </c>
      <c r="B766" s="78" t="s">
        <v>2579</v>
      </c>
    </row>
    <row r="767" spans="1:3" x14ac:dyDescent="0.25">
      <c r="A767" s="31">
        <v>137876</v>
      </c>
      <c r="B767" s="78" t="s">
        <v>2579</v>
      </c>
    </row>
    <row r="768" spans="1:3" x14ac:dyDescent="0.25">
      <c r="A768" s="31">
        <v>137881</v>
      </c>
      <c r="B768" s="78" t="s">
        <v>2579</v>
      </c>
    </row>
    <row r="769" spans="1:3" x14ac:dyDescent="0.25">
      <c r="A769" s="31">
        <v>137879</v>
      </c>
      <c r="B769" s="78" t="s">
        <v>2579</v>
      </c>
    </row>
    <row r="770" spans="1:3" x14ac:dyDescent="0.25">
      <c r="A770" s="31">
        <v>137878</v>
      </c>
      <c r="B770" s="78" t="s">
        <v>2579</v>
      </c>
    </row>
    <row r="771" spans="1:3" x14ac:dyDescent="0.25">
      <c r="A771" s="31">
        <v>137880</v>
      </c>
      <c r="B771" s="78" t="s">
        <v>2579</v>
      </c>
    </row>
    <row r="772" spans="1:3" x14ac:dyDescent="0.25">
      <c r="A772" s="31">
        <v>137882</v>
      </c>
      <c r="B772" s="78" t="s">
        <v>2579</v>
      </c>
    </row>
    <row r="773" spans="1:3" x14ac:dyDescent="0.25">
      <c r="A773" s="31">
        <v>137885</v>
      </c>
      <c r="B773" s="79">
        <v>4390</v>
      </c>
      <c r="C773" s="20" t="s">
        <v>2626</v>
      </c>
    </row>
    <row r="774" spans="1:3" x14ac:dyDescent="0.25">
      <c r="A774" s="31">
        <v>137886</v>
      </c>
      <c r="B774" s="78" t="s">
        <v>2579</v>
      </c>
    </row>
    <row r="775" spans="1:3" x14ac:dyDescent="0.25">
      <c r="A775" s="31">
        <v>137887</v>
      </c>
      <c r="B775" s="79">
        <v>4990</v>
      </c>
      <c r="C775" s="20" t="s">
        <v>2626</v>
      </c>
    </row>
    <row r="776" spans="1:3" x14ac:dyDescent="0.25">
      <c r="A776" s="31">
        <v>137888</v>
      </c>
      <c r="B776" s="78" t="s">
        <v>2579</v>
      </c>
    </row>
    <row r="777" spans="1:3" x14ac:dyDescent="0.25">
      <c r="A777" s="31">
        <v>137895</v>
      </c>
      <c r="B777" s="79">
        <v>4990</v>
      </c>
      <c r="C777" s="20" t="s">
        <v>2613</v>
      </c>
    </row>
    <row r="778" spans="1:3" x14ac:dyDescent="0.25">
      <c r="A778" s="31">
        <v>137896</v>
      </c>
      <c r="B778" s="78" t="s">
        <v>2579</v>
      </c>
    </row>
    <row r="779" spans="1:3" x14ac:dyDescent="0.25">
      <c r="A779" s="31">
        <v>137897</v>
      </c>
      <c r="B779" s="79">
        <v>5590</v>
      </c>
      <c r="C779" s="20" t="s">
        <v>2613</v>
      </c>
    </row>
    <row r="780" spans="1:3" x14ac:dyDescent="0.25">
      <c r="A780" s="31">
        <v>137898</v>
      </c>
      <c r="B780" s="78" t="s">
        <v>2579</v>
      </c>
    </row>
    <row r="781" spans="1:3" x14ac:dyDescent="0.25">
      <c r="A781" s="31">
        <v>137900</v>
      </c>
      <c r="B781" s="79">
        <v>4690</v>
      </c>
      <c r="C781" s="20" t="s">
        <v>2627</v>
      </c>
    </row>
    <row r="782" spans="1:3" x14ac:dyDescent="0.25">
      <c r="A782" s="31">
        <v>137901</v>
      </c>
      <c r="B782" s="78" t="s">
        <v>2579</v>
      </c>
    </row>
    <row r="783" spans="1:3" x14ac:dyDescent="0.25">
      <c r="A783" s="31">
        <v>137902</v>
      </c>
      <c r="B783" s="79">
        <v>5290</v>
      </c>
      <c r="C783" s="20" t="s">
        <v>2627</v>
      </c>
    </row>
    <row r="784" spans="1:3" x14ac:dyDescent="0.25">
      <c r="A784" s="31">
        <v>137903</v>
      </c>
      <c r="B784" s="78" t="s">
        <v>2579</v>
      </c>
    </row>
    <row r="785" spans="1:3" x14ac:dyDescent="0.25">
      <c r="A785" s="31">
        <v>137905</v>
      </c>
      <c r="B785" s="79">
        <v>4390</v>
      </c>
      <c r="C785" s="20" t="s">
        <v>2628</v>
      </c>
    </row>
    <row r="786" spans="1:3" x14ac:dyDescent="0.25">
      <c r="A786" s="31">
        <v>137906</v>
      </c>
      <c r="B786" s="78" t="s">
        <v>2579</v>
      </c>
    </row>
    <row r="787" spans="1:3" x14ac:dyDescent="0.25">
      <c r="A787" s="31">
        <v>137907</v>
      </c>
      <c r="B787" s="79">
        <v>4990</v>
      </c>
      <c r="C787" s="20" t="s">
        <v>2628</v>
      </c>
    </row>
    <row r="788" spans="1:3" x14ac:dyDescent="0.25">
      <c r="A788" s="31">
        <v>137908</v>
      </c>
      <c r="B788" s="78" t="s">
        <v>2579</v>
      </c>
    </row>
    <row r="789" spans="1:3" x14ac:dyDescent="0.25">
      <c r="A789" s="31">
        <v>137893</v>
      </c>
      <c r="B789" s="79">
        <v>4390</v>
      </c>
      <c r="C789" s="20" t="s">
        <v>2618</v>
      </c>
    </row>
    <row r="790" spans="1:3" x14ac:dyDescent="0.25">
      <c r="A790" s="31">
        <v>137891</v>
      </c>
      <c r="B790" s="79">
        <v>4990</v>
      </c>
      <c r="C790" s="20" t="s">
        <v>2618</v>
      </c>
    </row>
    <row r="791" spans="1:3" x14ac:dyDescent="0.25">
      <c r="A791" s="31">
        <v>137890</v>
      </c>
      <c r="B791" s="78" t="s">
        <v>2579</v>
      </c>
    </row>
    <row r="792" spans="1:3" x14ac:dyDescent="0.25">
      <c r="A792" s="31">
        <v>137892</v>
      </c>
      <c r="B792" s="78" t="s">
        <v>2579</v>
      </c>
    </row>
    <row r="793" spans="1:3" x14ac:dyDescent="0.25">
      <c r="A793" s="31">
        <v>137947</v>
      </c>
      <c r="B793" s="79">
        <v>4690</v>
      </c>
      <c r="C793" s="20" t="s">
        <v>2611</v>
      </c>
    </row>
    <row r="794" spans="1:3" x14ac:dyDescent="0.25">
      <c r="A794" s="31">
        <v>137948</v>
      </c>
      <c r="B794" s="78" t="s">
        <v>2579</v>
      </c>
    </row>
    <row r="795" spans="1:3" x14ac:dyDescent="0.25">
      <c r="A795" s="31">
        <v>137949</v>
      </c>
      <c r="B795" s="79">
        <v>5290</v>
      </c>
      <c r="C795" s="20" t="s">
        <v>2611</v>
      </c>
    </row>
    <row r="796" spans="1:3" x14ac:dyDescent="0.25">
      <c r="A796" s="31">
        <v>137950</v>
      </c>
      <c r="B796" s="78" t="s">
        <v>2579</v>
      </c>
    </row>
    <row r="797" spans="1:3" x14ac:dyDescent="0.25">
      <c r="A797" s="31">
        <v>137910</v>
      </c>
      <c r="B797" s="79">
        <v>3990</v>
      </c>
      <c r="C797" s="20" t="s">
        <v>2619</v>
      </c>
    </row>
    <row r="798" spans="1:3" x14ac:dyDescent="0.25">
      <c r="A798" s="31">
        <v>137911</v>
      </c>
      <c r="B798" s="78" t="s">
        <v>2579</v>
      </c>
    </row>
    <row r="799" spans="1:3" x14ac:dyDescent="0.25">
      <c r="A799" s="31">
        <v>137912</v>
      </c>
      <c r="B799" s="79">
        <v>4590</v>
      </c>
      <c r="C799" s="20" t="s">
        <v>2620</v>
      </c>
    </row>
    <row r="800" spans="1:3" x14ac:dyDescent="0.25">
      <c r="A800" s="31">
        <v>137913</v>
      </c>
      <c r="B800" s="78" t="s">
        <v>2579</v>
      </c>
    </row>
    <row r="801" spans="1:3" x14ac:dyDescent="0.25">
      <c r="A801" s="31">
        <v>137914</v>
      </c>
      <c r="B801" s="79">
        <v>4590</v>
      </c>
      <c r="C801" s="20" t="s">
        <v>2619</v>
      </c>
    </row>
    <row r="802" spans="1:3" x14ac:dyDescent="0.25">
      <c r="A802" s="31">
        <v>137915</v>
      </c>
      <c r="B802" s="78" t="s">
        <v>2579</v>
      </c>
    </row>
    <row r="803" spans="1:3" x14ac:dyDescent="0.25">
      <c r="A803" s="31">
        <v>137916</v>
      </c>
      <c r="B803" s="79">
        <v>5190</v>
      </c>
      <c r="C803" s="20" t="s">
        <v>2620</v>
      </c>
    </row>
    <row r="804" spans="1:3" x14ac:dyDescent="0.25">
      <c r="A804" s="31">
        <v>137917</v>
      </c>
      <c r="B804" s="78" t="s">
        <v>2579</v>
      </c>
    </row>
    <row r="805" spans="1:3" x14ac:dyDescent="0.25">
      <c r="A805" s="31">
        <v>137919</v>
      </c>
      <c r="B805" s="79">
        <v>4390</v>
      </c>
      <c r="C805" s="20" t="s">
        <v>2621</v>
      </c>
    </row>
    <row r="806" spans="1:3" x14ac:dyDescent="0.25">
      <c r="A806" s="31">
        <v>137920</v>
      </c>
      <c r="B806" s="78" t="s">
        <v>2579</v>
      </c>
    </row>
    <row r="807" spans="1:3" x14ac:dyDescent="0.25">
      <c r="A807" s="31">
        <v>137921</v>
      </c>
      <c r="B807" s="79">
        <v>4390</v>
      </c>
      <c r="C807" s="20" t="s">
        <v>2622</v>
      </c>
    </row>
    <row r="808" spans="1:3" x14ac:dyDescent="0.25">
      <c r="A808" s="31">
        <v>137922</v>
      </c>
      <c r="B808" s="78" t="s">
        <v>2579</v>
      </c>
    </row>
    <row r="809" spans="1:3" x14ac:dyDescent="0.25">
      <c r="A809" s="31">
        <v>137923</v>
      </c>
      <c r="B809" s="79">
        <v>4990</v>
      </c>
      <c r="C809" s="20" t="s">
        <v>2621</v>
      </c>
    </row>
    <row r="810" spans="1:3" x14ac:dyDescent="0.25">
      <c r="A810" s="31">
        <v>137924</v>
      </c>
      <c r="B810" s="78" t="s">
        <v>2579</v>
      </c>
    </row>
    <row r="811" spans="1:3" x14ac:dyDescent="0.25">
      <c r="A811" s="31">
        <v>137925</v>
      </c>
      <c r="B811" s="79">
        <v>4990</v>
      </c>
      <c r="C811" s="20" t="s">
        <v>2622</v>
      </c>
    </row>
    <row r="812" spans="1:3" x14ac:dyDescent="0.25">
      <c r="A812" s="31">
        <v>137926</v>
      </c>
      <c r="B812" s="78" t="s">
        <v>2579</v>
      </c>
    </row>
    <row r="813" spans="1:3" x14ac:dyDescent="0.25">
      <c r="A813" s="31">
        <v>137928</v>
      </c>
      <c r="B813" s="79">
        <v>3990</v>
      </c>
      <c r="C813" s="20" t="s">
        <v>2623</v>
      </c>
    </row>
    <row r="814" spans="1:3" x14ac:dyDescent="0.25">
      <c r="A814" s="31">
        <v>137929</v>
      </c>
      <c r="B814" s="78" t="s">
        <v>2579</v>
      </c>
    </row>
    <row r="815" spans="1:3" x14ac:dyDescent="0.25">
      <c r="A815" s="31">
        <v>137930</v>
      </c>
      <c r="B815" s="79">
        <v>4690</v>
      </c>
      <c r="C815" s="20" t="s">
        <v>2624</v>
      </c>
    </row>
    <row r="816" spans="1:3" x14ac:dyDescent="0.25">
      <c r="A816" s="31">
        <v>137931</v>
      </c>
      <c r="B816" s="78" t="s">
        <v>2579</v>
      </c>
    </row>
    <row r="817" spans="1:3" x14ac:dyDescent="0.25">
      <c r="A817" s="31">
        <v>137932</v>
      </c>
      <c r="B817" s="79">
        <v>4590</v>
      </c>
      <c r="C817" s="20" t="s">
        <v>2623</v>
      </c>
    </row>
    <row r="818" spans="1:3" x14ac:dyDescent="0.25">
      <c r="A818" s="31">
        <v>137933</v>
      </c>
      <c r="B818" s="78" t="s">
        <v>2579</v>
      </c>
    </row>
    <row r="819" spans="1:3" x14ac:dyDescent="0.25">
      <c r="A819" s="31">
        <v>137934</v>
      </c>
      <c r="B819" s="79">
        <v>5290</v>
      </c>
      <c r="C819" s="20" t="s">
        <v>2624</v>
      </c>
    </row>
    <row r="820" spans="1:3" x14ac:dyDescent="0.25">
      <c r="A820" s="31">
        <v>137935</v>
      </c>
      <c r="B820" s="78" t="s">
        <v>2579</v>
      </c>
    </row>
    <row r="821" spans="1:3" x14ac:dyDescent="0.25">
      <c r="A821" s="31">
        <v>137937</v>
      </c>
      <c r="B821" s="79">
        <v>3990</v>
      </c>
      <c r="C821" s="20" t="s">
        <v>2629</v>
      </c>
    </row>
    <row r="822" spans="1:3" x14ac:dyDescent="0.25">
      <c r="A822" s="31">
        <v>137938</v>
      </c>
      <c r="B822" s="78" t="s">
        <v>2579</v>
      </c>
    </row>
    <row r="823" spans="1:3" x14ac:dyDescent="0.25">
      <c r="A823" s="31">
        <v>137939</v>
      </c>
      <c r="B823" s="79">
        <v>4390</v>
      </c>
      <c r="C823" s="20" t="s">
        <v>2630</v>
      </c>
    </row>
    <row r="824" spans="1:3" x14ac:dyDescent="0.25">
      <c r="A824" s="31">
        <v>137940</v>
      </c>
      <c r="B824" s="78" t="s">
        <v>2579</v>
      </c>
    </row>
    <row r="825" spans="1:3" x14ac:dyDescent="0.25">
      <c r="A825" s="31">
        <v>137941</v>
      </c>
      <c r="B825" s="79">
        <v>4590</v>
      </c>
      <c r="C825" s="20" t="s">
        <v>2629</v>
      </c>
    </row>
    <row r="826" spans="1:3" x14ac:dyDescent="0.25">
      <c r="A826" s="31">
        <v>137942</v>
      </c>
      <c r="B826" s="78" t="s">
        <v>2579</v>
      </c>
    </row>
    <row r="827" spans="1:3" x14ac:dyDescent="0.25">
      <c r="A827" s="31">
        <v>137943</v>
      </c>
      <c r="B827" s="79">
        <v>4990</v>
      </c>
      <c r="C827" s="20" t="s">
        <v>2630</v>
      </c>
    </row>
    <row r="828" spans="1:3" x14ac:dyDescent="0.25">
      <c r="A828" s="31">
        <v>137944</v>
      </c>
      <c r="B828" s="78" t="s">
        <v>2579</v>
      </c>
    </row>
    <row r="829" spans="1:3" x14ac:dyDescent="0.25">
      <c r="A829" s="31">
        <v>137952</v>
      </c>
      <c r="B829" s="79">
        <v>4990</v>
      </c>
      <c r="C829" s="20" t="s">
        <v>2612</v>
      </c>
    </row>
    <row r="830" spans="1:3" x14ac:dyDescent="0.25">
      <c r="A830" s="31">
        <v>137953</v>
      </c>
      <c r="B830" s="78" t="s">
        <v>2579</v>
      </c>
    </row>
    <row r="831" spans="1:3" x14ac:dyDescent="0.25">
      <c r="A831" s="31">
        <v>137954</v>
      </c>
      <c r="B831" s="79">
        <v>5590</v>
      </c>
      <c r="C831" s="20" t="s">
        <v>2612</v>
      </c>
    </row>
    <row r="832" spans="1:3" x14ac:dyDescent="0.25">
      <c r="A832" s="31">
        <v>137955</v>
      </c>
      <c r="B832" s="78" t="s">
        <v>2579</v>
      </c>
    </row>
    <row r="833" spans="1:3" x14ac:dyDescent="0.25">
      <c r="A833" s="31">
        <v>137957</v>
      </c>
      <c r="B833" s="79">
        <v>4990</v>
      </c>
      <c r="C833" s="20" t="s">
        <v>2625</v>
      </c>
    </row>
    <row r="834" spans="1:3" x14ac:dyDescent="0.25">
      <c r="A834" s="31">
        <v>137958</v>
      </c>
      <c r="B834" s="78" t="s">
        <v>2579</v>
      </c>
    </row>
    <row r="835" spans="1:3" x14ac:dyDescent="0.25">
      <c r="A835" s="31">
        <v>137959</v>
      </c>
      <c r="B835" s="79">
        <v>5590</v>
      </c>
      <c r="C835" s="20" t="s">
        <v>2625</v>
      </c>
    </row>
    <row r="836" spans="1:3" x14ac:dyDescent="0.25">
      <c r="A836" s="31">
        <v>137960</v>
      </c>
      <c r="B836" s="78" t="s">
        <v>2579</v>
      </c>
    </row>
    <row r="837" spans="1:3" x14ac:dyDescent="0.25">
      <c r="A837" s="31">
        <v>257484</v>
      </c>
      <c r="B837" s="79">
        <v>5190</v>
      </c>
      <c r="C837" s="20" t="s">
        <v>2601</v>
      </c>
    </row>
    <row r="838" spans="1:3" x14ac:dyDescent="0.25">
      <c r="A838" s="31">
        <v>257486</v>
      </c>
      <c r="B838" s="78" t="s">
        <v>2579</v>
      </c>
    </row>
    <row r="839" spans="1:3" x14ac:dyDescent="0.25">
      <c r="A839" s="31">
        <v>257488</v>
      </c>
      <c r="B839" s="79">
        <v>5790</v>
      </c>
      <c r="C839" s="20" t="s">
        <v>2601</v>
      </c>
    </row>
    <row r="840" spans="1:3" x14ac:dyDescent="0.25">
      <c r="A840" s="31">
        <v>257490</v>
      </c>
      <c r="B840" s="78" t="s">
        <v>2579</v>
      </c>
    </row>
    <row r="841" spans="1:3" x14ac:dyDescent="0.25">
      <c r="A841" s="31">
        <v>257483</v>
      </c>
      <c r="B841" s="79">
        <v>5190</v>
      </c>
      <c r="C841" s="20" t="s">
        <v>2601</v>
      </c>
    </row>
    <row r="842" spans="1:3" x14ac:dyDescent="0.25">
      <c r="A842" s="31">
        <v>257485</v>
      </c>
      <c r="B842" s="78" t="s">
        <v>2579</v>
      </c>
    </row>
    <row r="843" spans="1:3" x14ac:dyDescent="0.25">
      <c r="A843" s="31">
        <v>257487</v>
      </c>
      <c r="B843" s="79">
        <v>5790</v>
      </c>
      <c r="C843" s="20" t="s">
        <v>2601</v>
      </c>
    </row>
    <row r="844" spans="1:3" x14ac:dyDescent="0.25">
      <c r="A844" s="31">
        <v>257489</v>
      </c>
      <c r="B844" s="78" t="s">
        <v>2579</v>
      </c>
    </row>
    <row r="845" spans="1:3" x14ac:dyDescent="0.25">
      <c r="A845" s="31">
        <v>257492</v>
      </c>
      <c r="B845" s="79">
        <v>4990</v>
      </c>
      <c r="C845" s="20" t="s">
        <v>2635</v>
      </c>
    </row>
    <row r="846" spans="1:3" x14ac:dyDescent="0.25">
      <c r="A846" s="31">
        <v>257494</v>
      </c>
      <c r="B846" s="78" t="s">
        <v>2579</v>
      </c>
    </row>
    <row r="847" spans="1:3" x14ac:dyDescent="0.25">
      <c r="A847" s="31">
        <v>257496</v>
      </c>
      <c r="B847" s="79">
        <v>5590</v>
      </c>
      <c r="C847" s="20" t="s">
        <v>2635</v>
      </c>
    </row>
    <row r="848" spans="1:3" x14ac:dyDescent="0.25">
      <c r="A848" s="31">
        <v>257497</v>
      </c>
      <c r="B848" s="78" t="s">
        <v>2579</v>
      </c>
    </row>
    <row r="849" spans="1:3" x14ac:dyDescent="0.25">
      <c r="A849" s="31">
        <v>257491</v>
      </c>
      <c r="B849" s="79">
        <v>4990</v>
      </c>
      <c r="C849" s="20" t="s">
        <v>2635</v>
      </c>
    </row>
    <row r="850" spans="1:3" x14ac:dyDescent="0.25">
      <c r="A850" s="31">
        <v>257493</v>
      </c>
      <c r="B850" s="78" t="s">
        <v>2579</v>
      </c>
    </row>
    <row r="851" spans="1:3" x14ac:dyDescent="0.25">
      <c r="A851" s="31">
        <v>257495</v>
      </c>
      <c r="B851" s="79">
        <v>5590</v>
      </c>
      <c r="C851" s="20" t="s">
        <v>2635</v>
      </c>
    </row>
    <row r="852" spans="1:3" x14ac:dyDescent="0.25">
      <c r="A852" s="31">
        <v>257498</v>
      </c>
      <c r="B852" s="78" t="s">
        <v>2579</v>
      </c>
    </row>
    <row r="853" spans="1:3" x14ac:dyDescent="0.25">
      <c r="A853" s="31">
        <v>243448</v>
      </c>
      <c r="B853" s="75">
        <v>4290</v>
      </c>
      <c r="C853" s="20" t="s">
        <v>2592</v>
      </c>
    </row>
    <row r="854" spans="1:3" x14ac:dyDescent="0.25">
      <c r="A854" s="31">
        <v>243449</v>
      </c>
      <c r="B854" s="76">
        <v>4890</v>
      </c>
      <c r="C854" s="43" t="s">
        <v>2592</v>
      </c>
    </row>
    <row r="855" spans="1:3" x14ac:dyDescent="0.25">
      <c r="A855" s="31">
        <v>243450</v>
      </c>
      <c r="B855" s="76">
        <v>4890</v>
      </c>
      <c r="C855" s="43" t="s">
        <v>2592</v>
      </c>
    </row>
    <row r="856" spans="1:3" x14ac:dyDescent="0.25">
      <c r="A856" s="31">
        <v>243451</v>
      </c>
      <c r="B856" s="76">
        <v>4890</v>
      </c>
      <c r="C856" s="43" t="s">
        <v>2592</v>
      </c>
    </row>
    <row r="857" spans="1:3" x14ac:dyDescent="0.25">
      <c r="A857" s="31">
        <v>243452</v>
      </c>
      <c r="B857" s="76">
        <v>4890</v>
      </c>
      <c r="C857" s="43" t="s">
        <v>2592</v>
      </c>
    </row>
    <row r="858" spans="1:3" x14ac:dyDescent="0.25">
      <c r="A858" s="31">
        <v>243453</v>
      </c>
      <c r="B858" s="76">
        <v>4890</v>
      </c>
      <c r="C858" s="43" t="s">
        <v>2592</v>
      </c>
    </row>
    <row r="859" spans="1:3" x14ac:dyDescent="0.25">
      <c r="A859" s="31">
        <v>243454</v>
      </c>
      <c r="B859" s="76">
        <v>4890</v>
      </c>
      <c r="C859" s="43" t="s">
        <v>2592</v>
      </c>
    </row>
    <row r="860" spans="1:3" x14ac:dyDescent="0.25">
      <c r="A860" s="31">
        <v>243455</v>
      </c>
      <c r="B860" s="76">
        <v>4890</v>
      </c>
      <c r="C860" s="43" t="s">
        <v>2592</v>
      </c>
    </row>
    <row r="861" spans="1:3" x14ac:dyDescent="0.25">
      <c r="A861" s="31">
        <v>243456</v>
      </c>
      <c r="B861" s="76">
        <v>4890</v>
      </c>
      <c r="C861" s="43" t="s">
        <v>2592</v>
      </c>
    </row>
    <row r="862" spans="1:3" x14ac:dyDescent="0.25">
      <c r="A862" s="31">
        <v>243457</v>
      </c>
      <c r="B862" s="76">
        <v>4890</v>
      </c>
      <c r="C862" s="43" t="s">
        <v>2592</v>
      </c>
    </row>
    <row r="863" spans="1:3" x14ac:dyDescent="0.25">
      <c r="A863" s="31">
        <v>243458</v>
      </c>
      <c r="B863" s="76">
        <v>4890</v>
      </c>
      <c r="C863" s="43" t="s">
        <v>2592</v>
      </c>
    </row>
    <row r="864" spans="1:3" x14ac:dyDescent="0.25">
      <c r="A864" s="31">
        <v>243459</v>
      </c>
      <c r="B864" s="76">
        <v>4890</v>
      </c>
      <c r="C864" s="43" t="s">
        <v>2592</v>
      </c>
    </row>
    <row r="865" spans="1:3" x14ac:dyDescent="0.25">
      <c r="A865" s="31">
        <v>243460</v>
      </c>
      <c r="B865" s="76">
        <v>4890</v>
      </c>
      <c r="C865" s="43" t="s">
        <v>2592</v>
      </c>
    </row>
    <row r="866" spans="1:3" x14ac:dyDescent="0.25">
      <c r="A866" s="31">
        <v>243461</v>
      </c>
      <c r="B866" s="76">
        <v>4890</v>
      </c>
      <c r="C866" s="43" t="s">
        <v>2592</v>
      </c>
    </row>
    <row r="867" spans="1:3" x14ac:dyDescent="0.25">
      <c r="A867" s="31">
        <v>243462</v>
      </c>
      <c r="B867" s="76">
        <v>4890</v>
      </c>
      <c r="C867" s="43" t="s">
        <v>2592</v>
      </c>
    </row>
    <row r="868" spans="1:3" x14ac:dyDescent="0.25">
      <c r="A868" s="31">
        <v>243463</v>
      </c>
      <c r="B868" s="76">
        <v>4890</v>
      </c>
      <c r="C868" s="43" t="s">
        <v>2592</v>
      </c>
    </row>
    <row r="869" spans="1:3" x14ac:dyDescent="0.25">
      <c r="A869" s="31">
        <v>243464</v>
      </c>
      <c r="B869" s="75">
        <v>3890</v>
      </c>
      <c r="C869" s="20" t="s">
        <v>2593</v>
      </c>
    </row>
    <row r="870" spans="1:3" x14ac:dyDescent="0.25">
      <c r="A870" s="31">
        <v>243465</v>
      </c>
      <c r="B870" s="76">
        <v>4490</v>
      </c>
      <c r="C870" s="43" t="s">
        <v>2593</v>
      </c>
    </row>
    <row r="871" spans="1:3" x14ac:dyDescent="0.25">
      <c r="A871" s="31">
        <v>243466</v>
      </c>
      <c r="B871" s="76">
        <v>4490</v>
      </c>
      <c r="C871" s="43" t="s">
        <v>2593</v>
      </c>
    </row>
    <row r="872" spans="1:3" x14ac:dyDescent="0.25">
      <c r="A872" s="31">
        <v>243467</v>
      </c>
      <c r="B872" s="76">
        <v>4490</v>
      </c>
      <c r="C872" s="43" t="s">
        <v>2593</v>
      </c>
    </row>
    <row r="873" spans="1:3" x14ac:dyDescent="0.25">
      <c r="A873" s="31">
        <v>243468</v>
      </c>
      <c r="B873" s="76">
        <v>4490</v>
      </c>
      <c r="C873" s="43" t="s">
        <v>2593</v>
      </c>
    </row>
    <row r="874" spans="1:3" x14ac:dyDescent="0.25">
      <c r="A874" s="31">
        <v>243469</v>
      </c>
      <c r="B874" s="76">
        <v>4490</v>
      </c>
      <c r="C874" s="43" t="s">
        <v>2593</v>
      </c>
    </row>
    <row r="875" spans="1:3" x14ac:dyDescent="0.25">
      <c r="A875" s="31">
        <v>243470</v>
      </c>
      <c r="B875" s="76">
        <v>4490</v>
      </c>
      <c r="C875" s="43" t="s">
        <v>2593</v>
      </c>
    </row>
    <row r="876" spans="1:3" x14ac:dyDescent="0.25">
      <c r="A876" s="31">
        <v>243471</v>
      </c>
      <c r="B876" s="76">
        <v>4490</v>
      </c>
      <c r="C876" s="43" t="s">
        <v>2593</v>
      </c>
    </row>
    <row r="877" spans="1:3" x14ac:dyDescent="0.25">
      <c r="A877" s="31">
        <v>243472</v>
      </c>
      <c r="B877" s="76">
        <v>4490</v>
      </c>
      <c r="C877" s="43" t="s">
        <v>2593</v>
      </c>
    </row>
    <row r="878" spans="1:3" x14ac:dyDescent="0.25">
      <c r="A878" s="31">
        <v>243473</v>
      </c>
      <c r="B878" s="76">
        <v>4490</v>
      </c>
      <c r="C878" s="43" t="s">
        <v>2593</v>
      </c>
    </row>
    <row r="879" spans="1:3" x14ac:dyDescent="0.25">
      <c r="A879" s="31">
        <v>243474</v>
      </c>
      <c r="B879" s="76">
        <v>4490</v>
      </c>
      <c r="C879" s="43" t="s">
        <v>2593</v>
      </c>
    </row>
    <row r="880" spans="1:3" x14ac:dyDescent="0.25">
      <c r="A880" s="31">
        <v>243475</v>
      </c>
      <c r="B880" s="76">
        <v>4490</v>
      </c>
      <c r="C880" s="43" t="s">
        <v>2593</v>
      </c>
    </row>
    <row r="881" spans="1:3" x14ac:dyDescent="0.25">
      <c r="A881" s="31">
        <v>243476</v>
      </c>
      <c r="B881" s="76">
        <v>4490</v>
      </c>
      <c r="C881" s="43" t="s">
        <v>2593</v>
      </c>
    </row>
    <row r="882" spans="1:3" x14ac:dyDescent="0.25">
      <c r="A882" s="31">
        <v>243477</v>
      </c>
      <c r="B882" s="76">
        <v>4490</v>
      </c>
      <c r="C882" s="43" t="s">
        <v>2593</v>
      </c>
    </row>
    <row r="883" spans="1:3" x14ac:dyDescent="0.25">
      <c r="A883" s="31">
        <v>243478</v>
      </c>
      <c r="B883" s="76">
        <v>4490</v>
      </c>
      <c r="C883" s="43" t="s">
        <v>2593</v>
      </c>
    </row>
    <row r="884" spans="1:3" x14ac:dyDescent="0.25">
      <c r="A884" s="31">
        <v>243479</v>
      </c>
      <c r="B884" s="76">
        <v>4490</v>
      </c>
      <c r="C884" s="43" t="s">
        <v>2593</v>
      </c>
    </row>
    <row r="885" spans="1:3" x14ac:dyDescent="0.25">
      <c r="A885" s="31">
        <v>138015</v>
      </c>
      <c r="B885" s="78" t="s">
        <v>2579</v>
      </c>
    </row>
    <row r="886" spans="1:3" x14ac:dyDescent="0.25">
      <c r="A886" s="31">
        <v>138016</v>
      </c>
      <c r="B886" s="78" t="s">
        <v>2579</v>
      </c>
    </row>
    <row r="887" spans="1:3" x14ac:dyDescent="0.25">
      <c r="A887" s="31">
        <v>138017</v>
      </c>
      <c r="B887" s="78" t="s">
        <v>2579</v>
      </c>
    </row>
    <row r="888" spans="1:3" x14ac:dyDescent="0.25">
      <c r="A888" s="31">
        <v>138018</v>
      </c>
      <c r="B888" s="78" t="s">
        <v>2579</v>
      </c>
    </row>
    <row r="889" spans="1:3" x14ac:dyDescent="0.25">
      <c r="A889" s="31">
        <v>138019</v>
      </c>
      <c r="B889" s="78" t="s">
        <v>2579</v>
      </c>
    </row>
    <row r="890" spans="1:3" x14ac:dyDescent="0.25">
      <c r="A890" s="31">
        <v>138020</v>
      </c>
      <c r="B890" s="78" t="s">
        <v>2579</v>
      </c>
    </row>
    <row r="891" spans="1:3" x14ac:dyDescent="0.25">
      <c r="A891" s="31">
        <v>138021</v>
      </c>
      <c r="B891" s="78" t="s">
        <v>2579</v>
      </c>
    </row>
    <row r="892" spans="1:3" x14ac:dyDescent="0.25">
      <c r="A892" s="31">
        <v>138022</v>
      </c>
      <c r="B892" s="78" t="s">
        <v>2579</v>
      </c>
    </row>
    <row r="893" spans="1:3" x14ac:dyDescent="0.25">
      <c r="A893" s="31">
        <v>138023</v>
      </c>
      <c r="B893" s="78" t="s">
        <v>2579</v>
      </c>
    </row>
    <row r="894" spans="1:3" x14ac:dyDescent="0.25">
      <c r="A894" s="31">
        <v>138024</v>
      </c>
      <c r="B894" s="78" t="s">
        <v>2579</v>
      </c>
    </row>
    <row r="895" spans="1:3" x14ac:dyDescent="0.25">
      <c r="A895" s="31">
        <v>138025</v>
      </c>
      <c r="B895" s="78" t="s">
        <v>2579</v>
      </c>
    </row>
    <row r="896" spans="1:3" x14ac:dyDescent="0.25">
      <c r="A896" s="31">
        <v>138026</v>
      </c>
      <c r="B896" s="78" t="s">
        <v>2579</v>
      </c>
    </row>
    <row r="897" spans="1:2" x14ac:dyDescent="0.25">
      <c r="A897" s="31">
        <v>138027</v>
      </c>
      <c r="B897" s="78" t="s">
        <v>2579</v>
      </c>
    </row>
    <row r="898" spans="1:2" x14ac:dyDescent="0.25">
      <c r="A898" s="31">
        <v>138028</v>
      </c>
      <c r="B898" s="78" t="s">
        <v>2579</v>
      </c>
    </row>
    <row r="899" spans="1:2" x14ac:dyDescent="0.25">
      <c r="A899" s="31">
        <v>138029</v>
      </c>
      <c r="B899" s="78" t="s">
        <v>2579</v>
      </c>
    </row>
    <row r="900" spans="1:2" x14ac:dyDescent="0.25">
      <c r="A900" s="31">
        <v>138030</v>
      </c>
      <c r="B900" s="78" t="s">
        <v>2579</v>
      </c>
    </row>
    <row r="901" spans="1:2" x14ac:dyDescent="0.25">
      <c r="A901" s="31">
        <v>138031</v>
      </c>
      <c r="B901" s="78" t="s">
        <v>2579</v>
      </c>
    </row>
    <row r="902" spans="1:2" x14ac:dyDescent="0.25">
      <c r="A902" s="31">
        <v>138032</v>
      </c>
      <c r="B902" s="78" t="s">
        <v>2579</v>
      </c>
    </row>
    <row r="903" spans="1:2" x14ac:dyDescent="0.25">
      <c r="A903" s="31">
        <v>138033</v>
      </c>
      <c r="B903" s="78" t="s">
        <v>2579</v>
      </c>
    </row>
    <row r="904" spans="1:2" x14ac:dyDescent="0.25">
      <c r="A904" s="31">
        <v>257500</v>
      </c>
      <c r="B904" s="78" t="s">
        <v>2579</v>
      </c>
    </row>
    <row r="905" spans="1:2" x14ac:dyDescent="0.25">
      <c r="A905" s="31">
        <v>138034</v>
      </c>
      <c r="B905" s="78" t="s">
        <v>2579</v>
      </c>
    </row>
    <row r="906" spans="1:2" x14ac:dyDescent="0.25">
      <c r="A906" s="31">
        <v>138035</v>
      </c>
      <c r="B906" s="78" t="s">
        <v>2579</v>
      </c>
    </row>
    <row r="907" spans="1:2" x14ac:dyDescent="0.25">
      <c r="A907" s="31">
        <v>138036</v>
      </c>
      <c r="B907" s="78" t="s">
        <v>2579</v>
      </c>
    </row>
    <row r="908" spans="1:2" x14ac:dyDescent="0.25">
      <c r="A908" s="31">
        <v>138037</v>
      </c>
      <c r="B908" s="78" t="s">
        <v>2579</v>
      </c>
    </row>
    <row r="909" spans="1:2" x14ac:dyDescent="0.25">
      <c r="A909" s="31">
        <v>138038</v>
      </c>
      <c r="B909" s="78" t="s">
        <v>2579</v>
      </c>
    </row>
    <row r="910" spans="1:2" x14ac:dyDescent="0.25">
      <c r="A910" s="31">
        <v>138039</v>
      </c>
      <c r="B910" s="78" t="s">
        <v>2579</v>
      </c>
    </row>
    <row r="911" spans="1:2" x14ac:dyDescent="0.25">
      <c r="A911" s="31">
        <v>138040</v>
      </c>
      <c r="B911" s="78" t="s">
        <v>2579</v>
      </c>
    </row>
    <row r="912" spans="1:2" x14ac:dyDescent="0.25">
      <c r="A912" s="31">
        <v>138041</v>
      </c>
      <c r="B912" s="78" t="s">
        <v>2579</v>
      </c>
    </row>
    <row r="913" spans="1:2" x14ac:dyDescent="0.25">
      <c r="A913" s="31">
        <v>138042</v>
      </c>
      <c r="B913" s="78" t="s">
        <v>2579</v>
      </c>
    </row>
    <row r="914" spans="1:2" x14ac:dyDescent="0.25">
      <c r="A914" s="31">
        <v>138043</v>
      </c>
      <c r="B914" s="78" t="s">
        <v>2579</v>
      </c>
    </row>
    <row r="915" spans="1:2" x14ac:dyDescent="0.25">
      <c r="A915" s="31">
        <v>138044</v>
      </c>
      <c r="B915" s="78" t="s">
        <v>2579</v>
      </c>
    </row>
    <row r="916" spans="1:2" x14ac:dyDescent="0.25">
      <c r="A916" s="31">
        <v>138045</v>
      </c>
      <c r="B916" s="78" t="s">
        <v>2579</v>
      </c>
    </row>
    <row r="917" spans="1:2" x14ac:dyDescent="0.25">
      <c r="A917" s="31">
        <v>138046</v>
      </c>
      <c r="B917" s="78" t="s">
        <v>2579</v>
      </c>
    </row>
    <row r="918" spans="1:2" x14ac:dyDescent="0.25">
      <c r="A918" s="31">
        <v>138047</v>
      </c>
      <c r="B918" s="78" t="s">
        <v>2579</v>
      </c>
    </row>
    <row r="919" spans="1:2" x14ac:dyDescent="0.25">
      <c r="A919" s="31">
        <v>138048</v>
      </c>
      <c r="B919" s="78" t="s">
        <v>2579</v>
      </c>
    </row>
    <row r="920" spans="1:2" x14ac:dyDescent="0.25">
      <c r="A920" s="31">
        <v>138049</v>
      </c>
      <c r="B920" s="78" t="s">
        <v>2579</v>
      </c>
    </row>
    <row r="921" spans="1:2" x14ac:dyDescent="0.25">
      <c r="A921" s="31">
        <v>138050</v>
      </c>
      <c r="B921" s="78" t="s">
        <v>2579</v>
      </c>
    </row>
    <row r="922" spans="1:2" x14ac:dyDescent="0.25">
      <c r="A922" s="31">
        <v>138051</v>
      </c>
      <c r="B922" s="78" t="s">
        <v>2579</v>
      </c>
    </row>
    <row r="923" spans="1:2" x14ac:dyDescent="0.25">
      <c r="A923" s="31">
        <v>138052</v>
      </c>
      <c r="B923" s="78" t="s">
        <v>2579</v>
      </c>
    </row>
    <row r="924" spans="1:2" x14ac:dyDescent="0.25">
      <c r="A924" s="31">
        <v>138053</v>
      </c>
      <c r="B924" s="78" t="s">
        <v>2579</v>
      </c>
    </row>
    <row r="925" spans="1:2" x14ac:dyDescent="0.25">
      <c r="A925" s="31">
        <v>138054</v>
      </c>
      <c r="B925" s="78" t="s">
        <v>2579</v>
      </c>
    </row>
    <row r="926" spans="1:2" x14ac:dyDescent="0.25">
      <c r="A926" s="31">
        <v>138055</v>
      </c>
      <c r="B926" s="78" t="s">
        <v>2579</v>
      </c>
    </row>
    <row r="927" spans="1:2" x14ac:dyDescent="0.25">
      <c r="A927" s="31">
        <v>138056</v>
      </c>
      <c r="B927" s="78" t="s">
        <v>2579</v>
      </c>
    </row>
    <row r="928" spans="1:2" x14ac:dyDescent="0.25">
      <c r="A928" s="31">
        <v>138057</v>
      </c>
      <c r="B928" s="78" t="s">
        <v>2579</v>
      </c>
    </row>
    <row r="929" spans="1:2" x14ac:dyDescent="0.25">
      <c r="A929" s="31">
        <v>138058</v>
      </c>
      <c r="B929" s="78" t="s">
        <v>2579</v>
      </c>
    </row>
    <row r="930" spans="1:2" x14ac:dyDescent="0.25">
      <c r="A930" s="31">
        <v>138062</v>
      </c>
      <c r="B930" s="78" t="s">
        <v>2579</v>
      </c>
    </row>
    <row r="931" spans="1:2" x14ac:dyDescent="0.25">
      <c r="A931" s="31">
        <v>257502</v>
      </c>
      <c r="B931" s="78" t="s">
        <v>2579</v>
      </c>
    </row>
    <row r="932" spans="1:2" x14ac:dyDescent="0.25">
      <c r="A932" s="31">
        <v>257503</v>
      </c>
      <c r="B932" s="78" t="s">
        <v>2579</v>
      </c>
    </row>
    <row r="933" spans="1:2" x14ac:dyDescent="0.25">
      <c r="A933" s="31">
        <v>257504</v>
      </c>
      <c r="B933" s="78" t="s">
        <v>2579</v>
      </c>
    </row>
    <row r="934" spans="1:2" x14ac:dyDescent="0.25">
      <c r="A934" s="31">
        <v>257505</v>
      </c>
      <c r="B934" s="78" t="s">
        <v>2579</v>
      </c>
    </row>
    <row r="935" spans="1:2" x14ac:dyDescent="0.25">
      <c r="A935" s="31">
        <v>257506</v>
      </c>
      <c r="B935" s="78" t="s">
        <v>2579</v>
      </c>
    </row>
    <row r="936" spans="1:2" x14ac:dyDescent="0.25">
      <c r="A936" s="31">
        <v>257507</v>
      </c>
      <c r="B936" s="78" t="s">
        <v>2579</v>
      </c>
    </row>
    <row r="937" spans="1:2" x14ac:dyDescent="0.25">
      <c r="A937" s="31">
        <v>257508</v>
      </c>
      <c r="B937" s="78" t="s">
        <v>2579</v>
      </c>
    </row>
    <row r="938" spans="1:2" x14ac:dyDescent="0.25">
      <c r="A938" s="31">
        <v>257509</v>
      </c>
      <c r="B938" s="78" t="s">
        <v>2579</v>
      </c>
    </row>
    <row r="939" spans="1:2" x14ac:dyDescent="0.25">
      <c r="A939" s="31">
        <v>257510</v>
      </c>
      <c r="B939" s="78" t="s">
        <v>2579</v>
      </c>
    </row>
    <row r="940" spans="1:2" x14ac:dyDescent="0.25">
      <c r="A940" s="31">
        <v>257511</v>
      </c>
      <c r="B940" s="78" t="s">
        <v>2579</v>
      </c>
    </row>
    <row r="941" spans="1:2" x14ac:dyDescent="0.25">
      <c r="A941" s="31">
        <v>257512</v>
      </c>
      <c r="B941" s="78" t="s">
        <v>2579</v>
      </c>
    </row>
    <row r="942" spans="1:2" x14ac:dyDescent="0.25">
      <c r="A942" s="31">
        <v>257513</v>
      </c>
      <c r="B942" s="78" t="s">
        <v>2579</v>
      </c>
    </row>
    <row r="943" spans="1:2" x14ac:dyDescent="0.25">
      <c r="A943" s="31">
        <v>257514</v>
      </c>
      <c r="B943" s="78" t="s">
        <v>2579</v>
      </c>
    </row>
    <row r="944" spans="1:2" x14ac:dyDescent="0.25">
      <c r="A944" s="31">
        <v>257515</v>
      </c>
      <c r="B944" s="78" t="s">
        <v>2579</v>
      </c>
    </row>
    <row r="945" spans="1:2" x14ac:dyDescent="0.25">
      <c r="A945" s="31">
        <v>257516</v>
      </c>
      <c r="B945" s="78" t="s">
        <v>2579</v>
      </c>
    </row>
    <row r="946" spans="1:2" x14ac:dyDescent="0.25">
      <c r="A946" s="31">
        <v>257517</v>
      </c>
      <c r="B946" s="78" t="s">
        <v>2579</v>
      </c>
    </row>
    <row r="947" spans="1:2" x14ac:dyDescent="0.25">
      <c r="A947" s="31">
        <v>257518</v>
      </c>
      <c r="B947" s="78" t="s">
        <v>2579</v>
      </c>
    </row>
    <row r="948" spans="1:2" x14ac:dyDescent="0.25">
      <c r="A948" s="31">
        <v>257519</v>
      </c>
      <c r="B948" s="78" t="s">
        <v>2579</v>
      </c>
    </row>
    <row r="949" spans="1:2" x14ac:dyDescent="0.25">
      <c r="A949" s="31">
        <v>257520</v>
      </c>
      <c r="B949" s="78" t="s">
        <v>2579</v>
      </c>
    </row>
    <row r="950" spans="1:2" x14ac:dyDescent="0.25">
      <c r="A950" s="31">
        <v>257521</v>
      </c>
      <c r="B950" s="78" t="s">
        <v>2579</v>
      </c>
    </row>
    <row r="951" spans="1:2" x14ac:dyDescent="0.25">
      <c r="A951" s="31">
        <v>257522</v>
      </c>
      <c r="B951" s="78" t="s">
        <v>2579</v>
      </c>
    </row>
    <row r="952" spans="1:2" x14ac:dyDescent="0.25">
      <c r="A952" s="31">
        <v>257523</v>
      </c>
      <c r="B952" s="78" t="s">
        <v>2579</v>
      </c>
    </row>
    <row r="953" spans="1:2" x14ac:dyDescent="0.25">
      <c r="A953" s="31">
        <v>257524</v>
      </c>
      <c r="B953" s="78" t="s">
        <v>2579</v>
      </c>
    </row>
    <row r="954" spans="1:2" x14ac:dyDescent="0.25">
      <c r="A954" s="31">
        <v>257525</v>
      </c>
      <c r="B954" s="78" t="s">
        <v>2579</v>
      </c>
    </row>
    <row r="955" spans="1:2" x14ac:dyDescent="0.25">
      <c r="A955" s="31">
        <v>257526</v>
      </c>
      <c r="B955" s="78" t="s">
        <v>2579</v>
      </c>
    </row>
    <row r="956" spans="1:2" x14ac:dyDescent="0.25">
      <c r="A956" s="31">
        <v>257527</v>
      </c>
      <c r="B956" s="78" t="s">
        <v>2579</v>
      </c>
    </row>
    <row r="957" spans="1:2" x14ac:dyDescent="0.25">
      <c r="A957" s="31">
        <v>257528</v>
      </c>
      <c r="B957" s="78" t="s">
        <v>2579</v>
      </c>
    </row>
    <row r="958" spans="1:2" x14ac:dyDescent="0.25">
      <c r="A958" s="31">
        <v>257529</v>
      </c>
      <c r="B958" s="78" t="s">
        <v>2579</v>
      </c>
    </row>
    <row r="959" spans="1:2" x14ac:dyDescent="0.25">
      <c r="A959" s="31">
        <v>257530</v>
      </c>
      <c r="B959" s="78" t="s">
        <v>2579</v>
      </c>
    </row>
    <row r="960" spans="1:2" x14ac:dyDescent="0.25">
      <c r="A960" s="31">
        <v>257531</v>
      </c>
      <c r="B960" s="78" t="s">
        <v>2579</v>
      </c>
    </row>
    <row r="961" spans="1:2" x14ac:dyDescent="0.25">
      <c r="A961" s="31">
        <v>257532</v>
      </c>
      <c r="B961" s="78" t="s">
        <v>2579</v>
      </c>
    </row>
    <row r="962" spans="1:2" x14ac:dyDescent="0.25">
      <c r="A962" s="31">
        <v>257533</v>
      </c>
      <c r="B962" s="78" t="s">
        <v>2579</v>
      </c>
    </row>
    <row r="963" spans="1:2" x14ac:dyDescent="0.25">
      <c r="A963" s="31">
        <v>257534</v>
      </c>
      <c r="B963" s="78" t="s">
        <v>2579</v>
      </c>
    </row>
    <row r="964" spans="1:2" x14ac:dyDescent="0.25">
      <c r="A964" s="31">
        <v>257535</v>
      </c>
      <c r="B964" s="78" t="s">
        <v>2579</v>
      </c>
    </row>
    <row r="965" spans="1:2" x14ac:dyDescent="0.25">
      <c r="A965" s="31">
        <v>257536</v>
      </c>
      <c r="B965" s="78" t="s">
        <v>2579</v>
      </c>
    </row>
    <row r="966" spans="1:2" x14ac:dyDescent="0.25">
      <c r="A966" s="31">
        <v>257537</v>
      </c>
      <c r="B966" s="78" t="s">
        <v>2579</v>
      </c>
    </row>
    <row r="967" spans="1:2" x14ac:dyDescent="0.25">
      <c r="A967" s="31">
        <v>257538</v>
      </c>
      <c r="B967" s="78" t="s">
        <v>2579</v>
      </c>
    </row>
    <row r="968" spans="1:2" x14ac:dyDescent="0.25">
      <c r="A968" s="31">
        <v>257539</v>
      </c>
      <c r="B968" s="78" t="s">
        <v>2579</v>
      </c>
    </row>
    <row r="969" spans="1:2" x14ac:dyDescent="0.25">
      <c r="A969" s="31">
        <v>257540</v>
      </c>
      <c r="B969" s="78" t="s">
        <v>2579</v>
      </c>
    </row>
    <row r="970" spans="1:2" x14ac:dyDescent="0.25">
      <c r="A970" s="31">
        <v>257541</v>
      </c>
      <c r="B970" s="78" t="s">
        <v>2579</v>
      </c>
    </row>
    <row r="971" spans="1:2" x14ac:dyDescent="0.25">
      <c r="A971" s="31">
        <v>257542</v>
      </c>
      <c r="B971" s="78" t="s">
        <v>2579</v>
      </c>
    </row>
    <row r="972" spans="1:2" x14ac:dyDescent="0.25">
      <c r="A972" s="31">
        <v>257543</v>
      </c>
      <c r="B972" s="78" t="s">
        <v>2579</v>
      </c>
    </row>
    <row r="973" spans="1:2" x14ac:dyDescent="0.25">
      <c r="A973" s="31">
        <v>257544</v>
      </c>
      <c r="B973" s="78" t="s">
        <v>2579</v>
      </c>
    </row>
    <row r="974" spans="1:2" x14ac:dyDescent="0.25">
      <c r="A974" s="31">
        <v>257545</v>
      </c>
      <c r="B974" s="78" t="s">
        <v>2579</v>
      </c>
    </row>
    <row r="975" spans="1:2" x14ac:dyDescent="0.25">
      <c r="A975" s="31">
        <v>257546</v>
      </c>
      <c r="B975" s="78" t="s">
        <v>2579</v>
      </c>
    </row>
    <row r="976" spans="1:2" x14ac:dyDescent="0.25">
      <c r="A976" s="31">
        <v>257547</v>
      </c>
      <c r="B976" s="78" t="s">
        <v>2579</v>
      </c>
    </row>
    <row r="977" spans="1:2" x14ac:dyDescent="0.25">
      <c r="A977" s="31">
        <v>257548</v>
      </c>
      <c r="B977" s="78" t="s">
        <v>2579</v>
      </c>
    </row>
    <row r="978" spans="1:2" x14ac:dyDescent="0.25">
      <c r="A978" s="31">
        <v>257549</v>
      </c>
      <c r="B978" s="78" t="s">
        <v>2579</v>
      </c>
    </row>
    <row r="979" spans="1:2" x14ac:dyDescent="0.25">
      <c r="A979" s="31">
        <v>257550</v>
      </c>
      <c r="B979" s="78" t="s">
        <v>2579</v>
      </c>
    </row>
    <row r="980" spans="1:2" x14ac:dyDescent="0.25">
      <c r="A980" s="31">
        <v>257551</v>
      </c>
      <c r="B980" s="78" t="s">
        <v>2579</v>
      </c>
    </row>
    <row r="981" spans="1:2" x14ac:dyDescent="0.25">
      <c r="A981" s="31">
        <v>257552</v>
      </c>
      <c r="B981" s="78" t="s">
        <v>2579</v>
      </c>
    </row>
    <row r="982" spans="1:2" x14ac:dyDescent="0.25">
      <c r="A982" s="31">
        <v>257553</v>
      </c>
      <c r="B982" s="78" t="s">
        <v>2579</v>
      </c>
    </row>
    <row r="983" spans="1:2" x14ac:dyDescent="0.25">
      <c r="A983" s="31">
        <v>257554</v>
      </c>
      <c r="B983" s="78" t="s">
        <v>2579</v>
      </c>
    </row>
    <row r="984" spans="1:2" x14ac:dyDescent="0.25">
      <c r="A984" s="31">
        <v>257555</v>
      </c>
      <c r="B984" s="78" t="s">
        <v>2579</v>
      </c>
    </row>
    <row r="985" spans="1:2" x14ac:dyDescent="0.25">
      <c r="A985" s="31">
        <v>138064</v>
      </c>
      <c r="B985" s="78" t="s">
        <v>2579</v>
      </c>
    </row>
    <row r="986" spans="1:2" x14ac:dyDescent="0.25">
      <c r="A986" s="31">
        <v>257662</v>
      </c>
      <c r="B986" s="78" t="s">
        <v>2579</v>
      </c>
    </row>
    <row r="987" spans="1:2" x14ac:dyDescent="0.25">
      <c r="A987" s="31">
        <v>257556</v>
      </c>
      <c r="B987" s="78" t="s">
        <v>2579</v>
      </c>
    </row>
    <row r="988" spans="1:2" x14ac:dyDescent="0.25">
      <c r="A988" s="31">
        <v>257557</v>
      </c>
      <c r="B988" s="78" t="s">
        <v>2579</v>
      </c>
    </row>
    <row r="989" spans="1:2" x14ac:dyDescent="0.25">
      <c r="A989" s="31">
        <v>257558</v>
      </c>
      <c r="B989" s="78" t="s">
        <v>2579</v>
      </c>
    </row>
    <row r="990" spans="1:2" x14ac:dyDescent="0.25">
      <c r="A990" s="31">
        <v>257559</v>
      </c>
      <c r="B990" s="78" t="s">
        <v>2579</v>
      </c>
    </row>
    <row r="991" spans="1:2" x14ac:dyDescent="0.25">
      <c r="A991" s="31">
        <v>257560</v>
      </c>
      <c r="B991" s="78" t="s">
        <v>2579</v>
      </c>
    </row>
    <row r="992" spans="1:2" x14ac:dyDescent="0.25">
      <c r="A992" s="31">
        <v>257561</v>
      </c>
      <c r="B992" s="78" t="s">
        <v>2579</v>
      </c>
    </row>
    <row r="993" spans="1:2" x14ac:dyDescent="0.25">
      <c r="A993" s="31">
        <v>257562</v>
      </c>
      <c r="B993" s="78" t="s">
        <v>2579</v>
      </c>
    </row>
    <row r="994" spans="1:2" x14ac:dyDescent="0.25">
      <c r="A994" s="31">
        <v>257563</v>
      </c>
      <c r="B994" s="78" t="s">
        <v>2579</v>
      </c>
    </row>
    <row r="995" spans="1:2" x14ac:dyDescent="0.25">
      <c r="A995" s="31">
        <v>257564</v>
      </c>
      <c r="B995" s="78" t="s">
        <v>2579</v>
      </c>
    </row>
    <row r="996" spans="1:2" x14ac:dyDescent="0.25">
      <c r="A996" s="31">
        <v>257565</v>
      </c>
      <c r="B996" s="78" t="s">
        <v>2579</v>
      </c>
    </row>
    <row r="997" spans="1:2" x14ac:dyDescent="0.25">
      <c r="A997" s="31">
        <v>257566</v>
      </c>
      <c r="B997" s="78" t="s">
        <v>2579</v>
      </c>
    </row>
    <row r="998" spans="1:2" x14ac:dyDescent="0.25">
      <c r="A998" s="31">
        <v>257567</v>
      </c>
      <c r="B998" s="78" t="s">
        <v>2579</v>
      </c>
    </row>
    <row r="999" spans="1:2" x14ac:dyDescent="0.25">
      <c r="A999" s="31">
        <v>257568</v>
      </c>
      <c r="B999" s="78" t="s">
        <v>2579</v>
      </c>
    </row>
    <row r="1000" spans="1:2" x14ac:dyDescent="0.25">
      <c r="A1000" s="31">
        <v>257569</v>
      </c>
      <c r="B1000" s="78" t="s">
        <v>2579</v>
      </c>
    </row>
    <row r="1001" spans="1:2" x14ac:dyDescent="0.25">
      <c r="A1001" s="31">
        <v>257570</v>
      </c>
      <c r="B1001" s="78" t="s">
        <v>2579</v>
      </c>
    </row>
    <row r="1002" spans="1:2" x14ac:dyDescent="0.25">
      <c r="A1002" s="31">
        <v>257571</v>
      </c>
      <c r="B1002" s="78" t="s">
        <v>2579</v>
      </c>
    </row>
    <row r="1003" spans="1:2" x14ac:dyDescent="0.25">
      <c r="A1003" s="31">
        <v>257572</v>
      </c>
      <c r="B1003" s="78" t="s">
        <v>2579</v>
      </c>
    </row>
    <row r="1004" spans="1:2" x14ac:dyDescent="0.25">
      <c r="A1004" s="31">
        <v>257573</v>
      </c>
      <c r="B1004" s="78" t="s">
        <v>2579</v>
      </c>
    </row>
    <row r="1005" spans="1:2" x14ac:dyDescent="0.25">
      <c r="A1005" s="31">
        <v>257574</v>
      </c>
      <c r="B1005" s="78" t="s">
        <v>2579</v>
      </c>
    </row>
    <row r="1006" spans="1:2" x14ac:dyDescent="0.25">
      <c r="A1006" s="31">
        <v>257575</v>
      </c>
      <c r="B1006" s="78" t="s">
        <v>2579</v>
      </c>
    </row>
    <row r="1007" spans="1:2" x14ac:dyDescent="0.25">
      <c r="A1007" s="31">
        <v>257576</v>
      </c>
      <c r="B1007" s="78" t="s">
        <v>2579</v>
      </c>
    </row>
    <row r="1008" spans="1:2" x14ac:dyDescent="0.25">
      <c r="A1008" s="31">
        <v>257577</v>
      </c>
      <c r="B1008" s="78" t="s">
        <v>2579</v>
      </c>
    </row>
    <row r="1009" spans="1:2" x14ac:dyDescent="0.25">
      <c r="A1009" s="31">
        <v>257578</v>
      </c>
      <c r="B1009" s="78" t="s">
        <v>2579</v>
      </c>
    </row>
    <row r="1010" spans="1:2" x14ac:dyDescent="0.25">
      <c r="A1010" s="31">
        <v>257579</v>
      </c>
      <c r="B1010" s="78" t="s">
        <v>2579</v>
      </c>
    </row>
    <row r="1011" spans="1:2" x14ac:dyDescent="0.25">
      <c r="A1011" s="31">
        <v>257580</v>
      </c>
      <c r="B1011" s="78" t="s">
        <v>2579</v>
      </c>
    </row>
    <row r="1012" spans="1:2" x14ac:dyDescent="0.25">
      <c r="A1012" s="31">
        <v>257581</v>
      </c>
      <c r="B1012" s="78" t="s">
        <v>2579</v>
      </c>
    </row>
    <row r="1013" spans="1:2" x14ac:dyDescent="0.25">
      <c r="A1013" s="31">
        <v>257582</v>
      </c>
      <c r="B1013" s="78" t="s">
        <v>2579</v>
      </c>
    </row>
    <row r="1014" spans="1:2" x14ac:dyDescent="0.25">
      <c r="A1014" s="31">
        <v>257583</v>
      </c>
      <c r="B1014" s="78" t="s">
        <v>2579</v>
      </c>
    </row>
    <row r="1015" spans="1:2" x14ac:dyDescent="0.25">
      <c r="A1015" s="31">
        <v>257584</v>
      </c>
      <c r="B1015" s="78" t="s">
        <v>2579</v>
      </c>
    </row>
    <row r="1016" spans="1:2" x14ac:dyDescent="0.25">
      <c r="A1016" s="31">
        <v>257585</v>
      </c>
      <c r="B1016" s="78" t="s">
        <v>2579</v>
      </c>
    </row>
    <row r="1017" spans="1:2" x14ac:dyDescent="0.25">
      <c r="A1017" s="31">
        <v>257586</v>
      </c>
      <c r="B1017" s="78" t="s">
        <v>2579</v>
      </c>
    </row>
    <row r="1018" spans="1:2" x14ac:dyDescent="0.25">
      <c r="A1018" s="31">
        <v>257587</v>
      </c>
      <c r="B1018" s="78" t="s">
        <v>2579</v>
      </c>
    </row>
    <row r="1019" spans="1:2" x14ac:dyDescent="0.25">
      <c r="A1019" s="31">
        <v>257588</v>
      </c>
      <c r="B1019" s="78" t="s">
        <v>2579</v>
      </c>
    </row>
    <row r="1020" spans="1:2" x14ac:dyDescent="0.25">
      <c r="A1020" s="31">
        <v>257589</v>
      </c>
      <c r="B1020" s="78" t="s">
        <v>2579</v>
      </c>
    </row>
    <row r="1021" spans="1:2" x14ac:dyDescent="0.25">
      <c r="A1021" s="31">
        <v>257590</v>
      </c>
      <c r="B1021" s="78" t="s">
        <v>2579</v>
      </c>
    </row>
    <row r="1022" spans="1:2" x14ac:dyDescent="0.25">
      <c r="A1022" s="31">
        <v>257591</v>
      </c>
      <c r="B1022" s="78" t="s">
        <v>2579</v>
      </c>
    </row>
    <row r="1023" spans="1:2" x14ac:dyDescent="0.25">
      <c r="A1023" s="31">
        <v>257592</v>
      </c>
      <c r="B1023" s="78" t="s">
        <v>2579</v>
      </c>
    </row>
    <row r="1024" spans="1:2" x14ac:dyDescent="0.25">
      <c r="A1024" s="31">
        <v>257593</v>
      </c>
      <c r="B1024" s="78" t="s">
        <v>2579</v>
      </c>
    </row>
    <row r="1025" spans="1:2" x14ac:dyDescent="0.25">
      <c r="A1025" s="31">
        <v>257594</v>
      </c>
      <c r="B1025" s="78" t="s">
        <v>2579</v>
      </c>
    </row>
    <row r="1026" spans="1:2" x14ac:dyDescent="0.25">
      <c r="A1026" s="31">
        <v>257595</v>
      </c>
      <c r="B1026" s="78" t="s">
        <v>2579</v>
      </c>
    </row>
    <row r="1027" spans="1:2" x14ac:dyDescent="0.25">
      <c r="A1027" s="31">
        <v>257596</v>
      </c>
      <c r="B1027" s="78" t="s">
        <v>2579</v>
      </c>
    </row>
    <row r="1028" spans="1:2" x14ac:dyDescent="0.25">
      <c r="A1028" s="31">
        <v>257597</v>
      </c>
      <c r="B1028" s="78" t="s">
        <v>2579</v>
      </c>
    </row>
    <row r="1029" spans="1:2" x14ac:dyDescent="0.25">
      <c r="A1029" s="31">
        <v>257598</v>
      </c>
      <c r="B1029" s="78" t="s">
        <v>2579</v>
      </c>
    </row>
    <row r="1030" spans="1:2" x14ac:dyDescent="0.25">
      <c r="A1030" s="31">
        <v>257599</v>
      </c>
      <c r="B1030" s="78" t="s">
        <v>2579</v>
      </c>
    </row>
    <row r="1031" spans="1:2" x14ac:dyDescent="0.25">
      <c r="A1031" s="31">
        <v>257600</v>
      </c>
      <c r="B1031" s="78" t="s">
        <v>2579</v>
      </c>
    </row>
    <row r="1032" spans="1:2" x14ac:dyDescent="0.25">
      <c r="A1032" s="31">
        <v>257601</v>
      </c>
      <c r="B1032" s="78" t="s">
        <v>2579</v>
      </c>
    </row>
    <row r="1033" spans="1:2" x14ac:dyDescent="0.25">
      <c r="A1033" s="31">
        <v>257602</v>
      </c>
      <c r="B1033" s="78" t="s">
        <v>2579</v>
      </c>
    </row>
    <row r="1034" spans="1:2" x14ac:dyDescent="0.25">
      <c r="A1034" s="31">
        <v>257603</v>
      </c>
      <c r="B1034" s="78" t="s">
        <v>2579</v>
      </c>
    </row>
    <row r="1035" spans="1:2" x14ac:dyDescent="0.25">
      <c r="A1035" s="31">
        <v>257604</v>
      </c>
      <c r="B1035" s="78" t="s">
        <v>2579</v>
      </c>
    </row>
    <row r="1036" spans="1:2" x14ac:dyDescent="0.25">
      <c r="A1036" s="31">
        <v>257605</v>
      </c>
      <c r="B1036" s="78" t="s">
        <v>2579</v>
      </c>
    </row>
    <row r="1037" spans="1:2" x14ac:dyDescent="0.25">
      <c r="A1037" s="31">
        <v>257606</v>
      </c>
      <c r="B1037" s="78" t="s">
        <v>2579</v>
      </c>
    </row>
    <row r="1038" spans="1:2" x14ac:dyDescent="0.25">
      <c r="A1038" s="31">
        <v>257607</v>
      </c>
      <c r="B1038" s="78" t="s">
        <v>2579</v>
      </c>
    </row>
    <row r="1039" spans="1:2" x14ac:dyDescent="0.25">
      <c r="A1039" s="31">
        <v>257608</v>
      </c>
      <c r="B1039" s="78" t="s">
        <v>2579</v>
      </c>
    </row>
    <row r="1040" spans="1:2" x14ac:dyDescent="0.25">
      <c r="A1040" s="31">
        <v>138060</v>
      </c>
      <c r="B1040" s="78" t="s">
        <v>2579</v>
      </c>
    </row>
    <row r="1041" spans="1:2" x14ac:dyDescent="0.25">
      <c r="A1041" s="31">
        <v>257501</v>
      </c>
      <c r="B1041" s="78" t="s">
        <v>2579</v>
      </c>
    </row>
    <row r="1042" spans="1:2" x14ac:dyDescent="0.25">
      <c r="A1042" s="31">
        <v>257609</v>
      </c>
      <c r="B1042" s="78" t="s">
        <v>2579</v>
      </c>
    </row>
    <row r="1043" spans="1:2" x14ac:dyDescent="0.25">
      <c r="A1043" s="31">
        <v>257610</v>
      </c>
      <c r="B1043" s="78" t="s">
        <v>2579</v>
      </c>
    </row>
    <row r="1044" spans="1:2" x14ac:dyDescent="0.25">
      <c r="A1044" s="31">
        <v>257611</v>
      </c>
      <c r="B1044" s="78" t="s">
        <v>2579</v>
      </c>
    </row>
    <row r="1045" spans="1:2" x14ac:dyDescent="0.25">
      <c r="A1045" s="31">
        <v>257612</v>
      </c>
      <c r="B1045" s="78" t="s">
        <v>2579</v>
      </c>
    </row>
    <row r="1046" spans="1:2" x14ac:dyDescent="0.25">
      <c r="A1046" s="31">
        <v>257613</v>
      </c>
      <c r="B1046" s="78" t="s">
        <v>2579</v>
      </c>
    </row>
    <row r="1047" spans="1:2" x14ac:dyDescent="0.25">
      <c r="A1047" s="31">
        <v>257614</v>
      </c>
      <c r="B1047" s="78" t="s">
        <v>2579</v>
      </c>
    </row>
    <row r="1048" spans="1:2" x14ac:dyDescent="0.25">
      <c r="A1048" s="31">
        <v>257615</v>
      </c>
      <c r="B1048" s="78" t="s">
        <v>2579</v>
      </c>
    </row>
    <row r="1049" spans="1:2" x14ac:dyDescent="0.25">
      <c r="A1049" s="31">
        <v>257616</v>
      </c>
      <c r="B1049" s="78" t="s">
        <v>2579</v>
      </c>
    </row>
    <row r="1050" spans="1:2" x14ac:dyDescent="0.25">
      <c r="A1050" s="31">
        <v>257617</v>
      </c>
      <c r="B1050" s="78" t="s">
        <v>2579</v>
      </c>
    </row>
    <row r="1051" spans="1:2" x14ac:dyDescent="0.25">
      <c r="A1051" s="31">
        <v>257618</v>
      </c>
      <c r="B1051" s="78" t="s">
        <v>2579</v>
      </c>
    </row>
    <row r="1052" spans="1:2" x14ac:dyDescent="0.25">
      <c r="A1052" s="31">
        <v>257619</v>
      </c>
      <c r="B1052" s="78" t="s">
        <v>2579</v>
      </c>
    </row>
    <row r="1053" spans="1:2" x14ac:dyDescent="0.25">
      <c r="A1053" s="31">
        <v>257620</v>
      </c>
      <c r="B1053" s="78" t="s">
        <v>2579</v>
      </c>
    </row>
    <row r="1054" spans="1:2" x14ac:dyDescent="0.25">
      <c r="A1054" s="31">
        <v>257621</v>
      </c>
      <c r="B1054" s="78" t="s">
        <v>2579</v>
      </c>
    </row>
    <row r="1055" spans="1:2" x14ac:dyDescent="0.25">
      <c r="A1055" s="31">
        <v>257622</v>
      </c>
      <c r="B1055" s="78" t="s">
        <v>2579</v>
      </c>
    </row>
    <row r="1056" spans="1:2" x14ac:dyDescent="0.25">
      <c r="A1056" s="31">
        <v>257623</v>
      </c>
      <c r="B1056" s="78" t="s">
        <v>2579</v>
      </c>
    </row>
    <row r="1057" spans="1:2" x14ac:dyDescent="0.25">
      <c r="A1057" s="31">
        <v>257624</v>
      </c>
      <c r="B1057" s="78" t="s">
        <v>2579</v>
      </c>
    </row>
    <row r="1058" spans="1:2" x14ac:dyDescent="0.25">
      <c r="A1058" s="31">
        <v>257625</v>
      </c>
      <c r="B1058" s="78" t="s">
        <v>2579</v>
      </c>
    </row>
    <row r="1059" spans="1:2" x14ac:dyDescent="0.25">
      <c r="A1059" s="31">
        <v>257626</v>
      </c>
      <c r="B1059" s="78" t="s">
        <v>2579</v>
      </c>
    </row>
    <row r="1060" spans="1:2" x14ac:dyDescent="0.25">
      <c r="A1060" s="31">
        <v>257627</v>
      </c>
      <c r="B1060" s="78" t="s">
        <v>2579</v>
      </c>
    </row>
    <row r="1061" spans="1:2" x14ac:dyDescent="0.25">
      <c r="A1061" s="31">
        <v>257628</v>
      </c>
      <c r="B1061" s="78" t="s">
        <v>2579</v>
      </c>
    </row>
    <row r="1062" spans="1:2" x14ac:dyDescent="0.25">
      <c r="A1062" s="31">
        <v>257629</v>
      </c>
      <c r="B1062" s="78" t="s">
        <v>2579</v>
      </c>
    </row>
    <row r="1063" spans="1:2" x14ac:dyDescent="0.25">
      <c r="A1063" s="31">
        <v>257630</v>
      </c>
      <c r="B1063" s="78" t="s">
        <v>2579</v>
      </c>
    </row>
    <row r="1064" spans="1:2" x14ac:dyDescent="0.25">
      <c r="A1064" s="31">
        <v>257631</v>
      </c>
      <c r="B1064" s="78" t="s">
        <v>2579</v>
      </c>
    </row>
    <row r="1065" spans="1:2" x14ac:dyDescent="0.25">
      <c r="A1065" s="31">
        <v>257632</v>
      </c>
      <c r="B1065" s="78" t="s">
        <v>2579</v>
      </c>
    </row>
    <row r="1066" spans="1:2" x14ac:dyDescent="0.25">
      <c r="A1066" s="31">
        <v>257633</v>
      </c>
      <c r="B1066" s="78" t="s">
        <v>2579</v>
      </c>
    </row>
    <row r="1067" spans="1:2" x14ac:dyDescent="0.25">
      <c r="A1067" s="31">
        <v>257634</v>
      </c>
      <c r="B1067" s="78" t="s">
        <v>2579</v>
      </c>
    </row>
    <row r="1068" spans="1:2" x14ac:dyDescent="0.25">
      <c r="A1068" s="31">
        <v>257635</v>
      </c>
      <c r="B1068" s="78" t="s">
        <v>2579</v>
      </c>
    </row>
    <row r="1069" spans="1:2" x14ac:dyDescent="0.25">
      <c r="A1069" s="31">
        <v>257636</v>
      </c>
      <c r="B1069" s="78" t="s">
        <v>2579</v>
      </c>
    </row>
    <row r="1070" spans="1:2" x14ac:dyDescent="0.25">
      <c r="A1070" s="31">
        <v>257637</v>
      </c>
      <c r="B1070" s="78" t="s">
        <v>2579</v>
      </c>
    </row>
    <row r="1071" spans="1:2" x14ac:dyDescent="0.25">
      <c r="A1071" s="31">
        <v>257638</v>
      </c>
      <c r="B1071" s="78" t="s">
        <v>2579</v>
      </c>
    </row>
    <row r="1072" spans="1:2" x14ac:dyDescent="0.25">
      <c r="A1072" s="31">
        <v>257639</v>
      </c>
      <c r="B1072" s="78" t="s">
        <v>2579</v>
      </c>
    </row>
    <row r="1073" spans="1:2" x14ac:dyDescent="0.25">
      <c r="A1073" s="31">
        <v>257640</v>
      </c>
      <c r="B1073" s="78" t="s">
        <v>2579</v>
      </c>
    </row>
    <row r="1074" spans="1:2" x14ac:dyDescent="0.25">
      <c r="A1074" s="31">
        <v>257641</v>
      </c>
      <c r="B1074" s="78" t="s">
        <v>2579</v>
      </c>
    </row>
    <row r="1075" spans="1:2" x14ac:dyDescent="0.25">
      <c r="A1075" s="31">
        <v>257642</v>
      </c>
      <c r="B1075" s="78" t="s">
        <v>2579</v>
      </c>
    </row>
    <row r="1076" spans="1:2" x14ac:dyDescent="0.25">
      <c r="A1076" s="31">
        <v>257643</v>
      </c>
      <c r="B1076" s="78" t="s">
        <v>2579</v>
      </c>
    </row>
    <row r="1077" spans="1:2" x14ac:dyDescent="0.25">
      <c r="A1077" s="31">
        <v>257644</v>
      </c>
      <c r="B1077" s="78" t="s">
        <v>2579</v>
      </c>
    </row>
    <row r="1078" spans="1:2" x14ac:dyDescent="0.25">
      <c r="A1078" s="31">
        <v>257645</v>
      </c>
      <c r="B1078" s="78" t="s">
        <v>2579</v>
      </c>
    </row>
    <row r="1079" spans="1:2" x14ac:dyDescent="0.25">
      <c r="A1079" s="31">
        <v>257646</v>
      </c>
      <c r="B1079" s="78" t="s">
        <v>2579</v>
      </c>
    </row>
    <row r="1080" spans="1:2" x14ac:dyDescent="0.25">
      <c r="A1080" s="31">
        <v>257647</v>
      </c>
      <c r="B1080" s="78" t="s">
        <v>2579</v>
      </c>
    </row>
    <row r="1081" spans="1:2" x14ac:dyDescent="0.25">
      <c r="A1081" s="31">
        <v>257648</v>
      </c>
      <c r="B1081" s="78" t="s">
        <v>2579</v>
      </c>
    </row>
    <row r="1082" spans="1:2" x14ac:dyDescent="0.25">
      <c r="A1082" s="31">
        <v>257649</v>
      </c>
      <c r="B1082" s="78" t="s">
        <v>2579</v>
      </c>
    </row>
    <row r="1083" spans="1:2" x14ac:dyDescent="0.25">
      <c r="A1083" s="31">
        <v>257650</v>
      </c>
      <c r="B1083" s="78" t="s">
        <v>2579</v>
      </c>
    </row>
    <row r="1084" spans="1:2" x14ac:dyDescent="0.25">
      <c r="A1084" s="31">
        <v>257651</v>
      </c>
      <c r="B1084" s="78" t="s">
        <v>2579</v>
      </c>
    </row>
    <row r="1085" spans="1:2" x14ac:dyDescent="0.25">
      <c r="A1085" s="31">
        <v>257652</v>
      </c>
      <c r="B1085" s="78" t="s">
        <v>2579</v>
      </c>
    </row>
    <row r="1086" spans="1:2" x14ac:dyDescent="0.25">
      <c r="A1086" s="31">
        <v>257653</v>
      </c>
      <c r="B1086" s="78" t="s">
        <v>2579</v>
      </c>
    </row>
    <row r="1087" spans="1:2" x14ac:dyDescent="0.25">
      <c r="A1087" s="31">
        <v>257654</v>
      </c>
      <c r="B1087" s="78" t="s">
        <v>2579</v>
      </c>
    </row>
    <row r="1088" spans="1:2" x14ac:dyDescent="0.25">
      <c r="A1088" s="31">
        <v>257655</v>
      </c>
      <c r="B1088" s="78" t="s">
        <v>2579</v>
      </c>
    </row>
    <row r="1089" spans="1:2" x14ac:dyDescent="0.25">
      <c r="A1089" s="31">
        <v>257656</v>
      </c>
      <c r="B1089" s="78" t="s">
        <v>2579</v>
      </c>
    </row>
    <row r="1090" spans="1:2" x14ac:dyDescent="0.25">
      <c r="A1090" s="31">
        <v>257657</v>
      </c>
      <c r="B1090" s="78" t="s">
        <v>2579</v>
      </c>
    </row>
    <row r="1091" spans="1:2" x14ac:dyDescent="0.25">
      <c r="A1091" s="31">
        <v>257658</v>
      </c>
      <c r="B1091" s="78" t="s">
        <v>2579</v>
      </c>
    </row>
    <row r="1092" spans="1:2" x14ac:dyDescent="0.25">
      <c r="A1092" s="31">
        <v>257659</v>
      </c>
      <c r="B1092" s="78" t="s">
        <v>2579</v>
      </c>
    </row>
    <row r="1093" spans="1:2" x14ac:dyDescent="0.25">
      <c r="A1093" s="31">
        <v>257660</v>
      </c>
      <c r="B1093" s="78" t="s">
        <v>2579</v>
      </c>
    </row>
    <row r="1094" spans="1:2" x14ac:dyDescent="0.25">
      <c r="A1094" s="31">
        <v>257661</v>
      </c>
      <c r="B1094" s="78" t="s">
        <v>2579</v>
      </c>
    </row>
    <row r="1095" spans="1:2" x14ac:dyDescent="0.25">
      <c r="A1095" s="31">
        <v>138066</v>
      </c>
      <c r="B1095" s="78" t="s">
        <v>2579</v>
      </c>
    </row>
    <row r="1096" spans="1:2" x14ac:dyDescent="0.25">
      <c r="A1096" s="31">
        <v>257663</v>
      </c>
      <c r="B1096" s="78" t="s">
        <v>2579</v>
      </c>
    </row>
    <row r="1097" spans="1:2" x14ac:dyDescent="0.25">
      <c r="A1097" s="31">
        <v>257664</v>
      </c>
      <c r="B1097" s="78" t="s">
        <v>2579</v>
      </c>
    </row>
    <row r="1098" spans="1:2" x14ac:dyDescent="0.25">
      <c r="A1098" s="31">
        <v>257665</v>
      </c>
      <c r="B1098" s="78" t="s">
        <v>2579</v>
      </c>
    </row>
    <row r="1099" spans="1:2" x14ac:dyDescent="0.25">
      <c r="A1099" s="31">
        <v>257666</v>
      </c>
      <c r="B1099" s="78" t="s">
        <v>2579</v>
      </c>
    </row>
    <row r="1100" spans="1:2" x14ac:dyDescent="0.25">
      <c r="A1100" s="31">
        <v>257667</v>
      </c>
      <c r="B1100" s="78" t="s">
        <v>2579</v>
      </c>
    </row>
    <row r="1101" spans="1:2" x14ac:dyDescent="0.25">
      <c r="A1101" s="31">
        <v>257668</v>
      </c>
      <c r="B1101" s="78" t="s">
        <v>2579</v>
      </c>
    </row>
    <row r="1102" spans="1:2" x14ac:dyDescent="0.25">
      <c r="A1102" s="31">
        <v>257669</v>
      </c>
      <c r="B1102" s="78" t="s">
        <v>2579</v>
      </c>
    </row>
    <row r="1103" spans="1:2" x14ac:dyDescent="0.25">
      <c r="A1103" s="31">
        <v>257670</v>
      </c>
      <c r="B1103" s="78" t="s">
        <v>2579</v>
      </c>
    </row>
    <row r="1104" spans="1:2" x14ac:dyDescent="0.25">
      <c r="A1104" s="31">
        <v>257671</v>
      </c>
      <c r="B1104" s="78" t="s">
        <v>2579</v>
      </c>
    </row>
    <row r="1105" spans="1:2" x14ac:dyDescent="0.25">
      <c r="A1105" s="31">
        <v>257672</v>
      </c>
      <c r="B1105" s="78" t="s">
        <v>2579</v>
      </c>
    </row>
    <row r="1106" spans="1:2" x14ac:dyDescent="0.25">
      <c r="A1106" s="31">
        <v>257673</v>
      </c>
      <c r="B1106" s="78" t="s">
        <v>2579</v>
      </c>
    </row>
    <row r="1107" spans="1:2" x14ac:dyDescent="0.25">
      <c r="A1107" s="31">
        <v>257674</v>
      </c>
      <c r="B1107" s="78" t="s">
        <v>2579</v>
      </c>
    </row>
    <row r="1108" spans="1:2" x14ac:dyDescent="0.25">
      <c r="A1108" s="31">
        <v>257675</v>
      </c>
      <c r="B1108" s="78" t="s">
        <v>2579</v>
      </c>
    </row>
    <row r="1109" spans="1:2" x14ac:dyDescent="0.25">
      <c r="A1109" s="31">
        <v>257676</v>
      </c>
      <c r="B1109" s="78" t="s">
        <v>2579</v>
      </c>
    </row>
    <row r="1110" spans="1:2" x14ac:dyDescent="0.25">
      <c r="A1110" s="31">
        <v>257677</v>
      </c>
      <c r="B1110" s="78" t="s">
        <v>2579</v>
      </c>
    </row>
    <row r="1111" spans="1:2" x14ac:dyDescent="0.25">
      <c r="A1111" s="31">
        <v>257678</v>
      </c>
      <c r="B1111" s="78" t="s">
        <v>2579</v>
      </c>
    </row>
    <row r="1112" spans="1:2" x14ac:dyDescent="0.25">
      <c r="A1112" s="31">
        <v>257679</v>
      </c>
      <c r="B1112" s="78" t="s">
        <v>2579</v>
      </c>
    </row>
    <row r="1113" spans="1:2" x14ac:dyDescent="0.25">
      <c r="A1113" s="31">
        <v>257680</v>
      </c>
      <c r="B1113" s="78" t="s">
        <v>2579</v>
      </c>
    </row>
    <row r="1114" spans="1:2" x14ac:dyDescent="0.25">
      <c r="A1114" s="31">
        <v>257681</v>
      </c>
      <c r="B1114" s="78" t="s">
        <v>2579</v>
      </c>
    </row>
    <row r="1115" spans="1:2" x14ac:dyDescent="0.25">
      <c r="A1115" s="31">
        <v>257682</v>
      </c>
      <c r="B1115" s="78" t="s">
        <v>2579</v>
      </c>
    </row>
    <row r="1116" spans="1:2" x14ac:dyDescent="0.25">
      <c r="A1116" s="31">
        <v>257683</v>
      </c>
      <c r="B1116" s="78" t="s">
        <v>2579</v>
      </c>
    </row>
    <row r="1117" spans="1:2" x14ac:dyDescent="0.25">
      <c r="A1117" s="31">
        <v>257684</v>
      </c>
      <c r="B1117" s="78" t="s">
        <v>2579</v>
      </c>
    </row>
    <row r="1118" spans="1:2" x14ac:dyDescent="0.25">
      <c r="A1118" s="31">
        <v>257685</v>
      </c>
      <c r="B1118" s="78" t="s">
        <v>2579</v>
      </c>
    </row>
    <row r="1119" spans="1:2" x14ac:dyDescent="0.25">
      <c r="A1119" s="31">
        <v>257686</v>
      </c>
      <c r="B1119" s="78" t="s">
        <v>2579</v>
      </c>
    </row>
    <row r="1120" spans="1:2" x14ac:dyDescent="0.25">
      <c r="A1120" s="31">
        <v>257687</v>
      </c>
      <c r="B1120" s="78" t="s">
        <v>2579</v>
      </c>
    </row>
    <row r="1121" spans="1:2" x14ac:dyDescent="0.25">
      <c r="A1121" s="31">
        <v>257688</v>
      </c>
      <c r="B1121" s="78" t="s">
        <v>2579</v>
      </c>
    </row>
    <row r="1122" spans="1:2" x14ac:dyDescent="0.25">
      <c r="A1122" s="31">
        <v>257689</v>
      </c>
      <c r="B1122" s="78" t="s">
        <v>2579</v>
      </c>
    </row>
    <row r="1123" spans="1:2" x14ac:dyDescent="0.25">
      <c r="A1123" s="31">
        <v>257690</v>
      </c>
      <c r="B1123" s="78" t="s">
        <v>2579</v>
      </c>
    </row>
    <row r="1124" spans="1:2" x14ac:dyDescent="0.25">
      <c r="A1124" s="31">
        <v>257691</v>
      </c>
      <c r="B1124" s="78" t="s">
        <v>2579</v>
      </c>
    </row>
    <row r="1125" spans="1:2" x14ac:dyDescent="0.25">
      <c r="A1125" s="31">
        <v>257692</v>
      </c>
      <c r="B1125" s="78" t="s">
        <v>2579</v>
      </c>
    </row>
    <row r="1126" spans="1:2" x14ac:dyDescent="0.25">
      <c r="A1126" s="31">
        <v>257693</v>
      </c>
      <c r="B1126" s="78" t="s">
        <v>2579</v>
      </c>
    </row>
    <row r="1127" spans="1:2" x14ac:dyDescent="0.25">
      <c r="A1127" s="31">
        <v>257694</v>
      </c>
      <c r="B1127" s="78" t="s">
        <v>2579</v>
      </c>
    </row>
    <row r="1128" spans="1:2" x14ac:dyDescent="0.25">
      <c r="A1128" s="31">
        <v>257695</v>
      </c>
      <c r="B1128" s="78" t="s">
        <v>2579</v>
      </c>
    </row>
    <row r="1129" spans="1:2" x14ac:dyDescent="0.25">
      <c r="A1129" s="31">
        <v>257696</v>
      </c>
      <c r="B1129" s="78" t="s">
        <v>2579</v>
      </c>
    </row>
    <row r="1130" spans="1:2" x14ac:dyDescent="0.25">
      <c r="A1130" s="31">
        <v>257697</v>
      </c>
      <c r="B1130" s="78" t="s">
        <v>2579</v>
      </c>
    </row>
    <row r="1131" spans="1:2" x14ac:dyDescent="0.25">
      <c r="A1131" s="31">
        <v>257698</v>
      </c>
      <c r="B1131" s="78" t="s">
        <v>2579</v>
      </c>
    </row>
    <row r="1132" spans="1:2" x14ac:dyDescent="0.25">
      <c r="A1132" s="31">
        <v>257699</v>
      </c>
      <c r="B1132" s="78" t="s">
        <v>2579</v>
      </c>
    </row>
    <row r="1133" spans="1:2" x14ac:dyDescent="0.25">
      <c r="A1133" s="31">
        <v>257700</v>
      </c>
      <c r="B1133" s="78" t="s">
        <v>2579</v>
      </c>
    </row>
    <row r="1134" spans="1:2" x14ac:dyDescent="0.25">
      <c r="A1134" s="31">
        <v>257701</v>
      </c>
      <c r="B1134" s="78" t="s">
        <v>2579</v>
      </c>
    </row>
    <row r="1135" spans="1:2" x14ac:dyDescent="0.25">
      <c r="A1135" s="31">
        <v>257702</v>
      </c>
      <c r="B1135" s="78" t="s">
        <v>2579</v>
      </c>
    </row>
    <row r="1136" spans="1:2" x14ac:dyDescent="0.25">
      <c r="A1136" s="31">
        <v>257703</v>
      </c>
      <c r="B1136" s="78" t="s">
        <v>2579</v>
      </c>
    </row>
    <row r="1137" spans="1:2" x14ac:dyDescent="0.25">
      <c r="A1137" s="31">
        <v>257704</v>
      </c>
      <c r="B1137" s="78" t="s">
        <v>2579</v>
      </c>
    </row>
    <row r="1138" spans="1:2" x14ac:dyDescent="0.25">
      <c r="A1138" s="31">
        <v>257705</v>
      </c>
      <c r="B1138" s="78" t="s">
        <v>2579</v>
      </c>
    </row>
    <row r="1139" spans="1:2" x14ac:dyDescent="0.25">
      <c r="A1139" s="31">
        <v>257706</v>
      </c>
      <c r="B1139" s="78" t="s">
        <v>2579</v>
      </c>
    </row>
    <row r="1140" spans="1:2" x14ac:dyDescent="0.25">
      <c r="A1140" s="31">
        <v>257707</v>
      </c>
      <c r="B1140" s="78" t="s">
        <v>2579</v>
      </c>
    </row>
    <row r="1141" spans="1:2" x14ac:dyDescent="0.25">
      <c r="A1141" s="31">
        <v>257708</v>
      </c>
      <c r="B1141" s="78" t="s">
        <v>2579</v>
      </c>
    </row>
    <row r="1142" spans="1:2" x14ac:dyDescent="0.25">
      <c r="A1142" s="31">
        <v>257709</v>
      </c>
      <c r="B1142" s="78" t="s">
        <v>2579</v>
      </c>
    </row>
    <row r="1143" spans="1:2" x14ac:dyDescent="0.25">
      <c r="A1143" s="31">
        <v>257710</v>
      </c>
      <c r="B1143" s="78" t="s">
        <v>2579</v>
      </c>
    </row>
    <row r="1144" spans="1:2" x14ac:dyDescent="0.25">
      <c r="A1144" s="31">
        <v>257711</v>
      </c>
      <c r="B1144" s="78" t="s">
        <v>2579</v>
      </c>
    </row>
    <row r="1145" spans="1:2" x14ac:dyDescent="0.25">
      <c r="A1145" s="31">
        <v>257712</v>
      </c>
      <c r="B1145" s="78" t="s">
        <v>2579</v>
      </c>
    </row>
    <row r="1146" spans="1:2" x14ac:dyDescent="0.25">
      <c r="A1146" s="31">
        <v>257713</v>
      </c>
      <c r="B1146" s="78" t="s">
        <v>2579</v>
      </c>
    </row>
    <row r="1147" spans="1:2" x14ac:dyDescent="0.25">
      <c r="A1147" s="31">
        <v>257714</v>
      </c>
      <c r="B1147" s="78" t="s">
        <v>2579</v>
      </c>
    </row>
    <row r="1148" spans="1:2" x14ac:dyDescent="0.25">
      <c r="A1148" s="31">
        <v>257715</v>
      </c>
      <c r="B1148" s="78" t="s">
        <v>2579</v>
      </c>
    </row>
    <row r="1149" spans="1:2" x14ac:dyDescent="0.25">
      <c r="A1149" s="31">
        <v>257716</v>
      </c>
      <c r="B1149" s="78" t="s">
        <v>2579</v>
      </c>
    </row>
    <row r="1150" spans="1:2" x14ac:dyDescent="0.25">
      <c r="A1150" s="31">
        <v>138069</v>
      </c>
      <c r="B1150" s="78" t="s">
        <v>2579</v>
      </c>
    </row>
    <row r="1151" spans="1:2" x14ac:dyDescent="0.25">
      <c r="A1151" s="31">
        <v>138070</v>
      </c>
      <c r="B1151" s="78" t="s">
        <v>2579</v>
      </c>
    </row>
    <row r="1152" spans="1:2" x14ac:dyDescent="0.25">
      <c r="A1152" s="31">
        <v>138071</v>
      </c>
      <c r="B1152" s="78" t="s">
        <v>2579</v>
      </c>
    </row>
    <row r="1153" spans="1:2" x14ac:dyDescent="0.25">
      <c r="A1153" s="31">
        <v>138072</v>
      </c>
      <c r="B1153" s="78" t="s">
        <v>2579</v>
      </c>
    </row>
    <row r="1154" spans="1:2" x14ac:dyDescent="0.25">
      <c r="A1154" s="31">
        <v>138073</v>
      </c>
      <c r="B1154" s="78" t="s">
        <v>2579</v>
      </c>
    </row>
    <row r="1155" spans="1:2" x14ac:dyDescent="0.25">
      <c r="A1155" s="31">
        <v>138074</v>
      </c>
      <c r="B1155" s="78" t="s">
        <v>2579</v>
      </c>
    </row>
    <row r="1156" spans="1:2" x14ac:dyDescent="0.25">
      <c r="A1156" s="31">
        <v>138075</v>
      </c>
      <c r="B1156" s="78" t="s">
        <v>2579</v>
      </c>
    </row>
    <row r="1157" spans="1:2" x14ac:dyDescent="0.25">
      <c r="A1157" s="31">
        <v>138076</v>
      </c>
      <c r="B1157" s="78" t="s">
        <v>2579</v>
      </c>
    </row>
    <row r="1158" spans="1:2" x14ac:dyDescent="0.25">
      <c r="A1158" s="31">
        <v>138077</v>
      </c>
      <c r="B1158" s="78" t="s">
        <v>2579</v>
      </c>
    </row>
    <row r="1159" spans="1:2" x14ac:dyDescent="0.25">
      <c r="A1159" s="31">
        <v>138078</v>
      </c>
      <c r="B1159" s="78" t="s">
        <v>2579</v>
      </c>
    </row>
    <row r="1160" spans="1:2" x14ac:dyDescent="0.25">
      <c r="A1160" s="31">
        <v>138079</v>
      </c>
      <c r="B1160" s="78" t="s">
        <v>2579</v>
      </c>
    </row>
    <row r="1161" spans="1:2" x14ac:dyDescent="0.25">
      <c r="A1161" s="31">
        <v>138080</v>
      </c>
      <c r="B1161" s="78" t="s">
        <v>2579</v>
      </c>
    </row>
    <row r="1162" spans="1:2" x14ac:dyDescent="0.25">
      <c r="A1162" s="31">
        <v>138081</v>
      </c>
      <c r="B1162" s="78" t="s">
        <v>2579</v>
      </c>
    </row>
    <row r="1163" spans="1:2" x14ac:dyDescent="0.25">
      <c r="A1163" s="31">
        <v>138082</v>
      </c>
      <c r="B1163" s="78" t="s">
        <v>2579</v>
      </c>
    </row>
    <row r="1164" spans="1:2" x14ac:dyDescent="0.25">
      <c r="A1164" s="31">
        <v>138083</v>
      </c>
      <c r="B1164" s="78" t="s">
        <v>2579</v>
      </c>
    </row>
    <row r="1165" spans="1:2" x14ac:dyDescent="0.25">
      <c r="A1165" s="31">
        <v>138084</v>
      </c>
      <c r="B1165" s="78" t="s">
        <v>2579</v>
      </c>
    </row>
    <row r="1166" spans="1:2" x14ac:dyDescent="0.25">
      <c r="A1166" s="31">
        <v>138085</v>
      </c>
      <c r="B1166" s="78" t="s">
        <v>2579</v>
      </c>
    </row>
    <row r="1167" spans="1:2" x14ac:dyDescent="0.25">
      <c r="A1167" s="31">
        <v>138086</v>
      </c>
      <c r="B1167" s="78" t="s">
        <v>2579</v>
      </c>
    </row>
    <row r="1168" spans="1:2" x14ac:dyDescent="0.25">
      <c r="A1168" s="31">
        <v>138087</v>
      </c>
      <c r="B1168" s="78" t="s">
        <v>2579</v>
      </c>
    </row>
    <row r="1169" spans="1:2" x14ac:dyDescent="0.25">
      <c r="A1169" s="31">
        <v>257717</v>
      </c>
      <c r="B1169" s="78" t="s">
        <v>2579</v>
      </c>
    </row>
    <row r="1170" spans="1:2" x14ac:dyDescent="0.25">
      <c r="A1170" s="31">
        <v>138088</v>
      </c>
      <c r="B1170" s="78" t="s">
        <v>2579</v>
      </c>
    </row>
    <row r="1171" spans="1:2" x14ac:dyDescent="0.25">
      <c r="A1171" s="31">
        <v>138089</v>
      </c>
      <c r="B1171" s="78" t="s">
        <v>2579</v>
      </c>
    </row>
    <row r="1172" spans="1:2" x14ac:dyDescent="0.25">
      <c r="A1172" s="31">
        <v>138090</v>
      </c>
      <c r="B1172" s="78" t="s">
        <v>2579</v>
      </c>
    </row>
    <row r="1173" spans="1:2" x14ac:dyDescent="0.25">
      <c r="A1173" s="31">
        <v>138091</v>
      </c>
      <c r="B1173" s="78" t="s">
        <v>2579</v>
      </c>
    </row>
    <row r="1174" spans="1:2" x14ac:dyDescent="0.25">
      <c r="A1174" s="31">
        <v>138092</v>
      </c>
      <c r="B1174" s="78" t="s">
        <v>2579</v>
      </c>
    </row>
    <row r="1175" spans="1:2" x14ac:dyDescent="0.25">
      <c r="A1175" s="31">
        <v>138093</v>
      </c>
      <c r="B1175" s="78" t="s">
        <v>2579</v>
      </c>
    </row>
    <row r="1176" spans="1:2" x14ac:dyDescent="0.25">
      <c r="A1176" s="31">
        <v>138094</v>
      </c>
      <c r="B1176" s="78" t="s">
        <v>2579</v>
      </c>
    </row>
    <row r="1177" spans="1:2" x14ac:dyDescent="0.25">
      <c r="A1177" s="31">
        <v>138095</v>
      </c>
      <c r="B1177" s="78" t="s">
        <v>2579</v>
      </c>
    </row>
    <row r="1178" spans="1:2" x14ac:dyDescent="0.25">
      <c r="A1178" s="31">
        <v>138096</v>
      </c>
      <c r="B1178" s="78" t="s">
        <v>2579</v>
      </c>
    </row>
    <row r="1179" spans="1:2" x14ac:dyDescent="0.25">
      <c r="A1179" s="31">
        <v>138097</v>
      </c>
      <c r="B1179" s="78" t="s">
        <v>2579</v>
      </c>
    </row>
    <row r="1180" spans="1:2" x14ac:dyDescent="0.25">
      <c r="A1180" s="31">
        <v>138098</v>
      </c>
      <c r="B1180" s="78" t="s">
        <v>2579</v>
      </c>
    </row>
    <row r="1181" spans="1:2" x14ac:dyDescent="0.25">
      <c r="A1181" s="31">
        <v>138099</v>
      </c>
      <c r="B1181" s="78" t="s">
        <v>2579</v>
      </c>
    </row>
    <row r="1182" spans="1:2" x14ac:dyDescent="0.25">
      <c r="A1182" s="31">
        <v>138100</v>
      </c>
      <c r="B1182" s="78" t="s">
        <v>2579</v>
      </c>
    </row>
    <row r="1183" spans="1:2" x14ac:dyDescent="0.25">
      <c r="A1183" s="31">
        <v>138101</v>
      </c>
      <c r="B1183" s="78" t="s">
        <v>2579</v>
      </c>
    </row>
    <row r="1184" spans="1:2" x14ac:dyDescent="0.25">
      <c r="A1184" s="31">
        <v>138102</v>
      </c>
      <c r="B1184" s="78" t="s">
        <v>2579</v>
      </c>
    </row>
    <row r="1185" spans="1:3" x14ac:dyDescent="0.25">
      <c r="A1185" s="31">
        <v>138103</v>
      </c>
      <c r="B1185" s="78" t="s">
        <v>2579</v>
      </c>
    </row>
    <row r="1186" spans="1:3" x14ac:dyDescent="0.25">
      <c r="A1186" s="31">
        <v>138104</v>
      </c>
      <c r="B1186" s="78" t="s">
        <v>2579</v>
      </c>
    </row>
    <row r="1187" spans="1:3" x14ac:dyDescent="0.25">
      <c r="A1187" s="31">
        <v>138105</v>
      </c>
      <c r="B1187" s="78" t="s">
        <v>2579</v>
      </c>
    </row>
    <row r="1188" spans="1:3" x14ac:dyDescent="0.25">
      <c r="A1188" s="31">
        <v>138106</v>
      </c>
      <c r="B1188" s="78" t="s">
        <v>2579</v>
      </c>
    </row>
    <row r="1189" spans="1:3" x14ac:dyDescent="0.25">
      <c r="A1189" s="31">
        <v>138107</v>
      </c>
      <c r="B1189" s="78" t="s">
        <v>2579</v>
      </c>
    </row>
    <row r="1190" spans="1:3" x14ac:dyDescent="0.25">
      <c r="A1190" s="31">
        <v>138108</v>
      </c>
      <c r="B1190" s="78" t="s">
        <v>2579</v>
      </c>
    </row>
    <row r="1191" spans="1:3" x14ac:dyDescent="0.25">
      <c r="A1191" s="31">
        <v>138109</v>
      </c>
      <c r="B1191" s="78" t="s">
        <v>2579</v>
      </c>
    </row>
    <row r="1192" spans="1:3" x14ac:dyDescent="0.25">
      <c r="A1192" s="31">
        <v>138110</v>
      </c>
      <c r="B1192" s="78" t="s">
        <v>2579</v>
      </c>
    </row>
    <row r="1193" spans="1:3" x14ac:dyDescent="0.25">
      <c r="A1193" s="31">
        <v>138111</v>
      </c>
      <c r="B1193" s="78" t="s">
        <v>2579</v>
      </c>
    </row>
    <row r="1194" spans="1:3" x14ac:dyDescent="0.25">
      <c r="A1194" s="31">
        <v>138112</v>
      </c>
      <c r="B1194" s="78" t="s">
        <v>2579</v>
      </c>
    </row>
    <row r="1195" spans="1:3" x14ac:dyDescent="0.25">
      <c r="A1195" s="31">
        <v>138159</v>
      </c>
      <c r="B1195" s="75">
        <v>5390</v>
      </c>
      <c r="C1195" s="20" t="s">
        <v>2599</v>
      </c>
    </row>
    <row r="1196" spans="1:3" x14ac:dyDescent="0.25">
      <c r="A1196" s="31">
        <v>257719</v>
      </c>
      <c r="B1196" s="76">
        <v>5990</v>
      </c>
      <c r="C1196" s="43" t="s">
        <v>2599</v>
      </c>
    </row>
    <row r="1197" spans="1:3" x14ac:dyDescent="0.25">
      <c r="A1197" s="31">
        <v>257720</v>
      </c>
      <c r="B1197" s="76">
        <v>5990</v>
      </c>
      <c r="C1197" s="43" t="s">
        <v>2599</v>
      </c>
    </row>
    <row r="1198" spans="1:3" x14ac:dyDescent="0.25">
      <c r="A1198" s="31">
        <v>257721</v>
      </c>
      <c r="B1198" s="76">
        <v>5990</v>
      </c>
      <c r="C1198" s="43" t="s">
        <v>2599</v>
      </c>
    </row>
    <row r="1199" spans="1:3" x14ac:dyDescent="0.25">
      <c r="A1199" s="31">
        <v>257722</v>
      </c>
      <c r="B1199" s="76">
        <v>5990</v>
      </c>
      <c r="C1199" s="43" t="s">
        <v>2599</v>
      </c>
    </row>
    <row r="1200" spans="1:3" x14ac:dyDescent="0.25">
      <c r="A1200" s="31">
        <v>257723</v>
      </c>
      <c r="B1200" s="76">
        <v>5990</v>
      </c>
      <c r="C1200" s="43" t="s">
        <v>2599</v>
      </c>
    </row>
    <row r="1201" spans="1:3" x14ac:dyDescent="0.25">
      <c r="A1201" s="31">
        <v>257724</v>
      </c>
      <c r="B1201" s="76">
        <v>5990</v>
      </c>
      <c r="C1201" s="43" t="s">
        <v>2599</v>
      </c>
    </row>
    <row r="1202" spans="1:3" x14ac:dyDescent="0.25">
      <c r="A1202" s="31">
        <v>257725</v>
      </c>
      <c r="B1202" s="76">
        <v>5990</v>
      </c>
      <c r="C1202" s="43" t="s">
        <v>2599</v>
      </c>
    </row>
    <row r="1203" spans="1:3" x14ac:dyDescent="0.25">
      <c r="A1203" s="31">
        <v>257726</v>
      </c>
      <c r="B1203" s="76">
        <v>5990</v>
      </c>
      <c r="C1203" s="43" t="s">
        <v>2599</v>
      </c>
    </row>
    <row r="1204" spans="1:3" x14ac:dyDescent="0.25">
      <c r="A1204" s="31">
        <v>257727</v>
      </c>
      <c r="B1204" s="76">
        <v>5990</v>
      </c>
      <c r="C1204" s="43" t="s">
        <v>2599</v>
      </c>
    </row>
    <row r="1205" spans="1:3" x14ac:dyDescent="0.25">
      <c r="A1205" s="31">
        <v>257728</v>
      </c>
      <c r="B1205" s="76">
        <v>5990</v>
      </c>
      <c r="C1205" s="43" t="s">
        <v>2599</v>
      </c>
    </row>
    <row r="1206" spans="1:3" x14ac:dyDescent="0.25">
      <c r="A1206" s="31">
        <v>257729</v>
      </c>
      <c r="B1206" s="76">
        <v>5990</v>
      </c>
      <c r="C1206" s="43" t="s">
        <v>2599</v>
      </c>
    </row>
    <row r="1207" spans="1:3" x14ac:dyDescent="0.25">
      <c r="A1207" s="31">
        <v>257730</v>
      </c>
      <c r="B1207" s="76">
        <v>5990</v>
      </c>
      <c r="C1207" s="43" t="s">
        <v>2599</v>
      </c>
    </row>
    <row r="1208" spans="1:3" x14ac:dyDescent="0.25">
      <c r="A1208" s="31">
        <v>257731</v>
      </c>
      <c r="B1208" s="76">
        <v>5990</v>
      </c>
      <c r="C1208" s="43" t="s">
        <v>2599</v>
      </c>
    </row>
    <row r="1209" spans="1:3" x14ac:dyDescent="0.25">
      <c r="A1209" s="31">
        <v>257732</v>
      </c>
      <c r="B1209" s="76">
        <v>5990</v>
      </c>
      <c r="C1209" s="43" t="s">
        <v>2599</v>
      </c>
    </row>
    <row r="1210" spans="1:3" x14ac:dyDescent="0.25">
      <c r="A1210" s="31">
        <v>257733</v>
      </c>
      <c r="B1210" s="76">
        <v>5990</v>
      </c>
      <c r="C1210" s="43" t="s">
        <v>2599</v>
      </c>
    </row>
    <row r="1211" spans="1:3" x14ac:dyDescent="0.25">
      <c r="A1211" s="31">
        <v>257734</v>
      </c>
      <c r="B1211" s="76">
        <v>5990</v>
      </c>
      <c r="C1211" s="43" t="s">
        <v>2599</v>
      </c>
    </row>
    <row r="1212" spans="1:3" x14ac:dyDescent="0.25">
      <c r="A1212" s="31">
        <v>257735</v>
      </c>
      <c r="B1212" s="76">
        <v>5990</v>
      </c>
      <c r="C1212" s="43" t="s">
        <v>2599</v>
      </c>
    </row>
    <row r="1213" spans="1:3" x14ac:dyDescent="0.25">
      <c r="A1213" s="31">
        <v>257736</v>
      </c>
      <c r="B1213" s="76">
        <v>5990</v>
      </c>
      <c r="C1213" s="43" t="s">
        <v>2599</v>
      </c>
    </row>
    <row r="1214" spans="1:3" x14ac:dyDescent="0.25">
      <c r="A1214" s="31">
        <v>257737</v>
      </c>
      <c r="B1214" s="76">
        <v>5990</v>
      </c>
      <c r="C1214" s="43" t="s">
        <v>2599</v>
      </c>
    </row>
    <row r="1215" spans="1:3" x14ac:dyDescent="0.25">
      <c r="A1215" s="31">
        <v>257738</v>
      </c>
      <c r="B1215" s="76">
        <v>5990</v>
      </c>
      <c r="C1215" s="43" t="s">
        <v>2599</v>
      </c>
    </row>
    <row r="1216" spans="1:3" x14ac:dyDescent="0.25">
      <c r="A1216" s="31">
        <v>257739</v>
      </c>
      <c r="B1216" s="76">
        <v>5990</v>
      </c>
      <c r="C1216" s="43" t="s">
        <v>2599</v>
      </c>
    </row>
    <row r="1217" spans="1:3" x14ac:dyDescent="0.25">
      <c r="A1217" s="31">
        <v>257740</v>
      </c>
      <c r="B1217" s="76">
        <v>5990</v>
      </c>
      <c r="C1217" s="43" t="s">
        <v>2599</v>
      </c>
    </row>
    <row r="1218" spans="1:3" x14ac:dyDescent="0.25">
      <c r="A1218" s="31">
        <v>257741</v>
      </c>
      <c r="B1218" s="76">
        <v>5990</v>
      </c>
      <c r="C1218" s="43" t="s">
        <v>2599</v>
      </c>
    </row>
    <row r="1219" spans="1:3" x14ac:dyDescent="0.25">
      <c r="A1219" s="31">
        <v>257742</v>
      </c>
      <c r="B1219" s="76">
        <v>5990</v>
      </c>
      <c r="C1219" s="43" t="s">
        <v>2599</v>
      </c>
    </row>
    <row r="1220" spans="1:3" x14ac:dyDescent="0.25">
      <c r="A1220" s="31">
        <v>257743</v>
      </c>
      <c r="B1220" s="76">
        <v>5990</v>
      </c>
      <c r="C1220" s="43" t="s">
        <v>2599</v>
      </c>
    </row>
    <row r="1221" spans="1:3" x14ac:dyDescent="0.25">
      <c r="A1221" s="31">
        <v>257744</v>
      </c>
      <c r="B1221" s="76">
        <v>5990</v>
      </c>
      <c r="C1221" s="43" t="s">
        <v>2599</v>
      </c>
    </row>
    <row r="1222" spans="1:3" x14ac:dyDescent="0.25">
      <c r="A1222" s="31">
        <v>257745</v>
      </c>
      <c r="B1222" s="76">
        <v>5990</v>
      </c>
      <c r="C1222" s="43" t="s">
        <v>2599</v>
      </c>
    </row>
    <row r="1223" spans="1:3" x14ac:dyDescent="0.25">
      <c r="A1223" s="31">
        <v>257746</v>
      </c>
      <c r="B1223" s="76">
        <v>5990</v>
      </c>
      <c r="C1223" s="43" t="s">
        <v>2599</v>
      </c>
    </row>
    <row r="1224" spans="1:3" x14ac:dyDescent="0.25">
      <c r="A1224" s="31">
        <v>257747</v>
      </c>
      <c r="B1224" s="76">
        <v>5990</v>
      </c>
      <c r="C1224" s="43" t="s">
        <v>2599</v>
      </c>
    </row>
    <row r="1225" spans="1:3" x14ac:dyDescent="0.25">
      <c r="A1225" s="31">
        <v>257748</v>
      </c>
      <c r="B1225" s="76">
        <v>5990</v>
      </c>
      <c r="C1225" s="43" t="s">
        <v>2599</v>
      </c>
    </row>
    <row r="1226" spans="1:3" x14ac:dyDescent="0.25">
      <c r="A1226" s="31">
        <v>257749</v>
      </c>
      <c r="B1226" s="76">
        <v>5990</v>
      </c>
      <c r="C1226" s="43" t="s">
        <v>2599</v>
      </c>
    </row>
    <row r="1227" spans="1:3" x14ac:dyDescent="0.25">
      <c r="A1227" s="31">
        <v>257750</v>
      </c>
      <c r="B1227" s="76">
        <v>5990</v>
      </c>
      <c r="C1227" s="43" t="s">
        <v>2599</v>
      </c>
    </row>
    <row r="1228" spans="1:3" x14ac:dyDescent="0.25">
      <c r="A1228" s="31">
        <v>257751</v>
      </c>
      <c r="B1228" s="76">
        <v>5990</v>
      </c>
      <c r="C1228" s="43" t="s">
        <v>2599</v>
      </c>
    </row>
    <row r="1229" spans="1:3" x14ac:dyDescent="0.25">
      <c r="A1229" s="31">
        <v>257752</v>
      </c>
      <c r="B1229" s="76">
        <v>5990</v>
      </c>
      <c r="C1229" s="43" t="s">
        <v>2599</v>
      </c>
    </row>
    <row r="1230" spans="1:3" x14ac:dyDescent="0.25">
      <c r="A1230" s="31">
        <v>257753</v>
      </c>
      <c r="B1230" s="76">
        <v>5990</v>
      </c>
      <c r="C1230" s="43" t="s">
        <v>2599</v>
      </c>
    </row>
    <row r="1231" spans="1:3" x14ac:dyDescent="0.25">
      <c r="A1231" s="31">
        <v>257754</v>
      </c>
      <c r="B1231" s="76">
        <v>5990</v>
      </c>
      <c r="C1231" s="43" t="s">
        <v>2599</v>
      </c>
    </row>
    <row r="1232" spans="1:3" x14ac:dyDescent="0.25">
      <c r="A1232" s="31">
        <v>257755</v>
      </c>
      <c r="B1232" s="76">
        <v>5990</v>
      </c>
      <c r="C1232" s="43" t="s">
        <v>2599</v>
      </c>
    </row>
    <row r="1233" spans="1:3" x14ac:dyDescent="0.25">
      <c r="A1233" s="31">
        <v>257756</v>
      </c>
      <c r="B1233" s="76">
        <v>5990</v>
      </c>
      <c r="C1233" s="43" t="s">
        <v>2599</v>
      </c>
    </row>
    <row r="1234" spans="1:3" x14ac:dyDescent="0.25">
      <c r="A1234" s="31">
        <v>257757</v>
      </c>
      <c r="B1234" s="76">
        <v>5990</v>
      </c>
      <c r="C1234" s="43" t="s">
        <v>2599</v>
      </c>
    </row>
    <row r="1235" spans="1:3" x14ac:dyDescent="0.25">
      <c r="A1235" s="31">
        <v>257758</v>
      </c>
      <c r="B1235" s="76">
        <v>5990</v>
      </c>
      <c r="C1235" s="43" t="s">
        <v>2599</v>
      </c>
    </row>
    <row r="1236" spans="1:3" x14ac:dyDescent="0.25">
      <c r="A1236" s="31">
        <v>257759</v>
      </c>
      <c r="B1236" s="76">
        <v>5990</v>
      </c>
      <c r="C1236" s="43" t="s">
        <v>2599</v>
      </c>
    </row>
    <row r="1237" spans="1:3" x14ac:dyDescent="0.25">
      <c r="A1237" s="31">
        <v>257760</v>
      </c>
      <c r="B1237" s="76">
        <v>5990</v>
      </c>
      <c r="C1237" s="43" t="s">
        <v>2599</v>
      </c>
    </row>
    <row r="1238" spans="1:3" x14ac:dyDescent="0.25">
      <c r="A1238" s="31">
        <v>257761</v>
      </c>
      <c r="B1238" s="76">
        <v>5990</v>
      </c>
      <c r="C1238" s="43" t="s">
        <v>2599</v>
      </c>
    </row>
    <row r="1239" spans="1:3" x14ac:dyDescent="0.25">
      <c r="A1239" s="31">
        <v>257762</v>
      </c>
      <c r="B1239" s="76">
        <v>5990</v>
      </c>
      <c r="C1239" s="43" t="s">
        <v>2599</v>
      </c>
    </row>
    <row r="1240" spans="1:3" x14ac:dyDescent="0.25">
      <c r="A1240" s="31">
        <v>257763</v>
      </c>
      <c r="B1240" s="76">
        <v>5990</v>
      </c>
      <c r="C1240" s="43" t="s">
        <v>2599</v>
      </c>
    </row>
    <row r="1241" spans="1:3" x14ac:dyDescent="0.25">
      <c r="A1241" s="31">
        <v>257764</v>
      </c>
      <c r="B1241" s="76">
        <v>5990</v>
      </c>
      <c r="C1241" s="43" t="s">
        <v>2599</v>
      </c>
    </row>
    <row r="1242" spans="1:3" x14ac:dyDescent="0.25">
      <c r="A1242" s="31">
        <v>257765</v>
      </c>
      <c r="B1242" s="76">
        <v>5990</v>
      </c>
      <c r="C1242" s="43" t="s">
        <v>2599</v>
      </c>
    </row>
    <row r="1243" spans="1:3" x14ac:dyDescent="0.25">
      <c r="A1243" s="31">
        <v>331205</v>
      </c>
      <c r="B1243" s="76">
        <v>5990</v>
      </c>
      <c r="C1243" s="43" t="s">
        <v>2599</v>
      </c>
    </row>
    <row r="1244" spans="1:3" x14ac:dyDescent="0.25">
      <c r="A1244" s="31">
        <v>257766</v>
      </c>
      <c r="B1244" s="76">
        <v>5990</v>
      </c>
      <c r="C1244" s="43" t="s">
        <v>2599</v>
      </c>
    </row>
    <row r="1245" spans="1:3" x14ac:dyDescent="0.25">
      <c r="A1245" s="31">
        <v>257767</v>
      </c>
      <c r="B1245" s="76">
        <v>5990</v>
      </c>
      <c r="C1245" s="43" t="s">
        <v>2599</v>
      </c>
    </row>
    <row r="1246" spans="1:3" x14ac:dyDescent="0.25">
      <c r="A1246" s="31">
        <v>257768</v>
      </c>
      <c r="B1246" s="76">
        <v>5990</v>
      </c>
      <c r="C1246" s="43" t="s">
        <v>2599</v>
      </c>
    </row>
    <row r="1247" spans="1:3" x14ac:dyDescent="0.25">
      <c r="A1247" s="31">
        <v>257769</v>
      </c>
      <c r="B1247" s="76">
        <v>5990</v>
      </c>
      <c r="C1247" s="43" t="s">
        <v>2599</v>
      </c>
    </row>
    <row r="1248" spans="1:3" x14ac:dyDescent="0.25">
      <c r="A1248" s="31">
        <v>257770</v>
      </c>
      <c r="B1248" s="76">
        <v>5990</v>
      </c>
      <c r="C1248" s="43" t="s">
        <v>2599</v>
      </c>
    </row>
    <row r="1249" spans="1:3" x14ac:dyDescent="0.25">
      <c r="A1249" s="31">
        <v>257771</v>
      </c>
      <c r="B1249" s="76">
        <v>5990</v>
      </c>
      <c r="C1249" s="43" t="s">
        <v>2599</v>
      </c>
    </row>
    <row r="1250" spans="1:3" x14ac:dyDescent="0.25">
      <c r="A1250" s="31">
        <v>138161</v>
      </c>
      <c r="B1250" s="78" t="s">
        <v>2579</v>
      </c>
    </row>
    <row r="1251" spans="1:3" x14ac:dyDescent="0.25">
      <c r="A1251" s="31">
        <v>257772</v>
      </c>
      <c r="B1251" s="78" t="s">
        <v>2579</v>
      </c>
    </row>
    <row r="1252" spans="1:3" x14ac:dyDescent="0.25">
      <c r="A1252" s="31">
        <v>331206</v>
      </c>
      <c r="B1252" s="78" t="s">
        <v>2579</v>
      </c>
    </row>
    <row r="1253" spans="1:3" x14ac:dyDescent="0.25">
      <c r="A1253" s="31">
        <v>257773</v>
      </c>
      <c r="B1253" s="78" t="s">
        <v>2579</v>
      </c>
    </row>
    <row r="1254" spans="1:3" x14ac:dyDescent="0.25">
      <c r="A1254" s="31">
        <v>257774</v>
      </c>
      <c r="B1254" s="78" t="s">
        <v>2579</v>
      </c>
    </row>
    <row r="1255" spans="1:3" x14ac:dyDescent="0.25">
      <c r="A1255" s="31">
        <v>257775</v>
      </c>
      <c r="B1255" s="78" t="s">
        <v>2579</v>
      </c>
    </row>
    <row r="1256" spans="1:3" x14ac:dyDescent="0.25">
      <c r="A1256" s="31">
        <v>257776</v>
      </c>
      <c r="B1256" s="78" t="s">
        <v>2579</v>
      </c>
    </row>
    <row r="1257" spans="1:3" x14ac:dyDescent="0.25">
      <c r="A1257" s="31">
        <v>257777</v>
      </c>
      <c r="B1257" s="78" t="s">
        <v>2579</v>
      </c>
    </row>
    <row r="1258" spans="1:3" x14ac:dyDescent="0.25">
      <c r="A1258" s="31">
        <v>257778</v>
      </c>
      <c r="B1258" s="78" t="s">
        <v>2579</v>
      </c>
    </row>
    <row r="1259" spans="1:3" x14ac:dyDescent="0.25">
      <c r="A1259" s="31">
        <v>257779</v>
      </c>
      <c r="B1259" s="78" t="s">
        <v>2579</v>
      </c>
    </row>
    <row r="1260" spans="1:3" x14ac:dyDescent="0.25">
      <c r="A1260" s="31">
        <v>257780</v>
      </c>
      <c r="B1260" s="78" t="s">
        <v>2579</v>
      </c>
    </row>
    <row r="1261" spans="1:3" x14ac:dyDescent="0.25">
      <c r="A1261" s="31">
        <v>257781</v>
      </c>
      <c r="B1261" s="78" t="s">
        <v>2579</v>
      </c>
    </row>
    <row r="1262" spans="1:3" x14ac:dyDescent="0.25">
      <c r="A1262" s="31">
        <v>257782</v>
      </c>
      <c r="B1262" s="78" t="s">
        <v>2579</v>
      </c>
    </row>
    <row r="1263" spans="1:3" x14ac:dyDescent="0.25">
      <c r="A1263" s="31">
        <v>257783</v>
      </c>
      <c r="B1263" s="78" t="s">
        <v>2579</v>
      </c>
    </row>
    <row r="1264" spans="1:3" x14ac:dyDescent="0.25">
      <c r="A1264" s="31">
        <v>257784</v>
      </c>
      <c r="B1264" s="78" t="s">
        <v>2579</v>
      </c>
    </row>
    <row r="1265" spans="1:2" x14ac:dyDescent="0.25">
      <c r="A1265" s="31">
        <v>257785</v>
      </c>
      <c r="B1265" s="78" t="s">
        <v>2579</v>
      </c>
    </row>
    <row r="1266" spans="1:2" x14ac:dyDescent="0.25">
      <c r="A1266" s="31">
        <v>257786</v>
      </c>
      <c r="B1266" s="78" t="s">
        <v>2579</v>
      </c>
    </row>
    <row r="1267" spans="1:2" x14ac:dyDescent="0.25">
      <c r="A1267" s="31">
        <v>257787</v>
      </c>
      <c r="B1267" s="78" t="s">
        <v>2579</v>
      </c>
    </row>
    <row r="1268" spans="1:2" x14ac:dyDescent="0.25">
      <c r="A1268" s="31">
        <v>257788</v>
      </c>
      <c r="B1268" s="78" t="s">
        <v>2579</v>
      </c>
    </row>
    <row r="1269" spans="1:2" x14ac:dyDescent="0.25">
      <c r="A1269" s="31">
        <v>257789</v>
      </c>
      <c r="B1269" s="78" t="s">
        <v>2579</v>
      </c>
    </row>
    <row r="1270" spans="1:2" x14ac:dyDescent="0.25">
      <c r="A1270" s="31">
        <v>257790</v>
      </c>
      <c r="B1270" s="78" t="s">
        <v>2579</v>
      </c>
    </row>
    <row r="1271" spans="1:2" x14ac:dyDescent="0.25">
      <c r="A1271" s="31">
        <v>257791</v>
      </c>
      <c r="B1271" s="78" t="s">
        <v>2579</v>
      </c>
    </row>
    <row r="1272" spans="1:2" x14ac:dyDescent="0.25">
      <c r="A1272" s="31">
        <v>257792</v>
      </c>
      <c r="B1272" s="78" t="s">
        <v>2579</v>
      </c>
    </row>
    <row r="1273" spans="1:2" x14ac:dyDescent="0.25">
      <c r="A1273" s="31">
        <v>257793</v>
      </c>
      <c r="B1273" s="78" t="s">
        <v>2579</v>
      </c>
    </row>
    <row r="1274" spans="1:2" x14ac:dyDescent="0.25">
      <c r="A1274" s="31">
        <v>257794</v>
      </c>
      <c r="B1274" s="78" t="s">
        <v>2579</v>
      </c>
    </row>
    <row r="1275" spans="1:2" x14ac:dyDescent="0.25">
      <c r="A1275" s="31">
        <v>257795</v>
      </c>
      <c r="B1275" s="78" t="s">
        <v>2579</v>
      </c>
    </row>
    <row r="1276" spans="1:2" x14ac:dyDescent="0.25">
      <c r="A1276" s="31">
        <v>257796</v>
      </c>
      <c r="B1276" s="78" t="s">
        <v>2579</v>
      </c>
    </row>
    <row r="1277" spans="1:2" x14ac:dyDescent="0.25">
      <c r="A1277" s="31">
        <v>257797</v>
      </c>
      <c r="B1277" s="78" t="s">
        <v>2579</v>
      </c>
    </row>
    <row r="1278" spans="1:2" x14ac:dyDescent="0.25">
      <c r="A1278" s="31">
        <v>257798</v>
      </c>
      <c r="B1278" s="78" t="s">
        <v>2579</v>
      </c>
    </row>
    <row r="1279" spans="1:2" x14ac:dyDescent="0.25">
      <c r="A1279" s="31">
        <v>257799</v>
      </c>
      <c r="B1279" s="78" t="s">
        <v>2579</v>
      </c>
    </row>
    <row r="1280" spans="1:2" x14ac:dyDescent="0.25">
      <c r="A1280" s="31">
        <v>257800</v>
      </c>
      <c r="B1280" s="78" t="s">
        <v>2579</v>
      </c>
    </row>
    <row r="1281" spans="1:2" x14ac:dyDescent="0.25">
      <c r="A1281" s="31">
        <v>257801</v>
      </c>
      <c r="B1281" s="78" t="s">
        <v>2579</v>
      </c>
    </row>
    <row r="1282" spans="1:2" x14ac:dyDescent="0.25">
      <c r="A1282" s="31">
        <v>257802</v>
      </c>
      <c r="B1282" s="78" t="s">
        <v>2579</v>
      </c>
    </row>
    <row r="1283" spans="1:2" x14ac:dyDescent="0.25">
      <c r="A1283" s="31">
        <v>257803</v>
      </c>
      <c r="B1283" s="78" t="s">
        <v>2579</v>
      </c>
    </row>
    <row r="1284" spans="1:2" x14ac:dyDescent="0.25">
      <c r="A1284" s="31">
        <v>257804</v>
      </c>
      <c r="B1284" s="78" t="s">
        <v>2579</v>
      </c>
    </row>
    <row r="1285" spans="1:2" x14ac:dyDescent="0.25">
      <c r="A1285" s="31">
        <v>257805</v>
      </c>
      <c r="B1285" s="78" t="s">
        <v>2579</v>
      </c>
    </row>
    <row r="1286" spans="1:2" x14ac:dyDescent="0.25">
      <c r="A1286" s="31">
        <v>257806</v>
      </c>
      <c r="B1286" s="78" t="s">
        <v>2579</v>
      </c>
    </row>
    <row r="1287" spans="1:2" x14ac:dyDescent="0.25">
      <c r="A1287" s="31">
        <v>257807</v>
      </c>
      <c r="B1287" s="78" t="s">
        <v>2579</v>
      </c>
    </row>
    <row r="1288" spans="1:2" x14ac:dyDescent="0.25">
      <c r="A1288" s="31">
        <v>257808</v>
      </c>
      <c r="B1288" s="78" t="s">
        <v>2579</v>
      </c>
    </row>
    <row r="1289" spans="1:2" x14ac:dyDescent="0.25">
      <c r="A1289" s="31">
        <v>257809</v>
      </c>
      <c r="B1289" s="78" t="s">
        <v>2579</v>
      </c>
    </row>
    <row r="1290" spans="1:2" x14ac:dyDescent="0.25">
      <c r="A1290" s="31">
        <v>257810</v>
      </c>
      <c r="B1290" s="78" t="s">
        <v>2579</v>
      </c>
    </row>
    <row r="1291" spans="1:2" x14ac:dyDescent="0.25">
      <c r="A1291" s="31">
        <v>257811</v>
      </c>
      <c r="B1291" s="78" t="s">
        <v>2579</v>
      </c>
    </row>
    <row r="1292" spans="1:2" x14ac:dyDescent="0.25">
      <c r="A1292" s="31">
        <v>257812</v>
      </c>
      <c r="B1292" s="78" t="s">
        <v>2579</v>
      </c>
    </row>
    <row r="1293" spans="1:2" x14ac:dyDescent="0.25">
      <c r="A1293" s="31">
        <v>257813</v>
      </c>
      <c r="B1293" s="78" t="s">
        <v>2579</v>
      </c>
    </row>
    <row r="1294" spans="1:2" x14ac:dyDescent="0.25">
      <c r="A1294" s="31">
        <v>257814</v>
      </c>
      <c r="B1294" s="78" t="s">
        <v>2579</v>
      </c>
    </row>
    <row r="1295" spans="1:2" x14ac:dyDescent="0.25">
      <c r="A1295" s="31">
        <v>257815</v>
      </c>
      <c r="B1295" s="78" t="s">
        <v>2579</v>
      </c>
    </row>
    <row r="1296" spans="1:2" x14ac:dyDescent="0.25">
      <c r="A1296" s="31">
        <v>257816</v>
      </c>
      <c r="B1296" s="78" t="s">
        <v>2579</v>
      </c>
    </row>
    <row r="1297" spans="1:2" x14ac:dyDescent="0.25">
      <c r="A1297" s="31">
        <v>257817</v>
      </c>
      <c r="B1297" s="78" t="s">
        <v>2579</v>
      </c>
    </row>
    <row r="1298" spans="1:2" x14ac:dyDescent="0.25">
      <c r="A1298" s="31">
        <v>257818</v>
      </c>
      <c r="B1298" s="78" t="s">
        <v>2579</v>
      </c>
    </row>
    <row r="1299" spans="1:2" x14ac:dyDescent="0.25">
      <c r="A1299" s="31">
        <v>257819</v>
      </c>
      <c r="B1299" s="78" t="s">
        <v>2579</v>
      </c>
    </row>
    <row r="1300" spans="1:2" x14ac:dyDescent="0.25">
      <c r="A1300" s="31">
        <v>257820</v>
      </c>
      <c r="B1300" s="78" t="s">
        <v>2579</v>
      </c>
    </row>
    <row r="1301" spans="1:2" x14ac:dyDescent="0.25">
      <c r="A1301" s="31">
        <v>257821</v>
      </c>
      <c r="B1301" s="78" t="s">
        <v>2579</v>
      </c>
    </row>
    <row r="1302" spans="1:2" x14ac:dyDescent="0.25">
      <c r="A1302" s="31">
        <v>257822</v>
      </c>
      <c r="B1302" s="78" t="s">
        <v>2579</v>
      </c>
    </row>
    <row r="1303" spans="1:2" x14ac:dyDescent="0.25">
      <c r="A1303" s="31">
        <v>257823</v>
      </c>
      <c r="B1303" s="78" t="s">
        <v>2579</v>
      </c>
    </row>
    <row r="1304" spans="1:2" x14ac:dyDescent="0.25">
      <c r="A1304" s="31">
        <v>257824</v>
      </c>
      <c r="B1304" s="78" t="s">
        <v>2579</v>
      </c>
    </row>
    <row r="1305" spans="1:2" x14ac:dyDescent="0.25">
      <c r="A1305" s="31">
        <v>138163</v>
      </c>
      <c r="B1305" s="78" t="s">
        <v>2579</v>
      </c>
    </row>
    <row r="1306" spans="1:2" x14ac:dyDescent="0.25">
      <c r="A1306" s="31">
        <v>257825</v>
      </c>
      <c r="B1306" s="78" t="s">
        <v>2579</v>
      </c>
    </row>
    <row r="1307" spans="1:2" x14ac:dyDescent="0.25">
      <c r="A1307" s="31">
        <v>331207</v>
      </c>
      <c r="B1307" s="78" t="s">
        <v>2579</v>
      </c>
    </row>
    <row r="1308" spans="1:2" x14ac:dyDescent="0.25">
      <c r="A1308" s="31">
        <v>257826</v>
      </c>
      <c r="B1308" s="78" t="s">
        <v>2579</v>
      </c>
    </row>
    <row r="1309" spans="1:2" x14ac:dyDescent="0.25">
      <c r="A1309" s="31">
        <v>257827</v>
      </c>
      <c r="B1309" s="78" t="s">
        <v>2579</v>
      </c>
    </row>
    <row r="1310" spans="1:2" x14ac:dyDescent="0.25">
      <c r="A1310" s="31">
        <v>257828</v>
      </c>
      <c r="B1310" s="78" t="s">
        <v>2579</v>
      </c>
    </row>
    <row r="1311" spans="1:2" x14ac:dyDescent="0.25">
      <c r="A1311" s="31">
        <v>257829</v>
      </c>
      <c r="B1311" s="78" t="s">
        <v>2579</v>
      </c>
    </row>
    <row r="1312" spans="1:2" x14ac:dyDescent="0.25">
      <c r="A1312" s="31">
        <v>257830</v>
      </c>
      <c r="B1312" s="78" t="s">
        <v>2579</v>
      </c>
    </row>
    <row r="1313" spans="1:2" x14ac:dyDescent="0.25">
      <c r="A1313" s="31">
        <v>257831</v>
      </c>
      <c r="B1313" s="78" t="s">
        <v>2579</v>
      </c>
    </row>
    <row r="1314" spans="1:2" x14ac:dyDescent="0.25">
      <c r="A1314" s="31">
        <v>257832</v>
      </c>
      <c r="B1314" s="78" t="s">
        <v>2579</v>
      </c>
    </row>
    <row r="1315" spans="1:2" x14ac:dyDescent="0.25">
      <c r="A1315" s="31">
        <v>257833</v>
      </c>
      <c r="B1315" s="78" t="s">
        <v>2579</v>
      </c>
    </row>
    <row r="1316" spans="1:2" x14ac:dyDescent="0.25">
      <c r="A1316" s="31">
        <v>257834</v>
      </c>
      <c r="B1316" s="78" t="s">
        <v>2579</v>
      </c>
    </row>
    <row r="1317" spans="1:2" x14ac:dyDescent="0.25">
      <c r="A1317" s="31">
        <v>257835</v>
      </c>
      <c r="B1317" s="78" t="s">
        <v>2579</v>
      </c>
    </row>
    <row r="1318" spans="1:2" x14ac:dyDescent="0.25">
      <c r="A1318" s="31">
        <v>257836</v>
      </c>
      <c r="B1318" s="78" t="s">
        <v>2579</v>
      </c>
    </row>
    <row r="1319" spans="1:2" x14ac:dyDescent="0.25">
      <c r="A1319" s="31">
        <v>257837</v>
      </c>
      <c r="B1319" s="78" t="s">
        <v>2579</v>
      </c>
    </row>
    <row r="1320" spans="1:2" x14ac:dyDescent="0.25">
      <c r="A1320" s="31">
        <v>257838</v>
      </c>
      <c r="B1320" s="78" t="s">
        <v>2579</v>
      </c>
    </row>
    <row r="1321" spans="1:2" x14ac:dyDescent="0.25">
      <c r="A1321" s="31">
        <v>257839</v>
      </c>
      <c r="B1321" s="78" t="s">
        <v>2579</v>
      </c>
    </row>
    <row r="1322" spans="1:2" x14ac:dyDescent="0.25">
      <c r="A1322" s="31">
        <v>257840</v>
      </c>
      <c r="B1322" s="78" t="s">
        <v>2579</v>
      </c>
    </row>
    <row r="1323" spans="1:2" x14ac:dyDescent="0.25">
      <c r="A1323" s="31">
        <v>257841</v>
      </c>
      <c r="B1323" s="78" t="s">
        <v>2579</v>
      </c>
    </row>
    <row r="1324" spans="1:2" x14ac:dyDescent="0.25">
      <c r="A1324" s="31">
        <v>257842</v>
      </c>
      <c r="B1324" s="78" t="s">
        <v>2579</v>
      </c>
    </row>
    <row r="1325" spans="1:2" x14ac:dyDescent="0.25">
      <c r="A1325" s="31">
        <v>257843</v>
      </c>
      <c r="B1325" s="78" t="s">
        <v>2579</v>
      </c>
    </row>
    <row r="1326" spans="1:2" x14ac:dyDescent="0.25">
      <c r="A1326" s="31">
        <v>257844</v>
      </c>
      <c r="B1326" s="78" t="s">
        <v>2579</v>
      </c>
    </row>
    <row r="1327" spans="1:2" x14ac:dyDescent="0.25">
      <c r="A1327" s="31">
        <v>257845</v>
      </c>
      <c r="B1327" s="78" t="s">
        <v>2579</v>
      </c>
    </row>
    <row r="1328" spans="1:2" x14ac:dyDescent="0.25">
      <c r="A1328" s="31">
        <v>257846</v>
      </c>
      <c r="B1328" s="78" t="s">
        <v>2579</v>
      </c>
    </row>
    <row r="1329" spans="1:2" x14ac:dyDescent="0.25">
      <c r="A1329" s="31">
        <v>257847</v>
      </c>
      <c r="B1329" s="78" t="s">
        <v>2579</v>
      </c>
    </row>
    <row r="1330" spans="1:2" x14ac:dyDescent="0.25">
      <c r="A1330" s="31">
        <v>257848</v>
      </c>
      <c r="B1330" s="78" t="s">
        <v>2579</v>
      </c>
    </row>
    <row r="1331" spans="1:2" x14ac:dyDescent="0.25">
      <c r="A1331" s="31">
        <v>257849</v>
      </c>
      <c r="B1331" s="78" t="s">
        <v>2579</v>
      </c>
    </row>
    <row r="1332" spans="1:2" x14ac:dyDescent="0.25">
      <c r="A1332" s="31">
        <v>257850</v>
      </c>
      <c r="B1332" s="78" t="s">
        <v>2579</v>
      </c>
    </row>
    <row r="1333" spans="1:2" x14ac:dyDescent="0.25">
      <c r="A1333" s="31">
        <v>257851</v>
      </c>
      <c r="B1333" s="78" t="s">
        <v>2579</v>
      </c>
    </row>
    <row r="1334" spans="1:2" x14ac:dyDescent="0.25">
      <c r="A1334" s="31">
        <v>257852</v>
      </c>
      <c r="B1334" s="78" t="s">
        <v>2579</v>
      </c>
    </row>
    <row r="1335" spans="1:2" x14ac:dyDescent="0.25">
      <c r="A1335" s="31">
        <v>257853</v>
      </c>
      <c r="B1335" s="78" t="s">
        <v>2579</v>
      </c>
    </row>
    <row r="1336" spans="1:2" x14ac:dyDescent="0.25">
      <c r="A1336" s="31">
        <v>257854</v>
      </c>
      <c r="B1336" s="78" t="s">
        <v>2579</v>
      </c>
    </row>
    <row r="1337" spans="1:2" x14ac:dyDescent="0.25">
      <c r="A1337" s="31">
        <v>257855</v>
      </c>
      <c r="B1337" s="78" t="s">
        <v>2579</v>
      </c>
    </row>
    <row r="1338" spans="1:2" x14ac:dyDescent="0.25">
      <c r="A1338" s="31">
        <v>257856</v>
      </c>
      <c r="B1338" s="78" t="s">
        <v>2579</v>
      </c>
    </row>
    <row r="1339" spans="1:2" x14ac:dyDescent="0.25">
      <c r="A1339" s="31">
        <v>257857</v>
      </c>
      <c r="B1339" s="78" t="s">
        <v>2579</v>
      </c>
    </row>
    <row r="1340" spans="1:2" x14ac:dyDescent="0.25">
      <c r="A1340" s="31">
        <v>257858</v>
      </c>
      <c r="B1340" s="78" t="s">
        <v>2579</v>
      </c>
    </row>
    <row r="1341" spans="1:2" x14ac:dyDescent="0.25">
      <c r="A1341" s="31">
        <v>257859</v>
      </c>
      <c r="B1341" s="78" t="s">
        <v>2579</v>
      </c>
    </row>
    <row r="1342" spans="1:2" x14ac:dyDescent="0.25">
      <c r="A1342" s="31">
        <v>257860</v>
      </c>
      <c r="B1342" s="78" t="s">
        <v>2579</v>
      </c>
    </row>
    <row r="1343" spans="1:2" x14ac:dyDescent="0.25">
      <c r="A1343" s="31">
        <v>257861</v>
      </c>
      <c r="B1343" s="78" t="s">
        <v>2579</v>
      </c>
    </row>
    <row r="1344" spans="1:2" x14ac:dyDescent="0.25">
      <c r="A1344" s="31">
        <v>257862</v>
      </c>
      <c r="B1344" s="78" t="s">
        <v>2579</v>
      </c>
    </row>
    <row r="1345" spans="1:3" x14ac:dyDescent="0.25">
      <c r="A1345" s="31">
        <v>257863</v>
      </c>
      <c r="B1345" s="78" t="s">
        <v>2579</v>
      </c>
    </row>
    <row r="1346" spans="1:3" x14ac:dyDescent="0.25">
      <c r="A1346" s="31">
        <v>257864</v>
      </c>
      <c r="B1346" s="78" t="s">
        <v>2579</v>
      </c>
    </row>
    <row r="1347" spans="1:3" x14ac:dyDescent="0.25">
      <c r="A1347" s="31">
        <v>257865</v>
      </c>
      <c r="B1347" s="78" t="s">
        <v>2579</v>
      </c>
    </row>
    <row r="1348" spans="1:3" x14ac:dyDescent="0.25">
      <c r="A1348" s="31">
        <v>257866</v>
      </c>
      <c r="B1348" s="78" t="s">
        <v>2579</v>
      </c>
    </row>
    <row r="1349" spans="1:3" x14ac:dyDescent="0.25">
      <c r="A1349" s="31">
        <v>257867</v>
      </c>
      <c r="B1349" s="78" t="s">
        <v>2579</v>
      </c>
    </row>
    <row r="1350" spans="1:3" x14ac:dyDescent="0.25">
      <c r="A1350" s="31">
        <v>257868</v>
      </c>
      <c r="B1350" s="78" t="s">
        <v>2579</v>
      </c>
    </row>
    <row r="1351" spans="1:3" x14ac:dyDescent="0.25">
      <c r="A1351" s="31">
        <v>257869</v>
      </c>
      <c r="B1351" s="78" t="s">
        <v>2579</v>
      </c>
    </row>
    <row r="1352" spans="1:3" x14ac:dyDescent="0.25">
      <c r="A1352" s="31">
        <v>257870</v>
      </c>
      <c r="B1352" s="78" t="s">
        <v>2579</v>
      </c>
    </row>
    <row r="1353" spans="1:3" x14ac:dyDescent="0.25">
      <c r="A1353" s="31">
        <v>257871</v>
      </c>
      <c r="B1353" s="78" t="s">
        <v>2579</v>
      </c>
    </row>
    <row r="1354" spans="1:3" x14ac:dyDescent="0.25">
      <c r="A1354" s="31">
        <v>257872</v>
      </c>
      <c r="B1354" s="78" t="s">
        <v>2579</v>
      </c>
    </row>
    <row r="1355" spans="1:3" x14ac:dyDescent="0.25">
      <c r="A1355" s="31">
        <v>257873</v>
      </c>
      <c r="B1355" s="78" t="s">
        <v>2579</v>
      </c>
    </row>
    <row r="1356" spans="1:3" x14ac:dyDescent="0.25">
      <c r="A1356" s="31">
        <v>257874</v>
      </c>
      <c r="B1356" s="78" t="s">
        <v>2579</v>
      </c>
    </row>
    <row r="1357" spans="1:3" x14ac:dyDescent="0.25">
      <c r="A1357" s="31">
        <v>257875</v>
      </c>
      <c r="B1357" s="78" t="s">
        <v>2579</v>
      </c>
    </row>
    <row r="1358" spans="1:3" x14ac:dyDescent="0.25">
      <c r="A1358" s="31">
        <v>257876</v>
      </c>
      <c r="B1358" s="78" t="s">
        <v>2579</v>
      </c>
    </row>
    <row r="1359" spans="1:3" x14ac:dyDescent="0.25">
      <c r="A1359" s="31">
        <v>257877</v>
      </c>
      <c r="B1359" s="78" t="s">
        <v>2579</v>
      </c>
    </row>
    <row r="1360" spans="1:3" x14ac:dyDescent="0.25">
      <c r="A1360" s="31">
        <v>138166</v>
      </c>
      <c r="B1360" s="75">
        <v>4390</v>
      </c>
      <c r="C1360" s="20" t="s">
        <v>2600</v>
      </c>
    </row>
    <row r="1361" spans="1:3" x14ac:dyDescent="0.25">
      <c r="A1361" s="31">
        <v>257878</v>
      </c>
      <c r="B1361" s="76">
        <v>4990</v>
      </c>
      <c r="C1361" s="43" t="s">
        <v>2600</v>
      </c>
    </row>
    <row r="1362" spans="1:3" x14ac:dyDescent="0.25">
      <c r="A1362" s="31">
        <v>331204</v>
      </c>
      <c r="B1362" s="76">
        <v>4990</v>
      </c>
      <c r="C1362" s="43" t="s">
        <v>2600</v>
      </c>
    </row>
    <row r="1363" spans="1:3" x14ac:dyDescent="0.25">
      <c r="A1363" s="31">
        <v>257879</v>
      </c>
      <c r="B1363" s="76">
        <v>4990</v>
      </c>
      <c r="C1363" s="43" t="s">
        <v>2600</v>
      </c>
    </row>
    <row r="1364" spans="1:3" x14ac:dyDescent="0.25">
      <c r="A1364" s="31">
        <v>257880</v>
      </c>
      <c r="B1364" s="76">
        <v>4990</v>
      </c>
      <c r="C1364" s="43" t="s">
        <v>2600</v>
      </c>
    </row>
    <row r="1365" spans="1:3" x14ac:dyDescent="0.25">
      <c r="A1365" s="31">
        <v>257881</v>
      </c>
      <c r="B1365" s="76">
        <v>4990</v>
      </c>
      <c r="C1365" s="43" t="s">
        <v>2600</v>
      </c>
    </row>
    <row r="1366" spans="1:3" x14ac:dyDescent="0.25">
      <c r="A1366" s="31">
        <v>257882</v>
      </c>
      <c r="B1366" s="76">
        <v>4990</v>
      </c>
      <c r="C1366" s="43" t="s">
        <v>2600</v>
      </c>
    </row>
    <row r="1367" spans="1:3" x14ac:dyDescent="0.25">
      <c r="A1367" s="31">
        <v>257883</v>
      </c>
      <c r="B1367" s="76">
        <v>4990</v>
      </c>
      <c r="C1367" s="43" t="s">
        <v>2600</v>
      </c>
    </row>
    <row r="1368" spans="1:3" x14ac:dyDescent="0.25">
      <c r="A1368" s="31">
        <v>257884</v>
      </c>
      <c r="B1368" s="76">
        <v>4990</v>
      </c>
      <c r="C1368" s="43" t="s">
        <v>2600</v>
      </c>
    </row>
    <row r="1369" spans="1:3" x14ac:dyDescent="0.25">
      <c r="A1369" s="31">
        <v>257885</v>
      </c>
      <c r="B1369" s="76">
        <v>4990</v>
      </c>
      <c r="C1369" s="43" t="s">
        <v>2600</v>
      </c>
    </row>
    <row r="1370" spans="1:3" x14ac:dyDescent="0.25">
      <c r="A1370" s="31">
        <v>257886</v>
      </c>
      <c r="B1370" s="76">
        <v>4990</v>
      </c>
      <c r="C1370" s="43" t="s">
        <v>2600</v>
      </c>
    </row>
    <row r="1371" spans="1:3" x14ac:dyDescent="0.25">
      <c r="A1371" s="31">
        <v>257887</v>
      </c>
      <c r="B1371" s="76">
        <v>4990</v>
      </c>
      <c r="C1371" s="43" t="s">
        <v>2600</v>
      </c>
    </row>
    <row r="1372" spans="1:3" x14ac:dyDescent="0.25">
      <c r="A1372" s="31">
        <v>257888</v>
      </c>
      <c r="B1372" s="76">
        <v>4990</v>
      </c>
      <c r="C1372" s="43" t="s">
        <v>2600</v>
      </c>
    </row>
    <row r="1373" spans="1:3" x14ac:dyDescent="0.25">
      <c r="A1373" s="31">
        <v>257889</v>
      </c>
      <c r="B1373" s="76">
        <v>4990</v>
      </c>
      <c r="C1373" s="43" t="s">
        <v>2600</v>
      </c>
    </row>
    <row r="1374" spans="1:3" x14ac:dyDescent="0.25">
      <c r="A1374" s="31">
        <v>257890</v>
      </c>
      <c r="B1374" s="76">
        <v>4990</v>
      </c>
      <c r="C1374" s="43" t="s">
        <v>2600</v>
      </c>
    </row>
    <row r="1375" spans="1:3" x14ac:dyDescent="0.25">
      <c r="A1375" s="31">
        <v>257891</v>
      </c>
      <c r="B1375" s="76">
        <v>4990</v>
      </c>
      <c r="C1375" s="43" t="s">
        <v>2600</v>
      </c>
    </row>
    <row r="1376" spans="1:3" x14ac:dyDescent="0.25">
      <c r="A1376" s="31">
        <v>257892</v>
      </c>
      <c r="B1376" s="76">
        <v>4990</v>
      </c>
      <c r="C1376" s="43" t="s">
        <v>2600</v>
      </c>
    </row>
    <row r="1377" spans="1:3" x14ac:dyDescent="0.25">
      <c r="A1377" s="31">
        <v>257893</v>
      </c>
      <c r="B1377" s="76">
        <v>4990</v>
      </c>
      <c r="C1377" s="43" t="s">
        <v>2600</v>
      </c>
    </row>
    <row r="1378" spans="1:3" x14ac:dyDescent="0.25">
      <c r="A1378" s="31">
        <v>257894</v>
      </c>
      <c r="B1378" s="76">
        <v>4990</v>
      </c>
      <c r="C1378" s="43" t="s">
        <v>2600</v>
      </c>
    </row>
    <row r="1379" spans="1:3" x14ac:dyDescent="0.25">
      <c r="A1379" s="31">
        <v>257895</v>
      </c>
      <c r="B1379" s="76">
        <v>4990</v>
      </c>
      <c r="C1379" s="43" t="s">
        <v>2600</v>
      </c>
    </row>
    <row r="1380" spans="1:3" x14ac:dyDescent="0.25">
      <c r="A1380" s="31">
        <v>257896</v>
      </c>
      <c r="B1380" s="76">
        <v>4990</v>
      </c>
      <c r="C1380" s="43" t="s">
        <v>2600</v>
      </c>
    </row>
    <row r="1381" spans="1:3" x14ac:dyDescent="0.25">
      <c r="A1381" s="31">
        <v>257897</v>
      </c>
      <c r="B1381" s="76">
        <v>4990</v>
      </c>
      <c r="C1381" s="43" t="s">
        <v>2600</v>
      </c>
    </row>
    <row r="1382" spans="1:3" x14ac:dyDescent="0.25">
      <c r="A1382" s="31">
        <v>257898</v>
      </c>
      <c r="B1382" s="76">
        <v>4990</v>
      </c>
      <c r="C1382" s="43" t="s">
        <v>2600</v>
      </c>
    </row>
    <row r="1383" spans="1:3" x14ac:dyDescent="0.25">
      <c r="A1383" s="31">
        <v>257899</v>
      </c>
      <c r="B1383" s="76">
        <v>4990</v>
      </c>
      <c r="C1383" s="43" t="s">
        <v>2600</v>
      </c>
    </row>
    <row r="1384" spans="1:3" x14ac:dyDescent="0.25">
      <c r="A1384" s="31">
        <v>257900</v>
      </c>
      <c r="B1384" s="76">
        <v>4990</v>
      </c>
      <c r="C1384" s="43" t="s">
        <v>2600</v>
      </c>
    </row>
    <row r="1385" spans="1:3" x14ac:dyDescent="0.25">
      <c r="A1385" s="31">
        <v>257901</v>
      </c>
      <c r="B1385" s="76">
        <v>4990</v>
      </c>
      <c r="C1385" s="43" t="s">
        <v>2600</v>
      </c>
    </row>
    <row r="1386" spans="1:3" x14ac:dyDescent="0.25">
      <c r="A1386" s="31">
        <v>257902</v>
      </c>
      <c r="B1386" s="76">
        <v>4990</v>
      </c>
      <c r="C1386" s="43" t="s">
        <v>2600</v>
      </c>
    </row>
    <row r="1387" spans="1:3" x14ac:dyDescent="0.25">
      <c r="A1387" s="31">
        <v>257903</v>
      </c>
      <c r="B1387" s="76">
        <v>4990</v>
      </c>
      <c r="C1387" s="43" t="s">
        <v>2600</v>
      </c>
    </row>
    <row r="1388" spans="1:3" x14ac:dyDescent="0.25">
      <c r="A1388" s="31">
        <v>257904</v>
      </c>
      <c r="B1388" s="76">
        <v>4990</v>
      </c>
      <c r="C1388" s="43" t="s">
        <v>2600</v>
      </c>
    </row>
    <row r="1389" spans="1:3" x14ac:dyDescent="0.25">
      <c r="A1389" s="31">
        <v>257905</v>
      </c>
      <c r="B1389" s="76">
        <v>4990</v>
      </c>
      <c r="C1389" s="43" t="s">
        <v>2600</v>
      </c>
    </row>
    <row r="1390" spans="1:3" x14ac:dyDescent="0.25">
      <c r="A1390" s="31">
        <v>257906</v>
      </c>
      <c r="B1390" s="76">
        <v>4990</v>
      </c>
      <c r="C1390" s="43" t="s">
        <v>2600</v>
      </c>
    </row>
    <row r="1391" spans="1:3" x14ac:dyDescent="0.25">
      <c r="A1391" s="31">
        <v>257907</v>
      </c>
      <c r="B1391" s="76">
        <v>4990</v>
      </c>
      <c r="C1391" s="43" t="s">
        <v>2600</v>
      </c>
    </row>
    <row r="1392" spans="1:3" x14ac:dyDescent="0.25">
      <c r="A1392" s="31">
        <v>257908</v>
      </c>
      <c r="B1392" s="76">
        <v>4990</v>
      </c>
      <c r="C1392" s="43" t="s">
        <v>2600</v>
      </c>
    </row>
    <row r="1393" spans="1:3" x14ac:dyDescent="0.25">
      <c r="A1393" s="31">
        <v>257909</v>
      </c>
      <c r="B1393" s="76">
        <v>4990</v>
      </c>
      <c r="C1393" s="43" t="s">
        <v>2600</v>
      </c>
    </row>
    <row r="1394" spans="1:3" x14ac:dyDescent="0.25">
      <c r="A1394" s="31">
        <v>257910</v>
      </c>
      <c r="B1394" s="76">
        <v>4990</v>
      </c>
      <c r="C1394" s="43" t="s">
        <v>2600</v>
      </c>
    </row>
    <row r="1395" spans="1:3" x14ac:dyDescent="0.25">
      <c r="A1395" s="31">
        <v>257911</v>
      </c>
      <c r="B1395" s="76">
        <v>4990</v>
      </c>
      <c r="C1395" s="43" t="s">
        <v>2600</v>
      </c>
    </row>
    <row r="1396" spans="1:3" x14ac:dyDescent="0.25">
      <c r="A1396" s="31">
        <v>257912</v>
      </c>
      <c r="B1396" s="76">
        <v>4990</v>
      </c>
      <c r="C1396" s="43" t="s">
        <v>2600</v>
      </c>
    </row>
    <row r="1397" spans="1:3" x14ac:dyDescent="0.25">
      <c r="A1397" s="31">
        <v>257913</v>
      </c>
      <c r="B1397" s="76">
        <v>4990</v>
      </c>
      <c r="C1397" s="43" t="s">
        <v>2600</v>
      </c>
    </row>
    <row r="1398" spans="1:3" x14ac:dyDescent="0.25">
      <c r="A1398" s="31">
        <v>257914</v>
      </c>
      <c r="B1398" s="76">
        <v>4990</v>
      </c>
      <c r="C1398" s="43" t="s">
        <v>2600</v>
      </c>
    </row>
    <row r="1399" spans="1:3" x14ac:dyDescent="0.25">
      <c r="A1399" s="31">
        <v>257915</v>
      </c>
      <c r="B1399" s="76">
        <v>4990</v>
      </c>
      <c r="C1399" s="43" t="s">
        <v>2600</v>
      </c>
    </row>
    <row r="1400" spans="1:3" x14ac:dyDescent="0.25">
      <c r="A1400" s="31">
        <v>257916</v>
      </c>
      <c r="B1400" s="76">
        <v>4990</v>
      </c>
      <c r="C1400" s="43" t="s">
        <v>2600</v>
      </c>
    </row>
    <row r="1401" spans="1:3" x14ac:dyDescent="0.25">
      <c r="A1401" s="31">
        <v>257917</v>
      </c>
      <c r="B1401" s="76">
        <v>4990</v>
      </c>
      <c r="C1401" s="43" t="s">
        <v>2600</v>
      </c>
    </row>
    <row r="1402" spans="1:3" x14ac:dyDescent="0.25">
      <c r="A1402" s="31">
        <v>257918</v>
      </c>
      <c r="B1402" s="76">
        <v>4990</v>
      </c>
      <c r="C1402" s="43" t="s">
        <v>2600</v>
      </c>
    </row>
    <row r="1403" spans="1:3" x14ac:dyDescent="0.25">
      <c r="A1403" s="31">
        <v>257919</v>
      </c>
      <c r="B1403" s="76">
        <v>4990</v>
      </c>
      <c r="C1403" s="43" t="s">
        <v>2600</v>
      </c>
    </row>
    <row r="1404" spans="1:3" x14ac:dyDescent="0.25">
      <c r="A1404" s="31">
        <v>257920</v>
      </c>
      <c r="B1404" s="76">
        <v>4990</v>
      </c>
      <c r="C1404" s="43" t="s">
        <v>2600</v>
      </c>
    </row>
    <row r="1405" spans="1:3" x14ac:dyDescent="0.25">
      <c r="A1405" s="31">
        <v>257921</v>
      </c>
      <c r="B1405" s="76">
        <v>4990</v>
      </c>
      <c r="C1405" s="43" t="s">
        <v>2600</v>
      </c>
    </row>
    <row r="1406" spans="1:3" x14ac:dyDescent="0.25">
      <c r="A1406" s="31">
        <v>257922</v>
      </c>
      <c r="B1406" s="76">
        <v>4990</v>
      </c>
      <c r="C1406" s="43" t="s">
        <v>2600</v>
      </c>
    </row>
    <row r="1407" spans="1:3" x14ac:dyDescent="0.25">
      <c r="A1407" s="31">
        <v>257923</v>
      </c>
      <c r="B1407" s="76">
        <v>4990</v>
      </c>
      <c r="C1407" s="43" t="s">
        <v>2600</v>
      </c>
    </row>
    <row r="1408" spans="1:3" x14ac:dyDescent="0.25">
      <c r="A1408" s="31">
        <v>257924</v>
      </c>
      <c r="B1408" s="76">
        <v>4990</v>
      </c>
      <c r="C1408" s="43" t="s">
        <v>2600</v>
      </c>
    </row>
    <row r="1409" spans="1:3" x14ac:dyDescent="0.25">
      <c r="A1409" s="31">
        <v>257925</v>
      </c>
      <c r="B1409" s="76">
        <v>4990</v>
      </c>
      <c r="C1409" s="43" t="s">
        <v>2600</v>
      </c>
    </row>
    <row r="1410" spans="1:3" x14ac:dyDescent="0.25">
      <c r="A1410" s="31">
        <v>257926</v>
      </c>
      <c r="B1410" s="76">
        <v>4990</v>
      </c>
      <c r="C1410" s="43" t="s">
        <v>2600</v>
      </c>
    </row>
    <row r="1411" spans="1:3" x14ac:dyDescent="0.25">
      <c r="A1411" s="31">
        <v>257927</v>
      </c>
      <c r="B1411" s="76">
        <v>4990</v>
      </c>
      <c r="C1411" s="43" t="s">
        <v>2600</v>
      </c>
    </row>
    <row r="1412" spans="1:3" x14ac:dyDescent="0.25">
      <c r="A1412" s="31">
        <v>257928</v>
      </c>
      <c r="B1412" s="76">
        <v>4990</v>
      </c>
      <c r="C1412" s="43" t="s">
        <v>2600</v>
      </c>
    </row>
    <row r="1413" spans="1:3" x14ac:dyDescent="0.25">
      <c r="A1413" s="31">
        <v>257929</v>
      </c>
      <c r="B1413" s="76">
        <v>4990</v>
      </c>
      <c r="C1413" s="43" t="s">
        <v>2600</v>
      </c>
    </row>
    <row r="1414" spans="1:3" x14ac:dyDescent="0.25">
      <c r="A1414" s="31">
        <v>257930</v>
      </c>
      <c r="B1414" s="76">
        <v>4990</v>
      </c>
      <c r="C1414" s="43" t="s">
        <v>2600</v>
      </c>
    </row>
    <row r="1415" spans="1:3" x14ac:dyDescent="0.25">
      <c r="A1415" s="31">
        <v>138170</v>
      </c>
      <c r="B1415" s="75">
        <v>4390</v>
      </c>
      <c r="C1415" s="20" t="s">
        <v>2602</v>
      </c>
    </row>
    <row r="1416" spans="1:3" x14ac:dyDescent="0.25">
      <c r="A1416" s="31">
        <v>138171</v>
      </c>
      <c r="B1416" s="76">
        <v>4990</v>
      </c>
      <c r="C1416" s="43" t="s">
        <v>2602</v>
      </c>
    </row>
    <row r="1417" spans="1:3" x14ac:dyDescent="0.25">
      <c r="A1417" s="31">
        <v>138172</v>
      </c>
      <c r="B1417" s="76">
        <v>4990</v>
      </c>
      <c r="C1417" s="43" t="s">
        <v>2602</v>
      </c>
    </row>
    <row r="1418" spans="1:3" x14ac:dyDescent="0.25">
      <c r="A1418" s="31">
        <v>138173</v>
      </c>
      <c r="B1418" s="76">
        <v>4990</v>
      </c>
      <c r="C1418" s="43" t="s">
        <v>2602</v>
      </c>
    </row>
    <row r="1419" spans="1:3" x14ac:dyDescent="0.25">
      <c r="A1419" s="31">
        <v>138174</v>
      </c>
      <c r="B1419" s="76">
        <v>4990</v>
      </c>
      <c r="C1419" s="43" t="s">
        <v>2602</v>
      </c>
    </row>
    <row r="1420" spans="1:3" x14ac:dyDescent="0.25">
      <c r="A1420" s="31">
        <v>138175</v>
      </c>
      <c r="B1420" s="76">
        <v>4990</v>
      </c>
      <c r="C1420" s="43" t="s">
        <v>2602</v>
      </c>
    </row>
    <row r="1421" spans="1:3" x14ac:dyDescent="0.25">
      <c r="A1421" s="31">
        <v>138176</v>
      </c>
      <c r="B1421" s="76">
        <v>4990</v>
      </c>
      <c r="C1421" s="43" t="s">
        <v>2602</v>
      </c>
    </row>
    <row r="1422" spans="1:3" x14ac:dyDescent="0.25">
      <c r="A1422" s="31">
        <v>138177</v>
      </c>
      <c r="B1422" s="76">
        <v>4990</v>
      </c>
      <c r="C1422" s="43" t="s">
        <v>2602</v>
      </c>
    </row>
    <row r="1423" spans="1:3" x14ac:dyDescent="0.25">
      <c r="A1423" s="31">
        <v>138178</v>
      </c>
      <c r="B1423" s="76">
        <v>4990</v>
      </c>
      <c r="C1423" s="43" t="s">
        <v>2602</v>
      </c>
    </row>
    <row r="1424" spans="1:3" x14ac:dyDescent="0.25">
      <c r="A1424" s="31">
        <v>138179</v>
      </c>
      <c r="B1424" s="76">
        <v>4990</v>
      </c>
      <c r="C1424" s="43" t="s">
        <v>2602</v>
      </c>
    </row>
    <row r="1425" spans="1:3" x14ac:dyDescent="0.25">
      <c r="A1425" s="31">
        <v>138180</v>
      </c>
      <c r="B1425" s="76">
        <v>4990</v>
      </c>
      <c r="C1425" s="43" t="s">
        <v>2602</v>
      </c>
    </row>
    <row r="1426" spans="1:3" x14ac:dyDescent="0.25">
      <c r="A1426" s="31">
        <v>138181</v>
      </c>
      <c r="B1426" s="76">
        <v>4990</v>
      </c>
      <c r="C1426" s="43" t="s">
        <v>2602</v>
      </c>
    </row>
    <row r="1427" spans="1:3" x14ac:dyDescent="0.25">
      <c r="A1427" s="31">
        <v>138182</v>
      </c>
      <c r="B1427" s="76">
        <v>4990</v>
      </c>
      <c r="C1427" s="43" t="s">
        <v>2602</v>
      </c>
    </row>
    <row r="1428" spans="1:3" x14ac:dyDescent="0.25">
      <c r="A1428" s="31">
        <v>138183</v>
      </c>
      <c r="B1428" s="76">
        <v>4990</v>
      </c>
      <c r="C1428" s="43" t="s">
        <v>2602</v>
      </c>
    </row>
    <row r="1429" spans="1:3" x14ac:dyDescent="0.25">
      <c r="A1429" s="31">
        <v>138184</v>
      </c>
      <c r="B1429" s="76">
        <v>4990</v>
      </c>
      <c r="C1429" s="43" t="s">
        <v>2602</v>
      </c>
    </row>
    <row r="1430" spans="1:3" x14ac:dyDescent="0.25">
      <c r="A1430" s="31">
        <v>138185</v>
      </c>
      <c r="B1430" s="76">
        <v>4990</v>
      </c>
      <c r="C1430" s="43" t="s">
        <v>2602</v>
      </c>
    </row>
    <row r="1431" spans="1:3" x14ac:dyDescent="0.25">
      <c r="A1431" s="31">
        <v>138186</v>
      </c>
      <c r="B1431" s="76">
        <v>4990</v>
      </c>
      <c r="C1431" s="43" t="s">
        <v>2602</v>
      </c>
    </row>
    <row r="1432" spans="1:3" x14ac:dyDescent="0.25">
      <c r="A1432" s="31">
        <v>138187</v>
      </c>
      <c r="B1432" s="76">
        <v>4990</v>
      </c>
      <c r="C1432" s="43" t="s">
        <v>2602</v>
      </c>
    </row>
    <row r="1433" spans="1:3" x14ac:dyDescent="0.25">
      <c r="A1433" s="31">
        <v>138188</v>
      </c>
      <c r="B1433" s="76">
        <v>4990</v>
      </c>
      <c r="C1433" s="43" t="s">
        <v>2602</v>
      </c>
    </row>
    <row r="1434" spans="1:3" x14ac:dyDescent="0.25">
      <c r="A1434" s="31">
        <v>138189</v>
      </c>
      <c r="B1434" s="76">
        <v>4990</v>
      </c>
      <c r="C1434" s="43" t="s">
        <v>2602</v>
      </c>
    </row>
    <row r="1435" spans="1:3" x14ac:dyDescent="0.25">
      <c r="A1435" s="31">
        <v>138190</v>
      </c>
      <c r="B1435" s="76">
        <v>4990</v>
      </c>
      <c r="C1435" s="43" t="s">
        <v>2602</v>
      </c>
    </row>
    <row r="1436" spans="1:3" x14ac:dyDescent="0.25">
      <c r="A1436" s="31">
        <v>138191</v>
      </c>
      <c r="B1436" s="76">
        <v>4990</v>
      </c>
      <c r="C1436" s="43" t="s">
        <v>2602</v>
      </c>
    </row>
    <row r="1437" spans="1:3" x14ac:dyDescent="0.25">
      <c r="A1437" s="31">
        <v>138192</v>
      </c>
      <c r="B1437" s="76">
        <v>4990</v>
      </c>
      <c r="C1437" s="43" t="s">
        <v>2602</v>
      </c>
    </row>
    <row r="1438" spans="1:3" x14ac:dyDescent="0.25">
      <c r="A1438" s="31">
        <v>138193</v>
      </c>
      <c r="B1438" s="76">
        <v>4990</v>
      </c>
      <c r="C1438" s="43" t="s">
        <v>2602</v>
      </c>
    </row>
    <row r="1439" spans="1:3" x14ac:dyDescent="0.25">
      <c r="A1439" s="31">
        <v>243480</v>
      </c>
      <c r="B1439" s="76">
        <v>4990</v>
      </c>
      <c r="C1439" s="43" t="s">
        <v>2602</v>
      </c>
    </row>
    <row r="1440" spans="1:3" x14ac:dyDescent="0.25">
      <c r="A1440" s="31">
        <v>138194</v>
      </c>
      <c r="B1440" s="76">
        <v>4990</v>
      </c>
      <c r="C1440" s="43" t="s">
        <v>2602</v>
      </c>
    </row>
    <row r="1441" spans="1:3" x14ac:dyDescent="0.25">
      <c r="A1441" s="31">
        <v>138195</v>
      </c>
      <c r="B1441" s="76">
        <v>4990</v>
      </c>
      <c r="C1441" s="43" t="s">
        <v>2602</v>
      </c>
    </row>
    <row r="1442" spans="1:3" x14ac:dyDescent="0.25">
      <c r="A1442" s="31">
        <v>138196</v>
      </c>
      <c r="B1442" s="76">
        <v>4990</v>
      </c>
      <c r="C1442" s="43" t="s">
        <v>2602</v>
      </c>
    </row>
    <row r="1443" spans="1:3" x14ac:dyDescent="0.25">
      <c r="A1443" s="31">
        <v>138197</v>
      </c>
      <c r="B1443" s="76">
        <v>4990</v>
      </c>
      <c r="C1443" s="43" t="s">
        <v>2602</v>
      </c>
    </row>
    <row r="1444" spans="1:3" x14ac:dyDescent="0.25">
      <c r="A1444" s="31">
        <v>138198</v>
      </c>
      <c r="B1444" s="76">
        <v>4990</v>
      </c>
      <c r="C1444" s="43" t="s">
        <v>2602</v>
      </c>
    </row>
    <row r="1445" spans="1:3" x14ac:dyDescent="0.25">
      <c r="A1445" s="31">
        <v>138199</v>
      </c>
      <c r="B1445" s="76">
        <v>4990</v>
      </c>
      <c r="C1445" s="43" t="s">
        <v>2602</v>
      </c>
    </row>
    <row r="1446" spans="1:3" x14ac:dyDescent="0.25">
      <c r="A1446" s="31">
        <v>138200</v>
      </c>
      <c r="B1446" s="76">
        <v>4990</v>
      </c>
      <c r="C1446" s="43" t="s">
        <v>2602</v>
      </c>
    </row>
    <row r="1447" spans="1:3" x14ac:dyDescent="0.25">
      <c r="A1447" s="31">
        <v>138201</v>
      </c>
      <c r="B1447" s="76">
        <v>4990</v>
      </c>
      <c r="C1447" s="43" t="s">
        <v>2602</v>
      </c>
    </row>
    <row r="1448" spans="1:3" x14ac:dyDescent="0.25">
      <c r="A1448" s="31">
        <v>138202</v>
      </c>
      <c r="B1448" s="76">
        <v>4990</v>
      </c>
      <c r="C1448" s="43" t="s">
        <v>2602</v>
      </c>
    </row>
    <row r="1449" spans="1:3" x14ac:dyDescent="0.25">
      <c r="A1449" s="31">
        <v>138203</v>
      </c>
      <c r="B1449" s="76">
        <v>4990</v>
      </c>
      <c r="C1449" s="43" t="s">
        <v>2602</v>
      </c>
    </row>
    <row r="1450" spans="1:3" x14ac:dyDescent="0.25">
      <c r="A1450" s="31">
        <v>138204</v>
      </c>
      <c r="B1450" s="76">
        <v>4990</v>
      </c>
      <c r="C1450" s="43" t="s">
        <v>2602</v>
      </c>
    </row>
    <row r="1451" spans="1:3" x14ac:dyDescent="0.25">
      <c r="A1451" s="31">
        <v>138205</v>
      </c>
      <c r="B1451" s="76">
        <v>4990</v>
      </c>
      <c r="C1451" s="43" t="s">
        <v>2602</v>
      </c>
    </row>
    <row r="1452" spans="1:3" x14ac:dyDescent="0.25">
      <c r="A1452" s="31">
        <v>138206</v>
      </c>
      <c r="B1452" s="76">
        <v>4990</v>
      </c>
      <c r="C1452" s="43" t="s">
        <v>2602</v>
      </c>
    </row>
    <row r="1453" spans="1:3" x14ac:dyDescent="0.25">
      <c r="A1453" s="31">
        <v>138207</v>
      </c>
      <c r="B1453" s="76">
        <v>4990</v>
      </c>
      <c r="C1453" s="43" t="s">
        <v>2602</v>
      </c>
    </row>
    <row r="1454" spans="1:3" x14ac:dyDescent="0.25">
      <c r="A1454" s="31">
        <v>138208</v>
      </c>
      <c r="B1454" s="76">
        <v>4990</v>
      </c>
      <c r="C1454" s="43" t="s">
        <v>2602</v>
      </c>
    </row>
    <row r="1455" spans="1:3" x14ac:dyDescent="0.25">
      <c r="A1455" s="31">
        <v>138209</v>
      </c>
      <c r="B1455" s="76">
        <v>4990</v>
      </c>
      <c r="C1455" s="43" t="s">
        <v>2602</v>
      </c>
    </row>
    <row r="1456" spans="1:3" x14ac:dyDescent="0.25">
      <c r="A1456" s="31">
        <v>138224</v>
      </c>
      <c r="B1456" s="75">
        <v>5890</v>
      </c>
      <c r="C1456" s="20" t="s">
        <v>2610</v>
      </c>
    </row>
    <row r="1457" spans="1:3" x14ac:dyDescent="0.25">
      <c r="A1457" s="31">
        <v>138225</v>
      </c>
      <c r="B1457" s="76">
        <v>6290</v>
      </c>
      <c r="C1457" s="43" t="s">
        <v>2610</v>
      </c>
    </row>
    <row r="1458" spans="1:3" x14ac:dyDescent="0.25">
      <c r="A1458" s="31">
        <v>138211</v>
      </c>
      <c r="B1458" s="76">
        <v>6290</v>
      </c>
      <c r="C1458" s="43" t="s">
        <v>2610</v>
      </c>
    </row>
    <row r="1459" spans="1:3" x14ac:dyDescent="0.25">
      <c r="A1459" s="31">
        <v>138212</v>
      </c>
      <c r="B1459" s="76">
        <v>6290</v>
      </c>
      <c r="C1459" s="43" t="s">
        <v>2610</v>
      </c>
    </row>
    <row r="1460" spans="1:3" x14ac:dyDescent="0.25">
      <c r="A1460" s="31">
        <v>138213</v>
      </c>
      <c r="B1460" s="76">
        <v>6290</v>
      </c>
      <c r="C1460" s="43" t="s">
        <v>2610</v>
      </c>
    </row>
    <row r="1461" spans="1:3" x14ac:dyDescent="0.25">
      <c r="A1461" s="31">
        <v>138214</v>
      </c>
      <c r="B1461" s="76">
        <v>6290</v>
      </c>
      <c r="C1461" s="43" t="s">
        <v>2610</v>
      </c>
    </row>
    <row r="1462" spans="1:3" x14ac:dyDescent="0.25">
      <c r="A1462" s="31">
        <v>138215</v>
      </c>
      <c r="B1462" s="76">
        <v>6290</v>
      </c>
      <c r="C1462" s="43" t="s">
        <v>2610</v>
      </c>
    </row>
    <row r="1463" spans="1:3" x14ac:dyDescent="0.25">
      <c r="A1463" s="31">
        <v>138216</v>
      </c>
      <c r="B1463" s="76">
        <v>6290</v>
      </c>
      <c r="C1463" s="43" t="s">
        <v>2610</v>
      </c>
    </row>
    <row r="1464" spans="1:3" x14ac:dyDescent="0.25">
      <c r="A1464" s="31">
        <v>138217</v>
      </c>
      <c r="B1464" s="76">
        <v>6290</v>
      </c>
      <c r="C1464" s="43" t="s">
        <v>2610</v>
      </c>
    </row>
    <row r="1465" spans="1:3" x14ac:dyDescent="0.25">
      <c r="A1465" s="31">
        <v>138218</v>
      </c>
      <c r="B1465" s="76">
        <v>6290</v>
      </c>
      <c r="C1465" s="43" t="s">
        <v>2610</v>
      </c>
    </row>
    <row r="1466" spans="1:3" x14ac:dyDescent="0.25">
      <c r="A1466" s="31">
        <v>138219</v>
      </c>
      <c r="B1466" s="76">
        <v>6290</v>
      </c>
      <c r="C1466" s="43" t="s">
        <v>2610</v>
      </c>
    </row>
    <row r="1467" spans="1:3" x14ac:dyDescent="0.25">
      <c r="A1467" s="31">
        <v>138220</v>
      </c>
      <c r="B1467" s="76">
        <v>6290</v>
      </c>
      <c r="C1467" s="43" t="s">
        <v>2610</v>
      </c>
    </row>
    <row r="1468" spans="1:3" x14ac:dyDescent="0.25">
      <c r="A1468" s="31">
        <v>138221</v>
      </c>
      <c r="B1468" s="76">
        <v>6290</v>
      </c>
      <c r="C1468" s="43" t="s">
        <v>2610</v>
      </c>
    </row>
    <row r="1469" spans="1:3" x14ac:dyDescent="0.25">
      <c r="A1469" s="31">
        <v>138222</v>
      </c>
      <c r="B1469" s="76">
        <v>6290</v>
      </c>
      <c r="C1469" s="43" t="s">
        <v>2610</v>
      </c>
    </row>
    <row r="1470" spans="1:3" x14ac:dyDescent="0.25">
      <c r="A1470" s="31">
        <v>138223</v>
      </c>
      <c r="B1470" s="76">
        <v>6290</v>
      </c>
      <c r="C1470" s="43" t="s">
        <v>2610</v>
      </c>
    </row>
    <row r="1471" spans="1:3" x14ac:dyDescent="0.25">
      <c r="A1471" s="31">
        <v>138227</v>
      </c>
      <c r="B1471" s="75">
        <v>5490</v>
      </c>
      <c r="C1471" s="20" t="s">
        <v>2609</v>
      </c>
    </row>
    <row r="1472" spans="1:3" x14ac:dyDescent="0.25">
      <c r="A1472" s="31">
        <v>138228</v>
      </c>
      <c r="B1472" s="76">
        <v>6090</v>
      </c>
      <c r="C1472" s="43" t="s">
        <v>2609</v>
      </c>
    </row>
    <row r="1473" spans="1:3" x14ac:dyDescent="0.25">
      <c r="A1473" s="31">
        <v>138229</v>
      </c>
      <c r="B1473" s="76">
        <v>6090</v>
      </c>
      <c r="C1473" s="43" t="s">
        <v>2609</v>
      </c>
    </row>
    <row r="1474" spans="1:3" x14ac:dyDescent="0.25">
      <c r="A1474" s="31">
        <v>138230</v>
      </c>
      <c r="B1474" s="76">
        <v>6090</v>
      </c>
      <c r="C1474" s="43" t="s">
        <v>2609</v>
      </c>
    </row>
    <row r="1475" spans="1:3" x14ac:dyDescent="0.25">
      <c r="A1475" s="31">
        <v>138231</v>
      </c>
      <c r="B1475" s="76">
        <v>6090</v>
      </c>
      <c r="C1475" s="43" t="s">
        <v>2609</v>
      </c>
    </row>
    <row r="1476" spans="1:3" x14ac:dyDescent="0.25">
      <c r="A1476" s="31">
        <v>138232</v>
      </c>
      <c r="B1476" s="76">
        <v>6090</v>
      </c>
      <c r="C1476" s="43" t="s">
        <v>2609</v>
      </c>
    </row>
    <row r="1477" spans="1:3" x14ac:dyDescent="0.25">
      <c r="A1477" s="31">
        <v>138233</v>
      </c>
      <c r="B1477" s="76">
        <v>6090</v>
      </c>
      <c r="C1477" s="43" t="s">
        <v>2609</v>
      </c>
    </row>
    <row r="1478" spans="1:3" x14ac:dyDescent="0.25">
      <c r="A1478" s="31">
        <v>138234</v>
      </c>
      <c r="B1478" s="76">
        <v>6090</v>
      </c>
      <c r="C1478" s="43" t="s">
        <v>2609</v>
      </c>
    </row>
    <row r="1479" spans="1:3" x14ac:dyDescent="0.25">
      <c r="A1479" s="31">
        <v>138235</v>
      </c>
      <c r="B1479" s="76">
        <v>6090</v>
      </c>
      <c r="C1479" s="43" t="s">
        <v>2609</v>
      </c>
    </row>
    <row r="1480" spans="1:3" x14ac:dyDescent="0.25">
      <c r="A1480" s="31">
        <v>138236</v>
      </c>
      <c r="B1480" s="76">
        <v>6090</v>
      </c>
      <c r="C1480" s="43" t="s">
        <v>2609</v>
      </c>
    </row>
    <row r="1481" spans="1:3" x14ac:dyDescent="0.25">
      <c r="A1481" s="31">
        <v>138237</v>
      </c>
      <c r="B1481" s="76">
        <v>6090</v>
      </c>
      <c r="C1481" s="43" t="s">
        <v>2609</v>
      </c>
    </row>
    <row r="1482" spans="1:3" x14ac:dyDescent="0.25">
      <c r="A1482" s="31">
        <v>138238</v>
      </c>
      <c r="B1482" s="76">
        <v>6090</v>
      </c>
      <c r="C1482" s="43" t="s">
        <v>2609</v>
      </c>
    </row>
    <row r="1483" spans="1:3" x14ac:dyDescent="0.25">
      <c r="A1483" s="31">
        <v>138239</v>
      </c>
      <c r="B1483" s="76">
        <v>6090</v>
      </c>
      <c r="C1483" s="43" t="s">
        <v>2609</v>
      </c>
    </row>
    <row r="1484" spans="1:3" x14ac:dyDescent="0.25">
      <c r="A1484" s="31">
        <v>138240</v>
      </c>
      <c r="B1484" s="76">
        <v>6090</v>
      </c>
      <c r="C1484" s="43" t="s">
        <v>2609</v>
      </c>
    </row>
    <row r="1485" spans="1:3" x14ac:dyDescent="0.25">
      <c r="A1485" s="31">
        <v>138241</v>
      </c>
      <c r="B1485" s="76">
        <v>6090</v>
      </c>
      <c r="C1485" s="43" t="s">
        <v>2609</v>
      </c>
    </row>
    <row r="1486" spans="1:3" x14ac:dyDescent="0.25">
      <c r="A1486" s="31">
        <v>243481</v>
      </c>
      <c r="B1486" s="75">
        <v>4390</v>
      </c>
      <c r="C1486" s="20" t="s">
        <v>2594</v>
      </c>
    </row>
    <row r="1487" spans="1:3" x14ac:dyDescent="0.25">
      <c r="A1487" s="31">
        <v>243482</v>
      </c>
      <c r="B1487" s="76">
        <v>4990</v>
      </c>
      <c r="C1487" s="43" t="s">
        <v>2594</v>
      </c>
    </row>
    <row r="1488" spans="1:3" x14ac:dyDescent="0.25">
      <c r="A1488" s="31">
        <v>243483</v>
      </c>
      <c r="B1488" s="76">
        <v>4990</v>
      </c>
      <c r="C1488" s="43" t="s">
        <v>2594</v>
      </c>
    </row>
    <row r="1489" spans="1:3" x14ac:dyDescent="0.25">
      <c r="A1489" s="31">
        <v>243484</v>
      </c>
      <c r="B1489" s="76">
        <v>4990</v>
      </c>
      <c r="C1489" s="43" t="s">
        <v>2594</v>
      </c>
    </row>
    <row r="1490" spans="1:3" x14ac:dyDescent="0.25">
      <c r="A1490" s="31">
        <v>243485</v>
      </c>
      <c r="B1490" s="76">
        <v>4990</v>
      </c>
      <c r="C1490" s="43" t="s">
        <v>2594</v>
      </c>
    </row>
    <row r="1491" spans="1:3" x14ac:dyDescent="0.25">
      <c r="A1491" s="31">
        <v>243486</v>
      </c>
      <c r="B1491" s="76">
        <v>4990</v>
      </c>
      <c r="C1491" s="43" t="s">
        <v>2594</v>
      </c>
    </row>
    <row r="1492" spans="1:3" x14ac:dyDescent="0.25">
      <c r="A1492" s="31">
        <v>243487</v>
      </c>
      <c r="B1492" s="76">
        <v>4990</v>
      </c>
      <c r="C1492" s="43" t="s">
        <v>2594</v>
      </c>
    </row>
    <row r="1493" spans="1:3" x14ac:dyDescent="0.25">
      <c r="A1493" s="31">
        <v>243488</v>
      </c>
      <c r="B1493" s="76">
        <v>4990</v>
      </c>
      <c r="C1493" s="43" t="s">
        <v>2594</v>
      </c>
    </row>
    <row r="1494" spans="1:3" x14ac:dyDescent="0.25">
      <c r="A1494" s="31">
        <v>243489</v>
      </c>
      <c r="B1494" s="76">
        <v>4990</v>
      </c>
      <c r="C1494" s="43" t="s">
        <v>2594</v>
      </c>
    </row>
    <row r="1495" spans="1:3" x14ac:dyDescent="0.25">
      <c r="A1495" s="31">
        <v>243490</v>
      </c>
      <c r="B1495" s="76">
        <v>4990</v>
      </c>
      <c r="C1495" s="43" t="s">
        <v>2594</v>
      </c>
    </row>
    <row r="1496" spans="1:3" x14ac:dyDescent="0.25">
      <c r="A1496" s="31">
        <v>243491</v>
      </c>
      <c r="B1496" s="76">
        <v>4990</v>
      </c>
      <c r="C1496" s="43" t="s">
        <v>2594</v>
      </c>
    </row>
    <row r="1497" spans="1:3" x14ac:dyDescent="0.25">
      <c r="A1497" s="31">
        <v>243492</v>
      </c>
      <c r="B1497" s="76">
        <v>4990</v>
      </c>
      <c r="C1497" s="43" t="s">
        <v>2594</v>
      </c>
    </row>
    <row r="1498" spans="1:3" x14ac:dyDescent="0.25">
      <c r="A1498" s="31">
        <v>243493</v>
      </c>
      <c r="B1498" s="76">
        <v>4990</v>
      </c>
      <c r="C1498" s="43" t="s">
        <v>2594</v>
      </c>
    </row>
    <row r="1499" spans="1:3" x14ac:dyDescent="0.25">
      <c r="A1499" s="31">
        <v>243494</v>
      </c>
      <c r="B1499" s="76">
        <v>4990</v>
      </c>
      <c r="C1499" s="43" t="s">
        <v>2594</v>
      </c>
    </row>
    <row r="1500" spans="1:3" x14ac:dyDescent="0.25">
      <c r="A1500" s="31">
        <v>243495</v>
      </c>
      <c r="B1500" s="76">
        <v>4990</v>
      </c>
      <c r="C1500" s="43" t="s">
        <v>2594</v>
      </c>
    </row>
    <row r="1501" spans="1:3" x14ac:dyDescent="0.25">
      <c r="A1501" s="31">
        <v>243496</v>
      </c>
      <c r="B1501" s="76">
        <v>4990</v>
      </c>
      <c r="C1501" s="43" t="s">
        <v>2594</v>
      </c>
    </row>
    <row r="1502" spans="1:3" x14ac:dyDescent="0.25">
      <c r="A1502" s="31">
        <v>137972</v>
      </c>
      <c r="B1502" s="75">
        <v>5590</v>
      </c>
      <c r="C1502" s="20" t="s">
        <v>2608</v>
      </c>
    </row>
    <row r="1503" spans="1:3" x14ac:dyDescent="0.25">
      <c r="A1503" s="31">
        <v>137973</v>
      </c>
      <c r="B1503" s="76">
        <v>6190</v>
      </c>
      <c r="C1503" s="43" t="s">
        <v>2608</v>
      </c>
    </row>
    <row r="1504" spans="1:3" x14ac:dyDescent="0.25">
      <c r="A1504" s="31">
        <v>137974</v>
      </c>
      <c r="B1504" s="76">
        <v>6190</v>
      </c>
      <c r="C1504" s="43" t="s">
        <v>2608</v>
      </c>
    </row>
    <row r="1505" spans="1:3" x14ac:dyDescent="0.25">
      <c r="A1505" s="31">
        <v>137975</v>
      </c>
      <c r="B1505" s="76">
        <v>6190</v>
      </c>
      <c r="C1505" s="43" t="s">
        <v>2608</v>
      </c>
    </row>
    <row r="1506" spans="1:3" x14ac:dyDescent="0.25">
      <c r="A1506" s="31">
        <v>137976</v>
      </c>
      <c r="B1506" s="76">
        <v>6190</v>
      </c>
      <c r="C1506" s="43" t="s">
        <v>2608</v>
      </c>
    </row>
    <row r="1507" spans="1:3" x14ac:dyDescent="0.25">
      <c r="A1507" s="31">
        <v>137977</v>
      </c>
      <c r="B1507" s="76">
        <v>6190</v>
      </c>
      <c r="C1507" s="43" t="s">
        <v>2608</v>
      </c>
    </row>
    <row r="1508" spans="1:3" x14ac:dyDescent="0.25">
      <c r="A1508" s="31">
        <v>137978</v>
      </c>
      <c r="B1508" s="76">
        <v>6190</v>
      </c>
      <c r="C1508" s="43" t="s">
        <v>2608</v>
      </c>
    </row>
    <row r="1509" spans="1:3" x14ac:dyDescent="0.25">
      <c r="A1509" s="31">
        <v>137979</v>
      </c>
      <c r="B1509" s="76">
        <v>6190</v>
      </c>
      <c r="C1509" s="43" t="s">
        <v>2608</v>
      </c>
    </row>
    <row r="1510" spans="1:3" x14ac:dyDescent="0.25">
      <c r="A1510" s="31">
        <v>137980</v>
      </c>
      <c r="B1510" s="76">
        <v>6190</v>
      </c>
      <c r="C1510" s="43" t="s">
        <v>2608</v>
      </c>
    </row>
    <row r="1511" spans="1:3" x14ac:dyDescent="0.25">
      <c r="A1511" s="31">
        <v>137981</v>
      </c>
      <c r="B1511" s="76">
        <v>6190</v>
      </c>
      <c r="C1511" s="43" t="s">
        <v>2608</v>
      </c>
    </row>
    <row r="1512" spans="1:3" x14ac:dyDescent="0.25">
      <c r="A1512" s="31">
        <v>137982</v>
      </c>
      <c r="B1512" s="76">
        <v>6190</v>
      </c>
      <c r="C1512" s="43" t="s">
        <v>2608</v>
      </c>
    </row>
    <row r="1513" spans="1:3" x14ac:dyDescent="0.25">
      <c r="A1513" s="31">
        <v>137983</v>
      </c>
      <c r="B1513" s="76">
        <v>6190</v>
      </c>
      <c r="C1513" s="43" t="s">
        <v>2608</v>
      </c>
    </row>
    <row r="1514" spans="1:3" x14ac:dyDescent="0.25">
      <c r="A1514" s="31">
        <v>137984</v>
      </c>
      <c r="B1514" s="76">
        <v>6190</v>
      </c>
      <c r="C1514" s="43" t="s">
        <v>2608</v>
      </c>
    </row>
    <row r="1515" spans="1:3" x14ac:dyDescent="0.25">
      <c r="A1515" s="31">
        <v>137985</v>
      </c>
      <c r="B1515" s="76">
        <v>6190</v>
      </c>
      <c r="C1515" s="43" t="s">
        <v>2608</v>
      </c>
    </row>
    <row r="1516" spans="1:3" x14ac:dyDescent="0.25">
      <c r="A1516" s="31">
        <v>137986</v>
      </c>
      <c r="B1516" s="76">
        <v>6190</v>
      </c>
      <c r="C1516" s="43" t="s">
        <v>2608</v>
      </c>
    </row>
    <row r="1517" spans="1:3" x14ac:dyDescent="0.25">
      <c r="A1517" s="31">
        <v>137987</v>
      </c>
      <c r="B1517" s="76">
        <v>6190</v>
      </c>
      <c r="C1517" s="43" t="s">
        <v>2608</v>
      </c>
    </row>
    <row r="1518" spans="1:3" x14ac:dyDescent="0.25">
      <c r="A1518" s="31">
        <v>137988</v>
      </c>
      <c r="B1518" s="76">
        <v>6190</v>
      </c>
      <c r="C1518" s="43" t="s">
        <v>2608</v>
      </c>
    </row>
    <row r="1519" spans="1:3" x14ac:dyDescent="0.25">
      <c r="A1519" s="31">
        <v>137989</v>
      </c>
      <c r="B1519" s="76">
        <v>6190</v>
      </c>
      <c r="C1519" s="43" t="s">
        <v>2608</v>
      </c>
    </row>
    <row r="1520" spans="1:3" x14ac:dyDescent="0.25">
      <c r="A1520" s="31">
        <v>137990</v>
      </c>
      <c r="B1520" s="76">
        <v>6190</v>
      </c>
      <c r="C1520" s="43" t="s">
        <v>2608</v>
      </c>
    </row>
    <row r="1521" spans="1:3" x14ac:dyDescent="0.25">
      <c r="A1521" s="31">
        <v>137991</v>
      </c>
      <c r="B1521" s="76">
        <v>6190</v>
      </c>
      <c r="C1521" s="43" t="s">
        <v>2608</v>
      </c>
    </row>
    <row r="1522" spans="1:3" x14ac:dyDescent="0.25">
      <c r="A1522" s="31">
        <v>137992</v>
      </c>
      <c r="B1522" s="76">
        <v>6190</v>
      </c>
      <c r="C1522" s="43" t="s">
        <v>2608</v>
      </c>
    </row>
    <row r="1523" spans="1:3" x14ac:dyDescent="0.25">
      <c r="A1523" s="31">
        <v>137993</v>
      </c>
      <c r="B1523" s="76">
        <v>6190</v>
      </c>
      <c r="C1523" s="43" t="s">
        <v>2608</v>
      </c>
    </row>
    <row r="1524" spans="1:3" x14ac:dyDescent="0.25">
      <c r="A1524" s="31">
        <v>137994</v>
      </c>
      <c r="B1524" s="76">
        <v>6190</v>
      </c>
      <c r="C1524" s="43" t="s">
        <v>2608</v>
      </c>
    </row>
    <row r="1525" spans="1:3" x14ac:dyDescent="0.25">
      <c r="A1525" s="31">
        <v>137995</v>
      </c>
      <c r="B1525" s="76">
        <v>6190</v>
      </c>
      <c r="C1525" s="43" t="s">
        <v>2608</v>
      </c>
    </row>
    <row r="1526" spans="1:3" x14ac:dyDescent="0.25">
      <c r="A1526" s="31">
        <v>257499</v>
      </c>
      <c r="B1526" s="76">
        <v>6190</v>
      </c>
      <c r="C1526" s="43" t="s">
        <v>2608</v>
      </c>
    </row>
    <row r="1527" spans="1:3" x14ac:dyDescent="0.25">
      <c r="A1527" s="31">
        <v>137996</v>
      </c>
      <c r="B1527" s="76">
        <v>6190</v>
      </c>
      <c r="C1527" s="43" t="s">
        <v>2608</v>
      </c>
    </row>
    <row r="1528" spans="1:3" x14ac:dyDescent="0.25">
      <c r="A1528" s="31">
        <v>137997</v>
      </c>
      <c r="B1528" s="76">
        <v>6190</v>
      </c>
      <c r="C1528" s="43" t="s">
        <v>2608</v>
      </c>
    </row>
    <row r="1529" spans="1:3" x14ac:dyDescent="0.25">
      <c r="A1529" s="31">
        <v>137998</v>
      </c>
      <c r="B1529" s="76">
        <v>6190</v>
      </c>
      <c r="C1529" s="43" t="s">
        <v>2608</v>
      </c>
    </row>
    <row r="1530" spans="1:3" x14ac:dyDescent="0.25">
      <c r="A1530" s="31">
        <v>137999</v>
      </c>
      <c r="B1530" s="76">
        <v>6190</v>
      </c>
      <c r="C1530" s="43" t="s">
        <v>2608</v>
      </c>
    </row>
    <row r="1531" spans="1:3" x14ac:dyDescent="0.25">
      <c r="A1531" s="31">
        <v>138000</v>
      </c>
      <c r="B1531" s="76">
        <v>6190</v>
      </c>
      <c r="C1531" s="43" t="s">
        <v>2608</v>
      </c>
    </row>
    <row r="1532" spans="1:3" x14ac:dyDescent="0.25">
      <c r="A1532" s="31">
        <v>138001</v>
      </c>
      <c r="B1532" s="76">
        <v>6190</v>
      </c>
      <c r="C1532" s="43" t="s">
        <v>2608</v>
      </c>
    </row>
    <row r="1533" spans="1:3" x14ac:dyDescent="0.25">
      <c r="A1533" s="31">
        <v>138002</v>
      </c>
      <c r="B1533" s="76">
        <v>6190</v>
      </c>
      <c r="C1533" s="43" t="s">
        <v>2608</v>
      </c>
    </row>
    <row r="1534" spans="1:3" x14ac:dyDescent="0.25">
      <c r="A1534" s="31">
        <v>138003</v>
      </c>
      <c r="B1534" s="76">
        <v>6190</v>
      </c>
      <c r="C1534" s="43" t="s">
        <v>2608</v>
      </c>
    </row>
    <row r="1535" spans="1:3" x14ac:dyDescent="0.25">
      <c r="A1535" s="31">
        <v>138004</v>
      </c>
      <c r="B1535" s="76">
        <v>6190</v>
      </c>
      <c r="C1535" s="43" t="s">
        <v>2608</v>
      </c>
    </row>
    <row r="1536" spans="1:3" x14ac:dyDescent="0.25">
      <c r="A1536" s="31">
        <v>138005</v>
      </c>
      <c r="B1536" s="76">
        <v>6190</v>
      </c>
      <c r="C1536" s="43" t="s">
        <v>2608</v>
      </c>
    </row>
    <row r="1537" spans="1:3" x14ac:dyDescent="0.25">
      <c r="A1537" s="31">
        <v>138006</v>
      </c>
      <c r="B1537" s="76">
        <v>6190</v>
      </c>
      <c r="C1537" s="43" t="s">
        <v>2608</v>
      </c>
    </row>
    <row r="1538" spans="1:3" x14ac:dyDescent="0.25">
      <c r="A1538" s="31">
        <v>138007</v>
      </c>
      <c r="B1538" s="76">
        <v>6190</v>
      </c>
      <c r="C1538" s="43" t="s">
        <v>2608</v>
      </c>
    </row>
    <row r="1539" spans="1:3" x14ac:dyDescent="0.25">
      <c r="A1539" s="31">
        <v>138008</v>
      </c>
      <c r="B1539" s="76">
        <v>6190</v>
      </c>
      <c r="C1539" s="43" t="s">
        <v>2608</v>
      </c>
    </row>
    <row r="1540" spans="1:3" x14ac:dyDescent="0.25">
      <c r="A1540" s="31">
        <v>138009</v>
      </c>
      <c r="B1540" s="76">
        <v>6190</v>
      </c>
      <c r="C1540" s="43" t="s">
        <v>2608</v>
      </c>
    </row>
    <row r="1541" spans="1:3" x14ac:dyDescent="0.25">
      <c r="A1541" s="31">
        <v>138010</v>
      </c>
      <c r="B1541" s="76">
        <v>6190</v>
      </c>
      <c r="C1541" s="43" t="s">
        <v>2608</v>
      </c>
    </row>
    <row r="1542" spans="1:3" x14ac:dyDescent="0.25">
      <c r="A1542" s="31">
        <v>138011</v>
      </c>
      <c r="B1542" s="76">
        <v>6190</v>
      </c>
      <c r="C1542" s="43" t="s">
        <v>2608</v>
      </c>
    </row>
    <row r="1543" spans="1:3" x14ac:dyDescent="0.25">
      <c r="A1543" s="31">
        <v>138265</v>
      </c>
      <c r="B1543" s="75">
        <v>3990</v>
      </c>
      <c r="C1543" s="20" t="s">
        <v>2607</v>
      </c>
    </row>
    <row r="1544" spans="1:3" x14ac:dyDescent="0.25">
      <c r="A1544" s="31">
        <v>138266</v>
      </c>
      <c r="B1544" s="76">
        <v>4590</v>
      </c>
      <c r="C1544" s="43" t="s">
        <v>2607</v>
      </c>
    </row>
    <row r="1545" spans="1:3" x14ac:dyDescent="0.25">
      <c r="A1545" s="31">
        <v>138267</v>
      </c>
      <c r="B1545" s="76">
        <v>4590</v>
      </c>
      <c r="C1545" s="43" t="s">
        <v>2607</v>
      </c>
    </row>
    <row r="1546" spans="1:3" x14ac:dyDescent="0.25">
      <c r="A1546" s="31">
        <v>138268</v>
      </c>
      <c r="B1546" s="76">
        <v>4590</v>
      </c>
      <c r="C1546" s="43" t="s">
        <v>2607</v>
      </c>
    </row>
    <row r="1547" spans="1:3" x14ac:dyDescent="0.25">
      <c r="A1547" s="31">
        <v>138269</v>
      </c>
      <c r="B1547" s="76">
        <v>4590</v>
      </c>
      <c r="C1547" s="43" t="s">
        <v>2607</v>
      </c>
    </row>
    <row r="1548" spans="1:3" x14ac:dyDescent="0.25">
      <c r="A1548" s="31">
        <v>138270</v>
      </c>
      <c r="B1548" s="76">
        <v>4590</v>
      </c>
      <c r="C1548" s="43" t="s">
        <v>2607</v>
      </c>
    </row>
    <row r="1549" spans="1:3" x14ac:dyDescent="0.25">
      <c r="A1549" s="31">
        <v>138271</v>
      </c>
      <c r="B1549" s="76">
        <v>4590</v>
      </c>
      <c r="C1549" s="43" t="s">
        <v>2607</v>
      </c>
    </row>
    <row r="1550" spans="1:3" x14ac:dyDescent="0.25">
      <c r="A1550" s="31">
        <v>138272</v>
      </c>
      <c r="B1550" s="76">
        <v>4590</v>
      </c>
      <c r="C1550" s="43" t="s">
        <v>2607</v>
      </c>
    </row>
    <row r="1551" spans="1:3" x14ac:dyDescent="0.25">
      <c r="A1551" s="31">
        <v>138273</v>
      </c>
      <c r="B1551" s="76">
        <v>4590</v>
      </c>
      <c r="C1551" s="43" t="s">
        <v>2607</v>
      </c>
    </row>
    <row r="1552" spans="1:3" x14ac:dyDescent="0.25">
      <c r="A1552" s="31">
        <v>138274</v>
      </c>
      <c r="B1552" s="76">
        <v>4590</v>
      </c>
      <c r="C1552" s="43" t="s">
        <v>2607</v>
      </c>
    </row>
    <row r="1553" spans="1:3" x14ac:dyDescent="0.25">
      <c r="A1553" s="31">
        <v>138275</v>
      </c>
      <c r="B1553" s="76">
        <v>4590</v>
      </c>
      <c r="C1553" s="43" t="s">
        <v>2607</v>
      </c>
    </row>
    <row r="1554" spans="1:3" x14ac:dyDescent="0.25">
      <c r="A1554" s="31">
        <v>138276</v>
      </c>
      <c r="B1554" s="76">
        <v>4590</v>
      </c>
      <c r="C1554" s="43" t="s">
        <v>2607</v>
      </c>
    </row>
    <row r="1555" spans="1:3" x14ac:dyDescent="0.25">
      <c r="A1555" s="31">
        <v>138277</v>
      </c>
      <c r="B1555" s="76">
        <v>4590</v>
      </c>
      <c r="C1555" s="43" t="s">
        <v>2607</v>
      </c>
    </row>
    <row r="1556" spans="1:3" x14ac:dyDescent="0.25">
      <c r="A1556" s="31">
        <v>138278</v>
      </c>
      <c r="B1556" s="76">
        <v>4590</v>
      </c>
      <c r="C1556" s="43" t="s">
        <v>2607</v>
      </c>
    </row>
    <row r="1557" spans="1:3" x14ac:dyDescent="0.25">
      <c r="A1557" s="31">
        <v>138279</v>
      </c>
      <c r="B1557" s="76">
        <v>4590</v>
      </c>
      <c r="C1557" s="43" t="s">
        <v>2607</v>
      </c>
    </row>
    <row r="1558" spans="1:3" x14ac:dyDescent="0.25">
      <c r="A1558" s="31">
        <v>138280</v>
      </c>
      <c r="B1558" s="76">
        <v>4590</v>
      </c>
      <c r="C1558" s="43" t="s">
        <v>2607</v>
      </c>
    </row>
    <row r="1559" spans="1:3" x14ac:dyDescent="0.25">
      <c r="A1559" s="31">
        <v>138281</v>
      </c>
      <c r="B1559" s="76">
        <v>4590</v>
      </c>
      <c r="C1559" s="43" t="s">
        <v>2607</v>
      </c>
    </row>
    <row r="1560" spans="1:3" x14ac:dyDescent="0.25">
      <c r="A1560" s="31">
        <v>138282</v>
      </c>
      <c r="B1560" s="76">
        <v>4590</v>
      </c>
      <c r="C1560" s="43" t="s">
        <v>2607</v>
      </c>
    </row>
    <row r="1561" spans="1:3" x14ac:dyDescent="0.25">
      <c r="A1561" s="31">
        <v>138283</v>
      </c>
      <c r="B1561" s="76">
        <v>4590</v>
      </c>
      <c r="C1561" s="43" t="s">
        <v>2607</v>
      </c>
    </row>
    <row r="1562" spans="1:3" x14ac:dyDescent="0.25">
      <c r="A1562" s="31">
        <v>138284</v>
      </c>
      <c r="B1562" s="76">
        <v>4590</v>
      </c>
      <c r="C1562" s="43" t="s">
        <v>2607</v>
      </c>
    </row>
    <row r="1563" spans="1:3" x14ac:dyDescent="0.25">
      <c r="A1563" s="31">
        <v>138285</v>
      </c>
      <c r="B1563" s="76">
        <v>4590</v>
      </c>
      <c r="C1563" s="43" t="s">
        <v>2607</v>
      </c>
    </row>
    <row r="1564" spans="1:3" x14ac:dyDescent="0.25">
      <c r="A1564" s="31">
        <v>138286</v>
      </c>
      <c r="B1564" s="76">
        <v>4590</v>
      </c>
      <c r="C1564" s="43" t="s">
        <v>2607</v>
      </c>
    </row>
    <row r="1565" spans="1:3" x14ac:dyDescent="0.25">
      <c r="A1565" s="31">
        <v>138287</v>
      </c>
      <c r="B1565" s="76">
        <v>4590</v>
      </c>
      <c r="C1565" s="43" t="s">
        <v>2607</v>
      </c>
    </row>
    <row r="1566" spans="1:3" x14ac:dyDescent="0.25">
      <c r="A1566" s="31">
        <v>138288</v>
      </c>
      <c r="B1566" s="76">
        <v>4590</v>
      </c>
      <c r="C1566" s="43" t="s">
        <v>2607</v>
      </c>
    </row>
    <row r="1567" spans="1:3" x14ac:dyDescent="0.25">
      <c r="A1567" s="31">
        <v>138289</v>
      </c>
      <c r="B1567" s="76">
        <v>4590</v>
      </c>
      <c r="C1567" s="43" t="s">
        <v>2607</v>
      </c>
    </row>
    <row r="1568" spans="1:3" x14ac:dyDescent="0.25">
      <c r="A1568" s="31">
        <v>138290</v>
      </c>
      <c r="B1568" s="76">
        <v>4590</v>
      </c>
      <c r="C1568" s="43" t="s">
        <v>2607</v>
      </c>
    </row>
    <row r="1569" spans="1:3" x14ac:dyDescent="0.25">
      <c r="A1569" s="31">
        <v>138291</v>
      </c>
      <c r="B1569" s="76">
        <v>4590</v>
      </c>
      <c r="C1569" s="43" t="s">
        <v>2607</v>
      </c>
    </row>
    <row r="1570" spans="1:3" x14ac:dyDescent="0.25">
      <c r="A1570" s="31">
        <v>138292</v>
      </c>
      <c r="B1570" s="76">
        <v>4590</v>
      </c>
      <c r="C1570" s="43" t="s">
        <v>2607</v>
      </c>
    </row>
    <row r="1571" spans="1:3" x14ac:dyDescent="0.25">
      <c r="A1571" s="31">
        <v>138293</v>
      </c>
      <c r="B1571" s="76">
        <v>4590</v>
      </c>
      <c r="C1571" s="43" t="s">
        <v>2607</v>
      </c>
    </row>
    <row r="1572" spans="1:3" x14ac:dyDescent="0.25">
      <c r="A1572" s="31">
        <v>138294</v>
      </c>
      <c r="B1572" s="76">
        <v>4590</v>
      </c>
      <c r="C1572" s="43" t="s">
        <v>2607</v>
      </c>
    </row>
    <row r="1573" spans="1:3" x14ac:dyDescent="0.25">
      <c r="A1573" s="31">
        <v>138295</v>
      </c>
      <c r="B1573" s="76">
        <v>4590</v>
      </c>
      <c r="C1573" s="43" t="s">
        <v>2607</v>
      </c>
    </row>
    <row r="1574" spans="1:3" x14ac:dyDescent="0.25">
      <c r="A1574" s="31">
        <v>138296</v>
      </c>
      <c r="B1574" s="76">
        <v>4590</v>
      </c>
      <c r="C1574" s="43" t="s">
        <v>2607</v>
      </c>
    </row>
    <row r="1575" spans="1:3" x14ac:dyDescent="0.25">
      <c r="A1575" s="31">
        <v>138297</v>
      </c>
      <c r="B1575" s="76">
        <v>4590</v>
      </c>
      <c r="C1575" s="43" t="s">
        <v>2607</v>
      </c>
    </row>
    <row r="1576" spans="1:3" x14ac:dyDescent="0.25">
      <c r="A1576" s="31">
        <v>138298</v>
      </c>
      <c r="B1576" s="76">
        <v>4590</v>
      </c>
      <c r="C1576" s="43" t="s">
        <v>2607</v>
      </c>
    </row>
    <row r="1577" spans="1:3" x14ac:dyDescent="0.25">
      <c r="A1577" s="31">
        <v>138299</v>
      </c>
      <c r="B1577" s="76">
        <v>4590</v>
      </c>
      <c r="C1577" s="43" t="s">
        <v>2607</v>
      </c>
    </row>
    <row r="1578" spans="1:3" x14ac:dyDescent="0.25">
      <c r="A1578" s="31">
        <v>138300</v>
      </c>
      <c r="B1578" s="76">
        <v>4590</v>
      </c>
      <c r="C1578" s="43" t="s">
        <v>2607</v>
      </c>
    </row>
    <row r="1579" spans="1:3" x14ac:dyDescent="0.25">
      <c r="A1579" s="31">
        <v>138301</v>
      </c>
      <c r="B1579" s="76">
        <v>4590</v>
      </c>
      <c r="C1579" s="43" t="s">
        <v>2607</v>
      </c>
    </row>
    <row r="1580" spans="1:3" x14ac:dyDescent="0.25">
      <c r="A1580" s="31">
        <v>138302</v>
      </c>
      <c r="B1580" s="76">
        <v>4590</v>
      </c>
      <c r="C1580" s="43" t="s">
        <v>2607</v>
      </c>
    </row>
    <row r="1581" spans="1:3" x14ac:dyDescent="0.25">
      <c r="A1581" s="31">
        <v>138303</v>
      </c>
      <c r="B1581" s="76">
        <v>4590</v>
      </c>
      <c r="C1581" s="43" t="s">
        <v>2607</v>
      </c>
    </row>
    <row r="1582" spans="1:3" x14ac:dyDescent="0.25">
      <c r="A1582" s="31">
        <v>138304</v>
      </c>
      <c r="B1582" s="76">
        <v>4590</v>
      </c>
      <c r="C1582" s="43" t="s">
        <v>2607</v>
      </c>
    </row>
    <row r="1583" spans="1:3" x14ac:dyDescent="0.25">
      <c r="A1583" s="31">
        <v>138305</v>
      </c>
      <c r="B1583" s="76">
        <v>4590</v>
      </c>
      <c r="C1583" s="43" t="s">
        <v>2607</v>
      </c>
    </row>
    <row r="1584" spans="1:3" x14ac:dyDescent="0.25">
      <c r="A1584" s="31">
        <v>138306</v>
      </c>
      <c r="B1584" s="76">
        <v>4590</v>
      </c>
      <c r="C1584" s="43" t="s">
        <v>2607</v>
      </c>
    </row>
    <row r="1585" spans="1:3" x14ac:dyDescent="0.25">
      <c r="A1585" s="31">
        <v>138307</v>
      </c>
      <c r="B1585" s="76">
        <v>4590</v>
      </c>
      <c r="C1585" s="43" t="s">
        <v>2607</v>
      </c>
    </row>
    <row r="1586" spans="1:3" x14ac:dyDescent="0.25">
      <c r="A1586" s="31">
        <v>138308</v>
      </c>
      <c r="B1586" s="76">
        <v>4590</v>
      </c>
      <c r="C1586" s="43" t="s">
        <v>2607</v>
      </c>
    </row>
    <row r="1587" spans="1:3" x14ac:dyDescent="0.25">
      <c r="A1587" s="31">
        <v>243497</v>
      </c>
      <c r="B1587" s="76">
        <v>4590</v>
      </c>
      <c r="C1587" s="43" t="s">
        <v>2607</v>
      </c>
    </row>
    <row r="1588" spans="1:3" x14ac:dyDescent="0.25">
      <c r="A1588" s="31">
        <v>138310</v>
      </c>
      <c r="B1588" s="75">
        <v>5590</v>
      </c>
      <c r="C1588" s="20" t="s">
        <v>2608</v>
      </c>
    </row>
    <row r="1589" spans="1:3" x14ac:dyDescent="0.25">
      <c r="A1589" s="31">
        <v>138311</v>
      </c>
      <c r="B1589" s="76">
        <v>6190</v>
      </c>
      <c r="C1589" s="43" t="s">
        <v>2608</v>
      </c>
    </row>
    <row r="1590" spans="1:3" x14ac:dyDescent="0.25">
      <c r="A1590" s="31">
        <v>370331</v>
      </c>
      <c r="B1590" s="76">
        <v>6190</v>
      </c>
      <c r="C1590" s="43" t="s">
        <v>2608</v>
      </c>
    </row>
    <row r="1591" spans="1:3" x14ac:dyDescent="0.25">
      <c r="A1591" s="31">
        <v>138312</v>
      </c>
      <c r="B1591" s="76">
        <v>6190</v>
      </c>
      <c r="C1591" s="43" t="s">
        <v>2608</v>
      </c>
    </row>
    <row r="1592" spans="1:3" x14ac:dyDescent="0.25">
      <c r="A1592" s="31">
        <v>138313</v>
      </c>
      <c r="B1592" s="76">
        <v>6190</v>
      </c>
      <c r="C1592" s="43" t="s">
        <v>2608</v>
      </c>
    </row>
    <row r="1593" spans="1:3" x14ac:dyDescent="0.25">
      <c r="A1593" s="31">
        <v>138314</v>
      </c>
      <c r="B1593" s="76">
        <v>6190</v>
      </c>
      <c r="C1593" s="43" t="s">
        <v>2608</v>
      </c>
    </row>
    <row r="1594" spans="1:3" x14ac:dyDescent="0.25">
      <c r="A1594" s="31">
        <v>138315</v>
      </c>
      <c r="B1594" s="76">
        <v>6190</v>
      </c>
      <c r="C1594" s="43" t="s">
        <v>2608</v>
      </c>
    </row>
    <row r="1595" spans="1:3" x14ac:dyDescent="0.25">
      <c r="A1595" s="31">
        <v>138316</v>
      </c>
      <c r="B1595" s="76">
        <v>6190</v>
      </c>
      <c r="C1595" s="43" t="s">
        <v>2608</v>
      </c>
    </row>
    <row r="1596" spans="1:3" x14ac:dyDescent="0.25">
      <c r="A1596" s="31">
        <v>138317</v>
      </c>
      <c r="B1596" s="76">
        <v>6190</v>
      </c>
      <c r="C1596" s="43" t="s">
        <v>2608</v>
      </c>
    </row>
    <row r="1597" spans="1:3" x14ac:dyDescent="0.25">
      <c r="A1597" s="31">
        <v>138318</v>
      </c>
      <c r="B1597" s="76">
        <v>6190</v>
      </c>
      <c r="C1597" s="43" t="s">
        <v>2608</v>
      </c>
    </row>
    <row r="1598" spans="1:3" x14ac:dyDescent="0.25">
      <c r="A1598" s="31">
        <v>138319</v>
      </c>
      <c r="B1598" s="76">
        <v>6190</v>
      </c>
      <c r="C1598" s="43" t="s">
        <v>2608</v>
      </c>
    </row>
    <row r="1599" spans="1:3" x14ac:dyDescent="0.25">
      <c r="A1599" s="31">
        <v>138320</v>
      </c>
      <c r="B1599" s="76">
        <v>6190</v>
      </c>
      <c r="C1599" s="43" t="s">
        <v>2608</v>
      </c>
    </row>
    <row r="1600" spans="1:3" x14ac:dyDescent="0.25">
      <c r="A1600" s="31">
        <v>138321</v>
      </c>
      <c r="B1600" s="76">
        <v>6190</v>
      </c>
      <c r="C1600" s="43" t="s">
        <v>2608</v>
      </c>
    </row>
    <row r="1601" spans="1:3" x14ac:dyDescent="0.25">
      <c r="A1601" s="31">
        <v>138322</v>
      </c>
      <c r="B1601" s="76">
        <v>6190</v>
      </c>
      <c r="C1601" s="43" t="s">
        <v>2608</v>
      </c>
    </row>
    <row r="1602" spans="1:3" x14ac:dyDescent="0.25">
      <c r="A1602" s="31">
        <v>138323</v>
      </c>
      <c r="B1602" s="76">
        <v>6190</v>
      </c>
      <c r="C1602" s="43" t="s">
        <v>2608</v>
      </c>
    </row>
    <row r="1603" spans="1:3" x14ac:dyDescent="0.25">
      <c r="A1603" s="31">
        <v>138324</v>
      </c>
      <c r="B1603" s="76">
        <v>6190</v>
      </c>
      <c r="C1603" s="43" t="s">
        <v>2608</v>
      </c>
    </row>
    <row r="1604" spans="1:3" x14ac:dyDescent="0.25">
      <c r="A1604" s="31">
        <v>138325</v>
      </c>
      <c r="B1604" s="76">
        <v>6190</v>
      </c>
      <c r="C1604" s="43" t="s">
        <v>2608</v>
      </c>
    </row>
    <row r="1605" spans="1:3" x14ac:dyDescent="0.25">
      <c r="A1605" s="31">
        <v>138326</v>
      </c>
      <c r="B1605" s="76">
        <v>6190</v>
      </c>
      <c r="C1605" s="43" t="s">
        <v>2608</v>
      </c>
    </row>
    <row r="1606" spans="1:3" x14ac:dyDescent="0.25">
      <c r="A1606" s="31">
        <v>138327</v>
      </c>
      <c r="B1606" s="76">
        <v>6190</v>
      </c>
      <c r="C1606" s="43" t="s">
        <v>2608</v>
      </c>
    </row>
    <row r="1607" spans="1:3" x14ac:dyDescent="0.25">
      <c r="A1607" s="31">
        <v>138328</v>
      </c>
      <c r="B1607" s="76">
        <v>6190</v>
      </c>
      <c r="C1607" s="43" t="s">
        <v>2608</v>
      </c>
    </row>
    <row r="1608" spans="1:3" x14ac:dyDescent="0.25">
      <c r="A1608" s="31">
        <v>138329</v>
      </c>
      <c r="B1608" s="76">
        <v>6190</v>
      </c>
      <c r="C1608" s="43" t="s">
        <v>2608</v>
      </c>
    </row>
    <row r="1609" spans="1:3" x14ac:dyDescent="0.25">
      <c r="A1609" s="31">
        <v>138330</v>
      </c>
      <c r="B1609" s="76">
        <v>6190</v>
      </c>
      <c r="C1609" s="43" t="s">
        <v>2608</v>
      </c>
    </row>
    <row r="1610" spans="1:3" x14ac:dyDescent="0.25">
      <c r="A1610" s="31">
        <v>138331</v>
      </c>
      <c r="B1610" s="76">
        <v>6190</v>
      </c>
      <c r="C1610" s="43" t="s">
        <v>2608</v>
      </c>
    </row>
    <row r="1611" spans="1:3" x14ac:dyDescent="0.25">
      <c r="A1611" s="31">
        <v>138332</v>
      </c>
      <c r="B1611" s="76">
        <v>6190</v>
      </c>
      <c r="C1611" s="43" t="s">
        <v>2608</v>
      </c>
    </row>
    <row r="1612" spans="1:3" x14ac:dyDescent="0.25">
      <c r="A1612" s="31">
        <v>138334</v>
      </c>
      <c r="B1612" s="75">
        <v>3590</v>
      </c>
      <c r="C1612" s="20" t="s">
        <v>2603</v>
      </c>
    </row>
    <row r="1613" spans="1:3" x14ac:dyDescent="0.25">
      <c r="A1613" s="31">
        <v>138335</v>
      </c>
      <c r="B1613" s="76">
        <v>4190</v>
      </c>
      <c r="C1613" s="43" t="s">
        <v>2603</v>
      </c>
    </row>
    <row r="1614" spans="1:3" x14ac:dyDescent="0.25">
      <c r="A1614" s="31">
        <v>138336</v>
      </c>
      <c r="B1614" s="76">
        <v>4190</v>
      </c>
      <c r="C1614" s="43" t="s">
        <v>2603</v>
      </c>
    </row>
    <row r="1615" spans="1:3" x14ac:dyDescent="0.25">
      <c r="A1615" s="31">
        <v>138337</v>
      </c>
      <c r="B1615" s="76">
        <v>4190</v>
      </c>
      <c r="C1615" s="43" t="s">
        <v>2603</v>
      </c>
    </row>
    <row r="1616" spans="1:3" x14ac:dyDescent="0.25">
      <c r="A1616" s="31">
        <v>138338</v>
      </c>
      <c r="B1616" s="76">
        <v>4190</v>
      </c>
      <c r="C1616" s="43" t="s">
        <v>2603</v>
      </c>
    </row>
    <row r="1617" spans="1:3" x14ac:dyDescent="0.25">
      <c r="A1617" s="31">
        <v>138339</v>
      </c>
      <c r="B1617" s="76">
        <v>4190</v>
      </c>
      <c r="C1617" s="43" t="s">
        <v>2603</v>
      </c>
    </row>
    <row r="1618" spans="1:3" x14ac:dyDescent="0.25">
      <c r="A1618" s="31">
        <v>138340</v>
      </c>
      <c r="B1618" s="76">
        <v>4190</v>
      </c>
      <c r="C1618" s="43" t="s">
        <v>2603</v>
      </c>
    </row>
    <row r="1619" spans="1:3" x14ac:dyDescent="0.25">
      <c r="A1619" s="31">
        <v>138341</v>
      </c>
      <c r="B1619" s="76">
        <v>4190</v>
      </c>
      <c r="C1619" s="43" t="s">
        <v>2603</v>
      </c>
    </row>
    <row r="1620" spans="1:3" x14ac:dyDescent="0.25">
      <c r="A1620" s="31">
        <v>138342</v>
      </c>
      <c r="B1620" s="76">
        <v>4190</v>
      </c>
      <c r="C1620" s="43" t="s">
        <v>2603</v>
      </c>
    </row>
    <row r="1621" spans="1:3" x14ac:dyDescent="0.25">
      <c r="A1621" s="31">
        <v>138343</v>
      </c>
      <c r="B1621" s="76">
        <v>4190</v>
      </c>
      <c r="C1621" s="43" t="s">
        <v>2603</v>
      </c>
    </row>
    <row r="1622" spans="1:3" x14ac:dyDescent="0.25">
      <c r="A1622" s="31">
        <v>138344</v>
      </c>
      <c r="B1622" s="76">
        <v>4190</v>
      </c>
      <c r="C1622" s="43" t="s">
        <v>2603</v>
      </c>
    </row>
    <row r="1623" spans="1:3" x14ac:dyDescent="0.25">
      <c r="A1623" s="31">
        <v>138345</v>
      </c>
      <c r="B1623" s="76">
        <v>4190</v>
      </c>
      <c r="C1623" s="43" t="s">
        <v>2603</v>
      </c>
    </row>
    <row r="1624" spans="1:3" x14ac:dyDescent="0.25">
      <c r="A1624" s="31">
        <v>138346</v>
      </c>
      <c r="B1624" s="76">
        <v>4190</v>
      </c>
      <c r="C1624" s="43" t="s">
        <v>2603</v>
      </c>
    </row>
    <row r="1625" spans="1:3" x14ac:dyDescent="0.25">
      <c r="A1625" s="31">
        <v>138347</v>
      </c>
      <c r="B1625" s="76">
        <v>4190</v>
      </c>
      <c r="C1625" s="43" t="s">
        <v>2603</v>
      </c>
    </row>
    <row r="1626" spans="1:3" x14ac:dyDescent="0.25">
      <c r="A1626" s="31">
        <v>138348</v>
      </c>
      <c r="B1626" s="76">
        <v>4190</v>
      </c>
      <c r="C1626" s="43" t="s">
        <v>2603</v>
      </c>
    </row>
    <row r="1627" spans="1:3" x14ac:dyDescent="0.25">
      <c r="A1627" s="31">
        <v>138349</v>
      </c>
      <c r="B1627" s="76">
        <v>4190</v>
      </c>
      <c r="C1627" s="43" t="s">
        <v>2603</v>
      </c>
    </row>
    <row r="1628" spans="1:3" x14ac:dyDescent="0.25">
      <c r="A1628" s="31">
        <v>138350</v>
      </c>
      <c r="B1628" s="76">
        <v>4190</v>
      </c>
      <c r="C1628" s="43" t="s">
        <v>2603</v>
      </c>
    </row>
    <row r="1629" spans="1:3" x14ac:dyDescent="0.25">
      <c r="A1629" s="31">
        <v>138351</v>
      </c>
      <c r="B1629" s="76">
        <v>4190</v>
      </c>
      <c r="C1629" s="43" t="s">
        <v>2603</v>
      </c>
    </row>
    <row r="1630" spans="1:3" x14ac:dyDescent="0.25">
      <c r="A1630" s="31">
        <v>138352</v>
      </c>
      <c r="B1630" s="76">
        <v>4190</v>
      </c>
      <c r="C1630" s="43" t="s">
        <v>2603</v>
      </c>
    </row>
    <row r="1631" spans="1:3" x14ac:dyDescent="0.25">
      <c r="A1631" s="31">
        <v>138353</v>
      </c>
      <c r="B1631" s="76">
        <v>4190</v>
      </c>
      <c r="C1631" s="43" t="s">
        <v>2603</v>
      </c>
    </row>
    <row r="1632" spans="1:3" x14ac:dyDescent="0.25">
      <c r="A1632" s="31">
        <v>138354</v>
      </c>
      <c r="B1632" s="76">
        <v>4190</v>
      </c>
      <c r="C1632" s="43" t="s">
        <v>2603</v>
      </c>
    </row>
    <row r="1633" spans="1:3" x14ac:dyDescent="0.25">
      <c r="A1633" s="31">
        <v>138355</v>
      </c>
      <c r="B1633" s="76">
        <v>4190</v>
      </c>
      <c r="C1633" s="43" t="s">
        <v>2603</v>
      </c>
    </row>
    <row r="1634" spans="1:3" x14ac:dyDescent="0.25">
      <c r="A1634" s="31">
        <v>138356</v>
      </c>
      <c r="B1634" s="76">
        <v>4190</v>
      </c>
      <c r="C1634" s="43" t="s">
        <v>2603</v>
      </c>
    </row>
    <row r="1635" spans="1:3" x14ac:dyDescent="0.25">
      <c r="A1635" s="31">
        <v>138357</v>
      </c>
      <c r="B1635" s="76">
        <v>4190</v>
      </c>
      <c r="C1635" s="43" t="s">
        <v>2603</v>
      </c>
    </row>
    <row r="1636" spans="1:3" x14ac:dyDescent="0.25">
      <c r="A1636" s="31">
        <v>243498</v>
      </c>
      <c r="B1636" s="76">
        <v>4190</v>
      </c>
      <c r="C1636" s="43" t="s">
        <v>2603</v>
      </c>
    </row>
    <row r="1637" spans="1:3" x14ac:dyDescent="0.25">
      <c r="A1637" s="31">
        <v>138358</v>
      </c>
      <c r="B1637" s="76">
        <v>4190</v>
      </c>
      <c r="C1637" s="43" t="s">
        <v>2603</v>
      </c>
    </row>
    <row r="1638" spans="1:3" x14ac:dyDescent="0.25">
      <c r="A1638" s="31">
        <v>138359</v>
      </c>
      <c r="B1638" s="76">
        <v>4190</v>
      </c>
      <c r="C1638" s="43" t="s">
        <v>2603</v>
      </c>
    </row>
    <row r="1639" spans="1:3" x14ac:dyDescent="0.25">
      <c r="A1639" s="31">
        <v>138360</v>
      </c>
      <c r="B1639" s="76">
        <v>4190</v>
      </c>
      <c r="C1639" s="43" t="s">
        <v>2603</v>
      </c>
    </row>
    <row r="1640" spans="1:3" x14ac:dyDescent="0.25">
      <c r="A1640" s="31">
        <v>138361</v>
      </c>
      <c r="B1640" s="76">
        <v>4190</v>
      </c>
      <c r="C1640" s="43" t="s">
        <v>2603</v>
      </c>
    </row>
    <row r="1641" spans="1:3" x14ac:dyDescent="0.25">
      <c r="A1641" s="31">
        <v>138362</v>
      </c>
      <c r="B1641" s="76">
        <v>4190</v>
      </c>
      <c r="C1641" s="43" t="s">
        <v>2603</v>
      </c>
    </row>
    <row r="1642" spans="1:3" x14ac:dyDescent="0.25">
      <c r="A1642" s="31">
        <v>138363</v>
      </c>
      <c r="B1642" s="76">
        <v>4190</v>
      </c>
      <c r="C1642" s="43" t="s">
        <v>2603</v>
      </c>
    </row>
    <row r="1643" spans="1:3" x14ac:dyDescent="0.25">
      <c r="A1643" s="31">
        <v>138364</v>
      </c>
      <c r="B1643" s="76">
        <v>4190</v>
      </c>
      <c r="C1643" s="43" t="s">
        <v>2603</v>
      </c>
    </row>
    <row r="1644" spans="1:3" x14ac:dyDescent="0.25">
      <c r="A1644" s="31">
        <v>138365</v>
      </c>
      <c r="B1644" s="76">
        <v>4190</v>
      </c>
      <c r="C1644" s="43" t="s">
        <v>2603</v>
      </c>
    </row>
    <row r="1645" spans="1:3" x14ac:dyDescent="0.25">
      <c r="A1645" s="31">
        <v>138366</v>
      </c>
      <c r="B1645" s="76">
        <v>4190</v>
      </c>
      <c r="C1645" s="43" t="s">
        <v>2603</v>
      </c>
    </row>
    <row r="1646" spans="1:3" x14ac:dyDescent="0.25">
      <c r="A1646" s="31">
        <v>138367</v>
      </c>
      <c r="B1646" s="76">
        <v>4190</v>
      </c>
      <c r="C1646" s="43" t="s">
        <v>2603</v>
      </c>
    </row>
    <row r="1647" spans="1:3" x14ac:dyDescent="0.25">
      <c r="A1647" s="31">
        <v>138368</v>
      </c>
      <c r="B1647" s="76">
        <v>4190</v>
      </c>
      <c r="C1647" s="43" t="s">
        <v>2603</v>
      </c>
    </row>
    <row r="1648" spans="1:3" x14ac:dyDescent="0.25">
      <c r="A1648" s="31">
        <v>138369</v>
      </c>
      <c r="B1648" s="76">
        <v>4190</v>
      </c>
      <c r="C1648" s="43" t="s">
        <v>2603</v>
      </c>
    </row>
    <row r="1649" spans="1:3" x14ac:dyDescent="0.25">
      <c r="A1649" s="31">
        <v>138370</v>
      </c>
      <c r="B1649" s="76">
        <v>4190</v>
      </c>
      <c r="C1649" s="43" t="s">
        <v>2603</v>
      </c>
    </row>
    <row r="1650" spans="1:3" x14ac:dyDescent="0.25">
      <c r="A1650" s="31">
        <v>138371</v>
      </c>
      <c r="B1650" s="76">
        <v>4190</v>
      </c>
      <c r="C1650" s="43" t="s">
        <v>2603</v>
      </c>
    </row>
    <row r="1651" spans="1:3" x14ac:dyDescent="0.25">
      <c r="A1651" s="31">
        <v>138372</v>
      </c>
      <c r="B1651" s="76">
        <v>4190</v>
      </c>
      <c r="C1651" s="43" t="s">
        <v>2603</v>
      </c>
    </row>
    <row r="1652" spans="1:3" x14ac:dyDescent="0.25">
      <c r="A1652" s="31">
        <v>138373</v>
      </c>
      <c r="B1652" s="76">
        <v>4190</v>
      </c>
      <c r="C1652" s="43" t="s">
        <v>2603</v>
      </c>
    </row>
    <row r="1653" spans="1:3" x14ac:dyDescent="0.25">
      <c r="A1653" s="31">
        <v>138375</v>
      </c>
      <c r="B1653" s="75">
        <v>3990</v>
      </c>
      <c r="C1653" s="20" t="s">
        <v>2604</v>
      </c>
    </row>
    <row r="1654" spans="1:3" x14ac:dyDescent="0.25">
      <c r="A1654" s="31">
        <v>138376</v>
      </c>
      <c r="B1654" s="76">
        <v>4590</v>
      </c>
      <c r="C1654" s="43" t="s">
        <v>2604</v>
      </c>
    </row>
    <row r="1655" spans="1:3" x14ac:dyDescent="0.25">
      <c r="A1655" s="31">
        <v>138377</v>
      </c>
      <c r="B1655" s="76">
        <v>4590</v>
      </c>
      <c r="C1655" s="43" t="s">
        <v>2604</v>
      </c>
    </row>
    <row r="1656" spans="1:3" x14ac:dyDescent="0.25">
      <c r="A1656" s="31">
        <v>138378</v>
      </c>
      <c r="B1656" s="76">
        <v>4590</v>
      </c>
      <c r="C1656" s="43" t="s">
        <v>2604</v>
      </c>
    </row>
    <row r="1657" spans="1:3" x14ac:dyDescent="0.25">
      <c r="A1657" s="31">
        <v>138379</v>
      </c>
      <c r="B1657" s="76">
        <v>4590</v>
      </c>
      <c r="C1657" s="43" t="s">
        <v>2604</v>
      </c>
    </row>
    <row r="1658" spans="1:3" x14ac:dyDescent="0.25">
      <c r="A1658" s="31">
        <v>138380</v>
      </c>
      <c r="B1658" s="76">
        <v>4590</v>
      </c>
      <c r="C1658" s="43" t="s">
        <v>2604</v>
      </c>
    </row>
    <row r="1659" spans="1:3" x14ac:dyDescent="0.25">
      <c r="A1659" s="31">
        <v>138381</v>
      </c>
      <c r="B1659" s="76">
        <v>4590</v>
      </c>
      <c r="C1659" s="43" t="s">
        <v>2604</v>
      </c>
    </row>
    <row r="1660" spans="1:3" x14ac:dyDescent="0.25">
      <c r="A1660" s="31">
        <v>138382</v>
      </c>
      <c r="B1660" s="76">
        <v>4590</v>
      </c>
      <c r="C1660" s="43" t="s">
        <v>2604</v>
      </c>
    </row>
    <row r="1661" spans="1:3" x14ac:dyDescent="0.25">
      <c r="A1661" s="31">
        <v>138383</v>
      </c>
      <c r="B1661" s="76">
        <v>4590</v>
      </c>
      <c r="C1661" s="43" t="s">
        <v>2604</v>
      </c>
    </row>
    <row r="1662" spans="1:3" x14ac:dyDescent="0.25">
      <c r="A1662" s="31">
        <v>138384</v>
      </c>
      <c r="B1662" s="76">
        <v>4590</v>
      </c>
      <c r="C1662" s="43" t="s">
        <v>2604</v>
      </c>
    </row>
    <row r="1663" spans="1:3" x14ac:dyDescent="0.25">
      <c r="A1663" s="31">
        <v>138385</v>
      </c>
      <c r="B1663" s="76">
        <v>4590</v>
      </c>
      <c r="C1663" s="43" t="s">
        <v>2604</v>
      </c>
    </row>
    <row r="1664" spans="1:3" x14ac:dyDescent="0.25">
      <c r="A1664" s="31">
        <v>138386</v>
      </c>
      <c r="B1664" s="76">
        <v>4590</v>
      </c>
      <c r="C1664" s="43" t="s">
        <v>2604</v>
      </c>
    </row>
    <row r="1665" spans="1:3" x14ac:dyDescent="0.25">
      <c r="A1665" s="31">
        <v>138387</v>
      </c>
      <c r="B1665" s="76">
        <v>4590</v>
      </c>
      <c r="C1665" s="43" t="s">
        <v>2604</v>
      </c>
    </row>
    <row r="1666" spans="1:3" x14ac:dyDescent="0.25">
      <c r="A1666" s="31">
        <v>138388</v>
      </c>
      <c r="B1666" s="76">
        <v>4590</v>
      </c>
      <c r="C1666" s="43" t="s">
        <v>2604</v>
      </c>
    </row>
    <row r="1667" spans="1:3" x14ac:dyDescent="0.25">
      <c r="A1667" s="31">
        <v>138389</v>
      </c>
      <c r="B1667" s="76">
        <v>4590</v>
      </c>
      <c r="C1667" s="43" t="s">
        <v>2604</v>
      </c>
    </row>
    <row r="1668" spans="1:3" x14ac:dyDescent="0.25">
      <c r="A1668" s="31">
        <v>138390</v>
      </c>
      <c r="B1668" s="76">
        <v>4590</v>
      </c>
      <c r="C1668" s="43" t="s">
        <v>2604</v>
      </c>
    </row>
    <row r="1669" spans="1:3" x14ac:dyDescent="0.25">
      <c r="A1669" s="31">
        <v>257933</v>
      </c>
      <c r="B1669" s="76">
        <v>4590</v>
      </c>
      <c r="C1669" s="43" t="s">
        <v>2604</v>
      </c>
    </row>
    <row r="1670" spans="1:3" x14ac:dyDescent="0.25">
      <c r="A1670" s="31">
        <v>138391</v>
      </c>
      <c r="B1670" s="76">
        <v>4590</v>
      </c>
      <c r="C1670" s="43" t="s">
        <v>2604</v>
      </c>
    </row>
    <row r="1671" spans="1:3" x14ac:dyDescent="0.25">
      <c r="A1671" s="31">
        <v>138392</v>
      </c>
      <c r="B1671" s="76">
        <v>4590</v>
      </c>
      <c r="C1671" s="43" t="s">
        <v>2604</v>
      </c>
    </row>
    <row r="1672" spans="1:3" x14ac:dyDescent="0.25">
      <c r="A1672" s="31">
        <v>138393</v>
      </c>
      <c r="B1672" s="76">
        <v>4590</v>
      </c>
      <c r="C1672" s="43" t="s">
        <v>2604</v>
      </c>
    </row>
    <row r="1673" spans="1:3" x14ac:dyDescent="0.25">
      <c r="A1673" s="31">
        <v>138394</v>
      </c>
      <c r="B1673" s="76">
        <v>4590</v>
      </c>
      <c r="C1673" s="43" t="s">
        <v>2604</v>
      </c>
    </row>
    <row r="1674" spans="1:3" x14ac:dyDescent="0.25">
      <c r="A1674" s="31">
        <v>138395</v>
      </c>
      <c r="B1674" s="76">
        <v>4590</v>
      </c>
      <c r="C1674" s="43" t="s">
        <v>2604</v>
      </c>
    </row>
    <row r="1675" spans="1:3" x14ac:dyDescent="0.25">
      <c r="A1675" s="31">
        <v>138396</v>
      </c>
      <c r="B1675" s="76">
        <v>4590</v>
      </c>
      <c r="C1675" s="43" t="s">
        <v>2604</v>
      </c>
    </row>
    <row r="1676" spans="1:3" x14ac:dyDescent="0.25">
      <c r="A1676" s="31">
        <v>138397</v>
      </c>
      <c r="B1676" s="76">
        <v>4590</v>
      </c>
      <c r="C1676" s="43" t="s">
        <v>2604</v>
      </c>
    </row>
    <row r="1677" spans="1:3" x14ac:dyDescent="0.25">
      <c r="A1677" s="31">
        <v>138398</v>
      </c>
      <c r="B1677" s="76">
        <v>4590</v>
      </c>
      <c r="C1677" s="43" t="s">
        <v>2604</v>
      </c>
    </row>
    <row r="1678" spans="1:3" x14ac:dyDescent="0.25">
      <c r="A1678" s="31">
        <v>138399</v>
      </c>
      <c r="B1678" s="76">
        <v>4590</v>
      </c>
      <c r="C1678" s="43" t="s">
        <v>2604</v>
      </c>
    </row>
    <row r="1679" spans="1:3" x14ac:dyDescent="0.25">
      <c r="A1679" s="31">
        <v>138400</v>
      </c>
      <c r="B1679" s="76">
        <v>4590</v>
      </c>
      <c r="C1679" s="43" t="s">
        <v>2604</v>
      </c>
    </row>
    <row r="1680" spans="1:3" x14ac:dyDescent="0.25">
      <c r="A1680" s="31">
        <v>138401</v>
      </c>
      <c r="B1680" s="76">
        <v>4590</v>
      </c>
      <c r="C1680" s="43" t="s">
        <v>2604</v>
      </c>
    </row>
    <row r="1681" spans="1:3" x14ac:dyDescent="0.25">
      <c r="A1681" s="31">
        <v>138402</v>
      </c>
      <c r="B1681" s="76">
        <v>4590</v>
      </c>
      <c r="C1681" s="43" t="s">
        <v>2604</v>
      </c>
    </row>
    <row r="1682" spans="1:3" x14ac:dyDescent="0.25">
      <c r="A1682" s="31">
        <v>138403</v>
      </c>
      <c r="B1682" s="76">
        <v>4590</v>
      </c>
      <c r="C1682" s="43" t="s">
        <v>2604</v>
      </c>
    </row>
    <row r="1683" spans="1:3" x14ac:dyDescent="0.25">
      <c r="A1683" s="31">
        <v>138404</v>
      </c>
      <c r="B1683" s="76">
        <v>4590</v>
      </c>
      <c r="C1683" s="43" t="s">
        <v>2604</v>
      </c>
    </row>
    <row r="1684" spans="1:3" ht="30" x14ac:dyDescent="0.25">
      <c r="A1684" s="31">
        <v>167594</v>
      </c>
      <c r="B1684" s="78" t="s">
        <v>2580</v>
      </c>
    </row>
    <row r="1685" spans="1:3" ht="30" x14ac:dyDescent="0.25">
      <c r="A1685" s="31">
        <v>167595</v>
      </c>
      <c r="B1685" s="78" t="s">
        <v>2580</v>
      </c>
    </row>
    <row r="1686" spans="1:3" ht="30" x14ac:dyDescent="0.25">
      <c r="A1686" s="31">
        <v>167596</v>
      </c>
      <c r="B1686" s="78" t="s">
        <v>2580</v>
      </c>
    </row>
    <row r="1687" spans="1:3" ht="30" x14ac:dyDescent="0.25">
      <c r="A1687" s="31">
        <v>167597</v>
      </c>
      <c r="B1687" s="78" t="s">
        <v>2580</v>
      </c>
    </row>
    <row r="1688" spans="1:3" ht="30" x14ac:dyDescent="0.25">
      <c r="A1688" s="31">
        <v>167598</v>
      </c>
      <c r="B1688" s="78" t="s">
        <v>2580</v>
      </c>
    </row>
    <row r="1689" spans="1:3" ht="30" x14ac:dyDescent="0.25">
      <c r="A1689" s="31">
        <v>167599</v>
      </c>
      <c r="B1689" s="78" t="s">
        <v>2580</v>
      </c>
    </row>
    <row r="1690" spans="1:3" ht="30" x14ac:dyDescent="0.25">
      <c r="A1690" s="31">
        <v>167600</v>
      </c>
      <c r="B1690" s="78" t="s">
        <v>2580</v>
      </c>
    </row>
    <row r="1691" spans="1:3" ht="30" x14ac:dyDescent="0.25">
      <c r="A1691" s="31">
        <v>167601</v>
      </c>
      <c r="B1691" s="78" t="s">
        <v>2580</v>
      </c>
    </row>
    <row r="1692" spans="1:3" ht="30" x14ac:dyDescent="0.25">
      <c r="A1692" s="31">
        <v>167602</v>
      </c>
      <c r="B1692" s="78" t="s">
        <v>2580</v>
      </c>
    </row>
    <row r="1693" spans="1:3" ht="30" x14ac:dyDescent="0.25">
      <c r="A1693" s="31">
        <v>167603</v>
      </c>
      <c r="B1693" s="78" t="s">
        <v>2580</v>
      </c>
    </row>
    <row r="1694" spans="1:3" ht="30" x14ac:dyDescent="0.25">
      <c r="A1694" s="31">
        <v>167604</v>
      </c>
      <c r="B1694" s="78" t="s">
        <v>2580</v>
      </c>
    </row>
    <row r="1695" spans="1:3" ht="30" x14ac:dyDescent="0.25">
      <c r="A1695" s="31">
        <v>167605</v>
      </c>
      <c r="B1695" s="78" t="s">
        <v>2580</v>
      </c>
    </row>
    <row r="1696" spans="1:3" ht="30" x14ac:dyDescent="0.25">
      <c r="A1696" s="31">
        <v>167606</v>
      </c>
      <c r="B1696" s="78" t="s">
        <v>2580</v>
      </c>
    </row>
    <row r="1697" spans="1:2" ht="30" x14ac:dyDescent="0.25">
      <c r="A1697" s="31">
        <v>167607</v>
      </c>
      <c r="B1697" s="78" t="s">
        <v>2580</v>
      </c>
    </row>
    <row r="1698" spans="1:2" ht="30" x14ac:dyDescent="0.25">
      <c r="A1698" s="31">
        <v>167608</v>
      </c>
      <c r="B1698" s="78" t="s">
        <v>2580</v>
      </c>
    </row>
    <row r="1699" spans="1:2" ht="30" x14ac:dyDescent="0.25">
      <c r="A1699" s="31">
        <v>167609</v>
      </c>
      <c r="B1699" s="78" t="s">
        <v>2580</v>
      </c>
    </row>
    <row r="1700" spans="1:2" ht="30" x14ac:dyDescent="0.25">
      <c r="A1700" s="31">
        <v>167610</v>
      </c>
      <c r="B1700" s="78" t="s">
        <v>2580</v>
      </c>
    </row>
    <row r="1701" spans="1:2" ht="30" x14ac:dyDescent="0.25">
      <c r="A1701" s="31">
        <v>167611</v>
      </c>
      <c r="B1701" s="78" t="s">
        <v>2580</v>
      </c>
    </row>
    <row r="1702" spans="1:2" ht="30" x14ac:dyDescent="0.25">
      <c r="A1702" s="31">
        <v>167612</v>
      </c>
      <c r="B1702" s="78" t="s">
        <v>2580</v>
      </c>
    </row>
    <row r="1703" spans="1:2" ht="30" x14ac:dyDescent="0.25">
      <c r="A1703" s="31">
        <v>167613</v>
      </c>
      <c r="B1703" s="78" t="s">
        <v>2580</v>
      </c>
    </row>
    <row r="1704" spans="1:2" ht="30" x14ac:dyDescent="0.25">
      <c r="A1704" s="31">
        <v>167614</v>
      </c>
      <c r="B1704" s="78" t="s">
        <v>2580</v>
      </c>
    </row>
    <row r="1705" spans="1:2" ht="30" x14ac:dyDescent="0.25">
      <c r="A1705" s="31">
        <v>167615</v>
      </c>
      <c r="B1705" s="78" t="s">
        <v>2580</v>
      </c>
    </row>
    <row r="1706" spans="1:2" ht="30" x14ac:dyDescent="0.25">
      <c r="A1706" s="31">
        <v>167616</v>
      </c>
      <c r="B1706" s="78" t="s">
        <v>2580</v>
      </c>
    </row>
    <row r="1707" spans="1:2" ht="30" x14ac:dyDescent="0.25">
      <c r="A1707" s="31">
        <v>248543</v>
      </c>
      <c r="B1707" s="78" t="s">
        <v>2580</v>
      </c>
    </row>
    <row r="1708" spans="1:2" ht="30" x14ac:dyDescent="0.25">
      <c r="A1708" s="31">
        <v>167617</v>
      </c>
      <c r="B1708" s="78" t="s">
        <v>2580</v>
      </c>
    </row>
    <row r="1709" spans="1:2" ht="30" x14ac:dyDescent="0.25">
      <c r="A1709" s="31">
        <v>167618</v>
      </c>
      <c r="B1709" s="78" t="s">
        <v>2580</v>
      </c>
    </row>
    <row r="1710" spans="1:2" ht="30" x14ac:dyDescent="0.25">
      <c r="A1710" s="31">
        <v>167619</v>
      </c>
      <c r="B1710" s="78" t="s">
        <v>2580</v>
      </c>
    </row>
    <row r="1711" spans="1:2" ht="30" x14ac:dyDescent="0.25">
      <c r="A1711" s="31">
        <v>167620</v>
      </c>
      <c r="B1711" s="78" t="s">
        <v>2580</v>
      </c>
    </row>
    <row r="1712" spans="1:2" ht="30" x14ac:dyDescent="0.25">
      <c r="A1712" s="31">
        <v>167621</v>
      </c>
      <c r="B1712" s="78" t="s">
        <v>2580</v>
      </c>
    </row>
    <row r="1713" spans="1:3" ht="30" x14ac:dyDescent="0.25">
      <c r="A1713" s="31">
        <v>167622</v>
      </c>
      <c r="B1713" s="78" t="s">
        <v>2580</v>
      </c>
    </row>
    <row r="1714" spans="1:3" ht="30" x14ac:dyDescent="0.25">
      <c r="A1714" s="31">
        <v>167623</v>
      </c>
      <c r="B1714" s="78" t="s">
        <v>2580</v>
      </c>
    </row>
    <row r="1715" spans="1:3" ht="30" x14ac:dyDescent="0.25">
      <c r="A1715" s="31">
        <v>167624</v>
      </c>
      <c r="B1715" s="78" t="s">
        <v>2580</v>
      </c>
    </row>
    <row r="1716" spans="1:3" ht="30" x14ac:dyDescent="0.25">
      <c r="A1716" s="31">
        <v>167625</v>
      </c>
      <c r="B1716" s="78" t="s">
        <v>2580</v>
      </c>
    </row>
    <row r="1717" spans="1:3" ht="30" x14ac:dyDescent="0.25">
      <c r="A1717" s="31">
        <v>167626</v>
      </c>
      <c r="B1717" s="78" t="s">
        <v>2580</v>
      </c>
    </row>
    <row r="1718" spans="1:3" ht="30" x14ac:dyDescent="0.25">
      <c r="A1718" s="31">
        <v>167627</v>
      </c>
      <c r="B1718" s="78" t="s">
        <v>2580</v>
      </c>
    </row>
    <row r="1719" spans="1:3" ht="30" x14ac:dyDescent="0.25">
      <c r="A1719" s="31">
        <v>167628</v>
      </c>
      <c r="B1719" s="78" t="s">
        <v>2580</v>
      </c>
    </row>
    <row r="1720" spans="1:3" ht="30" x14ac:dyDescent="0.25">
      <c r="A1720" s="31">
        <v>167629</v>
      </c>
      <c r="B1720" s="78" t="s">
        <v>2580</v>
      </c>
    </row>
    <row r="1721" spans="1:3" ht="30" x14ac:dyDescent="0.25">
      <c r="A1721" s="31">
        <v>167630</v>
      </c>
      <c r="B1721" s="78" t="s">
        <v>2580</v>
      </c>
    </row>
    <row r="1722" spans="1:3" ht="30" x14ac:dyDescent="0.25">
      <c r="A1722" s="31">
        <v>167631</v>
      </c>
      <c r="B1722" s="78" t="s">
        <v>2580</v>
      </c>
    </row>
    <row r="1723" spans="1:3" ht="30" x14ac:dyDescent="0.25">
      <c r="A1723" s="31">
        <v>167632</v>
      </c>
      <c r="B1723" s="78" t="s">
        <v>2580</v>
      </c>
    </row>
    <row r="1724" spans="1:3" x14ac:dyDescent="0.25">
      <c r="A1724" s="31">
        <v>167634</v>
      </c>
      <c r="B1724" s="79">
        <v>1338</v>
      </c>
      <c r="C1724" s="20" t="s">
        <v>2636</v>
      </c>
    </row>
    <row r="1725" spans="1:3" x14ac:dyDescent="0.25">
      <c r="A1725" s="31">
        <v>167635</v>
      </c>
      <c r="B1725" s="79">
        <v>1338</v>
      </c>
      <c r="C1725" s="20" t="s">
        <v>2636</v>
      </c>
    </row>
    <row r="1726" spans="1:3" x14ac:dyDescent="0.25">
      <c r="A1726" s="31">
        <v>365912</v>
      </c>
      <c r="B1726" s="79">
        <v>1338</v>
      </c>
      <c r="C1726" s="20" t="s">
        <v>2636</v>
      </c>
    </row>
    <row r="1727" spans="1:3" x14ac:dyDescent="0.25">
      <c r="A1727" s="31">
        <v>248544</v>
      </c>
      <c r="B1727" s="79">
        <v>1338</v>
      </c>
      <c r="C1727" s="20" t="s">
        <v>2636</v>
      </c>
    </row>
    <row r="1728" spans="1:3" x14ac:dyDescent="0.25">
      <c r="A1728" s="31">
        <v>167636</v>
      </c>
      <c r="B1728" s="79">
        <v>1338</v>
      </c>
      <c r="C1728" s="20" t="s">
        <v>2636</v>
      </c>
    </row>
    <row r="1729" spans="1:3" x14ac:dyDescent="0.25">
      <c r="A1729" s="31">
        <v>167637</v>
      </c>
      <c r="B1729" s="79">
        <v>1338</v>
      </c>
      <c r="C1729" s="20" t="s">
        <v>2636</v>
      </c>
    </row>
    <row r="1730" spans="1:3" x14ac:dyDescent="0.25">
      <c r="A1730" s="31">
        <v>167638</v>
      </c>
      <c r="B1730" s="79">
        <v>1338</v>
      </c>
      <c r="C1730" s="20" t="s">
        <v>2636</v>
      </c>
    </row>
    <row r="1731" spans="1:3" x14ac:dyDescent="0.25">
      <c r="A1731" s="31">
        <v>167639</v>
      </c>
      <c r="B1731" s="79">
        <v>1338</v>
      </c>
      <c r="C1731" s="20" t="s">
        <v>2636</v>
      </c>
    </row>
    <row r="1732" spans="1:3" x14ac:dyDescent="0.25">
      <c r="A1732" s="31">
        <v>167640</v>
      </c>
      <c r="B1732" s="79">
        <v>1338</v>
      </c>
      <c r="C1732" s="20" t="s">
        <v>2636</v>
      </c>
    </row>
    <row r="1733" spans="1:3" x14ac:dyDescent="0.25">
      <c r="A1733" s="31">
        <v>167641</v>
      </c>
      <c r="B1733" s="79">
        <v>1338</v>
      </c>
      <c r="C1733" s="20" t="s">
        <v>2636</v>
      </c>
    </row>
    <row r="1734" spans="1:3" x14ac:dyDescent="0.25">
      <c r="A1734" s="31">
        <v>167642</v>
      </c>
      <c r="B1734" s="79">
        <v>1338</v>
      </c>
      <c r="C1734" s="20" t="s">
        <v>2636</v>
      </c>
    </row>
    <row r="1735" spans="1:3" x14ac:dyDescent="0.25">
      <c r="A1735" s="31">
        <v>167643</v>
      </c>
      <c r="B1735" s="79">
        <v>1338</v>
      </c>
      <c r="C1735" s="20" t="s">
        <v>2636</v>
      </c>
    </row>
    <row r="1736" spans="1:3" x14ac:dyDescent="0.25">
      <c r="A1736" s="31">
        <v>167644</v>
      </c>
      <c r="B1736" s="79">
        <v>1338</v>
      </c>
      <c r="C1736" s="20" t="s">
        <v>2636</v>
      </c>
    </row>
    <row r="1737" spans="1:3" x14ac:dyDescent="0.25">
      <c r="A1737" s="31">
        <v>167645</v>
      </c>
      <c r="B1737" s="79">
        <v>1338</v>
      </c>
      <c r="C1737" s="20" t="s">
        <v>2636</v>
      </c>
    </row>
    <row r="1738" spans="1:3" x14ac:dyDescent="0.25">
      <c r="A1738" s="31">
        <v>167646</v>
      </c>
      <c r="B1738" s="79">
        <v>1338</v>
      </c>
      <c r="C1738" s="20" t="s">
        <v>2636</v>
      </c>
    </row>
    <row r="1739" spans="1:3" x14ac:dyDescent="0.25">
      <c r="A1739" s="31">
        <v>167647</v>
      </c>
      <c r="B1739" s="79">
        <v>1338</v>
      </c>
      <c r="C1739" s="20" t="s">
        <v>2636</v>
      </c>
    </row>
    <row r="1740" spans="1:3" ht="30" x14ac:dyDescent="0.25">
      <c r="A1740" s="31">
        <v>167713</v>
      </c>
      <c r="B1740" s="78" t="s">
        <v>2580</v>
      </c>
    </row>
    <row r="1741" spans="1:3" ht="30" x14ac:dyDescent="0.25">
      <c r="A1741" s="31">
        <v>167714</v>
      </c>
      <c r="B1741" s="78" t="s">
        <v>2580</v>
      </c>
    </row>
    <row r="1742" spans="1:3" ht="30" x14ac:dyDescent="0.25">
      <c r="A1742" s="31">
        <v>167715</v>
      </c>
      <c r="B1742" s="78" t="s">
        <v>2580</v>
      </c>
    </row>
    <row r="1743" spans="1:3" ht="30" x14ac:dyDescent="0.25">
      <c r="A1743" s="31">
        <v>167716</v>
      </c>
      <c r="B1743" s="78" t="s">
        <v>2580</v>
      </c>
    </row>
    <row r="1744" spans="1:3" ht="30" x14ac:dyDescent="0.25">
      <c r="A1744" s="31">
        <v>167717</v>
      </c>
      <c r="B1744" s="78" t="s">
        <v>2580</v>
      </c>
    </row>
    <row r="1745" spans="1:2" ht="30" x14ac:dyDescent="0.25">
      <c r="A1745" s="31">
        <v>167718</v>
      </c>
      <c r="B1745" s="78" t="s">
        <v>2580</v>
      </c>
    </row>
    <row r="1746" spans="1:2" ht="30" x14ac:dyDescent="0.25">
      <c r="A1746" s="31">
        <v>167719</v>
      </c>
      <c r="B1746" s="78" t="s">
        <v>2580</v>
      </c>
    </row>
    <row r="1747" spans="1:2" ht="30" x14ac:dyDescent="0.25">
      <c r="A1747" s="31">
        <v>167720</v>
      </c>
      <c r="B1747" s="78" t="s">
        <v>2580</v>
      </c>
    </row>
    <row r="1748" spans="1:2" ht="30" x14ac:dyDescent="0.25">
      <c r="A1748" s="31">
        <v>167721</v>
      </c>
      <c r="B1748" s="78" t="s">
        <v>2580</v>
      </c>
    </row>
    <row r="1749" spans="1:2" ht="30" x14ac:dyDescent="0.25">
      <c r="A1749" s="31">
        <v>167722</v>
      </c>
      <c r="B1749" s="78" t="s">
        <v>2580</v>
      </c>
    </row>
    <row r="1750" spans="1:2" ht="30" x14ac:dyDescent="0.25">
      <c r="A1750" s="31">
        <v>167723</v>
      </c>
      <c r="B1750" s="78" t="s">
        <v>2580</v>
      </c>
    </row>
    <row r="1751" spans="1:2" ht="30" x14ac:dyDescent="0.25">
      <c r="A1751" s="31">
        <v>167724</v>
      </c>
      <c r="B1751" s="78" t="s">
        <v>2580</v>
      </c>
    </row>
    <row r="1752" spans="1:2" ht="30" x14ac:dyDescent="0.25">
      <c r="A1752" s="31">
        <v>248545</v>
      </c>
      <c r="B1752" s="78" t="s">
        <v>2580</v>
      </c>
    </row>
    <row r="1753" spans="1:2" ht="30" x14ac:dyDescent="0.25">
      <c r="A1753" s="31">
        <v>167725</v>
      </c>
      <c r="B1753" s="78" t="s">
        <v>2580</v>
      </c>
    </row>
    <row r="1754" spans="1:2" ht="30" x14ac:dyDescent="0.25">
      <c r="A1754" s="31">
        <v>167726</v>
      </c>
      <c r="B1754" s="78" t="s">
        <v>2580</v>
      </c>
    </row>
    <row r="1755" spans="1:2" ht="30" x14ac:dyDescent="0.25">
      <c r="A1755" s="31">
        <v>167727</v>
      </c>
      <c r="B1755" s="78" t="s">
        <v>2580</v>
      </c>
    </row>
    <row r="1756" spans="1:2" ht="30" x14ac:dyDescent="0.25">
      <c r="A1756" s="31">
        <v>167728</v>
      </c>
      <c r="B1756" s="78" t="s">
        <v>2580</v>
      </c>
    </row>
    <row r="1757" spans="1:2" ht="30" x14ac:dyDescent="0.25">
      <c r="A1757" s="31">
        <v>167729</v>
      </c>
      <c r="B1757" s="78" t="s">
        <v>2580</v>
      </c>
    </row>
    <row r="1758" spans="1:2" ht="30" x14ac:dyDescent="0.25">
      <c r="A1758" s="31">
        <v>167730</v>
      </c>
      <c r="B1758" s="78" t="s">
        <v>2580</v>
      </c>
    </row>
    <row r="1759" spans="1:2" ht="30" x14ac:dyDescent="0.25">
      <c r="A1759" s="31">
        <v>167731</v>
      </c>
      <c r="B1759" s="78" t="s">
        <v>2580</v>
      </c>
    </row>
    <row r="1760" spans="1:2" ht="30" x14ac:dyDescent="0.25">
      <c r="A1760" s="31">
        <v>167732</v>
      </c>
      <c r="B1760" s="78" t="s">
        <v>2580</v>
      </c>
    </row>
    <row r="1761" spans="1:2" ht="30" x14ac:dyDescent="0.25">
      <c r="A1761" s="31">
        <v>167733</v>
      </c>
      <c r="B1761" s="78" t="s">
        <v>2580</v>
      </c>
    </row>
    <row r="1762" spans="1:2" ht="30" x14ac:dyDescent="0.25">
      <c r="A1762" s="31">
        <v>167734</v>
      </c>
      <c r="B1762" s="78" t="s">
        <v>2580</v>
      </c>
    </row>
    <row r="1763" spans="1:2" ht="30" x14ac:dyDescent="0.25">
      <c r="A1763" s="31">
        <v>167735</v>
      </c>
      <c r="B1763" s="78" t="s">
        <v>2580</v>
      </c>
    </row>
    <row r="1764" spans="1:2" ht="30" x14ac:dyDescent="0.25">
      <c r="A1764" s="31">
        <v>167736</v>
      </c>
      <c r="B1764" s="78" t="s">
        <v>2580</v>
      </c>
    </row>
    <row r="1765" spans="1:2" ht="30" x14ac:dyDescent="0.25">
      <c r="A1765" s="31">
        <v>167737</v>
      </c>
      <c r="B1765" s="78" t="s">
        <v>2580</v>
      </c>
    </row>
    <row r="1766" spans="1:2" ht="30" x14ac:dyDescent="0.25">
      <c r="A1766" s="31">
        <v>167738</v>
      </c>
      <c r="B1766" s="78" t="s">
        <v>2580</v>
      </c>
    </row>
    <row r="1767" spans="1:2" ht="30" x14ac:dyDescent="0.25">
      <c r="A1767" s="31">
        <v>167740</v>
      </c>
      <c r="B1767" s="78" t="s">
        <v>2580</v>
      </c>
    </row>
    <row r="1768" spans="1:2" ht="30" x14ac:dyDescent="0.25">
      <c r="A1768" s="31">
        <v>267748</v>
      </c>
      <c r="B1768" s="78" t="s">
        <v>2580</v>
      </c>
    </row>
    <row r="1769" spans="1:2" ht="30" x14ac:dyDescent="0.25">
      <c r="A1769" s="31">
        <v>267747</v>
      </c>
      <c r="B1769" s="78" t="s">
        <v>2580</v>
      </c>
    </row>
    <row r="1770" spans="1:2" ht="30" x14ac:dyDescent="0.25">
      <c r="A1770" s="31">
        <v>274275</v>
      </c>
      <c r="B1770" s="78" t="s">
        <v>2580</v>
      </c>
    </row>
    <row r="1771" spans="1:2" ht="30" x14ac:dyDescent="0.25">
      <c r="A1771" s="31">
        <v>267749</v>
      </c>
      <c r="B1771" s="78" t="s">
        <v>2580</v>
      </c>
    </row>
    <row r="1772" spans="1:2" ht="30" x14ac:dyDescent="0.25">
      <c r="A1772" s="31">
        <v>267750</v>
      </c>
      <c r="B1772" s="78" t="s">
        <v>2580</v>
      </c>
    </row>
    <row r="1773" spans="1:2" ht="30" x14ac:dyDescent="0.25">
      <c r="A1773" s="31">
        <v>267755</v>
      </c>
      <c r="B1773" s="78" t="s">
        <v>2580</v>
      </c>
    </row>
    <row r="1774" spans="1:2" ht="30" x14ac:dyDescent="0.25">
      <c r="A1774" s="31">
        <v>267756</v>
      </c>
      <c r="B1774" s="78" t="s">
        <v>2580</v>
      </c>
    </row>
    <row r="1775" spans="1:2" ht="30" x14ac:dyDescent="0.25">
      <c r="A1775" s="31">
        <v>274276</v>
      </c>
      <c r="B1775" s="78" t="s">
        <v>2580</v>
      </c>
    </row>
    <row r="1776" spans="1:2" ht="30" x14ac:dyDescent="0.25">
      <c r="A1776" s="31">
        <v>267758</v>
      </c>
      <c r="B1776" s="78" t="s">
        <v>2580</v>
      </c>
    </row>
    <row r="1777" spans="1:2" ht="30" x14ac:dyDescent="0.25">
      <c r="A1777" s="31">
        <v>267759</v>
      </c>
      <c r="B1777" s="78" t="s">
        <v>2580</v>
      </c>
    </row>
    <row r="1778" spans="1:2" ht="30" x14ac:dyDescent="0.25">
      <c r="A1778" s="31">
        <v>267760</v>
      </c>
      <c r="B1778" s="78" t="s">
        <v>2580</v>
      </c>
    </row>
    <row r="1779" spans="1:2" ht="30" x14ac:dyDescent="0.25">
      <c r="A1779" s="31">
        <v>267762</v>
      </c>
      <c r="B1779" s="78" t="s">
        <v>2580</v>
      </c>
    </row>
    <row r="1780" spans="1:2" ht="30" x14ac:dyDescent="0.25">
      <c r="A1780" s="31">
        <v>267765</v>
      </c>
      <c r="B1780" s="78" t="s">
        <v>2580</v>
      </c>
    </row>
    <row r="1781" spans="1:2" ht="30" x14ac:dyDescent="0.25">
      <c r="A1781" s="31">
        <v>317386</v>
      </c>
      <c r="B1781" s="78" t="s">
        <v>2580</v>
      </c>
    </row>
    <row r="1782" spans="1:2" ht="30" x14ac:dyDescent="0.25">
      <c r="A1782" s="31">
        <v>267766</v>
      </c>
      <c r="B1782" s="78" t="s">
        <v>2580</v>
      </c>
    </row>
    <row r="1783" spans="1:2" ht="30" x14ac:dyDescent="0.25">
      <c r="A1783" s="31">
        <v>267768</v>
      </c>
      <c r="B1783" s="78" t="s">
        <v>2580</v>
      </c>
    </row>
    <row r="1784" spans="1:2" ht="30" x14ac:dyDescent="0.25">
      <c r="A1784" s="31">
        <v>267770</v>
      </c>
      <c r="B1784" s="78" t="s">
        <v>2580</v>
      </c>
    </row>
    <row r="1785" spans="1:2" ht="30" x14ac:dyDescent="0.25">
      <c r="A1785" s="31">
        <v>267772</v>
      </c>
      <c r="B1785" s="78" t="s">
        <v>2580</v>
      </c>
    </row>
    <row r="1786" spans="1:2" ht="30" x14ac:dyDescent="0.25">
      <c r="A1786" s="31">
        <v>267774</v>
      </c>
      <c r="B1786" s="78" t="s">
        <v>2580</v>
      </c>
    </row>
    <row r="1787" spans="1:2" ht="30" x14ac:dyDescent="0.25">
      <c r="A1787" s="31">
        <v>267775</v>
      </c>
      <c r="B1787" s="78" t="s">
        <v>2580</v>
      </c>
    </row>
    <row r="1788" spans="1:2" ht="30" x14ac:dyDescent="0.25">
      <c r="A1788" s="31">
        <v>267778</v>
      </c>
      <c r="B1788" s="78" t="s">
        <v>2580</v>
      </c>
    </row>
    <row r="1789" spans="1:2" ht="30" x14ac:dyDescent="0.25">
      <c r="A1789" s="31">
        <v>267779</v>
      </c>
      <c r="B1789" s="78" t="s">
        <v>2580</v>
      </c>
    </row>
    <row r="1790" spans="1:2" ht="30" x14ac:dyDescent="0.25">
      <c r="A1790" s="31">
        <v>267784</v>
      </c>
      <c r="B1790" s="78" t="s">
        <v>2580</v>
      </c>
    </row>
    <row r="1791" spans="1:2" ht="30" x14ac:dyDescent="0.25">
      <c r="A1791" s="31">
        <v>267788</v>
      </c>
      <c r="B1791" s="78" t="s">
        <v>2580</v>
      </c>
    </row>
    <row r="1792" spans="1:2" ht="30" x14ac:dyDescent="0.25">
      <c r="A1792" s="31">
        <v>267757</v>
      </c>
      <c r="B1792" s="78" t="s">
        <v>2580</v>
      </c>
    </row>
    <row r="1793" spans="1:2" ht="30" x14ac:dyDescent="0.25">
      <c r="A1793" s="31">
        <v>267786</v>
      </c>
      <c r="B1793" s="78" t="s">
        <v>2580</v>
      </c>
    </row>
    <row r="1794" spans="1:2" ht="30" x14ac:dyDescent="0.25">
      <c r="A1794" s="31">
        <v>267787</v>
      </c>
      <c r="B1794" s="78" t="s">
        <v>2580</v>
      </c>
    </row>
    <row r="1795" spans="1:2" ht="30" x14ac:dyDescent="0.25">
      <c r="A1795" s="31">
        <v>267773</v>
      </c>
      <c r="B1795" s="78" t="s">
        <v>2580</v>
      </c>
    </row>
    <row r="1796" spans="1:2" ht="30" x14ac:dyDescent="0.25">
      <c r="A1796" s="31">
        <v>267783</v>
      </c>
      <c r="B1796" s="78" t="s">
        <v>2580</v>
      </c>
    </row>
    <row r="1797" spans="1:2" ht="30" x14ac:dyDescent="0.25">
      <c r="A1797" s="31">
        <v>267752</v>
      </c>
      <c r="B1797" s="78" t="s">
        <v>2580</v>
      </c>
    </row>
    <row r="1798" spans="1:2" ht="30" x14ac:dyDescent="0.25">
      <c r="A1798" s="31">
        <v>267785</v>
      </c>
      <c r="B1798" s="78" t="s">
        <v>2580</v>
      </c>
    </row>
    <row r="1799" spans="1:2" ht="30" x14ac:dyDescent="0.25">
      <c r="A1799" s="31">
        <v>267792</v>
      </c>
      <c r="B1799" s="78" t="s">
        <v>2580</v>
      </c>
    </row>
    <row r="1800" spans="1:2" ht="30" x14ac:dyDescent="0.25">
      <c r="A1800" s="31">
        <v>267789</v>
      </c>
      <c r="B1800" s="78" t="s">
        <v>2580</v>
      </c>
    </row>
    <row r="1801" spans="1:2" ht="30" x14ac:dyDescent="0.25">
      <c r="A1801" s="31">
        <v>267751</v>
      </c>
      <c r="B1801" s="78" t="s">
        <v>2580</v>
      </c>
    </row>
    <row r="1802" spans="1:2" ht="30" x14ac:dyDescent="0.25">
      <c r="A1802" s="31">
        <v>267771</v>
      </c>
      <c r="B1802" s="78" t="s">
        <v>2580</v>
      </c>
    </row>
    <row r="1803" spans="1:2" ht="30" x14ac:dyDescent="0.25">
      <c r="A1803" s="31">
        <v>267781</v>
      </c>
      <c r="B1803" s="78" t="s">
        <v>2580</v>
      </c>
    </row>
    <row r="1804" spans="1:2" ht="30" x14ac:dyDescent="0.25">
      <c r="A1804" s="31">
        <v>267776</v>
      </c>
      <c r="B1804" s="78" t="s">
        <v>2580</v>
      </c>
    </row>
    <row r="1805" spans="1:2" ht="30" x14ac:dyDescent="0.25">
      <c r="A1805" s="31">
        <v>267761</v>
      </c>
      <c r="B1805" s="78" t="s">
        <v>2580</v>
      </c>
    </row>
    <row r="1806" spans="1:2" ht="30" x14ac:dyDescent="0.25">
      <c r="A1806" s="31">
        <v>267790</v>
      </c>
      <c r="B1806" s="78" t="s">
        <v>2580</v>
      </c>
    </row>
    <row r="1807" spans="1:2" ht="30" x14ac:dyDescent="0.25">
      <c r="A1807" s="31">
        <v>267777</v>
      </c>
      <c r="B1807" s="78" t="s">
        <v>2580</v>
      </c>
    </row>
    <row r="1808" spans="1:2" ht="30" x14ac:dyDescent="0.25">
      <c r="A1808" s="31">
        <v>267754</v>
      </c>
      <c r="B1808" s="78" t="s">
        <v>2580</v>
      </c>
    </row>
    <row r="1809" spans="1:3" ht="30" x14ac:dyDescent="0.25">
      <c r="A1809" s="31">
        <v>267782</v>
      </c>
      <c r="B1809" s="78" t="s">
        <v>2580</v>
      </c>
    </row>
    <row r="1810" spans="1:3" ht="30" x14ac:dyDescent="0.25">
      <c r="A1810" s="31">
        <v>267753</v>
      </c>
      <c r="B1810" s="78" t="s">
        <v>2580</v>
      </c>
    </row>
    <row r="1811" spans="1:3" ht="30" x14ac:dyDescent="0.25">
      <c r="A1811" s="31">
        <v>267769</v>
      </c>
      <c r="B1811" s="78" t="s">
        <v>2580</v>
      </c>
    </row>
    <row r="1812" spans="1:3" ht="30" x14ac:dyDescent="0.25">
      <c r="A1812" s="31">
        <v>267791</v>
      </c>
      <c r="B1812" s="78" t="s">
        <v>2580</v>
      </c>
    </row>
    <row r="1813" spans="1:3" ht="30" x14ac:dyDescent="0.25">
      <c r="A1813" s="31">
        <v>267763</v>
      </c>
      <c r="B1813" s="78" t="s">
        <v>2580</v>
      </c>
    </row>
    <row r="1814" spans="1:3" ht="30" x14ac:dyDescent="0.25">
      <c r="A1814" s="31">
        <v>267780</v>
      </c>
      <c r="B1814" s="78" t="s">
        <v>2580</v>
      </c>
    </row>
    <row r="1815" spans="1:3" ht="30" x14ac:dyDescent="0.25">
      <c r="A1815" s="31">
        <v>267793</v>
      </c>
      <c r="B1815" s="78" t="s">
        <v>2580</v>
      </c>
    </row>
    <row r="1816" spans="1:3" ht="30" x14ac:dyDescent="0.25">
      <c r="A1816" s="31">
        <v>267764</v>
      </c>
      <c r="B1816" s="78" t="s">
        <v>2580</v>
      </c>
    </row>
    <row r="1817" spans="1:3" ht="30" x14ac:dyDescent="0.25">
      <c r="A1817" s="31">
        <v>267767</v>
      </c>
      <c r="B1817" s="78" t="s">
        <v>2580</v>
      </c>
    </row>
    <row r="1818" spans="1:3" x14ac:dyDescent="0.25">
      <c r="A1818" s="31">
        <v>168292</v>
      </c>
      <c r="B1818" s="75">
        <v>829</v>
      </c>
      <c r="C1818" s="20" t="s">
        <v>2606</v>
      </c>
    </row>
    <row r="1819" spans="1:3" x14ac:dyDescent="0.25">
      <c r="A1819" s="31">
        <v>168293</v>
      </c>
      <c r="B1819" s="76">
        <v>1129</v>
      </c>
      <c r="C1819" s="43" t="s">
        <v>2606</v>
      </c>
    </row>
    <row r="1820" spans="1:3" x14ac:dyDescent="0.25">
      <c r="A1820" s="31">
        <v>168294</v>
      </c>
      <c r="B1820" s="76">
        <v>1129</v>
      </c>
      <c r="C1820" s="43" t="s">
        <v>2606</v>
      </c>
    </row>
    <row r="1821" spans="1:3" x14ac:dyDescent="0.25">
      <c r="A1821" s="31">
        <v>168295</v>
      </c>
      <c r="B1821" s="76">
        <v>1129</v>
      </c>
      <c r="C1821" s="43" t="s">
        <v>2606</v>
      </c>
    </row>
    <row r="1822" spans="1:3" x14ac:dyDescent="0.25">
      <c r="A1822" s="31">
        <v>168296</v>
      </c>
      <c r="B1822" s="76">
        <v>1129</v>
      </c>
      <c r="C1822" s="43" t="s">
        <v>2606</v>
      </c>
    </row>
    <row r="1823" spans="1:3" x14ac:dyDescent="0.25">
      <c r="A1823" s="31">
        <v>168297</v>
      </c>
      <c r="B1823" s="76">
        <v>1129</v>
      </c>
      <c r="C1823" s="43" t="s">
        <v>2606</v>
      </c>
    </row>
    <row r="1824" spans="1:3" x14ac:dyDescent="0.25">
      <c r="A1824" s="31">
        <v>168298</v>
      </c>
      <c r="B1824" s="76">
        <v>1129</v>
      </c>
      <c r="C1824" s="43" t="s">
        <v>2606</v>
      </c>
    </row>
    <row r="1825" spans="1:3" x14ac:dyDescent="0.25">
      <c r="A1825" s="31">
        <v>168299</v>
      </c>
      <c r="B1825" s="76">
        <v>1129</v>
      </c>
      <c r="C1825" s="43" t="s">
        <v>2606</v>
      </c>
    </row>
    <row r="1826" spans="1:3" x14ac:dyDescent="0.25">
      <c r="A1826" s="31">
        <v>168300</v>
      </c>
      <c r="B1826" s="76">
        <v>1129</v>
      </c>
      <c r="C1826" s="43" t="s">
        <v>2606</v>
      </c>
    </row>
    <row r="1827" spans="1:3" x14ac:dyDescent="0.25">
      <c r="A1827" s="31">
        <v>168301</v>
      </c>
      <c r="B1827" s="76">
        <v>1129</v>
      </c>
      <c r="C1827" s="43" t="s">
        <v>2606</v>
      </c>
    </row>
    <row r="1828" spans="1:3" x14ac:dyDescent="0.25">
      <c r="A1828" s="31">
        <v>168302</v>
      </c>
      <c r="B1828" s="76">
        <v>1129</v>
      </c>
      <c r="C1828" s="43" t="s">
        <v>2606</v>
      </c>
    </row>
    <row r="1829" spans="1:3" x14ac:dyDescent="0.25">
      <c r="A1829" s="31">
        <v>168303</v>
      </c>
      <c r="B1829" s="76">
        <v>1129</v>
      </c>
      <c r="C1829" s="43" t="s">
        <v>2606</v>
      </c>
    </row>
    <row r="1830" spans="1:3" x14ac:dyDescent="0.25">
      <c r="A1830" s="31">
        <v>259038</v>
      </c>
      <c r="B1830" s="76">
        <v>1129</v>
      </c>
      <c r="C1830" s="43" t="s">
        <v>2606</v>
      </c>
    </row>
    <row r="1831" spans="1:3" x14ac:dyDescent="0.25">
      <c r="A1831" s="31">
        <v>168304</v>
      </c>
      <c r="B1831" s="76">
        <v>1129</v>
      </c>
      <c r="C1831" s="43" t="s">
        <v>2606</v>
      </c>
    </row>
    <row r="1832" spans="1:3" x14ac:dyDescent="0.25">
      <c r="A1832" s="31">
        <v>168305</v>
      </c>
      <c r="B1832" s="76">
        <v>1129</v>
      </c>
      <c r="C1832" s="43" t="s">
        <v>2606</v>
      </c>
    </row>
    <row r="1833" spans="1:3" x14ac:dyDescent="0.25">
      <c r="A1833" s="31">
        <v>168306</v>
      </c>
      <c r="B1833" s="76">
        <v>1129</v>
      </c>
      <c r="C1833" s="43" t="s">
        <v>2606</v>
      </c>
    </row>
    <row r="1834" spans="1:3" x14ac:dyDescent="0.25">
      <c r="A1834" s="31">
        <v>168307</v>
      </c>
      <c r="B1834" s="76">
        <v>1129</v>
      </c>
      <c r="C1834" s="43" t="s">
        <v>2606</v>
      </c>
    </row>
    <row r="1835" spans="1:3" x14ac:dyDescent="0.25">
      <c r="A1835" s="31">
        <v>168308</v>
      </c>
      <c r="B1835" s="76">
        <v>1129</v>
      </c>
      <c r="C1835" s="43" t="s">
        <v>2606</v>
      </c>
    </row>
    <row r="1836" spans="1:3" x14ac:dyDescent="0.25">
      <c r="A1836" s="31">
        <v>168309</v>
      </c>
      <c r="B1836" s="76">
        <v>1129</v>
      </c>
      <c r="C1836" s="43" t="s">
        <v>2606</v>
      </c>
    </row>
    <row r="1837" spans="1:3" x14ac:dyDescent="0.25">
      <c r="A1837" s="31">
        <v>168310</v>
      </c>
      <c r="B1837" s="76">
        <v>1129</v>
      </c>
      <c r="C1837" s="43" t="s">
        <v>2606</v>
      </c>
    </row>
    <row r="1838" spans="1:3" x14ac:dyDescent="0.25">
      <c r="A1838" s="31">
        <v>168311</v>
      </c>
      <c r="B1838" s="76">
        <v>1129</v>
      </c>
      <c r="C1838" s="43" t="s">
        <v>2606</v>
      </c>
    </row>
    <row r="1839" spans="1:3" x14ac:dyDescent="0.25">
      <c r="A1839" s="31">
        <v>168312</v>
      </c>
      <c r="B1839" s="76">
        <v>1129</v>
      </c>
      <c r="C1839" s="43" t="s">
        <v>2606</v>
      </c>
    </row>
    <row r="1840" spans="1:3" x14ac:dyDescent="0.25">
      <c r="A1840" s="31">
        <v>168313</v>
      </c>
      <c r="B1840" s="76">
        <v>1129</v>
      </c>
      <c r="C1840" s="43" t="s">
        <v>2606</v>
      </c>
    </row>
    <row r="1841" spans="1:3" x14ac:dyDescent="0.25">
      <c r="A1841" s="31">
        <v>168314</v>
      </c>
      <c r="B1841" s="76">
        <v>1129</v>
      </c>
      <c r="C1841" s="43" t="s">
        <v>2606</v>
      </c>
    </row>
    <row r="1842" spans="1:3" x14ac:dyDescent="0.25">
      <c r="A1842" s="31">
        <v>168315</v>
      </c>
      <c r="B1842" s="76">
        <v>1129</v>
      </c>
      <c r="C1842" s="43" t="s">
        <v>2606</v>
      </c>
    </row>
    <row r="1843" spans="1:3" x14ac:dyDescent="0.25">
      <c r="A1843" s="31">
        <v>168316</v>
      </c>
      <c r="B1843" s="76">
        <v>1129</v>
      </c>
      <c r="C1843" s="43" t="s">
        <v>2606</v>
      </c>
    </row>
    <row r="1844" spans="1:3" x14ac:dyDescent="0.25">
      <c r="A1844" s="31">
        <v>168317</v>
      </c>
      <c r="B1844" s="76">
        <v>1129</v>
      </c>
      <c r="C1844" s="43" t="s">
        <v>2606</v>
      </c>
    </row>
    <row r="1845" spans="1:3" ht="30" x14ac:dyDescent="0.25">
      <c r="A1845" s="31">
        <v>259097</v>
      </c>
      <c r="B1845" s="78" t="s">
        <v>2580</v>
      </c>
    </row>
    <row r="1846" spans="1:3" ht="30" x14ac:dyDescent="0.25">
      <c r="A1846" s="31">
        <v>168896</v>
      </c>
      <c r="B1846" s="78" t="s">
        <v>2580</v>
      </c>
    </row>
    <row r="1847" spans="1:3" ht="30" x14ac:dyDescent="0.25">
      <c r="A1847" s="31">
        <v>168897</v>
      </c>
      <c r="B1847" s="78" t="s">
        <v>2580</v>
      </c>
    </row>
    <row r="1848" spans="1:3" ht="30" x14ac:dyDescent="0.25">
      <c r="A1848" s="31">
        <v>168898</v>
      </c>
      <c r="B1848" s="78" t="s">
        <v>2580</v>
      </c>
    </row>
    <row r="1849" spans="1:3" ht="30" x14ac:dyDescent="0.25">
      <c r="A1849" s="31">
        <v>168899</v>
      </c>
      <c r="B1849" s="78" t="s">
        <v>2580</v>
      </c>
    </row>
    <row r="1850" spans="1:3" ht="30" x14ac:dyDescent="0.25">
      <c r="A1850" s="31">
        <v>168900</v>
      </c>
      <c r="B1850" s="78" t="s">
        <v>2580</v>
      </c>
    </row>
    <row r="1851" spans="1:3" ht="30" x14ac:dyDescent="0.25">
      <c r="A1851" s="31">
        <v>168901</v>
      </c>
      <c r="B1851" s="78" t="s">
        <v>2580</v>
      </c>
    </row>
    <row r="1852" spans="1:3" ht="30" x14ac:dyDescent="0.25">
      <c r="A1852" s="31">
        <v>168902</v>
      </c>
      <c r="B1852" s="78" t="s">
        <v>2580</v>
      </c>
    </row>
    <row r="1853" spans="1:3" ht="30" x14ac:dyDescent="0.25">
      <c r="A1853" s="31">
        <v>168903</v>
      </c>
      <c r="B1853" s="78" t="s">
        <v>2580</v>
      </c>
    </row>
    <row r="1854" spans="1:3" ht="30" x14ac:dyDescent="0.25">
      <c r="A1854" s="31">
        <v>168904</v>
      </c>
      <c r="B1854" s="78" t="s">
        <v>2580</v>
      </c>
    </row>
    <row r="1855" spans="1:3" ht="30" x14ac:dyDescent="0.25">
      <c r="A1855" s="31">
        <v>168905</v>
      </c>
      <c r="B1855" s="78" t="s">
        <v>2580</v>
      </c>
    </row>
    <row r="1856" spans="1:3" ht="30" x14ac:dyDescent="0.25">
      <c r="A1856" s="31">
        <v>168906</v>
      </c>
      <c r="B1856" s="78" t="s">
        <v>2580</v>
      </c>
    </row>
    <row r="1857" spans="1:2" ht="30" x14ac:dyDescent="0.25">
      <c r="A1857" s="31">
        <v>168907</v>
      </c>
      <c r="B1857" s="78" t="s">
        <v>2580</v>
      </c>
    </row>
    <row r="1858" spans="1:2" ht="30" x14ac:dyDescent="0.25">
      <c r="A1858" s="31">
        <v>168908</v>
      </c>
      <c r="B1858" s="78" t="s">
        <v>2580</v>
      </c>
    </row>
    <row r="1859" spans="1:2" ht="30" x14ac:dyDescent="0.25">
      <c r="A1859" s="31">
        <v>168909</v>
      </c>
      <c r="B1859" s="78" t="s">
        <v>2580</v>
      </c>
    </row>
    <row r="1860" spans="1:2" ht="30" x14ac:dyDescent="0.25">
      <c r="A1860" s="31">
        <v>168910</v>
      </c>
      <c r="B1860" s="78" t="s">
        <v>2580</v>
      </c>
    </row>
    <row r="1861" spans="1:2" ht="30" x14ac:dyDescent="0.25">
      <c r="A1861" s="31">
        <v>168911</v>
      </c>
      <c r="B1861" s="78" t="s">
        <v>2580</v>
      </c>
    </row>
    <row r="1862" spans="1:2" ht="30" x14ac:dyDescent="0.25">
      <c r="A1862" s="31">
        <v>168912</v>
      </c>
      <c r="B1862" s="78" t="s">
        <v>2580</v>
      </c>
    </row>
    <row r="1863" spans="1:2" ht="30" x14ac:dyDescent="0.25">
      <c r="A1863" s="31">
        <v>168913</v>
      </c>
      <c r="B1863" s="78" t="s">
        <v>2580</v>
      </c>
    </row>
    <row r="1864" spans="1:2" ht="30" x14ac:dyDescent="0.25">
      <c r="A1864" s="31">
        <v>168914</v>
      </c>
      <c r="B1864" s="78" t="s">
        <v>2580</v>
      </c>
    </row>
    <row r="1865" spans="1:2" ht="30" x14ac:dyDescent="0.25">
      <c r="A1865" s="31">
        <v>168915</v>
      </c>
      <c r="B1865" s="78" t="s">
        <v>2580</v>
      </c>
    </row>
    <row r="1866" spans="1:2" ht="30" x14ac:dyDescent="0.25">
      <c r="A1866" s="31">
        <v>168916</v>
      </c>
      <c r="B1866" s="78" t="s">
        <v>2580</v>
      </c>
    </row>
    <row r="1867" spans="1:2" ht="30" x14ac:dyDescent="0.25">
      <c r="A1867" s="31">
        <v>168917</v>
      </c>
      <c r="B1867" s="78" t="s">
        <v>2580</v>
      </c>
    </row>
    <row r="1868" spans="1:2" ht="30" x14ac:dyDescent="0.25">
      <c r="A1868" s="31">
        <v>168918</v>
      </c>
      <c r="B1868" s="78" t="s">
        <v>2580</v>
      </c>
    </row>
    <row r="1869" spans="1:2" ht="30" x14ac:dyDescent="0.25">
      <c r="A1869" s="31">
        <v>259098</v>
      </c>
      <c r="B1869" s="78" t="s">
        <v>2580</v>
      </c>
    </row>
    <row r="1870" spans="1:2" ht="30" x14ac:dyDescent="0.25">
      <c r="A1870" s="31">
        <v>168919</v>
      </c>
      <c r="B1870" s="78" t="s">
        <v>2580</v>
      </c>
    </row>
    <row r="1871" spans="1:2" ht="30" x14ac:dyDescent="0.25">
      <c r="A1871" s="31">
        <v>168920</v>
      </c>
      <c r="B1871" s="78" t="s">
        <v>2580</v>
      </c>
    </row>
    <row r="1872" spans="1:2" ht="30" x14ac:dyDescent="0.25">
      <c r="A1872" s="31">
        <v>168921</v>
      </c>
      <c r="B1872" s="78" t="s">
        <v>2580</v>
      </c>
    </row>
    <row r="1873" spans="1:2" ht="30" x14ac:dyDescent="0.25">
      <c r="A1873" s="31">
        <v>168922</v>
      </c>
      <c r="B1873" s="78" t="s">
        <v>2580</v>
      </c>
    </row>
    <row r="1874" spans="1:2" ht="30" x14ac:dyDescent="0.25">
      <c r="A1874" s="31">
        <v>168923</v>
      </c>
      <c r="B1874" s="78" t="s">
        <v>2580</v>
      </c>
    </row>
    <row r="1875" spans="1:2" ht="30" x14ac:dyDescent="0.25">
      <c r="A1875" s="31">
        <v>168924</v>
      </c>
      <c r="B1875" s="78" t="s">
        <v>2580</v>
      </c>
    </row>
    <row r="1876" spans="1:2" ht="30" x14ac:dyDescent="0.25">
      <c r="A1876" s="31">
        <v>168925</v>
      </c>
      <c r="B1876" s="78" t="s">
        <v>2580</v>
      </c>
    </row>
    <row r="1877" spans="1:2" ht="30" x14ac:dyDescent="0.25">
      <c r="A1877" s="31">
        <v>168926</v>
      </c>
      <c r="B1877" s="78" t="s">
        <v>2580</v>
      </c>
    </row>
    <row r="1878" spans="1:2" ht="30" x14ac:dyDescent="0.25">
      <c r="A1878" s="31">
        <v>168927</v>
      </c>
      <c r="B1878" s="78" t="s">
        <v>2580</v>
      </c>
    </row>
    <row r="1879" spans="1:2" ht="30" x14ac:dyDescent="0.25">
      <c r="A1879" s="31">
        <v>168928</v>
      </c>
      <c r="B1879" s="78" t="s">
        <v>2580</v>
      </c>
    </row>
    <row r="1880" spans="1:2" ht="30" x14ac:dyDescent="0.25">
      <c r="A1880" s="31">
        <v>168929</v>
      </c>
      <c r="B1880" s="78" t="s">
        <v>2580</v>
      </c>
    </row>
    <row r="1881" spans="1:2" ht="30" x14ac:dyDescent="0.25">
      <c r="A1881" s="31">
        <v>168930</v>
      </c>
      <c r="B1881" s="78" t="s">
        <v>2580</v>
      </c>
    </row>
    <row r="1882" spans="1:2" ht="30" x14ac:dyDescent="0.25">
      <c r="A1882" s="31">
        <v>168931</v>
      </c>
      <c r="B1882" s="78" t="s">
        <v>2580</v>
      </c>
    </row>
    <row r="1883" spans="1:2" ht="30" x14ac:dyDescent="0.25">
      <c r="A1883" s="31">
        <v>168932</v>
      </c>
      <c r="B1883" s="78" t="s">
        <v>2580</v>
      </c>
    </row>
    <row r="1884" spans="1:2" ht="30" x14ac:dyDescent="0.25">
      <c r="A1884" s="31">
        <v>168933</v>
      </c>
      <c r="B1884" s="78" t="s">
        <v>2580</v>
      </c>
    </row>
    <row r="1885" spans="1:2" ht="30" x14ac:dyDescent="0.25">
      <c r="A1885" s="31">
        <v>168934</v>
      </c>
      <c r="B1885" s="78" t="s">
        <v>2580</v>
      </c>
    </row>
    <row r="1886" spans="1:2" ht="30" x14ac:dyDescent="0.25">
      <c r="A1886" s="31">
        <v>248604</v>
      </c>
      <c r="B1886" s="78" t="s">
        <v>2580</v>
      </c>
    </row>
    <row r="1887" spans="1:2" ht="30" x14ac:dyDescent="0.25">
      <c r="A1887" s="31">
        <v>248605</v>
      </c>
      <c r="B1887" s="78" t="s">
        <v>2580</v>
      </c>
    </row>
    <row r="1888" spans="1:2" ht="30" x14ac:dyDescent="0.25">
      <c r="A1888" s="31">
        <v>248606</v>
      </c>
      <c r="B1888" s="78" t="s">
        <v>2580</v>
      </c>
    </row>
    <row r="1889" spans="1:2" ht="30" x14ac:dyDescent="0.25">
      <c r="A1889" s="31">
        <v>248607</v>
      </c>
      <c r="B1889" s="78" t="s">
        <v>2580</v>
      </c>
    </row>
    <row r="1890" spans="1:2" ht="30" x14ac:dyDescent="0.25">
      <c r="A1890" s="31">
        <v>248608</v>
      </c>
      <c r="B1890" s="78" t="s">
        <v>2580</v>
      </c>
    </row>
    <row r="1891" spans="1:2" ht="30" x14ac:dyDescent="0.25">
      <c r="A1891" s="31">
        <v>248609</v>
      </c>
      <c r="B1891" s="78" t="s">
        <v>2580</v>
      </c>
    </row>
    <row r="1892" spans="1:2" ht="30" x14ac:dyDescent="0.25">
      <c r="A1892" s="31">
        <v>248610</v>
      </c>
      <c r="B1892" s="78" t="s">
        <v>2580</v>
      </c>
    </row>
    <row r="1893" spans="1:2" ht="30" x14ac:dyDescent="0.25">
      <c r="A1893" s="31">
        <v>248611</v>
      </c>
      <c r="B1893" s="78" t="s">
        <v>2580</v>
      </c>
    </row>
    <row r="1894" spans="1:2" ht="30" x14ac:dyDescent="0.25">
      <c r="A1894" s="31">
        <v>248612</v>
      </c>
      <c r="B1894" s="78" t="s">
        <v>2580</v>
      </c>
    </row>
    <row r="1895" spans="1:2" ht="30" x14ac:dyDescent="0.25">
      <c r="A1895" s="31">
        <v>248613</v>
      </c>
      <c r="B1895" s="78" t="s">
        <v>2580</v>
      </c>
    </row>
    <row r="1896" spans="1:2" ht="30" x14ac:dyDescent="0.25">
      <c r="A1896" s="31">
        <v>248614</v>
      </c>
      <c r="B1896" s="78" t="s">
        <v>2580</v>
      </c>
    </row>
    <row r="1897" spans="1:2" ht="30" x14ac:dyDescent="0.25">
      <c r="A1897" s="31">
        <v>248615</v>
      </c>
      <c r="B1897" s="78" t="s">
        <v>2580</v>
      </c>
    </row>
    <row r="1898" spans="1:2" ht="30" x14ac:dyDescent="0.25">
      <c r="A1898" s="31">
        <v>248616</v>
      </c>
      <c r="B1898" s="78" t="s">
        <v>2580</v>
      </c>
    </row>
    <row r="1899" spans="1:2" ht="30" x14ac:dyDescent="0.25">
      <c r="A1899" s="31">
        <v>248617</v>
      </c>
      <c r="B1899" s="78" t="s">
        <v>2580</v>
      </c>
    </row>
    <row r="1900" spans="1:2" ht="30" x14ac:dyDescent="0.25">
      <c r="A1900" s="31">
        <v>248618</v>
      </c>
      <c r="B1900" s="78" t="s">
        <v>2580</v>
      </c>
    </row>
    <row r="1901" spans="1:2" ht="30" x14ac:dyDescent="0.25">
      <c r="A1901" s="31">
        <v>248619</v>
      </c>
      <c r="B1901" s="78" t="s">
        <v>2580</v>
      </c>
    </row>
    <row r="1902" spans="1:2" ht="30" x14ac:dyDescent="0.25">
      <c r="A1902" s="31">
        <v>248620</v>
      </c>
      <c r="B1902" s="78" t="s">
        <v>2580</v>
      </c>
    </row>
    <row r="1903" spans="1:2" ht="30" x14ac:dyDescent="0.25">
      <c r="A1903" s="31">
        <v>248621</v>
      </c>
      <c r="B1903" s="78" t="s">
        <v>2580</v>
      </c>
    </row>
    <row r="1904" spans="1:2" ht="30" x14ac:dyDescent="0.25">
      <c r="A1904" s="31">
        <v>248622</v>
      </c>
      <c r="B1904" s="78" t="s">
        <v>2580</v>
      </c>
    </row>
    <row r="1905" spans="1:2" ht="30" x14ac:dyDescent="0.25">
      <c r="A1905" s="31">
        <v>248623</v>
      </c>
      <c r="B1905" s="78" t="s">
        <v>2580</v>
      </c>
    </row>
    <row r="1906" spans="1:2" ht="30" x14ac:dyDescent="0.25">
      <c r="A1906" s="31">
        <v>248624</v>
      </c>
      <c r="B1906" s="78" t="s">
        <v>2580</v>
      </c>
    </row>
    <row r="1907" spans="1:2" ht="30" x14ac:dyDescent="0.25">
      <c r="A1907" s="31">
        <v>248625</v>
      </c>
      <c r="B1907" s="78" t="s">
        <v>2580</v>
      </c>
    </row>
    <row r="1908" spans="1:2" ht="30" x14ac:dyDescent="0.25">
      <c r="A1908" s="31">
        <v>248626</v>
      </c>
      <c r="B1908" s="78" t="s">
        <v>2580</v>
      </c>
    </row>
    <row r="1909" spans="1:2" ht="30" x14ac:dyDescent="0.25">
      <c r="A1909" s="31">
        <v>248627</v>
      </c>
      <c r="B1909" s="78" t="s">
        <v>2580</v>
      </c>
    </row>
    <row r="1910" spans="1:2" ht="30" x14ac:dyDescent="0.25">
      <c r="A1910" s="31">
        <v>248628</v>
      </c>
      <c r="B1910" s="78" t="s">
        <v>2580</v>
      </c>
    </row>
    <row r="1911" spans="1:2" ht="30" x14ac:dyDescent="0.25">
      <c r="A1911" s="31">
        <v>248629</v>
      </c>
      <c r="B1911" s="78" t="s">
        <v>2580</v>
      </c>
    </row>
    <row r="1912" spans="1:2" ht="30" x14ac:dyDescent="0.25">
      <c r="A1912" s="31">
        <v>248630</v>
      </c>
      <c r="B1912" s="78" t="s">
        <v>2580</v>
      </c>
    </row>
    <row r="1913" spans="1:2" ht="30" x14ac:dyDescent="0.25">
      <c r="A1913" s="31">
        <v>248631</v>
      </c>
      <c r="B1913" s="78" t="s">
        <v>2580</v>
      </c>
    </row>
    <row r="1914" spans="1:2" ht="30" x14ac:dyDescent="0.25">
      <c r="A1914" s="31">
        <v>248632</v>
      </c>
      <c r="B1914" s="78" t="s">
        <v>2580</v>
      </c>
    </row>
    <row r="1915" spans="1:2" ht="30" x14ac:dyDescent="0.25">
      <c r="A1915" s="31">
        <v>248633</v>
      </c>
      <c r="B1915" s="78" t="s">
        <v>2580</v>
      </c>
    </row>
    <row r="1916" spans="1:2" ht="30" x14ac:dyDescent="0.25">
      <c r="A1916" s="31">
        <v>248634</v>
      </c>
      <c r="B1916" s="78" t="s">
        <v>2580</v>
      </c>
    </row>
    <row r="1917" spans="1:2" ht="30" x14ac:dyDescent="0.25">
      <c r="A1917" s="31">
        <v>248635</v>
      </c>
      <c r="B1917" s="78" t="s">
        <v>2580</v>
      </c>
    </row>
    <row r="1918" spans="1:2" ht="30" x14ac:dyDescent="0.25">
      <c r="A1918" s="31">
        <v>248636</v>
      </c>
      <c r="B1918" s="78" t="s">
        <v>2580</v>
      </c>
    </row>
    <row r="1919" spans="1:2" ht="30" x14ac:dyDescent="0.25">
      <c r="A1919" s="31">
        <v>248637</v>
      </c>
      <c r="B1919" s="78" t="s">
        <v>2580</v>
      </c>
    </row>
    <row r="1920" spans="1:2" ht="30" x14ac:dyDescent="0.25">
      <c r="A1920" s="31">
        <v>248638</v>
      </c>
      <c r="B1920" s="78" t="s">
        <v>2580</v>
      </c>
    </row>
    <row r="1921" spans="1:2" ht="30" x14ac:dyDescent="0.25">
      <c r="A1921" s="31">
        <v>248639</v>
      </c>
      <c r="B1921" s="78" t="s">
        <v>2580</v>
      </c>
    </row>
    <row r="1922" spans="1:2" ht="30" x14ac:dyDescent="0.25">
      <c r="A1922" s="31">
        <v>248640</v>
      </c>
      <c r="B1922" s="78" t="s">
        <v>2580</v>
      </c>
    </row>
    <row r="1923" spans="1:2" ht="30" x14ac:dyDescent="0.25">
      <c r="A1923" s="31">
        <v>248641</v>
      </c>
      <c r="B1923" s="78" t="s">
        <v>2580</v>
      </c>
    </row>
    <row r="1924" spans="1:2" ht="30" x14ac:dyDescent="0.25">
      <c r="A1924" s="31">
        <v>248642</v>
      </c>
      <c r="B1924" s="78" t="s">
        <v>2580</v>
      </c>
    </row>
    <row r="1925" spans="1:2" ht="30" x14ac:dyDescent="0.25">
      <c r="A1925" s="31">
        <v>248643</v>
      </c>
      <c r="B1925" s="78" t="s">
        <v>2580</v>
      </c>
    </row>
    <row r="1926" spans="1:2" ht="30" x14ac:dyDescent="0.25">
      <c r="A1926" s="31">
        <v>248644</v>
      </c>
      <c r="B1926" s="78" t="s">
        <v>2580</v>
      </c>
    </row>
    <row r="1927" spans="1:2" ht="30" x14ac:dyDescent="0.25">
      <c r="A1927" s="31">
        <v>248645</v>
      </c>
      <c r="B1927" s="78" t="s">
        <v>2580</v>
      </c>
    </row>
    <row r="1928" spans="1:2" ht="30" x14ac:dyDescent="0.25">
      <c r="A1928" s="31">
        <v>248646</v>
      </c>
      <c r="B1928" s="78" t="s">
        <v>2580</v>
      </c>
    </row>
    <row r="1929" spans="1:2" ht="30" x14ac:dyDescent="0.25">
      <c r="A1929" s="31">
        <v>248647</v>
      </c>
      <c r="B1929" s="78" t="s">
        <v>2580</v>
      </c>
    </row>
    <row r="1930" spans="1:2" ht="30" x14ac:dyDescent="0.25">
      <c r="A1930" s="31">
        <v>248648</v>
      </c>
      <c r="B1930" s="78" t="s">
        <v>2580</v>
      </c>
    </row>
    <row r="1931" spans="1:2" ht="30" x14ac:dyDescent="0.25">
      <c r="A1931" s="31">
        <v>248649</v>
      </c>
      <c r="B1931" s="78" t="s">
        <v>2580</v>
      </c>
    </row>
    <row r="1932" spans="1:2" ht="30" x14ac:dyDescent="0.25">
      <c r="A1932" s="31">
        <v>248650</v>
      </c>
      <c r="B1932" s="78" t="s">
        <v>2580</v>
      </c>
    </row>
    <row r="1933" spans="1:2" ht="30" x14ac:dyDescent="0.25">
      <c r="A1933" s="31">
        <v>248651</v>
      </c>
      <c r="B1933" s="78" t="s">
        <v>2580</v>
      </c>
    </row>
    <row r="1934" spans="1:2" ht="30" x14ac:dyDescent="0.25">
      <c r="A1934" s="31">
        <v>248652</v>
      </c>
      <c r="B1934" s="78" t="s">
        <v>2580</v>
      </c>
    </row>
    <row r="1935" spans="1:2" ht="30" x14ac:dyDescent="0.25">
      <c r="A1935" s="31">
        <v>248653</v>
      </c>
      <c r="B1935" s="78" t="s">
        <v>2580</v>
      </c>
    </row>
    <row r="1936" spans="1:2" ht="30" x14ac:dyDescent="0.25">
      <c r="A1936" s="31">
        <v>248654</v>
      </c>
      <c r="B1936" s="78" t="s">
        <v>2580</v>
      </c>
    </row>
    <row r="1937" spans="1:2" ht="30" x14ac:dyDescent="0.25">
      <c r="A1937" s="31">
        <v>248655</v>
      </c>
      <c r="B1937" s="78" t="s">
        <v>2580</v>
      </c>
    </row>
    <row r="1938" spans="1:2" ht="30" x14ac:dyDescent="0.25">
      <c r="A1938" s="31">
        <v>248656</v>
      </c>
      <c r="B1938" s="78" t="s">
        <v>2580</v>
      </c>
    </row>
    <row r="1939" spans="1:2" ht="30" x14ac:dyDescent="0.25">
      <c r="A1939" s="31">
        <v>248657</v>
      </c>
      <c r="B1939" s="78" t="s">
        <v>2580</v>
      </c>
    </row>
    <row r="1940" spans="1:2" ht="30" x14ac:dyDescent="0.25">
      <c r="A1940" s="31">
        <v>248658</v>
      </c>
      <c r="B1940" s="78" t="s">
        <v>2580</v>
      </c>
    </row>
    <row r="1941" spans="1:2" ht="30" x14ac:dyDescent="0.25">
      <c r="A1941" s="31">
        <v>248659</v>
      </c>
      <c r="B1941" s="78" t="s">
        <v>2580</v>
      </c>
    </row>
    <row r="1942" spans="1:2" ht="30" x14ac:dyDescent="0.25">
      <c r="A1942" s="31">
        <v>248660</v>
      </c>
      <c r="B1942" s="78" t="s">
        <v>2580</v>
      </c>
    </row>
    <row r="1943" spans="1:2" ht="30" x14ac:dyDescent="0.25">
      <c r="A1943" s="31">
        <v>248661</v>
      </c>
      <c r="B1943" s="78" t="s">
        <v>2580</v>
      </c>
    </row>
    <row r="1944" spans="1:2" ht="30" x14ac:dyDescent="0.25">
      <c r="A1944" s="31">
        <v>248662</v>
      </c>
      <c r="B1944" s="78" t="s">
        <v>2580</v>
      </c>
    </row>
    <row r="1945" spans="1:2" ht="30" x14ac:dyDescent="0.25">
      <c r="A1945" s="31">
        <v>248663</v>
      </c>
      <c r="B1945" s="78" t="s">
        <v>2580</v>
      </c>
    </row>
    <row r="1946" spans="1:2" ht="30" x14ac:dyDescent="0.25">
      <c r="A1946" s="31">
        <v>248664</v>
      </c>
      <c r="B1946" s="78" t="s">
        <v>2580</v>
      </c>
    </row>
    <row r="1947" spans="1:2" ht="30" x14ac:dyDescent="0.25">
      <c r="A1947" s="31">
        <v>248665</v>
      </c>
      <c r="B1947" s="78" t="s">
        <v>2580</v>
      </c>
    </row>
    <row r="1948" spans="1:2" ht="30" x14ac:dyDescent="0.25">
      <c r="A1948" s="31">
        <v>248666</v>
      </c>
      <c r="B1948" s="78" t="s">
        <v>2580</v>
      </c>
    </row>
    <row r="1949" spans="1:2" ht="30" x14ac:dyDescent="0.25">
      <c r="A1949" s="31">
        <v>248667</v>
      </c>
      <c r="B1949" s="78" t="s">
        <v>2580</v>
      </c>
    </row>
    <row r="1950" spans="1:2" ht="30" x14ac:dyDescent="0.25">
      <c r="A1950" s="31">
        <v>248668</v>
      </c>
      <c r="B1950" s="78" t="s">
        <v>2580</v>
      </c>
    </row>
    <row r="1951" spans="1:2" ht="30" x14ac:dyDescent="0.25">
      <c r="A1951" s="31">
        <v>248669</v>
      </c>
      <c r="B1951" s="78" t="s">
        <v>2580</v>
      </c>
    </row>
    <row r="1952" spans="1:2" ht="30" x14ac:dyDescent="0.25">
      <c r="A1952" s="31">
        <v>248670</v>
      </c>
      <c r="B1952" s="78" t="s">
        <v>2580</v>
      </c>
    </row>
    <row r="1953" spans="1:2" ht="30" x14ac:dyDescent="0.25">
      <c r="A1953" s="31">
        <v>248671</v>
      </c>
      <c r="B1953" s="78" t="s">
        <v>2580</v>
      </c>
    </row>
    <row r="1954" spans="1:2" ht="30" x14ac:dyDescent="0.25">
      <c r="A1954" s="31">
        <v>248672</v>
      </c>
      <c r="B1954" s="78" t="s">
        <v>2580</v>
      </c>
    </row>
    <row r="1955" spans="1:2" ht="30" x14ac:dyDescent="0.25">
      <c r="A1955" s="31">
        <v>248673</v>
      </c>
      <c r="B1955" s="78" t="s">
        <v>2580</v>
      </c>
    </row>
    <row r="1956" spans="1:2" ht="30" x14ac:dyDescent="0.25">
      <c r="A1956" s="31">
        <v>248674</v>
      </c>
      <c r="B1956" s="78" t="s">
        <v>2580</v>
      </c>
    </row>
    <row r="1957" spans="1:2" ht="30" x14ac:dyDescent="0.25">
      <c r="A1957" s="31">
        <v>248675</v>
      </c>
      <c r="B1957" s="78" t="s">
        <v>2580</v>
      </c>
    </row>
    <row r="1958" spans="1:2" ht="30" x14ac:dyDescent="0.25">
      <c r="A1958" s="31">
        <v>248676</v>
      </c>
      <c r="B1958" s="78" t="s">
        <v>2580</v>
      </c>
    </row>
    <row r="1959" spans="1:2" ht="30" x14ac:dyDescent="0.25">
      <c r="A1959" s="31">
        <v>248677</v>
      </c>
      <c r="B1959" s="78" t="s">
        <v>2580</v>
      </c>
    </row>
    <row r="1960" spans="1:2" ht="30" x14ac:dyDescent="0.25">
      <c r="A1960" s="31">
        <v>248678</v>
      </c>
      <c r="B1960" s="78" t="s">
        <v>2580</v>
      </c>
    </row>
    <row r="1961" spans="1:2" ht="30" x14ac:dyDescent="0.25">
      <c r="A1961" s="31">
        <v>248679</v>
      </c>
      <c r="B1961" s="78" t="s">
        <v>2580</v>
      </c>
    </row>
    <row r="1962" spans="1:2" ht="30" x14ac:dyDescent="0.25">
      <c r="A1962" s="31">
        <v>248680</v>
      </c>
      <c r="B1962" s="78" t="s">
        <v>2580</v>
      </c>
    </row>
    <row r="1963" spans="1:2" ht="30" x14ac:dyDescent="0.25">
      <c r="A1963" s="31">
        <v>248681</v>
      </c>
      <c r="B1963" s="78" t="s">
        <v>2580</v>
      </c>
    </row>
    <row r="1964" spans="1:2" ht="30" x14ac:dyDescent="0.25">
      <c r="A1964" s="31">
        <v>248682</v>
      </c>
      <c r="B1964" s="78" t="s">
        <v>2580</v>
      </c>
    </row>
    <row r="1965" spans="1:2" ht="30" x14ac:dyDescent="0.25">
      <c r="A1965" s="31">
        <v>248683</v>
      </c>
      <c r="B1965" s="78" t="s">
        <v>2580</v>
      </c>
    </row>
    <row r="1966" spans="1:2" ht="30" x14ac:dyDescent="0.25">
      <c r="A1966" s="31">
        <v>248684</v>
      </c>
      <c r="B1966" s="78" t="s">
        <v>2580</v>
      </c>
    </row>
    <row r="1967" spans="1:2" ht="30" x14ac:dyDescent="0.25">
      <c r="A1967" s="31">
        <v>248685</v>
      </c>
      <c r="B1967" s="78" t="s">
        <v>2580</v>
      </c>
    </row>
    <row r="1968" spans="1:2" ht="30" x14ac:dyDescent="0.25">
      <c r="A1968" s="31">
        <v>248686</v>
      </c>
      <c r="B1968" s="78" t="s">
        <v>2580</v>
      </c>
    </row>
    <row r="1969" spans="1:2" ht="30" x14ac:dyDescent="0.25">
      <c r="A1969" s="31">
        <v>248687</v>
      </c>
      <c r="B1969" s="78" t="s">
        <v>2580</v>
      </c>
    </row>
    <row r="1970" spans="1:2" ht="30" x14ac:dyDescent="0.25">
      <c r="A1970" s="31">
        <v>248688</v>
      </c>
      <c r="B1970" s="78" t="s">
        <v>2580</v>
      </c>
    </row>
    <row r="1971" spans="1:2" ht="30" x14ac:dyDescent="0.25">
      <c r="A1971" s="31">
        <v>248689</v>
      </c>
      <c r="B1971" s="78" t="s">
        <v>2580</v>
      </c>
    </row>
    <row r="1972" spans="1:2" ht="30" x14ac:dyDescent="0.25">
      <c r="A1972" s="31">
        <v>248690</v>
      </c>
      <c r="B1972" s="78" t="s">
        <v>2580</v>
      </c>
    </row>
    <row r="1973" spans="1:2" ht="30" x14ac:dyDescent="0.25">
      <c r="A1973" s="31">
        <v>248691</v>
      </c>
      <c r="B1973" s="78" t="s">
        <v>2580</v>
      </c>
    </row>
    <row r="1974" spans="1:2" ht="30" x14ac:dyDescent="0.25">
      <c r="A1974" s="31">
        <v>248692</v>
      </c>
      <c r="B1974" s="78" t="s">
        <v>2580</v>
      </c>
    </row>
    <row r="1975" spans="1:2" ht="30" x14ac:dyDescent="0.25">
      <c r="A1975" s="31">
        <v>248693</v>
      </c>
      <c r="B1975" s="78" t="s">
        <v>2580</v>
      </c>
    </row>
    <row r="1976" spans="1:2" ht="30" x14ac:dyDescent="0.25">
      <c r="A1976" s="31">
        <v>248694</v>
      </c>
      <c r="B1976" s="78" t="s">
        <v>2580</v>
      </c>
    </row>
    <row r="1977" spans="1:2" ht="30" x14ac:dyDescent="0.25">
      <c r="A1977" s="31">
        <v>248695</v>
      </c>
      <c r="B1977" s="78" t="s">
        <v>2580</v>
      </c>
    </row>
    <row r="1978" spans="1:2" ht="30" x14ac:dyDescent="0.25">
      <c r="A1978" s="31">
        <v>248696</v>
      </c>
      <c r="B1978" s="78" t="s">
        <v>2580</v>
      </c>
    </row>
    <row r="1979" spans="1:2" ht="30" x14ac:dyDescent="0.25">
      <c r="A1979" s="31">
        <v>248697</v>
      </c>
      <c r="B1979" s="78" t="s">
        <v>2580</v>
      </c>
    </row>
    <row r="1980" spans="1:2" ht="30" x14ac:dyDescent="0.25">
      <c r="A1980" s="31">
        <v>248698</v>
      </c>
      <c r="B1980" s="78" t="s">
        <v>2580</v>
      </c>
    </row>
    <row r="1981" spans="1:2" ht="30" x14ac:dyDescent="0.25">
      <c r="A1981" s="31">
        <v>248699</v>
      </c>
      <c r="B1981" s="78" t="s">
        <v>2580</v>
      </c>
    </row>
    <row r="1982" spans="1:2" ht="30" x14ac:dyDescent="0.25">
      <c r="A1982" s="31">
        <v>248700</v>
      </c>
      <c r="B1982" s="78" t="s">
        <v>2580</v>
      </c>
    </row>
    <row r="1983" spans="1:2" ht="30" x14ac:dyDescent="0.25">
      <c r="A1983" s="31">
        <v>248701</v>
      </c>
      <c r="B1983" s="78" t="s">
        <v>2580</v>
      </c>
    </row>
    <row r="1984" spans="1:2" ht="30" x14ac:dyDescent="0.25">
      <c r="A1984" s="31">
        <v>248702</v>
      </c>
      <c r="B1984" s="78" t="s">
        <v>2580</v>
      </c>
    </row>
    <row r="1985" spans="1:2" ht="30" x14ac:dyDescent="0.25">
      <c r="A1985" s="31">
        <v>248703</v>
      </c>
      <c r="B1985" s="78" t="s">
        <v>2580</v>
      </c>
    </row>
    <row r="1986" spans="1:2" ht="30" x14ac:dyDescent="0.25">
      <c r="A1986" s="31">
        <v>248704</v>
      </c>
      <c r="B1986" s="78" t="s">
        <v>2580</v>
      </c>
    </row>
    <row r="1987" spans="1:2" ht="30" x14ac:dyDescent="0.25">
      <c r="A1987" s="31">
        <v>248705</v>
      </c>
      <c r="B1987" s="78" t="s">
        <v>2580</v>
      </c>
    </row>
    <row r="1988" spans="1:2" ht="30" x14ac:dyDescent="0.25">
      <c r="A1988" s="31">
        <v>248706</v>
      </c>
      <c r="B1988" s="78" t="s">
        <v>2580</v>
      </c>
    </row>
    <row r="1989" spans="1:2" ht="30" x14ac:dyDescent="0.25">
      <c r="A1989" s="31">
        <v>248708</v>
      </c>
      <c r="B1989" s="78" t="s">
        <v>2580</v>
      </c>
    </row>
    <row r="1990" spans="1:2" ht="30" x14ac:dyDescent="0.25">
      <c r="A1990" s="31">
        <v>248709</v>
      </c>
      <c r="B1990" s="78" t="s">
        <v>2580</v>
      </c>
    </row>
    <row r="1991" spans="1:2" ht="30" x14ac:dyDescent="0.25">
      <c r="A1991" s="31">
        <v>248710</v>
      </c>
      <c r="B1991" s="78" t="s">
        <v>2580</v>
      </c>
    </row>
    <row r="1992" spans="1:2" ht="30" x14ac:dyDescent="0.25">
      <c r="A1992" s="31">
        <v>248711</v>
      </c>
      <c r="B1992" s="78" t="s">
        <v>2580</v>
      </c>
    </row>
    <row r="1993" spans="1:2" ht="30" x14ac:dyDescent="0.25">
      <c r="A1993" s="31">
        <v>248712</v>
      </c>
      <c r="B1993" s="78" t="s">
        <v>2580</v>
      </c>
    </row>
    <row r="1994" spans="1:2" ht="30" x14ac:dyDescent="0.25">
      <c r="A1994" s="31">
        <v>248707</v>
      </c>
      <c r="B1994" s="78" t="s">
        <v>2580</v>
      </c>
    </row>
    <row r="1995" spans="1:2" ht="30" x14ac:dyDescent="0.25">
      <c r="A1995" s="31">
        <v>248713</v>
      </c>
      <c r="B1995" s="78" t="s">
        <v>2580</v>
      </c>
    </row>
    <row r="1996" spans="1:2" ht="30" x14ac:dyDescent="0.25">
      <c r="A1996" s="31">
        <v>248714</v>
      </c>
      <c r="B1996" s="78" t="s">
        <v>2580</v>
      </c>
    </row>
    <row r="1997" spans="1:2" ht="30" x14ac:dyDescent="0.25">
      <c r="A1997" s="31">
        <v>248715</v>
      </c>
      <c r="B1997" s="78" t="s">
        <v>2580</v>
      </c>
    </row>
    <row r="1998" spans="1:2" ht="30" x14ac:dyDescent="0.25">
      <c r="A1998" s="31">
        <v>248716</v>
      </c>
      <c r="B1998" s="78" t="s">
        <v>2580</v>
      </c>
    </row>
    <row r="1999" spans="1:2" ht="30" x14ac:dyDescent="0.25">
      <c r="A1999" s="31">
        <v>248717</v>
      </c>
      <c r="B1999" s="78" t="s">
        <v>2580</v>
      </c>
    </row>
    <row r="2000" spans="1:2" ht="30" x14ac:dyDescent="0.25">
      <c r="A2000" s="31">
        <v>248718</v>
      </c>
      <c r="B2000" s="78" t="s">
        <v>2580</v>
      </c>
    </row>
    <row r="2001" spans="1:2" ht="30" x14ac:dyDescent="0.25">
      <c r="A2001" s="31">
        <v>248719</v>
      </c>
      <c r="B2001" s="78" t="s">
        <v>2580</v>
      </c>
    </row>
    <row r="2002" spans="1:2" ht="30" x14ac:dyDescent="0.25">
      <c r="A2002" s="31">
        <v>248720</v>
      </c>
      <c r="B2002" s="78" t="s">
        <v>2580</v>
      </c>
    </row>
    <row r="2003" spans="1:2" ht="30" x14ac:dyDescent="0.25">
      <c r="A2003" s="31">
        <v>248721</v>
      </c>
      <c r="B2003" s="78" t="s">
        <v>2580</v>
      </c>
    </row>
    <row r="2004" spans="1:2" ht="30" x14ac:dyDescent="0.25">
      <c r="A2004" s="31">
        <v>248722</v>
      </c>
      <c r="B2004" s="78" t="s">
        <v>2580</v>
      </c>
    </row>
    <row r="2005" spans="1:2" ht="30" x14ac:dyDescent="0.25">
      <c r="A2005" s="31">
        <v>248723</v>
      </c>
      <c r="B2005" s="78" t="s">
        <v>2580</v>
      </c>
    </row>
    <row r="2006" spans="1:2" ht="30" x14ac:dyDescent="0.25">
      <c r="A2006" s="31">
        <v>248724</v>
      </c>
      <c r="B2006" s="78" t="s">
        <v>2580</v>
      </c>
    </row>
    <row r="2007" spans="1:2" ht="30" x14ac:dyDescent="0.25">
      <c r="A2007" s="31">
        <v>248725</v>
      </c>
      <c r="B2007" s="78" t="s">
        <v>2580</v>
      </c>
    </row>
    <row r="2008" spans="1:2" ht="30" x14ac:dyDescent="0.25">
      <c r="A2008" s="31">
        <v>248726</v>
      </c>
      <c r="B2008" s="78" t="s">
        <v>2580</v>
      </c>
    </row>
    <row r="2009" spans="1:2" ht="30" x14ac:dyDescent="0.25">
      <c r="A2009" s="31">
        <v>248727</v>
      </c>
      <c r="B2009" s="78" t="s">
        <v>2580</v>
      </c>
    </row>
    <row r="2010" spans="1:2" ht="30" x14ac:dyDescent="0.25">
      <c r="A2010" s="31">
        <v>248728</v>
      </c>
      <c r="B2010" s="78" t="s">
        <v>2580</v>
      </c>
    </row>
    <row r="2011" spans="1:2" ht="30" x14ac:dyDescent="0.25">
      <c r="A2011" s="31">
        <v>248729</v>
      </c>
      <c r="B2011" s="78" t="s">
        <v>2580</v>
      </c>
    </row>
    <row r="2012" spans="1:2" ht="30" x14ac:dyDescent="0.25">
      <c r="A2012" s="31">
        <v>248730</v>
      </c>
      <c r="B2012" s="78" t="s">
        <v>2580</v>
      </c>
    </row>
    <row r="2013" spans="1:2" ht="30" x14ac:dyDescent="0.25">
      <c r="A2013" s="31">
        <v>248731</v>
      </c>
      <c r="B2013" s="78" t="s">
        <v>2580</v>
      </c>
    </row>
    <row r="2014" spans="1:2" ht="30" x14ac:dyDescent="0.25">
      <c r="A2014" s="31">
        <v>248732</v>
      </c>
      <c r="B2014" s="78" t="s">
        <v>2580</v>
      </c>
    </row>
    <row r="2015" spans="1:2" ht="30" x14ac:dyDescent="0.25">
      <c r="A2015" s="31">
        <v>248733</v>
      </c>
      <c r="B2015" s="78" t="s">
        <v>2580</v>
      </c>
    </row>
    <row r="2016" spans="1:2" ht="30" x14ac:dyDescent="0.25">
      <c r="A2016" s="31">
        <v>248734</v>
      </c>
      <c r="B2016" s="78" t="s">
        <v>2580</v>
      </c>
    </row>
    <row r="2017" spans="1:2" ht="30" x14ac:dyDescent="0.25">
      <c r="A2017" s="31">
        <v>248735</v>
      </c>
      <c r="B2017" s="78" t="s">
        <v>2580</v>
      </c>
    </row>
    <row r="2018" spans="1:2" ht="30" x14ac:dyDescent="0.25">
      <c r="A2018" s="31">
        <v>248736</v>
      </c>
      <c r="B2018" s="78" t="s">
        <v>2580</v>
      </c>
    </row>
    <row r="2019" spans="1:2" ht="30" x14ac:dyDescent="0.25">
      <c r="A2019" s="31">
        <v>248737</v>
      </c>
      <c r="B2019" s="78" t="s">
        <v>2580</v>
      </c>
    </row>
    <row r="2020" spans="1:2" ht="30" x14ac:dyDescent="0.25">
      <c r="A2020" s="31">
        <v>248738</v>
      </c>
      <c r="B2020" s="78" t="s">
        <v>2580</v>
      </c>
    </row>
    <row r="2021" spans="1:2" ht="30" x14ac:dyDescent="0.25">
      <c r="A2021" s="31">
        <v>248739</v>
      </c>
      <c r="B2021" s="78" t="s">
        <v>2580</v>
      </c>
    </row>
    <row r="2022" spans="1:2" ht="30" x14ac:dyDescent="0.25">
      <c r="A2022" s="31">
        <v>248740</v>
      </c>
      <c r="B2022" s="78" t="s">
        <v>2580</v>
      </c>
    </row>
    <row r="2023" spans="1:2" ht="30" x14ac:dyDescent="0.25">
      <c r="A2023" s="31">
        <v>248741</v>
      </c>
      <c r="B2023" s="78" t="s">
        <v>2580</v>
      </c>
    </row>
    <row r="2024" spans="1:2" ht="30" x14ac:dyDescent="0.25">
      <c r="A2024" s="31">
        <v>248742</v>
      </c>
      <c r="B2024" s="78" t="s">
        <v>2580</v>
      </c>
    </row>
    <row r="2025" spans="1:2" ht="30" x14ac:dyDescent="0.25">
      <c r="A2025" s="31">
        <v>248743</v>
      </c>
      <c r="B2025" s="78" t="s">
        <v>2580</v>
      </c>
    </row>
    <row r="2026" spans="1:2" ht="30" x14ac:dyDescent="0.25">
      <c r="A2026" s="31">
        <v>248744</v>
      </c>
      <c r="B2026" s="78" t="s">
        <v>2580</v>
      </c>
    </row>
    <row r="2027" spans="1:2" ht="30" x14ac:dyDescent="0.25">
      <c r="A2027" s="31">
        <v>248745</v>
      </c>
      <c r="B2027" s="78" t="s">
        <v>2580</v>
      </c>
    </row>
    <row r="2028" spans="1:2" ht="30" x14ac:dyDescent="0.25">
      <c r="A2028" s="31">
        <v>248746</v>
      </c>
      <c r="B2028" s="78" t="s">
        <v>2580</v>
      </c>
    </row>
    <row r="2029" spans="1:2" ht="30" x14ac:dyDescent="0.25">
      <c r="A2029" s="31">
        <v>248747</v>
      </c>
      <c r="B2029" s="78" t="s">
        <v>2580</v>
      </c>
    </row>
    <row r="2030" spans="1:2" ht="30" x14ac:dyDescent="0.25">
      <c r="A2030" s="31">
        <v>248748</v>
      </c>
      <c r="B2030" s="78" t="s">
        <v>2580</v>
      </c>
    </row>
    <row r="2031" spans="1:2" ht="30" x14ac:dyDescent="0.25">
      <c r="A2031" s="31">
        <v>248749</v>
      </c>
      <c r="B2031" s="78" t="s">
        <v>2580</v>
      </c>
    </row>
    <row r="2032" spans="1:2" ht="30" x14ac:dyDescent="0.25">
      <c r="A2032" s="31">
        <v>248750</v>
      </c>
      <c r="B2032" s="78" t="s">
        <v>2580</v>
      </c>
    </row>
    <row r="2033" spans="1:2" ht="30" x14ac:dyDescent="0.25">
      <c r="A2033" s="31">
        <v>248751</v>
      </c>
      <c r="B2033" s="78" t="s">
        <v>2580</v>
      </c>
    </row>
    <row r="2034" spans="1:2" ht="30" x14ac:dyDescent="0.25">
      <c r="A2034" s="31">
        <v>248752</v>
      </c>
      <c r="B2034" s="78" t="s">
        <v>2580</v>
      </c>
    </row>
    <row r="2035" spans="1:2" ht="30" x14ac:dyDescent="0.25">
      <c r="A2035" s="31">
        <v>248753</v>
      </c>
      <c r="B2035" s="78" t="s">
        <v>2580</v>
      </c>
    </row>
    <row r="2036" spans="1:2" ht="30" x14ac:dyDescent="0.25">
      <c r="A2036" s="31">
        <v>248754</v>
      </c>
      <c r="B2036" s="78" t="s">
        <v>2580</v>
      </c>
    </row>
    <row r="2037" spans="1:2" ht="30" x14ac:dyDescent="0.25">
      <c r="A2037" s="31">
        <v>248755</v>
      </c>
      <c r="B2037" s="78" t="s">
        <v>2580</v>
      </c>
    </row>
    <row r="2038" spans="1:2" ht="30" x14ac:dyDescent="0.25">
      <c r="A2038" s="31">
        <v>248756</v>
      </c>
      <c r="B2038" s="78" t="s">
        <v>2580</v>
      </c>
    </row>
    <row r="2039" spans="1:2" ht="30" x14ac:dyDescent="0.25">
      <c r="A2039" s="31">
        <v>248757</v>
      </c>
      <c r="B2039" s="78" t="s">
        <v>2580</v>
      </c>
    </row>
    <row r="2040" spans="1:2" ht="30" x14ac:dyDescent="0.25">
      <c r="A2040" s="31">
        <v>248758</v>
      </c>
      <c r="B2040" s="78" t="s">
        <v>2580</v>
      </c>
    </row>
    <row r="2041" spans="1:2" ht="30" x14ac:dyDescent="0.25">
      <c r="A2041" s="31">
        <v>248759</v>
      </c>
      <c r="B2041" s="78" t="s">
        <v>2580</v>
      </c>
    </row>
    <row r="2042" spans="1:2" ht="30" x14ac:dyDescent="0.25">
      <c r="A2042" s="31">
        <v>248760</v>
      </c>
      <c r="B2042" s="78" t="s">
        <v>2580</v>
      </c>
    </row>
    <row r="2043" spans="1:2" ht="30" x14ac:dyDescent="0.25">
      <c r="A2043" s="31">
        <v>248761</v>
      </c>
      <c r="B2043" s="78" t="s">
        <v>2580</v>
      </c>
    </row>
    <row r="2044" spans="1:2" ht="30" x14ac:dyDescent="0.25">
      <c r="A2044" s="31">
        <v>248762</v>
      </c>
      <c r="B2044" s="78" t="s">
        <v>2580</v>
      </c>
    </row>
    <row r="2045" spans="1:2" ht="30" x14ac:dyDescent="0.25">
      <c r="A2045" s="31">
        <v>248763</v>
      </c>
      <c r="B2045" s="78" t="s">
        <v>2580</v>
      </c>
    </row>
    <row r="2046" spans="1:2" ht="30" x14ac:dyDescent="0.25">
      <c r="A2046" s="31">
        <v>248764</v>
      </c>
      <c r="B2046" s="78" t="s">
        <v>2580</v>
      </c>
    </row>
    <row r="2047" spans="1:2" ht="30" x14ac:dyDescent="0.25">
      <c r="A2047" s="31">
        <v>248765</v>
      </c>
      <c r="B2047" s="78" t="s">
        <v>2580</v>
      </c>
    </row>
    <row r="2048" spans="1:2" ht="30" x14ac:dyDescent="0.25">
      <c r="A2048" s="31">
        <v>248766</v>
      </c>
      <c r="B2048" s="78" t="s">
        <v>2580</v>
      </c>
    </row>
    <row r="2049" spans="1:2" ht="30" x14ac:dyDescent="0.25">
      <c r="A2049" s="31">
        <v>248767</v>
      </c>
      <c r="B2049" s="78" t="s">
        <v>2580</v>
      </c>
    </row>
    <row r="2050" spans="1:2" ht="30" x14ac:dyDescent="0.25">
      <c r="A2050" s="31">
        <v>248768</v>
      </c>
      <c r="B2050" s="78" t="s">
        <v>2580</v>
      </c>
    </row>
    <row r="2051" spans="1:2" ht="30" x14ac:dyDescent="0.25">
      <c r="A2051" s="31">
        <v>248769</v>
      </c>
      <c r="B2051" s="78" t="s">
        <v>2580</v>
      </c>
    </row>
    <row r="2052" spans="1:2" ht="30" x14ac:dyDescent="0.25">
      <c r="A2052" s="31">
        <v>248770</v>
      </c>
      <c r="B2052" s="78" t="s">
        <v>2580</v>
      </c>
    </row>
    <row r="2053" spans="1:2" ht="30" x14ac:dyDescent="0.25">
      <c r="A2053" s="31">
        <v>248771</v>
      </c>
      <c r="B2053" s="78" t="s">
        <v>2580</v>
      </c>
    </row>
    <row r="2054" spans="1:2" ht="30" x14ac:dyDescent="0.25">
      <c r="A2054" s="31">
        <v>248772</v>
      </c>
      <c r="B2054" s="78" t="s">
        <v>2580</v>
      </c>
    </row>
    <row r="2055" spans="1:2" ht="30" x14ac:dyDescent="0.25">
      <c r="A2055" s="31">
        <v>248773</v>
      </c>
      <c r="B2055" s="78" t="s">
        <v>2580</v>
      </c>
    </row>
    <row r="2056" spans="1:2" ht="30" x14ac:dyDescent="0.25">
      <c r="A2056" s="31">
        <v>248774</v>
      </c>
      <c r="B2056" s="78" t="s">
        <v>2580</v>
      </c>
    </row>
    <row r="2057" spans="1:2" ht="30" x14ac:dyDescent="0.25">
      <c r="A2057" s="31">
        <v>248775</v>
      </c>
      <c r="B2057" s="78" t="s">
        <v>2580</v>
      </c>
    </row>
    <row r="2058" spans="1:2" ht="30" x14ac:dyDescent="0.25">
      <c r="A2058" s="31">
        <v>248776</v>
      </c>
      <c r="B2058" s="78" t="s">
        <v>2580</v>
      </c>
    </row>
    <row r="2059" spans="1:2" ht="30" x14ac:dyDescent="0.25">
      <c r="A2059" s="31">
        <v>248777</v>
      </c>
      <c r="B2059" s="78" t="s">
        <v>2580</v>
      </c>
    </row>
    <row r="2060" spans="1:2" ht="30" x14ac:dyDescent="0.25">
      <c r="A2060" s="31">
        <v>248778</v>
      </c>
      <c r="B2060" s="78" t="s">
        <v>2580</v>
      </c>
    </row>
    <row r="2061" spans="1:2" ht="30" x14ac:dyDescent="0.25">
      <c r="A2061" s="31">
        <v>248779</v>
      </c>
      <c r="B2061" s="78" t="s">
        <v>2580</v>
      </c>
    </row>
    <row r="2062" spans="1:2" ht="30" x14ac:dyDescent="0.25">
      <c r="A2062" s="31">
        <v>248780</v>
      </c>
      <c r="B2062" s="78" t="s">
        <v>2580</v>
      </c>
    </row>
    <row r="2063" spans="1:2" ht="30" x14ac:dyDescent="0.25">
      <c r="A2063" s="31">
        <v>248781</v>
      </c>
      <c r="B2063" s="78" t="s">
        <v>2580</v>
      </c>
    </row>
    <row r="2064" spans="1:2" ht="30" x14ac:dyDescent="0.25">
      <c r="A2064" s="31">
        <v>248782</v>
      </c>
      <c r="B2064" s="78" t="s">
        <v>2580</v>
      </c>
    </row>
    <row r="2065" spans="1:2" ht="30" x14ac:dyDescent="0.25">
      <c r="A2065" s="31">
        <v>248783</v>
      </c>
      <c r="B2065" s="78" t="s">
        <v>2580</v>
      </c>
    </row>
    <row r="2066" spans="1:2" ht="30" x14ac:dyDescent="0.25">
      <c r="A2066" s="31">
        <v>248784</v>
      </c>
      <c r="B2066" s="78" t="s">
        <v>2580</v>
      </c>
    </row>
    <row r="2067" spans="1:2" ht="30" x14ac:dyDescent="0.25">
      <c r="A2067" s="31">
        <v>248785</v>
      </c>
      <c r="B2067" s="78" t="s">
        <v>2580</v>
      </c>
    </row>
    <row r="2068" spans="1:2" ht="30" x14ac:dyDescent="0.25">
      <c r="A2068" s="31">
        <v>248786</v>
      </c>
      <c r="B2068" s="78" t="s">
        <v>2580</v>
      </c>
    </row>
    <row r="2069" spans="1:2" ht="30" x14ac:dyDescent="0.25">
      <c r="A2069" s="31">
        <v>248787</v>
      </c>
      <c r="B2069" s="78" t="s">
        <v>2580</v>
      </c>
    </row>
    <row r="2070" spans="1:2" ht="30" x14ac:dyDescent="0.25">
      <c r="A2070" s="31">
        <v>248788</v>
      </c>
      <c r="B2070" s="78" t="s">
        <v>2580</v>
      </c>
    </row>
    <row r="2071" spans="1:2" ht="30" x14ac:dyDescent="0.25">
      <c r="A2071" s="31">
        <v>248790</v>
      </c>
      <c r="B2071" s="78" t="s">
        <v>2580</v>
      </c>
    </row>
    <row r="2072" spans="1:2" ht="30" x14ac:dyDescent="0.25">
      <c r="A2072" s="31">
        <v>248789</v>
      </c>
      <c r="B2072" s="78" t="s">
        <v>2580</v>
      </c>
    </row>
    <row r="2073" spans="1:2" ht="30" x14ac:dyDescent="0.25">
      <c r="A2073" s="31">
        <v>248791</v>
      </c>
      <c r="B2073" s="78" t="s">
        <v>2580</v>
      </c>
    </row>
    <row r="2074" spans="1:2" ht="30" x14ac:dyDescent="0.25">
      <c r="A2074" s="31">
        <v>248792</v>
      </c>
      <c r="B2074" s="78" t="s">
        <v>2580</v>
      </c>
    </row>
    <row r="2075" spans="1:2" ht="30" x14ac:dyDescent="0.25">
      <c r="A2075" s="31">
        <v>248793</v>
      </c>
      <c r="B2075" s="78" t="s">
        <v>2580</v>
      </c>
    </row>
    <row r="2076" spans="1:2" ht="30" x14ac:dyDescent="0.25">
      <c r="A2076" s="31">
        <v>248794</v>
      </c>
      <c r="B2076" s="78" t="s">
        <v>2580</v>
      </c>
    </row>
    <row r="2077" spans="1:2" ht="30" x14ac:dyDescent="0.25">
      <c r="A2077" s="31">
        <v>248795</v>
      </c>
      <c r="B2077" s="78" t="s">
        <v>2580</v>
      </c>
    </row>
    <row r="2078" spans="1:2" ht="30" x14ac:dyDescent="0.25">
      <c r="A2078" s="31">
        <v>248796</v>
      </c>
      <c r="B2078" s="78" t="s">
        <v>2580</v>
      </c>
    </row>
    <row r="2079" spans="1:2" ht="30" x14ac:dyDescent="0.25">
      <c r="A2079" s="31">
        <v>248797</v>
      </c>
      <c r="B2079" s="78" t="s">
        <v>2580</v>
      </c>
    </row>
    <row r="2080" spans="1:2" ht="30" x14ac:dyDescent="0.25">
      <c r="A2080" s="31">
        <v>248798</v>
      </c>
      <c r="B2080" s="78" t="s">
        <v>2580</v>
      </c>
    </row>
    <row r="2081" spans="1:2" ht="30" x14ac:dyDescent="0.25">
      <c r="A2081" s="31">
        <v>248799</v>
      </c>
      <c r="B2081" s="78" t="s">
        <v>2580</v>
      </c>
    </row>
    <row r="2082" spans="1:2" ht="30" x14ac:dyDescent="0.25">
      <c r="A2082" s="31">
        <v>248800</v>
      </c>
      <c r="B2082" s="78" t="s">
        <v>2580</v>
      </c>
    </row>
    <row r="2083" spans="1:2" ht="30" x14ac:dyDescent="0.25">
      <c r="A2083" s="31">
        <v>248801</v>
      </c>
      <c r="B2083" s="78" t="s">
        <v>2580</v>
      </c>
    </row>
    <row r="2084" spans="1:2" ht="30" x14ac:dyDescent="0.25">
      <c r="A2084" s="31">
        <v>248802</v>
      </c>
      <c r="B2084" s="78" t="s">
        <v>2580</v>
      </c>
    </row>
    <row r="2085" spans="1:2" ht="30" x14ac:dyDescent="0.25">
      <c r="A2085" s="31">
        <v>248803</v>
      </c>
      <c r="B2085" s="78" t="s">
        <v>2580</v>
      </c>
    </row>
    <row r="2086" spans="1:2" ht="30" x14ac:dyDescent="0.25">
      <c r="A2086" s="31">
        <v>248804</v>
      </c>
      <c r="B2086" s="78" t="s">
        <v>2580</v>
      </c>
    </row>
    <row r="2087" spans="1:2" ht="30" x14ac:dyDescent="0.25">
      <c r="A2087" s="31">
        <v>248805</v>
      </c>
      <c r="B2087" s="78" t="s">
        <v>2580</v>
      </c>
    </row>
    <row r="2088" spans="1:2" ht="30" x14ac:dyDescent="0.25">
      <c r="A2088" s="31">
        <v>248806</v>
      </c>
      <c r="B2088" s="78" t="s">
        <v>2580</v>
      </c>
    </row>
    <row r="2089" spans="1:2" ht="30" x14ac:dyDescent="0.25">
      <c r="A2089" s="31">
        <v>248807</v>
      </c>
      <c r="B2089" s="78" t="s">
        <v>2580</v>
      </c>
    </row>
    <row r="2090" spans="1:2" ht="30" x14ac:dyDescent="0.25">
      <c r="A2090" s="31">
        <v>248808</v>
      </c>
      <c r="B2090" s="78" t="s">
        <v>2580</v>
      </c>
    </row>
    <row r="2091" spans="1:2" ht="30" x14ac:dyDescent="0.25">
      <c r="A2091" s="31">
        <v>248809</v>
      </c>
      <c r="B2091" s="78" t="s">
        <v>2580</v>
      </c>
    </row>
    <row r="2092" spans="1:2" ht="30" x14ac:dyDescent="0.25">
      <c r="A2092" s="31">
        <v>248810</v>
      </c>
      <c r="B2092" s="78" t="s">
        <v>2580</v>
      </c>
    </row>
    <row r="2093" spans="1:2" ht="30" x14ac:dyDescent="0.25">
      <c r="A2093" s="31">
        <v>248811</v>
      </c>
      <c r="B2093" s="78" t="s">
        <v>2580</v>
      </c>
    </row>
    <row r="2094" spans="1:2" ht="30" x14ac:dyDescent="0.25">
      <c r="A2094" s="31">
        <v>248812</v>
      </c>
      <c r="B2094" s="78" t="s">
        <v>2580</v>
      </c>
    </row>
    <row r="2095" spans="1:2" ht="30" x14ac:dyDescent="0.25">
      <c r="A2095" s="31">
        <v>248813</v>
      </c>
      <c r="B2095" s="78" t="s">
        <v>2580</v>
      </c>
    </row>
    <row r="2096" spans="1:2" ht="30" x14ac:dyDescent="0.25">
      <c r="A2096" s="31">
        <v>248814</v>
      </c>
      <c r="B2096" s="78" t="s">
        <v>2580</v>
      </c>
    </row>
    <row r="2097" spans="1:2" ht="30" x14ac:dyDescent="0.25">
      <c r="A2097" s="31">
        <v>248815</v>
      </c>
      <c r="B2097" s="78" t="s">
        <v>2580</v>
      </c>
    </row>
    <row r="2098" spans="1:2" ht="30" x14ac:dyDescent="0.25">
      <c r="A2098" s="31">
        <v>248816</v>
      </c>
      <c r="B2098" s="78" t="s">
        <v>2580</v>
      </c>
    </row>
    <row r="2099" spans="1:2" ht="30" x14ac:dyDescent="0.25">
      <c r="A2099" s="31">
        <v>248817</v>
      </c>
      <c r="B2099" s="78" t="s">
        <v>2580</v>
      </c>
    </row>
    <row r="2100" spans="1:2" ht="30" x14ac:dyDescent="0.25">
      <c r="A2100" s="31">
        <v>248818</v>
      </c>
      <c r="B2100" s="78" t="s">
        <v>2580</v>
      </c>
    </row>
    <row r="2101" spans="1:2" ht="30" x14ac:dyDescent="0.25">
      <c r="A2101" s="31">
        <v>248819</v>
      </c>
      <c r="B2101" s="78" t="s">
        <v>2580</v>
      </c>
    </row>
    <row r="2102" spans="1:2" ht="30" x14ac:dyDescent="0.25">
      <c r="A2102" s="31">
        <v>248820</v>
      </c>
      <c r="B2102" s="78" t="s">
        <v>2580</v>
      </c>
    </row>
    <row r="2103" spans="1:2" ht="30" x14ac:dyDescent="0.25">
      <c r="A2103" s="31">
        <v>248821</v>
      </c>
      <c r="B2103" s="78" t="s">
        <v>2580</v>
      </c>
    </row>
    <row r="2104" spans="1:2" ht="30" x14ac:dyDescent="0.25">
      <c r="A2104" s="31">
        <v>248822</v>
      </c>
      <c r="B2104" s="78" t="s">
        <v>2580</v>
      </c>
    </row>
    <row r="2105" spans="1:2" ht="30" x14ac:dyDescent="0.25">
      <c r="A2105" s="31">
        <v>248823</v>
      </c>
      <c r="B2105" s="78" t="s">
        <v>2580</v>
      </c>
    </row>
    <row r="2106" spans="1:2" ht="30" x14ac:dyDescent="0.25">
      <c r="A2106" s="31">
        <v>248824</v>
      </c>
      <c r="B2106" s="78" t="s">
        <v>2580</v>
      </c>
    </row>
    <row r="2107" spans="1:2" ht="30" x14ac:dyDescent="0.25">
      <c r="A2107" s="31">
        <v>248825</v>
      </c>
      <c r="B2107" s="78" t="s">
        <v>2580</v>
      </c>
    </row>
    <row r="2108" spans="1:2" ht="30" x14ac:dyDescent="0.25">
      <c r="A2108" s="31">
        <v>248826</v>
      </c>
      <c r="B2108" s="78" t="s">
        <v>2580</v>
      </c>
    </row>
    <row r="2109" spans="1:2" ht="30" x14ac:dyDescent="0.25">
      <c r="A2109" s="31">
        <v>248827</v>
      </c>
      <c r="B2109" s="78" t="s">
        <v>2580</v>
      </c>
    </row>
    <row r="2110" spans="1:2" ht="30" x14ac:dyDescent="0.25">
      <c r="A2110" s="31">
        <v>248828</v>
      </c>
      <c r="B2110" s="78" t="s">
        <v>2580</v>
      </c>
    </row>
    <row r="2111" spans="1:2" ht="30" x14ac:dyDescent="0.25">
      <c r="A2111" s="31">
        <v>248829</v>
      </c>
      <c r="B2111" s="78" t="s">
        <v>2580</v>
      </c>
    </row>
    <row r="2112" spans="1:2" ht="30" x14ac:dyDescent="0.25">
      <c r="A2112" s="31">
        <v>248830</v>
      </c>
      <c r="B2112" s="78" t="s">
        <v>2580</v>
      </c>
    </row>
    <row r="2113" spans="1:2" ht="30" x14ac:dyDescent="0.25">
      <c r="A2113" s="31">
        <v>248831</v>
      </c>
      <c r="B2113" s="78" t="s">
        <v>2580</v>
      </c>
    </row>
    <row r="2114" spans="1:2" ht="30" x14ac:dyDescent="0.25">
      <c r="A2114" s="31">
        <v>248832</v>
      </c>
      <c r="B2114" s="78" t="s">
        <v>2580</v>
      </c>
    </row>
    <row r="2115" spans="1:2" x14ac:dyDescent="0.25">
      <c r="A2115" s="31">
        <v>184006</v>
      </c>
      <c r="B2115" s="78" t="s">
        <v>2579</v>
      </c>
    </row>
    <row r="2116" spans="1:2" x14ac:dyDescent="0.25">
      <c r="A2116" s="31">
        <v>184007</v>
      </c>
      <c r="B2116" s="78" t="s">
        <v>2579</v>
      </c>
    </row>
    <row r="2117" spans="1:2" x14ac:dyDescent="0.25">
      <c r="A2117" s="31">
        <v>184008</v>
      </c>
      <c r="B2117" s="78" t="s">
        <v>2579</v>
      </c>
    </row>
    <row r="2118" spans="1:2" x14ac:dyDescent="0.25">
      <c r="A2118" s="31">
        <v>184009</v>
      </c>
      <c r="B2118" s="78" t="s">
        <v>2579</v>
      </c>
    </row>
    <row r="2119" spans="1:2" x14ac:dyDescent="0.25">
      <c r="A2119" s="31">
        <v>184010</v>
      </c>
      <c r="B2119" s="78" t="s">
        <v>2579</v>
      </c>
    </row>
    <row r="2120" spans="1:2" x14ac:dyDescent="0.25">
      <c r="A2120" s="31">
        <v>184011</v>
      </c>
      <c r="B2120" s="78" t="s">
        <v>2579</v>
      </c>
    </row>
    <row r="2121" spans="1:2" x14ac:dyDescent="0.25">
      <c r="A2121" s="31">
        <v>184012</v>
      </c>
      <c r="B2121" s="78" t="s">
        <v>2579</v>
      </c>
    </row>
    <row r="2122" spans="1:2" x14ac:dyDescent="0.25">
      <c r="A2122" s="31">
        <v>184013</v>
      </c>
      <c r="B2122" s="78" t="s">
        <v>2579</v>
      </c>
    </row>
    <row r="2123" spans="1:2" x14ac:dyDescent="0.25">
      <c r="A2123" s="31">
        <v>184014</v>
      </c>
      <c r="B2123" s="78" t="s">
        <v>2579</v>
      </c>
    </row>
    <row r="2124" spans="1:2" x14ac:dyDescent="0.25">
      <c r="A2124" s="31">
        <v>184015</v>
      </c>
      <c r="B2124" s="78" t="s">
        <v>2579</v>
      </c>
    </row>
    <row r="2125" spans="1:2" x14ac:dyDescent="0.25">
      <c r="A2125" s="31">
        <v>184016</v>
      </c>
      <c r="B2125" s="78" t="s">
        <v>2579</v>
      </c>
    </row>
    <row r="2126" spans="1:2" x14ac:dyDescent="0.25">
      <c r="A2126" s="31">
        <v>184017</v>
      </c>
      <c r="B2126" s="78" t="s">
        <v>2579</v>
      </c>
    </row>
    <row r="2127" spans="1:2" x14ac:dyDescent="0.25">
      <c r="A2127" s="31">
        <v>184018</v>
      </c>
      <c r="B2127" s="78" t="s">
        <v>2579</v>
      </c>
    </row>
    <row r="2128" spans="1:2" x14ac:dyDescent="0.25">
      <c r="A2128" s="31">
        <v>184019</v>
      </c>
      <c r="B2128" s="78" t="s">
        <v>2579</v>
      </c>
    </row>
    <row r="2129" spans="1:2" x14ac:dyDescent="0.25">
      <c r="A2129" s="31">
        <v>184020</v>
      </c>
      <c r="B2129" s="78" t="s">
        <v>2579</v>
      </c>
    </row>
    <row r="2130" spans="1:2" x14ac:dyDescent="0.25">
      <c r="A2130" s="31">
        <v>184021</v>
      </c>
      <c r="B2130" s="78" t="s">
        <v>2579</v>
      </c>
    </row>
    <row r="2131" spans="1:2" x14ac:dyDescent="0.25">
      <c r="A2131" s="31">
        <v>184022</v>
      </c>
      <c r="B2131" s="78" t="s">
        <v>2579</v>
      </c>
    </row>
    <row r="2132" spans="1:2" x14ac:dyDescent="0.25">
      <c r="A2132" s="31">
        <v>184023</v>
      </c>
      <c r="B2132" s="78" t="s">
        <v>2579</v>
      </c>
    </row>
    <row r="2133" spans="1:2" x14ac:dyDescent="0.25">
      <c r="A2133" s="31">
        <v>184024</v>
      </c>
      <c r="B2133" s="78" t="s">
        <v>2579</v>
      </c>
    </row>
    <row r="2134" spans="1:2" x14ac:dyDescent="0.25">
      <c r="A2134" s="31">
        <v>184025</v>
      </c>
      <c r="B2134" s="78" t="s">
        <v>2579</v>
      </c>
    </row>
    <row r="2135" spans="1:2" x14ac:dyDescent="0.25">
      <c r="A2135" s="31">
        <v>184026</v>
      </c>
      <c r="B2135" s="78" t="s">
        <v>2579</v>
      </c>
    </row>
    <row r="2136" spans="1:2" x14ac:dyDescent="0.25">
      <c r="A2136" s="31">
        <v>184027</v>
      </c>
      <c r="B2136" s="78" t="s">
        <v>2579</v>
      </c>
    </row>
    <row r="2137" spans="1:2" x14ac:dyDescent="0.25">
      <c r="A2137" s="31">
        <v>184028</v>
      </c>
      <c r="B2137" s="78" t="s">
        <v>2579</v>
      </c>
    </row>
    <row r="2138" spans="1:2" x14ac:dyDescent="0.25">
      <c r="A2138" s="31">
        <v>184029</v>
      </c>
      <c r="B2138" s="78" t="s">
        <v>2579</v>
      </c>
    </row>
    <row r="2139" spans="1:2" x14ac:dyDescent="0.25">
      <c r="A2139" s="31">
        <v>259259</v>
      </c>
      <c r="B2139" s="78" t="s">
        <v>2579</v>
      </c>
    </row>
    <row r="2140" spans="1:2" x14ac:dyDescent="0.25">
      <c r="A2140" s="31">
        <v>184030</v>
      </c>
      <c r="B2140" s="78" t="s">
        <v>2579</v>
      </c>
    </row>
    <row r="2141" spans="1:2" x14ac:dyDescent="0.25">
      <c r="A2141" s="31">
        <v>184031</v>
      </c>
      <c r="B2141" s="78" t="s">
        <v>2579</v>
      </c>
    </row>
    <row r="2142" spans="1:2" x14ac:dyDescent="0.25">
      <c r="A2142" s="31">
        <v>184032</v>
      </c>
      <c r="B2142" s="78" t="s">
        <v>2579</v>
      </c>
    </row>
    <row r="2143" spans="1:2" x14ac:dyDescent="0.25">
      <c r="A2143" s="31">
        <v>184033</v>
      </c>
      <c r="B2143" s="78" t="s">
        <v>2579</v>
      </c>
    </row>
    <row r="2144" spans="1:2" x14ac:dyDescent="0.25">
      <c r="A2144" s="31">
        <v>184034</v>
      </c>
      <c r="B2144" s="78" t="s">
        <v>2579</v>
      </c>
    </row>
    <row r="2145" spans="1:2" x14ac:dyDescent="0.25">
      <c r="A2145" s="31">
        <v>184035</v>
      </c>
      <c r="B2145" s="78" t="s">
        <v>2579</v>
      </c>
    </row>
    <row r="2146" spans="1:2" x14ac:dyDescent="0.25">
      <c r="A2146" s="31">
        <v>184036</v>
      </c>
      <c r="B2146" s="78" t="s">
        <v>2579</v>
      </c>
    </row>
    <row r="2147" spans="1:2" x14ac:dyDescent="0.25">
      <c r="A2147" s="31">
        <v>184037</v>
      </c>
      <c r="B2147" s="78" t="s">
        <v>2579</v>
      </c>
    </row>
    <row r="2148" spans="1:2" x14ac:dyDescent="0.25">
      <c r="A2148" s="31">
        <v>184038</v>
      </c>
      <c r="B2148" s="78" t="s">
        <v>2579</v>
      </c>
    </row>
    <row r="2149" spans="1:2" x14ac:dyDescent="0.25">
      <c r="A2149" s="31">
        <v>184039</v>
      </c>
      <c r="B2149" s="78" t="s">
        <v>2579</v>
      </c>
    </row>
    <row r="2150" spans="1:2" x14ac:dyDescent="0.25">
      <c r="A2150" s="31">
        <v>184040</v>
      </c>
      <c r="B2150" s="78" t="s">
        <v>2579</v>
      </c>
    </row>
    <row r="2151" spans="1:2" x14ac:dyDescent="0.25">
      <c r="A2151" s="31">
        <v>184041</v>
      </c>
      <c r="B2151" s="78" t="s">
        <v>2579</v>
      </c>
    </row>
    <row r="2152" spans="1:2" x14ac:dyDescent="0.25">
      <c r="A2152" s="31">
        <v>184042</v>
      </c>
      <c r="B2152" s="78" t="s">
        <v>2579</v>
      </c>
    </row>
    <row r="2153" spans="1:2" x14ac:dyDescent="0.25">
      <c r="A2153" s="31">
        <v>184043</v>
      </c>
      <c r="B2153" s="78" t="s">
        <v>2579</v>
      </c>
    </row>
    <row r="2154" spans="1:2" x14ac:dyDescent="0.25">
      <c r="A2154" s="31">
        <v>184044</v>
      </c>
      <c r="B2154" s="78" t="s">
        <v>2579</v>
      </c>
    </row>
    <row r="2155" spans="1:2" x14ac:dyDescent="0.25">
      <c r="A2155" s="31">
        <v>184045</v>
      </c>
      <c r="B2155" s="78" t="s">
        <v>2579</v>
      </c>
    </row>
    <row r="2156" spans="1:2" x14ac:dyDescent="0.25">
      <c r="A2156" s="31">
        <v>184046</v>
      </c>
      <c r="B2156" s="78" t="s">
        <v>2579</v>
      </c>
    </row>
    <row r="2157" spans="1:2" x14ac:dyDescent="0.25">
      <c r="A2157" s="31">
        <v>184047</v>
      </c>
      <c r="B2157" s="78" t="s">
        <v>2579</v>
      </c>
    </row>
    <row r="2158" spans="1:2" x14ac:dyDescent="0.25">
      <c r="A2158" s="31">
        <v>184048</v>
      </c>
      <c r="B2158" s="78" t="s">
        <v>2579</v>
      </c>
    </row>
    <row r="2159" spans="1:2" x14ac:dyDescent="0.25">
      <c r="A2159" s="31">
        <v>184049</v>
      </c>
      <c r="B2159" s="78" t="s">
        <v>2579</v>
      </c>
    </row>
    <row r="2160" spans="1:2" x14ac:dyDescent="0.25">
      <c r="A2160" s="31">
        <v>184050</v>
      </c>
      <c r="B2160" s="78" t="s">
        <v>2579</v>
      </c>
    </row>
    <row r="2161" spans="1:2" x14ac:dyDescent="0.25">
      <c r="A2161" s="31">
        <v>184051</v>
      </c>
      <c r="B2161" s="78" t="s">
        <v>2579</v>
      </c>
    </row>
    <row r="2162" spans="1:2" x14ac:dyDescent="0.25">
      <c r="A2162" s="31">
        <v>184052</v>
      </c>
      <c r="B2162" s="78" t="s">
        <v>2579</v>
      </c>
    </row>
    <row r="2163" spans="1:2" x14ac:dyDescent="0.25">
      <c r="A2163" s="31">
        <v>184053</v>
      </c>
      <c r="B2163" s="78" t="s">
        <v>2579</v>
      </c>
    </row>
    <row r="2164" spans="1:2" x14ac:dyDescent="0.25">
      <c r="A2164" s="31">
        <v>184054</v>
      </c>
      <c r="B2164" s="78" t="s">
        <v>2579</v>
      </c>
    </row>
    <row r="2165" spans="1:2" x14ac:dyDescent="0.25">
      <c r="A2165" s="31">
        <v>184055</v>
      </c>
      <c r="B2165" s="78" t="s">
        <v>2579</v>
      </c>
    </row>
    <row r="2166" spans="1:2" x14ac:dyDescent="0.25">
      <c r="A2166" s="31">
        <v>184056</v>
      </c>
      <c r="B2166" s="78" t="s">
        <v>2579</v>
      </c>
    </row>
    <row r="2167" spans="1:2" x14ac:dyDescent="0.25">
      <c r="A2167" s="31">
        <v>184057</v>
      </c>
      <c r="B2167" s="78" t="s">
        <v>2579</v>
      </c>
    </row>
    <row r="2168" spans="1:2" x14ac:dyDescent="0.25">
      <c r="A2168" s="31">
        <v>184058</v>
      </c>
      <c r="B2168" s="78" t="s">
        <v>2579</v>
      </c>
    </row>
    <row r="2169" spans="1:2" x14ac:dyDescent="0.25">
      <c r="A2169" s="31">
        <v>184059</v>
      </c>
      <c r="B2169" s="78" t="s">
        <v>2579</v>
      </c>
    </row>
    <row r="2170" spans="1:2" x14ac:dyDescent="0.25">
      <c r="A2170" s="31">
        <v>184060</v>
      </c>
      <c r="B2170" s="78" t="s">
        <v>2579</v>
      </c>
    </row>
    <row r="2171" spans="1:2" x14ac:dyDescent="0.25">
      <c r="A2171" s="31">
        <v>184061</v>
      </c>
      <c r="B2171" s="78" t="s">
        <v>2579</v>
      </c>
    </row>
    <row r="2172" spans="1:2" x14ac:dyDescent="0.25">
      <c r="A2172" s="31">
        <v>184062</v>
      </c>
      <c r="B2172" s="78" t="s">
        <v>2579</v>
      </c>
    </row>
    <row r="2173" spans="1:2" x14ac:dyDescent="0.25">
      <c r="A2173" s="31">
        <v>184063</v>
      </c>
      <c r="B2173" s="78" t="s">
        <v>2579</v>
      </c>
    </row>
    <row r="2174" spans="1:2" x14ac:dyDescent="0.25">
      <c r="A2174" s="31">
        <v>184064</v>
      </c>
      <c r="B2174" s="78" t="s">
        <v>2579</v>
      </c>
    </row>
    <row r="2175" spans="1:2" x14ac:dyDescent="0.25">
      <c r="A2175" s="31">
        <v>184065</v>
      </c>
      <c r="B2175" s="78" t="s">
        <v>2579</v>
      </c>
    </row>
    <row r="2176" spans="1:2" x14ac:dyDescent="0.25">
      <c r="A2176" s="31">
        <v>184066</v>
      </c>
      <c r="B2176" s="78" t="s">
        <v>2579</v>
      </c>
    </row>
    <row r="2177" spans="1:2" x14ac:dyDescent="0.25">
      <c r="A2177" s="31">
        <v>184067</v>
      </c>
      <c r="B2177" s="78" t="s">
        <v>2579</v>
      </c>
    </row>
    <row r="2178" spans="1:2" x14ac:dyDescent="0.25">
      <c r="A2178" s="31">
        <v>184068</v>
      </c>
      <c r="B2178" s="78" t="s">
        <v>2579</v>
      </c>
    </row>
    <row r="2179" spans="1:2" x14ac:dyDescent="0.25">
      <c r="A2179" s="31">
        <v>184069</v>
      </c>
      <c r="B2179" s="78" t="s">
        <v>2579</v>
      </c>
    </row>
    <row r="2180" spans="1:2" x14ac:dyDescent="0.25">
      <c r="A2180" s="31">
        <v>259260</v>
      </c>
      <c r="B2180" s="78" t="s">
        <v>2579</v>
      </c>
    </row>
    <row r="2181" spans="1:2" x14ac:dyDescent="0.25">
      <c r="A2181" s="31">
        <v>184070</v>
      </c>
      <c r="B2181" s="78" t="s">
        <v>2579</v>
      </c>
    </row>
    <row r="2182" spans="1:2" x14ac:dyDescent="0.25">
      <c r="A2182" s="31">
        <v>184071</v>
      </c>
      <c r="B2182" s="78" t="s">
        <v>2579</v>
      </c>
    </row>
    <row r="2183" spans="1:2" x14ac:dyDescent="0.25">
      <c r="A2183" s="31">
        <v>184072</v>
      </c>
      <c r="B2183" s="78" t="s">
        <v>2579</v>
      </c>
    </row>
    <row r="2184" spans="1:2" x14ac:dyDescent="0.25">
      <c r="A2184" s="31">
        <v>184073</v>
      </c>
      <c r="B2184" s="78" t="s">
        <v>2579</v>
      </c>
    </row>
    <row r="2185" spans="1:2" x14ac:dyDescent="0.25">
      <c r="A2185" s="31">
        <v>184074</v>
      </c>
      <c r="B2185" s="78" t="s">
        <v>2579</v>
      </c>
    </row>
    <row r="2186" spans="1:2" x14ac:dyDescent="0.25">
      <c r="A2186" s="31">
        <v>184075</v>
      </c>
      <c r="B2186" s="78" t="s">
        <v>2579</v>
      </c>
    </row>
    <row r="2187" spans="1:2" x14ac:dyDescent="0.25">
      <c r="A2187" s="31">
        <v>184076</v>
      </c>
      <c r="B2187" s="78" t="s">
        <v>2579</v>
      </c>
    </row>
    <row r="2188" spans="1:2" x14ac:dyDescent="0.25">
      <c r="A2188" s="31">
        <v>184077</v>
      </c>
      <c r="B2188" s="78" t="s">
        <v>2579</v>
      </c>
    </row>
    <row r="2189" spans="1:2" x14ac:dyDescent="0.25">
      <c r="A2189" s="31">
        <v>184078</v>
      </c>
      <c r="B2189" s="78" t="s">
        <v>2579</v>
      </c>
    </row>
    <row r="2190" spans="1:2" x14ac:dyDescent="0.25">
      <c r="A2190" s="31">
        <v>184079</v>
      </c>
      <c r="B2190" s="78" t="s">
        <v>2579</v>
      </c>
    </row>
    <row r="2191" spans="1:2" x14ac:dyDescent="0.25">
      <c r="A2191" s="31">
        <v>184080</v>
      </c>
      <c r="B2191" s="78" t="s">
        <v>2579</v>
      </c>
    </row>
    <row r="2192" spans="1:2" x14ac:dyDescent="0.25">
      <c r="A2192" s="31">
        <v>184081</v>
      </c>
      <c r="B2192" s="78" t="s">
        <v>2579</v>
      </c>
    </row>
    <row r="2193" spans="1:2" x14ac:dyDescent="0.25">
      <c r="A2193" s="31">
        <v>184082</v>
      </c>
      <c r="B2193" s="78" t="s">
        <v>2579</v>
      </c>
    </row>
    <row r="2194" spans="1:2" x14ac:dyDescent="0.25">
      <c r="A2194" s="31">
        <v>184083</v>
      </c>
      <c r="B2194" s="78" t="s">
        <v>2579</v>
      </c>
    </row>
    <row r="2195" spans="1:2" x14ac:dyDescent="0.25">
      <c r="A2195" s="31">
        <v>184084</v>
      </c>
      <c r="B2195" s="78" t="s">
        <v>2579</v>
      </c>
    </row>
    <row r="2196" spans="1:2" x14ac:dyDescent="0.25">
      <c r="A2196" s="31">
        <v>184085</v>
      </c>
      <c r="B2196" s="78" t="s">
        <v>2579</v>
      </c>
    </row>
    <row r="2197" spans="1:2" x14ac:dyDescent="0.25">
      <c r="A2197" s="31">
        <v>184252</v>
      </c>
      <c r="B2197" s="78" t="s">
        <v>2579</v>
      </c>
    </row>
    <row r="2198" spans="1:2" x14ac:dyDescent="0.25">
      <c r="A2198" s="31">
        <v>324660</v>
      </c>
      <c r="B2198" s="78" t="s">
        <v>2579</v>
      </c>
    </row>
    <row r="2199" spans="1:2" x14ac:dyDescent="0.25">
      <c r="A2199" s="31">
        <v>324650</v>
      </c>
      <c r="B2199" s="78" t="s">
        <v>2579</v>
      </c>
    </row>
    <row r="2200" spans="1:2" x14ac:dyDescent="0.25">
      <c r="A2200" s="31">
        <v>324659</v>
      </c>
      <c r="B2200" s="78" t="s">
        <v>2579</v>
      </c>
    </row>
    <row r="2201" spans="1:2" x14ac:dyDescent="0.25">
      <c r="A2201" s="31">
        <v>324651</v>
      </c>
      <c r="B2201" s="78" t="s">
        <v>2579</v>
      </c>
    </row>
    <row r="2202" spans="1:2" x14ac:dyDescent="0.25">
      <c r="A2202" s="31">
        <v>324657</v>
      </c>
      <c r="B2202" s="78" t="s">
        <v>2579</v>
      </c>
    </row>
    <row r="2203" spans="1:2" x14ac:dyDescent="0.25">
      <c r="A2203" s="31">
        <v>324652</v>
      </c>
      <c r="B2203" s="78" t="s">
        <v>2579</v>
      </c>
    </row>
    <row r="2204" spans="1:2" x14ac:dyDescent="0.25">
      <c r="A2204" s="31">
        <v>324649</v>
      </c>
      <c r="B2204" s="78" t="s">
        <v>2579</v>
      </c>
    </row>
    <row r="2205" spans="1:2" x14ac:dyDescent="0.25">
      <c r="A2205" s="31">
        <v>324647</v>
      </c>
      <c r="B2205" s="78" t="s">
        <v>2579</v>
      </c>
    </row>
    <row r="2206" spans="1:2" x14ac:dyDescent="0.25">
      <c r="A2206" s="31">
        <v>324645</v>
      </c>
      <c r="B2206" s="78" t="s">
        <v>2579</v>
      </c>
    </row>
    <row r="2207" spans="1:2" x14ac:dyDescent="0.25">
      <c r="A2207" s="31">
        <v>317373</v>
      </c>
      <c r="B2207" s="78" t="s">
        <v>2579</v>
      </c>
    </row>
    <row r="2208" spans="1:2" x14ac:dyDescent="0.25">
      <c r="A2208" s="31">
        <v>324654</v>
      </c>
      <c r="B2208" s="78" t="s">
        <v>2579</v>
      </c>
    </row>
    <row r="2209" spans="1:2" x14ac:dyDescent="0.25">
      <c r="A2209" s="31">
        <v>324648</v>
      </c>
      <c r="B2209" s="78" t="s">
        <v>2579</v>
      </c>
    </row>
    <row r="2210" spans="1:2" x14ac:dyDescent="0.25">
      <c r="A2210" s="31">
        <v>324656</v>
      </c>
      <c r="B2210" s="78" t="s">
        <v>2579</v>
      </c>
    </row>
    <row r="2211" spans="1:2" x14ac:dyDescent="0.25">
      <c r="A2211" s="31">
        <v>324661</v>
      </c>
      <c r="B2211" s="78" t="s">
        <v>2579</v>
      </c>
    </row>
    <row r="2212" spans="1:2" x14ac:dyDescent="0.25">
      <c r="A2212" s="31">
        <v>324655</v>
      </c>
      <c r="B2212" s="78" t="s">
        <v>2579</v>
      </c>
    </row>
    <row r="2213" spans="1:2" x14ac:dyDescent="0.25">
      <c r="A2213" s="31">
        <v>324646</v>
      </c>
      <c r="B2213" s="78" t="s">
        <v>2579</v>
      </c>
    </row>
    <row r="2214" spans="1:2" x14ac:dyDescent="0.25">
      <c r="A2214" s="31">
        <v>324658</v>
      </c>
      <c r="B2214" s="78" t="s">
        <v>2579</v>
      </c>
    </row>
    <row r="2215" spans="1:2" x14ac:dyDescent="0.25">
      <c r="A2215" s="31">
        <v>324644</v>
      </c>
      <c r="B2215" s="78" t="s">
        <v>2579</v>
      </c>
    </row>
    <row r="2216" spans="1:2" x14ac:dyDescent="0.25">
      <c r="A2216" s="31">
        <v>324653</v>
      </c>
      <c r="B2216" s="78" t="s">
        <v>2579</v>
      </c>
    </row>
    <row r="2217" spans="1:2" x14ac:dyDescent="0.25">
      <c r="A2217" s="31">
        <v>184253</v>
      </c>
      <c r="B2217" s="78" t="s">
        <v>2579</v>
      </c>
    </row>
    <row r="2218" spans="1:2" x14ac:dyDescent="0.25">
      <c r="A2218" s="31">
        <v>184254</v>
      </c>
      <c r="B2218" s="78" t="s">
        <v>2579</v>
      </c>
    </row>
    <row r="2219" spans="1:2" x14ac:dyDescent="0.25">
      <c r="A2219" s="31">
        <v>184255</v>
      </c>
      <c r="B2219" s="78" t="s">
        <v>2579</v>
      </c>
    </row>
    <row r="2220" spans="1:2" x14ac:dyDescent="0.25">
      <c r="A2220" s="31">
        <v>184256</v>
      </c>
      <c r="B2220" s="78" t="s">
        <v>2579</v>
      </c>
    </row>
    <row r="2221" spans="1:2" x14ac:dyDescent="0.25">
      <c r="A2221" s="31">
        <v>184257</v>
      </c>
      <c r="B2221" s="78" t="s">
        <v>2579</v>
      </c>
    </row>
    <row r="2222" spans="1:2" x14ac:dyDescent="0.25">
      <c r="A2222" s="31">
        <v>184258</v>
      </c>
      <c r="B2222" s="78" t="s">
        <v>2579</v>
      </c>
    </row>
    <row r="2223" spans="1:2" x14ac:dyDescent="0.25">
      <c r="A2223" s="31">
        <v>184259</v>
      </c>
      <c r="B2223" s="78" t="s">
        <v>2579</v>
      </c>
    </row>
    <row r="2224" spans="1:2" x14ac:dyDescent="0.25">
      <c r="A2224" s="31">
        <v>184260</v>
      </c>
      <c r="B2224" s="78" t="s">
        <v>2579</v>
      </c>
    </row>
    <row r="2225" spans="1:2" x14ac:dyDescent="0.25">
      <c r="A2225" s="31">
        <v>184261</v>
      </c>
      <c r="B2225" s="78" t="s">
        <v>2579</v>
      </c>
    </row>
    <row r="2226" spans="1:2" x14ac:dyDescent="0.25">
      <c r="A2226" s="31">
        <v>184262</v>
      </c>
      <c r="B2226" s="78" t="s">
        <v>2579</v>
      </c>
    </row>
    <row r="2227" spans="1:2" x14ac:dyDescent="0.25">
      <c r="A2227" s="31">
        <v>184263</v>
      </c>
      <c r="B2227" s="78" t="s">
        <v>2579</v>
      </c>
    </row>
    <row r="2228" spans="1:2" x14ac:dyDescent="0.25">
      <c r="A2228" s="31">
        <v>259261</v>
      </c>
      <c r="B2228" s="78" t="s">
        <v>2579</v>
      </c>
    </row>
    <row r="2229" spans="1:2" x14ac:dyDescent="0.25">
      <c r="A2229" s="31">
        <v>184264</v>
      </c>
      <c r="B2229" s="78" t="s">
        <v>2579</v>
      </c>
    </row>
    <row r="2230" spans="1:2" x14ac:dyDescent="0.25">
      <c r="A2230" s="31">
        <v>184265</v>
      </c>
      <c r="B2230" s="78" t="s">
        <v>2579</v>
      </c>
    </row>
    <row r="2231" spans="1:2" x14ac:dyDescent="0.25">
      <c r="A2231" s="31">
        <v>184266</v>
      </c>
      <c r="B2231" s="78" t="s">
        <v>2579</v>
      </c>
    </row>
    <row r="2232" spans="1:2" x14ac:dyDescent="0.25">
      <c r="A2232" s="31">
        <v>184267</v>
      </c>
      <c r="B2232" s="78" t="s">
        <v>2579</v>
      </c>
    </row>
    <row r="2233" spans="1:2" x14ac:dyDescent="0.25">
      <c r="A2233" s="31">
        <v>184268</v>
      </c>
      <c r="B2233" s="78" t="s">
        <v>2579</v>
      </c>
    </row>
    <row r="2234" spans="1:2" x14ac:dyDescent="0.25">
      <c r="A2234" s="31">
        <v>184269</v>
      </c>
      <c r="B2234" s="78" t="s">
        <v>2579</v>
      </c>
    </row>
    <row r="2235" spans="1:2" x14ac:dyDescent="0.25">
      <c r="A2235" s="31">
        <v>184270</v>
      </c>
      <c r="B2235" s="78" t="s">
        <v>2579</v>
      </c>
    </row>
    <row r="2236" spans="1:2" x14ac:dyDescent="0.25">
      <c r="A2236" s="31">
        <v>184271</v>
      </c>
      <c r="B2236" s="78" t="s">
        <v>2579</v>
      </c>
    </row>
    <row r="2237" spans="1:2" x14ac:dyDescent="0.25">
      <c r="A2237" s="31">
        <v>184272</v>
      </c>
      <c r="B2237" s="78" t="s">
        <v>2579</v>
      </c>
    </row>
    <row r="2238" spans="1:2" x14ac:dyDescent="0.25">
      <c r="A2238" s="31">
        <v>184273</v>
      </c>
      <c r="B2238" s="78" t="s">
        <v>2579</v>
      </c>
    </row>
    <row r="2239" spans="1:2" x14ac:dyDescent="0.25">
      <c r="A2239" s="31">
        <v>184274</v>
      </c>
      <c r="B2239" s="78" t="s">
        <v>2579</v>
      </c>
    </row>
    <row r="2240" spans="1:2" x14ac:dyDescent="0.25">
      <c r="A2240" s="31">
        <v>184275</v>
      </c>
      <c r="B2240" s="78" t="s">
        <v>2579</v>
      </c>
    </row>
    <row r="2241" spans="1:3" x14ac:dyDescent="0.25">
      <c r="A2241" s="31">
        <v>184276</v>
      </c>
      <c r="B2241" s="78" t="s">
        <v>2579</v>
      </c>
    </row>
    <row r="2242" spans="1:3" x14ac:dyDescent="0.25">
      <c r="A2242" s="31">
        <v>184277</v>
      </c>
      <c r="B2242" s="78" t="s">
        <v>2579</v>
      </c>
    </row>
    <row r="2243" spans="1:3" x14ac:dyDescent="0.25">
      <c r="A2243" s="31">
        <v>184329</v>
      </c>
      <c r="B2243" s="79">
        <v>5305</v>
      </c>
      <c r="C2243" s="20" t="s">
        <v>2647</v>
      </c>
    </row>
    <row r="2244" spans="1:3" x14ac:dyDescent="0.25">
      <c r="A2244" s="31">
        <v>184330</v>
      </c>
      <c r="B2244" s="79">
        <v>5890</v>
      </c>
      <c r="C2244" s="20" t="s">
        <v>2647</v>
      </c>
    </row>
    <row r="2245" spans="1:3" x14ac:dyDescent="0.25">
      <c r="A2245" s="31">
        <v>184331</v>
      </c>
      <c r="B2245" s="79">
        <v>5890</v>
      </c>
      <c r="C2245" s="20" t="s">
        <v>2647</v>
      </c>
    </row>
    <row r="2246" spans="1:3" x14ac:dyDescent="0.25">
      <c r="A2246" s="31">
        <v>184332</v>
      </c>
      <c r="B2246" s="79">
        <v>5890</v>
      </c>
      <c r="C2246" s="20" t="s">
        <v>2647</v>
      </c>
    </row>
    <row r="2247" spans="1:3" x14ac:dyDescent="0.25">
      <c r="A2247" s="31">
        <v>184333</v>
      </c>
      <c r="B2247" s="79">
        <v>5890</v>
      </c>
      <c r="C2247" s="20" t="s">
        <v>2647</v>
      </c>
    </row>
    <row r="2248" spans="1:3" x14ac:dyDescent="0.25">
      <c r="A2248" s="31">
        <v>184334</v>
      </c>
      <c r="B2248" s="79">
        <v>5890</v>
      </c>
      <c r="C2248" s="20" t="s">
        <v>2647</v>
      </c>
    </row>
    <row r="2249" spans="1:3" x14ac:dyDescent="0.25">
      <c r="A2249" s="31">
        <v>184335</v>
      </c>
      <c r="B2249" s="79">
        <v>5890</v>
      </c>
      <c r="C2249" s="20" t="s">
        <v>2647</v>
      </c>
    </row>
    <row r="2250" spans="1:3" x14ac:dyDescent="0.25">
      <c r="A2250" s="31">
        <v>184336</v>
      </c>
      <c r="B2250" s="79">
        <v>5890</v>
      </c>
      <c r="C2250" s="20" t="s">
        <v>2647</v>
      </c>
    </row>
    <row r="2251" spans="1:3" x14ac:dyDescent="0.25">
      <c r="A2251" s="31">
        <v>184337</v>
      </c>
      <c r="B2251" s="79">
        <v>5890</v>
      </c>
      <c r="C2251" s="20" t="s">
        <v>2647</v>
      </c>
    </row>
    <row r="2252" spans="1:3" x14ac:dyDescent="0.25">
      <c r="A2252" s="31">
        <v>184338</v>
      </c>
      <c r="B2252" s="79">
        <v>5890</v>
      </c>
      <c r="C2252" s="20" t="s">
        <v>2647</v>
      </c>
    </row>
    <row r="2253" spans="1:3" x14ac:dyDescent="0.25">
      <c r="A2253" s="31">
        <v>184339</v>
      </c>
      <c r="B2253" s="79">
        <v>5890</v>
      </c>
      <c r="C2253" s="20" t="s">
        <v>2647</v>
      </c>
    </row>
    <row r="2254" spans="1:3" x14ac:dyDescent="0.25">
      <c r="A2254" s="31">
        <v>184340</v>
      </c>
      <c r="B2254" s="79">
        <v>5890</v>
      </c>
      <c r="C2254" s="20" t="s">
        <v>2647</v>
      </c>
    </row>
    <row r="2255" spans="1:3" x14ac:dyDescent="0.25">
      <c r="A2255" s="31">
        <v>184341</v>
      </c>
      <c r="B2255" s="79">
        <v>5890</v>
      </c>
      <c r="C2255" s="20" t="s">
        <v>2647</v>
      </c>
    </row>
    <row r="2256" spans="1:3" x14ac:dyDescent="0.25">
      <c r="A2256" s="31">
        <v>184342</v>
      </c>
      <c r="B2256" s="79">
        <v>5890</v>
      </c>
      <c r="C2256" s="20" t="s">
        <v>2647</v>
      </c>
    </row>
    <row r="2257" spans="1:3" x14ac:dyDescent="0.25">
      <c r="A2257" s="31">
        <v>184343</v>
      </c>
      <c r="B2257" s="79">
        <v>5890</v>
      </c>
      <c r="C2257" s="20" t="s">
        <v>2647</v>
      </c>
    </row>
    <row r="2258" spans="1:3" x14ac:dyDescent="0.25">
      <c r="A2258" s="31">
        <v>249630</v>
      </c>
      <c r="B2258" s="78" t="s">
        <v>2579</v>
      </c>
    </row>
    <row r="2259" spans="1:3" x14ac:dyDescent="0.25">
      <c r="A2259" s="31">
        <v>249631</v>
      </c>
      <c r="B2259" s="78" t="s">
        <v>2579</v>
      </c>
    </row>
    <row r="2260" spans="1:3" x14ac:dyDescent="0.25">
      <c r="A2260" s="31">
        <v>249632</v>
      </c>
      <c r="B2260" s="78" t="s">
        <v>2579</v>
      </c>
    </row>
    <row r="2261" spans="1:3" x14ac:dyDescent="0.25">
      <c r="A2261" s="31">
        <v>249633</v>
      </c>
      <c r="B2261" s="78" t="s">
        <v>2579</v>
      </c>
    </row>
    <row r="2262" spans="1:3" x14ac:dyDescent="0.25">
      <c r="A2262" s="31">
        <v>249634</v>
      </c>
      <c r="B2262" s="78" t="s">
        <v>2579</v>
      </c>
    </row>
    <row r="2263" spans="1:3" x14ac:dyDescent="0.25">
      <c r="A2263" s="31">
        <v>249635</v>
      </c>
      <c r="B2263" s="78" t="s">
        <v>2579</v>
      </c>
    </row>
    <row r="2264" spans="1:3" x14ac:dyDescent="0.25">
      <c r="A2264" s="31">
        <v>249636</v>
      </c>
      <c r="B2264" s="78" t="s">
        <v>2579</v>
      </c>
    </row>
    <row r="2265" spans="1:3" x14ac:dyDescent="0.25">
      <c r="A2265" s="31">
        <v>249637</v>
      </c>
      <c r="B2265" s="78" t="s">
        <v>2579</v>
      </c>
    </row>
    <row r="2266" spans="1:3" x14ac:dyDescent="0.25">
      <c r="A2266" s="31">
        <v>249638</v>
      </c>
      <c r="B2266" s="78" t="s">
        <v>2579</v>
      </c>
    </row>
    <row r="2267" spans="1:3" x14ac:dyDescent="0.25">
      <c r="A2267" s="31">
        <v>249639</v>
      </c>
      <c r="B2267" s="78" t="s">
        <v>2579</v>
      </c>
    </row>
    <row r="2268" spans="1:3" x14ac:dyDescent="0.25">
      <c r="A2268" s="31">
        <v>249640</v>
      </c>
      <c r="B2268" s="78" t="s">
        <v>2579</v>
      </c>
    </row>
    <row r="2269" spans="1:3" x14ac:dyDescent="0.25">
      <c r="A2269" s="31">
        <v>249641</v>
      </c>
      <c r="B2269" s="78" t="s">
        <v>2579</v>
      </c>
    </row>
    <row r="2270" spans="1:3" x14ac:dyDescent="0.25">
      <c r="A2270" s="31">
        <v>249642</v>
      </c>
      <c r="B2270" s="78" t="s">
        <v>2579</v>
      </c>
    </row>
    <row r="2271" spans="1:3" x14ac:dyDescent="0.25">
      <c r="A2271" s="31">
        <v>249643</v>
      </c>
      <c r="B2271" s="78" t="s">
        <v>2579</v>
      </c>
    </row>
    <row r="2272" spans="1:3" x14ac:dyDescent="0.25">
      <c r="A2272" s="31">
        <v>249644</v>
      </c>
      <c r="B2272" s="78" t="s">
        <v>2579</v>
      </c>
    </row>
    <row r="2273" spans="1:2" x14ac:dyDescent="0.25">
      <c r="A2273" s="31">
        <v>249645</v>
      </c>
      <c r="B2273" s="78" t="s">
        <v>2579</v>
      </c>
    </row>
    <row r="2274" spans="1:2" x14ac:dyDescent="0.25">
      <c r="A2274" s="31">
        <v>249614</v>
      </c>
      <c r="B2274" s="78" t="s">
        <v>2579</v>
      </c>
    </row>
    <row r="2275" spans="1:2" x14ac:dyDescent="0.25">
      <c r="A2275" s="31">
        <v>249615</v>
      </c>
      <c r="B2275" s="78" t="s">
        <v>2579</v>
      </c>
    </row>
    <row r="2276" spans="1:2" x14ac:dyDescent="0.25">
      <c r="A2276" s="31">
        <v>249616</v>
      </c>
      <c r="B2276" s="78" t="s">
        <v>2579</v>
      </c>
    </row>
    <row r="2277" spans="1:2" x14ac:dyDescent="0.25">
      <c r="A2277" s="31">
        <v>249617</v>
      </c>
      <c r="B2277" s="78" t="s">
        <v>2579</v>
      </c>
    </row>
    <row r="2278" spans="1:2" x14ac:dyDescent="0.25">
      <c r="A2278" s="31">
        <v>249618</v>
      </c>
      <c r="B2278" s="78" t="s">
        <v>2579</v>
      </c>
    </row>
    <row r="2279" spans="1:2" x14ac:dyDescent="0.25">
      <c r="A2279" s="31">
        <v>249619</v>
      </c>
      <c r="B2279" s="78" t="s">
        <v>2579</v>
      </c>
    </row>
    <row r="2280" spans="1:2" x14ac:dyDescent="0.25">
      <c r="A2280" s="31">
        <v>249620</v>
      </c>
      <c r="B2280" s="78" t="s">
        <v>2579</v>
      </c>
    </row>
    <row r="2281" spans="1:2" x14ac:dyDescent="0.25">
      <c r="A2281" s="31">
        <v>249621</v>
      </c>
      <c r="B2281" s="78" t="s">
        <v>2579</v>
      </c>
    </row>
    <row r="2282" spans="1:2" x14ac:dyDescent="0.25">
      <c r="A2282" s="31">
        <v>249622</v>
      </c>
      <c r="B2282" s="78" t="s">
        <v>2579</v>
      </c>
    </row>
    <row r="2283" spans="1:2" x14ac:dyDescent="0.25">
      <c r="A2283" s="31">
        <v>249623</v>
      </c>
      <c r="B2283" s="78" t="s">
        <v>2579</v>
      </c>
    </row>
    <row r="2284" spans="1:2" x14ac:dyDescent="0.25">
      <c r="A2284" s="31">
        <v>249624</v>
      </c>
      <c r="B2284" s="78" t="s">
        <v>2579</v>
      </c>
    </row>
    <row r="2285" spans="1:2" x14ac:dyDescent="0.25">
      <c r="A2285" s="31">
        <v>249625</v>
      </c>
      <c r="B2285" s="78" t="s">
        <v>2579</v>
      </c>
    </row>
    <row r="2286" spans="1:2" x14ac:dyDescent="0.25">
      <c r="A2286" s="31">
        <v>249626</v>
      </c>
      <c r="B2286" s="78" t="s">
        <v>2579</v>
      </c>
    </row>
    <row r="2287" spans="1:2" x14ac:dyDescent="0.25">
      <c r="A2287" s="31">
        <v>249627</v>
      </c>
      <c r="B2287" s="78" t="s">
        <v>2579</v>
      </c>
    </row>
    <row r="2288" spans="1:2" x14ac:dyDescent="0.25">
      <c r="A2288" s="31">
        <v>249628</v>
      </c>
      <c r="B2288" s="78" t="s">
        <v>2579</v>
      </c>
    </row>
    <row r="2289" spans="1:2" x14ac:dyDescent="0.25">
      <c r="A2289" s="31">
        <v>249629</v>
      </c>
      <c r="B2289" s="78" t="s">
        <v>2579</v>
      </c>
    </row>
    <row r="2290" spans="1:2" x14ac:dyDescent="0.25">
      <c r="A2290" s="31">
        <v>249662</v>
      </c>
      <c r="B2290" s="78" t="s">
        <v>2579</v>
      </c>
    </row>
    <row r="2291" spans="1:2" x14ac:dyDescent="0.25">
      <c r="A2291" s="31">
        <v>249663</v>
      </c>
      <c r="B2291" s="78" t="s">
        <v>2579</v>
      </c>
    </row>
    <row r="2292" spans="1:2" x14ac:dyDescent="0.25">
      <c r="A2292" s="31">
        <v>249664</v>
      </c>
      <c r="B2292" s="78" t="s">
        <v>2579</v>
      </c>
    </row>
    <row r="2293" spans="1:2" x14ac:dyDescent="0.25">
      <c r="A2293" s="31">
        <v>249665</v>
      </c>
      <c r="B2293" s="78" t="s">
        <v>2579</v>
      </c>
    </row>
    <row r="2294" spans="1:2" x14ac:dyDescent="0.25">
      <c r="A2294" s="31">
        <v>249666</v>
      </c>
      <c r="B2294" s="78" t="s">
        <v>2579</v>
      </c>
    </row>
    <row r="2295" spans="1:2" x14ac:dyDescent="0.25">
      <c r="A2295" s="31">
        <v>249667</v>
      </c>
      <c r="B2295" s="78" t="s">
        <v>2579</v>
      </c>
    </row>
    <row r="2296" spans="1:2" x14ac:dyDescent="0.25">
      <c r="A2296" s="31">
        <v>249668</v>
      </c>
      <c r="B2296" s="78" t="s">
        <v>2579</v>
      </c>
    </row>
    <row r="2297" spans="1:2" x14ac:dyDescent="0.25">
      <c r="A2297" s="31">
        <v>249669</v>
      </c>
      <c r="B2297" s="78" t="s">
        <v>2579</v>
      </c>
    </row>
    <row r="2298" spans="1:2" x14ac:dyDescent="0.25">
      <c r="A2298" s="31">
        <v>249670</v>
      </c>
      <c r="B2298" s="78" t="s">
        <v>2579</v>
      </c>
    </row>
    <row r="2299" spans="1:2" x14ac:dyDescent="0.25">
      <c r="A2299" s="31">
        <v>249671</v>
      </c>
      <c r="B2299" s="78" t="s">
        <v>2579</v>
      </c>
    </row>
    <row r="2300" spans="1:2" x14ac:dyDescent="0.25">
      <c r="A2300" s="31">
        <v>249672</v>
      </c>
      <c r="B2300" s="78" t="s">
        <v>2579</v>
      </c>
    </row>
    <row r="2301" spans="1:2" x14ac:dyDescent="0.25">
      <c r="A2301" s="31">
        <v>249673</v>
      </c>
      <c r="B2301" s="78" t="s">
        <v>2579</v>
      </c>
    </row>
    <row r="2302" spans="1:2" x14ac:dyDescent="0.25">
      <c r="A2302" s="31">
        <v>249674</v>
      </c>
      <c r="B2302" s="78" t="s">
        <v>2579</v>
      </c>
    </row>
    <row r="2303" spans="1:2" x14ac:dyDescent="0.25">
      <c r="A2303" s="31">
        <v>249675</v>
      </c>
      <c r="B2303" s="78" t="s">
        <v>2579</v>
      </c>
    </row>
    <row r="2304" spans="1:2" x14ac:dyDescent="0.25">
      <c r="A2304" s="31">
        <v>249676</v>
      </c>
      <c r="B2304" s="78" t="s">
        <v>2579</v>
      </c>
    </row>
    <row r="2305" spans="1:3" x14ac:dyDescent="0.25">
      <c r="A2305" s="31">
        <v>249677</v>
      </c>
      <c r="B2305" s="78" t="s">
        <v>2579</v>
      </c>
    </row>
    <row r="2306" spans="1:3" x14ac:dyDescent="0.25">
      <c r="A2306" s="31">
        <v>184350</v>
      </c>
      <c r="B2306" s="79">
        <v>19780</v>
      </c>
      <c r="C2306" s="20" t="s">
        <v>2645</v>
      </c>
    </row>
    <row r="2307" spans="1:3" x14ac:dyDescent="0.25">
      <c r="A2307" s="31">
        <v>184351</v>
      </c>
      <c r="B2307" s="76">
        <v>20380</v>
      </c>
      <c r="C2307" s="43" t="s">
        <v>2645</v>
      </c>
    </row>
    <row r="2308" spans="1:3" x14ac:dyDescent="0.25">
      <c r="A2308" s="31">
        <v>184352</v>
      </c>
      <c r="B2308" s="76">
        <v>20380</v>
      </c>
      <c r="C2308" s="43" t="s">
        <v>2645</v>
      </c>
    </row>
    <row r="2309" spans="1:3" x14ac:dyDescent="0.25">
      <c r="A2309" s="31">
        <v>184353</v>
      </c>
      <c r="B2309" s="76">
        <v>20380</v>
      </c>
      <c r="C2309" s="43" t="s">
        <v>2645</v>
      </c>
    </row>
    <row r="2310" spans="1:3" x14ac:dyDescent="0.25">
      <c r="A2310" s="31">
        <v>184354</v>
      </c>
      <c r="B2310" s="76">
        <v>20380</v>
      </c>
      <c r="C2310" s="43" t="s">
        <v>2645</v>
      </c>
    </row>
    <row r="2311" spans="1:3" x14ac:dyDescent="0.25">
      <c r="A2311" s="31">
        <v>184355</v>
      </c>
      <c r="B2311" s="76">
        <v>20380</v>
      </c>
      <c r="C2311" s="43" t="s">
        <v>2645</v>
      </c>
    </row>
    <row r="2312" spans="1:3" x14ac:dyDescent="0.25">
      <c r="A2312" s="31">
        <v>184356</v>
      </c>
      <c r="B2312" s="76">
        <v>20380</v>
      </c>
      <c r="C2312" s="43" t="s">
        <v>2645</v>
      </c>
    </row>
    <row r="2313" spans="1:3" x14ac:dyDescent="0.25">
      <c r="A2313" s="31">
        <v>184357</v>
      </c>
      <c r="B2313" s="76">
        <v>20380</v>
      </c>
      <c r="C2313" s="43" t="s">
        <v>2645</v>
      </c>
    </row>
    <row r="2314" spans="1:3" x14ac:dyDescent="0.25">
      <c r="A2314" s="31">
        <v>184358</v>
      </c>
      <c r="B2314" s="76">
        <v>20380</v>
      </c>
      <c r="C2314" s="43" t="s">
        <v>2645</v>
      </c>
    </row>
    <row r="2315" spans="1:3" x14ac:dyDescent="0.25">
      <c r="A2315" s="31">
        <v>184359</v>
      </c>
      <c r="B2315" s="76">
        <v>20380</v>
      </c>
      <c r="C2315" s="43" t="s">
        <v>2645</v>
      </c>
    </row>
    <row r="2316" spans="1:3" x14ac:dyDescent="0.25">
      <c r="A2316" s="31">
        <v>184360</v>
      </c>
      <c r="B2316" s="76">
        <v>20380</v>
      </c>
      <c r="C2316" s="43" t="s">
        <v>2645</v>
      </c>
    </row>
    <row r="2317" spans="1:3" x14ac:dyDescent="0.25">
      <c r="A2317" s="31">
        <v>184361</v>
      </c>
      <c r="B2317" s="76">
        <v>20380</v>
      </c>
      <c r="C2317" s="43" t="s">
        <v>2645</v>
      </c>
    </row>
    <row r="2318" spans="1:3" x14ac:dyDescent="0.25">
      <c r="A2318" s="31">
        <v>184362</v>
      </c>
      <c r="B2318" s="76">
        <v>20380</v>
      </c>
      <c r="C2318" s="43" t="s">
        <v>2645</v>
      </c>
    </row>
    <row r="2319" spans="1:3" x14ac:dyDescent="0.25">
      <c r="A2319" s="31">
        <v>184363</v>
      </c>
      <c r="B2319" s="76">
        <v>20380</v>
      </c>
      <c r="C2319" s="43" t="s">
        <v>2645</v>
      </c>
    </row>
    <row r="2320" spans="1:3" x14ac:dyDescent="0.25">
      <c r="A2320" s="31">
        <v>184364</v>
      </c>
      <c r="B2320" s="76">
        <v>20380</v>
      </c>
      <c r="C2320" s="43" t="s">
        <v>2645</v>
      </c>
    </row>
    <row r="2321" spans="1:3" x14ac:dyDescent="0.25">
      <c r="A2321" s="31">
        <v>184365</v>
      </c>
      <c r="B2321" s="76">
        <v>20380</v>
      </c>
      <c r="C2321" s="43" t="s">
        <v>2645</v>
      </c>
    </row>
    <row r="2322" spans="1:3" x14ac:dyDescent="0.25">
      <c r="A2322" s="31">
        <v>249678</v>
      </c>
      <c r="B2322" s="79">
        <v>16890</v>
      </c>
      <c r="C2322" s="20" t="s">
        <v>2645</v>
      </c>
    </row>
    <row r="2323" spans="1:3" x14ac:dyDescent="0.25">
      <c r="A2323" s="31">
        <v>249679</v>
      </c>
      <c r="B2323" s="76">
        <v>17490</v>
      </c>
      <c r="C2323" s="43" t="s">
        <v>2645</v>
      </c>
    </row>
    <row r="2324" spans="1:3" x14ac:dyDescent="0.25">
      <c r="A2324" s="31">
        <v>249680</v>
      </c>
      <c r="B2324" s="76">
        <v>17490</v>
      </c>
      <c r="C2324" s="43" t="s">
        <v>2645</v>
      </c>
    </row>
    <row r="2325" spans="1:3" x14ac:dyDescent="0.25">
      <c r="A2325" s="31">
        <v>249681</v>
      </c>
      <c r="B2325" s="76">
        <v>17490</v>
      </c>
      <c r="C2325" s="43" t="s">
        <v>2645</v>
      </c>
    </row>
    <row r="2326" spans="1:3" x14ac:dyDescent="0.25">
      <c r="A2326" s="31">
        <v>249682</v>
      </c>
      <c r="B2326" s="76">
        <v>17490</v>
      </c>
      <c r="C2326" s="43" t="s">
        <v>2645</v>
      </c>
    </row>
    <row r="2327" spans="1:3" x14ac:dyDescent="0.25">
      <c r="A2327" s="31">
        <v>249683</v>
      </c>
      <c r="B2327" s="76">
        <v>17490</v>
      </c>
      <c r="C2327" s="43" t="s">
        <v>2645</v>
      </c>
    </row>
    <row r="2328" spans="1:3" x14ac:dyDescent="0.25">
      <c r="A2328" s="31">
        <v>249684</v>
      </c>
      <c r="B2328" s="76">
        <v>17490</v>
      </c>
      <c r="C2328" s="43" t="s">
        <v>2645</v>
      </c>
    </row>
    <row r="2329" spans="1:3" x14ac:dyDescent="0.25">
      <c r="A2329" s="31">
        <v>249685</v>
      </c>
      <c r="B2329" s="76">
        <v>17490</v>
      </c>
      <c r="C2329" s="43" t="s">
        <v>2645</v>
      </c>
    </row>
    <row r="2330" spans="1:3" x14ac:dyDescent="0.25">
      <c r="A2330" s="31">
        <v>249686</v>
      </c>
      <c r="B2330" s="76">
        <v>17490</v>
      </c>
      <c r="C2330" s="43" t="s">
        <v>2645</v>
      </c>
    </row>
    <row r="2331" spans="1:3" x14ac:dyDescent="0.25">
      <c r="A2331" s="31">
        <v>249687</v>
      </c>
      <c r="B2331" s="76">
        <v>17490</v>
      </c>
      <c r="C2331" s="43" t="s">
        <v>2645</v>
      </c>
    </row>
    <row r="2332" spans="1:3" x14ac:dyDescent="0.25">
      <c r="A2332" s="31">
        <v>249688</v>
      </c>
      <c r="B2332" s="76">
        <v>17490</v>
      </c>
      <c r="C2332" s="43" t="s">
        <v>2645</v>
      </c>
    </row>
    <row r="2333" spans="1:3" x14ac:dyDescent="0.25">
      <c r="A2333" s="31">
        <v>249689</v>
      </c>
      <c r="B2333" s="76">
        <v>17490</v>
      </c>
      <c r="C2333" s="43" t="s">
        <v>2645</v>
      </c>
    </row>
    <row r="2334" spans="1:3" x14ac:dyDescent="0.25">
      <c r="A2334" s="31">
        <v>249690</v>
      </c>
      <c r="B2334" s="76">
        <v>17490</v>
      </c>
      <c r="C2334" s="43" t="s">
        <v>2645</v>
      </c>
    </row>
    <row r="2335" spans="1:3" x14ac:dyDescent="0.25">
      <c r="A2335" s="31">
        <v>249691</v>
      </c>
      <c r="B2335" s="76">
        <v>17490</v>
      </c>
      <c r="C2335" s="43" t="s">
        <v>2645</v>
      </c>
    </row>
    <row r="2336" spans="1:3" x14ac:dyDescent="0.25">
      <c r="A2336" s="31">
        <v>249692</v>
      </c>
      <c r="B2336" s="76">
        <v>17490</v>
      </c>
      <c r="C2336" s="43" t="s">
        <v>2645</v>
      </c>
    </row>
    <row r="2337" spans="1:3" x14ac:dyDescent="0.25">
      <c r="A2337" s="31">
        <v>249693</v>
      </c>
      <c r="B2337" s="76">
        <v>17490</v>
      </c>
      <c r="C2337" s="43" t="s">
        <v>2645</v>
      </c>
    </row>
    <row r="2338" spans="1:3" x14ac:dyDescent="0.25">
      <c r="A2338" s="31">
        <v>249694</v>
      </c>
      <c r="B2338" s="76">
        <v>17490</v>
      </c>
      <c r="C2338" s="43" t="s">
        <v>2645</v>
      </c>
    </row>
    <row r="2339" spans="1:3" x14ac:dyDescent="0.25">
      <c r="A2339" s="31">
        <v>249695</v>
      </c>
      <c r="B2339" s="76">
        <v>17490</v>
      </c>
      <c r="C2339" s="43" t="s">
        <v>2645</v>
      </c>
    </row>
    <row r="2340" spans="1:3" x14ac:dyDescent="0.25">
      <c r="A2340" s="31">
        <v>184368</v>
      </c>
      <c r="B2340" s="79">
        <v>3995</v>
      </c>
      <c r="C2340" s="20" t="s">
        <v>2648</v>
      </c>
    </row>
    <row r="2341" spans="1:3" x14ac:dyDescent="0.25">
      <c r="A2341" s="31">
        <v>184369</v>
      </c>
      <c r="B2341" s="79">
        <v>4580</v>
      </c>
      <c r="C2341" s="20" t="s">
        <v>2648</v>
      </c>
    </row>
    <row r="2342" spans="1:3" x14ac:dyDescent="0.25">
      <c r="A2342" s="31">
        <v>184370</v>
      </c>
      <c r="B2342" s="79">
        <v>4580</v>
      </c>
      <c r="C2342" s="20" t="s">
        <v>2648</v>
      </c>
    </row>
    <row r="2343" spans="1:3" x14ac:dyDescent="0.25">
      <c r="A2343" s="31">
        <v>184371</v>
      </c>
      <c r="B2343" s="79">
        <v>4580</v>
      </c>
      <c r="C2343" s="20" t="s">
        <v>2648</v>
      </c>
    </row>
    <row r="2344" spans="1:3" x14ac:dyDescent="0.25">
      <c r="A2344" s="31">
        <v>184372</v>
      </c>
      <c r="B2344" s="79">
        <v>4580</v>
      </c>
      <c r="C2344" s="20" t="s">
        <v>2648</v>
      </c>
    </row>
    <row r="2345" spans="1:3" x14ac:dyDescent="0.25">
      <c r="A2345" s="31">
        <v>184373</v>
      </c>
      <c r="B2345" s="79">
        <v>4580</v>
      </c>
      <c r="C2345" s="20" t="s">
        <v>2648</v>
      </c>
    </row>
    <row r="2346" spans="1:3" x14ac:dyDescent="0.25">
      <c r="A2346" s="31">
        <v>184374</v>
      </c>
      <c r="B2346" s="79">
        <v>4580</v>
      </c>
      <c r="C2346" s="20" t="s">
        <v>2648</v>
      </c>
    </row>
    <row r="2347" spans="1:3" x14ac:dyDescent="0.25">
      <c r="A2347" s="31">
        <v>184375</v>
      </c>
      <c r="B2347" s="79">
        <v>4580</v>
      </c>
      <c r="C2347" s="20" t="s">
        <v>2648</v>
      </c>
    </row>
    <row r="2348" spans="1:3" x14ac:dyDescent="0.25">
      <c r="A2348" s="31">
        <v>184376</v>
      </c>
      <c r="B2348" s="79">
        <v>4580</v>
      </c>
      <c r="C2348" s="20" t="s">
        <v>2648</v>
      </c>
    </row>
    <row r="2349" spans="1:3" x14ac:dyDescent="0.25">
      <c r="A2349" s="31">
        <v>184377</v>
      </c>
      <c r="B2349" s="79">
        <v>4580</v>
      </c>
      <c r="C2349" s="20" t="s">
        <v>2648</v>
      </c>
    </row>
    <row r="2350" spans="1:3" x14ac:dyDescent="0.25">
      <c r="A2350" s="31">
        <v>184378</v>
      </c>
      <c r="B2350" s="79">
        <v>4580</v>
      </c>
      <c r="C2350" s="20" t="s">
        <v>2648</v>
      </c>
    </row>
    <row r="2351" spans="1:3" x14ac:dyDescent="0.25">
      <c r="A2351" s="31">
        <v>184379</v>
      </c>
      <c r="B2351" s="79">
        <v>4580</v>
      </c>
      <c r="C2351" s="20" t="s">
        <v>2648</v>
      </c>
    </row>
    <row r="2352" spans="1:3" x14ac:dyDescent="0.25">
      <c r="A2352" s="31">
        <v>184380</v>
      </c>
      <c r="B2352" s="79">
        <v>4580</v>
      </c>
      <c r="C2352" s="20" t="s">
        <v>2648</v>
      </c>
    </row>
    <row r="2353" spans="1:3" x14ac:dyDescent="0.25">
      <c r="A2353" s="31">
        <v>184381</v>
      </c>
      <c r="B2353" s="79">
        <v>4580</v>
      </c>
      <c r="C2353" s="20" t="s">
        <v>2648</v>
      </c>
    </row>
    <row r="2354" spans="1:3" x14ac:dyDescent="0.25">
      <c r="A2354" s="31">
        <v>184382</v>
      </c>
      <c r="B2354" s="79">
        <v>4580</v>
      </c>
      <c r="C2354" s="20" t="s">
        <v>2648</v>
      </c>
    </row>
    <row r="2355" spans="1:3" x14ac:dyDescent="0.25">
      <c r="A2355" s="31">
        <v>184383</v>
      </c>
      <c r="B2355" s="79">
        <v>4580</v>
      </c>
      <c r="C2355" s="20" t="s">
        <v>2648</v>
      </c>
    </row>
    <row r="2356" spans="1:3" x14ac:dyDescent="0.25">
      <c r="A2356" s="31">
        <v>259262</v>
      </c>
      <c r="B2356" s="79">
        <v>4580</v>
      </c>
      <c r="C2356" s="20" t="s">
        <v>2648</v>
      </c>
    </row>
    <row r="2357" spans="1:3" x14ac:dyDescent="0.25">
      <c r="A2357" s="31">
        <v>184384</v>
      </c>
      <c r="B2357" s="79">
        <v>4580</v>
      </c>
      <c r="C2357" s="20" t="s">
        <v>2648</v>
      </c>
    </row>
    <row r="2358" spans="1:3" x14ac:dyDescent="0.25">
      <c r="A2358" s="31">
        <v>184385</v>
      </c>
      <c r="B2358" s="79">
        <v>4580</v>
      </c>
      <c r="C2358" s="20" t="s">
        <v>2648</v>
      </c>
    </row>
    <row r="2359" spans="1:3" x14ac:dyDescent="0.25">
      <c r="A2359" s="31">
        <v>184386</v>
      </c>
      <c r="B2359" s="79">
        <v>4580</v>
      </c>
      <c r="C2359" s="20" t="s">
        <v>2648</v>
      </c>
    </row>
    <row r="2360" spans="1:3" x14ac:dyDescent="0.25">
      <c r="A2360" s="31">
        <v>184387</v>
      </c>
      <c r="B2360" s="79">
        <v>4580</v>
      </c>
      <c r="C2360" s="20" t="s">
        <v>2648</v>
      </c>
    </row>
    <row r="2361" spans="1:3" x14ac:dyDescent="0.25">
      <c r="A2361" s="31">
        <v>184388</v>
      </c>
      <c r="B2361" s="79">
        <v>4580</v>
      </c>
      <c r="C2361" s="20" t="s">
        <v>2648</v>
      </c>
    </row>
    <row r="2362" spans="1:3" x14ac:dyDescent="0.25">
      <c r="A2362" s="31">
        <v>184389</v>
      </c>
      <c r="B2362" s="79">
        <v>4580</v>
      </c>
      <c r="C2362" s="20" t="s">
        <v>2648</v>
      </c>
    </row>
    <row r="2363" spans="1:3" x14ac:dyDescent="0.25">
      <c r="A2363" s="31">
        <v>184390</v>
      </c>
      <c r="B2363" s="79">
        <v>4580</v>
      </c>
      <c r="C2363" s="20" t="s">
        <v>2648</v>
      </c>
    </row>
    <row r="2364" spans="1:3" x14ac:dyDescent="0.25">
      <c r="A2364" s="31">
        <v>184391</v>
      </c>
      <c r="B2364" s="79">
        <v>4580</v>
      </c>
      <c r="C2364" s="20" t="s">
        <v>2648</v>
      </c>
    </row>
    <row r="2365" spans="1:3" x14ac:dyDescent="0.25">
      <c r="A2365" s="31">
        <v>184392</v>
      </c>
      <c r="B2365" s="79">
        <v>4580</v>
      </c>
      <c r="C2365" s="20" t="s">
        <v>2648</v>
      </c>
    </row>
    <row r="2366" spans="1:3" x14ac:dyDescent="0.25">
      <c r="A2366" s="31">
        <v>184393</v>
      </c>
      <c r="B2366" s="79">
        <v>4580</v>
      </c>
      <c r="C2366" s="20" t="s">
        <v>2648</v>
      </c>
    </row>
    <row r="2367" spans="1:3" x14ac:dyDescent="0.25">
      <c r="A2367" s="31">
        <v>184394</v>
      </c>
      <c r="B2367" s="79">
        <v>4580</v>
      </c>
      <c r="C2367" s="20" t="s">
        <v>2648</v>
      </c>
    </row>
    <row r="2368" spans="1:3" x14ac:dyDescent="0.25">
      <c r="A2368" s="31">
        <v>184395</v>
      </c>
      <c r="B2368" s="79">
        <v>4580</v>
      </c>
      <c r="C2368" s="20" t="s">
        <v>2648</v>
      </c>
    </row>
    <row r="2369" spans="1:3" x14ac:dyDescent="0.25">
      <c r="A2369" s="31">
        <v>184396</v>
      </c>
      <c r="B2369" s="79">
        <v>4580</v>
      </c>
      <c r="C2369" s="20" t="s">
        <v>2648</v>
      </c>
    </row>
    <row r="2370" spans="1:3" x14ac:dyDescent="0.25">
      <c r="A2370" s="31">
        <v>184397</v>
      </c>
      <c r="B2370" s="79">
        <v>4580</v>
      </c>
      <c r="C2370" s="20" t="s">
        <v>2648</v>
      </c>
    </row>
    <row r="2371" spans="1:3" x14ac:dyDescent="0.25">
      <c r="A2371" s="31">
        <v>184399</v>
      </c>
      <c r="B2371" s="79">
        <v>7180</v>
      </c>
      <c r="C2371" s="20" t="s">
        <v>2646</v>
      </c>
    </row>
    <row r="2372" spans="1:3" x14ac:dyDescent="0.25">
      <c r="A2372" s="31">
        <v>184400</v>
      </c>
      <c r="B2372" s="76">
        <v>7780</v>
      </c>
      <c r="C2372" s="43" t="s">
        <v>2646</v>
      </c>
    </row>
    <row r="2373" spans="1:3" x14ac:dyDescent="0.25">
      <c r="A2373" s="31">
        <v>184401</v>
      </c>
      <c r="B2373" s="76">
        <v>7780</v>
      </c>
      <c r="C2373" s="43" t="s">
        <v>2646</v>
      </c>
    </row>
    <row r="2374" spans="1:3" x14ac:dyDescent="0.25">
      <c r="A2374" s="31">
        <v>184402</v>
      </c>
      <c r="B2374" s="76">
        <v>7780</v>
      </c>
      <c r="C2374" s="43" t="s">
        <v>2646</v>
      </c>
    </row>
    <row r="2375" spans="1:3" x14ac:dyDescent="0.25">
      <c r="A2375" s="31">
        <v>184403</v>
      </c>
      <c r="B2375" s="76">
        <v>7780</v>
      </c>
      <c r="C2375" s="43" t="s">
        <v>2646</v>
      </c>
    </row>
    <row r="2376" spans="1:3" x14ac:dyDescent="0.25">
      <c r="A2376" s="31">
        <v>184404</v>
      </c>
      <c r="B2376" s="76">
        <v>7780</v>
      </c>
      <c r="C2376" s="43" t="s">
        <v>2646</v>
      </c>
    </row>
    <row r="2377" spans="1:3" x14ac:dyDescent="0.25">
      <c r="A2377" s="31">
        <v>184405</v>
      </c>
      <c r="B2377" s="76">
        <v>7780</v>
      </c>
      <c r="C2377" s="43" t="s">
        <v>2646</v>
      </c>
    </row>
    <row r="2378" spans="1:3" x14ac:dyDescent="0.25">
      <c r="A2378" s="31">
        <v>184406</v>
      </c>
      <c r="B2378" s="76">
        <v>7780</v>
      </c>
      <c r="C2378" s="43" t="s">
        <v>2646</v>
      </c>
    </row>
    <row r="2379" spans="1:3" x14ac:dyDescent="0.25">
      <c r="A2379" s="31">
        <v>184407</v>
      </c>
      <c r="B2379" s="76">
        <v>7780</v>
      </c>
      <c r="C2379" s="43" t="s">
        <v>2646</v>
      </c>
    </row>
    <row r="2380" spans="1:3" x14ac:dyDescent="0.25">
      <c r="A2380" s="31">
        <v>184408</v>
      </c>
      <c r="B2380" s="76">
        <v>7780</v>
      </c>
      <c r="C2380" s="43" t="s">
        <v>2646</v>
      </c>
    </row>
    <row r="2381" spans="1:3" x14ac:dyDescent="0.25">
      <c r="A2381" s="31">
        <v>184409</v>
      </c>
      <c r="B2381" s="76">
        <v>7780</v>
      </c>
      <c r="C2381" s="43" t="s">
        <v>2646</v>
      </c>
    </row>
    <row r="2382" spans="1:3" x14ac:dyDescent="0.25">
      <c r="A2382" s="31">
        <v>184410</v>
      </c>
      <c r="B2382" s="76">
        <v>7780</v>
      </c>
      <c r="C2382" s="43" t="s">
        <v>2646</v>
      </c>
    </row>
    <row r="2383" spans="1:3" x14ac:dyDescent="0.25">
      <c r="A2383" s="31">
        <v>184411</v>
      </c>
      <c r="B2383" s="76">
        <v>7780</v>
      </c>
      <c r="C2383" s="43" t="s">
        <v>2646</v>
      </c>
    </row>
    <row r="2384" spans="1:3" x14ac:dyDescent="0.25">
      <c r="A2384" s="31">
        <v>184412</v>
      </c>
      <c r="B2384" s="76">
        <v>7780</v>
      </c>
      <c r="C2384" s="43" t="s">
        <v>2646</v>
      </c>
    </row>
    <row r="2385" spans="1:3" x14ac:dyDescent="0.25">
      <c r="A2385" s="31">
        <v>184413</v>
      </c>
      <c r="B2385" s="76">
        <v>7780</v>
      </c>
      <c r="C2385" s="43" t="s">
        <v>2646</v>
      </c>
    </row>
    <row r="2386" spans="1:3" x14ac:dyDescent="0.25">
      <c r="A2386" s="31">
        <v>184414</v>
      </c>
      <c r="B2386" s="76">
        <v>7780</v>
      </c>
      <c r="C2386" s="43" t="s">
        <v>2646</v>
      </c>
    </row>
    <row r="2387" spans="1:3" x14ac:dyDescent="0.25">
      <c r="A2387" s="31">
        <v>184416</v>
      </c>
      <c r="B2387" s="79">
        <v>3795</v>
      </c>
      <c r="C2387" s="20" t="s">
        <v>2649</v>
      </c>
    </row>
    <row r="2388" spans="1:3" x14ac:dyDescent="0.25">
      <c r="A2388" s="31">
        <v>184417</v>
      </c>
      <c r="B2388" s="79">
        <v>4380</v>
      </c>
      <c r="C2388" s="20" t="s">
        <v>2649</v>
      </c>
    </row>
    <row r="2389" spans="1:3" x14ac:dyDescent="0.25">
      <c r="A2389" s="31">
        <v>184418</v>
      </c>
      <c r="B2389" s="79">
        <v>4380</v>
      </c>
      <c r="C2389" s="20" t="s">
        <v>2649</v>
      </c>
    </row>
    <row r="2390" spans="1:3" x14ac:dyDescent="0.25">
      <c r="A2390" s="31">
        <v>184419</v>
      </c>
      <c r="B2390" s="79">
        <v>4380</v>
      </c>
      <c r="C2390" s="20" t="s">
        <v>2649</v>
      </c>
    </row>
    <row r="2391" spans="1:3" x14ac:dyDescent="0.25">
      <c r="A2391" s="31">
        <v>184420</v>
      </c>
      <c r="B2391" s="79">
        <v>4380</v>
      </c>
      <c r="C2391" s="20" t="s">
        <v>2649</v>
      </c>
    </row>
    <row r="2392" spans="1:3" x14ac:dyDescent="0.25">
      <c r="A2392" s="31">
        <v>184421</v>
      </c>
      <c r="B2392" s="79">
        <v>4380</v>
      </c>
      <c r="C2392" s="20" t="s">
        <v>2649</v>
      </c>
    </row>
    <row r="2393" spans="1:3" x14ac:dyDescent="0.25">
      <c r="A2393" s="31">
        <v>184422</v>
      </c>
      <c r="B2393" s="79">
        <v>4380</v>
      </c>
      <c r="C2393" s="20" t="s">
        <v>2649</v>
      </c>
    </row>
    <row r="2394" spans="1:3" x14ac:dyDescent="0.25">
      <c r="A2394" s="31">
        <v>184423</v>
      </c>
      <c r="B2394" s="79">
        <v>4380</v>
      </c>
      <c r="C2394" s="20" t="s">
        <v>2649</v>
      </c>
    </row>
    <row r="2395" spans="1:3" x14ac:dyDescent="0.25">
      <c r="A2395" s="31">
        <v>184424</v>
      </c>
      <c r="B2395" s="79">
        <v>4380</v>
      </c>
      <c r="C2395" s="20" t="s">
        <v>2649</v>
      </c>
    </row>
    <row r="2396" spans="1:3" x14ac:dyDescent="0.25">
      <c r="A2396" s="31">
        <v>184425</v>
      </c>
      <c r="B2396" s="79">
        <v>4380</v>
      </c>
      <c r="C2396" s="20" t="s">
        <v>2649</v>
      </c>
    </row>
    <row r="2397" spans="1:3" x14ac:dyDescent="0.25">
      <c r="A2397" s="31">
        <v>184426</v>
      </c>
      <c r="B2397" s="79">
        <v>4380</v>
      </c>
      <c r="C2397" s="20" t="s">
        <v>2649</v>
      </c>
    </row>
    <row r="2398" spans="1:3" x14ac:dyDescent="0.25">
      <c r="A2398" s="31">
        <v>184427</v>
      </c>
      <c r="B2398" s="79">
        <v>4380</v>
      </c>
      <c r="C2398" s="20" t="s">
        <v>2649</v>
      </c>
    </row>
    <row r="2399" spans="1:3" x14ac:dyDescent="0.25">
      <c r="A2399" s="31">
        <v>184428</v>
      </c>
      <c r="B2399" s="79">
        <v>4380</v>
      </c>
      <c r="C2399" s="20" t="s">
        <v>2649</v>
      </c>
    </row>
    <row r="2400" spans="1:3" x14ac:dyDescent="0.25">
      <c r="A2400" s="31">
        <v>184429</v>
      </c>
      <c r="B2400" s="79">
        <v>4380</v>
      </c>
      <c r="C2400" s="20" t="s">
        <v>2649</v>
      </c>
    </row>
    <row r="2401" spans="1:3" x14ac:dyDescent="0.25">
      <c r="A2401" s="31">
        <v>184430</v>
      </c>
      <c r="B2401" s="79">
        <v>4380</v>
      </c>
      <c r="C2401" s="20" t="s">
        <v>2649</v>
      </c>
    </row>
    <row r="2402" spans="1:3" x14ac:dyDescent="0.25">
      <c r="A2402" s="31">
        <v>249696</v>
      </c>
      <c r="B2402" s="79">
        <v>11590</v>
      </c>
      <c r="C2402" s="20" t="s">
        <v>2644</v>
      </c>
    </row>
    <row r="2403" spans="1:3" x14ac:dyDescent="0.25">
      <c r="A2403" s="31">
        <v>249697</v>
      </c>
      <c r="B2403" s="76">
        <v>12190</v>
      </c>
      <c r="C2403" s="43" t="s">
        <v>2644</v>
      </c>
    </row>
    <row r="2404" spans="1:3" x14ac:dyDescent="0.25">
      <c r="A2404" s="31">
        <v>249698</v>
      </c>
      <c r="B2404" s="76">
        <v>12190</v>
      </c>
      <c r="C2404" s="43" t="s">
        <v>2644</v>
      </c>
    </row>
    <row r="2405" spans="1:3" x14ac:dyDescent="0.25">
      <c r="A2405" s="31">
        <v>249699</v>
      </c>
      <c r="B2405" s="76">
        <v>12190</v>
      </c>
      <c r="C2405" s="43" t="s">
        <v>2644</v>
      </c>
    </row>
    <row r="2406" spans="1:3" x14ac:dyDescent="0.25">
      <c r="A2406" s="31">
        <v>249700</v>
      </c>
      <c r="B2406" s="76">
        <v>12190</v>
      </c>
      <c r="C2406" s="43" t="s">
        <v>2644</v>
      </c>
    </row>
    <row r="2407" spans="1:3" x14ac:dyDescent="0.25">
      <c r="A2407" s="31">
        <v>249701</v>
      </c>
      <c r="B2407" s="76">
        <v>12190</v>
      </c>
      <c r="C2407" s="43" t="s">
        <v>2644</v>
      </c>
    </row>
    <row r="2408" spans="1:3" x14ac:dyDescent="0.25">
      <c r="A2408" s="31">
        <v>249702</v>
      </c>
      <c r="B2408" s="76">
        <v>12190</v>
      </c>
      <c r="C2408" s="43" t="s">
        <v>2644</v>
      </c>
    </row>
    <row r="2409" spans="1:3" x14ac:dyDescent="0.25">
      <c r="A2409" s="31">
        <v>249703</v>
      </c>
      <c r="B2409" s="76">
        <v>12190</v>
      </c>
      <c r="C2409" s="43" t="s">
        <v>2644</v>
      </c>
    </row>
    <row r="2410" spans="1:3" x14ac:dyDescent="0.25">
      <c r="A2410" s="31">
        <v>249704</v>
      </c>
      <c r="B2410" s="76">
        <v>12190</v>
      </c>
      <c r="C2410" s="43" t="s">
        <v>2644</v>
      </c>
    </row>
    <row r="2411" spans="1:3" x14ac:dyDescent="0.25">
      <c r="A2411" s="31">
        <v>249705</v>
      </c>
      <c r="B2411" s="76">
        <v>12190</v>
      </c>
      <c r="C2411" s="43" t="s">
        <v>2644</v>
      </c>
    </row>
    <row r="2412" spans="1:3" x14ac:dyDescent="0.25">
      <c r="A2412" s="31">
        <v>249706</v>
      </c>
      <c r="B2412" s="76">
        <v>12190</v>
      </c>
      <c r="C2412" s="43" t="s">
        <v>2644</v>
      </c>
    </row>
    <row r="2413" spans="1:3" x14ac:dyDescent="0.25">
      <c r="A2413" s="31">
        <v>249707</v>
      </c>
      <c r="B2413" s="76">
        <v>12190</v>
      </c>
      <c r="C2413" s="43" t="s">
        <v>2644</v>
      </c>
    </row>
    <row r="2414" spans="1:3" x14ac:dyDescent="0.25">
      <c r="A2414" s="31">
        <v>249708</v>
      </c>
      <c r="B2414" s="76">
        <v>12190</v>
      </c>
      <c r="C2414" s="43" t="s">
        <v>2644</v>
      </c>
    </row>
    <row r="2415" spans="1:3" x14ac:dyDescent="0.25">
      <c r="A2415" s="31">
        <v>249709</v>
      </c>
      <c r="B2415" s="76">
        <v>12190</v>
      </c>
      <c r="C2415" s="43" t="s">
        <v>2644</v>
      </c>
    </row>
    <row r="2416" spans="1:3" x14ac:dyDescent="0.25">
      <c r="A2416" s="31">
        <v>249710</v>
      </c>
      <c r="B2416" s="76">
        <v>12190</v>
      </c>
      <c r="C2416" s="43" t="s">
        <v>2644</v>
      </c>
    </row>
    <row r="2417" spans="1:3" x14ac:dyDescent="0.25">
      <c r="A2417" s="31">
        <v>249711</v>
      </c>
      <c r="B2417" s="76">
        <v>12190</v>
      </c>
      <c r="C2417" s="43" t="s">
        <v>2644</v>
      </c>
    </row>
    <row r="2418" spans="1:3" x14ac:dyDescent="0.25">
      <c r="A2418" s="31">
        <v>249712</v>
      </c>
      <c r="B2418" s="76">
        <v>12190</v>
      </c>
      <c r="C2418" s="43" t="s">
        <v>2644</v>
      </c>
    </row>
    <row r="2419" spans="1:3" x14ac:dyDescent="0.25">
      <c r="A2419" s="31">
        <v>249713</v>
      </c>
      <c r="B2419" s="76">
        <v>12190</v>
      </c>
      <c r="C2419" s="43" t="s">
        <v>2644</v>
      </c>
    </row>
    <row r="2420" spans="1:3" x14ac:dyDescent="0.25">
      <c r="A2420" s="31">
        <v>327191</v>
      </c>
      <c r="B2420" s="78" t="s">
        <v>2579</v>
      </c>
    </row>
    <row r="2421" spans="1:3" x14ac:dyDescent="0.25">
      <c r="A2421" s="31">
        <v>327737</v>
      </c>
      <c r="B2421" s="76" t="e">
        <v>#VALUE!</v>
      </c>
      <c r="C2421" s="43">
        <v>0</v>
      </c>
    </row>
    <row r="2422" spans="1:3" x14ac:dyDescent="0.25">
      <c r="A2422" s="31">
        <v>327419</v>
      </c>
      <c r="B2422" s="76" t="e">
        <v>#VALUE!</v>
      </c>
      <c r="C2422" s="43">
        <v>0</v>
      </c>
    </row>
    <row r="2423" spans="1:3" x14ac:dyDescent="0.25">
      <c r="A2423" s="31">
        <v>327553</v>
      </c>
      <c r="B2423" s="76" t="e">
        <v>#VALUE!</v>
      </c>
      <c r="C2423" s="43">
        <v>0</v>
      </c>
    </row>
    <row r="2424" spans="1:3" x14ac:dyDescent="0.25">
      <c r="A2424" s="31">
        <v>327537</v>
      </c>
      <c r="B2424" s="76" t="e">
        <v>#VALUE!</v>
      </c>
      <c r="C2424" s="43">
        <v>0</v>
      </c>
    </row>
    <row r="2425" spans="1:3" x14ac:dyDescent="0.25">
      <c r="A2425" s="31">
        <v>327491</v>
      </c>
      <c r="B2425" s="76" t="e">
        <v>#VALUE!</v>
      </c>
      <c r="C2425" s="43">
        <v>0</v>
      </c>
    </row>
    <row r="2426" spans="1:3" x14ac:dyDescent="0.25">
      <c r="A2426" s="31">
        <v>327665</v>
      </c>
      <c r="B2426" s="76" t="e">
        <v>#VALUE!</v>
      </c>
      <c r="C2426" s="43">
        <v>0</v>
      </c>
    </row>
    <row r="2427" spans="1:3" x14ac:dyDescent="0.25">
      <c r="A2427" s="31">
        <v>327649</v>
      </c>
      <c r="B2427" s="76" t="e">
        <v>#VALUE!</v>
      </c>
      <c r="C2427" s="43">
        <v>0</v>
      </c>
    </row>
    <row r="2428" spans="1:3" x14ac:dyDescent="0.25">
      <c r="A2428" s="31">
        <v>327721</v>
      </c>
      <c r="B2428" s="76" t="e">
        <v>#VALUE!</v>
      </c>
      <c r="C2428" s="43">
        <v>0</v>
      </c>
    </row>
    <row r="2429" spans="1:3" x14ac:dyDescent="0.25">
      <c r="A2429" s="31">
        <v>327561</v>
      </c>
      <c r="B2429" s="76" t="e">
        <v>#VALUE!</v>
      </c>
      <c r="C2429" s="43">
        <v>0</v>
      </c>
    </row>
    <row r="2430" spans="1:3" x14ac:dyDescent="0.25">
      <c r="A2430" s="31">
        <v>327435</v>
      </c>
      <c r="B2430" s="76" t="e">
        <v>#VALUE!</v>
      </c>
      <c r="C2430" s="43">
        <v>0</v>
      </c>
    </row>
    <row r="2431" spans="1:3" x14ac:dyDescent="0.25">
      <c r="A2431" s="31">
        <v>327673</v>
      </c>
      <c r="B2431" s="76" t="e">
        <v>#VALUE!</v>
      </c>
      <c r="C2431" s="43">
        <v>0</v>
      </c>
    </row>
    <row r="2432" spans="1:3" x14ac:dyDescent="0.25">
      <c r="A2432" s="31">
        <v>327569</v>
      </c>
      <c r="B2432" s="76" t="e">
        <v>#VALUE!</v>
      </c>
      <c r="C2432" s="43">
        <v>0</v>
      </c>
    </row>
    <row r="2433" spans="1:3" x14ac:dyDescent="0.25">
      <c r="A2433" s="31">
        <v>327523</v>
      </c>
      <c r="B2433" s="76" t="e">
        <v>#VALUE!</v>
      </c>
      <c r="C2433" s="43">
        <v>0</v>
      </c>
    </row>
    <row r="2434" spans="1:3" x14ac:dyDescent="0.25">
      <c r="A2434" s="31">
        <v>327609</v>
      </c>
      <c r="B2434" s="76" t="e">
        <v>#VALUE!</v>
      </c>
      <c r="C2434" s="43">
        <v>0</v>
      </c>
    </row>
    <row r="2435" spans="1:3" x14ac:dyDescent="0.25">
      <c r="A2435" s="31">
        <v>327475</v>
      </c>
      <c r="B2435" s="76" t="e">
        <v>#VALUE!</v>
      </c>
      <c r="C2435" s="43">
        <v>0</v>
      </c>
    </row>
    <row r="2436" spans="1:3" x14ac:dyDescent="0.25">
      <c r="A2436" s="31">
        <v>327713</v>
      </c>
      <c r="B2436" s="76" t="e">
        <v>#VALUE!</v>
      </c>
      <c r="C2436" s="43">
        <v>0</v>
      </c>
    </row>
    <row r="2437" spans="1:3" x14ac:dyDescent="0.25">
      <c r="A2437" s="31">
        <v>327753</v>
      </c>
      <c r="B2437" s="76" t="e">
        <v>#VALUE!</v>
      </c>
      <c r="C2437" s="43">
        <v>0</v>
      </c>
    </row>
    <row r="2438" spans="1:3" x14ac:dyDescent="0.25">
      <c r="A2438" s="31">
        <v>327411</v>
      </c>
      <c r="B2438" s="76" t="e">
        <v>#VALUE!</v>
      </c>
      <c r="C2438" s="43">
        <v>0</v>
      </c>
    </row>
    <row r="2439" spans="1:3" x14ac:dyDescent="0.25">
      <c r="A2439" s="31">
        <v>327601</v>
      </c>
      <c r="B2439" s="76" t="e">
        <v>#VALUE!</v>
      </c>
      <c r="C2439" s="43">
        <v>0</v>
      </c>
    </row>
    <row r="2440" spans="1:3" x14ac:dyDescent="0.25">
      <c r="A2440" s="31">
        <v>327483</v>
      </c>
      <c r="B2440" s="76" t="e">
        <v>#VALUE!</v>
      </c>
      <c r="C2440" s="43">
        <v>0</v>
      </c>
    </row>
    <row r="2441" spans="1:3" x14ac:dyDescent="0.25">
      <c r="A2441" s="31">
        <v>327633</v>
      </c>
      <c r="B2441" s="76" t="e">
        <v>#VALUE!</v>
      </c>
      <c r="C2441" s="43">
        <v>0</v>
      </c>
    </row>
    <row r="2442" spans="1:3" x14ac:dyDescent="0.25">
      <c r="A2442" s="31">
        <v>327697</v>
      </c>
      <c r="B2442" s="76" t="e">
        <v>#VALUE!</v>
      </c>
      <c r="C2442" s="43">
        <v>0</v>
      </c>
    </row>
    <row r="2443" spans="1:3" x14ac:dyDescent="0.25">
      <c r="A2443" s="31">
        <v>327689</v>
      </c>
      <c r="B2443" s="76" t="e">
        <v>#VALUE!</v>
      </c>
      <c r="C2443" s="43">
        <v>0</v>
      </c>
    </row>
    <row r="2444" spans="1:3" x14ac:dyDescent="0.25">
      <c r="A2444" s="31">
        <v>327545</v>
      </c>
      <c r="B2444" s="76" t="e">
        <v>#VALUE!</v>
      </c>
      <c r="C2444" s="43">
        <v>0</v>
      </c>
    </row>
    <row r="2445" spans="1:3" x14ac:dyDescent="0.25">
      <c r="A2445" s="31">
        <v>327745</v>
      </c>
      <c r="B2445" s="76" t="e">
        <v>#VALUE!</v>
      </c>
      <c r="C2445" s="43">
        <v>0</v>
      </c>
    </row>
    <row r="2446" spans="1:3" x14ac:dyDescent="0.25">
      <c r="A2446" s="31">
        <v>327459</v>
      </c>
      <c r="B2446" s="76" t="e">
        <v>#VALUE!</v>
      </c>
      <c r="C2446" s="43">
        <v>0</v>
      </c>
    </row>
    <row r="2447" spans="1:3" x14ac:dyDescent="0.25">
      <c r="A2447" s="31">
        <v>327617</v>
      </c>
      <c r="B2447" s="76" t="e">
        <v>#VALUE!</v>
      </c>
      <c r="C2447" s="43">
        <v>0</v>
      </c>
    </row>
    <row r="2448" spans="1:3" x14ac:dyDescent="0.25">
      <c r="A2448" s="31">
        <v>327427</v>
      </c>
      <c r="B2448" s="76" t="e">
        <v>#VALUE!</v>
      </c>
      <c r="C2448" s="43">
        <v>0</v>
      </c>
    </row>
    <row r="2449" spans="1:3" x14ac:dyDescent="0.25">
      <c r="A2449" s="31">
        <v>327585</v>
      </c>
      <c r="B2449" s="76" t="e">
        <v>#VALUE!</v>
      </c>
      <c r="C2449" s="43">
        <v>0</v>
      </c>
    </row>
    <row r="2450" spans="1:3" x14ac:dyDescent="0.25">
      <c r="A2450" s="31">
        <v>327641</v>
      </c>
      <c r="B2450" s="76" t="e">
        <v>#VALUE!</v>
      </c>
      <c r="C2450" s="43">
        <v>0</v>
      </c>
    </row>
    <row r="2451" spans="1:3" x14ac:dyDescent="0.25">
      <c r="A2451" s="31">
        <v>327681</v>
      </c>
      <c r="B2451" s="76" t="e">
        <v>#VALUE!</v>
      </c>
      <c r="C2451" s="43">
        <v>0</v>
      </c>
    </row>
    <row r="2452" spans="1:3" x14ac:dyDescent="0.25">
      <c r="A2452" s="31">
        <v>327395</v>
      </c>
      <c r="B2452" s="76" t="e">
        <v>#VALUE!</v>
      </c>
      <c r="C2452" s="43">
        <v>0</v>
      </c>
    </row>
    <row r="2453" spans="1:3" x14ac:dyDescent="0.25">
      <c r="A2453" s="31">
        <v>327729</v>
      </c>
      <c r="B2453" s="76" t="e">
        <v>#VALUE!</v>
      </c>
      <c r="C2453" s="43">
        <v>0</v>
      </c>
    </row>
    <row r="2454" spans="1:3" x14ac:dyDescent="0.25">
      <c r="A2454" s="31">
        <v>327577</v>
      </c>
      <c r="B2454" s="76" t="e">
        <v>#VALUE!</v>
      </c>
      <c r="C2454" s="43">
        <v>0</v>
      </c>
    </row>
    <row r="2455" spans="1:3" x14ac:dyDescent="0.25">
      <c r="A2455" s="31">
        <v>327657</v>
      </c>
      <c r="B2455" s="76" t="e">
        <v>#VALUE!</v>
      </c>
      <c r="C2455" s="43">
        <v>0</v>
      </c>
    </row>
    <row r="2456" spans="1:3" x14ac:dyDescent="0.25">
      <c r="A2456" s="31">
        <v>327467</v>
      </c>
      <c r="B2456" s="76" t="e">
        <v>#VALUE!</v>
      </c>
      <c r="C2456" s="43">
        <v>0</v>
      </c>
    </row>
    <row r="2457" spans="1:3" x14ac:dyDescent="0.25">
      <c r="A2457" s="31">
        <v>327593</v>
      </c>
      <c r="B2457" s="76" t="e">
        <v>#VALUE!</v>
      </c>
      <c r="C2457" s="43">
        <v>0</v>
      </c>
    </row>
    <row r="2458" spans="1:3" x14ac:dyDescent="0.25">
      <c r="A2458" s="31">
        <v>327499</v>
      </c>
      <c r="B2458" s="76" t="e">
        <v>#VALUE!</v>
      </c>
      <c r="C2458" s="43">
        <v>0</v>
      </c>
    </row>
    <row r="2459" spans="1:3" x14ac:dyDescent="0.25">
      <c r="A2459" s="31">
        <v>327443</v>
      </c>
      <c r="B2459" s="76" t="e">
        <v>#VALUE!</v>
      </c>
      <c r="C2459" s="43">
        <v>0</v>
      </c>
    </row>
    <row r="2460" spans="1:3" x14ac:dyDescent="0.25">
      <c r="A2460" s="31">
        <v>327451</v>
      </c>
      <c r="B2460" s="76" t="e">
        <v>#VALUE!</v>
      </c>
      <c r="C2460" s="43">
        <v>0</v>
      </c>
    </row>
    <row r="2461" spans="1:3" x14ac:dyDescent="0.25">
      <c r="A2461" s="31">
        <v>327403</v>
      </c>
      <c r="B2461" s="76" t="e">
        <v>#VALUE!</v>
      </c>
      <c r="C2461" s="43">
        <v>0</v>
      </c>
    </row>
    <row r="2462" spans="1:3" x14ac:dyDescent="0.25">
      <c r="A2462" s="31">
        <v>327515</v>
      </c>
      <c r="B2462" s="76" t="e">
        <v>#VALUE!</v>
      </c>
      <c r="C2462" s="43">
        <v>0</v>
      </c>
    </row>
    <row r="2463" spans="1:3" x14ac:dyDescent="0.25">
      <c r="A2463" s="31">
        <v>327625</v>
      </c>
      <c r="B2463" s="76" t="e">
        <v>#VALUE!</v>
      </c>
      <c r="C2463" s="43">
        <v>0</v>
      </c>
    </row>
    <row r="2464" spans="1:3" x14ac:dyDescent="0.25">
      <c r="A2464" s="31">
        <v>327705</v>
      </c>
      <c r="B2464" s="76" t="e">
        <v>#VALUE!</v>
      </c>
      <c r="C2464" s="43">
        <v>0</v>
      </c>
    </row>
    <row r="2465" spans="1:3" x14ac:dyDescent="0.25">
      <c r="A2465" s="31">
        <v>327507</v>
      </c>
      <c r="B2465" s="76" t="e">
        <v>#VALUE!</v>
      </c>
      <c r="C2465" s="43">
        <v>0</v>
      </c>
    </row>
    <row r="2466" spans="1:3" x14ac:dyDescent="0.25">
      <c r="A2466" s="31">
        <v>327387</v>
      </c>
      <c r="B2466" s="76" t="e">
        <v>#VALUE!</v>
      </c>
      <c r="C2466" s="43">
        <v>0</v>
      </c>
    </row>
    <row r="2467" spans="1:3" x14ac:dyDescent="0.25">
      <c r="A2467" s="31">
        <v>327195</v>
      </c>
      <c r="B2467" s="78" t="s">
        <v>2579</v>
      </c>
    </row>
    <row r="2468" spans="1:3" x14ac:dyDescent="0.25">
      <c r="A2468" s="31">
        <v>327741</v>
      </c>
      <c r="B2468" s="76" t="e">
        <v>#VALUE!</v>
      </c>
      <c r="C2468" s="43">
        <v>0</v>
      </c>
    </row>
    <row r="2469" spans="1:3" x14ac:dyDescent="0.25">
      <c r="A2469" s="31">
        <v>327423</v>
      </c>
      <c r="B2469" s="76" t="e">
        <v>#VALUE!</v>
      </c>
      <c r="C2469" s="43">
        <v>0</v>
      </c>
    </row>
    <row r="2470" spans="1:3" x14ac:dyDescent="0.25">
      <c r="A2470" s="31">
        <v>327557</v>
      </c>
      <c r="B2470" s="76" t="e">
        <v>#VALUE!</v>
      </c>
      <c r="C2470" s="43">
        <v>0</v>
      </c>
    </row>
    <row r="2471" spans="1:3" x14ac:dyDescent="0.25">
      <c r="A2471" s="31">
        <v>327541</v>
      </c>
      <c r="B2471" s="76" t="e">
        <v>#VALUE!</v>
      </c>
      <c r="C2471" s="43">
        <v>0</v>
      </c>
    </row>
    <row r="2472" spans="1:3" x14ac:dyDescent="0.25">
      <c r="A2472" s="31">
        <v>327495</v>
      </c>
      <c r="B2472" s="76" t="e">
        <v>#VALUE!</v>
      </c>
      <c r="C2472" s="43">
        <v>0</v>
      </c>
    </row>
    <row r="2473" spans="1:3" x14ac:dyDescent="0.25">
      <c r="A2473" s="31">
        <v>327669</v>
      </c>
      <c r="B2473" s="76" t="e">
        <v>#VALUE!</v>
      </c>
      <c r="C2473" s="43">
        <v>0</v>
      </c>
    </row>
    <row r="2474" spans="1:3" x14ac:dyDescent="0.25">
      <c r="A2474" s="31">
        <v>327653</v>
      </c>
      <c r="B2474" s="76" t="e">
        <v>#VALUE!</v>
      </c>
      <c r="C2474" s="43">
        <v>0</v>
      </c>
    </row>
    <row r="2475" spans="1:3" x14ac:dyDescent="0.25">
      <c r="A2475" s="31">
        <v>327725</v>
      </c>
      <c r="B2475" s="76" t="e">
        <v>#VALUE!</v>
      </c>
      <c r="C2475" s="43">
        <v>0</v>
      </c>
    </row>
    <row r="2476" spans="1:3" x14ac:dyDescent="0.25">
      <c r="A2476" s="31">
        <v>327565</v>
      </c>
      <c r="B2476" s="76" t="e">
        <v>#VALUE!</v>
      </c>
      <c r="C2476" s="43">
        <v>0</v>
      </c>
    </row>
    <row r="2477" spans="1:3" x14ac:dyDescent="0.25">
      <c r="A2477" s="31">
        <v>327439</v>
      </c>
      <c r="B2477" s="76" t="e">
        <v>#VALUE!</v>
      </c>
      <c r="C2477" s="43">
        <v>0</v>
      </c>
    </row>
    <row r="2478" spans="1:3" x14ac:dyDescent="0.25">
      <c r="A2478" s="31">
        <v>327677</v>
      </c>
      <c r="B2478" s="76" t="e">
        <v>#VALUE!</v>
      </c>
      <c r="C2478" s="43">
        <v>0</v>
      </c>
    </row>
    <row r="2479" spans="1:3" x14ac:dyDescent="0.25">
      <c r="A2479" s="31">
        <v>327573</v>
      </c>
      <c r="B2479" s="76" t="e">
        <v>#VALUE!</v>
      </c>
      <c r="C2479" s="43">
        <v>0</v>
      </c>
    </row>
    <row r="2480" spans="1:3" x14ac:dyDescent="0.25">
      <c r="A2480" s="31">
        <v>327527</v>
      </c>
      <c r="B2480" s="76" t="e">
        <v>#VALUE!</v>
      </c>
      <c r="C2480" s="43">
        <v>0</v>
      </c>
    </row>
    <row r="2481" spans="1:3" x14ac:dyDescent="0.25">
      <c r="A2481" s="31">
        <v>327613</v>
      </c>
      <c r="B2481" s="76" t="e">
        <v>#VALUE!</v>
      </c>
      <c r="C2481" s="43">
        <v>0</v>
      </c>
    </row>
    <row r="2482" spans="1:3" x14ac:dyDescent="0.25">
      <c r="A2482" s="31">
        <v>327479</v>
      </c>
      <c r="B2482" s="76" t="e">
        <v>#VALUE!</v>
      </c>
      <c r="C2482" s="43">
        <v>0</v>
      </c>
    </row>
    <row r="2483" spans="1:3" x14ac:dyDescent="0.25">
      <c r="A2483" s="31">
        <v>327717</v>
      </c>
      <c r="B2483" s="76" t="e">
        <v>#VALUE!</v>
      </c>
      <c r="C2483" s="43">
        <v>0</v>
      </c>
    </row>
    <row r="2484" spans="1:3" x14ac:dyDescent="0.25">
      <c r="A2484" s="31">
        <v>327757</v>
      </c>
      <c r="B2484" s="76" t="e">
        <v>#VALUE!</v>
      </c>
      <c r="C2484" s="43">
        <v>0</v>
      </c>
    </row>
    <row r="2485" spans="1:3" x14ac:dyDescent="0.25">
      <c r="A2485" s="31">
        <v>327415</v>
      </c>
      <c r="B2485" s="76" t="e">
        <v>#VALUE!</v>
      </c>
      <c r="C2485" s="43">
        <v>0</v>
      </c>
    </row>
    <row r="2486" spans="1:3" x14ac:dyDescent="0.25">
      <c r="A2486" s="31">
        <v>327605</v>
      </c>
      <c r="B2486" s="76" t="e">
        <v>#VALUE!</v>
      </c>
      <c r="C2486" s="43">
        <v>0</v>
      </c>
    </row>
    <row r="2487" spans="1:3" x14ac:dyDescent="0.25">
      <c r="A2487" s="31">
        <v>327487</v>
      </c>
      <c r="B2487" s="76" t="e">
        <v>#VALUE!</v>
      </c>
      <c r="C2487" s="43">
        <v>0</v>
      </c>
    </row>
    <row r="2488" spans="1:3" x14ac:dyDescent="0.25">
      <c r="A2488" s="31">
        <v>327637</v>
      </c>
      <c r="B2488" s="76" t="e">
        <v>#VALUE!</v>
      </c>
      <c r="C2488" s="43">
        <v>0</v>
      </c>
    </row>
    <row r="2489" spans="1:3" x14ac:dyDescent="0.25">
      <c r="A2489" s="31">
        <v>327701</v>
      </c>
      <c r="B2489" s="76" t="e">
        <v>#VALUE!</v>
      </c>
      <c r="C2489" s="43">
        <v>0</v>
      </c>
    </row>
    <row r="2490" spans="1:3" x14ac:dyDescent="0.25">
      <c r="A2490" s="31">
        <v>327693</v>
      </c>
      <c r="B2490" s="76" t="e">
        <v>#VALUE!</v>
      </c>
      <c r="C2490" s="43">
        <v>0</v>
      </c>
    </row>
    <row r="2491" spans="1:3" x14ac:dyDescent="0.25">
      <c r="A2491" s="31">
        <v>327549</v>
      </c>
      <c r="B2491" s="76" t="e">
        <v>#VALUE!</v>
      </c>
      <c r="C2491" s="43">
        <v>0</v>
      </c>
    </row>
    <row r="2492" spans="1:3" x14ac:dyDescent="0.25">
      <c r="A2492" s="31">
        <v>327749</v>
      </c>
      <c r="B2492" s="76" t="e">
        <v>#VALUE!</v>
      </c>
      <c r="C2492" s="43">
        <v>0</v>
      </c>
    </row>
    <row r="2493" spans="1:3" x14ac:dyDescent="0.25">
      <c r="A2493" s="31">
        <v>327463</v>
      </c>
      <c r="B2493" s="76" t="e">
        <v>#VALUE!</v>
      </c>
      <c r="C2493" s="43">
        <v>0</v>
      </c>
    </row>
    <row r="2494" spans="1:3" x14ac:dyDescent="0.25">
      <c r="A2494" s="31">
        <v>327621</v>
      </c>
      <c r="B2494" s="76" t="e">
        <v>#VALUE!</v>
      </c>
      <c r="C2494" s="43">
        <v>0</v>
      </c>
    </row>
    <row r="2495" spans="1:3" x14ac:dyDescent="0.25">
      <c r="A2495" s="31">
        <v>327431</v>
      </c>
      <c r="B2495" s="76" t="e">
        <v>#VALUE!</v>
      </c>
      <c r="C2495" s="43">
        <v>0</v>
      </c>
    </row>
    <row r="2496" spans="1:3" x14ac:dyDescent="0.25">
      <c r="A2496" s="31">
        <v>327589</v>
      </c>
      <c r="B2496" s="76" t="e">
        <v>#VALUE!</v>
      </c>
      <c r="C2496" s="43">
        <v>0</v>
      </c>
    </row>
    <row r="2497" spans="1:3" x14ac:dyDescent="0.25">
      <c r="A2497" s="31">
        <v>327645</v>
      </c>
      <c r="B2497" s="76" t="e">
        <v>#VALUE!</v>
      </c>
      <c r="C2497" s="43">
        <v>0</v>
      </c>
    </row>
    <row r="2498" spans="1:3" x14ac:dyDescent="0.25">
      <c r="A2498" s="31">
        <v>327685</v>
      </c>
      <c r="B2498" s="76" t="e">
        <v>#VALUE!</v>
      </c>
      <c r="C2498" s="43">
        <v>0</v>
      </c>
    </row>
    <row r="2499" spans="1:3" x14ac:dyDescent="0.25">
      <c r="A2499" s="31">
        <v>327399</v>
      </c>
      <c r="B2499" s="76" t="e">
        <v>#VALUE!</v>
      </c>
      <c r="C2499" s="43">
        <v>0</v>
      </c>
    </row>
    <row r="2500" spans="1:3" x14ac:dyDescent="0.25">
      <c r="A2500" s="31">
        <v>327733</v>
      </c>
      <c r="B2500" s="76" t="e">
        <v>#VALUE!</v>
      </c>
      <c r="C2500" s="43">
        <v>0</v>
      </c>
    </row>
    <row r="2501" spans="1:3" x14ac:dyDescent="0.25">
      <c r="A2501" s="31">
        <v>327581</v>
      </c>
      <c r="B2501" s="76" t="e">
        <v>#VALUE!</v>
      </c>
      <c r="C2501" s="43">
        <v>0</v>
      </c>
    </row>
    <row r="2502" spans="1:3" x14ac:dyDescent="0.25">
      <c r="A2502" s="31">
        <v>327661</v>
      </c>
      <c r="B2502" s="76" t="e">
        <v>#VALUE!</v>
      </c>
      <c r="C2502" s="43">
        <v>0</v>
      </c>
    </row>
    <row r="2503" spans="1:3" x14ac:dyDescent="0.25">
      <c r="A2503" s="31">
        <v>327471</v>
      </c>
      <c r="B2503" s="76" t="e">
        <v>#VALUE!</v>
      </c>
      <c r="C2503" s="43">
        <v>0</v>
      </c>
    </row>
    <row r="2504" spans="1:3" x14ac:dyDescent="0.25">
      <c r="A2504" s="31">
        <v>327597</v>
      </c>
      <c r="B2504" s="76" t="e">
        <v>#VALUE!</v>
      </c>
      <c r="C2504" s="43">
        <v>0</v>
      </c>
    </row>
    <row r="2505" spans="1:3" x14ac:dyDescent="0.25">
      <c r="A2505" s="31">
        <v>327503</v>
      </c>
      <c r="B2505" s="76" t="e">
        <v>#VALUE!</v>
      </c>
      <c r="C2505" s="43">
        <v>0</v>
      </c>
    </row>
    <row r="2506" spans="1:3" x14ac:dyDescent="0.25">
      <c r="A2506" s="31">
        <v>327447</v>
      </c>
      <c r="B2506" s="76" t="e">
        <v>#VALUE!</v>
      </c>
      <c r="C2506" s="43">
        <v>0</v>
      </c>
    </row>
    <row r="2507" spans="1:3" x14ac:dyDescent="0.25">
      <c r="A2507" s="31">
        <v>327455</v>
      </c>
      <c r="B2507" s="76" t="e">
        <v>#VALUE!</v>
      </c>
      <c r="C2507" s="43">
        <v>0</v>
      </c>
    </row>
    <row r="2508" spans="1:3" x14ac:dyDescent="0.25">
      <c r="A2508" s="31">
        <v>327407</v>
      </c>
      <c r="B2508" s="76" t="e">
        <v>#VALUE!</v>
      </c>
      <c r="C2508" s="43">
        <v>0</v>
      </c>
    </row>
    <row r="2509" spans="1:3" x14ac:dyDescent="0.25">
      <c r="A2509" s="31">
        <v>327519</v>
      </c>
      <c r="B2509" s="76" t="e">
        <v>#VALUE!</v>
      </c>
      <c r="C2509" s="43">
        <v>0</v>
      </c>
    </row>
    <row r="2510" spans="1:3" x14ac:dyDescent="0.25">
      <c r="A2510" s="31">
        <v>327629</v>
      </c>
      <c r="B2510" s="76" t="e">
        <v>#VALUE!</v>
      </c>
      <c r="C2510" s="43">
        <v>0</v>
      </c>
    </row>
    <row r="2511" spans="1:3" x14ac:dyDescent="0.25">
      <c r="A2511" s="31">
        <v>327709</v>
      </c>
      <c r="B2511" s="76" t="e">
        <v>#VALUE!</v>
      </c>
      <c r="C2511" s="43">
        <v>0</v>
      </c>
    </row>
    <row r="2512" spans="1:3" x14ac:dyDescent="0.25">
      <c r="A2512" s="31">
        <v>327511</v>
      </c>
      <c r="B2512" s="76" t="e">
        <v>#VALUE!</v>
      </c>
      <c r="C2512" s="43">
        <v>0</v>
      </c>
    </row>
    <row r="2513" spans="1:3" x14ac:dyDescent="0.25">
      <c r="A2513" s="31">
        <v>327391</v>
      </c>
      <c r="B2513" s="76" t="e">
        <v>#VALUE!</v>
      </c>
      <c r="C2513" s="43">
        <v>0</v>
      </c>
    </row>
    <row r="2514" spans="1:3" x14ac:dyDescent="0.25">
      <c r="A2514" s="31">
        <v>327187</v>
      </c>
      <c r="B2514" s="78" t="s">
        <v>2579</v>
      </c>
    </row>
    <row r="2515" spans="1:3" x14ac:dyDescent="0.25">
      <c r="A2515" s="31">
        <v>327373</v>
      </c>
      <c r="B2515" s="76" t="e">
        <v>#VALUE!</v>
      </c>
      <c r="C2515" s="43">
        <v>0</v>
      </c>
    </row>
    <row r="2516" spans="1:3" x14ac:dyDescent="0.25">
      <c r="A2516" s="31">
        <v>327215</v>
      </c>
      <c r="B2516" s="76" t="e">
        <v>#VALUE!</v>
      </c>
      <c r="C2516" s="43">
        <v>0</v>
      </c>
    </row>
    <row r="2517" spans="1:3" x14ac:dyDescent="0.25">
      <c r="A2517" s="31">
        <v>327281</v>
      </c>
      <c r="B2517" s="76" t="e">
        <v>#VALUE!</v>
      </c>
      <c r="C2517" s="43">
        <v>0</v>
      </c>
    </row>
    <row r="2518" spans="1:3" x14ac:dyDescent="0.25">
      <c r="A2518" s="31">
        <v>327273</v>
      </c>
      <c r="B2518" s="76" t="e">
        <v>#VALUE!</v>
      </c>
      <c r="C2518" s="43">
        <v>0</v>
      </c>
    </row>
    <row r="2519" spans="1:3" x14ac:dyDescent="0.25">
      <c r="A2519" s="31">
        <v>327251</v>
      </c>
      <c r="B2519" s="76" t="e">
        <v>#VALUE!</v>
      </c>
      <c r="C2519" s="43">
        <v>0</v>
      </c>
    </row>
    <row r="2520" spans="1:3" x14ac:dyDescent="0.25">
      <c r="A2520" s="31">
        <v>327337</v>
      </c>
      <c r="B2520" s="76" t="e">
        <v>#VALUE!</v>
      </c>
      <c r="C2520" s="43">
        <v>0</v>
      </c>
    </row>
    <row r="2521" spans="1:3" x14ac:dyDescent="0.25">
      <c r="A2521" s="31">
        <v>327329</v>
      </c>
      <c r="B2521" s="76" t="e">
        <v>#VALUE!</v>
      </c>
      <c r="C2521" s="43">
        <v>0</v>
      </c>
    </row>
    <row r="2522" spans="1:3" x14ac:dyDescent="0.25">
      <c r="A2522" s="31">
        <v>327365</v>
      </c>
      <c r="B2522" s="76" t="e">
        <v>#VALUE!</v>
      </c>
      <c r="C2522" s="43">
        <v>0</v>
      </c>
    </row>
    <row r="2523" spans="1:3" x14ac:dyDescent="0.25">
      <c r="A2523" s="31">
        <v>327285</v>
      </c>
      <c r="B2523" s="76" t="e">
        <v>#VALUE!</v>
      </c>
      <c r="C2523" s="43">
        <v>0</v>
      </c>
    </row>
    <row r="2524" spans="1:3" x14ac:dyDescent="0.25">
      <c r="A2524" s="31">
        <v>327223</v>
      </c>
      <c r="B2524" s="76" t="e">
        <v>#VALUE!</v>
      </c>
      <c r="C2524" s="43">
        <v>0</v>
      </c>
    </row>
    <row r="2525" spans="1:3" x14ac:dyDescent="0.25">
      <c r="A2525" s="31">
        <v>327341</v>
      </c>
      <c r="B2525" s="76" t="e">
        <v>#VALUE!</v>
      </c>
      <c r="C2525" s="43">
        <v>0</v>
      </c>
    </row>
    <row r="2526" spans="1:3" x14ac:dyDescent="0.25">
      <c r="A2526" s="31">
        <v>327289</v>
      </c>
      <c r="B2526" s="76" t="e">
        <v>#VALUE!</v>
      </c>
      <c r="C2526" s="43">
        <v>0</v>
      </c>
    </row>
    <row r="2527" spans="1:3" x14ac:dyDescent="0.25">
      <c r="A2527" s="31">
        <v>327267</v>
      </c>
      <c r="B2527" s="76" t="e">
        <v>#VALUE!</v>
      </c>
      <c r="C2527" s="43">
        <v>0</v>
      </c>
    </row>
    <row r="2528" spans="1:3" x14ac:dyDescent="0.25">
      <c r="A2528" s="31">
        <v>327309</v>
      </c>
      <c r="B2528" s="76" t="e">
        <v>#VALUE!</v>
      </c>
      <c r="C2528" s="43">
        <v>0</v>
      </c>
    </row>
    <row r="2529" spans="1:3" x14ac:dyDescent="0.25">
      <c r="A2529" s="31">
        <v>327243</v>
      </c>
      <c r="B2529" s="76" t="e">
        <v>#VALUE!</v>
      </c>
      <c r="C2529" s="43">
        <v>0</v>
      </c>
    </row>
    <row r="2530" spans="1:3" x14ac:dyDescent="0.25">
      <c r="A2530" s="31">
        <v>327361</v>
      </c>
      <c r="B2530" s="76" t="e">
        <v>#VALUE!</v>
      </c>
      <c r="C2530" s="43">
        <v>0</v>
      </c>
    </row>
    <row r="2531" spans="1:3" x14ac:dyDescent="0.25">
      <c r="A2531" s="31">
        <v>327381</v>
      </c>
      <c r="B2531" s="76" t="e">
        <v>#VALUE!</v>
      </c>
      <c r="C2531" s="43">
        <v>0</v>
      </c>
    </row>
    <row r="2532" spans="1:3" x14ac:dyDescent="0.25">
      <c r="A2532" s="31">
        <v>327211</v>
      </c>
      <c r="B2532" s="76" t="e">
        <v>#VALUE!</v>
      </c>
      <c r="C2532" s="43">
        <v>0</v>
      </c>
    </row>
    <row r="2533" spans="1:3" x14ac:dyDescent="0.25">
      <c r="A2533" s="31">
        <v>327305</v>
      </c>
      <c r="B2533" s="76" t="e">
        <v>#VALUE!</v>
      </c>
      <c r="C2533" s="43">
        <v>0</v>
      </c>
    </row>
    <row r="2534" spans="1:3" x14ac:dyDescent="0.25">
      <c r="A2534" s="31">
        <v>327247</v>
      </c>
      <c r="B2534" s="76" t="e">
        <v>#VALUE!</v>
      </c>
      <c r="C2534" s="43">
        <v>0</v>
      </c>
    </row>
    <row r="2535" spans="1:3" x14ac:dyDescent="0.25">
      <c r="A2535" s="31">
        <v>327321</v>
      </c>
      <c r="B2535" s="76" t="e">
        <v>#VALUE!</v>
      </c>
      <c r="C2535" s="43">
        <v>0</v>
      </c>
    </row>
    <row r="2536" spans="1:3" x14ac:dyDescent="0.25">
      <c r="A2536" s="31">
        <v>327353</v>
      </c>
      <c r="B2536" s="76" t="e">
        <v>#VALUE!</v>
      </c>
      <c r="C2536" s="43">
        <v>0</v>
      </c>
    </row>
    <row r="2537" spans="1:3" x14ac:dyDescent="0.25">
      <c r="A2537" s="31">
        <v>327349</v>
      </c>
      <c r="B2537" s="76" t="e">
        <v>#VALUE!</v>
      </c>
      <c r="C2537" s="43">
        <v>0</v>
      </c>
    </row>
    <row r="2538" spans="1:3" x14ac:dyDescent="0.25">
      <c r="A2538" s="31">
        <v>327277</v>
      </c>
      <c r="B2538" s="76" t="e">
        <v>#VALUE!</v>
      </c>
      <c r="C2538" s="43">
        <v>0</v>
      </c>
    </row>
    <row r="2539" spans="1:3" x14ac:dyDescent="0.25">
      <c r="A2539" s="31">
        <v>327377</v>
      </c>
      <c r="B2539" s="76" t="e">
        <v>#VALUE!</v>
      </c>
      <c r="C2539" s="43">
        <v>0</v>
      </c>
    </row>
    <row r="2540" spans="1:3" x14ac:dyDescent="0.25">
      <c r="A2540" s="31">
        <v>327235</v>
      </c>
      <c r="B2540" s="76" t="e">
        <v>#VALUE!</v>
      </c>
      <c r="C2540" s="43">
        <v>0</v>
      </c>
    </row>
    <row r="2541" spans="1:3" x14ac:dyDescent="0.25">
      <c r="A2541" s="31">
        <v>327313</v>
      </c>
      <c r="B2541" s="76" t="e">
        <v>#VALUE!</v>
      </c>
      <c r="C2541" s="43">
        <v>0</v>
      </c>
    </row>
    <row r="2542" spans="1:3" x14ac:dyDescent="0.25">
      <c r="A2542" s="31">
        <v>327219</v>
      </c>
      <c r="B2542" s="76" t="e">
        <v>#VALUE!</v>
      </c>
      <c r="C2542" s="43">
        <v>0</v>
      </c>
    </row>
    <row r="2543" spans="1:3" x14ac:dyDescent="0.25">
      <c r="A2543" s="31">
        <v>327297</v>
      </c>
      <c r="B2543" s="76" t="e">
        <v>#VALUE!</v>
      </c>
      <c r="C2543" s="43">
        <v>0</v>
      </c>
    </row>
    <row r="2544" spans="1:3" x14ac:dyDescent="0.25">
      <c r="A2544" s="31">
        <v>327325</v>
      </c>
      <c r="B2544" s="76" t="e">
        <v>#VALUE!</v>
      </c>
      <c r="C2544" s="43">
        <v>0</v>
      </c>
    </row>
    <row r="2545" spans="1:3" x14ac:dyDescent="0.25">
      <c r="A2545" s="31">
        <v>327345</v>
      </c>
      <c r="B2545" s="76" t="e">
        <v>#VALUE!</v>
      </c>
      <c r="C2545" s="43">
        <v>0</v>
      </c>
    </row>
    <row r="2546" spans="1:3" x14ac:dyDescent="0.25">
      <c r="A2546" s="31">
        <v>327203</v>
      </c>
      <c r="B2546" s="76" t="e">
        <v>#VALUE!</v>
      </c>
      <c r="C2546" s="43">
        <v>0</v>
      </c>
    </row>
    <row r="2547" spans="1:3" x14ac:dyDescent="0.25">
      <c r="A2547" s="31">
        <v>327369</v>
      </c>
      <c r="B2547" s="76" t="e">
        <v>#VALUE!</v>
      </c>
      <c r="C2547" s="43">
        <v>0</v>
      </c>
    </row>
    <row r="2548" spans="1:3" x14ac:dyDescent="0.25">
      <c r="A2548" s="31">
        <v>327293</v>
      </c>
      <c r="B2548" s="76" t="e">
        <v>#VALUE!</v>
      </c>
      <c r="C2548" s="43">
        <v>0</v>
      </c>
    </row>
    <row r="2549" spans="1:3" x14ac:dyDescent="0.25">
      <c r="A2549" s="31">
        <v>327333</v>
      </c>
      <c r="B2549" s="76" t="e">
        <v>#VALUE!</v>
      </c>
      <c r="C2549" s="43">
        <v>0</v>
      </c>
    </row>
    <row r="2550" spans="1:3" x14ac:dyDescent="0.25">
      <c r="A2550" s="31">
        <v>327239</v>
      </c>
      <c r="B2550" s="76" t="e">
        <v>#VALUE!</v>
      </c>
      <c r="C2550" s="43">
        <v>0</v>
      </c>
    </row>
    <row r="2551" spans="1:3" x14ac:dyDescent="0.25">
      <c r="A2551" s="31">
        <v>327301</v>
      </c>
      <c r="B2551" s="76" t="e">
        <v>#VALUE!</v>
      </c>
      <c r="C2551" s="43">
        <v>0</v>
      </c>
    </row>
    <row r="2552" spans="1:3" x14ac:dyDescent="0.25">
      <c r="A2552" s="31">
        <v>327255</v>
      </c>
      <c r="B2552" s="76" t="e">
        <v>#VALUE!</v>
      </c>
      <c r="C2552" s="43">
        <v>0</v>
      </c>
    </row>
    <row r="2553" spans="1:3" x14ac:dyDescent="0.25">
      <c r="A2553" s="31">
        <v>327227</v>
      </c>
      <c r="B2553" s="76" t="e">
        <v>#VALUE!</v>
      </c>
      <c r="C2553" s="43">
        <v>0</v>
      </c>
    </row>
    <row r="2554" spans="1:3" x14ac:dyDescent="0.25">
      <c r="A2554" s="31">
        <v>327231</v>
      </c>
      <c r="B2554" s="76" t="e">
        <v>#VALUE!</v>
      </c>
      <c r="C2554" s="43">
        <v>0</v>
      </c>
    </row>
    <row r="2555" spans="1:3" x14ac:dyDescent="0.25">
      <c r="A2555" s="31">
        <v>327207</v>
      </c>
      <c r="B2555" s="76" t="e">
        <v>#VALUE!</v>
      </c>
      <c r="C2555" s="43">
        <v>0</v>
      </c>
    </row>
    <row r="2556" spans="1:3" x14ac:dyDescent="0.25">
      <c r="A2556" s="31">
        <v>327263</v>
      </c>
      <c r="B2556" s="76" t="e">
        <v>#VALUE!</v>
      </c>
      <c r="C2556" s="43">
        <v>0</v>
      </c>
    </row>
    <row r="2557" spans="1:3" x14ac:dyDescent="0.25">
      <c r="A2557" s="31">
        <v>327317</v>
      </c>
      <c r="B2557" s="76" t="e">
        <v>#VALUE!</v>
      </c>
      <c r="C2557" s="43">
        <v>0</v>
      </c>
    </row>
    <row r="2558" spans="1:3" x14ac:dyDescent="0.25">
      <c r="A2558" s="31">
        <v>327357</v>
      </c>
      <c r="B2558" s="76" t="e">
        <v>#VALUE!</v>
      </c>
      <c r="C2558" s="43">
        <v>0</v>
      </c>
    </row>
    <row r="2559" spans="1:3" x14ac:dyDescent="0.25">
      <c r="A2559" s="31">
        <v>327259</v>
      </c>
      <c r="B2559" s="76" t="e">
        <v>#VALUE!</v>
      </c>
      <c r="C2559" s="43">
        <v>0</v>
      </c>
    </row>
    <row r="2560" spans="1:3" x14ac:dyDescent="0.25">
      <c r="A2560" s="31">
        <v>327199</v>
      </c>
      <c r="B2560" s="76" t="e">
        <v>#VALUE!</v>
      </c>
      <c r="C2560" s="43">
        <v>0</v>
      </c>
    </row>
    <row r="2561" spans="1:3" x14ac:dyDescent="0.25">
      <c r="A2561" s="31">
        <v>327190</v>
      </c>
      <c r="B2561" s="78" t="s">
        <v>2579</v>
      </c>
    </row>
    <row r="2562" spans="1:3" x14ac:dyDescent="0.25">
      <c r="A2562" s="31">
        <v>327736</v>
      </c>
      <c r="B2562" s="76" t="e">
        <v>#VALUE!</v>
      </c>
      <c r="C2562" s="43">
        <v>0</v>
      </c>
    </row>
    <row r="2563" spans="1:3" x14ac:dyDescent="0.25">
      <c r="A2563" s="31">
        <v>327418</v>
      </c>
      <c r="B2563" s="76" t="e">
        <v>#VALUE!</v>
      </c>
      <c r="C2563" s="43">
        <v>0</v>
      </c>
    </row>
    <row r="2564" spans="1:3" x14ac:dyDescent="0.25">
      <c r="A2564" s="31">
        <v>327552</v>
      </c>
      <c r="B2564" s="76" t="e">
        <v>#VALUE!</v>
      </c>
      <c r="C2564" s="43">
        <v>0</v>
      </c>
    </row>
    <row r="2565" spans="1:3" x14ac:dyDescent="0.25">
      <c r="A2565" s="31">
        <v>327536</v>
      </c>
      <c r="B2565" s="76" t="e">
        <v>#VALUE!</v>
      </c>
      <c r="C2565" s="43">
        <v>0</v>
      </c>
    </row>
    <row r="2566" spans="1:3" x14ac:dyDescent="0.25">
      <c r="A2566" s="31">
        <v>327490</v>
      </c>
      <c r="B2566" s="76" t="e">
        <v>#VALUE!</v>
      </c>
      <c r="C2566" s="43">
        <v>0</v>
      </c>
    </row>
    <row r="2567" spans="1:3" x14ac:dyDescent="0.25">
      <c r="A2567" s="31">
        <v>327664</v>
      </c>
      <c r="B2567" s="76" t="e">
        <v>#VALUE!</v>
      </c>
      <c r="C2567" s="43">
        <v>0</v>
      </c>
    </row>
    <row r="2568" spans="1:3" x14ac:dyDescent="0.25">
      <c r="A2568" s="31">
        <v>327648</v>
      </c>
      <c r="B2568" s="76" t="e">
        <v>#VALUE!</v>
      </c>
      <c r="C2568" s="43">
        <v>0</v>
      </c>
    </row>
    <row r="2569" spans="1:3" x14ac:dyDescent="0.25">
      <c r="A2569" s="31">
        <v>327720</v>
      </c>
      <c r="B2569" s="76" t="e">
        <v>#VALUE!</v>
      </c>
      <c r="C2569" s="43">
        <v>0</v>
      </c>
    </row>
    <row r="2570" spans="1:3" x14ac:dyDescent="0.25">
      <c r="A2570" s="31">
        <v>327560</v>
      </c>
      <c r="B2570" s="76" t="e">
        <v>#VALUE!</v>
      </c>
      <c r="C2570" s="43">
        <v>0</v>
      </c>
    </row>
    <row r="2571" spans="1:3" x14ac:dyDescent="0.25">
      <c r="A2571" s="31">
        <v>327434</v>
      </c>
      <c r="B2571" s="76" t="e">
        <v>#VALUE!</v>
      </c>
      <c r="C2571" s="43">
        <v>0</v>
      </c>
    </row>
    <row r="2572" spans="1:3" x14ac:dyDescent="0.25">
      <c r="A2572" s="31">
        <v>327672</v>
      </c>
      <c r="B2572" s="76" t="e">
        <v>#VALUE!</v>
      </c>
      <c r="C2572" s="43">
        <v>0</v>
      </c>
    </row>
    <row r="2573" spans="1:3" x14ac:dyDescent="0.25">
      <c r="A2573" s="31">
        <v>327568</v>
      </c>
      <c r="B2573" s="76" t="e">
        <v>#VALUE!</v>
      </c>
      <c r="C2573" s="43">
        <v>0</v>
      </c>
    </row>
    <row r="2574" spans="1:3" x14ac:dyDescent="0.25">
      <c r="A2574" s="31">
        <v>327522</v>
      </c>
      <c r="B2574" s="76" t="e">
        <v>#VALUE!</v>
      </c>
      <c r="C2574" s="43">
        <v>0</v>
      </c>
    </row>
    <row r="2575" spans="1:3" x14ac:dyDescent="0.25">
      <c r="A2575" s="31">
        <v>327608</v>
      </c>
      <c r="B2575" s="76" t="e">
        <v>#VALUE!</v>
      </c>
      <c r="C2575" s="43">
        <v>0</v>
      </c>
    </row>
    <row r="2576" spans="1:3" x14ac:dyDescent="0.25">
      <c r="A2576" s="31">
        <v>327474</v>
      </c>
      <c r="B2576" s="76" t="e">
        <v>#VALUE!</v>
      </c>
      <c r="C2576" s="43">
        <v>0</v>
      </c>
    </row>
    <row r="2577" spans="1:3" x14ac:dyDescent="0.25">
      <c r="A2577" s="31">
        <v>327712</v>
      </c>
      <c r="B2577" s="76" t="e">
        <v>#VALUE!</v>
      </c>
      <c r="C2577" s="43">
        <v>0</v>
      </c>
    </row>
    <row r="2578" spans="1:3" x14ac:dyDescent="0.25">
      <c r="A2578" s="31">
        <v>327752</v>
      </c>
      <c r="B2578" s="76" t="e">
        <v>#VALUE!</v>
      </c>
      <c r="C2578" s="43">
        <v>0</v>
      </c>
    </row>
    <row r="2579" spans="1:3" x14ac:dyDescent="0.25">
      <c r="A2579" s="31">
        <v>327410</v>
      </c>
      <c r="B2579" s="76" t="e">
        <v>#VALUE!</v>
      </c>
      <c r="C2579" s="43">
        <v>0</v>
      </c>
    </row>
    <row r="2580" spans="1:3" x14ac:dyDescent="0.25">
      <c r="A2580" s="31">
        <v>327600</v>
      </c>
      <c r="B2580" s="76" t="e">
        <v>#VALUE!</v>
      </c>
      <c r="C2580" s="43">
        <v>0</v>
      </c>
    </row>
    <row r="2581" spans="1:3" x14ac:dyDescent="0.25">
      <c r="A2581" s="31">
        <v>327482</v>
      </c>
      <c r="B2581" s="76" t="e">
        <v>#VALUE!</v>
      </c>
      <c r="C2581" s="43">
        <v>0</v>
      </c>
    </row>
    <row r="2582" spans="1:3" x14ac:dyDescent="0.25">
      <c r="A2582" s="31">
        <v>327632</v>
      </c>
      <c r="B2582" s="76" t="e">
        <v>#VALUE!</v>
      </c>
      <c r="C2582" s="43">
        <v>0</v>
      </c>
    </row>
    <row r="2583" spans="1:3" x14ac:dyDescent="0.25">
      <c r="A2583" s="31">
        <v>327696</v>
      </c>
      <c r="B2583" s="76" t="e">
        <v>#VALUE!</v>
      </c>
      <c r="C2583" s="43">
        <v>0</v>
      </c>
    </row>
    <row r="2584" spans="1:3" x14ac:dyDescent="0.25">
      <c r="A2584" s="31">
        <v>327688</v>
      </c>
      <c r="B2584" s="76" t="e">
        <v>#VALUE!</v>
      </c>
      <c r="C2584" s="43">
        <v>0</v>
      </c>
    </row>
    <row r="2585" spans="1:3" x14ac:dyDescent="0.25">
      <c r="A2585" s="31">
        <v>327544</v>
      </c>
      <c r="B2585" s="76" t="e">
        <v>#VALUE!</v>
      </c>
      <c r="C2585" s="43">
        <v>0</v>
      </c>
    </row>
    <row r="2586" spans="1:3" x14ac:dyDescent="0.25">
      <c r="A2586" s="31">
        <v>327744</v>
      </c>
      <c r="B2586" s="76" t="e">
        <v>#VALUE!</v>
      </c>
      <c r="C2586" s="43">
        <v>0</v>
      </c>
    </row>
    <row r="2587" spans="1:3" x14ac:dyDescent="0.25">
      <c r="A2587" s="31">
        <v>327458</v>
      </c>
      <c r="B2587" s="76" t="e">
        <v>#VALUE!</v>
      </c>
      <c r="C2587" s="43">
        <v>0</v>
      </c>
    </row>
    <row r="2588" spans="1:3" x14ac:dyDescent="0.25">
      <c r="A2588" s="31">
        <v>327616</v>
      </c>
      <c r="B2588" s="76" t="e">
        <v>#VALUE!</v>
      </c>
      <c r="C2588" s="43">
        <v>0</v>
      </c>
    </row>
    <row r="2589" spans="1:3" x14ac:dyDescent="0.25">
      <c r="A2589" s="31">
        <v>327426</v>
      </c>
      <c r="B2589" s="76" t="e">
        <v>#VALUE!</v>
      </c>
      <c r="C2589" s="43">
        <v>0</v>
      </c>
    </row>
    <row r="2590" spans="1:3" x14ac:dyDescent="0.25">
      <c r="A2590" s="31">
        <v>327584</v>
      </c>
      <c r="B2590" s="76" t="e">
        <v>#VALUE!</v>
      </c>
      <c r="C2590" s="43">
        <v>0</v>
      </c>
    </row>
    <row r="2591" spans="1:3" x14ac:dyDescent="0.25">
      <c r="A2591" s="31">
        <v>327640</v>
      </c>
      <c r="B2591" s="76" t="e">
        <v>#VALUE!</v>
      </c>
      <c r="C2591" s="43">
        <v>0</v>
      </c>
    </row>
    <row r="2592" spans="1:3" x14ac:dyDescent="0.25">
      <c r="A2592" s="31">
        <v>327680</v>
      </c>
      <c r="B2592" s="76" t="e">
        <v>#VALUE!</v>
      </c>
      <c r="C2592" s="43">
        <v>0</v>
      </c>
    </row>
    <row r="2593" spans="1:3" x14ac:dyDescent="0.25">
      <c r="A2593" s="31">
        <v>327394</v>
      </c>
      <c r="B2593" s="76" t="e">
        <v>#VALUE!</v>
      </c>
      <c r="C2593" s="43">
        <v>0</v>
      </c>
    </row>
    <row r="2594" spans="1:3" x14ac:dyDescent="0.25">
      <c r="A2594" s="31">
        <v>327728</v>
      </c>
      <c r="B2594" s="76" t="e">
        <v>#VALUE!</v>
      </c>
      <c r="C2594" s="43">
        <v>0</v>
      </c>
    </row>
    <row r="2595" spans="1:3" x14ac:dyDescent="0.25">
      <c r="A2595" s="31">
        <v>327576</v>
      </c>
      <c r="B2595" s="76" t="e">
        <v>#VALUE!</v>
      </c>
      <c r="C2595" s="43">
        <v>0</v>
      </c>
    </row>
    <row r="2596" spans="1:3" x14ac:dyDescent="0.25">
      <c r="A2596" s="31">
        <v>327656</v>
      </c>
      <c r="B2596" s="76" t="e">
        <v>#VALUE!</v>
      </c>
      <c r="C2596" s="43">
        <v>0</v>
      </c>
    </row>
    <row r="2597" spans="1:3" x14ac:dyDescent="0.25">
      <c r="A2597" s="31">
        <v>327466</v>
      </c>
      <c r="B2597" s="76" t="e">
        <v>#VALUE!</v>
      </c>
      <c r="C2597" s="43">
        <v>0</v>
      </c>
    </row>
    <row r="2598" spans="1:3" x14ac:dyDescent="0.25">
      <c r="A2598" s="31">
        <v>327592</v>
      </c>
      <c r="B2598" s="76" t="e">
        <v>#VALUE!</v>
      </c>
      <c r="C2598" s="43">
        <v>0</v>
      </c>
    </row>
    <row r="2599" spans="1:3" x14ac:dyDescent="0.25">
      <c r="A2599" s="31">
        <v>327498</v>
      </c>
      <c r="B2599" s="76" t="e">
        <v>#VALUE!</v>
      </c>
      <c r="C2599" s="43">
        <v>0</v>
      </c>
    </row>
    <row r="2600" spans="1:3" x14ac:dyDescent="0.25">
      <c r="A2600" s="31">
        <v>327442</v>
      </c>
      <c r="B2600" s="76" t="e">
        <v>#VALUE!</v>
      </c>
      <c r="C2600" s="43">
        <v>0</v>
      </c>
    </row>
    <row r="2601" spans="1:3" x14ac:dyDescent="0.25">
      <c r="A2601" s="31">
        <v>327450</v>
      </c>
      <c r="B2601" s="76" t="e">
        <v>#VALUE!</v>
      </c>
      <c r="C2601" s="43">
        <v>0</v>
      </c>
    </row>
    <row r="2602" spans="1:3" x14ac:dyDescent="0.25">
      <c r="A2602" s="31">
        <v>327402</v>
      </c>
      <c r="B2602" s="76" t="e">
        <v>#VALUE!</v>
      </c>
      <c r="C2602" s="43">
        <v>0</v>
      </c>
    </row>
    <row r="2603" spans="1:3" x14ac:dyDescent="0.25">
      <c r="A2603" s="31">
        <v>327514</v>
      </c>
      <c r="B2603" s="76" t="e">
        <v>#VALUE!</v>
      </c>
      <c r="C2603" s="43">
        <v>0</v>
      </c>
    </row>
    <row r="2604" spans="1:3" x14ac:dyDescent="0.25">
      <c r="A2604" s="31">
        <v>327624</v>
      </c>
      <c r="B2604" s="76" t="e">
        <v>#VALUE!</v>
      </c>
      <c r="C2604" s="43">
        <v>0</v>
      </c>
    </row>
    <row r="2605" spans="1:3" x14ac:dyDescent="0.25">
      <c r="A2605" s="31">
        <v>327704</v>
      </c>
      <c r="B2605" s="76" t="e">
        <v>#VALUE!</v>
      </c>
      <c r="C2605" s="43">
        <v>0</v>
      </c>
    </row>
    <row r="2606" spans="1:3" x14ac:dyDescent="0.25">
      <c r="A2606" s="31">
        <v>327506</v>
      </c>
      <c r="B2606" s="76" t="e">
        <v>#VALUE!</v>
      </c>
      <c r="C2606" s="43">
        <v>0</v>
      </c>
    </row>
    <row r="2607" spans="1:3" x14ac:dyDescent="0.25">
      <c r="A2607" s="31">
        <v>327386</v>
      </c>
      <c r="B2607" s="76" t="e">
        <v>#VALUE!</v>
      </c>
      <c r="C2607" s="43">
        <v>0</v>
      </c>
    </row>
    <row r="2608" spans="1:3" x14ac:dyDescent="0.25">
      <c r="A2608" s="31">
        <v>327194</v>
      </c>
      <c r="B2608" s="78" t="s">
        <v>2579</v>
      </c>
    </row>
    <row r="2609" spans="1:3" x14ac:dyDescent="0.25">
      <c r="A2609" s="31">
        <v>327740</v>
      </c>
      <c r="B2609" s="76" t="e">
        <v>#VALUE!</v>
      </c>
      <c r="C2609" s="43">
        <v>0</v>
      </c>
    </row>
    <row r="2610" spans="1:3" x14ac:dyDescent="0.25">
      <c r="A2610" s="31">
        <v>327422</v>
      </c>
      <c r="B2610" s="76" t="e">
        <v>#VALUE!</v>
      </c>
      <c r="C2610" s="43">
        <v>0</v>
      </c>
    </row>
    <row r="2611" spans="1:3" x14ac:dyDescent="0.25">
      <c r="A2611" s="31">
        <v>327556</v>
      </c>
      <c r="B2611" s="76" t="e">
        <v>#VALUE!</v>
      </c>
      <c r="C2611" s="43">
        <v>0</v>
      </c>
    </row>
    <row r="2612" spans="1:3" x14ac:dyDescent="0.25">
      <c r="A2612" s="31">
        <v>327540</v>
      </c>
      <c r="B2612" s="76" t="e">
        <v>#VALUE!</v>
      </c>
      <c r="C2612" s="43">
        <v>0</v>
      </c>
    </row>
    <row r="2613" spans="1:3" x14ac:dyDescent="0.25">
      <c r="A2613" s="31">
        <v>327494</v>
      </c>
      <c r="B2613" s="76" t="e">
        <v>#VALUE!</v>
      </c>
      <c r="C2613" s="43">
        <v>0</v>
      </c>
    </row>
    <row r="2614" spans="1:3" x14ac:dyDescent="0.25">
      <c r="A2614" s="31">
        <v>327668</v>
      </c>
      <c r="B2614" s="76" t="e">
        <v>#VALUE!</v>
      </c>
      <c r="C2614" s="43">
        <v>0</v>
      </c>
    </row>
    <row r="2615" spans="1:3" x14ac:dyDescent="0.25">
      <c r="A2615" s="31">
        <v>327652</v>
      </c>
      <c r="B2615" s="76" t="e">
        <v>#VALUE!</v>
      </c>
      <c r="C2615" s="43">
        <v>0</v>
      </c>
    </row>
    <row r="2616" spans="1:3" x14ac:dyDescent="0.25">
      <c r="A2616" s="31">
        <v>327724</v>
      </c>
      <c r="B2616" s="76" t="e">
        <v>#VALUE!</v>
      </c>
      <c r="C2616" s="43">
        <v>0</v>
      </c>
    </row>
    <row r="2617" spans="1:3" x14ac:dyDescent="0.25">
      <c r="A2617" s="31">
        <v>327564</v>
      </c>
      <c r="B2617" s="76" t="e">
        <v>#VALUE!</v>
      </c>
      <c r="C2617" s="43">
        <v>0</v>
      </c>
    </row>
    <row r="2618" spans="1:3" x14ac:dyDescent="0.25">
      <c r="A2618" s="31">
        <v>327438</v>
      </c>
      <c r="B2618" s="76" t="e">
        <v>#VALUE!</v>
      </c>
      <c r="C2618" s="43">
        <v>0</v>
      </c>
    </row>
    <row r="2619" spans="1:3" x14ac:dyDescent="0.25">
      <c r="A2619" s="31">
        <v>327676</v>
      </c>
      <c r="B2619" s="76" t="e">
        <v>#VALUE!</v>
      </c>
      <c r="C2619" s="43">
        <v>0</v>
      </c>
    </row>
    <row r="2620" spans="1:3" x14ac:dyDescent="0.25">
      <c r="A2620" s="31">
        <v>327572</v>
      </c>
      <c r="B2620" s="76" t="e">
        <v>#VALUE!</v>
      </c>
      <c r="C2620" s="43">
        <v>0</v>
      </c>
    </row>
    <row r="2621" spans="1:3" x14ac:dyDescent="0.25">
      <c r="A2621" s="31">
        <v>327526</v>
      </c>
      <c r="B2621" s="76" t="e">
        <v>#VALUE!</v>
      </c>
      <c r="C2621" s="43">
        <v>0</v>
      </c>
    </row>
    <row r="2622" spans="1:3" x14ac:dyDescent="0.25">
      <c r="A2622" s="31">
        <v>327612</v>
      </c>
      <c r="B2622" s="76" t="e">
        <v>#VALUE!</v>
      </c>
      <c r="C2622" s="43">
        <v>0</v>
      </c>
    </row>
    <row r="2623" spans="1:3" x14ac:dyDescent="0.25">
      <c r="A2623" s="31">
        <v>327478</v>
      </c>
      <c r="B2623" s="76" t="e">
        <v>#VALUE!</v>
      </c>
      <c r="C2623" s="43">
        <v>0</v>
      </c>
    </row>
    <row r="2624" spans="1:3" x14ac:dyDescent="0.25">
      <c r="A2624" s="31">
        <v>327716</v>
      </c>
      <c r="B2624" s="76" t="e">
        <v>#VALUE!</v>
      </c>
      <c r="C2624" s="43">
        <v>0</v>
      </c>
    </row>
    <row r="2625" spans="1:3" x14ac:dyDescent="0.25">
      <c r="A2625" s="31">
        <v>327756</v>
      </c>
      <c r="B2625" s="76" t="e">
        <v>#VALUE!</v>
      </c>
      <c r="C2625" s="43">
        <v>0</v>
      </c>
    </row>
    <row r="2626" spans="1:3" x14ac:dyDescent="0.25">
      <c r="A2626" s="31">
        <v>327414</v>
      </c>
      <c r="B2626" s="76" t="e">
        <v>#VALUE!</v>
      </c>
      <c r="C2626" s="43">
        <v>0</v>
      </c>
    </row>
    <row r="2627" spans="1:3" x14ac:dyDescent="0.25">
      <c r="A2627" s="31">
        <v>327604</v>
      </c>
      <c r="B2627" s="76" t="e">
        <v>#VALUE!</v>
      </c>
      <c r="C2627" s="43">
        <v>0</v>
      </c>
    </row>
    <row r="2628" spans="1:3" x14ac:dyDescent="0.25">
      <c r="A2628" s="31">
        <v>327486</v>
      </c>
      <c r="B2628" s="76" t="e">
        <v>#VALUE!</v>
      </c>
      <c r="C2628" s="43">
        <v>0</v>
      </c>
    </row>
    <row r="2629" spans="1:3" x14ac:dyDescent="0.25">
      <c r="A2629" s="31">
        <v>327636</v>
      </c>
      <c r="B2629" s="76" t="e">
        <v>#VALUE!</v>
      </c>
      <c r="C2629" s="43">
        <v>0</v>
      </c>
    </row>
    <row r="2630" spans="1:3" x14ac:dyDescent="0.25">
      <c r="A2630" s="31">
        <v>327700</v>
      </c>
      <c r="B2630" s="76" t="e">
        <v>#VALUE!</v>
      </c>
      <c r="C2630" s="43">
        <v>0</v>
      </c>
    </row>
    <row r="2631" spans="1:3" x14ac:dyDescent="0.25">
      <c r="A2631" s="31">
        <v>327692</v>
      </c>
      <c r="B2631" s="76" t="e">
        <v>#VALUE!</v>
      </c>
      <c r="C2631" s="43">
        <v>0</v>
      </c>
    </row>
    <row r="2632" spans="1:3" x14ac:dyDescent="0.25">
      <c r="A2632" s="31">
        <v>327548</v>
      </c>
      <c r="B2632" s="76" t="e">
        <v>#VALUE!</v>
      </c>
      <c r="C2632" s="43">
        <v>0</v>
      </c>
    </row>
    <row r="2633" spans="1:3" x14ac:dyDescent="0.25">
      <c r="A2633" s="31">
        <v>327748</v>
      </c>
      <c r="B2633" s="76" t="e">
        <v>#VALUE!</v>
      </c>
      <c r="C2633" s="43">
        <v>0</v>
      </c>
    </row>
    <row r="2634" spans="1:3" x14ac:dyDescent="0.25">
      <c r="A2634" s="31">
        <v>327462</v>
      </c>
      <c r="B2634" s="76" t="e">
        <v>#VALUE!</v>
      </c>
      <c r="C2634" s="43">
        <v>0</v>
      </c>
    </row>
    <row r="2635" spans="1:3" x14ac:dyDescent="0.25">
      <c r="A2635" s="31">
        <v>327620</v>
      </c>
      <c r="B2635" s="76" t="e">
        <v>#VALUE!</v>
      </c>
      <c r="C2635" s="43">
        <v>0</v>
      </c>
    </row>
    <row r="2636" spans="1:3" x14ac:dyDescent="0.25">
      <c r="A2636" s="31">
        <v>327430</v>
      </c>
      <c r="B2636" s="76" t="e">
        <v>#VALUE!</v>
      </c>
      <c r="C2636" s="43">
        <v>0</v>
      </c>
    </row>
    <row r="2637" spans="1:3" x14ac:dyDescent="0.25">
      <c r="A2637" s="31">
        <v>327588</v>
      </c>
      <c r="B2637" s="76" t="e">
        <v>#VALUE!</v>
      </c>
      <c r="C2637" s="43">
        <v>0</v>
      </c>
    </row>
    <row r="2638" spans="1:3" x14ac:dyDescent="0.25">
      <c r="A2638" s="31">
        <v>327644</v>
      </c>
      <c r="B2638" s="76" t="e">
        <v>#VALUE!</v>
      </c>
      <c r="C2638" s="43">
        <v>0</v>
      </c>
    </row>
    <row r="2639" spans="1:3" x14ac:dyDescent="0.25">
      <c r="A2639" s="31">
        <v>327684</v>
      </c>
      <c r="B2639" s="76" t="e">
        <v>#VALUE!</v>
      </c>
      <c r="C2639" s="43">
        <v>0</v>
      </c>
    </row>
    <row r="2640" spans="1:3" x14ac:dyDescent="0.25">
      <c r="A2640" s="31">
        <v>327398</v>
      </c>
      <c r="B2640" s="76" t="e">
        <v>#VALUE!</v>
      </c>
      <c r="C2640" s="43">
        <v>0</v>
      </c>
    </row>
    <row r="2641" spans="1:3" x14ac:dyDescent="0.25">
      <c r="A2641" s="31">
        <v>327732</v>
      </c>
      <c r="B2641" s="76" t="e">
        <v>#VALUE!</v>
      </c>
      <c r="C2641" s="43">
        <v>0</v>
      </c>
    </row>
    <row r="2642" spans="1:3" x14ac:dyDescent="0.25">
      <c r="A2642" s="31">
        <v>327580</v>
      </c>
      <c r="B2642" s="76" t="e">
        <v>#VALUE!</v>
      </c>
      <c r="C2642" s="43">
        <v>0</v>
      </c>
    </row>
    <row r="2643" spans="1:3" x14ac:dyDescent="0.25">
      <c r="A2643" s="31">
        <v>327660</v>
      </c>
      <c r="B2643" s="76" t="e">
        <v>#VALUE!</v>
      </c>
      <c r="C2643" s="43">
        <v>0</v>
      </c>
    </row>
    <row r="2644" spans="1:3" x14ac:dyDescent="0.25">
      <c r="A2644" s="31">
        <v>327470</v>
      </c>
      <c r="B2644" s="76" t="e">
        <v>#VALUE!</v>
      </c>
      <c r="C2644" s="43">
        <v>0</v>
      </c>
    </row>
    <row r="2645" spans="1:3" x14ac:dyDescent="0.25">
      <c r="A2645" s="31">
        <v>327596</v>
      </c>
      <c r="B2645" s="76" t="e">
        <v>#VALUE!</v>
      </c>
      <c r="C2645" s="43">
        <v>0</v>
      </c>
    </row>
    <row r="2646" spans="1:3" x14ac:dyDescent="0.25">
      <c r="A2646" s="31">
        <v>327502</v>
      </c>
      <c r="B2646" s="76" t="e">
        <v>#VALUE!</v>
      </c>
      <c r="C2646" s="43">
        <v>0</v>
      </c>
    </row>
    <row r="2647" spans="1:3" x14ac:dyDescent="0.25">
      <c r="A2647" s="31">
        <v>327446</v>
      </c>
      <c r="B2647" s="76" t="e">
        <v>#VALUE!</v>
      </c>
      <c r="C2647" s="43">
        <v>0</v>
      </c>
    </row>
    <row r="2648" spans="1:3" x14ac:dyDescent="0.25">
      <c r="A2648" s="31">
        <v>327454</v>
      </c>
      <c r="B2648" s="76" t="e">
        <v>#VALUE!</v>
      </c>
      <c r="C2648" s="43">
        <v>0</v>
      </c>
    </row>
    <row r="2649" spans="1:3" x14ac:dyDescent="0.25">
      <c r="A2649" s="31">
        <v>327406</v>
      </c>
      <c r="B2649" s="76" t="e">
        <v>#VALUE!</v>
      </c>
      <c r="C2649" s="43">
        <v>0</v>
      </c>
    </row>
    <row r="2650" spans="1:3" x14ac:dyDescent="0.25">
      <c r="A2650" s="31">
        <v>327518</v>
      </c>
      <c r="B2650" s="76" t="e">
        <v>#VALUE!</v>
      </c>
      <c r="C2650" s="43">
        <v>0</v>
      </c>
    </row>
    <row r="2651" spans="1:3" x14ac:dyDescent="0.25">
      <c r="A2651" s="31">
        <v>327628</v>
      </c>
      <c r="B2651" s="76" t="e">
        <v>#VALUE!</v>
      </c>
      <c r="C2651" s="43">
        <v>0</v>
      </c>
    </row>
    <row r="2652" spans="1:3" x14ac:dyDescent="0.25">
      <c r="A2652" s="31">
        <v>327708</v>
      </c>
      <c r="B2652" s="76" t="e">
        <v>#VALUE!</v>
      </c>
      <c r="C2652" s="43">
        <v>0</v>
      </c>
    </row>
    <row r="2653" spans="1:3" x14ac:dyDescent="0.25">
      <c r="A2653" s="31">
        <v>327510</v>
      </c>
      <c r="B2653" s="76" t="e">
        <v>#VALUE!</v>
      </c>
      <c r="C2653" s="43">
        <v>0</v>
      </c>
    </row>
    <row r="2654" spans="1:3" x14ac:dyDescent="0.25">
      <c r="A2654" s="31">
        <v>327390</v>
      </c>
      <c r="B2654" s="76" t="e">
        <v>#VALUE!</v>
      </c>
      <c r="C2654" s="43">
        <v>0</v>
      </c>
    </row>
    <row r="2655" spans="1:3" x14ac:dyDescent="0.25">
      <c r="A2655" s="31">
        <v>327186</v>
      </c>
      <c r="B2655" s="78" t="s">
        <v>2579</v>
      </c>
    </row>
    <row r="2656" spans="1:3" x14ac:dyDescent="0.25">
      <c r="A2656" s="31">
        <v>327372</v>
      </c>
      <c r="B2656" s="76" t="e">
        <v>#VALUE!</v>
      </c>
      <c r="C2656" s="43">
        <v>0</v>
      </c>
    </row>
    <row r="2657" spans="1:3" x14ac:dyDescent="0.25">
      <c r="A2657" s="31">
        <v>327214</v>
      </c>
      <c r="B2657" s="76" t="e">
        <v>#VALUE!</v>
      </c>
      <c r="C2657" s="43">
        <v>0</v>
      </c>
    </row>
    <row r="2658" spans="1:3" x14ac:dyDescent="0.25">
      <c r="A2658" s="31">
        <v>327280</v>
      </c>
      <c r="B2658" s="76" t="e">
        <v>#VALUE!</v>
      </c>
      <c r="C2658" s="43">
        <v>0</v>
      </c>
    </row>
    <row r="2659" spans="1:3" x14ac:dyDescent="0.25">
      <c r="A2659" s="31">
        <v>327272</v>
      </c>
      <c r="B2659" s="76" t="e">
        <v>#VALUE!</v>
      </c>
      <c r="C2659" s="43">
        <v>0</v>
      </c>
    </row>
    <row r="2660" spans="1:3" x14ac:dyDescent="0.25">
      <c r="A2660" s="31">
        <v>327250</v>
      </c>
      <c r="B2660" s="76" t="e">
        <v>#VALUE!</v>
      </c>
      <c r="C2660" s="43">
        <v>0</v>
      </c>
    </row>
    <row r="2661" spans="1:3" x14ac:dyDescent="0.25">
      <c r="A2661" s="31">
        <v>327336</v>
      </c>
      <c r="B2661" s="76" t="e">
        <v>#VALUE!</v>
      </c>
      <c r="C2661" s="43">
        <v>0</v>
      </c>
    </row>
    <row r="2662" spans="1:3" x14ac:dyDescent="0.25">
      <c r="A2662" s="31">
        <v>327328</v>
      </c>
      <c r="B2662" s="76" t="e">
        <v>#VALUE!</v>
      </c>
      <c r="C2662" s="43">
        <v>0</v>
      </c>
    </row>
    <row r="2663" spans="1:3" x14ac:dyDescent="0.25">
      <c r="A2663" s="31">
        <v>327364</v>
      </c>
      <c r="B2663" s="76" t="e">
        <v>#VALUE!</v>
      </c>
      <c r="C2663" s="43">
        <v>0</v>
      </c>
    </row>
    <row r="2664" spans="1:3" x14ac:dyDescent="0.25">
      <c r="A2664" s="31">
        <v>327284</v>
      </c>
      <c r="B2664" s="76" t="e">
        <v>#VALUE!</v>
      </c>
      <c r="C2664" s="43">
        <v>0</v>
      </c>
    </row>
    <row r="2665" spans="1:3" x14ac:dyDescent="0.25">
      <c r="A2665" s="31">
        <v>327222</v>
      </c>
      <c r="B2665" s="76" t="e">
        <v>#VALUE!</v>
      </c>
      <c r="C2665" s="43">
        <v>0</v>
      </c>
    </row>
    <row r="2666" spans="1:3" x14ac:dyDescent="0.25">
      <c r="A2666" s="31">
        <v>327340</v>
      </c>
      <c r="B2666" s="76" t="e">
        <v>#VALUE!</v>
      </c>
      <c r="C2666" s="43">
        <v>0</v>
      </c>
    </row>
    <row r="2667" spans="1:3" x14ac:dyDescent="0.25">
      <c r="A2667" s="31">
        <v>327288</v>
      </c>
      <c r="B2667" s="76" t="e">
        <v>#VALUE!</v>
      </c>
      <c r="C2667" s="43">
        <v>0</v>
      </c>
    </row>
    <row r="2668" spans="1:3" x14ac:dyDescent="0.25">
      <c r="A2668" s="31">
        <v>327266</v>
      </c>
      <c r="B2668" s="76" t="e">
        <v>#VALUE!</v>
      </c>
      <c r="C2668" s="43">
        <v>0</v>
      </c>
    </row>
    <row r="2669" spans="1:3" x14ac:dyDescent="0.25">
      <c r="A2669" s="31">
        <v>327308</v>
      </c>
      <c r="B2669" s="76" t="e">
        <v>#VALUE!</v>
      </c>
      <c r="C2669" s="43">
        <v>0</v>
      </c>
    </row>
    <row r="2670" spans="1:3" x14ac:dyDescent="0.25">
      <c r="A2670" s="31">
        <v>327242</v>
      </c>
      <c r="B2670" s="76" t="e">
        <v>#VALUE!</v>
      </c>
      <c r="C2670" s="43">
        <v>0</v>
      </c>
    </row>
    <row r="2671" spans="1:3" x14ac:dyDescent="0.25">
      <c r="A2671" s="31">
        <v>327360</v>
      </c>
      <c r="B2671" s="76" t="e">
        <v>#VALUE!</v>
      </c>
      <c r="C2671" s="43">
        <v>0</v>
      </c>
    </row>
    <row r="2672" spans="1:3" x14ac:dyDescent="0.25">
      <c r="A2672" s="31">
        <v>327380</v>
      </c>
      <c r="B2672" s="76" t="e">
        <v>#VALUE!</v>
      </c>
      <c r="C2672" s="43">
        <v>0</v>
      </c>
    </row>
    <row r="2673" spans="1:3" x14ac:dyDescent="0.25">
      <c r="A2673" s="31">
        <v>327210</v>
      </c>
      <c r="B2673" s="76" t="e">
        <v>#VALUE!</v>
      </c>
      <c r="C2673" s="43">
        <v>0</v>
      </c>
    </row>
    <row r="2674" spans="1:3" x14ac:dyDescent="0.25">
      <c r="A2674" s="31">
        <v>327304</v>
      </c>
      <c r="B2674" s="76" t="e">
        <v>#VALUE!</v>
      </c>
      <c r="C2674" s="43">
        <v>0</v>
      </c>
    </row>
    <row r="2675" spans="1:3" x14ac:dyDescent="0.25">
      <c r="A2675" s="31">
        <v>327246</v>
      </c>
      <c r="B2675" s="76" t="e">
        <v>#VALUE!</v>
      </c>
      <c r="C2675" s="43">
        <v>0</v>
      </c>
    </row>
    <row r="2676" spans="1:3" x14ac:dyDescent="0.25">
      <c r="A2676" s="31">
        <v>327320</v>
      </c>
      <c r="B2676" s="76" t="e">
        <v>#VALUE!</v>
      </c>
      <c r="C2676" s="43">
        <v>0</v>
      </c>
    </row>
    <row r="2677" spans="1:3" x14ac:dyDescent="0.25">
      <c r="A2677" s="31">
        <v>327352</v>
      </c>
      <c r="B2677" s="76" t="e">
        <v>#VALUE!</v>
      </c>
      <c r="C2677" s="43">
        <v>0</v>
      </c>
    </row>
    <row r="2678" spans="1:3" x14ac:dyDescent="0.25">
      <c r="A2678" s="31">
        <v>327348</v>
      </c>
      <c r="B2678" s="76" t="e">
        <v>#VALUE!</v>
      </c>
      <c r="C2678" s="43">
        <v>0</v>
      </c>
    </row>
    <row r="2679" spans="1:3" x14ac:dyDescent="0.25">
      <c r="A2679" s="31">
        <v>327276</v>
      </c>
      <c r="B2679" s="76" t="e">
        <v>#VALUE!</v>
      </c>
      <c r="C2679" s="43">
        <v>0</v>
      </c>
    </row>
    <row r="2680" spans="1:3" x14ac:dyDescent="0.25">
      <c r="A2680" s="31">
        <v>327376</v>
      </c>
      <c r="B2680" s="76" t="e">
        <v>#VALUE!</v>
      </c>
      <c r="C2680" s="43">
        <v>0</v>
      </c>
    </row>
    <row r="2681" spans="1:3" x14ac:dyDescent="0.25">
      <c r="A2681" s="31">
        <v>327234</v>
      </c>
      <c r="B2681" s="76" t="e">
        <v>#VALUE!</v>
      </c>
      <c r="C2681" s="43">
        <v>0</v>
      </c>
    </row>
    <row r="2682" spans="1:3" x14ac:dyDescent="0.25">
      <c r="A2682" s="31">
        <v>327312</v>
      </c>
      <c r="B2682" s="76" t="e">
        <v>#VALUE!</v>
      </c>
      <c r="C2682" s="43">
        <v>0</v>
      </c>
    </row>
    <row r="2683" spans="1:3" x14ac:dyDescent="0.25">
      <c r="A2683" s="31">
        <v>327218</v>
      </c>
      <c r="B2683" s="76" t="e">
        <v>#VALUE!</v>
      </c>
      <c r="C2683" s="43">
        <v>0</v>
      </c>
    </row>
    <row r="2684" spans="1:3" x14ac:dyDescent="0.25">
      <c r="A2684" s="31">
        <v>327296</v>
      </c>
      <c r="B2684" s="76" t="e">
        <v>#VALUE!</v>
      </c>
      <c r="C2684" s="43">
        <v>0</v>
      </c>
    </row>
    <row r="2685" spans="1:3" x14ac:dyDescent="0.25">
      <c r="A2685" s="31">
        <v>327324</v>
      </c>
      <c r="B2685" s="76" t="e">
        <v>#VALUE!</v>
      </c>
      <c r="C2685" s="43">
        <v>0</v>
      </c>
    </row>
    <row r="2686" spans="1:3" x14ac:dyDescent="0.25">
      <c r="A2686" s="31">
        <v>327344</v>
      </c>
      <c r="B2686" s="76" t="e">
        <v>#VALUE!</v>
      </c>
      <c r="C2686" s="43">
        <v>0</v>
      </c>
    </row>
    <row r="2687" spans="1:3" x14ac:dyDescent="0.25">
      <c r="A2687" s="31">
        <v>327202</v>
      </c>
      <c r="B2687" s="76" t="e">
        <v>#VALUE!</v>
      </c>
      <c r="C2687" s="43">
        <v>0</v>
      </c>
    </row>
    <row r="2688" spans="1:3" x14ac:dyDescent="0.25">
      <c r="A2688" s="31">
        <v>327368</v>
      </c>
      <c r="B2688" s="76" t="e">
        <v>#VALUE!</v>
      </c>
      <c r="C2688" s="43">
        <v>0</v>
      </c>
    </row>
    <row r="2689" spans="1:3" x14ac:dyDescent="0.25">
      <c r="A2689" s="31">
        <v>327292</v>
      </c>
      <c r="B2689" s="76" t="e">
        <v>#VALUE!</v>
      </c>
      <c r="C2689" s="43">
        <v>0</v>
      </c>
    </row>
    <row r="2690" spans="1:3" x14ac:dyDescent="0.25">
      <c r="A2690" s="31">
        <v>327332</v>
      </c>
      <c r="B2690" s="76" t="e">
        <v>#VALUE!</v>
      </c>
      <c r="C2690" s="43">
        <v>0</v>
      </c>
    </row>
    <row r="2691" spans="1:3" x14ac:dyDescent="0.25">
      <c r="A2691" s="31">
        <v>327238</v>
      </c>
      <c r="B2691" s="76" t="e">
        <v>#VALUE!</v>
      </c>
      <c r="C2691" s="43">
        <v>0</v>
      </c>
    </row>
    <row r="2692" spans="1:3" x14ac:dyDescent="0.25">
      <c r="A2692" s="31">
        <v>327300</v>
      </c>
      <c r="B2692" s="76" t="e">
        <v>#VALUE!</v>
      </c>
      <c r="C2692" s="43">
        <v>0</v>
      </c>
    </row>
    <row r="2693" spans="1:3" x14ac:dyDescent="0.25">
      <c r="A2693" s="31">
        <v>327254</v>
      </c>
      <c r="B2693" s="76" t="e">
        <v>#VALUE!</v>
      </c>
      <c r="C2693" s="43">
        <v>0</v>
      </c>
    </row>
    <row r="2694" spans="1:3" x14ac:dyDescent="0.25">
      <c r="A2694" s="31">
        <v>327226</v>
      </c>
      <c r="B2694" s="76" t="e">
        <v>#VALUE!</v>
      </c>
      <c r="C2694" s="43">
        <v>0</v>
      </c>
    </row>
    <row r="2695" spans="1:3" x14ac:dyDescent="0.25">
      <c r="A2695" s="31">
        <v>327230</v>
      </c>
      <c r="B2695" s="76" t="e">
        <v>#VALUE!</v>
      </c>
      <c r="C2695" s="43">
        <v>0</v>
      </c>
    </row>
    <row r="2696" spans="1:3" x14ac:dyDescent="0.25">
      <c r="A2696" s="31">
        <v>327206</v>
      </c>
      <c r="B2696" s="76" t="e">
        <v>#VALUE!</v>
      </c>
      <c r="C2696" s="43">
        <v>0</v>
      </c>
    </row>
    <row r="2697" spans="1:3" x14ac:dyDescent="0.25">
      <c r="A2697" s="31">
        <v>327262</v>
      </c>
      <c r="B2697" s="76" t="e">
        <v>#VALUE!</v>
      </c>
      <c r="C2697" s="43">
        <v>0</v>
      </c>
    </row>
    <row r="2698" spans="1:3" x14ac:dyDescent="0.25">
      <c r="A2698" s="31">
        <v>327316</v>
      </c>
      <c r="B2698" s="76" t="e">
        <v>#VALUE!</v>
      </c>
      <c r="C2698" s="43">
        <v>0</v>
      </c>
    </row>
    <row r="2699" spans="1:3" x14ac:dyDescent="0.25">
      <c r="A2699" s="31">
        <v>327356</v>
      </c>
      <c r="B2699" s="76" t="e">
        <v>#VALUE!</v>
      </c>
      <c r="C2699" s="43">
        <v>0</v>
      </c>
    </row>
    <row r="2700" spans="1:3" x14ac:dyDescent="0.25">
      <c r="A2700" s="31">
        <v>327258</v>
      </c>
      <c r="B2700" s="76" t="e">
        <v>#VALUE!</v>
      </c>
      <c r="C2700" s="43">
        <v>0</v>
      </c>
    </row>
    <row r="2701" spans="1:3" x14ac:dyDescent="0.25">
      <c r="A2701" s="31">
        <v>327198</v>
      </c>
      <c r="B2701" s="76" t="e">
        <v>#VALUE!</v>
      </c>
      <c r="C2701" s="43">
        <v>0</v>
      </c>
    </row>
    <row r="2702" spans="1:3" x14ac:dyDescent="0.25">
      <c r="A2702" s="31">
        <v>327192</v>
      </c>
      <c r="B2702" s="78" t="s">
        <v>2579</v>
      </c>
    </row>
    <row r="2703" spans="1:3" x14ac:dyDescent="0.25">
      <c r="A2703" s="31">
        <v>327738</v>
      </c>
      <c r="B2703" s="76" t="e">
        <v>#VALUE!</v>
      </c>
      <c r="C2703" s="43">
        <v>0</v>
      </c>
    </row>
    <row r="2704" spans="1:3" x14ac:dyDescent="0.25">
      <c r="A2704" s="31">
        <v>327420</v>
      </c>
      <c r="B2704" s="76" t="e">
        <v>#VALUE!</v>
      </c>
      <c r="C2704" s="43">
        <v>0</v>
      </c>
    </row>
    <row r="2705" spans="1:3" x14ac:dyDescent="0.25">
      <c r="A2705" s="31">
        <v>327554</v>
      </c>
      <c r="B2705" s="76" t="e">
        <v>#VALUE!</v>
      </c>
      <c r="C2705" s="43">
        <v>0</v>
      </c>
    </row>
    <row r="2706" spans="1:3" x14ac:dyDescent="0.25">
      <c r="A2706" s="31">
        <v>327538</v>
      </c>
      <c r="B2706" s="76" t="e">
        <v>#VALUE!</v>
      </c>
      <c r="C2706" s="43">
        <v>0</v>
      </c>
    </row>
    <row r="2707" spans="1:3" x14ac:dyDescent="0.25">
      <c r="A2707" s="31">
        <v>327492</v>
      </c>
      <c r="B2707" s="76" t="e">
        <v>#VALUE!</v>
      </c>
      <c r="C2707" s="43">
        <v>0</v>
      </c>
    </row>
    <row r="2708" spans="1:3" x14ac:dyDescent="0.25">
      <c r="A2708" s="31">
        <v>327666</v>
      </c>
      <c r="B2708" s="76" t="e">
        <v>#VALUE!</v>
      </c>
      <c r="C2708" s="43">
        <v>0</v>
      </c>
    </row>
    <row r="2709" spans="1:3" x14ac:dyDescent="0.25">
      <c r="A2709" s="31">
        <v>327650</v>
      </c>
      <c r="B2709" s="76" t="e">
        <v>#VALUE!</v>
      </c>
      <c r="C2709" s="43">
        <v>0</v>
      </c>
    </row>
    <row r="2710" spans="1:3" x14ac:dyDescent="0.25">
      <c r="A2710" s="31">
        <v>327722</v>
      </c>
      <c r="B2710" s="76" t="e">
        <v>#VALUE!</v>
      </c>
      <c r="C2710" s="43">
        <v>0</v>
      </c>
    </row>
    <row r="2711" spans="1:3" x14ac:dyDescent="0.25">
      <c r="A2711" s="31">
        <v>327562</v>
      </c>
      <c r="B2711" s="76" t="e">
        <v>#VALUE!</v>
      </c>
      <c r="C2711" s="43">
        <v>0</v>
      </c>
    </row>
    <row r="2712" spans="1:3" x14ac:dyDescent="0.25">
      <c r="A2712" s="31">
        <v>327436</v>
      </c>
      <c r="B2712" s="76" t="e">
        <v>#VALUE!</v>
      </c>
      <c r="C2712" s="43">
        <v>0</v>
      </c>
    </row>
    <row r="2713" spans="1:3" x14ac:dyDescent="0.25">
      <c r="A2713" s="31">
        <v>327674</v>
      </c>
      <c r="B2713" s="76" t="e">
        <v>#VALUE!</v>
      </c>
      <c r="C2713" s="43">
        <v>0</v>
      </c>
    </row>
    <row r="2714" spans="1:3" x14ac:dyDescent="0.25">
      <c r="A2714" s="31">
        <v>327570</v>
      </c>
      <c r="B2714" s="76" t="e">
        <v>#VALUE!</v>
      </c>
      <c r="C2714" s="43">
        <v>0</v>
      </c>
    </row>
    <row r="2715" spans="1:3" x14ac:dyDescent="0.25">
      <c r="A2715" s="31">
        <v>327524</v>
      </c>
      <c r="B2715" s="76" t="e">
        <v>#VALUE!</v>
      </c>
      <c r="C2715" s="43">
        <v>0</v>
      </c>
    </row>
    <row r="2716" spans="1:3" x14ac:dyDescent="0.25">
      <c r="A2716" s="31">
        <v>327610</v>
      </c>
      <c r="B2716" s="76" t="e">
        <v>#VALUE!</v>
      </c>
      <c r="C2716" s="43">
        <v>0</v>
      </c>
    </row>
    <row r="2717" spans="1:3" x14ac:dyDescent="0.25">
      <c r="A2717" s="31">
        <v>327476</v>
      </c>
      <c r="B2717" s="76" t="e">
        <v>#VALUE!</v>
      </c>
      <c r="C2717" s="43">
        <v>0</v>
      </c>
    </row>
    <row r="2718" spans="1:3" x14ac:dyDescent="0.25">
      <c r="A2718" s="31">
        <v>327714</v>
      </c>
      <c r="B2718" s="76" t="e">
        <v>#VALUE!</v>
      </c>
      <c r="C2718" s="43">
        <v>0</v>
      </c>
    </row>
    <row r="2719" spans="1:3" x14ac:dyDescent="0.25">
      <c r="A2719" s="31">
        <v>327754</v>
      </c>
      <c r="B2719" s="76" t="e">
        <v>#VALUE!</v>
      </c>
      <c r="C2719" s="43">
        <v>0</v>
      </c>
    </row>
    <row r="2720" spans="1:3" x14ac:dyDescent="0.25">
      <c r="A2720" s="31">
        <v>327412</v>
      </c>
      <c r="B2720" s="76" t="e">
        <v>#VALUE!</v>
      </c>
      <c r="C2720" s="43">
        <v>0</v>
      </c>
    </row>
    <row r="2721" spans="1:3" x14ac:dyDescent="0.25">
      <c r="A2721" s="31">
        <v>327602</v>
      </c>
      <c r="B2721" s="76" t="e">
        <v>#VALUE!</v>
      </c>
      <c r="C2721" s="43">
        <v>0</v>
      </c>
    </row>
    <row r="2722" spans="1:3" x14ac:dyDescent="0.25">
      <c r="A2722" s="31">
        <v>327484</v>
      </c>
      <c r="B2722" s="76" t="e">
        <v>#VALUE!</v>
      </c>
      <c r="C2722" s="43">
        <v>0</v>
      </c>
    </row>
    <row r="2723" spans="1:3" x14ac:dyDescent="0.25">
      <c r="A2723" s="31">
        <v>327634</v>
      </c>
      <c r="B2723" s="76" t="e">
        <v>#VALUE!</v>
      </c>
      <c r="C2723" s="43">
        <v>0</v>
      </c>
    </row>
    <row r="2724" spans="1:3" x14ac:dyDescent="0.25">
      <c r="A2724" s="31">
        <v>327698</v>
      </c>
      <c r="B2724" s="76" t="e">
        <v>#VALUE!</v>
      </c>
      <c r="C2724" s="43">
        <v>0</v>
      </c>
    </row>
    <row r="2725" spans="1:3" x14ac:dyDescent="0.25">
      <c r="A2725" s="31">
        <v>327690</v>
      </c>
      <c r="B2725" s="76" t="e">
        <v>#VALUE!</v>
      </c>
      <c r="C2725" s="43">
        <v>0</v>
      </c>
    </row>
    <row r="2726" spans="1:3" x14ac:dyDescent="0.25">
      <c r="A2726" s="31">
        <v>327546</v>
      </c>
      <c r="B2726" s="76" t="e">
        <v>#VALUE!</v>
      </c>
      <c r="C2726" s="43">
        <v>0</v>
      </c>
    </row>
    <row r="2727" spans="1:3" x14ac:dyDescent="0.25">
      <c r="A2727" s="31">
        <v>327746</v>
      </c>
      <c r="B2727" s="76" t="e">
        <v>#VALUE!</v>
      </c>
      <c r="C2727" s="43">
        <v>0</v>
      </c>
    </row>
    <row r="2728" spans="1:3" x14ac:dyDescent="0.25">
      <c r="A2728" s="31">
        <v>327460</v>
      </c>
      <c r="B2728" s="76" t="e">
        <v>#VALUE!</v>
      </c>
      <c r="C2728" s="43">
        <v>0</v>
      </c>
    </row>
    <row r="2729" spans="1:3" x14ac:dyDescent="0.25">
      <c r="A2729" s="31">
        <v>327618</v>
      </c>
      <c r="B2729" s="76" t="e">
        <v>#VALUE!</v>
      </c>
      <c r="C2729" s="43">
        <v>0</v>
      </c>
    </row>
    <row r="2730" spans="1:3" x14ac:dyDescent="0.25">
      <c r="A2730" s="31">
        <v>327428</v>
      </c>
      <c r="B2730" s="76" t="e">
        <v>#VALUE!</v>
      </c>
      <c r="C2730" s="43">
        <v>0</v>
      </c>
    </row>
    <row r="2731" spans="1:3" x14ac:dyDescent="0.25">
      <c r="A2731" s="31">
        <v>327586</v>
      </c>
      <c r="B2731" s="76" t="e">
        <v>#VALUE!</v>
      </c>
      <c r="C2731" s="43">
        <v>0</v>
      </c>
    </row>
    <row r="2732" spans="1:3" x14ac:dyDescent="0.25">
      <c r="A2732" s="31">
        <v>327642</v>
      </c>
      <c r="B2732" s="76" t="e">
        <v>#VALUE!</v>
      </c>
      <c r="C2732" s="43">
        <v>0</v>
      </c>
    </row>
    <row r="2733" spans="1:3" x14ac:dyDescent="0.25">
      <c r="A2733" s="31">
        <v>327682</v>
      </c>
      <c r="B2733" s="76" t="e">
        <v>#VALUE!</v>
      </c>
      <c r="C2733" s="43">
        <v>0</v>
      </c>
    </row>
    <row r="2734" spans="1:3" x14ac:dyDescent="0.25">
      <c r="A2734" s="31">
        <v>327396</v>
      </c>
      <c r="B2734" s="76" t="e">
        <v>#VALUE!</v>
      </c>
      <c r="C2734" s="43">
        <v>0</v>
      </c>
    </row>
    <row r="2735" spans="1:3" x14ac:dyDescent="0.25">
      <c r="A2735" s="31">
        <v>327730</v>
      </c>
      <c r="B2735" s="76" t="e">
        <v>#VALUE!</v>
      </c>
      <c r="C2735" s="43">
        <v>0</v>
      </c>
    </row>
    <row r="2736" spans="1:3" x14ac:dyDescent="0.25">
      <c r="A2736" s="31">
        <v>327578</v>
      </c>
      <c r="B2736" s="76" t="e">
        <v>#VALUE!</v>
      </c>
      <c r="C2736" s="43">
        <v>0</v>
      </c>
    </row>
    <row r="2737" spans="1:3" x14ac:dyDescent="0.25">
      <c r="A2737" s="31">
        <v>327658</v>
      </c>
      <c r="B2737" s="76" t="e">
        <v>#VALUE!</v>
      </c>
      <c r="C2737" s="43">
        <v>0</v>
      </c>
    </row>
    <row r="2738" spans="1:3" x14ac:dyDescent="0.25">
      <c r="A2738" s="31">
        <v>327468</v>
      </c>
      <c r="B2738" s="76" t="e">
        <v>#VALUE!</v>
      </c>
      <c r="C2738" s="43">
        <v>0</v>
      </c>
    </row>
    <row r="2739" spans="1:3" x14ac:dyDescent="0.25">
      <c r="A2739" s="31">
        <v>327594</v>
      </c>
      <c r="B2739" s="76" t="e">
        <v>#VALUE!</v>
      </c>
      <c r="C2739" s="43">
        <v>0</v>
      </c>
    </row>
    <row r="2740" spans="1:3" x14ac:dyDescent="0.25">
      <c r="A2740" s="31">
        <v>327500</v>
      </c>
      <c r="B2740" s="76" t="e">
        <v>#VALUE!</v>
      </c>
      <c r="C2740" s="43">
        <v>0</v>
      </c>
    </row>
    <row r="2741" spans="1:3" x14ac:dyDescent="0.25">
      <c r="A2741" s="31">
        <v>327444</v>
      </c>
      <c r="B2741" s="76" t="e">
        <v>#VALUE!</v>
      </c>
      <c r="C2741" s="43">
        <v>0</v>
      </c>
    </row>
    <row r="2742" spans="1:3" x14ac:dyDescent="0.25">
      <c r="A2742" s="31">
        <v>327452</v>
      </c>
      <c r="B2742" s="76" t="e">
        <v>#VALUE!</v>
      </c>
      <c r="C2742" s="43">
        <v>0</v>
      </c>
    </row>
    <row r="2743" spans="1:3" x14ac:dyDescent="0.25">
      <c r="A2743" s="31">
        <v>327404</v>
      </c>
      <c r="B2743" s="76" t="e">
        <v>#VALUE!</v>
      </c>
      <c r="C2743" s="43">
        <v>0</v>
      </c>
    </row>
    <row r="2744" spans="1:3" x14ac:dyDescent="0.25">
      <c r="A2744" s="31">
        <v>327516</v>
      </c>
      <c r="B2744" s="76" t="e">
        <v>#VALUE!</v>
      </c>
      <c r="C2744" s="43">
        <v>0</v>
      </c>
    </row>
    <row r="2745" spans="1:3" x14ac:dyDescent="0.25">
      <c r="A2745" s="31">
        <v>327626</v>
      </c>
      <c r="B2745" s="76" t="e">
        <v>#VALUE!</v>
      </c>
      <c r="C2745" s="43">
        <v>0</v>
      </c>
    </row>
    <row r="2746" spans="1:3" x14ac:dyDescent="0.25">
      <c r="A2746" s="31">
        <v>327706</v>
      </c>
      <c r="B2746" s="76" t="e">
        <v>#VALUE!</v>
      </c>
      <c r="C2746" s="43">
        <v>0</v>
      </c>
    </row>
    <row r="2747" spans="1:3" x14ac:dyDescent="0.25">
      <c r="A2747" s="31">
        <v>327508</v>
      </c>
      <c r="B2747" s="76" t="e">
        <v>#VALUE!</v>
      </c>
      <c r="C2747" s="43">
        <v>0</v>
      </c>
    </row>
    <row r="2748" spans="1:3" x14ac:dyDescent="0.25">
      <c r="A2748" s="31">
        <v>327388</v>
      </c>
      <c r="B2748" s="76" t="e">
        <v>#VALUE!</v>
      </c>
      <c r="C2748" s="43">
        <v>0</v>
      </c>
    </row>
    <row r="2749" spans="1:3" x14ac:dyDescent="0.25">
      <c r="A2749" s="31">
        <v>327196</v>
      </c>
      <c r="B2749" s="78" t="s">
        <v>2579</v>
      </c>
    </row>
    <row r="2750" spans="1:3" x14ac:dyDescent="0.25">
      <c r="A2750" s="31">
        <v>327742</v>
      </c>
      <c r="B2750" s="76" t="e">
        <v>#VALUE!</v>
      </c>
      <c r="C2750" s="43">
        <v>0</v>
      </c>
    </row>
    <row r="2751" spans="1:3" x14ac:dyDescent="0.25">
      <c r="A2751" s="31">
        <v>327424</v>
      </c>
      <c r="B2751" s="76" t="e">
        <v>#VALUE!</v>
      </c>
      <c r="C2751" s="43">
        <v>0</v>
      </c>
    </row>
    <row r="2752" spans="1:3" x14ac:dyDescent="0.25">
      <c r="A2752" s="31">
        <v>327558</v>
      </c>
      <c r="B2752" s="76" t="e">
        <v>#VALUE!</v>
      </c>
      <c r="C2752" s="43">
        <v>0</v>
      </c>
    </row>
    <row r="2753" spans="1:3" x14ac:dyDescent="0.25">
      <c r="A2753" s="31">
        <v>327542</v>
      </c>
      <c r="B2753" s="76" t="e">
        <v>#VALUE!</v>
      </c>
      <c r="C2753" s="43">
        <v>0</v>
      </c>
    </row>
    <row r="2754" spans="1:3" x14ac:dyDescent="0.25">
      <c r="A2754" s="31">
        <v>327496</v>
      </c>
      <c r="B2754" s="76" t="e">
        <v>#VALUE!</v>
      </c>
      <c r="C2754" s="43">
        <v>0</v>
      </c>
    </row>
    <row r="2755" spans="1:3" x14ac:dyDescent="0.25">
      <c r="A2755" s="31">
        <v>327670</v>
      </c>
      <c r="B2755" s="76" t="e">
        <v>#VALUE!</v>
      </c>
      <c r="C2755" s="43">
        <v>0</v>
      </c>
    </row>
    <row r="2756" spans="1:3" x14ac:dyDescent="0.25">
      <c r="A2756" s="31">
        <v>327654</v>
      </c>
      <c r="B2756" s="76" t="e">
        <v>#VALUE!</v>
      </c>
      <c r="C2756" s="43">
        <v>0</v>
      </c>
    </row>
    <row r="2757" spans="1:3" x14ac:dyDescent="0.25">
      <c r="A2757" s="31">
        <v>327726</v>
      </c>
      <c r="B2757" s="76" t="e">
        <v>#VALUE!</v>
      </c>
      <c r="C2757" s="43">
        <v>0</v>
      </c>
    </row>
    <row r="2758" spans="1:3" x14ac:dyDescent="0.25">
      <c r="A2758" s="31">
        <v>327566</v>
      </c>
      <c r="B2758" s="76" t="e">
        <v>#VALUE!</v>
      </c>
      <c r="C2758" s="43">
        <v>0</v>
      </c>
    </row>
    <row r="2759" spans="1:3" x14ac:dyDescent="0.25">
      <c r="A2759" s="31">
        <v>327440</v>
      </c>
      <c r="B2759" s="76" t="e">
        <v>#VALUE!</v>
      </c>
      <c r="C2759" s="43">
        <v>0</v>
      </c>
    </row>
    <row r="2760" spans="1:3" x14ac:dyDescent="0.25">
      <c r="A2760" s="31">
        <v>327678</v>
      </c>
      <c r="B2760" s="76" t="e">
        <v>#VALUE!</v>
      </c>
      <c r="C2760" s="43">
        <v>0</v>
      </c>
    </row>
    <row r="2761" spans="1:3" x14ac:dyDescent="0.25">
      <c r="A2761" s="31">
        <v>327574</v>
      </c>
      <c r="B2761" s="76" t="e">
        <v>#VALUE!</v>
      </c>
      <c r="C2761" s="43">
        <v>0</v>
      </c>
    </row>
    <row r="2762" spans="1:3" x14ac:dyDescent="0.25">
      <c r="A2762" s="31">
        <v>327528</v>
      </c>
      <c r="B2762" s="76" t="e">
        <v>#VALUE!</v>
      </c>
      <c r="C2762" s="43">
        <v>0</v>
      </c>
    </row>
    <row r="2763" spans="1:3" x14ac:dyDescent="0.25">
      <c r="A2763" s="31">
        <v>327614</v>
      </c>
      <c r="B2763" s="76" t="e">
        <v>#VALUE!</v>
      </c>
      <c r="C2763" s="43">
        <v>0</v>
      </c>
    </row>
    <row r="2764" spans="1:3" x14ac:dyDescent="0.25">
      <c r="A2764" s="31">
        <v>327480</v>
      </c>
      <c r="B2764" s="76" t="e">
        <v>#VALUE!</v>
      </c>
      <c r="C2764" s="43">
        <v>0</v>
      </c>
    </row>
    <row r="2765" spans="1:3" x14ac:dyDescent="0.25">
      <c r="A2765" s="31">
        <v>327718</v>
      </c>
      <c r="B2765" s="76" t="e">
        <v>#VALUE!</v>
      </c>
      <c r="C2765" s="43">
        <v>0</v>
      </c>
    </row>
    <row r="2766" spans="1:3" x14ac:dyDescent="0.25">
      <c r="A2766" s="31">
        <v>327758</v>
      </c>
      <c r="B2766" s="76" t="e">
        <v>#VALUE!</v>
      </c>
      <c r="C2766" s="43">
        <v>0</v>
      </c>
    </row>
    <row r="2767" spans="1:3" x14ac:dyDescent="0.25">
      <c r="A2767" s="31">
        <v>327416</v>
      </c>
      <c r="B2767" s="76" t="e">
        <v>#VALUE!</v>
      </c>
      <c r="C2767" s="43">
        <v>0</v>
      </c>
    </row>
    <row r="2768" spans="1:3" x14ac:dyDescent="0.25">
      <c r="A2768" s="31">
        <v>327606</v>
      </c>
      <c r="B2768" s="76" t="e">
        <v>#VALUE!</v>
      </c>
      <c r="C2768" s="43">
        <v>0</v>
      </c>
    </row>
    <row r="2769" spans="1:3" x14ac:dyDescent="0.25">
      <c r="A2769" s="31">
        <v>327488</v>
      </c>
      <c r="B2769" s="76" t="e">
        <v>#VALUE!</v>
      </c>
      <c r="C2769" s="43">
        <v>0</v>
      </c>
    </row>
    <row r="2770" spans="1:3" x14ac:dyDescent="0.25">
      <c r="A2770" s="31">
        <v>327638</v>
      </c>
      <c r="B2770" s="76" t="e">
        <v>#VALUE!</v>
      </c>
      <c r="C2770" s="43">
        <v>0</v>
      </c>
    </row>
    <row r="2771" spans="1:3" x14ac:dyDescent="0.25">
      <c r="A2771" s="31">
        <v>327702</v>
      </c>
      <c r="B2771" s="76" t="e">
        <v>#VALUE!</v>
      </c>
      <c r="C2771" s="43">
        <v>0</v>
      </c>
    </row>
    <row r="2772" spans="1:3" x14ac:dyDescent="0.25">
      <c r="A2772" s="31">
        <v>327694</v>
      </c>
      <c r="B2772" s="76" t="e">
        <v>#VALUE!</v>
      </c>
      <c r="C2772" s="43">
        <v>0</v>
      </c>
    </row>
    <row r="2773" spans="1:3" x14ac:dyDescent="0.25">
      <c r="A2773" s="31">
        <v>327550</v>
      </c>
      <c r="B2773" s="76" t="e">
        <v>#VALUE!</v>
      </c>
      <c r="C2773" s="43">
        <v>0</v>
      </c>
    </row>
    <row r="2774" spans="1:3" x14ac:dyDescent="0.25">
      <c r="A2774" s="31">
        <v>327750</v>
      </c>
      <c r="B2774" s="76" t="e">
        <v>#VALUE!</v>
      </c>
      <c r="C2774" s="43">
        <v>0</v>
      </c>
    </row>
    <row r="2775" spans="1:3" x14ac:dyDescent="0.25">
      <c r="A2775" s="31">
        <v>327464</v>
      </c>
      <c r="B2775" s="76" t="e">
        <v>#VALUE!</v>
      </c>
      <c r="C2775" s="43">
        <v>0</v>
      </c>
    </row>
    <row r="2776" spans="1:3" x14ac:dyDescent="0.25">
      <c r="A2776" s="31">
        <v>327622</v>
      </c>
      <c r="B2776" s="76" t="e">
        <v>#VALUE!</v>
      </c>
      <c r="C2776" s="43">
        <v>0</v>
      </c>
    </row>
    <row r="2777" spans="1:3" x14ac:dyDescent="0.25">
      <c r="A2777" s="31">
        <v>327432</v>
      </c>
      <c r="B2777" s="76" t="e">
        <v>#VALUE!</v>
      </c>
      <c r="C2777" s="43">
        <v>0</v>
      </c>
    </row>
    <row r="2778" spans="1:3" x14ac:dyDescent="0.25">
      <c r="A2778" s="31">
        <v>327590</v>
      </c>
      <c r="B2778" s="76" t="e">
        <v>#VALUE!</v>
      </c>
      <c r="C2778" s="43">
        <v>0</v>
      </c>
    </row>
    <row r="2779" spans="1:3" x14ac:dyDescent="0.25">
      <c r="A2779" s="31">
        <v>327646</v>
      </c>
      <c r="B2779" s="76" t="e">
        <v>#VALUE!</v>
      </c>
      <c r="C2779" s="43">
        <v>0</v>
      </c>
    </row>
    <row r="2780" spans="1:3" x14ac:dyDescent="0.25">
      <c r="A2780" s="31">
        <v>327686</v>
      </c>
      <c r="B2780" s="76" t="e">
        <v>#VALUE!</v>
      </c>
      <c r="C2780" s="43">
        <v>0</v>
      </c>
    </row>
    <row r="2781" spans="1:3" x14ac:dyDescent="0.25">
      <c r="A2781" s="31">
        <v>327400</v>
      </c>
      <c r="B2781" s="76" t="e">
        <v>#VALUE!</v>
      </c>
      <c r="C2781" s="43">
        <v>0</v>
      </c>
    </row>
    <row r="2782" spans="1:3" x14ac:dyDescent="0.25">
      <c r="A2782" s="31">
        <v>327734</v>
      </c>
      <c r="B2782" s="76" t="e">
        <v>#VALUE!</v>
      </c>
      <c r="C2782" s="43">
        <v>0</v>
      </c>
    </row>
    <row r="2783" spans="1:3" x14ac:dyDescent="0.25">
      <c r="A2783" s="31">
        <v>327582</v>
      </c>
      <c r="B2783" s="76" t="e">
        <v>#VALUE!</v>
      </c>
      <c r="C2783" s="43">
        <v>0</v>
      </c>
    </row>
    <row r="2784" spans="1:3" x14ac:dyDescent="0.25">
      <c r="A2784" s="31">
        <v>327662</v>
      </c>
      <c r="B2784" s="76" t="e">
        <v>#VALUE!</v>
      </c>
      <c r="C2784" s="43">
        <v>0</v>
      </c>
    </row>
    <row r="2785" spans="1:3" x14ac:dyDescent="0.25">
      <c r="A2785" s="31">
        <v>327472</v>
      </c>
      <c r="B2785" s="76" t="e">
        <v>#VALUE!</v>
      </c>
      <c r="C2785" s="43">
        <v>0</v>
      </c>
    </row>
    <row r="2786" spans="1:3" x14ac:dyDescent="0.25">
      <c r="A2786" s="31">
        <v>327598</v>
      </c>
      <c r="B2786" s="76" t="e">
        <v>#VALUE!</v>
      </c>
      <c r="C2786" s="43">
        <v>0</v>
      </c>
    </row>
    <row r="2787" spans="1:3" x14ac:dyDescent="0.25">
      <c r="A2787" s="31">
        <v>327504</v>
      </c>
      <c r="B2787" s="76" t="e">
        <v>#VALUE!</v>
      </c>
      <c r="C2787" s="43">
        <v>0</v>
      </c>
    </row>
    <row r="2788" spans="1:3" x14ac:dyDescent="0.25">
      <c r="A2788" s="31">
        <v>327448</v>
      </c>
      <c r="B2788" s="76" t="e">
        <v>#VALUE!</v>
      </c>
      <c r="C2788" s="43">
        <v>0</v>
      </c>
    </row>
    <row r="2789" spans="1:3" x14ac:dyDescent="0.25">
      <c r="A2789" s="31">
        <v>327456</v>
      </c>
      <c r="B2789" s="76" t="e">
        <v>#VALUE!</v>
      </c>
      <c r="C2789" s="43">
        <v>0</v>
      </c>
    </row>
    <row r="2790" spans="1:3" x14ac:dyDescent="0.25">
      <c r="A2790" s="31">
        <v>327408</v>
      </c>
      <c r="B2790" s="76" t="e">
        <v>#VALUE!</v>
      </c>
      <c r="C2790" s="43">
        <v>0</v>
      </c>
    </row>
    <row r="2791" spans="1:3" x14ac:dyDescent="0.25">
      <c r="A2791" s="31">
        <v>327520</v>
      </c>
      <c r="B2791" s="76" t="e">
        <v>#VALUE!</v>
      </c>
      <c r="C2791" s="43">
        <v>0</v>
      </c>
    </row>
    <row r="2792" spans="1:3" x14ac:dyDescent="0.25">
      <c r="A2792" s="31">
        <v>327630</v>
      </c>
      <c r="B2792" s="76" t="e">
        <v>#VALUE!</v>
      </c>
      <c r="C2792" s="43">
        <v>0</v>
      </c>
    </row>
    <row r="2793" spans="1:3" x14ac:dyDescent="0.25">
      <c r="A2793" s="31">
        <v>327710</v>
      </c>
      <c r="B2793" s="76" t="e">
        <v>#VALUE!</v>
      </c>
      <c r="C2793" s="43">
        <v>0</v>
      </c>
    </row>
    <row r="2794" spans="1:3" x14ac:dyDescent="0.25">
      <c r="A2794" s="31">
        <v>327512</v>
      </c>
      <c r="B2794" s="76" t="e">
        <v>#VALUE!</v>
      </c>
      <c r="C2794" s="43">
        <v>0</v>
      </c>
    </row>
    <row r="2795" spans="1:3" x14ac:dyDescent="0.25">
      <c r="A2795" s="31">
        <v>327392</v>
      </c>
      <c r="B2795" s="76" t="e">
        <v>#VALUE!</v>
      </c>
      <c r="C2795" s="43">
        <v>0</v>
      </c>
    </row>
    <row r="2796" spans="1:3" x14ac:dyDescent="0.25">
      <c r="A2796" s="31">
        <v>327188</v>
      </c>
      <c r="B2796" s="78" t="s">
        <v>2579</v>
      </c>
    </row>
    <row r="2797" spans="1:3" x14ac:dyDescent="0.25">
      <c r="A2797" s="31">
        <v>327374</v>
      </c>
      <c r="B2797" s="76" t="e">
        <v>#VALUE!</v>
      </c>
      <c r="C2797" s="43">
        <v>0</v>
      </c>
    </row>
    <row r="2798" spans="1:3" x14ac:dyDescent="0.25">
      <c r="A2798" s="31">
        <v>327216</v>
      </c>
      <c r="B2798" s="76" t="e">
        <v>#VALUE!</v>
      </c>
      <c r="C2798" s="43">
        <v>0</v>
      </c>
    </row>
    <row r="2799" spans="1:3" x14ac:dyDescent="0.25">
      <c r="A2799" s="31">
        <v>327282</v>
      </c>
      <c r="B2799" s="76" t="e">
        <v>#VALUE!</v>
      </c>
      <c r="C2799" s="43">
        <v>0</v>
      </c>
    </row>
    <row r="2800" spans="1:3" x14ac:dyDescent="0.25">
      <c r="A2800" s="31">
        <v>327274</v>
      </c>
      <c r="B2800" s="76" t="e">
        <v>#VALUE!</v>
      </c>
      <c r="C2800" s="43">
        <v>0</v>
      </c>
    </row>
    <row r="2801" spans="1:3" x14ac:dyDescent="0.25">
      <c r="A2801" s="31">
        <v>327252</v>
      </c>
      <c r="B2801" s="76" t="e">
        <v>#VALUE!</v>
      </c>
      <c r="C2801" s="43">
        <v>0</v>
      </c>
    </row>
    <row r="2802" spans="1:3" x14ac:dyDescent="0.25">
      <c r="A2802" s="31">
        <v>327338</v>
      </c>
      <c r="B2802" s="76" t="e">
        <v>#VALUE!</v>
      </c>
      <c r="C2802" s="43">
        <v>0</v>
      </c>
    </row>
    <row r="2803" spans="1:3" x14ac:dyDescent="0.25">
      <c r="A2803" s="31">
        <v>327330</v>
      </c>
      <c r="B2803" s="76" t="e">
        <v>#VALUE!</v>
      </c>
      <c r="C2803" s="43">
        <v>0</v>
      </c>
    </row>
    <row r="2804" spans="1:3" x14ac:dyDescent="0.25">
      <c r="A2804" s="31">
        <v>327366</v>
      </c>
      <c r="B2804" s="76" t="e">
        <v>#VALUE!</v>
      </c>
      <c r="C2804" s="43">
        <v>0</v>
      </c>
    </row>
    <row r="2805" spans="1:3" x14ac:dyDescent="0.25">
      <c r="A2805" s="31">
        <v>327286</v>
      </c>
      <c r="B2805" s="76" t="e">
        <v>#VALUE!</v>
      </c>
      <c r="C2805" s="43">
        <v>0</v>
      </c>
    </row>
    <row r="2806" spans="1:3" x14ac:dyDescent="0.25">
      <c r="A2806" s="31">
        <v>327224</v>
      </c>
      <c r="B2806" s="76" t="e">
        <v>#VALUE!</v>
      </c>
      <c r="C2806" s="43">
        <v>0</v>
      </c>
    </row>
    <row r="2807" spans="1:3" x14ac:dyDescent="0.25">
      <c r="A2807" s="31">
        <v>327342</v>
      </c>
      <c r="B2807" s="76" t="e">
        <v>#VALUE!</v>
      </c>
      <c r="C2807" s="43">
        <v>0</v>
      </c>
    </row>
    <row r="2808" spans="1:3" x14ac:dyDescent="0.25">
      <c r="A2808" s="31">
        <v>327290</v>
      </c>
      <c r="B2808" s="76" t="e">
        <v>#VALUE!</v>
      </c>
      <c r="C2808" s="43">
        <v>0</v>
      </c>
    </row>
    <row r="2809" spans="1:3" x14ac:dyDescent="0.25">
      <c r="A2809" s="31">
        <v>327268</v>
      </c>
      <c r="B2809" s="76" t="e">
        <v>#VALUE!</v>
      </c>
      <c r="C2809" s="43">
        <v>0</v>
      </c>
    </row>
    <row r="2810" spans="1:3" x14ac:dyDescent="0.25">
      <c r="A2810" s="31">
        <v>327310</v>
      </c>
      <c r="B2810" s="76" t="e">
        <v>#VALUE!</v>
      </c>
      <c r="C2810" s="43">
        <v>0</v>
      </c>
    </row>
    <row r="2811" spans="1:3" x14ac:dyDescent="0.25">
      <c r="A2811" s="31">
        <v>327244</v>
      </c>
      <c r="B2811" s="76" t="e">
        <v>#VALUE!</v>
      </c>
      <c r="C2811" s="43">
        <v>0</v>
      </c>
    </row>
    <row r="2812" spans="1:3" x14ac:dyDescent="0.25">
      <c r="A2812" s="31">
        <v>327362</v>
      </c>
      <c r="B2812" s="76" t="e">
        <v>#VALUE!</v>
      </c>
      <c r="C2812" s="43">
        <v>0</v>
      </c>
    </row>
    <row r="2813" spans="1:3" x14ac:dyDescent="0.25">
      <c r="A2813" s="31">
        <v>327382</v>
      </c>
      <c r="B2813" s="76" t="e">
        <v>#VALUE!</v>
      </c>
      <c r="C2813" s="43">
        <v>0</v>
      </c>
    </row>
    <row r="2814" spans="1:3" x14ac:dyDescent="0.25">
      <c r="A2814" s="31">
        <v>327212</v>
      </c>
      <c r="B2814" s="76" t="e">
        <v>#VALUE!</v>
      </c>
      <c r="C2814" s="43">
        <v>0</v>
      </c>
    </row>
    <row r="2815" spans="1:3" x14ac:dyDescent="0.25">
      <c r="A2815" s="31">
        <v>327306</v>
      </c>
      <c r="B2815" s="76" t="e">
        <v>#VALUE!</v>
      </c>
      <c r="C2815" s="43">
        <v>0</v>
      </c>
    </row>
    <row r="2816" spans="1:3" x14ac:dyDescent="0.25">
      <c r="A2816" s="31">
        <v>327248</v>
      </c>
      <c r="B2816" s="76" t="e">
        <v>#VALUE!</v>
      </c>
      <c r="C2816" s="43">
        <v>0</v>
      </c>
    </row>
    <row r="2817" spans="1:3" x14ac:dyDescent="0.25">
      <c r="A2817" s="31">
        <v>327322</v>
      </c>
      <c r="B2817" s="76" t="e">
        <v>#VALUE!</v>
      </c>
      <c r="C2817" s="43">
        <v>0</v>
      </c>
    </row>
    <row r="2818" spans="1:3" x14ac:dyDescent="0.25">
      <c r="A2818" s="31">
        <v>327354</v>
      </c>
      <c r="B2818" s="76" t="e">
        <v>#VALUE!</v>
      </c>
      <c r="C2818" s="43">
        <v>0</v>
      </c>
    </row>
    <row r="2819" spans="1:3" x14ac:dyDescent="0.25">
      <c r="A2819" s="31">
        <v>327350</v>
      </c>
      <c r="B2819" s="76" t="e">
        <v>#VALUE!</v>
      </c>
      <c r="C2819" s="43">
        <v>0</v>
      </c>
    </row>
    <row r="2820" spans="1:3" x14ac:dyDescent="0.25">
      <c r="A2820" s="31">
        <v>327278</v>
      </c>
      <c r="B2820" s="76" t="e">
        <v>#VALUE!</v>
      </c>
      <c r="C2820" s="43">
        <v>0</v>
      </c>
    </row>
    <row r="2821" spans="1:3" x14ac:dyDescent="0.25">
      <c r="A2821" s="31">
        <v>327378</v>
      </c>
      <c r="B2821" s="76" t="e">
        <v>#VALUE!</v>
      </c>
      <c r="C2821" s="43">
        <v>0</v>
      </c>
    </row>
    <row r="2822" spans="1:3" x14ac:dyDescent="0.25">
      <c r="A2822" s="31">
        <v>327236</v>
      </c>
      <c r="B2822" s="76" t="e">
        <v>#VALUE!</v>
      </c>
      <c r="C2822" s="43">
        <v>0</v>
      </c>
    </row>
    <row r="2823" spans="1:3" x14ac:dyDescent="0.25">
      <c r="A2823" s="31">
        <v>327314</v>
      </c>
      <c r="B2823" s="76" t="e">
        <v>#VALUE!</v>
      </c>
      <c r="C2823" s="43">
        <v>0</v>
      </c>
    </row>
    <row r="2824" spans="1:3" x14ac:dyDescent="0.25">
      <c r="A2824" s="31">
        <v>327220</v>
      </c>
      <c r="B2824" s="76" t="e">
        <v>#VALUE!</v>
      </c>
      <c r="C2824" s="43">
        <v>0</v>
      </c>
    </row>
    <row r="2825" spans="1:3" x14ac:dyDescent="0.25">
      <c r="A2825" s="31">
        <v>327298</v>
      </c>
      <c r="B2825" s="76" t="e">
        <v>#VALUE!</v>
      </c>
      <c r="C2825" s="43">
        <v>0</v>
      </c>
    </row>
    <row r="2826" spans="1:3" x14ac:dyDescent="0.25">
      <c r="A2826" s="31">
        <v>327326</v>
      </c>
      <c r="B2826" s="76" t="e">
        <v>#VALUE!</v>
      </c>
      <c r="C2826" s="43">
        <v>0</v>
      </c>
    </row>
    <row r="2827" spans="1:3" x14ac:dyDescent="0.25">
      <c r="A2827" s="31">
        <v>327346</v>
      </c>
      <c r="B2827" s="76" t="e">
        <v>#VALUE!</v>
      </c>
      <c r="C2827" s="43">
        <v>0</v>
      </c>
    </row>
    <row r="2828" spans="1:3" x14ac:dyDescent="0.25">
      <c r="A2828" s="31">
        <v>327204</v>
      </c>
      <c r="B2828" s="76" t="e">
        <v>#VALUE!</v>
      </c>
      <c r="C2828" s="43">
        <v>0</v>
      </c>
    </row>
    <row r="2829" spans="1:3" x14ac:dyDescent="0.25">
      <c r="A2829" s="31">
        <v>327370</v>
      </c>
      <c r="B2829" s="76" t="e">
        <v>#VALUE!</v>
      </c>
      <c r="C2829" s="43">
        <v>0</v>
      </c>
    </row>
    <row r="2830" spans="1:3" x14ac:dyDescent="0.25">
      <c r="A2830" s="31">
        <v>327294</v>
      </c>
      <c r="B2830" s="76" t="e">
        <v>#VALUE!</v>
      </c>
      <c r="C2830" s="43">
        <v>0</v>
      </c>
    </row>
    <row r="2831" spans="1:3" x14ac:dyDescent="0.25">
      <c r="A2831" s="31">
        <v>327334</v>
      </c>
      <c r="B2831" s="76" t="e">
        <v>#VALUE!</v>
      </c>
      <c r="C2831" s="43">
        <v>0</v>
      </c>
    </row>
    <row r="2832" spans="1:3" x14ac:dyDescent="0.25">
      <c r="A2832" s="31">
        <v>327240</v>
      </c>
      <c r="B2832" s="76" t="e">
        <v>#VALUE!</v>
      </c>
      <c r="C2832" s="43">
        <v>0</v>
      </c>
    </row>
    <row r="2833" spans="1:3" x14ac:dyDescent="0.25">
      <c r="A2833" s="31">
        <v>327302</v>
      </c>
      <c r="B2833" s="76" t="e">
        <v>#VALUE!</v>
      </c>
      <c r="C2833" s="43">
        <v>0</v>
      </c>
    </row>
    <row r="2834" spans="1:3" x14ac:dyDescent="0.25">
      <c r="A2834" s="31">
        <v>327256</v>
      </c>
      <c r="B2834" s="76" t="e">
        <v>#VALUE!</v>
      </c>
      <c r="C2834" s="43">
        <v>0</v>
      </c>
    </row>
    <row r="2835" spans="1:3" x14ac:dyDescent="0.25">
      <c r="A2835" s="31">
        <v>327228</v>
      </c>
      <c r="B2835" s="76" t="e">
        <v>#VALUE!</v>
      </c>
      <c r="C2835" s="43">
        <v>0</v>
      </c>
    </row>
    <row r="2836" spans="1:3" x14ac:dyDescent="0.25">
      <c r="A2836" s="31">
        <v>327232</v>
      </c>
      <c r="B2836" s="76" t="e">
        <v>#VALUE!</v>
      </c>
      <c r="C2836" s="43">
        <v>0</v>
      </c>
    </row>
    <row r="2837" spans="1:3" x14ac:dyDescent="0.25">
      <c r="A2837" s="31">
        <v>327208</v>
      </c>
      <c r="B2837" s="76" t="e">
        <v>#VALUE!</v>
      </c>
      <c r="C2837" s="43">
        <v>0</v>
      </c>
    </row>
    <row r="2838" spans="1:3" x14ac:dyDescent="0.25">
      <c r="A2838" s="31">
        <v>327264</v>
      </c>
      <c r="B2838" s="76" t="e">
        <v>#VALUE!</v>
      </c>
      <c r="C2838" s="43">
        <v>0</v>
      </c>
    </row>
    <row r="2839" spans="1:3" x14ac:dyDescent="0.25">
      <c r="A2839" s="31">
        <v>327318</v>
      </c>
      <c r="B2839" s="76" t="e">
        <v>#VALUE!</v>
      </c>
      <c r="C2839" s="43">
        <v>0</v>
      </c>
    </row>
    <row r="2840" spans="1:3" x14ac:dyDescent="0.25">
      <c r="A2840" s="31">
        <v>327358</v>
      </c>
      <c r="B2840" s="76" t="e">
        <v>#VALUE!</v>
      </c>
      <c r="C2840" s="43">
        <v>0</v>
      </c>
    </row>
    <row r="2841" spans="1:3" x14ac:dyDescent="0.25">
      <c r="A2841" s="31">
        <v>327260</v>
      </c>
      <c r="B2841" s="76" t="e">
        <v>#VALUE!</v>
      </c>
      <c r="C2841" s="43">
        <v>0</v>
      </c>
    </row>
    <row r="2842" spans="1:3" x14ac:dyDescent="0.25">
      <c r="A2842" s="31">
        <v>327200</v>
      </c>
      <c r="B2842" s="76" t="e">
        <v>#VALUE!</v>
      </c>
      <c r="C2842" s="43">
        <v>0</v>
      </c>
    </row>
    <row r="2843" spans="1:3" x14ac:dyDescent="0.25">
      <c r="A2843" s="31">
        <v>327189</v>
      </c>
      <c r="B2843" s="78" t="s">
        <v>2579</v>
      </c>
    </row>
    <row r="2844" spans="1:3" x14ac:dyDescent="0.25">
      <c r="A2844" s="31">
        <v>327735</v>
      </c>
      <c r="B2844" s="76" t="e">
        <v>#VALUE!</v>
      </c>
      <c r="C2844" s="43">
        <v>0</v>
      </c>
    </row>
    <row r="2845" spans="1:3" x14ac:dyDescent="0.25">
      <c r="A2845" s="31">
        <v>327417</v>
      </c>
      <c r="B2845" s="76" t="e">
        <v>#VALUE!</v>
      </c>
      <c r="C2845" s="43">
        <v>0</v>
      </c>
    </row>
    <row r="2846" spans="1:3" x14ac:dyDescent="0.25">
      <c r="A2846" s="31">
        <v>327551</v>
      </c>
      <c r="B2846" s="76" t="e">
        <v>#VALUE!</v>
      </c>
      <c r="C2846" s="43">
        <v>0</v>
      </c>
    </row>
    <row r="2847" spans="1:3" x14ac:dyDescent="0.25">
      <c r="A2847" s="31">
        <v>327535</v>
      </c>
      <c r="B2847" s="76" t="e">
        <v>#VALUE!</v>
      </c>
      <c r="C2847" s="43">
        <v>0</v>
      </c>
    </row>
    <row r="2848" spans="1:3" x14ac:dyDescent="0.25">
      <c r="A2848" s="31">
        <v>327489</v>
      </c>
      <c r="B2848" s="76" t="e">
        <v>#VALUE!</v>
      </c>
      <c r="C2848" s="43">
        <v>0</v>
      </c>
    </row>
    <row r="2849" spans="1:3" x14ac:dyDescent="0.25">
      <c r="A2849" s="31">
        <v>327663</v>
      </c>
      <c r="B2849" s="76" t="e">
        <v>#VALUE!</v>
      </c>
      <c r="C2849" s="43">
        <v>0</v>
      </c>
    </row>
    <row r="2850" spans="1:3" x14ac:dyDescent="0.25">
      <c r="A2850" s="31">
        <v>327647</v>
      </c>
      <c r="B2850" s="76" t="e">
        <v>#VALUE!</v>
      </c>
      <c r="C2850" s="43">
        <v>0</v>
      </c>
    </row>
    <row r="2851" spans="1:3" x14ac:dyDescent="0.25">
      <c r="A2851" s="31">
        <v>327719</v>
      </c>
      <c r="B2851" s="76" t="e">
        <v>#VALUE!</v>
      </c>
      <c r="C2851" s="43">
        <v>0</v>
      </c>
    </row>
    <row r="2852" spans="1:3" x14ac:dyDescent="0.25">
      <c r="A2852" s="31">
        <v>327559</v>
      </c>
      <c r="B2852" s="76" t="e">
        <v>#VALUE!</v>
      </c>
      <c r="C2852" s="43">
        <v>0</v>
      </c>
    </row>
    <row r="2853" spans="1:3" x14ac:dyDescent="0.25">
      <c r="A2853" s="31">
        <v>327433</v>
      </c>
      <c r="B2853" s="76" t="e">
        <v>#VALUE!</v>
      </c>
      <c r="C2853" s="43">
        <v>0</v>
      </c>
    </row>
    <row r="2854" spans="1:3" x14ac:dyDescent="0.25">
      <c r="A2854" s="31">
        <v>327671</v>
      </c>
      <c r="B2854" s="76" t="e">
        <v>#VALUE!</v>
      </c>
      <c r="C2854" s="43">
        <v>0</v>
      </c>
    </row>
    <row r="2855" spans="1:3" x14ac:dyDescent="0.25">
      <c r="A2855" s="31">
        <v>327567</v>
      </c>
      <c r="B2855" s="76" t="e">
        <v>#VALUE!</v>
      </c>
      <c r="C2855" s="43">
        <v>0</v>
      </c>
    </row>
    <row r="2856" spans="1:3" x14ac:dyDescent="0.25">
      <c r="A2856" s="31">
        <v>327521</v>
      </c>
      <c r="B2856" s="76" t="e">
        <v>#VALUE!</v>
      </c>
      <c r="C2856" s="43">
        <v>0</v>
      </c>
    </row>
    <row r="2857" spans="1:3" x14ac:dyDescent="0.25">
      <c r="A2857" s="31">
        <v>327607</v>
      </c>
      <c r="B2857" s="76" t="e">
        <v>#VALUE!</v>
      </c>
      <c r="C2857" s="43">
        <v>0</v>
      </c>
    </row>
    <row r="2858" spans="1:3" x14ac:dyDescent="0.25">
      <c r="A2858" s="31">
        <v>327473</v>
      </c>
      <c r="B2858" s="76" t="e">
        <v>#VALUE!</v>
      </c>
      <c r="C2858" s="43">
        <v>0</v>
      </c>
    </row>
    <row r="2859" spans="1:3" x14ac:dyDescent="0.25">
      <c r="A2859" s="31">
        <v>327711</v>
      </c>
      <c r="B2859" s="76" t="e">
        <v>#VALUE!</v>
      </c>
      <c r="C2859" s="43">
        <v>0</v>
      </c>
    </row>
    <row r="2860" spans="1:3" x14ac:dyDescent="0.25">
      <c r="A2860" s="31">
        <v>327751</v>
      </c>
      <c r="B2860" s="76" t="e">
        <v>#VALUE!</v>
      </c>
      <c r="C2860" s="43">
        <v>0</v>
      </c>
    </row>
    <row r="2861" spans="1:3" x14ac:dyDescent="0.25">
      <c r="A2861" s="31">
        <v>327409</v>
      </c>
      <c r="B2861" s="76" t="e">
        <v>#VALUE!</v>
      </c>
      <c r="C2861" s="43">
        <v>0</v>
      </c>
    </row>
    <row r="2862" spans="1:3" x14ac:dyDescent="0.25">
      <c r="A2862" s="31">
        <v>327599</v>
      </c>
      <c r="B2862" s="76" t="e">
        <v>#VALUE!</v>
      </c>
      <c r="C2862" s="43">
        <v>0</v>
      </c>
    </row>
    <row r="2863" spans="1:3" x14ac:dyDescent="0.25">
      <c r="A2863" s="31">
        <v>327481</v>
      </c>
      <c r="B2863" s="76" t="e">
        <v>#VALUE!</v>
      </c>
      <c r="C2863" s="43">
        <v>0</v>
      </c>
    </row>
    <row r="2864" spans="1:3" x14ac:dyDescent="0.25">
      <c r="A2864" s="31">
        <v>327631</v>
      </c>
      <c r="B2864" s="76" t="e">
        <v>#VALUE!</v>
      </c>
      <c r="C2864" s="43">
        <v>0</v>
      </c>
    </row>
    <row r="2865" spans="1:3" x14ac:dyDescent="0.25">
      <c r="A2865" s="31">
        <v>327695</v>
      </c>
      <c r="B2865" s="76" t="e">
        <v>#VALUE!</v>
      </c>
      <c r="C2865" s="43">
        <v>0</v>
      </c>
    </row>
    <row r="2866" spans="1:3" x14ac:dyDescent="0.25">
      <c r="A2866" s="31">
        <v>327687</v>
      </c>
      <c r="B2866" s="76" t="e">
        <v>#VALUE!</v>
      </c>
      <c r="C2866" s="43">
        <v>0</v>
      </c>
    </row>
    <row r="2867" spans="1:3" x14ac:dyDescent="0.25">
      <c r="A2867" s="31">
        <v>327543</v>
      </c>
      <c r="B2867" s="76" t="e">
        <v>#VALUE!</v>
      </c>
      <c r="C2867" s="43">
        <v>0</v>
      </c>
    </row>
    <row r="2868" spans="1:3" x14ac:dyDescent="0.25">
      <c r="A2868" s="31">
        <v>327743</v>
      </c>
      <c r="B2868" s="76" t="e">
        <v>#VALUE!</v>
      </c>
      <c r="C2868" s="43">
        <v>0</v>
      </c>
    </row>
    <row r="2869" spans="1:3" x14ac:dyDescent="0.25">
      <c r="A2869" s="31">
        <v>327457</v>
      </c>
      <c r="B2869" s="76" t="e">
        <v>#VALUE!</v>
      </c>
      <c r="C2869" s="43">
        <v>0</v>
      </c>
    </row>
    <row r="2870" spans="1:3" x14ac:dyDescent="0.25">
      <c r="A2870" s="31">
        <v>327615</v>
      </c>
      <c r="B2870" s="76" t="e">
        <v>#VALUE!</v>
      </c>
      <c r="C2870" s="43">
        <v>0</v>
      </c>
    </row>
    <row r="2871" spans="1:3" x14ac:dyDescent="0.25">
      <c r="A2871" s="31">
        <v>327425</v>
      </c>
      <c r="B2871" s="76" t="e">
        <v>#VALUE!</v>
      </c>
      <c r="C2871" s="43">
        <v>0</v>
      </c>
    </row>
    <row r="2872" spans="1:3" x14ac:dyDescent="0.25">
      <c r="A2872" s="31">
        <v>327583</v>
      </c>
      <c r="B2872" s="76" t="e">
        <v>#VALUE!</v>
      </c>
      <c r="C2872" s="43">
        <v>0</v>
      </c>
    </row>
    <row r="2873" spans="1:3" x14ac:dyDescent="0.25">
      <c r="A2873" s="31">
        <v>327639</v>
      </c>
      <c r="B2873" s="76" t="e">
        <v>#VALUE!</v>
      </c>
      <c r="C2873" s="43">
        <v>0</v>
      </c>
    </row>
    <row r="2874" spans="1:3" x14ac:dyDescent="0.25">
      <c r="A2874" s="31">
        <v>327679</v>
      </c>
      <c r="B2874" s="76" t="e">
        <v>#VALUE!</v>
      </c>
      <c r="C2874" s="43">
        <v>0</v>
      </c>
    </row>
    <row r="2875" spans="1:3" x14ac:dyDescent="0.25">
      <c r="A2875" s="31">
        <v>327393</v>
      </c>
      <c r="B2875" s="76" t="e">
        <v>#VALUE!</v>
      </c>
      <c r="C2875" s="43">
        <v>0</v>
      </c>
    </row>
    <row r="2876" spans="1:3" x14ac:dyDescent="0.25">
      <c r="A2876" s="31">
        <v>327727</v>
      </c>
      <c r="B2876" s="76" t="e">
        <v>#VALUE!</v>
      </c>
      <c r="C2876" s="43">
        <v>0</v>
      </c>
    </row>
    <row r="2877" spans="1:3" x14ac:dyDescent="0.25">
      <c r="A2877" s="31">
        <v>327575</v>
      </c>
      <c r="B2877" s="76" t="e">
        <v>#VALUE!</v>
      </c>
      <c r="C2877" s="43">
        <v>0</v>
      </c>
    </row>
    <row r="2878" spans="1:3" x14ac:dyDescent="0.25">
      <c r="A2878" s="31">
        <v>327655</v>
      </c>
      <c r="B2878" s="76" t="e">
        <v>#VALUE!</v>
      </c>
      <c r="C2878" s="43">
        <v>0</v>
      </c>
    </row>
    <row r="2879" spans="1:3" x14ac:dyDescent="0.25">
      <c r="A2879" s="31">
        <v>327465</v>
      </c>
      <c r="B2879" s="76" t="e">
        <v>#VALUE!</v>
      </c>
      <c r="C2879" s="43">
        <v>0</v>
      </c>
    </row>
    <row r="2880" spans="1:3" x14ac:dyDescent="0.25">
      <c r="A2880" s="31">
        <v>327591</v>
      </c>
      <c r="B2880" s="76" t="e">
        <v>#VALUE!</v>
      </c>
      <c r="C2880" s="43">
        <v>0</v>
      </c>
    </row>
    <row r="2881" spans="1:3" x14ac:dyDescent="0.25">
      <c r="A2881" s="31">
        <v>327497</v>
      </c>
      <c r="B2881" s="76" t="e">
        <v>#VALUE!</v>
      </c>
      <c r="C2881" s="43">
        <v>0</v>
      </c>
    </row>
    <row r="2882" spans="1:3" x14ac:dyDescent="0.25">
      <c r="A2882" s="31">
        <v>327441</v>
      </c>
      <c r="B2882" s="76" t="e">
        <v>#VALUE!</v>
      </c>
      <c r="C2882" s="43">
        <v>0</v>
      </c>
    </row>
    <row r="2883" spans="1:3" x14ac:dyDescent="0.25">
      <c r="A2883" s="31">
        <v>327449</v>
      </c>
      <c r="B2883" s="76" t="e">
        <v>#VALUE!</v>
      </c>
      <c r="C2883" s="43">
        <v>0</v>
      </c>
    </row>
    <row r="2884" spans="1:3" x14ac:dyDescent="0.25">
      <c r="A2884" s="31">
        <v>327401</v>
      </c>
      <c r="B2884" s="76" t="e">
        <v>#VALUE!</v>
      </c>
      <c r="C2884" s="43">
        <v>0</v>
      </c>
    </row>
    <row r="2885" spans="1:3" x14ac:dyDescent="0.25">
      <c r="A2885" s="31">
        <v>327513</v>
      </c>
      <c r="B2885" s="76" t="e">
        <v>#VALUE!</v>
      </c>
      <c r="C2885" s="43">
        <v>0</v>
      </c>
    </row>
    <row r="2886" spans="1:3" x14ac:dyDescent="0.25">
      <c r="A2886" s="31">
        <v>327623</v>
      </c>
      <c r="B2886" s="76" t="e">
        <v>#VALUE!</v>
      </c>
      <c r="C2886" s="43">
        <v>0</v>
      </c>
    </row>
    <row r="2887" spans="1:3" x14ac:dyDescent="0.25">
      <c r="A2887" s="31">
        <v>327703</v>
      </c>
      <c r="B2887" s="76" t="e">
        <v>#VALUE!</v>
      </c>
      <c r="C2887" s="43">
        <v>0</v>
      </c>
    </row>
    <row r="2888" spans="1:3" x14ac:dyDescent="0.25">
      <c r="A2888" s="31">
        <v>327505</v>
      </c>
      <c r="B2888" s="76" t="e">
        <v>#VALUE!</v>
      </c>
      <c r="C2888" s="43">
        <v>0</v>
      </c>
    </row>
    <row r="2889" spans="1:3" x14ac:dyDescent="0.25">
      <c r="A2889" s="31">
        <v>327385</v>
      </c>
      <c r="B2889" s="76" t="e">
        <v>#VALUE!</v>
      </c>
      <c r="C2889" s="43">
        <v>0</v>
      </c>
    </row>
    <row r="2890" spans="1:3" x14ac:dyDescent="0.25">
      <c r="A2890" s="31">
        <v>327193</v>
      </c>
      <c r="B2890" s="78" t="s">
        <v>2579</v>
      </c>
    </row>
    <row r="2891" spans="1:3" x14ac:dyDescent="0.25">
      <c r="A2891" s="31">
        <v>327739</v>
      </c>
      <c r="B2891" s="76" t="e">
        <v>#VALUE!</v>
      </c>
      <c r="C2891" s="43">
        <v>0</v>
      </c>
    </row>
    <row r="2892" spans="1:3" x14ac:dyDescent="0.25">
      <c r="A2892" s="31">
        <v>327421</v>
      </c>
      <c r="B2892" s="76" t="e">
        <v>#VALUE!</v>
      </c>
      <c r="C2892" s="43">
        <v>0</v>
      </c>
    </row>
    <row r="2893" spans="1:3" x14ac:dyDescent="0.25">
      <c r="A2893" s="31">
        <v>327555</v>
      </c>
      <c r="B2893" s="76" t="e">
        <v>#VALUE!</v>
      </c>
      <c r="C2893" s="43">
        <v>0</v>
      </c>
    </row>
    <row r="2894" spans="1:3" x14ac:dyDescent="0.25">
      <c r="A2894" s="31">
        <v>327539</v>
      </c>
      <c r="B2894" s="76" t="e">
        <v>#VALUE!</v>
      </c>
      <c r="C2894" s="43">
        <v>0</v>
      </c>
    </row>
    <row r="2895" spans="1:3" x14ac:dyDescent="0.25">
      <c r="A2895" s="31">
        <v>327493</v>
      </c>
      <c r="B2895" s="76" t="e">
        <v>#VALUE!</v>
      </c>
      <c r="C2895" s="43">
        <v>0</v>
      </c>
    </row>
    <row r="2896" spans="1:3" x14ac:dyDescent="0.25">
      <c r="A2896" s="31">
        <v>327667</v>
      </c>
      <c r="B2896" s="76" t="e">
        <v>#VALUE!</v>
      </c>
      <c r="C2896" s="43">
        <v>0</v>
      </c>
    </row>
    <row r="2897" spans="1:3" x14ac:dyDescent="0.25">
      <c r="A2897" s="31">
        <v>327651</v>
      </c>
      <c r="B2897" s="76" t="e">
        <v>#VALUE!</v>
      </c>
      <c r="C2897" s="43">
        <v>0</v>
      </c>
    </row>
    <row r="2898" spans="1:3" x14ac:dyDescent="0.25">
      <c r="A2898" s="31">
        <v>327723</v>
      </c>
      <c r="B2898" s="76" t="e">
        <v>#VALUE!</v>
      </c>
      <c r="C2898" s="43">
        <v>0</v>
      </c>
    </row>
    <row r="2899" spans="1:3" x14ac:dyDescent="0.25">
      <c r="A2899" s="31">
        <v>327563</v>
      </c>
      <c r="B2899" s="76" t="e">
        <v>#VALUE!</v>
      </c>
      <c r="C2899" s="43">
        <v>0</v>
      </c>
    </row>
    <row r="2900" spans="1:3" x14ac:dyDescent="0.25">
      <c r="A2900" s="31">
        <v>327437</v>
      </c>
      <c r="B2900" s="76" t="e">
        <v>#VALUE!</v>
      </c>
      <c r="C2900" s="43">
        <v>0</v>
      </c>
    </row>
    <row r="2901" spans="1:3" x14ac:dyDescent="0.25">
      <c r="A2901" s="31">
        <v>327675</v>
      </c>
      <c r="B2901" s="76" t="e">
        <v>#VALUE!</v>
      </c>
      <c r="C2901" s="43">
        <v>0</v>
      </c>
    </row>
    <row r="2902" spans="1:3" x14ac:dyDescent="0.25">
      <c r="A2902" s="31">
        <v>327571</v>
      </c>
      <c r="B2902" s="76" t="e">
        <v>#VALUE!</v>
      </c>
      <c r="C2902" s="43">
        <v>0</v>
      </c>
    </row>
    <row r="2903" spans="1:3" x14ac:dyDescent="0.25">
      <c r="A2903" s="31">
        <v>327525</v>
      </c>
      <c r="B2903" s="76" t="e">
        <v>#VALUE!</v>
      </c>
      <c r="C2903" s="43">
        <v>0</v>
      </c>
    </row>
    <row r="2904" spans="1:3" x14ac:dyDescent="0.25">
      <c r="A2904" s="31">
        <v>327611</v>
      </c>
      <c r="B2904" s="76" t="e">
        <v>#VALUE!</v>
      </c>
      <c r="C2904" s="43">
        <v>0</v>
      </c>
    </row>
    <row r="2905" spans="1:3" x14ac:dyDescent="0.25">
      <c r="A2905" s="31">
        <v>327477</v>
      </c>
      <c r="B2905" s="76" t="e">
        <v>#VALUE!</v>
      </c>
      <c r="C2905" s="43">
        <v>0</v>
      </c>
    </row>
    <row r="2906" spans="1:3" x14ac:dyDescent="0.25">
      <c r="A2906" s="31">
        <v>327715</v>
      </c>
      <c r="B2906" s="76" t="e">
        <v>#VALUE!</v>
      </c>
      <c r="C2906" s="43">
        <v>0</v>
      </c>
    </row>
    <row r="2907" spans="1:3" x14ac:dyDescent="0.25">
      <c r="A2907" s="31">
        <v>327755</v>
      </c>
      <c r="B2907" s="76" t="e">
        <v>#VALUE!</v>
      </c>
      <c r="C2907" s="43">
        <v>0</v>
      </c>
    </row>
    <row r="2908" spans="1:3" x14ac:dyDescent="0.25">
      <c r="A2908" s="31">
        <v>327413</v>
      </c>
      <c r="B2908" s="76" t="e">
        <v>#VALUE!</v>
      </c>
      <c r="C2908" s="43">
        <v>0</v>
      </c>
    </row>
    <row r="2909" spans="1:3" x14ac:dyDescent="0.25">
      <c r="A2909" s="31">
        <v>327603</v>
      </c>
      <c r="B2909" s="76" t="e">
        <v>#VALUE!</v>
      </c>
      <c r="C2909" s="43">
        <v>0</v>
      </c>
    </row>
    <row r="2910" spans="1:3" x14ac:dyDescent="0.25">
      <c r="A2910" s="31">
        <v>327485</v>
      </c>
      <c r="B2910" s="76" t="e">
        <v>#VALUE!</v>
      </c>
      <c r="C2910" s="43">
        <v>0</v>
      </c>
    </row>
    <row r="2911" spans="1:3" x14ac:dyDescent="0.25">
      <c r="A2911" s="31">
        <v>327635</v>
      </c>
      <c r="B2911" s="76" t="e">
        <v>#VALUE!</v>
      </c>
      <c r="C2911" s="43">
        <v>0</v>
      </c>
    </row>
    <row r="2912" spans="1:3" x14ac:dyDescent="0.25">
      <c r="A2912" s="31">
        <v>327699</v>
      </c>
      <c r="B2912" s="76" t="e">
        <v>#VALUE!</v>
      </c>
      <c r="C2912" s="43">
        <v>0</v>
      </c>
    </row>
    <row r="2913" spans="1:3" x14ac:dyDescent="0.25">
      <c r="A2913" s="31">
        <v>327691</v>
      </c>
      <c r="B2913" s="76" t="e">
        <v>#VALUE!</v>
      </c>
      <c r="C2913" s="43">
        <v>0</v>
      </c>
    </row>
    <row r="2914" spans="1:3" x14ac:dyDescent="0.25">
      <c r="A2914" s="31">
        <v>327547</v>
      </c>
      <c r="B2914" s="76" t="e">
        <v>#VALUE!</v>
      </c>
      <c r="C2914" s="43">
        <v>0</v>
      </c>
    </row>
    <row r="2915" spans="1:3" x14ac:dyDescent="0.25">
      <c r="A2915" s="31">
        <v>327747</v>
      </c>
      <c r="B2915" s="76" t="e">
        <v>#VALUE!</v>
      </c>
      <c r="C2915" s="43">
        <v>0</v>
      </c>
    </row>
    <row r="2916" spans="1:3" x14ac:dyDescent="0.25">
      <c r="A2916" s="31">
        <v>327461</v>
      </c>
      <c r="B2916" s="76" t="e">
        <v>#VALUE!</v>
      </c>
      <c r="C2916" s="43">
        <v>0</v>
      </c>
    </row>
    <row r="2917" spans="1:3" x14ac:dyDescent="0.25">
      <c r="A2917" s="31">
        <v>327619</v>
      </c>
      <c r="B2917" s="76" t="e">
        <v>#VALUE!</v>
      </c>
      <c r="C2917" s="43">
        <v>0</v>
      </c>
    </row>
    <row r="2918" spans="1:3" x14ac:dyDescent="0.25">
      <c r="A2918" s="31">
        <v>327429</v>
      </c>
      <c r="B2918" s="76" t="e">
        <v>#VALUE!</v>
      </c>
      <c r="C2918" s="43">
        <v>0</v>
      </c>
    </row>
    <row r="2919" spans="1:3" x14ac:dyDescent="0.25">
      <c r="A2919" s="31">
        <v>327587</v>
      </c>
      <c r="B2919" s="76" t="e">
        <v>#VALUE!</v>
      </c>
      <c r="C2919" s="43">
        <v>0</v>
      </c>
    </row>
    <row r="2920" spans="1:3" x14ac:dyDescent="0.25">
      <c r="A2920" s="31">
        <v>327643</v>
      </c>
      <c r="B2920" s="76" t="e">
        <v>#VALUE!</v>
      </c>
      <c r="C2920" s="43">
        <v>0</v>
      </c>
    </row>
    <row r="2921" spans="1:3" x14ac:dyDescent="0.25">
      <c r="A2921" s="31">
        <v>327683</v>
      </c>
      <c r="B2921" s="76" t="e">
        <v>#VALUE!</v>
      </c>
      <c r="C2921" s="43">
        <v>0</v>
      </c>
    </row>
    <row r="2922" spans="1:3" x14ac:dyDescent="0.25">
      <c r="A2922" s="31">
        <v>327397</v>
      </c>
      <c r="B2922" s="76" t="e">
        <v>#VALUE!</v>
      </c>
      <c r="C2922" s="43">
        <v>0</v>
      </c>
    </row>
    <row r="2923" spans="1:3" x14ac:dyDescent="0.25">
      <c r="A2923" s="31">
        <v>327731</v>
      </c>
      <c r="B2923" s="76" t="e">
        <v>#VALUE!</v>
      </c>
      <c r="C2923" s="43">
        <v>0</v>
      </c>
    </row>
    <row r="2924" spans="1:3" x14ac:dyDescent="0.25">
      <c r="A2924" s="31">
        <v>327579</v>
      </c>
      <c r="B2924" s="76" t="e">
        <v>#VALUE!</v>
      </c>
      <c r="C2924" s="43">
        <v>0</v>
      </c>
    </row>
    <row r="2925" spans="1:3" x14ac:dyDescent="0.25">
      <c r="A2925" s="31">
        <v>327659</v>
      </c>
      <c r="B2925" s="76" t="e">
        <v>#VALUE!</v>
      </c>
      <c r="C2925" s="43">
        <v>0</v>
      </c>
    </row>
    <row r="2926" spans="1:3" x14ac:dyDescent="0.25">
      <c r="A2926" s="31">
        <v>327469</v>
      </c>
      <c r="B2926" s="76" t="e">
        <v>#VALUE!</v>
      </c>
      <c r="C2926" s="43">
        <v>0</v>
      </c>
    </row>
    <row r="2927" spans="1:3" x14ac:dyDescent="0.25">
      <c r="A2927" s="31">
        <v>327595</v>
      </c>
      <c r="B2927" s="76" t="e">
        <v>#VALUE!</v>
      </c>
      <c r="C2927" s="43">
        <v>0</v>
      </c>
    </row>
    <row r="2928" spans="1:3" x14ac:dyDescent="0.25">
      <c r="A2928" s="31">
        <v>327501</v>
      </c>
      <c r="B2928" s="76" t="e">
        <v>#VALUE!</v>
      </c>
      <c r="C2928" s="43">
        <v>0</v>
      </c>
    </row>
    <row r="2929" spans="1:3" x14ac:dyDescent="0.25">
      <c r="A2929" s="31">
        <v>327445</v>
      </c>
      <c r="B2929" s="76" t="e">
        <v>#VALUE!</v>
      </c>
      <c r="C2929" s="43">
        <v>0</v>
      </c>
    </row>
    <row r="2930" spans="1:3" x14ac:dyDescent="0.25">
      <c r="A2930" s="31">
        <v>327453</v>
      </c>
      <c r="B2930" s="76" t="e">
        <v>#VALUE!</v>
      </c>
      <c r="C2930" s="43">
        <v>0</v>
      </c>
    </row>
    <row r="2931" spans="1:3" x14ac:dyDescent="0.25">
      <c r="A2931" s="31">
        <v>327405</v>
      </c>
      <c r="B2931" s="76" t="e">
        <v>#VALUE!</v>
      </c>
      <c r="C2931" s="43">
        <v>0</v>
      </c>
    </row>
    <row r="2932" spans="1:3" x14ac:dyDescent="0.25">
      <c r="A2932" s="31">
        <v>327517</v>
      </c>
      <c r="B2932" s="76" t="e">
        <v>#VALUE!</v>
      </c>
      <c r="C2932" s="43">
        <v>0</v>
      </c>
    </row>
    <row r="2933" spans="1:3" x14ac:dyDescent="0.25">
      <c r="A2933" s="31">
        <v>327627</v>
      </c>
      <c r="B2933" s="76" t="e">
        <v>#VALUE!</v>
      </c>
      <c r="C2933" s="43">
        <v>0</v>
      </c>
    </row>
    <row r="2934" spans="1:3" x14ac:dyDescent="0.25">
      <c r="A2934" s="31">
        <v>327707</v>
      </c>
      <c r="B2934" s="76" t="e">
        <v>#VALUE!</v>
      </c>
      <c r="C2934" s="43">
        <v>0</v>
      </c>
    </row>
    <row r="2935" spans="1:3" x14ac:dyDescent="0.25">
      <c r="A2935" s="31">
        <v>327509</v>
      </c>
      <c r="B2935" s="76" t="e">
        <v>#VALUE!</v>
      </c>
      <c r="C2935" s="43">
        <v>0</v>
      </c>
    </row>
    <row r="2936" spans="1:3" x14ac:dyDescent="0.25">
      <c r="A2936" s="31">
        <v>327389</v>
      </c>
      <c r="B2936" s="76" t="e">
        <v>#VALUE!</v>
      </c>
      <c r="C2936" s="43">
        <v>0</v>
      </c>
    </row>
    <row r="2937" spans="1:3" x14ac:dyDescent="0.25">
      <c r="A2937" s="31">
        <v>327185</v>
      </c>
      <c r="B2937" s="79">
        <v>4790</v>
      </c>
      <c r="C2937" s="20" t="s">
        <v>2598</v>
      </c>
    </row>
    <row r="2938" spans="1:3" x14ac:dyDescent="0.25">
      <c r="A2938" s="31">
        <v>327371</v>
      </c>
      <c r="B2938" s="76">
        <v>5390</v>
      </c>
      <c r="C2938" s="43" t="s">
        <v>2598</v>
      </c>
    </row>
    <row r="2939" spans="1:3" x14ac:dyDescent="0.25">
      <c r="A2939" s="31">
        <v>327213</v>
      </c>
      <c r="B2939" s="76">
        <v>5390</v>
      </c>
      <c r="C2939" s="43" t="s">
        <v>2598</v>
      </c>
    </row>
    <row r="2940" spans="1:3" x14ac:dyDescent="0.25">
      <c r="A2940" s="31">
        <v>327279</v>
      </c>
      <c r="B2940" s="76">
        <v>5390</v>
      </c>
      <c r="C2940" s="43" t="s">
        <v>2598</v>
      </c>
    </row>
    <row r="2941" spans="1:3" x14ac:dyDescent="0.25">
      <c r="A2941" s="31">
        <v>327271</v>
      </c>
      <c r="B2941" s="76">
        <v>5390</v>
      </c>
      <c r="C2941" s="43" t="s">
        <v>2598</v>
      </c>
    </row>
    <row r="2942" spans="1:3" x14ac:dyDescent="0.25">
      <c r="A2942" s="31">
        <v>327249</v>
      </c>
      <c r="B2942" s="76">
        <v>5390</v>
      </c>
      <c r="C2942" s="43" t="s">
        <v>2598</v>
      </c>
    </row>
    <row r="2943" spans="1:3" x14ac:dyDescent="0.25">
      <c r="A2943" s="31">
        <v>327335</v>
      </c>
      <c r="B2943" s="76">
        <v>5390</v>
      </c>
      <c r="C2943" s="43" t="s">
        <v>2598</v>
      </c>
    </row>
    <row r="2944" spans="1:3" x14ac:dyDescent="0.25">
      <c r="A2944" s="31">
        <v>327327</v>
      </c>
      <c r="B2944" s="76">
        <v>5390</v>
      </c>
      <c r="C2944" s="43" t="s">
        <v>2598</v>
      </c>
    </row>
    <row r="2945" spans="1:3" x14ac:dyDescent="0.25">
      <c r="A2945" s="31">
        <v>327363</v>
      </c>
      <c r="B2945" s="76">
        <v>5390</v>
      </c>
      <c r="C2945" s="43" t="s">
        <v>2598</v>
      </c>
    </row>
    <row r="2946" spans="1:3" x14ac:dyDescent="0.25">
      <c r="A2946" s="31">
        <v>327283</v>
      </c>
      <c r="B2946" s="76">
        <v>5390</v>
      </c>
      <c r="C2946" s="43" t="s">
        <v>2598</v>
      </c>
    </row>
    <row r="2947" spans="1:3" x14ac:dyDescent="0.25">
      <c r="A2947" s="31">
        <v>327221</v>
      </c>
      <c r="B2947" s="76">
        <v>5390</v>
      </c>
      <c r="C2947" s="43" t="s">
        <v>2598</v>
      </c>
    </row>
    <row r="2948" spans="1:3" x14ac:dyDescent="0.25">
      <c r="A2948" s="31">
        <v>327339</v>
      </c>
      <c r="B2948" s="76">
        <v>5390</v>
      </c>
      <c r="C2948" s="43" t="s">
        <v>2598</v>
      </c>
    </row>
    <row r="2949" spans="1:3" x14ac:dyDescent="0.25">
      <c r="A2949" s="31">
        <v>327287</v>
      </c>
      <c r="B2949" s="76">
        <v>5390</v>
      </c>
      <c r="C2949" s="43" t="s">
        <v>2598</v>
      </c>
    </row>
    <row r="2950" spans="1:3" x14ac:dyDescent="0.25">
      <c r="A2950" s="31">
        <v>327265</v>
      </c>
      <c r="B2950" s="76">
        <v>5390</v>
      </c>
      <c r="C2950" s="43" t="s">
        <v>2598</v>
      </c>
    </row>
    <row r="2951" spans="1:3" x14ac:dyDescent="0.25">
      <c r="A2951" s="31">
        <v>327307</v>
      </c>
      <c r="B2951" s="76">
        <v>5390</v>
      </c>
      <c r="C2951" s="43" t="s">
        <v>2598</v>
      </c>
    </row>
    <row r="2952" spans="1:3" x14ac:dyDescent="0.25">
      <c r="A2952" s="31">
        <v>327241</v>
      </c>
      <c r="B2952" s="76">
        <v>5390</v>
      </c>
      <c r="C2952" s="43" t="s">
        <v>2598</v>
      </c>
    </row>
    <row r="2953" spans="1:3" x14ac:dyDescent="0.25">
      <c r="A2953" s="31">
        <v>327359</v>
      </c>
      <c r="B2953" s="76">
        <v>5390</v>
      </c>
      <c r="C2953" s="43" t="s">
        <v>2598</v>
      </c>
    </row>
    <row r="2954" spans="1:3" x14ac:dyDescent="0.25">
      <c r="A2954" s="31">
        <v>327379</v>
      </c>
      <c r="B2954" s="76">
        <v>5390</v>
      </c>
      <c r="C2954" s="43" t="s">
        <v>2598</v>
      </c>
    </row>
    <row r="2955" spans="1:3" x14ac:dyDescent="0.25">
      <c r="A2955" s="31">
        <v>327209</v>
      </c>
      <c r="B2955" s="76">
        <v>5390</v>
      </c>
      <c r="C2955" s="43" t="s">
        <v>2598</v>
      </c>
    </row>
    <row r="2956" spans="1:3" x14ac:dyDescent="0.25">
      <c r="A2956" s="31">
        <v>327303</v>
      </c>
      <c r="B2956" s="76">
        <v>5390</v>
      </c>
      <c r="C2956" s="43" t="s">
        <v>2598</v>
      </c>
    </row>
    <row r="2957" spans="1:3" x14ac:dyDescent="0.25">
      <c r="A2957" s="31">
        <v>327245</v>
      </c>
      <c r="B2957" s="76">
        <v>5390</v>
      </c>
      <c r="C2957" s="43" t="s">
        <v>2598</v>
      </c>
    </row>
    <row r="2958" spans="1:3" x14ac:dyDescent="0.25">
      <c r="A2958" s="31">
        <v>327319</v>
      </c>
      <c r="B2958" s="76">
        <v>5390</v>
      </c>
      <c r="C2958" s="43" t="s">
        <v>2598</v>
      </c>
    </row>
    <row r="2959" spans="1:3" x14ac:dyDescent="0.25">
      <c r="A2959" s="31">
        <v>327351</v>
      </c>
      <c r="B2959" s="76">
        <v>5390</v>
      </c>
      <c r="C2959" s="43" t="s">
        <v>2598</v>
      </c>
    </row>
    <row r="2960" spans="1:3" x14ac:dyDescent="0.25">
      <c r="A2960" s="31">
        <v>327347</v>
      </c>
      <c r="B2960" s="76">
        <v>5390</v>
      </c>
      <c r="C2960" s="43" t="s">
        <v>2598</v>
      </c>
    </row>
    <row r="2961" spans="1:3" x14ac:dyDescent="0.25">
      <c r="A2961" s="31">
        <v>327275</v>
      </c>
      <c r="B2961" s="76">
        <v>5390</v>
      </c>
      <c r="C2961" s="43" t="s">
        <v>2598</v>
      </c>
    </row>
    <row r="2962" spans="1:3" x14ac:dyDescent="0.25">
      <c r="A2962" s="31">
        <v>327375</v>
      </c>
      <c r="B2962" s="76">
        <v>5390</v>
      </c>
      <c r="C2962" s="43" t="s">
        <v>2598</v>
      </c>
    </row>
    <row r="2963" spans="1:3" x14ac:dyDescent="0.25">
      <c r="A2963" s="31">
        <v>327233</v>
      </c>
      <c r="B2963" s="76">
        <v>5390</v>
      </c>
      <c r="C2963" s="43" t="s">
        <v>2598</v>
      </c>
    </row>
    <row r="2964" spans="1:3" x14ac:dyDescent="0.25">
      <c r="A2964" s="31">
        <v>327311</v>
      </c>
      <c r="B2964" s="76">
        <v>5390</v>
      </c>
      <c r="C2964" s="43" t="s">
        <v>2598</v>
      </c>
    </row>
    <row r="2965" spans="1:3" x14ac:dyDescent="0.25">
      <c r="A2965" s="31">
        <v>327217</v>
      </c>
      <c r="B2965" s="76">
        <v>5390</v>
      </c>
      <c r="C2965" s="43" t="s">
        <v>2598</v>
      </c>
    </row>
    <row r="2966" spans="1:3" x14ac:dyDescent="0.25">
      <c r="A2966" s="31">
        <v>327295</v>
      </c>
      <c r="B2966" s="76">
        <v>5390</v>
      </c>
      <c r="C2966" s="43" t="s">
        <v>2598</v>
      </c>
    </row>
    <row r="2967" spans="1:3" x14ac:dyDescent="0.25">
      <c r="A2967" s="31">
        <v>327323</v>
      </c>
      <c r="B2967" s="76">
        <v>5390</v>
      </c>
      <c r="C2967" s="43" t="s">
        <v>2598</v>
      </c>
    </row>
    <row r="2968" spans="1:3" x14ac:dyDescent="0.25">
      <c r="A2968" s="31">
        <v>327343</v>
      </c>
      <c r="B2968" s="76">
        <v>5390</v>
      </c>
      <c r="C2968" s="43" t="s">
        <v>2598</v>
      </c>
    </row>
    <row r="2969" spans="1:3" x14ac:dyDescent="0.25">
      <c r="A2969" s="31">
        <v>327201</v>
      </c>
      <c r="B2969" s="76">
        <v>5390</v>
      </c>
      <c r="C2969" s="43" t="s">
        <v>2598</v>
      </c>
    </row>
    <row r="2970" spans="1:3" x14ac:dyDescent="0.25">
      <c r="A2970" s="31">
        <v>327367</v>
      </c>
      <c r="B2970" s="76">
        <v>5390</v>
      </c>
      <c r="C2970" s="43" t="s">
        <v>2598</v>
      </c>
    </row>
    <row r="2971" spans="1:3" x14ac:dyDescent="0.25">
      <c r="A2971" s="31">
        <v>327291</v>
      </c>
      <c r="B2971" s="76">
        <v>5390</v>
      </c>
      <c r="C2971" s="43" t="s">
        <v>2598</v>
      </c>
    </row>
    <row r="2972" spans="1:3" x14ac:dyDescent="0.25">
      <c r="A2972" s="31">
        <v>327331</v>
      </c>
      <c r="B2972" s="76">
        <v>5390</v>
      </c>
      <c r="C2972" s="43" t="s">
        <v>2598</v>
      </c>
    </row>
    <row r="2973" spans="1:3" x14ac:dyDescent="0.25">
      <c r="A2973" s="31">
        <v>327237</v>
      </c>
      <c r="B2973" s="76">
        <v>5390</v>
      </c>
      <c r="C2973" s="43" t="s">
        <v>2598</v>
      </c>
    </row>
    <row r="2974" spans="1:3" x14ac:dyDescent="0.25">
      <c r="A2974" s="31">
        <v>327299</v>
      </c>
      <c r="B2974" s="76">
        <v>5390</v>
      </c>
      <c r="C2974" s="43" t="s">
        <v>2598</v>
      </c>
    </row>
    <row r="2975" spans="1:3" x14ac:dyDescent="0.25">
      <c r="A2975" s="31">
        <v>327253</v>
      </c>
      <c r="B2975" s="76">
        <v>5390</v>
      </c>
      <c r="C2975" s="43" t="s">
        <v>2598</v>
      </c>
    </row>
    <row r="2976" spans="1:3" x14ac:dyDescent="0.25">
      <c r="A2976" s="31">
        <v>327225</v>
      </c>
      <c r="B2976" s="76">
        <v>5390</v>
      </c>
      <c r="C2976" s="43" t="s">
        <v>2598</v>
      </c>
    </row>
    <row r="2977" spans="1:3" x14ac:dyDescent="0.25">
      <c r="A2977" s="31">
        <v>327229</v>
      </c>
      <c r="B2977" s="76">
        <v>5390</v>
      </c>
      <c r="C2977" s="43" t="s">
        <v>2598</v>
      </c>
    </row>
    <row r="2978" spans="1:3" x14ac:dyDescent="0.25">
      <c r="A2978" s="31">
        <v>327205</v>
      </c>
      <c r="B2978" s="76">
        <v>5390</v>
      </c>
      <c r="C2978" s="43" t="s">
        <v>2598</v>
      </c>
    </row>
    <row r="2979" spans="1:3" x14ac:dyDescent="0.25">
      <c r="A2979" s="31">
        <v>327261</v>
      </c>
      <c r="B2979" s="76">
        <v>5390</v>
      </c>
      <c r="C2979" s="43" t="s">
        <v>2598</v>
      </c>
    </row>
    <row r="2980" spans="1:3" x14ac:dyDescent="0.25">
      <c r="A2980" s="31">
        <v>327315</v>
      </c>
      <c r="B2980" s="76">
        <v>5390</v>
      </c>
      <c r="C2980" s="43" t="s">
        <v>2598</v>
      </c>
    </row>
    <row r="2981" spans="1:3" x14ac:dyDescent="0.25">
      <c r="A2981" s="31">
        <v>327355</v>
      </c>
      <c r="B2981" s="76">
        <v>5390</v>
      </c>
      <c r="C2981" s="43" t="s">
        <v>2598</v>
      </c>
    </row>
    <row r="2982" spans="1:3" x14ac:dyDescent="0.25">
      <c r="A2982" s="31">
        <v>327257</v>
      </c>
      <c r="B2982" s="76">
        <v>5390</v>
      </c>
      <c r="C2982" s="43" t="s">
        <v>2598</v>
      </c>
    </row>
    <row r="2983" spans="1:3" x14ac:dyDescent="0.25">
      <c r="A2983" s="31">
        <v>327197</v>
      </c>
      <c r="B2983" s="76">
        <v>5390</v>
      </c>
      <c r="C2983" s="43" t="s">
        <v>2598</v>
      </c>
    </row>
    <row r="2984" spans="1:3" x14ac:dyDescent="0.25">
      <c r="A2984" s="2" t="s">
        <v>0</v>
      </c>
      <c r="B2984" s="99" t="s">
        <v>2507</v>
      </c>
    </row>
    <row r="2985" spans="1:3" x14ac:dyDescent="0.25">
      <c r="A2985" s="25">
        <v>137284</v>
      </c>
      <c r="B2985" s="100">
        <v>2690</v>
      </c>
      <c r="C2985" s="20" t="s">
        <v>3413</v>
      </c>
    </row>
    <row r="2986" spans="1:3" ht="15.75" thickBot="1" x14ac:dyDescent="0.3">
      <c r="A2986" s="25">
        <v>138454</v>
      </c>
      <c r="B2986" s="101">
        <f>1298</f>
        <v>1298</v>
      </c>
      <c r="C2986" s="20" t="s">
        <v>2656</v>
      </c>
    </row>
    <row r="2987" spans="1:3" ht="15.75" thickTop="1" x14ac:dyDescent="0.25">
      <c r="A2987" s="25">
        <v>184346</v>
      </c>
      <c r="B2987" s="100">
        <v>5890</v>
      </c>
      <c r="C2987" s="20" t="s">
        <v>2647</v>
      </c>
    </row>
    <row r="2988" spans="1:3" ht="15.75" thickBot="1" x14ac:dyDescent="0.3">
      <c r="A2988" s="25">
        <v>138261</v>
      </c>
      <c r="B2988" s="101">
        <v>3190</v>
      </c>
      <c r="C2988" s="20" t="s">
        <v>2670</v>
      </c>
    </row>
    <row r="2989" spans="1:3" ht="15.75" thickTop="1" x14ac:dyDescent="0.25">
      <c r="A2989" s="25">
        <v>143492</v>
      </c>
      <c r="B2989" s="102" t="s">
        <v>2579</v>
      </c>
    </row>
    <row r="2990" spans="1:3" x14ac:dyDescent="0.25">
      <c r="A2990" s="25">
        <v>142842</v>
      </c>
      <c r="B2990" s="100"/>
    </row>
    <row r="2991" spans="1:3" ht="15.75" thickBot="1" x14ac:dyDescent="0.3">
      <c r="A2991" s="25">
        <v>143495</v>
      </c>
      <c r="B2991" s="101">
        <v>790</v>
      </c>
      <c r="C2991" s="20" t="s">
        <v>2657</v>
      </c>
    </row>
    <row r="2992" spans="1:3" ht="15.75" thickTop="1" x14ac:dyDescent="0.25">
      <c r="A2992" s="25">
        <v>137606</v>
      </c>
      <c r="B2992" s="100">
        <v>3690</v>
      </c>
      <c r="C2992" s="20" t="s">
        <v>3414</v>
      </c>
    </row>
    <row r="2993" spans="1:3" x14ac:dyDescent="0.25">
      <c r="A2993" s="25">
        <v>138405</v>
      </c>
      <c r="B2993" s="100">
        <f>1490*2</f>
        <v>2980</v>
      </c>
      <c r="C2993" s="20" t="s">
        <v>3415</v>
      </c>
    </row>
    <row r="2994" spans="1:3" ht="15.75" thickBot="1" x14ac:dyDescent="0.3">
      <c r="A2994" s="25">
        <v>194076</v>
      </c>
      <c r="B2994" s="101">
        <v>990</v>
      </c>
      <c r="C2994" s="20" t="s">
        <v>2658</v>
      </c>
    </row>
    <row r="2995" spans="1:3" ht="16.5" thickTop="1" thickBot="1" x14ac:dyDescent="0.3">
      <c r="A2995" s="25">
        <v>194065</v>
      </c>
      <c r="B2995" s="101">
        <v>749</v>
      </c>
      <c r="C2995" s="20" t="s">
        <v>2659</v>
      </c>
    </row>
    <row r="2996" spans="1:3" ht="16.5" thickTop="1" thickBot="1" x14ac:dyDescent="0.3">
      <c r="A2996" s="25">
        <v>137276</v>
      </c>
      <c r="B2996" s="101">
        <v>2890</v>
      </c>
      <c r="C2996" s="20" t="s">
        <v>2660</v>
      </c>
    </row>
    <row r="2997" spans="1:3" ht="15.75" thickTop="1" x14ac:dyDescent="0.25">
      <c r="A2997" s="25">
        <v>184285</v>
      </c>
      <c r="B2997" s="100"/>
    </row>
    <row r="2998" spans="1:3" ht="15.75" thickBot="1" x14ac:dyDescent="0.3">
      <c r="A2998" s="25">
        <v>184004</v>
      </c>
      <c r="B2998" s="101">
        <v>2190</v>
      </c>
      <c r="C2998" s="20" t="s">
        <v>2661</v>
      </c>
    </row>
    <row r="2999" spans="1:3" ht="16.5" thickTop="1" thickBot="1" x14ac:dyDescent="0.3">
      <c r="A2999" s="25">
        <v>184284</v>
      </c>
      <c r="B2999" s="101">
        <v>6690</v>
      </c>
      <c r="C2999" s="20" t="s">
        <v>2669</v>
      </c>
    </row>
    <row r="3000" spans="1:3" ht="16.5" thickTop="1" thickBot="1" x14ac:dyDescent="0.3">
      <c r="A3000" s="25">
        <v>194067</v>
      </c>
      <c r="B3000" s="101">
        <v>890</v>
      </c>
      <c r="C3000" s="20" t="s">
        <v>2662</v>
      </c>
    </row>
    <row r="3001" spans="1:3" ht="15.75" thickTop="1" x14ac:dyDescent="0.25">
      <c r="A3001" s="25">
        <v>138263</v>
      </c>
      <c r="B3001" s="100">
        <v>6890</v>
      </c>
      <c r="C3001" s="20" t="s">
        <v>3411</v>
      </c>
    </row>
    <row r="3002" spans="1:3" ht="15.75" thickBot="1" x14ac:dyDescent="0.3">
      <c r="A3002" s="25">
        <v>138262</v>
      </c>
      <c r="B3002" s="101">
        <v>3590</v>
      </c>
      <c r="C3002" s="20" t="s">
        <v>2663</v>
      </c>
    </row>
    <row r="3003" spans="1:3" ht="16.5" thickTop="1" thickBot="1" x14ac:dyDescent="0.3">
      <c r="A3003" s="25">
        <v>194087</v>
      </c>
      <c r="B3003" s="101">
        <v>1190</v>
      </c>
      <c r="C3003" s="20" t="s">
        <v>2665</v>
      </c>
    </row>
    <row r="3004" spans="1:3" ht="16.5" thickTop="1" thickBot="1" x14ac:dyDescent="0.3">
      <c r="A3004" s="25">
        <v>143691</v>
      </c>
      <c r="B3004" s="101">
        <v>990</v>
      </c>
      <c r="C3004" s="20" t="s">
        <v>2664</v>
      </c>
    </row>
    <row r="3005" spans="1:3" ht="16.5" thickTop="1" thickBot="1" x14ac:dyDescent="0.3">
      <c r="A3005" s="25">
        <v>167829</v>
      </c>
      <c r="B3005" s="101">
        <v>1190</v>
      </c>
      <c r="C3005" s="20" t="s">
        <v>2667</v>
      </c>
    </row>
    <row r="3006" spans="1:3" ht="16.5" thickTop="1" thickBot="1" x14ac:dyDescent="0.3">
      <c r="A3006" s="25">
        <v>144419</v>
      </c>
      <c r="B3006" s="101">
        <v>1290</v>
      </c>
      <c r="C3006" s="20" t="s">
        <v>2666</v>
      </c>
    </row>
    <row r="3007" spans="1:3" ht="15.75" thickTop="1" x14ac:dyDescent="0.25">
      <c r="A3007" s="25">
        <v>138167</v>
      </c>
      <c r="B3007" s="100" t="s">
        <v>2579</v>
      </c>
    </row>
    <row r="3008" spans="1:3" ht="15.75" thickBot="1" x14ac:dyDescent="0.3">
      <c r="A3008" s="25">
        <v>138243</v>
      </c>
      <c r="B3008" s="101">
        <v>3890</v>
      </c>
      <c r="C3008" s="20" t="s">
        <v>2655</v>
      </c>
    </row>
    <row r="3009" spans="1:3" ht="15.75" thickTop="1" x14ac:dyDescent="0.25">
      <c r="A3009" s="25">
        <v>138242</v>
      </c>
      <c r="B3009" s="100" t="s">
        <v>2579</v>
      </c>
    </row>
    <row r="3010" spans="1:3" ht="15.75" thickBot="1" x14ac:dyDescent="0.3">
      <c r="A3010" s="25">
        <v>194059</v>
      </c>
      <c r="B3010" s="101">
        <v>890</v>
      </c>
      <c r="C3010" s="20" t="s">
        <v>2651</v>
      </c>
    </row>
    <row r="3011" spans="1:3" ht="16.5" thickTop="1" thickBot="1" x14ac:dyDescent="0.3">
      <c r="A3011" s="25">
        <v>194058</v>
      </c>
      <c r="B3011" s="101">
        <v>890</v>
      </c>
      <c r="C3011" s="20" t="s">
        <v>2652</v>
      </c>
    </row>
    <row r="3012" spans="1:3" ht="16.5" thickTop="1" thickBot="1" x14ac:dyDescent="0.3">
      <c r="A3012" s="25">
        <v>194057</v>
      </c>
      <c r="B3012" s="101">
        <v>890</v>
      </c>
      <c r="C3012" s="20" t="s">
        <v>2650</v>
      </c>
    </row>
    <row r="3013" spans="1:3" ht="16.5" thickTop="1" thickBot="1" x14ac:dyDescent="0.3">
      <c r="A3013" s="25">
        <v>170775</v>
      </c>
      <c r="B3013" s="101">
        <v>290</v>
      </c>
      <c r="C3013" s="20" t="s">
        <v>2668</v>
      </c>
    </row>
    <row r="3014" spans="1:3" ht="16.5" thickTop="1" thickBot="1" x14ac:dyDescent="0.3">
      <c r="A3014" s="25">
        <v>137945</v>
      </c>
      <c r="B3014" s="101">
        <v>3990</v>
      </c>
      <c r="C3014" s="20" t="s">
        <v>2619</v>
      </c>
    </row>
    <row r="3015" spans="1:3" ht="16.5" thickTop="1" thickBot="1" x14ac:dyDescent="0.3">
      <c r="A3015" s="25">
        <v>194060</v>
      </c>
      <c r="B3015" s="101">
        <v>790</v>
      </c>
      <c r="C3015" s="20" t="s">
        <v>2653</v>
      </c>
    </row>
    <row r="3016" spans="1:3" ht="16.5" thickTop="1" thickBot="1" x14ac:dyDescent="0.3">
      <c r="A3016" s="25">
        <v>194088</v>
      </c>
      <c r="B3016" s="101">
        <v>1190</v>
      </c>
      <c r="C3016" s="20" t="s">
        <v>2654</v>
      </c>
    </row>
    <row r="3017" spans="1:3" ht="15.75" thickTop="1" x14ac:dyDescent="0.25">
      <c r="A3017" s="25">
        <v>137285</v>
      </c>
      <c r="B3017" s="100" t="s">
        <v>2579</v>
      </c>
    </row>
    <row r="3018" spans="1:3" ht="15.75" thickBot="1" x14ac:dyDescent="0.3">
      <c r="A3018" s="25">
        <v>138245</v>
      </c>
      <c r="B3018" s="101"/>
    </row>
    <row r="3019" spans="1:3" ht="16.5" thickTop="1" thickBot="1" x14ac:dyDescent="0.3">
      <c r="A3019" s="25">
        <v>138553</v>
      </c>
      <c r="B3019" s="101" t="s">
        <v>3412</v>
      </c>
    </row>
    <row r="3020" spans="1:3" ht="16.5" thickTop="1" thickBot="1" x14ac:dyDescent="0.3">
      <c r="A3020" s="25">
        <v>137796</v>
      </c>
      <c r="B3020" s="101"/>
    </row>
    <row r="3021" spans="1:3" ht="16.5" thickTop="1" thickBot="1" x14ac:dyDescent="0.3">
      <c r="A3021" s="25">
        <v>326952</v>
      </c>
      <c r="B3021" s="101"/>
    </row>
    <row r="3022" spans="1:3" ht="16.5" thickTop="1" thickBot="1" x14ac:dyDescent="0.3">
      <c r="A3022" s="25">
        <v>138168</v>
      </c>
      <c r="B3022" s="101"/>
    </row>
    <row r="3023" spans="1:3" ht="15.75" thickTop="1" x14ac:dyDescent="0.25"/>
  </sheetData>
  <autoFilter ref="A2:C2" xr:uid="{A1EEC7BD-2C16-4B40-BEE0-7470B49FCCCD}"/>
  <conditionalFormatting sqref="A2985:A3022">
    <cfRule type="expression" dxfId="0" priority="1">
      <formula>AND(ROUNDDOWN($P2985,0)=0,ROUNDDOWN($O2985,0)=0)</formula>
    </cfRule>
  </conditionalFormatting>
  <hyperlinks>
    <hyperlink ref="B512" r:id="rId1" display="https://motorring.ru/product/6880-bokovye-zerkala-urban-elektroprivodom-obogrevom" xr:uid="{EA952EF7-4CA8-420F-8E48-03DED5CFC0E7}"/>
    <hyperlink ref="B853" r:id="rId2" display="https://motorring.ru/product/34661-mehanika-zerkala-atp-stile-granty-povtoritelem-obogrevom-largus" xr:uid="{5B22E2D4-ED6C-4FA6-AAE4-297B0635F8D6}"/>
    <hyperlink ref="B869" r:id="rId3" display="https://motorring.ru/product/34660-mehanicheskie-zerkala-atp-stile-granty-povtoritelem-largus" xr:uid="{D8FB561F-3D47-43B8-B979-092252AE8D06}"/>
    <hyperlink ref="B1486" r:id="rId4" display="https://motorring.ru/product/34662-elektrozerkala-atp-stile-granty-povtoritelem-obogrevom-largus" xr:uid="{31757D4F-A7F4-4431-9BAF-33D540D422F7}"/>
    <hyperlink ref="B673" r:id="rId5" display="https://motorring.ru/product/3491-mehanicheskie-bokovye-zerkala-atp-novogo-obrazca-priora" xr:uid="{7853EEDA-1220-4AC9-B168-B034134BF88B}"/>
    <hyperlink ref="B619" r:id="rId6" display="https://motorring.ru/product/6023-bokovye-zerkala-atp-novogo-obrazca-elektroprivodom-priora" xr:uid="{1F986EC9-E347-4F1B-AFF1-151C24ADEAA4}"/>
    <hyperlink ref="B285" r:id="rId7" display="https://motorring.ru/product/31341-erkala-stile-vesta-obogrev-povtoritel-meganika-priora" xr:uid="{17C79799-D006-4CFB-953E-33B2710AAF2F}"/>
    <hyperlink ref="B1195" r:id="rId8" display="https://motorring.ru/product/21728-bokovye-zerkala-granty-elektroprivodom-obogrevom" xr:uid="{687AF90C-785F-4867-985C-97F1A734B088}"/>
    <hyperlink ref="B1360" r:id="rId9" display="https://motorring.ru/product/21677-bokovye-zerkala-granty-elektroprivodom-obogrevom" xr:uid="{0F909D2B-05E4-4E39-8C6D-95572F86A8A0}"/>
    <hyperlink ref="B1415" r:id="rId10" display="https://motorring.ru/product/6165-bokovye-zerkala-liftbek-elektroprivod-obogrev-povtoriteli" xr:uid="{7A203F00-D9AD-4FB3-856B-2AAD0707C6C8}"/>
    <hyperlink ref="B1612" r:id="rId11" display="https://motorring.ru/product/6153-bokovye-zerkala-priory-antiblikom-povtoritelyami-obogrevom" xr:uid="{86D3D39B-9F08-4559-B939-E105DC12E6BD}"/>
    <hyperlink ref="B1653" r:id="rId12" display="https://motorring.ru/product/6154-bokovye-zerkala-antiblikom-elektroprivodom-obogrevom-atp" xr:uid="{8214FAAB-BC97-4A28-A055-4A96A111766A}"/>
    <hyperlink ref="B1818" r:id="rId13" display="https://motorring.ru/product/15259-oblicovki-nakladki-zerkal-starogo-obrazca-lada-priora" xr:uid="{A6A6E70C-A682-4DF2-BAC2-419238711CC8}"/>
    <hyperlink ref="B1543" r:id="rId14" display="https://motorring.ru/product/5491-bokovye-zerkala-atp-novogo-obrazca-elektroprivodom-priora" xr:uid="{8AB7111B-8060-48B0-8E35-E32F92958F5A}"/>
    <hyperlink ref="B1588" r:id="rId15" display="https://motorring.ru/product/6514-bokovye-zerkala-atp-liftbek-begayuschim-povtoritelem-cvet" xr:uid="{1A72639D-2659-423C-AC72-583FC1E2226A}"/>
    <hyperlink ref="B1502" r:id="rId16" display="https://motorring.ru/product/6514-bokovye-zerkala-atp-liftbek-begayuschim-povtoritelem-cvet" xr:uid="{AA84E310-37CE-46E3-B87D-3FBB3304822C}"/>
    <hyperlink ref="B1471" r:id="rId17" display="https://motorring.ru/product/6902-bokovye-zerkala-urban-elektroprivodom-obogrevom" xr:uid="{2753E7CE-19D8-4C03-A867-011D072C0406}"/>
    <hyperlink ref="B1456" r:id="rId18" display="https://motorring.ru/product/21681-bokovye-zerkala-elektroprivodom-oborgevom-povtoritelem" xr:uid="{A725652C-0423-4D31-9B81-8D6985E23D75}"/>
    <hyperlink ref="B793" r:id="rId19" display="https://motorring.ru/product/33149-bokovye-zerkala-elektricheskim-privodom-podogrevom-vaz-2180" xr:uid="{66086AA7-4E85-4D33-8BDC-F70F01E61C12}"/>
    <hyperlink ref="B795" r:id="rId20" display="https://motorring.ru/product/33149-bokovye-zerkala-elektricheskim-privodom-podogrevom-vaz-2180" xr:uid="{CFAE038C-A607-42BB-9CDA-C636024A4DC3}"/>
    <hyperlink ref="B829" r:id="rId21" display="https://motorring.ru/product/33145-bokovye-zerkala-elektroprivodom-podogrevom-vaz-04-05-07" xr:uid="{CCD06500-5AC2-436A-90ED-41D1D30D30CC}"/>
    <hyperlink ref="B831" r:id="rId22" display="https://motorring.ru/product/33145-bokovye-zerkala-elektroprivodom-podogrevom-vaz-04-05-07" xr:uid="{4A9560BA-1613-4956-AF50-3A29C8A97896}"/>
    <hyperlink ref="B777" r:id="rId23" display="https://motorring.ru/product/33141-bokovye-zerkala-elektricheskim-privodom-podogrevom-vaz-08-09-099" xr:uid="{811295EC-6D03-4C24-AD95-7123B186815B}"/>
    <hyperlink ref="B779" r:id="rId24" display="https://motorring.ru/product/33141-bokovye-zerkala-elektricheskim-privodom-podogrevom-vaz-08-09-099" xr:uid="{51314235-725E-4356-978F-CE966FDEA6DD}"/>
    <hyperlink ref="B733" r:id="rId25" display="https://motorring.ru/product/33126-bokovye-zerkala-mehanicheskim-privodom-stile-mers-08-15" xr:uid="{8C129018-0BB9-4D76-B089-0A0B41BEC9DC}"/>
    <hyperlink ref="B737" r:id="rId26" display="https://motorring.ru/product/33126-bokovye-zerkala-mehanicheskim-privodom-stile-mers-08-15" xr:uid="{EC24AD13-8E6C-40DB-8C8F-4442A20BD3CD}"/>
    <hyperlink ref="B735" r:id="rId27" display="https://motorring.ru/product/33198-bokovye-zerkala-meh-privodom-podogrevom-stile-vaz-2108-99-13-15" xr:uid="{3BB42EB2-4CE6-4594-9BEC-F79F3694AFDC}"/>
    <hyperlink ref="B739" r:id="rId28" display="https://motorring.ru/product/33198-bokovye-zerkala-meh-privodom-podogrevom-stile-vaz-2108-99-13-15" xr:uid="{69038889-D9CB-47AC-A003-29DA193A31F3}"/>
    <hyperlink ref="B760" r:id="rId29" display="https://motorring.ru/product/33197-bokovye-zerkala-meh-privodom-podogrevom-stile-vaz-2104-05-07" xr:uid="{D0E560FD-32A8-44A1-AA9C-1F7B52973767}"/>
    <hyperlink ref="B763" r:id="rId30" display="https://motorring.ru/product/33197-bokovye-zerkala-meh-privodom-podogrevom-stile-vaz-2104-05-07" xr:uid="{1F08A9F5-4A10-46E0-867B-A3D4CFB241AD}"/>
    <hyperlink ref="B758" r:id="rId31" display="https://motorring.ru/product/33125-bokovye-zerkala-mehanicheskie-stile-mers-vaz-2104-2105-07" xr:uid="{BB52F1A5-59A5-4276-A526-DF782C48C26A}"/>
    <hyperlink ref="B757" r:id="rId32" display="https://motorring.ru/product/33125-bokovye-zerkala-mehanicheskie-stile-mers-vaz-2104-2105-07" xr:uid="{2B30F675-70CC-45DD-B0F0-0BF7FC00F364}"/>
    <hyperlink ref="B789" r:id="rId33" display="https://motorring.ru/product/33140-bokovye-zerkala-elektricheskim-privodom-podogrevom-vaz-2104-05-07" xr:uid="{937A0176-DDE5-4B44-AE93-85FF261118ED}"/>
    <hyperlink ref="B790" r:id="rId34" display="https://motorring.ru/product/33140-bokovye-zerkala-elektricheskim-privodom-podogrevom-vaz-2104-05-07" xr:uid="{ED4C02E3-B692-4105-97D3-96CE96C77B59}"/>
    <hyperlink ref="B797" r:id="rId35" display="https://motorring.ru/product/33130-bokovye-zerkala-mehanicheskim-privodom-stile-mers-vaz-04-05-07" xr:uid="{09AFCC6E-B60B-4A01-9602-C64943B5D993}"/>
    <hyperlink ref="B801" r:id="rId36" display="https://motorring.ru/product/33130-bokovye-zerkala-mehanicheskim-privodom-stile-mers-vaz-04-05-07" xr:uid="{7A3A3A18-6621-4753-A7A5-252AA61E377A}"/>
    <hyperlink ref="B799" r:id="rId37" display="https://motorring.ru/product/33204-bokovye-zerkala-meh-privodom-podogrevom-vaz-2104-05-07" xr:uid="{215D3695-7A03-4653-842C-77E4BC0E67D2}"/>
    <hyperlink ref="B803" r:id="rId38" display="https://motorring.ru/product/33204-bokovye-zerkala-meh-privodom-podogrevom-vaz-2104-05-07" xr:uid="{15E59A51-2E61-4940-83A8-3B60CD32168F}"/>
    <hyperlink ref="B805" r:id="rId39" display="https://motorring.ru/product/33132-bokovye-zerkala-mehanicheskim-privodom-stile-mers-vaz-08-09-99" xr:uid="{198D2E72-902C-4EBF-98B0-28A81B85F1C7}"/>
    <hyperlink ref="B809" r:id="rId40" display="https://motorring.ru/product/33132-bokovye-zerkala-mehanicheskim-privodom-stile-mers-vaz-08-09-99" xr:uid="{80D60F37-0B26-4517-BCA5-F18108E89395}"/>
    <hyperlink ref="B807" r:id="rId41" display="https://motorring.ru/product/33207-bokovye-zerkala-meh-privodom-podogrevom-vaz-2108-99-11-13" xr:uid="{5E44DC5C-0196-4E72-99D8-D5459AC67EBA}"/>
    <hyperlink ref="B811" r:id="rId42" display="https://motorring.ru/product/33207-bokovye-zerkala-meh-privodom-podogrevom-vaz-2108-99-11-13" xr:uid="{9A276D88-06C6-4CAB-9EDE-6B5D4BE1A1EC}"/>
    <hyperlink ref="B813" r:id="rId43" display="https://motorring.ru/product/33787-bokovye-zerkala-meh-privodom-vaz-2110-12-priora" xr:uid="{FEAC173F-5C7A-47C2-8CB4-B9DCEC21E6AF}"/>
    <hyperlink ref="B815" r:id="rId44" display="https://motorring.ru/product/33210-bokovye-zerkala-meh-privodom-podogrevom-vaz-2110-12-priora" xr:uid="{A9B69B48-4136-458B-A27E-96CB17A0E99A}"/>
    <hyperlink ref="B817" r:id="rId45" display="https://motorring.ru/product/33787-bokovye-zerkala-meh-privodom-vaz-2110-12-priora" xr:uid="{A53A63F0-B157-4EF5-8957-4E7E342420DB}"/>
    <hyperlink ref="B819" r:id="rId46" display="https://motorring.ru/product/33210-bokovye-zerkala-meh-privodom-podogrevom-vaz-2110-12-priora" xr:uid="{04AB2E0A-D356-4181-A36C-FAC7AEFB31B8}"/>
    <hyperlink ref="B837" r:id="rId47" display="https://motorring.ru/product/33150-bokovye-zerkala-elektricheskim-privodom-podogrevom-vaz-2110-11-12" xr:uid="{BD99EA68-971A-4835-96EF-D43B5B444917}"/>
    <hyperlink ref="B841" r:id="rId48" display="https://motorring.ru/product/33150-bokovye-zerkala-elektricheskim-privodom-podogrevom-vaz-2110-11-12" xr:uid="{257C1814-A0AB-4086-A750-395B054E236C}"/>
    <hyperlink ref="B839" r:id="rId49" display="https://motorring.ru/product/33150-bokovye-zerkala-elektricheskim-privodom-podogrevom-vaz-2110-11-12" xr:uid="{167CFD94-ED70-4FF5-B39C-54B7EBAAF7EF}"/>
    <hyperlink ref="B843" r:id="rId50" display="https://motorring.ru/product/33150-bokovye-zerkala-elektricheskim-privodom-podogrevom-vaz-2110-11-12" xr:uid="{1FE9EC78-FD99-478E-A3F5-6C7471A2FA40}"/>
    <hyperlink ref="B833" r:id="rId51" display="https://motorring.ru/product/33146-bokovye-zerkala-elektricheskim-privodom-podogrevom-vaz-08-99-13-1" xr:uid="{DC9E54A8-D748-4B66-94B1-432817FCC595}"/>
    <hyperlink ref="B835" r:id="rId52" display="https://motorring.ru/product/33146-bokovye-zerkala-elektricheskim-privodom-podogrevom-vaz-08-99-13-1" xr:uid="{732A4A6F-53CE-4F5D-B709-211BC142716B}"/>
    <hyperlink ref="B773" r:id="rId53" display="https://motorring.ru/product/33144-bokovye-zerkala-elektricheskim-privodom-podogrevom-lada-vesta" xr:uid="{31435BC9-BE96-4F1D-9E55-A09FAABA99B8}"/>
    <hyperlink ref="B775" r:id="rId54" display="https://motorring.ru/product/33144-bokovye-zerkala-elektricheskim-privodom-podogrevom-lada-vesta" xr:uid="{0946B982-9FF6-4B01-9787-811EC7C4C425}"/>
    <hyperlink ref="B781" r:id="rId55" display="https://motorring.ru/product/33143-bokovye-zerkala-elektricheskim-privodom-podogrevom-stile" xr:uid="{60D38F83-53B4-46E9-AEB3-B59AF87AFEDA}"/>
    <hyperlink ref="B783" r:id="rId56" display="https://motorring.ru/product/33143-bokovye-zerkala-elektricheskim-privodom-podogrevom-stile" xr:uid="{04BABFDB-AEC5-4A20-8441-69EC1014B709}"/>
    <hyperlink ref="B785" r:id="rId57" display="https://motorring.ru/product/33142-bokovye-zerkala-podogrevom-elektroprivodom-stile-mers-niva-4x4" xr:uid="{BD48CF57-AE41-48F7-A526-FAB25E8A5559}"/>
    <hyperlink ref="B787" r:id="rId58" display="https://motorring.ru/product/33142-bokovye-zerkala-podogrevom-elektroprivodom-stile-mers-niva-4x4" xr:uid="{E148BB6C-79B1-4A1A-B5B7-F40B35358D5B}"/>
    <hyperlink ref="B821" r:id="rId59" display="https://motorring.ru/product/34086-bokovye-zerkala-meh-privodom-mercedes-amg-lada-niva-4x4" xr:uid="{8408D769-10B4-4872-A6DF-67D69EE6B76F}"/>
    <hyperlink ref="B823" r:id="rId60" display="https://motorring.ru/product/33209-bokovye-zerkala-meh-privodom-podogrevom-lada-niva-4x4" xr:uid="{80DED916-F2F3-4DEE-B7AA-0EFE486C2C51}"/>
    <hyperlink ref="B827" r:id="rId61" display="https://motorring.ru/product/33209-bokovye-zerkala-meh-privodom-podogrevom-lada-niva-4x4" xr:uid="{53631525-2A8E-4C49-8639-B6E62D3DE9CC}"/>
    <hyperlink ref="B825" r:id="rId62" display="https://motorring.ru/product/34086-bokovye-zerkala-meh-privodom-mercedes-amg-lada-niva-4x4" xr:uid="{AE6F2B6D-66AE-4C12-8FA5-FB318E7969E0}"/>
    <hyperlink ref="B741" r:id="rId63" display="https://motorring.ru/product/33128-bokovye-zerkala-mehanicheskim-privodom-stile-mers-2110-2112-2170" xr:uid="{EAFE6696-E6B2-4A6F-818C-7AF82FDF341C}"/>
    <hyperlink ref="B745" r:id="rId64" display="https://motorring.ru/product/33128-bokovye-zerkala-mehanicheskim-privodom-stile-mers-2110-2112-2170" xr:uid="{0953B3CF-A7D6-49BB-9721-B302A9F9D132}"/>
    <hyperlink ref="B743" r:id="rId65" display="https://motorring.ru/product/33200-bokovye-zerkala-meh-privodom-podogrevom-stile-vaz-2110-12-priora" xr:uid="{17CD3BB7-EAB1-4DBA-95FE-9CBA9151BA4D}"/>
    <hyperlink ref="B747" r:id="rId66" display="https://motorring.ru/product/33200-bokovye-zerkala-meh-privodom-podogrevom-stile-vaz-2110-12-priora" xr:uid="{9C8A3B35-CE7C-4C34-AF04-3E3B02B05079}"/>
    <hyperlink ref="B749" r:id="rId67" display="https://motorring.ru/product/33127-bokovye-zerkala-mehanicheskim-privodom-stile-mers-lada-niva" xr:uid="{74A63BC1-1321-4B9B-A72A-06F21628902C}"/>
    <hyperlink ref="B753" r:id="rId68" display="https://motorring.ru/product/33127-bokovye-zerkala-mehanicheskim-privodom-stile-mers-lada-niva" xr:uid="{C3C711A3-9C72-4826-81D8-5F37D98C33E8}"/>
    <hyperlink ref="B751" r:id="rId69" display="https://motorring.ru/product/33199-bokovye-zerkala-meh-privodom-podogrevom-stile-lada-niva-4x4" xr:uid="{58A096F6-0DF0-4F3E-863B-042A14FFDE9C}"/>
    <hyperlink ref="B755" r:id="rId70" display="https://motorring.ru/product/33199-bokovye-zerkala-meh-privodom-podogrevom-stile-lada-niva-4x4" xr:uid="{3D7072D2-16D5-482D-91E7-D160665A9722}"/>
    <hyperlink ref="B845" r:id="rId71" display="https://motorring.ru/product/33151-bokovye-zerkala-elektricheskim-privodom-podogrevom-lada-niva-4x4" xr:uid="{E8F375C2-960A-4106-9B22-A02034582642}"/>
    <hyperlink ref="B847" r:id="rId72" display="https://motorring.ru/product/33151-bokovye-zerkala-elektricheskim-privodom-podogrevom-lada-niva-4x4" xr:uid="{5C1AA196-C2AC-431A-B0F7-E6C19DD6F64C}"/>
    <hyperlink ref="B849" r:id="rId73" display="https://motorring.ru/product/33151-bokovye-zerkala-elektricheskim-privodom-podogrevom-lada-niva-4x4" xr:uid="{E64B83A4-3347-4A4B-8648-05EA09166E81}"/>
    <hyperlink ref="B851" r:id="rId74" display="https://motorring.ru/product/33151-bokovye-zerkala-elektricheskim-privodom-podogrevom-lada-niva-4x4" xr:uid="{A89CCDD9-99AA-40AD-8BBD-FBE188F5C19A}"/>
    <hyperlink ref="B1724" r:id="rId75" display="https://motorring.ru/product/20416-nakladka-vstavka-zerkalo-urban-lada-niva-4h4" xr:uid="{BEEDC875-C1B7-4692-BF02-412D1A40776C}"/>
    <hyperlink ref="B1725:B1739" r:id="rId76" display="https://motorring.ru/product/20416-nakladka-vstavka-zerkalo-urban-lada-niva-4h4" xr:uid="{68346A09-273D-4B7B-82AC-C0514B3111FC}"/>
    <hyperlink ref="B3" r:id="rId77" display="https://motorring.ru/product/6155-originalynye-bokovye-zerkala-antiblikom-elektroprivodom-obogrevom" xr:uid="{6BAD2A1C-812A-4E28-8C75-D4EA94AF42A3}"/>
    <hyperlink ref="B44" r:id="rId78" display="https://motorring.ru/product/6155-originalynye-bokovye-zerkala-antiblikom-elektroprivodom-obogrevom" xr:uid="{E609D067-419D-4BF5-B875-DA79731F5E8F}"/>
    <hyperlink ref="B196" r:id="rId79" display="https://motorring.ru/product/3488-bokovye-zerkala-original-novogo-obrazca-elektroprivodom" xr:uid="{45D72CA2-2945-47D3-90C0-CD4CD06B850B}"/>
    <hyperlink ref="B331" r:id="rId80" display="https://motorring.ru/product/31337-erkala-stile-vesta-obogrev-povtoritel-skladivsnie-priora" xr:uid="{AAAB52ED-715E-4665-99AD-4C31F0512D0D}"/>
    <hyperlink ref="B377" r:id="rId81" display="https://motorring.ru/product/31340-erkala-stile-vesta-obogrev-povtoritel-elektro-priora" xr:uid="{B5E356C6-FFD6-48A9-9DC9-3E09C744FF9B}"/>
    <hyperlink ref="B494" r:id="rId82" display="https://motorring.ru/product/22614-bokovye-zerkala-novogo-obrazca-obogrevom-povtoritelem" xr:uid="{83ACDD35-E2A9-4F8B-82F7-CBD9225275EB}"/>
    <hyperlink ref="B118:B155" r:id="rId83" display="https://motorring.ru/product/6160-bokovoe-zerkalo-liftbek-cvet-elektroprivodom-obogrevom-lada" xr:uid="{1393A413-CFAB-4481-A17E-537F5637F654}"/>
    <hyperlink ref="B157:B195" r:id="rId84" display="https://motorring.ru/product/6160-bokovoe-zerkalo-liftbek-cvet-elektroprivodom-obogrevom-lada" xr:uid="{B6B63138-EF43-4153-8DB4-E6AA5E0F7075}"/>
    <hyperlink ref="B423" r:id="rId85" display="https://motorring.ru/product/6144-bokovoe-zerkalo-lyuks-mehanika-cvet-lada-kalina-kalina" xr:uid="{8119458D-1721-4FB4-9C93-CC95222CDFA9}"/>
    <hyperlink ref="B424:B452" r:id="rId86" display="https://motorring.ru/product/6144-bokovoe-zerkalo-lyuks-mehanika-cvet-lada-kalina-kalina" xr:uid="{860C2F06-EA4A-4D5A-BE2B-5C2B4B74FE50}"/>
    <hyperlink ref="B647" r:id="rId87" display="https://motorring.ru/product/25448-bokovye-zerkala-amg-elektroprivodom-obogrevom-dinamicheskim" xr:uid="{37F86B13-28EF-4B65-B3BD-819BD5A1CDE8}"/>
    <hyperlink ref="B648:B672" r:id="rId88" display="https://motorring.ru/product/25448-bokovye-zerkala-amg-elektroprivodom-obogrevom-dinamicheskim" xr:uid="{B4BE972C-5B9F-42E7-BC71-745EC62B9653}"/>
    <hyperlink ref="B2402" r:id="rId89" display="https://motorring.ru/product/27739-bokovye-zerkala-povtoritelem-povorotov-elektroprivod-vesta" xr:uid="{049B104D-4F78-4AF0-885E-762189552F72}"/>
    <hyperlink ref="B2322" r:id="rId90" display="https://motorring.ru/product/21297-bokovye-zerkala-povtoritelem-povorotov-elektroprivodom" xr:uid="{6964D1A0-BD18-4DD4-90A2-6E437B694FC8}"/>
    <hyperlink ref="B2306" r:id="rId91" display="https://motorring.ru/product/21297-bokovye-zerkala-povtoritelem-povorotov-elektroprivodom" xr:uid="{92ECB69A-788F-42EE-B830-CC5D888D8CB8}"/>
    <hyperlink ref="B2371" r:id="rId92" display="https://motorring.ru/product/19191-bokovoe-zerkalo-levoe-novogo-obrazca-elektroprivodom" xr:uid="{4719C447-C3D7-400F-8656-70DF3C53C645}"/>
    <hyperlink ref="B2245:B2257" r:id="rId93" display="https://motorring.ru/product/14340-bokovye-zerkala-urban-elektroprivod-obogrevom-cvet-lada" xr:uid="{10E21F6F-4C26-4160-889C-2C36D25CCED7}"/>
    <hyperlink ref="B2341" r:id="rId94" display="https://motorring.ru/product/6148-bokovoe-zerkalo-lyuks-antiblikom-obogrevom-elektroprivodom" xr:uid="{77E942F0-A531-4135-9A0C-87F95DE7D23B}"/>
    <hyperlink ref="B2342" r:id="rId95" display="https://motorring.ru/product/6148-bokovoe-zerkalo-lyuks-antiblikom-obogrevom-elektroprivodom" xr:uid="{42306AC5-9D0D-498E-92EB-9089691CDE16}"/>
    <hyperlink ref="B2343:B2370" r:id="rId96" display="https://motorring.ru/product/6148-bokovoe-zerkalo-lyuks-antiblikom-obogrevom-elektroprivodom" xr:uid="{6FB676F1-6081-454C-8A8C-E06D738D6118}"/>
    <hyperlink ref="B2388" r:id="rId97" display="https://motorring.ru/product/28745-bokovoe-levoe-voditelyskoe-zerkalo-urban-mehanicheskoe-bez" xr:uid="{DC5ECAC9-7204-4D6A-90A0-E005243088B7}"/>
    <hyperlink ref="B2389:B2401" r:id="rId98" display="https://motorring.ru/product/28745-bokovoe-levoe-voditelyskoe-zerkalo-urban-mehanicheskoe-bez" xr:uid="{AC04384A-B299-4630-A06F-44DDDCB22EAF}"/>
    <hyperlink ref="B2340" r:id="rId99" display="https://motorring.ru/product/6148-bokovoe-zerkalo-lyuks-antiblikom-obogrevom-elektroprivodom" xr:uid="{44757FC1-0E18-4EFF-8A61-361844644708}"/>
    <hyperlink ref="B117" r:id="rId100" display="https://motorring.ru/product/6160-bokovoe-zerkalo-liftbek-cvet-elektroprivodom-obogrevom-lada" xr:uid="{CDFADBDE-77CE-4B70-9A9A-7EF968F0C304}"/>
    <hyperlink ref="B156" r:id="rId101" display="https://motorring.ru/product/6160-bokovoe-zerkalo-liftbek-cvet-elektroprivodom-obogrevom-lada" xr:uid="{940AE389-E755-4A9F-9519-A2A348096452}"/>
    <hyperlink ref="B422" r:id="rId102" display="https://motorring.ru/product/6144-bokovoe-zerkalo-lyuks-mehanika-cvet-lada-kalina-kalina" xr:uid="{71456076-2B78-48C6-9B6D-3E40D25C03B6}"/>
    <hyperlink ref="B646" r:id="rId103" display="https://motorring.ru/product/25448-bokovye-zerkala-amg-elektroprivodom-obogrevom-dinamicheskim" xr:uid="{3EE1E26B-9B3E-448B-8317-24618C365A20}"/>
    <hyperlink ref="B2243" r:id="rId104" display="https://motorring.ru/product/14340-bokovye-zerkala-urban-elektroprivod-obogrevom-cvet-lada" xr:uid="{0A81C3D1-A19B-43C6-93BE-64CA4222C41B}"/>
    <hyperlink ref="B2387" r:id="rId105" display="https://motorring.ru/product/28745-bokovoe-levoe-voditelyskoe-zerkalo-urban-mehanicheskoe-bez" xr:uid="{DB773E01-BB50-4F81-9390-1E74D4F2EECD}"/>
    <hyperlink ref="B2244" r:id="rId106" display="https://motorring.ru/product/14340-bokovye-zerkala-urban-elektroprivod-obogrevom-cvet-lada" xr:uid="{A0C0952D-2582-4062-A72A-B83BD1966530}"/>
    <hyperlink ref="B3012" r:id="rId107" display="https://motorring.ru/product/32864-led-gheltye-povtoriteli-povorotnika-plazma-vaz-2110" xr:uid="{1DF3D40A-90D0-4CDA-B92C-727C5169B3C2}"/>
    <hyperlink ref="B3010" r:id="rId108" display="https://motorring.ru/product/32863-led-gheltye-povtoriteli-povorotnika-plazma-vaz-2108" xr:uid="{6601F97D-2962-44AF-8E7F-626925560E7F}"/>
    <hyperlink ref="B3011" r:id="rId109" display="https://motorring.ru/product/32466-led-gheltye-povtoriteli-povorotnika-plazma-2104-2107" xr:uid="{AECDA568-B27A-48E8-8130-3B49DBE8F005}"/>
    <hyperlink ref="B3015" r:id="rId110" display="https://motorring.ru/product/34673-dinamicheskie-gheltye-led-povtoriteli-plazma-lada-4x4" xr:uid="{F8DB90CB-F77B-40E8-83B1-9F5FC27F98C2}"/>
    <hyperlink ref="B3016" r:id="rId111" display="https://motorring.ru/product/25620-povtoriteli-povorota-svetlye-matovye-zerkala-novogo-obrazca" xr:uid="{718D28CC-747D-45D5-A7E5-E79090E7C3AC}"/>
    <hyperlink ref="B3008" r:id="rId112" display="https://motorring.ru/product/31980-mehanicheskie-bokovye-zerkala-tros-granta-povtoritelem-2107" xr:uid="{9794D491-88BE-41C0-8ECA-B52147078646}"/>
    <hyperlink ref="B2986" r:id="rId113" display="https://motorring.ru/product/4037-bokovoe-zerkalo-r-1b-antiblik-vaz-2101-2103-2106-niva" xr:uid="{2C2E8D28-18FA-4915-8248-7F801D1F96F0}"/>
    <hyperlink ref="B2991" r:id="rId114" display="https://motorring.ru/product/3855-dekorativnaya-reshetka-radiatora-4lopasti-uzkie-hrom-lada" xr:uid="{07F11C15-DFAB-46DB-AC89-86C61C2F65F6}"/>
    <hyperlink ref="B2994" r:id="rId115" display="https://motorring.ru/product/6547-povtoriteli-povorota-bokovye-zerkala-lada-priora2" xr:uid="{52120DD8-7BF8-4EA8-9A36-9966F1F8433C}"/>
    <hyperlink ref="B2995" r:id="rId116" display="https://motorring.ru/product/8815-povtoriteli-zerkala-novogo-obrazca-lada-granta-datsun" xr:uid="{4F5E3DD9-CEDF-4D75-BF06-51B8ABD220AB}"/>
    <hyperlink ref="B2996" r:id="rId117" display="https://motorring.ru/product/6147-bokovye-zerkala-lyuks-kop-mehanika-lada-kalina-kalina" xr:uid="{F4EA10DF-058F-408A-B913-0949A01681AC}"/>
    <hyperlink ref="B2998" r:id="rId118" display="https://motorring.ru/product/6150-levoe-zerkalo-avtoblik-antiblikom-obogrevom-elektroprivodom" xr:uid="{1460362B-159F-4ED1-A25D-56B11FB851BC}"/>
    <hyperlink ref="B3000" r:id="rId119" display="https://motorring.ru/product/13669-originalynye-diodnye-begayuschie-povtoriteli-povorota" xr:uid="{097BAE20-B3B9-4A47-A717-94DF00A10674}"/>
    <hyperlink ref="B3002" r:id="rId120" display="https://motorring.ru/product/6162-bokovye-zerkala-liftbek-elektroprivodom-obogrevom-lada" xr:uid="{B7F74B2B-5EDA-4824-B2E9-52E849D0E083}"/>
    <hyperlink ref="B3004" r:id="rId121" display="https://motorring.ru/product/24971-povtoriteli-zerkala-temnye-novogo-obrazca-lada-granta-datsun" xr:uid="{482F1E1D-A5D3-432B-BB5F-3628267308C1}"/>
    <hyperlink ref="B3003" r:id="rId122" display="https://motorring.ru/product/24477-begayuschie-povtoriteli-povorota-leksus-stayl-tonirovannye" xr:uid="{B7222453-1250-4DD2-9B37-A3877403F653}"/>
    <hyperlink ref="B3006" r:id="rId123" display="https://motorring.ru/product/31339-drayver-elektroskladyvaniya-zerkal-stile-vesta-dsz-1-priora" xr:uid="{C608ABF1-BA14-4122-875E-A7390A883887}"/>
    <hyperlink ref="B3005" r:id="rId124" display="https://motorring.ru/product/28626-nakladki-bokovyh-stoek-legend-dlya-lada-4h4-niva-2121-21213" xr:uid="{FF4D5794-38AC-4BBD-AA88-FC1CCFD5B63C}"/>
    <hyperlink ref="B3014" r:id="rId125" display="https://motorring.ru/product/33130-bokovye-zerkala-mehanicheskim-privodom-stile-mers-vaz-04-05-07" xr:uid="{759A3313-54BC-4988-AFBC-F9C49BAF9792}"/>
    <hyperlink ref="B3013" r:id="rId126" display="https://motorring.ru/product/14133-nakladki-zerkala-shevrole-niva-2015-goda" xr:uid="{7C4E8C3B-FEB8-4A13-B26D-353387D37FB3}"/>
    <hyperlink ref="B2999" r:id="rId127" display="https://motorring.ru/product/22893-komplekt-bokovyh-zerkal-avtoblik-starogo-obrazca" xr:uid="{6BCF60AD-B88D-4347-9099-25DF3DE8476C}"/>
    <hyperlink ref="B2988" r:id="rId128" display="https://motorring.ru/product/19459-bokovye-zerkala-cvet-lada-largus-reno-logan-sandero-daster" xr:uid="{CB09ECD6-AD9B-434A-B490-6FB73CD7E0D6}"/>
  </hyperlinks>
  <pageMargins left="0.7" right="0.7" top="0.75" bottom="0.75" header="0.3" footer="0.3"/>
  <pageSetup paperSize="9" orientation="portrait" r:id="rId129"/>
  <drawing r:id="rId130"/>
  <legacyDrawing r:id="rId131"/>
  <controls>
    <mc:AlternateContent xmlns:mc="http://schemas.openxmlformats.org/markup-compatibility/2006">
      <mc:Choice Requires="x14">
        <control shapeId="6145" r:id="rId132" name="CommandButton1">
          <controlPr defaultSize="0" autoLine="0" r:id="rId133">
            <anchor moveWithCells="1">
              <from>
                <xdr:col>8</xdr:col>
                <xdr:colOff>533400</xdr:colOff>
                <xdr:row>1</xdr:row>
                <xdr:rowOff>133350</xdr:rowOff>
              </from>
              <to>
                <xdr:col>12</xdr:col>
                <xdr:colOff>495300</xdr:colOff>
                <xdr:row>4</xdr:row>
                <xdr:rowOff>95250</xdr:rowOff>
              </to>
            </anchor>
          </controlPr>
        </control>
      </mc:Choice>
      <mc:Fallback>
        <control shapeId="6145" r:id="rId132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D2DCE-FF72-4620-AC43-553C60D4768E}">
  <sheetPr codeName="Лист5">
    <tabColor rgb="FF92D050"/>
  </sheetPr>
  <dimension ref="A1:R3067"/>
  <sheetViews>
    <sheetView workbookViewId="0">
      <selection activeCell="E13" sqref="E13"/>
    </sheetView>
  </sheetViews>
  <sheetFormatPr defaultRowHeight="15" x14ac:dyDescent="0.25"/>
  <cols>
    <col min="1" max="1" width="14.7109375" bestFit="1" customWidth="1"/>
    <col min="2" max="2" width="11.140625" bestFit="1" customWidth="1"/>
    <col min="3" max="3" width="13.28515625" bestFit="1" customWidth="1"/>
    <col min="4" max="4" width="81.140625" bestFit="1" customWidth="1"/>
    <col min="5" max="9" width="11.140625" bestFit="1" customWidth="1"/>
    <col min="10" max="20" width="12.140625" bestFit="1" customWidth="1"/>
  </cols>
  <sheetData>
    <row r="1" spans="1:18" x14ac:dyDescent="0.25">
      <c r="A1" t="s">
        <v>2672</v>
      </c>
      <c r="B1" t="s">
        <v>2673</v>
      </c>
      <c r="C1" t="s">
        <v>2674</v>
      </c>
      <c r="D1" t="s">
        <v>2675</v>
      </c>
      <c r="E1" t="s">
        <v>2676</v>
      </c>
      <c r="F1" t="s">
        <v>2677</v>
      </c>
      <c r="G1" t="s">
        <v>2678</v>
      </c>
      <c r="H1" t="s">
        <v>2679</v>
      </c>
      <c r="I1" t="s">
        <v>2680</v>
      </c>
      <c r="J1" t="s">
        <v>2681</v>
      </c>
      <c r="K1" t="s">
        <v>2682</v>
      </c>
      <c r="L1" t="s">
        <v>2683</v>
      </c>
      <c r="M1" t="s">
        <v>2684</v>
      </c>
      <c r="N1" t="s">
        <v>2685</v>
      </c>
      <c r="O1" t="s">
        <v>2686</v>
      </c>
      <c r="P1" t="s">
        <v>2687</v>
      </c>
      <c r="Q1" t="s">
        <v>2688</v>
      </c>
      <c r="R1" t="s">
        <v>2689</v>
      </c>
    </row>
    <row r="2" spans="1:18" x14ac:dyDescent="0.25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18" ht="30" x14ac:dyDescent="0.25">
      <c r="A3" s="58" t="s">
        <v>3402</v>
      </c>
      <c r="B3" s="58" t="s">
        <v>3403</v>
      </c>
      <c r="C3" s="58" t="s">
        <v>3404</v>
      </c>
      <c r="D3" s="58" t="s">
        <v>2690</v>
      </c>
      <c r="E3" s="58"/>
      <c r="F3" s="58"/>
      <c r="G3" s="58"/>
      <c r="H3" s="58"/>
      <c r="I3" s="58"/>
      <c r="J3" s="58"/>
      <c r="K3" s="58"/>
      <c r="L3" s="58"/>
      <c r="M3" s="58"/>
      <c r="N3" s="58"/>
      <c r="O3" s="58"/>
      <c r="P3" s="58"/>
      <c r="Q3" s="58"/>
      <c r="R3" s="58"/>
    </row>
    <row r="4" spans="1:18" x14ac:dyDescent="0.25">
      <c r="A4" s="58"/>
      <c r="B4" s="58" t="s">
        <v>0</v>
      </c>
      <c r="C4" s="58"/>
      <c r="D4" s="58" t="s">
        <v>2586</v>
      </c>
      <c r="E4" s="58"/>
      <c r="F4" s="58"/>
      <c r="G4" s="58"/>
      <c r="H4" s="58"/>
      <c r="I4" s="58"/>
      <c r="J4" s="58"/>
      <c r="K4" s="58"/>
      <c r="L4" s="58"/>
      <c r="M4" s="58"/>
      <c r="N4" s="58"/>
      <c r="O4" s="58"/>
      <c r="P4" s="58"/>
      <c r="Q4" s="58"/>
      <c r="R4" s="58"/>
    </row>
    <row r="5" spans="1:18" ht="30" x14ac:dyDescent="0.25">
      <c r="A5" s="58" t="s">
        <v>10</v>
      </c>
      <c r="B5" s="58">
        <v>137102</v>
      </c>
      <c r="C5" s="58">
        <v>1995</v>
      </c>
      <c r="D5" s="58" t="s">
        <v>2637</v>
      </c>
      <c r="E5" s="58">
        <v>4090</v>
      </c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</row>
    <row r="6" spans="1:18" ht="30" x14ac:dyDescent="0.25">
      <c r="A6" s="58" t="s">
        <v>10</v>
      </c>
      <c r="B6" s="58">
        <v>137103</v>
      </c>
      <c r="C6" s="58">
        <v>2245</v>
      </c>
      <c r="D6" s="58" t="s">
        <v>2637</v>
      </c>
      <c r="E6" s="58">
        <v>4090</v>
      </c>
      <c r="F6" s="58"/>
      <c r="G6" s="58"/>
      <c r="H6" s="58"/>
      <c r="I6" s="58"/>
      <c r="J6" s="58"/>
      <c r="K6" s="58"/>
      <c r="L6" s="58"/>
      <c r="M6" s="58"/>
      <c r="N6" s="58"/>
      <c r="O6" s="58"/>
      <c r="P6" s="58"/>
      <c r="Q6" s="58"/>
      <c r="R6" s="58"/>
    </row>
    <row r="7" spans="1:18" ht="30" x14ac:dyDescent="0.25">
      <c r="A7" s="58" t="s">
        <v>10</v>
      </c>
      <c r="B7" s="58">
        <v>137104</v>
      </c>
      <c r="C7" s="58">
        <v>2245</v>
      </c>
      <c r="D7" s="58" t="s">
        <v>2637</v>
      </c>
      <c r="E7" s="58">
        <v>4090</v>
      </c>
      <c r="F7" s="58"/>
      <c r="G7" s="58"/>
      <c r="H7" s="58"/>
      <c r="I7" s="58"/>
      <c r="J7" s="58"/>
      <c r="K7" s="58"/>
      <c r="L7" s="58"/>
      <c r="M7" s="58"/>
      <c r="N7" s="58"/>
      <c r="O7" s="58"/>
      <c r="P7" s="58"/>
      <c r="Q7" s="58"/>
      <c r="R7" s="58"/>
    </row>
    <row r="8" spans="1:18" ht="30" x14ac:dyDescent="0.25">
      <c r="A8" s="58" t="s">
        <v>10</v>
      </c>
      <c r="B8" s="58">
        <v>137105</v>
      </c>
      <c r="C8" s="58">
        <v>2245</v>
      </c>
      <c r="D8" s="58" t="s">
        <v>2637</v>
      </c>
      <c r="E8" s="58">
        <v>4090</v>
      </c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</row>
    <row r="9" spans="1:18" ht="30" x14ac:dyDescent="0.25">
      <c r="A9" s="58" t="s">
        <v>10</v>
      </c>
      <c r="B9" s="58">
        <v>137106</v>
      </c>
      <c r="C9" s="58">
        <v>2245</v>
      </c>
      <c r="D9" s="58" t="s">
        <v>2637</v>
      </c>
      <c r="E9" s="58">
        <v>4090</v>
      </c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</row>
    <row r="10" spans="1:18" ht="30" x14ac:dyDescent="0.25">
      <c r="A10" s="58" t="s">
        <v>10</v>
      </c>
      <c r="B10" s="58">
        <v>137107</v>
      </c>
      <c r="C10" s="58">
        <v>2245</v>
      </c>
      <c r="D10" s="58" t="s">
        <v>2637</v>
      </c>
      <c r="E10" s="58">
        <v>4090</v>
      </c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</row>
    <row r="11" spans="1:18" ht="30" x14ac:dyDescent="0.25">
      <c r="A11" s="58" t="s">
        <v>10</v>
      </c>
      <c r="B11" s="58">
        <v>137108</v>
      </c>
      <c r="C11" s="58">
        <v>2245</v>
      </c>
      <c r="D11" s="58" t="s">
        <v>2637</v>
      </c>
      <c r="E11" s="58">
        <v>4090</v>
      </c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</row>
    <row r="12" spans="1:18" ht="30" x14ac:dyDescent="0.25">
      <c r="A12" s="58" t="s">
        <v>10</v>
      </c>
      <c r="B12" s="58">
        <v>137109</v>
      </c>
      <c r="C12" s="58">
        <v>2245</v>
      </c>
      <c r="D12" s="58" t="s">
        <v>2637</v>
      </c>
      <c r="E12" s="58">
        <v>4090</v>
      </c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</row>
    <row r="13" spans="1:18" ht="30" x14ac:dyDescent="0.25">
      <c r="A13" s="58" t="s">
        <v>10</v>
      </c>
      <c r="B13" s="58">
        <v>137110</v>
      </c>
      <c r="C13" s="58">
        <v>2245</v>
      </c>
      <c r="D13" s="58" t="s">
        <v>2637</v>
      </c>
      <c r="E13" s="58">
        <v>4090</v>
      </c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</row>
    <row r="14" spans="1:18" ht="30" x14ac:dyDescent="0.25">
      <c r="A14" s="58" t="s">
        <v>10</v>
      </c>
      <c r="B14" s="58">
        <v>137111</v>
      </c>
      <c r="C14" s="58">
        <v>2245</v>
      </c>
      <c r="D14" s="58" t="s">
        <v>2637</v>
      </c>
      <c r="E14" s="58">
        <v>4090</v>
      </c>
      <c r="F14" s="58"/>
      <c r="G14" s="58"/>
      <c r="H14" s="58"/>
      <c r="I14" s="58"/>
      <c r="J14" s="58"/>
      <c r="K14" s="58"/>
      <c r="L14" s="58"/>
      <c r="M14" s="58"/>
      <c r="N14" s="58"/>
      <c r="O14" s="58"/>
      <c r="P14" s="58"/>
      <c r="Q14" s="58"/>
      <c r="R14" s="58"/>
    </row>
    <row r="15" spans="1:18" ht="30" x14ac:dyDescent="0.25">
      <c r="A15" s="58" t="s">
        <v>10</v>
      </c>
      <c r="B15" s="58">
        <v>137112</v>
      </c>
      <c r="C15" s="58">
        <v>2245</v>
      </c>
      <c r="D15" s="58" t="s">
        <v>2637</v>
      </c>
      <c r="E15" s="58">
        <v>4090</v>
      </c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</row>
    <row r="16" spans="1:18" ht="30" x14ac:dyDescent="0.25">
      <c r="A16" s="58" t="s">
        <v>10</v>
      </c>
      <c r="B16" s="58">
        <v>137113</v>
      </c>
      <c r="C16" s="58">
        <v>2245</v>
      </c>
      <c r="D16" s="58" t="s">
        <v>2637</v>
      </c>
      <c r="E16" s="58">
        <v>4090</v>
      </c>
      <c r="F16" s="58"/>
      <c r="G16" s="58"/>
      <c r="H16" s="58"/>
      <c r="I16" s="58"/>
      <c r="J16" s="58"/>
      <c r="K16" s="58"/>
      <c r="L16" s="58"/>
      <c r="M16" s="58"/>
      <c r="N16" s="58"/>
      <c r="O16" s="58"/>
      <c r="P16" s="58"/>
      <c r="Q16" s="58"/>
      <c r="R16" s="58"/>
    </row>
    <row r="17" spans="1:18" ht="30" x14ac:dyDescent="0.25">
      <c r="A17" s="58" t="s">
        <v>10</v>
      </c>
      <c r="B17" s="58">
        <v>137114</v>
      </c>
      <c r="C17" s="58">
        <v>2245</v>
      </c>
      <c r="D17" s="58" t="s">
        <v>2637</v>
      </c>
      <c r="E17" s="58">
        <v>4090</v>
      </c>
      <c r="F17" s="58"/>
      <c r="G17" s="58"/>
      <c r="H17" s="58"/>
      <c r="I17" s="58"/>
      <c r="J17" s="58"/>
      <c r="K17" s="58"/>
      <c r="L17" s="58"/>
      <c r="M17" s="58"/>
      <c r="N17" s="58"/>
      <c r="O17" s="58"/>
      <c r="P17" s="58"/>
      <c r="Q17" s="58"/>
      <c r="R17" s="58"/>
    </row>
    <row r="18" spans="1:18" ht="30" x14ac:dyDescent="0.25">
      <c r="A18" s="58" t="s">
        <v>10</v>
      </c>
      <c r="B18" s="58">
        <v>137115</v>
      </c>
      <c r="C18" s="58">
        <v>2245</v>
      </c>
      <c r="D18" s="58" t="s">
        <v>2637</v>
      </c>
      <c r="E18" s="58">
        <v>4090</v>
      </c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</row>
    <row r="19" spans="1:18" ht="30" x14ac:dyDescent="0.25">
      <c r="A19" s="58" t="s">
        <v>10</v>
      </c>
      <c r="B19" s="58">
        <v>137116</v>
      </c>
      <c r="C19" s="58">
        <v>2245</v>
      </c>
      <c r="D19" s="58" t="s">
        <v>2637</v>
      </c>
      <c r="E19" s="58">
        <v>4090</v>
      </c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</row>
    <row r="20" spans="1:18" ht="30" x14ac:dyDescent="0.25">
      <c r="A20" s="58" t="s">
        <v>10</v>
      </c>
      <c r="B20" s="58">
        <v>137117</v>
      </c>
      <c r="C20" s="58">
        <v>2245</v>
      </c>
      <c r="D20" s="58" t="s">
        <v>2637</v>
      </c>
      <c r="E20" s="58">
        <v>4090</v>
      </c>
      <c r="F20" s="58"/>
      <c r="G20" s="58"/>
      <c r="H20" s="58"/>
      <c r="I20" s="58"/>
      <c r="J20" s="58"/>
      <c r="K20" s="58"/>
      <c r="L20" s="58"/>
      <c r="M20" s="58"/>
      <c r="N20" s="58"/>
      <c r="O20" s="58"/>
      <c r="P20" s="58"/>
      <c r="Q20" s="58"/>
      <c r="R20" s="58"/>
    </row>
    <row r="21" spans="1:18" ht="30" x14ac:dyDescent="0.25">
      <c r="A21" s="58" t="s">
        <v>10</v>
      </c>
      <c r="B21" s="58">
        <v>137118</v>
      </c>
      <c r="C21" s="58">
        <v>2245</v>
      </c>
      <c r="D21" s="58" t="s">
        <v>2637</v>
      </c>
      <c r="E21" s="58">
        <v>4090</v>
      </c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</row>
    <row r="22" spans="1:18" ht="30" x14ac:dyDescent="0.25">
      <c r="A22" s="58" t="s">
        <v>10</v>
      </c>
      <c r="B22" s="58">
        <v>137119</v>
      </c>
      <c r="C22" s="58">
        <v>2245</v>
      </c>
      <c r="D22" s="58" t="s">
        <v>2637</v>
      </c>
      <c r="E22" s="58">
        <v>4090</v>
      </c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</row>
    <row r="23" spans="1:18" ht="30" x14ac:dyDescent="0.25">
      <c r="A23" s="58" t="s">
        <v>10</v>
      </c>
      <c r="B23" s="58">
        <v>137120</v>
      </c>
      <c r="C23" s="58">
        <v>2245</v>
      </c>
      <c r="D23" s="58" t="s">
        <v>2637</v>
      </c>
      <c r="E23" s="58">
        <v>4090</v>
      </c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</row>
    <row r="24" spans="1:18" ht="30" x14ac:dyDescent="0.25">
      <c r="A24" s="58" t="s">
        <v>10</v>
      </c>
      <c r="B24" s="58">
        <v>137121</v>
      </c>
      <c r="C24" s="58">
        <v>2245</v>
      </c>
      <c r="D24" s="58" t="s">
        <v>2637</v>
      </c>
      <c r="E24" s="58">
        <v>4090</v>
      </c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</row>
    <row r="25" spans="1:18" ht="30" x14ac:dyDescent="0.25">
      <c r="A25" s="58" t="s">
        <v>10</v>
      </c>
      <c r="B25" s="58">
        <v>137122</v>
      </c>
      <c r="C25" s="58">
        <v>2245</v>
      </c>
      <c r="D25" s="58" t="s">
        <v>2637</v>
      </c>
      <c r="E25" s="58">
        <v>4090</v>
      </c>
      <c r="F25" s="58"/>
      <c r="G25" s="58"/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</row>
    <row r="26" spans="1:18" ht="30" x14ac:dyDescent="0.25">
      <c r="A26" s="58" t="s">
        <v>10</v>
      </c>
      <c r="B26" s="58">
        <v>137123</v>
      </c>
      <c r="C26" s="58">
        <v>2245</v>
      </c>
      <c r="D26" s="58" t="s">
        <v>2637</v>
      </c>
      <c r="E26" s="58">
        <v>4090</v>
      </c>
      <c r="F26" s="58"/>
      <c r="G26" s="58"/>
      <c r="H26" s="58"/>
      <c r="I26" s="58"/>
      <c r="J26" s="58"/>
      <c r="K26" s="58"/>
      <c r="L26" s="58"/>
      <c r="M26" s="58"/>
      <c r="N26" s="58"/>
      <c r="O26" s="58"/>
      <c r="P26" s="58"/>
      <c r="Q26" s="58"/>
      <c r="R26" s="58"/>
    </row>
    <row r="27" spans="1:18" ht="30" x14ac:dyDescent="0.25">
      <c r="A27" s="58" t="s">
        <v>10</v>
      </c>
      <c r="B27" s="58">
        <v>137124</v>
      </c>
      <c r="C27" s="58">
        <v>2245</v>
      </c>
      <c r="D27" s="58" t="s">
        <v>2637</v>
      </c>
      <c r="E27" s="58">
        <v>4090</v>
      </c>
      <c r="F27" s="58"/>
      <c r="G27" s="58"/>
      <c r="H27" s="58"/>
      <c r="I27" s="58"/>
      <c r="J27" s="58"/>
      <c r="K27" s="58"/>
      <c r="L27" s="58"/>
      <c r="M27" s="58"/>
      <c r="N27" s="58"/>
      <c r="O27" s="58"/>
      <c r="P27" s="58"/>
      <c r="Q27" s="58"/>
      <c r="R27" s="58"/>
    </row>
    <row r="28" spans="1:18" ht="30" x14ac:dyDescent="0.25">
      <c r="A28" s="58" t="s">
        <v>10</v>
      </c>
      <c r="B28" s="58">
        <v>137125</v>
      </c>
      <c r="C28" s="58">
        <v>2245</v>
      </c>
      <c r="D28" s="58" t="s">
        <v>2637</v>
      </c>
      <c r="E28" s="58">
        <v>4090</v>
      </c>
      <c r="F28" s="58"/>
      <c r="G28" s="58"/>
      <c r="H28" s="58"/>
      <c r="I28" s="58"/>
      <c r="J28" s="58"/>
      <c r="K28" s="58"/>
      <c r="L28" s="58"/>
      <c r="M28" s="58"/>
      <c r="N28" s="58"/>
      <c r="O28" s="58"/>
      <c r="P28" s="58"/>
      <c r="Q28" s="58"/>
      <c r="R28" s="58"/>
    </row>
    <row r="29" spans="1:18" ht="30" x14ac:dyDescent="0.25">
      <c r="A29" s="58" t="s">
        <v>10</v>
      </c>
      <c r="B29" s="58">
        <v>257424</v>
      </c>
      <c r="C29" s="58">
        <v>2245</v>
      </c>
      <c r="D29" s="58" t="s">
        <v>2637</v>
      </c>
      <c r="E29" s="58">
        <v>4090</v>
      </c>
      <c r="F29" s="58"/>
      <c r="G29" s="58"/>
      <c r="H29" s="58"/>
      <c r="I29" s="58"/>
      <c r="J29" s="58"/>
      <c r="K29" s="58"/>
      <c r="L29" s="58"/>
      <c r="M29" s="58"/>
      <c r="N29" s="58"/>
      <c r="O29" s="58"/>
      <c r="P29" s="58"/>
      <c r="Q29" s="58"/>
      <c r="R29" s="58"/>
    </row>
    <row r="30" spans="1:18" ht="30" x14ac:dyDescent="0.25">
      <c r="A30" s="58" t="s">
        <v>10</v>
      </c>
      <c r="B30" s="58">
        <v>137126</v>
      </c>
      <c r="C30" s="58">
        <v>2245</v>
      </c>
      <c r="D30" s="58" t="s">
        <v>2637</v>
      </c>
      <c r="E30" s="58">
        <v>4090</v>
      </c>
      <c r="F30" s="58"/>
      <c r="G30" s="58"/>
      <c r="H30" s="58"/>
      <c r="I30" s="58"/>
      <c r="J30" s="58"/>
      <c r="K30" s="58"/>
      <c r="L30" s="58"/>
      <c r="M30" s="58"/>
      <c r="N30" s="58"/>
      <c r="O30" s="58"/>
      <c r="P30" s="58"/>
      <c r="Q30" s="58"/>
      <c r="R30" s="58"/>
    </row>
    <row r="31" spans="1:18" ht="30" x14ac:dyDescent="0.25">
      <c r="A31" s="58" t="s">
        <v>10</v>
      </c>
      <c r="B31" s="58">
        <v>137127</v>
      </c>
      <c r="C31" s="58">
        <v>2245</v>
      </c>
      <c r="D31" s="58" t="s">
        <v>2637</v>
      </c>
      <c r="E31" s="58">
        <v>4090</v>
      </c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</row>
    <row r="32" spans="1:18" ht="30" x14ac:dyDescent="0.25">
      <c r="A32" s="58" t="s">
        <v>10</v>
      </c>
      <c r="B32" s="58">
        <v>137128</v>
      </c>
      <c r="C32" s="58">
        <v>2245</v>
      </c>
      <c r="D32" s="58" t="s">
        <v>2637</v>
      </c>
      <c r="E32" s="58">
        <v>4090</v>
      </c>
      <c r="F32" s="58"/>
      <c r="G32" s="58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</row>
    <row r="33" spans="1:18" ht="30" x14ac:dyDescent="0.25">
      <c r="A33" s="58" t="s">
        <v>10</v>
      </c>
      <c r="B33" s="58">
        <v>137129</v>
      </c>
      <c r="C33" s="58">
        <v>2245</v>
      </c>
      <c r="D33" s="58" t="s">
        <v>2637</v>
      </c>
      <c r="E33" s="58">
        <v>4090</v>
      </c>
      <c r="F33" s="58"/>
      <c r="G33" s="58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</row>
    <row r="34" spans="1:18" ht="30" x14ac:dyDescent="0.25">
      <c r="A34" s="58" t="s">
        <v>10</v>
      </c>
      <c r="B34" s="58">
        <v>137130</v>
      </c>
      <c r="C34" s="58">
        <v>2245</v>
      </c>
      <c r="D34" s="58" t="s">
        <v>2637</v>
      </c>
      <c r="E34" s="58">
        <v>4090</v>
      </c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</row>
    <row r="35" spans="1:18" ht="30" x14ac:dyDescent="0.25">
      <c r="A35" s="58" t="s">
        <v>10</v>
      </c>
      <c r="B35" s="58">
        <v>137131</v>
      </c>
      <c r="C35" s="58">
        <v>2245</v>
      </c>
      <c r="D35" s="58" t="s">
        <v>2637</v>
      </c>
      <c r="E35" s="58">
        <v>4090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</row>
    <row r="36" spans="1:18" ht="30" x14ac:dyDescent="0.25">
      <c r="A36" s="58" t="s">
        <v>10</v>
      </c>
      <c r="B36" s="58">
        <v>137132</v>
      </c>
      <c r="C36" s="58">
        <v>2245</v>
      </c>
      <c r="D36" s="58" t="s">
        <v>2637</v>
      </c>
      <c r="E36" s="58">
        <v>4090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</row>
    <row r="37" spans="1:18" ht="30" x14ac:dyDescent="0.25">
      <c r="A37" s="58" t="s">
        <v>10</v>
      </c>
      <c r="B37" s="58">
        <v>137133</v>
      </c>
      <c r="C37" s="58">
        <v>2245</v>
      </c>
      <c r="D37" s="58" t="s">
        <v>2637</v>
      </c>
      <c r="E37" s="58">
        <v>4090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</row>
    <row r="38" spans="1:18" ht="30" x14ac:dyDescent="0.25">
      <c r="A38" s="58" t="s">
        <v>10</v>
      </c>
      <c r="B38" s="58">
        <v>137134</v>
      </c>
      <c r="C38" s="58">
        <v>2245</v>
      </c>
      <c r="D38" s="58" t="s">
        <v>2637</v>
      </c>
      <c r="E38" s="58">
        <v>4090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</row>
    <row r="39" spans="1:18" ht="30" x14ac:dyDescent="0.25">
      <c r="A39" s="58" t="s">
        <v>10</v>
      </c>
      <c r="B39" s="58">
        <v>137135</v>
      </c>
      <c r="C39" s="58">
        <v>2245</v>
      </c>
      <c r="D39" s="58" t="s">
        <v>2637</v>
      </c>
      <c r="E39" s="58">
        <v>4090</v>
      </c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</row>
    <row r="40" spans="1:18" ht="30" x14ac:dyDescent="0.25">
      <c r="A40" s="58" t="s">
        <v>10</v>
      </c>
      <c r="B40" s="58">
        <v>137136</v>
      </c>
      <c r="C40" s="58">
        <v>2245</v>
      </c>
      <c r="D40" s="58" t="s">
        <v>2637</v>
      </c>
      <c r="E40" s="58">
        <v>4090</v>
      </c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</row>
    <row r="41" spans="1:18" ht="30" x14ac:dyDescent="0.25">
      <c r="A41" s="58" t="s">
        <v>10</v>
      </c>
      <c r="B41" s="58">
        <v>137137</v>
      </c>
      <c r="C41" s="58">
        <v>2245</v>
      </c>
      <c r="D41" s="58" t="s">
        <v>2637</v>
      </c>
      <c r="E41" s="58">
        <v>4090</v>
      </c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</row>
    <row r="42" spans="1:18" ht="30" x14ac:dyDescent="0.25">
      <c r="A42" s="58" t="s">
        <v>10</v>
      </c>
      <c r="B42" s="58">
        <v>137138</v>
      </c>
      <c r="C42" s="58">
        <v>2245</v>
      </c>
      <c r="D42" s="58" t="s">
        <v>2637</v>
      </c>
      <c r="E42" s="58">
        <v>4090</v>
      </c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</row>
    <row r="43" spans="1:18" ht="30" x14ac:dyDescent="0.25">
      <c r="A43" s="58" t="s">
        <v>10</v>
      </c>
      <c r="B43" s="58">
        <v>137139</v>
      </c>
      <c r="C43" s="58">
        <v>2245</v>
      </c>
      <c r="D43" s="58" t="s">
        <v>2637</v>
      </c>
      <c r="E43" s="58">
        <v>4090</v>
      </c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</row>
    <row r="44" spans="1:18" ht="30" x14ac:dyDescent="0.25">
      <c r="A44" s="58" t="s">
        <v>10</v>
      </c>
      <c r="B44" s="58">
        <v>137140</v>
      </c>
      <c r="C44" s="58">
        <v>2245</v>
      </c>
      <c r="D44" s="58" t="s">
        <v>2637</v>
      </c>
      <c r="E44" s="58">
        <v>4090</v>
      </c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</row>
    <row r="45" spans="1:18" ht="30" x14ac:dyDescent="0.25">
      <c r="A45" s="58" t="s">
        <v>10</v>
      </c>
      <c r="B45" s="58">
        <v>137141</v>
      </c>
      <c r="C45" s="58">
        <v>2245</v>
      </c>
      <c r="D45" s="58" t="s">
        <v>2637</v>
      </c>
      <c r="E45" s="58">
        <v>4090</v>
      </c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</row>
    <row r="46" spans="1:18" ht="30" x14ac:dyDescent="0.25">
      <c r="A46" s="58" t="s">
        <v>10</v>
      </c>
      <c r="B46" s="58">
        <v>137142</v>
      </c>
      <c r="C46" s="58">
        <v>1995</v>
      </c>
      <c r="D46" s="58" t="s">
        <v>2637</v>
      </c>
      <c r="E46" s="58">
        <v>4090</v>
      </c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</row>
    <row r="47" spans="1:18" ht="30" x14ac:dyDescent="0.25">
      <c r="A47" s="58" t="s">
        <v>10</v>
      </c>
      <c r="B47" s="58">
        <v>137143</v>
      </c>
      <c r="C47" s="58">
        <v>2245</v>
      </c>
      <c r="D47" s="58" t="s">
        <v>2637</v>
      </c>
      <c r="E47" s="58">
        <v>4090</v>
      </c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</row>
    <row r="48" spans="1:18" ht="30" x14ac:dyDescent="0.25">
      <c r="A48" s="58" t="s">
        <v>10</v>
      </c>
      <c r="B48" s="58">
        <v>137144</v>
      </c>
      <c r="C48" s="58">
        <v>2245</v>
      </c>
      <c r="D48" s="58" t="s">
        <v>2637</v>
      </c>
      <c r="E48" s="58">
        <v>4090</v>
      </c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</row>
    <row r="49" spans="1:18" ht="30" x14ac:dyDescent="0.25">
      <c r="A49" s="58" t="s">
        <v>10</v>
      </c>
      <c r="B49" s="58">
        <v>137145</v>
      </c>
      <c r="C49" s="58">
        <v>2245</v>
      </c>
      <c r="D49" s="58" t="s">
        <v>2637</v>
      </c>
      <c r="E49" s="58">
        <v>4090</v>
      </c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</row>
    <row r="50" spans="1:18" ht="30" x14ac:dyDescent="0.25">
      <c r="A50" s="58" t="s">
        <v>10</v>
      </c>
      <c r="B50" s="58">
        <v>137146</v>
      </c>
      <c r="C50" s="58">
        <v>2245</v>
      </c>
      <c r="D50" s="58" t="s">
        <v>2637</v>
      </c>
      <c r="E50" s="58">
        <v>4090</v>
      </c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</row>
    <row r="51" spans="1:18" ht="30" x14ac:dyDescent="0.25">
      <c r="A51" s="58" t="s">
        <v>10</v>
      </c>
      <c r="B51" s="58">
        <v>137147</v>
      </c>
      <c r="C51" s="58">
        <v>2245</v>
      </c>
      <c r="D51" s="58" t="s">
        <v>2637</v>
      </c>
      <c r="E51" s="58">
        <v>4090</v>
      </c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</row>
    <row r="52" spans="1:18" ht="30" x14ac:dyDescent="0.25">
      <c r="A52" s="58" t="s">
        <v>10</v>
      </c>
      <c r="B52" s="58">
        <v>137148</v>
      </c>
      <c r="C52" s="58">
        <v>2245</v>
      </c>
      <c r="D52" s="58" t="s">
        <v>2637</v>
      </c>
      <c r="E52" s="58">
        <v>4090</v>
      </c>
      <c r="F52" s="58"/>
      <c r="G52" s="58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</row>
    <row r="53" spans="1:18" ht="30" x14ac:dyDescent="0.25">
      <c r="A53" s="58" t="s">
        <v>10</v>
      </c>
      <c r="B53" s="58">
        <v>137149</v>
      </c>
      <c r="C53" s="58">
        <v>2245</v>
      </c>
      <c r="D53" s="58" t="s">
        <v>2637</v>
      </c>
      <c r="E53" s="58">
        <v>4090</v>
      </c>
      <c r="F53" s="58"/>
      <c r="G53" s="58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</row>
    <row r="54" spans="1:18" ht="30" x14ac:dyDescent="0.25">
      <c r="A54" s="58" t="s">
        <v>10</v>
      </c>
      <c r="B54" s="58">
        <v>137150</v>
      </c>
      <c r="C54" s="58">
        <v>2245</v>
      </c>
      <c r="D54" s="58" t="s">
        <v>2637</v>
      </c>
      <c r="E54" s="58">
        <v>4090</v>
      </c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</row>
    <row r="55" spans="1:18" ht="30" x14ac:dyDescent="0.25">
      <c r="A55" s="58" t="s">
        <v>10</v>
      </c>
      <c r="B55" s="58">
        <v>137151</v>
      </c>
      <c r="C55" s="58">
        <v>2245</v>
      </c>
      <c r="D55" s="58" t="s">
        <v>2637</v>
      </c>
      <c r="E55" s="58">
        <v>4090</v>
      </c>
      <c r="F55" s="58"/>
      <c r="G55" s="58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</row>
    <row r="56" spans="1:18" ht="30" x14ac:dyDescent="0.25">
      <c r="A56" s="58" t="s">
        <v>10</v>
      </c>
      <c r="B56" s="58">
        <v>137152</v>
      </c>
      <c r="C56" s="58">
        <v>2245</v>
      </c>
      <c r="D56" s="58" t="s">
        <v>2637</v>
      </c>
      <c r="E56" s="58">
        <v>4090</v>
      </c>
      <c r="F56" s="58"/>
      <c r="G56" s="58"/>
      <c r="H56" s="58"/>
      <c r="I56" s="58"/>
      <c r="J56" s="58"/>
      <c r="K56" s="58"/>
      <c r="L56" s="58"/>
      <c r="M56" s="58"/>
      <c r="N56" s="58"/>
      <c r="O56" s="58"/>
      <c r="P56" s="58"/>
      <c r="Q56" s="58"/>
      <c r="R56" s="58"/>
    </row>
    <row r="57" spans="1:18" ht="30" x14ac:dyDescent="0.25">
      <c r="A57" s="58" t="s">
        <v>10</v>
      </c>
      <c r="B57" s="58">
        <v>137153</v>
      </c>
      <c r="C57" s="58">
        <v>2245</v>
      </c>
      <c r="D57" s="58" t="s">
        <v>2637</v>
      </c>
      <c r="E57" s="58">
        <v>4090</v>
      </c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</row>
    <row r="58" spans="1:18" ht="30" x14ac:dyDescent="0.25">
      <c r="A58" s="58" t="s">
        <v>10</v>
      </c>
      <c r="B58" s="58">
        <v>137154</v>
      </c>
      <c r="C58" s="58">
        <v>2245</v>
      </c>
      <c r="D58" s="58" t="s">
        <v>2637</v>
      </c>
      <c r="E58" s="58">
        <v>4090</v>
      </c>
      <c r="F58" s="58"/>
      <c r="G58" s="58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</row>
    <row r="59" spans="1:18" ht="30" x14ac:dyDescent="0.25">
      <c r="A59" s="58" t="s">
        <v>10</v>
      </c>
      <c r="B59" s="58">
        <v>137155</v>
      </c>
      <c r="C59" s="58">
        <v>2245</v>
      </c>
      <c r="D59" s="58" t="s">
        <v>2637</v>
      </c>
      <c r="E59" s="58">
        <v>4090</v>
      </c>
      <c r="F59" s="58"/>
      <c r="G59" s="58"/>
      <c r="H59" s="58"/>
      <c r="I59" s="58"/>
      <c r="J59" s="58"/>
      <c r="K59" s="58"/>
      <c r="L59" s="58"/>
      <c r="M59" s="58"/>
      <c r="N59" s="58"/>
      <c r="O59" s="58"/>
      <c r="P59" s="58"/>
      <c r="Q59" s="58"/>
      <c r="R59" s="58"/>
    </row>
    <row r="60" spans="1:18" ht="30" x14ac:dyDescent="0.25">
      <c r="A60" s="58" t="s">
        <v>10</v>
      </c>
      <c r="B60" s="58">
        <v>137156</v>
      </c>
      <c r="C60" s="58">
        <v>2245</v>
      </c>
      <c r="D60" s="58" t="s">
        <v>2637</v>
      </c>
      <c r="E60" s="58">
        <v>4090</v>
      </c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</row>
    <row r="61" spans="1:18" ht="30" x14ac:dyDescent="0.25">
      <c r="A61" s="58" t="s">
        <v>10</v>
      </c>
      <c r="B61" s="58">
        <v>137157</v>
      </c>
      <c r="C61" s="58">
        <v>2245</v>
      </c>
      <c r="D61" s="58" t="s">
        <v>2637</v>
      </c>
      <c r="E61" s="58">
        <v>4090</v>
      </c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</row>
    <row r="62" spans="1:18" ht="30" x14ac:dyDescent="0.25">
      <c r="A62" s="58" t="s">
        <v>10</v>
      </c>
      <c r="B62" s="58">
        <v>137158</v>
      </c>
      <c r="C62" s="58">
        <v>2245</v>
      </c>
      <c r="D62" s="58" t="s">
        <v>2637</v>
      </c>
      <c r="E62" s="58">
        <v>4090</v>
      </c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</row>
    <row r="63" spans="1:18" ht="30" x14ac:dyDescent="0.25">
      <c r="A63" s="58" t="s">
        <v>10</v>
      </c>
      <c r="B63" s="58">
        <v>137159</v>
      </c>
      <c r="C63" s="58">
        <v>2245</v>
      </c>
      <c r="D63" s="58" t="s">
        <v>2637</v>
      </c>
      <c r="E63" s="58">
        <v>4090</v>
      </c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</row>
    <row r="64" spans="1:18" ht="30" x14ac:dyDescent="0.25">
      <c r="A64" s="58" t="s">
        <v>10</v>
      </c>
      <c r="B64" s="58">
        <v>137160</v>
      </c>
      <c r="C64" s="58">
        <v>2245</v>
      </c>
      <c r="D64" s="58" t="s">
        <v>2637</v>
      </c>
      <c r="E64" s="58">
        <v>4090</v>
      </c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</row>
    <row r="65" spans="1:18" ht="30" x14ac:dyDescent="0.25">
      <c r="A65" s="58" t="s">
        <v>10</v>
      </c>
      <c r="B65" s="58">
        <v>137161</v>
      </c>
      <c r="C65" s="58">
        <v>2245</v>
      </c>
      <c r="D65" s="58" t="s">
        <v>2637</v>
      </c>
      <c r="E65" s="58">
        <v>4090</v>
      </c>
      <c r="F65" s="58"/>
      <c r="G65" s="58"/>
      <c r="H65" s="58"/>
      <c r="I65" s="58"/>
      <c r="J65" s="58"/>
      <c r="K65" s="58"/>
      <c r="L65" s="58"/>
      <c r="M65" s="58"/>
      <c r="N65" s="58"/>
      <c r="O65" s="58"/>
      <c r="P65" s="58"/>
      <c r="Q65" s="58"/>
      <c r="R65" s="58"/>
    </row>
    <row r="66" spans="1:18" ht="30" x14ac:dyDescent="0.25">
      <c r="A66" s="58" t="s">
        <v>10</v>
      </c>
      <c r="B66" s="58">
        <v>137162</v>
      </c>
      <c r="C66" s="58">
        <v>2245</v>
      </c>
      <c r="D66" s="58" t="s">
        <v>2637</v>
      </c>
      <c r="E66" s="58">
        <v>4090</v>
      </c>
      <c r="F66" s="58"/>
      <c r="G66" s="58"/>
      <c r="H66" s="58"/>
      <c r="I66" s="58"/>
      <c r="J66" s="58"/>
      <c r="K66" s="58"/>
      <c r="L66" s="58"/>
      <c r="M66" s="58"/>
      <c r="N66" s="58"/>
      <c r="O66" s="58"/>
      <c r="P66" s="58"/>
      <c r="Q66" s="58"/>
      <c r="R66" s="58"/>
    </row>
    <row r="67" spans="1:18" ht="30" x14ac:dyDescent="0.25">
      <c r="A67" s="58" t="s">
        <v>10</v>
      </c>
      <c r="B67" s="58">
        <v>137163</v>
      </c>
      <c r="C67" s="58">
        <v>2245</v>
      </c>
      <c r="D67" s="58" t="s">
        <v>2637</v>
      </c>
      <c r="E67" s="58">
        <v>4090</v>
      </c>
      <c r="F67" s="58"/>
      <c r="G67" s="58"/>
      <c r="H67" s="58"/>
      <c r="I67" s="58"/>
      <c r="J67" s="58"/>
      <c r="K67" s="58"/>
      <c r="L67" s="58"/>
      <c r="M67" s="58"/>
      <c r="N67" s="58"/>
      <c r="O67" s="58"/>
      <c r="P67" s="58"/>
      <c r="Q67" s="58"/>
      <c r="R67" s="58"/>
    </row>
    <row r="68" spans="1:18" ht="30" x14ac:dyDescent="0.25">
      <c r="A68" s="58" t="s">
        <v>10</v>
      </c>
      <c r="B68" s="58">
        <v>137164</v>
      </c>
      <c r="C68" s="58">
        <v>2245</v>
      </c>
      <c r="D68" s="58" t="s">
        <v>2637</v>
      </c>
      <c r="E68" s="58">
        <v>4090</v>
      </c>
      <c r="F68" s="58"/>
      <c r="G68" s="58"/>
      <c r="H68" s="58"/>
      <c r="I68" s="58"/>
      <c r="J68" s="58"/>
      <c r="K68" s="58"/>
      <c r="L68" s="58"/>
      <c r="M68" s="58"/>
      <c r="N68" s="58"/>
      <c r="O68" s="58"/>
      <c r="P68" s="58"/>
      <c r="Q68" s="58"/>
      <c r="R68" s="58"/>
    </row>
    <row r="69" spans="1:18" ht="30" x14ac:dyDescent="0.25">
      <c r="A69" s="58" t="s">
        <v>10</v>
      </c>
      <c r="B69" s="58">
        <v>137165</v>
      </c>
      <c r="C69" s="58">
        <v>2245</v>
      </c>
      <c r="D69" s="58" t="s">
        <v>2637</v>
      </c>
      <c r="E69" s="58">
        <v>4090</v>
      </c>
      <c r="F69" s="58"/>
      <c r="G69" s="58"/>
      <c r="H69" s="58"/>
      <c r="I69" s="58"/>
      <c r="J69" s="58"/>
      <c r="K69" s="58"/>
      <c r="L69" s="58"/>
      <c r="M69" s="58"/>
      <c r="N69" s="58"/>
      <c r="O69" s="58"/>
      <c r="P69" s="58"/>
      <c r="Q69" s="58"/>
      <c r="R69" s="58"/>
    </row>
    <row r="70" spans="1:18" ht="30" x14ac:dyDescent="0.25">
      <c r="A70" s="58" t="s">
        <v>10</v>
      </c>
      <c r="B70" s="58">
        <v>257425</v>
      </c>
      <c r="C70" s="58">
        <v>2245</v>
      </c>
      <c r="D70" s="58" t="s">
        <v>2637</v>
      </c>
      <c r="E70" s="58">
        <v>4090</v>
      </c>
      <c r="F70" s="58"/>
      <c r="G70" s="58"/>
      <c r="H70" s="58"/>
      <c r="I70" s="58"/>
      <c r="J70" s="58"/>
      <c r="K70" s="58"/>
      <c r="L70" s="58"/>
      <c r="M70" s="58"/>
      <c r="N70" s="58"/>
      <c r="O70" s="58"/>
      <c r="P70" s="58"/>
      <c r="Q70" s="58"/>
      <c r="R70" s="58"/>
    </row>
    <row r="71" spans="1:18" ht="30" x14ac:dyDescent="0.25">
      <c r="A71" s="58" t="s">
        <v>10</v>
      </c>
      <c r="B71" s="58">
        <v>137166</v>
      </c>
      <c r="C71" s="58">
        <v>2245</v>
      </c>
      <c r="D71" s="58" t="s">
        <v>2637</v>
      </c>
      <c r="E71" s="58">
        <v>4090</v>
      </c>
      <c r="F71" s="58"/>
      <c r="G71" s="58"/>
      <c r="H71" s="58"/>
      <c r="I71" s="58"/>
      <c r="J71" s="58"/>
      <c r="K71" s="58"/>
      <c r="L71" s="58"/>
      <c r="M71" s="58"/>
      <c r="N71" s="58"/>
      <c r="O71" s="58"/>
      <c r="P71" s="58"/>
      <c r="Q71" s="58"/>
      <c r="R71" s="58"/>
    </row>
    <row r="72" spans="1:18" ht="30" x14ac:dyDescent="0.25">
      <c r="A72" s="58" t="s">
        <v>10</v>
      </c>
      <c r="B72" s="58">
        <v>137167</v>
      </c>
      <c r="C72" s="58">
        <v>2245</v>
      </c>
      <c r="D72" s="58" t="s">
        <v>2637</v>
      </c>
      <c r="E72" s="58">
        <v>4090</v>
      </c>
      <c r="F72" s="58"/>
      <c r="G72" s="58"/>
      <c r="H72" s="58"/>
      <c r="I72" s="58"/>
      <c r="J72" s="58"/>
      <c r="K72" s="58"/>
      <c r="L72" s="58"/>
      <c r="M72" s="58"/>
      <c r="N72" s="58"/>
      <c r="O72" s="58"/>
      <c r="P72" s="58"/>
      <c r="Q72" s="58"/>
      <c r="R72" s="58"/>
    </row>
    <row r="73" spans="1:18" ht="30" x14ac:dyDescent="0.25">
      <c r="A73" s="58" t="s">
        <v>10</v>
      </c>
      <c r="B73" s="58">
        <v>137168</v>
      </c>
      <c r="C73" s="58">
        <v>2245</v>
      </c>
      <c r="D73" s="58" t="s">
        <v>2637</v>
      </c>
      <c r="E73" s="58">
        <v>4090</v>
      </c>
      <c r="F73" s="58"/>
      <c r="G73" s="58"/>
      <c r="H73" s="58"/>
      <c r="I73" s="58"/>
      <c r="J73" s="58"/>
      <c r="K73" s="58"/>
      <c r="L73" s="58"/>
      <c r="M73" s="58"/>
      <c r="N73" s="58"/>
      <c r="O73" s="58"/>
      <c r="P73" s="58"/>
      <c r="Q73" s="58"/>
      <c r="R73" s="58"/>
    </row>
    <row r="74" spans="1:18" ht="30" x14ac:dyDescent="0.25">
      <c r="A74" s="58" t="s">
        <v>10</v>
      </c>
      <c r="B74" s="58">
        <v>137169</v>
      </c>
      <c r="C74" s="58">
        <v>2245</v>
      </c>
      <c r="D74" s="58" t="s">
        <v>2637</v>
      </c>
      <c r="E74" s="58">
        <v>4090</v>
      </c>
      <c r="F74" s="58"/>
      <c r="G74" s="58"/>
      <c r="H74" s="58"/>
      <c r="I74" s="58"/>
      <c r="J74" s="58"/>
      <c r="K74" s="58"/>
      <c r="L74" s="58"/>
      <c r="M74" s="58"/>
      <c r="N74" s="58"/>
      <c r="O74" s="58"/>
      <c r="P74" s="58"/>
      <c r="Q74" s="58"/>
      <c r="R74" s="58"/>
    </row>
    <row r="75" spans="1:18" ht="30" x14ac:dyDescent="0.25">
      <c r="A75" s="58" t="s">
        <v>10</v>
      </c>
      <c r="B75" s="58">
        <v>137170</v>
      </c>
      <c r="C75" s="58">
        <v>2245</v>
      </c>
      <c r="D75" s="58" t="s">
        <v>2637</v>
      </c>
      <c r="E75" s="58">
        <v>4090</v>
      </c>
      <c r="F75" s="58"/>
      <c r="G75" s="58"/>
      <c r="H75" s="58"/>
      <c r="I75" s="58"/>
      <c r="J75" s="58"/>
      <c r="K75" s="58"/>
      <c r="L75" s="58"/>
      <c r="M75" s="58"/>
      <c r="N75" s="58"/>
      <c r="O75" s="58"/>
      <c r="P75" s="58"/>
      <c r="Q75" s="58"/>
      <c r="R75" s="58"/>
    </row>
    <row r="76" spans="1:18" ht="30" x14ac:dyDescent="0.25">
      <c r="A76" s="58" t="s">
        <v>10</v>
      </c>
      <c r="B76" s="58">
        <v>137171</v>
      </c>
      <c r="C76" s="58">
        <v>2245</v>
      </c>
      <c r="D76" s="58" t="s">
        <v>2637</v>
      </c>
      <c r="E76" s="58">
        <v>4090</v>
      </c>
      <c r="F76" s="58"/>
      <c r="G76" s="58"/>
      <c r="H76" s="58"/>
      <c r="I76" s="58"/>
      <c r="J76" s="58"/>
      <c r="K76" s="58"/>
      <c r="L76" s="58"/>
      <c r="M76" s="58"/>
      <c r="N76" s="58"/>
      <c r="O76" s="58"/>
      <c r="P76" s="58"/>
      <c r="Q76" s="58"/>
      <c r="R76" s="58"/>
    </row>
    <row r="77" spans="1:18" ht="30" x14ac:dyDescent="0.25">
      <c r="A77" s="58" t="s">
        <v>10</v>
      </c>
      <c r="B77" s="58">
        <v>137172</v>
      </c>
      <c r="C77" s="58">
        <v>2245</v>
      </c>
      <c r="D77" s="58" t="s">
        <v>2637</v>
      </c>
      <c r="E77" s="58">
        <v>4090</v>
      </c>
      <c r="F77" s="58"/>
      <c r="G77" s="58"/>
      <c r="H77" s="58"/>
      <c r="I77" s="58"/>
      <c r="J77" s="58"/>
      <c r="K77" s="58"/>
      <c r="L77" s="58"/>
      <c r="M77" s="58"/>
      <c r="N77" s="58"/>
      <c r="O77" s="58"/>
      <c r="P77" s="58"/>
      <c r="Q77" s="58"/>
      <c r="R77" s="58"/>
    </row>
    <row r="78" spans="1:18" ht="30" x14ac:dyDescent="0.25">
      <c r="A78" s="58" t="s">
        <v>10</v>
      </c>
      <c r="B78" s="58">
        <v>137173</v>
      </c>
      <c r="C78" s="58">
        <v>2245</v>
      </c>
      <c r="D78" s="58" t="s">
        <v>2637</v>
      </c>
      <c r="E78" s="58">
        <v>4090</v>
      </c>
      <c r="F78" s="58"/>
      <c r="G78" s="58"/>
      <c r="H78" s="58"/>
      <c r="I78" s="58"/>
      <c r="J78" s="58"/>
      <c r="K78" s="58"/>
      <c r="L78" s="58"/>
      <c r="M78" s="58"/>
      <c r="N78" s="58"/>
      <c r="O78" s="58"/>
      <c r="P78" s="58"/>
      <c r="Q78" s="58"/>
      <c r="R78" s="58"/>
    </row>
    <row r="79" spans="1:18" ht="30" x14ac:dyDescent="0.25">
      <c r="A79" s="58" t="s">
        <v>10</v>
      </c>
      <c r="B79" s="58">
        <v>137174</v>
      </c>
      <c r="C79" s="58">
        <v>2245</v>
      </c>
      <c r="D79" s="58" t="s">
        <v>2637</v>
      </c>
      <c r="E79" s="58">
        <v>4090</v>
      </c>
      <c r="F79" s="58"/>
      <c r="G79" s="58"/>
      <c r="H79" s="58"/>
      <c r="I79" s="58"/>
      <c r="J79" s="58"/>
      <c r="K79" s="58"/>
      <c r="L79" s="58"/>
      <c r="M79" s="58"/>
      <c r="N79" s="58"/>
      <c r="O79" s="58"/>
      <c r="P79" s="58"/>
      <c r="Q79" s="58"/>
      <c r="R79" s="58"/>
    </row>
    <row r="80" spans="1:18" ht="30" x14ac:dyDescent="0.25">
      <c r="A80" s="58" t="s">
        <v>10</v>
      </c>
      <c r="B80" s="58">
        <v>137175</v>
      </c>
      <c r="C80" s="58">
        <v>2245</v>
      </c>
      <c r="D80" s="58" t="s">
        <v>2637</v>
      </c>
      <c r="E80" s="58">
        <v>4090</v>
      </c>
      <c r="F80" s="58"/>
      <c r="G80" s="58"/>
      <c r="H80" s="58"/>
      <c r="I80" s="58"/>
      <c r="J80" s="58"/>
      <c r="K80" s="58"/>
      <c r="L80" s="58"/>
      <c r="M80" s="58"/>
      <c r="N80" s="58"/>
      <c r="O80" s="58"/>
      <c r="P80" s="58"/>
      <c r="Q80" s="58"/>
      <c r="R80" s="58"/>
    </row>
    <row r="81" spans="1:18" ht="30" x14ac:dyDescent="0.25">
      <c r="A81" s="58" t="s">
        <v>10</v>
      </c>
      <c r="B81" s="58">
        <v>137176</v>
      </c>
      <c r="C81" s="58">
        <v>2245</v>
      </c>
      <c r="D81" s="58" t="s">
        <v>2637</v>
      </c>
      <c r="E81" s="58">
        <v>4090</v>
      </c>
      <c r="F81" s="58"/>
      <c r="G81" s="58"/>
      <c r="H81" s="58"/>
      <c r="I81" s="58"/>
      <c r="J81" s="58"/>
      <c r="K81" s="58"/>
      <c r="L81" s="58"/>
      <c r="M81" s="58"/>
      <c r="N81" s="58"/>
      <c r="O81" s="58"/>
      <c r="P81" s="58"/>
      <c r="Q81" s="58"/>
      <c r="R81" s="58"/>
    </row>
    <row r="82" spans="1:18" ht="30" x14ac:dyDescent="0.25">
      <c r="A82" s="58" t="s">
        <v>10</v>
      </c>
      <c r="B82" s="58">
        <v>137177</v>
      </c>
      <c r="C82" s="58">
        <v>2245</v>
      </c>
      <c r="D82" s="58" t="s">
        <v>2637</v>
      </c>
      <c r="E82" s="58">
        <v>4090</v>
      </c>
      <c r="F82" s="58"/>
      <c r="G82" s="58"/>
      <c r="H82" s="58"/>
      <c r="I82" s="58"/>
      <c r="J82" s="58"/>
      <c r="K82" s="58"/>
      <c r="L82" s="58"/>
      <c r="M82" s="58"/>
      <c r="N82" s="58"/>
      <c r="O82" s="58"/>
      <c r="P82" s="58"/>
      <c r="Q82" s="58"/>
      <c r="R82" s="58"/>
    </row>
    <row r="83" spans="1:18" ht="30" x14ac:dyDescent="0.25">
      <c r="A83" s="58" t="s">
        <v>10</v>
      </c>
      <c r="B83" s="58">
        <v>137178</v>
      </c>
      <c r="C83" s="58">
        <v>2245</v>
      </c>
      <c r="D83" s="58" t="s">
        <v>2637</v>
      </c>
      <c r="E83" s="58">
        <v>4090</v>
      </c>
      <c r="F83" s="58"/>
      <c r="G83" s="58"/>
      <c r="H83" s="58"/>
      <c r="I83" s="58"/>
      <c r="J83" s="58"/>
      <c r="K83" s="58"/>
      <c r="L83" s="58"/>
      <c r="M83" s="58"/>
      <c r="N83" s="58"/>
      <c r="O83" s="58"/>
      <c r="P83" s="58"/>
      <c r="Q83" s="58"/>
      <c r="R83" s="58"/>
    </row>
    <row r="84" spans="1:18" ht="30" x14ac:dyDescent="0.25">
      <c r="A84" s="58" t="s">
        <v>10</v>
      </c>
      <c r="B84" s="58">
        <v>137179</v>
      </c>
      <c r="C84" s="58">
        <v>2245</v>
      </c>
      <c r="D84" s="58" t="s">
        <v>2637</v>
      </c>
      <c r="E84" s="58">
        <v>4090</v>
      </c>
      <c r="F84" s="58"/>
      <c r="G84" s="58"/>
      <c r="H84" s="58"/>
      <c r="I84" s="58"/>
      <c r="J84" s="58"/>
      <c r="K84" s="58"/>
      <c r="L84" s="58"/>
      <c r="M84" s="58"/>
      <c r="N84" s="58"/>
      <c r="O84" s="58"/>
      <c r="P84" s="58"/>
      <c r="Q84" s="58"/>
      <c r="R84" s="58"/>
    </row>
    <row r="85" spans="1:18" ht="30" x14ac:dyDescent="0.25">
      <c r="A85" s="58" t="s">
        <v>10</v>
      </c>
      <c r="B85" s="58">
        <v>137180</v>
      </c>
      <c r="C85" s="58">
        <v>2245</v>
      </c>
      <c r="D85" s="58" t="s">
        <v>2637</v>
      </c>
      <c r="E85" s="58">
        <v>4090</v>
      </c>
      <c r="F85" s="58"/>
      <c r="G85" s="58"/>
      <c r="H85" s="58"/>
      <c r="I85" s="58"/>
      <c r="J85" s="58"/>
      <c r="K85" s="58"/>
      <c r="L85" s="58"/>
      <c r="M85" s="58"/>
      <c r="N85" s="58"/>
      <c r="O85" s="58"/>
      <c r="P85" s="58"/>
      <c r="Q85" s="58"/>
      <c r="R85" s="58"/>
    </row>
    <row r="86" spans="1:18" ht="30" x14ac:dyDescent="0.25">
      <c r="A86" s="58" t="s">
        <v>10</v>
      </c>
      <c r="B86" s="58">
        <v>137181</v>
      </c>
      <c r="C86" s="58">
        <v>2245</v>
      </c>
      <c r="D86" s="58" t="s">
        <v>2637</v>
      </c>
      <c r="E86" s="58">
        <v>4090</v>
      </c>
      <c r="F86" s="58"/>
      <c r="G86" s="58"/>
      <c r="H86" s="58"/>
      <c r="I86" s="58"/>
      <c r="J86" s="58"/>
      <c r="K86" s="58"/>
      <c r="L86" s="58"/>
      <c r="M86" s="58"/>
      <c r="N86" s="58"/>
      <c r="O86" s="58"/>
      <c r="P86" s="58"/>
      <c r="Q86" s="58"/>
      <c r="R86" s="58"/>
    </row>
    <row r="87" spans="1:18" x14ac:dyDescent="0.25">
      <c r="A87" s="58" t="s">
        <v>10</v>
      </c>
      <c r="B87" s="58">
        <v>243410</v>
      </c>
      <c r="C87" s="58" t="s">
        <v>2579</v>
      </c>
      <c r="D87" s="58"/>
      <c r="E87" s="58" t="s">
        <v>2692</v>
      </c>
      <c r="F87" s="58"/>
      <c r="G87" s="58"/>
      <c r="H87" s="58"/>
      <c r="I87" s="58"/>
      <c r="J87" s="58"/>
      <c r="K87" s="58"/>
      <c r="L87" s="58"/>
      <c r="M87" s="58"/>
      <c r="N87" s="58"/>
      <c r="O87" s="58"/>
      <c r="P87" s="58"/>
      <c r="Q87" s="58"/>
      <c r="R87" s="58"/>
    </row>
    <row r="88" spans="1:18" x14ac:dyDescent="0.25">
      <c r="A88" s="58" t="s">
        <v>10</v>
      </c>
      <c r="B88" s="58">
        <v>243395</v>
      </c>
      <c r="C88" s="58" t="s">
        <v>2579</v>
      </c>
      <c r="D88" s="58"/>
      <c r="E88" s="58" t="s">
        <v>2692</v>
      </c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</row>
    <row r="89" spans="1:18" x14ac:dyDescent="0.25">
      <c r="A89" s="58" t="s">
        <v>10</v>
      </c>
      <c r="B89" s="58">
        <v>243396</v>
      </c>
      <c r="C89" s="58" t="s">
        <v>2579</v>
      </c>
      <c r="D89" s="58"/>
      <c r="E89" s="58" t="s">
        <v>2692</v>
      </c>
      <c r="F89" s="58"/>
      <c r="G89" s="58"/>
      <c r="H89" s="58"/>
      <c r="I89" s="58"/>
      <c r="J89" s="58"/>
      <c r="K89" s="58"/>
      <c r="L89" s="58"/>
      <c r="M89" s="58"/>
      <c r="N89" s="58"/>
      <c r="O89" s="58"/>
      <c r="P89" s="58"/>
      <c r="Q89" s="58"/>
      <c r="R89" s="58"/>
    </row>
    <row r="90" spans="1:18" x14ac:dyDescent="0.25">
      <c r="A90" s="58" t="s">
        <v>10</v>
      </c>
      <c r="B90" s="58">
        <v>243397</v>
      </c>
      <c r="C90" s="58" t="s">
        <v>2579</v>
      </c>
      <c r="D90" s="58"/>
      <c r="E90" s="58" t="s">
        <v>2692</v>
      </c>
      <c r="F90" s="58"/>
      <c r="G90" s="58"/>
      <c r="H90" s="58"/>
      <c r="I90" s="58"/>
      <c r="J90" s="58"/>
      <c r="K90" s="58"/>
      <c r="L90" s="58"/>
      <c r="M90" s="58"/>
      <c r="N90" s="58"/>
      <c r="O90" s="58"/>
      <c r="P90" s="58"/>
      <c r="Q90" s="58"/>
      <c r="R90" s="58"/>
    </row>
    <row r="91" spans="1:18" x14ac:dyDescent="0.25">
      <c r="A91" s="58" t="s">
        <v>10</v>
      </c>
      <c r="B91" s="58">
        <v>243398</v>
      </c>
      <c r="C91" s="58" t="s">
        <v>2579</v>
      </c>
      <c r="D91" s="58"/>
      <c r="E91" s="58" t="s">
        <v>2692</v>
      </c>
      <c r="F91" s="58"/>
      <c r="G91" s="58"/>
      <c r="H91" s="58"/>
      <c r="I91" s="58"/>
      <c r="J91" s="58"/>
      <c r="K91" s="58"/>
      <c r="L91" s="58"/>
      <c r="M91" s="58"/>
      <c r="N91" s="58"/>
      <c r="O91" s="58"/>
      <c r="P91" s="58"/>
      <c r="Q91" s="58"/>
      <c r="R91" s="58"/>
    </row>
    <row r="92" spans="1:18" x14ac:dyDescent="0.25">
      <c r="A92" s="58" t="s">
        <v>10</v>
      </c>
      <c r="B92" s="58">
        <v>243399</v>
      </c>
      <c r="C92" s="58" t="s">
        <v>2579</v>
      </c>
      <c r="D92" s="58"/>
      <c r="E92" s="58" t="s">
        <v>2692</v>
      </c>
      <c r="F92" s="58"/>
      <c r="G92" s="58"/>
      <c r="H92" s="58"/>
      <c r="I92" s="58"/>
      <c r="J92" s="58"/>
      <c r="K92" s="58"/>
      <c r="L92" s="58"/>
      <c r="M92" s="58"/>
      <c r="N92" s="58"/>
      <c r="O92" s="58"/>
      <c r="P92" s="58"/>
      <c r="Q92" s="58"/>
      <c r="R92" s="58"/>
    </row>
    <row r="93" spans="1:18" x14ac:dyDescent="0.25">
      <c r="A93" s="58" t="s">
        <v>10</v>
      </c>
      <c r="B93" s="58">
        <v>243400</v>
      </c>
      <c r="C93" s="58" t="s">
        <v>2579</v>
      </c>
      <c r="D93" s="58"/>
      <c r="E93" s="58" t="s">
        <v>2692</v>
      </c>
      <c r="F93" s="58"/>
      <c r="G93" s="58"/>
      <c r="H93" s="58"/>
      <c r="I93" s="58"/>
      <c r="J93" s="58"/>
      <c r="K93" s="58"/>
      <c r="L93" s="58"/>
      <c r="M93" s="58"/>
      <c r="N93" s="58"/>
      <c r="O93" s="58"/>
      <c r="P93" s="58"/>
      <c r="Q93" s="58"/>
      <c r="R93" s="58"/>
    </row>
    <row r="94" spans="1:18" x14ac:dyDescent="0.25">
      <c r="A94" s="58" t="s">
        <v>10</v>
      </c>
      <c r="B94" s="58">
        <v>243401</v>
      </c>
      <c r="C94" s="58" t="s">
        <v>2579</v>
      </c>
      <c r="D94" s="58"/>
      <c r="E94" s="58" t="s">
        <v>2692</v>
      </c>
      <c r="F94" s="58"/>
      <c r="G94" s="58"/>
      <c r="H94" s="58"/>
      <c r="I94" s="58"/>
      <c r="J94" s="58"/>
      <c r="K94" s="58"/>
      <c r="L94" s="58"/>
      <c r="M94" s="58"/>
      <c r="N94" s="58"/>
      <c r="O94" s="58"/>
      <c r="P94" s="58"/>
      <c r="Q94" s="58"/>
      <c r="R94" s="58"/>
    </row>
    <row r="95" spans="1:18" x14ac:dyDescent="0.25">
      <c r="A95" s="58" t="s">
        <v>10</v>
      </c>
      <c r="B95" s="58">
        <v>243402</v>
      </c>
      <c r="C95" s="58" t="s">
        <v>2579</v>
      </c>
      <c r="D95" s="58"/>
      <c r="E95" s="58" t="s">
        <v>2692</v>
      </c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</row>
    <row r="96" spans="1:18" x14ac:dyDescent="0.25">
      <c r="A96" s="58" t="s">
        <v>10</v>
      </c>
      <c r="B96" s="58">
        <v>243403</v>
      </c>
      <c r="C96" s="58" t="s">
        <v>2579</v>
      </c>
      <c r="D96" s="58"/>
      <c r="E96" s="58" t="s">
        <v>2692</v>
      </c>
      <c r="F96" s="58"/>
      <c r="G96" s="58"/>
      <c r="H96" s="58"/>
      <c r="I96" s="58"/>
      <c r="J96" s="58"/>
      <c r="K96" s="58"/>
      <c r="L96" s="58"/>
      <c r="M96" s="58"/>
      <c r="N96" s="58"/>
      <c r="O96" s="58"/>
      <c r="P96" s="58"/>
      <c r="Q96" s="58"/>
      <c r="R96" s="58"/>
    </row>
    <row r="97" spans="1:18" x14ac:dyDescent="0.25">
      <c r="A97" s="58" t="s">
        <v>10</v>
      </c>
      <c r="B97" s="58">
        <v>243404</v>
      </c>
      <c r="C97" s="58" t="s">
        <v>2579</v>
      </c>
      <c r="D97" s="58"/>
      <c r="E97" s="58" t="s">
        <v>2692</v>
      </c>
      <c r="F97" s="58"/>
      <c r="G97" s="58"/>
      <c r="H97" s="58"/>
      <c r="I97" s="58"/>
      <c r="J97" s="58"/>
      <c r="K97" s="58"/>
      <c r="L97" s="58"/>
      <c r="M97" s="58"/>
      <c r="N97" s="58"/>
      <c r="O97" s="58"/>
      <c r="P97" s="58"/>
      <c r="Q97" s="58"/>
      <c r="R97" s="58"/>
    </row>
    <row r="98" spans="1:18" x14ac:dyDescent="0.25">
      <c r="A98" s="58" t="s">
        <v>10</v>
      </c>
      <c r="B98" s="58">
        <v>243405</v>
      </c>
      <c r="C98" s="58" t="s">
        <v>2579</v>
      </c>
      <c r="D98" s="58"/>
      <c r="E98" s="58" t="s">
        <v>2692</v>
      </c>
      <c r="F98" s="58"/>
      <c r="G98" s="58"/>
      <c r="H98" s="58"/>
      <c r="I98" s="58"/>
      <c r="J98" s="58"/>
      <c r="K98" s="58"/>
      <c r="L98" s="58"/>
      <c r="M98" s="58"/>
      <c r="N98" s="58"/>
      <c r="O98" s="58"/>
      <c r="P98" s="58"/>
      <c r="Q98" s="58"/>
      <c r="R98" s="58"/>
    </row>
    <row r="99" spans="1:18" x14ac:dyDescent="0.25">
      <c r="A99" s="58" t="s">
        <v>10</v>
      </c>
      <c r="B99" s="58">
        <v>243406</v>
      </c>
      <c r="C99" s="58" t="s">
        <v>2579</v>
      </c>
      <c r="D99" s="58"/>
      <c r="E99" s="58" t="s">
        <v>2692</v>
      </c>
      <c r="F99" s="58"/>
      <c r="G99" s="58"/>
      <c r="H99" s="58"/>
      <c r="I99" s="58"/>
      <c r="J99" s="58"/>
      <c r="K99" s="58"/>
      <c r="L99" s="58"/>
      <c r="M99" s="58"/>
      <c r="N99" s="58"/>
      <c r="O99" s="58"/>
      <c r="P99" s="58"/>
      <c r="Q99" s="58"/>
      <c r="R99" s="58"/>
    </row>
    <row r="100" spans="1:18" x14ac:dyDescent="0.25">
      <c r="A100" s="58" t="s">
        <v>10</v>
      </c>
      <c r="B100" s="58">
        <v>243407</v>
      </c>
      <c r="C100" s="58" t="s">
        <v>2579</v>
      </c>
      <c r="D100" s="58"/>
      <c r="E100" s="58" t="s">
        <v>2692</v>
      </c>
      <c r="F100" s="58"/>
      <c r="G100" s="58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</row>
    <row r="101" spans="1:18" x14ac:dyDescent="0.25">
      <c r="A101" s="58" t="s">
        <v>10</v>
      </c>
      <c r="B101" s="58">
        <v>243408</v>
      </c>
      <c r="C101" s="58" t="s">
        <v>2579</v>
      </c>
      <c r="D101" s="58"/>
      <c r="E101" s="58" t="s">
        <v>2692</v>
      </c>
      <c r="F101" s="58"/>
      <c r="G101" s="58"/>
      <c r="H101" s="58"/>
      <c r="I101" s="58"/>
      <c r="J101" s="58"/>
      <c r="K101" s="58"/>
      <c r="L101" s="58"/>
      <c r="M101" s="58"/>
      <c r="N101" s="58"/>
      <c r="O101" s="58"/>
      <c r="P101" s="58"/>
      <c r="Q101" s="58"/>
      <c r="R101" s="58"/>
    </row>
    <row r="102" spans="1:18" x14ac:dyDescent="0.25">
      <c r="A102" s="58" t="s">
        <v>10</v>
      </c>
      <c r="B102" s="58">
        <v>243409</v>
      </c>
      <c r="C102" s="58" t="s">
        <v>2579</v>
      </c>
      <c r="D102" s="58"/>
      <c r="E102" s="58" t="s">
        <v>2692</v>
      </c>
      <c r="F102" s="58"/>
      <c r="G102" s="58"/>
      <c r="H102" s="58"/>
      <c r="I102" s="58"/>
      <c r="J102" s="58"/>
      <c r="K102" s="58"/>
      <c r="L102" s="58"/>
      <c r="M102" s="58"/>
      <c r="N102" s="58"/>
      <c r="O102" s="58"/>
      <c r="P102" s="58"/>
      <c r="Q102" s="58"/>
      <c r="R102" s="58"/>
    </row>
    <row r="103" spans="1:18" x14ac:dyDescent="0.25">
      <c r="A103" s="58" t="s">
        <v>10</v>
      </c>
      <c r="B103" s="58">
        <v>243426</v>
      </c>
      <c r="C103" s="58" t="s">
        <v>2579</v>
      </c>
      <c r="D103" s="58"/>
      <c r="E103" s="58" t="s">
        <v>2692</v>
      </c>
      <c r="F103" s="58"/>
      <c r="G103" s="58"/>
      <c r="H103" s="58"/>
      <c r="I103" s="58"/>
      <c r="J103" s="58"/>
      <c r="K103" s="58"/>
      <c r="L103" s="58"/>
      <c r="M103" s="58"/>
      <c r="N103" s="58"/>
      <c r="O103" s="58"/>
      <c r="P103" s="58"/>
      <c r="Q103" s="58"/>
      <c r="R103" s="58"/>
    </row>
    <row r="104" spans="1:18" x14ac:dyDescent="0.25">
      <c r="A104" s="58" t="s">
        <v>10</v>
      </c>
      <c r="B104" s="58">
        <v>243411</v>
      </c>
      <c r="C104" s="58" t="s">
        <v>2579</v>
      </c>
      <c r="D104" s="58"/>
      <c r="E104" s="58" t="s">
        <v>2692</v>
      </c>
      <c r="F104" s="58"/>
      <c r="G104" s="58"/>
      <c r="H104" s="58"/>
      <c r="I104" s="58"/>
      <c r="J104" s="58"/>
      <c r="K104" s="58"/>
      <c r="L104" s="58"/>
      <c r="M104" s="58"/>
      <c r="N104" s="58"/>
      <c r="O104" s="58"/>
      <c r="P104" s="58"/>
      <c r="Q104" s="58"/>
      <c r="R104" s="58"/>
    </row>
    <row r="105" spans="1:18" x14ac:dyDescent="0.25">
      <c r="A105" s="58" t="s">
        <v>10</v>
      </c>
      <c r="B105" s="58">
        <v>243412</v>
      </c>
      <c r="C105" s="58" t="s">
        <v>2579</v>
      </c>
      <c r="D105" s="58"/>
      <c r="E105" s="58" t="s">
        <v>2692</v>
      </c>
      <c r="F105" s="58"/>
      <c r="G105" s="58"/>
      <c r="H105" s="58"/>
      <c r="I105" s="58"/>
      <c r="J105" s="58"/>
      <c r="K105" s="58"/>
      <c r="L105" s="58"/>
      <c r="M105" s="58"/>
      <c r="N105" s="58"/>
      <c r="O105" s="58"/>
      <c r="P105" s="58"/>
      <c r="Q105" s="58"/>
      <c r="R105" s="58"/>
    </row>
    <row r="106" spans="1:18" x14ac:dyDescent="0.25">
      <c r="A106" s="58" t="s">
        <v>10</v>
      </c>
      <c r="B106" s="58">
        <v>243413</v>
      </c>
      <c r="C106" s="58" t="s">
        <v>2579</v>
      </c>
      <c r="D106" s="58"/>
      <c r="E106" s="58" t="s">
        <v>2692</v>
      </c>
      <c r="F106" s="58"/>
      <c r="G106" s="58"/>
      <c r="H106" s="58"/>
      <c r="I106" s="58"/>
      <c r="J106" s="58"/>
      <c r="K106" s="58"/>
      <c r="L106" s="58"/>
      <c r="M106" s="58"/>
      <c r="N106" s="58"/>
      <c r="O106" s="58"/>
      <c r="P106" s="58"/>
      <c r="Q106" s="58"/>
      <c r="R106" s="58"/>
    </row>
    <row r="107" spans="1:18" x14ac:dyDescent="0.25">
      <c r="A107" s="58" t="s">
        <v>10</v>
      </c>
      <c r="B107" s="58">
        <v>243414</v>
      </c>
      <c r="C107" s="58" t="s">
        <v>2579</v>
      </c>
      <c r="D107" s="58"/>
      <c r="E107" s="58" t="s">
        <v>2692</v>
      </c>
      <c r="F107" s="58"/>
      <c r="G107" s="58"/>
      <c r="H107" s="58"/>
      <c r="I107" s="58"/>
      <c r="J107" s="58"/>
      <c r="K107" s="58"/>
      <c r="L107" s="58"/>
      <c r="M107" s="58"/>
      <c r="N107" s="58"/>
      <c r="O107" s="58"/>
      <c r="P107" s="58"/>
      <c r="Q107" s="58"/>
      <c r="R107" s="58"/>
    </row>
    <row r="108" spans="1:18" x14ac:dyDescent="0.25">
      <c r="A108" s="58" t="s">
        <v>10</v>
      </c>
      <c r="B108" s="58">
        <v>243415</v>
      </c>
      <c r="C108" s="58" t="s">
        <v>2579</v>
      </c>
      <c r="D108" s="58"/>
      <c r="E108" s="58" t="s">
        <v>2692</v>
      </c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</row>
    <row r="109" spans="1:18" x14ac:dyDescent="0.25">
      <c r="A109" s="58" t="s">
        <v>10</v>
      </c>
      <c r="B109" s="58">
        <v>243416</v>
      </c>
      <c r="C109" s="58" t="s">
        <v>2579</v>
      </c>
      <c r="D109" s="58"/>
      <c r="E109" s="58" t="s">
        <v>2692</v>
      </c>
      <c r="F109" s="58"/>
      <c r="G109" s="58"/>
      <c r="H109" s="58"/>
      <c r="I109" s="58"/>
      <c r="J109" s="58"/>
      <c r="K109" s="58"/>
      <c r="L109" s="58"/>
      <c r="M109" s="58"/>
      <c r="N109" s="58"/>
      <c r="O109" s="58"/>
      <c r="P109" s="58"/>
      <c r="Q109" s="58"/>
      <c r="R109" s="58"/>
    </row>
    <row r="110" spans="1:18" x14ac:dyDescent="0.25">
      <c r="A110" s="58" t="s">
        <v>10</v>
      </c>
      <c r="B110" s="58">
        <v>243417</v>
      </c>
      <c r="C110" s="58" t="s">
        <v>2579</v>
      </c>
      <c r="D110" s="58"/>
      <c r="E110" s="58" t="s">
        <v>2692</v>
      </c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</row>
    <row r="111" spans="1:18" x14ac:dyDescent="0.25">
      <c r="A111" s="58" t="s">
        <v>10</v>
      </c>
      <c r="B111" s="58">
        <v>243418</v>
      </c>
      <c r="C111" s="58" t="s">
        <v>2579</v>
      </c>
      <c r="D111" s="58"/>
      <c r="E111" s="58" t="s">
        <v>2692</v>
      </c>
      <c r="F111" s="58"/>
      <c r="G111" s="58"/>
      <c r="H111" s="58"/>
      <c r="I111" s="58"/>
      <c r="J111" s="58"/>
      <c r="K111" s="58"/>
      <c r="L111" s="58"/>
      <c r="M111" s="58"/>
      <c r="N111" s="58"/>
      <c r="O111" s="58"/>
      <c r="P111" s="58"/>
      <c r="Q111" s="58"/>
      <c r="R111" s="58"/>
    </row>
    <row r="112" spans="1:18" x14ac:dyDescent="0.25">
      <c r="A112" s="58" t="s">
        <v>10</v>
      </c>
      <c r="B112" s="58">
        <v>243419</v>
      </c>
      <c r="C112" s="58" t="s">
        <v>2579</v>
      </c>
      <c r="D112" s="58"/>
      <c r="E112" s="58" t="s">
        <v>2692</v>
      </c>
      <c r="F112" s="58"/>
      <c r="G112" s="58"/>
      <c r="H112" s="58"/>
      <c r="I112" s="58"/>
      <c r="J112" s="58"/>
      <c r="K112" s="58"/>
      <c r="L112" s="58"/>
      <c r="M112" s="58"/>
      <c r="N112" s="58"/>
      <c r="O112" s="58"/>
      <c r="P112" s="58"/>
      <c r="Q112" s="58"/>
      <c r="R112" s="58"/>
    </row>
    <row r="113" spans="1:18" x14ac:dyDescent="0.25">
      <c r="A113" s="58" t="s">
        <v>10</v>
      </c>
      <c r="B113" s="58">
        <v>243420</v>
      </c>
      <c r="C113" s="58" t="s">
        <v>2579</v>
      </c>
      <c r="D113" s="58"/>
      <c r="E113" s="58" t="s">
        <v>2692</v>
      </c>
      <c r="F113" s="58"/>
      <c r="G113" s="58"/>
      <c r="H113" s="58"/>
      <c r="I113" s="58"/>
      <c r="J113" s="58"/>
      <c r="K113" s="58"/>
      <c r="L113" s="58"/>
      <c r="M113" s="58"/>
      <c r="N113" s="58"/>
      <c r="O113" s="58"/>
      <c r="P113" s="58"/>
      <c r="Q113" s="58"/>
      <c r="R113" s="58"/>
    </row>
    <row r="114" spans="1:18" x14ac:dyDescent="0.25">
      <c r="A114" s="58" t="s">
        <v>10</v>
      </c>
      <c r="B114" s="58">
        <v>243421</v>
      </c>
      <c r="C114" s="58" t="s">
        <v>2579</v>
      </c>
      <c r="D114" s="58"/>
      <c r="E114" s="58" t="s">
        <v>2692</v>
      </c>
      <c r="F114" s="58"/>
      <c r="G114" s="58"/>
      <c r="H114" s="58"/>
      <c r="I114" s="58"/>
      <c r="J114" s="58"/>
      <c r="K114" s="58"/>
      <c r="L114" s="58"/>
      <c r="M114" s="58"/>
      <c r="N114" s="58"/>
      <c r="O114" s="58"/>
      <c r="P114" s="58"/>
      <c r="Q114" s="58"/>
      <c r="R114" s="58"/>
    </row>
    <row r="115" spans="1:18" x14ac:dyDescent="0.25">
      <c r="A115" s="58" t="s">
        <v>10</v>
      </c>
      <c r="B115" s="58">
        <v>243422</v>
      </c>
      <c r="C115" s="58" t="s">
        <v>2579</v>
      </c>
      <c r="D115" s="58"/>
      <c r="E115" s="58" t="s">
        <v>2692</v>
      </c>
      <c r="F115" s="58"/>
      <c r="G115" s="58"/>
      <c r="H115" s="58"/>
      <c r="I115" s="58"/>
      <c r="J115" s="58"/>
      <c r="K115" s="58"/>
      <c r="L115" s="58"/>
      <c r="M115" s="58"/>
      <c r="N115" s="58"/>
      <c r="O115" s="58"/>
      <c r="P115" s="58"/>
      <c r="Q115" s="58"/>
      <c r="R115" s="58"/>
    </row>
    <row r="116" spans="1:18" x14ac:dyDescent="0.25">
      <c r="A116" s="58" t="s">
        <v>10</v>
      </c>
      <c r="B116" s="58">
        <v>243423</v>
      </c>
      <c r="C116" s="58" t="s">
        <v>2579</v>
      </c>
      <c r="D116" s="58"/>
      <c r="E116" s="58" t="s">
        <v>2692</v>
      </c>
      <c r="F116" s="58"/>
      <c r="G116" s="58"/>
      <c r="H116" s="58"/>
      <c r="I116" s="58"/>
      <c r="J116" s="58"/>
      <c r="K116" s="58"/>
      <c r="L116" s="58"/>
      <c r="M116" s="58"/>
      <c r="N116" s="58"/>
      <c r="O116" s="58"/>
      <c r="P116" s="58"/>
      <c r="Q116" s="58"/>
      <c r="R116" s="58"/>
    </row>
    <row r="117" spans="1:18" x14ac:dyDescent="0.25">
      <c r="A117" s="58" t="s">
        <v>10</v>
      </c>
      <c r="B117" s="58">
        <v>243424</v>
      </c>
      <c r="C117" s="58" t="s">
        <v>2579</v>
      </c>
      <c r="D117" s="58"/>
      <c r="E117" s="58" t="s">
        <v>2692</v>
      </c>
      <c r="F117" s="58"/>
      <c r="G117" s="58"/>
      <c r="H117" s="58"/>
      <c r="I117" s="58"/>
      <c r="J117" s="58"/>
      <c r="K117" s="58"/>
      <c r="L117" s="58"/>
      <c r="M117" s="58"/>
      <c r="N117" s="58"/>
      <c r="O117" s="58"/>
      <c r="P117" s="58"/>
      <c r="Q117" s="58"/>
      <c r="R117" s="58"/>
    </row>
    <row r="118" spans="1:18" x14ac:dyDescent="0.25">
      <c r="A118" s="58" t="s">
        <v>10</v>
      </c>
      <c r="B118" s="58">
        <v>243425</v>
      </c>
      <c r="C118" s="58" t="s">
        <v>2579</v>
      </c>
      <c r="D118" s="58"/>
      <c r="E118" s="58" t="s">
        <v>2692</v>
      </c>
      <c r="F118" s="58"/>
      <c r="G118" s="58"/>
      <c r="H118" s="58"/>
      <c r="I118" s="58"/>
      <c r="J118" s="58"/>
      <c r="K118" s="58"/>
      <c r="L118" s="58"/>
      <c r="M118" s="58"/>
      <c r="N118" s="58"/>
      <c r="O118" s="58"/>
      <c r="P118" s="58"/>
      <c r="Q118" s="58"/>
      <c r="R118" s="58"/>
    </row>
    <row r="119" spans="1:18" ht="30" x14ac:dyDescent="0.25">
      <c r="A119" s="58" t="s">
        <v>10</v>
      </c>
      <c r="B119" s="58">
        <v>137184</v>
      </c>
      <c r="C119" s="58">
        <v>2097.5</v>
      </c>
      <c r="D119" s="58" t="s">
        <v>2642</v>
      </c>
      <c r="E119" s="58">
        <v>2390</v>
      </c>
      <c r="F119" s="58"/>
      <c r="G119" s="58"/>
      <c r="H119" s="58"/>
      <c r="I119" s="58"/>
      <c r="J119" s="58"/>
      <c r="K119" s="58"/>
      <c r="L119" s="58"/>
      <c r="M119" s="58"/>
      <c r="N119" s="58"/>
      <c r="O119" s="58"/>
      <c r="P119" s="58"/>
      <c r="Q119" s="58"/>
      <c r="R119" s="58"/>
    </row>
    <row r="120" spans="1:18" ht="30" x14ac:dyDescent="0.25">
      <c r="A120" s="58" t="s">
        <v>10</v>
      </c>
      <c r="B120" s="58">
        <v>137185</v>
      </c>
      <c r="C120" s="58">
        <v>2390</v>
      </c>
      <c r="D120" s="58" t="s">
        <v>2642</v>
      </c>
      <c r="E120" s="58">
        <v>2390</v>
      </c>
      <c r="F120" s="58"/>
      <c r="G120" s="58"/>
      <c r="H120" s="58"/>
      <c r="I120" s="58"/>
      <c r="J120" s="58"/>
      <c r="K120" s="58"/>
      <c r="L120" s="58"/>
      <c r="M120" s="58"/>
      <c r="N120" s="58"/>
      <c r="O120" s="58"/>
      <c r="P120" s="58"/>
      <c r="Q120" s="58"/>
      <c r="R120" s="58"/>
    </row>
    <row r="121" spans="1:18" ht="30" x14ac:dyDescent="0.25">
      <c r="A121" s="58" t="s">
        <v>10</v>
      </c>
      <c r="B121" s="58">
        <v>137186</v>
      </c>
      <c r="C121" s="58">
        <v>2390</v>
      </c>
      <c r="D121" s="58" t="s">
        <v>2642</v>
      </c>
      <c r="E121" s="58">
        <v>2390</v>
      </c>
      <c r="F121" s="58"/>
      <c r="G121" s="58"/>
      <c r="H121" s="58"/>
      <c r="I121" s="58"/>
      <c r="J121" s="58"/>
      <c r="K121" s="58"/>
      <c r="L121" s="58"/>
      <c r="M121" s="58"/>
      <c r="N121" s="58"/>
      <c r="O121" s="58"/>
      <c r="P121" s="58"/>
      <c r="Q121" s="58"/>
      <c r="R121" s="58"/>
    </row>
    <row r="122" spans="1:18" ht="30" x14ac:dyDescent="0.25">
      <c r="A122" s="58" t="s">
        <v>10</v>
      </c>
      <c r="B122" s="58">
        <v>137187</v>
      </c>
      <c r="C122" s="58">
        <v>2390</v>
      </c>
      <c r="D122" s="58" t="s">
        <v>2642</v>
      </c>
      <c r="E122" s="58">
        <v>2390</v>
      </c>
      <c r="F122" s="58"/>
      <c r="G122" s="58"/>
      <c r="H122" s="58"/>
      <c r="I122" s="58"/>
      <c r="J122" s="58"/>
      <c r="K122" s="58"/>
      <c r="L122" s="58"/>
      <c r="M122" s="58"/>
      <c r="N122" s="58"/>
      <c r="O122" s="58"/>
      <c r="P122" s="58"/>
      <c r="Q122" s="58"/>
      <c r="R122" s="58"/>
    </row>
    <row r="123" spans="1:18" ht="30" x14ac:dyDescent="0.25">
      <c r="A123" s="58" t="s">
        <v>10</v>
      </c>
      <c r="B123" s="58">
        <v>137188</v>
      </c>
      <c r="C123" s="58">
        <v>2390</v>
      </c>
      <c r="D123" s="58" t="s">
        <v>2642</v>
      </c>
      <c r="E123" s="58">
        <v>2390</v>
      </c>
      <c r="F123" s="58"/>
      <c r="G123" s="58"/>
      <c r="H123" s="58"/>
      <c r="I123" s="58"/>
      <c r="J123" s="58"/>
      <c r="K123" s="58"/>
      <c r="L123" s="58"/>
      <c r="M123" s="58"/>
      <c r="N123" s="58"/>
      <c r="O123" s="58"/>
      <c r="P123" s="58"/>
      <c r="Q123" s="58"/>
      <c r="R123" s="58"/>
    </row>
    <row r="124" spans="1:18" ht="30" x14ac:dyDescent="0.25">
      <c r="A124" s="58" t="s">
        <v>10</v>
      </c>
      <c r="B124" s="58">
        <v>137189</v>
      </c>
      <c r="C124" s="58">
        <v>2390</v>
      </c>
      <c r="D124" s="58" t="s">
        <v>2642</v>
      </c>
      <c r="E124" s="58">
        <v>2390</v>
      </c>
      <c r="F124" s="58"/>
      <c r="G124" s="58"/>
      <c r="H124" s="58"/>
      <c r="I124" s="58"/>
      <c r="J124" s="58"/>
      <c r="K124" s="58"/>
      <c r="L124" s="58"/>
      <c r="M124" s="58"/>
      <c r="N124" s="58"/>
      <c r="O124" s="58"/>
      <c r="P124" s="58"/>
      <c r="Q124" s="58"/>
      <c r="R124" s="58"/>
    </row>
    <row r="125" spans="1:18" ht="30" x14ac:dyDescent="0.25">
      <c r="A125" s="58" t="s">
        <v>10</v>
      </c>
      <c r="B125" s="58">
        <v>137190</v>
      </c>
      <c r="C125" s="58">
        <v>2390</v>
      </c>
      <c r="D125" s="58" t="s">
        <v>2642</v>
      </c>
      <c r="E125" s="58">
        <v>2390</v>
      </c>
      <c r="F125" s="58"/>
      <c r="G125" s="58"/>
      <c r="H125" s="58"/>
      <c r="I125" s="58"/>
      <c r="J125" s="58"/>
      <c r="K125" s="58"/>
      <c r="L125" s="58"/>
      <c r="M125" s="58"/>
      <c r="N125" s="58"/>
      <c r="O125" s="58"/>
      <c r="P125" s="58"/>
      <c r="Q125" s="58"/>
      <c r="R125" s="58"/>
    </row>
    <row r="126" spans="1:18" ht="30" x14ac:dyDescent="0.25">
      <c r="A126" s="58" t="s">
        <v>10</v>
      </c>
      <c r="B126" s="58">
        <v>137191</v>
      </c>
      <c r="C126" s="58">
        <v>2390</v>
      </c>
      <c r="D126" s="58" t="s">
        <v>2642</v>
      </c>
      <c r="E126" s="58">
        <v>2390</v>
      </c>
      <c r="F126" s="58"/>
      <c r="G126" s="58"/>
      <c r="H126" s="58"/>
      <c r="I126" s="58"/>
      <c r="J126" s="58"/>
      <c r="K126" s="58"/>
      <c r="L126" s="58"/>
      <c r="M126" s="58"/>
      <c r="N126" s="58"/>
      <c r="O126" s="58"/>
      <c r="P126" s="58"/>
      <c r="Q126" s="58"/>
      <c r="R126" s="58"/>
    </row>
    <row r="127" spans="1:18" ht="30" x14ac:dyDescent="0.25">
      <c r="A127" s="58" t="s">
        <v>10</v>
      </c>
      <c r="B127" s="58">
        <v>137192</v>
      </c>
      <c r="C127" s="58">
        <v>2390</v>
      </c>
      <c r="D127" s="58" t="s">
        <v>2642</v>
      </c>
      <c r="E127" s="58">
        <v>2390</v>
      </c>
      <c r="F127" s="58"/>
      <c r="G127" s="58"/>
      <c r="H127" s="58"/>
      <c r="I127" s="58"/>
      <c r="J127" s="58"/>
      <c r="K127" s="58"/>
      <c r="L127" s="58"/>
      <c r="M127" s="58"/>
      <c r="N127" s="58"/>
      <c r="O127" s="58"/>
      <c r="P127" s="58"/>
      <c r="Q127" s="58"/>
      <c r="R127" s="58"/>
    </row>
    <row r="128" spans="1:18" ht="30" x14ac:dyDescent="0.25">
      <c r="A128" s="58" t="s">
        <v>10</v>
      </c>
      <c r="B128" s="58">
        <v>137193</v>
      </c>
      <c r="C128" s="58">
        <v>2390</v>
      </c>
      <c r="D128" s="58" t="s">
        <v>2642</v>
      </c>
      <c r="E128" s="58">
        <v>2390</v>
      </c>
      <c r="F128" s="58"/>
      <c r="G128" s="58"/>
      <c r="H128" s="58"/>
      <c r="I128" s="58"/>
      <c r="J128" s="58"/>
      <c r="K128" s="58"/>
      <c r="L128" s="58"/>
      <c r="M128" s="58"/>
      <c r="N128" s="58"/>
      <c r="O128" s="58"/>
      <c r="P128" s="58"/>
      <c r="Q128" s="58"/>
      <c r="R128" s="58"/>
    </row>
    <row r="129" spans="1:18" ht="30" x14ac:dyDescent="0.25">
      <c r="A129" s="58" t="s">
        <v>10</v>
      </c>
      <c r="B129" s="58">
        <v>137194</v>
      </c>
      <c r="C129" s="58">
        <v>2390</v>
      </c>
      <c r="D129" s="58" t="s">
        <v>2642</v>
      </c>
      <c r="E129" s="58">
        <v>2390</v>
      </c>
      <c r="F129" s="58"/>
      <c r="G129" s="58"/>
      <c r="H129" s="58"/>
      <c r="I129" s="58"/>
      <c r="J129" s="58"/>
      <c r="K129" s="58"/>
      <c r="L129" s="58"/>
      <c r="M129" s="58"/>
      <c r="N129" s="58"/>
      <c r="O129" s="58"/>
      <c r="P129" s="58"/>
      <c r="Q129" s="58"/>
      <c r="R129" s="58"/>
    </row>
    <row r="130" spans="1:18" ht="30" x14ac:dyDescent="0.25">
      <c r="A130" s="58" t="s">
        <v>10</v>
      </c>
      <c r="B130" s="58">
        <v>137195</v>
      </c>
      <c r="C130" s="58">
        <v>2390</v>
      </c>
      <c r="D130" s="58" t="s">
        <v>2642</v>
      </c>
      <c r="E130" s="58">
        <v>2390</v>
      </c>
      <c r="F130" s="58"/>
      <c r="G130" s="58"/>
      <c r="H130" s="58"/>
      <c r="I130" s="58"/>
      <c r="J130" s="58"/>
      <c r="K130" s="58"/>
      <c r="L130" s="58"/>
      <c r="M130" s="58"/>
      <c r="N130" s="58"/>
      <c r="O130" s="58"/>
      <c r="P130" s="58"/>
      <c r="Q130" s="58"/>
      <c r="R130" s="58"/>
    </row>
    <row r="131" spans="1:18" ht="30" x14ac:dyDescent="0.25">
      <c r="A131" s="58" t="s">
        <v>10</v>
      </c>
      <c r="B131" s="58">
        <v>137196</v>
      </c>
      <c r="C131" s="58">
        <v>2390</v>
      </c>
      <c r="D131" s="58" t="s">
        <v>2642</v>
      </c>
      <c r="E131" s="58">
        <v>2390</v>
      </c>
      <c r="F131" s="58"/>
      <c r="G131" s="58"/>
      <c r="H131" s="58"/>
      <c r="I131" s="58"/>
      <c r="J131" s="58"/>
      <c r="K131" s="58"/>
      <c r="L131" s="58"/>
      <c r="M131" s="58"/>
      <c r="N131" s="58"/>
      <c r="O131" s="58"/>
      <c r="P131" s="58"/>
      <c r="Q131" s="58"/>
      <c r="R131" s="58"/>
    </row>
    <row r="132" spans="1:18" ht="30" x14ac:dyDescent="0.25">
      <c r="A132" s="58" t="s">
        <v>10</v>
      </c>
      <c r="B132" s="58">
        <v>137197</v>
      </c>
      <c r="C132" s="58">
        <v>2390</v>
      </c>
      <c r="D132" s="58" t="s">
        <v>2642</v>
      </c>
      <c r="E132" s="58">
        <v>2390</v>
      </c>
      <c r="F132" s="58"/>
      <c r="G132" s="58"/>
      <c r="H132" s="58"/>
      <c r="I132" s="58"/>
      <c r="J132" s="58"/>
      <c r="K132" s="58"/>
      <c r="L132" s="58"/>
      <c r="M132" s="58"/>
      <c r="N132" s="58"/>
      <c r="O132" s="58"/>
      <c r="P132" s="58"/>
      <c r="Q132" s="58"/>
      <c r="R132" s="58"/>
    </row>
    <row r="133" spans="1:18" ht="30" x14ac:dyDescent="0.25">
      <c r="A133" s="58" t="s">
        <v>10</v>
      </c>
      <c r="B133" s="58">
        <v>137198</v>
      </c>
      <c r="C133" s="58">
        <v>2390</v>
      </c>
      <c r="D133" s="58" t="s">
        <v>2642</v>
      </c>
      <c r="E133" s="58">
        <v>2390</v>
      </c>
      <c r="F133" s="58"/>
      <c r="G133" s="58"/>
      <c r="H133" s="58"/>
      <c r="I133" s="58"/>
      <c r="J133" s="58"/>
      <c r="K133" s="58"/>
      <c r="L133" s="58"/>
      <c r="M133" s="58"/>
      <c r="N133" s="58"/>
      <c r="O133" s="58"/>
      <c r="P133" s="58"/>
      <c r="Q133" s="58"/>
      <c r="R133" s="58"/>
    </row>
    <row r="134" spans="1:18" ht="30" x14ac:dyDescent="0.25">
      <c r="A134" s="58" t="s">
        <v>10</v>
      </c>
      <c r="B134" s="58">
        <v>137199</v>
      </c>
      <c r="C134" s="58">
        <v>2390</v>
      </c>
      <c r="D134" s="58" t="s">
        <v>2642</v>
      </c>
      <c r="E134" s="58">
        <v>2390</v>
      </c>
      <c r="F134" s="58"/>
      <c r="G134" s="58"/>
      <c r="H134" s="58"/>
      <c r="I134" s="58"/>
      <c r="J134" s="58"/>
      <c r="K134" s="58"/>
      <c r="L134" s="58"/>
      <c r="M134" s="58"/>
      <c r="N134" s="58"/>
      <c r="O134" s="58"/>
      <c r="P134" s="58"/>
      <c r="Q134" s="58"/>
      <c r="R134" s="58"/>
    </row>
    <row r="135" spans="1:18" ht="30" x14ac:dyDescent="0.25">
      <c r="A135" s="58" t="s">
        <v>10</v>
      </c>
      <c r="B135" s="58">
        <v>137200</v>
      </c>
      <c r="C135" s="58">
        <v>2390</v>
      </c>
      <c r="D135" s="58" t="s">
        <v>2642</v>
      </c>
      <c r="E135" s="58">
        <v>2390</v>
      </c>
      <c r="F135" s="58"/>
      <c r="G135" s="58"/>
      <c r="H135" s="58"/>
      <c r="I135" s="58"/>
      <c r="J135" s="58"/>
      <c r="K135" s="58"/>
      <c r="L135" s="58"/>
      <c r="M135" s="58"/>
      <c r="N135" s="58"/>
      <c r="O135" s="58"/>
      <c r="P135" s="58"/>
      <c r="Q135" s="58"/>
      <c r="R135" s="58"/>
    </row>
    <row r="136" spans="1:18" ht="30" x14ac:dyDescent="0.25">
      <c r="A136" s="58" t="s">
        <v>10</v>
      </c>
      <c r="B136" s="58">
        <v>137201</v>
      </c>
      <c r="C136" s="58">
        <v>2390</v>
      </c>
      <c r="D136" s="58" t="s">
        <v>2642</v>
      </c>
      <c r="E136" s="58">
        <v>2390</v>
      </c>
      <c r="F136" s="58"/>
      <c r="G136" s="58"/>
      <c r="H136" s="58"/>
      <c r="I136" s="58"/>
      <c r="J136" s="58"/>
      <c r="K136" s="58"/>
      <c r="L136" s="58"/>
      <c r="M136" s="58"/>
      <c r="N136" s="58"/>
      <c r="O136" s="58"/>
      <c r="P136" s="58"/>
      <c r="Q136" s="58"/>
      <c r="R136" s="58"/>
    </row>
    <row r="137" spans="1:18" ht="30" x14ac:dyDescent="0.25">
      <c r="A137" s="58" t="s">
        <v>10</v>
      </c>
      <c r="B137" s="58">
        <v>137202</v>
      </c>
      <c r="C137" s="58">
        <v>2390</v>
      </c>
      <c r="D137" s="58" t="s">
        <v>2642</v>
      </c>
      <c r="E137" s="58">
        <v>2390</v>
      </c>
      <c r="F137" s="58"/>
      <c r="G137" s="58"/>
      <c r="H137" s="58"/>
      <c r="I137" s="58"/>
      <c r="J137" s="58"/>
      <c r="K137" s="58"/>
      <c r="L137" s="58"/>
      <c r="M137" s="58"/>
      <c r="N137" s="58"/>
      <c r="O137" s="58"/>
      <c r="P137" s="58"/>
      <c r="Q137" s="58"/>
      <c r="R137" s="58"/>
    </row>
    <row r="138" spans="1:18" ht="30" x14ac:dyDescent="0.25">
      <c r="A138" s="58" t="s">
        <v>10</v>
      </c>
      <c r="B138" s="58">
        <v>137203</v>
      </c>
      <c r="C138" s="58">
        <v>2390</v>
      </c>
      <c r="D138" s="58" t="s">
        <v>2642</v>
      </c>
      <c r="E138" s="58">
        <v>2390</v>
      </c>
      <c r="F138" s="58"/>
      <c r="G138" s="58"/>
      <c r="H138" s="58"/>
      <c r="I138" s="58"/>
      <c r="J138" s="58"/>
      <c r="K138" s="58"/>
      <c r="L138" s="58"/>
      <c r="M138" s="58"/>
      <c r="N138" s="58"/>
      <c r="O138" s="58"/>
      <c r="P138" s="58"/>
      <c r="Q138" s="58"/>
      <c r="R138" s="58"/>
    </row>
    <row r="139" spans="1:18" ht="30" x14ac:dyDescent="0.25">
      <c r="A139" s="58" t="s">
        <v>10</v>
      </c>
      <c r="B139" s="58">
        <v>137204</v>
      </c>
      <c r="C139" s="58">
        <v>2390</v>
      </c>
      <c r="D139" s="58" t="s">
        <v>2642</v>
      </c>
      <c r="E139" s="58">
        <v>2390</v>
      </c>
      <c r="F139" s="58"/>
      <c r="G139" s="58"/>
      <c r="H139" s="58"/>
      <c r="I139" s="58"/>
      <c r="J139" s="58"/>
      <c r="K139" s="58"/>
      <c r="L139" s="58"/>
      <c r="M139" s="58"/>
      <c r="N139" s="58"/>
      <c r="O139" s="58"/>
      <c r="P139" s="58"/>
      <c r="Q139" s="58"/>
      <c r="R139" s="58"/>
    </row>
    <row r="140" spans="1:18" ht="30" x14ac:dyDescent="0.25">
      <c r="A140" s="58" t="s">
        <v>10</v>
      </c>
      <c r="B140" s="58">
        <v>137205</v>
      </c>
      <c r="C140" s="58">
        <v>2390</v>
      </c>
      <c r="D140" s="58" t="s">
        <v>2642</v>
      </c>
      <c r="E140" s="58">
        <v>2390</v>
      </c>
      <c r="F140" s="58"/>
      <c r="G140" s="58"/>
      <c r="H140" s="58"/>
      <c r="I140" s="58"/>
      <c r="J140" s="58"/>
      <c r="K140" s="58"/>
      <c r="L140" s="58"/>
      <c r="M140" s="58"/>
      <c r="N140" s="58"/>
      <c r="O140" s="58"/>
      <c r="P140" s="58"/>
      <c r="Q140" s="58"/>
      <c r="R140" s="58"/>
    </row>
    <row r="141" spans="1:18" ht="30" x14ac:dyDescent="0.25">
      <c r="A141" s="58" t="s">
        <v>10</v>
      </c>
      <c r="B141" s="58">
        <v>137206</v>
      </c>
      <c r="C141" s="58">
        <v>2390</v>
      </c>
      <c r="D141" s="58" t="s">
        <v>2642</v>
      </c>
      <c r="E141" s="58">
        <v>2390</v>
      </c>
      <c r="F141" s="58"/>
      <c r="G141" s="58"/>
      <c r="H141" s="58"/>
      <c r="I141" s="58"/>
      <c r="J141" s="58"/>
      <c r="K141" s="58"/>
      <c r="L141" s="58"/>
      <c r="M141" s="58"/>
      <c r="N141" s="58"/>
      <c r="O141" s="58"/>
      <c r="P141" s="58"/>
      <c r="Q141" s="58"/>
      <c r="R141" s="58"/>
    </row>
    <row r="142" spans="1:18" ht="30" x14ac:dyDescent="0.25">
      <c r="A142" s="58" t="s">
        <v>10</v>
      </c>
      <c r="B142" s="58">
        <v>137207</v>
      </c>
      <c r="C142" s="58">
        <v>2390</v>
      </c>
      <c r="D142" s="58" t="s">
        <v>2642</v>
      </c>
      <c r="E142" s="58">
        <v>2390</v>
      </c>
      <c r="F142" s="58"/>
      <c r="G142" s="58"/>
      <c r="H142" s="58"/>
      <c r="I142" s="58"/>
      <c r="J142" s="58"/>
      <c r="K142" s="58"/>
      <c r="L142" s="58"/>
      <c r="M142" s="58"/>
      <c r="N142" s="58"/>
      <c r="O142" s="58"/>
      <c r="P142" s="58"/>
      <c r="Q142" s="58"/>
      <c r="R142" s="58"/>
    </row>
    <row r="143" spans="1:18" ht="30" x14ac:dyDescent="0.25">
      <c r="A143" s="58" t="s">
        <v>10</v>
      </c>
      <c r="B143" s="58">
        <v>137208</v>
      </c>
      <c r="C143" s="58">
        <v>2390</v>
      </c>
      <c r="D143" s="58" t="s">
        <v>2642</v>
      </c>
      <c r="E143" s="58">
        <v>2390</v>
      </c>
      <c r="F143" s="58"/>
      <c r="G143" s="58"/>
      <c r="H143" s="58"/>
      <c r="I143" s="58"/>
      <c r="J143" s="58"/>
      <c r="K143" s="58"/>
      <c r="L143" s="58"/>
      <c r="M143" s="58"/>
      <c r="N143" s="58"/>
      <c r="O143" s="58"/>
      <c r="P143" s="58"/>
      <c r="Q143" s="58"/>
      <c r="R143" s="58"/>
    </row>
    <row r="144" spans="1:18" ht="30" x14ac:dyDescent="0.25">
      <c r="A144" s="58" t="s">
        <v>10</v>
      </c>
      <c r="B144" s="58">
        <v>137209</v>
      </c>
      <c r="C144" s="58">
        <v>2390</v>
      </c>
      <c r="D144" s="58" t="s">
        <v>2642</v>
      </c>
      <c r="E144" s="58">
        <v>2390</v>
      </c>
      <c r="F144" s="58"/>
      <c r="G144" s="58"/>
      <c r="H144" s="58"/>
      <c r="I144" s="58"/>
      <c r="J144" s="58"/>
      <c r="K144" s="58"/>
      <c r="L144" s="58"/>
      <c r="M144" s="58"/>
      <c r="N144" s="58"/>
      <c r="O144" s="58"/>
      <c r="P144" s="58"/>
      <c r="Q144" s="58"/>
      <c r="R144" s="58"/>
    </row>
    <row r="145" spans="1:18" ht="30" x14ac:dyDescent="0.25">
      <c r="A145" s="58" t="s">
        <v>10</v>
      </c>
      <c r="B145" s="58">
        <v>137210</v>
      </c>
      <c r="C145" s="58">
        <v>2390</v>
      </c>
      <c r="D145" s="58" t="s">
        <v>2642</v>
      </c>
      <c r="E145" s="58">
        <v>2390</v>
      </c>
      <c r="F145" s="58"/>
      <c r="G145" s="58"/>
      <c r="H145" s="58"/>
      <c r="I145" s="58"/>
      <c r="J145" s="58"/>
      <c r="K145" s="58"/>
      <c r="L145" s="58"/>
      <c r="M145" s="58"/>
      <c r="N145" s="58"/>
      <c r="O145" s="58"/>
      <c r="P145" s="58"/>
      <c r="Q145" s="58"/>
      <c r="R145" s="58"/>
    </row>
    <row r="146" spans="1:18" ht="30" x14ac:dyDescent="0.25">
      <c r="A146" s="58" t="s">
        <v>10</v>
      </c>
      <c r="B146" s="58">
        <v>137211</v>
      </c>
      <c r="C146" s="58">
        <v>2390</v>
      </c>
      <c r="D146" s="58" t="s">
        <v>2642</v>
      </c>
      <c r="E146" s="58">
        <v>2390</v>
      </c>
      <c r="F146" s="58"/>
      <c r="G146" s="58"/>
      <c r="H146" s="58"/>
      <c r="I146" s="58"/>
      <c r="J146" s="58"/>
      <c r="K146" s="58"/>
      <c r="L146" s="58"/>
      <c r="M146" s="58"/>
      <c r="N146" s="58"/>
      <c r="O146" s="58"/>
      <c r="P146" s="58"/>
      <c r="Q146" s="58"/>
      <c r="R146" s="58"/>
    </row>
    <row r="147" spans="1:18" ht="30" x14ac:dyDescent="0.25">
      <c r="A147" s="58" t="s">
        <v>10</v>
      </c>
      <c r="B147" s="58">
        <v>137212</v>
      </c>
      <c r="C147" s="58">
        <v>2390</v>
      </c>
      <c r="D147" s="58" t="s">
        <v>2642</v>
      </c>
      <c r="E147" s="58">
        <v>2390</v>
      </c>
      <c r="F147" s="58"/>
      <c r="G147" s="58"/>
      <c r="H147" s="58"/>
      <c r="I147" s="58"/>
      <c r="J147" s="58"/>
      <c r="K147" s="58"/>
      <c r="L147" s="58"/>
      <c r="M147" s="58"/>
      <c r="N147" s="58"/>
      <c r="O147" s="58"/>
      <c r="P147" s="58"/>
      <c r="Q147" s="58"/>
      <c r="R147" s="58"/>
    </row>
    <row r="148" spans="1:18" ht="30" x14ac:dyDescent="0.25">
      <c r="A148" s="58" t="s">
        <v>10</v>
      </c>
      <c r="B148" s="58">
        <v>137213</v>
      </c>
      <c r="C148" s="58">
        <v>2390</v>
      </c>
      <c r="D148" s="58" t="s">
        <v>2642</v>
      </c>
      <c r="E148" s="58">
        <v>2390</v>
      </c>
      <c r="F148" s="58"/>
      <c r="G148" s="58"/>
      <c r="H148" s="58"/>
      <c r="I148" s="58"/>
      <c r="J148" s="58"/>
      <c r="K148" s="58"/>
      <c r="L148" s="58"/>
      <c r="M148" s="58"/>
      <c r="N148" s="58"/>
      <c r="O148" s="58"/>
      <c r="P148" s="58"/>
      <c r="Q148" s="58"/>
      <c r="R148" s="58"/>
    </row>
    <row r="149" spans="1:18" ht="30" x14ac:dyDescent="0.25">
      <c r="A149" s="58" t="s">
        <v>10</v>
      </c>
      <c r="B149" s="58">
        <v>137214</v>
      </c>
      <c r="C149" s="58">
        <v>2390</v>
      </c>
      <c r="D149" s="58" t="s">
        <v>2642</v>
      </c>
      <c r="E149" s="58">
        <v>2390</v>
      </c>
      <c r="F149" s="58"/>
      <c r="G149" s="58"/>
      <c r="H149" s="58"/>
      <c r="I149" s="58"/>
      <c r="J149" s="58"/>
      <c r="K149" s="58"/>
      <c r="L149" s="58"/>
      <c r="M149" s="58"/>
      <c r="N149" s="58"/>
      <c r="O149" s="58"/>
      <c r="P149" s="58"/>
      <c r="Q149" s="58"/>
      <c r="R149" s="58"/>
    </row>
    <row r="150" spans="1:18" ht="30" x14ac:dyDescent="0.25">
      <c r="A150" s="58" t="s">
        <v>10</v>
      </c>
      <c r="B150" s="58">
        <v>137215</v>
      </c>
      <c r="C150" s="58">
        <v>2390</v>
      </c>
      <c r="D150" s="58" t="s">
        <v>2642</v>
      </c>
      <c r="E150" s="58">
        <v>2390</v>
      </c>
      <c r="F150" s="58"/>
      <c r="G150" s="58"/>
      <c r="H150" s="58"/>
      <c r="I150" s="58"/>
      <c r="J150" s="58"/>
      <c r="K150" s="58"/>
      <c r="L150" s="58"/>
      <c r="M150" s="58"/>
      <c r="N150" s="58"/>
      <c r="O150" s="58"/>
      <c r="P150" s="58"/>
      <c r="Q150" s="58"/>
      <c r="R150" s="58"/>
    </row>
    <row r="151" spans="1:18" ht="30" x14ac:dyDescent="0.25">
      <c r="A151" s="58" t="s">
        <v>10</v>
      </c>
      <c r="B151" s="58">
        <v>137216</v>
      </c>
      <c r="C151" s="58">
        <v>2390</v>
      </c>
      <c r="D151" s="58" t="s">
        <v>2642</v>
      </c>
      <c r="E151" s="58">
        <v>2390</v>
      </c>
      <c r="F151" s="58"/>
      <c r="G151" s="58"/>
      <c r="H151" s="58"/>
      <c r="I151" s="58"/>
      <c r="J151" s="58"/>
      <c r="K151" s="58"/>
      <c r="L151" s="58"/>
      <c r="M151" s="58"/>
      <c r="N151" s="58"/>
      <c r="O151" s="58"/>
      <c r="P151" s="58"/>
      <c r="Q151" s="58"/>
      <c r="R151" s="58"/>
    </row>
    <row r="152" spans="1:18" ht="30" x14ac:dyDescent="0.25">
      <c r="A152" s="58" t="s">
        <v>10</v>
      </c>
      <c r="B152" s="58">
        <v>137217</v>
      </c>
      <c r="C152" s="58">
        <v>2390</v>
      </c>
      <c r="D152" s="58" t="s">
        <v>2642</v>
      </c>
      <c r="E152" s="58">
        <v>2390</v>
      </c>
      <c r="F152" s="58"/>
      <c r="G152" s="58"/>
      <c r="H152" s="58"/>
      <c r="I152" s="58"/>
      <c r="J152" s="58"/>
      <c r="K152" s="58"/>
      <c r="L152" s="58"/>
      <c r="M152" s="58"/>
      <c r="N152" s="58"/>
      <c r="O152" s="58"/>
      <c r="P152" s="58"/>
      <c r="Q152" s="58"/>
      <c r="R152" s="58"/>
    </row>
    <row r="153" spans="1:18" ht="30" x14ac:dyDescent="0.25">
      <c r="A153" s="58" t="s">
        <v>10</v>
      </c>
      <c r="B153" s="58">
        <v>137218</v>
      </c>
      <c r="C153" s="58">
        <v>2390</v>
      </c>
      <c r="D153" s="58" t="s">
        <v>2642</v>
      </c>
      <c r="E153" s="58">
        <v>2390</v>
      </c>
      <c r="F153" s="58"/>
      <c r="G153" s="58"/>
      <c r="H153" s="58"/>
      <c r="I153" s="58"/>
      <c r="J153" s="58"/>
      <c r="K153" s="58"/>
      <c r="L153" s="58"/>
      <c r="M153" s="58"/>
      <c r="N153" s="58"/>
      <c r="O153" s="58"/>
      <c r="P153" s="58"/>
      <c r="Q153" s="58"/>
      <c r="R153" s="58"/>
    </row>
    <row r="154" spans="1:18" ht="30" x14ac:dyDescent="0.25">
      <c r="A154" s="58" t="s">
        <v>10</v>
      </c>
      <c r="B154" s="58">
        <v>137219</v>
      </c>
      <c r="C154" s="58">
        <v>2390</v>
      </c>
      <c r="D154" s="58" t="s">
        <v>2642</v>
      </c>
      <c r="E154" s="58">
        <v>2390</v>
      </c>
      <c r="F154" s="58"/>
      <c r="G154" s="58"/>
      <c r="H154" s="58"/>
      <c r="I154" s="58"/>
      <c r="J154" s="58"/>
      <c r="K154" s="58"/>
      <c r="L154" s="58"/>
      <c r="M154" s="58"/>
      <c r="N154" s="58"/>
      <c r="O154" s="58"/>
      <c r="P154" s="58"/>
      <c r="Q154" s="58"/>
      <c r="R154" s="58"/>
    </row>
    <row r="155" spans="1:18" ht="30" x14ac:dyDescent="0.25">
      <c r="A155" s="58" t="s">
        <v>10</v>
      </c>
      <c r="B155" s="58">
        <v>137220</v>
      </c>
      <c r="C155" s="58">
        <v>2390</v>
      </c>
      <c r="D155" s="58" t="s">
        <v>2642</v>
      </c>
      <c r="E155" s="58">
        <v>2390</v>
      </c>
      <c r="F155" s="58"/>
      <c r="G155" s="58"/>
      <c r="H155" s="58"/>
      <c r="I155" s="58"/>
      <c r="J155" s="58"/>
      <c r="K155" s="58"/>
      <c r="L155" s="58"/>
      <c r="M155" s="58"/>
      <c r="N155" s="58"/>
      <c r="O155" s="58"/>
      <c r="P155" s="58"/>
      <c r="Q155" s="58"/>
      <c r="R155" s="58"/>
    </row>
    <row r="156" spans="1:18" ht="30" x14ac:dyDescent="0.25">
      <c r="A156" s="58" t="s">
        <v>10</v>
      </c>
      <c r="B156" s="58">
        <v>137221</v>
      </c>
      <c r="C156" s="58">
        <v>2390</v>
      </c>
      <c r="D156" s="58" t="s">
        <v>2642</v>
      </c>
      <c r="E156" s="58">
        <v>2390</v>
      </c>
      <c r="F156" s="58"/>
      <c r="G156" s="58"/>
      <c r="H156" s="58"/>
      <c r="I156" s="58"/>
      <c r="J156" s="58"/>
      <c r="K156" s="58"/>
      <c r="L156" s="58"/>
      <c r="M156" s="58"/>
      <c r="N156" s="58"/>
      <c r="O156" s="58"/>
      <c r="P156" s="58"/>
      <c r="Q156" s="58"/>
      <c r="R156" s="58"/>
    </row>
    <row r="157" spans="1:18" ht="30" x14ac:dyDescent="0.25">
      <c r="A157" s="58" t="s">
        <v>10</v>
      </c>
      <c r="B157" s="58">
        <v>137222</v>
      </c>
      <c r="C157" s="58">
        <v>2390</v>
      </c>
      <c r="D157" s="58" t="s">
        <v>2642</v>
      </c>
      <c r="E157" s="58">
        <v>2390</v>
      </c>
      <c r="F157" s="58"/>
      <c r="G157" s="58"/>
      <c r="H157" s="58"/>
      <c r="I157" s="58"/>
      <c r="J157" s="58"/>
      <c r="K157" s="58"/>
      <c r="L157" s="58"/>
      <c r="M157" s="58"/>
      <c r="N157" s="58"/>
      <c r="O157" s="58"/>
      <c r="P157" s="58"/>
      <c r="Q157" s="58"/>
      <c r="R157" s="58"/>
    </row>
    <row r="158" spans="1:18" ht="30" x14ac:dyDescent="0.25">
      <c r="A158" s="58" t="s">
        <v>10</v>
      </c>
      <c r="B158" s="58">
        <v>137223</v>
      </c>
      <c r="C158" s="58">
        <v>2097.5</v>
      </c>
      <c r="D158" s="58" t="s">
        <v>2642</v>
      </c>
      <c r="E158" s="58">
        <v>2390</v>
      </c>
      <c r="F158" s="58"/>
      <c r="G158" s="58"/>
      <c r="H158" s="58"/>
      <c r="I158" s="58"/>
      <c r="J158" s="58"/>
      <c r="K158" s="58"/>
      <c r="L158" s="58"/>
      <c r="M158" s="58"/>
      <c r="N158" s="58"/>
      <c r="O158" s="58"/>
      <c r="P158" s="58"/>
      <c r="Q158" s="58"/>
      <c r="R158" s="58"/>
    </row>
    <row r="159" spans="1:18" ht="30" x14ac:dyDescent="0.25">
      <c r="A159" s="58" t="s">
        <v>10</v>
      </c>
      <c r="B159" s="58">
        <v>137224</v>
      </c>
      <c r="C159" s="58">
        <v>2390</v>
      </c>
      <c r="D159" s="58" t="s">
        <v>2642</v>
      </c>
      <c r="E159" s="58">
        <v>2390</v>
      </c>
      <c r="F159" s="58"/>
      <c r="G159" s="58"/>
      <c r="H159" s="58"/>
      <c r="I159" s="58"/>
      <c r="J159" s="58"/>
      <c r="K159" s="58"/>
      <c r="L159" s="58"/>
      <c r="M159" s="58"/>
      <c r="N159" s="58"/>
      <c r="O159" s="58"/>
      <c r="P159" s="58"/>
      <c r="Q159" s="58"/>
      <c r="R159" s="58"/>
    </row>
    <row r="160" spans="1:18" ht="30" x14ac:dyDescent="0.25">
      <c r="A160" s="58" t="s">
        <v>10</v>
      </c>
      <c r="B160" s="58">
        <v>137225</v>
      </c>
      <c r="C160" s="58">
        <v>2390</v>
      </c>
      <c r="D160" s="58" t="s">
        <v>2642</v>
      </c>
      <c r="E160" s="58">
        <v>2390</v>
      </c>
      <c r="F160" s="58"/>
      <c r="G160" s="58"/>
      <c r="H160" s="58"/>
      <c r="I160" s="58"/>
      <c r="J160" s="58"/>
      <c r="K160" s="58"/>
      <c r="L160" s="58"/>
      <c r="M160" s="58"/>
      <c r="N160" s="58"/>
      <c r="O160" s="58"/>
      <c r="P160" s="58"/>
      <c r="Q160" s="58"/>
      <c r="R160" s="58"/>
    </row>
    <row r="161" spans="1:18" ht="30" x14ac:dyDescent="0.25">
      <c r="A161" s="58" t="s">
        <v>10</v>
      </c>
      <c r="B161" s="58">
        <v>137226</v>
      </c>
      <c r="C161" s="58">
        <v>2390</v>
      </c>
      <c r="D161" s="58" t="s">
        <v>2642</v>
      </c>
      <c r="E161" s="58">
        <v>2390</v>
      </c>
      <c r="F161" s="58"/>
      <c r="G161" s="58"/>
      <c r="H161" s="58"/>
      <c r="I161" s="58"/>
      <c r="J161" s="58"/>
      <c r="K161" s="58"/>
      <c r="L161" s="58"/>
      <c r="M161" s="58"/>
      <c r="N161" s="58"/>
      <c r="O161" s="58"/>
      <c r="P161" s="58"/>
      <c r="Q161" s="58"/>
      <c r="R161" s="58"/>
    </row>
    <row r="162" spans="1:18" ht="30" x14ac:dyDescent="0.25">
      <c r="A162" s="58" t="s">
        <v>10</v>
      </c>
      <c r="B162" s="58">
        <v>137227</v>
      </c>
      <c r="C162" s="58">
        <v>2390</v>
      </c>
      <c r="D162" s="58" t="s">
        <v>2642</v>
      </c>
      <c r="E162" s="58">
        <v>2390</v>
      </c>
      <c r="F162" s="58"/>
      <c r="G162" s="58"/>
      <c r="H162" s="58"/>
      <c r="I162" s="58"/>
      <c r="J162" s="58"/>
      <c r="K162" s="58"/>
      <c r="L162" s="58"/>
      <c r="M162" s="58"/>
      <c r="N162" s="58"/>
      <c r="O162" s="58"/>
      <c r="P162" s="58"/>
      <c r="Q162" s="58"/>
      <c r="R162" s="58"/>
    </row>
    <row r="163" spans="1:18" ht="30" x14ac:dyDescent="0.25">
      <c r="A163" s="58" t="s">
        <v>10</v>
      </c>
      <c r="B163" s="58">
        <v>137228</v>
      </c>
      <c r="C163" s="58">
        <v>2390</v>
      </c>
      <c r="D163" s="58" t="s">
        <v>2642</v>
      </c>
      <c r="E163" s="58">
        <v>2390</v>
      </c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58"/>
      <c r="R163" s="58"/>
    </row>
    <row r="164" spans="1:18" ht="30" x14ac:dyDescent="0.25">
      <c r="A164" s="58" t="s">
        <v>10</v>
      </c>
      <c r="B164" s="58">
        <v>137229</v>
      </c>
      <c r="C164" s="58">
        <v>2390</v>
      </c>
      <c r="D164" s="58" t="s">
        <v>2642</v>
      </c>
      <c r="E164" s="58">
        <v>2390</v>
      </c>
      <c r="F164" s="58"/>
      <c r="G164" s="58"/>
      <c r="H164" s="58"/>
      <c r="I164" s="58"/>
      <c r="J164" s="58"/>
      <c r="K164" s="58"/>
      <c r="L164" s="58"/>
      <c r="M164" s="58"/>
      <c r="N164" s="58"/>
      <c r="O164" s="58"/>
      <c r="P164" s="58"/>
      <c r="Q164" s="58"/>
      <c r="R164" s="58"/>
    </row>
    <row r="165" spans="1:18" ht="30" x14ac:dyDescent="0.25">
      <c r="A165" s="58" t="s">
        <v>10</v>
      </c>
      <c r="B165" s="58">
        <v>137230</v>
      </c>
      <c r="C165" s="58">
        <v>2390</v>
      </c>
      <c r="D165" s="58" t="s">
        <v>2642</v>
      </c>
      <c r="E165" s="58">
        <v>2390</v>
      </c>
      <c r="F165" s="58"/>
      <c r="G165" s="58"/>
      <c r="H165" s="58"/>
      <c r="I165" s="58"/>
      <c r="J165" s="58"/>
      <c r="K165" s="58"/>
      <c r="L165" s="58"/>
      <c r="M165" s="58"/>
      <c r="N165" s="58"/>
      <c r="O165" s="58"/>
      <c r="P165" s="58"/>
      <c r="Q165" s="58"/>
      <c r="R165" s="58"/>
    </row>
    <row r="166" spans="1:18" ht="30" x14ac:dyDescent="0.25">
      <c r="A166" s="58" t="s">
        <v>10</v>
      </c>
      <c r="B166" s="58">
        <v>137231</v>
      </c>
      <c r="C166" s="58">
        <v>2390</v>
      </c>
      <c r="D166" s="58" t="s">
        <v>2642</v>
      </c>
      <c r="E166" s="58">
        <v>2390</v>
      </c>
      <c r="F166" s="58"/>
      <c r="G166" s="58"/>
      <c r="H166" s="58"/>
      <c r="I166" s="58"/>
      <c r="J166" s="58"/>
      <c r="K166" s="58"/>
      <c r="L166" s="58"/>
      <c r="M166" s="58"/>
      <c r="N166" s="58"/>
      <c r="O166" s="58"/>
      <c r="P166" s="58"/>
      <c r="Q166" s="58"/>
      <c r="R166" s="58"/>
    </row>
    <row r="167" spans="1:18" ht="30" x14ac:dyDescent="0.25">
      <c r="A167" s="58" t="s">
        <v>10</v>
      </c>
      <c r="B167" s="58">
        <v>137232</v>
      </c>
      <c r="C167" s="58">
        <v>2390</v>
      </c>
      <c r="D167" s="58" t="s">
        <v>2642</v>
      </c>
      <c r="E167" s="58">
        <v>2390</v>
      </c>
      <c r="F167" s="58"/>
      <c r="G167" s="58"/>
      <c r="H167" s="58"/>
      <c r="I167" s="58"/>
      <c r="J167" s="58"/>
      <c r="K167" s="58"/>
      <c r="L167" s="58"/>
      <c r="M167" s="58"/>
      <c r="N167" s="58"/>
      <c r="O167" s="58"/>
      <c r="P167" s="58"/>
      <c r="Q167" s="58"/>
      <c r="R167" s="58"/>
    </row>
    <row r="168" spans="1:18" ht="30" x14ac:dyDescent="0.25">
      <c r="A168" s="58" t="s">
        <v>10</v>
      </c>
      <c r="B168" s="58">
        <v>137233</v>
      </c>
      <c r="C168" s="58">
        <v>2390</v>
      </c>
      <c r="D168" s="58" t="s">
        <v>2642</v>
      </c>
      <c r="E168" s="58">
        <v>2390</v>
      </c>
      <c r="F168" s="58"/>
      <c r="G168" s="58"/>
      <c r="H168" s="58"/>
      <c r="I168" s="58"/>
      <c r="J168" s="58"/>
      <c r="K168" s="58"/>
      <c r="L168" s="58"/>
      <c r="M168" s="58"/>
      <c r="N168" s="58"/>
      <c r="O168" s="58"/>
      <c r="P168" s="58"/>
      <c r="Q168" s="58"/>
      <c r="R168" s="58"/>
    </row>
    <row r="169" spans="1:18" ht="30" x14ac:dyDescent="0.25">
      <c r="A169" s="58" t="s">
        <v>10</v>
      </c>
      <c r="B169" s="58">
        <v>137234</v>
      </c>
      <c r="C169" s="58">
        <v>2390</v>
      </c>
      <c r="D169" s="58" t="s">
        <v>2642</v>
      </c>
      <c r="E169" s="58">
        <v>2390</v>
      </c>
      <c r="F169" s="58"/>
      <c r="G169" s="58"/>
      <c r="H169" s="58"/>
      <c r="I169" s="58"/>
      <c r="J169" s="58"/>
      <c r="K169" s="58"/>
      <c r="L169" s="58"/>
      <c r="M169" s="58"/>
      <c r="N169" s="58"/>
      <c r="O169" s="58"/>
      <c r="P169" s="58"/>
      <c r="Q169" s="58"/>
      <c r="R169" s="58"/>
    </row>
    <row r="170" spans="1:18" ht="30" x14ac:dyDescent="0.25">
      <c r="A170" s="58" t="s">
        <v>10</v>
      </c>
      <c r="B170" s="58">
        <v>137235</v>
      </c>
      <c r="C170" s="58">
        <v>2390</v>
      </c>
      <c r="D170" s="58" t="s">
        <v>2642</v>
      </c>
      <c r="E170" s="58">
        <v>2390</v>
      </c>
      <c r="F170" s="58"/>
      <c r="G170" s="58"/>
      <c r="H170" s="58"/>
      <c r="I170" s="58"/>
      <c r="J170" s="58"/>
      <c r="K170" s="58"/>
      <c r="L170" s="58"/>
      <c r="M170" s="58"/>
      <c r="N170" s="58"/>
      <c r="O170" s="58"/>
      <c r="P170" s="58"/>
      <c r="Q170" s="58"/>
      <c r="R170" s="58"/>
    </row>
    <row r="171" spans="1:18" ht="30" x14ac:dyDescent="0.25">
      <c r="A171" s="58" t="s">
        <v>10</v>
      </c>
      <c r="B171" s="58">
        <v>137236</v>
      </c>
      <c r="C171" s="58">
        <v>2390</v>
      </c>
      <c r="D171" s="58" t="s">
        <v>2642</v>
      </c>
      <c r="E171" s="58">
        <v>2390</v>
      </c>
      <c r="F171" s="58"/>
      <c r="G171" s="58"/>
      <c r="H171" s="58"/>
      <c r="I171" s="58"/>
      <c r="J171" s="58"/>
      <c r="K171" s="58"/>
      <c r="L171" s="58"/>
      <c r="M171" s="58"/>
      <c r="N171" s="58"/>
      <c r="O171" s="58"/>
      <c r="P171" s="58"/>
      <c r="Q171" s="58"/>
      <c r="R171" s="58"/>
    </row>
    <row r="172" spans="1:18" ht="30" x14ac:dyDescent="0.25">
      <c r="A172" s="58" t="s">
        <v>10</v>
      </c>
      <c r="B172" s="58">
        <v>137237</v>
      </c>
      <c r="C172" s="58">
        <v>2390</v>
      </c>
      <c r="D172" s="58" t="s">
        <v>2642</v>
      </c>
      <c r="E172" s="58">
        <v>2390</v>
      </c>
      <c r="F172" s="58"/>
      <c r="G172" s="58"/>
      <c r="H172" s="58"/>
      <c r="I172" s="58"/>
      <c r="J172" s="58"/>
      <c r="K172" s="58"/>
      <c r="L172" s="58"/>
      <c r="M172" s="58"/>
      <c r="N172" s="58"/>
      <c r="O172" s="58"/>
      <c r="P172" s="58"/>
      <c r="Q172" s="58"/>
      <c r="R172" s="58"/>
    </row>
    <row r="173" spans="1:18" ht="30" x14ac:dyDescent="0.25">
      <c r="A173" s="58" t="s">
        <v>10</v>
      </c>
      <c r="B173" s="58">
        <v>137238</v>
      </c>
      <c r="C173" s="58">
        <v>2390</v>
      </c>
      <c r="D173" s="58" t="s">
        <v>2642</v>
      </c>
      <c r="E173" s="58">
        <v>2390</v>
      </c>
      <c r="F173" s="58"/>
      <c r="G173" s="58"/>
      <c r="H173" s="58"/>
      <c r="I173" s="58"/>
      <c r="J173" s="58"/>
      <c r="K173" s="58"/>
      <c r="L173" s="58"/>
      <c r="M173" s="58"/>
      <c r="N173" s="58"/>
      <c r="O173" s="58"/>
      <c r="P173" s="58"/>
      <c r="Q173" s="58"/>
      <c r="R173" s="58"/>
    </row>
    <row r="174" spans="1:18" ht="30" x14ac:dyDescent="0.25">
      <c r="A174" s="58" t="s">
        <v>10</v>
      </c>
      <c r="B174" s="58">
        <v>137239</v>
      </c>
      <c r="C174" s="58">
        <v>2390</v>
      </c>
      <c r="D174" s="58" t="s">
        <v>2642</v>
      </c>
      <c r="E174" s="58">
        <v>2390</v>
      </c>
      <c r="F174" s="58"/>
      <c r="G174" s="58"/>
      <c r="H174" s="58"/>
      <c r="I174" s="58"/>
      <c r="J174" s="58"/>
      <c r="K174" s="58"/>
      <c r="L174" s="58"/>
      <c r="M174" s="58"/>
      <c r="N174" s="58"/>
      <c r="O174" s="58"/>
      <c r="P174" s="58"/>
      <c r="Q174" s="58"/>
      <c r="R174" s="58"/>
    </row>
    <row r="175" spans="1:18" ht="30" x14ac:dyDescent="0.25">
      <c r="A175" s="58" t="s">
        <v>10</v>
      </c>
      <c r="B175" s="58">
        <v>137240</v>
      </c>
      <c r="C175" s="58">
        <v>2390</v>
      </c>
      <c r="D175" s="58" t="s">
        <v>2642</v>
      </c>
      <c r="E175" s="58">
        <v>2390</v>
      </c>
      <c r="F175" s="58"/>
      <c r="G175" s="58"/>
      <c r="H175" s="58"/>
      <c r="I175" s="58"/>
      <c r="J175" s="58"/>
      <c r="K175" s="58"/>
      <c r="L175" s="58"/>
      <c r="M175" s="58"/>
      <c r="N175" s="58"/>
      <c r="O175" s="58"/>
      <c r="P175" s="58"/>
      <c r="Q175" s="58"/>
      <c r="R175" s="58"/>
    </row>
    <row r="176" spans="1:18" ht="30" x14ac:dyDescent="0.25">
      <c r="A176" s="58" t="s">
        <v>10</v>
      </c>
      <c r="B176" s="58">
        <v>137241</v>
      </c>
      <c r="C176" s="58">
        <v>2390</v>
      </c>
      <c r="D176" s="58" t="s">
        <v>2642</v>
      </c>
      <c r="E176" s="58">
        <v>2390</v>
      </c>
      <c r="F176" s="58"/>
      <c r="G176" s="58"/>
      <c r="H176" s="58"/>
      <c r="I176" s="58"/>
      <c r="J176" s="58"/>
      <c r="K176" s="58"/>
      <c r="L176" s="58"/>
      <c r="M176" s="58"/>
      <c r="N176" s="58"/>
      <c r="O176" s="58"/>
      <c r="P176" s="58"/>
      <c r="Q176" s="58"/>
      <c r="R176" s="58"/>
    </row>
    <row r="177" spans="1:18" ht="30" x14ac:dyDescent="0.25">
      <c r="A177" s="58" t="s">
        <v>10</v>
      </c>
      <c r="B177" s="58">
        <v>137242</v>
      </c>
      <c r="C177" s="58">
        <v>2390</v>
      </c>
      <c r="D177" s="58" t="s">
        <v>2642</v>
      </c>
      <c r="E177" s="58">
        <v>2390</v>
      </c>
      <c r="F177" s="58"/>
      <c r="G177" s="58"/>
      <c r="H177" s="58"/>
      <c r="I177" s="58"/>
      <c r="J177" s="58"/>
      <c r="K177" s="58"/>
      <c r="L177" s="58"/>
      <c r="M177" s="58"/>
      <c r="N177" s="58"/>
      <c r="O177" s="58"/>
      <c r="P177" s="58"/>
      <c r="Q177" s="58"/>
      <c r="R177" s="58"/>
    </row>
    <row r="178" spans="1:18" ht="30" x14ac:dyDescent="0.25">
      <c r="A178" s="58" t="s">
        <v>10</v>
      </c>
      <c r="B178" s="58">
        <v>137243</v>
      </c>
      <c r="C178" s="58">
        <v>2390</v>
      </c>
      <c r="D178" s="58" t="s">
        <v>2642</v>
      </c>
      <c r="E178" s="58">
        <v>2390</v>
      </c>
      <c r="F178" s="58"/>
      <c r="G178" s="58"/>
      <c r="H178" s="58"/>
      <c r="I178" s="58"/>
      <c r="J178" s="58"/>
      <c r="K178" s="58"/>
      <c r="L178" s="58"/>
      <c r="M178" s="58"/>
      <c r="N178" s="58"/>
      <c r="O178" s="58"/>
      <c r="P178" s="58"/>
      <c r="Q178" s="58"/>
      <c r="R178" s="58"/>
    </row>
    <row r="179" spans="1:18" ht="30" x14ac:dyDescent="0.25">
      <c r="A179" s="58" t="s">
        <v>10</v>
      </c>
      <c r="B179" s="58">
        <v>137244</v>
      </c>
      <c r="C179" s="58">
        <v>2390</v>
      </c>
      <c r="D179" s="58" t="s">
        <v>2642</v>
      </c>
      <c r="E179" s="58">
        <v>2390</v>
      </c>
      <c r="F179" s="58"/>
      <c r="G179" s="58"/>
      <c r="H179" s="58"/>
      <c r="I179" s="58"/>
      <c r="J179" s="58"/>
      <c r="K179" s="58"/>
      <c r="L179" s="58"/>
      <c r="M179" s="58"/>
      <c r="N179" s="58"/>
      <c r="O179" s="58"/>
      <c r="P179" s="58"/>
      <c r="Q179" s="58"/>
      <c r="R179" s="58"/>
    </row>
    <row r="180" spans="1:18" ht="30" x14ac:dyDescent="0.25">
      <c r="A180" s="58" t="s">
        <v>10</v>
      </c>
      <c r="B180" s="58">
        <v>137245</v>
      </c>
      <c r="C180" s="58">
        <v>2390</v>
      </c>
      <c r="D180" s="58" t="s">
        <v>2642</v>
      </c>
      <c r="E180" s="58">
        <v>2390</v>
      </c>
      <c r="F180" s="58"/>
      <c r="G180" s="58"/>
      <c r="H180" s="58"/>
      <c r="I180" s="58"/>
      <c r="J180" s="58"/>
      <c r="K180" s="58"/>
      <c r="L180" s="58"/>
      <c r="M180" s="58"/>
      <c r="N180" s="58"/>
      <c r="O180" s="58"/>
      <c r="P180" s="58"/>
      <c r="Q180" s="58"/>
      <c r="R180" s="58"/>
    </row>
    <row r="181" spans="1:18" ht="30" x14ac:dyDescent="0.25">
      <c r="A181" s="58" t="s">
        <v>10</v>
      </c>
      <c r="B181" s="58">
        <v>137246</v>
      </c>
      <c r="C181" s="58">
        <v>2390</v>
      </c>
      <c r="D181" s="58" t="s">
        <v>2642</v>
      </c>
      <c r="E181" s="58">
        <v>2390</v>
      </c>
      <c r="F181" s="58"/>
      <c r="G181" s="58"/>
      <c r="H181" s="58"/>
      <c r="I181" s="58"/>
      <c r="J181" s="58"/>
      <c r="K181" s="58"/>
      <c r="L181" s="58"/>
      <c r="M181" s="58"/>
      <c r="N181" s="58"/>
      <c r="O181" s="58"/>
      <c r="P181" s="58"/>
      <c r="Q181" s="58"/>
      <c r="R181" s="58"/>
    </row>
    <row r="182" spans="1:18" ht="30" x14ac:dyDescent="0.25">
      <c r="A182" s="58" t="s">
        <v>10</v>
      </c>
      <c r="B182" s="58">
        <v>257426</v>
      </c>
      <c r="C182" s="58">
        <v>2390</v>
      </c>
      <c r="D182" s="58" t="s">
        <v>2642</v>
      </c>
      <c r="E182" s="58">
        <v>2390</v>
      </c>
      <c r="F182" s="58"/>
      <c r="G182" s="58"/>
      <c r="H182" s="58"/>
      <c r="I182" s="58"/>
      <c r="J182" s="58"/>
      <c r="K182" s="58"/>
      <c r="L182" s="58"/>
      <c r="M182" s="58"/>
      <c r="N182" s="58"/>
      <c r="O182" s="58"/>
      <c r="P182" s="58"/>
      <c r="Q182" s="58"/>
      <c r="R182" s="58"/>
    </row>
    <row r="183" spans="1:18" ht="30" x14ac:dyDescent="0.25">
      <c r="A183" s="58" t="s">
        <v>10</v>
      </c>
      <c r="B183" s="58">
        <v>137247</v>
      </c>
      <c r="C183" s="58">
        <v>2390</v>
      </c>
      <c r="D183" s="58" t="s">
        <v>2642</v>
      </c>
      <c r="E183" s="58">
        <v>2390</v>
      </c>
      <c r="F183" s="58"/>
      <c r="G183" s="58"/>
      <c r="H183" s="58"/>
      <c r="I183" s="58"/>
      <c r="J183" s="58"/>
      <c r="K183" s="58"/>
      <c r="L183" s="58"/>
      <c r="M183" s="58"/>
      <c r="N183" s="58"/>
      <c r="O183" s="58"/>
      <c r="P183" s="58"/>
      <c r="Q183" s="58"/>
      <c r="R183" s="58"/>
    </row>
    <row r="184" spans="1:18" ht="30" x14ac:dyDescent="0.25">
      <c r="A184" s="58" t="s">
        <v>10</v>
      </c>
      <c r="B184" s="58">
        <v>137248</v>
      </c>
      <c r="C184" s="58">
        <v>2390</v>
      </c>
      <c r="D184" s="58" t="s">
        <v>2642</v>
      </c>
      <c r="E184" s="58">
        <v>2390</v>
      </c>
      <c r="F184" s="58"/>
      <c r="G184" s="58"/>
      <c r="H184" s="58"/>
      <c r="I184" s="58"/>
      <c r="J184" s="58"/>
      <c r="K184" s="58"/>
      <c r="L184" s="58"/>
      <c r="M184" s="58"/>
      <c r="N184" s="58"/>
      <c r="O184" s="58"/>
      <c r="P184" s="58"/>
      <c r="Q184" s="58"/>
      <c r="R184" s="58"/>
    </row>
    <row r="185" spans="1:18" ht="30" x14ac:dyDescent="0.25">
      <c r="A185" s="58" t="s">
        <v>10</v>
      </c>
      <c r="B185" s="58">
        <v>137249</v>
      </c>
      <c r="C185" s="58">
        <v>2390</v>
      </c>
      <c r="D185" s="58" t="s">
        <v>2642</v>
      </c>
      <c r="E185" s="58">
        <v>2390</v>
      </c>
      <c r="F185" s="58"/>
      <c r="G185" s="58"/>
      <c r="H185" s="58"/>
      <c r="I185" s="58"/>
      <c r="J185" s="58"/>
      <c r="K185" s="58"/>
      <c r="L185" s="58"/>
      <c r="M185" s="58"/>
      <c r="N185" s="58"/>
      <c r="O185" s="58"/>
      <c r="P185" s="58"/>
      <c r="Q185" s="58"/>
      <c r="R185" s="58"/>
    </row>
    <row r="186" spans="1:18" ht="30" x14ac:dyDescent="0.25">
      <c r="A186" s="58" t="s">
        <v>10</v>
      </c>
      <c r="B186" s="58">
        <v>137250</v>
      </c>
      <c r="C186" s="58">
        <v>2390</v>
      </c>
      <c r="D186" s="58" t="s">
        <v>2642</v>
      </c>
      <c r="E186" s="58">
        <v>2390</v>
      </c>
      <c r="F186" s="58"/>
      <c r="G186" s="58"/>
      <c r="H186" s="58"/>
      <c r="I186" s="58"/>
      <c r="J186" s="58"/>
      <c r="K186" s="58"/>
      <c r="L186" s="58"/>
      <c r="M186" s="58"/>
      <c r="N186" s="58"/>
      <c r="O186" s="58"/>
      <c r="P186" s="58"/>
      <c r="Q186" s="58"/>
      <c r="R186" s="58"/>
    </row>
    <row r="187" spans="1:18" ht="30" x14ac:dyDescent="0.25">
      <c r="A187" s="58" t="s">
        <v>10</v>
      </c>
      <c r="B187" s="58">
        <v>137251</v>
      </c>
      <c r="C187" s="58">
        <v>2390</v>
      </c>
      <c r="D187" s="58" t="s">
        <v>2642</v>
      </c>
      <c r="E187" s="58">
        <v>2390</v>
      </c>
      <c r="F187" s="58"/>
      <c r="G187" s="58"/>
      <c r="H187" s="58"/>
      <c r="I187" s="58"/>
      <c r="J187" s="58"/>
      <c r="K187" s="58"/>
      <c r="L187" s="58"/>
      <c r="M187" s="58"/>
      <c r="N187" s="58"/>
      <c r="O187" s="58"/>
      <c r="P187" s="58"/>
      <c r="Q187" s="58"/>
      <c r="R187" s="58"/>
    </row>
    <row r="188" spans="1:18" ht="30" x14ac:dyDescent="0.25">
      <c r="A188" s="58" t="s">
        <v>10</v>
      </c>
      <c r="B188" s="58">
        <v>137252</v>
      </c>
      <c r="C188" s="58">
        <v>2390</v>
      </c>
      <c r="D188" s="58" t="s">
        <v>2642</v>
      </c>
      <c r="E188" s="58">
        <v>2390</v>
      </c>
      <c r="F188" s="58"/>
      <c r="G188" s="58"/>
      <c r="H188" s="58"/>
      <c r="I188" s="58"/>
      <c r="J188" s="58"/>
      <c r="K188" s="58"/>
      <c r="L188" s="58"/>
      <c r="M188" s="58"/>
      <c r="N188" s="58"/>
      <c r="O188" s="58"/>
      <c r="P188" s="58"/>
      <c r="Q188" s="58"/>
      <c r="R188" s="58"/>
    </row>
    <row r="189" spans="1:18" ht="30" x14ac:dyDescent="0.25">
      <c r="A189" s="58" t="s">
        <v>10</v>
      </c>
      <c r="B189" s="58">
        <v>137253</v>
      </c>
      <c r="C189" s="58">
        <v>2390</v>
      </c>
      <c r="D189" s="58" t="s">
        <v>2642</v>
      </c>
      <c r="E189" s="58">
        <v>2390</v>
      </c>
      <c r="F189" s="58"/>
      <c r="G189" s="58"/>
      <c r="H189" s="58"/>
      <c r="I189" s="58"/>
      <c r="J189" s="58"/>
      <c r="K189" s="58"/>
      <c r="L189" s="58"/>
      <c r="M189" s="58"/>
      <c r="N189" s="58"/>
      <c r="O189" s="58"/>
      <c r="P189" s="58"/>
      <c r="Q189" s="58"/>
      <c r="R189" s="58"/>
    </row>
    <row r="190" spans="1:18" ht="30" x14ac:dyDescent="0.25">
      <c r="A190" s="58" t="s">
        <v>10</v>
      </c>
      <c r="B190" s="58">
        <v>137254</v>
      </c>
      <c r="C190" s="58">
        <v>2390</v>
      </c>
      <c r="D190" s="58" t="s">
        <v>2642</v>
      </c>
      <c r="E190" s="58">
        <v>2390</v>
      </c>
      <c r="F190" s="58"/>
      <c r="G190" s="58"/>
      <c r="H190" s="58"/>
      <c r="I190" s="58"/>
      <c r="J190" s="58"/>
      <c r="K190" s="58"/>
      <c r="L190" s="58"/>
      <c r="M190" s="58"/>
      <c r="N190" s="58"/>
      <c r="O190" s="58"/>
      <c r="P190" s="58"/>
      <c r="Q190" s="58"/>
      <c r="R190" s="58"/>
    </row>
    <row r="191" spans="1:18" ht="30" x14ac:dyDescent="0.25">
      <c r="A191" s="58" t="s">
        <v>10</v>
      </c>
      <c r="B191" s="58">
        <v>137255</v>
      </c>
      <c r="C191" s="58">
        <v>2390</v>
      </c>
      <c r="D191" s="58" t="s">
        <v>2642</v>
      </c>
      <c r="E191" s="58">
        <v>2390</v>
      </c>
      <c r="F191" s="58"/>
      <c r="G191" s="58"/>
      <c r="H191" s="58"/>
      <c r="I191" s="58"/>
      <c r="J191" s="58"/>
      <c r="K191" s="58"/>
      <c r="L191" s="58"/>
      <c r="M191" s="58"/>
      <c r="N191" s="58"/>
      <c r="O191" s="58"/>
      <c r="P191" s="58"/>
      <c r="Q191" s="58"/>
      <c r="R191" s="58"/>
    </row>
    <row r="192" spans="1:18" ht="30" x14ac:dyDescent="0.25">
      <c r="A192" s="58" t="s">
        <v>10</v>
      </c>
      <c r="B192" s="58">
        <v>137256</v>
      </c>
      <c r="C192" s="58">
        <v>2390</v>
      </c>
      <c r="D192" s="58" t="s">
        <v>2642</v>
      </c>
      <c r="E192" s="58">
        <v>2390</v>
      </c>
      <c r="F192" s="58"/>
      <c r="G192" s="58"/>
      <c r="H192" s="58"/>
      <c r="I192" s="58"/>
      <c r="J192" s="58"/>
      <c r="K192" s="58"/>
      <c r="L192" s="58"/>
      <c r="M192" s="58"/>
      <c r="N192" s="58"/>
      <c r="O192" s="58"/>
      <c r="P192" s="58"/>
      <c r="Q192" s="58"/>
      <c r="R192" s="58"/>
    </row>
    <row r="193" spans="1:18" ht="30" x14ac:dyDescent="0.25">
      <c r="A193" s="58" t="s">
        <v>10</v>
      </c>
      <c r="B193" s="58">
        <v>137257</v>
      </c>
      <c r="C193" s="58">
        <v>2390</v>
      </c>
      <c r="D193" s="58" t="s">
        <v>2642</v>
      </c>
      <c r="E193" s="58">
        <v>2390</v>
      </c>
      <c r="F193" s="58"/>
      <c r="G193" s="58"/>
      <c r="H193" s="58"/>
      <c r="I193" s="58"/>
      <c r="J193" s="58"/>
      <c r="K193" s="58"/>
      <c r="L193" s="58"/>
      <c r="M193" s="58"/>
      <c r="N193" s="58"/>
      <c r="O193" s="58"/>
      <c r="P193" s="58"/>
      <c r="Q193" s="58"/>
      <c r="R193" s="58"/>
    </row>
    <row r="194" spans="1:18" ht="30" x14ac:dyDescent="0.25">
      <c r="A194" s="58" t="s">
        <v>10</v>
      </c>
      <c r="B194" s="58">
        <v>137258</v>
      </c>
      <c r="C194" s="58">
        <v>2390</v>
      </c>
      <c r="D194" s="58" t="s">
        <v>2642</v>
      </c>
      <c r="E194" s="58">
        <v>2390</v>
      </c>
      <c r="F194" s="58"/>
      <c r="G194" s="58"/>
      <c r="H194" s="58"/>
      <c r="I194" s="58"/>
      <c r="J194" s="58"/>
      <c r="K194" s="58"/>
      <c r="L194" s="58"/>
      <c r="M194" s="58"/>
      <c r="N194" s="58"/>
      <c r="O194" s="58"/>
      <c r="P194" s="58"/>
      <c r="Q194" s="58"/>
      <c r="R194" s="58"/>
    </row>
    <row r="195" spans="1:18" ht="30" x14ac:dyDescent="0.25">
      <c r="A195" s="58" t="s">
        <v>10</v>
      </c>
      <c r="B195" s="58">
        <v>137259</v>
      </c>
      <c r="C195" s="58">
        <v>2390</v>
      </c>
      <c r="D195" s="58" t="s">
        <v>2642</v>
      </c>
      <c r="E195" s="58">
        <v>2390</v>
      </c>
      <c r="F195" s="58"/>
      <c r="G195" s="58"/>
      <c r="H195" s="58"/>
      <c r="I195" s="58"/>
      <c r="J195" s="58"/>
      <c r="K195" s="58"/>
      <c r="L195" s="58"/>
      <c r="M195" s="58"/>
      <c r="N195" s="58"/>
      <c r="O195" s="58"/>
      <c r="P195" s="58"/>
      <c r="Q195" s="58"/>
      <c r="R195" s="58"/>
    </row>
    <row r="196" spans="1:18" ht="30" x14ac:dyDescent="0.25">
      <c r="A196" s="58" t="s">
        <v>10</v>
      </c>
      <c r="B196" s="58">
        <v>137260</v>
      </c>
      <c r="C196" s="58">
        <v>2390</v>
      </c>
      <c r="D196" s="58" t="s">
        <v>2642</v>
      </c>
      <c r="E196" s="58">
        <v>2390</v>
      </c>
      <c r="F196" s="58"/>
      <c r="G196" s="58"/>
      <c r="H196" s="58"/>
      <c r="I196" s="58"/>
      <c r="J196" s="58"/>
      <c r="K196" s="58"/>
      <c r="L196" s="58"/>
      <c r="M196" s="58"/>
      <c r="N196" s="58"/>
      <c r="O196" s="58"/>
      <c r="P196" s="58"/>
      <c r="Q196" s="58"/>
      <c r="R196" s="58"/>
    </row>
    <row r="197" spans="1:18" ht="30" x14ac:dyDescent="0.25">
      <c r="A197" s="58" t="s">
        <v>10</v>
      </c>
      <c r="B197" s="58">
        <v>137261</v>
      </c>
      <c r="C197" s="58">
        <v>2390</v>
      </c>
      <c r="D197" s="58" t="s">
        <v>2642</v>
      </c>
      <c r="E197" s="58">
        <v>2390</v>
      </c>
      <c r="F197" s="58"/>
      <c r="G197" s="58"/>
      <c r="H197" s="58"/>
      <c r="I197" s="58"/>
      <c r="J197" s="58"/>
      <c r="K197" s="58"/>
      <c r="L197" s="58"/>
      <c r="M197" s="58"/>
      <c r="N197" s="58"/>
      <c r="O197" s="58"/>
      <c r="P197" s="58"/>
      <c r="Q197" s="58"/>
      <c r="R197" s="58"/>
    </row>
    <row r="198" spans="1:18" ht="30" x14ac:dyDescent="0.25">
      <c r="A198" s="58" t="s">
        <v>10</v>
      </c>
      <c r="B198" s="58">
        <v>137287</v>
      </c>
      <c r="C198" s="58">
        <v>7590</v>
      </c>
      <c r="D198" s="58" t="s">
        <v>2638</v>
      </c>
      <c r="E198" s="58">
        <v>7590</v>
      </c>
      <c r="F198" s="58"/>
      <c r="G198" s="58"/>
      <c r="H198" s="58"/>
      <c r="I198" s="58"/>
      <c r="J198" s="58"/>
      <c r="K198" s="58"/>
      <c r="L198" s="58"/>
      <c r="M198" s="58"/>
      <c r="N198" s="58"/>
      <c r="O198" s="58"/>
      <c r="P198" s="58"/>
      <c r="Q198" s="58"/>
      <c r="R198" s="58"/>
    </row>
    <row r="199" spans="1:18" ht="30" x14ac:dyDescent="0.25">
      <c r="A199" s="58" t="s">
        <v>10</v>
      </c>
      <c r="B199" s="58">
        <v>137288</v>
      </c>
      <c r="C199" s="58">
        <v>7990</v>
      </c>
      <c r="D199" s="58" t="s">
        <v>2638</v>
      </c>
      <c r="E199" s="58">
        <v>7590</v>
      </c>
      <c r="F199" s="58"/>
      <c r="G199" s="58"/>
      <c r="H199" s="58"/>
      <c r="I199" s="58"/>
      <c r="J199" s="58"/>
      <c r="K199" s="58"/>
      <c r="L199" s="58"/>
      <c r="M199" s="58"/>
      <c r="N199" s="58"/>
      <c r="O199" s="58"/>
      <c r="P199" s="58"/>
      <c r="Q199" s="58"/>
      <c r="R199" s="58"/>
    </row>
    <row r="200" spans="1:18" ht="30" x14ac:dyDescent="0.25">
      <c r="A200" s="58" t="s">
        <v>10</v>
      </c>
      <c r="B200" s="58">
        <v>137289</v>
      </c>
      <c r="C200" s="58">
        <v>7990</v>
      </c>
      <c r="D200" s="58" t="s">
        <v>2638</v>
      </c>
      <c r="E200" s="58">
        <v>7590</v>
      </c>
      <c r="F200" s="58"/>
      <c r="G200" s="58"/>
      <c r="H200" s="58"/>
      <c r="I200" s="58"/>
      <c r="J200" s="58"/>
      <c r="K200" s="58"/>
      <c r="L200" s="58"/>
      <c r="M200" s="58"/>
      <c r="N200" s="58"/>
      <c r="O200" s="58"/>
      <c r="P200" s="58"/>
      <c r="Q200" s="58"/>
      <c r="R200" s="58"/>
    </row>
    <row r="201" spans="1:18" ht="30" x14ac:dyDescent="0.25">
      <c r="A201" s="58" t="s">
        <v>10</v>
      </c>
      <c r="B201" s="58">
        <v>137290</v>
      </c>
      <c r="C201" s="58">
        <v>7990</v>
      </c>
      <c r="D201" s="58" t="s">
        <v>2638</v>
      </c>
      <c r="E201" s="58">
        <v>7590</v>
      </c>
      <c r="F201" s="58"/>
      <c r="G201" s="58"/>
      <c r="H201" s="58"/>
      <c r="I201" s="58"/>
      <c r="J201" s="58"/>
      <c r="K201" s="58"/>
      <c r="L201" s="58"/>
      <c r="M201" s="58"/>
      <c r="N201" s="58"/>
      <c r="O201" s="58"/>
      <c r="P201" s="58"/>
      <c r="Q201" s="58"/>
      <c r="R201" s="58"/>
    </row>
    <row r="202" spans="1:18" ht="30" x14ac:dyDescent="0.25">
      <c r="A202" s="58" t="s">
        <v>10</v>
      </c>
      <c r="B202" s="58">
        <v>137291</v>
      </c>
      <c r="C202" s="58">
        <v>7990</v>
      </c>
      <c r="D202" s="58" t="s">
        <v>2638</v>
      </c>
      <c r="E202" s="58">
        <v>7590</v>
      </c>
      <c r="F202" s="58"/>
      <c r="G202" s="58"/>
      <c r="H202" s="58"/>
      <c r="I202" s="58"/>
      <c r="J202" s="58"/>
      <c r="K202" s="58"/>
      <c r="L202" s="58"/>
      <c r="M202" s="58"/>
      <c r="N202" s="58"/>
      <c r="O202" s="58"/>
      <c r="P202" s="58"/>
      <c r="Q202" s="58"/>
      <c r="R202" s="58"/>
    </row>
    <row r="203" spans="1:18" ht="30" x14ac:dyDescent="0.25">
      <c r="A203" s="58" t="s">
        <v>10</v>
      </c>
      <c r="B203" s="58">
        <v>137292</v>
      </c>
      <c r="C203" s="58">
        <v>7990</v>
      </c>
      <c r="D203" s="58" t="s">
        <v>2638</v>
      </c>
      <c r="E203" s="58">
        <v>7590</v>
      </c>
      <c r="F203" s="58"/>
      <c r="G203" s="58"/>
      <c r="H203" s="58"/>
      <c r="I203" s="58"/>
      <c r="J203" s="58"/>
      <c r="K203" s="58"/>
      <c r="L203" s="58"/>
      <c r="M203" s="58"/>
      <c r="N203" s="58"/>
      <c r="O203" s="58"/>
      <c r="P203" s="58"/>
      <c r="Q203" s="58"/>
      <c r="R203" s="58"/>
    </row>
    <row r="204" spans="1:18" ht="30" x14ac:dyDescent="0.25">
      <c r="A204" s="58" t="s">
        <v>10</v>
      </c>
      <c r="B204" s="58">
        <v>137293</v>
      </c>
      <c r="C204" s="58">
        <v>7990</v>
      </c>
      <c r="D204" s="58" t="s">
        <v>2638</v>
      </c>
      <c r="E204" s="58">
        <v>7590</v>
      </c>
      <c r="F204" s="58"/>
      <c r="G204" s="58"/>
      <c r="H204" s="58"/>
      <c r="I204" s="58"/>
      <c r="J204" s="58"/>
      <c r="K204" s="58"/>
      <c r="L204" s="58"/>
      <c r="M204" s="58"/>
      <c r="N204" s="58"/>
      <c r="O204" s="58"/>
      <c r="P204" s="58"/>
      <c r="Q204" s="58"/>
      <c r="R204" s="58"/>
    </row>
    <row r="205" spans="1:18" ht="30" x14ac:dyDescent="0.25">
      <c r="A205" s="58" t="s">
        <v>10</v>
      </c>
      <c r="B205" s="58">
        <v>137294</v>
      </c>
      <c r="C205" s="58">
        <v>7990</v>
      </c>
      <c r="D205" s="58" t="s">
        <v>2638</v>
      </c>
      <c r="E205" s="58">
        <v>7590</v>
      </c>
      <c r="F205" s="58"/>
      <c r="G205" s="58"/>
      <c r="H205" s="58"/>
      <c r="I205" s="58"/>
      <c r="J205" s="58"/>
      <c r="K205" s="58"/>
      <c r="L205" s="58"/>
      <c r="M205" s="58"/>
      <c r="N205" s="58"/>
      <c r="O205" s="58"/>
      <c r="P205" s="58"/>
      <c r="Q205" s="58"/>
      <c r="R205" s="58"/>
    </row>
    <row r="206" spans="1:18" ht="30" x14ac:dyDescent="0.25">
      <c r="A206" s="58" t="s">
        <v>10</v>
      </c>
      <c r="B206" s="58">
        <v>137295</v>
      </c>
      <c r="C206" s="58">
        <v>7990</v>
      </c>
      <c r="D206" s="58" t="s">
        <v>2638</v>
      </c>
      <c r="E206" s="58">
        <v>7590</v>
      </c>
      <c r="F206" s="58"/>
      <c r="G206" s="58"/>
      <c r="H206" s="58"/>
      <c r="I206" s="58"/>
      <c r="J206" s="58"/>
      <c r="K206" s="58"/>
      <c r="L206" s="58"/>
      <c r="M206" s="58"/>
      <c r="N206" s="58"/>
      <c r="O206" s="58"/>
      <c r="P206" s="58"/>
      <c r="Q206" s="58"/>
      <c r="R206" s="58"/>
    </row>
    <row r="207" spans="1:18" ht="30" x14ac:dyDescent="0.25">
      <c r="A207" s="58" t="s">
        <v>10</v>
      </c>
      <c r="B207" s="58">
        <v>137296</v>
      </c>
      <c r="C207" s="58">
        <v>7990</v>
      </c>
      <c r="D207" s="58" t="s">
        <v>2638</v>
      </c>
      <c r="E207" s="58">
        <v>7590</v>
      </c>
      <c r="F207" s="58"/>
      <c r="G207" s="58"/>
      <c r="H207" s="58"/>
      <c r="I207" s="58"/>
      <c r="J207" s="58"/>
      <c r="K207" s="58"/>
      <c r="L207" s="58"/>
      <c r="M207" s="58"/>
      <c r="N207" s="58"/>
      <c r="O207" s="58"/>
      <c r="P207" s="58"/>
      <c r="Q207" s="58"/>
      <c r="R207" s="58"/>
    </row>
    <row r="208" spans="1:18" ht="30" x14ac:dyDescent="0.25">
      <c r="A208" s="58" t="s">
        <v>10</v>
      </c>
      <c r="B208" s="58">
        <v>137297</v>
      </c>
      <c r="C208" s="58">
        <v>7990</v>
      </c>
      <c r="D208" s="58" t="s">
        <v>2638</v>
      </c>
      <c r="E208" s="58">
        <v>7590</v>
      </c>
      <c r="F208" s="58"/>
      <c r="G208" s="58"/>
      <c r="H208" s="58"/>
      <c r="I208" s="58"/>
      <c r="J208" s="58"/>
      <c r="K208" s="58"/>
      <c r="L208" s="58"/>
      <c r="M208" s="58"/>
      <c r="N208" s="58"/>
      <c r="O208" s="58"/>
      <c r="P208" s="58"/>
      <c r="Q208" s="58"/>
      <c r="R208" s="58"/>
    </row>
    <row r="209" spans="1:18" ht="30" x14ac:dyDescent="0.25">
      <c r="A209" s="58" t="s">
        <v>10</v>
      </c>
      <c r="B209" s="58">
        <v>137298</v>
      </c>
      <c r="C209" s="58">
        <v>7990</v>
      </c>
      <c r="D209" s="58" t="s">
        <v>2638</v>
      </c>
      <c r="E209" s="58">
        <v>7590</v>
      </c>
      <c r="F209" s="58"/>
      <c r="G209" s="58"/>
      <c r="H209" s="58"/>
      <c r="I209" s="58"/>
      <c r="J209" s="58"/>
      <c r="K209" s="58"/>
      <c r="L209" s="58"/>
      <c r="M209" s="58"/>
      <c r="N209" s="58"/>
      <c r="O209" s="58"/>
      <c r="P209" s="58"/>
      <c r="Q209" s="58"/>
      <c r="R209" s="58"/>
    </row>
    <row r="210" spans="1:18" ht="30" x14ac:dyDescent="0.25">
      <c r="A210" s="58" t="s">
        <v>10</v>
      </c>
      <c r="B210" s="58">
        <v>137299</v>
      </c>
      <c r="C210" s="58">
        <v>7990</v>
      </c>
      <c r="D210" s="58" t="s">
        <v>2638</v>
      </c>
      <c r="E210" s="58">
        <v>7590</v>
      </c>
      <c r="F210" s="58"/>
      <c r="G210" s="58"/>
      <c r="H210" s="58"/>
      <c r="I210" s="58"/>
      <c r="J210" s="58"/>
      <c r="K210" s="58"/>
      <c r="L210" s="58"/>
      <c r="M210" s="58"/>
      <c r="N210" s="58"/>
      <c r="O210" s="58"/>
      <c r="P210" s="58"/>
      <c r="Q210" s="58"/>
      <c r="R210" s="58"/>
    </row>
    <row r="211" spans="1:18" ht="30" x14ac:dyDescent="0.25">
      <c r="A211" s="58" t="s">
        <v>10</v>
      </c>
      <c r="B211" s="58">
        <v>137300</v>
      </c>
      <c r="C211" s="58">
        <v>7990</v>
      </c>
      <c r="D211" s="58" t="s">
        <v>2638</v>
      </c>
      <c r="E211" s="58">
        <v>7590</v>
      </c>
      <c r="F211" s="58"/>
      <c r="G211" s="58"/>
      <c r="H211" s="58"/>
      <c r="I211" s="58"/>
      <c r="J211" s="58"/>
      <c r="K211" s="58"/>
      <c r="L211" s="58"/>
      <c r="M211" s="58"/>
      <c r="N211" s="58"/>
      <c r="O211" s="58"/>
      <c r="P211" s="58"/>
      <c r="Q211" s="58"/>
      <c r="R211" s="58"/>
    </row>
    <row r="212" spans="1:18" ht="30" x14ac:dyDescent="0.25">
      <c r="A212" s="58" t="s">
        <v>10</v>
      </c>
      <c r="B212" s="58">
        <v>137301</v>
      </c>
      <c r="C212" s="58">
        <v>7990</v>
      </c>
      <c r="D212" s="58" t="s">
        <v>2638</v>
      </c>
      <c r="E212" s="58">
        <v>7590</v>
      </c>
      <c r="F212" s="58"/>
      <c r="G212" s="58"/>
      <c r="H212" s="58"/>
      <c r="I212" s="58"/>
      <c r="J212" s="58"/>
      <c r="K212" s="58"/>
      <c r="L212" s="58"/>
      <c r="M212" s="58"/>
      <c r="N212" s="58"/>
      <c r="O212" s="58"/>
      <c r="P212" s="58"/>
      <c r="Q212" s="58"/>
      <c r="R212" s="58"/>
    </row>
    <row r="213" spans="1:18" ht="30" x14ac:dyDescent="0.25">
      <c r="A213" s="58" t="s">
        <v>10</v>
      </c>
      <c r="B213" s="58">
        <v>137302</v>
      </c>
      <c r="C213" s="58">
        <v>7990</v>
      </c>
      <c r="D213" s="58" t="s">
        <v>2638</v>
      </c>
      <c r="E213" s="58">
        <v>7590</v>
      </c>
      <c r="F213" s="58"/>
      <c r="G213" s="58"/>
      <c r="H213" s="58"/>
      <c r="I213" s="58"/>
      <c r="J213" s="58"/>
      <c r="K213" s="58"/>
      <c r="L213" s="58"/>
      <c r="M213" s="58"/>
      <c r="N213" s="58"/>
      <c r="O213" s="58"/>
      <c r="P213" s="58"/>
      <c r="Q213" s="58"/>
      <c r="R213" s="58"/>
    </row>
    <row r="214" spans="1:18" ht="30" x14ac:dyDescent="0.25">
      <c r="A214" s="58" t="s">
        <v>10</v>
      </c>
      <c r="B214" s="58">
        <v>137303</v>
      </c>
      <c r="C214" s="58">
        <v>7990</v>
      </c>
      <c r="D214" s="58" t="s">
        <v>2638</v>
      </c>
      <c r="E214" s="58">
        <v>7590</v>
      </c>
      <c r="F214" s="58"/>
      <c r="G214" s="58"/>
      <c r="H214" s="58"/>
      <c r="I214" s="58"/>
      <c r="J214" s="58"/>
      <c r="K214" s="58"/>
      <c r="L214" s="58"/>
      <c r="M214" s="58"/>
      <c r="N214" s="58"/>
      <c r="O214" s="58"/>
      <c r="P214" s="58"/>
      <c r="Q214" s="58"/>
      <c r="R214" s="58"/>
    </row>
    <row r="215" spans="1:18" ht="30" x14ac:dyDescent="0.25">
      <c r="A215" s="58" t="s">
        <v>10</v>
      </c>
      <c r="B215" s="58">
        <v>137304</v>
      </c>
      <c r="C215" s="58">
        <v>7990</v>
      </c>
      <c r="D215" s="58" t="s">
        <v>2638</v>
      </c>
      <c r="E215" s="58">
        <v>7590</v>
      </c>
      <c r="F215" s="58"/>
      <c r="G215" s="58"/>
      <c r="H215" s="58"/>
      <c r="I215" s="58"/>
      <c r="J215" s="58"/>
      <c r="K215" s="58"/>
      <c r="L215" s="58"/>
      <c r="M215" s="58"/>
      <c r="N215" s="58"/>
      <c r="O215" s="58"/>
      <c r="P215" s="58"/>
      <c r="Q215" s="58"/>
      <c r="R215" s="58"/>
    </row>
    <row r="216" spans="1:18" ht="30" x14ac:dyDescent="0.25">
      <c r="A216" s="58" t="s">
        <v>10</v>
      </c>
      <c r="B216" s="58">
        <v>137305</v>
      </c>
      <c r="C216" s="58">
        <v>7990</v>
      </c>
      <c r="D216" s="58" t="s">
        <v>2638</v>
      </c>
      <c r="E216" s="58">
        <v>7590</v>
      </c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58"/>
      <c r="R216" s="58"/>
    </row>
    <row r="217" spans="1:18" ht="30" x14ac:dyDescent="0.25">
      <c r="A217" s="58" t="s">
        <v>10</v>
      </c>
      <c r="B217" s="58">
        <v>137306</v>
      </c>
      <c r="C217" s="58">
        <v>7990</v>
      </c>
      <c r="D217" s="58" t="s">
        <v>2638</v>
      </c>
      <c r="E217" s="58">
        <v>7590</v>
      </c>
      <c r="F217" s="58"/>
      <c r="G217" s="58"/>
      <c r="H217" s="58"/>
      <c r="I217" s="58"/>
      <c r="J217" s="58"/>
      <c r="K217" s="58"/>
      <c r="L217" s="58"/>
      <c r="M217" s="58"/>
      <c r="N217" s="58"/>
      <c r="O217" s="58"/>
      <c r="P217" s="58"/>
      <c r="Q217" s="58"/>
      <c r="R217" s="58"/>
    </row>
    <row r="218" spans="1:18" ht="30" x14ac:dyDescent="0.25">
      <c r="A218" s="58" t="s">
        <v>10</v>
      </c>
      <c r="B218" s="58">
        <v>137307</v>
      </c>
      <c r="C218" s="58">
        <v>7990</v>
      </c>
      <c r="D218" s="58" t="s">
        <v>2638</v>
      </c>
      <c r="E218" s="58">
        <v>7590</v>
      </c>
      <c r="F218" s="58"/>
      <c r="G218" s="58"/>
      <c r="H218" s="58"/>
      <c r="I218" s="58"/>
      <c r="J218" s="58"/>
      <c r="K218" s="58"/>
      <c r="L218" s="58"/>
      <c r="M218" s="58"/>
      <c r="N218" s="58"/>
      <c r="O218" s="58"/>
      <c r="P218" s="58"/>
      <c r="Q218" s="58"/>
      <c r="R218" s="58"/>
    </row>
    <row r="219" spans="1:18" ht="30" x14ac:dyDescent="0.25">
      <c r="A219" s="58" t="s">
        <v>10</v>
      </c>
      <c r="B219" s="58">
        <v>137308</v>
      </c>
      <c r="C219" s="58">
        <v>7990</v>
      </c>
      <c r="D219" s="58" t="s">
        <v>2638</v>
      </c>
      <c r="E219" s="58">
        <v>7590</v>
      </c>
      <c r="F219" s="58"/>
      <c r="G219" s="58"/>
      <c r="H219" s="58"/>
      <c r="I219" s="58"/>
      <c r="J219" s="58"/>
      <c r="K219" s="58"/>
      <c r="L219" s="58"/>
      <c r="M219" s="58"/>
      <c r="N219" s="58"/>
      <c r="O219" s="58"/>
      <c r="P219" s="58"/>
      <c r="Q219" s="58"/>
      <c r="R219" s="58"/>
    </row>
    <row r="220" spans="1:18" ht="30" x14ac:dyDescent="0.25">
      <c r="A220" s="58" t="s">
        <v>10</v>
      </c>
      <c r="B220" s="58">
        <v>137309</v>
      </c>
      <c r="C220" s="58">
        <v>7990</v>
      </c>
      <c r="D220" s="58" t="s">
        <v>2638</v>
      </c>
      <c r="E220" s="58">
        <v>7590</v>
      </c>
      <c r="F220" s="58"/>
      <c r="G220" s="58"/>
      <c r="H220" s="58"/>
      <c r="I220" s="58"/>
      <c r="J220" s="58"/>
      <c r="K220" s="58"/>
      <c r="L220" s="58"/>
      <c r="M220" s="58"/>
      <c r="N220" s="58"/>
      <c r="O220" s="58"/>
      <c r="P220" s="58"/>
      <c r="Q220" s="58"/>
      <c r="R220" s="58"/>
    </row>
    <row r="221" spans="1:18" ht="30" x14ac:dyDescent="0.25">
      <c r="A221" s="58" t="s">
        <v>10</v>
      </c>
      <c r="B221" s="58">
        <v>137310</v>
      </c>
      <c r="C221" s="58">
        <v>7990</v>
      </c>
      <c r="D221" s="58" t="s">
        <v>2638</v>
      </c>
      <c r="E221" s="58">
        <v>7590</v>
      </c>
      <c r="F221" s="58"/>
      <c r="G221" s="58"/>
      <c r="H221" s="58"/>
      <c r="I221" s="58"/>
      <c r="J221" s="58"/>
      <c r="K221" s="58"/>
      <c r="L221" s="58"/>
      <c r="M221" s="58"/>
      <c r="N221" s="58"/>
      <c r="O221" s="58"/>
      <c r="P221" s="58"/>
      <c r="Q221" s="58"/>
      <c r="R221" s="58"/>
    </row>
    <row r="222" spans="1:18" ht="30" x14ac:dyDescent="0.25">
      <c r="A222" s="58" t="s">
        <v>10</v>
      </c>
      <c r="B222" s="58">
        <v>137311</v>
      </c>
      <c r="C222" s="58">
        <v>7990</v>
      </c>
      <c r="D222" s="58" t="s">
        <v>2638</v>
      </c>
      <c r="E222" s="58">
        <v>7590</v>
      </c>
      <c r="F222" s="58"/>
      <c r="G222" s="58"/>
      <c r="H222" s="58"/>
      <c r="I222" s="58"/>
      <c r="J222" s="58"/>
      <c r="K222" s="58"/>
      <c r="L222" s="58"/>
      <c r="M222" s="58"/>
      <c r="N222" s="58"/>
      <c r="O222" s="58"/>
      <c r="P222" s="58"/>
      <c r="Q222" s="58"/>
      <c r="R222" s="58"/>
    </row>
    <row r="223" spans="1:18" ht="30" x14ac:dyDescent="0.25">
      <c r="A223" s="58" t="s">
        <v>10</v>
      </c>
      <c r="B223" s="58">
        <v>137312</v>
      </c>
      <c r="C223" s="58">
        <v>7990</v>
      </c>
      <c r="D223" s="58" t="s">
        <v>2638</v>
      </c>
      <c r="E223" s="58">
        <v>7590</v>
      </c>
      <c r="F223" s="58"/>
      <c r="G223" s="58"/>
      <c r="H223" s="58"/>
      <c r="I223" s="58"/>
      <c r="J223" s="58"/>
      <c r="K223" s="58"/>
      <c r="L223" s="58"/>
      <c r="M223" s="58"/>
      <c r="N223" s="58"/>
      <c r="O223" s="58"/>
      <c r="P223" s="58"/>
      <c r="Q223" s="58"/>
      <c r="R223" s="58"/>
    </row>
    <row r="224" spans="1:18" ht="30" x14ac:dyDescent="0.25">
      <c r="A224" s="58" t="s">
        <v>10</v>
      </c>
      <c r="B224" s="58">
        <v>137313</v>
      </c>
      <c r="C224" s="58">
        <v>7990</v>
      </c>
      <c r="D224" s="58" t="s">
        <v>2638</v>
      </c>
      <c r="E224" s="58">
        <v>7590</v>
      </c>
      <c r="F224" s="58"/>
      <c r="G224" s="58"/>
      <c r="H224" s="58"/>
      <c r="I224" s="58"/>
      <c r="J224" s="58"/>
      <c r="K224" s="58"/>
      <c r="L224" s="58"/>
      <c r="M224" s="58"/>
      <c r="N224" s="58"/>
      <c r="O224" s="58"/>
      <c r="P224" s="58"/>
      <c r="Q224" s="58"/>
      <c r="R224" s="58"/>
    </row>
    <row r="225" spans="1:18" ht="30" x14ac:dyDescent="0.25">
      <c r="A225" s="58" t="s">
        <v>10</v>
      </c>
      <c r="B225" s="58">
        <v>137314</v>
      </c>
      <c r="C225" s="58">
        <v>7990</v>
      </c>
      <c r="D225" s="58" t="s">
        <v>2638</v>
      </c>
      <c r="E225" s="58">
        <v>7590</v>
      </c>
      <c r="F225" s="58"/>
      <c r="G225" s="58"/>
      <c r="H225" s="58"/>
      <c r="I225" s="58"/>
      <c r="J225" s="58"/>
      <c r="K225" s="58"/>
      <c r="L225" s="58"/>
      <c r="M225" s="58"/>
      <c r="N225" s="58"/>
      <c r="O225" s="58"/>
      <c r="P225" s="58"/>
      <c r="Q225" s="58"/>
      <c r="R225" s="58"/>
    </row>
    <row r="226" spans="1:18" ht="30" x14ac:dyDescent="0.25">
      <c r="A226" s="58" t="s">
        <v>10</v>
      </c>
      <c r="B226" s="58">
        <v>137315</v>
      </c>
      <c r="C226" s="58">
        <v>7990</v>
      </c>
      <c r="D226" s="58" t="s">
        <v>2638</v>
      </c>
      <c r="E226" s="58">
        <v>7590</v>
      </c>
      <c r="F226" s="58"/>
      <c r="G226" s="58"/>
      <c r="H226" s="58"/>
      <c r="I226" s="58"/>
      <c r="J226" s="58"/>
      <c r="K226" s="58"/>
      <c r="L226" s="58"/>
      <c r="M226" s="58"/>
      <c r="N226" s="58"/>
      <c r="O226" s="58"/>
      <c r="P226" s="58"/>
      <c r="Q226" s="58"/>
      <c r="R226" s="58"/>
    </row>
    <row r="227" spans="1:18" ht="30" x14ac:dyDescent="0.25">
      <c r="A227" s="58" t="s">
        <v>10</v>
      </c>
      <c r="B227" s="58">
        <v>137316</v>
      </c>
      <c r="C227" s="58">
        <v>7990</v>
      </c>
      <c r="D227" s="58" t="s">
        <v>2638</v>
      </c>
      <c r="E227" s="58">
        <v>7590</v>
      </c>
      <c r="F227" s="58"/>
      <c r="G227" s="58"/>
      <c r="H227" s="58"/>
      <c r="I227" s="58"/>
      <c r="J227" s="58"/>
      <c r="K227" s="58"/>
      <c r="L227" s="58"/>
      <c r="M227" s="58"/>
      <c r="N227" s="58"/>
      <c r="O227" s="58"/>
      <c r="P227" s="58"/>
      <c r="Q227" s="58"/>
      <c r="R227" s="58"/>
    </row>
    <row r="228" spans="1:18" ht="30" x14ac:dyDescent="0.25">
      <c r="A228" s="58" t="s">
        <v>10</v>
      </c>
      <c r="B228" s="58">
        <v>137317</v>
      </c>
      <c r="C228" s="58">
        <v>7990</v>
      </c>
      <c r="D228" s="58" t="s">
        <v>2638</v>
      </c>
      <c r="E228" s="58">
        <v>7590</v>
      </c>
      <c r="F228" s="58"/>
      <c r="G228" s="58"/>
      <c r="H228" s="58"/>
      <c r="I228" s="58"/>
      <c r="J228" s="58"/>
      <c r="K228" s="58"/>
      <c r="L228" s="58"/>
      <c r="M228" s="58"/>
      <c r="N228" s="58"/>
      <c r="O228" s="58"/>
      <c r="P228" s="58"/>
      <c r="Q228" s="58"/>
      <c r="R228" s="58"/>
    </row>
    <row r="229" spans="1:18" ht="30" x14ac:dyDescent="0.25">
      <c r="A229" s="58" t="s">
        <v>10</v>
      </c>
      <c r="B229" s="58">
        <v>137318</v>
      </c>
      <c r="C229" s="58">
        <v>7990</v>
      </c>
      <c r="D229" s="58" t="s">
        <v>2638</v>
      </c>
      <c r="E229" s="58">
        <v>7590</v>
      </c>
      <c r="F229" s="58"/>
      <c r="G229" s="58"/>
      <c r="H229" s="58"/>
      <c r="I229" s="58"/>
      <c r="J229" s="58"/>
      <c r="K229" s="58"/>
      <c r="L229" s="58"/>
      <c r="M229" s="58"/>
      <c r="N229" s="58"/>
      <c r="O229" s="58"/>
      <c r="P229" s="58"/>
      <c r="Q229" s="58"/>
      <c r="R229" s="58"/>
    </row>
    <row r="230" spans="1:18" ht="30" x14ac:dyDescent="0.25">
      <c r="A230" s="58" t="s">
        <v>10</v>
      </c>
      <c r="B230" s="58">
        <v>137319</v>
      </c>
      <c r="C230" s="58">
        <v>7990</v>
      </c>
      <c r="D230" s="58" t="s">
        <v>2638</v>
      </c>
      <c r="E230" s="58">
        <v>7590</v>
      </c>
      <c r="F230" s="58"/>
      <c r="G230" s="58"/>
      <c r="H230" s="58"/>
      <c r="I230" s="58"/>
      <c r="J230" s="58"/>
      <c r="K230" s="58"/>
      <c r="L230" s="58"/>
      <c r="M230" s="58"/>
      <c r="N230" s="58"/>
      <c r="O230" s="58"/>
      <c r="P230" s="58"/>
      <c r="Q230" s="58"/>
      <c r="R230" s="58"/>
    </row>
    <row r="231" spans="1:18" ht="30" x14ac:dyDescent="0.25">
      <c r="A231" s="58" t="s">
        <v>10</v>
      </c>
      <c r="B231" s="58">
        <v>137320</v>
      </c>
      <c r="C231" s="58">
        <v>7990</v>
      </c>
      <c r="D231" s="58" t="s">
        <v>2638</v>
      </c>
      <c r="E231" s="58">
        <v>7590</v>
      </c>
      <c r="F231" s="58"/>
      <c r="G231" s="58"/>
      <c r="H231" s="58"/>
      <c r="I231" s="58"/>
      <c r="J231" s="58"/>
      <c r="K231" s="58"/>
      <c r="L231" s="58"/>
      <c r="M231" s="58"/>
      <c r="N231" s="58"/>
      <c r="O231" s="58"/>
      <c r="P231" s="58"/>
      <c r="Q231" s="58"/>
      <c r="R231" s="58"/>
    </row>
    <row r="232" spans="1:18" ht="30" x14ac:dyDescent="0.25">
      <c r="A232" s="58" t="s">
        <v>10</v>
      </c>
      <c r="B232" s="58">
        <v>137321</v>
      </c>
      <c r="C232" s="58">
        <v>7990</v>
      </c>
      <c r="D232" s="58" t="s">
        <v>2638</v>
      </c>
      <c r="E232" s="58">
        <v>7590</v>
      </c>
      <c r="F232" s="58"/>
      <c r="G232" s="58"/>
      <c r="H232" s="58"/>
      <c r="I232" s="58"/>
      <c r="J232" s="58"/>
      <c r="K232" s="58"/>
      <c r="L232" s="58"/>
      <c r="M232" s="58"/>
      <c r="N232" s="58"/>
      <c r="O232" s="58"/>
      <c r="P232" s="58"/>
      <c r="Q232" s="58"/>
      <c r="R232" s="58"/>
    </row>
    <row r="233" spans="1:18" ht="30" x14ac:dyDescent="0.25">
      <c r="A233" s="58" t="s">
        <v>10</v>
      </c>
      <c r="B233" s="58">
        <v>137322</v>
      </c>
      <c r="C233" s="58">
        <v>7990</v>
      </c>
      <c r="D233" s="58" t="s">
        <v>2638</v>
      </c>
      <c r="E233" s="58">
        <v>7590</v>
      </c>
      <c r="F233" s="58"/>
      <c r="G233" s="58"/>
      <c r="H233" s="58"/>
      <c r="I233" s="58"/>
      <c r="J233" s="58"/>
      <c r="K233" s="58"/>
      <c r="L233" s="58"/>
      <c r="M233" s="58"/>
      <c r="N233" s="58"/>
      <c r="O233" s="58"/>
      <c r="P233" s="58"/>
      <c r="Q233" s="58"/>
      <c r="R233" s="58"/>
    </row>
    <row r="234" spans="1:18" ht="30" x14ac:dyDescent="0.25">
      <c r="A234" s="58" t="s">
        <v>10</v>
      </c>
      <c r="B234" s="58">
        <v>137323</v>
      </c>
      <c r="C234" s="58">
        <v>7990</v>
      </c>
      <c r="D234" s="58" t="s">
        <v>2638</v>
      </c>
      <c r="E234" s="58">
        <v>7590</v>
      </c>
      <c r="F234" s="58"/>
      <c r="G234" s="58"/>
      <c r="H234" s="58"/>
      <c r="I234" s="58"/>
      <c r="J234" s="58"/>
      <c r="K234" s="58"/>
      <c r="L234" s="58"/>
      <c r="M234" s="58"/>
      <c r="N234" s="58"/>
      <c r="O234" s="58"/>
      <c r="P234" s="58"/>
      <c r="Q234" s="58"/>
      <c r="R234" s="58"/>
    </row>
    <row r="235" spans="1:18" ht="30" x14ac:dyDescent="0.25">
      <c r="A235" s="58" t="s">
        <v>10</v>
      </c>
      <c r="B235" s="58">
        <v>137324</v>
      </c>
      <c r="C235" s="58">
        <v>7990</v>
      </c>
      <c r="D235" s="58" t="s">
        <v>2638</v>
      </c>
      <c r="E235" s="58">
        <v>7590</v>
      </c>
      <c r="F235" s="58"/>
      <c r="G235" s="58"/>
      <c r="H235" s="58"/>
      <c r="I235" s="58"/>
      <c r="J235" s="58"/>
      <c r="K235" s="58"/>
      <c r="L235" s="58"/>
      <c r="M235" s="58"/>
      <c r="N235" s="58"/>
      <c r="O235" s="58"/>
      <c r="P235" s="58"/>
      <c r="Q235" s="58"/>
      <c r="R235" s="58"/>
    </row>
    <row r="236" spans="1:18" ht="30" x14ac:dyDescent="0.25">
      <c r="A236" s="58" t="s">
        <v>10</v>
      </c>
      <c r="B236" s="58">
        <v>137325</v>
      </c>
      <c r="C236" s="58">
        <v>7990</v>
      </c>
      <c r="D236" s="58" t="s">
        <v>2638</v>
      </c>
      <c r="E236" s="58">
        <v>7590</v>
      </c>
      <c r="F236" s="58"/>
      <c r="G236" s="58"/>
      <c r="H236" s="58"/>
      <c r="I236" s="58"/>
      <c r="J236" s="58"/>
      <c r="K236" s="58"/>
      <c r="L236" s="58"/>
      <c r="M236" s="58"/>
      <c r="N236" s="58"/>
      <c r="O236" s="58"/>
      <c r="P236" s="58"/>
      <c r="Q236" s="58"/>
      <c r="R236" s="58"/>
    </row>
    <row r="237" spans="1:18" ht="30" x14ac:dyDescent="0.25">
      <c r="A237" s="58" t="s">
        <v>10</v>
      </c>
      <c r="B237" s="58">
        <v>137326</v>
      </c>
      <c r="C237" s="58">
        <v>7990</v>
      </c>
      <c r="D237" s="58" t="s">
        <v>2638</v>
      </c>
      <c r="E237" s="58">
        <v>7590</v>
      </c>
      <c r="F237" s="58"/>
      <c r="G237" s="58"/>
      <c r="H237" s="58"/>
      <c r="I237" s="58"/>
      <c r="J237" s="58"/>
      <c r="K237" s="58"/>
      <c r="L237" s="58"/>
      <c r="M237" s="58"/>
      <c r="N237" s="58"/>
      <c r="O237" s="58"/>
      <c r="P237" s="58"/>
      <c r="Q237" s="58"/>
      <c r="R237" s="58"/>
    </row>
    <row r="238" spans="1:18" ht="30" x14ac:dyDescent="0.25">
      <c r="A238" s="58" t="s">
        <v>10</v>
      </c>
      <c r="B238" s="58">
        <v>137327</v>
      </c>
      <c r="C238" s="58">
        <v>7990</v>
      </c>
      <c r="D238" s="58" t="s">
        <v>2638</v>
      </c>
      <c r="E238" s="58">
        <v>7590</v>
      </c>
      <c r="F238" s="58"/>
      <c r="G238" s="58"/>
      <c r="H238" s="58"/>
      <c r="I238" s="58"/>
      <c r="J238" s="58"/>
      <c r="K238" s="58"/>
      <c r="L238" s="58"/>
      <c r="M238" s="58"/>
      <c r="N238" s="58"/>
      <c r="O238" s="58"/>
      <c r="P238" s="58"/>
      <c r="Q238" s="58"/>
      <c r="R238" s="58"/>
    </row>
    <row r="239" spans="1:18" ht="30" x14ac:dyDescent="0.25">
      <c r="A239" s="58" t="s">
        <v>10</v>
      </c>
      <c r="B239" s="58">
        <v>137328</v>
      </c>
      <c r="C239" s="58">
        <v>7990</v>
      </c>
      <c r="D239" s="58" t="s">
        <v>2638</v>
      </c>
      <c r="E239" s="58">
        <v>7590</v>
      </c>
      <c r="F239" s="58"/>
      <c r="G239" s="58"/>
      <c r="H239" s="58"/>
      <c r="I239" s="58"/>
      <c r="J239" s="58"/>
      <c r="K239" s="58"/>
      <c r="L239" s="58"/>
      <c r="M239" s="58"/>
      <c r="N239" s="58"/>
      <c r="O239" s="58"/>
      <c r="P239" s="58"/>
      <c r="Q239" s="58"/>
      <c r="R239" s="58"/>
    </row>
    <row r="240" spans="1:18" ht="30" x14ac:dyDescent="0.25">
      <c r="A240" s="58" t="s">
        <v>10</v>
      </c>
      <c r="B240" s="58">
        <v>137329</v>
      </c>
      <c r="C240" s="58">
        <v>7990</v>
      </c>
      <c r="D240" s="58" t="s">
        <v>2638</v>
      </c>
      <c r="E240" s="58">
        <v>7590</v>
      </c>
      <c r="F240" s="58"/>
      <c r="G240" s="58"/>
      <c r="H240" s="58"/>
      <c r="I240" s="58"/>
      <c r="J240" s="58"/>
      <c r="K240" s="58"/>
      <c r="L240" s="58"/>
      <c r="M240" s="58"/>
      <c r="N240" s="58"/>
      <c r="O240" s="58"/>
      <c r="P240" s="58"/>
      <c r="Q240" s="58"/>
      <c r="R240" s="58"/>
    </row>
    <row r="241" spans="1:18" ht="30" x14ac:dyDescent="0.25">
      <c r="A241" s="58" t="s">
        <v>10</v>
      </c>
      <c r="B241" s="58">
        <v>137330</v>
      </c>
      <c r="C241" s="58">
        <v>7990</v>
      </c>
      <c r="D241" s="58" t="s">
        <v>2638</v>
      </c>
      <c r="E241" s="58">
        <v>7590</v>
      </c>
      <c r="F241" s="58"/>
      <c r="G241" s="58"/>
      <c r="H241" s="58"/>
      <c r="I241" s="58"/>
      <c r="J241" s="58"/>
      <c r="K241" s="58"/>
      <c r="L241" s="58"/>
      <c r="M241" s="58"/>
      <c r="N241" s="58"/>
      <c r="O241" s="58"/>
      <c r="P241" s="58"/>
      <c r="Q241" s="58"/>
      <c r="R241" s="58"/>
    </row>
    <row r="242" spans="1:18" x14ac:dyDescent="0.25">
      <c r="A242" s="58" t="s">
        <v>10</v>
      </c>
      <c r="B242" s="58">
        <v>137332</v>
      </c>
      <c r="C242" s="58" t="s">
        <v>2579</v>
      </c>
      <c r="D242" s="58"/>
      <c r="E242" s="58" t="s">
        <v>2692</v>
      </c>
      <c r="F242" s="58"/>
      <c r="G242" s="58"/>
      <c r="H242" s="58"/>
      <c r="I242" s="58"/>
      <c r="J242" s="58"/>
      <c r="K242" s="58"/>
      <c r="L242" s="58"/>
      <c r="M242" s="58"/>
      <c r="N242" s="58"/>
      <c r="O242" s="58"/>
      <c r="P242" s="58"/>
      <c r="Q242" s="58"/>
      <c r="R242" s="58"/>
    </row>
    <row r="243" spans="1:18" x14ac:dyDescent="0.25">
      <c r="A243" s="58" t="s">
        <v>10</v>
      </c>
      <c r="B243" s="58">
        <v>137333</v>
      </c>
      <c r="C243" s="58" t="s">
        <v>2579</v>
      </c>
      <c r="D243" s="58"/>
      <c r="E243" s="58" t="s">
        <v>2692</v>
      </c>
      <c r="F243" s="58"/>
      <c r="G243" s="58"/>
      <c r="H243" s="58"/>
      <c r="I243" s="58"/>
      <c r="J243" s="58"/>
      <c r="K243" s="58"/>
      <c r="L243" s="58"/>
      <c r="M243" s="58"/>
      <c r="N243" s="58"/>
      <c r="O243" s="58"/>
      <c r="P243" s="58"/>
      <c r="Q243" s="58"/>
      <c r="R243" s="58"/>
    </row>
    <row r="244" spans="1:18" x14ac:dyDescent="0.25">
      <c r="A244" s="58" t="s">
        <v>10</v>
      </c>
      <c r="B244" s="58">
        <v>137334</v>
      </c>
      <c r="C244" s="58" t="s">
        <v>2579</v>
      </c>
      <c r="D244" s="58"/>
      <c r="E244" s="58" t="s">
        <v>2692</v>
      </c>
      <c r="F244" s="58"/>
      <c r="G244" s="58"/>
      <c r="H244" s="58"/>
      <c r="I244" s="58"/>
      <c r="J244" s="58"/>
      <c r="K244" s="58"/>
      <c r="L244" s="58"/>
      <c r="M244" s="58"/>
      <c r="N244" s="58"/>
      <c r="O244" s="58"/>
      <c r="P244" s="58"/>
      <c r="Q244" s="58"/>
      <c r="R244" s="58"/>
    </row>
    <row r="245" spans="1:18" x14ac:dyDescent="0.25">
      <c r="A245" s="58" t="s">
        <v>10</v>
      </c>
      <c r="B245" s="58">
        <v>137335</v>
      </c>
      <c r="C245" s="58" t="s">
        <v>2579</v>
      </c>
      <c r="D245" s="58"/>
      <c r="E245" s="58" t="s">
        <v>2692</v>
      </c>
      <c r="F245" s="58"/>
      <c r="G245" s="58"/>
      <c r="H245" s="58"/>
      <c r="I245" s="58"/>
      <c r="J245" s="58"/>
      <c r="K245" s="58"/>
      <c r="L245" s="58"/>
      <c r="M245" s="58"/>
      <c r="N245" s="58"/>
      <c r="O245" s="58"/>
      <c r="P245" s="58"/>
      <c r="Q245" s="58"/>
      <c r="R245" s="58"/>
    </row>
    <row r="246" spans="1:18" x14ac:dyDescent="0.25">
      <c r="A246" s="58" t="s">
        <v>10</v>
      </c>
      <c r="B246" s="58">
        <v>137336</v>
      </c>
      <c r="C246" s="58" t="s">
        <v>2579</v>
      </c>
      <c r="D246" s="58"/>
      <c r="E246" s="58" t="s">
        <v>2692</v>
      </c>
      <c r="F246" s="58"/>
      <c r="G246" s="58"/>
      <c r="H246" s="58"/>
      <c r="I246" s="58"/>
      <c r="J246" s="58"/>
      <c r="K246" s="58"/>
      <c r="L246" s="58"/>
      <c r="M246" s="58"/>
      <c r="N246" s="58"/>
      <c r="O246" s="58"/>
      <c r="P246" s="58"/>
      <c r="Q246" s="58"/>
      <c r="R246" s="58"/>
    </row>
    <row r="247" spans="1:18" x14ac:dyDescent="0.25">
      <c r="A247" s="58" t="s">
        <v>10</v>
      </c>
      <c r="B247" s="58">
        <v>137337</v>
      </c>
      <c r="C247" s="58" t="s">
        <v>2579</v>
      </c>
      <c r="D247" s="58"/>
      <c r="E247" s="58" t="s">
        <v>2692</v>
      </c>
      <c r="F247" s="58"/>
      <c r="G247" s="58"/>
      <c r="H247" s="58"/>
      <c r="I247" s="58"/>
      <c r="J247" s="58"/>
      <c r="K247" s="58"/>
      <c r="L247" s="58"/>
      <c r="M247" s="58"/>
      <c r="N247" s="58"/>
      <c r="O247" s="58"/>
      <c r="P247" s="58"/>
      <c r="Q247" s="58"/>
      <c r="R247" s="58"/>
    </row>
    <row r="248" spans="1:18" x14ac:dyDescent="0.25">
      <c r="A248" s="58" t="s">
        <v>10</v>
      </c>
      <c r="B248" s="58">
        <v>137338</v>
      </c>
      <c r="C248" s="58" t="s">
        <v>2579</v>
      </c>
      <c r="D248" s="58"/>
      <c r="E248" s="58" t="s">
        <v>2692</v>
      </c>
      <c r="F248" s="58"/>
      <c r="G248" s="58"/>
      <c r="H248" s="58"/>
      <c r="I248" s="58"/>
      <c r="J248" s="58"/>
      <c r="K248" s="58"/>
      <c r="L248" s="58"/>
      <c r="M248" s="58"/>
      <c r="N248" s="58"/>
      <c r="O248" s="58"/>
      <c r="P248" s="58"/>
      <c r="Q248" s="58"/>
      <c r="R248" s="58"/>
    </row>
    <row r="249" spans="1:18" x14ac:dyDescent="0.25">
      <c r="A249" s="58" t="s">
        <v>10</v>
      </c>
      <c r="B249" s="58">
        <v>137339</v>
      </c>
      <c r="C249" s="58" t="s">
        <v>2579</v>
      </c>
      <c r="D249" s="58"/>
      <c r="E249" s="58" t="s">
        <v>2692</v>
      </c>
      <c r="F249" s="58"/>
      <c r="G249" s="58"/>
      <c r="H249" s="58"/>
      <c r="I249" s="58"/>
      <c r="J249" s="58"/>
      <c r="K249" s="58"/>
      <c r="L249" s="58"/>
      <c r="M249" s="58"/>
      <c r="N249" s="58"/>
      <c r="O249" s="58"/>
      <c r="P249" s="58"/>
      <c r="Q249" s="58"/>
      <c r="R249" s="58"/>
    </row>
    <row r="250" spans="1:18" x14ac:dyDescent="0.25">
      <c r="A250" s="58" t="s">
        <v>10</v>
      </c>
      <c r="B250" s="58">
        <v>137340</v>
      </c>
      <c r="C250" s="58" t="s">
        <v>2579</v>
      </c>
      <c r="D250" s="58"/>
      <c r="E250" s="58" t="s">
        <v>2692</v>
      </c>
      <c r="F250" s="58"/>
      <c r="G250" s="58"/>
      <c r="H250" s="58"/>
      <c r="I250" s="58"/>
      <c r="J250" s="58"/>
      <c r="K250" s="58"/>
      <c r="L250" s="58"/>
      <c r="M250" s="58"/>
      <c r="N250" s="58"/>
      <c r="O250" s="58"/>
      <c r="P250" s="58"/>
      <c r="Q250" s="58"/>
      <c r="R250" s="58"/>
    </row>
    <row r="251" spans="1:18" x14ac:dyDescent="0.25">
      <c r="A251" s="58" t="s">
        <v>10</v>
      </c>
      <c r="B251" s="58">
        <v>137341</v>
      </c>
      <c r="C251" s="58" t="s">
        <v>2579</v>
      </c>
      <c r="D251" s="58"/>
      <c r="E251" s="58" t="s">
        <v>2692</v>
      </c>
      <c r="F251" s="58"/>
      <c r="G251" s="58"/>
      <c r="H251" s="58"/>
      <c r="I251" s="58"/>
      <c r="J251" s="58"/>
      <c r="K251" s="58"/>
      <c r="L251" s="58"/>
      <c r="M251" s="58"/>
      <c r="N251" s="58"/>
      <c r="O251" s="58"/>
      <c r="P251" s="58"/>
      <c r="Q251" s="58"/>
      <c r="R251" s="58"/>
    </row>
    <row r="252" spans="1:18" x14ac:dyDescent="0.25">
      <c r="A252" s="58" t="s">
        <v>10</v>
      </c>
      <c r="B252" s="58">
        <v>137342</v>
      </c>
      <c r="C252" s="58" t="s">
        <v>2579</v>
      </c>
      <c r="D252" s="58"/>
      <c r="E252" s="58" t="s">
        <v>2692</v>
      </c>
      <c r="F252" s="58"/>
      <c r="G252" s="58"/>
      <c r="H252" s="58"/>
      <c r="I252" s="58"/>
      <c r="J252" s="58"/>
      <c r="K252" s="58"/>
      <c r="L252" s="58"/>
      <c r="M252" s="58"/>
      <c r="N252" s="58"/>
      <c r="O252" s="58"/>
      <c r="P252" s="58"/>
      <c r="Q252" s="58"/>
      <c r="R252" s="58"/>
    </row>
    <row r="253" spans="1:18" x14ac:dyDescent="0.25">
      <c r="A253" s="58" t="s">
        <v>10</v>
      </c>
      <c r="B253" s="58">
        <v>137343</v>
      </c>
      <c r="C253" s="58" t="s">
        <v>2579</v>
      </c>
      <c r="D253" s="58"/>
      <c r="E253" s="58" t="s">
        <v>2692</v>
      </c>
      <c r="F253" s="58"/>
      <c r="G253" s="58"/>
      <c r="H253" s="58"/>
      <c r="I253" s="58"/>
      <c r="J253" s="58"/>
      <c r="K253" s="58"/>
      <c r="L253" s="58"/>
      <c r="M253" s="58"/>
      <c r="N253" s="58"/>
      <c r="O253" s="58"/>
      <c r="P253" s="58"/>
      <c r="Q253" s="58"/>
      <c r="R253" s="58"/>
    </row>
    <row r="254" spans="1:18" x14ac:dyDescent="0.25">
      <c r="A254" s="58" t="s">
        <v>10</v>
      </c>
      <c r="B254" s="58">
        <v>137344</v>
      </c>
      <c r="C254" s="58" t="s">
        <v>2579</v>
      </c>
      <c r="D254" s="58"/>
      <c r="E254" s="58" t="s">
        <v>2692</v>
      </c>
      <c r="F254" s="58"/>
      <c r="G254" s="58"/>
      <c r="H254" s="58"/>
      <c r="I254" s="58"/>
      <c r="J254" s="58"/>
      <c r="K254" s="58"/>
      <c r="L254" s="58"/>
      <c r="M254" s="58"/>
      <c r="N254" s="58"/>
      <c r="O254" s="58"/>
      <c r="P254" s="58"/>
      <c r="Q254" s="58"/>
      <c r="R254" s="58"/>
    </row>
    <row r="255" spans="1:18" x14ac:dyDescent="0.25">
      <c r="A255" s="58" t="s">
        <v>10</v>
      </c>
      <c r="B255" s="58">
        <v>137345</v>
      </c>
      <c r="C255" s="58" t="s">
        <v>2579</v>
      </c>
      <c r="D255" s="58"/>
      <c r="E255" s="58" t="s">
        <v>2692</v>
      </c>
      <c r="F255" s="58"/>
      <c r="G255" s="58"/>
      <c r="H255" s="58"/>
      <c r="I255" s="58"/>
      <c r="J255" s="58"/>
      <c r="K255" s="58"/>
      <c r="L255" s="58"/>
      <c r="M255" s="58"/>
      <c r="N255" s="58"/>
      <c r="O255" s="58"/>
      <c r="P255" s="58"/>
      <c r="Q255" s="58"/>
      <c r="R255" s="58"/>
    </row>
    <row r="256" spans="1:18" x14ac:dyDescent="0.25">
      <c r="A256" s="58" t="s">
        <v>10</v>
      </c>
      <c r="B256" s="58">
        <v>137346</v>
      </c>
      <c r="C256" s="58" t="s">
        <v>2579</v>
      </c>
      <c r="D256" s="58"/>
      <c r="E256" s="58" t="s">
        <v>2692</v>
      </c>
      <c r="F256" s="58"/>
      <c r="G256" s="58"/>
      <c r="H256" s="58"/>
      <c r="I256" s="58"/>
      <c r="J256" s="58"/>
      <c r="K256" s="58"/>
      <c r="L256" s="58"/>
      <c r="M256" s="58"/>
      <c r="N256" s="58"/>
      <c r="O256" s="58"/>
      <c r="P256" s="58"/>
      <c r="Q256" s="58"/>
      <c r="R256" s="58"/>
    </row>
    <row r="257" spans="1:18" x14ac:dyDescent="0.25">
      <c r="A257" s="58" t="s">
        <v>10</v>
      </c>
      <c r="B257" s="58">
        <v>137347</v>
      </c>
      <c r="C257" s="58" t="s">
        <v>2579</v>
      </c>
      <c r="D257" s="58"/>
      <c r="E257" s="58" t="s">
        <v>2692</v>
      </c>
      <c r="F257" s="58"/>
      <c r="G257" s="58"/>
      <c r="H257" s="58"/>
      <c r="I257" s="58"/>
      <c r="J257" s="58"/>
      <c r="K257" s="58"/>
      <c r="L257" s="58"/>
      <c r="M257" s="58"/>
      <c r="N257" s="58"/>
      <c r="O257" s="58"/>
      <c r="P257" s="58"/>
      <c r="Q257" s="58"/>
      <c r="R257" s="58"/>
    </row>
    <row r="258" spans="1:18" x14ac:dyDescent="0.25">
      <c r="A258" s="58" t="s">
        <v>10</v>
      </c>
      <c r="B258" s="58">
        <v>137348</v>
      </c>
      <c r="C258" s="58" t="s">
        <v>2579</v>
      </c>
      <c r="D258" s="58"/>
      <c r="E258" s="58" t="s">
        <v>2692</v>
      </c>
      <c r="F258" s="58"/>
      <c r="G258" s="58"/>
      <c r="H258" s="58"/>
      <c r="I258" s="58"/>
      <c r="J258" s="58"/>
      <c r="K258" s="58"/>
      <c r="L258" s="58"/>
      <c r="M258" s="58"/>
      <c r="N258" s="58"/>
      <c r="O258" s="58"/>
      <c r="P258" s="58"/>
      <c r="Q258" s="58"/>
      <c r="R258" s="58"/>
    </row>
    <row r="259" spans="1:18" x14ac:dyDescent="0.25">
      <c r="A259" s="58" t="s">
        <v>10</v>
      </c>
      <c r="B259" s="58">
        <v>137349</v>
      </c>
      <c r="C259" s="58" t="s">
        <v>2579</v>
      </c>
      <c r="D259" s="58"/>
      <c r="E259" s="58" t="s">
        <v>2692</v>
      </c>
      <c r="F259" s="58"/>
      <c r="G259" s="58"/>
      <c r="H259" s="58"/>
      <c r="I259" s="58"/>
      <c r="J259" s="58"/>
      <c r="K259" s="58"/>
      <c r="L259" s="58"/>
      <c r="M259" s="58"/>
      <c r="N259" s="58"/>
      <c r="O259" s="58"/>
      <c r="P259" s="58"/>
      <c r="Q259" s="58"/>
      <c r="R259" s="58"/>
    </row>
    <row r="260" spans="1:18" x14ac:dyDescent="0.25">
      <c r="A260" s="58" t="s">
        <v>10</v>
      </c>
      <c r="B260" s="58">
        <v>137350</v>
      </c>
      <c r="C260" s="58" t="s">
        <v>2579</v>
      </c>
      <c r="D260" s="58"/>
      <c r="E260" s="58" t="s">
        <v>2692</v>
      </c>
      <c r="F260" s="58"/>
      <c r="G260" s="58"/>
      <c r="H260" s="58"/>
      <c r="I260" s="58"/>
      <c r="J260" s="58"/>
      <c r="K260" s="58"/>
      <c r="L260" s="58"/>
      <c r="M260" s="58"/>
      <c r="N260" s="58"/>
      <c r="O260" s="58"/>
      <c r="P260" s="58"/>
      <c r="Q260" s="58"/>
      <c r="R260" s="58"/>
    </row>
    <row r="261" spans="1:18" x14ac:dyDescent="0.25">
      <c r="A261" s="58" t="s">
        <v>10</v>
      </c>
      <c r="B261" s="58">
        <v>257427</v>
      </c>
      <c r="C261" s="58" t="s">
        <v>2579</v>
      </c>
      <c r="D261" s="58"/>
      <c r="E261" s="58" t="s">
        <v>2692</v>
      </c>
      <c r="F261" s="58"/>
      <c r="G261" s="58"/>
      <c r="H261" s="58"/>
      <c r="I261" s="58"/>
      <c r="J261" s="58"/>
      <c r="K261" s="58"/>
      <c r="L261" s="58"/>
      <c r="M261" s="58"/>
      <c r="N261" s="58"/>
      <c r="O261" s="58"/>
      <c r="P261" s="58"/>
      <c r="Q261" s="58"/>
      <c r="R261" s="58"/>
    </row>
    <row r="262" spans="1:18" x14ac:dyDescent="0.25">
      <c r="A262" s="58" t="s">
        <v>10</v>
      </c>
      <c r="B262" s="58">
        <v>137351</v>
      </c>
      <c r="C262" s="58" t="s">
        <v>2579</v>
      </c>
      <c r="D262" s="58"/>
      <c r="E262" s="58" t="s">
        <v>2692</v>
      </c>
      <c r="F262" s="58"/>
      <c r="G262" s="58"/>
      <c r="H262" s="58"/>
      <c r="I262" s="58"/>
      <c r="J262" s="58"/>
      <c r="K262" s="58"/>
      <c r="L262" s="58"/>
      <c r="M262" s="58"/>
      <c r="N262" s="58"/>
      <c r="O262" s="58"/>
      <c r="P262" s="58"/>
      <c r="Q262" s="58"/>
      <c r="R262" s="58"/>
    </row>
    <row r="263" spans="1:18" x14ac:dyDescent="0.25">
      <c r="A263" s="58" t="s">
        <v>10</v>
      </c>
      <c r="B263" s="58">
        <v>137352</v>
      </c>
      <c r="C263" s="58" t="s">
        <v>2579</v>
      </c>
      <c r="D263" s="58"/>
      <c r="E263" s="58" t="s">
        <v>2692</v>
      </c>
      <c r="F263" s="58"/>
      <c r="G263" s="58"/>
      <c r="H263" s="58"/>
      <c r="I263" s="58"/>
      <c r="J263" s="58"/>
      <c r="K263" s="58"/>
      <c r="L263" s="58"/>
      <c r="M263" s="58"/>
      <c r="N263" s="58"/>
      <c r="O263" s="58"/>
      <c r="P263" s="58"/>
      <c r="Q263" s="58"/>
      <c r="R263" s="58"/>
    </row>
    <row r="264" spans="1:18" x14ac:dyDescent="0.25">
      <c r="A264" s="58" t="s">
        <v>10</v>
      </c>
      <c r="B264" s="58">
        <v>137353</v>
      </c>
      <c r="C264" s="58" t="s">
        <v>2579</v>
      </c>
      <c r="D264" s="58"/>
      <c r="E264" s="58" t="s">
        <v>2692</v>
      </c>
      <c r="F264" s="58"/>
      <c r="G264" s="58"/>
      <c r="H264" s="58"/>
      <c r="I264" s="58"/>
      <c r="J264" s="58"/>
      <c r="K264" s="58"/>
      <c r="L264" s="58"/>
      <c r="M264" s="58"/>
      <c r="N264" s="58"/>
      <c r="O264" s="58"/>
      <c r="P264" s="58"/>
      <c r="Q264" s="58"/>
      <c r="R264" s="58"/>
    </row>
    <row r="265" spans="1:18" x14ac:dyDescent="0.25">
      <c r="A265" s="58" t="s">
        <v>10</v>
      </c>
      <c r="B265" s="58">
        <v>137354</v>
      </c>
      <c r="C265" s="58" t="s">
        <v>2579</v>
      </c>
      <c r="D265" s="58"/>
      <c r="E265" s="58" t="s">
        <v>2692</v>
      </c>
      <c r="F265" s="58"/>
      <c r="G265" s="58"/>
      <c r="H265" s="58"/>
      <c r="I265" s="58"/>
      <c r="J265" s="58"/>
      <c r="K265" s="58"/>
      <c r="L265" s="58"/>
      <c r="M265" s="58"/>
      <c r="N265" s="58"/>
      <c r="O265" s="58"/>
      <c r="P265" s="58"/>
      <c r="Q265" s="58"/>
      <c r="R265" s="58"/>
    </row>
    <row r="266" spans="1:18" x14ac:dyDescent="0.25">
      <c r="A266" s="58" t="s">
        <v>10</v>
      </c>
      <c r="B266" s="58">
        <v>137355</v>
      </c>
      <c r="C266" s="58" t="s">
        <v>2579</v>
      </c>
      <c r="D266" s="58"/>
      <c r="E266" s="58" t="s">
        <v>2692</v>
      </c>
      <c r="F266" s="58"/>
      <c r="G266" s="58"/>
      <c r="H266" s="58"/>
      <c r="I266" s="58"/>
      <c r="J266" s="58"/>
      <c r="K266" s="58"/>
      <c r="L266" s="58"/>
      <c r="M266" s="58"/>
      <c r="N266" s="58"/>
      <c r="O266" s="58"/>
      <c r="P266" s="58"/>
      <c r="Q266" s="58"/>
      <c r="R266" s="58"/>
    </row>
    <row r="267" spans="1:18" x14ac:dyDescent="0.25">
      <c r="A267" s="58" t="s">
        <v>10</v>
      </c>
      <c r="B267" s="58">
        <v>137356</v>
      </c>
      <c r="C267" s="58" t="s">
        <v>2579</v>
      </c>
      <c r="D267" s="58"/>
      <c r="E267" s="58" t="s">
        <v>2692</v>
      </c>
      <c r="F267" s="58"/>
      <c r="G267" s="58"/>
      <c r="H267" s="58"/>
      <c r="I267" s="58"/>
      <c r="J267" s="58"/>
      <c r="K267" s="58"/>
      <c r="L267" s="58"/>
      <c r="M267" s="58"/>
      <c r="N267" s="58"/>
      <c r="O267" s="58"/>
      <c r="P267" s="58"/>
      <c r="Q267" s="58"/>
      <c r="R267" s="58"/>
    </row>
    <row r="268" spans="1:18" x14ac:dyDescent="0.25">
      <c r="A268" s="58" t="s">
        <v>10</v>
      </c>
      <c r="B268" s="58">
        <v>137357</v>
      </c>
      <c r="C268" s="58" t="s">
        <v>2579</v>
      </c>
      <c r="D268" s="58"/>
      <c r="E268" s="58" t="s">
        <v>2692</v>
      </c>
      <c r="F268" s="58"/>
      <c r="G268" s="58"/>
      <c r="H268" s="58"/>
      <c r="I268" s="58"/>
      <c r="J268" s="58"/>
      <c r="K268" s="58"/>
      <c r="L268" s="58"/>
      <c r="M268" s="58"/>
      <c r="N268" s="58"/>
      <c r="O268" s="58"/>
      <c r="P268" s="58"/>
      <c r="Q268" s="58"/>
      <c r="R268" s="58"/>
    </row>
    <row r="269" spans="1:18" x14ac:dyDescent="0.25">
      <c r="A269" s="58" t="s">
        <v>10</v>
      </c>
      <c r="B269" s="58">
        <v>137358</v>
      </c>
      <c r="C269" s="58" t="s">
        <v>2579</v>
      </c>
      <c r="D269" s="58"/>
      <c r="E269" s="58" t="s">
        <v>2692</v>
      </c>
      <c r="F269" s="58"/>
      <c r="G269" s="58"/>
      <c r="H269" s="58"/>
      <c r="I269" s="58"/>
      <c r="J269" s="58"/>
      <c r="K269" s="58"/>
      <c r="L269" s="58"/>
      <c r="M269" s="58"/>
      <c r="N269" s="58"/>
      <c r="O269" s="58"/>
      <c r="P269" s="58"/>
      <c r="Q269" s="58"/>
      <c r="R269" s="58"/>
    </row>
    <row r="270" spans="1:18" x14ac:dyDescent="0.25">
      <c r="A270" s="58" t="s">
        <v>10</v>
      </c>
      <c r="B270" s="58">
        <v>137359</v>
      </c>
      <c r="C270" s="58" t="s">
        <v>2579</v>
      </c>
      <c r="D270" s="58"/>
      <c r="E270" s="58" t="s">
        <v>2692</v>
      </c>
      <c r="F270" s="58"/>
      <c r="G270" s="58"/>
      <c r="H270" s="58"/>
      <c r="I270" s="58"/>
      <c r="J270" s="58"/>
      <c r="K270" s="58"/>
      <c r="L270" s="58"/>
      <c r="M270" s="58"/>
      <c r="N270" s="58"/>
      <c r="O270" s="58"/>
      <c r="P270" s="58"/>
      <c r="Q270" s="58"/>
      <c r="R270" s="58"/>
    </row>
    <row r="271" spans="1:18" x14ac:dyDescent="0.25">
      <c r="A271" s="58" t="s">
        <v>10</v>
      </c>
      <c r="B271" s="58">
        <v>137360</v>
      </c>
      <c r="C271" s="58" t="s">
        <v>2579</v>
      </c>
      <c r="D271" s="58"/>
      <c r="E271" s="58" t="s">
        <v>2692</v>
      </c>
      <c r="F271" s="58"/>
      <c r="G271" s="58"/>
      <c r="H271" s="58"/>
      <c r="I271" s="58"/>
      <c r="J271" s="58"/>
      <c r="K271" s="58"/>
      <c r="L271" s="58"/>
      <c r="M271" s="58"/>
      <c r="N271" s="58"/>
      <c r="O271" s="58"/>
      <c r="P271" s="58"/>
      <c r="Q271" s="58"/>
      <c r="R271" s="58"/>
    </row>
    <row r="272" spans="1:18" x14ac:dyDescent="0.25">
      <c r="A272" s="58" t="s">
        <v>10</v>
      </c>
      <c r="B272" s="58">
        <v>137361</v>
      </c>
      <c r="C272" s="58" t="s">
        <v>2579</v>
      </c>
      <c r="D272" s="58"/>
      <c r="E272" s="58" t="s">
        <v>2692</v>
      </c>
      <c r="F272" s="58"/>
      <c r="G272" s="58"/>
      <c r="H272" s="58"/>
      <c r="I272" s="58"/>
      <c r="J272" s="58"/>
      <c r="K272" s="58"/>
      <c r="L272" s="58"/>
      <c r="M272" s="58"/>
      <c r="N272" s="58"/>
      <c r="O272" s="58"/>
      <c r="P272" s="58"/>
      <c r="Q272" s="58"/>
      <c r="R272" s="58"/>
    </row>
    <row r="273" spans="1:18" x14ac:dyDescent="0.25">
      <c r="A273" s="58" t="s">
        <v>10</v>
      </c>
      <c r="B273" s="58">
        <v>137362</v>
      </c>
      <c r="C273" s="58" t="s">
        <v>2579</v>
      </c>
      <c r="D273" s="58"/>
      <c r="E273" s="58" t="s">
        <v>2692</v>
      </c>
      <c r="F273" s="58"/>
      <c r="G273" s="58"/>
      <c r="H273" s="58"/>
      <c r="I273" s="58"/>
      <c r="J273" s="58"/>
      <c r="K273" s="58"/>
      <c r="L273" s="58"/>
      <c r="M273" s="58"/>
      <c r="N273" s="58"/>
      <c r="O273" s="58"/>
      <c r="P273" s="58"/>
      <c r="Q273" s="58"/>
      <c r="R273" s="58"/>
    </row>
    <row r="274" spans="1:18" x14ac:dyDescent="0.25">
      <c r="A274" s="58" t="s">
        <v>10</v>
      </c>
      <c r="B274" s="58">
        <v>137363</v>
      </c>
      <c r="C274" s="58" t="s">
        <v>2579</v>
      </c>
      <c r="D274" s="58"/>
      <c r="E274" s="58" t="s">
        <v>2692</v>
      </c>
      <c r="F274" s="58"/>
      <c r="G274" s="58"/>
      <c r="H274" s="58"/>
      <c r="I274" s="58"/>
      <c r="J274" s="58"/>
      <c r="K274" s="58"/>
      <c r="L274" s="58"/>
      <c r="M274" s="58"/>
      <c r="N274" s="58"/>
      <c r="O274" s="58"/>
      <c r="P274" s="58"/>
      <c r="Q274" s="58"/>
      <c r="R274" s="58"/>
    </row>
    <row r="275" spans="1:18" x14ac:dyDescent="0.25">
      <c r="A275" s="58" t="s">
        <v>10</v>
      </c>
      <c r="B275" s="58">
        <v>137364</v>
      </c>
      <c r="C275" s="58" t="s">
        <v>2579</v>
      </c>
      <c r="D275" s="58"/>
      <c r="E275" s="58" t="s">
        <v>2692</v>
      </c>
      <c r="F275" s="58"/>
      <c r="G275" s="58"/>
      <c r="H275" s="58"/>
      <c r="I275" s="58"/>
      <c r="J275" s="58"/>
      <c r="K275" s="58"/>
      <c r="L275" s="58"/>
      <c r="M275" s="58"/>
      <c r="N275" s="58"/>
      <c r="O275" s="58"/>
      <c r="P275" s="58"/>
      <c r="Q275" s="58"/>
      <c r="R275" s="58"/>
    </row>
    <row r="276" spans="1:18" x14ac:dyDescent="0.25">
      <c r="A276" s="58" t="s">
        <v>10</v>
      </c>
      <c r="B276" s="58">
        <v>137365</v>
      </c>
      <c r="C276" s="58" t="s">
        <v>2579</v>
      </c>
      <c r="D276" s="58"/>
      <c r="E276" s="58" t="s">
        <v>2692</v>
      </c>
      <c r="F276" s="58"/>
      <c r="G276" s="58"/>
      <c r="H276" s="58"/>
      <c r="I276" s="58"/>
      <c r="J276" s="58"/>
      <c r="K276" s="58"/>
      <c r="L276" s="58"/>
      <c r="M276" s="58"/>
      <c r="N276" s="58"/>
      <c r="O276" s="58"/>
      <c r="P276" s="58"/>
      <c r="Q276" s="58"/>
      <c r="R276" s="58"/>
    </row>
    <row r="277" spans="1:18" x14ac:dyDescent="0.25">
      <c r="A277" s="58" t="s">
        <v>10</v>
      </c>
      <c r="B277" s="58">
        <v>137366</v>
      </c>
      <c r="C277" s="58" t="s">
        <v>2579</v>
      </c>
      <c r="D277" s="58"/>
      <c r="E277" s="58" t="s">
        <v>2692</v>
      </c>
      <c r="F277" s="58"/>
      <c r="G277" s="58"/>
      <c r="H277" s="58"/>
      <c r="I277" s="58"/>
      <c r="J277" s="58"/>
      <c r="K277" s="58"/>
      <c r="L277" s="58"/>
      <c r="M277" s="58"/>
      <c r="N277" s="58"/>
      <c r="O277" s="58"/>
      <c r="P277" s="58"/>
      <c r="Q277" s="58"/>
      <c r="R277" s="58"/>
    </row>
    <row r="278" spans="1:18" x14ac:dyDescent="0.25">
      <c r="A278" s="58" t="s">
        <v>10</v>
      </c>
      <c r="B278" s="58">
        <v>137367</v>
      </c>
      <c r="C278" s="58" t="s">
        <v>2579</v>
      </c>
      <c r="D278" s="58"/>
      <c r="E278" s="58" t="s">
        <v>2692</v>
      </c>
      <c r="F278" s="58"/>
      <c r="G278" s="58"/>
      <c r="H278" s="58"/>
      <c r="I278" s="58"/>
      <c r="J278" s="58"/>
      <c r="K278" s="58"/>
      <c r="L278" s="58"/>
      <c r="M278" s="58"/>
      <c r="N278" s="58"/>
      <c r="O278" s="58"/>
      <c r="P278" s="58"/>
      <c r="Q278" s="58"/>
      <c r="R278" s="58"/>
    </row>
    <row r="279" spans="1:18" x14ac:dyDescent="0.25">
      <c r="A279" s="58" t="s">
        <v>10</v>
      </c>
      <c r="B279" s="58">
        <v>137368</v>
      </c>
      <c r="C279" s="58" t="s">
        <v>2579</v>
      </c>
      <c r="D279" s="58"/>
      <c r="E279" s="58" t="s">
        <v>2692</v>
      </c>
      <c r="F279" s="58"/>
      <c r="G279" s="58"/>
      <c r="H279" s="58"/>
      <c r="I279" s="58"/>
      <c r="J279" s="58"/>
      <c r="K279" s="58"/>
      <c r="L279" s="58"/>
      <c r="M279" s="58"/>
      <c r="N279" s="58"/>
      <c r="O279" s="58"/>
      <c r="P279" s="58"/>
      <c r="Q279" s="58"/>
      <c r="R279" s="58"/>
    </row>
    <row r="280" spans="1:18" x14ac:dyDescent="0.25">
      <c r="A280" s="58" t="s">
        <v>10</v>
      </c>
      <c r="B280" s="58">
        <v>137369</v>
      </c>
      <c r="C280" s="58" t="s">
        <v>2579</v>
      </c>
      <c r="D280" s="58"/>
      <c r="E280" s="58" t="s">
        <v>2692</v>
      </c>
      <c r="F280" s="58"/>
      <c r="G280" s="58"/>
      <c r="H280" s="58"/>
      <c r="I280" s="58"/>
      <c r="J280" s="58"/>
      <c r="K280" s="58"/>
      <c r="L280" s="58"/>
      <c r="M280" s="58"/>
      <c r="N280" s="58"/>
      <c r="O280" s="58"/>
      <c r="P280" s="58"/>
      <c r="Q280" s="58"/>
      <c r="R280" s="58"/>
    </row>
    <row r="281" spans="1:18" x14ac:dyDescent="0.25">
      <c r="A281" s="58" t="s">
        <v>10</v>
      </c>
      <c r="B281" s="58">
        <v>137370</v>
      </c>
      <c r="C281" s="58" t="s">
        <v>2579</v>
      </c>
      <c r="D281" s="58"/>
      <c r="E281" s="58" t="s">
        <v>2692</v>
      </c>
      <c r="F281" s="58"/>
      <c r="G281" s="58"/>
      <c r="H281" s="58"/>
      <c r="I281" s="58"/>
      <c r="J281" s="58"/>
      <c r="K281" s="58"/>
      <c r="L281" s="58"/>
      <c r="M281" s="58"/>
      <c r="N281" s="58"/>
      <c r="O281" s="58"/>
      <c r="P281" s="58"/>
      <c r="Q281" s="58"/>
      <c r="R281" s="58"/>
    </row>
    <row r="282" spans="1:18" x14ac:dyDescent="0.25">
      <c r="A282" s="58" t="s">
        <v>10</v>
      </c>
      <c r="B282" s="58">
        <v>137371</v>
      </c>
      <c r="C282" s="58" t="s">
        <v>2579</v>
      </c>
      <c r="D282" s="58"/>
      <c r="E282" s="58" t="s">
        <v>2692</v>
      </c>
      <c r="F282" s="58"/>
      <c r="G282" s="58"/>
      <c r="H282" s="58"/>
      <c r="I282" s="58"/>
      <c r="J282" s="58"/>
      <c r="K282" s="58"/>
      <c r="L282" s="58"/>
      <c r="M282" s="58"/>
      <c r="N282" s="58"/>
      <c r="O282" s="58"/>
      <c r="P282" s="58"/>
      <c r="Q282" s="58"/>
      <c r="R282" s="58"/>
    </row>
    <row r="283" spans="1:18" x14ac:dyDescent="0.25">
      <c r="A283" s="58" t="s">
        <v>10</v>
      </c>
      <c r="B283" s="58">
        <v>137372</v>
      </c>
      <c r="C283" s="58" t="s">
        <v>2579</v>
      </c>
      <c r="D283" s="58"/>
      <c r="E283" s="58" t="s">
        <v>2692</v>
      </c>
      <c r="F283" s="58"/>
      <c r="G283" s="58"/>
      <c r="H283" s="58"/>
      <c r="I283" s="58"/>
      <c r="J283" s="58"/>
      <c r="K283" s="58"/>
      <c r="L283" s="58"/>
      <c r="M283" s="58"/>
      <c r="N283" s="58"/>
      <c r="O283" s="58"/>
      <c r="P283" s="58"/>
      <c r="Q283" s="58"/>
      <c r="R283" s="58"/>
    </row>
    <row r="284" spans="1:18" x14ac:dyDescent="0.25">
      <c r="A284" s="58" t="s">
        <v>10</v>
      </c>
      <c r="B284" s="58">
        <v>137373</v>
      </c>
      <c r="C284" s="58" t="s">
        <v>2579</v>
      </c>
      <c r="D284" s="58"/>
      <c r="E284" s="58" t="s">
        <v>2692</v>
      </c>
      <c r="F284" s="58"/>
      <c r="G284" s="58"/>
      <c r="H284" s="58"/>
      <c r="I284" s="58"/>
      <c r="J284" s="58"/>
      <c r="K284" s="58"/>
      <c r="L284" s="58"/>
      <c r="M284" s="58"/>
      <c r="N284" s="58"/>
      <c r="O284" s="58"/>
      <c r="P284" s="58"/>
      <c r="Q284" s="58"/>
      <c r="R284" s="58"/>
    </row>
    <row r="285" spans="1:18" x14ac:dyDescent="0.25">
      <c r="A285" s="58" t="s">
        <v>10</v>
      </c>
      <c r="B285" s="58">
        <v>137374</v>
      </c>
      <c r="C285" s="58" t="s">
        <v>2579</v>
      </c>
      <c r="D285" s="58"/>
      <c r="E285" s="58" t="s">
        <v>2692</v>
      </c>
      <c r="F285" s="58"/>
      <c r="G285" s="58"/>
      <c r="H285" s="58"/>
      <c r="I285" s="58"/>
      <c r="J285" s="58"/>
      <c r="K285" s="58"/>
      <c r="L285" s="58"/>
      <c r="M285" s="58"/>
      <c r="N285" s="58"/>
      <c r="O285" s="58"/>
      <c r="P285" s="58"/>
      <c r="Q285" s="58"/>
      <c r="R285" s="58"/>
    </row>
    <row r="286" spans="1:18" x14ac:dyDescent="0.25">
      <c r="A286" s="58" t="s">
        <v>10</v>
      </c>
      <c r="B286" s="58">
        <v>137375</v>
      </c>
      <c r="C286" s="58" t="s">
        <v>2579</v>
      </c>
      <c r="D286" s="58"/>
      <c r="E286" s="58" t="s">
        <v>2692</v>
      </c>
      <c r="F286" s="58"/>
      <c r="G286" s="58"/>
      <c r="H286" s="58"/>
      <c r="I286" s="58"/>
      <c r="J286" s="58"/>
      <c r="K286" s="58"/>
      <c r="L286" s="58"/>
      <c r="M286" s="58"/>
      <c r="N286" s="58"/>
      <c r="O286" s="58"/>
      <c r="P286" s="58"/>
      <c r="Q286" s="58"/>
      <c r="R286" s="58"/>
    </row>
    <row r="287" spans="1:18" ht="30" x14ac:dyDescent="0.25">
      <c r="A287" s="58" t="s">
        <v>10</v>
      </c>
      <c r="B287" s="58">
        <v>137377</v>
      </c>
      <c r="C287" s="58">
        <v>5390</v>
      </c>
      <c r="D287" s="58" t="s">
        <v>2597</v>
      </c>
      <c r="E287" s="58">
        <v>5390</v>
      </c>
      <c r="F287" s="58"/>
      <c r="G287" s="58"/>
      <c r="H287" s="58"/>
      <c r="I287" s="58"/>
      <c r="J287" s="58"/>
      <c r="K287" s="58"/>
      <c r="L287" s="58"/>
      <c r="M287" s="58"/>
      <c r="N287" s="58"/>
      <c r="O287" s="58"/>
      <c r="P287" s="58"/>
      <c r="Q287" s="58"/>
      <c r="R287" s="58"/>
    </row>
    <row r="288" spans="1:18" ht="30" x14ac:dyDescent="0.25">
      <c r="A288" s="58" t="s">
        <v>10</v>
      </c>
      <c r="B288" s="58">
        <v>137378</v>
      </c>
      <c r="C288" s="58">
        <v>5890</v>
      </c>
      <c r="D288" s="58" t="s">
        <v>2597</v>
      </c>
      <c r="E288" s="58">
        <v>5390</v>
      </c>
      <c r="F288" s="58"/>
      <c r="G288" s="58"/>
      <c r="H288" s="58"/>
      <c r="I288" s="58"/>
      <c r="J288" s="58"/>
      <c r="K288" s="58"/>
      <c r="L288" s="58"/>
      <c r="M288" s="58"/>
      <c r="N288" s="58"/>
      <c r="O288" s="58"/>
      <c r="P288" s="58"/>
      <c r="Q288" s="58"/>
      <c r="R288" s="58"/>
    </row>
    <row r="289" spans="1:18" ht="30" x14ac:dyDescent="0.25">
      <c r="A289" s="58" t="s">
        <v>10</v>
      </c>
      <c r="B289" s="58">
        <v>322398</v>
      </c>
      <c r="C289" s="58">
        <v>5890</v>
      </c>
      <c r="D289" s="58" t="s">
        <v>2597</v>
      </c>
      <c r="E289" s="58">
        <v>5390</v>
      </c>
      <c r="F289" s="58"/>
      <c r="G289" s="58"/>
      <c r="H289" s="58"/>
      <c r="I289" s="58"/>
      <c r="J289" s="58"/>
      <c r="K289" s="58"/>
      <c r="L289" s="58"/>
      <c r="M289" s="58"/>
      <c r="N289" s="58"/>
      <c r="O289" s="58"/>
      <c r="P289" s="58"/>
      <c r="Q289" s="58"/>
      <c r="R289" s="58"/>
    </row>
    <row r="290" spans="1:18" ht="30" x14ac:dyDescent="0.25">
      <c r="A290" s="58" t="s">
        <v>10</v>
      </c>
      <c r="B290" s="58">
        <v>137379</v>
      </c>
      <c r="C290" s="58">
        <v>5890</v>
      </c>
      <c r="D290" s="58" t="s">
        <v>2597</v>
      </c>
      <c r="E290" s="58">
        <v>5390</v>
      </c>
      <c r="F290" s="58"/>
      <c r="G290" s="58"/>
      <c r="H290" s="58"/>
      <c r="I290" s="58"/>
      <c r="J290" s="58"/>
      <c r="K290" s="58"/>
      <c r="L290" s="58"/>
      <c r="M290" s="58"/>
      <c r="N290" s="58"/>
      <c r="O290" s="58"/>
      <c r="P290" s="58"/>
      <c r="Q290" s="58"/>
      <c r="R290" s="58"/>
    </row>
    <row r="291" spans="1:18" ht="30" x14ac:dyDescent="0.25">
      <c r="A291" s="58" t="s">
        <v>10</v>
      </c>
      <c r="B291" s="58">
        <v>137380</v>
      </c>
      <c r="C291" s="58">
        <v>5890</v>
      </c>
      <c r="D291" s="58" t="s">
        <v>2597</v>
      </c>
      <c r="E291" s="58">
        <v>5390</v>
      </c>
      <c r="F291" s="58"/>
      <c r="G291" s="58"/>
      <c r="H291" s="58"/>
      <c r="I291" s="58"/>
      <c r="J291" s="58"/>
      <c r="K291" s="58"/>
      <c r="L291" s="58"/>
      <c r="M291" s="58"/>
      <c r="N291" s="58"/>
      <c r="O291" s="58"/>
      <c r="P291" s="58"/>
      <c r="Q291" s="58"/>
      <c r="R291" s="58"/>
    </row>
    <row r="292" spans="1:18" ht="30" x14ac:dyDescent="0.25">
      <c r="A292" s="58" t="s">
        <v>10</v>
      </c>
      <c r="B292" s="58">
        <v>137381</v>
      </c>
      <c r="C292" s="58">
        <v>5890</v>
      </c>
      <c r="D292" s="58" t="s">
        <v>2597</v>
      </c>
      <c r="E292" s="58">
        <v>5390</v>
      </c>
      <c r="F292" s="58"/>
      <c r="G292" s="58"/>
      <c r="H292" s="58"/>
      <c r="I292" s="58"/>
      <c r="J292" s="58"/>
      <c r="K292" s="58"/>
      <c r="L292" s="58"/>
      <c r="M292" s="58"/>
      <c r="N292" s="58"/>
      <c r="O292" s="58"/>
      <c r="P292" s="58"/>
      <c r="Q292" s="58"/>
      <c r="R292" s="58"/>
    </row>
    <row r="293" spans="1:18" ht="30" x14ac:dyDescent="0.25">
      <c r="A293" s="58" t="s">
        <v>10</v>
      </c>
      <c r="B293" s="58">
        <v>137382</v>
      </c>
      <c r="C293" s="58">
        <v>5890</v>
      </c>
      <c r="D293" s="58" t="s">
        <v>2597</v>
      </c>
      <c r="E293" s="58">
        <v>5390</v>
      </c>
      <c r="F293" s="58"/>
      <c r="G293" s="58"/>
      <c r="H293" s="58"/>
      <c r="I293" s="58"/>
      <c r="J293" s="58"/>
      <c r="K293" s="58"/>
      <c r="L293" s="58"/>
      <c r="M293" s="58"/>
      <c r="N293" s="58"/>
      <c r="O293" s="58"/>
      <c r="P293" s="58"/>
      <c r="Q293" s="58"/>
      <c r="R293" s="58"/>
    </row>
    <row r="294" spans="1:18" ht="30" x14ac:dyDescent="0.25">
      <c r="A294" s="58" t="s">
        <v>10</v>
      </c>
      <c r="B294" s="58">
        <v>137383</v>
      </c>
      <c r="C294" s="58">
        <v>5890</v>
      </c>
      <c r="D294" s="58" t="s">
        <v>2597</v>
      </c>
      <c r="E294" s="58">
        <v>5390</v>
      </c>
      <c r="F294" s="58"/>
      <c r="G294" s="58"/>
      <c r="H294" s="58"/>
      <c r="I294" s="58"/>
      <c r="J294" s="58"/>
      <c r="K294" s="58"/>
      <c r="L294" s="58"/>
      <c r="M294" s="58"/>
      <c r="N294" s="58"/>
      <c r="O294" s="58"/>
      <c r="P294" s="58"/>
      <c r="Q294" s="58"/>
      <c r="R294" s="58"/>
    </row>
    <row r="295" spans="1:18" ht="30" x14ac:dyDescent="0.25">
      <c r="A295" s="58" t="s">
        <v>10</v>
      </c>
      <c r="B295" s="58">
        <v>137384</v>
      </c>
      <c r="C295" s="58">
        <v>5890</v>
      </c>
      <c r="D295" s="58" t="s">
        <v>2597</v>
      </c>
      <c r="E295" s="58">
        <v>5390</v>
      </c>
      <c r="F295" s="58"/>
      <c r="G295" s="58"/>
      <c r="H295" s="58"/>
      <c r="I295" s="58"/>
      <c r="J295" s="58"/>
      <c r="K295" s="58"/>
      <c r="L295" s="58"/>
      <c r="M295" s="58"/>
      <c r="N295" s="58"/>
      <c r="O295" s="58"/>
      <c r="P295" s="58"/>
      <c r="Q295" s="58"/>
      <c r="R295" s="58"/>
    </row>
    <row r="296" spans="1:18" ht="30" x14ac:dyDescent="0.25">
      <c r="A296" s="58" t="s">
        <v>10</v>
      </c>
      <c r="B296" s="58">
        <v>137385</v>
      </c>
      <c r="C296" s="58">
        <v>5890</v>
      </c>
      <c r="D296" s="58" t="s">
        <v>2597</v>
      </c>
      <c r="E296" s="58">
        <v>5390</v>
      </c>
      <c r="F296" s="58"/>
      <c r="G296" s="58"/>
      <c r="H296" s="58"/>
      <c r="I296" s="58"/>
      <c r="J296" s="58"/>
      <c r="K296" s="58"/>
      <c r="L296" s="58"/>
      <c r="M296" s="58"/>
      <c r="N296" s="58"/>
      <c r="O296" s="58"/>
      <c r="P296" s="58"/>
      <c r="Q296" s="58"/>
      <c r="R296" s="58"/>
    </row>
    <row r="297" spans="1:18" ht="30" x14ac:dyDescent="0.25">
      <c r="A297" s="58" t="s">
        <v>10</v>
      </c>
      <c r="B297" s="58">
        <v>137386</v>
      </c>
      <c r="C297" s="58">
        <v>5890</v>
      </c>
      <c r="D297" s="58" t="s">
        <v>2597</v>
      </c>
      <c r="E297" s="58">
        <v>5390</v>
      </c>
      <c r="F297" s="58"/>
      <c r="G297" s="58"/>
      <c r="H297" s="58"/>
      <c r="I297" s="58"/>
      <c r="J297" s="58"/>
      <c r="K297" s="58"/>
      <c r="L297" s="58"/>
      <c r="M297" s="58"/>
      <c r="N297" s="58"/>
      <c r="O297" s="58"/>
      <c r="P297" s="58"/>
      <c r="Q297" s="58"/>
      <c r="R297" s="58"/>
    </row>
    <row r="298" spans="1:18" ht="30" x14ac:dyDescent="0.25">
      <c r="A298" s="58" t="s">
        <v>10</v>
      </c>
      <c r="B298" s="58">
        <v>137387</v>
      </c>
      <c r="C298" s="58">
        <v>5890</v>
      </c>
      <c r="D298" s="58" t="s">
        <v>2597</v>
      </c>
      <c r="E298" s="58">
        <v>5390</v>
      </c>
      <c r="F298" s="58"/>
      <c r="G298" s="58"/>
      <c r="H298" s="58"/>
      <c r="I298" s="58"/>
      <c r="J298" s="58"/>
      <c r="K298" s="58"/>
      <c r="L298" s="58"/>
      <c r="M298" s="58"/>
      <c r="N298" s="58"/>
      <c r="O298" s="58"/>
      <c r="P298" s="58"/>
      <c r="Q298" s="58"/>
      <c r="R298" s="58"/>
    </row>
    <row r="299" spans="1:18" ht="30" x14ac:dyDescent="0.25">
      <c r="A299" s="58" t="s">
        <v>10</v>
      </c>
      <c r="B299" s="58">
        <v>137388</v>
      </c>
      <c r="C299" s="58">
        <v>5890</v>
      </c>
      <c r="D299" s="58" t="s">
        <v>2597</v>
      </c>
      <c r="E299" s="58">
        <v>5390</v>
      </c>
      <c r="F299" s="58"/>
      <c r="G299" s="58"/>
      <c r="H299" s="58"/>
      <c r="I299" s="58"/>
      <c r="J299" s="58"/>
      <c r="K299" s="58"/>
      <c r="L299" s="58"/>
      <c r="M299" s="58"/>
      <c r="N299" s="58"/>
      <c r="O299" s="58"/>
      <c r="P299" s="58"/>
      <c r="Q299" s="58"/>
      <c r="R299" s="58"/>
    </row>
    <row r="300" spans="1:18" ht="30" x14ac:dyDescent="0.25">
      <c r="A300" s="58" t="s">
        <v>10</v>
      </c>
      <c r="B300" s="58">
        <v>137389</v>
      </c>
      <c r="C300" s="58">
        <v>5890</v>
      </c>
      <c r="D300" s="58" t="s">
        <v>2597</v>
      </c>
      <c r="E300" s="58">
        <v>5390</v>
      </c>
      <c r="F300" s="58"/>
      <c r="G300" s="58"/>
      <c r="H300" s="58"/>
      <c r="I300" s="58"/>
      <c r="J300" s="58"/>
      <c r="K300" s="58"/>
      <c r="L300" s="58"/>
      <c r="M300" s="58"/>
      <c r="N300" s="58"/>
      <c r="O300" s="58"/>
      <c r="P300" s="58"/>
      <c r="Q300" s="58"/>
      <c r="R300" s="58"/>
    </row>
    <row r="301" spans="1:18" ht="30" x14ac:dyDescent="0.25">
      <c r="A301" s="58" t="s">
        <v>10</v>
      </c>
      <c r="B301" s="58">
        <v>137390</v>
      </c>
      <c r="C301" s="58">
        <v>5890</v>
      </c>
      <c r="D301" s="58" t="s">
        <v>2597</v>
      </c>
      <c r="E301" s="58">
        <v>5390</v>
      </c>
      <c r="F301" s="58"/>
      <c r="G301" s="58"/>
      <c r="H301" s="58"/>
      <c r="I301" s="58"/>
      <c r="J301" s="58"/>
      <c r="K301" s="58"/>
      <c r="L301" s="58"/>
      <c r="M301" s="58"/>
      <c r="N301" s="58"/>
      <c r="O301" s="58"/>
      <c r="P301" s="58"/>
      <c r="Q301" s="58"/>
      <c r="R301" s="58"/>
    </row>
    <row r="302" spans="1:18" ht="30" x14ac:dyDescent="0.25">
      <c r="A302" s="58" t="s">
        <v>10</v>
      </c>
      <c r="B302" s="58">
        <v>137391</v>
      </c>
      <c r="C302" s="58">
        <v>5890</v>
      </c>
      <c r="D302" s="58" t="s">
        <v>2597</v>
      </c>
      <c r="E302" s="58">
        <v>5390</v>
      </c>
      <c r="F302" s="58"/>
      <c r="G302" s="58"/>
      <c r="H302" s="58"/>
      <c r="I302" s="58"/>
      <c r="J302" s="58"/>
      <c r="K302" s="58"/>
      <c r="L302" s="58"/>
      <c r="M302" s="58"/>
      <c r="N302" s="58"/>
      <c r="O302" s="58"/>
      <c r="P302" s="58"/>
      <c r="Q302" s="58"/>
      <c r="R302" s="58"/>
    </row>
    <row r="303" spans="1:18" ht="30" x14ac:dyDescent="0.25">
      <c r="A303" s="58" t="s">
        <v>10</v>
      </c>
      <c r="B303" s="58">
        <v>137392</v>
      </c>
      <c r="C303" s="58">
        <v>5890</v>
      </c>
      <c r="D303" s="58" t="s">
        <v>2597</v>
      </c>
      <c r="E303" s="58">
        <v>5390</v>
      </c>
      <c r="F303" s="58"/>
      <c r="G303" s="58"/>
      <c r="H303" s="58"/>
      <c r="I303" s="58"/>
      <c r="J303" s="58"/>
      <c r="K303" s="58"/>
      <c r="L303" s="58"/>
      <c r="M303" s="58"/>
      <c r="N303" s="58"/>
      <c r="O303" s="58"/>
      <c r="P303" s="58"/>
      <c r="Q303" s="58"/>
      <c r="R303" s="58"/>
    </row>
    <row r="304" spans="1:18" ht="30" x14ac:dyDescent="0.25">
      <c r="A304" s="58" t="s">
        <v>10</v>
      </c>
      <c r="B304" s="58">
        <v>137393</v>
      </c>
      <c r="C304" s="58">
        <v>5890</v>
      </c>
      <c r="D304" s="58" t="s">
        <v>2597</v>
      </c>
      <c r="E304" s="58">
        <v>5390</v>
      </c>
      <c r="F304" s="58"/>
      <c r="G304" s="58"/>
      <c r="H304" s="58"/>
      <c r="I304" s="58"/>
      <c r="J304" s="58"/>
      <c r="K304" s="58"/>
      <c r="L304" s="58"/>
      <c r="M304" s="58"/>
      <c r="N304" s="58"/>
      <c r="O304" s="58"/>
      <c r="P304" s="58"/>
      <c r="Q304" s="58"/>
      <c r="R304" s="58"/>
    </row>
    <row r="305" spans="1:18" ht="30" x14ac:dyDescent="0.25">
      <c r="A305" s="58" t="s">
        <v>10</v>
      </c>
      <c r="B305" s="58">
        <v>137394</v>
      </c>
      <c r="C305" s="58">
        <v>5890</v>
      </c>
      <c r="D305" s="58" t="s">
        <v>2597</v>
      </c>
      <c r="E305" s="58">
        <v>5390</v>
      </c>
      <c r="F305" s="58"/>
      <c r="G305" s="58"/>
      <c r="H305" s="58"/>
      <c r="I305" s="58"/>
      <c r="J305" s="58"/>
      <c r="K305" s="58"/>
      <c r="L305" s="58"/>
      <c r="M305" s="58"/>
      <c r="N305" s="58"/>
      <c r="O305" s="58"/>
      <c r="P305" s="58"/>
      <c r="Q305" s="58"/>
      <c r="R305" s="58"/>
    </row>
    <row r="306" spans="1:18" ht="30" x14ac:dyDescent="0.25">
      <c r="A306" s="58" t="s">
        <v>10</v>
      </c>
      <c r="B306" s="58">
        <v>137395</v>
      </c>
      <c r="C306" s="58">
        <v>5890</v>
      </c>
      <c r="D306" s="58" t="s">
        <v>2597</v>
      </c>
      <c r="E306" s="58">
        <v>5390</v>
      </c>
      <c r="F306" s="58"/>
      <c r="G306" s="58"/>
      <c r="H306" s="58"/>
      <c r="I306" s="58"/>
      <c r="J306" s="58"/>
      <c r="K306" s="58"/>
      <c r="L306" s="58"/>
      <c r="M306" s="58"/>
      <c r="N306" s="58"/>
      <c r="O306" s="58"/>
      <c r="P306" s="58"/>
      <c r="Q306" s="58"/>
      <c r="R306" s="58"/>
    </row>
    <row r="307" spans="1:18" ht="30" x14ac:dyDescent="0.25">
      <c r="A307" s="58" t="s">
        <v>10</v>
      </c>
      <c r="B307" s="58">
        <v>257428</v>
      </c>
      <c r="C307" s="58">
        <v>5890</v>
      </c>
      <c r="D307" s="58" t="s">
        <v>2597</v>
      </c>
      <c r="E307" s="58">
        <v>5390</v>
      </c>
      <c r="F307" s="58"/>
      <c r="G307" s="58"/>
      <c r="H307" s="58"/>
      <c r="I307" s="58"/>
      <c r="J307" s="58"/>
      <c r="K307" s="58"/>
      <c r="L307" s="58"/>
      <c r="M307" s="58"/>
      <c r="N307" s="58"/>
      <c r="O307" s="58"/>
      <c r="P307" s="58"/>
      <c r="Q307" s="58"/>
      <c r="R307" s="58"/>
    </row>
    <row r="308" spans="1:18" ht="30" x14ac:dyDescent="0.25">
      <c r="A308" s="58" t="s">
        <v>10</v>
      </c>
      <c r="B308" s="58">
        <v>137396</v>
      </c>
      <c r="C308" s="58">
        <v>5890</v>
      </c>
      <c r="D308" s="58" t="s">
        <v>2597</v>
      </c>
      <c r="E308" s="58">
        <v>5390</v>
      </c>
      <c r="F308" s="58"/>
      <c r="G308" s="58"/>
      <c r="H308" s="58"/>
      <c r="I308" s="58"/>
      <c r="J308" s="58"/>
      <c r="K308" s="58"/>
      <c r="L308" s="58"/>
      <c r="M308" s="58"/>
      <c r="N308" s="58"/>
      <c r="O308" s="58"/>
      <c r="P308" s="58"/>
      <c r="Q308" s="58"/>
      <c r="R308" s="58"/>
    </row>
    <row r="309" spans="1:18" ht="30" x14ac:dyDescent="0.25">
      <c r="A309" s="58" t="s">
        <v>10</v>
      </c>
      <c r="B309" s="58">
        <v>137397</v>
      </c>
      <c r="C309" s="58">
        <v>5890</v>
      </c>
      <c r="D309" s="58" t="s">
        <v>2597</v>
      </c>
      <c r="E309" s="58">
        <v>5390</v>
      </c>
      <c r="F309" s="58"/>
      <c r="G309" s="58"/>
      <c r="H309" s="58"/>
      <c r="I309" s="58"/>
      <c r="J309" s="58"/>
      <c r="K309" s="58"/>
      <c r="L309" s="58"/>
      <c r="M309" s="58"/>
      <c r="N309" s="58"/>
      <c r="O309" s="58"/>
      <c r="P309" s="58"/>
      <c r="Q309" s="58"/>
      <c r="R309" s="58"/>
    </row>
    <row r="310" spans="1:18" ht="30" x14ac:dyDescent="0.25">
      <c r="A310" s="58" t="s">
        <v>10</v>
      </c>
      <c r="B310" s="58">
        <v>137398</v>
      </c>
      <c r="C310" s="58">
        <v>5890</v>
      </c>
      <c r="D310" s="58" t="s">
        <v>2597</v>
      </c>
      <c r="E310" s="58">
        <v>5390</v>
      </c>
      <c r="F310" s="58"/>
      <c r="G310" s="58"/>
      <c r="H310" s="58"/>
      <c r="I310" s="58"/>
      <c r="J310" s="58"/>
      <c r="K310" s="58"/>
      <c r="L310" s="58"/>
      <c r="M310" s="58"/>
      <c r="N310" s="58"/>
      <c r="O310" s="58"/>
      <c r="P310" s="58"/>
      <c r="Q310" s="58"/>
      <c r="R310" s="58"/>
    </row>
    <row r="311" spans="1:18" ht="30" x14ac:dyDescent="0.25">
      <c r="A311" s="58" t="s">
        <v>10</v>
      </c>
      <c r="B311" s="58">
        <v>137399</v>
      </c>
      <c r="C311" s="58">
        <v>5890</v>
      </c>
      <c r="D311" s="58" t="s">
        <v>2597</v>
      </c>
      <c r="E311" s="58">
        <v>5390</v>
      </c>
      <c r="F311" s="58"/>
      <c r="G311" s="58"/>
      <c r="H311" s="58"/>
      <c r="I311" s="58"/>
      <c r="J311" s="58"/>
      <c r="K311" s="58"/>
      <c r="L311" s="58"/>
      <c r="M311" s="58"/>
      <c r="N311" s="58"/>
      <c r="O311" s="58"/>
      <c r="P311" s="58"/>
      <c r="Q311" s="58"/>
      <c r="R311" s="58"/>
    </row>
    <row r="312" spans="1:18" ht="30" x14ac:dyDescent="0.25">
      <c r="A312" s="58" t="s">
        <v>10</v>
      </c>
      <c r="B312" s="58">
        <v>137400</v>
      </c>
      <c r="C312" s="58">
        <v>5890</v>
      </c>
      <c r="D312" s="58" t="s">
        <v>2597</v>
      </c>
      <c r="E312" s="58">
        <v>5390</v>
      </c>
      <c r="F312" s="58"/>
      <c r="G312" s="58"/>
      <c r="H312" s="58"/>
      <c r="I312" s="58"/>
      <c r="J312" s="58"/>
      <c r="K312" s="58"/>
      <c r="L312" s="58"/>
      <c r="M312" s="58"/>
      <c r="N312" s="58"/>
      <c r="O312" s="58"/>
      <c r="P312" s="58"/>
      <c r="Q312" s="58"/>
      <c r="R312" s="58"/>
    </row>
    <row r="313" spans="1:18" ht="30" x14ac:dyDescent="0.25">
      <c r="A313" s="58" t="s">
        <v>10</v>
      </c>
      <c r="B313" s="58">
        <v>137401</v>
      </c>
      <c r="C313" s="58">
        <v>5890</v>
      </c>
      <c r="D313" s="58" t="s">
        <v>2597</v>
      </c>
      <c r="E313" s="58">
        <v>5390</v>
      </c>
      <c r="F313" s="58"/>
      <c r="G313" s="58"/>
      <c r="H313" s="58"/>
      <c r="I313" s="58"/>
      <c r="J313" s="58"/>
      <c r="K313" s="58"/>
      <c r="L313" s="58"/>
      <c r="M313" s="58"/>
      <c r="N313" s="58"/>
      <c r="O313" s="58"/>
      <c r="P313" s="58"/>
      <c r="Q313" s="58"/>
      <c r="R313" s="58"/>
    </row>
    <row r="314" spans="1:18" ht="30" x14ac:dyDescent="0.25">
      <c r="A314" s="58" t="s">
        <v>10</v>
      </c>
      <c r="B314" s="58">
        <v>137402</v>
      </c>
      <c r="C314" s="58">
        <v>5890</v>
      </c>
      <c r="D314" s="58" t="s">
        <v>2597</v>
      </c>
      <c r="E314" s="58">
        <v>5390</v>
      </c>
      <c r="F314" s="58"/>
      <c r="G314" s="58"/>
      <c r="H314" s="58"/>
      <c r="I314" s="58"/>
      <c r="J314" s="58"/>
      <c r="K314" s="58"/>
      <c r="L314" s="58"/>
      <c r="M314" s="58"/>
      <c r="N314" s="58"/>
      <c r="O314" s="58"/>
      <c r="P314" s="58"/>
      <c r="Q314" s="58"/>
      <c r="R314" s="58"/>
    </row>
    <row r="315" spans="1:18" ht="30" x14ac:dyDescent="0.25">
      <c r="A315" s="58" t="s">
        <v>10</v>
      </c>
      <c r="B315" s="58">
        <v>137403</v>
      </c>
      <c r="C315" s="58">
        <v>5890</v>
      </c>
      <c r="D315" s="58" t="s">
        <v>2597</v>
      </c>
      <c r="E315" s="58">
        <v>5390</v>
      </c>
      <c r="F315" s="58"/>
      <c r="G315" s="58"/>
      <c r="H315" s="58"/>
      <c r="I315" s="58"/>
      <c r="J315" s="58"/>
      <c r="K315" s="58"/>
      <c r="L315" s="58"/>
      <c r="M315" s="58"/>
      <c r="N315" s="58"/>
      <c r="O315" s="58"/>
      <c r="P315" s="58"/>
      <c r="Q315" s="58"/>
      <c r="R315" s="58"/>
    </row>
    <row r="316" spans="1:18" ht="30" x14ac:dyDescent="0.25">
      <c r="A316" s="58" t="s">
        <v>10</v>
      </c>
      <c r="B316" s="58">
        <v>137404</v>
      </c>
      <c r="C316" s="58">
        <v>5890</v>
      </c>
      <c r="D316" s="58" t="s">
        <v>2597</v>
      </c>
      <c r="E316" s="58">
        <v>5390</v>
      </c>
      <c r="F316" s="58"/>
      <c r="G316" s="58"/>
      <c r="H316" s="58"/>
      <c r="I316" s="58"/>
      <c r="J316" s="58"/>
      <c r="K316" s="58"/>
      <c r="L316" s="58"/>
      <c r="M316" s="58"/>
      <c r="N316" s="58"/>
      <c r="O316" s="58"/>
      <c r="P316" s="58"/>
      <c r="Q316" s="58"/>
      <c r="R316" s="58"/>
    </row>
    <row r="317" spans="1:18" ht="30" x14ac:dyDescent="0.25">
      <c r="A317" s="58" t="s">
        <v>10</v>
      </c>
      <c r="B317" s="58">
        <v>137405</v>
      </c>
      <c r="C317" s="58">
        <v>5890</v>
      </c>
      <c r="D317" s="58" t="s">
        <v>2597</v>
      </c>
      <c r="E317" s="58">
        <v>5390</v>
      </c>
      <c r="F317" s="58"/>
      <c r="G317" s="58"/>
      <c r="H317" s="58"/>
      <c r="I317" s="58"/>
      <c r="J317" s="58"/>
      <c r="K317" s="58"/>
      <c r="L317" s="58"/>
      <c r="M317" s="58"/>
      <c r="N317" s="58"/>
      <c r="O317" s="58"/>
      <c r="P317" s="58"/>
      <c r="Q317" s="58"/>
      <c r="R317" s="58"/>
    </row>
    <row r="318" spans="1:18" ht="30" x14ac:dyDescent="0.25">
      <c r="A318" s="58" t="s">
        <v>10</v>
      </c>
      <c r="B318" s="58">
        <v>137406</v>
      </c>
      <c r="C318" s="58">
        <v>5890</v>
      </c>
      <c r="D318" s="58" t="s">
        <v>2597</v>
      </c>
      <c r="E318" s="58">
        <v>5390</v>
      </c>
      <c r="F318" s="58"/>
      <c r="G318" s="58"/>
      <c r="H318" s="58"/>
      <c r="I318" s="58"/>
      <c r="J318" s="58"/>
      <c r="K318" s="58"/>
      <c r="L318" s="58"/>
      <c r="M318" s="58"/>
      <c r="N318" s="58"/>
      <c r="O318" s="58"/>
      <c r="P318" s="58"/>
      <c r="Q318" s="58"/>
      <c r="R318" s="58"/>
    </row>
    <row r="319" spans="1:18" ht="30" x14ac:dyDescent="0.25">
      <c r="A319" s="58" t="s">
        <v>10</v>
      </c>
      <c r="B319" s="58">
        <v>137407</v>
      </c>
      <c r="C319" s="58">
        <v>5890</v>
      </c>
      <c r="D319" s="58" t="s">
        <v>2597</v>
      </c>
      <c r="E319" s="58">
        <v>5390</v>
      </c>
      <c r="F319" s="58"/>
      <c r="G319" s="58"/>
      <c r="H319" s="58"/>
      <c r="I319" s="58"/>
      <c r="J319" s="58"/>
      <c r="K319" s="58"/>
      <c r="L319" s="58"/>
      <c r="M319" s="58"/>
      <c r="N319" s="58"/>
      <c r="O319" s="58"/>
      <c r="P319" s="58"/>
      <c r="Q319" s="58"/>
      <c r="R319" s="58"/>
    </row>
    <row r="320" spans="1:18" ht="30" x14ac:dyDescent="0.25">
      <c r="A320" s="58" t="s">
        <v>10</v>
      </c>
      <c r="B320" s="58">
        <v>137408</v>
      </c>
      <c r="C320" s="58">
        <v>5890</v>
      </c>
      <c r="D320" s="58" t="s">
        <v>2597</v>
      </c>
      <c r="E320" s="58">
        <v>5390</v>
      </c>
      <c r="F320" s="58"/>
      <c r="G320" s="58"/>
      <c r="H320" s="58"/>
      <c r="I320" s="58"/>
      <c r="J320" s="58"/>
      <c r="K320" s="58"/>
      <c r="L320" s="58"/>
      <c r="M320" s="58"/>
      <c r="N320" s="58"/>
      <c r="O320" s="58"/>
      <c r="P320" s="58"/>
      <c r="Q320" s="58"/>
      <c r="R320" s="58"/>
    </row>
    <row r="321" spans="1:18" ht="30" x14ac:dyDescent="0.25">
      <c r="A321" s="58" t="s">
        <v>10</v>
      </c>
      <c r="B321" s="58">
        <v>137409</v>
      </c>
      <c r="C321" s="58">
        <v>5890</v>
      </c>
      <c r="D321" s="58" t="s">
        <v>2597</v>
      </c>
      <c r="E321" s="58">
        <v>5390</v>
      </c>
      <c r="F321" s="58"/>
      <c r="G321" s="58"/>
      <c r="H321" s="58"/>
      <c r="I321" s="58"/>
      <c r="J321" s="58"/>
      <c r="K321" s="58"/>
      <c r="L321" s="58"/>
      <c r="M321" s="58"/>
      <c r="N321" s="58"/>
      <c r="O321" s="58"/>
      <c r="P321" s="58"/>
      <c r="Q321" s="58"/>
      <c r="R321" s="58"/>
    </row>
    <row r="322" spans="1:18" ht="30" x14ac:dyDescent="0.25">
      <c r="A322" s="58" t="s">
        <v>10</v>
      </c>
      <c r="B322" s="58">
        <v>137410</v>
      </c>
      <c r="C322" s="58">
        <v>5890</v>
      </c>
      <c r="D322" s="58" t="s">
        <v>2597</v>
      </c>
      <c r="E322" s="58">
        <v>5390</v>
      </c>
      <c r="F322" s="58"/>
      <c r="G322" s="58"/>
      <c r="H322" s="58"/>
      <c r="I322" s="58"/>
      <c r="J322" s="58"/>
      <c r="K322" s="58"/>
      <c r="L322" s="58"/>
      <c r="M322" s="58"/>
      <c r="N322" s="58"/>
      <c r="O322" s="58"/>
      <c r="P322" s="58"/>
      <c r="Q322" s="58"/>
      <c r="R322" s="58"/>
    </row>
    <row r="323" spans="1:18" ht="30" x14ac:dyDescent="0.25">
      <c r="A323" s="58" t="s">
        <v>10</v>
      </c>
      <c r="B323" s="58">
        <v>137411</v>
      </c>
      <c r="C323" s="58">
        <v>5890</v>
      </c>
      <c r="D323" s="58" t="s">
        <v>2597</v>
      </c>
      <c r="E323" s="58">
        <v>5390</v>
      </c>
      <c r="F323" s="58"/>
      <c r="G323" s="58"/>
      <c r="H323" s="58"/>
      <c r="I323" s="58"/>
      <c r="J323" s="58"/>
      <c r="K323" s="58"/>
      <c r="L323" s="58"/>
      <c r="M323" s="58"/>
      <c r="N323" s="58"/>
      <c r="O323" s="58"/>
      <c r="P323" s="58"/>
      <c r="Q323" s="58"/>
      <c r="R323" s="58"/>
    </row>
    <row r="324" spans="1:18" ht="30" x14ac:dyDescent="0.25">
      <c r="A324" s="58" t="s">
        <v>10</v>
      </c>
      <c r="B324" s="58">
        <v>137412</v>
      </c>
      <c r="C324" s="58">
        <v>5890</v>
      </c>
      <c r="D324" s="58" t="s">
        <v>2597</v>
      </c>
      <c r="E324" s="58">
        <v>5390</v>
      </c>
      <c r="F324" s="58"/>
      <c r="G324" s="58"/>
      <c r="H324" s="58"/>
      <c r="I324" s="58"/>
      <c r="J324" s="58"/>
      <c r="K324" s="58"/>
      <c r="L324" s="58"/>
      <c r="M324" s="58"/>
      <c r="N324" s="58"/>
      <c r="O324" s="58"/>
      <c r="P324" s="58"/>
      <c r="Q324" s="58"/>
      <c r="R324" s="58"/>
    </row>
    <row r="325" spans="1:18" ht="30" x14ac:dyDescent="0.25">
      <c r="A325" s="58" t="s">
        <v>10</v>
      </c>
      <c r="B325" s="58">
        <v>137413</v>
      </c>
      <c r="C325" s="58">
        <v>5890</v>
      </c>
      <c r="D325" s="58" t="s">
        <v>2597</v>
      </c>
      <c r="E325" s="58">
        <v>5390</v>
      </c>
      <c r="F325" s="58"/>
      <c r="G325" s="58"/>
      <c r="H325" s="58"/>
      <c r="I325" s="58"/>
      <c r="J325" s="58"/>
      <c r="K325" s="58"/>
      <c r="L325" s="58"/>
      <c r="M325" s="58"/>
      <c r="N325" s="58"/>
      <c r="O325" s="58"/>
      <c r="P325" s="58"/>
      <c r="Q325" s="58"/>
      <c r="R325" s="58"/>
    </row>
    <row r="326" spans="1:18" ht="30" x14ac:dyDescent="0.25">
      <c r="A326" s="58" t="s">
        <v>10</v>
      </c>
      <c r="B326" s="58">
        <v>137414</v>
      </c>
      <c r="C326" s="58">
        <v>5890</v>
      </c>
      <c r="D326" s="58" t="s">
        <v>2597</v>
      </c>
      <c r="E326" s="58">
        <v>5390</v>
      </c>
      <c r="F326" s="58"/>
      <c r="G326" s="58"/>
      <c r="H326" s="58"/>
      <c r="I326" s="58"/>
      <c r="J326" s="58"/>
      <c r="K326" s="58"/>
      <c r="L326" s="58"/>
      <c r="M326" s="58"/>
      <c r="N326" s="58"/>
      <c r="O326" s="58"/>
      <c r="P326" s="58"/>
      <c r="Q326" s="58"/>
      <c r="R326" s="58"/>
    </row>
    <row r="327" spans="1:18" ht="30" x14ac:dyDescent="0.25">
      <c r="A327" s="58" t="s">
        <v>10</v>
      </c>
      <c r="B327" s="58">
        <v>137415</v>
      </c>
      <c r="C327" s="58">
        <v>5890</v>
      </c>
      <c r="D327" s="58" t="s">
        <v>2597</v>
      </c>
      <c r="E327" s="58">
        <v>5390</v>
      </c>
      <c r="F327" s="58"/>
      <c r="G327" s="58"/>
      <c r="H327" s="58"/>
      <c r="I327" s="58"/>
      <c r="J327" s="58"/>
      <c r="K327" s="58"/>
      <c r="L327" s="58"/>
      <c r="M327" s="58"/>
      <c r="N327" s="58"/>
      <c r="O327" s="58"/>
      <c r="P327" s="58"/>
      <c r="Q327" s="58"/>
      <c r="R327" s="58"/>
    </row>
    <row r="328" spans="1:18" ht="30" x14ac:dyDescent="0.25">
      <c r="A328" s="58" t="s">
        <v>10</v>
      </c>
      <c r="B328" s="58">
        <v>137416</v>
      </c>
      <c r="C328" s="58">
        <v>5890</v>
      </c>
      <c r="D328" s="58" t="s">
        <v>2597</v>
      </c>
      <c r="E328" s="58">
        <v>5390</v>
      </c>
      <c r="F328" s="58"/>
      <c r="G328" s="58"/>
      <c r="H328" s="58"/>
      <c r="I328" s="58"/>
      <c r="J328" s="58"/>
      <c r="K328" s="58"/>
      <c r="L328" s="58"/>
      <c r="M328" s="58"/>
      <c r="N328" s="58"/>
      <c r="O328" s="58"/>
      <c r="P328" s="58"/>
      <c r="Q328" s="58"/>
      <c r="R328" s="58"/>
    </row>
    <row r="329" spans="1:18" ht="30" x14ac:dyDescent="0.25">
      <c r="A329" s="58" t="s">
        <v>10</v>
      </c>
      <c r="B329" s="58">
        <v>137417</v>
      </c>
      <c r="C329" s="58">
        <v>5890</v>
      </c>
      <c r="D329" s="58" t="s">
        <v>2597</v>
      </c>
      <c r="E329" s="58">
        <v>5390</v>
      </c>
      <c r="F329" s="58"/>
      <c r="G329" s="58"/>
      <c r="H329" s="58"/>
      <c r="I329" s="58"/>
      <c r="J329" s="58"/>
      <c r="K329" s="58"/>
      <c r="L329" s="58"/>
      <c r="M329" s="58"/>
      <c r="N329" s="58"/>
      <c r="O329" s="58"/>
      <c r="P329" s="58"/>
      <c r="Q329" s="58"/>
      <c r="R329" s="58"/>
    </row>
    <row r="330" spans="1:18" ht="30" x14ac:dyDescent="0.25">
      <c r="A330" s="58" t="s">
        <v>10</v>
      </c>
      <c r="B330" s="58">
        <v>137418</v>
      </c>
      <c r="C330" s="58">
        <v>5890</v>
      </c>
      <c r="D330" s="58" t="s">
        <v>2597</v>
      </c>
      <c r="E330" s="58">
        <v>5390</v>
      </c>
      <c r="F330" s="58"/>
      <c r="G330" s="58"/>
      <c r="H330" s="58"/>
      <c r="I330" s="58"/>
      <c r="J330" s="58"/>
      <c r="K330" s="58"/>
      <c r="L330" s="58"/>
      <c r="M330" s="58"/>
      <c r="N330" s="58"/>
      <c r="O330" s="58"/>
      <c r="P330" s="58"/>
      <c r="Q330" s="58"/>
      <c r="R330" s="58"/>
    </row>
    <row r="331" spans="1:18" ht="30" x14ac:dyDescent="0.25">
      <c r="A331" s="58" t="s">
        <v>10</v>
      </c>
      <c r="B331" s="58">
        <v>137419</v>
      </c>
      <c r="C331" s="58">
        <v>5890</v>
      </c>
      <c r="D331" s="58" t="s">
        <v>2597</v>
      </c>
      <c r="E331" s="58">
        <v>5390</v>
      </c>
      <c r="F331" s="58"/>
      <c r="G331" s="58"/>
      <c r="H331" s="58"/>
      <c r="I331" s="58"/>
      <c r="J331" s="58"/>
      <c r="K331" s="58"/>
      <c r="L331" s="58"/>
      <c r="M331" s="58"/>
      <c r="N331" s="58"/>
      <c r="O331" s="58"/>
      <c r="P331" s="58"/>
      <c r="Q331" s="58"/>
      <c r="R331" s="58"/>
    </row>
    <row r="332" spans="1:18" ht="30" x14ac:dyDescent="0.25">
      <c r="A332" s="58" t="s">
        <v>10</v>
      </c>
      <c r="B332" s="58">
        <v>137420</v>
      </c>
      <c r="C332" s="58">
        <v>5890</v>
      </c>
      <c r="D332" s="58" t="s">
        <v>2597</v>
      </c>
      <c r="E332" s="58">
        <v>5390</v>
      </c>
      <c r="F332" s="58"/>
      <c r="G332" s="58"/>
      <c r="H332" s="58"/>
      <c r="I332" s="58"/>
      <c r="J332" s="58"/>
      <c r="K332" s="58"/>
      <c r="L332" s="58"/>
      <c r="M332" s="58"/>
      <c r="N332" s="58"/>
      <c r="O332" s="58"/>
      <c r="P332" s="58"/>
      <c r="Q332" s="58"/>
      <c r="R332" s="58"/>
    </row>
    <row r="333" spans="1:18" ht="30" x14ac:dyDescent="0.25">
      <c r="A333" s="58" t="s">
        <v>10</v>
      </c>
      <c r="B333" s="58">
        <v>137422</v>
      </c>
      <c r="C333" s="58">
        <v>8990</v>
      </c>
      <c r="D333" s="58" t="s">
        <v>2639</v>
      </c>
      <c r="E333" s="58">
        <v>8990</v>
      </c>
      <c r="F333" s="58"/>
      <c r="G333" s="58"/>
      <c r="H333" s="58"/>
      <c r="I333" s="58"/>
      <c r="J333" s="58"/>
      <c r="K333" s="58"/>
      <c r="L333" s="58"/>
      <c r="M333" s="58"/>
      <c r="N333" s="58"/>
      <c r="O333" s="58"/>
      <c r="P333" s="58"/>
      <c r="Q333" s="58"/>
      <c r="R333" s="58"/>
    </row>
    <row r="334" spans="1:18" ht="30" x14ac:dyDescent="0.25">
      <c r="A334" s="58" t="s">
        <v>10</v>
      </c>
      <c r="B334" s="58">
        <v>257472</v>
      </c>
      <c r="C334" s="58">
        <v>9590</v>
      </c>
      <c r="D334" s="58" t="s">
        <v>2639</v>
      </c>
      <c r="E334" s="58">
        <v>8990</v>
      </c>
      <c r="F334" s="58"/>
      <c r="G334" s="58"/>
      <c r="H334" s="58"/>
      <c r="I334" s="58"/>
      <c r="J334" s="58"/>
      <c r="K334" s="58"/>
      <c r="L334" s="58"/>
      <c r="M334" s="58"/>
      <c r="N334" s="58"/>
      <c r="O334" s="58"/>
      <c r="P334" s="58"/>
      <c r="Q334" s="58"/>
      <c r="R334" s="58"/>
    </row>
    <row r="335" spans="1:18" ht="30" x14ac:dyDescent="0.25">
      <c r="A335" s="58" t="s">
        <v>10</v>
      </c>
      <c r="B335" s="58">
        <v>137423</v>
      </c>
      <c r="C335" s="58">
        <v>9590</v>
      </c>
      <c r="D335" s="58" t="s">
        <v>2639</v>
      </c>
      <c r="E335" s="58">
        <v>8990</v>
      </c>
      <c r="F335" s="58"/>
      <c r="G335" s="58"/>
      <c r="H335" s="58"/>
      <c r="I335" s="58"/>
      <c r="J335" s="58"/>
      <c r="K335" s="58"/>
      <c r="L335" s="58"/>
      <c r="M335" s="58"/>
      <c r="N335" s="58"/>
      <c r="O335" s="58"/>
      <c r="P335" s="58"/>
      <c r="Q335" s="58"/>
      <c r="R335" s="58"/>
    </row>
    <row r="336" spans="1:18" ht="30" x14ac:dyDescent="0.25">
      <c r="A336" s="58" t="s">
        <v>10</v>
      </c>
      <c r="B336" s="58">
        <v>257457</v>
      </c>
      <c r="C336" s="58">
        <v>9590</v>
      </c>
      <c r="D336" s="58" t="s">
        <v>2639</v>
      </c>
      <c r="E336" s="58">
        <v>8990</v>
      </c>
      <c r="F336" s="58"/>
      <c r="G336" s="58"/>
      <c r="H336" s="58"/>
      <c r="I336" s="58"/>
      <c r="J336" s="58"/>
      <c r="K336" s="58"/>
      <c r="L336" s="58"/>
      <c r="M336" s="58"/>
      <c r="N336" s="58"/>
      <c r="O336" s="58"/>
      <c r="P336" s="58"/>
      <c r="Q336" s="58"/>
      <c r="R336" s="58"/>
    </row>
    <row r="337" spans="1:18" ht="30" x14ac:dyDescent="0.25">
      <c r="A337" s="58" t="s">
        <v>10</v>
      </c>
      <c r="B337" s="58">
        <v>257466</v>
      </c>
      <c r="C337" s="58">
        <v>9590</v>
      </c>
      <c r="D337" s="58" t="s">
        <v>2639</v>
      </c>
      <c r="E337" s="58">
        <v>8990</v>
      </c>
      <c r="F337" s="58"/>
      <c r="G337" s="58"/>
      <c r="H337" s="58"/>
      <c r="I337" s="58"/>
      <c r="J337" s="58"/>
      <c r="K337" s="58"/>
      <c r="L337" s="58"/>
      <c r="M337" s="58"/>
      <c r="N337" s="58"/>
      <c r="O337" s="58"/>
      <c r="P337" s="58"/>
      <c r="Q337" s="58"/>
      <c r="R337" s="58"/>
    </row>
    <row r="338" spans="1:18" ht="30" x14ac:dyDescent="0.25">
      <c r="A338" s="58" t="s">
        <v>10</v>
      </c>
      <c r="B338" s="58">
        <v>257445</v>
      </c>
      <c r="C338" s="58">
        <v>9590</v>
      </c>
      <c r="D338" s="58" t="s">
        <v>2639</v>
      </c>
      <c r="E338" s="58">
        <v>8990</v>
      </c>
      <c r="F338" s="58"/>
      <c r="G338" s="58"/>
      <c r="H338" s="58"/>
      <c r="I338" s="58"/>
      <c r="J338" s="58"/>
      <c r="K338" s="58"/>
      <c r="L338" s="58"/>
      <c r="M338" s="58"/>
      <c r="N338" s="58"/>
      <c r="O338" s="58"/>
      <c r="P338" s="58"/>
      <c r="Q338" s="58"/>
      <c r="R338" s="58"/>
    </row>
    <row r="339" spans="1:18" ht="30" x14ac:dyDescent="0.25">
      <c r="A339" s="58" t="s">
        <v>10</v>
      </c>
      <c r="B339" s="58">
        <v>257453</v>
      </c>
      <c r="C339" s="58">
        <v>9590</v>
      </c>
      <c r="D339" s="58" t="s">
        <v>2639</v>
      </c>
      <c r="E339" s="58">
        <v>8990</v>
      </c>
      <c r="F339" s="58"/>
      <c r="G339" s="58"/>
      <c r="H339" s="58"/>
      <c r="I339" s="58"/>
      <c r="J339" s="58"/>
      <c r="K339" s="58"/>
      <c r="L339" s="58"/>
      <c r="M339" s="58"/>
      <c r="N339" s="58"/>
      <c r="O339" s="58"/>
      <c r="P339" s="58"/>
      <c r="Q339" s="58"/>
      <c r="R339" s="58"/>
    </row>
    <row r="340" spans="1:18" ht="30" x14ac:dyDescent="0.25">
      <c r="A340" s="58" t="s">
        <v>10</v>
      </c>
      <c r="B340" s="58">
        <v>257437</v>
      </c>
      <c r="C340" s="58">
        <v>9590</v>
      </c>
      <c r="D340" s="58" t="s">
        <v>2639</v>
      </c>
      <c r="E340" s="58">
        <v>8990</v>
      </c>
      <c r="F340" s="58"/>
      <c r="G340" s="58"/>
      <c r="H340" s="58"/>
      <c r="I340" s="58"/>
      <c r="J340" s="58"/>
      <c r="K340" s="58"/>
      <c r="L340" s="58"/>
      <c r="M340" s="58"/>
      <c r="N340" s="58"/>
      <c r="O340" s="58"/>
      <c r="P340" s="58"/>
      <c r="Q340" s="58"/>
      <c r="R340" s="58"/>
    </row>
    <row r="341" spans="1:18" ht="30" x14ac:dyDescent="0.25">
      <c r="A341" s="58" t="s">
        <v>10</v>
      </c>
      <c r="B341" s="58">
        <v>257464</v>
      </c>
      <c r="C341" s="58">
        <v>9590</v>
      </c>
      <c r="D341" s="58" t="s">
        <v>2639</v>
      </c>
      <c r="E341" s="58">
        <v>8990</v>
      </c>
      <c r="F341" s="58"/>
      <c r="G341" s="58"/>
      <c r="H341" s="58"/>
      <c r="I341" s="58"/>
      <c r="J341" s="58"/>
      <c r="K341" s="58"/>
      <c r="L341" s="58"/>
      <c r="M341" s="58"/>
      <c r="N341" s="58"/>
      <c r="O341" s="58"/>
      <c r="P341" s="58"/>
      <c r="Q341" s="58"/>
      <c r="R341" s="58"/>
    </row>
    <row r="342" spans="1:18" ht="30" x14ac:dyDescent="0.25">
      <c r="A342" s="58" t="s">
        <v>10</v>
      </c>
      <c r="B342" s="58">
        <v>257465</v>
      </c>
      <c r="C342" s="58">
        <v>9590</v>
      </c>
      <c r="D342" s="58" t="s">
        <v>2639</v>
      </c>
      <c r="E342" s="58">
        <v>8990</v>
      </c>
      <c r="F342" s="58"/>
      <c r="G342" s="58"/>
      <c r="H342" s="58"/>
      <c r="I342" s="58"/>
      <c r="J342" s="58"/>
      <c r="K342" s="58"/>
      <c r="L342" s="58"/>
      <c r="M342" s="58"/>
      <c r="N342" s="58"/>
      <c r="O342" s="58"/>
      <c r="P342" s="58"/>
      <c r="Q342" s="58"/>
      <c r="R342" s="58"/>
    </row>
    <row r="343" spans="1:18" ht="30" x14ac:dyDescent="0.25">
      <c r="A343" s="58" t="s">
        <v>10</v>
      </c>
      <c r="B343" s="58">
        <v>257451</v>
      </c>
      <c r="C343" s="58">
        <v>9590</v>
      </c>
      <c r="D343" s="58" t="s">
        <v>2639</v>
      </c>
      <c r="E343" s="58">
        <v>8990</v>
      </c>
      <c r="F343" s="58"/>
      <c r="G343" s="58"/>
      <c r="H343" s="58"/>
      <c r="I343" s="58"/>
      <c r="J343" s="58"/>
      <c r="K343" s="58"/>
      <c r="L343" s="58"/>
      <c r="M343" s="58"/>
      <c r="N343" s="58"/>
      <c r="O343" s="58"/>
      <c r="P343" s="58"/>
      <c r="Q343" s="58"/>
      <c r="R343" s="58"/>
    </row>
    <row r="344" spans="1:18" ht="30" x14ac:dyDescent="0.25">
      <c r="A344" s="58" t="s">
        <v>10</v>
      </c>
      <c r="B344" s="58">
        <v>257461</v>
      </c>
      <c r="C344" s="58">
        <v>9590</v>
      </c>
      <c r="D344" s="58" t="s">
        <v>2639</v>
      </c>
      <c r="E344" s="58">
        <v>8990</v>
      </c>
      <c r="F344" s="58"/>
      <c r="G344" s="58"/>
      <c r="H344" s="58"/>
      <c r="I344" s="58"/>
      <c r="J344" s="58"/>
      <c r="K344" s="58"/>
      <c r="L344" s="58"/>
      <c r="M344" s="58"/>
      <c r="N344" s="58"/>
      <c r="O344" s="58"/>
      <c r="P344" s="58"/>
      <c r="Q344" s="58"/>
      <c r="R344" s="58"/>
    </row>
    <row r="345" spans="1:18" ht="30" x14ac:dyDescent="0.25">
      <c r="A345" s="58" t="s">
        <v>10</v>
      </c>
      <c r="B345" s="58">
        <v>257442</v>
      </c>
      <c r="C345" s="58">
        <v>9590</v>
      </c>
      <c r="D345" s="58" t="s">
        <v>2639</v>
      </c>
      <c r="E345" s="58">
        <v>8990</v>
      </c>
      <c r="F345" s="58"/>
      <c r="G345" s="58"/>
      <c r="H345" s="58"/>
      <c r="I345" s="58"/>
      <c r="J345" s="58"/>
      <c r="K345" s="58"/>
      <c r="L345" s="58"/>
      <c r="M345" s="58"/>
      <c r="N345" s="58"/>
      <c r="O345" s="58"/>
      <c r="P345" s="58"/>
      <c r="Q345" s="58"/>
      <c r="R345" s="58"/>
    </row>
    <row r="346" spans="1:18" ht="30" x14ac:dyDescent="0.25">
      <c r="A346" s="58" t="s">
        <v>10</v>
      </c>
      <c r="B346" s="58">
        <v>257446</v>
      </c>
      <c r="C346" s="58">
        <v>9590</v>
      </c>
      <c r="D346" s="58" t="s">
        <v>2639</v>
      </c>
      <c r="E346" s="58">
        <v>8990</v>
      </c>
      <c r="F346" s="58"/>
      <c r="G346" s="58"/>
      <c r="H346" s="58"/>
      <c r="I346" s="58"/>
      <c r="J346" s="58"/>
      <c r="K346" s="58"/>
      <c r="L346" s="58"/>
      <c r="M346" s="58"/>
      <c r="N346" s="58"/>
      <c r="O346" s="58"/>
      <c r="P346" s="58"/>
      <c r="Q346" s="58"/>
      <c r="R346" s="58"/>
    </row>
    <row r="347" spans="1:18" ht="30" x14ac:dyDescent="0.25">
      <c r="A347" s="58" t="s">
        <v>10</v>
      </c>
      <c r="B347" s="58">
        <v>257432</v>
      </c>
      <c r="C347" s="58">
        <v>9590</v>
      </c>
      <c r="D347" s="58" t="s">
        <v>2639</v>
      </c>
      <c r="E347" s="58">
        <v>8990</v>
      </c>
      <c r="F347" s="58"/>
      <c r="G347" s="58"/>
      <c r="H347" s="58"/>
      <c r="I347" s="58"/>
      <c r="J347" s="58"/>
      <c r="K347" s="58"/>
      <c r="L347" s="58"/>
      <c r="M347" s="58"/>
      <c r="N347" s="58"/>
      <c r="O347" s="58"/>
      <c r="P347" s="58"/>
      <c r="Q347" s="58"/>
      <c r="R347" s="58"/>
    </row>
    <row r="348" spans="1:18" ht="30" x14ac:dyDescent="0.25">
      <c r="A348" s="58" t="s">
        <v>10</v>
      </c>
      <c r="B348" s="58">
        <v>257463</v>
      </c>
      <c r="C348" s="58">
        <v>9590</v>
      </c>
      <c r="D348" s="58" t="s">
        <v>2639</v>
      </c>
      <c r="E348" s="58">
        <v>8990</v>
      </c>
      <c r="F348" s="58"/>
      <c r="G348" s="58"/>
      <c r="H348" s="58"/>
      <c r="I348" s="58"/>
      <c r="J348" s="58"/>
      <c r="K348" s="58"/>
      <c r="L348" s="58"/>
      <c r="M348" s="58"/>
      <c r="N348" s="58"/>
      <c r="O348" s="58"/>
      <c r="P348" s="58"/>
      <c r="Q348" s="58"/>
      <c r="R348" s="58"/>
    </row>
    <row r="349" spans="1:18" ht="30" x14ac:dyDescent="0.25">
      <c r="A349" s="58" t="s">
        <v>10</v>
      </c>
      <c r="B349" s="58">
        <v>257470</v>
      </c>
      <c r="C349" s="58">
        <v>9590</v>
      </c>
      <c r="D349" s="58" t="s">
        <v>2639</v>
      </c>
      <c r="E349" s="58">
        <v>8990</v>
      </c>
      <c r="F349" s="58"/>
      <c r="G349" s="58"/>
      <c r="H349" s="58"/>
      <c r="I349" s="58"/>
      <c r="J349" s="58"/>
      <c r="K349" s="58"/>
      <c r="L349" s="58"/>
      <c r="M349" s="58"/>
      <c r="N349" s="58"/>
      <c r="O349" s="58"/>
      <c r="P349" s="58"/>
      <c r="Q349" s="58"/>
      <c r="R349" s="58"/>
    </row>
    <row r="350" spans="1:18" ht="30" x14ac:dyDescent="0.25">
      <c r="A350" s="58" t="s">
        <v>10</v>
      </c>
      <c r="B350" s="58">
        <v>257467</v>
      </c>
      <c r="C350" s="58">
        <v>9590</v>
      </c>
      <c r="D350" s="58" t="s">
        <v>2639</v>
      </c>
      <c r="E350" s="58">
        <v>8990</v>
      </c>
      <c r="F350" s="58"/>
      <c r="G350" s="58"/>
      <c r="H350" s="58"/>
      <c r="I350" s="58"/>
      <c r="J350" s="58"/>
      <c r="K350" s="58"/>
      <c r="L350" s="58"/>
      <c r="M350" s="58"/>
      <c r="N350" s="58"/>
      <c r="O350" s="58"/>
      <c r="P350" s="58"/>
      <c r="Q350" s="58"/>
      <c r="R350" s="58"/>
    </row>
    <row r="351" spans="1:18" ht="30" x14ac:dyDescent="0.25">
      <c r="A351" s="58" t="s">
        <v>10</v>
      </c>
      <c r="B351" s="58">
        <v>257440</v>
      </c>
      <c r="C351" s="58">
        <v>9590</v>
      </c>
      <c r="D351" s="58" t="s">
        <v>2639</v>
      </c>
      <c r="E351" s="58">
        <v>8990</v>
      </c>
      <c r="F351" s="58"/>
      <c r="G351" s="58"/>
      <c r="H351" s="58"/>
      <c r="I351" s="58"/>
      <c r="J351" s="58"/>
      <c r="K351" s="58"/>
      <c r="L351" s="58"/>
      <c r="M351" s="58"/>
      <c r="N351" s="58"/>
      <c r="O351" s="58"/>
      <c r="P351" s="58"/>
      <c r="Q351" s="58"/>
      <c r="R351" s="58"/>
    </row>
    <row r="352" spans="1:18" ht="30" x14ac:dyDescent="0.25">
      <c r="A352" s="58" t="s">
        <v>10</v>
      </c>
      <c r="B352" s="58">
        <v>257431</v>
      </c>
      <c r="C352" s="58">
        <v>9590</v>
      </c>
      <c r="D352" s="58" t="s">
        <v>2639</v>
      </c>
      <c r="E352" s="58">
        <v>8990</v>
      </c>
      <c r="F352" s="58"/>
      <c r="G352" s="58"/>
      <c r="H352" s="58"/>
      <c r="I352" s="58"/>
      <c r="J352" s="58"/>
      <c r="K352" s="58"/>
      <c r="L352" s="58"/>
      <c r="M352" s="58"/>
      <c r="N352" s="58"/>
      <c r="O352" s="58"/>
      <c r="P352" s="58"/>
      <c r="Q352" s="58"/>
      <c r="R352" s="58"/>
    </row>
    <row r="353" spans="1:18" ht="30" x14ac:dyDescent="0.25">
      <c r="A353" s="58" t="s">
        <v>10</v>
      </c>
      <c r="B353" s="58">
        <v>257449</v>
      </c>
      <c r="C353" s="58">
        <v>9590</v>
      </c>
      <c r="D353" s="58" t="s">
        <v>2639</v>
      </c>
      <c r="E353" s="58">
        <v>8990</v>
      </c>
      <c r="F353" s="58"/>
      <c r="G353" s="58"/>
      <c r="H353" s="58"/>
      <c r="I353" s="58"/>
      <c r="J353" s="58"/>
      <c r="K353" s="58"/>
      <c r="L353" s="58"/>
      <c r="M353" s="58"/>
      <c r="N353" s="58"/>
      <c r="O353" s="58"/>
      <c r="P353" s="58"/>
      <c r="Q353" s="58"/>
      <c r="R353" s="58"/>
    </row>
    <row r="354" spans="1:18" ht="30" x14ac:dyDescent="0.25">
      <c r="A354" s="58" t="s">
        <v>10</v>
      </c>
      <c r="B354" s="58">
        <v>257430</v>
      </c>
      <c r="C354" s="58">
        <v>9590</v>
      </c>
      <c r="D354" s="58" t="s">
        <v>2639</v>
      </c>
      <c r="E354" s="58">
        <v>8990</v>
      </c>
      <c r="F354" s="58"/>
      <c r="G354" s="58"/>
      <c r="H354" s="58"/>
      <c r="I354" s="58"/>
      <c r="J354" s="58"/>
      <c r="K354" s="58"/>
      <c r="L354" s="58"/>
      <c r="M354" s="58"/>
      <c r="N354" s="58"/>
      <c r="O354" s="58"/>
      <c r="P354" s="58"/>
      <c r="Q354" s="58"/>
      <c r="R354" s="58"/>
    </row>
    <row r="355" spans="1:18" ht="30" x14ac:dyDescent="0.25">
      <c r="A355" s="58" t="s">
        <v>10</v>
      </c>
      <c r="B355" s="58">
        <v>257436</v>
      </c>
      <c r="C355" s="58">
        <v>9590</v>
      </c>
      <c r="D355" s="58" t="s">
        <v>2639</v>
      </c>
      <c r="E355" s="58">
        <v>8990</v>
      </c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1:18" ht="30" x14ac:dyDescent="0.25">
      <c r="A356" s="58" t="s">
        <v>10</v>
      </c>
      <c r="B356" s="58">
        <v>257439</v>
      </c>
      <c r="C356" s="58">
        <v>9590</v>
      </c>
      <c r="D356" s="58" t="s">
        <v>2639</v>
      </c>
      <c r="E356" s="58">
        <v>8990</v>
      </c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1:18" ht="30" x14ac:dyDescent="0.25">
      <c r="A357" s="58" t="s">
        <v>10</v>
      </c>
      <c r="B357" s="58">
        <v>257459</v>
      </c>
      <c r="C357" s="58">
        <v>9590</v>
      </c>
      <c r="D357" s="58" t="s">
        <v>2639</v>
      </c>
      <c r="E357" s="58">
        <v>8990</v>
      </c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1:18" ht="30" x14ac:dyDescent="0.25">
      <c r="A358" s="58" t="s">
        <v>10</v>
      </c>
      <c r="B358" s="58">
        <v>257454</v>
      </c>
      <c r="C358" s="58">
        <v>9590</v>
      </c>
      <c r="D358" s="58" t="s">
        <v>2639</v>
      </c>
      <c r="E358" s="58">
        <v>8990</v>
      </c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59" spans="1:18" ht="30" x14ac:dyDescent="0.25">
      <c r="A359" s="58" t="s">
        <v>10</v>
      </c>
      <c r="B359" s="58">
        <v>257462</v>
      </c>
      <c r="C359" s="58">
        <v>9590</v>
      </c>
      <c r="D359" s="58" t="s">
        <v>2639</v>
      </c>
      <c r="E359" s="58">
        <v>8990</v>
      </c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</row>
    <row r="360" spans="1:18" ht="30" x14ac:dyDescent="0.25">
      <c r="A360" s="58" t="s">
        <v>10</v>
      </c>
      <c r="B360" s="58">
        <v>257471</v>
      </c>
      <c r="C360" s="58">
        <v>9590</v>
      </c>
      <c r="D360" s="58" t="s">
        <v>2639</v>
      </c>
      <c r="E360" s="58">
        <v>8990</v>
      </c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</row>
    <row r="361" spans="1:18" ht="30" x14ac:dyDescent="0.25">
      <c r="A361" s="58" t="s">
        <v>10</v>
      </c>
      <c r="B361" s="58">
        <v>257441</v>
      </c>
      <c r="C361" s="58">
        <v>9590</v>
      </c>
      <c r="D361" s="58" t="s">
        <v>2639</v>
      </c>
      <c r="E361" s="58">
        <v>8990</v>
      </c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</row>
    <row r="362" spans="1:18" ht="30" x14ac:dyDescent="0.25">
      <c r="A362" s="58" t="s">
        <v>10</v>
      </c>
      <c r="B362" s="58">
        <v>257452</v>
      </c>
      <c r="C362" s="58">
        <v>9590</v>
      </c>
      <c r="D362" s="58" t="s">
        <v>2639</v>
      </c>
      <c r="E362" s="58">
        <v>8990</v>
      </c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</row>
    <row r="363" spans="1:18" ht="30" x14ac:dyDescent="0.25">
      <c r="A363" s="58" t="s">
        <v>10</v>
      </c>
      <c r="B363" s="58">
        <v>257468</v>
      </c>
      <c r="C363" s="58">
        <v>9590</v>
      </c>
      <c r="D363" s="58" t="s">
        <v>2639</v>
      </c>
      <c r="E363" s="58">
        <v>8990</v>
      </c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</row>
    <row r="364" spans="1:18" ht="30" x14ac:dyDescent="0.25">
      <c r="A364" s="58" t="s">
        <v>10</v>
      </c>
      <c r="B364" s="58">
        <v>257447</v>
      </c>
      <c r="C364" s="58">
        <v>9590</v>
      </c>
      <c r="D364" s="58" t="s">
        <v>2639</v>
      </c>
      <c r="E364" s="58">
        <v>8990</v>
      </c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</row>
    <row r="365" spans="1:18" ht="30" x14ac:dyDescent="0.25">
      <c r="A365" s="58" t="s">
        <v>10</v>
      </c>
      <c r="B365" s="58">
        <v>257455</v>
      </c>
      <c r="C365" s="58">
        <v>9590</v>
      </c>
      <c r="D365" s="58" t="s">
        <v>2639</v>
      </c>
      <c r="E365" s="58">
        <v>8990</v>
      </c>
      <c r="F365" s="58"/>
      <c r="G365" s="58"/>
      <c r="H365" s="58"/>
      <c r="I365" s="58"/>
      <c r="J365" s="58"/>
      <c r="K365" s="58"/>
      <c r="L365" s="58"/>
      <c r="M365" s="58"/>
      <c r="N365" s="58"/>
      <c r="O365" s="58"/>
      <c r="P365" s="58"/>
      <c r="Q365" s="58"/>
      <c r="R365" s="58"/>
    </row>
    <row r="366" spans="1:18" ht="30" x14ac:dyDescent="0.25">
      <c r="A366" s="58" t="s">
        <v>10</v>
      </c>
      <c r="B366" s="58">
        <v>257434</v>
      </c>
      <c r="C366" s="58">
        <v>9590</v>
      </c>
      <c r="D366" s="58" t="s">
        <v>2639</v>
      </c>
      <c r="E366" s="58">
        <v>8990</v>
      </c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/>
      <c r="Q366" s="58"/>
      <c r="R366" s="58"/>
    </row>
    <row r="367" spans="1:18" ht="30" x14ac:dyDescent="0.25">
      <c r="A367" s="58" t="s">
        <v>10</v>
      </c>
      <c r="B367" s="58">
        <v>257460</v>
      </c>
      <c r="C367" s="58">
        <v>9590</v>
      </c>
      <c r="D367" s="58" t="s">
        <v>2639</v>
      </c>
      <c r="E367" s="58">
        <v>8990</v>
      </c>
      <c r="F367" s="58"/>
      <c r="G367" s="58"/>
      <c r="H367" s="58"/>
      <c r="I367" s="58"/>
      <c r="J367" s="58"/>
      <c r="K367" s="58"/>
      <c r="L367" s="58"/>
      <c r="M367" s="58"/>
      <c r="N367" s="58"/>
      <c r="O367" s="58"/>
      <c r="P367" s="58"/>
      <c r="Q367" s="58"/>
      <c r="R367" s="58"/>
    </row>
    <row r="368" spans="1:18" ht="30" x14ac:dyDescent="0.25">
      <c r="A368" s="58" t="s">
        <v>10</v>
      </c>
      <c r="B368" s="58">
        <v>257433</v>
      </c>
      <c r="C368" s="58">
        <v>9590</v>
      </c>
      <c r="D368" s="58" t="s">
        <v>2639</v>
      </c>
      <c r="E368" s="58">
        <v>8990</v>
      </c>
      <c r="F368" s="58"/>
      <c r="G368" s="58"/>
      <c r="H368" s="58"/>
      <c r="I368" s="58"/>
      <c r="J368" s="58"/>
      <c r="K368" s="58"/>
      <c r="L368" s="58"/>
      <c r="M368" s="58"/>
      <c r="N368" s="58"/>
      <c r="O368" s="58"/>
      <c r="P368" s="58"/>
      <c r="Q368" s="58"/>
      <c r="R368" s="58"/>
    </row>
    <row r="369" spans="1:18" ht="30" x14ac:dyDescent="0.25">
      <c r="A369" s="58" t="s">
        <v>10</v>
      </c>
      <c r="B369" s="58">
        <v>257438</v>
      </c>
      <c r="C369" s="58">
        <v>9590</v>
      </c>
      <c r="D369" s="58" t="s">
        <v>2639</v>
      </c>
      <c r="E369" s="58">
        <v>8990</v>
      </c>
      <c r="F369" s="58"/>
      <c r="G369" s="58"/>
      <c r="H369" s="58"/>
      <c r="I369" s="58"/>
      <c r="J369" s="58"/>
      <c r="K369" s="58"/>
      <c r="L369" s="58"/>
      <c r="M369" s="58"/>
      <c r="N369" s="58"/>
      <c r="O369" s="58"/>
      <c r="P369" s="58"/>
      <c r="Q369" s="58"/>
      <c r="R369" s="58"/>
    </row>
    <row r="370" spans="1:18" ht="30" x14ac:dyDescent="0.25">
      <c r="A370" s="58" t="s">
        <v>10</v>
      </c>
      <c r="B370" s="58">
        <v>257456</v>
      </c>
      <c r="C370" s="58">
        <v>9590</v>
      </c>
      <c r="D370" s="58" t="s">
        <v>2639</v>
      </c>
      <c r="E370" s="58">
        <v>8990</v>
      </c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</row>
    <row r="371" spans="1:18" ht="30" x14ac:dyDescent="0.25">
      <c r="A371" s="58" t="s">
        <v>10</v>
      </c>
      <c r="B371" s="58">
        <v>257448</v>
      </c>
      <c r="C371" s="58">
        <v>9590</v>
      </c>
      <c r="D371" s="58" t="s">
        <v>2639</v>
      </c>
      <c r="E371" s="58">
        <v>8990</v>
      </c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</row>
    <row r="372" spans="1:18" ht="30" x14ac:dyDescent="0.25">
      <c r="A372" s="58" t="s">
        <v>10</v>
      </c>
      <c r="B372" s="58">
        <v>257469</v>
      </c>
      <c r="C372" s="58">
        <v>9590</v>
      </c>
      <c r="D372" s="58" t="s">
        <v>2639</v>
      </c>
      <c r="E372" s="58">
        <v>8990</v>
      </c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</row>
    <row r="373" spans="1:18" ht="30" x14ac:dyDescent="0.25">
      <c r="A373" s="58" t="s">
        <v>10</v>
      </c>
      <c r="B373" s="58">
        <v>257443</v>
      </c>
      <c r="C373" s="58">
        <v>9590</v>
      </c>
      <c r="D373" s="58" t="s">
        <v>2639</v>
      </c>
      <c r="E373" s="58">
        <v>8990</v>
      </c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</row>
    <row r="374" spans="1:18" ht="30" x14ac:dyDescent="0.25">
      <c r="A374" s="58" t="s">
        <v>10</v>
      </c>
      <c r="B374" s="58">
        <v>257435</v>
      </c>
      <c r="C374" s="58">
        <v>9590</v>
      </c>
      <c r="D374" s="58" t="s">
        <v>2639</v>
      </c>
      <c r="E374" s="58">
        <v>8990</v>
      </c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</row>
    <row r="375" spans="1:18" ht="30" x14ac:dyDescent="0.25">
      <c r="A375" s="58" t="s">
        <v>10</v>
      </c>
      <c r="B375" s="58">
        <v>257458</v>
      </c>
      <c r="C375" s="58">
        <v>9590</v>
      </c>
      <c r="D375" s="58" t="s">
        <v>2639</v>
      </c>
      <c r="E375" s="58">
        <v>8990</v>
      </c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</row>
    <row r="376" spans="1:18" ht="30" x14ac:dyDescent="0.25">
      <c r="A376" s="58" t="s">
        <v>10</v>
      </c>
      <c r="B376" s="58">
        <v>257429</v>
      </c>
      <c r="C376" s="58">
        <v>9590</v>
      </c>
      <c r="D376" s="58" t="s">
        <v>2639</v>
      </c>
      <c r="E376" s="58">
        <v>8990</v>
      </c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</row>
    <row r="377" spans="1:18" ht="30" x14ac:dyDescent="0.25">
      <c r="A377" s="58" t="s">
        <v>10</v>
      </c>
      <c r="B377" s="58">
        <v>257450</v>
      </c>
      <c r="C377" s="58">
        <v>9590</v>
      </c>
      <c r="D377" s="58" t="s">
        <v>2639</v>
      </c>
      <c r="E377" s="58">
        <v>8990</v>
      </c>
      <c r="F377" s="58"/>
      <c r="G377" s="58"/>
      <c r="H377" s="58"/>
      <c r="I377" s="58"/>
      <c r="J377" s="58"/>
      <c r="K377" s="58"/>
      <c r="L377" s="58"/>
      <c r="M377" s="58"/>
      <c r="N377" s="58"/>
      <c r="O377" s="58"/>
      <c r="P377" s="58"/>
      <c r="Q377" s="58"/>
      <c r="R377" s="58"/>
    </row>
    <row r="378" spans="1:18" ht="30" x14ac:dyDescent="0.25">
      <c r="A378" s="58" t="s">
        <v>10</v>
      </c>
      <c r="B378" s="58">
        <v>257444</v>
      </c>
      <c r="C378" s="58">
        <v>9590</v>
      </c>
      <c r="D378" s="58" t="s">
        <v>2639</v>
      </c>
      <c r="E378" s="58">
        <v>8990</v>
      </c>
      <c r="F378" s="58"/>
      <c r="G378" s="58"/>
      <c r="H378" s="58"/>
      <c r="I378" s="58"/>
      <c r="J378" s="58"/>
      <c r="K378" s="58"/>
      <c r="L378" s="58"/>
      <c r="M378" s="58"/>
      <c r="N378" s="58"/>
      <c r="O378" s="58"/>
      <c r="P378" s="58"/>
      <c r="Q378" s="58"/>
      <c r="R378" s="58"/>
    </row>
    <row r="379" spans="1:18" ht="30" x14ac:dyDescent="0.25">
      <c r="A379" s="58" t="s">
        <v>10</v>
      </c>
      <c r="B379" s="58">
        <v>137467</v>
      </c>
      <c r="C379" s="58">
        <v>7990</v>
      </c>
      <c r="D379" s="58" t="s">
        <v>2640</v>
      </c>
      <c r="E379" s="58">
        <v>7990</v>
      </c>
      <c r="F379" s="58"/>
      <c r="G379" s="58"/>
      <c r="H379" s="58"/>
      <c r="I379" s="58"/>
      <c r="J379" s="58"/>
      <c r="K379" s="58"/>
      <c r="L379" s="58"/>
      <c r="M379" s="58"/>
      <c r="N379" s="58"/>
      <c r="O379" s="58"/>
      <c r="P379" s="58"/>
      <c r="Q379" s="58"/>
      <c r="R379" s="58"/>
    </row>
    <row r="380" spans="1:18" ht="30" x14ac:dyDescent="0.25">
      <c r="A380" s="58" t="s">
        <v>10</v>
      </c>
      <c r="B380" s="58">
        <v>137468</v>
      </c>
      <c r="C380" s="58">
        <v>8590</v>
      </c>
      <c r="D380" s="58" t="s">
        <v>2640</v>
      </c>
      <c r="E380" s="58">
        <v>7990</v>
      </c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</row>
    <row r="381" spans="1:18" ht="30" x14ac:dyDescent="0.25">
      <c r="A381" s="58" t="s">
        <v>10</v>
      </c>
      <c r="B381" s="58">
        <v>137469</v>
      </c>
      <c r="C381" s="58">
        <v>8590</v>
      </c>
      <c r="D381" s="58" t="s">
        <v>2640</v>
      </c>
      <c r="E381" s="58">
        <v>7990</v>
      </c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</row>
    <row r="382" spans="1:18" ht="30" x14ac:dyDescent="0.25">
      <c r="A382" s="58" t="s">
        <v>10</v>
      </c>
      <c r="B382" s="58">
        <v>137470</v>
      </c>
      <c r="C382" s="58">
        <v>8590</v>
      </c>
      <c r="D382" s="58" t="s">
        <v>2640</v>
      </c>
      <c r="E382" s="58">
        <v>7990</v>
      </c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</row>
    <row r="383" spans="1:18" ht="30" x14ac:dyDescent="0.25">
      <c r="A383" s="58" t="s">
        <v>10</v>
      </c>
      <c r="B383" s="58">
        <v>137471</v>
      </c>
      <c r="C383" s="58">
        <v>8590</v>
      </c>
      <c r="D383" s="58" t="s">
        <v>2640</v>
      </c>
      <c r="E383" s="58">
        <v>7990</v>
      </c>
      <c r="F383" s="58"/>
      <c r="G383" s="58"/>
      <c r="H383" s="58"/>
      <c r="I383" s="58"/>
      <c r="J383" s="58"/>
      <c r="K383" s="58"/>
      <c r="L383" s="58"/>
      <c r="M383" s="58"/>
      <c r="N383" s="58"/>
      <c r="O383" s="58"/>
      <c r="P383" s="58"/>
      <c r="Q383" s="58"/>
      <c r="R383" s="58"/>
    </row>
    <row r="384" spans="1:18" ht="30" x14ac:dyDescent="0.25">
      <c r="A384" s="58" t="s">
        <v>10</v>
      </c>
      <c r="B384" s="58">
        <v>137472</v>
      </c>
      <c r="C384" s="58">
        <v>8590</v>
      </c>
      <c r="D384" s="58" t="s">
        <v>2640</v>
      </c>
      <c r="E384" s="58">
        <v>7990</v>
      </c>
      <c r="F384" s="58"/>
      <c r="G384" s="58"/>
      <c r="H384" s="58"/>
      <c r="I384" s="58"/>
      <c r="J384" s="58"/>
      <c r="K384" s="58"/>
      <c r="L384" s="58"/>
      <c r="M384" s="58"/>
      <c r="N384" s="58"/>
      <c r="O384" s="58"/>
      <c r="P384" s="58"/>
      <c r="Q384" s="58"/>
      <c r="R384" s="58"/>
    </row>
    <row r="385" spans="1:18" ht="30" x14ac:dyDescent="0.25">
      <c r="A385" s="58" t="s">
        <v>10</v>
      </c>
      <c r="B385" s="58">
        <v>137473</v>
      </c>
      <c r="C385" s="58">
        <v>8590</v>
      </c>
      <c r="D385" s="58" t="s">
        <v>2640</v>
      </c>
      <c r="E385" s="58">
        <v>7990</v>
      </c>
      <c r="F385" s="58"/>
      <c r="G385" s="58"/>
      <c r="H385" s="58"/>
      <c r="I385" s="58"/>
      <c r="J385" s="58"/>
      <c r="K385" s="58"/>
      <c r="L385" s="58"/>
      <c r="M385" s="58"/>
      <c r="N385" s="58"/>
      <c r="O385" s="58"/>
      <c r="P385" s="58"/>
      <c r="Q385" s="58"/>
      <c r="R385" s="58"/>
    </row>
    <row r="386" spans="1:18" ht="30" x14ac:dyDescent="0.25">
      <c r="A386" s="58" t="s">
        <v>10</v>
      </c>
      <c r="B386" s="58">
        <v>137474</v>
      </c>
      <c r="C386" s="58">
        <v>8590</v>
      </c>
      <c r="D386" s="58" t="s">
        <v>2640</v>
      </c>
      <c r="E386" s="58">
        <v>7990</v>
      </c>
      <c r="F386" s="58"/>
      <c r="G386" s="58"/>
      <c r="H386" s="58"/>
      <c r="I386" s="58"/>
      <c r="J386" s="58"/>
      <c r="K386" s="58"/>
      <c r="L386" s="58"/>
      <c r="M386" s="58"/>
      <c r="N386" s="58"/>
      <c r="O386" s="58"/>
      <c r="P386" s="58"/>
      <c r="Q386" s="58"/>
      <c r="R386" s="58"/>
    </row>
    <row r="387" spans="1:18" ht="30" x14ac:dyDescent="0.25">
      <c r="A387" s="58" t="s">
        <v>10</v>
      </c>
      <c r="B387" s="58">
        <v>137475</v>
      </c>
      <c r="C387" s="58">
        <v>8590</v>
      </c>
      <c r="D387" s="58" t="s">
        <v>2640</v>
      </c>
      <c r="E387" s="58">
        <v>7990</v>
      </c>
      <c r="F387" s="58"/>
      <c r="G387" s="58"/>
      <c r="H387" s="58"/>
      <c r="I387" s="58"/>
      <c r="J387" s="58"/>
      <c r="K387" s="58"/>
      <c r="L387" s="58"/>
      <c r="M387" s="58"/>
      <c r="N387" s="58"/>
      <c r="O387" s="58"/>
      <c r="P387" s="58"/>
      <c r="Q387" s="58"/>
      <c r="R387" s="58"/>
    </row>
    <row r="388" spans="1:18" ht="30" x14ac:dyDescent="0.25">
      <c r="A388" s="58" t="s">
        <v>10</v>
      </c>
      <c r="B388" s="58">
        <v>137476</v>
      </c>
      <c r="C388" s="58">
        <v>8590</v>
      </c>
      <c r="D388" s="58" t="s">
        <v>2640</v>
      </c>
      <c r="E388" s="58">
        <v>7990</v>
      </c>
      <c r="F388" s="58"/>
      <c r="G388" s="58"/>
      <c r="H388" s="58"/>
      <c r="I388" s="58"/>
      <c r="J388" s="58"/>
      <c r="K388" s="58"/>
      <c r="L388" s="58"/>
      <c r="M388" s="58"/>
      <c r="N388" s="58"/>
      <c r="O388" s="58"/>
      <c r="P388" s="58"/>
      <c r="Q388" s="58"/>
      <c r="R388" s="58"/>
    </row>
    <row r="389" spans="1:18" ht="30" x14ac:dyDescent="0.25">
      <c r="A389" s="58" t="s">
        <v>10</v>
      </c>
      <c r="B389" s="58">
        <v>137477</v>
      </c>
      <c r="C389" s="58">
        <v>8590</v>
      </c>
      <c r="D389" s="58" t="s">
        <v>2640</v>
      </c>
      <c r="E389" s="58">
        <v>7990</v>
      </c>
      <c r="F389" s="58"/>
      <c r="G389" s="58"/>
      <c r="H389" s="58"/>
      <c r="I389" s="58"/>
      <c r="J389" s="58"/>
      <c r="K389" s="58"/>
      <c r="L389" s="58"/>
      <c r="M389" s="58"/>
      <c r="N389" s="58"/>
      <c r="O389" s="58"/>
      <c r="P389" s="58"/>
      <c r="Q389" s="58"/>
      <c r="R389" s="58"/>
    </row>
    <row r="390" spans="1:18" ht="30" x14ac:dyDescent="0.25">
      <c r="A390" s="58" t="s">
        <v>10</v>
      </c>
      <c r="B390" s="58">
        <v>137478</v>
      </c>
      <c r="C390" s="58">
        <v>8590</v>
      </c>
      <c r="D390" s="58" t="s">
        <v>2640</v>
      </c>
      <c r="E390" s="58">
        <v>7990</v>
      </c>
      <c r="F390" s="58"/>
      <c r="G390" s="58"/>
      <c r="H390" s="58"/>
      <c r="I390" s="58"/>
      <c r="J390" s="58"/>
      <c r="K390" s="58"/>
      <c r="L390" s="58"/>
      <c r="M390" s="58"/>
      <c r="N390" s="58"/>
      <c r="O390" s="58"/>
      <c r="P390" s="58"/>
      <c r="Q390" s="58"/>
      <c r="R390" s="58"/>
    </row>
    <row r="391" spans="1:18" ht="30" x14ac:dyDescent="0.25">
      <c r="A391" s="58" t="s">
        <v>10</v>
      </c>
      <c r="B391" s="58">
        <v>137479</v>
      </c>
      <c r="C391" s="58">
        <v>8590</v>
      </c>
      <c r="D391" s="58" t="s">
        <v>2640</v>
      </c>
      <c r="E391" s="58">
        <v>7990</v>
      </c>
      <c r="F391" s="58"/>
      <c r="G391" s="58"/>
      <c r="H391" s="58"/>
      <c r="I391" s="58"/>
      <c r="J391" s="58"/>
      <c r="K391" s="58"/>
      <c r="L391" s="58"/>
      <c r="M391" s="58"/>
      <c r="N391" s="58"/>
      <c r="O391" s="58"/>
      <c r="P391" s="58"/>
      <c r="Q391" s="58"/>
      <c r="R391" s="58"/>
    </row>
    <row r="392" spans="1:18" ht="30" x14ac:dyDescent="0.25">
      <c r="A392" s="58" t="s">
        <v>10</v>
      </c>
      <c r="B392" s="58">
        <v>137480</v>
      </c>
      <c r="C392" s="58">
        <v>8590</v>
      </c>
      <c r="D392" s="58" t="s">
        <v>2640</v>
      </c>
      <c r="E392" s="58">
        <v>7990</v>
      </c>
      <c r="F392" s="58"/>
      <c r="G392" s="58"/>
      <c r="H392" s="58"/>
      <c r="I392" s="58"/>
      <c r="J392" s="58"/>
      <c r="K392" s="58"/>
      <c r="L392" s="58"/>
      <c r="M392" s="58"/>
      <c r="N392" s="58"/>
      <c r="O392" s="58"/>
      <c r="P392" s="58"/>
      <c r="Q392" s="58"/>
      <c r="R392" s="58"/>
    </row>
    <row r="393" spans="1:18" ht="30" x14ac:dyDescent="0.25">
      <c r="A393" s="58" t="s">
        <v>10</v>
      </c>
      <c r="B393" s="58">
        <v>137481</v>
      </c>
      <c r="C393" s="58">
        <v>8590</v>
      </c>
      <c r="D393" s="58" t="s">
        <v>2640</v>
      </c>
      <c r="E393" s="58">
        <v>7990</v>
      </c>
      <c r="F393" s="58"/>
      <c r="G393" s="58"/>
      <c r="H393" s="58"/>
      <c r="I393" s="58"/>
      <c r="J393" s="58"/>
      <c r="K393" s="58"/>
      <c r="L393" s="58"/>
      <c r="M393" s="58"/>
      <c r="N393" s="58"/>
      <c r="O393" s="58"/>
      <c r="P393" s="58"/>
      <c r="Q393" s="58"/>
      <c r="R393" s="58"/>
    </row>
    <row r="394" spans="1:18" ht="30" x14ac:dyDescent="0.25">
      <c r="A394" s="58" t="s">
        <v>10</v>
      </c>
      <c r="B394" s="58">
        <v>137482</v>
      </c>
      <c r="C394" s="58">
        <v>8590</v>
      </c>
      <c r="D394" s="58" t="s">
        <v>2640</v>
      </c>
      <c r="E394" s="58">
        <v>7990</v>
      </c>
      <c r="F394" s="58"/>
      <c r="G394" s="58"/>
      <c r="H394" s="58"/>
      <c r="I394" s="58"/>
      <c r="J394" s="58"/>
      <c r="K394" s="58"/>
      <c r="L394" s="58"/>
      <c r="M394" s="58"/>
      <c r="N394" s="58"/>
      <c r="O394" s="58"/>
      <c r="P394" s="58"/>
      <c r="Q394" s="58"/>
      <c r="R394" s="58"/>
    </row>
    <row r="395" spans="1:18" ht="30" x14ac:dyDescent="0.25">
      <c r="A395" s="58" t="s">
        <v>10</v>
      </c>
      <c r="B395" s="58">
        <v>137483</v>
      </c>
      <c r="C395" s="58">
        <v>8590</v>
      </c>
      <c r="D395" s="58" t="s">
        <v>2640</v>
      </c>
      <c r="E395" s="58">
        <v>7990</v>
      </c>
      <c r="F395" s="58"/>
      <c r="G395" s="58"/>
      <c r="H395" s="58"/>
      <c r="I395" s="58"/>
      <c r="J395" s="58"/>
      <c r="K395" s="58"/>
      <c r="L395" s="58"/>
      <c r="M395" s="58"/>
      <c r="N395" s="58"/>
      <c r="O395" s="58"/>
      <c r="P395" s="58"/>
      <c r="Q395" s="58"/>
      <c r="R395" s="58"/>
    </row>
    <row r="396" spans="1:18" ht="30" x14ac:dyDescent="0.25">
      <c r="A396" s="58" t="s">
        <v>10</v>
      </c>
      <c r="B396" s="58">
        <v>137484</v>
      </c>
      <c r="C396" s="58">
        <v>8590</v>
      </c>
      <c r="D396" s="58" t="s">
        <v>2640</v>
      </c>
      <c r="E396" s="58">
        <v>7990</v>
      </c>
      <c r="F396" s="58"/>
      <c r="G396" s="58"/>
      <c r="H396" s="58"/>
      <c r="I396" s="58"/>
      <c r="J396" s="58"/>
      <c r="K396" s="58"/>
      <c r="L396" s="58"/>
      <c r="M396" s="58"/>
      <c r="N396" s="58"/>
      <c r="O396" s="58"/>
      <c r="P396" s="58"/>
      <c r="Q396" s="58"/>
      <c r="R396" s="58"/>
    </row>
    <row r="397" spans="1:18" ht="30" x14ac:dyDescent="0.25">
      <c r="A397" s="58" t="s">
        <v>10</v>
      </c>
      <c r="B397" s="58">
        <v>137485</v>
      </c>
      <c r="C397" s="58">
        <v>8590</v>
      </c>
      <c r="D397" s="58" t="s">
        <v>2640</v>
      </c>
      <c r="E397" s="58">
        <v>7990</v>
      </c>
      <c r="F397" s="58"/>
      <c r="G397" s="58"/>
      <c r="H397" s="58"/>
      <c r="I397" s="58"/>
      <c r="J397" s="58"/>
      <c r="K397" s="58"/>
      <c r="L397" s="58"/>
      <c r="M397" s="58"/>
      <c r="N397" s="58"/>
      <c r="O397" s="58"/>
      <c r="P397" s="58"/>
      <c r="Q397" s="58"/>
      <c r="R397" s="58"/>
    </row>
    <row r="398" spans="1:18" ht="30" x14ac:dyDescent="0.25">
      <c r="A398" s="58" t="s">
        <v>10</v>
      </c>
      <c r="B398" s="58">
        <v>257473</v>
      </c>
      <c r="C398" s="58">
        <v>8590</v>
      </c>
      <c r="D398" s="58" t="s">
        <v>2640</v>
      </c>
      <c r="E398" s="58">
        <v>7990</v>
      </c>
      <c r="F398" s="58"/>
      <c r="G398" s="58"/>
      <c r="H398" s="58"/>
      <c r="I398" s="58"/>
      <c r="J398" s="58"/>
      <c r="K398" s="58"/>
      <c r="L398" s="58"/>
      <c r="M398" s="58"/>
      <c r="N398" s="58"/>
      <c r="O398" s="58"/>
      <c r="P398" s="58"/>
      <c r="Q398" s="58"/>
      <c r="R398" s="58"/>
    </row>
    <row r="399" spans="1:18" ht="30" x14ac:dyDescent="0.25">
      <c r="A399" s="58" t="s">
        <v>10</v>
      </c>
      <c r="B399" s="58">
        <v>137486</v>
      </c>
      <c r="C399" s="58">
        <v>8590</v>
      </c>
      <c r="D399" s="58" t="s">
        <v>2640</v>
      </c>
      <c r="E399" s="58">
        <v>7990</v>
      </c>
      <c r="F399" s="58"/>
      <c r="G399" s="58"/>
      <c r="H399" s="58"/>
      <c r="I399" s="58"/>
      <c r="J399" s="58"/>
      <c r="K399" s="58"/>
      <c r="L399" s="58"/>
      <c r="M399" s="58"/>
      <c r="N399" s="58"/>
      <c r="O399" s="58"/>
      <c r="P399" s="58"/>
      <c r="Q399" s="58"/>
      <c r="R399" s="58"/>
    </row>
    <row r="400" spans="1:18" ht="30" x14ac:dyDescent="0.25">
      <c r="A400" s="58" t="s">
        <v>10</v>
      </c>
      <c r="B400" s="58">
        <v>137487</v>
      </c>
      <c r="C400" s="58">
        <v>8590</v>
      </c>
      <c r="D400" s="58" t="s">
        <v>2640</v>
      </c>
      <c r="E400" s="58">
        <v>7990</v>
      </c>
      <c r="F400" s="58"/>
      <c r="G400" s="58"/>
      <c r="H400" s="58"/>
      <c r="I400" s="58"/>
      <c r="J400" s="58"/>
      <c r="K400" s="58"/>
      <c r="L400" s="58"/>
      <c r="M400" s="58"/>
      <c r="N400" s="58"/>
      <c r="O400" s="58"/>
      <c r="P400" s="58"/>
      <c r="Q400" s="58"/>
      <c r="R400" s="58"/>
    </row>
    <row r="401" spans="1:18" ht="30" x14ac:dyDescent="0.25">
      <c r="A401" s="58" t="s">
        <v>10</v>
      </c>
      <c r="B401" s="58">
        <v>137488</v>
      </c>
      <c r="C401" s="58">
        <v>8590</v>
      </c>
      <c r="D401" s="58" t="s">
        <v>2640</v>
      </c>
      <c r="E401" s="58">
        <v>7990</v>
      </c>
      <c r="F401" s="58"/>
      <c r="G401" s="58"/>
      <c r="H401" s="58"/>
      <c r="I401" s="58"/>
      <c r="J401" s="58"/>
      <c r="K401" s="58"/>
      <c r="L401" s="58"/>
      <c r="M401" s="58"/>
      <c r="N401" s="58"/>
      <c r="O401" s="58"/>
      <c r="P401" s="58"/>
      <c r="Q401" s="58"/>
      <c r="R401" s="58"/>
    </row>
    <row r="402" spans="1:18" ht="30" x14ac:dyDescent="0.25">
      <c r="A402" s="58" t="s">
        <v>10</v>
      </c>
      <c r="B402" s="58">
        <v>137489</v>
      </c>
      <c r="C402" s="58">
        <v>8590</v>
      </c>
      <c r="D402" s="58" t="s">
        <v>2640</v>
      </c>
      <c r="E402" s="58">
        <v>7990</v>
      </c>
      <c r="F402" s="58"/>
      <c r="G402" s="58"/>
      <c r="H402" s="58"/>
      <c r="I402" s="58"/>
      <c r="J402" s="58"/>
      <c r="K402" s="58"/>
      <c r="L402" s="58"/>
      <c r="M402" s="58"/>
      <c r="N402" s="58"/>
      <c r="O402" s="58"/>
      <c r="P402" s="58"/>
      <c r="Q402" s="58"/>
      <c r="R402" s="58"/>
    </row>
    <row r="403" spans="1:18" ht="30" x14ac:dyDescent="0.25">
      <c r="A403" s="58" t="s">
        <v>10</v>
      </c>
      <c r="B403" s="58">
        <v>137490</v>
      </c>
      <c r="C403" s="58">
        <v>8590</v>
      </c>
      <c r="D403" s="58" t="s">
        <v>2640</v>
      </c>
      <c r="E403" s="58">
        <v>7990</v>
      </c>
      <c r="F403" s="58"/>
      <c r="G403" s="58"/>
      <c r="H403" s="58"/>
      <c r="I403" s="58"/>
      <c r="J403" s="58"/>
      <c r="K403" s="58"/>
      <c r="L403" s="58"/>
      <c r="M403" s="58"/>
      <c r="N403" s="58"/>
      <c r="O403" s="58"/>
      <c r="P403" s="58"/>
      <c r="Q403" s="58"/>
      <c r="R403" s="58"/>
    </row>
    <row r="404" spans="1:18" ht="30" x14ac:dyDescent="0.25">
      <c r="A404" s="58" t="s">
        <v>10</v>
      </c>
      <c r="B404" s="58">
        <v>137491</v>
      </c>
      <c r="C404" s="58">
        <v>8590</v>
      </c>
      <c r="D404" s="58" t="s">
        <v>2640</v>
      </c>
      <c r="E404" s="58">
        <v>7990</v>
      </c>
      <c r="F404" s="58"/>
      <c r="G404" s="58"/>
      <c r="H404" s="58"/>
      <c r="I404" s="58"/>
      <c r="J404" s="58"/>
      <c r="K404" s="58"/>
      <c r="L404" s="58"/>
      <c r="M404" s="58"/>
      <c r="N404" s="58"/>
      <c r="O404" s="58"/>
      <c r="P404" s="58"/>
      <c r="Q404" s="58"/>
      <c r="R404" s="58"/>
    </row>
    <row r="405" spans="1:18" ht="30" x14ac:dyDescent="0.25">
      <c r="A405" s="58" t="s">
        <v>10</v>
      </c>
      <c r="B405" s="58">
        <v>137492</v>
      </c>
      <c r="C405" s="58">
        <v>8590</v>
      </c>
      <c r="D405" s="58" t="s">
        <v>2640</v>
      </c>
      <c r="E405" s="58">
        <v>7990</v>
      </c>
      <c r="F405" s="58"/>
      <c r="G405" s="58"/>
      <c r="H405" s="58"/>
      <c r="I405" s="58"/>
      <c r="J405" s="58"/>
      <c r="K405" s="58"/>
      <c r="L405" s="58"/>
      <c r="M405" s="58"/>
      <c r="N405" s="58"/>
      <c r="O405" s="58"/>
      <c r="P405" s="58"/>
      <c r="Q405" s="58"/>
      <c r="R405" s="58"/>
    </row>
    <row r="406" spans="1:18" ht="30" x14ac:dyDescent="0.25">
      <c r="A406" s="58" t="s">
        <v>10</v>
      </c>
      <c r="B406" s="58">
        <v>137493</v>
      </c>
      <c r="C406" s="58">
        <v>8590</v>
      </c>
      <c r="D406" s="58" t="s">
        <v>2640</v>
      </c>
      <c r="E406" s="58">
        <v>7990</v>
      </c>
      <c r="F406" s="58"/>
      <c r="G406" s="58"/>
      <c r="H406" s="58"/>
      <c r="I406" s="58"/>
      <c r="J406" s="58"/>
      <c r="K406" s="58"/>
      <c r="L406" s="58"/>
      <c r="M406" s="58"/>
      <c r="N406" s="58"/>
      <c r="O406" s="58"/>
      <c r="P406" s="58"/>
      <c r="Q406" s="58"/>
      <c r="R406" s="58"/>
    </row>
    <row r="407" spans="1:18" ht="30" x14ac:dyDescent="0.25">
      <c r="A407" s="58" t="s">
        <v>10</v>
      </c>
      <c r="B407" s="58">
        <v>137494</v>
      </c>
      <c r="C407" s="58">
        <v>8590</v>
      </c>
      <c r="D407" s="58" t="s">
        <v>2640</v>
      </c>
      <c r="E407" s="58">
        <v>7990</v>
      </c>
      <c r="F407" s="58"/>
      <c r="G407" s="58"/>
      <c r="H407" s="58"/>
      <c r="I407" s="58"/>
      <c r="J407" s="58"/>
      <c r="K407" s="58"/>
      <c r="L407" s="58"/>
      <c r="M407" s="58"/>
      <c r="N407" s="58"/>
      <c r="O407" s="58"/>
      <c r="P407" s="58"/>
      <c r="Q407" s="58"/>
      <c r="R407" s="58"/>
    </row>
    <row r="408" spans="1:18" ht="30" x14ac:dyDescent="0.25">
      <c r="A408" s="58" t="s">
        <v>10</v>
      </c>
      <c r="B408" s="58">
        <v>137495</v>
      </c>
      <c r="C408" s="58">
        <v>8590</v>
      </c>
      <c r="D408" s="58" t="s">
        <v>2640</v>
      </c>
      <c r="E408" s="58">
        <v>7990</v>
      </c>
      <c r="F408" s="58"/>
      <c r="G408" s="58"/>
      <c r="H408" s="58"/>
      <c r="I408" s="58"/>
      <c r="J408" s="58"/>
      <c r="K408" s="58"/>
      <c r="L408" s="58"/>
      <c r="M408" s="58"/>
      <c r="N408" s="58"/>
      <c r="O408" s="58"/>
      <c r="P408" s="58"/>
      <c r="Q408" s="58"/>
      <c r="R408" s="58"/>
    </row>
    <row r="409" spans="1:18" ht="30" x14ac:dyDescent="0.25">
      <c r="A409" s="58" t="s">
        <v>10</v>
      </c>
      <c r="B409" s="58">
        <v>137496</v>
      </c>
      <c r="C409" s="58">
        <v>8590</v>
      </c>
      <c r="D409" s="58" t="s">
        <v>2640</v>
      </c>
      <c r="E409" s="58">
        <v>7990</v>
      </c>
      <c r="F409" s="58"/>
      <c r="G409" s="58"/>
      <c r="H409" s="58"/>
      <c r="I409" s="58"/>
      <c r="J409" s="58"/>
      <c r="K409" s="58"/>
      <c r="L409" s="58"/>
      <c r="M409" s="58"/>
      <c r="N409" s="58"/>
      <c r="O409" s="58"/>
      <c r="P409" s="58"/>
      <c r="Q409" s="58"/>
      <c r="R409" s="58"/>
    </row>
    <row r="410" spans="1:18" ht="30" x14ac:dyDescent="0.25">
      <c r="A410" s="58" t="s">
        <v>10</v>
      </c>
      <c r="B410" s="58">
        <v>137497</v>
      </c>
      <c r="C410" s="58">
        <v>8590</v>
      </c>
      <c r="D410" s="58" t="s">
        <v>2640</v>
      </c>
      <c r="E410" s="58">
        <v>7990</v>
      </c>
      <c r="F410" s="58"/>
      <c r="G410" s="58"/>
      <c r="H410" s="58"/>
      <c r="I410" s="58"/>
      <c r="J410" s="58"/>
      <c r="K410" s="58"/>
      <c r="L410" s="58"/>
      <c r="M410" s="58"/>
      <c r="N410" s="58"/>
      <c r="O410" s="58"/>
      <c r="P410" s="58"/>
      <c r="Q410" s="58"/>
      <c r="R410" s="58"/>
    </row>
    <row r="411" spans="1:18" ht="30" x14ac:dyDescent="0.25">
      <c r="A411" s="58" t="s">
        <v>10</v>
      </c>
      <c r="B411" s="58">
        <v>137498</v>
      </c>
      <c r="C411" s="58">
        <v>8590</v>
      </c>
      <c r="D411" s="58" t="s">
        <v>2640</v>
      </c>
      <c r="E411" s="58">
        <v>7990</v>
      </c>
      <c r="F411" s="58"/>
      <c r="G411" s="58"/>
      <c r="H411" s="58"/>
      <c r="I411" s="58"/>
      <c r="J411" s="58"/>
      <c r="K411" s="58"/>
      <c r="L411" s="58"/>
      <c r="M411" s="58"/>
      <c r="N411" s="58"/>
      <c r="O411" s="58"/>
      <c r="P411" s="58"/>
      <c r="Q411" s="58"/>
      <c r="R411" s="58"/>
    </row>
    <row r="412" spans="1:18" ht="30" x14ac:dyDescent="0.25">
      <c r="A412" s="58" t="s">
        <v>10</v>
      </c>
      <c r="B412" s="58">
        <v>137499</v>
      </c>
      <c r="C412" s="58">
        <v>8590</v>
      </c>
      <c r="D412" s="58" t="s">
        <v>2640</v>
      </c>
      <c r="E412" s="58">
        <v>7990</v>
      </c>
      <c r="F412" s="58"/>
      <c r="G412" s="58"/>
      <c r="H412" s="58"/>
      <c r="I412" s="58"/>
      <c r="J412" s="58"/>
      <c r="K412" s="58"/>
      <c r="L412" s="58"/>
      <c r="M412" s="58"/>
      <c r="N412" s="58"/>
      <c r="O412" s="58"/>
      <c r="P412" s="58"/>
      <c r="Q412" s="58"/>
      <c r="R412" s="58"/>
    </row>
    <row r="413" spans="1:18" ht="30" x14ac:dyDescent="0.25">
      <c r="A413" s="58" t="s">
        <v>10</v>
      </c>
      <c r="B413" s="58">
        <v>137500</v>
      </c>
      <c r="C413" s="58">
        <v>8590</v>
      </c>
      <c r="D413" s="58" t="s">
        <v>2640</v>
      </c>
      <c r="E413" s="58">
        <v>7990</v>
      </c>
      <c r="F413" s="58"/>
      <c r="G413" s="58"/>
      <c r="H413" s="58"/>
      <c r="I413" s="58"/>
      <c r="J413" s="58"/>
      <c r="K413" s="58"/>
      <c r="L413" s="58"/>
      <c r="M413" s="58"/>
      <c r="N413" s="58"/>
      <c r="O413" s="58"/>
      <c r="P413" s="58"/>
      <c r="Q413" s="58"/>
      <c r="R413" s="58"/>
    </row>
    <row r="414" spans="1:18" ht="30" x14ac:dyDescent="0.25">
      <c r="A414" s="58" t="s">
        <v>10</v>
      </c>
      <c r="B414" s="58">
        <v>137501</v>
      </c>
      <c r="C414" s="58">
        <v>8590</v>
      </c>
      <c r="D414" s="58" t="s">
        <v>2640</v>
      </c>
      <c r="E414" s="58">
        <v>7990</v>
      </c>
      <c r="F414" s="58"/>
      <c r="G414" s="58"/>
      <c r="H414" s="58"/>
      <c r="I414" s="58"/>
      <c r="J414" s="58"/>
      <c r="K414" s="58"/>
      <c r="L414" s="58"/>
      <c r="M414" s="58"/>
      <c r="N414" s="58"/>
      <c r="O414" s="58"/>
      <c r="P414" s="58"/>
      <c r="Q414" s="58"/>
      <c r="R414" s="58"/>
    </row>
    <row r="415" spans="1:18" ht="30" x14ac:dyDescent="0.25">
      <c r="A415" s="58" t="s">
        <v>10</v>
      </c>
      <c r="B415" s="58">
        <v>137502</v>
      </c>
      <c r="C415" s="58">
        <v>8590</v>
      </c>
      <c r="D415" s="58" t="s">
        <v>2640</v>
      </c>
      <c r="E415" s="58">
        <v>7990</v>
      </c>
      <c r="F415" s="58"/>
      <c r="G415" s="58"/>
      <c r="H415" s="58"/>
      <c r="I415" s="58"/>
      <c r="J415" s="58"/>
      <c r="K415" s="58"/>
      <c r="L415" s="58"/>
      <c r="M415" s="58"/>
      <c r="N415" s="58"/>
      <c r="O415" s="58"/>
      <c r="P415" s="58"/>
      <c r="Q415" s="58"/>
      <c r="R415" s="58"/>
    </row>
    <row r="416" spans="1:18" ht="30" x14ac:dyDescent="0.25">
      <c r="A416" s="58" t="s">
        <v>10</v>
      </c>
      <c r="B416" s="58">
        <v>137503</v>
      </c>
      <c r="C416" s="58">
        <v>8590</v>
      </c>
      <c r="D416" s="58" t="s">
        <v>2640</v>
      </c>
      <c r="E416" s="58">
        <v>7990</v>
      </c>
      <c r="F416" s="58"/>
      <c r="G416" s="58"/>
      <c r="H416" s="58"/>
      <c r="I416" s="58"/>
      <c r="J416" s="58"/>
      <c r="K416" s="58"/>
      <c r="L416" s="58"/>
      <c r="M416" s="58"/>
      <c r="N416" s="58"/>
      <c r="O416" s="58"/>
      <c r="P416" s="58"/>
      <c r="Q416" s="58"/>
      <c r="R416" s="58"/>
    </row>
    <row r="417" spans="1:18" ht="30" x14ac:dyDescent="0.25">
      <c r="A417" s="58" t="s">
        <v>10</v>
      </c>
      <c r="B417" s="58">
        <v>137504</v>
      </c>
      <c r="C417" s="58">
        <v>8590</v>
      </c>
      <c r="D417" s="58" t="s">
        <v>2640</v>
      </c>
      <c r="E417" s="58">
        <v>7990</v>
      </c>
      <c r="F417" s="58"/>
      <c r="G417" s="58"/>
      <c r="H417" s="58"/>
      <c r="I417" s="58"/>
      <c r="J417" s="58"/>
      <c r="K417" s="58"/>
      <c r="L417" s="58"/>
      <c r="M417" s="58"/>
      <c r="N417" s="58"/>
      <c r="O417" s="58"/>
      <c r="P417" s="58"/>
      <c r="Q417" s="58"/>
      <c r="R417" s="58"/>
    </row>
    <row r="418" spans="1:18" ht="30" x14ac:dyDescent="0.25">
      <c r="A418" s="58" t="s">
        <v>10</v>
      </c>
      <c r="B418" s="58">
        <v>137505</v>
      </c>
      <c r="C418" s="58">
        <v>8590</v>
      </c>
      <c r="D418" s="58" t="s">
        <v>2640</v>
      </c>
      <c r="E418" s="58">
        <v>7990</v>
      </c>
      <c r="F418" s="58"/>
      <c r="G418" s="58"/>
      <c r="H418" s="58"/>
      <c r="I418" s="58"/>
      <c r="J418" s="58"/>
      <c r="K418" s="58"/>
      <c r="L418" s="58"/>
      <c r="M418" s="58"/>
      <c r="N418" s="58"/>
      <c r="O418" s="58"/>
      <c r="P418" s="58"/>
      <c r="Q418" s="58"/>
      <c r="R418" s="58"/>
    </row>
    <row r="419" spans="1:18" ht="30" x14ac:dyDescent="0.25">
      <c r="A419" s="58" t="s">
        <v>10</v>
      </c>
      <c r="B419" s="58">
        <v>137506</v>
      </c>
      <c r="C419" s="58">
        <v>8590</v>
      </c>
      <c r="D419" s="58" t="s">
        <v>2640</v>
      </c>
      <c r="E419" s="58">
        <v>7990</v>
      </c>
      <c r="F419" s="58"/>
      <c r="G419" s="58"/>
      <c r="H419" s="58"/>
      <c r="I419" s="58"/>
      <c r="J419" s="58"/>
      <c r="K419" s="58"/>
      <c r="L419" s="58"/>
      <c r="M419" s="58"/>
      <c r="N419" s="58"/>
      <c r="O419" s="58"/>
      <c r="P419" s="58"/>
      <c r="Q419" s="58"/>
      <c r="R419" s="58"/>
    </row>
    <row r="420" spans="1:18" ht="30" x14ac:dyDescent="0.25">
      <c r="A420" s="58" t="s">
        <v>10</v>
      </c>
      <c r="B420" s="58">
        <v>137507</v>
      </c>
      <c r="C420" s="58">
        <v>8590</v>
      </c>
      <c r="D420" s="58" t="s">
        <v>2640</v>
      </c>
      <c r="E420" s="58">
        <v>7990</v>
      </c>
      <c r="F420" s="58"/>
      <c r="G420" s="58"/>
      <c r="H420" s="58"/>
      <c r="I420" s="58"/>
      <c r="J420" s="58"/>
      <c r="K420" s="58"/>
      <c r="L420" s="58"/>
      <c r="M420" s="58"/>
      <c r="N420" s="58"/>
      <c r="O420" s="58"/>
      <c r="P420" s="58"/>
      <c r="Q420" s="58"/>
      <c r="R420" s="58"/>
    </row>
    <row r="421" spans="1:18" ht="30" x14ac:dyDescent="0.25">
      <c r="A421" s="58" t="s">
        <v>10</v>
      </c>
      <c r="B421" s="58">
        <v>137508</v>
      </c>
      <c r="C421" s="58">
        <v>8590</v>
      </c>
      <c r="D421" s="58" t="s">
        <v>2640</v>
      </c>
      <c r="E421" s="58">
        <v>7990</v>
      </c>
      <c r="F421" s="58"/>
      <c r="G421" s="58"/>
      <c r="H421" s="58"/>
      <c r="I421" s="58"/>
      <c r="J421" s="58"/>
      <c r="K421" s="58"/>
      <c r="L421" s="58"/>
      <c r="M421" s="58"/>
      <c r="N421" s="58"/>
      <c r="O421" s="58"/>
      <c r="P421" s="58"/>
      <c r="Q421" s="58"/>
      <c r="R421" s="58"/>
    </row>
    <row r="422" spans="1:18" ht="30" x14ac:dyDescent="0.25">
      <c r="A422" s="58" t="s">
        <v>10</v>
      </c>
      <c r="B422" s="58">
        <v>137509</v>
      </c>
      <c r="C422" s="58">
        <v>8590</v>
      </c>
      <c r="D422" s="58" t="s">
        <v>2640</v>
      </c>
      <c r="E422" s="58">
        <v>7990</v>
      </c>
      <c r="F422" s="58"/>
      <c r="G422" s="58"/>
      <c r="H422" s="58"/>
      <c r="I422" s="58"/>
      <c r="J422" s="58"/>
      <c r="K422" s="58"/>
      <c r="L422" s="58"/>
      <c r="M422" s="58"/>
      <c r="N422" s="58"/>
      <c r="O422" s="58"/>
      <c r="P422" s="58"/>
      <c r="Q422" s="58"/>
      <c r="R422" s="58"/>
    </row>
    <row r="423" spans="1:18" ht="30" x14ac:dyDescent="0.25">
      <c r="A423" s="58" t="s">
        <v>10</v>
      </c>
      <c r="B423" s="58">
        <v>137510</v>
      </c>
      <c r="C423" s="58">
        <v>8590</v>
      </c>
      <c r="D423" s="58" t="s">
        <v>2640</v>
      </c>
      <c r="E423" s="58">
        <v>7990</v>
      </c>
      <c r="F423" s="58"/>
      <c r="G423" s="58"/>
      <c r="H423" s="58"/>
      <c r="I423" s="58"/>
      <c r="J423" s="58"/>
      <c r="K423" s="58"/>
      <c r="L423" s="58"/>
      <c r="M423" s="58"/>
      <c r="N423" s="58"/>
      <c r="O423" s="58"/>
      <c r="P423" s="58"/>
      <c r="Q423" s="58"/>
      <c r="R423" s="58"/>
    </row>
    <row r="424" spans="1:18" ht="30" x14ac:dyDescent="0.25">
      <c r="A424" s="58" t="s">
        <v>10</v>
      </c>
      <c r="B424" s="58">
        <v>137513</v>
      </c>
      <c r="C424" s="58">
        <v>2995</v>
      </c>
      <c r="D424" s="58" t="s">
        <v>2643</v>
      </c>
      <c r="E424" s="58">
        <v>1790</v>
      </c>
      <c r="F424" s="58"/>
      <c r="G424" s="58"/>
      <c r="H424" s="58"/>
      <c r="I424" s="58"/>
      <c r="J424" s="58"/>
      <c r="K424" s="58"/>
      <c r="L424" s="58"/>
      <c r="M424" s="58"/>
      <c r="N424" s="58"/>
      <c r="O424" s="58"/>
      <c r="P424" s="58"/>
      <c r="Q424" s="58"/>
      <c r="R424" s="58"/>
    </row>
    <row r="425" spans="1:18" ht="30" x14ac:dyDescent="0.25">
      <c r="A425" s="58" t="s">
        <v>10</v>
      </c>
      <c r="B425" s="58">
        <v>137514</v>
      </c>
      <c r="C425" s="58">
        <v>3580</v>
      </c>
      <c r="D425" s="58" t="s">
        <v>2643</v>
      </c>
      <c r="E425" s="58">
        <v>1790</v>
      </c>
      <c r="F425" s="58"/>
      <c r="G425" s="58"/>
      <c r="H425" s="58"/>
      <c r="I425" s="58"/>
      <c r="J425" s="58"/>
      <c r="K425" s="58"/>
      <c r="L425" s="58"/>
      <c r="M425" s="58"/>
      <c r="N425" s="58"/>
      <c r="O425" s="58"/>
      <c r="P425" s="58"/>
      <c r="Q425" s="58"/>
      <c r="R425" s="58"/>
    </row>
    <row r="426" spans="1:18" ht="30" x14ac:dyDescent="0.25">
      <c r="A426" s="58" t="s">
        <v>10</v>
      </c>
      <c r="B426" s="58">
        <v>137515</v>
      </c>
      <c r="C426" s="58">
        <v>3580</v>
      </c>
      <c r="D426" s="58" t="s">
        <v>2643</v>
      </c>
      <c r="E426" s="58">
        <v>1790</v>
      </c>
      <c r="F426" s="58"/>
      <c r="G426" s="58"/>
      <c r="H426" s="58"/>
      <c r="I426" s="58"/>
      <c r="J426" s="58"/>
      <c r="K426" s="58"/>
      <c r="L426" s="58"/>
      <c r="M426" s="58"/>
      <c r="N426" s="58"/>
      <c r="O426" s="58"/>
      <c r="P426" s="58"/>
      <c r="Q426" s="58"/>
      <c r="R426" s="58"/>
    </row>
    <row r="427" spans="1:18" ht="30" x14ac:dyDescent="0.25">
      <c r="A427" s="58" t="s">
        <v>10</v>
      </c>
      <c r="B427" s="58">
        <v>137516</v>
      </c>
      <c r="C427" s="58">
        <v>3580</v>
      </c>
      <c r="D427" s="58" t="s">
        <v>2643</v>
      </c>
      <c r="E427" s="58">
        <v>1790</v>
      </c>
      <c r="F427" s="58"/>
      <c r="G427" s="58"/>
      <c r="H427" s="58"/>
      <c r="I427" s="58"/>
      <c r="J427" s="58"/>
      <c r="K427" s="58"/>
      <c r="L427" s="58"/>
      <c r="M427" s="58"/>
      <c r="N427" s="58"/>
      <c r="O427" s="58"/>
      <c r="P427" s="58"/>
      <c r="Q427" s="58"/>
      <c r="R427" s="58"/>
    </row>
    <row r="428" spans="1:18" ht="30" x14ac:dyDescent="0.25">
      <c r="A428" s="58" t="s">
        <v>10</v>
      </c>
      <c r="B428" s="58">
        <v>137517</v>
      </c>
      <c r="C428" s="58">
        <v>3580</v>
      </c>
      <c r="D428" s="58" t="s">
        <v>2643</v>
      </c>
      <c r="E428" s="58">
        <v>1790</v>
      </c>
      <c r="F428" s="58"/>
      <c r="G428" s="58"/>
      <c r="H428" s="58"/>
      <c r="I428" s="58"/>
      <c r="J428" s="58"/>
      <c r="K428" s="58"/>
      <c r="L428" s="58"/>
      <c r="M428" s="58"/>
      <c r="N428" s="58"/>
      <c r="O428" s="58"/>
      <c r="P428" s="58"/>
      <c r="Q428" s="58"/>
      <c r="R428" s="58"/>
    </row>
    <row r="429" spans="1:18" ht="30" x14ac:dyDescent="0.25">
      <c r="A429" s="58" t="s">
        <v>10</v>
      </c>
      <c r="B429" s="58">
        <v>137518</v>
      </c>
      <c r="C429" s="58">
        <v>3580</v>
      </c>
      <c r="D429" s="58" t="s">
        <v>2643</v>
      </c>
      <c r="E429" s="58">
        <v>1790</v>
      </c>
      <c r="F429" s="58"/>
      <c r="G429" s="58"/>
      <c r="H429" s="58"/>
      <c r="I429" s="58"/>
      <c r="J429" s="58"/>
      <c r="K429" s="58"/>
      <c r="L429" s="58"/>
      <c r="M429" s="58"/>
      <c r="N429" s="58"/>
      <c r="O429" s="58"/>
      <c r="P429" s="58"/>
      <c r="Q429" s="58"/>
      <c r="R429" s="58"/>
    </row>
    <row r="430" spans="1:18" ht="30" x14ac:dyDescent="0.25">
      <c r="A430" s="58" t="s">
        <v>10</v>
      </c>
      <c r="B430" s="58">
        <v>137519</v>
      </c>
      <c r="C430" s="58">
        <v>3580</v>
      </c>
      <c r="D430" s="58" t="s">
        <v>2643</v>
      </c>
      <c r="E430" s="58">
        <v>1790</v>
      </c>
      <c r="F430" s="58"/>
      <c r="G430" s="58"/>
      <c r="H430" s="58"/>
      <c r="I430" s="58"/>
      <c r="J430" s="58"/>
      <c r="K430" s="58"/>
      <c r="L430" s="58"/>
      <c r="M430" s="58"/>
      <c r="N430" s="58"/>
      <c r="O430" s="58"/>
      <c r="P430" s="58"/>
      <c r="Q430" s="58"/>
      <c r="R430" s="58"/>
    </row>
    <row r="431" spans="1:18" ht="30" x14ac:dyDescent="0.25">
      <c r="A431" s="58" t="s">
        <v>10</v>
      </c>
      <c r="B431" s="58">
        <v>137520</v>
      </c>
      <c r="C431" s="58">
        <v>3580</v>
      </c>
      <c r="D431" s="58" t="s">
        <v>2643</v>
      </c>
      <c r="E431" s="58">
        <v>1790</v>
      </c>
      <c r="F431" s="58"/>
      <c r="G431" s="58"/>
      <c r="H431" s="58"/>
      <c r="I431" s="58"/>
      <c r="J431" s="58"/>
      <c r="K431" s="58"/>
      <c r="L431" s="58"/>
      <c r="M431" s="58"/>
      <c r="N431" s="58"/>
      <c r="O431" s="58"/>
      <c r="P431" s="58"/>
      <c r="Q431" s="58"/>
      <c r="R431" s="58"/>
    </row>
    <row r="432" spans="1:18" ht="30" x14ac:dyDescent="0.25">
      <c r="A432" s="58" t="s">
        <v>10</v>
      </c>
      <c r="B432" s="58">
        <v>137521</v>
      </c>
      <c r="C432" s="58">
        <v>3580</v>
      </c>
      <c r="D432" s="58" t="s">
        <v>2643</v>
      </c>
      <c r="E432" s="58">
        <v>1790</v>
      </c>
      <c r="F432" s="58"/>
      <c r="G432" s="58"/>
      <c r="H432" s="58"/>
      <c r="I432" s="58"/>
      <c r="J432" s="58"/>
      <c r="K432" s="58"/>
      <c r="L432" s="58"/>
      <c r="M432" s="58"/>
      <c r="N432" s="58"/>
      <c r="O432" s="58"/>
      <c r="P432" s="58"/>
      <c r="Q432" s="58"/>
      <c r="R432" s="58"/>
    </row>
    <row r="433" spans="1:18" ht="30" x14ac:dyDescent="0.25">
      <c r="A433" s="58" t="s">
        <v>10</v>
      </c>
      <c r="B433" s="58">
        <v>137522</v>
      </c>
      <c r="C433" s="58">
        <v>3580</v>
      </c>
      <c r="D433" s="58" t="s">
        <v>2643</v>
      </c>
      <c r="E433" s="58">
        <v>1790</v>
      </c>
      <c r="F433" s="58"/>
      <c r="G433" s="58"/>
      <c r="H433" s="58"/>
      <c r="I433" s="58"/>
      <c r="J433" s="58"/>
      <c r="K433" s="58"/>
      <c r="L433" s="58"/>
      <c r="M433" s="58"/>
      <c r="N433" s="58"/>
      <c r="O433" s="58"/>
      <c r="P433" s="58"/>
      <c r="Q433" s="58"/>
      <c r="R433" s="58"/>
    </row>
    <row r="434" spans="1:18" ht="30" x14ac:dyDescent="0.25">
      <c r="A434" s="58" t="s">
        <v>10</v>
      </c>
      <c r="B434" s="58">
        <v>137523</v>
      </c>
      <c r="C434" s="58">
        <v>3580</v>
      </c>
      <c r="D434" s="58" t="s">
        <v>2643</v>
      </c>
      <c r="E434" s="58">
        <v>1790</v>
      </c>
      <c r="F434" s="58"/>
      <c r="G434" s="58"/>
      <c r="H434" s="58"/>
      <c r="I434" s="58"/>
      <c r="J434" s="58"/>
      <c r="K434" s="58"/>
      <c r="L434" s="58"/>
      <c r="M434" s="58"/>
      <c r="N434" s="58"/>
      <c r="O434" s="58"/>
      <c r="P434" s="58"/>
      <c r="Q434" s="58"/>
      <c r="R434" s="58"/>
    </row>
    <row r="435" spans="1:18" ht="30" x14ac:dyDescent="0.25">
      <c r="A435" s="58" t="s">
        <v>10</v>
      </c>
      <c r="B435" s="58">
        <v>137524</v>
      </c>
      <c r="C435" s="58">
        <v>3580</v>
      </c>
      <c r="D435" s="58" t="s">
        <v>2643</v>
      </c>
      <c r="E435" s="58">
        <v>1790</v>
      </c>
      <c r="F435" s="58"/>
      <c r="G435" s="58"/>
      <c r="H435" s="58"/>
      <c r="I435" s="58"/>
      <c r="J435" s="58"/>
      <c r="K435" s="58"/>
      <c r="L435" s="58"/>
      <c r="M435" s="58"/>
      <c r="N435" s="58"/>
      <c r="O435" s="58"/>
      <c r="P435" s="58"/>
      <c r="Q435" s="58"/>
      <c r="R435" s="58"/>
    </row>
    <row r="436" spans="1:18" ht="30" x14ac:dyDescent="0.25">
      <c r="A436" s="58" t="s">
        <v>10</v>
      </c>
      <c r="B436" s="58">
        <v>137525</v>
      </c>
      <c r="C436" s="58">
        <v>3580</v>
      </c>
      <c r="D436" s="58" t="s">
        <v>2643</v>
      </c>
      <c r="E436" s="58">
        <v>1790</v>
      </c>
      <c r="F436" s="58"/>
      <c r="G436" s="58"/>
      <c r="H436" s="58"/>
      <c r="I436" s="58"/>
      <c r="J436" s="58"/>
      <c r="K436" s="58"/>
      <c r="L436" s="58"/>
      <c r="M436" s="58"/>
      <c r="N436" s="58"/>
      <c r="O436" s="58"/>
      <c r="P436" s="58"/>
      <c r="Q436" s="58"/>
      <c r="R436" s="58"/>
    </row>
    <row r="437" spans="1:18" ht="30" x14ac:dyDescent="0.25">
      <c r="A437" s="58" t="s">
        <v>10</v>
      </c>
      <c r="B437" s="58">
        <v>137526</v>
      </c>
      <c r="C437" s="58">
        <v>3580</v>
      </c>
      <c r="D437" s="58" t="s">
        <v>2643</v>
      </c>
      <c r="E437" s="58">
        <v>1790</v>
      </c>
      <c r="F437" s="58"/>
      <c r="G437" s="58"/>
      <c r="H437" s="58"/>
      <c r="I437" s="58"/>
      <c r="J437" s="58"/>
      <c r="K437" s="58"/>
      <c r="L437" s="58"/>
      <c r="M437" s="58"/>
      <c r="N437" s="58"/>
      <c r="O437" s="58"/>
      <c r="P437" s="58"/>
      <c r="Q437" s="58"/>
      <c r="R437" s="58"/>
    </row>
    <row r="438" spans="1:18" ht="30" x14ac:dyDescent="0.25">
      <c r="A438" s="58" t="s">
        <v>10</v>
      </c>
      <c r="B438" s="58">
        <v>137527</v>
      </c>
      <c r="C438" s="58">
        <v>3580</v>
      </c>
      <c r="D438" s="58" t="s">
        <v>2643</v>
      </c>
      <c r="E438" s="58">
        <v>1790</v>
      </c>
      <c r="F438" s="58"/>
      <c r="G438" s="58"/>
      <c r="H438" s="58"/>
      <c r="I438" s="58"/>
      <c r="J438" s="58"/>
      <c r="K438" s="58"/>
      <c r="L438" s="58"/>
      <c r="M438" s="58"/>
      <c r="N438" s="58"/>
      <c r="O438" s="58"/>
      <c r="P438" s="58"/>
      <c r="Q438" s="58"/>
      <c r="R438" s="58"/>
    </row>
    <row r="439" spans="1:18" ht="30" x14ac:dyDescent="0.25">
      <c r="A439" s="58" t="s">
        <v>10</v>
      </c>
      <c r="B439" s="58">
        <v>137528</v>
      </c>
      <c r="C439" s="58">
        <v>3580</v>
      </c>
      <c r="D439" s="58" t="s">
        <v>2643</v>
      </c>
      <c r="E439" s="58">
        <v>1790</v>
      </c>
      <c r="F439" s="58"/>
      <c r="G439" s="58"/>
      <c r="H439" s="58"/>
      <c r="I439" s="58"/>
      <c r="J439" s="58"/>
      <c r="K439" s="58"/>
      <c r="L439" s="58"/>
      <c r="M439" s="58"/>
      <c r="N439" s="58"/>
      <c r="O439" s="58"/>
      <c r="P439" s="58"/>
      <c r="Q439" s="58"/>
      <c r="R439" s="58"/>
    </row>
    <row r="440" spans="1:18" ht="30" x14ac:dyDescent="0.25">
      <c r="A440" s="58" t="s">
        <v>10</v>
      </c>
      <c r="B440" s="58">
        <v>257474</v>
      </c>
      <c r="C440" s="58">
        <v>3580</v>
      </c>
      <c r="D440" s="58" t="s">
        <v>2643</v>
      </c>
      <c r="E440" s="58">
        <v>1790</v>
      </c>
      <c r="F440" s="58"/>
      <c r="G440" s="58"/>
      <c r="H440" s="58"/>
      <c r="I440" s="58"/>
      <c r="J440" s="58"/>
      <c r="K440" s="58"/>
      <c r="L440" s="58"/>
      <c r="M440" s="58"/>
      <c r="N440" s="58"/>
      <c r="O440" s="58"/>
      <c r="P440" s="58"/>
      <c r="Q440" s="58"/>
      <c r="R440" s="58"/>
    </row>
    <row r="441" spans="1:18" ht="30" x14ac:dyDescent="0.25">
      <c r="A441" s="58" t="s">
        <v>10</v>
      </c>
      <c r="B441" s="58">
        <v>137529</v>
      </c>
      <c r="C441" s="58">
        <v>3580</v>
      </c>
      <c r="D441" s="58" t="s">
        <v>2643</v>
      </c>
      <c r="E441" s="58">
        <v>1790</v>
      </c>
      <c r="F441" s="58"/>
      <c r="G441" s="58"/>
      <c r="H441" s="58"/>
      <c r="I441" s="58"/>
      <c r="J441" s="58"/>
      <c r="K441" s="58"/>
      <c r="L441" s="58"/>
      <c r="M441" s="58"/>
      <c r="N441" s="58"/>
      <c r="O441" s="58"/>
      <c r="P441" s="58"/>
      <c r="Q441" s="58"/>
      <c r="R441" s="58"/>
    </row>
    <row r="442" spans="1:18" ht="30" x14ac:dyDescent="0.25">
      <c r="A442" s="58" t="s">
        <v>10</v>
      </c>
      <c r="B442" s="58">
        <v>137530</v>
      </c>
      <c r="C442" s="58">
        <v>3580</v>
      </c>
      <c r="D442" s="58" t="s">
        <v>2643</v>
      </c>
      <c r="E442" s="58">
        <v>1790</v>
      </c>
      <c r="F442" s="58"/>
      <c r="G442" s="58"/>
      <c r="H442" s="58"/>
      <c r="I442" s="58"/>
      <c r="J442" s="58"/>
      <c r="K442" s="58"/>
      <c r="L442" s="58"/>
      <c r="M442" s="58"/>
      <c r="N442" s="58"/>
      <c r="O442" s="58"/>
      <c r="P442" s="58"/>
      <c r="Q442" s="58"/>
      <c r="R442" s="58"/>
    </row>
    <row r="443" spans="1:18" ht="30" x14ac:dyDescent="0.25">
      <c r="A443" s="58" t="s">
        <v>10</v>
      </c>
      <c r="B443" s="58">
        <v>137531</v>
      </c>
      <c r="C443" s="58">
        <v>3580</v>
      </c>
      <c r="D443" s="58" t="s">
        <v>2643</v>
      </c>
      <c r="E443" s="58">
        <v>1790</v>
      </c>
      <c r="F443" s="58"/>
      <c r="G443" s="58"/>
      <c r="H443" s="58"/>
      <c r="I443" s="58"/>
      <c r="J443" s="58"/>
      <c r="K443" s="58"/>
      <c r="L443" s="58"/>
      <c r="M443" s="58"/>
      <c r="N443" s="58"/>
      <c r="O443" s="58"/>
      <c r="P443" s="58"/>
      <c r="Q443" s="58"/>
      <c r="R443" s="58"/>
    </row>
    <row r="444" spans="1:18" ht="30" x14ac:dyDescent="0.25">
      <c r="A444" s="58" t="s">
        <v>10</v>
      </c>
      <c r="B444" s="58">
        <v>137532</v>
      </c>
      <c r="C444" s="58">
        <v>3580</v>
      </c>
      <c r="D444" s="58" t="s">
        <v>2643</v>
      </c>
      <c r="E444" s="58">
        <v>1790</v>
      </c>
      <c r="F444" s="58"/>
      <c r="G444" s="58"/>
      <c r="H444" s="58"/>
      <c r="I444" s="58"/>
      <c r="J444" s="58"/>
      <c r="K444" s="58"/>
      <c r="L444" s="58"/>
      <c r="M444" s="58"/>
      <c r="N444" s="58"/>
      <c r="O444" s="58"/>
      <c r="P444" s="58"/>
      <c r="Q444" s="58"/>
      <c r="R444" s="58"/>
    </row>
    <row r="445" spans="1:18" ht="30" x14ac:dyDescent="0.25">
      <c r="A445" s="58" t="s">
        <v>10</v>
      </c>
      <c r="B445" s="58">
        <v>137533</v>
      </c>
      <c r="C445" s="58">
        <v>3580</v>
      </c>
      <c r="D445" s="58" t="s">
        <v>2643</v>
      </c>
      <c r="E445" s="58">
        <v>1790</v>
      </c>
      <c r="F445" s="58"/>
      <c r="G445" s="58"/>
      <c r="H445" s="58"/>
      <c r="I445" s="58"/>
      <c r="J445" s="58"/>
      <c r="K445" s="58"/>
      <c r="L445" s="58"/>
      <c r="M445" s="58"/>
      <c r="N445" s="58"/>
      <c r="O445" s="58"/>
      <c r="P445" s="58"/>
      <c r="Q445" s="58"/>
      <c r="R445" s="58"/>
    </row>
    <row r="446" spans="1:18" ht="30" x14ac:dyDescent="0.25">
      <c r="A446" s="58" t="s">
        <v>10</v>
      </c>
      <c r="B446" s="58">
        <v>137534</v>
      </c>
      <c r="C446" s="58">
        <v>3580</v>
      </c>
      <c r="D446" s="58" t="s">
        <v>2643</v>
      </c>
      <c r="E446" s="58">
        <v>1790</v>
      </c>
      <c r="F446" s="58"/>
      <c r="G446" s="58"/>
      <c r="H446" s="58"/>
      <c r="I446" s="58"/>
      <c r="J446" s="58"/>
      <c r="K446" s="58"/>
      <c r="L446" s="58"/>
      <c r="M446" s="58"/>
      <c r="N446" s="58"/>
      <c r="O446" s="58"/>
      <c r="P446" s="58"/>
      <c r="Q446" s="58"/>
      <c r="R446" s="58"/>
    </row>
    <row r="447" spans="1:18" ht="30" x14ac:dyDescent="0.25">
      <c r="A447" s="58" t="s">
        <v>10</v>
      </c>
      <c r="B447" s="58">
        <v>137535</v>
      </c>
      <c r="C447" s="58">
        <v>3580</v>
      </c>
      <c r="D447" s="58" t="s">
        <v>2643</v>
      </c>
      <c r="E447" s="58">
        <v>1790</v>
      </c>
      <c r="F447" s="58"/>
      <c r="G447" s="58"/>
      <c r="H447" s="58"/>
      <c r="I447" s="58"/>
      <c r="J447" s="58"/>
      <c r="K447" s="58"/>
      <c r="L447" s="58"/>
      <c r="M447" s="58"/>
      <c r="N447" s="58"/>
      <c r="O447" s="58"/>
      <c r="P447" s="58"/>
      <c r="Q447" s="58"/>
      <c r="R447" s="58"/>
    </row>
    <row r="448" spans="1:18" ht="30" x14ac:dyDescent="0.25">
      <c r="A448" s="58" t="s">
        <v>10</v>
      </c>
      <c r="B448" s="58">
        <v>137536</v>
      </c>
      <c r="C448" s="58">
        <v>3580</v>
      </c>
      <c r="D448" s="58" t="s">
        <v>2643</v>
      </c>
      <c r="E448" s="58">
        <v>1790</v>
      </c>
      <c r="F448" s="58"/>
      <c r="G448" s="58"/>
      <c r="H448" s="58"/>
      <c r="I448" s="58"/>
      <c r="J448" s="58"/>
      <c r="K448" s="58"/>
      <c r="L448" s="58"/>
      <c r="M448" s="58"/>
      <c r="N448" s="58"/>
      <c r="O448" s="58"/>
      <c r="P448" s="58"/>
      <c r="Q448" s="58"/>
      <c r="R448" s="58"/>
    </row>
    <row r="449" spans="1:18" ht="30" x14ac:dyDescent="0.25">
      <c r="A449" s="58" t="s">
        <v>10</v>
      </c>
      <c r="B449" s="58">
        <v>137537</v>
      </c>
      <c r="C449" s="58">
        <v>3580</v>
      </c>
      <c r="D449" s="58" t="s">
        <v>2643</v>
      </c>
      <c r="E449" s="58">
        <v>1790</v>
      </c>
      <c r="F449" s="58"/>
      <c r="G449" s="58"/>
      <c r="H449" s="58"/>
      <c r="I449" s="58"/>
      <c r="J449" s="58"/>
      <c r="K449" s="58"/>
      <c r="L449" s="58"/>
      <c r="M449" s="58"/>
      <c r="N449" s="58"/>
      <c r="O449" s="58"/>
      <c r="P449" s="58"/>
      <c r="Q449" s="58"/>
      <c r="R449" s="58"/>
    </row>
    <row r="450" spans="1:18" ht="30" x14ac:dyDescent="0.25">
      <c r="A450" s="58" t="s">
        <v>10</v>
      </c>
      <c r="B450" s="58">
        <v>137538</v>
      </c>
      <c r="C450" s="58">
        <v>3580</v>
      </c>
      <c r="D450" s="58" t="s">
        <v>2643</v>
      </c>
      <c r="E450" s="58">
        <v>1790</v>
      </c>
      <c r="F450" s="58"/>
      <c r="G450" s="58"/>
      <c r="H450" s="58"/>
      <c r="I450" s="58"/>
      <c r="J450" s="58"/>
      <c r="K450" s="58"/>
      <c r="L450" s="58"/>
      <c r="M450" s="58"/>
      <c r="N450" s="58"/>
      <c r="O450" s="58"/>
      <c r="P450" s="58"/>
      <c r="Q450" s="58"/>
      <c r="R450" s="58"/>
    </row>
    <row r="451" spans="1:18" ht="30" x14ac:dyDescent="0.25">
      <c r="A451" s="58" t="s">
        <v>10</v>
      </c>
      <c r="B451" s="58">
        <v>137539</v>
      </c>
      <c r="C451" s="58">
        <v>3580</v>
      </c>
      <c r="D451" s="58" t="s">
        <v>2643</v>
      </c>
      <c r="E451" s="58">
        <v>1790</v>
      </c>
      <c r="F451" s="58"/>
      <c r="G451" s="58"/>
      <c r="H451" s="58"/>
      <c r="I451" s="58"/>
      <c r="J451" s="58"/>
      <c r="K451" s="58"/>
      <c r="L451" s="58"/>
      <c r="M451" s="58"/>
      <c r="N451" s="58"/>
      <c r="O451" s="58"/>
      <c r="P451" s="58"/>
      <c r="Q451" s="58"/>
      <c r="R451" s="58"/>
    </row>
    <row r="452" spans="1:18" ht="30" x14ac:dyDescent="0.25">
      <c r="A452" s="58" t="s">
        <v>10</v>
      </c>
      <c r="B452" s="58">
        <v>137540</v>
      </c>
      <c r="C452" s="58">
        <v>3580</v>
      </c>
      <c r="D452" s="58" t="s">
        <v>2643</v>
      </c>
      <c r="E452" s="58">
        <v>1790</v>
      </c>
      <c r="F452" s="58"/>
      <c r="G452" s="58"/>
      <c r="H452" s="58"/>
      <c r="I452" s="58"/>
      <c r="J452" s="58"/>
      <c r="K452" s="58"/>
      <c r="L452" s="58"/>
      <c r="M452" s="58"/>
      <c r="N452" s="58"/>
      <c r="O452" s="58"/>
      <c r="P452" s="58"/>
      <c r="Q452" s="58"/>
      <c r="R452" s="58"/>
    </row>
    <row r="453" spans="1:18" ht="30" x14ac:dyDescent="0.25">
      <c r="A453" s="58" t="s">
        <v>10</v>
      </c>
      <c r="B453" s="58">
        <v>137541</v>
      </c>
      <c r="C453" s="58">
        <v>3580</v>
      </c>
      <c r="D453" s="58" t="s">
        <v>2643</v>
      </c>
      <c r="E453" s="58">
        <v>1790</v>
      </c>
      <c r="F453" s="58"/>
      <c r="G453" s="58"/>
      <c r="H453" s="58"/>
      <c r="I453" s="58"/>
      <c r="J453" s="58"/>
      <c r="K453" s="58"/>
      <c r="L453" s="58"/>
      <c r="M453" s="58"/>
      <c r="N453" s="58"/>
      <c r="O453" s="58"/>
      <c r="P453" s="58"/>
      <c r="Q453" s="58"/>
      <c r="R453" s="58"/>
    </row>
    <row r="454" spans="1:18" ht="30" x14ac:dyDescent="0.25">
      <c r="A454" s="58" t="s">
        <v>10</v>
      </c>
      <c r="B454" s="58">
        <v>137542</v>
      </c>
      <c r="C454" s="58">
        <v>3580</v>
      </c>
      <c r="D454" s="58" t="s">
        <v>2643</v>
      </c>
      <c r="E454" s="58">
        <v>1790</v>
      </c>
      <c r="F454" s="58"/>
      <c r="G454" s="58"/>
      <c r="H454" s="58"/>
      <c r="I454" s="58"/>
      <c r="J454" s="58"/>
      <c r="K454" s="58"/>
      <c r="L454" s="58"/>
      <c r="M454" s="58"/>
      <c r="N454" s="58"/>
      <c r="O454" s="58"/>
      <c r="P454" s="58"/>
      <c r="Q454" s="58"/>
      <c r="R454" s="58"/>
    </row>
    <row r="455" spans="1:18" x14ac:dyDescent="0.25">
      <c r="A455" s="58" t="s">
        <v>10</v>
      </c>
      <c r="B455" s="58">
        <v>137544</v>
      </c>
      <c r="C455" s="58" t="s">
        <v>2579</v>
      </c>
      <c r="D455" s="58"/>
      <c r="E455" s="58" t="s">
        <v>2692</v>
      </c>
      <c r="F455" s="58"/>
      <c r="G455" s="58"/>
      <c r="H455" s="58"/>
      <c r="I455" s="58"/>
      <c r="J455" s="58"/>
      <c r="K455" s="58"/>
      <c r="L455" s="58"/>
      <c r="M455" s="58"/>
      <c r="N455" s="58"/>
      <c r="O455" s="58"/>
      <c r="P455" s="58"/>
      <c r="Q455" s="58"/>
      <c r="R455" s="58"/>
    </row>
    <row r="456" spans="1:18" x14ac:dyDescent="0.25">
      <c r="A456" s="58" t="s">
        <v>10</v>
      </c>
      <c r="B456" s="58">
        <v>137545</v>
      </c>
      <c r="C456" s="58" t="s">
        <v>2579</v>
      </c>
      <c r="D456" s="58"/>
      <c r="E456" s="58" t="s">
        <v>2692</v>
      </c>
      <c r="F456" s="58"/>
      <c r="G456" s="58"/>
      <c r="H456" s="58"/>
      <c r="I456" s="58"/>
      <c r="J456" s="58"/>
      <c r="K456" s="58"/>
      <c r="L456" s="58"/>
      <c r="M456" s="58"/>
      <c r="N456" s="58"/>
      <c r="O456" s="58"/>
      <c r="P456" s="58"/>
      <c r="Q456" s="58"/>
      <c r="R456" s="58"/>
    </row>
    <row r="457" spans="1:18" x14ac:dyDescent="0.25">
      <c r="A457" s="58" t="s">
        <v>10</v>
      </c>
      <c r="B457" s="58">
        <v>137546</v>
      </c>
      <c r="C457" s="58" t="s">
        <v>2579</v>
      </c>
      <c r="D457" s="58"/>
      <c r="E457" s="58" t="s">
        <v>2692</v>
      </c>
      <c r="F457" s="58"/>
      <c r="G457" s="58"/>
      <c r="H457" s="58"/>
      <c r="I457" s="58"/>
      <c r="J457" s="58"/>
      <c r="K457" s="58"/>
      <c r="L457" s="58"/>
      <c r="M457" s="58"/>
      <c r="N457" s="58"/>
      <c r="O457" s="58"/>
      <c r="P457" s="58"/>
      <c r="Q457" s="58"/>
      <c r="R457" s="58"/>
    </row>
    <row r="458" spans="1:18" x14ac:dyDescent="0.25">
      <c r="A458" s="58" t="s">
        <v>10</v>
      </c>
      <c r="B458" s="58">
        <v>137547</v>
      </c>
      <c r="C458" s="58" t="s">
        <v>2579</v>
      </c>
      <c r="D458" s="58"/>
      <c r="E458" s="58" t="s">
        <v>2692</v>
      </c>
      <c r="F458" s="58"/>
      <c r="G458" s="58"/>
      <c r="H458" s="58"/>
      <c r="I458" s="58"/>
      <c r="J458" s="58"/>
      <c r="K458" s="58"/>
      <c r="L458" s="58"/>
      <c r="M458" s="58"/>
      <c r="N458" s="58"/>
      <c r="O458" s="58"/>
      <c r="P458" s="58"/>
      <c r="Q458" s="58"/>
      <c r="R458" s="58"/>
    </row>
    <row r="459" spans="1:18" x14ac:dyDescent="0.25">
      <c r="A459" s="58" t="s">
        <v>10</v>
      </c>
      <c r="B459" s="58">
        <v>137548</v>
      </c>
      <c r="C459" s="58" t="s">
        <v>2579</v>
      </c>
      <c r="D459" s="58"/>
      <c r="E459" s="58" t="s">
        <v>2692</v>
      </c>
      <c r="F459" s="58"/>
      <c r="G459" s="58"/>
      <c r="H459" s="58"/>
      <c r="I459" s="58"/>
      <c r="J459" s="58"/>
      <c r="K459" s="58"/>
      <c r="L459" s="58"/>
      <c r="M459" s="58"/>
      <c r="N459" s="58"/>
      <c r="O459" s="58"/>
      <c r="P459" s="58"/>
      <c r="Q459" s="58"/>
      <c r="R459" s="58"/>
    </row>
    <row r="460" spans="1:18" x14ac:dyDescent="0.25">
      <c r="A460" s="58" t="s">
        <v>10</v>
      </c>
      <c r="B460" s="58">
        <v>137549</v>
      </c>
      <c r="C460" s="58" t="s">
        <v>2579</v>
      </c>
      <c r="D460" s="58"/>
      <c r="E460" s="58" t="s">
        <v>2692</v>
      </c>
      <c r="F460" s="58"/>
      <c r="G460" s="58"/>
      <c r="H460" s="58"/>
      <c r="I460" s="58"/>
      <c r="J460" s="58"/>
      <c r="K460" s="58"/>
      <c r="L460" s="58"/>
      <c r="M460" s="58"/>
      <c r="N460" s="58"/>
      <c r="O460" s="58"/>
      <c r="P460" s="58"/>
      <c r="Q460" s="58"/>
      <c r="R460" s="58"/>
    </row>
    <row r="461" spans="1:18" x14ac:dyDescent="0.25">
      <c r="A461" s="58" t="s">
        <v>10</v>
      </c>
      <c r="B461" s="58">
        <v>137550</v>
      </c>
      <c r="C461" s="58" t="s">
        <v>2579</v>
      </c>
      <c r="D461" s="58"/>
      <c r="E461" s="58" t="s">
        <v>2692</v>
      </c>
      <c r="F461" s="58"/>
      <c r="G461" s="58"/>
      <c r="H461" s="58"/>
      <c r="I461" s="58"/>
      <c r="J461" s="58"/>
      <c r="K461" s="58"/>
      <c r="L461" s="58"/>
      <c r="M461" s="58"/>
      <c r="N461" s="58"/>
      <c r="O461" s="58"/>
      <c r="P461" s="58"/>
      <c r="Q461" s="58"/>
      <c r="R461" s="58"/>
    </row>
    <row r="462" spans="1:18" x14ac:dyDescent="0.25">
      <c r="A462" s="58" t="s">
        <v>10</v>
      </c>
      <c r="B462" s="58">
        <v>137551</v>
      </c>
      <c r="C462" s="58" t="s">
        <v>2579</v>
      </c>
      <c r="D462" s="58"/>
      <c r="E462" s="58" t="s">
        <v>2692</v>
      </c>
      <c r="F462" s="58"/>
      <c r="G462" s="58"/>
      <c r="H462" s="58"/>
      <c r="I462" s="58"/>
      <c r="J462" s="58"/>
      <c r="K462" s="58"/>
      <c r="L462" s="58"/>
      <c r="M462" s="58"/>
      <c r="N462" s="58"/>
      <c r="O462" s="58"/>
      <c r="P462" s="58"/>
      <c r="Q462" s="58"/>
      <c r="R462" s="58"/>
    </row>
    <row r="463" spans="1:18" x14ac:dyDescent="0.25">
      <c r="A463" s="58" t="s">
        <v>10</v>
      </c>
      <c r="B463" s="58">
        <v>137552</v>
      </c>
      <c r="C463" s="58" t="s">
        <v>2579</v>
      </c>
      <c r="D463" s="58"/>
      <c r="E463" s="58" t="s">
        <v>2692</v>
      </c>
      <c r="F463" s="58"/>
      <c r="G463" s="58"/>
      <c r="H463" s="58"/>
      <c r="I463" s="58"/>
      <c r="J463" s="58"/>
      <c r="K463" s="58"/>
      <c r="L463" s="58"/>
      <c r="M463" s="58"/>
      <c r="N463" s="58"/>
      <c r="O463" s="58"/>
      <c r="P463" s="58"/>
      <c r="Q463" s="58"/>
      <c r="R463" s="58"/>
    </row>
    <row r="464" spans="1:18" x14ac:dyDescent="0.25">
      <c r="A464" s="58" t="s">
        <v>10</v>
      </c>
      <c r="B464" s="58">
        <v>137553</v>
      </c>
      <c r="C464" s="58" t="s">
        <v>2579</v>
      </c>
      <c r="D464" s="58"/>
      <c r="E464" s="58" t="s">
        <v>2692</v>
      </c>
      <c r="F464" s="58"/>
      <c r="G464" s="58"/>
      <c r="H464" s="58"/>
      <c r="I464" s="58"/>
      <c r="J464" s="58"/>
      <c r="K464" s="58"/>
      <c r="L464" s="58"/>
      <c r="M464" s="58"/>
      <c r="N464" s="58"/>
      <c r="O464" s="58"/>
      <c r="P464" s="58"/>
      <c r="Q464" s="58"/>
      <c r="R464" s="58"/>
    </row>
    <row r="465" spans="1:18" x14ac:dyDescent="0.25">
      <c r="A465" s="58" t="s">
        <v>10</v>
      </c>
      <c r="B465" s="58">
        <v>137554</v>
      </c>
      <c r="C465" s="58" t="s">
        <v>2579</v>
      </c>
      <c r="D465" s="58"/>
      <c r="E465" s="58" t="s">
        <v>2692</v>
      </c>
      <c r="F465" s="58"/>
      <c r="G465" s="58"/>
      <c r="H465" s="58"/>
      <c r="I465" s="58"/>
      <c r="J465" s="58"/>
      <c r="K465" s="58"/>
      <c r="L465" s="58"/>
      <c r="M465" s="58"/>
      <c r="N465" s="58"/>
      <c r="O465" s="58"/>
      <c r="P465" s="58"/>
      <c r="Q465" s="58"/>
      <c r="R465" s="58"/>
    </row>
    <row r="466" spans="1:18" x14ac:dyDescent="0.25">
      <c r="A466" s="58" t="s">
        <v>10</v>
      </c>
      <c r="B466" s="58">
        <v>137555</v>
      </c>
      <c r="C466" s="58" t="s">
        <v>2579</v>
      </c>
      <c r="D466" s="58"/>
      <c r="E466" s="58" t="s">
        <v>2692</v>
      </c>
      <c r="F466" s="58"/>
      <c r="G466" s="58"/>
      <c r="H466" s="58"/>
      <c r="I466" s="58"/>
      <c r="J466" s="58"/>
      <c r="K466" s="58"/>
      <c r="L466" s="58"/>
      <c r="M466" s="58"/>
      <c r="N466" s="58"/>
      <c r="O466" s="58"/>
      <c r="P466" s="58"/>
      <c r="Q466" s="58"/>
      <c r="R466" s="58"/>
    </row>
    <row r="467" spans="1:18" x14ac:dyDescent="0.25">
      <c r="A467" s="58" t="s">
        <v>10</v>
      </c>
      <c r="B467" s="58">
        <v>137556</v>
      </c>
      <c r="C467" s="58" t="s">
        <v>2579</v>
      </c>
      <c r="D467" s="58"/>
      <c r="E467" s="58" t="s">
        <v>2692</v>
      </c>
      <c r="F467" s="58"/>
      <c r="G467" s="58"/>
      <c r="H467" s="58"/>
      <c r="I467" s="58"/>
      <c r="J467" s="58"/>
      <c r="K467" s="58"/>
      <c r="L467" s="58"/>
      <c r="M467" s="58"/>
      <c r="N467" s="58"/>
      <c r="O467" s="58"/>
      <c r="P467" s="58"/>
      <c r="Q467" s="58"/>
      <c r="R467" s="58"/>
    </row>
    <row r="468" spans="1:18" x14ac:dyDescent="0.25">
      <c r="A468" s="58" t="s">
        <v>10</v>
      </c>
      <c r="B468" s="58">
        <v>137557</v>
      </c>
      <c r="C468" s="58" t="s">
        <v>2579</v>
      </c>
      <c r="D468" s="58"/>
      <c r="E468" s="58" t="s">
        <v>2692</v>
      </c>
      <c r="F468" s="58"/>
      <c r="G468" s="58"/>
      <c r="H468" s="58"/>
      <c r="I468" s="58"/>
      <c r="J468" s="58"/>
      <c r="K468" s="58"/>
      <c r="L468" s="58"/>
      <c r="M468" s="58"/>
      <c r="N468" s="58"/>
      <c r="O468" s="58"/>
      <c r="P468" s="58"/>
      <c r="Q468" s="58"/>
      <c r="R468" s="58"/>
    </row>
    <row r="469" spans="1:18" x14ac:dyDescent="0.25">
      <c r="A469" s="58" t="s">
        <v>10</v>
      </c>
      <c r="B469" s="58">
        <v>137558</v>
      </c>
      <c r="C469" s="58" t="s">
        <v>2579</v>
      </c>
      <c r="D469" s="58"/>
      <c r="E469" s="58" t="s">
        <v>2692</v>
      </c>
      <c r="F469" s="58"/>
      <c r="G469" s="58"/>
      <c r="H469" s="58"/>
      <c r="I469" s="58"/>
      <c r="J469" s="58"/>
      <c r="K469" s="58"/>
      <c r="L469" s="58"/>
      <c r="M469" s="58"/>
      <c r="N469" s="58"/>
      <c r="O469" s="58"/>
      <c r="P469" s="58"/>
      <c r="Q469" s="58"/>
      <c r="R469" s="58"/>
    </row>
    <row r="470" spans="1:18" x14ac:dyDescent="0.25">
      <c r="A470" s="58" t="s">
        <v>10</v>
      </c>
      <c r="B470" s="58">
        <v>137559</v>
      </c>
      <c r="C470" s="58" t="s">
        <v>2579</v>
      </c>
      <c r="D470" s="58"/>
      <c r="E470" s="58" t="s">
        <v>2692</v>
      </c>
      <c r="F470" s="58"/>
      <c r="G470" s="58"/>
      <c r="H470" s="58"/>
      <c r="I470" s="58"/>
      <c r="J470" s="58"/>
      <c r="K470" s="58"/>
      <c r="L470" s="58"/>
      <c r="M470" s="58"/>
      <c r="N470" s="58"/>
      <c r="O470" s="58"/>
      <c r="P470" s="58"/>
      <c r="Q470" s="58"/>
      <c r="R470" s="58"/>
    </row>
    <row r="471" spans="1:18" x14ac:dyDescent="0.25">
      <c r="A471" s="58" t="s">
        <v>10</v>
      </c>
      <c r="B471" s="58">
        <v>137560</v>
      </c>
      <c r="C471" s="58" t="s">
        <v>2579</v>
      </c>
      <c r="D471" s="58"/>
      <c r="E471" s="58" t="s">
        <v>2692</v>
      </c>
      <c r="F471" s="58"/>
      <c r="G471" s="58"/>
      <c r="H471" s="58"/>
      <c r="I471" s="58"/>
      <c r="J471" s="58"/>
      <c r="K471" s="58"/>
      <c r="L471" s="58"/>
      <c r="M471" s="58"/>
      <c r="N471" s="58"/>
      <c r="O471" s="58"/>
      <c r="P471" s="58"/>
      <c r="Q471" s="58"/>
      <c r="R471" s="58"/>
    </row>
    <row r="472" spans="1:18" x14ac:dyDescent="0.25">
      <c r="A472" s="58" t="s">
        <v>10</v>
      </c>
      <c r="B472" s="58">
        <v>137561</v>
      </c>
      <c r="C472" s="58" t="s">
        <v>2579</v>
      </c>
      <c r="D472" s="58"/>
      <c r="E472" s="58" t="s">
        <v>2692</v>
      </c>
      <c r="F472" s="58"/>
      <c r="G472" s="58"/>
      <c r="H472" s="58"/>
      <c r="I472" s="58"/>
      <c r="J472" s="58"/>
      <c r="K472" s="58"/>
      <c r="L472" s="58"/>
      <c r="M472" s="58"/>
      <c r="N472" s="58"/>
      <c r="O472" s="58"/>
      <c r="P472" s="58"/>
      <c r="Q472" s="58"/>
      <c r="R472" s="58"/>
    </row>
    <row r="473" spans="1:18" x14ac:dyDescent="0.25">
      <c r="A473" s="58" t="s">
        <v>10</v>
      </c>
      <c r="B473" s="58">
        <v>137562</v>
      </c>
      <c r="C473" s="58" t="s">
        <v>2579</v>
      </c>
      <c r="D473" s="58"/>
      <c r="E473" s="58" t="s">
        <v>2692</v>
      </c>
      <c r="F473" s="58"/>
      <c r="G473" s="58"/>
      <c r="H473" s="58"/>
      <c r="I473" s="58"/>
      <c r="J473" s="58"/>
      <c r="K473" s="58"/>
      <c r="L473" s="58"/>
      <c r="M473" s="58"/>
      <c r="N473" s="58"/>
      <c r="O473" s="58"/>
      <c r="P473" s="58"/>
      <c r="Q473" s="58"/>
      <c r="R473" s="58"/>
    </row>
    <row r="474" spans="1:18" x14ac:dyDescent="0.25">
      <c r="A474" s="58" t="s">
        <v>10</v>
      </c>
      <c r="B474" s="58">
        <v>137563</v>
      </c>
      <c r="C474" s="58" t="s">
        <v>2579</v>
      </c>
      <c r="D474" s="58"/>
      <c r="E474" s="58" t="s">
        <v>2692</v>
      </c>
      <c r="F474" s="58"/>
      <c r="G474" s="58"/>
      <c r="H474" s="58"/>
      <c r="I474" s="58"/>
      <c r="J474" s="58"/>
      <c r="K474" s="58"/>
      <c r="L474" s="58"/>
      <c r="M474" s="58"/>
      <c r="N474" s="58"/>
      <c r="O474" s="58"/>
      <c r="P474" s="58"/>
      <c r="Q474" s="58"/>
      <c r="R474" s="58"/>
    </row>
    <row r="475" spans="1:18" x14ac:dyDescent="0.25">
      <c r="A475" s="58" t="s">
        <v>10</v>
      </c>
      <c r="B475" s="58">
        <v>137564</v>
      </c>
      <c r="C475" s="58" t="s">
        <v>2579</v>
      </c>
      <c r="D475" s="58"/>
      <c r="E475" s="58" t="s">
        <v>2692</v>
      </c>
      <c r="F475" s="58"/>
      <c r="G475" s="58"/>
      <c r="H475" s="58"/>
      <c r="I475" s="58"/>
      <c r="J475" s="58"/>
      <c r="K475" s="58"/>
      <c r="L475" s="58"/>
      <c r="M475" s="58"/>
      <c r="N475" s="58"/>
      <c r="O475" s="58"/>
      <c r="P475" s="58"/>
      <c r="Q475" s="58"/>
      <c r="R475" s="58"/>
    </row>
    <row r="476" spans="1:18" x14ac:dyDescent="0.25">
      <c r="A476" s="58" t="s">
        <v>10</v>
      </c>
      <c r="B476" s="58">
        <v>137565</v>
      </c>
      <c r="C476" s="58" t="s">
        <v>2579</v>
      </c>
      <c r="D476" s="58"/>
      <c r="E476" s="58" t="s">
        <v>2692</v>
      </c>
      <c r="F476" s="58"/>
      <c r="G476" s="58"/>
      <c r="H476" s="58"/>
      <c r="I476" s="58"/>
      <c r="J476" s="58"/>
      <c r="K476" s="58"/>
      <c r="L476" s="58"/>
      <c r="M476" s="58"/>
      <c r="N476" s="58"/>
      <c r="O476" s="58"/>
      <c r="P476" s="58"/>
      <c r="Q476" s="58"/>
      <c r="R476" s="58"/>
    </row>
    <row r="477" spans="1:18" x14ac:dyDescent="0.25">
      <c r="A477" s="58" t="s">
        <v>10</v>
      </c>
      <c r="B477" s="58">
        <v>137566</v>
      </c>
      <c r="C477" s="58" t="s">
        <v>2579</v>
      </c>
      <c r="D477" s="58"/>
      <c r="E477" s="58" t="s">
        <v>2692</v>
      </c>
      <c r="F477" s="58"/>
      <c r="G477" s="58"/>
      <c r="H477" s="58"/>
      <c r="I477" s="58"/>
      <c r="J477" s="58"/>
      <c r="K477" s="58"/>
      <c r="L477" s="58"/>
      <c r="M477" s="58"/>
      <c r="N477" s="58"/>
      <c r="O477" s="58"/>
      <c r="P477" s="58"/>
      <c r="Q477" s="58"/>
      <c r="R477" s="58"/>
    </row>
    <row r="478" spans="1:18" x14ac:dyDescent="0.25">
      <c r="A478" s="58" t="s">
        <v>10</v>
      </c>
      <c r="B478" s="58">
        <v>137567</v>
      </c>
      <c r="C478" s="58" t="s">
        <v>2579</v>
      </c>
      <c r="D478" s="58"/>
      <c r="E478" s="58" t="s">
        <v>2692</v>
      </c>
      <c r="F478" s="58"/>
      <c r="G478" s="58"/>
      <c r="H478" s="58"/>
      <c r="I478" s="58"/>
      <c r="J478" s="58"/>
      <c r="K478" s="58"/>
      <c r="L478" s="58"/>
      <c r="M478" s="58"/>
      <c r="N478" s="58"/>
      <c r="O478" s="58"/>
      <c r="P478" s="58"/>
      <c r="Q478" s="58"/>
      <c r="R478" s="58"/>
    </row>
    <row r="479" spans="1:18" x14ac:dyDescent="0.25">
      <c r="A479" s="58" t="s">
        <v>10</v>
      </c>
      <c r="B479" s="58">
        <v>257475</v>
      </c>
      <c r="C479" s="58" t="s">
        <v>2579</v>
      </c>
      <c r="D479" s="58"/>
      <c r="E479" s="58" t="s">
        <v>2692</v>
      </c>
      <c r="F479" s="58"/>
      <c r="G479" s="58"/>
      <c r="H479" s="58"/>
      <c r="I479" s="58"/>
      <c r="J479" s="58"/>
      <c r="K479" s="58"/>
      <c r="L479" s="58"/>
      <c r="M479" s="58"/>
      <c r="N479" s="58"/>
      <c r="O479" s="58"/>
      <c r="P479" s="58"/>
      <c r="Q479" s="58"/>
      <c r="R479" s="58"/>
    </row>
    <row r="480" spans="1:18" x14ac:dyDescent="0.25">
      <c r="A480" s="58" t="s">
        <v>10</v>
      </c>
      <c r="B480" s="58">
        <v>137568</v>
      </c>
      <c r="C480" s="58" t="s">
        <v>2579</v>
      </c>
      <c r="D480" s="58"/>
      <c r="E480" s="58" t="s">
        <v>2692</v>
      </c>
      <c r="F480" s="58"/>
      <c r="G480" s="58"/>
      <c r="H480" s="58"/>
      <c r="I480" s="58"/>
      <c r="J480" s="58"/>
      <c r="K480" s="58"/>
      <c r="L480" s="58"/>
      <c r="M480" s="58"/>
      <c r="N480" s="58"/>
      <c r="O480" s="58"/>
      <c r="P480" s="58"/>
      <c r="Q480" s="58"/>
      <c r="R480" s="58"/>
    </row>
    <row r="481" spans="1:18" x14ac:dyDescent="0.25">
      <c r="A481" s="58" t="s">
        <v>10</v>
      </c>
      <c r="B481" s="58">
        <v>137569</v>
      </c>
      <c r="C481" s="58" t="s">
        <v>2579</v>
      </c>
      <c r="D481" s="58"/>
      <c r="E481" s="58" t="s">
        <v>2692</v>
      </c>
      <c r="F481" s="58"/>
      <c r="G481" s="58"/>
      <c r="H481" s="58"/>
      <c r="I481" s="58"/>
      <c r="J481" s="58"/>
      <c r="K481" s="58"/>
      <c r="L481" s="58"/>
      <c r="M481" s="58"/>
      <c r="N481" s="58"/>
      <c r="O481" s="58"/>
      <c r="P481" s="58"/>
      <c r="Q481" s="58"/>
      <c r="R481" s="58"/>
    </row>
    <row r="482" spans="1:18" x14ac:dyDescent="0.25">
      <c r="A482" s="58" t="s">
        <v>10</v>
      </c>
      <c r="B482" s="58">
        <v>137570</v>
      </c>
      <c r="C482" s="58" t="s">
        <v>2579</v>
      </c>
      <c r="D482" s="58"/>
      <c r="E482" s="58" t="s">
        <v>2692</v>
      </c>
      <c r="F482" s="58"/>
      <c r="G482" s="58"/>
      <c r="H482" s="58"/>
      <c r="I482" s="58"/>
      <c r="J482" s="58"/>
      <c r="K482" s="58"/>
      <c r="L482" s="58"/>
      <c r="M482" s="58"/>
      <c r="N482" s="58"/>
      <c r="O482" s="58"/>
      <c r="P482" s="58"/>
      <c r="Q482" s="58"/>
      <c r="R482" s="58"/>
    </row>
    <row r="483" spans="1:18" x14ac:dyDescent="0.25">
      <c r="A483" s="58" t="s">
        <v>10</v>
      </c>
      <c r="B483" s="58">
        <v>137571</v>
      </c>
      <c r="C483" s="58" t="s">
        <v>2579</v>
      </c>
      <c r="D483" s="58"/>
      <c r="E483" s="58" t="s">
        <v>2692</v>
      </c>
      <c r="F483" s="58"/>
      <c r="G483" s="58"/>
      <c r="H483" s="58"/>
      <c r="I483" s="58"/>
      <c r="J483" s="58"/>
      <c r="K483" s="58"/>
      <c r="L483" s="58"/>
      <c r="M483" s="58"/>
      <c r="N483" s="58"/>
      <c r="O483" s="58"/>
      <c r="P483" s="58"/>
      <c r="Q483" s="58"/>
      <c r="R483" s="58"/>
    </row>
    <row r="484" spans="1:18" x14ac:dyDescent="0.25">
      <c r="A484" s="58" t="s">
        <v>10</v>
      </c>
      <c r="B484" s="58">
        <v>137572</v>
      </c>
      <c r="C484" s="58" t="s">
        <v>2579</v>
      </c>
      <c r="D484" s="58"/>
      <c r="E484" s="58" t="s">
        <v>2692</v>
      </c>
      <c r="F484" s="58"/>
      <c r="G484" s="58"/>
      <c r="H484" s="58"/>
      <c r="I484" s="58"/>
      <c r="J484" s="58"/>
      <c r="K484" s="58"/>
      <c r="L484" s="58"/>
      <c r="M484" s="58"/>
      <c r="N484" s="58"/>
      <c r="O484" s="58"/>
      <c r="P484" s="58"/>
      <c r="Q484" s="58"/>
      <c r="R484" s="58"/>
    </row>
    <row r="485" spans="1:18" x14ac:dyDescent="0.25">
      <c r="A485" s="58" t="s">
        <v>10</v>
      </c>
      <c r="B485" s="58">
        <v>137573</v>
      </c>
      <c r="C485" s="58" t="s">
        <v>2579</v>
      </c>
      <c r="D485" s="58"/>
      <c r="E485" s="58" t="s">
        <v>2692</v>
      </c>
      <c r="F485" s="58"/>
      <c r="G485" s="58"/>
      <c r="H485" s="58"/>
      <c r="I485" s="58"/>
      <c r="J485" s="58"/>
      <c r="K485" s="58"/>
      <c r="L485" s="58"/>
      <c r="M485" s="58"/>
      <c r="N485" s="58"/>
      <c r="O485" s="58"/>
      <c r="P485" s="58"/>
      <c r="Q485" s="58"/>
      <c r="R485" s="58"/>
    </row>
    <row r="486" spans="1:18" x14ac:dyDescent="0.25">
      <c r="A486" s="58" t="s">
        <v>10</v>
      </c>
      <c r="B486" s="58">
        <v>137574</v>
      </c>
      <c r="C486" s="58" t="s">
        <v>2579</v>
      </c>
      <c r="D486" s="58"/>
      <c r="E486" s="58" t="s">
        <v>2692</v>
      </c>
      <c r="F486" s="58"/>
      <c r="G486" s="58"/>
      <c r="H486" s="58"/>
      <c r="I486" s="58"/>
      <c r="J486" s="58"/>
      <c r="K486" s="58"/>
      <c r="L486" s="58"/>
      <c r="M486" s="58"/>
      <c r="N486" s="58"/>
      <c r="O486" s="58"/>
      <c r="P486" s="58"/>
      <c r="Q486" s="58"/>
      <c r="R486" s="58"/>
    </row>
    <row r="487" spans="1:18" x14ac:dyDescent="0.25">
      <c r="A487" s="58" t="s">
        <v>10</v>
      </c>
      <c r="B487" s="58">
        <v>137575</v>
      </c>
      <c r="C487" s="58" t="s">
        <v>2579</v>
      </c>
      <c r="D487" s="58"/>
      <c r="E487" s="58" t="s">
        <v>2692</v>
      </c>
      <c r="F487" s="58"/>
      <c r="G487" s="58"/>
      <c r="H487" s="58"/>
      <c r="I487" s="58"/>
      <c r="J487" s="58"/>
      <c r="K487" s="58"/>
      <c r="L487" s="58"/>
      <c r="M487" s="58"/>
      <c r="N487" s="58"/>
      <c r="O487" s="58"/>
      <c r="P487" s="58"/>
      <c r="Q487" s="58"/>
      <c r="R487" s="58"/>
    </row>
    <row r="488" spans="1:18" x14ac:dyDescent="0.25">
      <c r="A488" s="58" t="s">
        <v>10</v>
      </c>
      <c r="B488" s="58">
        <v>137576</v>
      </c>
      <c r="C488" s="58" t="s">
        <v>2579</v>
      </c>
      <c r="D488" s="58"/>
      <c r="E488" s="58" t="s">
        <v>2692</v>
      </c>
      <c r="F488" s="58"/>
      <c r="G488" s="58"/>
      <c r="H488" s="58"/>
      <c r="I488" s="58"/>
      <c r="J488" s="58"/>
      <c r="K488" s="58"/>
      <c r="L488" s="58"/>
      <c r="M488" s="58"/>
      <c r="N488" s="58"/>
      <c r="O488" s="58"/>
      <c r="P488" s="58"/>
      <c r="Q488" s="58"/>
      <c r="R488" s="58"/>
    </row>
    <row r="489" spans="1:18" x14ac:dyDescent="0.25">
      <c r="A489" s="58" t="s">
        <v>10</v>
      </c>
      <c r="B489" s="58">
        <v>137577</v>
      </c>
      <c r="C489" s="58" t="s">
        <v>2579</v>
      </c>
      <c r="D489" s="58"/>
      <c r="E489" s="58" t="s">
        <v>2692</v>
      </c>
      <c r="F489" s="58"/>
      <c r="G489" s="58"/>
      <c r="H489" s="58"/>
      <c r="I489" s="58"/>
      <c r="J489" s="58"/>
      <c r="K489" s="58"/>
      <c r="L489" s="58"/>
      <c r="M489" s="58"/>
      <c r="N489" s="58"/>
      <c r="O489" s="58"/>
      <c r="P489" s="58"/>
      <c r="Q489" s="58"/>
      <c r="R489" s="58"/>
    </row>
    <row r="490" spans="1:18" x14ac:dyDescent="0.25">
      <c r="A490" s="58" t="s">
        <v>10</v>
      </c>
      <c r="B490" s="58">
        <v>137578</v>
      </c>
      <c r="C490" s="58" t="s">
        <v>2579</v>
      </c>
      <c r="D490" s="58"/>
      <c r="E490" s="58" t="s">
        <v>2692</v>
      </c>
      <c r="F490" s="58"/>
      <c r="G490" s="58"/>
      <c r="H490" s="58"/>
      <c r="I490" s="58"/>
      <c r="J490" s="58"/>
      <c r="K490" s="58"/>
      <c r="L490" s="58"/>
      <c r="M490" s="58"/>
      <c r="N490" s="58"/>
      <c r="O490" s="58"/>
      <c r="P490" s="58"/>
      <c r="Q490" s="58"/>
      <c r="R490" s="58"/>
    </row>
    <row r="491" spans="1:18" x14ac:dyDescent="0.25">
      <c r="A491" s="58" t="s">
        <v>10</v>
      </c>
      <c r="B491" s="58">
        <v>137579</v>
      </c>
      <c r="C491" s="58" t="s">
        <v>2579</v>
      </c>
      <c r="D491" s="58"/>
      <c r="E491" s="58" t="s">
        <v>2692</v>
      </c>
      <c r="F491" s="58"/>
      <c r="G491" s="58"/>
      <c r="H491" s="58"/>
      <c r="I491" s="58"/>
      <c r="J491" s="58"/>
      <c r="K491" s="58"/>
      <c r="L491" s="58"/>
      <c r="M491" s="58"/>
      <c r="N491" s="58"/>
      <c r="O491" s="58"/>
      <c r="P491" s="58"/>
      <c r="Q491" s="58"/>
      <c r="R491" s="58"/>
    </row>
    <row r="492" spans="1:18" x14ac:dyDescent="0.25">
      <c r="A492" s="58" t="s">
        <v>10</v>
      </c>
      <c r="B492" s="58">
        <v>137580</v>
      </c>
      <c r="C492" s="58" t="s">
        <v>2579</v>
      </c>
      <c r="D492" s="58"/>
      <c r="E492" s="58" t="s">
        <v>2692</v>
      </c>
      <c r="F492" s="58"/>
      <c r="G492" s="58"/>
      <c r="H492" s="58"/>
      <c r="I492" s="58"/>
      <c r="J492" s="58"/>
      <c r="K492" s="58"/>
      <c r="L492" s="58"/>
      <c r="M492" s="58"/>
      <c r="N492" s="58"/>
      <c r="O492" s="58"/>
      <c r="P492" s="58"/>
      <c r="Q492" s="58"/>
      <c r="R492" s="58"/>
    </row>
    <row r="493" spans="1:18" x14ac:dyDescent="0.25">
      <c r="A493" s="58" t="s">
        <v>10</v>
      </c>
      <c r="B493" s="58">
        <v>137581</v>
      </c>
      <c r="C493" s="58" t="s">
        <v>2579</v>
      </c>
      <c r="D493" s="58"/>
      <c r="E493" s="58" t="s">
        <v>2692</v>
      </c>
      <c r="F493" s="58"/>
      <c r="G493" s="58"/>
      <c r="H493" s="58"/>
      <c r="I493" s="58"/>
      <c r="J493" s="58"/>
      <c r="K493" s="58"/>
      <c r="L493" s="58"/>
      <c r="M493" s="58"/>
      <c r="N493" s="58"/>
      <c r="O493" s="58"/>
      <c r="P493" s="58"/>
      <c r="Q493" s="58"/>
      <c r="R493" s="58"/>
    </row>
    <row r="494" spans="1:18" x14ac:dyDescent="0.25">
      <c r="A494" s="58" t="s">
        <v>10</v>
      </c>
      <c r="B494" s="58">
        <v>137582</v>
      </c>
      <c r="C494" s="58" t="s">
        <v>2579</v>
      </c>
      <c r="D494" s="58"/>
      <c r="E494" s="58" t="s">
        <v>2692</v>
      </c>
      <c r="F494" s="58"/>
      <c r="G494" s="58"/>
      <c r="H494" s="58"/>
      <c r="I494" s="58"/>
      <c r="J494" s="58"/>
      <c r="K494" s="58"/>
      <c r="L494" s="58"/>
      <c r="M494" s="58"/>
      <c r="N494" s="58"/>
      <c r="O494" s="58"/>
      <c r="P494" s="58"/>
      <c r="Q494" s="58"/>
      <c r="R494" s="58"/>
    </row>
    <row r="495" spans="1:18" x14ac:dyDescent="0.25">
      <c r="A495" s="58" t="s">
        <v>10</v>
      </c>
      <c r="B495" s="58">
        <v>137583</v>
      </c>
      <c r="C495" s="58" t="s">
        <v>2579</v>
      </c>
      <c r="D495" s="58"/>
      <c r="E495" s="58" t="s">
        <v>2692</v>
      </c>
      <c r="F495" s="58"/>
      <c r="G495" s="58"/>
      <c r="H495" s="58"/>
      <c r="I495" s="58"/>
      <c r="J495" s="58"/>
      <c r="K495" s="58"/>
      <c r="L495" s="58"/>
      <c r="M495" s="58"/>
      <c r="N495" s="58"/>
      <c r="O495" s="58"/>
      <c r="P495" s="58"/>
      <c r="Q495" s="58"/>
      <c r="R495" s="58"/>
    </row>
    <row r="496" spans="1:18" ht="30" x14ac:dyDescent="0.25">
      <c r="A496" s="58" t="s">
        <v>10</v>
      </c>
      <c r="B496" s="58">
        <v>243429</v>
      </c>
      <c r="C496" s="58">
        <v>6690</v>
      </c>
      <c r="D496" s="58" t="s">
        <v>2641</v>
      </c>
      <c r="E496" s="58">
        <v>6690</v>
      </c>
      <c r="F496" s="58"/>
      <c r="G496" s="58"/>
      <c r="H496" s="58"/>
      <c r="I496" s="58"/>
      <c r="J496" s="58"/>
      <c r="K496" s="58"/>
      <c r="L496" s="58"/>
      <c r="M496" s="58"/>
      <c r="N496" s="58"/>
      <c r="O496" s="58"/>
      <c r="P496" s="58"/>
      <c r="Q496" s="58"/>
      <c r="R496" s="58"/>
    </row>
    <row r="497" spans="1:18" ht="30" x14ac:dyDescent="0.25">
      <c r="A497" s="58" t="s">
        <v>10</v>
      </c>
      <c r="B497" s="58">
        <v>243430</v>
      </c>
      <c r="C497" s="58">
        <v>7290</v>
      </c>
      <c r="D497" s="58" t="s">
        <v>2641</v>
      </c>
      <c r="E497" s="58">
        <v>6690</v>
      </c>
      <c r="F497" s="58"/>
      <c r="G497" s="58"/>
      <c r="H497" s="58"/>
      <c r="I497" s="58"/>
      <c r="J497" s="58"/>
      <c r="K497" s="58"/>
      <c r="L497" s="58"/>
      <c r="M497" s="58"/>
      <c r="N497" s="58"/>
      <c r="O497" s="58"/>
      <c r="P497" s="58"/>
      <c r="Q497" s="58"/>
      <c r="R497" s="58"/>
    </row>
    <row r="498" spans="1:18" ht="30" x14ac:dyDescent="0.25">
      <c r="A498" s="58" t="s">
        <v>10</v>
      </c>
      <c r="B498" s="58">
        <v>243431</v>
      </c>
      <c r="C498" s="58">
        <v>7290</v>
      </c>
      <c r="D498" s="58" t="s">
        <v>2641</v>
      </c>
      <c r="E498" s="58">
        <v>6690</v>
      </c>
      <c r="F498" s="58"/>
      <c r="G498" s="58"/>
      <c r="H498" s="58"/>
      <c r="I498" s="58"/>
      <c r="J498" s="58"/>
      <c r="K498" s="58"/>
      <c r="L498" s="58"/>
      <c r="M498" s="58"/>
      <c r="N498" s="58"/>
      <c r="O498" s="58"/>
      <c r="P498" s="58"/>
      <c r="Q498" s="58"/>
      <c r="R498" s="58"/>
    </row>
    <row r="499" spans="1:18" ht="30" x14ac:dyDescent="0.25">
      <c r="A499" s="58" t="s">
        <v>10</v>
      </c>
      <c r="B499" s="58">
        <v>243432</v>
      </c>
      <c r="C499" s="58">
        <v>7290</v>
      </c>
      <c r="D499" s="58" t="s">
        <v>2641</v>
      </c>
      <c r="E499" s="58">
        <v>6690</v>
      </c>
      <c r="F499" s="58"/>
      <c r="G499" s="58"/>
      <c r="H499" s="58"/>
      <c r="I499" s="58"/>
      <c r="J499" s="58"/>
      <c r="K499" s="58"/>
      <c r="L499" s="58"/>
      <c r="M499" s="58"/>
      <c r="N499" s="58"/>
      <c r="O499" s="58"/>
      <c r="P499" s="58"/>
      <c r="Q499" s="58"/>
      <c r="R499" s="58"/>
    </row>
    <row r="500" spans="1:18" ht="30" x14ac:dyDescent="0.25">
      <c r="A500" s="58" t="s">
        <v>10</v>
      </c>
      <c r="B500" s="58">
        <v>243433</v>
      </c>
      <c r="C500" s="58">
        <v>7290</v>
      </c>
      <c r="D500" s="58" t="s">
        <v>2641</v>
      </c>
      <c r="E500" s="58">
        <v>6690</v>
      </c>
      <c r="F500" s="58"/>
      <c r="G500" s="58"/>
      <c r="H500" s="58"/>
      <c r="I500" s="58"/>
      <c r="J500" s="58"/>
      <c r="K500" s="58"/>
      <c r="L500" s="58"/>
      <c r="M500" s="58"/>
      <c r="N500" s="58"/>
      <c r="O500" s="58"/>
      <c r="P500" s="58"/>
      <c r="Q500" s="58"/>
      <c r="R500" s="58"/>
    </row>
    <row r="501" spans="1:18" ht="30" x14ac:dyDescent="0.25">
      <c r="A501" s="58" t="s">
        <v>10</v>
      </c>
      <c r="B501" s="58">
        <v>243434</v>
      </c>
      <c r="C501" s="58">
        <v>7290</v>
      </c>
      <c r="D501" s="58" t="s">
        <v>2641</v>
      </c>
      <c r="E501" s="58">
        <v>6690</v>
      </c>
      <c r="F501" s="58"/>
      <c r="G501" s="58"/>
      <c r="H501" s="58"/>
      <c r="I501" s="58"/>
      <c r="J501" s="58"/>
      <c r="K501" s="58"/>
      <c r="L501" s="58"/>
      <c r="M501" s="58"/>
      <c r="N501" s="58"/>
      <c r="O501" s="58"/>
      <c r="P501" s="58"/>
      <c r="Q501" s="58"/>
      <c r="R501" s="58"/>
    </row>
    <row r="502" spans="1:18" ht="30" x14ac:dyDescent="0.25">
      <c r="A502" s="58" t="s">
        <v>10</v>
      </c>
      <c r="B502" s="58">
        <v>243435</v>
      </c>
      <c r="C502" s="58">
        <v>7290</v>
      </c>
      <c r="D502" s="58" t="s">
        <v>2641</v>
      </c>
      <c r="E502" s="58">
        <v>6690</v>
      </c>
      <c r="F502" s="58"/>
      <c r="G502" s="58"/>
      <c r="H502" s="58"/>
      <c r="I502" s="58"/>
      <c r="J502" s="58"/>
      <c r="K502" s="58"/>
      <c r="L502" s="58"/>
      <c r="M502" s="58"/>
      <c r="N502" s="58"/>
      <c r="O502" s="58"/>
      <c r="P502" s="58"/>
      <c r="Q502" s="58"/>
      <c r="R502" s="58"/>
    </row>
    <row r="503" spans="1:18" ht="30" x14ac:dyDescent="0.25">
      <c r="A503" s="58" t="s">
        <v>10</v>
      </c>
      <c r="B503" s="58">
        <v>243436</v>
      </c>
      <c r="C503" s="58">
        <v>7290</v>
      </c>
      <c r="D503" s="58" t="s">
        <v>2641</v>
      </c>
      <c r="E503" s="58">
        <v>6690</v>
      </c>
      <c r="F503" s="58"/>
      <c r="G503" s="58"/>
      <c r="H503" s="58"/>
      <c r="I503" s="58"/>
      <c r="J503" s="58"/>
      <c r="K503" s="58"/>
      <c r="L503" s="58"/>
      <c r="M503" s="58"/>
      <c r="N503" s="58"/>
      <c r="O503" s="58"/>
      <c r="P503" s="58"/>
      <c r="Q503" s="58"/>
      <c r="R503" s="58"/>
    </row>
    <row r="504" spans="1:18" ht="30" x14ac:dyDescent="0.25">
      <c r="A504" s="58" t="s">
        <v>10</v>
      </c>
      <c r="B504" s="58">
        <v>243437</v>
      </c>
      <c r="C504" s="58">
        <v>7290</v>
      </c>
      <c r="D504" s="58" t="s">
        <v>2641</v>
      </c>
      <c r="E504" s="58">
        <v>6690</v>
      </c>
      <c r="F504" s="58"/>
      <c r="G504" s="58"/>
      <c r="H504" s="58"/>
      <c r="I504" s="58"/>
      <c r="J504" s="58"/>
      <c r="K504" s="58"/>
      <c r="L504" s="58"/>
      <c r="M504" s="58"/>
      <c r="N504" s="58"/>
      <c r="O504" s="58"/>
      <c r="P504" s="58"/>
      <c r="Q504" s="58"/>
      <c r="R504" s="58"/>
    </row>
    <row r="505" spans="1:18" ht="30" x14ac:dyDescent="0.25">
      <c r="A505" s="58" t="s">
        <v>10</v>
      </c>
      <c r="B505" s="58">
        <v>243438</v>
      </c>
      <c r="C505" s="58">
        <v>7290</v>
      </c>
      <c r="D505" s="58" t="s">
        <v>2641</v>
      </c>
      <c r="E505" s="58">
        <v>6690</v>
      </c>
      <c r="F505" s="58"/>
      <c r="G505" s="58"/>
      <c r="H505" s="58"/>
      <c r="I505" s="58"/>
      <c r="J505" s="58"/>
      <c r="K505" s="58"/>
      <c r="L505" s="58"/>
      <c r="M505" s="58"/>
      <c r="N505" s="58"/>
      <c r="O505" s="58"/>
      <c r="P505" s="58"/>
      <c r="Q505" s="58"/>
      <c r="R505" s="58"/>
    </row>
    <row r="506" spans="1:18" ht="30" x14ac:dyDescent="0.25">
      <c r="A506" s="58" t="s">
        <v>10</v>
      </c>
      <c r="B506" s="58">
        <v>243439</v>
      </c>
      <c r="C506" s="58">
        <v>7290</v>
      </c>
      <c r="D506" s="58" t="s">
        <v>2641</v>
      </c>
      <c r="E506" s="58">
        <v>6690</v>
      </c>
      <c r="F506" s="58"/>
      <c r="G506" s="58"/>
      <c r="H506" s="58"/>
      <c r="I506" s="58"/>
      <c r="J506" s="58"/>
      <c r="K506" s="58"/>
      <c r="L506" s="58"/>
      <c r="M506" s="58"/>
      <c r="N506" s="58"/>
      <c r="O506" s="58"/>
      <c r="P506" s="58"/>
      <c r="Q506" s="58"/>
      <c r="R506" s="58"/>
    </row>
    <row r="507" spans="1:18" ht="30" x14ac:dyDescent="0.25">
      <c r="A507" s="58" t="s">
        <v>10</v>
      </c>
      <c r="B507" s="58">
        <v>243440</v>
      </c>
      <c r="C507" s="58">
        <v>7290</v>
      </c>
      <c r="D507" s="58" t="s">
        <v>2641</v>
      </c>
      <c r="E507" s="58">
        <v>6690</v>
      </c>
      <c r="F507" s="58"/>
      <c r="G507" s="58"/>
      <c r="H507" s="58"/>
      <c r="I507" s="58"/>
      <c r="J507" s="58"/>
      <c r="K507" s="58"/>
      <c r="L507" s="58"/>
      <c r="M507" s="58"/>
      <c r="N507" s="58"/>
      <c r="O507" s="58"/>
      <c r="P507" s="58"/>
      <c r="Q507" s="58"/>
      <c r="R507" s="58"/>
    </row>
    <row r="508" spans="1:18" ht="30" x14ac:dyDescent="0.25">
      <c r="A508" s="58" t="s">
        <v>10</v>
      </c>
      <c r="B508" s="58">
        <v>243441</v>
      </c>
      <c r="C508" s="58">
        <v>7290</v>
      </c>
      <c r="D508" s="58" t="s">
        <v>2641</v>
      </c>
      <c r="E508" s="58">
        <v>6690</v>
      </c>
      <c r="F508" s="58"/>
      <c r="G508" s="58"/>
      <c r="H508" s="58"/>
      <c r="I508" s="58"/>
      <c r="J508" s="58"/>
      <c r="K508" s="58"/>
      <c r="L508" s="58"/>
      <c r="M508" s="58"/>
      <c r="N508" s="58"/>
      <c r="O508" s="58"/>
      <c r="P508" s="58"/>
      <c r="Q508" s="58"/>
      <c r="R508" s="58"/>
    </row>
    <row r="509" spans="1:18" ht="30" x14ac:dyDescent="0.25">
      <c r="A509" s="58" t="s">
        <v>10</v>
      </c>
      <c r="B509" s="58">
        <v>243442</v>
      </c>
      <c r="C509" s="58">
        <v>7290</v>
      </c>
      <c r="D509" s="58" t="s">
        <v>2641</v>
      </c>
      <c r="E509" s="58">
        <v>6690</v>
      </c>
      <c r="F509" s="58"/>
      <c r="G509" s="58"/>
      <c r="H509" s="58"/>
      <c r="I509" s="58"/>
      <c r="J509" s="58"/>
      <c r="K509" s="58"/>
      <c r="L509" s="58"/>
      <c r="M509" s="58"/>
      <c r="N509" s="58"/>
      <c r="O509" s="58"/>
      <c r="P509" s="58"/>
      <c r="Q509" s="58"/>
      <c r="R509" s="58"/>
    </row>
    <row r="510" spans="1:18" ht="30" x14ac:dyDescent="0.25">
      <c r="A510" s="58" t="s">
        <v>10</v>
      </c>
      <c r="B510" s="58">
        <v>243443</v>
      </c>
      <c r="C510" s="58">
        <v>7290</v>
      </c>
      <c r="D510" s="58" t="s">
        <v>2641</v>
      </c>
      <c r="E510" s="58">
        <v>6690</v>
      </c>
      <c r="F510" s="58"/>
      <c r="G510" s="58"/>
      <c r="H510" s="58"/>
      <c r="I510" s="58"/>
      <c r="J510" s="58"/>
      <c r="K510" s="58"/>
      <c r="L510" s="58"/>
      <c r="M510" s="58"/>
      <c r="N510" s="58"/>
      <c r="O510" s="58"/>
      <c r="P510" s="58"/>
      <c r="Q510" s="58"/>
      <c r="R510" s="58"/>
    </row>
    <row r="511" spans="1:18" ht="30" x14ac:dyDescent="0.25">
      <c r="A511" s="58" t="s">
        <v>10</v>
      </c>
      <c r="B511" s="58">
        <v>243444</v>
      </c>
      <c r="C511" s="58">
        <v>7290</v>
      </c>
      <c r="D511" s="58" t="s">
        <v>2641</v>
      </c>
      <c r="E511" s="58">
        <v>6690</v>
      </c>
      <c r="F511" s="58"/>
      <c r="G511" s="58"/>
      <c r="H511" s="58"/>
      <c r="I511" s="58"/>
      <c r="J511" s="58"/>
      <c r="K511" s="58"/>
      <c r="L511" s="58"/>
      <c r="M511" s="58"/>
      <c r="N511" s="58"/>
      <c r="O511" s="58"/>
      <c r="P511" s="58"/>
      <c r="Q511" s="58"/>
      <c r="R511" s="58"/>
    </row>
    <row r="512" spans="1:18" ht="30" x14ac:dyDescent="0.25">
      <c r="A512" s="58" t="s">
        <v>10</v>
      </c>
      <c r="B512" s="58">
        <v>243445</v>
      </c>
      <c r="C512" s="58">
        <v>7290</v>
      </c>
      <c r="D512" s="58" t="s">
        <v>2641</v>
      </c>
      <c r="E512" s="58">
        <v>6690</v>
      </c>
      <c r="F512" s="58"/>
      <c r="G512" s="58"/>
      <c r="H512" s="58"/>
      <c r="I512" s="58"/>
      <c r="J512" s="58"/>
      <c r="K512" s="58"/>
      <c r="L512" s="58"/>
      <c r="M512" s="58"/>
      <c r="N512" s="58"/>
      <c r="O512" s="58"/>
      <c r="P512" s="58"/>
      <c r="Q512" s="58"/>
      <c r="R512" s="58"/>
    </row>
    <row r="513" spans="1:18" ht="30" x14ac:dyDescent="0.25">
      <c r="A513" s="58" t="s">
        <v>10</v>
      </c>
      <c r="B513" s="58">
        <v>243446</v>
      </c>
      <c r="C513" s="58">
        <v>7290</v>
      </c>
      <c r="D513" s="58" t="s">
        <v>2641</v>
      </c>
      <c r="E513" s="58">
        <v>6690</v>
      </c>
      <c r="F513" s="58"/>
      <c r="G513" s="58"/>
      <c r="H513" s="58"/>
      <c r="I513" s="58"/>
      <c r="J513" s="58"/>
      <c r="K513" s="58"/>
      <c r="L513" s="58"/>
      <c r="M513" s="58"/>
      <c r="N513" s="58"/>
      <c r="O513" s="58"/>
      <c r="P513" s="58"/>
      <c r="Q513" s="58"/>
      <c r="R513" s="58"/>
    </row>
    <row r="514" spans="1:18" ht="30" x14ac:dyDescent="0.25">
      <c r="A514" s="58" t="s">
        <v>10</v>
      </c>
      <c r="B514" s="58">
        <v>137591</v>
      </c>
      <c r="C514" s="58">
        <v>4590</v>
      </c>
      <c r="D514" s="58" t="s">
        <v>2591</v>
      </c>
      <c r="E514" s="58">
        <v>4590</v>
      </c>
      <c r="F514" s="58"/>
      <c r="G514" s="58"/>
      <c r="H514" s="58"/>
      <c r="I514" s="58"/>
      <c r="J514" s="58"/>
      <c r="K514" s="58"/>
      <c r="L514" s="58"/>
      <c r="M514" s="58"/>
      <c r="N514" s="58"/>
      <c r="O514" s="58"/>
      <c r="P514" s="58"/>
      <c r="Q514" s="58"/>
      <c r="R514" s="58"/>
    </row>
    <row r="515" spans="1:18" ht="30" x14ac:dyDescent="0.25">
      <c r="A515" s="58" t="s">
        <v>10</v>
      </c>
      <c r="B515" s="58">
        <v>137592</v>
      </c>
      <c r="C515" s="58">
        <v>5190</v>
      </c>
      <c r="D515" s="58" t="s">
        <v>2591</v>
      </c>
      <c r="E515" s="58">
        <v>4590</v>
      </c>
      <c r="F515" s="58"/>
      <c r="G515" s="58"/>
      <c r="H515" s="58"/>
      <c r="I515" s="58"/>
      <c r="J515" s="58"/>
      <c r="K515" s="58"/>
      <c r="L515" s="58"/>
      <c r="M515" s="58"/>
      <c r="N515" s="58"/>
      <c r="O515" s="58"/>
      <c r="P515" s="58"/>
      <c r="Q515" s="58"/>
      <c r="R515" s="58"/>
    </row>
    <row r="516" spans="1:18" ht="30" x14ac:dyDescent="0.25">
      <c r="A516" s="58" t="s">
        <v>10</v>
      </c>
      <c r="B516" s="58">
        <v>137593</v>
      </c>
      <c r="C516" s="58">
        <v>5190</v>
      </c>
      <c r="D516" s="58" t="s">
        <v>2591</v>
      </c>
      <c r="E516" s="58">
        <v>4590</v>
      </c>
      <c r="F516" s="58"/>
      <c r="G516" s="58"/>
      <c r="H516" s="58"/>
      <c r="I516" s="58"/>
      <c r="J516" s="58"/>
      <c r="K516" s="58"/>
      <c r="L516" s="58"/>
      <c r="M516" s="58"/>
      <c r="N516" s="58"/>
      <c r="O516" s="58"/>
      <c r="P516" s="58"/>
      <c r="Q516" s="58"/>
      <c r="R516" s="58"/>
    </row>
    <row r="517" spans="1:18" ht="30" x14ac:dyDescent="0.25">
      <c r="A517" s="58" t="s">
        <v>10</v>
      </c>
      <c r="B517" s="58">
        <v>137594</v>
      </c>
      <c r="C517" s="58">
        <v>5190</v>
      </c>
      <c r="D517" s="58" t="s">
        <v>2591</v>
      </c>
      <c r="E517" s="58">
        <v>4590</v>
      </c>
      <c r="F517" s="58"/>
      <c r="G517" s="58"/>
      <c r="H517" s="58"/>
      <c r="I517" s="58"/>
      <c r="J517" s="58"/>
      <c r="K517" s="58"/>
      <c r="L517" s="58"/>
      <c r="M517" s="58"/>
      <c r="N517" s="58"/>
      <c r="O517" s="58"/>
      <c r="P517" s="58"/>
      <c r="Q517" s="58"/>
      <c r="R517" s="58"/>
    </row>
    <row r="518" spans="1:18" ht="30" x14ac:dyDescent="0.25">
      <c r="A518" s="58" t="s">
        <v>10</v>
      </c>
      <c r="B518" s="58">
        <v>137595</v>
      </c>
      <c r="C518" s="58">
        <v>5190</v>
      </c>
      <c r="D518" s="58" t="s">
        <v>2591</v>
      </c>
      <c r="E518" s="58">
        <v>4590</v>
      </c>
      <c r="F518" s="58"/>
      <c r="G518" s="58"/>
      <c r="H518" s="58"/>
      <c r="I518" s="58"/>
      <c r="J518" s="58"/>
      <c r="K518" s="58"/>
      <c r="L518" s="58"/>
      <c r="M518" s="58"/>
      <c r="N518" s="58"/>
      <c r="O518" s="58"/>
      <c r="P518" s="58"/>
      <c r="Q518" s="58"/>
      <c r="R518" s="58"/>
    </row>
    <row r="519" spans="1:18" ht="30" x14ac:dyDescent="0.25">
      <c r="A519" s="58" t="s">
        <v>10</v>
      </c>
      <c r="B519" s="58">
        <v>137596</v>
      </c>
      <c r="C519" s="58">
        <v>5190</v>
      </c>
      <c r="D519" s="58" t="s">
        <v>2591</v>
      </c>
      <c r="E519" s="58">
        <v>4590</v>
      </c>
      <c r="F519" s="58"/>
      <c r="G519" s="58"/>
      <c r="H519" s="58"/>
      <c r="I519" s="58"/>
      <c r="J519" s="58"/>
      <c r="K519" s="58"/>
      <c r="L519" s="58"/>
      <c r="M519" s="58"/>
      <c r="N519" s="58"/>
      <c r="O519" s="58"/>
      <c r="P519" s="58"/>
      <c r="Q519" s="58"/>
      <c r="R519" s="58"/>
    </row>
    <row r="520" spans="1:18" ht="30" x14ac:dyDescent="0.25">
      <c r="A520" s="58" t="s">
        <v>10</v>
      </c>
      <c r="B520" s="58">
        <v>137597</v>
      </c>
      <c r="C520" s="58">
        <v>5190</v>
      </c>
      <c r="D520" s="58" t="s">
        <v>2591</v>
      </c>
      <c r="E520" s="58">
        <v>4590</v>
      </c>
      <c r="F520" s="58"/>
      <c r="G520" s="58"/>
      <c r="H520" s="58"/>
      <c r="I520" s="58"/>
      <c r="J520" s="58"/>
      <c r="K520" s="58"/>
      <c r="L520" s="58"/>
      <c r="M520" s="58"/>
      <c r="N520" s="58"/>
      <c r="O520" s="58"/>
      <c r="P520" s="58"/>
      <c r="Q520" s="58"/>
      <c r="R520" s="58"/>
    </row>
    <row r="521" spans="1:18" ht="30" x14ac:dyDescent="0.25">
      <c r="A521" s="58" t="s">
        <v>10</v>
      </c>
      <c r="B521" s="58">
        <v>137598</v>
      </c>
      <c r="C521" s="58">
        <v>5190</v>
      </c>
      <c r="D521" s="58" t="s">
        <v>2591</v>
      </c>
      <c r="E521" s="58">
        <v>4590</v>
      </c>
      <c r="F521" s="58"/>
      <c r="G521" s="58"/>
      <c r="H521" s="58"/>
      <c r="I521" s="58"/>
      <c r="J521" s="58"/>
      <c r="K521" s="58"/>
      <c r="L521" s="58"/>
      <c r="M521" s="58"/>
      <c r="N521" s="58"/>
      <c r="O521" s="58"/>
      <c r="P521" s="58"/>
      <c r="Q521" s="58"/>
      <c r="R521" s="58"/>
    </row>
    <row r="522" spans="1:18" ht="30" x14ac:dyDescent="0.25">
      <c r="A522" s="58" t="s">
        <v>10</v>
      </c>
      <c r="B522" s="58">
        <v>137599</v>
      </c>
      <c r="C522" s="58">
        <v>5190</v>
      </c>
      <c r="D522" s="58" t="s">
        <v>2591</v>
      </c>
      <c r="E522" s="58">
        <v>4590</v>
      </c>
      <c r="F522" s="58"/>
      <c r="G522" s="58"/>
      <c r="H522" s="58"/>
      <c r="I522" s="58"/>
      <c r="J522" s="58"/>
      <c r="K522" s="58"/>
      <c r="L522" s="58"/>
      <c r="M522" s="58"/>
      <c r="N522" s="58"/>
      <c r="O522" s="58"/>
      <c r="P522" s="58"/>
      <c r="Q522" s="58"/>
      <c r="R522" s="58"/>
    </row>
    <row r="523" spans="1:18" ht="30" x14ac:dyDescent="0.25">
      <c r="A523" s="58" t="s">
        <v>10</v>
      </c>
      <c r="B523" s="58">
        <v>137600</v>
      </c>
      <c r="C523" s="58">
        <v>5190</v>
      </c>
      <c r="D523" s="58" t="s">
        <v>2591</v>
      </c>
      <c r="E523" s="58">
        <v>4590</v>
      </c>
      <c r="F523" s="58"/>
      <c r="G523" s="58"/>
      <c r="H523" s="58"/>
      <c r="I523" s="58"/>
      <c r="J523" s="58"/>
      <c r="K523" s="58"/>
      <c r="L523" s="58"/>
      <c r="M523" s="58"/>
      <c r="N523" s="58"/>
      <c r="O523" s="58"/>
      <c r="P523" s="58"/>
      <c r="Q523" s="58"/>
      <c r="R523" s="58"/>
    </row>
    <row r="524" spans="1:18" ht="30" x14ac:dyDescent="0.25">
      <c r="A524" s="58" t="s">
        <v>10</v>
      </c>
      <c r="B524" s="58">
        <v>137601</v>
      </c>
      <c r="C524" s="58">
        <v>5190</v>
      </c>
      <c r="D524" s="58" t="s">
        <v>2591</v>
      </c>
      <c r="E524" s="58">
        <v>4590</v>
      </c>
      <c r="F524" s="58"/>
      <c r="G524" s="58"/>
      <c r="H524" s="58"/>
      <c r="I524" s="58"/>
      <c r="J524" s="58"/>
      <c r="K524" s="58"/>
      <c r="L524" s="58"/>
      <c r="M524" s="58"/>
      <c r="N524" s="58"/>
      <c r="O524" s="58"/>
      <c r="P524" s="58"/>
      <c r="Q524" s="58"/>
      <c r="R524" s="58"/>
    </row>
    <row r="525" spans="1:18" ht="30" x14ac:dyDescent="0.25">
      <c r="A525" s="58" t="s">
        <v>10</v>
      </c>
      <c r="B525" s="58">
        <v>137602</v>
      </c>
      <c r="C525" s="58">
        <v>5190</v>
      </c>
      <c r="D525" s="58" t="s">
        <v>2591</v>
      </c>
      <c r="E525" s="58">
        <v>4590</v>
      </c>
      <c r="F525" s="58"/>
      <c r="G525" s="58"/>
      <c r="H525" s="58"/>
      <c r="I525" s="58"/>
      <c r="J525" s="58"/>
      <c r="K525" s="58"/>
      <c r="L525" s="58"/>
      <c r="M525" s="58"/>
      <c r="N525" s="58"/>
      <c r="O525" s="58"/>
      <c r="P525" s="58"/>
      <c r="Q525" s="58"/>
      <c r="R525" s="58"/>
    </row>
    <row r="526" spans="1:18" ht="30" x14ac:dyDescent="0.25">
      <c r="A526" s="58" t="s">
        <v>10</v>
      </c>
      <c r="B526" s="58">
        <v>137603</v>
      </c>
      <c r="C526" s="58">
        <v>5190</v>
      </c>
      <c r="D526" s="58" t="s">
        <v>2591</v>
      </c>
      <c r="E526" s="58">
        <v>4590</v>
      </c>
      <c r="F526" s="58"/>
      <c r="G526" s="58"/>
      <c r="H526" s="58"/>
      <c r="I526" s="58"/>
      <c r="J526" s="58"/>
      <c r="K526" s="58"/>
      <c r="L526" s="58"/>
      <c r="M526" s="58"/>
      <c r="N526" s="58"/>
      <c r="O526" s="58"/>
      <c r="P526" s="58"/>
      <c r="Q526" s="58"/>
      <c r="R526" s="58"/>
    </row>
    <row r="527" spans="1:18" ht="30" x14ac:dyDescent="0.25">
      <c r="A527" s="58" t="s">
        <v>10</v>
      </c>
      <c r="B527" s="58">
        <v>137604</v>
      </c>
      <c r="C527" s="58">
        <v>5190</v>
      </c>
      <c r="D527" s="58" t="s">
        <v>2591</v>
      </c>
      <c r="E527" s="58">
        <v>4590</v>
      </c>
      <c r="F527" s="58"/>
      <c r="G527" s="58"/>
      <c r="H527" s="58"/>
      <c r="I527" s="58"/>
      <c r="J527" s="58"/>
      <c r="K527" s="58"/>
      <c r="L527" s="58"/>
      <c r="M527" s="58"/>
      <c r="N527" s="58"/>
      <c r="O527" s="58"/>
      <c r="P527" s="58"/>
      <c r="Q527" s="58"/>
      <c r="R527" s="58"/>
    </row>
    <row r="528" spans="1:18" ht="30" x14ac:dyDescent="0.25">
      <c r="A528" s="58" t="s">
        <v>10</v>
      </c>
      <c r="B528" s="58">
        <v>137605</v>
      </c>
      <c r="C528" s="58">
        <v>5190</v>
      </c>
      <c r="D528" s="58" t="s">
        <v>2591</v>
      </c>
      <c r="E528" s="58">
        <v>4590</v>
      </c>
      <c r="F528" s="58"/>
      <c r="G528" s="58"/>
      <c r="H528" s="58"/>
      <c r="I528" s="58"/>
      <c r="J528" s="58"/>
      <c r="K528" s="58"/>
      <c r="L528" s="58"/>
      <c r="M528" s="58"/>
      <c r="N528" s="58"/>
      <c r="O528" s="58"/>
      <c r="P528" s="58"/>
      <c r="Q528" s="58"/>
      <c r="R528" s="58"/>
    </row>
    <row r="529" spans="1:18" x14ac:dyDescent="0.25">
      <c r="A529" s="58" t="s">
        <v>10</v>
      </c>
      <c r="B529" s="58">
        <v>137608</v>
      </c>
      <c r="C529" s="58" t="s">
        <v>2579</v>
      </c>
      <c r="D529" s="58"/>
      <c r="E529" s="58" t="s">
        <v>2692</v>
      </c>
      <c r="F529" s="58"/>
      <c r="G529" s="58"/>
      <c r="H529" s="58"/>
      <c r="I529" s="58"/>
      <c r="J529" s="58"/>
      <c r="K529" s="58"/>
      <c r="L529" s="58"/>
      <c r="M529" s="58"/>
      <c r="N529" s="58"/>
      <c r="O529" s="58"/>
      <c r="P529" s="58"/>
      <c r="Q529" s="58"/>
      <c r="R529" s="58"/>
    </row>
    <row r="530" spans="1:18" x14ac:dyDescent="0.25">
      <c r="A530" s="58" t="s">
        <v>10</v>
      </c>
      <c r="B530" s="58">
        <v>137609</v>
      </c>
      <c r="C530" s="58" t="s">
        <v>2579</v>
      </c>
      <c r="D530" s="58"/>
      <c r="E530" s="58" t="s">
        <v>2692</v>
      </c>
      <c r="F530" s="58"/>
      <c r="G530" s="58"/>
      <c r="H530" s="58"/>
      <c r="I530" s="58"/>
      <c r="J530" s="58"/>
      <c r="K530" s="58"/>
      <c r="L530" s="58"/>
      <c r="M530" s="58"/>
      <c r="N530" s="58"/>
      <c r="O530" s="58"/>
      <c r="P530" s="58"/>
      <c r="Q530" s="58"/>
      <c r="R530" s="58"/>
    </row>
    <row r="531" spans="1:18" x14ac:dyDescent="0.25">
      <c r="A531" s="58" t="s">
        <v>10</v>
      </c>
      <c r="B531" s="58">
        <v>275604</v>
      </c>
      <c r="C531" s="58" t="s">
        <v>2579</v>
      </c>
      <c r="D531" s="58"/>
      <c r="E531" s="58" t="s">
        <v>2692</v>
      </c>
      <c r="F531" s="58"/>
      <c r="G531" s="58"/>
      <c r="H531" s="58"/>
      <c r="I531" s="58"/>
      <c r="J531" s="58"/>
      <c r="K531" s="58"/>
      <c r="L531" s="58"/>
      <c r="M531" s="58"/>
      <c r="N531" s="58"/>
      <c r="O531" s="58"/>
      <c r="P531" s="58"/>
      <c r="Q531" s="58"/>
      <c r="R531" s="58"/>
    </row>
    <row r="532" spans="1:18" x14ac:dyDescent="0.25">
      <c r="A532" s="58" t="s">
        <v>10</v>
      </c>
      <c r="B532" s="58">
        <v>137610</v>
      </c>
      <c r="C532" s="58" t="s">
        <v>2579</v>
      </c>
      <c r="D532" s="58"/>
      <c r="E532" s="58" t="s">
        <v>2692</v>
      </c>
      <c r="F532" s="58"/>
      <c r="G532" s="58"/>
      <c r="H532" s="58"/>
      <c r="I532" s="58"/>
      <c r="J532" s="58"/>
      <c r="K532" s="58"/>
      <c r="L532" s="58"/>
      <c r="M532" s="58"/>
      <c r="N532" s="58"/>
      <c r="O532" s="58"/>
      <c r="P532" s="58"/>
      <c r="Q532" s="58"/>
      <c r="R532" s="58"/>
    </row>
    <row r="533" spans="1:18" x14ac:dyDescent="0.25">
      <c r="A533" s="58" t="s">
        <v>10</v>
      </c>
      <c r="B533" s="58">
        <v>137611</v>
      </c>
      <c r="C533" s="58" t="s">
        <v>2579</v>
      </c>
      <c r="D533" s="58"/>
      <c r="E533" s="58" t="s">
        <v>2692</v>
      </c>
      <c r="F533" s="58"/>
      <c r="G533" s="58"/>
      <c r="H533" s="58"/>
      <c r="I533" s="58"/>
      <c r="J533" s="58"/>
      <c r="K533" s="58"/>
      <c r="L533" s="58"/>
      <c r="M533" s="58"/>
      <c r="N533" s="58"/>
      <c r="O533" s="58"/>
      <c r="P533" s="58"/>
      <c r="Q533" s="58"/>
      <c r="R533" s="58"/>
    </row>
    <row r="534" spans="1:18" x14ac:dyDescent="0.25">
      <c r="A534" s="58" t="s">
        <v>10</v>
      </c>
      <c r="B534" s="58">
        <v>137612</v>
      </c>
      <c r="C534" s="58" t="s">
        <v>2579</v>
      </c>
      <c r="D534" s="58"/>
      <c r="E534" s="58" t="s">
        <v>2692</v>
      </c>
      <c r="F534" s="58"/>
      <c r="G534" s="58"/>
      <c r="H534" s="58"/>
      <c r="I534" s="58"/>
      <c r="J534" s="58"/>
      <c r="K534" s="58"/>
      <c r="L534" s="58"/>
      <c r="M534" s="58"/>
      <c r="N534" s="58"/>
      <c r="O534" s="58"/>
      <c r="P534" s="58"/>
      <c r="Q534" s="58"/>
      <c r="R534" s="58"/>
    </row>
    <row r="535" spans="1:18" x14ac:dyDescent="0.25">
      <c r="A535" s="58" t="s">
        <v>10</v>
      </c>
      <c r="B535" s="58">
        <v>137613</v>
      </c>
      <c r="C535" s="58" t="s">
        <v>2579</v>
      </c>
      <c r="D535" s="58"/>
      <c r="E535" s="58" t="s">
        <v>2692</v>
      </c>
      <c r="F535" s="58"/>
      <c r="G535" s="58"/>
      <c r="H535" s="58"/>
      <c r="I535" s="58"/>
      <c r="J535" s="58"/>
      <c r="K535" s="58"/>
      <c r="L535" s="58"/>
      <c r="M535" s="58"/>
      <c r="N535" s="58"/>
      <c r="O535" s="58"/>
      <c r="P535" s="58"/>
      <c r="Q535" s="58"/>
      <c r="R535" s="58"/>
    </row>
    <row r="536" spans="1:18" x14ac:dyDescent="0.25">
      <c r="A536" s="58" t="s">
        <v>10</v>
      </c>
      <c r="B536" s="58">
        <v>137614</v>
      </c>
      <c r="C536" s="58" t="s">
        <v>2579</v>
      </c>
      <c r="D536" s="58"/>
      <c r="E536" s="58" t="s">
        <v>2692</v>
      </c>
      <c r="F536" s="58"/>
      <c r="G536" s="58"/>
      <c r="H536" s="58"/>
      <c r="I536" s="58"/>
      <c r="J536" s="58"/>
      <c r="K536" s="58"/>
      <c r="L536" s="58"/>
      <c r="M536" s="58"/>
      <c r="N536" s="58"/>
      <c r="O536" s="58"/>
      <c r="P536" s="58"/>
      <c r="Q536" s="58"/>
      <c r="R536" s="58"/>
    </row>
    <row r="537" spans="1:18" x14ac:dyDescent="0.25">
      <c r="A537" s="58" t="s">
        <v>10</v>
      </c>
      <c r="B537" s="58">
        <v>137615</v>
      </c>
      <c r="C537" s="58" t="s">
        <v>2579</v>
      </c>
      <c r="D537" s="58"/>
      <c r="E537" s="58" t="s">
        <v>2692</v>
      </c>
      <c r="F537" s="58"/>
      <c r="G537" s="58"/>
      <c r="H537" s="58"/>
      <c r="I537" s="58"/>
      <c r="J537" s="58"/>
      <c r="K537" s="58"/>
      <c r="L537" s="58"/>
      <c r="M537" s="58"/>
      <c r="N537" s="58"/>
      <c r="O537" s="58"/>
      <c r="P537" s="58"/>
      <c r="Q537" s="58"/>
      <c r="R537" s="58"/>
    </row>
    <row r="538" spans="1:18" x14ac:dyDescent="0.25">
      <c r="A538" s="58" t="s">
        <v>10</v>
      </c>
      <c r="B538" s="58">
        <v>137616</v>
      </c>
      <c r="C538" s="58" t="s">
        <v>2579</v>
      </c>
      <c r="D538" s="58"/>
      <c r="E538" s="58" t="s">
        <v>2692</v>
      </c>
      <c r="F538" s="58"/>
      <c r="G538" s="58"/>
      <c r="H538" s="58"/>
      <c r="I538" s="58"/>
      <c r="J538" s="58"/>
      <c r="K538" s="58"/>
      <c r="L538" s="58"/>
      <c r="M538" s="58"/>
      <c r="N538" s="58"/>
      <c r="O538" s="58"/>
      <c r="P538" s="58"/>
      <c r="Q538" s="58"/>
      <c r="R538" s="58"/>
    </row>
    <row r="539" spans="1:18" x14ac:dyDescent="0.25">
      <c r="A539" s="58" t="s">
        <v>10</v>
      </c>
      <c r="B539" s="58">
        <v>137617</v>
      </c>
      <c r="C539" s="58" t="s">
        <v>2579</v>
      </c>
      <c r="D539" s="58"/>
      <c r="E539" s="58" t="s">
        <v>2692</v>
      </c>
      <c r="F539" s="58"/>
      <c r="G539" s="58"/>
      <c r="H539" s="58"/>
      <c r="I539" s="58"/>
      <c r="J539" s="58"/>
      <c r="K539" s="58"/>
      <c r="L539" s="58"/>
      <c r="M539" s="58"/>
      <c r="N539" s="58"/>
      <c r="O539" s="58"/>
      <c r="P539" s="58"/>
      <c r="Q539" s="58"/>
      <c r="R539" s="58"/>
    </row>
    <row r="540" spans="1:18" x14ac:dyDescent="0.25">
      <c r="A540" s="58" t="s">
        <v>10</v>
      </c>
      <c r="B540" s="58">
        <v>137618</v>
      </c>
      <c r="C540" s="58" t="s">
        <v>2579</v>
      </c>
      <c r="D540" s="58"/>
      <c r="E540" s="58" t="s">
        <v>2692</v>
      </c>
      <c r="F540" s="58"/>
      <c r="G540" s="58"/>
      <c r="H540" s="58"/>
      <c r="I540" s="58"/>
      <c r="J540" s="58"/>
      <c r="K540" s="58"/>
      <c r="L540" s="58"/>
      <c r="M540" s="58"/>
      <c r="N540" s="58"/>
      <c r="O540" s="58"/>
      <c r="P540" s="58"/>
      <c r="Q540" s="58"/>
      <c r="R540" s="58"/>
    </row>
    <row r="541" spans="1:18" x14ac:dyDescent="0.25">
      <c r="A541" s="58" t="s">
        <v>10</v>
      </c>
      <c r="B541" s="58">
        <v>137619</v>
      </c>
      <c r="C541" s="58" t="s">
        <v>2579</v>
      </c>
      <c r="D541" s="58"/>
      <c r="E541" s="58" t="s">
        <v>2692</v>
      </c>
      <c r="F541" s="58"/>
      <c r="G541" s="58"/>
      <c r="H541" s="58"/>
      <c r="I541" s="58"/>
      <c r="J541" s="58"/>
      <c r="K541" s="58"/>
      <c r="L541" s="58"/>
      <c r="M541" s="58"/>
      <c r="N541" s="58"/>
      <c r="O541" s="58"/>
      <c r="P541" s="58"/>
      <c r="Q541" s="58"/>
      <c r="R541" s="58"/>
    </row>
    <row r="542" spans="1:18" x14ac:dyDescent="0.25">
      <c r="A542" s="58" t="s">
        <v>10</v>
      </c>
      <c r="B542" s="58">
        <v>137620</v>
      </c>
      <c r="C542" s="58" t="s">
        <v>2579</v>
      </c>
      <c r="D542" s="58"/>
      <c r="E542" s="58" t="s">
        <v>2692</v>
      </c>
      <c r="F542" s="58"/>
      <c r="G542" s="58"/>
      <c r="H542" s="58"/>
      <c r="I542" s="58"/>
      <c r="J542" s="58"/>
      <c r="K542" s="58"/>
      <c r="L542" s="58"/>
      <c r="M542" s="58"/>
      <c r="N542" s="58"/>
      <c r="O542" s="58"/>
      <c r="P542" s="58"/>
      <c r="Q542" s="58"/>
      <c r="R542" s="58"/>
    </row>
    <row r="543" spans="1:18" x14ac:dyDescent="0.25">
      <c r="A543" s="58" t="s">
        <v>10</v>
      </c>
      <c r="B543" s="58">
        <v>137621</v>
      </c>
      <c r="C543" s="58" t="s">
        <v>2579</v>
      </c>
      <c r="D543" s="58"/>
      <c r="E543" s="58" t="s">
        <v>2692</v>
      </c>
      <c r="F543" s="58"/>
      <c r="G543" s="58"/>
      <c r="H543" s="58"/>
      <c r="I543" s="58"/>
      <c r="J543" s="58"/>
      <c r="K543" s="58"/>
      <c r="L543" s="58"/>
      <c r="M543" s="58"/>
      <c r="N543" s="58"/>
      <c r="O543" s="58"/>
      <c r="P543" s="58"/>
      <c r="Q543" s="58"/>
      <c r="R543" s="58"/>
    </row>
    <row r="544" spans="1:18" x14ac:dyDescent="0.25">
      <c r="A544" s="58" t="s">
        <v>10</v>
      </c>
      <c r="B544" s="58">
        <v>137622</v>
      </c>
      <c r="C544" s="58" t="s">
        <v>2579</v>
      </c>
      <c r="D544" s="58"/>
      <c r="E544" s="58" t="s">
        <v>2692</v>
      </c>
      <c r="F544" s="58"/>
      <c r="G544" s="58"/>
      <c r="H544" s="58"/>
      <c r="I544" s="58"/>
      <c r="J544" s="58"/>
      <c r="K544" s="58"/>
      <c r="L544" s="58"/>
      <c r="M544" s="58"/>
      <c r="N544" s="58"/>
      <c r="O544" s="58"/>
      <c r="P544" s="58"/>
      <c r="Q544" s="58"/>
      <c r="R544" s="58"/>
    </row>
    <row r="545" spans="1:18" x14ac:dyDescent="0.25">
      <c r="A545" s="58" t="s">
        <v>10</v>
      </c>
      <c r="B545" s="58">
        <v>137623</v>
      </c>
      <c r="C545" s="58" t="s">
        <v>2579</v>
      </c>
      <c r="D545" s="58"/>
      <c r="E545" s="58" t="s">
        <v>2692</v>
      </c>
      <c r="F545" s="58"/>
      <c r="G545" s="58"/>
      <c r="H545" s="58"/>
      <c r="I545" s="58"/>
      <c r="J545" s="58"/>
      <c r="K545" s="58"/>
      <c r="L545" s="58"/>
      <c r="M545" s="58"/>
      <c r="N545" s="58"/>
      <c r="O545" s="58"/>
      <c r="P545" s="58"/>
      <c r="Q545" s="58"/>
      <c r="R545" s="58"/>
    </row>
    <row r="546" spans="1:18" x14ac:dyDescent="0.25">
      <c r="A546" s="58" t="s">
        <v>10</v>
      </c>
      <c r="B546" s="58">
        <v>137624</v>
      </c>
      <c r="C546" s="58" t="s">
        <v>2579</v>
      </c>
      <c r="D546" s="58"/>
      <c r="E546" s="58" t="s">
        <v>2692</v>
      </c>
      <c r="F546" s="58"/>
      <c r="G546" s="58"/>
      <c r="H546" s="58"/>
      <c r="I546" s="58"/>
      <c r="J546" s="58"/>
      <c r="K546" s="58"/>
      <c r="L546" s="58"/>
      <c r="M546" s="58"/>
      <c r="N546" s="58"/>
      <c r="O546" s="58"/>
      <c r="P546" s="58"/>
      <c r="Q546" s="58"/>
      <c r="R546" s="58"/>
    </row>
    <row r="547" spans="1:18" x14ac:dyDescent="0.25">
      <c r="A547" s="58" t="s">
        <v>10</v>
      </c>
      <c r="B547" s="58">
        <v>137625</v>
      </c>
      <c r="C547" s="58" t="s">
        <v>2579</v>
      </c>
      <c r="D547" s="58"/>
      <c r="E547" s="58" t="s">
        <v>2692</v>
      </c>
      <c r="F547" s="58"/>
      <c r="G547" s="58"/>
      <c r="H547" s="58"/>
      <c r="I547" s="58"/>
      <c r="J547" s="58"/>
      <c r="K547" s="58"/>
      <c r="L547" s="58"/>
      <c r="M547" s="58"/>
      <c r="N547" s="58"/>
      <c r="O547" s="58"/>
      <c r="P547" s="58"/>
      <c r="Q547" s="58"/>
      <c r="R547" s="58"/>
    </row>
    <row r="548" spans="1:18" x14ac:dyDescent="0.25">
      <c r="A548" s="58" t="s">
        <v>10</v>
      </c>
      <c r="B548" s="58">
        <v>137626</v>
      </c>
      <c r="C548" s="58" t="s">
        <v>2579</v>
      </c>
      <c r="D548" s="58"/>
      <c r="E548" s="58" t="s">
        <v>2692</v>
      </c>
      <c r="F548" s="58"/>
      <c r="G548" s="58"/>
      <c r="H548" s="58"/>
      <c r="I548" s="58"/>
      <c r="J548" s="58"/>
      <c r="K548" s="58"/>
      <c r="L548" s="58"/>
      <c r="M548" s="58"/>
      <c r="N548" s="58"/>
      <c r="O548" s="58"/>
      <c r="P548" s="58"/>
      <c r="Q548" s="58"/>
      <c r="R548" s="58"/>
    </row>
    <row r="549" spans="1:18" x14ac:dyDescent="0.25">
      <c r="A549" s="58" t="s">
        <v>10</v>
      </c>
      <c r="B549" s="58">
        <v>257476</v>
      </c>
      <c r="C549" s="58" t="s">
        <v>2579</v>
      </c>
      <c r="D549" s="58"/>
      <c r="E549" s="58" t="s">
        <v>2692</v>
      </c>
      <c r="F549" s="58"/>
      <c r="G549" s="58"/>
      <c r="H549" s="58"/>
      <c r="I549" s="58"/>
      <c r="J549" s="58"/>
      <c r="K549" s="58"/>
      <c r="L549" s="58"/>
      <c r="M549" s="58"/>
      <c r="N549" s="58"/>
      <c r="O549" s="58"/>
      <c r="P549" s="58"/>
      <c r="Q549" s="58"/>
      <c r="R549" s="58"/>
    </row>
    <row r="550" spans="1:18" x14ac:dyDescent="0.25">
      <c r="A550" s="58" t="s">
        <v>10</v>
      </c>
      <c r="B550" s="58">
        <v>137627</v>
      </c>
      <c r="C550" s="58" t="s">
        <v>2579</v>
      </c>
      <c r="D550" s="58"/>
      <c r="E550" s="58" t="s">
        <v>2692</v>
      </c>
      <c r="F550" s="58"/>
      <c r="G550" s="58"/>
      <c r="H550" s="58"/>
      <c r="I550" s="58"/>
      <c r="J550" s="58"/>
      <c r="K550" s="58"/>
      <c r="L550" s="58"/>
      <c r="M550" s="58"/>
      <c r="N550" s="58"/>
      <c r="O550" s="58"/>
      <c r="P550" s="58"/>
      <c r="Q550" s="58"/>
      <c r="R550" s="58"/>
    </row>
    <row r="551" spans="1:18" x14ac:dyDescent="0.25">
      <c r="A551" s="58" t="s">
        <v>10</v>
      </c>
      <c r="B551" s="58">
        <v>137628</v>
      </c>
      <c r="C551" s="58" t="s">
        <v>2579</v>
      </c>
      <c r="D551" s="58"/>
      <c r="E551" s="58" t="s">
        <v>2692</v>
      </c>
      <c r="F551" s="58"/>
      <c r="G551" s="58"/>
      <c r="H551" s="58"/>
      <c r="I551" s="58"/>
      <c r="J551" s="58"/>
      <c r="K551" s="58"/>
      <c r="L551" s="58"/>
      <c r="M551" s="58"/>
      <c r="N551" s="58"/>
      <c r="O551" s="58"/>
      <c r="P551" s="58"/>
      <c r="Q551" s="58"/>
      <c r="R551" s="58"/>
    </row>
    <row r="552" spans="1:18" x14ac:dyDescent="0.25">
      <c r="A552" s="58" t="s">
        <v>10</v>
      </c>
      <c r="B552" s="58">
        <v>137629</v>
      </c>
      <c r="C552" s="58" t="s">
        <v>2579</v>
      </c>
      <c r="D552" s="58"/>
      <c r="E552" s="58" t="s">
        <v>2692</v>
      </c>
      <c r="F552" s="58"/>
      <c r="G552" s="58"/>
      <c r="H552" s="58"/>
      <c r="I552" s="58"/>
      <c r="J552" s="58"/>
      <c r="K552" s="58"/>
      <c r="L552" s="58"/>
      <c r="M552" s="58"/>
      <c r="N552" s="58"/>
      <c r="O552" s="58"/>
      <c r="P552" s="58"/>
      <c r="Q552" s="58"/>
      <c r="R552" s="58"/>
    </row>
    <row r="553" spans="1:18" x14ac:dyDescent="0.25">
      <c r="A553" s="58" t="s">
        <v>10</v>
      </c>
      <c r="B553" s="58">
        <v>137630</v>
      </c>
      <c r="C553" s="58" t="s">
        <v>2579</v>
      </c>
      <c r="D553" s="58"/>
      <c r="E553" s="58" t="s">
        <v>2692</v>
      </c>
      <c r="F553" s="58"/>
      <c r="G553" s="58"/>
      <c r="H553" s="58"/>
      <c r="I553" s="58"/>
      <c r="J553" s="58"/>
      <c r="K553" s="58"/>
      <c r="L553" s="58"/>
      <c r="M553" s="58"/>
      <c r="N553" s="58"/>
      <c r="O553" s="58"/>
      <c r="P553" s="58"/>
      <c r="Q553" s="58"/>
      <c r="R553" s="58"/>
    </row>
    <row r="554" spans="1:18" x14ac:dyDescent="0.25">
      <c r="A554" s="58" t="s">
        <v>10</v>
      </c>
      <c r="B554" s="58">
        <v>137631</v>
      </c>
      <c r="C554" s="58" t="s">
        <v>2579</v>
      </c>
      <c r="D554" s="58"/>
      <c r="E554" s="58" t="s">
        <v>2692</v>
      </c>
      <c r="F554" s="58"/>
      <c r="G554" s="58"/>
      <c r="H554" s="58"/>
      <c r="I554" s="58"/>
      <c r="J554" s="58"/>
      <c r="K554" s="58"/>
      <c r="L554" s="58"/>
      <c r="M554" s="58"/>
      <c r="N554" s="58"/>
      <c r="O554" s="58"/>
      <c r="P554" s="58"/>
      <c r="Q554" s="58"/>
      <c r="R554" s="58"/>
    </row>
    <row r="555" spans="1:18" x14ac:dyDescent="0.25">
      <c r="A555" s="58" t="s">
        <v>10</v>
      </c>
      <c r="B555" s="58">
        <v>137632</v>
      </c>
      <c r="C555" s="58" t="s">
        <v>2579</v>
      </c>
      <c r="D555" s="58"/>
      <c r="E555" s="58" t="s">
        <v>2692</v>
      </c>
      <c r="F555" s="58"/>
      <c r="G555" s="58"/>
      <c r="H555" s="58"/>
      <c r="I555" s="58"/>
      <c r="J555" s="58"/>
      <c r="K555" s="58"/>
      <c r="L555" s="58"/>
      <c r="M555" s="58"/>
      <c r="N555" s="58"/>
      <c r="O555" s="58"/>
      <c r="P555" s="58"/>
      <c r="Q555" s="58"/>
      <c r="R555" s="58"/>
    </row>
    <row r="556" spans="1:18" x14ac:dyDescent="0.25">
      <c r="A556" s="58" t="s">
        <v>10</v>
      </c>
      <c r="B556" s="58">
        <v>137633</v>
      </c>
      <c r="C556" s="58" t="s">
        <v>2579</v>
      </c>
      <c r="D556" s="58"/>
      <c r="E556" s="58" t="s">
        <v>2692</v>
      </c>
      <c r="F556" s="58"/>
      <c r="G556" s="58"/>
      <c r="H556" s="58"/>
      <c r="I556" s="58"/>
      <c r="J556" s="58"/>
      <c r="K556" s="58"/>
      <c r="L556" s="58"/>
      <c r="M556" s="58"/>
      <c r="N556" s="58"/>
      <c r="O556" s="58"/>
      <c r="P556" s="58"/>
      <c r="Q556" s="58"/>
      <c r="R556" s="58"/>
    </row>
    <row r="557" spans="1:18" x14ac:dyDescent="0.25">
      <c r="A557" s="58" t="s">
        <v>10</v>
      </c>
      <c r="B557" s="58">
        <v>137634</v>
      </c>
      <c r="C557" s="58" t="s">
        <v>2579</v>
      </c>
      <c r="D557" s="58"/>
      <c r="E557" s="58" t="s">
        <v>2692</v>
      </c>
      <c r="F557" s="58"/>
      <c r="G557" s="58"/>
      <c r="H557" s="58"/>
      <c r="I557" s="58"/>
      <c r="J557" s="58"/>
      <c r="K557" s="58"/>
      <c r="L557" s="58"/>
      <c r="M557" s="58"/>
      <c r="N557" s="58"/>
      <c r="O557" s="58"/>
      <c r="P557" s="58"/>
      <c r="Q557" s="58"/>
      <c r="R557" s="58"/>
    </row>
    <row r="558" spans="1:18" x14ac:dyDescent="0.25">
      <c r="A558" s="58" t="s">
        <v>10</v>
      </c>
      <c r="B558" s="58">
        <v>137635</v>
      </c>
      <c r="C558" s="58" t="s">
        <v>2579</v>
      </c>
      <c r="D558" s="58"/>
      <c r="E558" s="58" t="s">
        <v>2692</v>
      </c>
      <c r="F558" s="58"/>
      <c r="G558" s="58"/>
      <c r="H558" s="58"/>
      <c r="I558" s="58"/>
      <c r="J558" s="58"/>
      <c r="K558" s="58"/>
      <c r="L558" s="58"/>
      <c r="M558" s="58"/>
      <c r="N558" s="58"/>
      <c r="O558" s="58"/>
      <c r="P558" s="58"/>
      <c r="Q558" s="58"/>
      <c r="R558" s="58"/>
    </row>
    <row r="559" spans="1:18" x14ac:dyDescent="0.25">
      <c r="A559" s="58" t="s">
        <v>10</v>
      </c>
      <c r="B559" s="58">
        <v>137636</v>
      </c>
      <c r="C559" s="58" t="s">
        <v>2579</v>
      </c>
      <c r="D559" s="58"/>
      <c r="E559" s="58" t="s">
        <v>2692</v>
      </c>
      <c r="F559" s="58"/>
      <c r="G559" s="58"/>
      <c r="H559" s="58"/>
      <c r="I559" s="58"/>
      <c r="J559" s="58"/>
      <c r="K559" s="58"/>
      <c r="L559" s="58"/>
      <c r="M559" s="58"/>
      <c r="N559" s="58"/>
      <c r="O559" s="58"/>
      <c r="P559" s="58"/>
      <c r="Q559" s="58"/>
      <c r="R559" s="58"/>
    </row>
    <row r="560" spans="1:18" x14ac:dyDescent="0.25">
      <c r="A560" s="58" t="s">
        <v>10</v>
      </c>
      <c r="B560" s="58">
        <v>137637</v>
      </c>
      <c r="C560" s="58" t="s">
        <v>2579</v>
      </c>
      <c r="D560" s="58"/>
      <c r="E560" s="58" t="s">
        <v>2692</v>
      </c>
      <c r="F560" s="58"/>
      <c r="G560" s="58"/>
      <c r="H560" s="58"/>
      <c r="I560" s="58"/>
      <c r="J560" s="58"/>
      <c r="K560" s="58"/>
      <c r="L560" s="58"/>
      <c r="M560" s="58"/>
      <c r="N560" s="58"/>
      <c r="O560" s="58"/>
      <c r="P560" s="58"/>
      <c r="Q560" s="58"/>
      <c r="R560" s="58"/>
    </row>
    <row r="561" spans="1:18" x14ac:dyDescent="0.25">
      <c r="A561" s="58" t="s">
        <v>10</v>
      </c>
      <c r="B561" s="58">
        <v>137638</v>
      </c>
      <c r="C561" s="58" t="s">
        <v>2579</v>
      </c>
      <c r="D561" s="58"/>
      <c r="E561" s="58" t="s">
        <v>2692</v>
      </c>
      <c r="F561" s="58"/>
      <c r="G561" s="58"/>
      <c r="H561" s="58"/>
      <c r="I561" s="58"/>
      <c r="J561" s="58"/>
      <c r="K561" s="58"/>
      <c r="L561" s="58"/>
      <c r="M561" s="58"/>
      <c r="N561" s="58"/>
      <c r="O561" s="58"/>
      <c r="P561" s="58"/>
      <c r="Q561" s="58"/>
      <c r="R561" s="58"/>
    </row>
    <row r="562" spans="1:18" x14ac:dyDescent="0.25">
      <c r="A562" s="58" t="s">
        <v>10</v>
      </c>
      <c r="B562" s="58">
        <v>137639</v>
      </c>
      <c r="C562" s="58" t="s">
        <v>2579</v>
      </c>
      <c r="D562" s="58"/>
      <c r="E562" s="58" t="s">
        <v>2692</v>
      </c>
      <c r="F562" s="58"/>
      <c r="G562" s="58"/>
      <c r="H562" s="58"/>
      <c r="I562" s="58"/>
      <c r="J562" s="58"/>
      <c r="K562" s="58"/>
      <c r="L562" s="58"/>
      <c r="M562" s="58"/>
      <c r="N562" s="58"/>
      <c r="O562" s="58"/>
      <c r="P562" s="58"/>
      <c r="Q562" s="58"/>
      <c r="R562" s="58"/>
    </row>
    <row r="563" spans="1:18" x14ac:dyDescent="0.25">
      <c r="A563" s="58" t="s">
        <v>10</v>
      </c>
      <c r="B563" s="58">
        <v>137640</v>
      </c>
      <c r="C563" s="58" t="s">
        <v>2579</v>
      </c>
      <c r="D563" s="58"/>
      <c r="E563" s="58" t="s">
        <v>2692</v>
      </c>
      <c r="F563" s="58"/>
      <c r="G563" s="58"/>
      <c r="H563" s="58"/>
      <c r="I563" s="58"/>
      <c r="J563" s="58"/>
      <c r="K563" s="58"/>
      <c r="L563" s="58"/>
      <c r="M563" s="58"/>
      <c r="N563" s="58"/>
      <c r="O563" s="58"/>
      <c r="P563" s="58"/>
      <c r="Q563" s="58"/>
      <c r="R563" s="58"/>
    </row>
    <row r="564" spans="1:18" x14ac:dyDescent="0.25">
      <c r="A564" s="58" t="s">
        <v>10</v>
      </c>
      <c r="B564" s="58">
        <v>137641</v>
      </c>
      <c r="C564" s="58" t="s">
        <v>2579</v>
      </c>
      <c r="D564" s="58"/>
      <c r="E564" s="58" t="s">
        <v>2692</v>
      </c>
      <c r="F564" s="58"/>
      <c r="G564" s="58"/>
      <c r="H564" s="58"/>
      <c r="I564" s="58"/>
      <c r="J564" s="58"/>
      <c r="K564" s="58"/>
      <c r="L564" s="58"/>
      <c r="M564" s="58"/>
      <c r="N564" s="58"/>
      <c r="O564" s="58"/>
      <c r="P564" s="58"/>
      <c r="Q564" s="58"/>
      <c r="R564" s="58"/>
    </row>
    <row r="565" spans="1:18" x14ac:dyDescent="0.25">
      <c r="A565" s="58" t="s">
        <v>10</v>
      </c>
      <c r="B565" s="58">
        <v>137642</v>
      </c>
      <c r="C565" s="58" t="s">
        <v>2579</v>
      </c>
      <c r="D565" s="58"/>
      <c r="E565" s="58" t="s">
        <v>2692</v>
      </c>
      <c r="F565" s="58"/>
      <c r="G565" s="58"/>
      <c r="H565" s="58"/>
      <c r="I565" s="58"/>
      <c r="J565" s="58"/>
      <c r="K565" s="58"/>
      <c r="L565" s="58"/>
      <c r="M565" s="58"/>
      <c r="N565" s="58"/>
      <c r="O565" s="58"/>
      <c r="P565" s="58"/>
      <c r="Q565" s="58"/>
      <c r="R565" s="58"/>
    </row>
    <row r="566" spans="1:18" x14ac:dyDescent="0.25">
      <c r="A566" s="58" t="s">
        <v>10</v>
      </c>
      <c r="B566" s="58">
        <v>137643</v>
      </c>
      <c r="C566" s="58" t="s">
        <v>2579</v>
      </c>
      <c r="D566" s="58"/>
      <c r="E566" s="58" t="s">
        <v>2692</v>
      </c>
      <c r="F566" s="58"/>
      <c r="G566" s="58"/>
      <c r="H566" s="58"/>
      <c r="I566" s="58"/>
      <c r="J566" s="58"/>
      <c r="K566" s="58"/>
      <c r="L566" s="58"/>
      <c r="M566" s="58"/>
      <c r="N566" s="58"/>
      <c r="O566" s="58"/>
      <c r="P566" s="58"/>
      <c r="Q566" s="58"/>
      <c r="R566" s="58"/>
    </row>
    <row r="567" spans="1:18" x14ac:dyDescent="0.25">
      <c r="A567" s="58" t="s">
        <v>10</v>
      </c>
      <c r="B567" s="58">
        <v>137644</v>
      </c>
      <c r="C567" s="58" t="s">
        <v>2579</v>
      </c>
      <c r="D567" s="58"/>
      <c r="E567" s="58" t="s">
        <v>2692</v>
      </c>
      <c r="F567" s="58"/>
      <c r="G567" s="58"/>
      <c r="H567" s="58"/>
      <c r="I567" s="58"/>
      <c r="J567" s="58"/>
      <c r="K567" s="58"/>
      <c r="L567" s="58"/>
      <c r="M567" s="58"/>
      <c r="N567" s="58"/>
      <c r="O567" s="58"/>
      <c r="P567" s="58"/>
      <c r="Q567" s="58"/>
      <c r="R567" s="58"/>
    </row>
    <row r="568" spans="1:18" x14ac:dyDescent="0.25">
      <c r="A568" s="58" t="s">
        <v>10</v>
      </c>
      <c r="B568" s="58">
        <v>137645</v>
      </c>
      <c r="C568" s="58" t="s">
        <v>2579</v>
      </c>
      <c r="D568" s="58"/>
      <c r="E568" s="58" t="s">
        <v>2692</v>
      </c>
      <c r="F568" s="58"/>
      <c r="G568" s="58"/>
      <c r="H568" s="58"/>
      <c r="I568" s="58"/>
      <c r="J568" s="58"/>
      <c r="K568" s="58"/>
      <c r="L568" s="58"/>
      <c r="M568" s="58"/>
      <c r="N568" s="58"/>
      <c r="O568" s="58"/>
      <c r="P568" s="58"/>
      <c r="Q568" s="58"/>
      <c r="R568" s="58"/>
    </row>
    <row r="569" spans="1:18" x14ac:dyDescent="0.25">
      <c r="A569" s="58" t="s">
        <v>10</v>
      </c>
      <c r="B569" s="58">
        <v>137646</v>
      </c>
      <c r="C569" s="58" t="s">
        <v>2579</v>
      </c>
      <c r="D569" s="58"/>
      <c r="E569" s="58" t="s">
        <v>2692</v>
      </c>
      <c r="F569" s="58"/>
      <c r="G569" s="58"/>
      <c r="H569" s="58"/>
      <c r="I569" s="58"/>
      <c r="J569" s="58"/>
      <c r="K569" s="58"/>
      <c r="L569" s="58"/>
      <c r="M569" s="58"/>
      <c r="N569" s="58"/>
      <c r="O569" s="58"/>
      <c r="P569" s="58"/>
      <c r="Q569" s="58"/>
      <c r="R569" s="58"/>
    </row>
    <row r="570" spans="1:18" x14ac:dyDescent="0.25">
      <c r="A570" s="58" t="s">
        <v>10</v>
      </c>
      <c r="B570" s="58">
        <v>137647</v>
      </c>
      <c r="C570" s="58" t="s">
        <v>2579</v>
      </c>
      <c r="D570" s="58"/>
      <c r="E570" s="58" t="s">
        <v>2692</v>
      </c>
      <c r="F570" s="58"/>
      <c r="G570" s="58"/>
      <c r="H570" s="58"/>
      <c r="I570" s="58"/>
      <c r="J570" s="58"/>
      <c r="K570" s="58"/>
      <c r="L570" s="58"/>
      <c r="M570" s="58"/>
      <c r="N570" s="58"/>
      <c r="O570" s="58"/>
      <c r="P570" s="58"/>
      <c r="Q570" s="58"/>
      <c r="R570" s="58"/>
    </row>
    <row r="571" spans="1:18" x14ac:dyDescent="0.25">
      <c r="A571" s="58" t="s">
        <v>10</v>
      </c>
      <c r="B571" s="58">
        <v>137648</v>
      </c>
      <c r="C571" s="58" t="s">
        <v>2579</v>
      </c>
      <c r="D571" s="58"/>
      <c r="E571" s="58" t="s">
        <v>2692</v>
      </c>
      <c r="F571" s="58"/>
      <c r="G571" s="58"/>
      <c r="H571" s="58"/>
      <c r="I571" s="58"/>
      <c r="J571" s="58"/>
      <c r="K571" s="58"/>
      <c r="L571" s="58"/>
      <c r="M571" s="58"/>
      <c r="N571" s="58"/>
      <c r="O571" s="58"/>
      <c r="P571" s="58"/>
      <c r="Q571" s="58"/>
      <c r="R571" s="58"/>
    </row>
    <row r="572" spans="1:18" x14ac:dyDescent="0.25">
      <c r="A572" s="58" t="s">
        <v>10</v>
      </c>
      <c r="B572" s="58">
        <v>137649</v>
      </c>
      <c r="C572" s="58" t="s">
        <v>2579</v>
      </c>
      <c r="D572" s="58"/>
      <c r="E572" s="58" t="s">
        <v>2692</v>
      </c>
      <c r="F572" s="58"/>
      <c r="G572" s="58"/>
      <c r="H572" s="58"/>
      <c r="I572" s="58"/>
      <c r="J572" s="58"/>
      <c r="K572" s="58"/>
      <c r="L572" s="58"/>
      <c r="M572" s="58"/>
      <c r="N572" s="58"/>
      <c r="O572" s="58"/>
      <c r="P572" s="58"/>
      <c r="Q572" s="58"/>
      <c r="R572" s="58"/>
    </row>
    <row r="573" spans="1:18" x14ac:dyDescent="0.25">
      <c r="A573" s="58" t="s">
        <v>10</v>
      </c>
      <c r="B573" s="58">
        <v>137650</v>
      </c>
      <c r="C573" s="58" t="s">
        <v>2579</v>
      </c>
      <c r="D573" s="58"/>
      <c r="E573" s="58" t="s">
        <v>2692</v>
      </c>
      <c r="F573" s="58"/>
      <c r="G573" s="58"/>
      <c r="H573" s="58"/>
      <c r="I573" s="58"/>
      <c r="J573" s="58"/>
      <c r="K573" s="58"/>
      <c r="L573" s="58"/>
      <c r="M573" s="58"/>
      <c r="N573" s="58"/>
      <c r="O573" s="58"/>
      <c r="P573" s="58"/>
      <c r="Q573" s="58"/>
      <c r="R573" s="58"/>
    </row>
    <row r="574" spans="1:18" x14ac:dyDescent="0.25">
      <c r="A574" s="58" t="s">
        <v>10</v>
      </c>
      <c r="B574" s="58">
        <v>137651</v>
      </c>
      <c r="C574" s="58" t="s">
        <v>2579</v>
      </c>
      <c r="D574" s="58"/>
      <c r="E574" s="58" t="s">
        <v>2692</v>
      </c>
      <c r="F574" s="58"/>
      <c r="G574" s="58"/>
      <c r="H574" s="58"/>
      <c r="I574" s="58"/>
      <c r="J574" s="58"/>
      <c r="K574" s="58"/>
      <c r="L574" s="58"/>
      <c r="M574" s="58"/>
      <c r="N574" s="58"/>
      <c r="O574" s="58"/>
      <c r="P574" s="58"/>
      <c r="Q574" s="58"/>
      <c r="R574" s="58"/>
    </row>
    <row r="575" spans="1:18" x14ac:dyDescent="0.25">
      <c r="A575" s="58" t="s">
        <v>10</v>
      </c>
      <c r="B575" s="58">
        <v>137653</v>
      </c>
      <c r="C575" s="58" t="s">
        <v>2579</v>
      </c>
      <c r="D575" s="58"/>
      <c r="E575" s="58" t="s">
        <v>2692</v>
      </c>
      <c r="F575" s="58"/>
      <c r="G575" s="58"/>
      <c r="H575" s="58"/>
      <c r="I575" s="58"/>
      <c r="J575" s="58"/>
      <c r="K575" s="58"/>
      <c r="L575" s="58"/>
      <c r="M575" s="58"/>
      <c r="N575" s="58"/>
      <c r="O575" s="58"/>
      <c r="P575" s="58"/>
      <c r="Q575" s="58"/>
      <c r="R575" s="58"/>
    </row>
    <row r="576" spans="1:18" x14ac:dyDescent="0.25">
      <c r="A576" s="58" t="s">
        <v>10</v>
      </c>
      <c r="B576" s="58">
        <v>266075</v>
      </c>
      <c r="C576" s="58" t="s">
        <v>2579</v>
      </c>
      <c r="D576" s="58"/>
      <c r="E576" s="58" t="s">
        <v>2692</v>
      </c>
      <c r="F576" s="58"/>
      <c r="G576" s="58"/>
      <c r="H576" s="58"/>
      <c r="I576" s="58"/>
      <c r="J576" s="58"/>
      <c r="K576" s="58"/>
      <c r="L576" s="58"/>
      <c r="M576" s="58"/>
      <c r="N576" s="58"/>
      <c r="O576" s="58"/>
      <c r="P576" s="58"/>
      <c r="Q576" s="58"/>
      <c r="R576" s="58"/>
    </row>
    <row r="577" spans="1:18" x14ac:dyDescent="0.25">
      <c r="A577" s="58" t="s">
        <v>10</v>
      </c>
      <c r="B577" s="58">
        <v>137654</v>
      </c>
      <c r="C577" s="58" t="s">
        <v>2579</v>
      </c>
      <c r="D577" s="58"/>
      <c r="E577" s="58" t="s">
        <v>2692</v>
      </c>
      <c r="F577" s="58"/>
      <c r="G577" s="58"/>
      <c r="H577" s="58"/>
      <c r="I577" s="58"/>
      <c r="J577" s="58"/>
      <c r="K577" s="58"/>
      <c r="L577" s="58"/>
      <c r="M577" s="58"/>
      <c r="N577" s="58"/>
      <c r="O577" s="58"/>
      <c r="P577" s="58"/>
      <c r="Q577" s="58"/>
      <c r="R577" s="58"/>
    </row>
    <row r="578" spans="1:18" x14ac:dyDescent="0.25">
      <c r="A578" s="58" t="s">
        <v>10</v>
      </c>
      <c r="B578" s="58">
        <v>137655</v>
      </c>
      <c r="C578" s="58" t="s">
        <v>2579</v>
      </c>
      <c r="D578" s="58"/>
      <c r="E578" s="58" t="s">
        <v>2692</v>
      </c>
      <c r="F578" s="58"/>
      <c r="G578" s="58"/>
      <c r="H578" s="58"/>
      <c r="I578" s="58"/>
      <c r="J578" s="58"/>
      <c r="K578" s="58"/>
      <c r="L578" s="58"/>
      <c r="M578" s="58"/>
      <c r="N578" s="58"/>
      <c r="O578" s="58"/>
      <c r="P578" s="58"/>
      <c r="Q578" s="58"/>
      <c r="R578" s="58"/>
    </row>
    <row r="579" spans="1:18" x14ac:dyDescent="0.25">
      <c r="A579" s="58" t="s">
        <v>10</v>
      </c>
      <c r="B579" s="58">
        <v>137656</v>
      </c>
      <c r="C579" s="58" t="s">
        <v>2579</v>
      </c>
      <c r="D579" s="58"/>
      <c r="E579" s="58" t="s">
        <v>2692</v>
      </c>
      <c r="F579" s="58"/>
      <c r="G579" s="58"/>
      <c r="H579" s="58"/>
      <c r="I579" s="58"/>
      <c r="J579" s="58"/>
      <c r="K579" s="58"/>
      <c r="L579" s="58"/>
      <c r="M579" s="58"/>
      <c r="N579" s="58"/>
      <c r="O579" s="58"/>
      <c r="P579" s="58"/>
      <c r="Q579" s="58"/>
      <c r="R579" s="58"/>
    </row>
    <row r="580" spans="1:18" x14ac:dyDescent="0.25">
      <c r="A580" s="58" t="s">
        <v>10</v>
      </c>
      <c r="B580" s="58">
        <v>137657</v>
      </c>
      <c r="C580" s="58" t="s">
        <v>2579</v>
      </c>
      <c r="D580" s="58"/>
      <c r="E580" s="58" t="s">
        <v>2692</v>
      </c>
      <c r="F580" s="58"/>
      <c r="G580" s="58"/>
      <c r="H580" s="58"/>
      <c r="I580" s="58"/>
      <c r="J580" s="58"/>
      <c r="K580" s="58"/>
      <c r="L580" s="58"/>
      <c r="M580" s="58"/>
      <c r="N580" s="58"/>
      <c r="O580" s="58"/>
      <c r="P580" s="58"/>
      <c r="Q580" s="58"/>
      <c r="R580" s="58"/>
    </row>
    <row r="581" spans="1:18" x14ac:dyDescent="0.25">
      <c r="A581" s="58" t="s">
        <v>10</v>
      </c>
      <c r="B581" s="58">
        <v>137658</v>
      </c>
      <c r="C581" s="58" t="s">
        <v>2579</v>
      </c>
      <c r="D581" s="58"/>
      <c r="E581" s="58" t="s">
        <v>2692</v>
      </c>
      <c r="F581" s="58"/>
      <c r="G581" s="58"/>
      <c r="H581" s="58"/>
      <c r="I581" s="58"/>
      <c r="J581" s="58"/>
      <c r="K581" s="58"/>
      <c r="L581" s="58"/>
      <c r="M581" s="58"/>
      <c r="N581" s="58"/>
      <c r="O581" s="58"/>
      <c r="P581" s="58"/>
      <c r="Q581" s="58"/>
      <c r="R581" s="58"/>
    </row>
    <row r="582" spans="1:18" x14ac:dyDescent="0.25">
      <c r="A582" s="58" t="s">
        <v>10</v>
      </c>
      <c r="B582" s="58">
        <v>137659</v>
      </c>
      <c r="C582" s="58" t="s">
        <v>2579</v>
      </c>
      <c r="D582" s="58"/>
      <c r="E582" s="58" t="s">
        <v>2692</v>
      </c>
      <c r="F582" s="58"/>
      <c r="G582" s="58"/>
      <c r="H582" s="58"/>
      <c r="I582" s="58"/>
      <c r="J582" s="58"/>
      <c r="K582" s="58"/>
      <c r="L582" s="58"/>
      <c r="M582" s="58"/>
      <c r="N582" s="58"/>
      <c r="O582" s="58"/>
      <c r="P582" s="58"/>
      <c r="Q582" s="58"/>
      <c r="R582" s="58"/>
    </row>
    <row r="583" spans="1:18" x14ac:dyDescent="0.25">
      <c r="A583" s="58" t="s">
        <v>10</v>
      </c>
      <c r="B583" s="58">
        <v>137660</v>
      </c>
      <c r="C583" s="58" t="s">
        <v>2579</v>
      </c>
      <c r="D583" s="58"/>
      <c r="E583" s="58" t="s">
        <v>2692</v>
      </c>
      <c r="F583" s="58"/>
      <c r="G583" s="58"/>
      <c r="H583" s="58"/>
      <c r="I583" s="58"/>
      <c r="J583" s="58"/>
      <c r="K583" s="58"/>
      <c r="L583" s="58"/>
      <c r="M583" s="58"/>
      <c r="N583" s="58"/>
      <c r="O583" s="58"/>
      <c r="P583" s="58"/>
      <c r="Q583" s="58"/>
      <c r="R583" s="58"/>
    </row>
    <row r="584" spans="1:18" x14ac:dyDescent="0.25">
      <c r="A584" s="58" t="s">
        <v>10</v>
      </c>
      <c r="B584" s="58">
        <v>137661</v>
      </c>
      <c r="C584" s="58" t="s">
        <v>2579</v>
      </c>
      <c r="D584" s="58"/>
      <c r="E584" s="58" t="s">
        <v>2692</v>
      </c>
      <c r="F584" s="58"/>
      <c r="G584" s="58"/>
      <c r="H584" s="58"/>
      <c r="I584" s="58"/>
      <c r="J584" s="58"/>
      <c r="K584" s="58"/>
      <c r="L584" s="58"/>
      <c r="M584" s="58"/>
      <c r="N584" s="58"/>
      <c r="O584" s="58"/>
      <c r="P584" s="58"/>
      <c r="Q584" s="58"/>
      <c r="R584" s="58"/>
    </row>
    <row r="585" spans="1:18" x14ac:dyDescent="0.25">
      <c r="A585" s="58" t="s">
        <v>10</v>
      </c>
      <c r="B585" s="58">
        <v>137662</v>
      </c>
      <c r="C585" s="58" t="s">
        <v>2579</v>
      </c>
      <c r="D585" s="58"/>
      <c r="E585" s="58" t="s">
        <v>2692</v>
      </c>
      <c r="F585" s="58"/>
      <c r="G585" s="58"/>
      <c r="H585" s="58"/>
      <c r="I585" s="58"/>
      <c r="J585" s="58"/>
      <c r="K585" s="58"/>
      <c r="L585" s="58"/>
      <c r="M585" s="58"/>
      <c r="N585" s="58"/>
      <c r="O585" s="58"/>
      <c r="P585" s="58"/>
      <c r="Q585" s="58"/>
      <c r="R585" s="58"/>
    </row>
    <row r="586" spans="1:18" x14ac:dyDescent="0.25">
      <c r="A586" s="58" t="s">
        <v>10</v>
      </c>
      <c r="B586" s="58">
        <v>137663</v>
      </c>
      <c r="C586" s="58" t="s">
        <v>2579</v>
      </c>
      <c r="D586" s="58"/>
      <c r="E586" s="58" t="s">
        <v>2692</v>
      </c>
      <c r="F586" s="58"/>
      <c r="G586" s="58"/>
      <c r="H586" s="58"/>
      <c r="I586" s="58"/>
      <c r="J586" s="58"/>
      <c r="K586" s="58"/>
      <c r="L586" s="58"/>
      <c r="M586" s="58"/>
      <c r="N586" s="58"/>
      <c r="O586" s="58"/>
      <c r="P586" s="58"/>
      <c r="Q586" s="58"/>
      <c r="R586" s="58"/>
    </row>
    <row r="587" spans="1:18" x14ac:dyDescent="0.25">
      <c r="A587" s="58" t="s">
        <v>10</v>
      </c>
      <c r="B587" s="58">
        <v>137664</v>
      </c>
      <c r="C587" s="58" t="s">
        <v>2579</v>
      </c>
      <c r="D587" s="58"/>
      <c r="E587" s="58" t="s">
        <v>2692</v>
      </c>
      <c r="F587" s="58"/>
      <c r="G587" s="58"/>
      <c r="H587" s="58"/>
      <c r="I587" s="58"/>
      <c r="J587" s="58"/>
      <c r="K587" s="58"/>
      <c r="L587" s="58"/>
      <c r="M587" s="58"/>
      <c r="N587" s="58"/>
      <c r="O587" s="58"/>
      <c r="P587" s="58"/>
      <c r="Q587" s="58"/>
      <c r="R587" s="58"/>
    </row>
    <row r="588" spans="1:18" x14ac:dyDescent="0.25">
      <c r="A588" s="58" t="s">
        <v>10</v>
      </c>
      <c r="B588" s="58">
        <v>137665</v>
      </c>
      <c r="C588" s="58" t="s">
        <v>2579</v>
      </c>
      <c r="D588" s="58"/>
      <c r="E588" s="58" t="s">
        <v>2692</v>
      </c>
      <c r="F588" s="58"/>
      <c r="G588" s="58"/>
      <c r="H588" s="58"/>
      <c r="I588" s="58"/>
      <c r="J588" s="58"/>
      <c r="K588" s="58"/>
      <c r="L588" s="58"/>
      <c r="M588" s="58"/>
      <c r="N588" s="58"/>
      <c r="O588" s="58"/>
      <c r="P588" s="58"/>
      <c r="Q588" s="58"/>
      <c r="R588" s="58"/>
    </row>
    <row r="589" spans="1:18" x14ac:dyDescent="0.25">
      <c r="A589" s="58" t="s">
        <v>10</v>
      </c>
      <c r="B589" s="58">
        <v>137666</v>
      </c>
      <c r="C589" s="58" t="s">
        <v>2579</v>
      </c>
      <c r="D589" s="58"/>
      <c r="E589" s="58" t="s">
        <v>2692</v>
      </c>
      <c r="F589" s="58"/>
      <c r="G589" s="58"/>
      <c r="H589" s="58"/>
      <c r="I589" s="58"/>
      <c r="J589" s="58"/>
      <c r="K589" s="58"/>
      <c r="L589" s="58"/>
      <c r="M589" s="58"/>
      <c r="N589" s="58"/>
      <c r="O589" s="58"/>
      <c r="P589" s="58"/>
      <c r="Q589" s="58"/>
      <c r="R589" s="58"/>
    </row>
    <row r="590" spans="1:18" x14ac:dyDescent="0.25">
      <c r="A590" s="58" t="s">
        <v>10</v>
      </c>
      <c r="B590" s="58">
        <v>137667</v>
      </c>
      <c r="C590" s="58" t="s">
        <v>2579</v>
      </c>
      <c r="D590" s="58"/>
      <c r="E590" s="58" t="s">
        <v>2692</v>
      </c>
      <c r="F590" s="58"/>
      <c r="G590" s="58"/>
      <c r="H590" s="58"/>
      <c r="I590" s="58"/>
      <c r="J590" s="58"/>
      <c r="K590" s="58"/>
      <c r="L590" s="58"/>
      <c r="M590" s="58"/>
      <c r="N590" s="58"/>
      <c r="O590" s="58"/>
      <c r="P590" s="58"/>
      <c r="Q590" s="58"/>
      <c r="R590" s="58"/>
    </row>
    <row r="591" spans="1:18" x14ac:dyDescent="0.25">
      <c r="A591" s="58" t="s">
        <v>10</v>
      </c>
      <c r="B591" s="58">
        <v>137668</v>
      </c>
      <c r="C591" s="58" t="s">
        <v>2579</v>
      </c>
      <c r="D591" s="58"/>
      <c r="E591" s="58" t="s">
        <v>2692</v>
      </c>
      <c r="F591" s="58"/>
      <c r="G591" s="58"/>
      <c r="H591" s="58"/>
      <c r="I591" s="58"/>
      <c r="J591" s="58"/>
      <c r="K591" s="58"/>
      <c r="L591" s="58"/>
      <c r="M591" s="58"/>
      <c r="N591" s="58"/>
      <c r="O591" s="58"/>
      <c r="P591" s="58"/>
      <c r="Q591" s="58"/>
      <c r="R591" s="58"/>
    </row>
    <row r="592" spans="1:18" x14ac:dyDescent="0.25">
      <c r="A592" s="58" t="s">
        <v>10</v>
      </c>
      <c r="B592" s="58">
        <v>137669</v>
      </c>
      <c r="C592" s="58" t="s">
        <v>2579</v>
      </c>
      <c r="D592" s="58"/>
      <c r="E592" s="58" t="s">
        <v>2692</v>
      </c>
      <c r="F592" s="58"/>
      <c r="G592" s="58"/>
      <c r="H592" s="58"/>
      <c r="I592" s="58"/>
      <c r="J592" s="58"/>
      <c r="K592" s="58"/>
      <c r="L592" s="58"/>
      <c r="M592" s="58"/>
      <c r="N592" s="58"/>
      <c r="O592" s="58"/>
      <c r="P592" s="58"/>
      <c r="Q592" s="58"/>
      <c r="R592" s="58"/>
    </row>
    <row r="593" spans="1:18" x14ac:dyDescent="0.25">
      <c r="A593" s="58" t="s">
        <v>10</v>
      </c>
      <c r="B593" s="58">
        <v>137670</v>
      </c>
      <c r="C593" s="58" t="s">
        <v>2579</v>
      </c>
      <c r="D593" s="58"/>
      <c r="E593" s="58" t="s">
        <v>2692</v>
      </c>
      <c r="F593" s="58"/>
      <c r="G593" s="58"/>
      <c r="H593" s="58"/>
      <c r="I593" s="58"/>
      <c r="J593" s="58"/>
      <c r="K593" s="58"/>
      <c r="L593" s="58"/>
      <c r="M593" s="58"/>
      <c r="N593" s="58"/>
      <c r="O593" s="58"/>
      <c r="P593" s="58"/>
      <c r="Q593" s="58"/>
      <c r="R593" s="58"/>
    </row>
    <row r="594" spans="1:18" x14ac:dyDescent="0.25">
      <c r="A594" s="58" t="s">
        <v>10</v>
      </c>
      <c r="B594" s="58">
        <v>137671</v>
      </c>
      <c r="C594" s="58" t="s">
        <v>2579</v>
      </c>
      <c r="D594" s="58"/>
      <c r="E594" s="58" t="s">
        <v>2692</v>
      </c>
      <c r="F594" s="58"/>
      <c r="G594" s="58"/>
      <c r="H594" s="58"/>
      <c r="I594" s="58"/>
      <c r="J594" s="58"/>
      <c r="K594" s="58"/>
      <c r="L594" s="58"/>
      <c r="M594" s="58"/>
      <c r="N594" s="58"/>
      <c r="O594" s="58"/>
      <c r="P594" s="58"/>
      <c r="Q594" s="58"/>
      <c r="R594" s="58"/>
    </row>
    <row r="595" spans="1:18" x14ac:dyDescent="0.25">
      <c r="A595" s="58" t="s">
        <v>10</v>
      </c>
      <c r="B595" s="58">
        <v>257477</v>
      </c>
      <c r="C595" s="58" t="s">
        <v>2579</v>
      </c>
      <c r="D595" s="58"/>
      <c r="E595" s="58" t="s">
        <v>2692</v>
      </c>
      <c r="F595" s="58"/>
      <c r="G595" s="58"/>
      <c r="H595" s="58"/>
      <c r="I595" s="58"/>
      <c r="J595" s="58"/>
      <c r="K595" s="58"/>
      <c r="L595" s="58"/>
      <c r="M595" s="58"/>
      <c r="N595" s="58"/>
      <c r="O595" s="58"/>
      <c r="P595" s="58"/>
      <c r="Q595" s="58"/>
      <c r="R595" s="58"/>
    </row>
    <row r="596" spans="1:18" x14ac:dyDescent="0.25">
      <c r="A596" s="58" t="s">
        <v>10</v>
      </c>
      <c r="B596" s="58">
        <v>137672</v>
      </c>
      <c r="C596" s="58" t="s">
        <v>2579</v>
      </c>
      <c r="D596" s="58"/>
      <c r="E596" s="58" t="s">
        <v>2692</v>
      </c>
      <c r="F596" s="58"/>
      <c r="G596" s="58"/>
      <c r="H596" s="58"/>
      <c r="I596" s="58"/>
      <c r="J596" s="58"/>
      <c r="K596" s="58"/>
      <c r="L596" s="58"/>
      <c r="M596" s="58"/>
      <c r="N596" s="58"/>
      <c r="O596" s="58"/>
      <c r="P596" s="58"/>
      <c r="Q596" s="58"/>
      <c r="R596" s="58"/>
    </row>
    <row r="597" spans="1:18" x14ac:dyDescent="0.25">
      <c r="A597" s="58" t="s">
        <v>10</v>
      </c>
      <c r="B597" s="58">
        <v>137673</v>
      </c>
      <c r="C597" s="58" t="s">
        <v>2579</v>
      </c>
      <c r="D597" s="58"/>
      <c r="E597" s="58" t="s">
        <v>2692</v>
      </c>
      <c r="F597" s="58"/>
      <c r="G597" s="58"/>
      <c r="H597" s="58"/>
      <c r="I597" s="58"/>
      <c r="J597" s="58"/>
      <c r="K597" s="58"/>
      <c r="L597" s="58"/>
      <c r="M597" s="58"/>
      <c r="N597" s="58"/>
      <c r="O597" s="58"/>
      <c r="P597" s="58"/>
      <c r="Q597" s="58"/>
      <c r="R597" s="58"/>
    </row>
    <row r="598" spans="1:18" x14ac:dyDescent="0.25">
      <c r="A598" s="58" t="s">
        <v>10</v>
      </c>
      <c r="B598" s="58">
        <v>137674</v>
      </c>
      <c r="C598" s="58" t="s">
        <v>2579</v>
      </c>
      <c r="D598" s="58"/>
      <c r="E598" s="58" t="s">
        <v>2692</v>
      </c>
      <c r="F598" s="58"/>
      <c r="G598" s="58"/>
      <c r="H598" s="58"/>
      <c r="I598" s="58"/>
      <c r="J598" s="58"/>
      <c r="K598" s="58"/>
      <c r="L598" s="58"/>
      <c r="M598" s="58"/>
      <c r="N598" s="58"/>
      <c r="O598" s="58"/>
      <c r="P598" s="58"/>
      <c r="Q598" s="58"/>
      <c r="R598" s="58"/>
    </row>
    <row r="599" spans="1:18" x14ac:dyDescent="0.25">
      <c r="A599" s="58" t="s">
        <v>10</v>
      </c>
      <c r="B599" s="58">
        <v>137675</v>
      </c>
      <c r="C599" s="58" t="s">
        <v>2579</v>
      </c>
      <c r="D599" s="58"/>
      <c r="E599" s="58" t="s">
        <v>2692</v>
      </c>
      <c r="F599" s="58"/>
      <c r="G599" s="58"/>
      <c r="H599" s="58"/>
      <c r="I599" s="58"/>
      <c r="J599" s="58"/>
      <c r="K599" s="58"/>
      <c r="L599" s="58"/>
      <c r="M599" s="58"/>
      <c r="N599" s="58"/>
      <c r="O599" s="58"/>
      <c r="P599" s="58"/>
      <c r="Q599" s="58"/>
      <c r="R599" s="58"/>
    </row>
    <row r="600" spans="1:18" x14ac:dyDescent="0.25">
      <c r="A600" s="58" t="s">
        <v>10</v>
      </c>
      <c r="B600" s="58">
        <v>137676</v>
      </c>
      <c r="C600" s="58" t="s">
        <v>2579</v>
      </c>
      <c r="D600" s="58"/>
      <c r="E600" s="58" t="s">
        <v>2692</v>
      </c>
      <c r="F600" s="58"/>
      <c r="G600" s="58"/>
      <c r="H600" s="58"/>
      <c r="I600" s="58"/>
      <c r="J600" s="58"/>
      <c r="K600" s="58"/>
      <c r="L600" s="58"/>
      <c r="M600" s="58"/>
      <c r="N600" s="58"/>
      <c r="O600" s="58"/>
      <c r="P600" s="58"/>
      <c r="Q600" s="58"/>
      <c r="R600" s="58"/>
    </row>
    <row r="601" spans="1:18" x14ac:dyDescent="0.25">
      <c r="A601" s="58" t="s">
        <v>10</v>
      </c>
      <c r="B601" s="58">
        <v>137677</v>
      </c>
      <c r="C601" s="58" t="s">
        <v>2579</v>
      </c>
      <c r="D601" s="58"/>
      <c r="E601" s="58" t="s">
        <v>2692</v>
      </c>
      <c r="F601" s="58"/>
      <c r="G601" s="58"/>
      <c r="H601" s="58"/>
      <c r="I601" s="58"/>
      <c r="J601" s="58"/>
      <c r="K601" s="58"/>
      <c r="L601" s="58"/>
      <c r="M601" s="58"/>
      <c r="N601" s="58"/>
      <c r="O601" s="58"/>
      <c r="P601" s="58"/>
      <c r="Q601" s="58"/>
      <c r="R601" s="58"/>
    </row>
    <row r="602" spans="1:18" x14ac:dyDescent="0.25">
      <c r="A602" s="58" t="s">
        <v>10</v>
      </c>
      <c r="B602" s="58">
        <v>137678</v>
      </c>
      <c r="C602" s="58" t="s">
        <v>2579</v>
      </c>
      <c r="D602" s="58"/>
      <c r="E602" s="58" t="s">
        <v>2692</v>
      </c>
      <c r="F602" s="58"/>
      <c r="G602" s="58"/>
      <c r="H602" s="58"/>
      <c r="I602" s="58"/>
      <c r="J602" s="58"/>
      <c r="K602" s="58"/>
      <c r="L602" s="58"/>
      <c r="M602" s="58"/>
      <c r="N602" s="58"/>
      <c r="O602" s="58"/>
      <c r="P602" s="58"/>
      <c r="Q602" s="58"/>
      <c r="R602" s="58"/>
    </row>
    <row r="603" spans="1:18" x14ac:dyDescent="0.25">
      <c r="A603" s="58" t="s">
        <v>10</v>
      </c>
      <c r="B603" s="58">
        <v>137679</v>
      </c>
      <c r="C603" s="58" t="s">
        <v>2579</v>
      </c>
      <c r="D603" s="58"/>
      <c r="E603" s="58" t="s">
        <v>2692</v>
      </c>
      <c r="F603" s="58"/>
      <c r="G603" s="58"/>
      <c r="H603" s="58"/>
      <c r="I603" s="58"/>
      <c r="J603" s="58"/>
      <c r="K603" s="58"/>
      <c r="L603" s="58"/>
      <c r="M603" s="58"/>
      <c r="N603" s="58"/>
      <c r="O603" s="58"/>
      <c r="P603" s="58"/>
      <c r="Q603" s="58"/>
      <c r="R603" s="58"/>
    </row>
    <row r="604" spans="1:18" x14ac:dyDescent="0.25">
      <c r="A604" s="58" t="s">
        <v>10</v>
      </c>
      <c r="B604" s="58">
        <v>137680</v>
      </c>
      <c r="C604" s="58" t="s">
        <v>2579</v>
      </c>
      <c r="D604" s="58"/>
      <c r="E604" s="58" t="s">
        <v>2692</v>
      </c>
      <c r="F604" s="58"/>
      <c r="G604" s="58"/>
      <c r="H604" s="58"/>
      <c r="I604" s="58"/>
      <c r="J604" s="58"/>
      <c r="K604" s="58"/>
      <c r="L604" s="58"/>
      <c r="M604" s="58"/>
      <c r="N604" s="58"/>
      <c r="O604" s="58"/>
      <c r="P604" s="58"/>
      <c r="Q604" s="58"/>
      <c r="R604" s="58"/>
    </row>
    <row r="605" spans="1:18" x14ac:dyDescent="0.25">
      <c r="A605" s="58" t="s">
        <v>10</v>
      </c>
      <c r="B605" s="58">
        <v>137681</v>
      </c>
      <c r="C605" s="58" t="s">
        <v>2579</v>
      </c>
      <c r="D605" s="58"/>
      <c r="E605" s="58" t="s">
        <v>2692</v>
      </c>
      <c r="F605" s="58"/>
      <c r="G605" s="58"/>
      <c r="H605" s="58"/>
      <c r="I605" s="58"/>
      <c r="J605" s="58"/>
      <c r="K605" s="58"/>
      <c r="L605" s="58"/>
      <c r="M605" s="58"/>
      <c r="N605" s="58"/>
      <c r="O605" s="58"/>
      <c r="P605" s="58"/>
      <c r="Q605" s="58"/>
      <c r="R605" s="58"/>
    </row>
    <row r="606" spans="1:18" x14ac:dyDescent="0.25">
      <c r="A606" s="58" t="s">
        <v>10</v>
      </c>
      <c r="B606" s="58">
        <v>137682</v>
      </c>
      <c r="C606" s="58" t="s">
        <v>2579</v>
      </c>
      <c r="D606" s="58"/>
      <c r="E606" s="58" t="s">
        <v>2692</v>
      </c>
      <c r="F606" s="58"/>
      <c r="G606" s="58"/>
      <c r="H606" s="58"/>
      <c r="I606" s="58"/>
      <c r="J606" s="58"/>
      <c r="K606" s="58"/>
      <c r="L606" s="58"/>
      <c r="M606" s="58"/>
      <c r="N606" s="58"/>
      <c r="O606" s="58"/>
      <c r="P606" s="58"/>
      <c r="Q606" s="58"/>
      <c r="R606" s="58"/>
    </row>
    <row r="607" spans="1:18" x14ac:dyDescent="0.25">
      <c r="A607" s="58" t="s">
        <v>10</v>
      </c>
      <c r="B607" s="58">
        <v>137683</v>
      </c>
      <c r="C607" s="58" t="s">
        <v>2579</v>
      </c>
      <c r="D607" s="58"/>
      <c r="E607" s="58" t="s">
        <v>2692</v>
      </c>
      <c r="F607" s="58"/>
      <c r="G607" s="58"/>
      <c r="H607" s="58"/>
      <c r="I607" s="58"/>
      <c r="J607" s="58"/>
      <c r="K607" s="58"/>
      <c r="L607" s="58"/>
      <c r="M607" s="58"/>
      <c r="N607" s="58"/>
      <c r="O607" s="58"/>
      <c r="P607" s="58"/>
      <c r="Q607" s="58"/>
      <c r="R607" s="58"/>
    </row>
    <row r="608" spans="1:18" x14ac:dyDescent="0.25">
      <c r="A608" s="58" t="s">
        <v>10</v>
      </c>
      <c r="B608" s="58">
        <v>137684</v>
      </c>
      <c r="C608" s="58" t="s">
        <v>2579</v>
      </c>
      <c r="D608" s="58"/>
      <c r="E608" s="58" t="s">
        <v>2692</v>
      </c>
      <c r="F608" s="58"/>
      <c r="G608" s="58"/>
      <c r="H608" s="58"/>
      <c r="I608" s="58"/>
      <c r="J608" s="58"/>
      <c r="K608" s="58"/>
      <c r="L608" s="58"/>
      <c r="M608" s="58"/>
      <c r="N608" s="58"/>
      <c r="O608" s="58"/>
      <c r="P608" s="58"/>
      <c r="Q608" s="58"/>
      <c r="R608" s="58"/>
    </row>
    <row r="609" spans="1:18" x14ac:dyDescent="0.25">
      <c r="A609" s="58" t="s">
        <v>10</v>
      </c>
      <c r="B609" s="58">
        <v>137685</v>
      </c>
      <c r="C609" s="58" t="s">
        <v>2579</v>
      </c>
      <c r="D609" s="58"/>
      <c r="E609" s="58" t="s">
        <v>2692</v>
      </c>
      <c r="F609" s="58"/>
      <c r="G609" s="58"/>
      <c r="H609" s="58"/>
      <c r="I609" s="58"/>
      <c r="J609" s="58"/>
      <c r="K609" s="58"/>
      <c r="L609" s="58"/>
      <c r="M609" s="58"/>
      <c r="N609" s="58"/>
      <c r="O609" s="58"/>
      <c r="P609" s="58"/>
      <c r="Q609" s="58"/>
      <c r="R609" s="58"/>
    </row>
    <row r="610" spans="1:18" x14ac:dyDescent="0.25">
      <c r="A610" s="58" t="s">
        <v>10</v>
      </c>
      <c r="B610" s="58">
        <v>137686</v>
      </c>
      <c r="C610" s="58" t="s">
        <v>2579</v>
      </c>
      <c r="D610" s="58"/>
      <c r="E610" s="58" t="s">
        <v>2692</v>
      </c>
      <c r="F610" s="58"/>
      <c r="G610" s="58"/>
      <c r="H610" s="58"/>
      <c r="I610" s="58"/>
      <c r="J610" s="58"/>
      <c r="K610" s="58"/>
      <c r="L610" s="58"/>
      <c r="M610" s="58"/>
      <c r="N610" s="58"/>
      <c r="O610" s="58"/>
      <c r="P610" s="58"/>
      <c r="Q610" s="58"/>
      <c r="R610" s="58"/>
    </row>
    <row r="611" spans="1:18" x14ac:dyDescent="0.25">
      <c r="A611" s="58" t="s">
        <v>10</v>
      </c>
      <c r="B611" s="58">
        <v>137687</v>
      </c>
      <c r="C611" s="58" t="s">
        <v>2579</v>
      </c>
      <c r="D611" s="58"/>
      <c r="E611" s="58" t="s">
        <v>2692</v>
      </c>
      <c r="F611" s="58"/>
      <c r="G611" s="58"/>
      <c r="H611" s="58"/>
      <c r="I611" s="58"/>
      <c r="J611" s="58"/>
      <c r="K611" s="58"/>
      <c r="L611" s="58"/>
      <c r="M611" s="58"/>
      <c r="N611" s="58"/>
      <c r="O611" s="58"/>
      <c r="P611" s="58"/>
      <c r="Q611" s="58"/>
      <c r="R611" s="58"/>
    </row>
    <row r="612" spans="1:18" x14ac:dyDescent="0.25">
      <c r="A612" s="58" t="s">
        <v>10</v>
      </c>
      <c r="B612" s="58">
        <v>137688</v>
      </c>
      <c r="C612" s="58" t="s">
        <v>2579</v>
      </c>
      <c r="D612" s="58"/>
      <c r="E612" s="58" t="s">
        <v>2692</v>
      </c>
      <c r="F612" s="58"/>
      <c r="G612" s="58"/>
      <c r="H612" s="58"/>
      <c r="I612" s="58"/>
      <c r="J612" s="58"/>
      <c r="K612" s="58"/>
      <c r="L612" s="58"/>
      <c r="M612" s="58"/>
      <c r="N612" s="58"/>
      <c r="O612" s="58"/>
      <c r="P612" s="58"/>
      <c r="Q612" s="58"/>
      <c r="R612" s="58"/>
    </row>
    <row r="613" spans="1:18" x14ac:dyDescent="0.25">
      <c r="A613" s="58" t="s">
        <v>10</v>
      </c>
      <c r="B613" s="58">
        <v>137689</v>
      </c>
      <c r="C613" s="58" t="s">
        <v>2579</v>
      </c>
      <c r="D613" s="58"/>
      <c r="E613" s="58" t="s">
        <v>2692</v>
      </c>
      <c r="F613" s="58"/>
      <c r="G613" s="58"/>
      <c r="H613" s="58"/>
      <c r="I613" s="58"/>
      <c r="J613" s="58"/>
      <c r="K613" s="58"/>
      <c r="L613" s="58"/>
      <c r="M613" s="58"/>
      <c r="N613" s="58"/>
      <c r="O613" s="58"/>
      <c r="P613" s="58"/>
      <c r="Q613" s="58"/>
      <c r="R613" s="58"/>
    </row>
    <row r="614" spans="1:18" x14ac:dyDescent="0.25">
      <c r="A614" s="58" t="s">
        <v>10</v>
      </c>
      <c r="B614" s="58">
        <v>137690</v>
      </c>
      <c r="C614" s="58" t="s">
        <v>2579</v>
      </c>
      <c r="D614" s="58"/>
      <c r="E614" s="58" t="s">
        <v>2692</v>
      </c>
      <c r="F614" s="58"/>
      <c r="G614" s="58"/>
      <c r="H614" s="58"/>
      <c r="I614" s="58"/>
      <c r="J614" s="58"/>
      <c r="K614" s="58"/>
      <c r="L614" s="58"/>
      <c r="M614" s="58"/>
      <c r="N614" s="58"/>
      <c r="O614" s="58"/>
      <c r="P614" s="58"/>
      <c r="Q614" s="58"/>
      <c r="R614" s="58"/>
    </row>
    <row r="615" spans="1:18" x14ac:dyDescent="0.25">
      <c r="A615" s="58" t="s">
        <v>10</v>
      </c>
      <c r="B615" s="58">
        <v>137691</v>
      </c>
      <c r="C615" s="58" t="s">
        <v>2579</v>
      </c>
      <c r="D615" s="58"/>
      <c r="E615" s="58" t="s">
        <v>2692</v>
      </c>
      <c r="F615" s="58"/>
      <c r="G615" s="58"/>
      <c r="H615" s="58"/>
      <c r="I615" s="58"/>
      <c r="J615" s="58"/>
      <c r="K615" s="58"/>
      <c r="L615" s="58"/>
      <c r="M615" s="58"/>
      <c r="N615" s="58"/>
      <c r="O615" s="58"/>
      <c r="P615" s="58"/>
      <c r="Q615" s="58"/>
      <c r="R615" s="58"/>
    </row>
    <row r="616" spans="1:18" x14ac:dyDescent="0.25">
      <c r="A616" s="58" t="s">
        <v>10</v>
      </c>
      <c r="B616" s="58">
        <v>137692</v>
      </c>
      <c r="C616" s="58" t="s">
        <v>2579</v>
      </c>
      <c r="D616" s="58"/>
      <c r="E616" s="58" t="s">
        <v>2692</v>
      </c>
      <c r="F616" s="58"/>
      <c r="G616" s="58"/>
      <c r="H616" s="58"/>
      <c r="I616" s="58"/>
      <c r="J616" s="58"/>
      <c r="K616" s="58"/>
      <c r="L616" s="58"/>
      <c r="M616" s="58"/>
      <c r="N616" s="58"/>
      <c r="O616" s="58"/>
      <c r="P616" s="58"/>
      <c r="Q616" s="58"/>
      <c r="R616" s="58"/>
    </row>
    <row r="617" spans="1:18" x14ac:dyDescent="0.25">
      <c r="A617" s="58" t="s">
        <v>10</v>
      </c>
      <c r="B617" s="58">
        <v>137693</v>
      </c>
      <c r="C617" s="58" t="s">
        <v>2579</v>
      </c>
      <c r="D617" s="58"/>
      <c r="E617" s="58" t="s">
        <v>2692</v>
      </c>
      <c r="F617" s="58"/>
      <c r="G617" s="58"/>
      <c r="H617" s="58"/>
      <c r="I617" s="58"/>
      <c r="J617" s="58"/>
      <c r="K617" s="58"/>
      <c r="L617" s="58"/>
      <c r="M617" s="58"/>
      <c r="N617" s="58"/>
      <c r="O617" s="58"/>
      <c r="P617" s="58"/>
      <c r="Q617" s="58"/>
      <c r="R617" s="58"/>
    </row>
    <row r="618" spans="1:18" x14ac:dyDescent="0.25">
      <c r="A618" s="58" t="s">
        <v>10</v>
      </c>
      <c r="B618" s="58">
        <v>137694</v>
      </c>
      <c r="C618" s="58" t="s">
        <v>2579</v>
      </c>
      <c r="D618" s="58"/>
      <c r="E618" s="58" t="s">
        <v>2692</v>
      </c>
      <c r="F618" s="58"/>
      <c r="G618" s="58"/>
      <c r="H618" s="58"/>
      <c r="I618" s="58"/>
      <c r="J618" s="58"/>
      <c r="K618" s="58"/>
      <c r="L618" s="58"/>
      <c r="M618" s="58"/>
      <c r="N618" s="58"/>
      <c r="O618" s="58"/>
      <c r="P618" s="58"/>
      <c r="Q618" s="58"/>
      <c r="R618" s="58"/>
    </row>
    <row r="619" spans="1:18" x14ac:dyDescent="0.25">
      <c r="A619" s="58" t="s">
        <v>10</v>
      </c>
      <c r="B619" s="58">
        <v>137695</v>
      </c>
      <c r="C619" s="58" t="s">
        <v>2579</v>
      </c>
      <c r="D619" s="58"/>
      <c r="E619" s="58" t="s">
        <v>2692</v>
      </c>
      <c r="F619" s="58"/>
      <c r="G619" s="58"/>
      <c r="H619" s="58"/>
      <c r="I619" s="58"/>
      <c r="J619" s="58"/>
      <c r="K619" s="58"/>
      <c r="L619" s="58"/>
      <c r="M619" s="58"/>
      <c r="N619" s="58"/>
      <c r="O619" s="58"/>
      <c r="P619" s="58"/>
      <c r="Q619" s="58"/>
      <c r="R619" s="58"/>
    </row>
    <row r="620" spans="1:18" x14ac:dyDescent="0.25">
      <c r="A620" s="58" t="s">
        <v>10</v>
      </c>
      <c r="B620" s="58">
        <v>137696</v>
      </c>
      <c r="C620" s="58" t="s">
        <v>2579</v>
      </c>
      <c r="D620" s="58"/>
      <c r="E620" s="58" t="s">
        <v>2692</v>
      </c>
      <c r="F620" s="58"/>
      <c r="G620" s="58"/>
      <c r="H620" s="58"/>
      <c r="I620" s="58"/>
      <c r="J620" s="58"/>
      <c r="K620" s="58"/>
      <c r="L620" s="58"/>
      <c r="M620" s="58"/>
      <c r="N620" s="58"/>
      <c r="O620" s="58"/>
      <c r="P620" s="58"/>
      <c r="Q620" s="58"/>
      <c r="R620" s="58"/>
    </row>
    <row r="621" spans="1:18" ht="30" x14ac:dyDescent="0.25">
      <c r="A621" s="58" t="s">
        <v>10</v>
      </c>
      <c r="B621" s="58">
        <v>137725</v>
      </c>
      <c r="C621" s="58">
        <v>3190</v>
      </c>
      <c r="D621" s="58" t="s">
        <v>2596</v>
      </c>
      <c r="E621" s="58">
        <v>3190</v>
      </c>
      <c r="F621" s="58"/>
      <c r="G621" s="58"/>
      <c r="H621" s="58"/>
      <c r="I621" s="58"/>
      <c r="J621" s="58"/>
      <c r="K621" s="58"/>
      <c r="L621" s="58"/>
      <c r="M621" s="58"/>
      <c r="N621" s="58"/>
      <c r="O621" s="58"/>
      <c r="P621" s="58"/>
      <c r="Q621" s="58"/>
      <c r="R621" s="58"/>
    </row>
    <row r="622" spans="1:18" x14ac:dyDescent="0.25">
      <c r="A622" s="58" t="s">
        <v>10</v>
      </c>
      <c r="B622" s="58">
        <v>137726</v>
      </c>
      <c r="C622" s="58" t="s">
        <v>2579</v>
      </c>
      <c r="D622" s="58"/>
      <c r="E622" s="58" t="s">
        <v>2692</v>
      </c>
      <c r="F622" s="58"/>
      <c r="G622" s="58"/>
      <c r="H622" s="58"/>
      <c r="I622" s="58"/>
      <c r="J622" s="58"/>
      <c r="K622" s="58"/>
      <c r="L622" s="58"/>
      <c r="M622" s="58"/>
      <c r="N622" s="58"/>
      <c r="O622" s="58"/>
      <c r="P622" s="58"/>
      <c r="Q622" s="58"/>
      <c r="R622" s="58"/>
    </row>
    <row r="623" spans="1:18" x14ac:dyDescent="0.25">
      <c r="A623" s="58" t="s">
        <v>10</v>
      </c>
      <c r="B623" s="58">
        <v>137727</v>
      </c>
      <c r="C623" s="58" t="s">
        <v>2579</v>
      </c>
      <c r="D623" s="58"/>
      <c r="E623" s="58" t="s">
        <v>2692</v>
      </c>
      <c r="F623" s="58"/>
      <c r="G623" s="58"/>
      <c r="H623" s="58"/>
      <c r="I623" s="58"/>
      <c r="J623" s="58"/>
      <c r="K623" s="58"/>
      <c r="L623" s="58"/>
      <c r="M623" s="58"/>
      <c r="N623" s="58"/>
      <c r="O623" s="58"/>
      <c r="P623" s="58"/>
      <c r="Q623" s="58"/>
      <c r="R623" s="58"/>
    </row>
    <row r="624" spans="1:18" x14ac:dyDescent="0.25">
      <c r="A624" s="58" t="s">
        <v>10</v>
      </c>
      <c r="B624" s="58">
        <v>137728</v>
      </c>
      <c r="C624" s="58" t="s">
        <v>2579</v>
      </c>
      <c r="D624" s="58"/>
      <c r="E624" s="58" t="s">
        <v>2692</v>
      </c>
      <c r="F624" s="58"/>
      <c r="G624" s="58"/>
      <c r="H624" s="58"/>
      <c r="I624" s="58"/>
      <c r="J624" s="58"/>
      <c r="K624" s="58"/>
      <c r="L624" s="58"/>
      <c r="M624" s="58"/>
      <c r="N624" s="58"/>
      <c r="O624" s="58"/>
      <c r="P624" s="58"/>
      <c r="Q624" s="58"/>
      <c r="R624" s="58"/>
    </row>
    <row r="625" spans="1:18" x14ac:dyDescent="0.25">
      <c r="A625" s="58" t="s">
        <v>10</v>
      </c>
      <c r="B625" s="58">
        <v>137729</v>
      </c>
      <c r="C625" s="58" t="s">
        <v>2579</v>
      </c>
      <c r="D625" s="58"/>
      <c r="E625" s="58" t="s">
        <v>2692</v>
      </c>
      <c r="F625" s="58"/>
      <c r="G625" s="58"/>
      <c r="H625" s="58"/>
      <c r="I625" s="58"/>
      <c r="J625" s="58"/>
      <c r="K625" s="58"/>
      <c r="L625" s="58"/>
      <c r="M625" s="58"/>
      <c r="N625" s="58"/>
      <c r="O625" s="58"/>
      <c r="P625" s="58"/>
      <c r="Q625" s="58"/>
      <c r="R625" s="58"/>
    </row>
    <row r="626" spans="1:18" x14ac:dyDescent="0.25">
      <c r="A626" s="58" t="s">
        <v>10</v>
      </c>
      <c r="B626" s="58">
        <v>137730</v>
      </c>
      <c r="C626" s="58" t="s">
        <v>2579</v>
      </c>
      <c r="D626" s="58"/>
      <c r="E626" s="58" t="s">
        <v>2692</v>
      </c>
      <c r="F626" s="58"/>
      <c r="G626" s="58"/>
      <c r="H626" s="58"/>
      <c r="I626" s="58"/>
      <c r="J626" s="58"/>
      <c r="K626" s="58"/>
      <c r="L626" s="58"/>
      <c r="M626" s="58"/>
      <c r="N626" s="58"/>
      <c r="O626" s="58"/>
      <c r="P626" s="58"/>
      <c r="Q626" s="58"/>
      <c r="R626" s="58"/>
    </row>
    <row r="627" spans="1:18" x14ac:dyDescent="0.25">
      <c r="A627" s="58" t="s">
        <v>10</v>
      </c>
      <c r="B627" s="58">
        <v>137731</v>
      </c>
      <c r="C627" s="58" t="s">
        <v>2579</v>
      </c>
      <c r="D627" s="58"/>
      <c r="E627" s="58" t="s">
        <v>2692</v>
      </c>
      <c r="F627" s="58"/>
      <c r="G627" s="58"/>
      <c r="H627" s="58"/>
      <c r="I627" s="58"/>
      <c r="J627" s="58"/>
      <c r="K627" s="58"/>
      <c r="L627" s="58"/>
      <c r="M627" s="58"/>
      <c r="N627" s="58"/>
      <c r="O627" s="58"/>
      <c r="P627" s="58"/>
      <c r="Q627" s="58"/>
      <c r="R627" s="58"/>
    </row>
    <row r="628" spans="1:18" x14ac:dyDescent="0.25">
      <c r="A628" s="58" t="s">
        <v>10</v>
      </c>
      <c r="B628" s="58">
        <v>137732</v>
      </c>
      <c r="C628" s="58" t="s">
        <v>2579</v>
      </c>
      <c r="D628" s="58"/>
      <c r="E628" s="58" t="s">
        <v>2692</v>
      </c>
      <c r="F628" s="58"/>
      <c r="G628" s="58"/>
      <c r="H628" s="58"/>
      <c r="I628" s="58"/>
      <c r="J628" s="58"/>
      <c r="K628" s="58"/>
      <c r="L628" s="58"/>
      <c r="M628" s="58"/>
      <c r="N628" s="58"/>
      <c r="O628" s="58"/>
      <c r="P628" s="58"/>
      <c r="Q628" s="58"/>
      <c r="R628" s="58"/>
    </row>
    <row r="629" spans="1:18" x14ac:dyDescent="0.25">
      <c r="A629" s="58" t="s">
        <v>10</v>
      </c>
      <c r="B629" s="58">
        <v>137733</v>
      </c>
      <c r="C629" s="58" t="s">
        <v>2579</v>
      </c>
      <c r="D629" s="58"/>
      <c r="E629" s="58" t="s">
        <v>2692</v>
      </c>
      <c r="F629" s="58"/>
      <c r="G629" s="58"/>
      <c r="H629" s="58"/>
      <c r="I629" s="58"/>
      <c r="J629" s="58"/>
      <c r="K629" s="58"/>
      <c r="L629" s="58"/>
      <c r="M629" s="58"/>
      <c r="N629" s="58"/>
      <c r="O629" s="58"/>
      <c r="P629" s="58"/>
      <c r="Q629" s="58"/>
      <c r="R629" s="58"/>
    </row>
    <row r="630" spans="1:18" x14ac:dyDescent="0.25">
      <c r="A630" s="58" t="s">
        <v>10</v>
      </c>
      <c r="B630" s="58">
        <v>137734</v>
      </c>
      <c r="C630" s="58" t="s">
        <v>2579</v>
      </c>
      <c r="D630" s="58"/>
      <c r="E630" s="58" t="s">
        <v>2692</v>
      </c>
      <c r="F630" s="58"/>
      <c r="G630" s="58"/>
      <c r="H630" s="58"/>
      <c r="I630" s="58"/>
      <c r="J630" s="58"/>
      <c r="K630" s="58"/>
      <c r="L630" s="58"/>
      <c r="M630" s="58"/>
      <c r="N630" s="58"/>
      <c r="O630" s="58"/>
      <c r="P630" s="58"/>
      <c r="Q630" s="58"/>
      <c r="R630" s="58"/>
    </row>
    <row r="631" spans="1:18" x14ac:dyDescent="0.25">
      <c r="A631" s="58" t="s">
        <v>10</v>
      </c>
      <c r="B631" s="58">
        <v>137735</v>
      </c>
      <c r="C631" s="58" t="s">
        <v>2579</v>
      </c>
      <c r="D631" s="58"/>
      <c r="E631" s="58" t="s">
        <v>2692</v>
      </c>
      <c r="F631" s="58"/>
      <c r="G631" s="58"/>
      <c r="H631" s="58"/>
      <c r="I631" s="58"/>
      <c r="J631" s="58"/>
      <c r="K631" s="58"/>
      <c r="L631" s="58"/>
      <c r="M631" s="58"/>
      <c r="N631" s="58"/>
      <c r="O631" s="58"/>
      <c r="P631" s="58"/>
      <c r="Q631" s="58"/>
      <c r="R631" s="58"/>
    </row>
    <row r="632" spans="1:18" x14ac:dyDescent="0.25">
      <c r="A632" s="58" t="s">
        <v>10</v>
      </c>
      <c r="B632" s="58">
        <v>137736</v>
      </c>
      <c r="C632" s="58" t="s">
        <v>2579</v>
      </c>
      <c r="D632" s="58"/>
      <c r="E632" s="58" t="s">
        <v>2692</v>
      </c>
      <c r="F632" s="58"/>
      <c r="G632" s="58"/>
      <c r="H632" s="58"/>
      <c r="I632" s="58"/>
      <c r="J632" s="58"/>
      <c r="K632" s="58"/>
      <c r="L632" s="58"/>
      <c r="M632" s="58"/>
      <c r="N632" s="58"/>
      <c r="O632" s="58"/>
      <c r="P632" s="58"/>
      <c r="Q632" s="58"/>
      <c r="R632" s="58"/>
    </row>
    <row r="633" spans="1:18" x14ac:dyDescent="0.25">
      <c r="A633" s="58" t="s">
        <v>10</v>
      </c>
      <c r="B633" s="58">
        <v>257479</v>
      </c>
      <c r="C633" s="58" t="s">
        <v>2579</v>
      </c>
      <c r="D633" s="58"/>
      <c r="E633" s="58" t="s">
        <v>2692</v>
      </c>
      <c r="F633" s="58"/>
      <c r="G633" s="58"/>
      <c r="H633" s="58"/>
      <c r="I633" s="58"/>
      <c r="J633" s="58"/>
      <c r="K633" s="58"/>
      <c r="L633" s="58"/>
      <c r="M633" s="58"/>
      <c r="N633" s="58"/>
      <c r="O633" s="58"/>
      <c r="P633" s="58"/>
      <c r="Q633" s="58"/>
      <c r="R633" s="58"/>
    </row>
    <row r="634" spans="1:18" x14ac:dyDescent="0.25">
      <c r="A634" s="58" t="s">
        <v>10</v>
      </c>
      <c r="B634" s="58">
        <v>137737</v>
      </c>
      <c r="C634" s="58" t="s">
        <v>2579</v>
      </c>
      <c r="D634" s="58"/>
      <c r="E634" s="58" t="s">
        <v>2692</v>
      </c>
      <c r="F634" s="58"/>
      <c r="G634" s="58"/>
      <c r="H634" s="58"/>
      <c r="I634" s="58"/>
      <c r="J634" s="58"/>
      <c r="K634" s="58"/>
      <c r="L634" s="58"/>
      <c r="M634" s="58"/>
      <c r="N634" s="58"/>
      <c r="O634" s="58"/>
      <c r="P634" s="58"/>
      <c r="Q634" s="58"/>
      <c r="R634" s="58"/>
    </row>
    <row r="635" spans="1:18" x14ac:dyDescent="0.25">
      <c r="A635" s="58" t="s">
        <v>10</v>
      </c>
      <c r="B635" s="58">
        <v>137738</v>
      </c>
      <c r="C635" s="58" t="s">
        <v>2579</v>
      </c>
      <c r="D635" s="58"/>
      <c r="E635" s="58" t="s">
        <v>2692</v>
      </c>
      <c r="F635" s="58"/>
      <c r="G635" s="58"/>
      <c r="H635" s="58"/>
      <c r="I635" s="58"/>
      <c r="J635" s="58"/>
      <c r="K635" s="58"/>
      <c r="L635" s="58"/>
      <c r="M635" s="58"/>
      <c r="N635" s="58"/>
      <c r="O635" s="58"/>
      <c r="P635" s="58"/>
      <c r="Q635" s="58"/>
      <c r="R635" s="58"/>
    </row>
    <row r="636" spans="1:18" x14ac:dyDescent="0.25">
      <c r="A636" s="58" t="s">
        <v>10</v>
      </c>
      <c r="B636" s="58">
        <v>137739</v>
      </c>
      <c r="C636" s="58" t="s">
        <v>2579</v>
      </c>
      <c r="D636" s="58"/>
      <c r="E636" s="58" t="s">
        <v>2692</v>
      </c>
      <c r="F636" s="58"/>
      <c r="G636" s="58"/>
      <c r="H636" s="58"/>
      <c r="I636" s="58"/>
      <c r="J636" s="58"/>
      <c r="K636" s="58"/>
      <c r="L636" s="58"/>
      <c r="M636" s="58"/>
      <c r="N636" s="58"/>
      <c r="O636" s="58"/>
      <c r="P636" s="58"/>
      <c r="Q636" s="58"/>
      <c r="R636" s="58"/>
    </row>
    <row r="637" spans="1:18" x14ac:dyDescent="0.25">
      <c r="A637" s="58" t="s">
        <v>10</v>
      </c>
      <c r="B637" s="58">
        <v>137740</v>
      </c>
      <c r="C637" s="58" t="s">
        <v>2579</v>
      </c>
      <c r="D637" s="58"/>
      <c r="E637" s="58" t="s">
        <v>2692</v>
      </c>
      <c r="F637" s="58"/>
      <c r="G637" s="58"/>
      <c r="H637" s="58"/>
      <c r="I637" s="58"/>
      <c r="J637" s="58"/>
      <c r="K637" s="58"/>
      <c r="L637" s="58"/>
      <c r="M637" s="58"/>
      <c r="N637" s="58"/>
      <c r="O637" s="58"/>
      <c r="P637" s="58"/>
      <c r="Q637" s="58"/>
      <c r="R637" s="58"/>
    </row>
    <row r="638" spans="1:18" x14ac:dyDescent="0.25">
      <c r="A638" s="58" t="s">
        <v>10</v>
      </c>
      <c r="B638" s="58">
        <v>137741</v>
      </c>
      <c r="C638" s="58" t="s">
        <v>2579</v>
      </c>
      <c r="D638" s="58"/>
      <c r="E638" s="58" t="s">
        <v>2692</v>
      </c>
      <c r="F638" s="58"/>
      <c r="G638" s="58"/>
      <c r="H638" s="58"/>
      <c r="I638" s="58"/>
      <c r="J638" s="58"/>
      <c r="K638" s="58"/>
      <c r="L638" s="58"/>
      <c r="M638" s="58"/>
      <c r="N638" s="58"/>
      <c r="O638" s="58"/>
      <c r="P638" s="58"/>
      <c r="Q638" s="58"/>
      <c r="R638" s="58"/>
    </row>
    <row r="639" spans="1:18" x14ac:dyDescent="0.25">
      <c r="A639" s="58" t="s">
        <v>10</v>
      </c>
      <c r="B639" s="58">
        <v>137742</v>
      </c>
      <c r="C639" s="58" t="s">
        <v>2579</v>
      </c>
      <c r="D639" s="58"/>
      <c r="E639" s="58" t="s">
        <v>2692</v>
      </c>
      <c r="F639" s="58"/>
      <c r="G639" s="58"/>
      <c r="H639" s="58"/>
      <c r="I639" s="58"/>
      <c r="J639" s="58"/>
      <c r="K639" s="58"/>
      <c r="L639" s="58"/>
      <c r="M639" s="58"/>
      <c r="N639" s="58"/>
      <c r="O639" s="58"/>
      <c r="P639" s="58"/>
      <c r="Q639" s="58"/>
      <c r="R639" s="58"/>
    </row>
    <row r="640" spans="1:18" x14ac:dyDescent="0.25">
      <c r="A640" s="58" t="s">
        <v>10</v>
      </c>
      <c r="B640" s="58">
        <v>137743</v>
      </c>
      <c r="C640" s="58" t="s">
        <v>2579</v>
      </c>
      <c r="D640" s="58"/>
      <c r="E640" s="58" t="s">
        <v>2692</v>
      </c>
      <c r="F640" s="58"/>
      <c r="G640" s="58"/>
      <c r="H640" s="58"/>
      <c r="I640" s="58"/>
      <c r="J640" s="58"/>
      <c r="K640" s="58"/>
      <c r="L640" s="58"/>
      <c r="M640" s="58"/>
      <c r="N640" s="58"/>
      <c r="O640" s="58"/>
      <c r="P640" s="58"/>
      <c r="Q640" s="58"/>
      <c r="R640" s="58"/>
    </row>
    <row r="641" spans="1:18" x14ac:dyDescent="0.25">
      <c r="A641" s="58" t="s">
        <v>10</v>
      </c>
      <c r="B641" s="58">
        <v>137744</v>
      </c>
      <c r="C641" s="58" t="s">
        <v>2579</v>
      </c>
      <c r="D641" s="58"/>
      <c r="E641" s="58" t="s">
        <v>2692</v>
      </c>
      <c r="F641" s="58"/>
      <c r="G641" s="58"/>
      <c r="H641" s="58"/>
      <c r="I641" s="58"/>
      <c r="J641" s="58"/>
      <c r="K641" s="58"/>
      <c r="L641" s="58"/>
      <c r="M641" s="58"/>
      <c r="N641" s="58"/>
      <c r="O641" s="58"/>
      <c r="P641" s="58"/>
      <c r="Q641" s="58"/>
      <c r="R641" s="58"/>
    </row>
    <row r="642" spans="1:18" x14ac:dyDescent="0.25">
      <c r="A642" s="58" t="s">
        <v>10</v>
      </c>
      <c r="B642" s="58">
        <v>137745</v>
      </c>
      <c r="C642" s="58" t="s">
        <v>2579</v>
      </c>
      <c r="D642" s="58"/>
      <c r="E642" s="58" t="s">
        <v>2692</v>
      </c>
      <c r="F642" s="58"/>
      <c r="G642" s="58"/>
      <c r="H642" s="58"/>
      <c r="I642" s="58"/>
      <c r="J642" s="58"/>
      <c r="K642" s="58"/>
      <c r="L642" s="58"/>
      <c r="M642" s="58"/>
      <c r="N642" s="58"/>
      <c r="O642" s="58"/>
      <c r="P642" s="58"/>
      <c r="Q642" s="58"/>
      <c r="R642" s="58"/>
    </row>
    <row r="643" spans="1:18" x14ac:dyDescent="0.25">
      <c r="A643" s="58" t="s">
        <v>10</v>
      </c>
      <c r="B643" s="58">
        <v>137746</v>
      </c>
      <c r="C643" s="58" t="s">
        <v>2579</v>
      </c>
      <c r="D643" s="58"/>
      <c r="E643" s="58" t="s">
        <v>2692</v>
      </c>
      <c r="F643" s="58"/>
      <c r="G643" s="58"/>
      <c r="H643" s="58"/>
      <c r="I643" s="58"/>
      <c r="J643" s="58"/>
      <c r="K643" s="58"/>
      <c r="L643" s="58"/>
      <c r="M643" s="58"/>
      <c r="N643" s="58"/>
      <c r="O643" s="58"/>
      <c r="P643" s="58"/>
      <c r="Q643" s="58"/>
      <c r="R643" s="58"/>
    </row>
    <row r="644" spans="1:18" x14ac:dyDescent="0.25">
      <c r="A644" s="58" t="s">
        <v>10</v>
      </c>
      <c r="B644" s="58">
        <v>137747</v>
      </c>
      <c r="C644" s="58" t="s">
        <v>2579</v>
      </c>
      <c r="D644" s="58"/>
      <c r="E644" s="58" t="s">
        <v>2692</v>
      </c>
      <c r="F644" s="58"/>
      <c r="G644" s="58"/>
      <c r="H644" s="58"/>
      <c r="I644" s="58"/>
      <c r="J644" s="58"/>
      <c r="K644" s="58"/>
      <c r="L644" s="58"/>
      <c r="M644" s="58"/>
      <c r="N644" s="58"/>
      <c r="O644" s="58"/>
      <c r="P644" s="58"/>
      <c r="Q644" s="58"/>
      <c r="R644" s="58"/>
    </row>
    <row r="645" spans="1:18" x14ac:dyDescent="0.25">
      <c r="A645" s="58" t="s">
        <v>10</v>
      </c>
      <c r="B645" s="58">
        <v>137748</v>
      </c>
      <c r="C645" s="58" t="s">
        <v>2579</v>
      </c>
      <c r="D645" s="58"/>
      <c r="E645" s="58" t="s">
        <v>2692</v>
      </c>
      <c r="F645" s="58"/>
      <c r="G645" s="58"/>
      <c r="H645" s="58"/>
      <c r="I645" s="58"/>
      <c r="J645" s="58"/>
      <c r="K645" s="58"/>
      <c r="L645" s="58"/>
      <c r="M645" s="58"/>
      <c r="N645" s="58"/>
      <c r="O645" s="58"/>
      <c r="P645" s="58"/>
      <c r="Q645" s="58"/>
      <c r="R645" s="58"/>
    </row>
    <row r="646" spans="1:18" x14ac:dyDescent="0.25">
      <c r="A646" s="58" t="s">
        <v>10</v>
      </c>
      <c r="B646" s="58">
        <v>137749</v>
      </c>
      <c r="C646" s="58" t="s">
        <v>2579</v>
      </c>
      <c r="D646" s="58"/>
      <c r="E646" s="58" t="s">
        <v>2692</v>
      </c>
      <c r="F646" s="58"/>
      <c r="G646" s="58"/>
      <c r="H646" s="58"/>
      <c r="I646" s="58"/>
      <c r="J646" s="58"/>
      <c r="K646" s="58"/>
      <c r="L646" s="58"/>
      <c r="M646" s="58"/>
      <c r="N646" s="58"/>
      <c r="O646" s="58"/>
      <c r="P646" s="58"/>
      <c r="Q646" s="58"/>
      <c r="R646" s="58"/>
    </row>
    <row r="647" spans="1:18" x14ac:dyDescent="0.25">
      <c r="A647" s="58" t="s">
        <v>10</v>
      </c>
      <c r="B647" s="58">
        <v>137750</v>
      </c>
      <c r="C647" s="58" t="s">
        <v>2579</v>
      </c>
      <c r="D647" s="58"/>
      <c r="E647" s="58" t="s">
        <v>2692</v>
      </c>
      <c r="F647" s="58"/>
      <c r="G647" s="58"/>
      <c r="H647" s="58"/>
      <c r="I647" s="58"/>
      <c r="J647" s="58"/>
      <c r="K647" s="58"/>
      <c r="L647" s="58"/>
      <c r="M647" s="58"/>
      <c r="N647" s="58"/>
      <c r="O647" s="58"/>
      <c r="P647" s="58"/>
      <c r="Q647" s="58"/>
      <c r="R647" s="58"/>
    </row>
    <row r="648" spans="1:18" ht="30" x14ac:dyDescent="0.25">
      <c r="A648" s="58" t="s">
        <v>10</v>
      </c>
      <c r="B648" s="58">
        <v>137698</v>
      </c>
      <c r="C648" s="58">
        <v>6405</v>
      </c>
      <c r="D648" s="58" t="s">
        <v>2605</v>
      </c>
      <c r="E648" s="58">
        <v>6990</v>
      </c>
      <c r="F648" s="58"/>
      <c r="G648" s="58"/>
      <c r="H648" s="58"/>
      <c r="I648" s="58"/>
      <c r="J648" s="58"/>
      <c r="K648" s="58"/>
      <c r="L648" s="58"/>
      <c r="M648" s="58"/>
      <c r="N648" s="58"/>
      <c r="O648" s="58"/>
      <c r="P648" s="58"/>
      <c r="Q648" s="58"/>
      <c r="R648" s="58"/>
    </row>
    <row r="649" spans="1:18" ht="30" x14ac:dyDescent="0.25">
      <c r="A649" s="58" t="s">
        <v>10</v>
      </c>
      <c r="B649" s="58">
        <v>137699</v>
      </c>
      <c r="C649" s="58">
        <v>6990</v>
      </c>
      <c r="D649" s="58" t="s">
        <v>2605</v>
      </c>
      <c r="E649" s="58">
        <v>6990</v>
      </c>
      <c r="F649" s="58"/>
      <c r="G649" s="58"/>
      <c r="H649" s="58"/>
      <c r="I649" s="58"/>
      <c r="J649" s="58"/>
      <c r="K649" s="58"/>
      <c r="L649" s="58"/>
      <c r="M649" s="58"/>
      <c r="N649" s="58"/>
      <c r="O649" s="58"/>
      <c r="P649" s="58"/>
      <c r="Q649" s="58"/>
      <c r="R649" s="58"/>
    </row>
    <row r="650" spans="1:18" ht="30" x14ac:dyDescent="0.25">
      <c r="A650" s="58" t="s">
        <v>10</v>
      </c>
      <c r="B650" s="58">
        <v>137700</v>
      </c>
      <c r="C650" s="58">
        <v>6990</v>
      </c>
      <c r="D650" s="58" t="s">
        <v>2605</v>
      </c>
      <c r="E650" s="58">
        <v>6990</v>
      </c>
      <c r="F650" s="58"/>
      <c r="G650" s="58"/>
      <c r="H650" s="58"/>
      <c r="I650" s="58"/>
      <c r="J650" s="58"/>
      <c r="K650" s="58"/>
      <c r="L650" s="58"/>
      <c r="M650" s="58"/>
      <c r="N650" s="58"/>
      <c r="O650" s="58"/>
      <c r="P650" s="58"/>
      <c r="Q650" s="58"/>
      <c r="R650" s="58"/>
    </row>
    <row r="651" spans="1:18" ht="30" x14ac:dyDescent="0.25">
      <c r="A651" s="58" t="s">
        <v>10</v>
      </c>
      <c r="B651" s="58">
        <v>137701</v>
      </c>
      <c r="C651" s="58">
        <v>6990</v>
      </c>
      <c r="D651" s="58" t="s">
        <v>2605</v>
      </c>
      <c r="E651" s="58">
        <v>6990</v>
      </c>
      <c r="F651" s="58"/>
      <c r="G651" s="58"/>
      <c r="H651" s="58"/>
      <c r="I651" s="58"/>
      <c r="J651" s="58"/>
      <c r="K651" s="58"/>
      <c r="L651" s="58"/>
      <c r="M651" s="58"/>
      <c r="N651" s="58"/>
      <c r="O651" s="58"/>
      <c r="P651" s="58"/>
      <c r="Q651" s="58"/>
      <c r="R651" s="58"/>
    </row>
    <row r="652" spans="1:18" ht="30" x14ac:dyDescent="0.25">
      <c r="A652" s="58" t="s">
        <v>10</v>
      </c>
      <c r="B652" s="58">
        <v>137702</v>
      </c>
      <c r="C652" s="58">
        <v>6990</v>
      </c>
      <c r="D652" s="58" t="s">
        <v>2605</v>
      </c>
      <c r="E652" s="58">
        <v>6990</v>
      </c>
      <c r="F652" s="58"/>
      <c r="G652" s="58"/>
      <c r="H652" s="58"/>
      <c r="I652" s="58"/>
      <c r="J652" s="58"/>
      <c r="K652" s="58"/>
      <c r="L652" s="58"/>
      <c r="M652" s="58"/>
      <c r="N652" s="58"/>
      <c r="O652" s="58"/>
      <c r="P652" s="58"/>
      <c r="Q652" s="58"/>
      <c r="R652" s="58"/>
    </row>
    <row r="653" spans="1:18" ht="30" x14ac:dyDescent="0.25">
      <c r="A653" s="58" t="s">
        <v>10</v>
      </c>
      <c r="B653" s="58">
        <v>137703</v>
      </c>
      <c r="C653" s="58">
        <v>6990</v>
      </c>
      <c r="D653" s="58" t="s">
        <v>2605</v>
      </c>
      <c r="E653" s="58">
        <v>6990</v>
      </c>
      <c r="F653" s="58"/>
      <c r="G653" s="58"/>
      <c r="H653" s="58"/>
      <c r="I653" s="58"/>
      <c r="J653" s="58"/>
      <c r="K653" s="58"/>
      <c r="L653" s="58"/>
      <c r="M653" s="58"/>
      <c r="N653" s="58"/>
      <c r="O653" s="58"/>
      <c r="P653" s="58"/>
      <c r="Q653" s="58"/>
      <c r="R653" s="58"/>
    </row>
    <row r="654" spans="1:18" ht="30" x14ac:dyDescent="0.25">
      <c r="A654" s="58" t="s">
        <v>10</v>
      </c>
      <c r="B654" s="58">
        <v>137704</v>
      </c>
      <c r="C654" s="58">
        <v>6990</v>
      </c>
      <c r="D654" s="58" t="s">
        <v>2605</v>
      </c>
      <c r="E654" s="58">
        <v>6990</v>
      </c>
      <c r="F654" s="58"/>
      <c r="G654" s="58"/>
      <c r="H654" s="58"/>
      <c r="I654" s="58"/>
      <c r="J654" s="58"/>
      <c r="K654" s="58"/>
      <c r="L654" s="58"/>
      <c r="M654" s="58"/>
      <c r="N654" s="58"/>
      <c r="O654" s="58"/>
      <c r="P654" s="58"/>
      <c r="Q654" s="58"/>
      <c r="R654" s="58"/>
    </row>
    <row r="655" spans="1:18" ht="30" x14ac:dyDescent="0.25">
      <c r="A655" s="58" t="s">
        <v>10</v>
      </c>
      <c r="B655" s="58">
        <v>137705</v>
      </c>
      <c r="C655" s="58">
        <v>6990</v>
      </c>
      <c r="D655" s="58" t="s">
        <v>2605</v>
      </c>
      <c r="E655" s="58">
        <v>6990</v>
      </c>
      <c r="F655" s="58"/>
      <c r="G655" s="58"/>
      <c r="H655" s="58"/>
      <c r="I655" s="58"/>
      <c r="J655" s="58"/>
      <c r="K655" s="58"/>
      <c r="L655" s="58"/>
      <c r="M655" s="58"/>
      <c r="N655" s="58"/>
      <c r="O655" s="58"/>
      <c r="P655" s="58"/>
      <c r="Q655" s="58"/>
      <c r="R655" s="58"/>
    </row>
    <row r="656" spans="1:18" ht="30" x14ac:dyDescent="0.25">
      <c r="A656" s="58" t="s">
        <v>10</v>
      </c>
      <c r="B656" s="58">
        <v>137706</v>
      </c>
      <c r="C656" s="58">
        <v>6990</v>
      </c>
      <c r="D656" s="58" t="s">
        <v>2605</v>
      </c>
      <c r="E656" s="58">
        <v>6990</v>
      </c>
      <c r="F656" s="58"/>
      <c r="G656" s="58"/>
      <c r="H656" s="58"/>
      <c r="I656" s="58"/>
      <c r="J656" s="58"/>
      <c r="K656" s="58"/>
      <c r="L656" s="58"/>
      <c r="M656" s="58"/>
      <c r="N656" s="58"/>
      <c r="O656" s="58"/>
      <c r="P656" s="58"/>
      <c r="Q656" s="58"/>
      <c r="R656" s="58"/>
    </row>
    <row r="657" spans="1:18" ht="30" x14ac:dyDescent="0.25">
      <c r="A657" s="58" t="s">
        <v>10</v>
      </c>
      <c r="B657" s="58">
        <v>137707</v>
      </c>
      <c r="C657" s="58">
        <v>6990</v>
      </c>
      <c r="D657" s="58" t="s">
        <v>2605</v>
      </c>
      <c r="E657" s="58">
        <v>6990</v>
      </c>
      <c r="F657" s="58"/>
      <c r="G657" s="58"/>
      <c r="H657" s="58"/>
      <c r="I657" s="58"/>
      <c r="J657" s="58"/>
      <c r="K657" s="58"/>
      <c r="L657" s="58"/>
      <c r="M657" s="58"/>
      <c r="N657" s="58"/>
      <c r="O657" s="58"/>
      <c r="P657" s="58"/>
      <c r="Q657" s="58"/>
      <c r="R657" s="58"/>
    </row>
    <row r="658" spans="1:18" ht="30" x14ac:dyDescent="0.25">
      <c r="A658" s="58" t="s">
        <v>10</v>
      </c>
      <c r="B658" s="58">
        <v>137708</v>
      </c>
      <c r="C658" s="58">
        <v>6990</v>
      </c>
      <c r="D658" s="58" t="s">
        <v>2605</v>
      </c>
      <c r="E658" s="58">
        <v>6990</v>
      </c>
      <c r="F658" s="58"/>
      <c r="G658" s="58"/>
      <c r="H658" s="58"/>
      <c r="I658" s="58"/>
      <c r="J658" s="58"/>
      <c r="K658" s="58"/>
      <c r="L658" s="58"/>
      <c r="M658" s="58"/>
      <c r="N658" s="58"/>
      <c r="O658" s="58"/>
      <c r="P658" s="58"/>
      <c r="Q658" s="58"/>
      <c r="R658" s="58"/>
    </row>
    <row r="659" spans="1:18" ht="30" x14ac:dyDescent="0.25">
      <c r="A659" s="58" t="s">
        <v>10</v>
      </c>
      <c r="B659" s="58">
        <v>137709</v>
      </c>
      <c r="C659" s="58">
        <v>6990</v>
      </c>
      <c r="D659" s="58" t="s">
        <v>2605</v>
      </c>
      <c r="E659" s="58">
        <v>6990</v>
      </c>
      <c r="F659" s="58"/>
      <c r="G659" s="58"/>
      <c r="H659" s="58"/>
      <c r="I659" s="58"/>
      <c r="J659" s="58"/>
      <c r="K659" s="58"/>
      <c r="L659" s="58"/>
      <c r="M659" s="58"/>
      <c r="N659" s="58"/>
      <c r="O659" s="58"/>
      <c r="P659" s="58"/>
      <c r="Q659" s="58"/>
      <c r="R659" s="58"/>
    </row>
    <row r="660" spans="1:18" ht="30" x14ac:dyDescent="0.25">
      <c r="A660" s="58" t="s">
        <v>10</v>
      </c>
      <c r="B660" s="58">
        <v>257478</v>
      </c>
      <c r="C660" s="58">
        <v>6990</v>
      </c>
      <c r="D660" s="58" t="s">
        <v>2605</v>
      </c>
      <c r="E660" s="58">
        <v>6990</v>
      </c>
      <c r="F660" s="58"/>
      <c r="G660" s="58"/>
      <c r="H660" s="58"/>
      <c r="I660" s="58"/>
      <c r="J660" s="58"/>
      <c r="K660" s="58"/>
      <c r="L660" s="58"/>
      <c r="M660" s="58"/>
      <c r="N660" s="58"/>
      <c r="O660" s="58"/>
      <c r="P660" s="58"/>
      <c r="Q660" s="58"/>
      <c r="R660" s="58"/>
    </row>
    <row r="661" spans="1:18" ht="30" x14ac:dyDescent="0.25">
      <c r="A661" s="58" t="s">
        <v>10</v>
      </c>
      <c r="B661" s="58">
        <v>137710</v>
      </c>
      <c r="C661" s="58">
        <v>6990</v>
      </c>
      <c r="D661" s="58" t="s">
        <v>2605</v>
      </c>
      <c r="E661" s="58">
        <v>6990</v>
      </c>
      <c r="F661" s="58"/>
      <c r="G661" s="58"/>
      <c r="H661" s="58"/>
      <c r="I661" s="58"/>
      <c r="J661" s="58"/>
      <c r="K661" s="58"/>
      <c r="L661" s="58"/>
      <c r="M661" s="58"/>
      <c r="N661" s="58"/>
      <c r="O661" s="58"/>
      <c r="P661" s="58"/>
      <c r="Q661" s="58"/>
      <c r="R661" s="58"/>
    </row>
    <row r="662" spans="1:18" ht="30" x14ac:dyDescent="0.25">
      <c r="A662" s="58" t="s">
        <v>10</v>
      </c>
      <c r="B662" s="58">
        <v>137711</v>
      </c>
      <c r="C662" s="58">
        <v>6990</v>
      </c>
      <c r="D662" s="58" t="s">
        <v>2605</v>
      </c>
      <c r="E662" s="58">
        <v>6990</v>
      </c>
      <c r="F662" s="58"/>
      <c r="G662" s="58"/>
      <c r="H662" s="58"/>
      <c r="I662" s="58"/>
      <c r="J662" s="58"/>
      <c r="K662" s="58"/>
      <c r="L662" s="58"/>
      <c r="M662" s="58"/>
      <c r="N662" s="58"/>
      <c r="O662" s="58"/>
      <c r="P662" s="58"/>
      <c r="Q662" s="58"/>
      <c r="R662" s="58"/>
    </row>
    <row r="663" spans="1:18" ht="30" x14ac:dyDescent="0.25">
      <c r="A663" s="58" t="s">
        <v>10</v>
      </c>
      <c r="B663" s="58">
        <v>137712</v>
      </c>
      <c r="C663" s="58">
        <v>6990</v>
      </c>
      <c r="D663" s="58" t="s">
        <v>2605</v>
      </c>
      <c r="E663" s="58">
        <v>6990</v>
      </c>
      <c r="F663" s="58"/>
      <c r="G663" s="58"/>
      <c r="H663" s="58"/>
      <c r="I663" s="58"/>
      <c r="J663" s="58"/>
      <c r="K663" s="58"/>
      <c r="L663" s="58"/>
      <c r="M663" s="58"/>
      <c r="N663" s="58"/>
      <c r="O663" s="58"/>
      <c r="P663" s="58"/>
      <c r="Q663" s="58"/>
      <c r="R663" s="58"/>
    </row>
    <row r="664" spans="1:18" ht="30" x14ac:dyDescent="0.25">
      <c r="A664" s="58" t="s">
        <v>10</v>
      </c>
      <c r="B664" s="58">
        <v>137713</v>
      </c>
      <c r="C664" s="58">
        <v>6990</v>
      </c>
      <c r="D664" s="58" t="s">
        <v>2605</v>
      </c>
      <c r="E664" s="58">
        <v>6990</v>
      </c>
      <c r="F664" s="58"/>
      <c r="G664" s="58"/>
      <c r="H664" s="58"/>
      <c r="I664" s="58"/>
      <c r="J664" s="58"/>
      <c r="K664" s="58"/>
      <c r="L664" s="58"/>
      <c r="M664" s="58"/>
      <c r="N664" s="58"/>
      <c r="O664" s="58"/>
      <c r="P664" s="58"/>
      <c r="Q664" s="58"/>
      <c r="R664" s="58"/>
    </row>
    <row r="665" spans="1:18" ht="30" x14ac:dyDescent="0.25">
      <c r="A665" s="58" t="s">
        <v>10</v>
      </c>
      <c r="B665" s="58">
        <v>137714</v>
      </c>
      <c r="C665" s="58">
        <v>6990</v>
      </c>
      <c r="D665" s="58" t="s">
        <v>2605</v>
      </c>
      <c r="E665" s="58">
        <v>6990</v>
      </c>
      <c r="F665" s="58"/>
      <c r="G665" s="58"/>
      <c r="H665" s="58"/>
      <c r="I665" s="58"/>
      <c r="J665" s="58"/>
      <c r="K665" s="58"/>
      <c r="L665" s="58"/>
      <c r="M665" s="58"/>
      <c r="N665" s="58"/>
      <c r="O665" s="58"/>
      <c r="P665" s="58"/>
      <c r="Q665" s="58"/>
      <c r="R665" s="58"/>
    </row>
    <row r="666" spans="1:18" ht="30" x14ac:dyDescent="0.25">
      <c r="A666" s="58" t="s">
        <v>10</v>
      </c>
      <c r="B666" s="58">
        <v>137715</v>
      </c>
      <c r="C666" s="58">
        <v>6990</v>
      </c>
      <c r="D666" s="58" t="s">
        <v>2605</v>
      </c>
      <c r="E666" s="58">
        <v>6990</v>
      </c>
      <c r="F666" s="58"/>
      <c r="G666" s="58"/>
      <c r="H666" s="58"/>
      <c r="I666" s="58"/>
      <c r="J666" s="58"/>
      <c r="K666" s="58"/>
      <c r="L666" s="58"/>
      <c r="M666" s="58"/>
      <c r="N666" s="58"/>
      <c r="O666" s="58"/>
      <c r="P666" s="58"/>
      <c r="Q666" s="58"/>
      <c r="R666" s="58"/>
    </row>
    <row r="667" spans="1:18" ht="30" x14ac:dyDescent="0.25">
      <c r="A667" s="58" t="s">
        <v>10</v>
      </c>
      <c r="B667" s="58">
        <v>137716</v>
      </c>
      <c r="C667" s="58">
        <v>6990</v>
      </c>
      <c r="D667" s="58" t="s">
        <v>2605</v>
      </c>
      <c r="E667" s="58">
        <v>6990</v>
      </c>
      <c r="F667" s="58"/>
      <c r="G667" s="58"/>
      <c r="H667" s="58"/>
      <c r="I667" s="58"/>
      <c r="J667" s="58"/>
      <c r="K667" s="58"/>
      <c r="L667" s="58"/>
      <c r="M667" s="58"/>
      <c r="N667" s="58"/>
      <c r="O667" s="58"/>
      <c r="P667" s="58"/>
      <c r="Q667" s="58"/>
      <c r="R667" s="58"/>
    </row>
    <row r="668" spans="1:18" ht="30" x14ac:dyDescent="0.25">
      <c r="A668" s="58" t="s">
        <v>10</v>
      </c>
      <c r="B668" s="58">
        <v>137717</v>
      </c>
      <c r="C668" s="58">
        <v>6990</v>
      </c>
      <c r="D668" s="58" t="s">
        <v>2605</v>
      </c>
      <c r="E668" s="58">
        <v>6990</v>
      </c>
      <c r="F668" s="58"/>
      <c r="G668" s="58"/>
      <c r="H668" s="58"/>
      <c r="I668" s="58"/>
      <c r="J668" s="58"/>
      <c r="K668" s="58"/>
      <c r="L668" s="58"/>
      <c r="M668" s="58"/>
      <c r="N668" s="58"/>
      <c r="O668" s="58"/>
      <c r="P668" s="58"/>
      <c r="Q668" s="58"/>
      <c r="R668" s="58"/>
    </row>
    <row r="669" spans="1:18" ht="30" x14ac:dyDescent="0.25">
      <c r="A669" s="58" t="s">
        <v>10</v>
      </c>
      <c r="B669" s="58">
        <v>137718</v>
      </c>
      <c r="C669" s="58">
        <v>6990</v>
      </c>
      <c r="D669" s="58" t="s">
        <v>2605</v>
      </c>
      <c r="E669" s="58">
        <v>6990</v>
      </c>
      <c r="F669" s="58"/>
      <c r="G669" s="58"/>
      <c r="H669" s="58"/>
      <c r="I669" s="58"/>
      <c r="J669" s="58"/>
      <c r="K669" s="58"/>
      <c r="L669" s="58"/>
      <c r="M669" s="58"/>
      <c r="N669" s="58"/>
      <c r="O669" s="58"/>
      <c r="P669" s="58"/>
      <c r="Q669" s="58"/>
      <c r="R669" s="58"/>
    </row>
    <row r="670" spans="1:18" ht="30" x14ac:dyDescent="0.25">
      <c r="A670" s="58" t="s">
        <v>10</v>
      </c>
      <c r="B670" s="58">
        <v>137719</v>
      </c>
      <c r="C670" s="58">
        <v>6990</v>
      </c>
      <c r="D670" s="58" t="s">
        <v>2605</v>
      </c>
      <c r="E670" s="58">
        <v>6990</v>
      </c>
      <c r="F670" s="58"/>
      <c r="G670" s="58"/>
      <c r="H670" s="58"/>
      <c r="I670" s="58"/>
      <c r="J670" s="58"/>
      <c r="K670" s="58"/>
      <c r="L670" s="58"/>
      <c r="M670" s="58"/>
      <c r="N670" s="58"/>
      <c r="O670" s="58"/>
      <c r="P670" s="58"/>
      <c r="Q670" s="58"/>
      <c r="R670" s="58"/>
    </row>
    <row r="671" spans="1:18" ht="30" x14ac:dyDescent="0.25">
      <c r="A671" s="58" t="s">
        <v>10</v>
      </c>
      <c r="B671" s="58">
        <v>137720</v>
      </c>
      <c r="C671" s="58">
        <v>6990</v>
      </c>
      <c r="D671" s="58" t="s">
        <v>2605</v>
      </c>
      <c r="E671" s="58">
        <v>6990</v>
      </c>
      <c r="F671" s="58"/>
      <c r="G671" s="58"/>
      <c r="H671" s="58"/>
      <c r="I671" s="58"/>
      <c r="J671" s="58"/>
      <c r="K671" s="58"/>
      <c r="L671" s="58"/>
      <c r="M671" s="58"/>
      <c r="N671" s="58"/>
      <c r="O671" s="58"/>
      <c r="P671" s="58"/>
      <c r="Q671" s="58"/>
      <c r="R671" s="58"/>
    </row>
    <row r="672" spans="1:18" ht="30" x14ac:dyDescent="0.25">
      <c r="A672" s="58" t="s">
        <v>10</v>
      </c>
      <c r="B672" s="58">
        <v>137721</v>
      </c>
      <c r="C672" s="58">
        <v>6990</v>
      </c>
      <c r="D672" s="58" t="s">
        <v>2605</v>
      </c>
      <c r="E672" s="58">
        <v>6990</v>
      </c>
      <c r="F672" s="58"/>
      <c r="G672" s="58"/>
      <c r="H672" s="58"/>
      <c r="I672" s="58"/>
      <c r="J672" s="58"/>
      <c r="K672" s="58"/>
      <c r="L672" s="58"/>
      <c r="M672" s="58"/>
      <c r="N672" s="58"/>
      <c r="O672" s="58"/>
      <c r="P672" s="58"/>
      <c r="Q672" s="58"/>
      <c r="R672" s="58"/>
    </row>
    <row r="673" spans="1:18" ht="30" x14ac:dyDescent="0.25">
      <c r="A673" s="58" t="s">
        <v>10</v>
      </c>
      <c r="B673" s="58">
        <v>137722</v>
      </c>
      <c r="C673" s="58">
        <v>6990</v>
      </c>
      <c r="D673" s="58" t="s">
        <v>2605</v>
      </c>
      <c r="E673" s="58">
        <v>6990</v>
      </c>
      <c r="F673" s="58"/>
      <c r="G673" s="58"/>
      <c r="H673" s="58"/>
      <c r="I673" s="58"/>
      <c r="J673" s="58"/>
      <c r="K673" s="58"/>
      <c r="L673" s="58"/>
      <c r="M673" s="58"/>
      <c r="N673" s="58"/>
      <c r="O673" s="58"/>
      <c r="P673" s="58"/>
      <c r="Q673" s="58"/>
      <c r="R673" s="58"/>
    </row>
    <row r="674" spans="1:18" ht="30" x14ac:dyDescent="0.25">
      <c r="A674" s="58" t="s">
        <v>10</v>
      </c>
      <c r="B674" s="58">
        <v>137723</v>
      </c>
      <c r="C674" s="58">
        <v>6990</v>
      </c>
      <c r="D674" s="58" t="s">
        <v>2605</v>
      </c>
      <c r="E674" s="58">
        <v>6990</v>
      </c>
      <c r="F674" s="58"/>
      <c r="G674" s="58"/>
      <c r="H674" s="58"/>
      <c r="I674" s="58"/>
      <c r="J674" s="58"/>
      <c r="K674" s="58"/>
      <c r="L674" s="58"/>
      <c r="M674" s="58"/>
      <c r="N674" s="58"/>
      <c r="O674" s="58"/>
      <c r="P674" s="58"/>
      <c r="Q674" s="58"/>
      <c r="R674" s="58"/>
    </row>
    <row r="675" spans="1:18" ht="30" x14ac:dyDescent="0.25">
      <c r="A675" s="58" t="s">
        <v>10</v>
      </c>
      <c r="B675" s="58">
        <v>137752</v>
      </c>
      <c r="C675" s="58">
        <v>3290</v>
      </c>
      <c r="D675" s="58" t="s">
        <v>2595</v>
      </c>
      <c r="E675" s="58">
        <v>3290</v>
      </c>
      <c r="F675" s="58"/>
      <c r="G675" s="58"/>
      <c r="H675" s="58"/>
      <c r="I675" s="58"/>
      <c r="J675" s="58"/>
      <c r="K675" s="58"/>
      <c r="L675" s="58"/>
      <c r="M675" s="58"/>
      <c r="N675" s="58"/>
      <c r="O675" s="58"/>
      <c r="P675" s="58"/>
      <c r="Q675" s="58"/>
      <c r="R675" s="58"/>
    </row>
    <row r="676" spans="1:18" x14ac:dyDescent="0.25">
      <c r="A676" s="58" t="s">
        <v>10</v>
      </c>
      <c r="B676" s="58">
        <v>137753</v>
      </c>
      <c r="C676" s="58" t="s">
        <v>2579</v>
      </c>
      <c r="D676" s="58"/>
      <c r="E676" s="58" t="s">
        <v>2692</v>
      </c>
      <c r="F676" s="58"/>
      <c r="G676" s="58"/>
      <c r="H676" s="58"/>
      <c r="I676" s="58"/>
      <c r="J676" s="58"/>
      <c r="K676" s="58"/>
      <c r="L676" s="58"/>
      <c r="M676" s="58"/>
      <c r="N676" s="58"/>
      <c r="O676" s="58"/>
      <c r="P676" s="58"/>
      <c r="Q676" s="58"/>
      <c r="R676" s="58"/>
    </row>
    <row r="677" spans="1:18" x14ac:dyDescent="0.25">
      <c r="A677" s="58" t="s">
        <v>10</v>
      </c>
      <c r="B677" s="58">
        <v>137754</v>
      </c>
      <c r="C677" s="58" t="s">
        <v>2579</v>
      </c>
      <c r="D677" s="58"/>
      <c r="E677" s="58" t="s">
        <v>2692</v>
      </c>
      <c r="F677" s="58"/>
      <c r="G677" s="58"/>
      <c r="H677" s="58"/>
      <c r="I677" s="58"/>
      <c r="J677" s="58"/>
      <c r="K677" s="58"/>
      <c r="L677" s="58"/>
      <c r="M677" s="58"/>
      <c r="N677" s="58"/>
      <c r="O677" s="58"/>
      <c r="P677" s="58"/>
      <c r="Q677" s="58"/>
      <c r="R677" s="58"/>
    </row>
    <row r="678" spans="1:18" x14ac:dyDescent="0.25">
      <c r="A678" s="58" t="s">
        <v>10</v>
      </c>
      <c r="B678" s="58">
        <v>137755</v>
      </c>
      <c r="C678" s="58" t="s">
        <v>2579</v>
      </c>
      <c r="D678" s="58"/>
      <c r="E678" s="58" t="s">
        <v>2692</v>
      </c>
      <c r="F678" s="58"/>
      <c r="G678" s="58"/>
      <c r="H678" s="58"/>
      <c r="I678" s="58"/>
      <c r="J678" s="58"/>
      <c r="K678" s="58"/>
      <c r="L678" s="58"/>
      <c r="M678" s="58"/>
      <c r="N678" s="58"/>
      <c r="O678" s="58"/>
      <c r="P678" s="58"/>
      <c r="Q678" s="58"/>
      <c r="R678" s="58"/>
    </row>
    <row r="679" spans="1:18" x14ac:dyDescent="0.25">
      <c r="A679" s="58" t="s">
        <v>10</v>
      </c>
      <c r="B679" s="58">
        <v>137756</v>
      </c>
      <c r="C679" s="58" t="s">
        <v>2579</v>
      </c>
      <c r="D679" s="58"/>
      <c r="E679" s="58" t="s">
        <v>2692</v>
      </c>
      <c r="F679" s="58"/>
      <c r="G679" s="58"/>
      <c r="H679" s="58"/>
      <c r="I679" s="58"/>
      <c r="J679" s="58"/>
      <c r="K679" s="58"/>
      <c r="L679" s="58"/>
      <c r="M679" s="58"/>
      <c r="N679" s="58"/>
      <c r="O679" s="58"/>
      <c r="P679" s="58"/>
      <c r="Q679" s="58"/>
      <c r="R679" s="58"/>
    </row>
    <row r="680" spans="1:18" x14ac:dyDescent="0.25">
      <c r="A680" s="58" t="s">
        <v>10</v>
      </c>
      <c r="B680" s="58">
        <v>137757</v>
      </c>
      <c r="C680" s="58" t="s">
        <v>2579</v>
      </c>
      <c r="D680" s="58"/>
      <c r="E680" s="58" t="s">
        <v>2692</v>
      </c>
      <c r="F680" s="58"/>
      <c r="G680" s="58"/>
      <c r="H680" s="58"/>
      <c r="I680" s="58"/>
      <c r="J680" s="58"/>
      <c r="K680" s="58"/>
      <c r="L680" s="58"/>
      <c r="M680" s="58"/>
      <c r="N680" s="58"/>
      <c r="O680" s="58"/>
      <c r="P680" s="58"/>
      <c r="Q680" s="58"/>
      <c r="R680" s="58"/>
    </row>
    <row r="681" spans="1:18" x14ac:dyDescent="0.25">
      <c r="A681" s="58" t="s">
        <v>10</v>
      </c>
      <c r="B681" s="58">
        <v>137758</v>
      </c>
      <c r="C681" s="58" t="s">
        <v>2579</v>
      </c>
      <c r="D681" s="58"/>
      <c r="E681" s="58" t="s">
        <v>2692</v>
      </c>
      <c r="F681" s="58"/>
      <c r="G681" s="58"/>
      <c r="H681" s="58"/>
      <c r="I681" s="58"/>
      <c r="J681" s="58"/>
      <c r="K681" s="58"/>
      <c r="L681" s="58"/>
      <c r="M681" s="58"/>
      <c r="N681" s="58"/>
      <c r="O681" s="58"/>
      <c r="P681" s="58"/>
      <c r="Q681" s="58"/>
      <c r="R681" s="58"/>
    </row>
    <row r="682" spans="1:18" x14ac:dyDescent="0.25">
      <c r="A682" s="58" t="s">
        <v>10</v>
      </c>
      <c r="B682" s="58">
        <v>137759</v>
      </c>
      <c r="C682" s="58" t="s">
        <v>2579</v>
      </c>
      <c r="D682" s="58"/>
      <c r="E682" s="58" t="s">
        <v>2692</v>
      </c>
      <c r="F682" s="58"/>
      <c r="G682" s="58"/>
      <c r="H682" s="58"/>
      <c r="I682" s="58"/>
      <c r="J682" s="58"/>
      <c r="K682" s="58"/>
      <c r="L682" s="58"/>
      <c r="M682" s="58"/>
      <c r="N682" s="58"/>
      <c r="O682" s="58"/>
      <c r="P682" s="58"/>
      <c r="Q682" s="58"/>
      <c r="R682" s="58"/>
    </row>
    <row r="683" spans="1:18" x14ac:dyDescent="0.25">
      <c r="A683" s="58" t="s">
        <v>10</v>
      </c>
      <c r="B683" s="58">
        <v>137760</v>
      </c>
      <c r="C683" s="58" t="s">
        <v>2579</v>
      </c>
      <c r="D683" s="58"/>
      <c r="E683" s="58" t="s">
        <v>2692</v>
      </c>
      <c r="F683" s="58"/>
      <c r="G683" s="58"/>
      <c r="H683" s="58"/>
      <c r="I683" s="58"/>
      <c r="J683" s="58"/>
      <c r="K683" s="58"/>
      <c r="L683" s="58"/>
      <c r="M683" s="58"/>
      <c r="N683" s="58"/>
      <c r="O683" s="58"/>
      <c r="P683" s="58"/>
      <c r="Q683" s="58"/>
      <c r="R683" s="58"/>
    </row>
    <row r="684" spans="1:18" x14ac:dyDescent="0.25">
      <c r="A684" s="58" t="s">
        <v>10</v>
      </c>
      <c r="B684" s="58">
        <v>137761</v>
      </c>
      <c r="C684" s="58" t="s">
        <v>2579</v>
      </c>
      <c r="D684" s="58"/>
      <c r="E684" s="58" t="s">
        <v>2692</v>
      </c>
      <c r="F684" s="58"/>
      <c r="G684" s="58"/>
      <c r="H684" s="58"/>
      <c r="I684" s="58"/>
      <c r="J684" s="58"/>
      <c r="K684" s="58"/>
      <c r="L684" s="58"/>
      <c r="M684" s="58"/>
      <c r="N684" s="58"/>
      <c r="O684" s="58"/>
      <c r="P684" s="58"/>
      <c r="Q684" s="58"/>
      <c r="R684" s="58"/>
    </row>
    <row r="685" spans="1:18" x14ac:dyDescent="0.25">
      <c r="A685" s="58" t="s">
        <v>10</v>
      </c>
      <c r="B685" s="58">
        <v>137762</v>
      </c>
      <c r="C685" s="58" t="s">
        <v>2579</v>
      </c>
      <c r="D685" s="58"/>
      <c r="E685" s="58" t="s">
        <v>2692</v>
      </c>
      <c r="F685" s="58"/>
      <c r="G685" s="58"/>
      <c r="H685" s="58"/>
      <c r="I685" s="58"/>
      <c r="J685" s="58"/>
      <c r="K685" s="58"/>
      <c r="L685" s="58"/>
      <c r="M685" s="58"/>
      <c r="N685" s="58"/>
      <c r="O685" s="58"/>
      <c r="P685" s="58"/>
      <c r="Q685" s="58"/>
      <c r="R685" s="58"/>
    </row>
    <row r="686" spans="1:18" x14ac:dyDescent="0.25">
      <c r="A686" s="58" t="s">
        <v>10</v>
      </c>
      <c r="B686" s="58">
        <v>137763</v>
      </c>
      <c r="C686" s="58" t="s">
        <v>2579</v>
      </c>
      <c r="D686" s="58"/>
      <c r="E686" s="58" t="s">
        <v>2692</v>
      </c>
      <c r="F686" s="58"/>
      <c r="G686" s="58"/>
      <c r="H686" s="58"/>
      <c r="I686" s="58"/>
      <c r="J686" s="58"/>
      <c r="K686" s="58"/>
      <c r="L686" s="58"/>
      <c r="M686" s="58"/>
      <c r="N686" s="58"/>
      <c r="O686" s="58"/>
      <c r="P686" s="58"/>
      <c r="Q686" s="58"/>
      <c r="R686" s="58"/>
    </row>
    <row r="687" spans="1:18" x14ac:dyDescent="0.25">
      <c r="A687" s="58" t="s">
        <v>10</v>
      </c>
      <c r="B687" s="58">
        <v>137764</v>
      </c>
      <c r="C687" s="58" t="s">
        <v>2579</v>
      </c>
      <c r="D687" s="58"/>
      <c r="E687" s="58" t="s">
        <v>2692</v>
      </c>
      <c r="F687" s="58"/>
      <c r="G687" s="58"/>
      <c r="H687" s="58"/>
      <c r="I687" s="58"/>
      <c r="J687" s="58"/>
      <c r="K687" s="58"/>
      <c r="L687" s="58"/>
      <c r="M687" s="58"/>
      <c r="N687" s="58"/>
      <c r="O687" s="58"/>
      <c r="P687" s="58"/>
      <c r="Q687" s="58"/>
      <c r="R687" s="58"/>
    </row>
    <row r="688" spans="1:18" x14ac:dyDescent="0.25">
      <c r="A688" s="58" t="s">
        <v>10</v>
      </c>
      <c r="B688" s="58">
        <v>137765</v>
      </c>
      <c r="C688" s="58" t="s">
        <v>2579</v>
      </c>
      <c r="D688" s="58"/>
      <c r="E688" s="58" t="s">
        <v>2692</v>
      </c>
      <c r="F688" s="58"/>
      <c r="G688" s="58"/>
      <c r="H688" s="58"/>
      <c r="I688" s="58"/>
      <c r="J688" s="58"/>
      <c r="K688" s="58"/>
      <c r="L688" s="58"/>
      <c r="M688" s="58"/>
      <c r="N688" s="58"/>
      <c r="O688" s="58"/>
      <c r="P688" s="58"/>
      <c r="Q688" s="58"/>
      <c r="R688" s="58"/>
    </row>
    <row r="689" spans="1:18" x14ac:dyDescent="0.25">
      <c r="A689" s="58" t="s">
        <v>10</v>
      </c>
      <c r="B689" s="58">
        <v>137766</v>
      </c>
      <c r="C689" s="58" t="s">
        <v>2579</v>
      </c>
      <c r="D689" s="58"/>
      <c r="E689" s="58" t="s">
        <v>2692</v>
      </c>
      <c r="F689" s="58"/>
      <c r="G689" s="58"/>
      <c r="H689" s="58"/>
      <c r="I689" s="58"/>
      <c r="J689" s="58"/>
      <c r="K689" s="58"/>
      <c r="L689" s="58"/>
      <c r="M689" s="58"/>
      <c r="N689" s="58"/>
      <c r="O689" s="58"/>
      <c r="P689" s="58"/>
      <c r="Q689" s="58"/>
      <c r="R689" s="58"/>
    </row>
    <row r="690" spans="1:18" x14ac:dyDescent="0.25">
      <c r="A690" s="58" t="s">
        <v>10</v>
      </c>
      <c r="B690" s="58">
        <v>137767</v>
      </c>
      <c r="C690" s="58" t="s">
        <v>2579</v>
      </c>
      <c r="D690" s="58"/>
      <c r="E690" s="58" t="s">
        <v>2692</v>
      </c>
      <c r="F690" s="58"/>
      <c r="G690" s="58"/>
      <c r="H690" s="58"/>
      <c r="I690" s="58"/>
      <c r="J690" s="58"/>
      <c r="K690" s="58"/>
      <c r="L690" s="58"/>
      <c r="M690" s="58"/>
      <c r="N690" s="58"/>
      <c r="O690" s="58"/>
      <c r="P690" s="58"/>
      <c r="Q690" s="58"/>
      <c r="R690" s="58"/>
    </row>
    <row r="691" spans="1:18" x14ac:dyDescent="0.25">
      <c r="A691" s="58" t="s">
        <v>10</v>
      </c>
      <c r="B691" s="58">
        <v>137768</v>
      </c>
      <c r="C691" s="58" t="s">
        <v>2579</v>
      </c>
      <c r="D691" s="58"/>
      <c r="E691" s="58" t="s">
        <v>2692</v>
      </c>
      <c r="F691" s="58"/>
      <c r="G691" s="58"/>
      <c r="H691" s="58"/>
      <c r="I691" s="58"/>
      <c r="J691" s="58"/>
      <c r="K691" s="58"/>
      <c r="L691" s="58"/>
      <c r="M691" s="58"/>
      <c r="N691" s="58"/>
      <c r="O691" s="58"/>
      <c r="P691" s="58"/>
      <c r="Q691" s="58"/>
      <c r="R691" s="58"/>
    </row>
    <row r="692" spans="1:18" x14ac:dyDescent="0.25">
      <c r="A692" s="58" t="s">
        <v>10</v>
      </c>
      <c r="B692" s="58">
        <v>137769</v>
      </c>
      <c r="C692" s="58" t="s">
        <v>2579</v>
      </c>
      <c r="D692" s="58"/>
      <c r="E692" s="58" t="s">
        <v>2692</v>
      </c>
      <c r="F692" s="58"/>
      <c r="G692" s="58"/>
      <c r="H692" s="58"/>
      <c r="I692" s="58"/>
      <c r="J692" s="58"/>
      <c r="K692" s="58"/>
      <c r="L692" s="58"/>
      <c r="M692" s="58"/>
      <c r="N692" s="58"/>
      <c r="O692" s="58"/>
      <c r="P692" s="58"/>
      <c r="Q692" s="58"/>
      <c r="R692" s="58"/>
    </row>
    <row r="693" spans="1:18" x14ac:dyDescent="0.25">
      <c r="A693" s="58" t="s">
        <v>10</v>
      </c>
      <c r="B693" s="58">
        <v>137770</v>
      </c>
      <c r="C693" s="58" t="s">
        <v>2579</v>
      </c>
      <c r="D693" s="58"/>
      <c r="E693" s="58" t="s">
        <v>2692</v>
      </c>
      <c r="F693" s="58"/>
      <c r="G693" s="58"/>
      <c r="H693" s="58"/>
      <c r="I693" s="58"/>
      <c r="J693" s="58"/>
      <c r="K693" s="58"/>
      <c r="L693" s="58"/>
      <c r="M693" s="58"/>
      <c r="N693" s="58"/>
      <c r="O693" s="58"/>
      <c r="P693" s="58"/>
      <c r="Q693" s="58"/>
      <c r="R693" s="58"/>
    </row>
    <row r="694" spans="1:18" x14ac:dyDescent="0.25">
      <c r="A694" s="58" t="s">
        <v>10</v>
      </c>
      <c r="B694" s="58">
        <v>243447</v>
      </c>
      <c r="C694" s="58" t="s">
        <v>2579</v>
      </c>
      <c r="D694" s="58"/>
      <c r="E694" s="58" t="s">
        <v>2692</v>
      </c>
      <c r="F694" s="58"/>
      <c r="G694" s="58"/>
      <c r="H694" s="58"/>
      <c r="I694" s="58"/>
      <c r="J694" s="58"/>
      <c r="K694" s="58"/>
      <c r="L694" s="58"/>
      <c r="M694" s="58"/>
      <c r="N694" s="58"/>
      <c r="O694" s="58"/>
      <c r="P694" s="58"/>
      <c r="Q694" s="58"/>
      <c r="R694" s="58"/>
    </row>
    <row r="695" spans="1:18" x14ac:dyDescent="0.25">
      <c r="A695" s="58" t="s">
        <v>10</v>
      </c>
      <c r="B695" s="58">
        <v>137771</v>
      </c>
      <c r="C695" s="58" t="s">
        <v>2579</v>
      </c>
      <c r="D695" s="58"/>
      <c r="E695" s="58" t="s">
        <v>2692</v>
      </c>
      <c r="F695" s="58"/>
      <c r="G695" s="58"/>
      <c r="H695" s="58"/>
      <c r="I695" s="58"/>
      <c r="J695" s="58"/>
      <c r="K695" s="58"/>
      <c r="L695" s="58"/>
      <c r="M695" s="58"/>
      <c r="N695" s="58"/>
      <c r="O695" s="58"/>
      <c r="P695" s="58"/>
      <c r="Q695" s="58"/>
      <c r="R695" s="58"/>
    </row>
    <row r="696" spans="1:18" x14ac:dyDescent="0.25">
      <c r="A696" s="58" t="s">
        <v>10</v>
      </c>
      <c r="B696" s="58">
        <v>137772</v>
      </c>
      <c r="C696" s="58" t="s">
        <v>2579</v>
      </c>
      <c r="D696" s="58"/>
      <c r="E696" s="58" t="s">
        <v>2692</v>
      </c>
      <c r="F696" s="58"/>
      <c r="G696" s="58"/>
      <c r="H696" s="58"/>
      <c r="I696" s="58"/>
      <c r="J696" s="58"/>
      <c r="K696" s="58"/>
      <c r="L696" s="58"/>
      <c r="M696" s="58"/>
      <c r="N696" s="58"/>
      <c r="O696" s="58"/>
      <c r="P696" s="58"/>
      <c r="Q696" s="58"/>
      <c r="R696" s="58"/>
    </row>
    <row r="697" spans="1:18" x14ac:dyDescent="0.25">
      <c r="A697" s="58" t="s">
        <v>10</v>
      </c>
      <c r="B697" s="58">
        <v>137773</v>
      </c>
      <c r="C697" s="58" t="s">
        <v>2579</v>
      </c>
      <c r="D697" s="58"/>
      <c r="E697" s="58" t="s">
        <v>2692</v>
      </c>
      <c r="F697" s="58"/>
      <c r="G697" s="58"/>
      <c r="H697" s="58"/>
      <c r="I697" s="58"/>
      <c r="J697" s="58"/>
      <c r="K697" s="58"/>
      <c r="L697" s="58"/>
      <c r="M697" s="58"/>
      <c r="N697" s="58"/>
      <c r="O697" s="58"/>
      <c r="P697" s="58"/>
      <c r="Q697" s="58"/>
      <c r="R697" s="58"/>
    </row>
    <row r="698" spans="1:18" x14ac:dyDescent="0.25">
      <c r="A698" s="58" t="s">
        <v>10</v>
      </c>
      <c r="B698" s="58">
        <v>137774</v>
      </c>
      <c r="C698" s="58" t="s">
        <v>2579</v>
      </c>
      <c r="D698" s="58"/>
      <c r="E698" s="58" t="s">
        <v>2692</v>
      </c>
      <c r="F698" s="58"/>
      <c r="G698" s="58"/>
      <c r="H698" s="58"/>
      <c r="I698" s="58"/>
      <c r="J698" s="58"/>
      <c r="K698" s="58"/>
      <c r="L698" s="58"/>
      <c r="M698" s="58"/>
      <c r="N698" s="58"/>
      <c r="O698" s="58"/>
      <c r="P698" s="58"/>
      <c r="Q698" s="58"/>
      <c r="R698" s="58"/>
    </row>
    <row r="699" spans="1:18" x14ac:dyDescent="0.25">
      <c r="A699" s="58" t="s">
        <v>10</v>
      </c>
      <c r="B699" s="58">
        <v>137775</v>
      </c>
      <c r="C699" s="58" t="s">
        <v>2579</v>
      </c>
      <c r="D699" s="58"/>
      <c r="E699" s="58" t="s">
        <v>2692</v>
      </c>
      <c r="F699" s="58"/>
      <c r="G699" s="58"/>
      <c r="H699" s="58"/>
      <c r="I699" s="58"/>
      <c r="J699" s="58"/>
      <c r="K699" s="58"/>
      <c r="L699" s="58"/>
      <c r="M699" s="58"/>
      <c r="N699" s="58"/>
      <c r="O699" s="58"/>
      <c r="P699" s="58"/>
      <c r="Q699" s="58"/>
      <c r="R699" s="58"/>
    </row>
    <row r="700" spans="1:18" x14ac:dyDescent="0.25">
      <c r="A700" s="58" t="s">
        <v>10</v>
      </c>
      <c r="B700" s="58">
        <v>137776</v>
      </c>
      <c r="C700" s="58" t="s">
        <v>2579</v>
      </c>
      <c r="D700" s="58"/>
      <c r="E700" s="58" t="s">
        <v>2692</v>
      </c>
      <c r="F700" s="58"/>
      <c r="G700" s="58"/>
      <c r="H700" s="58"/>
      <c r="I700" s="58"/>
      <c r="J700" s="58"/>
      <c r="K700" s="58"/>
      <c r="L700" s="58"/>
      <c r="M700" s="58"/>
      <c r="N700" s="58"/>
      <c r="O700" s="58"/>
      <c r="P700" s="58"/>
      <c r="Q700" s="58"/>
      <c r="R700" s="58"/>
    </row>
    <row r="701" spans="1:18" x14ac:dyDescent="0.25">
      <c r="A701" s="58" t="s">
        <v>10</v>
      </c>
      <c r="B701" s="58">
        <v>137777</v>
      </c>
      <c r="C701" s="58" t="s">
        <v>2579</v>
      </c>
      <c r="D701" s="58"/>
      <c r="E701" s="58" t="s">
        <v>2692</v>
      </c>
      <c r="F701" s="58"/>
      <c r="G701" s="58"/>
      <c r="H701" s="58"/>
      <c r="I701" s="58"/>
      <c r="J701" s="58"/>
      <c r="K701" s="58"/>
      <c r="L701" s="58"/>
      <c r="M701" s="58"/>
      <c r="N701" s="58"/>
      <c r="O701" s="58"/>
      <c r="P701" s="58"/>
      <c r="Q701" s="58"/>
      <c r="R701" s="58"/>
    </row>
    <row r="702" spans="1:18" x14ac:dyDescent="0.25">
      <c r="A702" s="58" t="s">
        <v>10</v>
      </c>
      <c r="B702" s="58">
        <v>137778</v>
      </c>
      <c r="C702" s="58" t="s">
        <v>2579</v>
      </c>
      <c r="D702" s="58"/>
      <c r="E702" s="58" t="s">
        <v>2692</v>
      </c>
      <c r="F702" s="58"/>
      <c r="G702" s="58"/>
      <c r="H702" s="58"/>
      <c r="I702" s="58"/>
      <c r="J702" s="58"/>
      <c r="K702" s="58"/>
      <c r="L702" s="58"/>
      <c r="M702" s="58"/>
      <c r="N702" s="58"/>
      <c r="O702" s="58"/>
      <c r="P702" s="58"/>
      <c r="Q702" s="58"/>
      <c r="R702" s="58"/>
    </row>
    <row r="703" spans="1:18" x14ac:dyDescent="0.25">
      <c r="A703" s="58" t="s">
        <v>10</v>
      </c>
      <c r="B703" s="58">
        <v>137779</v>
      </c>
      <c r="C703" s="58" t="s">
        <v>2579</v>
      </c>
      <c r="D703" s="58"/>
      <c r="E703" s="58" t="s">
        <v>2692</v>
      </c>
      <c r="F703" s="58"/>
      <c r="G703" s="58"/>
      <c r="H703" s="58"/>
      <c r="I703" s="58"/>
      <c r="J703" s="58"/>
      <c r="K703" s="58"/>
      <c r="L703" s="58"/>
      <c r="M703" s="58"/>
      <c r="N703" s="58"/>
      <c r="O703" s="58"/>
      <c r="P703" s="58"/>
      <c r="Q703" s="58"/>
      <c r="R703" s="58"/>
    </row>
    <row r="704" spans="1:18" x14ac:dyDescent="0.25">
      <c r="A704" s="58" t="s">
        <v>10</v>
      </c>
      <c r="B704" s="58">
        <v>137780</v>
      </c>
      <c r="C704" s="58" t="s">
        <v>2579</v>
      </c>
      <c r="D704" s="58"/>
      <c r="E704" s="58" t="s">
        <v>2692</v>
      </c>
      <c r="F704" s="58"/>
      <c r="G704" s="58"/>
      <c r="H704" s="58"/>
      <c r="I704" s="58"/>
      <c r="J704" s="58"/>
      <c r="K704" s="58"/>
      <c r="L704" s="58"/>
      <c r="M704" s="58"/>
      <c r="N704" s="58"/>
      <c r="O704" s="58"/>
      <c r="P704" s="58"/>
      <c r="Q704" s="58"/>
      <c r="R704" s="58"/>
    </row>
    <row r="705" spans="1:18" x14ac:dyDescent="0.25">
      <c r="A705" s="58" t="s">
        <v>10</v>
      </c>
      <c r="B705" s="58">
        <v>137781</v>
      </c>
      <c r="C705" s="58" t="s">
        <v>2579</v>
      </c>
      <c r="D705" s="58"/>
      <c r="E705" s="58" t="s">
        <v>2692</v>
      </c>
      <c r="F705" s="58"/>
      <c r="G705" s="58"/>
      <c r="H705" s="58"/>
      <c r="I705" s="58"/>
      <c r="J705" s="58"/>
      <c r="K705" s="58"/>
      <c r="L705" s="58"/>
      <c r="M705" s="58"/>
      <c r="N705" s="58"/>
      <c r="O705" s="58"/>
      <c r="P705" s="58"/>
      <c r="Q705" s="58"/>
      <c r="R705" s="58"/>
    </row>
    <row r="706" spans="1:18" x14ac:dyDescent="0.25">
      <c r="A706" s="58" t="s">
        <v>10</v>
      </c>
      <c r="B706" s="58">
        <v>137782</v>
      </c>
      <c r="C706" s="58" t="s">
        <v>2579</v>
      </c>
      <c r="D706" s="58"/>
      <c r="E706" s="58" t="s">
        <v>2692</v>
      </c>
      <c r="F706" s="58"/>
      <c r="G706" s="58"/>
      <c r="H706" s="58"/>
      <c r="I706" s="58"/>
      <c r="J706" s="58"/>
      <c r="K706" s="58"/>
      <c r="L706" s="58"/>
      <c r="M706" s="58"/>
      <c r="N706" s="58"/>
      <c r="O706" s="58"/>
      <c r="P706" s="58"/>
      <c r="Q706" s="58"/>
      <c r="R706" s="58"/>
    </row>
    <row r="707" spans="1:18" x14ac:dyDescent="0.25">
      <c r="A707" s="58" t="s">
        <v>10</v>
      </c>
      <c r="B707" s="58">
        <v>137783</v>
      </c>
      <c r="C707" s="58" t="s">
        <v>2579</v>
      </c>
      <c r="D707" s="58"/>
      <c r="E707" s="58" t="s">
        <v>2692</v>
      </c>
      <c r="F707" s="58"/>
      <c r="G707" s="58"/>
      <c r="H707" s="58"/>
      <c r="I707" s="58"/>
      <c r="J707" s="58"/>
      <c r="K707" s="58"/>
      <c r="L707" s="58"/>
      <c r="M707" s="58"/>
      <c r="N707" s="58"/>
      <c r="O707" s="58"/>
      <c r="P707" s="58"/>
      <c r="Q707" s="58"/>
      <c r="R707" s="58"/>
    </row>
    <row r="708" spans="1:18" x14ac:dyDescent="0.25">
      <c r="A708" s="58" t="s">
        <v>10</v>
      </c>
      <c r="B708" s="58">
        <v>137784</v>
      </c>
      <c r="C708" s="58" t="s">
        <v>2579</v>
      </c>
      <c r="D708" s="58"/>
      <c r="E708" s="58" t="s">
        <v>2692</v>
      </c>
      <c r="F708" s="58"/>
      <c r="G708" s="58"/>
      <c r="H708" s="58"/>
      <c r="I708" s="58"/>
      <c r="J708" s="58"/>
      <c r="K708" s="58"/>
      <c r="L708" s="58"/>
      <c r="M708" s="58"/>
      <c r="N708" s="58"/>
      <c r="O708" s="58"/>
      <c r="P708" s="58"/>
      <c r="Q708" s="58"/>
      <c r="R708" s="58"/>
    </row>
    <row r="709" spans="1:18" x14ac:dyDescent="0.25">
      <c r="A709" s="58" t="s">
        <v>10</v>
      </c>
      <c r="B709" s="58">
        <v>137785</v>
      </c>
      <c r="C709" s="58" t="s">
        <v>2579</v>
      </c>
      <c r="D709" s="58"/>
      <c r="E709" s="58" t="s">
        <v>2692</v>
      </c>
      <c r="F709" s="58"/>
      <c r="G709" s="58"/>
      <c r="H709" s="58"/>
      <c r="I709" s="58"/>
      <c r="J709" s="58"/>
      <c r="K709" s="58"/>
      <c r="L709" s="58"/>
      <c r="M709" s="58"/>
      <c r="N709" s="58"/>
      <c r="O709" s="58"/>
      <c r="P709" s="58"/>
      <c r="Q709" s="58"/>
      <c r="R709" s="58"/>
    </row>
    <row r="710" spans="1:18" x14ac:dyDescent="0.25">
      <c r="A710" s="58" t="s">
        <v>10</v>
      </c>
      <c r="B710" s="58">
        <v>137786</v>
      </c>
      <c r="C710" s="58" t="s">
        <v>2579</v>
      </c>
      <c r="D710" s="58"/>
      <c r="E710" s="58" t="s">
        <v>2692</v>
      </c>
      <c r="F710" s="58"/>
      <c r="G710" s="58"/>
      <c r="H710" s="58"/>
      <c r="I710" s="58"/>
      <c r="J710" s="58"/>
      <c r="K710" s="58"/>
      <c r="L710" s="58"/>
      <c r="M710" s="58"/>
      <c r="N710" s="58"/>
      <c r="O710" s="58"/>
      <c r="P710" s="58"/>
      <c r="Q710" s="58"/>
      <c r="R710" s="58"/>
    </row>
    <row r="711" spans="1:18" x14ac:dyDescent="0.25">
      <c r="A711" s="58" t="s">
        <v>10</v>
      </c>
      <c r="B711" s="58">
        <v>137787</v>
      </c>
      <c r="C711" s="58" t="s">
        <v>2579</v>
      </c>
      <c r="D711" s="58"/>
      <c r="E711" s="58" t="s">
        <v>2692</v>
      </c>
      <c r="F711" s="58"/>
      <c r="G711" s="58"/>
      <c r="H711" s="58"/>
      <c r="I711" s="58"/>
      <c r="J711" s="58"/>
      <c r="K711" s="58"/>
      <c r="L711" s="58"/>
      <c r="M711" s="58"/>
      <c r="N711" s="58"/>
      <c r="O711" s="58"/>
      <c r="P711" s="58"/>
      <c r="Q711" s="58"/>
      <c r="R711" s="58"/>
    </row>
    <row r="712" spans="1:18" x14ac:dyDescent="0.25">
      <c r="A712" s="58" t="s">
        <v>10</v>
      </c>
      <c r="B712" s="58">
        <v>137788</v>
      </c>
      <c r="C712" s="58" t="s">
        <v>2579</v>
      </c>
      <c r="D712" s="58"/>
      <c r="E712" s="58" t="s">
        <v>2692</v>
      </c>
      <c r="F712" s="58"/>
      <c r="G712" s="58"/>
      <c r="H712" s="58"/>
      <c r="I712" s="58"/>
      <c r="J712" s="58"/>
      <c r="K712" s="58"/>
      <c r="L712" s="58"/>
      <c r="M712" s="58"/>
      <c r="N712" s="58"/>
      <c r="O712" s="58"/>
      <c r="P712" s="58"/>
      <c r="Q712" s="58"/>
      <c r="R712" s="58"/>
    </row>
    <row r="713" spans="1:18" x14ac:dyDescent="0.25">
      <c r="A713" s="58" t="s">
        <v>10</v>
      </c>
      <c r="B713" s="58">
        <v>137789</v>
      </c>
      <c r="C713" s="58" t="s">
        <v>2579</v>
      </c>
      <c r="D713" s="58"/>
      <c r="E713" s="58" t="s">
        <v>2692</v>
      </c>
      <c r="F713" s="58"/>
      <c r="G713" s="58"/>
      <c r="H713" s="58"/>
      <c r="I713" s="58"/>
      <c r="J713" s="58"/>
      <c r="K713" s="58"/>
      <c r="L713" s="58"/>
      <c r="M713" s="58"/>
      <c r="N713" s="58"/>
      <c r="O713" s="58"/>
      <c r="P713" s="58"/>
      <c r="Q713" s="58"/>
      <c r="R713" s="58"/>
    </row>
    <row r="714" spans="1:18" x14ac:dyDescent="0.25">
      <c r="A714" s="58" t="s">
        <v>10</v>
      </c>
      <c r="B714" s="58">
        <v>137790</v>
      </c>
      <c r="C714" s="58" t="s">
        <v>2579</v>
      </c>
      <c r="D714" s="58"/>
      <c r="E714" s="58" t="s">
        <v>2692</v>
      </c>
      <c r="F714" s="58"/>
      <c r="G714" s="58"/>
      <c r="H714" s="58"/>
      <c r="I714" s="58"/>
      <c r="J714" s="58"/>
      <c r="K714" s="58"/>
      <c r="L714" s="58"/>
      <c r="M714" s="58"/>
      <c r="N714" s="58"/>
      <c r="O714" s="58"/>
      <c r="P714" s="58"/>
      <c r="Q714" s="58"/>
      <c r="R714" s="58"/>
    </row>
    <row r="715" spans="1:18" x14ac:dyDescent="0.25">
      <c r="A715" s="58" t="s">
        <v>10</v>
      </c>
      <c r="B715" s="58">
        <v>137791</v>
      </c>
      <c r="C715" s="58" t="s">
        <v>2579</v>
      </c>
      <c r="D715" s="58"/>
      <c r="E715" s="58" t="s">
        <v>2692</v>
      </c>
      <c r="F715" s="58"/>
      <c r="G715" s="58"/>
      <c r="H715" s="58"/>
      <c r="I715" s="58"/>
      <c r="J715" s="58"/>
      <c r="K715" s="58"/>
      <c r="L715" s="58"/>
      <c r="M715" s="58"/>
      <c r="N715" s="58"/>
      <c r="O715" s="58"/>
      <c r="P715" s="58"/>
      <c r="Q715" s="58"/>
      <c r="R715" s="58"/>
    </row>
    <row r="716" spans="1:18" x14ac:dyDescent="0.25">
      <c r="A716" s="58" t="s">
        <v>10</v>
      </c>
      <c r="B716" s="58">
        <v>137792</v>
      </c>
      <c r="C716" s="58" t="s">
        <v>2579</v>
      </c>
      <c r="D716" s="58"/>
      <c r="E716" s="58" t="s">
        <v>2692</v>
      </c>
      <c r="F716" s="58"/>
      <c r="G716" s="58"/>
      <c r="H716" s="58"/>
      <c r="I716" s="58"/>
      <c r="J716" s="58"/>
      <c r="K716" s="58"/>
      <c r="L716" s="58"/>
      <c r="M716" s="58"/>
      <c r="N716" s="58"/>
      <c r="O716" s="58"/>
      <c r="P716" s="58"/>
      <c r="Q716" s="58"/>
      <c r="R716" s="58"/>
    </row>
    <row r="717" spans="1:18" x14ac:dyDescent="0.25">
      <c r="A717" s="58" t="s">
        <v>10</v>
      </c>
      <c r="B717" s="58">
        <v>137793</v>
      </c>
      <c r="C717" s="58" t="s">
        <v>2579</v>
      </c>
      <c r="D717" s="58"/>
      <c r="E717" s="58" t="s">
        <v>2692</v>
      </c>
      <c r="F717" s="58"/>
      <c r="G717" s="58"/>
      <c r="H717" s="58"/>
      <c r="I717" s="58"/>
      <c r="J717" s="58"/>
      <c r="K717" s="58"/>
      <c r="L717" s="58"/>
      <c r="M717" s="58"/>
      <c r="N717" s="58"/>
      <c r="O717" s="58"/>
      <c r="P717" s="58"/>
      <c r="Q717" s="58"/>
      <c r="R717" s="58"/>
    </row>
    <row r="718" spans="1:18" x14ac:dyDescent="0.25">
      <c r="A718" s="58" t="s">
        <v>10</v>
      </c>
      <c r="B718" s="58">
        <v>137794</v>
      </c>
      <c r="C718" s="58" t="s">
        <v>2579</v>
      </c>
      <c r="D718" s="58"/>
      <c r="E718" s="58" t="s">
        <v>2692</v>
      </c>
      <c r="F718" s="58"/>
      <c r="G718" s="58"/>
      <c r="H718" s="58"/>
      <c r="I718" s="58"/>
      <c r="J718" s="58"/>
      <c r="K718" s="58"/>
      <c r="L718" s="58"/>
      <c r="M718" s="58"/>
      <c r="N718" s="58"/>
      <c r="O718" s="58"/>
      <c r="P718" s="58"/>
      <c r="Q718" s="58"/>
      <c r="R718" s="58"/>
    </row>
    <row r="719" spans="1:18" x14ac:dyDescent="0.25">
      <c r="A719" s="58" t="s">
        <v>10</v>
      </c>
      <c r="B719" s="58">
        <v>137795</v>
      </c>
      <c r="C719" s="58" t="s">
        <v>2579</v>
      </c>
      <c r="D719" s="58"/>
      <c r="E719" s="58" t="s">
        <v>2692</v>
      </c>
      <c r="F719" s="58"/>
      <c r="G719" s="58"/>
      <c r="H719" s="58"/>
      <c r="I719" s="58"/>
      <c r="J719" s="58"/>
      <c r="K719" s="58"/>
      <c r="L719" s="58"/>
      <c r="M719" s="58"/>
      <c r="N719" s="58"/>
      <c r="O719" s="58"/>
      <c r="P719" s="58"/>
      <c r="Q719" s="58"/>
      <c r="R719" s="58"/>
    </row>
    <row r="720" spans="1:18" x14ac:dyDescent="0.25">
      <c r="A720" s="58" t="s">
        <v>10</v>
      </c>
      <c r="B720" s="58">
        <v>137824</v>
      </c>
      <c r="C720" s="58" t="s">
        <v>2579</v>
      </c>
      <c r="D720" s="58"/>
      <c r="E720" s="58" t="s">
        <v>2692</v>
      </c>
      <c r="F720" s="58"/>
      <c r="G720" s="58"/>
      <c r="H720" s="58"/>
      <c r="I720" s="58"/>
      <c r="J720" s="58"/>
      <c r="K720" s="58"/>
      <c r="L720" s="58"/>
      <c r="M720" s="58"/>
      <c r="N720" s="58"/>
      <c r="O720" s="58"/>
      <c r="P720" s="58"/>
      <c r="Q720" s="58"/>
      <c r="R720" s="58"/>
    </row>
    <row r="721" spans="1:18" x14ac:dyDescent="0.25">
      <c r="A721" s="58" t="s">
        <v>10</v>
      </c>
      <c r="B721" s="58">
        <v>137825</v>
      </c>
      <c r="C721" s="58" t="s">
        <v>2579</v>
      </c>
      <c r="D721" s="58"/>
      <c r="E721" s="58" t="s">
        <v>2692</v>
      </c>
      <c r="F721" s="58"/>
      <c r="G721" s="58"/>
      <c r="H721" s="58"/>
      <c r="I721" s="58"/>
      <c r="J721" s="58"/>
      <c r="K721" s="58"/>
      <c r="L721" s="58"/>
      <c r="M721" s="58"/>
      <c r="N721" s="58"/>
      <c r="O721" s="58"/>
      <c r="P721" s="58"/>
      <c r="Q721" s="58"/>
      <c r="R721" s="58"/>
    </row>
    <row r="722" spans="1:18" x14ac:dyDescent="0.25">
      <c r="A722" s="58" t="s">
        <v>10</v>
      </c>
      <c r="B722" s="58">
        <v>137826</v>
      </c>
      <c r="C722" s="58" t="s">
        <v>2579</v>
      </c>
      <c r="D722" s="58"/>
      <c r="E722" s="58" t="s">
        <v>2692</v>
      </c>
      <c r="F722" s="58"/>
      <c r="G722" s="58"/>
      <c r="H722" s="58"/>
      <c r="I722" s="58"/>
      <c r="J722" s="58"/>
      <c r="K722" s="58"/>
      <c r="L722" s="58"/>
      <c r="M722" s="58"/>
      <c r="N722" s="58"/>
      <c r="O722" s="58"/>
      <c r="P722" s="58"/>
      <c r="Q722" s="58"/>
      <c r="R722" s="58"/>
    </row>
    <row r="723" spans="1:18" x14ac:dyDescent="0.25">
      <c r="A723" s="58" t="s">
        <v>10</v>
      </c>
      <c r="B723" s="58">
        <v>137827</v>
      </c>
      <c r="C723" s="58" t="s">
        <v>2579</v>
      </c>
      <c r="D723" s="58"/>
      <c r="E723" s="58" t="s">
        <v>2692</v>
      </c>
      <c r="F723" s="58"/>
      <c r="G723" s="58"/>
      <c r="H723" s="58"/>
      <c r="I723" s="58"/>
      <c r="J723" s="58"/>
      <c r="K723" s="58"/>
      <c r="L723" s="58"/>
      <c r="M723" s="58"/>
      <c r="N723" s="58"/>
      <c r="O723" s="58"/>
      <c r="P723" s="58"/>
      <c r="Q723" s="58"/>
      <c r="R723" s="58"/>
    </row>
    <row r="724" spans="1:18" x14ac:dyDescent="0.25">
      <c r="A724" s="58" t="s">
        <v>10</v>
      </c>
      <c r="B724" s="58">
        <v>137828</v>
      </c>
      <c r="C724" s="58" t="s">
        <v>2579</v>
      </c>
      <c r="D724" s="58"/>
      <c r="E724" s="58" t="s">
        <v>2692</v>
      </c>
      <c r="F724" s="58"/>
      <c r="G724" s="58"/>
      <c r="H724" s="58"/>
      <c r="I724" s="58"/>
      <c r="J724" s="58"/>
      <c r="K724" s="58"/>
      <c r="L724" s="58"/>
      <c r="M724" s="58"/>
      <c r="N724" s="58"/>
      <c r="O724" s="58"/>
      <c r="P724" s="58"/>
      <c r="Q724" s="58"/>
      <c r="R724" s="58"/>
    </row>
    <row r="725" spans="1:18" x14ac:dyDescent="0.25">
      <c r="A725" s="58" t="s">
        <v>10</v>
      </c>
      <c r="B725" s="58">
        <v>137829</v>
      </c>
      <c r="C725" s="58" t="s">
        <v>2579</v>
      </c>
      <c r="D725" s="58"/>
      <c r="E725" s="58" t="s">
        <v>2692</v>
      </c>
      <c r="F725" s="58"/>
      <c r="G725" s="58"/>
      <c r="H725" s="58"/>
      <c r="I725" s="58"/>
      <c r="J725" s="58"/>
      <c r="K725" s="58"/>
      <c r="L725" s="58"/>
      <c r="M725" s="58"/>
      <c r="N725" s="58"/>
      <c r="O725" s="58"/>
      <c r="P725" s="58"/>
      <c r="Q725" s="58"/>
      <c r="R725" s="58"/>
    </row>
    <row r="726" spans="1:18" x14ac:dyDescent="0.25">
      <c r="A726" s="58" t="s">
        <v>10</v>
      </c>
      <c r="B726" s="58">
        <v>137830</v>
      </c>
      <c r="C726" s="58" t="s">
        <v>2579</v>
      </c>
      <c r="D726" s="58"/>
      <c r="E726" s="58" t="s">
        <v>2692</v>
      </c>
      <c r="F726" s="58"/>
      <c r="G726" s="58"/>
      <c r="H726" s="58"/>
      <c r="I726" s="58"/>
      <c r="J726" s="58"/>
      <c r="K726" s="58"/>
      <c r="L726" s="58"/>
      <c r="M726" s="58"/>
      <c r="N726" s="58"/>
      <c r="O726" s="58"/>
      <c r="P726" s="58"/>
      <c r="Q726" s="58"/>
      <c r="R726" s="58"/>
    </row>
    <row r="727" spans="1:18" x14ac:dyDescent="0.25">
      <c r="A727" s="58" t="s">
        <v>10</v>
      </c>
      <c r="B727" s="58">
        <v>137831</v>
      </c>
      <c r="C727" s="58" t="s">
        <v>2579</v>
      </c>
      <c r="D727" s="58"/>
      <c r="E727" s="58" t="s">
        <v>2692</v>
      </c>
      <c r="F727" s="58"/>
      <c r="G727" s="58"/>
      <c r="H727" s="58"/>
      <c r="I727" s="58"/>
      <c r="J727" s="58"/>
      <c r="K727" s="58"/>
      <c r="L727" s="58"/>
      <c r="M727" s="58"/>
      <c r="N727" s="58"/>
      <c r="O727" s="58"/>
      <c r="P727" s="58"/>
      <c r="Q727" s="58"/>
      <c r="R727" s="58"/>
    </row>
    <row r="728" spans="1:18" x14ac:dyDescent="0.25">
      <c r="A728" s="58" t="s">
        <v>10</v>
      </c>
      <c r="B728" s="58">
        <v>137832</v>
      </c>
      <c r="C728" s="58" t="s">
        <v>2579</v>
      </c>
      <c r="D728" s="58"/>
      <c r="E728" s="58" t="s">
        <v>2692</v>
      </c>
      <c r="F728" s="58"/>
      <c r="G728" s="58"/>
      <c r="H728" s="58"/>
      <c r="I728" s="58"/>
      <c r="J728" s="58"/>
      <c r="K728" s="58"/>
      <c r="L728" s="58"/>
      <c r="M728" s="58"/>
      <c r="N728" s="58"/>
      <c r="O728" s="58"/>
      <c r="P728" s="58"/>
      <c r="Q728" s="58"/>
      <c r="R728" s="58"/>
    </row>
    <row r="729" spans="1:18" x14ac:dyDescent="0.25">
      <c r="A729" s="58" t="s">
        <v>10</v>
      </c>
      <c r="B729" s="58">
        <v>137833</v>
      </c>
      <c r="C729" s="58" t="s">
        <v>2579</v>
      </c>
      <c r="D729" s="58"/>
      <c r="E729" s="58" t="s">
        <v>2692</v>
      </c>
      <c r="F729" s="58"/>
      <c r="G729" s="58"/>
      <c r="H729" s="58"/>
      <c r="I729" s="58"/>
      <c r="J729" s="58"/>
      <c r="K729" s="58"/>
      <c r="L729" s="58"/>
      <c r="M729" s="58"/>
      <c r="N729" s="58"/>
      <c r="O729" s="58"/>
      <c r="P729" s="58"/>
      <c r="Q729" s="58"/>
      <c r="R729" s="58"/>
    </row>
    <row r="730" spans="1:18" x14ac:dyDescent="0.25">
      <c r="A730" s="58" t="s">
        <v>10</v>
      </c>
      <c r="B730" s="58">
        <v>137834</v>
      </c>
      <c r="C730" s="58" t="s">
        <v>2579</v>
      </c>
      <c r="D730" s="58"/>
      <c r="E730" s="58" t="s">
        <v>2692</v>
      </c>
      <c r="F730" s="58"/>
      <c r="G730" s="58"/>
      <c r="H730" s="58"/>
      <c r="I730" s="58"/>
      <c r="J730" s="58"/>
      <c r="K730" s="58"/>
      <c r="L730" s="58"/>
      <c r="M730" s="58"/>
      <c r="N730" s="58"/>
      <c r="O730" s="58"/>
      <c r="P730" s="58"/>
      <c r="Q730" s="58"/>
      <c r="R730" s="58"/>
    </row>
    <row r="731" spans="1:18" x14ac:dyDescent="0.25">
      <c r="A731" s="58" t="s">
        <v>10</v>
      </c>
      <c r="B731" s="58">
        <v>137835</v>
      </c>
      <c r="C731" s="58" t="s">
        <v>2579</v>
      </c>
      <c r="D731" s="58"/>
      <c r="E731" s="58" t="s">
        <v>2692</v>
      </c>
      <c r="F731" s="58"/>
      <c r="G731" s="58"/>
      <c r="H731" s="58"/>
      <c r="I731" s="58"/>
      <c r="J731" s="58"/>
      <c r="K731" s="58"/>
      <c r="L731" s="58"/>
      <c r="M731" s="58"/>
      <c r="N731" s="58"/>
      <c r="O731" s="58"/>
      <c r="P731" s="58"/>
      <c r="Q731" s="58"/>
      <c r="R731" s="58"/>
    </row>
    <row r="732" spans="1:18" x14ac:dyDescent="0.25">
      <c r="A732" s="58" t="s">
        <v>10</v>
      </c>
      <c r="B732" s="58">
        <v>137836</v>
      </c>
      <c r="C732" s="58" t="s">
        <v>2579</v>
      </c>
      <c r="D732" s="58"/>
      <c r="E732" s="58" t="s">
        <v>2692</v>
      </c>
      <c r="F732" s="58"/>
      <c r="G732" s="58"/>
      <c r="H732" s="58"/>
      <c r="I732" s="58"/>
      <c r="J732" s="58"/>
      <c r="K732" s="58"/>
      <c r="L732" s="58"/>
      <c r="M732" s="58"/>
      <c r="N732" s="58"/>
      <c r="O732" s="58"/>
      <c r="P732" s="58"/>
      <c r="Q732" s="58"/>
      <c r="R732" s="58"/>
    </row>
    <row r="733" spans="1:18" x14ac:dyDescent="0.25">
      <c r="A733" s="58" t="s">
        <v>10</v>
      </c>
      <c r="B733" s="58">
        <v>137837</v>
      </c>
      <c r="C733" s="58" t="s">
        <v>2579</v>
      </c>
      <c r="D733" s="58"/>
      <c r="E733" s="58" t="s">
        <v>2692</v>
      </c>
      <c r="F733" s="58"/>
      <c r="G733" s="58"/>
      <c r="H733" s="58"/>
      <c r="I733" s="58"/>
      <c r="J733" s="58"/>
      <c r="K733" s="58"/>
      <c r="L733" s="58"/>
      <c r="M733" s="58"/>
      <c r="N733" s="58"/>
      <c r="O733" s="58"/>
      <c r="P733" s="58"/>
      <c r="Q733" s="58"/>
      <c r="R733" s="58"/>
    </row>
    <row r="734" spans="1:18" x14ac:dyDescent="0.25">
      <c r="A734" s="58" t="s">
        <v>10</v>
      </c>
      <c r="B734" s="58">
        <v>137838</v>
      </c>
      <c r="C734" s="58" t="s">
        <v>2579</v>
      </c>
      <c r="D734" s="58"/>
      <c r="E734" s="58" t="s">
        <v>2692</v>
      </c>
      <c r="F734" s="58"/>
      <c r="G734" s="58"/>
      <c r="H734" s="58"/>
      <c r="I734" s="58"/>
      <c r="J734" s="58"/>
      <c r="K734" s="58"/>
      <c r="L734" s="58"/>
      <c r="M734" s="58"/>
      <c r="N734" s="58"/>
      <c r="O734" s="58"/>
      <c r="P734" s="58"/>
      <c r="Q734" s="58"/>
      <c r="R734" s="58"/>
    </row>
    <row r="735" spans="1:18" ht="30" x14ac:dyDescent="0.25">
      <c r="A735" s="58" t="s">
        <v>10</v>
      </c>
      <c r="B735" s="58">
        <v>137849</v>
      </c>
      <c r="C735" s="58">
        <v>3790</v>
      </c>
      <c r="D735" s="58" t="s">
        <v>2614</v>
      </c>
      <c r="E735" s="58">
        <v>3790</v>
      </c>
      <c r="F735" s="58"/>
      <c r="G735" s="58"/>
      <c r="H735" s="58"/>
      <c r="I735" s="58"/>
      <c r="J735" s="58"/>
      <c r="K735" s="58"/>
      <c r="L735" s="58"/>
      <c r="M735" s="58"/>
      <c r="N735" s="58"/>
      <c r="O735" s="58"/>
      <c r="P735" s="58"/>
      <c r="Q735" s="58"/>
      <c r="R735" s="58"/>
    </row>
    <row r="736" spans="1:18" x14ac:dyDescent="0.25">
      <c r="A736" s="58" t="s">
        <v>10</v>
      </c>
      <c r="B736" s="58">
        <v>137850</v>
      </c>
      <c r="C736" s="58" t="s">
        <v>2579</v>
      </c>
      <c r="D736" s="58"/>
      <c r="E736" s="58" t="s">
        <v>2692</v>
      </c>
      <c r="F736" s="58"/>
      <c r="G736" s="58"/>
      <c r="H736" s="58"/>
      <c r="I736" s="58"/>
      <c r="J736" s="58"/>
      <c r="K736" s="58"/>
      <c r="L736" s="58"/>
      <c r="M736" s="58"/>
      <c r="N736" s="58"/>
      <c r="O736" s="58"/>
      <c r="P736" s="58"/>
      <c r="Q736" s="58"/>
      <c r="R736" s="58"/>
    </row>
    <row r="737" spans="1:18" ht="30" x14ac:dyDescent="0.25">
      <c r="A737" s="58" t="s">
        <v>10</v>
      </c>
      <c r="B737" s="58">
        <v>137851</v>
      </c>
      <c r="C737" s="58">
        <v>4190</v>
      </c>
      <c r="D737" s="58" t="s">
        <v>2615</v>
      </c>
      <c r="E737" s="58">
        <v>4190</v>
      </c>
      <c r="F737" s="58"/>
      <c r="G737" s="58"/>
      <c r="H737" s="58"/>
      <c r="I737" s="58"/>
      <c r="J737" s="58"/>
      <c r="K737" s="58"/>
      <c r="L737" s="58"/>
      <c r="M737" s="58"/>
      <c r="N737" s="58"/>
      <c r="O737" s="58"/>
      <c r="P737" s="58"/>
      <c r="Q737" s="58"/>
      <c r="R737" s="58"/>
    </row>
    <row r="738" spans="1:18" x14ac:dyDescent="0.25">
      <c r="A738" s="58" t="s">
        <v>10</v>
      </c>
      <c r="B738" s="58">
        <v>137852</v>
      </c>
      <c r="C738" s="58" t="s">
        <v>2579</v>
      </c>
      <c r="D738" s="58"/>
      <c r="E738" s="58" t="s">
        <v>2692</v>
      </c>
      <c r="F738" s="58"/>
      <c r="G738" s="58"/>
      <c r="H738" s="58"/>
      <c r="I738" s="58"/>
      <c r="J738" s="58"/>
      <c r="K738" s="58"/>
      <c r="L738" s="58"/>
      <c r="M738" s="58"/>
      <c r="N738" s="58"/>
      <c r="O738" s="58"/>
      <c r="P738" s="58"/>
      <c r="Q738" s="58"/>
      <c r="R738" s="58"/>
    </row>
    <row r="739" spans="1:18" ht="30" x14ac:dyDescent="0.25">
      <c r="A739" s="58" t="s">
        <v>10</v>
      </c>
      <c r="B739" s="58">
        <v>137853</v>
      </c>
      <c r="C739" s="58">
        <v>4390</v>
      </c>
      <c r="D739" s="58" t="s">
        <v>2614</v>
      </c>
      <c r="E739" s="58">
        <v>3790</v>
      </c>
      <c r="F739" s="58"/>
      <c r="G739" s="58"/>
      <c r="H739" s="58"/>
      <c r="I739" s="58"/>
      <c r="J739" s="58"/>
      <c r="K739" s="58"/>
      <c r="L739" s="58"/>
      <c r="M739" s="58"/>
      <c r="N739" s="58"/>
      <c r="O739" s="58"/>
      <c r="P739" s="58"/>
      <c r="Q739" s="58"/>
      <c r="R739" s="58"/>
    </row>
    <row r="740" spans="1:18" x14ac:dyDescent="0.25">
      <c r="A740" s="58" t="s">
        <v>10</v>
      </c>
      <c r="B740" s="58">
        <v>137854</v>
      </c>
      <c r="C740" s="58" t="s">
        <v>2579</v>
      </c>
      <c r="D740" s="58"/>
      <c r="E740" s="58" t="s">
        <v>2692</v>
      </c>
      <c r="F740" s="58"/>
      <c r="G740" s="58"/>
      <c r="H740" s="58"/>
      <c r="I740" s="58"/>
      <c r="J740" s="58"/>
      <c r="K740" s="58"/>
      <c r="L740" s="58"/>
      <c r="M740" s="58"/>
      <c r="N740" s="58"/>
      <c r="O740" s="58"/>
      <c r="P740" s="58"/>
      <c r="Q740" s="58"/>
      <c r="R740" s="58"/>
    </row>
    <row r="741" spans="1:18" ht="30" x14ac:dyDescent="0.25">
      <c r="A741" s="58" t="s">
        <v>10</v>
      </c>
      <c r="B741" s="58">
        <v>137855</v>
      </c>
      <c r="C741" s="58">
        <v>4790</v>
      </c>
      <c r="D741" s="58" t="s">
        <v>2615</v>
      </c>
      <c r="E741" s="58">
        <v>4190</v>
      </c>
      <c r="F741" s="58"/>
      <c r="G741" s="58"/>
      <c r="H741" s="58"/>
      <c r="I741" s="58"/>
      <c r="J741" s="58"/>
      <c r="K741" s="58"/>
      <c r="L741" s="58"/>
      <c r="M741" s="58"/>
      <c r="N741" s="58"/>
      <c r="O741" s="58"/>
      <c r="P741" s="58"/>
      <c r="Q741" s="58"/>
      <c r="R741" s="58"/>
    </row>
    <row r="742" spans="1:18" x14ac:dyDescent="0.25">
      <c r="A742" s="58" t="s">
        <v>10</v>
      </c>
      <c r="B742" s="58">
        <v>137856</v>
      </c>
      <c r="C742" s="58" t="s">
        <v>2579</v>
      </c>
      <c r="D742" s="58"/>
      <c r="E742" s="58" t="s">
        <v>2692</v>
      </c>
      <c r="F742" s="58"/>
      <c r="G742" s="58"/>
      <c r="H742" s="58"/>
      <c r="I742" s="58"/>
      <c r="J742" s="58"/>
      <c r="K742" s="58"/>
      <c r="L742" s="58"/>
      <c r="M742" s="58"/>
      <c r="N742" s="58"/>
      <c r="O742" s="58"/>
      <c r="P742" s="58"/>
      <c r="Q742" s="58"/>
      <c r="R742" s="58"/>
    </row>
    <row r="743" spans="1:18" ht="30" x14ac:dyDescent="0.25">
      <c r="A743" s="58" t="s">
        <v>10</v>
      </c>
      <c r="B743" s="58">
        <v>137858</v>
      </c>
      <c r="C743" s="58">
        <v>3790</v>
      </c>
      <c r="D743" s="58" t="s">
        <v>2631</v>
      </c>
      <c r="E743" s="58">
        <v>3790</v>
      </c>
      <c r="F743" s="58"/>
      <c r="G743" s="58"/>
      <c r="H743" s="58"/>
      <c r="I743" s="58"/>
      <c r="J743" s="58"/>
      <c r="K743" s="58"/>
      <c r="L743" s="58"/>
      <c r="M743" s="58"/>
      <c r="N743" s="58"/>
      <c r="O743" s="58"/>
      <c r="P743" s="58"/>
      <c r="Q743" s="58"/>
      <c r="R743" s="58"/>
    </row>
    <row r="744" spans="1:18" x14ac:dyDescent="0.25">
      <c r="A744" s="58" t="s">
        <v>10</v>
      </c>
      <c r="B744" s="58">
        <v>137859</v>
      </c>
      <c r="C744" s="58" t="s">
        <v>2579</v>
      </c>
      <c r="D744" s="58"/>
      <c r="E744" s="58" t="s">
        <v>2692</v>
      </c>
      <c r="F744" s="58"/>
      <c r="G744" s="58"/>
      <c r="H744" s="58"/>
      <c r="I744" s="58"/>
      <c r="J744" s="58"/>
      <c r="K744" s="58"/>
      <c r="L744" s="58"/>
      <c r="M744" s="58"/>
      <c r="N744" s="58"/>
      <c r="O744" s="58"/>
      <c r="P744" s="58"/>
      <c r="Q744" s="58"/>
      <c r="R744" s="58"/>
    </row>
    <row r="745" spans="1:18" ht="30" x14ac:dyDescent="0.25">
      <c r="A745" s="58" t="s">
        <v>10</v>
      </c>
      <c r="B745" s="58">
        <v>137860</v>
      </c>
      <c r="C745" s="58">
        <v>4590</v>
      </c>
      <c r="D745" s="58" t="s">
        <v>2632</v>
      </c>
      <c r="E745" s="58">
        <v>4590</v>
      </c>
      <c r="F745" s="58"/>
      <c r="G745" s="58"/>
      <c r="H745" s="58"/>
      <c r="I745" s="58"/>
      <c r="J745" s="58"/>
      <c r="K745" s="58"/>
      <c r="L745" s="58"/>
      <c r="M745" s="58"/>
      <c r="N745" s="58"/>
      <c r="O745" s="58"/>
      <c r="P745" s="58"/>
      <c r="Q745" s="58"/>
      <c r="R745" s="58"/>
    </row>
    <row r="746" spans="1:18" x14ac:dyDescent="0.25">
      <c r="A746" s="58" t="s">
        <v>10</v>
      </c>
      <c r="B746" s="58">
        <v>137861</v>
      </c>
      <c r="C746" s="58" t="s">
        <v>2579</v>
      </c>
      <c r="D746" s="58"/>
      <c r="E746" s="58" t="s">
        <v>2692</v>
      </c>
      <c r="F746" s="58"/>
      <c r="G746" s="58"/>
      <c r="H746" s="58"/>
      <c r="I746" s="58"/>
      <c r="J746" s="58"/>
      <c r="K746" s="58"/>
      <c r="L746" s="58"/>
      <c r="M746" s="58"/>
      <c r="N746" s="58"/>
      <c r="O746" s="58"/>
      <c r="P746" s="58"/>
      <c r="Q746" s="58"/>
      <c r="R746" s="58"/>
    </row>
    <row r="747" spans="1:18" ht="30" x14ac:dyDescent="0.25">
      <c r="A747" s="58" t="s">
        <v>10</v>
      </c>
      <c r="B747" s="58">
        <v>137862</v>
      </c>
      <c r="C747" s="58">
        <v>4390</v>
      </c>
      <c r="D747" s="58" t="s">
        <v>2631</v>
      </c>
      <c r="E747" s="58">
        <v>3790</v>
      </c>
      <c r="F747" s="58"/>
      <c r="G747" s="58"/>
      <c r="H747" s="58"/>
      <c r="I747" s="58"/>
      <c r="J747" s="58"/>
      <c r="K747" s="58"/>
      <c r="L747" s="58"/>
      <c r="M747" s="58"/>
      <c r="N747" s="58"/>
      <c r="O747" s="58"/>
      <c r="P747" s="58"/>
      <c r="Q747" s="58"/>
      <c r="R747" s="58"/>
    </row>
    <row r="748" spans="1:18" x14ac:dyDescent="0.25">
      <c r="A748" s="58" t="s">
        <v>10</v>
      </c>
      <c r="B748" s="58">
        <v>137863</v>
      </c>
      <c r="C748" s="58" t="s">
        <v>2579</v>
      </c>
      <c r="D748" s="58"/>
      <c r="E748" s="58" t="s">
        <v>2692</v>
      </c>
      <c r="F748" s="58"/>
      <c r="G748" s="58"/>
      <c r="H748" s="58"/>
      <c r="I748" s="58"/>
      <c r="J748" s="58"/>
      <c r="K748" s="58"/>
      <c r="L748" s="58"/>
      <c r="M748" s="58"/>
      <c r="N748" s="58"/>
      <c r="O748" s="58"/>
      <c r="P748" s="58"/>
      <c r="Q748" s="58"/>
      <c r="R748" s="58"/>
    </row>
    <row r="749" spans="1:18" ht="30" x14ac:dyDescent="0.25">
      <c r="A749" s="58" t="s">
        <v>10</v>
      </c>
      <c r="B749" s="58">
        <v>137864</v>
      </c>
      <c r="C749" s="58">
        <v>5190</v>
      </c>
      <c r="D749" s="58" t="s">
        <v>2632</v>
      </c>
      <c r="E749" s="58">
        <v>4590</v>
      </c>
      <c r="F749" s="58"/>
      <c r="G749" s="58"/>
      <c r="H749" s="58"/>
      <c r="I749" s="58"/>
      <c r="J749" s="58"/>
      <c r="K749" s="58"/>
      <c r="L749" s="58"/>
      <c r="M749" s="58"/>
      <c r="N749" s="58"/>
      <c r="O749" s="58"/>
      <c r="P749" s="58"/>
      <c r="Q749" s="58"/>
      <c r="R749" s="58"/>
    </row>
    <row r="750" spans="1:18" x14ac:dyDescent="0.25">
      <c r="A750" s="58" t="s">
        <v>10</v>
      </c>
      <c r="B750" s="58">
        <v>137865</v>
      </c>
      <c r="C750" s="58" t="s">
        <v>2579</v>
      </c>
      <c r="D750" s="58"/>
      <c r="E750" s="58" t="s">
        <v>2692</v>
      </c>
      <c r="F750" s="58"/>
      <c r="G750" s="58"/>
      <c r="H750" s="58"/>
      <c r="I750" s="58"/>
      <c r="J750" s="58"/>
      <c r="K750" s="58"/>
      <c r="L750" s="58"/>
      <c r="M750" s="58"/>
      <c r="N750" s="58"/>
      <c r="O750" s="58"/>
      <c r="P750" s="58"/>
      <c r="Q750" s="58"/>
      <c r="R750" s="58"/>
    </row>
    <row r="751" spans="1:18" ht="30" x14ac:dyDescent="0.25">
      <c r="A751" s="58" t="s">
        <v>10</v>
      </c>
      <c r="B751" s="58">
        <v>137867</v>
      </c>
      <c r="C751" s="58">
        <v>4390</v>
      </c>
      <c r="D751" s="58" t="s">
        <v>2633</v>
      </c>
      <c r="E751" s="58">
        <v>4390</v>
      </c>
      <c r="F751" s="58"/>
      <c r="G751" s="58"/>
      <c r="H751" s="58"/>
      <c r="I751" s="58"/>
      <c r="J751" s="58"/>
      <c r="K751" s="58"/>
      <c r="L751" s="58"/>
      <c r="M751" s="58"/>
      <c r="N751" s="58"/>
      <c r="O751" s="58"/>
      <c r="P751" s="58"/>
      <c r="Q751" s="58"/>
      <c r="R751" s="58"/>
    </row>
    <row r="752" spans="1:18" x14ac:dyDescent="0.25">
      <c r="A752" s="58" t="s">
        <v>10</v>
      </c>
      <c r="B752" s="58">
        <v>137868</v>
      </c>
      <c r="C752" s="58" t="s">
        <v>2579</v>
      </c>
      <c r="D752" s="58"/>
      <c r="E752" s="58" t="s">
        <v>2692</v>
      </c>
      <c r="F752" s="58"/>
      <c r="G752" s="58"/>
      <c r="H752" s="58"/>
      <c r="I752" s="58"/>
      <c r="J752" s="58"/>
      <c r="K752" s="58"/>
      <c r="L752" s="58"/>
      <c r="M752" s="58"/>
      <c r="N752" s="58"/>
      <c r="O752" s="58"/>
      <c r="P752" s="58"/>
      <c r="Q752" s="58"/>
      <c r="R752" s="58"/>
    </row>
    <row r="753" spans="1:18" ht="30" x14ac:dyDescent="0.25">
      <c r="A753" s="58" t="s">
        <v>10</v>
      </c>
      <c r="B753" s="58">
        <v>137869</v>
      </c>
      <c r="C753" s="58">
        <v>4190</v>
      </c>
      <c r="D753" s="58" t="s">
        <v>2634</v>
      </c>
      <c r="E753" s="58">
        <v>4190</v>
      </c>
      <c r="F753" s="58"/>
      <c r="G753" s="58"/>
      <c r="H753" s="58"/>
      <c r="I753" s="58"/>
      <c r="J753" s="58"/>
      <c r="K753" s="58"/>
      <c r="L753" s="58"/>
      <c r="M753" s="58"/>
      <c r="N753" s="58"/>
      <c r="O753" s="58"/>
      <c r="P753" s="58"/>
      <c r="Q753" s="58"/>
      <c r="R753" s="58"/>
    </row>
    <row r="754" spans="1:18" x14ac:dyDescent="0.25">
      <c r="A754" s="58" t="s">
        <v>10</v>
      </c>
      <c r="B754" s="58">
        <v>137870</v>
      </c>
      <c r="C754" s="58" t="s">
        <v>2579</v>
      </c>
      <c r="D754" s="58"/>
      <c r="E754" s="58" t="s">
        <v>2692</v>
      </c>
      <c r="F754" s="58"/>
      <c r="G754" s="58"/>
      <c r="H754" s="58"/>
      <c r="I754" s="58"/>
      <c r="J754" s="58"/>
      <c r="K754" s="58"/>
      <c r="L754" s="58"/>
      <c r="M754" s="58"/>
      <c r="N754" s="58"/>
      <c r="O754" s="58"/>
      <c r="P754" s="58"/>
      <c r="Q754" s="58"/>
      <c r="R754" s="58"/>
    </row>
    <row r="755" spans="1:18" ht="30" x14ac:dyDescent="0.25">
      <c r="A755" s="58" t="s">
        <v>10</v>
      </c>
      <c r="B755" s="58">
        <v>137871</v>
      </c>
      <c r="C755" s="58">
        <v>4390</v>
      </c>
      <c r="D755" s="58" t="s">
        <v>2633</v>
      </c>
      <c r="E755" s="58">
        <v>4390</v>
      </c>
      <c r="F755" s="58"/>
      <c r="G755" s="58"/>
      <c r="H755" s="58"/>
      <c r="I755" s="58"/>
      <c r="J755" s="58"/>
      <c r="K755" s="58"/>
      <c r="L755" s="58"/>
      <c r="M755" s="58"/>
      <c r="N755" s="58"/>
      <c r="O755" s="58"/>
      <c r="P755" s="58"/>
      <c r="Q755" s="58"/>
      <c r="R755" s="58"/>
    </row>
    <row r="756" spans="1:18" x14ac:dyDescent="0.25">
      <c r="A756" s="58" t="s">
        <v>10</v>
      </c>
      <c r="B756" s="58">
        <v>137872</v>
      </c>
      <c r="C756" s="58" t="s">
        <v>2579</v>
      </c>
      <c r="D756" s="58"/>
      <c r="E756" s="58" t="s">
        <v>2692</v>
      </c>
      <c r="F756" s="58"/>
      <c r="G756" s="58"/>
      <c r="H756" s="58"/>
      <c r="I756" s="58"/>
      <c r="J756" s="58"/>
      <c r="K756" s="58"/>
      <c r="L756" s="58"/>
      <c r="M756" s="58"/>
      <c r="N756" s="58"/>
      <c r="O756" s="58"/>
      <c r="P756" s="58"/>
      <c r="Q756" s="58"/>
      <c r="R756" s="58"/>
    </row>
    <row r="757" spans="1:18" ht="30" x14ac:dyDescent="0.25">
      <c r="A757" s="58" t="s">
        <v>10</v>
      </c>
      <c r="B757" s="58">
        <v>137873</v>
      </c>
      <c r="C757" s="58">
        <v>4790</v>
      </c>
      <c r="D757" s="58" t="s">
        <v>2634</v>
      </c>
      <c r="E757" s="58">
        <v>4190</v>
      </c>
      <c r="F757" s="58"/>
      <c r="G757" s="58"/>
      <c r="H757" s="58"/>
      <c r="I757" s="58"/>
      <c r="J757" s="58"/>
      <c r="K757" s="58"/>
      <c r="L757" s="58"/>
      <c r="M757" s="58"/>
      <c r="N757" s="58"/>
      <c r="O757" s="58"/>
      <c r="P757" s="58"/>
      <c r="Q757" s="58"/>
      <c r="R757" s="58"/>
    </row>
    <row r="758" spans="1:18" x14ac:dyDescent="0.25">
      <c r="A758" s="58" t="s">
        <v>10</v>
      </c>
      <c r="B758" s="58">
        <v>137874</v>
      </c>
      <c r="C758" s="58" t="s">
        <v>2579</v>
      </c>
      <c r="D758" s="58"/>
      <c r="E758" s="58" t="s">
        <v>2692</v>
      </c>
      <c r="F758" s="58"/>
      <c r="G758" s="58"/>
      <c r="H758" s="58"/>
      <c r="I758" s="58"/>
      <c r="J758" s="58"/>
      <c r="K758" s="58"/>
      <c r="L758" s="58"/>
      <c r="M758" s="58"/>
      <c r="N758" s="58"/>
      <c r="O758" s="58"/>
      <c r="P758" s="58"/>
      <c r="Q758" s="58"/>
      <c r="R758" s="58"/>
    </row>
    <row r="759" spans="1:18" ht="30" x14ac:dyDescent="0.25">
      <c r="A759" s="58" t="s">
        <v>10</v>
      </c>
      <c r="B759" s="58">
        <v>137847</v>
      </c>
      <c r="C759" s="58">
        <v>3790</v>
      </c>
      <c r="D759" s="58" t="s">
        <v>2617</v>
      </c>
      <c r="E759" s="58">
        <v>3790</v>
      </c>
      <c r="F759" s="58"/>
      <c r="G759" s="58"/>
      <c r="H759" s="58"/>
      <c r="I759" s="58"/>
      <c r="J759" s="58"/>
      <c r="K759" s="58"/>
      <c r="L759" s="58"/>
      <c r="M759" s="58"/>
      <c r="N759" s="58"/>
      <c r="O759" s="58"/>
      <c r="P759" s="58"/>
      <c r="Q759" s="58"/>
      <c r="R759" s="58"/>
    </row>
    <row r="760" spans="1:18" ht="30" x14ac:dyDescent="0.25">
      <c r="A760" s="58" t="s">
        <v>10</v>
      </c>
      <c r="B760" s="58">
        <v>137841</v>
      </c>
      <c r="C760" s="58">
        <v>4390</v>
      </c>
      <c r="D760" s="58" t="s">
        <v>2617</v>
      </c>
      <c r="E760" s="58">
        <v>3790</v>
      </c>
      <c r="F760" s="58"/>
      <c r="G760" s="58"/>
      <c r="H760" s="58"/>
      <c r="I760" s="58"/>
      <c r="J760" s="58"/>
      <c r="K760" s="58"/>
      <c r="L760" s="58"/>
      <c r="M760" s="58"/>
      <c r="N760" s="58"/>
      <c r="O760" s="58"/>
      <c r="P760" s="58"/>
      <c r="Q760" s="58"/>
      <c r="R760" s="58"/>
    </row>
    <row r="761" spans="1:18" x14ac:dyDescent="0.25">
      <c r="A761" s="58" t="s">
        <v>10</v>
      </c>
      <c r="B761" s="58">
        <v>137840</v>
      </c>
      <c r="C761" s="58" t="s">
        <v>2579</v>
      </c>
      <c r="D761" s="58"/>
      <c r="E761" s="58" t="s">
        <v>2692</v>
      </c>
      <c r="F761" s="58"/>
      <c r="G761" s="58"/>
      <c r="H761" s="58"/>
      <c r="I761" s="58"/>
      <c r="J761" s="58"/>
      <c r="K761" s="58"/>
      <c r="L761" s="58"/>
      <c r="M761" s="58"/>
      <c r="N761" s="58"/>
      <c r="O761" s="58"/>
      <c r="P761" s="58"/>
      <c r="Q761" s="58"/>
      <c r="R761" s="58"/>
    </row>
    <row r="762" spans="1:18" ht="30" x14ac:dyDescent="0.25">
      <c r="A762" s="58" t="s">
        <v>10</v>
      </c>
      <c r="B762" s="58">
        <v>137843</v>
      </c>
      <c r="C762" s="58">
        <v>4490</v>
      </c>
      <c r="D762" s="58" t="s">
        <v>2616</v>
      </c>
      <c r="E762" s="58">
        <v>3890</v>
      </c>
      <c r="F762" s="58"/>
      <c r="G762" s="58"/>
      <c r="H762" s="58"/>
      <c r="I762" s="58"/>
      <c r="J762" s="58"/>
      <c r="K762" s="58"/>
      <c r="L762" s="58"/>
      <c r="M762" s="58"/>
      <c r="N762" s="58"/>
      <c r="O762" s="58"/>
      <c r="P762" s="58"/>
      <c r="Q762" s="58"/>
      <c r="R762" s="58"/>
    </row>
    <row r="763" spans="1:18" x14ac:dyDescent="0.25">
      <c r="A763" s="58" t="s">
        <v>10</v>
      </c>
      <c r="B763" s="58">
        <v>137842</v>
      </c>
      <c r="C763" s="58" t="s">
        <v>2579</v>
      </c>
      <c r="D763" s="58"/>
      <c r="E763" s="58" t="s">
        <v>2692</v>
      </c>
      <c r="F763" s="58"/>
      <c r="G763" s="58"/>
      <c r="H763" s="58"/>
      <c r="I763" s="58"/>
      <c r="J763" s="58"/>
      <c r="K763" s="58"/>
      <c r="L763" s="58"/>
      <c r="M763" s="58"/>
      <c r="N763" s="58"/>
      <c r="O763" s="58"/>
      <c r="P763" s="58"/>
      <c r="Q763" s="58"/>
      <c r="R763" s="58"/>
    </row>
    <row r="764" spans="1:18" x14ac:dyDescent="0.25">
      <c r="A764" s="58" t="s">
        <v>10</v>
      </c>
      <c r="B764" s="58">
        <v>137844</v>
      </c>
      <c r="C764" s="58" t="s">
        <v>2579</v>
      </c>
      <c r="D764" s="58"/>
      <c r="E764" s="58" t="s">
        <v>2692</v>
      </c>
      <c r="F764" s="58"/>
      <c r="G764" s="58"/>
      <c r="H764" s="58"/>
      <c r="I764" s="58"/>
      <c r="J764" s="58"/>
      <c r="K764" s="58"/>
      <c r="L764" s="58"/>
      <c r="M764" s="58"/>
      <c r="N764" s="58"/>
      <c r="O764" s="58"/>
      <c r="P764" s="58"/>
      <c r="Q764" s="58"/>
      <c r="R764" s="58"/>
    </row>
    <row r="765" spans="1:18" ht="30" x14ac:dyDescent="0.25">
      <c r="A765" s="58" t="s">
        <v>10</v>
      </c>
      <c r="B765" s="58">
        <v>137845</v>
      </c>
      <c r="C765" s="58">
        <v>3890</v>
      </c>
      <c r="D765" s="58" t="s">
        <v>2616</v>
      </c>
      <c r="E765" s="58">
        <v>3890</v>
      </c>
      <c r="F765" s="58"/>
      <c r="G765" s="58"/>
      <c r="H765" s="58"/>
      <c r="I765" s="58"/>
      <c r="J765" s="58"/>
      <c r="K765" s="58"/>
      <c r="L765" s="58"/>
      <c r="M765" s="58"/>
      <c r="N765" s="58"/>
      <c r="O765" s="58"/>
      <c r="P765" s="58"/>
      <c r="Q765" s="58"/>
      <c r="R765" s="58"/>
    </row>
    <row r="766" spans="1:18" x14ac:dyDescent="0.25">
      <c r="A766" s="58" t="s">
        <v>10</v>
      </c>
      <c r="B766" s="58">
        <v>137846</v>
      </c>
      <c r="C766" s="58" t="s">
        <v>2579</v>
      </c>
      <c r="D766" s="58"/>
      <c r="E766" s="58" t="s">
        <v>2692</v>
      </c>
      <c r="F766" s="58"/>
      <c r="G766" s="58"/>
      <c r="H766" s="58"/>
      <c r="I766" s="58"/>
      <c r="J766" s="58"/>
      <c r="K766" s="58"/>
      <c r="L766" s="58"/>
      <c r="M766" s="58"/>
      <c r="N766" s="58"/>
      <c r="O766" s="58"/>
      <c r="P766" s="58"/>
      <c r="Q766" s="58"/>
      <c r="R766" s="58"/>
    </row>
    <row r="767" spans="1:18" x14ac:dyDescent="0.25">
      <c r="A767" s="58" t="s">
        <v>10</v>
      </c>
      <c r="B767" s="58">
        <v>137883</v>
      </c>
      <c r="C767" s="58" t="s">
        <v>2579</v>
      </c>
      <c r="D767" s="58"/>
      <c r="E767" s="58" t="s">
        <v>2692</v>
      </c>
      <c r="F767" s="58"/>
      <c r="G767" s="58"/>
      <c r="H767" s="58"/>
      <c r="I767" s="58"/>
      <c r="J767" s="58"/>
      <c r="K767" s="58"/>
      <c r="L767" s="58"/>
      <c r="M767" s="58"/>
      <c r="N767" s="58"/>
      <c r="O767" s="58"/>
      <c r="P767" s="58"/>
      <c r="Q767" s="58"/>
      <c r="R767" s="58"/>
    </row>
    <row r="768" spans="1:18" x14ac:dyDescent="0.25">
      <c r="A768" s="58" t="s">
        <v>10</v>
      </c>
      <c r="B768" s="58">
        <v>137877</v>
      </c>
      <c r="C768" s="58" t="s">
        <v>2579</v>
      </c>
      <c r="D768" s="58"/>
      <c r="E768" s="58" t="s">
        <v>2692</v>
      </c>
      <c r="F768" s="58"/>
      <c r="G768" s="58"/>
      <c r="H768" s="58"/>
      <c r="I768" s="58"/>
      <c r="J768" s="58"/>
      <c r="K768" s="58"/>
      <c r="L768" s="58"/>
      <c r="M768" s="58"/>
      <c r="N768" s="58"/>
      <c r="O768" s="58"/>
      <c r="P768" s="58"/>
      <c r="Q768" s="58"/>
      <c r="R768" s="58"/>
    </row>
    <row r="769" spans="1:18" x14ac:dyDescent="0.25">
      <c r="A769" s="58" t="s">
        <v>10</v>
      </c>
      <c r="B769" s="58">
        <v>137876</v>
      </c>
      <c r="C769" s="58" t="s">
        <v>2579</v>
      </c>
      <c r="D769" s="58"/>
      <c r="E769" s="58" t="s">
        <v>2692</v>
      </c>
      <c r="F769" s="58"/>
      <c r="G769" s="58"/>
      <c r="H769" s="58"/>
      <c r="I769" s="58"/>
      <c r="J769" s="58"/>
      <c r="K769" s="58"/>
      <c r="L769" s="58"/>
      <c r="M769" s="58"/>
      <c r="N769" s="58"/>
      <c r="O769" s="58"/>
      <c r="P769" s="58"/>
      <c r="Q769" s="58"/>
      <c r="R769" s="58"/>
    </row>
    <row r="770" spans="1:18" x14ac:dyDescent="0.25">
      <c r="A770" s="58" t="s">
        <v>10</v>
      </c>
      <c r="B770" s="58">
        <v>137881</v>
      </c>
      <c r="C770" s="58" t="s">
        <v>2579</v>
      </c>
      <c r="D770" s="58"/>
      <c r="E770" s="58" t="s">
        <v>2692</v>
      </c>
      <c r="F770" s="58"/>
      <c r="G770" s="58"/>
      <c r="H770" s="58"/>
      <c r="I770" s="58"/>
      <c r="J770" s="58"/>
      <c r="K770" s="58"/>
      <c r="L770" s="58"/>
      <c r="M770" s="58"/>
      <c r="N770" s="58"/>
      <c r="O770" s="58"/>
      <c r="P770" s="58"/>
      <c r="Q770" s="58"/>
      <c r="R770" s="58"/>
    </row>
    <row r="771" spans="1:18" x14ac:dyDescent="0.25">
      <c r="A771" s="58" t="s">
        <v>10</v>
      </c>
      <c r="B771" s="58">
        <v>137879</v>
      </c>
      <c r="C771" s="58" t="s">
        <v>2579</v>
      </c>
      <c r="D771" s="58"/>
      <c r="E771" s="58" t="s">
        <v>2692</v>
      </c>
      <c r="F771" s="58"/>
      <c r="G771" s="58"/>
      <c r="H771" s="58"/>
      <c r="I771" s="58"/>
      <c r="J771" s="58"/>
      <c r="K771" s="58"/>
      <c r="L771" s="58"/>
      <c r="M771" s="58"/>
      <c r="N771" s="58"/>
      <c r="O771" s="58"/>
      <c r="P771" s="58"/>
      <c r="Q771" s="58"/>
      <c r="R771" s="58"/>
    </row>
    <row r="772" spans="1:18" x14ac:dyDescent="0.25">
      <c r="A772" s="58" t="s">
        <v>10</v>
      </c>
      <c r="B772" s="58">
        <v>137878</v>
      </c>
      <c r="C772" s="58" t="s">
        <v>2579</v>
      </c>
      <c r="D772" s="58"/>
      <c r="E772" s="58" t="s">
        <v>2692</v>
      </c>
      <c r="F772" s="58"/>
      <c r="G772" s="58"/>
      <c r="H772" s="58"/>
      <c r="I772" s="58"/>
      <c r="J772" s="58"/>
      <c r="K772" s="58"/>
      <c r="L772" s="58"/>
      <c r="M772" s="58"/>
      <c r="N772" s="58"/>
      <c r="O772" s="58"/>
      <c r="P772" s="58"/>
      <c r="Q772" s="58"/>
      <c r="R772" s="58"/>
    </row>
    <row r="773" spans="1:18" x14ac:dyDescent="0.25">
      <c r="A773" s="58" t="s">
        <v>10</v>
      </c>
      <c r="B773" s="58">
        <v>137880</v>
      </c>
      <c r="C773" s="58" t="s">
        <v>2579</v>
      </c>
      <c r="D773" s="58"/>
      <c r="E773" s="58" t="s">
        <v>2692</v>
      </c>
      <c r="F773" s="58"/>
      <c r="G773" s="58"/>
      <c r="H773" s="58"/>
      <c r="I773" s="58"/>
      <c r="J773" s="58"/>
      <c r="K773" s="58"/>
      <c r="L773" s="58"/>
      <c r="M773" s="58"/>
      <c r="N773" s="58"/>
      <c r="O773" s="58"/>
      <c r="P773" s="58"/>
      <c r="Q773" s="58"/>
      <c r="R773" s="58"/>
    </row>
    <row r="774" spans="1:18" x14ac:dyDescent="0.25">
      <c r="A774" s="58" t="s">
        <v>10</v>
      </c>
      <c r="B774" s="58">
        <v>137882</v>
      </c>
      <c r="C774" s="58" t="s">
        <v>2579</v>
      </c>
      <c r="D774" s="58"/>
      <c r="E774" s="58" t="s">
        <v>2692</v>
      </c>
      <c r="F774" s="58"/>
      <c r="G774" s="58"/>
      <c r="H774" s="58"/>
      <c r="I774" s="58"/>
      <c r="J774" s="58"/>
      <c r="K774" s="58"/>
      <c r="L774" s="58"/>
      <c r="M774" s="58"/>
      <c r="N774" s="58"/>
      <c r="O774" s="58"/>
      <c r="P774" s="58"/>
      <c r="Q774" s="58"/>
      <c r="R774" s="58"/>
    </row>
    <row r="775" spans="1:18" ht="30" x14ac:dyDescent="0.25">
      <c r="A775" s="58" t="s">
        <v>10</v>
      </c>
      <c r="B775" s="58">
        <v>137885</v>
      </c>
      <c r="C775" s="58">
        <v>4390</v>
      </c>
      <c r="D775" s="58" t="s">
        <v>2626</v>
      </c>
      <c r="E775" s="58">
        <v>4390</v>
      </c>
      <c r="F775" s="58"/>
      <c r="G775" s="58"/>
      <c r="H775" s="58"/>
      <c r="I775" s="58"/>
      <c r="J775" s="58"/>
      <c r="K775" s="58"/>
      <c r="L775" s="58"/>
      <c r="M775" s="58"/>
      <c r="N775" s="58"/>
      <c r="O775" s="58"/>
      <c r="P775" s="58"/>
      <c r="Q775" s="58"/>
      <c r="R775" s="58"/>
    </row>
    <row r="776" spans="1:18" x14ac:dyDescent="0.25">
      <c r="A776" s="58" t="s">
        <v>10</v>
      </c>
      <c r="B776" s="58">
        <v>137886</v>
      </c>
      <c r="C776" s="58" t="s">
        <v>2579</v>
      </c>
      <c r="D776" s="58"/>
      <c r="E776" s="58" t="s">
        <v>2692</v>
      </c>
      <c r="F776" s="58"/>
      <c r="G776" s="58"/>
      <c r="H776" s="58"/>
      <c r="I776" s="58"/>
      <c r="J776" s="58"/>
      <c r="K776" s="58"/>
      <c r="L776" s="58"/>
      <c r="M776" s="58"/>
      <c r="N776" s="58"/>
      <c r="O776" s="58"/>
      <c r="P776" s="58"/>
      <c r="Q776" s="58"/>
      <c r="R776" s="58"/>
    </row>
    <row r="777" spans="1:18" ht="30" x14ac:dyDescent="0.25">
      <c r="A777" s="58" t="s">
        <v>10</v>
      </c>
      <c r="B777" s="58">
        <v>137887</v>
      </c>
      <c r="C777" s="58">
        <v>4990</v>
      </c>
      <c r="D777" s="58" t="s">
        <v>2626</v>
      </c>
      <c r="E777" s="58">
        <v>4390</v>
      </c>
      <c r="F777" s="58"/>
      <c r="G777" s="58"/>
      <c r="H777" s="58"/>
      <c r="I777" s="58"/>
      <c r="J777" s="58"/>
      <c r="K777" s="58"/>
      <c r="L777" s="58"/>
      <c r="M777" s="58"/>
      <c r="N777" s="58"/>
      <c r="O777" s="58"/>
      <c r="P777" s="58"/>
      <c r="Q777" s="58"/>
      <c r="R777" s="58"/>
    </row>
    <row r="778" spans="1:18" x14ac:dyDescent="0.25">
      <c r="A778" s="58" t="s">
        <v>10</v>
      </c>
      <c r="B778" s="58">
        <v>137888</v>
      </c>
      <c r="C778" s="58" t="s">
        <v>2579</v>
      </c>
      <c r="D778" s="58"/>
      <c r="E778" s="58" t="s">
        <v>2692</v>
      </c>
      <c r="F778" s="58"/>
      <c r="G778" s="58"/>
      <c r="H778" s="58"/>
      <c r="I778" s="58"/>
      <c r="J778" s="58"/>
      <c r="K778" s="58"/>
      <c r="L778" s="58"/>
      <c r="M778" s="58"/>
      <c r="N778" s="58"/>
      <c r="O778" s="58"/>
      <c r="P778" s="58"/>
      <c r="Q778" s="58"/>
      <c r="R778" s="58"/>
    </row>
    <row r="779" spans="1:18" ht="30" x14ac:dyDescent="0.25">
      <c r="A779" s="58" t="s">
        <v>10</v>
      </c>
      <c r="B779" s="58">
        <v>137895</v>
      </c>
      <c r="C779" s="58">
        <v>4990</v>
      </c>
      <c r="D779" s="58" t="s">
        <v>2613</v>
      </c>
      <c r="E779" s="58">
        <v>4990</v>
      </c>
      <c r="F779" s="58"/>
      <c r="G779" s="58"/>
      <c r="H779" s="58"/>
      <c r="I779" s="58"/>
      <c r="J779" s="58"/>
      <c r="K779" s="58"/>
      <c r="L779" s="58"/>
      <c r="M779" s="58"/>
      <c r="N779" s="58"/>
      <c r="O779" s="58"/>
      <c r="P779" s="58"/>
      <c r="Q779" s="58"/>
      <c r="R779" s="58"/>
    </row>
    <row r="780" spans="1:18" x14ac:dyDescent="0.25">
      <c r="A780" s="58" t="s">
        <v>10</v>
      </c>
      <c r="B780" s="58">
        <v>137896</v>
      </c>
      <c r="C780" s="58" t="s">
        <v>2579</v>
      </c>
      <c r="D780" s="58"/>
      <c r="E780" s="58" t="s">
        <v>2692</v>
      </c>
      <c r="F780" s="58"/>
      <c r="G780" s="58"/>
      <c r="H780" s="58"/>
      <c r="I780" s="58"/>
      <c r="J780" s="58"/>
      <c r="K780" s="58"/>
      <c r="L780" s="58"/>
      <c r="M780" s="58"/>
      <c r="N780" s="58"/>
      <c r="O780" s="58"/>
      <c r="P780" s="58"/>
      <c r="Q780" s="58"/>
      <c r="R780" s="58"/>
    </row>
    <row r="781" spans="1:18" ht="30" x14ac:dyDescent="0.25">
      <c r="A781" s="58" t="s">
        <v>10</v>
      </c>
      <c r="B781" s="58">
        <v>137897</v>
      </c>
      <c r="C781" s="58">
        <v>5590</v>
      </c>
      <c r="D781" s="58" t="s">
        <v>2613</v>
      </c>
      <c r="E781" s="58">
        <v>4990</v>
      </c>
      <c r="F781" s="58"/>
      <c r="G781" s="58"/>
      <c r="H781" s="58"/>
      <c r="I781" s="58"/>
      <c r="J781" s="58"/>
      <c r="K781" s="58"/>
      <c r="L781" s="58"/>
      <c r="M781" s="58"/>
      <c r="N781" s="58"/>
      <c r="O781" s="58"/>
      <c r="P781" s="58"/>
      <c r="Q781" s="58"/>
      <c r="R781" s="58"/>
    </row>
    <row r="782" spans="1:18" x14ac:dyDescent="0.25">
      <c r="A782" s="58" t="s">
        <v>10</v>
      </c>
      <c r="B782" s="58">
        <v>137898</v>
      </c>
      <c r="C782" s="58" t="s">
        <v>2579</v>
      </c>
      <c r="D782" s="58"/>
      <c r="E782" s="58" t="s">
        <v>2692</v>
      </c>
      <c r="F782" s="58"/>
      <c r="G782" s="58"/>
      <c r="H782" s="58"/>
      <c r="I782" s="58"/>
      <c r="J782" s="58"/>
      <c r="K782" s="58"/>
      <c r="L782" s="58"/>
      <c r="M782" s="58"/>
      <c r="N782" s="58"/>
      <c r="O782" s="58"/>
      <c r="P782" s="58"/>
      <c r="Q782" s="58"/>
      <c r="R782" s="58"/>
    </row>
    <row r="783" spans="1:18" ht="30" x14ac:dyDescent="0.25">
      <c r="A783" s="58" t="s">
        <v>10</v>
      </c>
      <c r="B783" s="58">
        <v>137900</v>
      </c>
      <c r="C783" s="58">
        <v>4690</v>
      </c>
      <c r="D783" s="58" t="s">
        <v>2627</v>
      </c>
      <c r="E783" s="58">
        <v>4690</v>
      </c>
      <c r="F783" s="58"/>
      <c r="G783" s="58"/>
      <c r="H783" s="58"/>
      <c r="I783" s="58"/>
      <c r="J783" s="58"/>
      <c r="K783" s="58"/>
      <c r="L783" s="58"/>
      <c r="M783" s="58"/>
      <c r="N783" s="58"/>
      <c r="O783" s="58"/>
      <c r="P783" s="58"/>
      <c r="Q783" s="58"/>
      <c r="R783" s="58"/>
    </row>
    <row r="784" spans="1:18" x14ac:dyDescent="0.25">
      <c r="A784" s="58" t="s">
        <v>10</v>
      </c>
      <c r="B784" s="58">
        <v>137901</v>
      </c>
      <c r="C784" s="58" t="s">
        <v>2579</v>
      </c>
      <c r="D784" s="58"/>
      <c r="E784" s="58" t="s">
        <v>2692</v>
      </c>
      <c r="F784" s="58"/>
      <c r="G784" s="58"/>
      <c r="H784" s="58"/>
      <c r="I784" s="58"/>
      <c r="J784" s="58"/>
      <c r="K784" s="58"/>
      <c r="L784" s="58"/>
      <c r="M784" s="58"/>
      <c r="N784" s="58"/>
      <c r="O784" s="58"/>
      <c r="P784" s="58"/>
      <c r="Q784" s="58"/>
      <c r="R784" s="58"/>
    </row>
    <row r="785" spans="1:18" ht="30" x14ac:dyDescent="0.25">
      <c r="A785" s="58" t="s">
        <v>10</v>
      </c>
      <c r="B785" s="58">
        <v>137902</v>
      </c>
      <c r="C785" s="58">
        <v>5290</v>
      </c>
      <c r="D785" s="58" t="s">
        <v>2627</v>
      </c>
      <c r="E785" s="58">
        <v>4690</v>
      </c>
      <c r="F785" s="58"/>
      <c r="G785" s="58"/>
      <c r="H785" s="58"/>
      <c r="I785" s="58"/>
      <c r="J785" s="58"/>
      <c r="K785" s="58"/>
      <c r="L785" s="58"/>
      <c r="M785" s="58"/>
      <c r="N785" s="58"/>
      <c r="O785" s="58"/>
      <c r="P785" s="58"/>
      <c r="Q785" s="58"/>
      <c r="R785" s="58"/>
    </row>
    <row r="786" spans="1:18" x14ac:dyDescent="0.25">
      <c r="A786" s="58" t="s">
        <v>10</v>
      </c>
      <c r="B786" s="58">
        <v>137903</v>
      </c>
      <c r="C786" s="58" t="s">
        <v>2579</v>
      </c>
      <c r="D786" s="58"/>
      <c r="E786" s="58" t="s">
        <v>2692</v>
      </c>
      <c r="F786" s="58"/>
      <c r="G786" s="58"/>
      <c r="H786" s="58"/>
      <c r="I786" s="58"/>
      <c r="J786" s="58"/>
      <c r="K786" s="58"/>
      <c r="L786" s="58"/>
      <c r="M786" s="58"/>
      <c r="N786" s="58"/>
      <c r="O786" s="58"/>
      <c r="P786" s="58"/>
      <c r="Q786" s="58"/>
      <c r="R786" s="58"/>
    </row>
    <row r="787" spans="1:18" ht="30" x14ac:dyDescent="0.25">
      <c r="A787" s="58" t="s">
        <v>10</v>
      </c>
      <c r="B787" s="58">
        <v>137905</v>
      </c>
      <c r="C787" s="58">
        <v>4390</v>
      </c>
      <c r="D787" s="58" t="s">
        <v>2628</v>
      </c>
      <c r="E787" s="58">
        <v>4390</v>
      </c>
      <c r="F787" s="58"/>
      <c r="G787" s="58"/>
      <c r="H787" s="58"/>
      <c r="I787" s="58"/>
      <c r="J787" s="58"/>
      <c r="K787" s="58"/>
      <c r="L787" s="58"/>
      <c r="M787" s="58"/>
      <c r="N787" s="58"/>
      <c r="O787" s="58"/>
      <c r="P787" s="58"/>
      <c r="Q787" s="58"/>
      <c r="R787" s="58"/>
    </row>
    <row r="788" spans="1:18" x14ac:dyDescent="0.25">
      <c r="A788" s="58" t="s">
        <v>10</v>
      </c>
      <c r="B788" s="58">
        <v>137906</v>
      </c>
      <c r="C788" s="58" t="s">
        <v>2579</v>
      </c>
      <c r="D788" s="58"/>
      <c r="E788" s="58" t="s">
        <v>2692</v>
      </c>
      <c r="F788" s="58"/>
      <c r="G788" s="58"/>
      <c r="H788" s="58"/>
      <c r="I788" s="58"/>
      <c r="J788" s="58"/>
      <c r="K788" s="58"/>
      <c r="L788" s="58"/>
      <c r="M788" s="58"/>
      <c r="N788" s="58"/>
      <c r="O788" s="58"/>
      <c r="P788" s="58"/>
      <c r="Q788" s="58"/>
      <c r="R788" s="58"/>
    </row>
    <row r="789" spans="1:18" ht="30" x14ac:dyDescent="0.25">
      <c r="A789" s="58" t="s">
        <v>10</v>
      </c>
      <c r="B789" s="58">
        <v>137907</v>
      </c>
      <c r="C789" s="58">
        <v>4990</v>
      </c>
      <c r="D789" s="58" t="s">
        <v>2628</v>
      </c>
      <c r="E789" s="58">
        <v>4390</v>
      </c>
      <c r="F789" s="58"/>
      <c r="G789" s="58"/>
      <c r="H789" s="58"/>
      <c r="I789" s="58"/>
      <c r="J789" s="58"/>
      <c r="K789" s="58"/>
      <c r="L789" s="58"/>
      <c r="M789" s="58"/>
      <c r="N789" s="58"/>
      <c r="O789" s="58"/>
      <c r="P789" s="58"/>
      <c r="Q789" s="58"/>
      <c r="R789" s="58"/>
    </row>
    <row r="790" spans="1:18" x14ac:dyDescent="0.25">
      <c r="A790" s="58" t="s">
        <v>10</v>
      </c>
      <c r="B790" s="58">
        <v>137908</v>
      </c>
      <c r="C790" s="58" t="s">
        <v>2579</v>
      </c>
      <c r="D790" s="58"/>
      <c r="E790" s="58" t="s">
        <v>2692</v>
      </c>
      <c r="F790" s="58"/>
      <c r="G790" s="58"/>
      <c r="H790" s="58"/>
      <c r="I790" s="58"/>
      <c r="J790" s="58"/>
      <c r="K790" s="58"/>
      <c r="L790" s="58"/>
      <c r="M790" s="58"/>
      <c r="N790" s="58"/>
      <c r="O790" s="58"/>
      <c r="P790" s="58"/>
      <c r="Q790" s="58"/>
      <c r="R790" s="58"/>
    </row>
    <row r="791" spans="1:18" ht="30" x14ac:dyDescent="0.25">
      <c r="A791" s="58" t="s">
        <v>10</v>
      </c>
      <c r="B791" s="58">
        <v>137893</v>
      </c>
      <c r="C791" s="58">
        <v>4390</v>
      </c>
      <c r="D791" s="58" t="s">
        <v>2618</v>
      </c>
      <c r="E791" s="58">
        <v>4390</v>
      </c>
      <c r="F791" s="58"/>
      <c r="G791" s="58"/>
      <c r="H791" s="58"/>
      <c r="I791" s="58"/>
      <c r="J791" s="58"/>
      <c r="K791" s="58"/>
      <c r="L791" s="58"/>
      <c r="M791" s="58"/>
      <c r="N791" s="58"/>
      <c r="O791" s="58"/>
      <c r="P791" s="58"/>
      <c r="Q791" s="58"/>
      <c r="R791" s="58"/>
    </row>
    <row r="792" spans="1:18" ht="30" x14ac:dyDescent="0.25">
      <c r="A792" s="58" t="s">
        <v>10</v>
      </c>
      <c r="B792" s="58">
        <v>137891</v>
      </c>
      <c r="C792" s="58">
        <v>4990</v>
      </c>
      <c r="D792" s="58" t="s">
        <v>2618</v>
      </c>
      <c r="E792" s="58">
        <v>4390</v>
      </c>
      <c r="F792" s="58"/>
      <c r="G792" s="58"/>
      <c r="H792" s="58"/>
      <c r="I792" s="58"/>
      <c r="J792" s="58"/>
      <c r="K792" s="58"/>
      <c r="L792" s="58"/>
      <c r="M792" s="58"/>
      <c r="N792" s="58"/>
      <c r="O792" s="58"/>
      <c r="P792" s="58"/>
      <c r="Q792" s="58"/>
      <c r="R792" s="58"/>
    </row>
    <row r="793" spans="1:18" x14ac:dyDescent="0.25">
      <c r="A793" s="58" t="s">
        <v>10</v>
      </c>
      <c r="B793" s="58">
        <v>137890</v>
      </c>
      <c r="C793" s="58" t="s">
        <v>2579</v>
      </c>
      <c r="D793" s="58"/>
      <c r="E793" s="58" t="s">
        <v>2692</v>
      </c>
      <c r="F793" s="58"/>
      <c r="G793" s="58"/>
      <c r="H793" s="58"/>
      <c r="I793" s="58"/>
      <c r="J793" s="58"/>
      <c r="K793" s="58"/>
      <c r="L793" s="58"/>
      <c r="M793" s="58"/>
      <c r="N793" s="58"/>
      <c r="O793" s="58"/>
      <c r="P793" s="58"/>
      <c r="Q793" s="58"/>
      <c r="R793" s="58"/>
    </row>
    <row r="794" spans="1:18" x14ac:dyDescent="0.25">
      <c r="A794" s="58" t="s">
        <v>10</v>
      </c>
      <c r="B794" s="58">
        <v>137892</v>
      </c>
      <c r="C794" s="58" t="s">
        <v>2579</v>
      </c>
      <c r="D794" s="58"/>
      <c r="E794" s="58" t="s">
        <v>2692</v>
      </c>
      <c r="F794" s="58"/>
      <c r="G794" s="58"/>
      <c r="H794" s="58"/>
      <c r="I794" s="58"/>
      <c r="J794" s="58"/>
      <c r="K794" s="58"/>
      <c r="L794" s="58"/>
      <c r="M794" s="58"/>
      <c r="N794" s="58"/>
      <c r="O794" s="58"/>
      <c r="P794" s="58"/>
      <c r="Q794" s="58"/>
      <c r="R794" s="58"/>
    </row>
    <row r="795" spans="1:18" ht="30" x14ac:dyDescent="0.25">
      <c r="A795" s="58" t="s">
        <v>10</v>
      </c>
      <c r="B795" s="58">
        <v>137947</v>
      </c>
      <c r="C795" s="58">
        <v>4690</v>
      </c>
      <c r="D795" s="58" t="s">
        <v>2611</v>
      </c>
      <c r="E795" s="58">
        <v>4690</v>
      </c>
      <c r="F795" s="58"/>
      <c r="G795" s="58"/>
      <c r="H795" s="58"/>
      <c r="I795" s="58"/>
      <c r="J795" s="58"/>
      <c r="K795" s="58"/>
      <c r="L795" s="58"/>
      <c r="M795" s="58"/>
      <c r="N795" s="58"/>
      <c r="O795" s="58"/>
      <c r="P795" s="58"/>
      <c r="Q795" s="58"/>
      <c r="R795" s="58"/>
    </row>
    <row r="796" spans="1:18" x14ac:dyDescent="0.25">
      <c r="A796" s="58" t="s">
        <v>10</v>
      </c>
      <c r="B796" s="58">
        <v>137948</v>
      </c>
      <c r="C796" s="58" t="s">
        <v>2579</v>
      </c>
      <c r="D796" s="58"/>
      <c r="E796" s="58" t="s">
        <v>2692</v>
      </c>
      <c r="F796" s="58"/>
      <c r="G796" s="58"/>
      <c r="H796" s="58"/>
      <c r="I796" s="58"/>
      <c r="J796" s="58"/>
      <c r="K796" s="58"/>
      <c r="L796" s="58"/>
      <c r="M796" s="58"/>
      <c r="N796" s="58"/>
      <c r="O796" s="58"/>
      <c r="P796" s="58"/>
      <c r="Q796" s="58"/>
      <c r="R796" s="58"/>
    </row>
    <row r="797" spans="1:18" ht="30" x14ac:dyDescent="0.25">
      <c r="A797" s="58" t="s">
        <v>10</v>
      </c>
      <c r="B797" s="58">
        <v>137949</v>
      </c>
      <c r="C797" s="58">
        <v>5290</v>
      </c>
      <c r="D797" s="58" t="s">
        <v>2611</v>
      </c>
      <c r="E797" s="58">
        <v>4690</v>
      </c>
      <c r="F797" s="58"/>
      <c r="G797" s="58"/>
      <c r="H797" s="58"/>
      <c r="I797" s="58"/>
      <c r="J797" s="58"/>
      <c r="K797" s="58"/>
      <c r="L797" s="58"/>
      <c r="M797" s="58"/>
      <c r="N797" s="58"/>
      <c r="O797" s="58"/>
      <c r="P797" s="58"/>
      <c r="Q797" s="58"/>
      <c r="R797" s="58"/>
    </row>
    <row r="798" spans="1:18" x14ac:dyDescent="0.25">
      <c r="A798" s="58" t="s">
        <v>10</v>
      </c>
      <c r="B798" s="58">
        <v>137950</v>
      </c>
      <c r="C798" s="58" t="s">
        <v>2579</v>
      </c>
      <c r="D798" s="58"/>
      <c r="E798" s="58" t="s">
        <v>2692</v>
      </c>
      <c r="F798" s="58"/>
      <c r="G798" s="58"/>
      <c r="H798" s="58"/>
      <c r="I798" s="58"/>
      <c r="J798" s="58"/>
      <c r="K798" s="58"/>
      <c r="L798" s="58"/>
      <c r="M798" s="58"/>
      <c r="N798" s="58"/>
      <c r="O798" s="58"/>
      <c r="P798" s="58"/>
      <c r="Q798" s="58"/>
      <c r="R798" s="58"/>
    </row>
    <row r="799" spans="1:18" ht="30" x14ac:dyDescent="0.25">
      <c r="A799" s="58" t="s">
        <v>10</v>
      </c>
      <c r="B799" s="58">
        <v>137910</v>
      </c>
      <c r="C799" s="58">
        <v>3990</v>
      </c>
      <c r="D799" s="58" t="s">
        <v>2619</v>
      </c>
      <c r="E799" s="58">
        <v>3990</v>
      </c>
      <c r="F799" s="58"/>
      <c r="G799" s="58"/>
      <c r="H799" s="58"/>
      <c r="I799" s="58"/>
      <c r="J799" s="58"/>
      <c r="K799" s="58"/>
      <c r="L799" s="58"/>
      <c r="M799" s="58"/>
      <c r="N799" s="58"/>
      <c r="O799" s="58"/>
      <c r="P799" s="58"/>
      <c r="Q799" s="58"/>
      <c r="R799" s="58"/>
    </row>
    <row r="800" spans="1:18" x14ac:dyDescent="0.25">
      <c r="A800" s="58" t="s">
        <v>10</v>
      </c>
      <c r="B800" s="58">
        <v>137911</v>
      </c>
      <c r="C800" s="58" t="s">
        <v>2579</v>
      </c>
      <c r="D800" s="58"/>
      <c r="E800" s="58" t="s">
        <v>2692</v>
      </c>
      <c r="F800" s="58"/>
      <c r="G800" s="58"/>
      <c r="H800" s="58"/>
      <c r="I800" s="58"/>
      <c r="J800" s="58"/>
      <c r="K800" s="58"/>
      <c r="L800" s="58"/>
      <c r="M800" s="58"/>
      <c r="N800" s="58"/>
      <c r="O800" s="58"/>
      <c r="P800" s="58"/>
      <c r="Q800" s="58"/>
      <c r="R800" s="58"/>
    </row>
    <row r="801" spans="1:18" ht="30" x14ac:dyDescent="0.25">
      <c r="A801" s="58" t="s">
        <v>10</v>
      </c>
      <c r="B801" s="58">
        <v>137912</v>
      </c>
      <c r="C801" s="58">
        <v>4590</v>
      </c>
      <c r="D801" s="58" t="s">
        <v>2620</v>
      </c>
      <c r="E801" s="58">
        <v>4590</v>
      </c>
      <c r="F801" s="58"/>
      <c r="G801" s="58"/>
      <c r="H801" s="58"/>
      <c r="I801" s="58"/>
      <c r="J801" s="58"/>
      <c r="K801" s="58"/>
      <c r="L801" s="58"/>
      <c r="M801" s="58"/>
      <c r="N801" s="58"/>
      <c r="O801" s="58"/>
      <c r="P801" s="58"/>
      <c r="Q801" s="58"/>
      <c r="R801" s="58"/>
    </row>
    <row r="802" spans="1:18" x14ac:dyDescent="0.25">
      <c r="A802" s="58" t="s">
        <v>10</v>
      </c>
      <c r="B802" s="58">
        <v>137913</v>
      </c>
      <c r="C802" s="58" t="s">
        <v>2579</v>
      </c>
      <c r="D802" s="58"/>
      <c r="E802" s="58" t="s">
        <v>2692</v>
      </c>
      <c r="F802" s="58"/>
      <c r="G802" s="58"/>
      <c r="H802" s="58"/>
      <c r="I802" s="58"/>
      <c r="J802" s="58"/>
      <c r="K802" s="58"/>
      <c r="L802" s="58"/>
      <c r="M802" s="58"/>
      <c r="N802" s="58"/>
      <c r="O802" s="58"/>
      <c r="P802" s="58"/>
      <c r="Q802" s="58"/>
      <c r="R802" s="58"/>
    </row>
    <row r="803" spans="1:18" ht="30" x14ac:dyDescent="0.25">
      <c r="A803" s="58" t="s">
        <v>10</v>
      </c>
      <c r="B803" s="58">
        <v>137914</v>
      </c>
      <c r="C803" s="58">
        <v>4590</v>
      </c>
      <c r="D803" s="58" t="s">
        <v>2619</v>
      </c>
      <c r="E803" s="58">
        <v>3990</v>
      </c>
      <c r="F803" s="58"/>
      <c r="G803" s="58"/>
      <c r="H803" s="58"/>
      <c r="I803" s="58"/>
      <c r="J803" s="58"/>
      <c r="K803" s="58"/>
      <c r="L803" s="58"/>
      <c r="M803" s="58"/>
      <c r="N803" s="58"/>
      <c r="O803" s="58"/>
      <c r="P803" s="58"/>
      <c r="Q803" s="58"/>
      <c r="R803" s="58"/>
    </row>
    <row r="804" spans="1:18" x14ac:dyDescent="0.25">
      <c r="A804" s="58" t="s">
        <v>10</v>
      </c>
      <c r="B804" s="58">
        <v>137915</v>
      </c>
      <c r="C804" s="58" t="s">
        <v>2579</v>
      </c>
      <c r="D804" s="58"/>
      <c r="E804" s="58" t="s">
        <v>2692</v>
      </c>
      <c r="F804" s="58"/>
      <c r="G804" s="58"/>
      <c r="H804" s="58"/>
      <c r="I804" s="58"/>
      <c r="J804" s="58"/>
      <c r="K804" s="58"/>
      <c r="L804" s="58"/>
      <c r="M804" s="58"/>
      <c r="N804" s="58"/>
      <c r="O804" s="58"/>
      <c r="P804" s="58"/>
      <c r="Q804" s="58"/>
      <c r="R804" s="58"/>
    </row>
    <row r="805" spans="1:18" ht="30" x14ac:dyDescent="0.25">
      <c r="A805" s="58" t="s">
        <v>10</v>
      </c>
      <c r="B805" s="58">
        <v>137916</v>
      </c>
      <c r="C805" s="58">
        <v>5190</v>
      </c>
      <c r="D805" s="58" t="s">
        <v>2620</v>
      </c>
      <c r="E805" s="58">
        <v>4590</v>
      </c>
      <c r="F805" s="58"/>
      <c r="G805" s="58"/>
      <c r="H805" s="58"/>
      <c r="I805" s="58"/>
      <c r="J805" s="58"/>
      <c r="K805" s="58"/>
      <c r="L805" s="58"/>
      <c r="M805" s="58"/>
      <c r="N805" s="58"/>
      <c r="O805" s="58"/>
      <c r="P805" s="58"/>
      <c r="Q805" s="58"/>
      <c r="R805" s="58"/>
    </row>
    <row r="806" spans="1:18" x14ac:dyDescent="0.25">
      <c r="A806" s="58" t="s">
        <v>10</v>
      </c>
      <c r="B806" s="58">
        <v>137917</v>
      </c>
      <c r="C806" s="58" t="s">
        <v>2579</v>
      </c>
      <c r="D806" s="58"/>
      <c r="E806" s="58" t="s">
        <v>2692</v>
      </c>
      <c r="F806" s="58"/>
      <c r="G806" s="58"/>
      <c r="H806" s="58"/>
      <c r="I806" s="58"/>
      <c r="J806" s="58"/>
      <c r="K806" s="58"/>
      <c r="L806" s="58"/>
      <c r="M806" s="58"/>
      <c r="N806" s="58"/>
      <c r="O806" s="58"/>
      <c r="P806" s="58"/>
      <c r="Q806" s="58"/>
      <c r="R806" s="58"/>
    </row>
    <row r="807" spans="1:18" ht="30" x14ac:dyDescent="0.25">
      <c r="A807" s="58" t="s">
        <v>10</v>
      </c>
      <c r="B807" s="58">
        <v>137919</v>
      </c>
      <c r="C807" s="58">
        <v>4390</v>
      </c>
      <c r="D807" s="58" t="s">
        <v>2621</v>
      </c>
      <c r="E807" s="58">
        <v>4390</v>
      </c>
      <c r="F807" s="58"/>
      <c r="G807" s="58"/>
      <c r="H807" s="58"/>
      <c r="I807" s="58"/>
      <c r="J807" s="58"/>
      <c r="K807" s="58"/>
      <c r="L807" s="58"/>
      <c r="M807" s="58"/>
      <c r="N807" s="58"/>
      <c r="O807" s="58"/>
      <c r="P807" s="58"/>
      <c r="Q807" s="58"/>
      <c r="R807" s="58"/>
    </row>
    <row r="808" spans="1:18" x14ac:dyDescent="0.25">
      <c r="A808" s="58" t="s">
        <v>10</v>
      </c>
      <c r="B808" s="58">
        <v>137920</v>
      </c>
      <c r="C808" s="58" t="s">
        <v>2579</v>
      </c>
      <c r="D808" s="58"/>
      <c r="E808" s="58" t="s">
        <v>2692</v>
      </c>
      <c r="F808" s="58"/>
      <c r="G808" s="58"/>
      <c r="H808" s="58"/>
      <c r="I808" s="58"/>
      <c r="J808" s="58"/>
      <c r="K808" s="58"/>
      <c r="L808" s="58"/>
      <c r="M808" s="58"/>
      <c r="N808" s="58"/>
      <c r="O808" s="58"/>
      <c r="P808" s="58"/>
      <c r="Q808" s="58"/>
      <c r="R808" s="58"/>
    </row>
    <row r="809" spans="1:18" ht="30" x14ac:dyDescent="0.25">
      <c r="A809" s="58" t="s">
        <v>10</v>
      </c>
      <c r="B809" s="58">
        <v>137921</v>
      </c>
      <c r="C809" s="58">
        <v>4390</v>
      </c>
      <c r="D809" s="58" t="s">
        <v>2622</v>
      </c>
      <c r="E809" s="58">
        <v>4390</v>
      </c>
      <c r="F809" s="58"/>
      <c r="G809" s="58"/>
      <c r="H809" s="58"/>
      <c r="I809" s="58"/>
      <c r="J809" s="58"/>
      <c r="K809" s="58"/>
      <c r="L809" s="58"/>
      <c r="M809" s="58"/>
      <c r="N809" s="58"/>
      <c r="O809" s="58"/>
      <c r="P809" s="58"/>
      <c r="Q809" s="58"/>
      <c r="R809" s="58"/>
    </row>
    <row r="810" spans="1:18" x14ac:dyDescent="0.25">
      <c r="A810" s="58" t="s">
        <v>10</v>
      </c>
      <c r="B810" s="58">
        <v>137922</v>
      </c>
      <c r="C810" s="58" t="s">
        <v>2579</v>
      </c>
      <c r="D810" s="58"/>
      <c r="E810" s="58" t="s">
        <v>2692</v>
      </c>
      <c r="F810" s="58"/>
      <c r="G810" s="58"/>
      <c r="H810" s="58"/>
      <c r="I810" s="58"/>
      <c r="J810" s="58"/>
      <c r="K810" s="58"/>
      <c r="L810" s="58"/>
      <c r="M810" s="58"/>
      <c r="N810" s="58"/>
      <c r="O810" s="58"/>
      <c r="P810" s="58"/>
      <c r="Q810" s="58"/>
      <c r="R810" s="58"/>
    </row>
    <row r="811" spans="1:18" ht="30" x14ac:dyDescent="0.25">
      <c r="A811" s="58" t="s">
        <v>10</v>
      </c>
      <c r="B811" s="58">
        <v>137923</v>
      </c>
      <c r="C811" s="58">
        <v>4990</v>
      </c>
      <c r="D811" s="58" t="s">
        <v>2621</v>
      </c>
      <c r="E811" s="58">
        <v>4390</v>
      </c>
      <c r="F811" s="58"/>
      <c r="G811" s="58"/>
      <c r="H811" s="58"/>
      <c r="I811" s="58"/>
      <c r="J811" s="58"/>
      <c r="K811" s="58"/>
      <c r="L811" s="58"/>
      <c r="M811" s="58"/>
      <c r="N811" s="58"/>
      <c r="O811" s="58"/>
      <c r="P811" s="58"/>
      <c r="Q811" s="58"/>
      <c r="R811" s="58"/>
    </row>
    <row r="812" spans="1:18" x14ac:dyDescent="0.25">
      <c r="A812" s="58" t="s">
        <v>10</v>
      </c>
      <c r="B812" s="58">
        <v>137924</v>
      </c>
      <c r="C812" s="58" t="s">
        <v>2579</v>
      </c>
      <c r="D812" s="58"/>
      <c r="E812" s="58" t="s">
        <v>2692</v>
      </c>
      <c r="F812" s="58"/>
      <c r="G812" s="58"/>
      <c r="H812" s="58"/>
      <c r="I812" s="58"/>
      <c r="J812" s="58"/>
      <c r="K812" s="58"/>
      <c r="L812" s="58"/>
      <c r="M812" s="58"/>
      <c r="N812" s="58"/>
      <c r="O812" s="58"/>
      <c r="P812" s="58"/>
      <c r="Q812" s="58"/>
      <c r="R812" s="58"/>
    </row>
    <row r="813" spans="1:18" ht="30" x14ac:dyDescent="0.25">
      <c r="A813" s="58" t="s">
        <v>10</v>
      </c>
      <c r="B813" s="58">
        <v>137925</v>
      </c>
      <c r="C813" s="58">
        <v>4990</v>
      </c>
      <c r="D813" s="58" t="s">
        <v>2622</v>
      </c>
      <c r="E813" s="58">
        <v>4390</v>
      </c>
      <c r="F813" s="58"/>
      <c r="G813" s="58"/>
      <c r="H813" s="58"/>
      <c r="I813" s="58"/>
      <c r="J813" s="58"/>
      <c r="K813" s="58"/>
      <c r="L813" s="58"/>
      <c r="M813" s="58"/>
      <c r="N813" s="58"/>
      <c r="O813" s="58"/>
      <c r="P813" s="58"/>
      <c r="Q813" s="58"/>
      <c r="R813" s="58"/>
    </row>
    <row r="814" spans="1:18" x14ac:dyDescent="0.25">
      <c r="A814" s="58" t="s">
        <v>10</v>
      </c>
      <c r="B814" s="58">
        <v>137926</v>
      </c>
      <c r="C814" s="58" t="s">
        <v>2579</v>
      </c>
      <c r="D814" s="58"/>
      <c r="E814" s="58" t="s">
        <v>2692</v>
      </c>
      <c r="F814" s="58"/>
      <c r="G814" s="58"/>
      <c r="H814" s="58"/>
      <c r="I814" s="58"/>
      <c r="J814" s="58"/>
      <c r="K814" s="58"/>
      <c r="L814" s="58"/>
      <c r="M814" s="58"/>
      <c r="N814" s="58"/>
      <c r="O814" s="58"/>
      <c r="P814" s="58"/>
      <c r="Q814" s="58"/>
      <c r="R814" s="58"/>
    </row>
    <row r="815" spans="1:18" ht="30" x14ac:dyDescent="0.25">
      <c r="A815" s="58" t="s">
        <v>10</v>
      </c>
      <c r="B815" s="58">
        <v>137928</v>
      </c>
      <c r="C815" s="58">
        <v>3990</v>
      </c>
      <c r="D815" s="58" t="s">
        <v>2623</v>
      </c>
      <c r="E815" s="58">
        <v>3990</v>
      </c>
      <c r="F815" s="58"/>
      <c r="G815" s="58"/>
      <c r="H815" s="58"/>
      <c r="I815" s="58"/>
      <c r="J815" s="58"/>
      <c r="K815" s="58"/>
      <c r="L815" s="58"/>
      <c r="M815" s="58"/>
      <c r="N815" s="58"/>
      <c r="O815" s="58"/>
      <c r="P815" s="58"/>
      <c r="Q815" s="58"/>
      <c r="R815" s="58"/>
    </row>
    <row r="816" spans="1:18" x14ac:dyDescent="0.25">
      <c r="A816" s="58" t="s">
        <v>10</v>
      </c>
      <c r="B816" s="58">
        <v>137929</v>
      </c>
      <c r="C816" s="58" t="s">
        <v>2579</v>
      </c>
      <c r="D816" s="58"/>
      <c r="E816" s="58" t="s">
        <v>2692</v>
      </c>
      <c r="F816" s="58"/>
      <c r="G816" s="58"/>
      <c r="H816" s="58"/>
      <c r="I816" s="58"/>
      <c r="J816" s="58"/>
      <c r="K816" s="58"/>
      <c r="L816" s="58"/>
      <c r="M816" s="58"/>
      <c r="N816" s="58"/>
      <c r="O816" s="58"/>
      <c r="P816" s="58"/>
      <c r="Q816" s="58"/>
      <c r="R816" s="58"/>
    </row>
    <row r="817" spans="1:18" ht="30" x14ac:dyDescent="0.25">
      <c r="A817" s="58" t="s">
        <v>10</v>
      </c>
      <c r="B817" s="58">
        <v>137930</v>
      </c>
      <c r="C817" s="58">
        <v>4690</v>
      </c>
      <c r="D817" s="58" t="s">
        <v>2624</v>
      </c>
      <c r="E817" s="58">
        <v>4690</v>
      </c>
      <c r="F817" s="58"/>
      <c r="G817" s="58"/>
      <c r="H817" s="58"/>
      <c r="I817" s="58"/>
      <c r="J817" s="58"/>
      <c r="K817" s="58"/>
      <c r="L817" s="58"/>
      <c r="M817" s="58"/>
      <c r="N817" s="58"/>
      <c r="O817" s="58"/>
      <c r="P817" s="58"/>
      <c r="Q817" s="58"/>
      <c r="R817" s="58"/>
    </row>
    <row r="818" spans="1:18" x14ac:dyDescent="0.25">
      <c r="A818" s="58" t="s">
        <v>10</v>
      </c>
      <c r="B818" s="58">
        <v>137931</v>
      </c>
      <c r="C818" s="58" t="s">
        <v>2579</v>
      </c>
      <c r="D818" s="58"/>
      <c r="E818" s="58" t="s">
        <v>2692</v>
      </c>
      <c r="F818" s="58"/>
      <c r="G818" s="58"/>
      <c r="H818" s="58"/>
      <c r="I818" s="58"/>
      <c r="J818" s="58"/>
      <c r="K818" s="58"/>
      <c r="L818" s="58"/>
      <c r="M818" s="58"/>
      <c r="N818" s="58"/>
      <c r="O818" s="58"/>
      <c r="P818" s="58"/>
      <c r="Q818" s="58"/>
      <c r="R818" s="58"/>
    </row>
    <row r="819" spans="1:18" ht="30" x14ac:dyDescent="0.25">
      <c r="A819" s="58" t="s">
        <v>10</v>
      </c>
      <c r="B819" s="58">
        <v>137932</v>
      </c>
      <c r="C819" s="58">
        <v>4590</v>
      </c>
      <c r="D819" s="58" t="s">
        <v>2623</v>
      </c>
      <c r="E819" s="58">
        <v>3990</v>
      </c>
      <c r="F819" s="58"/>
      <c r="G819" s="58"/>
      <c r="H819" s="58"/>
      <c r="I819" s="58"/>
      <c r="J819" s="58"/>
      <c r="K819" s="58"/>
      <c r="L819" s="58"/>
      <c r="M819" s="58"/>
      <c r="N819" s="58"/>
      <c r="O819" s="58"/>
      <c r="P819" s="58"/>
      <c r="Q819" s="58"/>
      <c r="R819" s="58"/>
    </row>
    <row r="820" spans="1:18" x14ac:dyDescent="0.25">
      <c r="A820" s="58" t="s">
        <v>10</v>
      </c>
      <c r="B820" s="58">
        <v>137933</v>
      </c>
      <c r="C820" s="58" t="s">
        <v>2579</v>
      </c>
      <c r="D820" s="58"/>
      <c r="E820" s="58" t="s">
        <v>2692</v>
      </c>
      <c r="F820" s="58"/>
      <c r="G820" s="58"/>
      <c r="H820" s="58"/>
      <c r="I820" s="58"/>
      <c r="J820" s="58"/>
      <c r="K820" s="58"/>
      <c r="L820" s="58"/>
      <c r="M820" s="58"/>
      <c r="N820" s="58"/>
      <c r="O820" s="58"/>
      <c r="P820" s="58"/>
      <c r="Q820" s="58"/>
      <c r="R820" s="58"/>
    </row>
    <row r="821" spans="1:18" ht="30" x14ac:dyDescent="0.25">
      <c r="A821" s="58" t="s">
        <v>10</v>
      </c>
      <c r="B821" s="58">
        <v>137934</v>
      </c>
      <c r="C821" s="58">
        <v>5290</v>
      </c>
      <c r="D821" s="58" t="s">
        <v>2624</v>
      </c>
      <c r="E821" s="58">
        <v>4690</v>
      </c>
      <c r="F821" s="58"/>
      <c r="G821" s="58"/>
      <c r="H821" s="58"/>
      <c r="I821" s="58"/>
      <c r="J821" s="58"/>
      <c r="K821" s="58"/>
      <c r="L821" s="58"/>
      <c r="M821" s="58"/>
      <c r="N821" s="58"/>
      <c r="O821" s="58"/>
      <c r="P821" s="58"/>
      <c r="Q821" s="58"/>
      <c r="R821" s="58"/>
    </row>
    <row r="822" spans="1:18" x14ac:dyDescent="0.25">
      <c r="A822" s="58" t="s">
        <v>10</v>
      </c>
      <c r="B822" s="58">
        <v>137935</v>
      </c>
      <c r="C822" s="58" t="s">
        <v>2579</v>
      </c>
      <c r="D822" s="58"/>
      <c r="E822" s="58" t="s">
        <v>2692</v>
      </c>
      <c r="F822" s="58"/>
      <c r="G822" s="58"/>
      <c r="H822" s="58"/>
      <c r="I822" s="58"/>
      <c r="J822" s="58"/>
      <c r="K822" s="58"/>
      <c r="L822" s="58"/>
      <c r="M822" s="58"/>
      <c r="N822" s="58"/>
      <c r="O822" s="58"/>
      <c r="P822" s="58"/>
      <c r="Q822" s="58"/>
      <c r="R822" s="58"/>
    </row>
    <row r="823" spans="1:18" ht="30" x14ac:dyDescent="0.25">
      <c r="A823" s="58" t="s">
        <v>10</v>
      </c>
      <c r="B823" s="58">
        <v>137937</v>
      </c>
      <c r="C823" s="58">
        <v>3990</v>
      </c>
      <c r="D823" s="58" t="s">
        <v>2629</v>
      </c>
      <c r="E823" s="58">
        <v>3990</v>
      </c>
      <c r="F823" s="58"/>
      <c r="G823" s="58"/>
      <c r="H823" s="58"/>
      <c r="I823" s="58"/>
      <c r="J823" s="58"/>
      <c r="K823" s="58"/>
      <c r="L823" s="58"/>
      <c r="M823" s="58"/>
      <c r="N823" s="58"/>
      <c r="O823" s="58"/>
      <c r="P823" s="58"/>
      <c r="Q823" s="58"/>
      <c r="R823" s="58"/>
    </row>
    <row r="824" spans="1:18" x14ac:dyDescent="0.25">
      <c r="A824" s="58" t="s">
        <v>10</v>
      </c>
      <c r="B824" s="58">
        <v>137938</v>
      </c>
      <c r="C824" s="58" t="s">
        <v>2579</v>
      </c>
      <c r="D824" s="58"/>
      <c r="E824" s="58" t="s">
        <v>2692</v>
      </c>
      <c r="F824" s="58"/>
      <c r="G824" s="58"/>
      <c r="H824" s="58"/>
      <c r="I824" s="58"/>
      <c r="J824" s="58"/>
      <c r="K824" s="58"/>
      <c r="L824" s="58"/>
      <c r="M824" s="58"/>
      <c r="N824" s="58"/>
      <c r="O824" s="58"/>
      <c r="P824" s="58"/>
      <c r="Q824" s="58"/>
      <c r="R824" s="58"/>
    </row>
    <row r="825" spans="1:18" ht="30" x14ac:dyDescent="0.25">
      <c r="A825" s="58" t="s">
        <v>10</v>
      </c>
      <c r="B825" s="58">
        <v>137939</v>
      </c>
      <c r="C825" s="58">
        <v>4390</v>
      </c>
      <c r="D825" s="58" t="s">
        <v>2630</v>
      </c>
      <c r="E825" s="58">
        <v>4390</v>
      </c>
      <c r="F825" s="58"/>
      <c r="G825" s="58"/>
      <c r="H825" s="58"/>
      <c r="I825" s="58"/>
      <c r="J825" s="58"/>
      <c r="K825" s="58"/>
      <c r="L825" s="58"/>
      <c r="M825" s="58"/>
      <c r="N825" s="58"/>
      <c r="O825" s="58"/>
      <c r="P825" s="58"/>
      <c r="Q825" s="58"/>
      <c r="R825" s="58"/>
    </row>
    <row r="826" spans="1:18" x14ac:dyDescent="0.25">
      <c r="A826" s="58" t="s">
        <v>10</v>
      </c>
      <c r="B826" s="58">
        <v>137940</v>
      </c>
      <c r="C826" s="58" t="s">
        <v>2579</v>
      </c>
      <c r="D826" s="58"/>
      <c r="E826" s="58" t="s">
        <v>2692</v>
      </c>
      <c r="F826" s="58"/>
      <c r="G826" s="58"/>
      <c r="H826" s="58"/>
      <c r="I826" s="58"/>
      <c r="J826" s="58"/>
      <c r="K826" s="58"/>
      <c r="L826" s="58"/>
      <c r="M826" s="58"/>
      <c r="N826" s="58"/>
      <c r="O826" s="58"/>
      <c r="P826" s="58"/>
      <c r="Q826" s="58"/>
      <c r="R826" s="58"/>
    </row>
    <row r="827" spans="1:18" ht="30" x14ac:dyDescent="0.25">
      <c r="A827" s="58" t="s">
        <v>10</v>
      </c>
      <c r="B827" s="58">
        <v>137941</v>
      </c>
      <c r="C827" s="58">
        <v>4590</v>
      </c>
      <c r="D827" s="58" t="s">
        <v>2629</v>
      </c>
      <c r="E827" s="58">
        <v>3990</v>
      </c>
      <c r="F827" s="58"/>
      <c r="G827" s="58"/>
      <c r="H827" s="58"/>
      <c r="I827" s="58"/>
      <c r="J827" s="58"/>
      <c r="K827" s="58"/>
      <c r="L827" s="58"/>
      <c r="M827" s="58"/>
      <c r="N827" s="58"/>
      <c r="O827" s="58"/>
      <c r="P827" s="58"/>
      <c r="Q827" s="58"/>
      <c r="R827" s="58"/>
    </row>
    <row r="828" spans="1:18" x14ac:dyDescent="0.25">
      <c r="A828" s="58" t="s">
        <v>10</v>
      </c>
      <c r="B828" s="58">
        <v>137942</v>
      </c>
      <c r="C828" s="58" t="s">
        <v>2579</v>
      </c>
      <c r="D828" s="58"/>
      <c r="E828" s="58" t="s">
        <v>2692</v>
      </c>
      <c r="F828" s="58"/>
      <c r="G828" s="58"/>
      <c r="H828" s="58"/>
      <c r="I828" s="58"/>
      <c r="J828" s="58"/>
      <c r="K828" s="58"/>
      <c r="L828" s="58"/>
      <c r="M828" s="58"/>
      <c r="N828" s="58"/>
      <c r="O828" s="58"/>
      <c r="P828" s="58"/>
      <c r="Q828" s="58"/>
      <c r="R828" s="58"/>
    </row>
    <row r="829" spans="1:18" ht="30" x14ac:dyDescent="0.25">
      <c r="A829" s="58" t="s">
        <v>10</v>
      </c>
      <c r="B829" s="58">
        <v>137943</v>
      </c>
      <c r="C829" s="58">
        <v>4990</v>
      </c>
      <c r="D829" s="58" t="s">
        <v>2630</v>
      </c>
      <c r="E829" s="58">
        <v>4390</v>
      </c>
      <c r="F829" s="58"/>
      <c r="G829" s="58"/>
      <c r="H829" s="58"/>
      <c r="I829" s="58"/>
      <c r="J829" s="58"/>
      <c r="K829" s="58"/>
      <c r="L829" s="58"/>
      <c r="M829" s="58"/>
      <c r="N829" s="58"/>
      <c r="O829" s="58"/>
      <c r="P829" s="58"/>
      <c r="Q829" s="58"/>
      <c r="R829" s="58"/>
    </row>
    <row r="830" spans="1:18" x14ac:dyDescent="0.25">
      <c r="A830" s="58" t="s">
        <v>10</v>
      </c>
      <c r="B830" s="58">
        <v>137944</v>
      </c>
      <c r="C830" s="58" t="s">
        <v>2579</v>
      </c>
      <c r="D830" s="58"/>
      <c r="E830" s="58" t="s">
        <v>2692</v>
      </c>
      <c r="F830" s="58"/>
      <c r="G830" s="58"/>
      <c r="H830" s="58"/>
      <c r="I830" s="58"/>
      <c r="J830" s="58"/>
      <c r="K830" s="58"/>
      <c r="L830" s="58"/>
      <c r="M830" s="58"/>
      <c r="N830" s="58"/>
      <c r="O830" s="58"/>
      <c r="P830" s="58"/>
      <c r="Q830" s="58"/>
      <c r="R830" s="58"/>
    </row>
    <row r="831" spans="1:18" ht="30" x14ac:dyDescent="0.25">
      <c r="A831" s="58" t="s">
        <v>10</v>
      </c>
      <c r="B831" s="58">
        <v>137952</v>
      </c>
      <c r="C831" s="58">
        <v>4690</v>
      </c>
      <c r="D831" s="58" t="s">
        <v>2612</v>
      </c>
      <c r="E831" s="58">
        <v>4990</v>
      </c>
      <c r="F831" s="58"/>
      <c r="G831" s="58"/>
      <c r="H831" s="58"/>
      <c r="I831" s="58"/>
      <c r="J831" s="58"/>
      <c r="K831" s="58"/>
      <c r="L831" s="58"/>
      <c r="M831" s="58"/>
      <c r="N831" s="58"/>
      <c r="O831" s="58"/>
      <c r="P831" s="58"/>
      <c r="Q831" s="58"/>
      <c r="R831" s="58"/>
    </row>
    <row r="832" spans="1:18" x14ac:dyDescent="0.25">
      <c r="A832" s="58" t="s">
        <v>10</v>
      </c>
      <c r="B832" s="58">
        <v>137953</v>
      </c>
      <c r="C832" s="58" t="s">
        <v>2579</v>
      </c>
      <c r="D832" s="58"/>
      <c r="E832" s="58" t="s">
        <v>2692</v>
      </c>
      <c r="F832" s="58"/>
      <c r="G832" s="58"/>
      <c r="H832" s="58"/>
      <c r="I832" s="58"/>
      <c r="J832" s="58"/>
      <c r="K832" s="58"/>
      <c r="L832" s="58"/>
      <c r="M832" s="58"/>
      <c r="N832" s="58"/>
      <c r="O832" s="58"/>
      <c r="P832" s="58"/>
      <c r="Q832" s="58"/>
      <c r="R832" s="58"/>
    </row>
    <row r="833" spans="1:18" ht="30" x14ac:dyDescent="0.25">
      <c r="A833" s="58" t="s">
        <v>10</v>
      </c>
      <c r="B833" s="58">
        <v>137954</v>
      </c>
      <c r="C833" s="58">
        <v>5290</v>
      </c>
      <c r="D833" s="58" t="s">
        <v>2612</v>
      </c>
      <c r="E833" s="58">
        <v>4990</v>
      </c>
      <c r="F833" s="58"/>
      <c r="G833" s="58"/>
      <c r="H833" s="58"/>
      <c r="I833" s="58"/>
      <c r="J833" s="58"/>
      <c r="K833" s="58"/>
      <c r="L833" s="58"/>
      <c r="M833" s="58"/>
      <c r="N833" s="58"/>
      <c r="O833" s="58"/>
      <c r="P833" s="58"/>
      <c r="Q833" s="58"/>
      <c r="R833" s="58"/>
    </row>
    <row r="834" spans="1:18" x14ac:dyDescent="0.25">
      <c r="A834" s="58" t="s">
        <v>10</v>
      </c>
      <c r="B834" s="58">
        <v>137955</v>
      </c>
      <c r="C834" s="58" t="s">
        <v>2579</v>
      </c>
      <c r="D834" s="58"/>
      <c r="E834" s="58" t="s">
        <v>2692</v>
      </c>
      <c r="F834" s="58"/>
      <c r="G834" s="58"/>
      <c r="H834" s="58"/>
      <c r="I834" s="58"/>
      <c r="J834" s="58"/>
      <c r="K834" s="58"/>
      <c r="L834" s="58"/>
      <c r="M834" s="58"/>
      <c r="N834" s="58"/>
      <c r="O834" s="58"/>
      <c r="P834" s="58"/>
      <c r="Q834" s="58"/>
      <c r="R834" s="58"/>
    </row>
    <row r="835" spans="1:18" ht="30" x14ac:dyDescent="0.25">
      <c r="A835" s="58" t="s">
        <v>10</v>
      </c>
      <c r="B835" s="58">
        <v>137957</v>
      </c>
      <c r="C835" s="58">
        <v>4990</v>
      </c>
      <c r="D835" s="58" t="s">
        <v>2625</v>
      </c>
      <c r="E835" s="58">
        <v>5190</v>
      </c>
      <c r="F835" s="58"/>
      <c r="G835" s="58"/>
      <c r="H835" s="58"/>
      <c r="I835" s="58"/>
      <c r="J835" s="58"/>
      <c r="K835" s="58"/>
      <c r="L835" s="58"/>
      <c r="M835" s="58"/>
      <c r="N835" s="58"/>
      <c r="O835" s="58"/>
      <c r="P835" s="58"/>
      <c r="Q835" s="58"/>
      <c r="R835" s="58"/>
    </row>
    <row r="836" spans="1:18" x14ac:dyDescent="0.25">
      <c r="A836" s="58" t="s">
        <v>10</v>
      </c>
      <c r="B836" s="58">
        <v>137958</v>
      </c>
      <c r="C836" s="58" t="s">
        <v>2579</v>
      </c>
      <c r="D836" s="58"/>
      <c r="E836" s="58" t="s">
        <v>2692</v>
      </c>
      <c r="F836" s="58"/>
      <c r="G836" s="58"/>
      <c r="H836" s="58"/>
      <c r="I836" s="58"/>
      <c r="J836" s="58"/>
      <c r="K836" s="58"/>
      <c r="L836" s="58"/>
      <c r="M836" s="58"/>
      <c r="N836" s="58"/>
      <c r="O836" s="58"/>
      <c r="P836" s="58"/>
      <c r="Q836" s="58"/>
      <c r="R836" s="58"/>
    </row>
    <row r="837" spans="1:18" ht="30" x14ac:dyDescent="0.25">
      <c r="A837" s="58" t="s">
        <v>10</v>
      </c>
      <c r="B837" s="58">
        <v>137959</v>
      </c>
      <c r="C837" s="58">
        <v>5590</v>
      </c>
      <c r="D837" s="58" t="s">
        <v>2625</v>
      </c>
      <c r="E837" s="58">
        <v>5190</v>
      </c>
      <c r="F837" s="58"/>
      <c r="G837" s="58"/>
      <c r="H837" s="58"/>
      <c r="I837" s="58"/>
      <c r="J837" s="58"/>
      <c r="K837" s="58"/>
      <c r="L837" s="58"/>
      <c r="M837" s="58"/>
      <c r="N837" s="58"/>
      <c r="O837" s="58"/>
      <c r="P837" s="58"/>
      <c r="Q837" s="58"/>
      <c r="R837" s="58"/>
    </row>
    <row r="838" spans="1:18" x14ac:dyDescent="0.25">
      <c r="A838" s="58" t="s">
        <v>10</v>
      </c>
      <c r="B838" s="58">
        <v>137960</v>
      </c>
      <c r="C838" s="58" t="s">
        <v>2579</v>
      </c>
      <c r="D838" s="58"/>
      <c r="E838" s="58" t="s">
        <v>2692</v>
      </c>
      <c r="F838" s="58"/>
      <c r="G838" s="58"/>
      <c r="H838" s="58"/>
      <c r="I838" s="58"/>
      <c r="J838" s="58"/>
      <c r="K838" s="58"/>
      <c r="L838" s="58"/>
      <c r="M838" s="58"/>
      <c r="N838" s="58"/>
      <c r="O838" s="58"/>
      <c r="P838" s="58"/>
      <c r="Q838" s="58"/>
      <c r="R838" s="58"/>
    </row>
    <row r="839" spans="1:18" ht="30" x14ac:dyDescent="0.25">
      <c r="A839" s="58" t="s">
        <v>10</v>
      </c>
      <c r="B839" s="58">
        <v>257484</v>
      </c>
      <c r="C839" s="58">
        <v>5190</v>
      </c>
      <c r="D839" s="58" t="s">
        <v>2601</v>
      </c>
      <c r="E839" s="58">
        <v>5190</v>
      </c>
      <c r="F839" s="58"/>
      <c r="G839" s="58"/>
      <c r="H839" s="58"/>
      <c r="I839" s="58"/>
      <c r="J839" s="58"/>
      <c r="K839" s="58"/>
      <c r="L839" s="58"/>
      <c r="M839" s="58"/>
      <c r="N839" s="58"/>
      <c r="O839" s="58"/>
      <c r="P839" s="58"/>
      <c r="Q839" s="58"/>
      <c r="R839" s="58"/>
    </row>
    <row r="840" spans="1:18" x14ac:dyDescent="0.25">
      <c r="A840" s="58" t="s">
        <v>10</v>
      </c>
      <c r="B840" s="58">
        <v>257486</v>
      </c>
      <c r="C840" s="58" t="s">
        <v>2579</v>
      </c>
      <c r="D840" s="58"/>
      <c r="E840" s="58" t="s">
        <v>2692</v>
      </c>
      <c r="F840" s="58"/>
      <c r="G840" s="58"/>
      <c r="H840" s="58"/>
      <c r="I840" s="58"/>
      <c r="J840" s="58"/>
      <c r="K840" s="58"/>
      <c r="L840" s="58"/>
      <c r="M840" s="58"/>
      <c r="N840" s="58"/>
      <c r="O840" s="58"/>
      <c r="P840" s="58"/>
      <c r="Q840" s="58"/>
      <c r="R840" s="58"/>
    </row>
    <row r="841" spans="1:18" ht="30" x14ac:dyDescent="0.25">
      <c r="A841" s="58" t="s">
        <v>10</v>
      </c>
      <c r="B841" s="58">
        <v>257488</v>
      </c>
      <c r="C841" s="58">
        <v>5790</v>
      </c>
      <c r="D841" s="58" t="s">
        <v>2601</v>
      </c>
      <c r="E841" s="58">
        <v>5190</v>
      </c>
      <c r="F841" s="58"/>
      <c r="G841" s="58"/>
      <c r="H841" s="58"/>
      <c r="I841" s="58"/>
      <c r="J841" s="58"/>
      <c r="K841" s="58"/>
      <c r="L841" s="58"/>
      <c r="M841" s="58"/>
      <c r="N841" s="58"/>
      <c r="O841" s="58"/>
      <c r="P841" s="58"/>
      <c r="Q841" s="58"/>
      <c r="R841" s="58"/>
    </row>
    <row r="842" spans="1:18" x14ac:dyDescent="0.25">
      <c r="A842" s="58" t="s">
        <v>10</v>
      </c>
      <c r="B842" s="58">
        <v>257490</v>
      </c>
      <c r="C842" s="58" t="s">
        <v>2579</v>
      </c>
      <c r="D842" s="58"/>
      <c r="E842" s="58" t="s">
        <v>2692</v>
      </c>
      <c r="F842" s="58"/>
      <c r="G842" s="58"/>
      <c r="H842" s="58"/>
      <c r="I842" s="58"/>
      <c r="J842" s="58"/>
      <c r="K842" s="58"/>
      <c r="L842" s="58"/>
      <c r="M842" s="58"/>
      <c r="N842" s="58"/>
      <c r="O842" s="58"/>
      <c r="P842" s="58"/>
      <c r="Q842" s="58"/>
      <c r="R842" s="58"/>
    </row>
    <row r="843" spans="1:18" ht="30" x14ac:dyDescent="0.25">
      <c r="A843" s="58" t="s">
        <v>10</v>
      </c>
      <c r="B843" s="58">
        <v>257483</v>
      </c>
      <c r="C843" s="58">
        <v>5190</v>
      </c>
      <c r="D843" s="58" t="s">
        <v>2601</v>
      </c>
      <c r="E843" s="58">
        <v>5190</v>
      </c>
      <c r="F843" s="58"/>
      <c r="G843" s="58"/>
      <c r="H843" s="58"/>
      <c r="I843" s="58"/>
      <c r="J843" s="58"/>
      <c r="K843" s="58"/>
      <c r="L843" s="58"/>
      <c r="M843" s="58"/>
      <c r="N843" s="58"/>
      <c r="O843" s="58"/>
      <c r="P843" s="58"/>
      <c r="Q843" s="58"/>
      <c r="R843" s="58"/>
    </row>
    <row r="844" spans="1:18" x14ac:dyDescent="0.25">
      <c r="A844" s="58" t="s">
        <v>10</v>
      </c>
      <c r="B844" s="58">
        <v>257485</v>
      </c>
      <c r="C844" s="58" t="s">
        <v>2579</v>
      </c>
      <c r="D844" s="58"/>
      <c r="E844" s="58" t="s">
        <v>2692</v>
      </c>
      <c r="F844" s="58"/>
      <c r="G844" s="58"/>
      <c r="H844" s="58"/>
      <c r="I844" s="58"/>
      <c r="J844" s="58"/>
      <c r="K844" s="58"/>
      <c r="L844" s="58"/>
      <c r="M844" s="58"/>
      <c r="N844" s="58"/>
      <c r="O844" s="58"/>
      <c r="P844" s="58"/>
      <c r="Q844" s="58"/>
      <c r="R844" s="58"/>
    </row>
    <row r="845" spans="1:18" ht="30" x14ac:dyDescent="0.25">
      <c r="A845" s="58" t="s">
        <v>10</v>
      </c>
      <c r="B845" s="58">
        <v>257487</v>
      </c>
      <c r="C845" s="58">
        <v>5790</v>
      </c>
      <c r="D845" s="58" t="s">
        <v>2601</v>
      </c>
      <c r="E845" s="58">
        <v>5190</v>
      </c>
      <c r="F845" s="58"/>
      <c r="G845" s="58"/>
      <c r="H845" s="58"/>
      <c r="I845" s="58"/>
      <c r="J845" s="58"/>
      <c r="K845" s="58"/>
      <c r="L845" s="58"/>
      <c r="M845" s="58"/>
      <c r="N845" s="58"/>
      <c r="O845" s="58"/>
      <c r="P845" s="58"/>
      <c r="Q845" s="58"/>
      <c r="R845" s="58"/>
    </row>
    <row r="846" spans="1:18" x14ac:dyDescent="0.25">
      <c r="A846" s="58" t="s">
        <v>10</v>
      </c>
      <c r="B846" s="58">
        <v>257489</v>
      </c>
      <c r="C846" s="58" t="s">
        <v>2579</v>
      </c>
      <c r="D846" s="58"/>
      <c r="E846" s="58" t="s">
        <v>2692</v>
      </c>
      <c r="F846" s="58"/>
      <c r="G846" s="58"/>
      <c r="H846" s="58"/>
      <c r="I846" s="58"/>
      <c r="J846" s="58"/>
      <c r="K846" s="58"/>
      <c r="L846" s="58"/>
      <c r="M846" s="58"/>
      <c r="N846" s="58"/>
      <c r="O846" s="58"/>
      <c r="P846" s="58"/>
      <c r="Q846" s="58"/>
      <c r="R846" s="58"/>
    </row>
    <row r="847" spans="1:18" ht="30" x14ac:dyDescent="0.25">
      <c r="A847" s="58" t="s">
        <v>10</v>
      </c>
      <c r="B847" s="58">
        <v>257492</v>
      </c>
      <c r="C847" s="58">
        <v>4990</v>
      </c>
      <c r="D847" s="58" t="s">
        <v>2635</v>
      </c>
      <c r="E847" s="58">
        <v>4990</v>
      </c>
      <c r="F847" s="58"/>
      <c r="G847" s="58"/>
      <c r="H847" s="58"/>
      <c r="I847" s="58"/>
      <c r="J847" s="58"/>
      <c r="K847" s="58"/>
      <c r="L847" s="58"/>
      <c r="M847" s="58"/>
      <c r="N847" s="58"/>
      <c r="O847" s="58"/>
      <c r="P847" s="58"/>
      <c r="Q847" s="58"/>
      <c r="R847" s="58"/>
    </row>
    <row r="848" spans="1:18" x14ac:dyDescent="0.25">
      <c r="A848" s="58" t="s">
        <v>10</v>
      </c>
      <c r="B848" s="58">
        <v>257494</v>
      </c>
      <c r="C848" s="58" t="s">
        <v>2579</v>
      </c>
      <c r="D848" s="58"/>
      <c r="E848" s="58" t="s">
        <v>2692</v>
      </c>
      <c r="F848" s="58"/>
      <c r="G848" s="58"/>
      <c r="H848" s="58"/>
      <c r="I848" s="58"/>
      <c r="J848" s="58"/>
      <c r="K848" s="58"/>
      <c r="L848" s="58"/>
      <c r="M848" s="58"/>
      <c r="N848" s="58"/>
      <c r="O848" s="58"/>
      <c r="P848" s="58"/>
      <c r="Q848" s="58"/>
      <c r="R848" s="58"/>
    </row>
    <row r="849" spans="1:18" ht="30" x14ac:dyDescent="0.25">
      <c r="A849" s="58" t="s">
        <v>10</v>
      </c>
      <c r="B849" s="58">
        <v>257496</v>
      </c>
      <c r="C849" s="58">
        <v>5590</v>
      </c>
      <c r="D849" s="58" t="s">
        <v>2635</v>
      </c>
      <c r="E849" s="58">
        <v>4990</v>
      </c>
      <c r="F849" s="58"/>
      <c r="G849" s="58"/>
      <c r="H849" s="58"/>
      <c r="I849" s="58"/>
      <c r="J849" s="58"/>
      <c r="K849" s="58"/>
      <c r="L849" s="58"/>
      <c r="M849" s="58"/>
      <c r="N849" s="58"/>
      <c r="O849" s="58"/>
      <c r="P849" s="58"/>
      <c r="Q849" s="58"/>
      <c r="R849" s="58"/>
    </row>
    <row r="850" spans="1:18" x14ac:dyDescent="0.25">
      <c r="A850" s="58" t="s">
        <v>10</v>
      </c>
      <c r="B850" s="58">
        <v>257497</v>
      </c>
      <c r="C850" s="58" t="s">
        <v>2579</v>
      </c>
      <c r="D850" s="58"/>
      <c r="E850" s="58" t="s">
        <v>2692</v>
      </c>
      <c r="F850" s="58"/>
      <c r="G850" s="58"/>
      <c r="H850" s="58"/>
      <c r="I850" s="58"/>
      <c r="J850" s="58"/>
      <c r="K850" s="58"/>
      <c r="L850" s="58"/>
      <c r="M850" s="58"/>
      <c r="N850" s="58"/>
      <c r="O850" s="58"/>
      <c r="P850" s="58"/>
      <c r="Q850" s="58"/>
      <c r="R850" s="58"/>
    </row>
    <row r="851" spans="1:18" ht="30" x14ac:dyDescent="0.25">
      <c r="A851" s="58" t="s">
        <v>10</v>
      </c>
      <c r="B851" s="58">
        <v>257491</v>
      </c>
      <c r="C851" s="58">
        <v>4990</v>
      </c>
      <c r="D851" s="58" t="s">
        <v>2635</v>
      </c>
      <c r="E851" s="58">
        <v>4990</v>
      </c>
      <c r="F851" s="58"/>
      <c r="G851" s="58"/>
      <c r="H851" s="58"/>
      <c r="I851" s="58"/>
      <c r="J851" s="58"/>
      <c r="K851" s="58"/>
      <c r="L851" s="58"/>
      <c r="M851" s="58"/>
      <c r="N851" s="58"/>
      <c r="O851" s="58"/>
      <c r="P851" s="58"/>
      <c r="Q851" s="58"/>
      <c r="R851" s="58"/>
    </row>
    <row r="852" spans="1:18" x14ac:dyDescent="0.25">
      <c r="A852" s="58" t="s">
        <v>10</v>
      </c>
      <c r="B852" s="58">
        <v>257493</v>
      </c>
      <c r="C852" s="58" t="s">
        <v>2579</v>
      </c>
      <c r="D852" s="58"/>
      <c r="E852" s="58" t="s">
        <v>2692</v>
      </c>
      <c r="F852" s="58"/>
      <c r="G852" s="58"/>
      <c r="H852" s="58"/>
      <c r="I852" s="58"/>
      <c r="J852" s="58"/>
      <c r="K852" s="58"/>
      <c r="L852" s="58"/>
      <c r="M852" s="58"/>
      <c r="N852" s="58"/>
      <c r="O852" s="58"/>
      <c r="P852" s="58"/>
      <c r="Q852" s="58"/>
      <c r="R852" s="58"/>
    </row>
    <row r="853" spans="1:18" ht="30" x14ac:dyDescent="0.25">
      <c r="A853" s="58" t="s">
        <v>10</v>
      </c>
      <c r="B853" s="58">
        <v>257495</v>
      </c>
      <c r="C853" s="58">
        <v>5590</v>
      </c>
      <c r="D853" s="58" t="s">
        <v>2635</v>
      </c>
      <c r="E853" s="58">
        <v>4990</v>
      </c>
      <c r="F853" s="58"/>
      <c r="G853" s="58"/>
      <c r="H853" s="58"/>
      <c r="I853" s="58"/>
      <c r="J853" s="58"/>
      <c r="K853" s="58"/>
      <c r="L853" s="58"/>
      <c r="M853" s="58"/>
      <c r="N853" s="58"/>
      <c r="O853" s="58"/>
      <c r="P853" s="58"/>
      <c r="Q853" s="58"/>
      <c r="R853" s="58"/>
    </row>
    <row r="854" spans="1:18" x14ac:dyDescent="0.25">
      <c r="A854" s="58" t="s">
        <v>10</v>
      </c>
      <c r="B854" s="58">
        <v>257498</v>
      </c>
      <c r="C854" s="58" t="s">
        <v>2579</v>
      </c>
      <c r="D854" s="58"/>
      <c r="E854" s="58" t="s">
        <v>2692</v>
      </c>
      <c r="F854" s="58"/>
      <c r="G854" s="58"/>
      <c r="H854" s="58"/>
      <c r="I854" s="58"/>
      <c r="J854" s="58"/>
      <c r="K854" s="58"/>
      <c r="L854" s="58"/>
      <c r="M854" s="58"/>
      <c r="N854" s="58"/>
      <c r="O854" s="58"/>
      <c r="P854" s="58"/>
      <c r="Q854" s="58"/>
      <c r="R854" s="58"/>
    </row>
    <row r="855" spans="1:18" ht="30" x14ac:dyDescent="0.25">
      <c r="A855" s="58" t="s">
        <v>10</v>
      </c>
      <c r="B855" s="58">
        <v>243448</v>
      </c>
      <c r="C855" s="58">
        <v>4290</v>
      </c>
      <c r="D855" s="58" t="s">
        <v>2592</v>
      </c>
      <c r="E855" s="58">
        <v>4290</v>
      </c>
      <c r="F855" s="58"/>
      <c r="G855" s="58"/>
      <c r="H855" s="58"/>
      <c r="I855" s="58"/>
      <c r="J855" s="58"/>
      <c r="K855" s="58"/>
      <c r="L855" s="58"/>
      <c r="M855" s="58"/>
      <c r="N855" s="58"/>
      <c r="O855" s="58"/>
      <c r="P855" s="58"/>
      <c r="Q855" s="58"/>
      <c r="R855" s="58"/>
    </row>
    <row r="856" spans="1:18" ht="30" x14ac:dyDescent="0.25">
      <c r="A856" s="58" t="s">
        <v>10</v>
      </c>
      <c r="B856" s="58">
        <v>243449</v>
      </c>
      <c r="C856" s="58">
        <v>4890</v>
      </c>
      <c r="D856" s="58" t="s">
        <v>2592</v>
      </c>
      <c r="E856" s="58">
        <v>4290</v>
      </c>
      <c r="F856" s="58"/>
      <c r="G856" s="58"/>
      <c r="H856" s="58"/>
      <c r="I856" s="58"/>
      <c r="J856" s="58"/>
      <c r="K856" s="58"/>
      <c r="L856" s="58"/>
      <c r="M856" s="58"/>
      <c r="N856" s="58"/>
      <c r="O856" s="58"/>
      <c r="P856" s="58"/>
      <c r="Q856" s="58"/>
      <c r="R856" s="58"/>
    </row>
    <row r="857" spans="1:18" ht="30" x14ac:dyDescent="0.25">
      <c r="A857" s="58" t="s">
        <v>10</v>
      </c>
      <c r="B857" s="58">
        <v>243450</v>
      </c>
      <c r="C857" s="58">
        <v>4890</v>
      </c>
      <c r="D857" s="58" t="s">
        <v>2592</v>
      </c>
      <c r="E857" s="58">
        <v>4290</v>
      </c>
      <c r="F857" s="58"/>
      <c r="G857" s="58"/>
      <c r="H857" s="58"/>
      <c r="I857" s="58"/>
      <c r="J857" s="58"/>
      <c r="K857" s="58"/>
      <c r="L857" s="58"/>
      <c r="M857" s="58"/>
      <c r="N857" s="58"/>
      <c r="O857" s="58"/>
      <c r="P857" s="58"/>
      <c r="Q857" s="58"/>
      <c r="R857" s="58"/>
    </row>
    <row r="858" spans="1:18" ht="30" x14ac:dyDescent="0.25">
      <c r="A858" s="58" t="s">
        <v>10</v>
      </c>
      <c r="B858" s="58">
        <v>243451</v>
      </c>
      <c r="C858" s="58">
        <v>4890</v>
      </c>
      <c r="D858" s="58" t="s">
        <v>2592</v>
      </c>
      <c r="E858" s="58">
        <v>4290</v>
      </c>
      <c r="F858" s="58"/>
      <c r="G858" s="58"/>
      <c r="H858" s="58"/>
      <c r="I858" s="58"/>
      <c r="J858" s="58"/>
      <c r="K858" s="58"/>
      <c r="L858" s="58"/>
      <c r="M858" s="58"/>
      <c r="N858" s="58"/>
      <c r="O858" s="58"/>
      <c r="P858" s="58"/>
      <c r="Q858" s="58"/>
      <c r="R858" s="58"/>
    </row>
    <row r="859" spans="1:18" ht="30" x14ac:dyDescent="0.25">
      <c r="A859" s="58" t="s">
        <v>10</v>
      </c>
      <c r="B859" s="58">
        <v>243452</v>
      </c>
      <c r="C859" s="58">
        <v>4890</v>
      </c>
      <c r="D859" s="58" t="s">
        <v>2592</v>
      </c>
      <c r="E859" s="58">
        <v>4290</v>
      </c>
      <c r="F859" s="58"/>
      <c r="G859" s="58"/>
      <c r="H859" s="58"/>
      <c r="I859" s="58"/>
      <c r="J859" s="58"/>
      <c r="K859" s="58"/>
      <c r="L859" s="58"/>
      <c r="M859" s="58"/>
      <c r="N859" s="58"/>
      <c r="O859" s="58"/>
      <c r="P859" s="58"/>
      <c r="Q859" s="58"/>
      <c r="R859" s="58"/>
    </row>
    <row r="860" spans="1:18" ht="30" x14ac:dyDescent="0.25">
      <c r="A860" s="58" t="s">
        <v>10</v>
      </c>
      <c r="B860" s="58">
        <v>243453</v>
      </c>
      <c r="C860" s="58">
        <v>4890</v>
      </c>
      <c r="D860" s="58" t="s">
        <v>2592</v>
      </c>
      <c r="E860" s="58">
        <v>4290</v>
      </c>
      <c r="F860" s="58"/>
      <c r="G860" s="58"/>
      <c r="H860" s="58"/>
      <c r="I860" s="58"/>
      <c r="J860" s="58"/>
      <c r="K860" s="58"/>
      <c r="L860" s="58"/>
      <c r="M860" s="58"/>
      <c r="N860" s="58"/>
      <c r="O860" s="58"/>
      <c r="P860" s="58"/>
      <c r="Q860" s="58"/>
      <c r="R860" s="58"/>
    </row>
    <row r="861" spans="1:18" ht="30" x14ac:dyDescent="0.25">
      <c r="A861" s="58" t="s">
        <v>10</v>
      </c>
      <c r="B861" s="58">
        <v>243454</v>
      </c>
      <c r="C861" s="58">
        <v>4890</v>
      </c>
      <c r="D861" s="58" t="s">
        <v>2592</v>
      </c>
      <c r="E861" s="58">
        <v>4290</v>
      </c>
      <c r="F861" s="58"/>
      <c r="G861" s="58"/>
      <c r="H861" s="58"/>
      <c r="I861" s="58"/>
      <c r="J861" s="58"/>
      <c r="K861" s="58"/>
      <c r="L861" s="58"/>
      <c r="M861" s="58"/>
      <c r="N861" s="58"/>
      <c r="O861" s="58"/>
      <c r="P861" s="58"/>
      <c r="Q861" s="58"/>
      <c r="R861" s="58"/>
    </row>
    <row r="862" spans="1:18" ht="30" x14ac:dyDescent="0.25">
      <c r="A862" s="58" t="s">
        <v>10</v>
      </c>
      <c r="B862" s="58">
        <v>243455</v>
      </c>
      <c r="C862" s="58">
        <v>4890</v>
      </c>
      <c r="D862" s="58" t="s">
        <v>2592</v>
      </c>
      <c r="E862" s="58">
        <v>4290</v>
      </c>
      <c r="F862" s="58"/>
      <c r="G862" s="58"/>
      <c r="H862" s="58"/>
      <c r="I862" s="58"/>
      <c r="J862" s="58"/>
      <c r="K862" s="58"/>
      <c r="L862" s="58"/>
      <c r="M862" s="58"/>
      <c r="N862" s="58"/>
      <c r="O862" s="58"/>
      <c r="P862" s="58"/>
      <c r="Q862" s="58"/>
      <c r="R862" s="58"/>
    </row>
    <row r="863" spans="1:18" ht="30" x14ac:dyDescent="0.25">
      <c r="A863" s="58" t="s">
        <v>10</v>
      </c>
      <c r="B863" s="58">
        <v>243456</v>
      </c>
      <c r="C863" s="58">
        <v>4890</v>
      </c>
      <c r="D863" s="58" t="s">
        <v>2592</v>
      </c>
      <c r="E863" s="58">
        <v>4290</v>
      </c>
      <c r="F863" s="58"/>
      <c r="G863" s="58"/>
      <c r="H863" s="58"/>
      <c r="I863" s="58"/>
      <c r="J863" s="58"/>
      <c r="K863" s="58"/>
      <c r="L863" s="58"/>
      <c r="M863" s="58"/>
      <c r="N863" s="58"/>
      <c r="O863" s="58"/>
      <c r="P863" s="58"/>
      <c r="Q863" s="58"/>
      <c r="R863" s="58"/>
    </row>
    <row r="864" spans="1:18" ht="30" x14ac:dyDescent="0.25">
      <c r="A864" s="58" t="s">
        <v>10</v>
      </c>
      <c r="B864" s="58">
        <v>243457</v>
      </c>
      <c r="C864" s="58">
        <v>4890</v>
      </c>
      <c r="D864" s="58" t="s">
        <v>2592</v>
      </c>
      <c r="E864" s="58">
        <v>4290</v>
      </c>
      <c r="F864" s="58"/>
      <c r="G864" s="58"/>
      <c r="H864" s="58"/>
      <c r="I864" s="58"/>
      <c r="J864" s="58"/>
      <c r="K864" s="58"/>
      <c r="L864" s="58"/>
      <c r="M864" s="58"/>
      <c r="N864" s="58"/>
      <c r="O864" s="58"/>
      <c r="P864" s="58"/>
      <c r="Q864" s="58"/>
      <c r="R864" s="58"/>
    </row>
    <row r="865" spans="1:18" ht="30" x14ac:dyDescent="0.25">
      <c r="A865" s="58" t="s">
        <v>10</v>
      </c>
      <c r="B865" s="58">
        <v>243458</v>
      </c>
      <c r="C865" s="58">
        <v>4890</v>
      </c>
      <c r="D865" s="58" t="s">
        <v>2592</v>
      </c>
      <c r="E865" s="58">
        <v>4290</v>
      </c>
      <c r="F865" s="58"/>
      <c r="G865" s="58"/>
      <c r="H865" s="58"/>
      <c r="I865" s="58"/>
      <c r="J865" s="58"/>
      <c r="K865" s="58"/>
      <c r="L865" s="58"/>
      <c r="M865" s="58"/>
      <c r="N865" s="58"/>
      <c r="O865" s="58"/>
      <c r="P865" s="58"/>
      <c r="Q865" s="58"/>
      <c r="R865" s="58"/>
    </row>
    <row r="866" spans="1:18" ht="30" x14ac:dyDescent="0.25">
      <c r="A866" s="58" t="s">
        <v>10</v>
      </c>
      <c r="B866" s="58">
        <v>243459</v>
      </c>
      <c r="C866" s="58">
        <v>4890</v>
      </c>
      <c r="D866" s="58" t="s">
        <v>2592</v>
      </c>
      <c r="E866" s="58">
        <v>4290</v>
      </c>
      <c r="F866" s="58"/>
      <c r="G866" s="58"/>
      <c r="H866" s="58"/>
      <c r="I866" s="58"/>
      <c r="J866" s="58"/>
      <c r="K866" s="58"/>
      <c r="L866" s="58"/>
      <c r="M866" s="58"/>
      <c r="N866" s="58"/>
      <c r="O866" s="58"/>
      <c r="P866" s="58"/>
      <c r="Q866" s="58"/>
      <c r="R866" s="58"/>
    </row>
    <row r="867" spans="1:18" ht="30" x14ac:dyDescent="0.25">
      <c r="A867" s="58" t="s">
        <v>10</v>
      </c>
      <c r="B867" s="58">
        <v>243460</v>
      </c>
      <c r="C867" s="58">
        <v>4890</v>
      </c>
      <c r="D867" s="58" t="s">
        <v>2592</v>
      </c>
      <c r="E867" s="58">
        <v>4290</v>
      </c>
      <c r="F867" s="58"/>
      <c r="G867" s="58"/>
      <c r="H867" s="58"/>
      <c r="I867" s="58"/>
      <c r="J867" s="58"/>
      <c r="K867" s="58"/>
      <c r="L867" s="58"/>
      <c r="M867" s="58"/>
      <c r="N867" s="58"/>
      <c r="O867" s="58"/>
      <c r="P867" s="58"/>
      <c r="Q867" s="58"/>
      <c r="R867" s="58"/>
    </row>
    <row r="868" spans="1:18" ht="30" x14ac:dyDescent="0.25">
      <c r="A868" s="58" t="s">
        <v>10</v>
      </c>
      <c r="B868" s="58">
        <v>243461</v>
      </c>
      <c r="C868" s="58">
        <v>4890</v>
      </c>
      <c r="D868" s="58" t="s">
        <v>2592</v>
      </c>
      <c r="E868" s="58">
        <v>4290</v>
      </c>
      <c r="F868" s="58"/>
      <c r="G868" s="58"/>
      <c r="H868" s="58"/>
      <c r="I868" s="58"/>
      <c r="J868" s="58"/>
      <c r="K868" s="58"/>
      <c r="L868" s="58"/>
      <c r="M868" s="58"/>
      <c r="N868" s="58"/>
      <c r="O868" s="58"/>
      <c r="P868" s="58"/>
      <c r="Q868" s="58"/>
      <c r="R868" s="58"/>
    </row>
    <row r="869" spans="1:18" ht="30" x14ac:dyDescent="0.25">
      <c r="A869" s="58" t="s">
        <v>10</v>
      </c>
      <c r="B869" s="58">
        <v>243462</v>
      </c>
      <c r="C869" s="58">
        <v>4890</v>
      </c>
      <c r="D869" s="58" t="s">
        <v>2592</v>
      </c>
      <c r="E869" s="58">
        <v>4290</v>
      </c>
      <c r="F869" s="58"/>
      <c r="G869" s="58"/>
      <c r="H869" s="58"/>
      <c r="I869" s="58"/>
      <c r="J869" s="58"/>
      <c r="K869" s="58"/>
      <c r="L869" s="58"/>
      <c r="M869" s="58"/>
      <c r="N869" s="58"/>
      <c r="O869" s="58"/>
      <c r="P869" s="58"/>
      <c r="Q869" s="58"/>
      <c r="R869" s="58"/>
    </row>
    <row r="870" spans="1:18" ht="30" x14ac:dyDescent="0.25">
      <c r="A870" s="58" t="s">
        <v>10</v>
      </c>
      <c r="B870" s="58">
        <v>243463</v>
      </c>
      <c r="C870" s="58">
        <v>4890</v>
      </c>
      <c r="D870" s="58" t="s">
        <v>2592</v>
      </c>
      <c r="E870" s="58">
        <v>4290</v>
      </c>
      <c r="F870" s="58"/>
      <c r="G870" s="58"/>
      <c r="H870" s="58"/>
      <c r="I870" s="58"/>
      <c r="J870" s="58"/>
      <c r="K870" s="58"/>
      <c r="L870" s="58"/>
      <c r="M870" s="58"/>
      <c r="N870" s="58"/>
      <c r="O870" s="58"/>
      <c r="P870" s="58"/>
      <c r="Q870" s="58"/>
      <c r="R870" s="58"/>
    </row>
    <row r="871" spans="1:18" ht="30" x14ac:dyDescent="0.25">
      <c r="A871" s="58" t="s">
        <v>10</v>
      </c>
      <c r="B871" s="58">
        <v>243464</v>
      </c>
      <c r="C871" s="58">
        <v>3890</v>
      </c>
      <c r="D871" s="58" t="s">
        <v>2593</v>
      </c>
      <c r="E871" s="58">
        <v>3890</v>
      </c>
      <c r="F871" s="58"/>
      <c r="G871" s="58"/>
      <c r="H871" s="58"/>
      <c r="I871" s="58"/>
      <c r="J871" s="58"/>
      <c r="K871" s="58"/>
      <c r="L871" s="58"/>
      <c r="M871" s="58"/>
      <c r="N871" s="58"/>
      <c r="O871" s="58"/>
      <c r="P871" s="58"/>
      <c r="Q871" s="58"/>
      <c r="R871" s="58"/>
    </row>
    <row r="872" spans="1:18" ht="30" x14ac:dyDescent="0.25">
      <c r="A872" s="58" t="s">
        <v>10</v>
      </c>
      <c r="B872" s="58">
        <v>243465</v>
      </c>
      <c r="C872" s="58">
        <v>4490</v>
      </c>
      <c r="D872" s="58" t="s">
        <v>2593</v>
      </c>
      <c r="E872" s="58">
        <v>3890</v>
      </c>
      <c r="F872" s="58"/>
      <c r="G872" s="58"/>
      <c r="H872" s="58"/>
      <c r="I872" s="58"/>
      <c r="J872" s="58"/>
      <c r="K872" s="58"/>
      <c r="L872" s="58"/>
      <c r="M872" s="58"/>
      <c r="N872" s="58"/>
      <c r="O872" s="58"/>
      <c r="P872" s="58"/>
      <c r="Q872" s="58"/>
      <c r="R872" s="58"/>
    </row>
    <row r="873" spans="1:18" ht="30" x14ac:dyDescent="0.25">
      <c r="A873" s="58" t="s">
        <v>10</v>
      </c>
      <c r="B873" s="58">
        <v>243466</v>
      </c>
      <c r="C873" s="58">
        <v>4490</v>
      </c>
      <c r="D873" s="58" t="s">
        <v>2593</v>
      </c>
      <c r="E873" s="58">
        <v>3890</v>
      </c>
      <c r="F873" s="58"/>
      <c r="G873" s="58"/>
      <c r="H873" s="58"/>
      <c r="I873" s="58"/>
      <c r="J873" s="58"/>
      <c r="K873" s="58"/>
      <c r="L873" s="58"/>
      <c r="M873" s="58"/>
      <c r="N873" s="58"/>
      <c r="O873" s="58"/>
      <c r="P873" s="58"/>
      <c r="Q873" s="58"/>
      <c r="R873" s="58"/>
    </row>
    <row r="874" spans="1:18" ht="30" x14ac:dyDescent="0.25">
      <c r="A874" s="58" t="s">
        <v>10</v>
      </c>
      <c r="B874" s="58">
        <v>243467</v>
      </c>
      <c r="C874" s="58">
        <v>4490</v>
      </c>
      <c r="D874" s="58" t="s">
        <v>2593</v>
      </c>
      <c r="E874" s="58">
        <v>3890</v>
      </c>
      <c r="F874" s="58"/>
      <c r="G874" s="58"/>
      <c r="H874" s="58"/>
      <c r="I874" s="58"/>
      <c r="J874" s="58"/>
      <c r="K874" s="58"/>
      <c r="L874" s="58"/>
      <c r="M874" s="58"/>
      <c r="N874" s="58"/>
      <c r="O874" s="58"/>
      <c r="P874" s="58"/>
      <c r="Q874" s="58"/>
      <c r="R874" s="58"/>
    </row>
    <row r="875" spans="1:18" ht="30" x14ac:dyDescent="0.25">
      <c r="A875" s="58" t="s">
        <v>10</v>
      </c>
      <c r="B875" s="58">
        <v>243468</v>
      </c>
      <c r="C875" s="58">
        <v>4490</v>
      </c>
      <c r="D875" s="58" t="s">
        <v>2593</v>
      </c>
      <c r="E875" s="58">
        <v>3890</v>
      </c>
      <c r="F875" s="58"/>
      <c r="G875" s="58"/>
      <c r="H875" s="58"/>
      <c r="I875" s="58"/>
      <c r="J875" s="58"/>
      <c r="K875" s="58"/>
      <c r="L875" s="58"/>
      <c r="M875" s="58"/>
      <c r="N875" s="58"/>
      <c r="O875" s="58"/>
      <c r="P875" s="58"/>
      <c r="Q875" s="58"/>
      <c r="R875" s="58"/>
    </row>
    <row r="876" spans="1:18" ht="30" x14ac:dyDescent="0.25">
      <c r="A876" s="58" t="s">
        <v>10</v>
      </c>
      <c r="B876" s="58">
        <v>243469</v>
      </c>
      <c r="C876" s="58">
        <v>4490</v>
      </c>
      <c r="D876" s="58" t="s">
        <v>2593</v>
      </c>
      <c r="E876" s="58">
        <v>3890</v>
      </c>
      <c r="F876" s="58"/>
      <c r="G876" s="58"/>
      <c r="H876" s="58"/>
      <c r="I876" s="58"/>
      <c r="J876" s="58"/>
      <c r="K876" s="58"/>
      <c r="L876" s="58"/>
      <c r="M876" s="58"/>
      <c r="N876" s="58"/>
      <c r="O876" s="58"/>
      <c r="P876" s="58"/>
      <c r="Q876" s="58"/>
      <c r="R876" s="58"/>
    </row>
    <row r="877" spans="1:18" ht="30" x14ac:dyDescent="0.25">
      <c r="A877" s="58" t="s">
        <v>10</v>
      </c>
      <c r="B877" s="58">
        <v>243470</v>
      </c>
      <c r="C877" s="58">
        <v>4490</v>
      </c>
      <c r="D877" s="58" t="s">
        <v>2593</v>
      </c>
      <c r="E877" s="58">
        <v>3890</v>
      </c>
      <c r="F877" s="58"/>
      <c r="G877" s="58"/>
      <c r="H877" s="58"/>
      <c r="I877" s="58"/>
      <c r="J877" s="58"/>
      <c r="K877" s="58"/>
      <c r="L877" s="58"/>
      <c r="M877" s="58"/>
      <c r="N877" s="58"/>
      <c r="O877" s="58"/>
      <c r="P877" s="58"/>
      <c r="Q877" s="58"/>
      <c r="R877" s="58"/>
    </row>
    <row r="878" spans="1:18" ht="30" x14ac:dyDescent="0.25">
      <c r="A878" s="58" t="s">
        <v>10</v>
      </c>
      <c r="B878" s="58">
        <v>243471</v>
      </c>
      <c r="C878" s="58">
        <v>4490</v>
      </c>
      <c r="D878" s="58" t="s">
        <v>2593</v>
      </c>
      <c r="E878" s="58">
        <v>3890</v>
      </c>
      <c r="F878" s="58"/>
      <c r="G878" s="58"/>
      <c r="H878" s="58"/>
      <c r="I878" s="58"/>
      <c r="J878" s="58"/>
      <c r="K878" s="58"/>
      <c r="L878" s="58"/>
      <c r="M878" s="58"/>
      <c r="N878" s="58"/>
      <c r="O878" s="58"/>
      <c r="P878" s="58"/>
      <c r="Q878" s="58"/>
      <c r="R878" s="58"/>
    </row>
    <row r="879" spans="1:18" ht="30" x14ac:dyDescent="0.25">
      <c r="A879" s="58" t="s">
        <v>10</v>
      </c>
      <c r="B879" s="58">
        <v>243472</v>
      </c>
      <c r="C879" s="58">
        <v>4490</v>
      </c>
      <c r="D879" s="58" t="s">
        <v>2593</v>
      </c>
      <c r="E879" s="58">
        <v>3890</v>
      </c>
      <c r="F879" s="58"/>
      <c r="G879" s="58"/>
      <c r="H879" s="58"/>
      <c r="I879" s="58"/>
      <c r="J879" s="58"/>
      <c r="K879" s="58"/>
      <c r="L879" s="58"/>
      <c r="M879" s="58"/>
      <c r="N879" s="58"/>
      <c r="O879" s="58"/>
      <c r="P879" s="58"/>
      <c r="Q879" s="58"/>
      <c r="R879" s="58"/>
    </row>
    <row r="880" spans="1:18" ht="30" x14ac:dyDescent="0.25">
      <c r="A880" s="58" t="s">
        <v>10</v>
      </c>
      <c r="B880" s="58">
        <v>243473</v>
      </c>
      <c r="C880" s="58">
        <v>4490</v>
      </c>
      <c r="D880" s="58" t="s">
        <v>2593</v>
      </c>
      <c r="E880" s="58">
        <v>3890</v>
      </c>
      <c r="F880" s="58"/>
      <c r="G880" s="58"/>
      <c r="H880" s="58"/>
      <c r="I880" s="58"/>
      <c r="J880" s="58"/>
      <c r="K880" s="58"/>
      <c r="L880" s="58"/>
      <c r="M880" s="58"/>
      <c r="N880" s="58"/>
      <c r="O880" s="58"/>
      <c r="P880" s="58"/>
      <c r="Q880" s="58"/>
      <c r="R880" s="58"/>
    </row>
    <row r="881" spans="1:18" ht="30" x14ac:dyDescent="0.25">
      <c r="A881" s="58" t="s">
        <v>10</v>
      </c>
      <c r="B881" s="58">
        <v>243474</v>
      </c>
      <c r="C881" s="58">
        <v>4490</v>
      </c>
      <c r="D881" s="58" t="s">
        <v>2593</v>
      </c>
      <c r="E881" s="58">
        <v>3890</v>
      </c>
      <c r="F881" s="58"/>
      <c r="G881" s="58"/>
      <c r="H881" s="58"/>
      <c r="I881" s="58"/>
      <c r="J881" s="58"/>
      <c r="K881" s="58"/>
      <c r="L881" s="58"/>
      <c r="M881" s="58"/>
      <c r="N881" s="58"/>
      <c r="O881" s="58"/>
      <c r="P881" s="58"/>
      <c r="Q881" s="58"/>
      <c r="R881" s="58"/>
    </row>
    <row r="882" spans="1:18" ht="30" x14ac:dyDescent="0.25">
      <c r="A882" s="58" t="s">
        <v>10</v>
      </c>
      <c r="B882" s="58">
        <v>243475</v>
      </c>
      <c r="C882" s="58">
        <v>4490</v>
      </c>
      <c r="D882" s="58" t="s">
        <v>2593</v>
      </c>
      <c r="E882" s="58">
        <v>3890</v>
      </c>
      <c r="F882" s="58"/>
      <c r="G882" s="58"/>
      <c r="H882" s="58"/>
      <c r="I882" s="58"/>
      <c r="J882" s="58"/>
      <c r="K882" s="58"/>
      <c r="L882" s="58"/>
      <c r="M882" s="58"/>
      <c r="N882" s="58"/>
      <c r="O882" s="58"/>
      <c r="P882" s="58"/>
      <c r="Q882" s="58"/>
      <c r="R882" s="58"/>
    </row>
    <row r="883" spans="1:18" ht="30" x14ac:dyDescent="0.25">
      <c r="A883" s="58" t="s">
        <v>10</v>
      </c>
      <c r="B883" s="58">
        <v>243476</v>
      </c>
      <c r="C883" s="58">
        <v>4490</v>
      </c>
      <c r="D883" s="58" t="s">
        <v>2593</v>
      </c>
      <c r="E883" s="58">
        <v>3890</v>
      </c>
      <c r="F883" s="58"/>
      <c r="G883" s="58"/>
      <c r="H883" s="58"/>
      <c r="I883" s="58"/>
      <c r="J883" s="58"/>
      <c r="K883" s="58"/>
      <c r="L883" s="58"/>
      <c r="M883" s="58"/>
      <c r="N883" s="58"/>
      <c r="O883" s="58"/>
      <c r="P883" s="58"/>
      <c r="Q883" s="58"/>
      <c r="R883" s="58"/>
    </row>
    <row r="884" spans="1:18" ht="30" x14ac:dyDescent="0.25">
      <c r="A884" s="58" t="s">
        <v>10</v>
      </c>
      <c r="B884" s="58">
        <v>243477</v>
      </c>
      <c r="C884" s="58">
        <v>4490</v>
      </c>
      <c r="D884" s="58" t="s">
        <v>2593</v>
      </c>
      <c r="E884" s="58">
        <v>3890</v>
      </c>
      <c r="F884" s="58"/>
      <c r="G884" s="58"/>
      <c r="H884" s="58"/>
      <c r="I884" s="58"/>
      <c r="J884" s="58"/>
      <c r="K884" s="58"/>
      <c r="L884" s="58"/>
      <c r="M884" s="58"/>
      <c r="N884" s="58"/>
      <c r="O884" s="58"/>
      <c r="P884" s="58"/>
      <c r="Q884" s="58"/>
      <c r="R884" s="58"/>
    </row>
    <row r="885" spans="1:18" ht="30" x14ac:dyDescent="0.25">
      <c r="A885" s="58" t="s">
        <v>10</v>
      </c>
      <c r="B885" s="58">
        <v>243478</v>
      </c>
      <c r="C885" s="58">
        <v>4490</v>
      </c>
      <c r="D885" s="58" t="s">
        <v>2593</v>
      </c>
      <c r="E885" s="58">
        <v>3890</v>
      </c>
      <c r="F885" s="58"/>
      <c r="G885" s="58"/>
      <c r="H885" s="58"/>
      <c r="I885" s="58"/>
      <c r="J885" s="58"/>
      <c r="K885" s="58"/>
      <c r="L885" s="58"/>
      <c r="M885" s="58"/>
      <c r="N885" s="58"/>
      <c r="O885" s="58"/>
      <c r="P885" s="58"/>
      <c r="Q885" s="58"/>
      <c r="R885" s="58"/>
    </row>
    <row r="886" spans="1:18" ht="30" x14ac:dyDescent="0.25">
      <c r="A886" s="58" t="s">
        <v>10</v>
      </c>
      <c r="B886" s="58">
        <v>243479</v>
      </c>
      <c r="C886" s="58">
        <v>4490</v>
      </c>
      <c r="D886" s="58" t="s">
        <v>2593</v>
      </c>
      <c r="E886" s="58">
        <v>3890</v>
      </c>
      <c r="F886" s="58"/>
      <c r="G886" s="58"/>
      <c r="H886" s="58"/>
      <c r="I886" s="58"/>
      <c r="J886" s="58"/>
      <c r="K886" s="58"/>
      <c r="L886" s="58"/>
      <c r="M886" s="58"/>
      <c r="N886" s="58"/>
      <c r="O886" s="58"/>
      <c r="P886" s="58"/>
      <c r="Q886" s="58"/>
      <c r="R886" s="58"/>
    </row>
    <row r="887" spans="1:18" x14ac:dyDescent="0.25">
      <c r="A887" s="58" t="s">
        <v>10</v>
      </c>
      <c r="B887" s="58">
        <v>138015</v>
      </c>
      <c r="C887" s="58" t="s">
        <v>2579</v>
      </c>
      <c r="D887" s="58"/>
      <c r="E887" s="58" t="s">
        <v>2692</v>
      </c>
      <c r="F887" s="58"/>
      <c r="G887" s="58"/>
      <c r="H887" s="58"/>
      <c r="I887" s="58"/>
      <c r="J887" s="58"/>
      <c r="K887" s="58"/>
      <c r="L887" s="58"/>
      <c r="M887" s="58"/>
      <c r="N887" s="58"/>
      <c r="O887" s="58"/>
      <c r="P887" s="58"/>
      <c r="Q887" s="58"/>
      <c r="R887" s="58"/>
    </row>
    <row r="888" spans="1:18" x14ac:dyDescent="0.25">
      <c r="A888" s="58" t="s">
        <v>10</v>
      </c>
      <c r="B888" s="58">
        <v>138016</v>
      </c>
      <c r="C888" s="58" t="s">
        <v>2579</v>
      </c>
      <c r="D888" s="58"/>
      <c r="E888" s="58" t="s">
        <v>2692</v>
      </c>
      <c r="F888" s="58"/>
      <c r="G888" s="58"/>
      <c r="H888" s="58"/>
      <c r="I888" s="58"/>
      <c r="J888" s="58"/>
      <c r="K888" s="58"/>
      <c r="L888" s="58"/>
      <c r="M888" s="58"/>
      <c r="N888" s="58"/>
      <c r="O888" s="58"/>
      <c r="P888" s="58"/>
      <c r="Q888" s="58"/>
      <c r="R888" s="58"/>
    </row>
    <row r="889" spans="1:18" x14ac:dyDescent="0.25">
      <c r="A889" s="58" t="s">
        <v>10</v>
      </c>
      <c r="B889" s="58">
        <v>138017</v>
      </c>
      <c r="C889" s="58" t="s">
        <v>2579</v>
      </c>
      <c r="D889" s="58"/>
      <c r="E889" s="58" t="s">
        <v>2692</v>
      </c>
      <c r="F889" s="58"/>
      <c r="G889" s="58"/>
      <c r="H889" s="58"/>
      <c r="I889" s="58"/>
      <c r="J889" s="58"/>
      <c r="K889" s="58"/>
      <c r="L889" s="58"/>
      <c r="M889" s="58"/>
      <c r="N889" s="58"/>
      <c r="O889" s="58"/>
      <c r="P889" s="58"/>
      <c r="Q889" s="58"/>
      <c r="R889" s="58"/>
    </row>
    <row r="890" spans="1:18" x14ac:dyDescent="0.25">
      <c r="A890" s="58" t="s">
        <v>10</v>
      </c>
      <c r="B890" s="58">
        <v>138018</v>
      </c>
      <c r="C890" s="58" t="s">
        <v>2579</v>
      </c>
      <c r="D890" s="58"/>
      <c r="E890" s="58" t="s">
        <v>2692</v>
      </c>
      <c r="F890" s="58"/>
      <c r="G890" s="58"/>
      <c r="H890" s="58"/>
      <c r="I890" s="58"/>
      <c r="J890" s="58"/>
      <c r="K890" s="58"/>
      <c r="L890" s="58"/>
      <c r="M890" s="58"/>
      <c r="N890" s="58"/>
      <c r="O890" s="58"/>
      <c r="P890" s="58"/>
      <c r="Q890" s="58"/>
      <c r="R890" s="58"/>
    </row>
    <row r="891" spans="1:18" x14ac:dyDescent="0.25">
      <c r="A891" s="58" t="s">
        <v>10</v>
      </c>
      <c r="B891" s="58">
        <v>138019</v>
      </c>
      <c r="C891" s="58" t="s">
        <v>2579</v>
      </c>
      <c r="D891" s="58"/>
      <c r="E891" s="58" t="s">
        <v>2692</v>
      </c>
      <c r="F891" s="58"/>
      <c r="G891" s="58"/>
      <c r="H891" s="58"/>
      <c r="I891" s="58"/>
      <c r="J891" s="58"/>
      <c r="K891" s="58"/>
      <c r="L891" s="58"/>
      <c r="M891" s="58"/>
      <c r="N891" s="58"/>
      <c r="O891" s="58"/>
      <c r="P891" s="58"/>
      <c r="Q891" s="58"/>
      <c r="R891" s="58"/>
    </row>
    <row r="892" spans="1:18" x14ac:dyDescent="0.25">
      <c r="A892" s="58" t="s">
        <v>10</v>
      </c>
      <c r="B892" s="58">
        <v>138020</v>
      </c>
      <c r="C892" s="58" t="s">
        <v>2579</v>
      </c>
      <c r="D892" s="58"/>
      <c r="E892" s="58" t="s">
        <v>2692</v>
      </c>
      <c r="F892" s="58"/>
      <c r="G892" s="58"/>
      <c r="H892" s="58"/>
      <c r="I892" s="58"/>
      <c r="J892" s="58"/>
      <c r="K892" s="58"/>
      <c r="L892" s="58"/>
      <c r="M892" s="58"/>
      <c r="N892" s="58"/>
      <c r="O892" s="58"/>
      <c r="P892" s="58"/>
      <c r="Q892" s="58"/>
      <c r="R892" s="58"/>
    </row>
    <row r="893" spans="1:18" x14ac:dyDescent="0.25">
      <c r="A893" s="58" t="s">
        <v>10</v>
      </c>
      <c r="B893" s="58">
        <v>138021</v>
      </c>
      <c r="C893" s="58" t="s">
        <v>2579</v>
      </c>
      <c r="D893" s="58"/>
      <c r="E893" s="58" t="s">
        <v>2692</v>
      </c>
      <c r="F893" s="58"/>
      <c r="G893" s="58"/>
      <c r="H893" s="58"/>
      <c r="I893" s="58"/>
      <c r="J893" s="58"/>
      <c r="K893" s="58"/>
      <c r="L893" s="58"/>
      <c r="M893" s="58"/>
      <c r="N893" s="58"/>
      <c r="O893" s="58"/>
      <c r="P893" s="58"/>
      <c r="Q893" s="58"/>
      <c r="R893" s="58"/>
    </row>
    <row r="894" spans="1:18" x14ac:dyDescent="0.25">
      <c r="A894" s="58" t="s">
        <v>10</v>
      </c>
      <c r="B894" s="58">
        <v>138022</v>
      </c>
      <c r="C894" s="58" t="s">
        <v>2579</v>
      </c>
      <c r="D894" s="58"/>
      <c r="E894" s="58" t="s">
        <v>2692</v>
      </c>
      <c r="F894" s="58"/>
      <c r="G894" s="58"/>
      <c r="H894" s="58"/>
      <c r="I894" s="58"/>
      <c r="J894" s="58"/>
      <c r="K894" s="58"/>
      <c r="L894" s="58"/>
      <c r="M894" s="58"/>
      <c r="N894" s="58"/>
      <c r="O894" s="58"/>
      <c r="P894" s="58"/>
      <c r="Q894" s="58"/>
      <c r="R894" s="58"/>
    </row>
    <row r="895" spans="1:18" x14ac:dyDescent="0.25">
      <c r="A895" s="58" t="s">
        <v>10</v>
      </c>
      <c r="B895" s="58">
        <v>138023</v>
      </c>
      <c r="C895" s="58" t="s">
        <v>2579</v>
      </c>
      <c r="D895" s="58"/>
      <c r="E895" s="58" t="s">
        <v>2692</v>
      </c>
      <c r="F895" s="58"/>
      <c r="G895" s="58"/>
      <c r="H895" s="58"/>
      <c r="I895" s="58"/>
      <c r="J895" s="58"/>
      <c r="K895" s="58"/>
      <c r="L895" s="58"/>
      <c r="M895" s="58"/>
      <c r="N895" s="58"/>
      <c r="O895" s="58"/>
      <c r="P895" s="58"/>
      <c r="Q895" s="58"/>
      <c r="R895" s="58"/>
    </row>
    <row r="896" spans="1:18" x14ac:dyDescent="0.25">
      <c r="A896" s="58" t="s">
        <v>10</v>
      </c>
      <c r="B896" s="58">
        <v>138024</v>
      </c>
      <c r="C896" s="58" t="s">
        <v>2579</v>
      </c>
      <c r="D896" s="58"/>
      <c r="E896" s="58" t="s">
        <v>2692</v>
      </c>
      <c r="F896" s="58"/>
      <c r="G896" s="58"/>
      <c r="H896" s="58"/>
      <c r="I896" s="58"/>
      <c r="J896" s="58"/>
      <c r="K896" s="58"/>
      <c r="L896" s="58"/>
      <c r="M896" s="58"/>
      <c r="N896" s="58"/>
      <c r="O896" s="58"/>
      <c r="P896" s="58"/>
      <c r="Q896" s="58"/>
      <c r="R896" s="58"/>
    </row>
    <row r="897" spans="1:18" x14ac:dyDescent="0.25">
      <c r="A897" s="58" t="s">
        <v>10</v>
      </c>
      <c r="B897" s="58">
        <v>138025</v>
      </c>
      <c r="C897" s="58" t="s">
        <v>2579</v>
      </c>
      <c r="D897" s="58"/>
      <c r="E897" s="58" t="s">
        <v>2692</v>
      </c>
      <c r="F897" s="58"/>
      <c r="G897" s="58"/>
      <c r="H897" s="58"/>
      <c r="I897" s="58"/>
      <c r="J897" s="58"/>
      <c r="K897" s="58"/>
      <c r="L897" s="58"/>
      <c r="M897" s="58"/>
      <c r="N897" s="58"/>
      <c r="O897" s="58"/>
      <c r="P897" s="58"/>
      <c r="Q897" s="58"/>
      <c r="R897" s="58"/>
    </row>
    <row r="898" spans="1:18" x14ac:dyDescent="0.25">
      <c r="A898" s="58" t="s">
        <v>10</v>
      </c>
      <c r="B898" s="58">
        <v>138026</v>
      </c>
      <c r="C898" s="58" t="s">
        <v>2579</v>
      </c>
      <c r="D898" s="58"/>
      <c r="E898" s="58" t="s">
        <v>2692</v>
      </c>
      <c r="F898" s="58"/>
      <c r="G898" s="58"/>
      <c r="H898" s="58"/>
      <c r="I898" s="58"/>
      <c r="J898" s="58"/>
      <c r="K898" s="58"/>
      <c r="L898" s="58"/>
      <c r="M898" s="58"/>
      <c r="N898" s="58"/>
      <c r="O898" s="58"/>
      <c r="P898" s="58"/>
      <c r="Q898" s="58"/>
      <c r="R898" s="58"/>
    </row>
    <row r="899" spans="1:18" x14ac:dyDescent="0.25">
      <c r="A899" s="58" t="s">
        <v>10</v>
      </c>
      <c r="B899" s="58">
        <v>138027</v>
      </c>
      <c r="C899" s="58" t="s">
        <v>2579</v>
      </c>
      <c r="D899" s="58"/>
      <c r="E899" s="58" t="s">
        <v>2692</v>
      </c>
      <c r="F899" s="58"/>
      <c r="G899" s="58"/>
      <c r="H899" s="58"/>
      <c r="I899" s="58"/>
      <c r="J899" s="58"/>
      <c r="K899" s="58"/>
      <c r="L899" s="58"/>
      <c r="M899" s="58"/>
      <c r="N899" s="58"/>
      <c r="O899" s="58"/>
      <c r="P899" s="58"/>
      <c r="Q899" s="58"/>
      <c r="R899" s="58"/>
    </row>
    <row r="900" spans="1:18" x14ac:dyDescent="0.25">
      <c r="A900" s="58" t="s">
        <v>10</v>
      </c>
      <c r="B900" s="58">
        <v>138028</v>
      </c>
      <c r="C900" s="58" t="s">
        <v>2579</v>
      </c>
      <c r="D900" s="58"/>
      <c r="E900" s="58" t="s">
        <v>2692</v>
      </c>
      <c r="F900" s="58"/>
      <c r="G900" s="58"/>
      <c r="H900" s="58"/>
      <c r="I900" s="58"/>
      <c r="J900" s="58"/>
      <c r="K900" s="58"/>
      <c r="L900" s="58"/>
      <c r="M900" s="58"/>
      <c r="N900" s="58"/>
      <c r="O900" s="58"/>
      <c r="P900" s="58"/>
      <c r="Q900" s="58"/>
      <c r="R900" s="58"/>
    </row>
    <row r="901" spans="1:18" x14ac:dyDescent="0.25">
      <c r="A901" s="58" t="s">
        <v>10</v>
      </c>
      <c r="B901" s="58">
        <v>138029</v>
      </c>
      <c r="C901" s="58" t="s">
        <v>2579</v>
      </c>
      <c r="D901" s="58"/>
      <c r="E901" s="58" t="s">
        <v>2692</v>
      </c>
      <c r="F901" s="58"/>
      <c r="G901" s="58"/>
      <c r="H901" s="58"/>
      <c r="I901" s="58"/>
      <c r="J901" s="58"/>
      <c r="K901" s="58"/>
      <c r="L901" s="58"/>
      <c r="M901" s="58"/>
      <c r="N901" s="58"/>
      <c r="O901" s="58"/>
      <c r="P901" s="58"/>
      <c r="Q901" s="58"/>
      <c r="R901" s="58"/>
    </row>
    <row r="902" spans="1:18" x14ac:dyDescent="0.25">
      <c r="A902" s="58" t="s">
        <v>10</v>
      </c>
      <c r="B902" s="58">
        <v>138030</v>
      </c>
      <c r="C902" s="58" t="s">
        <v>2579</v>
      </c>
      <c r="D902" s="58"/>
      <c r="E902" s="58" t="s">
        <v>2692</v>
      </c>
      <c r="F902" s="58"/>
      <c r="G902" s="58"/>
      <c r="H902" s="58"/>
      <c r="I902" s="58"/>
      <c r="J902" s="58"/>
      <c r="K902" s="58"/>
      <c r="L902" s="58"/>
      <c r="M902" s="58"/>
      <c r="N902" s="58"/>
      <c r="O902" s="58"/>
      <c r="P902" s="58"/>
      <c r="Q902" s="58"/>
      <c r="R902" s="58"/>
    </row>
    <row r="903" spans="1:18" x14ac:dyDescent="0.25">
      <c r="A903" s="58" t="s">
        <v>10</v>
      </c>
      <c r="B903" s="58">
        <v>138031</v>
      </c>
      <c r="C903" s="58" t="s">
        <v>2579</v>
      </c>
      <c r="D903" s="58"/>
      <c r="E903" s="58" t="s">
        <v>2692</v>
      </c>
      <c r="F903" s="58"/>
      <c r="G903" s="58"/>
      <c r="H903" s="58"/>
      <c r="I903" s="58"/>
      <c r="J903" s="58"/>
      <c r="K903" s="58"/>
      <c r="L903" s="58"/>
      <c r="M903" s="58"/>
      <c r="N903" s="58"/>
      <c r="O903" s="58"/>
      <c r="P903" s="58"/>
      <c r="Q903" s="58"/>
      <c r="R903" s="58"/>
    </row>
    <row r="904" spans="1:18" x14ac:dyDescent="0.25">
      <c r="A904" s="58" t="s">
        <v>10</v>
      </c>
      <c r="B904" s="58">
        <v>138032</v>
      </c>
      <c r="C904" s="58" t="s">
        <v>2579</v>
      </c>
      <c r="D904" s="58"/>
      <c r="E904" s="58" t="s">
        <v>2692</v>
      </c>
      <c r="F904" s="58"/>
      <c r="G904" s="58"/>
      <c r="H904" s="58"/>
      <c r="I904" s="58"/>
      <c r="J904" s="58"/>
      <c r="K904" s="58"/>
      <c r="L904" s="58"/>
      <c r="M904" s="58"/>
      <c r="N904" s="58"/>
      <c r="O904" s="58"/>
      <c r="P904" s="58"/>
      <c r="Q904" s="58"/>
      <c r="R904" s="58"/>
    </row>
    <row r="905" spans="1:18" x14ac:dyDescent="0.25">
      <c r="A905" s="58" t="s">
        <v>10</v>
      </c>
      <c r="B905" s="58">
        <v>138033</v>
      </c>
      <c r="C905" s="58" t="s">
        <v>2579</v>
      </c>
      <c r="D905" s="58"/>
      <c r="E905" s="58" t="s">
        <v>2692</v>
      </c>
      <c r="F905" s="58"/>
      <c r="G905" s="58"/>
      <c r="H905" s="58"/>
      <c r="I905" s="58"/>
      <c r="J905" s="58"/>
      <c r="K905" s="58"/>
      <c r="L905" s="58"/>
      <c r="M905" s="58"/>
      <c r="N905" s="58"/>
      <c r="O905" s="58"/>
      <c r="P905" s="58"/>
      <c r="Q905" s="58"/>
      <c r="R905" s="58"/>
    </row>
    <row r="906" spans="1:18" x14ac:dyDescent="0.25">
      <c r="A906" s="58" t="s">
        <v>10</v>
      </c>
      <c r="B906" s="58">
        <v>257500</v>
      </c>
      <c r="C906" s="58" t="s">
        <v>2579</v>
      </c>
      <c r="D906" s="58"/>
      <c r="E906" s="58" t="s">
        <v>2692</v>
      </c>
      <c r="F906" s="58"/>
      <c r="G906" s="58"/>
      <c r="H906" s="58"/>
      <c r="I906" s="58"/>
      <c r="J906" s="58"/>
      <c r="K906" s="58"/>
      <c r="L906" s="58"/>
      <c r="M906" s="58"/>
      <c r="N906" s="58"/>
      <c r="O906" s="58"/>
      <c r="P906" s="58"/>
      <c r="Q906" s="58"/>
      <c r="R906" s="58"/>
    </row>
    <row r="907" spans="1:18" x14ac:dyDescent="0.25">
      <c r="A907" s="58" t="s">
        <v>10</v>
      </c>
      <c r="B907" s="58">
        <v>138034</v>
      </c>
      <c r="C907" s="58" t="s">
        <v>2579</v>
      </c>
      <c r="D907" s="58"/>
      <c r="E907" s="58" t="s">
        <v>2692</v>
      </c>
      <c r="F907" s="58"/>
      <c r="G907" s="58"/>
      <c r="H907" s="58"/>
      <c r="I907" s="58"/>
      <c r="J907" s="58"/>
      <c r="K907" s="58"/>
      <c r="L907" s="58"/>
      <c r="M907" s="58"/>
      <c r="N907" s="58"/>
      <c r="O907" s="58"/>
      <c r="P907" s="58"/>
      <c r="Q907" s="58"/>
      <c r="R907" s="58"/>
    </row>
    <row r="908" spans="1:18" x14ac:dyDescent="0.25">
      <c r="A908" s="58" t="s">
        <v>10</v>
      </c>
      <c r="B908" s="58">
        <v>138035</v>
      </c>
      <c r="C908" s="58" t="s">
        <v>2579</v>
      </c>
      <c r="D908" s="58"/>
      <c r="E908" s="58" t="s">
        <v>2692</v>
      </c>
      <c r="F908" s="58"/>
      <c r="G908" s="58"/>
      <c r="H908" s="58"/>
      <c r="I908" s="58"/>
      <c r="J908" s="58"/>
      <c r="K908" s="58"/>
      <c r="L908" s="58"/>
      <c r="M908" s="58"/>
      <c r="N908" s="58"/>
      <c r="O908" s="58"/>
      <c r="P908" s="58"/>
      <c r="Q908" s="58"/>
      <c r="R908" s="58"/>
    </row>
    <row r="909" spans="1:18" x14ac:dyDescent="0.25">
      <c r="A909" s="58" t="s">
        <v>10</v>
      </c>
      <c r="B909" s="58">
        <v>138036</v>
      </c>
      <c r="C909" s="58" t="s">
        <v>2579</v>
      </c>
      <c r="D909" s="58"/>
      <c r="E909" s="58" t="s">
        <v>2692</v>
      </c>
      <c r="F909" s="58"/>
      <c r="G909" s="58"/>
      <c r="H909" s="58"/>
      <c r="I909" s="58"/>
      <c r="J909" s="58"/>
      <c r="K909" s="58"/>
      <c r="L909" s="58"/>
      <c r="M909" s="58"/>
      <c r="N909" s="58"/>
      <c r="O909" s="58"/>
      <c r="P909" s="58"/>
      <c r="Q909" s="58"/>
      <c r="R909" s="58"/>
    </row>
    <row r="910" spans="1:18" x14ac:dyDescent="0.25">
      <c r="A910" s="58" t="s">
        <v>10</v>
      </c>
      <c r="B910" s="58">
        <v>138037</v>
      </c>
      <c r="C910" s="58" t="s">
        <v>2579</v>
      </c>
      <c r="D910" s="58"/>
      <c r="E910" s="58" t="s">
        <v>2692</v>
      </c>
      <c r="F910" s="58"/>
      <c r="G910" s="58"/>
      <c r="H910" s="58"/>
      <c r="I910" s="58"/>
      <c r="J910" s="58"/>
      <c r="K910" s="58"/>
      <c r="L910" s="58"/>
      <c r="M910" s="58"/>
      <c r="N910" s="58"/>
      <c r="O910" s="58"/>
      <c r="P910" s="58"/>
      <c r="Q910" s="58"/>
      <c r="R910" s="58"/>
    </row>
    <row r="911" spans="1:18" x14ac:dyDescent="0.25">
      <c r="A911" s="58" t="s">
        <v>10</v>
      </c>
      <c r="B911" s="58">
        <v>138038</v>
      </c>
      <c r="C911" s="58" t="s">
        <v>2579</v>
      </c>
      <c r="D911" s="58"/>
      <c r="E911" s="58" t="s">
        <v>2692</v>
      </c>
      <c r="F911" s="58"/>
      <c r="G911" s="58"/>
      <c r="H911" s="58"/>
      <c r="I911" s="58"/>
      <c r="J911" s="58"/>
      <c r="K911" s="58"/>
      <c r="L911" s="58"/>
      <c r="M911" s="58"/>
      <c r="N911" s="58"/>
      <c r="O911" s="58"/>
      <c r="P911" s="58"/>
      <c r="Q911" s="58"/>
      <c r="R911" s="58"/>
    </row>
    <row r="912" spans="1:18" x14ac:dyDescent="0.25">
      <c r="A912" s="58" t="s">
        <v>10</v>
      </c>
      <c r="B912" s="58">
        <v>138039</v>
      </c>
      <c r="C912" s="58" t="s">
        <v>2579</v>
      </c>
      <c r="D912" s="58"/>
      <c r="E912" s="58" t="s">
        <v>2692</v>
      </c>
      <c r="F912" s="58"/>
      <c r="G912" s="58"/>
      <c r="H912" s="58"/>
      <c r="I912" s="58"/>
      <c r="J912" s="58"/>
      <c r="K912" s="58"/>
      <c r="L912" s="58"/>
      <c r="M912" s="58"/>
      <c r="N912" s="58"/>
      <c r="O912" s="58"/>
      <c r="P912" s="58"/>
      <c r="Q912" s="58"/>
      <c r="R912" s="58"/>
    </row>
    <row r="913" spans="1:18" x14ac:dyDescent="0.25">
      <c r="A913" s="58" t="s">
        <v>10</v>
      </c>
      <c r="B913" s="58">
        <v>138040</v>
      </c>
      <c r="C913" s="58" t="s">
        <v>2579</v>
      </c>
      <c r="D913" s="58"/>
      <c r="E913" s="58" t="s">
        <v>2692</v>
      </c>
      <c r="F913" s="58"/>
      <c r="G913" s="58"/>
      <c r="H913" s="58"/>
      <c r="I913" s="58"/>
      <c r="J913" s="58"/>
      <c r="K913" s="58"/>
      <c r="L913" s="58"/>
      <c r="M913" s="58"/>
      <c r="N913" s="58"/>
      <c r="O913" s="58"/>
      <c r="P913" s="58"/>
      <c r="Q913" s="58"/>
      <c r="R913" s="58"/>
    </row>
    <row r="914" spans="1:18" x14ac:dyDescent="0.25">
      <c r="A914" s="58" t="s">
        <v>10</v>
      </c>
      <c r="B914" s="58">
        <v>138041</v>
      </c>
      <c r="C914" s="58" t="s">
        <v>2579</v>
      </c>
      <c r="D914" s="58"/>
      <c r="E914" s="58" t="s">
        <v>2692</v>
      </c>
      <c r="F914" s="58"/>
      <c r="G914" s="58"/>
      <c r="H914" s="58"/>
      <c r="I914" s="58"/>
      <c r="J914" s="58"/>
      <c r="K914" s="58"/>
      <c r="L914" s="58"/>
      <c r="M914" s="58"/>
      <c r="N914" s="58"/>
      <c r="O914" s="58"/>
      <c r="P914" s="58"/>
      <c r="Q914" s="58"/>
      <c r="R914" s="58"/>
    </row>
    <row r="915" spans="1:18" x14ac:dyDescent="0.25">
      <c r="A915" s="58" t="s">
        <v>10</v>
      </c>
      <c r="B915" s="58">
        <v>138042</v>
      </c>
      <c r="C915" s="58" t="s">
        <v>2579</v>
      </c>
      <c r="D915" s="58"/>
      <c r="E915" s="58" t="s">
        <v>2692</v>
      </c>
      <c r="F915" s="58"/>
      <c r="G915" s="58"/>
      <c r="H915" s="58"/>
      <c r="I915" s="58"/>
      <c r="J915" s="58"/>
      <c r="K915" s="58"/>
      <c r="L915" s="58"/>
      <c r="M915" s="58"/>
      <c r="N915" s="58"/>
      <c r="O915" s="58"/>
      <c r="P915" s="58"/>
      <c r="Q915" s="58"/>
      <c r="R915" s="58"/>
    </row>
    <row r="916" spans="1:18" x14ac:dyDescent="0.25">
      <c r="A916" s="58" t="s">
        <v>10</v>
      </c>
      <c r="B916" s="58">
        <v>138043</v>
      </c>
      <c r="C916" s="58" t="s">
        <v>2579</v>
      </c>
      <c r="D916" s="58"/>
      <c r="E916" s="58" t="s">
        <v>2692</v>
      </c>
      <c r="F916" s="58"/>
      <c r="G916" s="58"/>
      <c r="H916" s="58"/>
      <c r="I916" s="58"/>
      <c r="J916" s="58"/>
      <c r="K916" s="58"/>
      <c r="L916" s="58"/>
      <c r="M916" s="58"/>
      <c r="N916" s="58"/>
      <c r="O916" s="58"/>
      <c r="P916" s="58"/>
      <c r="Q916" s="58"/>
      <c r="R916" s="58"/>
    </row>
    <row r="917" spans="1:18" x14ac:dyDescent="0.25">
      <c r="A917" s="58" t="s">
        <v>10</v>
      </c>
      <c r="B917" s="58">
        <v>138044</v>
      </c>
      <c r="C917" s="58" t="s">
        <v>2579</v>
      </c>
      <c r="D917" s="58"/>
      <c r="E917" s="58" t="s">
        <v>2692</v>
      </c>
      <c r="F917" s="58"/>
      <c r="G917" s="58"/>
      <c r="H917" s="58"/>
      <c r="I917" s="58"/>
      <c r="J917" s="58"/>
      <c r="K917" s="58"/>
      <c r="L917" s="58"/>
      <c r="M917" s="58"/>
      <c r="N917" s="58"/>
      <c r="O917" s="58"/>
      <c r="P917" s="58"/>
      <c r="Q917" s="58"/>
      <c r="R917" s="58"/>
    </row>
    <row r="918" spans="1:18" x14ac:dyDescent="0.25">
      <c r="A918" s="58" t="s">
        <v>10</v>
      </c>
      <c r="B918" s="58">
        <v>138045</v>
      </c>
      <c r="C918" s="58" t="s">
        <v>2579</v>
      </c>
      <c r="D918" s="58"/>
      <c r="E918" s="58" t="s">
        <v>2692</v>
      </c>
      <c r="F918" s="58"/>
      <c r="G918" s="58"/>
      <c r="H918" s="58"/>
      <c r="I918" s="58"/>
      <c r="J918" s="58"/>
      <c r="K918" s="58"/>
      <c r="L918" s="58"/>
      <c r="M918" s="58"/>
      <c r="N918" s="58"/>
      <c r="O918" s="58"/>
      <c r="P918" s="58"/>
      <c r="Q918" s="58"/>
      <c r="R918" s="58"/>
    </row>
    <row r="919" spans="1:18" x14ac:dyDescent="0.25">
      <c r="A919" s="58" t="s">
        <v>10</v>
      </c>
      <c r="B919" s="58">
        <v>138046</v>
      </c>
      <c r="C919" s="58" t="s">
        <v>2579</v>
      </c>
      <c r="D919" s="58"/>
      <c r="E919" s="58" t="s">
        <v>2692</v>
      </c>
      <c r="F919" s="58"/>
      <c r="G919" s="58"/>
      <c r="H919" s="58"/>
      <c r="I919" s="58"/>
      <c r="J919" s="58"/>
      <c r="K919" s="58"/>
      <c r="L919" s="58"/>
      <c r="M919" s="58"/>
      <c r="N919" s="58"/>
      <c r="O919" s="58"/>
      <c r="P919" s="58"/>
      <c r="Q919" s="58"/>
      <c r="R919" s="58"/>
    </row>
    <row r="920" spans="1:18" x14ac:dyDescent="0.25">
      <c r="A920" s="58" t="s">
        <v>10</v>
      </c>
      <c r="B920" s="58">
        <v>138047</v>
      </c>
      <c r="C920" s="58" t="s">
        <v>2579</v>
      </c>
      <c r="D920" s="58"/>
      <c r="E920" s="58" t="s">
        <v>2692</v>
      </c>
      <c r="F920" s="58"/>
      <c r="G920" s="58"/>
      <c r="H920" s="58"/>
      <c r="I920" s="58"/>
      <c r="J920" s="58"/>
      <c r="K920" s="58"/>
      <c r="L920" s="58"/>
      <c r="M920" s="58"/>
      <c r="N920" s="58"/>
      <c r="O920" s="58"/>
      <c r="P920" s="58"/>
      <c r="Q920" s="58"/>
      <c r="R920" s="58"/>
    </row>
    <row r="921" spans="1:18" x14ac:dyDescent="0.25">
      <c r="A921" s="58" t="s">
        <v>10</v>
      </c>
      <c r="B921" s="58">
        <v>138048</v>
      </c>
      <c r="C921" s="58" t="s">
        <v>2579</v>
      </c>
      <c r="D921" s="58"/>
      <c r="E921" s="58" t="s">
        <v>2692</v>
      </c>
      <c r="F921" s="58"/>
      <c r="G921" s="58"/>
      <c r="H921" s="58"/>
      <c r="I921" s="58"/>
      <c r="J921" s="58"/>
      <c r="K921" s="58"/>
      <c r="L921" s="58"/>
      <c r="M921" s="58"/>
      <c r="N921" s="58"/>
      <c r="O921" s="58"/>
      <c r="P921" s="58"/>
      <c r="Q921" s="58"/>
      <c r="R921" s="58"/>
    </row>
    <row r="922" spans="1:18" x14ac:dyDescent="0.25">
      <c r="A922" s="58" t="s">
        <v>10</v>
      </c>
      <c r="B922" s="58">
        <v>138049</v>
      </c>
      <c r="C922" s="58" t="s">
        <v>2579</v>
      </c>
      <c r="D922" s="58"/>
      <c r="E922" s="58" t="s">
        <v>2692</v>
      </c>
      <c r="F922" s="58"/>
      <c r="G922" s="58"/>
      <c r="H922" s="58"/>
      <c r="I922" s="58"/>
      <c r="J922" s="58"/>
      <c r="K922" s="58"/>
      <c r="L922" s="58"/>
      <c r="M922" s="58"/>
      <c r="N922" s="58"/>
      <c r="O922" s="58"/>
      <c r="P922" s="58"/>
      <c r="Q922" s="58"/>
      <c r="R922" s="58"/>
    </row>
    <row r="923" spans="1:18" x14ac:dyDescent="0.25">
      <c r="A923" s="58" t="s">
        <v>10</v>
      </c>
      <c r="B923" s="58">
        <v>138050</v>
      </c>
      <c r="C923" s="58" t="s">
        <v>2579</v>
      </c>
      <c r="D923" s="58"/>
      <c r="E923" s="58" t="s">
        <v>2692</v>
      </c>
      <c r="F923" s="58"/>
      <c r="G923" s="58"/>
      <c r="H923" s="58"/>
      <c r="I923" s="58"/>
      <c r="J923" s="58"/>
      <c r="K923" s="58"/>
      <c r="L923" s="58"/>
      <c r="M923" s="58"/>
      <c r="N923" s="58"/>
      <c r="O923" s="58"/>
      <c r="P923" s="58"/>
      <c r="Q923" s="58"/>
      <c r="R923" s="58"/>
    </row>
    <row r="924" spans="1:18" x14ac:dyDescent="0.25">
      <c r="A924" s="58" t="s">
        <v>10</v>
      </c>
      <c r="B924" s="58">
        <v>138051</v>
      </c>
      <c r="C924" s="58" t="s">
        <v>2579</v>
      </c>
      <c r="D924" s="58"/>
      <c r="E924" s="58" t="s">
        <v>2692</v>
      </c>
      <c r="F924" s="58"/>
      <c r="G924" s="58"/>
      <c r="H924" s="58"/>
      <c r="I924" s="58"/>
      <c r="J924" s="58"/>
      <c r="K924" s="58"/>
      <c r="L924" s="58"/>
      <c r="M924" s="58"/>
      <c r="N924" s="58"/>
      <c r="O924" s="58"/>
      <c r="P924" s="58"/>
      <c r="Q924" s="58"/>
      <c r="R924" s="58"/>
    </row>
    <row r="925" spans="1:18" x14ac:dyDescent="0.25">
      <c r="A925" s="58" t="s">
        <v>10</v>
      </c>
      <c r="B925" s="58">
        <v>138052</v>
      </c>
      <c r="C925" s="58" t="s">
        <v>2579</v>
      </c>
      <c r="D925" s="58"/>
      <c r="E925" s="58" t="s">
        <v>2692</v>
      </c>
      <c r="F925" s="58"/>
      <c r="G925" s="58"/>
      <c r="H925" s="58"/>
      <c r="I925" s="58"/>
      <c r="J925" s="58"/>
      <c r="K925" s="58"/>
      <c r="L925" s="58"/>
      <c r="M925" s="58"/>
      <c r="N925" s="58"/>
      <c r="O925" s="58"/>
      <c r="P925" s="58"/>
      <c r="Q925" s="58"/>
      <c r="R925" s="58"/>
    </row>
    <row r="926" spans="1:18" x14ac:dyDescent="0.25">
      <c r="A926" s="58" t="s">
        <v>10</v>
      </c>
      <c r="B926" s="58">
        <v>138053</v>
      </c>
      <c r="C926" s="58" t="s">
        <v>2579</v>
      </c>
      <c r="D926" s="58"/>
      <c r="E926" s="58" t="s">
        <v>2692</v>
      </c>
      <c r="F926" s="58"/>
      <c r="G926" s="58"/>
      <c r="H926" s="58"/>
      <c r="I926" s="58"/>
      <c r="J926" s="58"/>
      <c r="K926" s="58"/>
      <c r="L926" s="58"/>
      <c r="M926" s="58"/>
      <c r="N926" s="58"/>
      <c r="O926" s="58"/>
      <c r="P926" s="58"/>
      <c r="Q926" s="58"/>
      <c r="R926" s="58"/>
    </row>
    <row r="927" spans="1:18" x14ac:dyDescent="0.25">
      <c r="A927" s="58" t="s">
        <v>10</v>
      </c>
      <c r="B927" s="58">
        <v>138054</v>
      </c>
      <c r="C927" s="58" t="s">
        <v>2579</v>
      </c>
      <c r="D927" s="58"/>
      <c r="E927" s="58" t="s">
        <v>2692</v>
      </c>
      <c r="F927" s="58"/>
      <c r="G927" s="58"/>
      <c r="H927" s="58"/>
      <c r="I927" s="58"/>
      <c r="J927" s="58"/>
      <c r="K927" s="58"/>
      <c r="L927" s="58"/>
      <c r="M927" s="58"/>
      <c r="N927" s="58"/>
      <c r="O927" s="58"/>
      <c r="P927" s="58"/>
      <c r="Q927" s="58"/>
      <c r="R927" s="58"/>
    </row>
    <row r="928" spans="1:18" x14ac:dyDescent="0.25">
      <c r="A928" s="58" t="s">
        <v>10</v>
      </c>
      <c r="B928" s="58">
        <v>138055</v>
      </c>
      <c r="C928" s="58" t="s">
        <v>2579</v>
      </c>
      <c r="D928" s="58"/>
      <c r="E928" s="58" t="s">
        <v>2692</v>
      </c>
      <c r="F928" s="58"/>
      <c r="G928" s="58"/>
      <c r="H928" s="58"/>
      <c r="I928" s="58"/>
      <c r="J928" s="58"/>
      <c r="K928" s="58"/>
      <c r="L928" s="58"/>
      <c r="M928" s="58"/>
      <c r="N928" s="58"/>
      <c r="O928" s="58"/>
      <c r="P928" s="58"/>
      <c r="Q928" s="58"/>
      <c r="R928" s="58"/>
    </row>
    <row r="929" spans="1:18" x14ac:dyDescent="0.25">
      <c r="A929" s="58" t="s">
        <v>10</v>
      </c>
      <c r="B929" s="58">
        <v>138056</v>
      </c>
      <c r="C929" s="58" t="s">
        <v>2579</v>
      </c>
      <c r="D929" s="58"/>
      <c r="E929" s="58" t="s">
        <v>2692</v>
      </c>
      <c r="F929" s="58"/>
      <c r="G929" s="58"/>
      <c r="H929" s="58"/>
      <c r="I929" s="58"/>
      <c r="J929" s="58"/>
      <c r="K929" s="58"/>
      <c r="L929" s="58"/>
      <c r="M929" s="58"/>
      <c r="N929" s="58"/>
      <c r="O929" s="58"/>
      <c r="P929" s="58"/>
      <c r="Q929" s="58"/>
      <c r="R929" s="58"/>
    </row>
    <row r="930" spans="1:18" x14ac:dyDescent="0.25">
      <c r="A930" s="58" t="s">
        <v>10</v>
      </c>
      <c r="B930" s="58">
        <v>138057</v>
      </c>
      <c r="C930" s="58" t="s">
        <v>2579</v>
      </c>
      <c r="D930" s="58"/>
      <c r="E930" s="58" t="s">
        <v>2692</v>
      </c>
      <c r="F930" s="58"/>
      <c r="G930" s="58"/>
      <c r="H930" s="58"/>
      <c r="I930" s="58"/>
      <c r="J930" s="58"/>
      <c r="K930" s="58"/>
      <c r="L930" s="58"/>
      <c r="M930" s="58"/>
      <c r="N930" s="58"/>
      <c r="O930" s="58"/>
      <c r="P930" s="58"/>
      <c r="Q930" s="58"/>
      <c r="R930" s="58"/>
    </row>
    <row r="931" spans="1:18" x14ac:dyDescent="0.25">
      <c r="A931" s="58" t="s">
        <v>10</v>
      </c>
      <c r="B931" s="58">
        <v>138058</v>
      </c>
      <c r="C931" s="58" t="s">
        <v>2579</v>
      </c>
      <c r="D931" s="58"/>
      <c r="E931" s="58" t="s">
        <v>2692</v>
      </c>
      <c r="F931" s="58"/>
      <c r="G931" s="58"/>
      <c r="H931" s="58"/>
      <c r="I931" s="58"/>
      <c r="J931" s="58"/>
      <c r="K931" s="58"/>
      <c r="L931" s="58"/>
      <c r="M931" s="58"/>
      <c r="N931" s="58"/>
      <c r="O931" s="58"/>
      <c r="P931" s="58"/>
      <c r="Q931" s="58"/>
      <c r="R931" s="58"/>
    </row>
    <row r="932" spans="1:18" x14ac:dyDescent="0.25">
      <c r="A932" s="58" t="s">
        <v>10</v>
      </c>
      <c r="B932" s="58">
        <v>138062</v>
      </c>
      <c r="C932" s="58" t="s">
        <v>2579</v>
      </c>
      <c r="D932" s="58"/>
      <c r="E932" s="58" t="s">
        <v>2692</v>
      </c>
      <c r="F932" s="58"/>
      <c r="G932" s="58"/>
      <c r="H932" s="58"/>
      <c r="I932" s="58"/>
      <c r="J932" s="58"/>
      <c r="K932" s="58"/>
      <c r="L932" s="58"/>
      <c r="M932" s="58"/>
      <c r="N932" s="58"/>
      <c r="O932" s="58"/>
      <c r="P932" s="58"/>
      <c r="Q932" s="58"/>
      <c r="R932" s="58"/>
    </row>
    <row r="933" spans="1:18" x14ac:dyDescent="0.25">
      <c r="A933" s="58" t="s">
        <v>10</v>
      </c>
      <c r="B933" s="58">
        <v>257502</v>
      </c>
      <c r="C933" s="58" t="s">
        <v>2579</v>
      </c>
      <c r="D933" s="58"/>
      <c r="E933" s="58" t="s">
        <v>2692</v>
      </c>
      <c r="F933" s="58"/>
      <c r="G933" s="58"/>
      <c r="H933" s="58"/>
      <c r="I933" s="58"/>
      <c r="J933" s="58"/>
      <c r="K933" s="58"/>
      <c r="L933" s="58"/>
      <c r="M933" s="58"/>
      <c r="N933" s="58"/>
      <c r="O933" s="58"/>
      <c r="P933" s="58"/>
      <c r="Q933" s="58"/>
      <c r="R933" s="58"/>
    </row>
    <row r="934" spans="1:18" x14ac:dyDescent="0.25">
      <c r="A934" s="58" t="s">
        <v>10</v>
      </c>
      <c r="B934" s="58">
        <v>257503</v>
      </c>
      <c r="C934" s="58" t="s">
        <v>2579</v>
      </c>
      <c r="D934" s="58"/>
      <c r="E934" s="58" t="s">
        <v>2692</v>
      </c>
      <c r="F934" s="58"/>
      <c r="G934" s="58"/>
      <c r="H934" s="58"/>
      <c r="I934" s="58"/>
      <c r="J934" s="58"/>
      <c r="K934" s="58"/>
      <c r="L934" s="58"/>
      <c r="M934" s="58"/>
      <c r="N934" s="58"/>
      <c r="O934" s="58"/>
      <c r="P934" s="58"/>
      <c r="Q934" s="58"/>
      <c r="R934" s="58"/>
    </row>
    <row r="935" spans="1:18" x14ac:dyDescent="0.25">
      <c r="A935" s="58" t="s">
        <v>10</v>
      </c>
      <c r="B935" s="58">
        <v>257504</v>
      </c>
      <c r="C935" s="58" t="s">
        <v>2579</v>
      </c>
      <c r="D935" s="58"/>
      <c r="E935" s="58" t="s">
        <v>2692</v>
      </c>
      <c r="F935" s="58"/>
      <c r="G935" s="58"/>
      <c r="H935" s="58"/>
      <c r="I935" s="58"/>
      <c r="J935" s="58"/>
      <c r="K935" s="58"/>
      <c r="L935" s="58"/>
      <c r="M935" s="58"/>
      <c r="N935" s="58"/>
      <c r="O935" s="58"/>
      <c r="P935" s="58"/>
      <c r="Q935" s="58"/>
      <c r="R935" s="58"/>
    </row>
    <row r="936" spans="1:18" x14ac:dyDescent="0.25">
      <c r="A936" s="58" t="s">
        <v>10</v>
      </c>
      <c r="B936" s="58">
        <v>257505</v>
      </c>
      <c r="C936" s="58" t="s">
        <v>2579</v>
      </c>
      <c r="D936" s="58"/>
      <c r="E936" s="58" t="s">
        <v>2692</v>
      </c>
      <c r="F936" s="58"/>
      <c r="G936" s="58"/>
      <c r="H936" s="58"/>
      <c r="I936" s="58"/>
      <c r="J936" s="58"/>
      <c r="K936" s="58"/>
      <c r="L936" s="58"/>
      <c r="M936" s="58"/>
      <c r="N936" s="58"/>
      <c r="O936" s="58"/>
      <c r="P936" s="58"/>
      <c r="Q936" s="58"/>
      <c r="R936" s="58"/>
    </row>
    <row r="937" spans="1:18" x14ac:dyDescent="0.25">
      <c r="A937" s="58" t="s">
        <v>10</v>
      </c>
      <c r="B937" s="58">
        <v>257506</v>
      </c>
      <c r="C937" s="58" t="s">
        <v>2579</v>
      </c>
      <c r="D937" s="58"/>
      <c r="E937" s="58" t="s">
        <v>2692</v>
      </c>
      <c r="F937" s="58"/>
      <c r="G937" s="58"/>
      <c r="H937" s="58"/>
      <c r="I937" s="58"/>
      <c r="J937" s="58"/>
      <c r="K937" s="58"/>
      <c r="L937" s="58"/>
      <c r="M937" s="58"/>
      <c r="N937" s="58"/>
      <c r="O937" s="58"/>
      <c r="P937" s="58"/>
      <c r="Q937" s="58"/>
      <c r="R937" s="58"/>
    </row>
    <row r="938" spans="1:18" x14ac:dyDescent="0.25">
      <c r="A938" s="58" t="s">
        <v>10</v>
      </c>
      <c r="B938" s="58">
        <v>257507</v>
      </c>
      <c r="C938" s="58" t="s">
        <v>2579</v>
      </c>
      <c r="D938" s="58"/>
      <c r="E938" s="58" t="s">
        <v>2692</v>
      </c>
      <c r="F938" s="58"/>
      <c r="G938" s="58"/>
      <c r="H938" s="58"/>
      <c r="I938" s="58"/>
      <c r="J938" s="58"/>
      <c r="K938" s="58"/>
      <c r="L938" s="58"/>
      <c r="M938" s="58"/>
      <c r="N938" s="58"/>
      <c r="O938" s="58"/>
      <c r="P938" s="58"/>
      <c r="Q938" s="58"/>
      <c r="R938" s="58"/>
    </row>
    <row r="939" spans="1:18" x14ac:dyDescent="0.25">
      <c r="A939" s="58" t="s">
        <v>10</v>
      </c>
      <c r="B939" s="58">
        <v>257508</v>
      </c>
      <c r="C939" s="58" t="s">
        <v>2579</v>
      </c>
      <c r="D939" s="58"/>
      <c r="E939" s="58" t="s">
        <v>2692</v>
      </c>
      <c r="F939" s="58"/>
      <c r="G939" s="58"/>
      <c r="H939" s="58"/>
      <c r="I939" s="58"/>
      <c r="J939" s="58"/>
      <c r="K939" s="58"/>
      <c r="L939" s="58"/>
      <c r="M939" s="58"/>
      <c r="N939" s="58"/>
      <c r="O939" s="58"/>
      <c r="P939" s="58"/>
      <c r="Q939" s="58"/>
      <c r="R939" s="58"/>
    </row>
    <row r="940" spans="1:18" x14ac:dyDescent="0.25">
      <c r="A940" s="58" t="s">
        <v>10</v>
      </c>
      <c r="B940" s="58">
        <v>257509</v>
      </c>
      <c r="C940" s="58" t="s">
        <v>2579</v>
      </c>
      <c r="D940" s="58"/>
      <c r="E940" s="58" t="s">
        <v>2692</v>
      </c>
      <c r="F940" s="58"/>
      <c r="G940" s="58"/>
      <c r="H940" s="58"/>
      <c r="I940" s="58"/>
      <c r="J940" s="58"/>
      <c r="K940" s="58"/>
      <c r="L940" s="58"/>
      <c r="M940" s="58"/>
      <c r="N940" s="58"/>
      <c r="O940" s="58"/>
      <c r="P940" s="58"/>
      <c r="Q940" s="58"/>
      <c r="R940" s="58"/>
    </row>
    <row r="941" spans="1:18" x14ac:dyDescent="0.25">
      <c r="A941" s="58" t="s">
        <v>10</v>
      </c>
      <c r="B941" s="58">
        <v>257510</v>
      </c>
      <c r="C941" s="58" t="s">
        <v>2579</v>
      </c>
      <c r="D941" s="58"/>
      <c r="E941" s="58" t="s">
        <v>2692</v>
      </c>
      <c r="F941" s="58"/>
      <c r="G941" s="58"/>
      <c r="H941" s="58"/>
      <c r="I941" s="58"/>
      <c r="J941" s="58"/>
      <c r="K941" s="58"/>
      <c r="L941" s="58"/>
      <c r="M941" s="58"/>
      <c r="N941" s="58"/>
      <c r="O941" s="58"/>
      <c r="P941" s="58"/>
      <c r="Q941" s="58"/>
      <c r="R941" s="58"/>
    </row>
    <row r="942" spans="1:18" x14ac:dyDescent="0.25">
      <c r="A942" s="58" t="s">
        <v>10</v>
      </c>
      <c r="B942" s="58">
        <v>257511</v>
      </c>
      <c r="C942" s="58" t="s">
        <v>2579</v>
      </c>
      <c r="D942" s="58"/>
      <c r="E942" s="58" t="s">
        <v>2692</v>
      </c>
      <c r="F942" s="58"/>
      <c r="G942" s="58"/>
      <c r="H942" s="58"/>
      <c r="I942" s="58"/>
      <c r="J942" s="58"/>
      <c r="K942" s="58"/>
      <c r="L942" s="58"/>
      <c r="M942" s="58"/>
      <c r="N942" s="58"/>
      <c r="O942" s="58"/>
      <c r="P942" s="58"/>
      <c r="Q942" s="58"/>
      <c r="R942" s="58"/>
    </row>
    <row r="943" spans="1:18" x14ac:dyDescent="0.25">
      <c r="A943" s="58" t="s">
        <v>10</v>
      </c>
      <c r="B943" s="58">
        <v>257512</v>
      </c>
      <c r="C943" s="58" t="s">
        <v>2579</v>
      </c>
      <c r="D943" s="58"/>
      <c r="E943" s="58" t="s">
        <v>2692</v>
      </c>
      <c r="F943" s="58"/>
      <c r="G943" s="58"/>
      <c r="H943" s="58"/>
      <c r="I943" s="58"/>
      <c r="J943" s="58"/>
      <c r="K943" s="58"/>
      <c r="L943" s="58"/>
      <c r="M943" s="58"/>
      <c r="N943" s="58"/>
      <c r="O943" s="58"/>
      <c r="P943" s="58"/>
      <c r="Q943" s="58"/>
      <c r="R943" s="58"/>
    </row>
    <row r="944" spans="1:18" x14ac:dyDescent="0.25">
      <c r="A944" s="58" t="s">
        <v>10</v>
      </c>
      <c r="B944" s="58">
        <v>257513</v>
      </c>
      <c r="C944" s="58" t="s">
        <v>2579</v>
      </c>
      <c r="D944" s="58"/>
      <c r="E944" s="58" t="s">
        <v>2692</v>
      </c>
      <c r="F944" s="58"/>
      <c r="G944" s="58"/>
      <c r="H944" s="58"/>
      <c r="I944" s="58"/>
      <c r="J944" s="58"/>
      <c r="K944" s="58"/>
      <c r="L944" s="58"/>
      <c r="M944" s="58"/>
      <c r="N944" s="58"/>
      <c r="O944" s="58"/>
      <c r="P944" s="58"/>
      <c r="Q944" s="58"/>
      <c r="R944" s="58"/>
    </row>
    <row r="945" spans="1:18" x14ac:dyDescent="0.25">
      <c r="A945" s="58" t="s">
        <v>10</v>
      </c>
      <c r="B945" s="58">
        <v>257514</v>
      </c>
      <c r="C945" s="58" t="s">
        <v>2579</v>
      </c>
      <c r="D945" s="58"/>
      <c r="E945" s="58" t="s">
        <v>2692</v>
      </c>
      <c r="F945" s="58"/>
      <c r="G945" s="58"/>
      <c r="H945" s="58"/>
      <c r="I945" s="58"/>
      <c r="J945" s="58"/>
      <c r="K945" s="58"/>
      <c r="L945" s="58"/>
      <c r="M945" s="58"/>
      <c r="N945" s="58"/>
      <c r="O945" s="58"/>
      <c r="P945" s="58"/>
      <c r="Q945" s="58"/>
      <c r="R945" s="58"/>
    </row>
    <row r="946" spans="1:18" x14ac:dyDescent="0.25">
      <c r="A946" s="58" t="s">
        <v>10</v>
      </c>
      <c r="B946" s="58">
        <v>257515</v>
      </c>
      <c r="C946" s="58" t="s">
        <v>2579</v>
      </c>
      <c r="D946" s="58"/>
      <c r="E946" s="58" t="s">
        <v>2692</v>
      </c>
      <c r="F946" s="58"/>
      <c r="G946" s="58"/>
      <c r="H946" s="58"/>
      <c r="I946" s="58"/>
      <c r="J946" s="58"/>
      <c r="K946" s="58"/>
      <c r="L946" s="58"/>
      <c r="M946" s="58"/>
      <c r="N946" s="58"/>
      <c r="O946" s="58"/>
      <c r="P946" s="58"/>
      <c r="Q946" s="58"/>
      <c r="R946" s="58"/>
    </row>
    <row r="947" spans="1:18" x14ac:dyDescent="0.25">
      <c r="A947" s="58" t="s">
        <v>10</v>
      </c>
      <c r="B947" s="58">
        <v>257516</v>
      </c>
      <c r="C947" s="58" t="s">
        <v>2579</v>
      </c>
      <c r="D947" s="58"/>
      <c r="E947" s="58" t="s">
        <v>2692</v>
      </c>
      <c r="F947" s="58"/>
      <c r="G947" s="58"/>
      <c r="H947" s="58"/>
      <c r="I947" s="58"/>
      <c r="J947" s="58"/>
      <c r="K947" s="58"/>
      <c r="L947" s="58"/>
      <c r="M947" s="58"/>
      <c r="N947" s="58"/>
      <c r="O947" s="58"/>
      <c r="P947" s="58"/>
      <c r="Q947" s="58"/>
      <c r="R947" s="58"/>
    </row>
    <row r="948" spans="1:18" x14ac:dyDescent="0.25">
      <c r="A948" s="58" t="s">
        <v>10</v>
      </c>
      <c r="B948" s="58">
        <v>257517</v>
      </c>
      <c r="C948" s="58" t="s">
        <v>2579</v>
      </c>
      <c r="D948" s="58"/>
      <c r="E948" s="58" t="s">
        <v>2692</v>
      </c>
      <c r="F948" s="58"/>
      <c r="G948" s="58"/>
      <c r="H948" s="58"/>
      <c r="I948" s="58"/>
      <c r="J948" s="58"/>
      <c r="K948" s="58"/>
      <c r="L948" s="58"/>
      <c r="M948" s="58"/>
      <c r="N948" s="58"/>
      <c r="O948" s="58"/>
      <c r="P948" s="58"/>
      <c r="Q948" s="58"/>
      <c r="R948" s="58"/>
    </row>
    <row r="949" spans="1:18" x14ac:dyDescent="0.25">
      <c r="A949" s="58" t="s">
        <v>10</v>
      </c>
      <c r="B949" s="58">
        <v>257518</v>
      </c>
      <c r="C949" s="58" t="s">
        <v>2579</v>
      </c>
      <c r="D949" s="58"/>
      <c r="E949" s="58" t="s">
        <v>2692</v>
      </c>
      <c r="F949" s="58"/>
      <c r="G949" s="58"/>
      <c r="H949" s="58"/>
      <c r="I949" s="58"/>
      <c r="J949" s="58"/>
      <c r="K949" s="58"/>
      <c r="L949" s="58"/>
      <c r="M949" s="58"/>
      <c r="N949" s="58"/>
      <c r="O949" s="58"/>
      <c r="P949" s="58"/>
      <c r="Q949" s="58"/>
      <c r="R949" s="58"/>
    </row>
    <row r="950" spans="1:18" x14ac:dyDescent="0.25">
      <c r="A950" s="58" t="s">
        <v>10</v>
      </c>
      <c r="B950" s="58">
        <v>257519</v>
      </c>
      <c r="C950" s="58" t="s">
        <v>2579</v>
      </c>
      <c r="D950" s="58"/>
      <c r="E950" s="58" t="s">
        <v>2692</v>
      </c>
      <c r="F950" s="58"/>
      <c r="G950" s="58"/>
      <c r="H950" s="58"/>
      <c r="I950" s="58"/>
      <c r="J950" s="58"/>
      <c r="K950" s="58"/>
      <c r="L950" s="58"/>
      <c r="M950" s="58"/>
      <c r="N950" s="58"/>
      <c r="O950" s="58"/>
      <c r="P950" s="58"/>
      <c r="Q950" s="58"/>
      <c r="R950" s="58"/>
    </row>
    <row r="951" spans="1:18" x14ac:dyDescent="0.25">
      <c r="A951" s="58" t="s">
        <v>10</v>
      </c>
      <c r="B951" s="58">
        <v>257520</v>
      </c>
      <c r="C951" s="58" t="s">
        <v>2579</v>
      </c>
      <c r="D951" s="58"/>
      <c r="E951" s="58" t="s">
        <v>2692</v>
      </c>
      <c r="F951" s="58"/>
      <c r="G951" s="58"/>
      <c r="H951" s="58"/>
      <c r="I951" s="58"/>
      <c r="J951" s="58"/>
      <c r="K951" s="58"/>
      <c r="L951" s="58"/>
      <c r="M951" s="58"/>
      <c r="N951" s="58"/>
      <c r="O951" s="58"/>
      <c r="P951" s="58"/>
      <c r="Q951" s="58"/>
      <c r="R951" s="58"/>
    </row>
    <row r="952" spans="1:18" x14ac:dyDescent="0.25">
      <c r="A952" s="58" t="s">
        <v>10</v>
      </c>
      <c r="B952" s="58">
        <v>257521</v>
      </c>
      <c r="C952" s="58" t="s">
        <v>2579</v>
      </c>
      <c r="D952" s="58"/>
      <c r="E952" s="58" t="s">
        <v>2692</v>
      </c>
      <c r="F952" s="58"/>
      <c r="G952" s="58"/>
      <c r="H952" s="58"/>
      <c r="I952" s="58"/>
      <c r="J952" s="58"/>
      <c r="K952" s="58"/>
      <c r="L952" s="58"/>
      <c r="M952" s="58"/>
      <c r="N952" s="58"/>
      <c r="O952" s="58"/>
      <c r="P952" s="58"/>
      <c r="Q952" s="58"/>
      <c r="R952" s="58"/>
    </row>
    <row r="953" spans="1:18" x14ac:dyDescent="0.25">
      <c r="A953" s="58" t="s">
        <v>10</v>
      </c>
      <c r="B953" s="58">
        <v>257522</v>
      </c>
      <c r="C953" s="58" t="s">
        <v>2579</v>
      </c>
      <c r="D953" s="58"/>
      <c r="E953" s="58" t="s">
        <v>2692</v>
      </c>
      <c r="F953" s="58"/>
      <c r="G953" s="58"/>
      <c r="H953" s="58"/>
      <c r="I953" s="58"/>
      <c r="J953" s="58"/>
      <c r="K953" s="58"/>
      <c r="L953" s="58"/>
      <c r="M953" s="58"/>
      <c r="N953" s="58"/>
      <c r="O953" s="58"/>
      <c r="P953" s="58"/>
      <c r="Q953" s="58"/>
      <c r="R953" s="58"/>
    </row>
    <row r="954" spans="1:18" x14ac:dyDescent="0.25">
      <c r="A954" s="58" t="s">
        <v>10</v>
      </c>
      <c r="B954" s="58">
        <v>257523</v>
      </c>
      <c r="C954" s="58" t="s">
        <v>2579</v>
      </c>
      <c r="D954" s="58"/>
      <c r="E954" s="58" t="s">
        <v>2692</v>
      </c>
      <c r="F954" s="58"/>
      <c r="G954" s="58"/>
      <c r="H954" s="58"/>
      <c r="I954" s="58"/>
      <c r="J954" s="58"/>
      <c r="K954" s="58"/>
      <c r="L954" s="58"/>
      <c r="M954" s="58"/>
      <c r="N954" s="58"/>
      <c r="O954" s="58"/>
      <c r="P954" s="58"/>
      <c r="Q954" s="58"/>
      <c r="R954" s="58"/>
    </row>
    <row r="955" spans="1:18" x14ac:dyDescent="0.25">
      <c r="A955" s="58" t="s">
        <v>10</v>
      </c>
      <c r="B955" s="58">
        <v>257524</v>
      </c>
      <c r="C955" s="58" t="s">
        <v>2579</v>
      </c>
      <c r="D955" s="58"/>
      <c r="E955" s="58" t="s">
        <v>2692</v>
      </c>
      <c r="F955" s="58"/>
      <c r="G955" s="58"/>
      <c r="H955" s="58"/>
      <c r="I955" s="58"/>
      <c r="J955" s="58"/>
      <c r="K955" s="58"/>
      <c r="L955" s="58"/>
      <c r="M955" s="58"/>
      <c r="N955" s="58"/>
      <c r="O955" s="58"/>
      <c r="P955" s="58"/>
      <c r="Q955" s="58"/>
      <c r="R955" s="58"/>
    </row>
    <row r="956" spans="1:18" x14ac:dyDescent="0.25">
      <c r="A956" s="58" t="s">
        <v>10</v>
      </c>
      <c r="B956" s="58">
        <v>257525</v>
      </c>
      <c r="C956" s="58" t="s">
        <v>2579</v>
      </c>
      <c r="D956" s="58"/>
      <c r="E956" s="58" t="s">
        <v>2692</v>
      </c>
      <c r="F956" s="58"/>
      <c r="G956" s="58"/>
      <c r="H956" s="58"/>
      <c r="I956" s="58"/>
      <c r="J956" s="58"/>
      <c r="K956" s="58"/>
      <c r="L956" s="58"/>
      <c r="M956" s="58"/>
      <c r="N956" s="58"/>
      <c r="O956" s="58"/>
      <c r="P956" s="58"/>
      <c r="Q956" s="58"/>
      <c r="R956" s="58"/>
    </row>
    <row r="957" spans="1:18" x14ac:dyDescent="0.25">
      <c r="A957" s="58" t="s">
        <v>10</v>
      </c>
      <c r="B957" s="58">
        <v>257526</v>
      </c>
      <c r="C957" s="58" t="s">
        <v>2579</v>
      </c>
      <c r="D957" s="58"/>
      <c r="E957" s="58" t="s">
        <v>2692</v>
      </c>
      <c r="F957" s="58"/>
      <c r="G957" s="58"/>
      <c r="H957" s="58"/>
      <c r="I957" s="58"/>
      <c r="J957" s="58"/>
      <c r="K957" s="58"/>
      <c r="L957" s="58"/>
      <c r="M957" s="58"/>
      <c r="N957" s="58"/>
      <c r="O957" s="58"/>
      <c r="P957" s="58"/>
      <c r="Q957" s="58"/>
      <c r="R957" s="58"/>
    </row>
    <row r="958" spans="1:18" x14ac:dyDescent="0.25">
      <c r="A958" s="58" t="s">
        <v>10</v>
      </c>
      <c r="B958" s="58">
        <v>257527</v>
      </c>
      <c r="C958" s="58" t="s">
        <v>2579</v>
      </c>
      <c r="D958" s="58"/>
      <c r="E958" s="58" t="s">
        <v>2692</v>
      </c>
      <c r="F958" s="58"/>
      <c r="G958" s="58"/>
      <c r="H958" s="58"/>
      <c r="I958" s="58"/>
      <c r="J958" s="58"/>
      <c r="K958" s="58"/>
      <c r="L958" s="58"/>
      <c r="M958" s="58"/>
      <c r="N958" s="58"/>
      <c r="O958" s="58"/>
      <c r="P958" s="58"/>
      <c r="Q958" s="58"/>
      <c r="R958" s="58"/>
    </row>
    <row r="959" spans="1:18" x14ac:dyDescent="0.25">
      <c r="A959" s="58" t="s">
        <v>10</v>
      </c>
      <c r="B959" s="58">
        <v>257528</v>
      </c>
      <c r="C959" s="58" t="s">
        <v>2579</v>
      </c>
      <c r="D959" s="58"/>
      <c r="E959" s="58" t="s">
        <v>2692</v>
      </c>
      <c r="F959" s="58"/>
      <c r="G959" s="58"/>
      <c r="H959" s="58"/>
      <c r="I959" s="58"/>
      <c r="J959" s="58"/>
      <c r="K959" s="58"/>
      <c r="L959" s="58"/>
      <c r="M959" s="58"/>
      <c r="N959" s="58"/>
      <c r="O959" s="58"/>
      <c r="P959" s="58"/>
      <c r="Q959" s="58"/>
      <c r="R959" s="58"/>
    </row>
    <row r="960" spans="1:18" x14ac:dyDescent="0.25">
      <c r="A960" s="58" t="s">
        <v>10</v>
      </c>
      <c r="B960" s="58">
        <v>257529</v>
      </c>
      <c r="C960" s="58" t="s">
        <v>2579</v>
      </c>
      <c r="D960" s="58"/>
      <c r="E960" s="58" t="s">
        <v>2692</v>
      </c>
      <c r="F960" s="58"/>
      <c r="G960" s="58"/>
      <c r="H960" s="58"/>
      <c r="I960" s="58"/>
      <c r="J960" s="58"/>
      <c r="K960" s="58"/>
      <c r="L960" s="58"/>
      <c r="M960" s="58"/>
      <c r="N960" s="58"/>
      <c r="O960" s="58"/>
      <c r="P960" s="58"/>
      <c r="Q960" s="58"/>
      <c r="R960" s="58"/>
    </row>
    <row r="961" spans="1:18" x14ac:dyDescent="0.25">
      <c r="A961" s="58" t="s">
        <v>10</v>
      </c>
      <c r="B961" s="58">
        <v>257530</v>
      </c>
      <c r="C961" s="58" t="s">
        <v>2579</v>
      </c>
      <c r="D961" s="58"/>
      <c r="E961" s="58" t="s">
        <v>2692</v>
      </c>
      <c r="F961" s="58"/>
      <c r="G961" s="58"/>
      <c r="H961" s="58"/>
      <c r="I961" s="58"/>
      <c r="J961" s="58"/>
      <c r="K961" s="58"/>
      <c r="L961" s="58"/>
      <c r="M961" s="58"/>
      <c r="N961" s="58"/>
      <c r="O961" s="58"/>
      <c r="P961" s="58"/>
      <c r="Q961" s="58"/>
      <c r="R961" s="58"/>
    </row>
    <row r="962" spans="1:18" x14ac:dyDescent="0.25">
      <c r="A962" s="58" t="s">
        <v>10</v>
      </c>
      <c r="B962" s="58">
        <v>257531</v>
      </c>
      <c r="C962" s="58" t="s">
        <v>2579</v>
      </c>
      <c r="D962" s="58"/>
      <c r="E962" s="58" t="s">
        <v>2692</v>
      </c>
      <c r="F962" s="58"/>
      <c r="G962" s="58"/>
      <c r="H962" s="58"/>
      <c r="I962" s="58"/>
      <c r="J962" s="58"/>
      <c r="K962" s="58"/>
      <c r="L962" s="58"/>
      <c r="M962" s="58"/>
      <c r="N962" s="58"/>
      <c r="O962" s="58"/>
      <c r="P962" s="58"/>
      <c r="Q962" s="58"/>
      <c r="R962" s="58"/>
    </row>
    <row r="963" spans="1:18" x14ac:dyDescent="0.25">
      <c r="A963" s="58" t="s">
        <v>10</v>
      </c>
      <c r="B963" s="58">
        <v>257532</v>
      </c>
      <c r="C963" s="58" t="s">
        <v>2579</v>
      </c>
      <c r="D963" s="58"/>
      <c r="E963" s="58" t="s">
        <v>2692</v>
      </c>
      <c r="F963" s="58"/>
      <c r="G963" s="58"/>
      <c r="H963" s="58"/>
      <c r="I963" s="58"/>
      <c r="J963" s="58"/>
      <c r="K963" s="58"/>
      <c r="L963" s="58"/>
      <c r="M963" s="58"/>
      <c r="N963" s="58"/>
      <c r="O963" s="58"/>
      <c r="P963" s="58"/>
      <c r="Q963" s="58"/>
      <c r="R963" s="58"/>
    </row>
    <row r="964" spans="1:18" x14ac:dyDescent="0.25">
      <c r="A964" s="58" t="s">
        <v>10</v>
      </c>
      <c r="B964" s="58">
        <v>257533</v>
      </c>
      <c r="C964" s="58" t="s">
        <v>2579</v>
      </c>
      <c r="D964" s="58"/>
      <c r="E964" s="58" t="s">
        <v>2692</v>
      </c>
      <c r="F964" s="58"/>
      <c r="G964" s="58"/>
      <c r="H964" s="58"/>
      <c r="I964" s="58"/>
      <c r="J964" s="58"/>
      <c r="K964" s="58"/>
      <c r="L964" s="58"/>
      <c r="M964" s="58"/>
      <c r="N964" s="58"/>
      <c r="O964" s="58"/>
      <c r="P964" s="58"/>
      <c r="Q964" s="58"/>
      <c r="R964" s="58"/>
    </row>
    <row r="965" spans="1:18" x14ac:dyDescent="0.25">
      <c r="A965" s="58" t="s">
        <v>10</v>
      </c>
      <c r="B965" s="58">
        <v>257534</v>
      </c>
      <c r="C965" s="58" t="s">
        <v>2579</v>
      </c>
      <c r="D965" s="58"/>
      <c r="E965" s="58" t="s">
        <v>2692</v>
      </c>
      <c r="F965" s="58"/>
      <c r="G965" s="58"/>
      <c r="H965" s="58"/>
      <c r="I965" s="58"/>
      <c r="J965" s="58"/>
      <c r="K965" s="58"/>
      <c r="L965" s="58"/>
      <c r="M965" s="58"/>
      <c r="N965" s="58"/>
      <c r="O965" s="58"/>
      <c r="P965" s="58"/>
      <c r="Q965" s="58"/>
      <c r="R965" s="58"/>
    </row>
    <row r="966" spans="1:18" x14ac:dyDescent="0.25">
      <c r="A966" s="58" t="s">
        <v>10</v>
      </c>
      <c r="B966" s="58">
        <v>257535</v>
      </c>
      <c r="C966" s="58" t="s">
        <v>2579</v>
      </c>
      <c r="D966" s="58"/>
      <c r="E966" s="58" t="s">
        <v>2692</v>
      </c>
      <c r="F966" s="58"/>
      <c r="G966" s="58"/>
      <c r="H966" s="58"/>
      <c r="I966" s="58"/>
      <c r="J966" s="58"/>
      <c r="K966" s="58"/>
      <c r="L966" s="58"/>
      <c r="M966" s="58"/>
      <c r="N966" s="58"/>
      <c r="O966" s="58"/>
      <c r="P966" s="58"/>
      <c r="Q966" s="58"/>
      <c r="R966" s="58"/>
    </row>
    <row r="967" spans="1:18" x14ac:dyDescent="0.25">
      <c r="A967" s="58" t="s">
        <v>10</v>
      </c>
      <c r="B967" s="58">
        <v>257536</v>
      </c>
      <c r="C967" s="58" t="s">
        <v>2579</v>
      </c>
      <c r="D967" s="58"/>
      <c r="E967" s="58" t="s">
        <v>2692</v>
      </c>
      <c r="F967" s="58"/>
      <c r="G967" s="58"/>
      <c r="H967" s="58"/>
      <c r="I967" s="58"/>
      <c r="J967" s="58"/>
      <c r="K967" s="58"/>
      <c r="L967" s="58"/>
      <c r="M967" s="58"/>
      <c r="N967" s="58"/>
      <c r="O967" s="58"/>
      <c r="P967" s="58"/>
      <c r="Q967" s="58"/>
      <c r="R967" s="58"/>
    </row>
    <row r="968" spans="1:18" x14ac:dyDescent="0.25">
      <c r="A968" s="58" t="s">
        <v>10</v>
      </c>
      <c r="B968" s="58">
        <v>257537</v>
      </c>
      <c r="C968" s="58" t="s">
        <v>2579</v>
      </c>
      <c r="D968" s="58"/>
      <c r="E968" s="58" t="s">
        <v>2692</v>
      </c>
      <c r="F968" s="58"/>
      <c r="G968" s="58"/>
      <c r="H968" s="58"/>
      <c r="I968" s="58"/>
      <c r="J968" s="58"/>
      <c r="K968" s="58"/>
      <c r="L968" s="58"/>
      <c r="M968" s="58"/>
      <c r="N968" s="58"/>
      <c r="O968" s="58"/>
      <c r="P968" s="58"/>
      <c r="Q968" s="58"/>
      <c r="R968" s="58"/>
    </row>
    <row r="969" spans="1:18" x14ac:dyDescent="0.25">
      <c r="A969" s="58" t="s">
        <v>10</v>
      </c>
      <c r="B969" s="58">
        <v>257538</v>
      </c>
      <c r="C969" s="58" t="s">
        <v>2579</v>
      </c>
      <c r="D969" s="58"/>
      <c r="E969" s="58" t="s">
        <v>2692</v>
      </c>
      <c r="F969" s="58"/>
      <c r="G969" s="58"/>
      <c r="H969" s="58"/>
      <c r="I969" s="58"/>
      <c r="J969" s="58"/>
      <c r="K969" s="58"/>
      <c r="L969" s="58"/>
      <c r="M969" s="58"/>
      <c r="N969" s="58"/>
      <c r="O969" s="58"/>
      <c r="P969" s="58"/>
      <c r="Q969" s="58"/>
      <c r="R969" s="58"/>
    </row>
    <row r="970" spans="1:18" x14ac:dyDescent="0.25">
      <c r="A970" s="58" t="s">
        <v>10</v>
      </c>
      <c r="B970" s="58">
        <v>257539</v>
      </c>
      <c r="C970" s="58" t="s">
        <v>2579</v>
      </c>
      <c r="D970" s="58"/>
      <c r="E970" s="58" t="s">
        <v>2692</v>
      </c>
      <c r="F970" s="58"/>
      <c r="G970" s="58"/>
      <c r="H970" s="58"/>
      <c r="I970" s="58"/>
      <c r="J970" s="58"/>
      <c r="K970" s="58"/>
      <c r="L970" s="58"/>
      <c r="M970" s="58"/>
      <c r="N970" s="58"/>
      <c r="O970" s="58"/>
      <c r="P970" s="58"/>
      <c r="Q970" s="58"/>
      <c r="R970" s="58"/>
    </row>
    <row r="971" spans="1:18" x14ac:dyDescent="0.25">
      <c r="A971" s="58" t="s">
        <v>10</v>
      </c>
      <c r="B971" s="58">
        <v>257540</v>
      </c>
      <c r="C971" s="58" t="s">
        <v>2579</v>
      </c>
      <c r="D971" s="58"/>
      <c r="E971" s="58" t="s">
        <v>2692</v>
      </c>
      <c r="F971" s="58"/>
      <c r="G971" s="58"/>
      <c r="H971" s="58"/>
      <c r="I971" s="58"/>
      <c r="J971" s="58"/>
      <c r="K971" s="58"/>
      <c r="L971" s="58"/>
      <c r="M971" s="58"/>
      <c r="N971" s="58"/>
      <c r="O971" s="58"/>
      <c r="P971" s="58"/>
      <c r="Q971" s="58"/>
      <c r="R971" s="58"/>
    </row>
    <row r="972" spans="1:18" x14ac:dyDescent="0.25">
      <c r="A972" s="58" t="s">
        <v>10</v>
      </c>
      <c r="B972" s="58">
        <v>257541</v>
      </c>
      <c r="C972" s="58" t="s">
        <v>2579</v>
      </c>
      <c r="D972" s="58"/>
      <c r="E972" s="58" t="s">
        <v>2692</v>
      </c>
      <c r="F972" s="58"/>
      <c r="G972" s="58"/>
      <c r="H972" s="58"/>
      <c r="I972" s="58"/>
      <c r="J972" s="58"/>
      <c r="K972" s="58"/>
      <c r="L972" s="58"/>
      <c r="M972" s="58"/>
      <c r="N972" s="58"/>
      <c r="O972" s="58"/>
      <c r="P972" s="58"/>
      <c r="Q972" s="58"/>
      <c r="R972" s="58"/>
    </row>
    <row r="973" spans="1:18" x14ac:dyDescent="0.25">
      <c r="A973" s="58" t="s">
        <v>10</v>
      </c>
      <c r="B973" s="58">
        <v>257542</v>
      </c>
      <c r="C973" s="58" t="s">
        <v>2579</v>
      </c>
      <c r="D973" s="58"/>
      <c r="E973" s="58" t="s">
        <v>2692</v>
      </c>
      <c r="F973" s="58"/>
      <c r="G973" s="58"/>
      <c r="H973" s="58"/>
      <c r="I973" s="58"/>
      <c r="J973" s="58"/>
      <c r="K973" s="58"/>
      <c r="L973" s="58"/>
      <c r="M973" s="58"/>
      <c r="N973" s="58"/>
      <c r="O973" s="58"/>
      <c r="P973" s="58"/>
      <c r="Q973" s="58"/>
      <c r="R973" s="58"/>
    </row>
    <row r="974" spans="1:18" x14ac:dyDescent="0.25">
      <c r="A974" s="58" t="s">
        <v>10</v>
      </c>
      <c r="B974" s="58">
        <v>257543</v>
      </c>
      <c r="C974" s="58" t="s">
        <v>2579</v>
      </c>
      <c r="D974" s="58"/>
      <c r="E974" s="58" t="s">
        <v>2692</v>
      </c>
      <c r="F974" s="58"/>
      <c r="G974" s="58"/>
      <c r="H974" s="58"/>
      <c r="I974" s="58"/>
      <c r="J974" s="58"/>
      <c r="K974" s="58"/>
      <c r="L974" s="58"/>
      <c r="M974" s="58"/>
      <c r="N974" s="58"/>
      <c r="O974" s="58"/>
      <c r="P974" s="58"/>
      <c r="Q974" s="58"/>
      <c r="R974" s="58"/>
    </row>
    <row r="975" spans="1:18" x14ac:dyDescent="0.25">
      <c r="A975" s="58" t="s">
        <v>10</v>
      </c>
      <c r="B975" s="58">
        <v>257544</v>
      </c>
      <c r="C975" s="58" t="s">
        <v>2579</v>
      </c>
      <c r="D975" s="58"/>
      <c r="E975" s="58" t="s">
        <v>2692</v>
      </c>
      <c r="F975" s="58"/>
      <c r="G975" s="58"/>
      <c r="H975" s="58"/>
      <c r="I975" s="58"/>
      <c r="J975" s="58"/>
      <c r="K975" s="58"/>
      <c r="L975" s="58"/>
      <c r="M975" s="58"/>
      <c r="N975" s="58"/>
      <c r="O975" s="58"/>
      <c r="P975" s="58"/>
      <c r="Q975" s="58"/>
      <c r="R975" s="58"/>
    </row>
    <row r="976" spans="1:18" x14ac:dyDescent="0.25">
      <c r="A976" s="58" t="s">
        <v>10</v>
      </c>
      <c r="B976" s="58">
        <v>257545</v>
      </c>
      <c r="C976" s="58" t="s">
        <v>2579</v>
      </c>
      <c r="D976" s="58"/>
      <c r="E976" s="58" t="s">
        <v>2692</v>
      </c>
      <c r="F976" s="58"/>
      <c r="G976" s="58"/>
      <c r="H976" s="58"/>
      <c r="I976" s="58"/>
      <c r="J976" s="58"/>
      <c r="K976" s="58"/>
      <c r="L976" s="58"/>
      <c r="M976" s="58"/>
      <c r="N976" s="58"/>
      <c r="O976" s="58"/>
      <c r="P976" s="58"/>
      <c r="Q976" s="58"/>
      <c r="R976" s="58"/>
    </row>
    <row r="977" spans="1:18" x14ac:dyDescent="0.25">
      <c r="A977" s="58" t="s">
        <v>10</v>
      </c>
      <c r="B977" s="58">
        <v>257546</v>
      </c>
      <c r="C977" s="58" t="s">
        <v>2579</v>
      </c>
      <c r="D977" s="58"/>
      <c r="E977" s="58" t="s">
        <v>2692</v>
      </c>
      <c r="F977" s="58"/>
      <c r="G977" s="58"/>
      <c r="H977" s="58"/>
      <c r="I977" s="58"/>
      <c r="J977" s="58"/>
      <c r="K977" s="58"/>
      <c r="L977" s="58"/>
      <c r="M977" s="58"/>
      <c r="N977" s="58"/>
      <c r="O977" s="58"/>
      <c r="P977" s="58"/>
      <c r="Q977" s="58"/>
      <c r="R977" s="58"/>
    </row>
    <row r="978" spans="1:18" x14ac:dyDescent="0.25">
      <c r="A978" s="58" t="s">
        <v>10</v>
      </c>
      <c r="B978" s="58">
        <v>257547</v>
      </c>
      <c r="C978" s="58" t="s">
        <v>2579</v>
      </c>
      <c r="D978" s="58"/>
      <c r="E978" s="58" t="s">
        <v>2692</v>
      </c>
      <c r="F978" s="58"/>
      <c r="G978" s="58"/>
      <c r="H978" s="58"/>
      <c r="I978" s="58"/>
      <c r="J978" s="58"/>
      <c r="K978" s="58"/>
      <c r="L978" s="58"/>
      <c r="M978" s="58"/>
      <c r="N978" s="58"/>
      <c r="O978" s="58"/>
      <c r="P978" s="58"/>
      <c r="Q978" s="58"/>
      <c r="R978" s="58"/>
    </row>
    <row r="979" spans="1:18" x14ac:dyDescent="0.25">
      <c r="A979" s="58" t="s">
        <v>10</v>
      </c>
      <c r="B979" s="58">
        <v>257548</v>
      </c>
      <c r="C979" s="58" t="s">
        <v>2579</v>
      </c>
      <c r="D979" s="58"/>
      <c r="E979" s="58" t="s">
        <v>2692</v>
      </c>
      <c r="F979" s="58"/>
      <c r="G979" s="58"/>
      <c r="H979" s="58"/>
      <c r="I979" s="58"/>
      <c r="J979" s="58"/>
      <c r="K979" s="58"/>
      <c r="L979" s="58"/>
      <c r="M979" s="58"/>
      <c r="N979" s="58"/>
      <c r="O979" s="58"/>
      <c r="P979" s="58"/>
      <c r="Q979" s="58"/>
      <c r="R979" s="58"/>
    </row>
    <row r="980" spans="1:18" x14ac:dyDescent="0.25">
      <c r="A980" s="58" t="s">
        <v>10</v>
      </c>
      <c r="B980" s="58">
        <v>257549</v>
      </c>
      <c r="C980" s="58" t="s">
        <v>2579</v>
      </c>
      <c r="D980" s="58"/>
      <c r="E980" s="58" t="s">
        <v>2692</v>
      </c>
      <c r="F980" s="58"/>
      <c r="G980" s="58"/>
      <c r="H980" s="58"/>
      <c r="I980" s="58"/>
      <c r="J980" s="58"/>
      <c r="K980" s="58"/>
      <c r="L980" s="58"/>
      <c r="M980" s="58"/>
      <c r="N980" s="58"/>
      <c r="O980" s="58"/>
      <c r="P980" s="58"/>
      <c r="Q980" s="58"/>
      <c r="R980" s="58"/>
    </row>
    <row r="981" spans="1:18" x14ac:dyDescent="0.25">
      <c r="A981" s="58" t="s">
        <v>10</v>
      </c>
      <c r="B981" s="58">
        <v>257550</v>
      </c>
      <c r="C981" s="58" t="s">
        <v>2579</v>
      </c>
      <c r="D981" s="58"/>
      <c r="E981" s="58" t="s">
        <v>2692</v>
      </c>
      <c r="F981" s="58"/>
      <c r="G981" s="58"/>
      <c r="H981" s="58"/>
      <c r="I981" s="58"/>
      <c r="J981" s="58"/>
      <c r="K981" s="58"/>
      <c r="L981" s="58"/>
      <c r="M981" s="58"/>
      <c r="N981" s="58"/>
      <c r="O981" s="58"/>
      <c r="P981" s="58"/>
      <c r="Q981" s="58"/>
      <c r="R981" s="58"/>
    </row>
    <row r="982" spans="1:18" x14ac:dyDescent="0.25">
      <c r="A982" s="58" t="s">
        <v>10</v>
      </c>
      <c r="B982" s="58">
        <v>257551</v>
      </c>
      <c r="C982" s="58" t="s">
        <v>2579</v>
      </c>
      <c r="D982" s="58"/>
      <c r="E982" s="58" t="s">
        <v>2692</v>
      </c>
      <c r="F982" s="58"/>
      <c r="G982" s="58"/>
      <c r="H982" s="58"/>
      <c r="I982" s="58"/>
      <c r="J982" s="58"/>
      <c r="K982" s="58"/>
      <c r="L982" s="58"/>
      <c r="M982" s="58"/>
      <c r="N982" s="58"/>
      <c r="O982" s="58"/>
      <c r="P982" s="58"/>
      <c r="Q982" s="58"/>
      <c r="R982" s="58"/>
    </row>
    <row r="983" spans="1:18" x14ac:dyDescent="0.25">
      <c r="A983" s="58" t="s">
        <v>10</v>
      </c>
      <c r="B983" s="58">
        <v>257552</v>
      </c>
      <c r="C983" s="58" t="s">
        <v>2579</v>
      </c>
      <c r="D983" s="58"/>
      <c r="E983" s="58" t="s">
        <v>2692</v>
      </c>
      <c r="F983" s="58"/>
      <c r="G983" s="58"/>
      <c r="H983" s="58"/>
      <c r="I983" s="58"/>
      <c r="J983" s="58"/>
      <c r="K983" s="58"/>
      <c r="L983" s="58"/>
      <c r="M983" s="58"/>
      <c r="N983" s="58"/>
      <c r="O983" s="58"/>
      <c r="P983" s="58"/>
      <c r="Q983" s="58"/>
      <c r="R983" s="58"/>
    </row>
    <row r="984" spans="1:18" x14ac:dyDescent="0.25">
      <c r="A984" s="58" t="s">
        <v>10</v>
      </c>
      <c r="B984" s="58">
        <v>257553</v>
      </c>
      <c r="C984" s="58" t="s">
        <v>2579</v>
      </c>
      <c r="D984" s="58"/>
      <c r="E984" s="58" t="s">
        <v>2692</v>
      </c>
      <c r="F984" s="58"/>
      <c r="G984" s="58"/>
      <c r="H984" s="58"/>
      <c r="I984" s="58"/>
      <c r="J984" s="58"/>
      <c r="K984" s="58"/>
      <c r="L984" s="58"/>
      <c r="M984" s="58"/>
      <c r="N984" s="58"/>
      <c r="O984" s="58"/>
      <c r="P984" s="58"/>
      <c r="Q984" s="58"/>
      <c r="R984" s="58"/>
    </row>
    <row r="985" spans="1:18" x14ac:dyDescent="0.25">
      <c r="A985" s="58" t="s">
        <v>10</v>
      </c>
      <c r="B985" s="58">
        <v>257554</v>
      </c>
      <c r="C985" s="58" t="s">
        <v>2579</v>
      </c>
      <c r="D985" s="58"/>
      <c r="E985" s="58" t="s">
        <v>2692</v>
      </c>
      <c r="F985" s="58"/>
      <c r="G985" s="58"/>
      <c r="H985" s="58"/>
      <c r="I985" s="58"/>
      <c r="J985" s="58"/>
      <c r="K985" s="58"/>
      <c r="L985" s="58"/>
      <c r="M985" s="58"/>
      <c r="N985" s="58"/>
      <c r="O985" s="58"/>
      <c r="P985" s="58"/>
      <c r="Q985" s="58"/>
      <c r="R985" s="58"/>
    </row>
    <row r="986" spans="1:18" x14ac:dyDescent="0.25">
      <c r="A986" s="58" t="s">
        <v>10</v>
      </c>
      <c r="B986" s="58">
        <v>257555</v>
      </c>
      <c r="C986" s="58" t="s">
        <v>2579</v>
      </c>
      <c r="D986" s="58"/>
      <c r="E986" s="58" t="s">
        <v>2692</v>
      </c>
      <c r="F986" s="58"/>
      <c r="G986" s="58"/>
      <c r="H986" s="58"/>
      <c r="I986" s="58"/>
      <c r="J986" s="58"/>
      <c r="K986" s="58"/>
      <c r="L986" s="58"/>
      <c r="M986" s="58"/>
      <c r="N986" s="58"/>
      <c r="O986" s="58"/>
      <c r="P986" s="58"/>
      <c r="Q986" s="58"/>
      <c r="R986" s="58"/>
    </row>
    <row r="987" spans="1:18" x14ac:dyDescent="0.25">
      <c r="A987" s="58" t="s">
        <v>10</v>
      </c>
      <c r="B987" s="58">
        <v>138064</v>
      </c>
      <c r="C987" s="58" t="s">
        <v>2579</v>
      </c>
      <c r="D987" s="58"/>
      <c r="E987" s="58" t="s">
        <v>2692</v>
      </c>
      <c r="F987" s="58"/>
      <c r="G987" s="58"/>
      <c r="H987" s="58"/>
      <c r="I987" s="58"/>
      <c r="J987" s="58"/>
      <c r="K987" s="58"/>
      <c r="L987" s="58"/>
      <c r="M987" s="58"/>
      <c r="N987" s="58"/>
      <c r="O987" s="58"/>
      <c r="P987" s="58"/>
      <c r="Q987" s="58"/>
      <c r="R987" s="58"/>
    </row>
    <row r="988" spans="1:18" x14ac:dyDescent="0.25">
      <c r="A988" s="58" t="s">
        <v>10</v>
      </c>
      <c r="B988" s="58">
        <v>257662</v>
      </c>
      <c r="C988" s="58" t="s">
        <v>2579</v>
      </c>
      <c r="D988" s="58"/>
      <c r="E988" s="58" t="s">
        <v>2692</v>
      </c>
      <c r="F988" s="58"/>
      <c r="G988" s="58"/>
      <c r="H988" s="58"/>
      <c r="I988" s="58"/>
      <c r="J988" s="58"/>
      <c r="K988" s="58"/>
      <c r="L988" s="58"/>
      <c r="M988" s="58"/>
      <c r="N988" s="58"/>
      <c r="O988" s="58"/>
      <c r="P988" s="58"/>
      <c r="Q988" s="58"/>
      <c r="R988" s="58"/>
    </row>
    <row r="989" spans="1:18" x14ac:dyDescent="0.25">
      <c r="A989" s="58" t="s">
        <v>10</v>
      </c>
      <c r="B989" s="58">
        <v>257556</v>
      </c>
      <c r="C989" s="58" t="s">
        <v>2579</v>
      </c>
      <c r="D989" s="58"/>
      <c r="E989" s="58" t="s">
        <v>2692</v>
      </c>
      <c r="F989" s="58"/>
      <c r="G989" s="58"/>
      <c r="H989" s="58"/>
      <c r="I989" s="58"/>
      <c r="J989" s="58"/>
      <c r="K989" s="58"/>
      <c r="L989" s="58"/>
      <c r="M989" s="58"/>
      <c r="N989" s="58"/>
      <c r="O989" s="58"/>
      <c r="P989" s="58"/>
      <c r="Q989" s="58"/>
      <c r="R989" s="58"/>
    </row>
    <row r="990" spans="1:18" x14ac:dyDescent="0.25">
      <c r="A990" s="58" t="s">
        <v>10</v>
      </c>
      <c r="B990" s="58">
        <v>257557</v>
      </c>
      <c r="C990" s="58" t="s">
        <v>2579</v>
      </c>
      <c r="D990" s="58"/>
      <c r="E990" s="58" t="s">
        <v>2692</v>
      </c>
      <c r="F990" s="58"/>
      <c r="G990" s="58"/>
      <c r="H990" s="58"/>
      <c r="I990" s="58"/>
      <c r="J990" s="58"/>
      <c r="K990" s="58"/>
      <c r="L990" s="58"/>
      <c r="M990" s="58"/>
      <c r="N990" s="58"/>
      <c r="O990" s="58"/>
      <c r="P990" s="58"/>
      <c r="Q990" s="58"/>
      <c r="R990" s="58"/>
    </row>
    <row r="991" spans="1:18" x14ac:dyDescent="0.25">
      <c r="A991" s="58" t="s">
        <v>10</v>
      </c>
      <c r="B991" s="58">
        <v>257558</v>
      </c>
      <c r="C991" s="58" t="s">
        <v>2579</v>
      </c>
      <c r="D991" s="58"/>
      <c r="E991" s="58" t="s">
        <v>2692</v>
      </c>
      <c r="F991" s="58"/>
      <c r="G991" s="58"/>
      <c r="H991" s="58"/>
      <c r="I991" s="58"/>
      <c r="J991" s="58"/>
      <c r="K991" s="58"/>
      <c r="L991" s="58"/>
      <c r="M991" s="58"/>
      <c r="N991" s="58"/>
      <c r="O991" s="58"/>
      <c r="P991" s="58"/>
      <c r="Q991" s="58"/>
      <c r="R991" s="58"/>
    </row>
    <row r="992" spans="1:18" x14ac:dyDescent="0.25">
      <c r="A992" s="58" t="s">
        <v>10</v>
      </c>
      <c r="B992" s="58">
        <v>257559</v>
      </c>
      <c r="C992" s="58" t="s">
        <v>2579</v>
      </c>
      <c r="D992" s="58"/>
      <c r="E992" s="58" t="s">
        <v>2692</v>
      </c>
      <c r="F992" s="58"/>
      <c r="G992" s="58"/>
      <c r="H992" s="58"/>
      <c r="I992" s="58"/>
      <c r="J992" s="58"/>
      <c r="K992" s="58"/>
      <c r="L992" s="58"/>
      <c r="M992" s="58"/>
      <c r="N992" s="58"/>
      <c r="O992" s="58"/>
      <c r="P992" s="58"/>
      <c r="Q992" s="58"/>
      <c r="R992" s="58"/>
    </row>
    <row r="993" spans="1:18" x14ac:dyDescent="0.25">
      <c r="A993" s="58" t="s">
        <v>10</v>
      </c>
      <c r="B993" s="58">
        <v>257560</v>
      </c>
      <c r="C993" s="58" t="s">
        <v>2579</v>
      </c>
      <c r="D993" s="58"/>
      <c r="E993" s="58" t="s">
        <v>2692</v>
      </c>
      <c r="F993" s="58"/>
      <c r="G993" s="58"/>
      <c r="H993" s="58"/>
      <c r="I993" s="58"/>
      <c r="J993" s="58"/>
      <c r="K993" s="58"/>
      <c r="L993" s="58"/>
      <c r="M993" s="58"/>
      <c r="N993" s="58"/>
      <c r="O993" s="58"/>
      <c r="P993" s="58"/>
      <c r="Q993" s="58"/>
      <c r="R993" s="58"/>
    </row>
    <row r="994" spans="1:18" x14ac:dyDescent="0.25">
      <c r="A994" s="58" t="s">
        <v>10</v>
      </c>
      <c r="B994" s="58">
        <v>257561</v>
      </c>
      <c r="C994" s="58" t="s">
        <v>2579</v>
      </c>
      <c r="D994" s="58"/>
      <c r="E994" s="58" t="s">
        <v>2692</v>
      </c>
      <c r="F994" s="58"/>
      <c r="G994" s="58"/>
      <c r="H994" s="58"/>
      <c r="I994" s="58"/>
      <c r="J994" s="58"/>
      <c r="K994" s="58"/>
      <c r="L994" s="58"/>
      <c r="M994" s="58"/>
      <c r="N994" s="58"/>
      <c r="O994" s="58"/>
      <c r="P994" s="58"/>
      <c r="Q994" s="58"/>
      <c r="R994" s="58"/>
    </row>
    <row r="995" spans="1:18" x14ac:dyDescent="0.25">
      <c r="A995" s="58" t="s">
        <v>10</v>
      </c>
      <c r="B995" s="58">
        <v>257562</v>
      </c>
      <c r="C995" s="58" t="s">
        <v>2579</v>
      </c>
      <c r="D995" s="58"/>
      <c r="E995" s="58" t="s">
        <v>2692</v>
      </c>
      <c r="F995" s="58"/>
      <c r="G995" s="58"/>
      <c r="H995" s="58"/>
      <c r="I995" s="58"/>
      <c r="J995" s="58"/>
      <c r="K995" s="58"/>
      <c r="L995" s="58"/>
      <c r="M995" s="58"/>
      <c r="N995" s="58"/>
      <c r="O995" s="58"/>
      <c r="P995" s="58"/>
      <c r="Q995" s="58"/>
      <c r="R995" s="58"/>
    </row>
    <row r="996" spans="1:18" x14ac:dyDescent="0.25">
      <c r="A996" s="58" t="s">
        <v>10</v>
      </c>
      <c r="B996" s="58">
        <v>257563</v>
      </c>
      <c r="C996" s="58" t="s">
        <v>2579</v>
      </c>
      <c r="D996" s="58"/>
      <c r="E996" s="58" t="s">
        <v>2692</v>
      </c>
      <c r="F996" s="58"/>
      <c r="G996" s="58"/>
      <c r="H996" s="58"/>
      <c r="I996" s="58"/>
      <c r="J996" s="58"/>
      <c r="K996" s="58"/>
      <c r="L996" s="58"/>
      <c r="M996" s="58"/>
      <c r="N996" s="58"/>
      <c r="O996" s="58"/>
      <c r="P996" s="58"/>
      <c r="Q996" s="58"/>
      <c r="R996" s="58"/>
    </row>
    <row r="997" spans="1:18" x14ac:dyDescent="0.25">
      <c r="A997" s="58" t="s">
        <v>10</v>
      </c>
      <c r="B997" s="58">
        <v>257564</v>
      </c>
      <c r="C997" s="58" t="s">
        <v>2579</v>
      </c>
      <c r="D997" s="58"/>
      <c r="E997" s="58" t="s">
        <v>2692</v>
      </c>
      <c r="F997" s="58"/>
      <c r="G997" s="58"/>
      <c r="H997" s="58"/>
      <c r="I997" s="58"/>
      <c r="J997" s="58"/>
      <c r="K997" s="58"/>
      <c r="L997" s="58"/>
      <c r="M997" s="58"/>
      <c r="N997" s="58"/>
      <c r="O997" s="58"/>
      <c r="P997" s="58"/>
      <c r="Q997" s="58"/>
      <c r="R997" s="58"/>
    </row>
    <row r="998" spans="1:18" x14ac:dyDescent="0.25">
      <c r="A998" s="58" t="s">
        <v>10</v>
      </c>
      <c r="B998" s="58">
        <v>257565</v>
      </c>
      <c r="C998" s="58" t="s">
        <v>2579</v>
      </c>
      <c r="D998" s="58"/>
      <c r="E998" s="58" t="s">
        <v>2692</v>
      </c>
      <c r="F998" s="58"/>
      <c r="G998" s="58"/>
      <c r="H998" s="58"/>
      <c r="I998" s="58"/>
      <c r="J998" s="58"/>
      <c r="K998" s="58"/>
      <c r="L998" s="58"/>
      <c r="M998" s="58"/>
      <c r="N998" s="58"/>
      <c r="O998" s="58"/>
      <c r="P998" s="58"/>
      <c r="Q998" s="58"/>
      <c r="R998" s="58"/>
    </row>
    <row r="999" spans="1:18" x14ac:dyDescent="0.25">
      <c r="A999" s="58" t="s">
        <v>10</v>
      </c>
      <c r="B999" s="58">
        <v>257566</v>
      </c>
      <c r="C999" s="58" t="s">
        <v>2579</v>
      </c>
      <c r="D999" s="58"/>
      <c r="E999" s="58" t="s">
        <v>2692</v>
      </c>
      <c r="F999" s="58"/>
      <c r="G999" s="58"/>
      <c r="H999" s="58"/>
      <c r="I999" s="58"/>
      <c r="J999" s="58"/>
      <c r="K999" s="58"/>
      <c r="L999" s="58"/>
      <c r="M999" s="58"/>
      <c r="N999" s="58"/>
      <c r="O999" s="58"/>
      <c r="P999" s="58"/>
      <c r="Q999" s="58"/>
      <c r="R999" s="58"/>
    </row>
    <row r="1000" spans="1:18" x14ac:dyDescent="0.25">
      <c r="A1000" s="58" t="s">
        <v>10</v>
      </c>
      <c r="B1000" s="58">
        <v>257567</v>
      </c>
      <c r="C1000" s="58" t="s">
        <v>2579</v>
      </c>
      <c r="D1000" s="58"/>
      <c r="E1000" s="58" t="s">
        <v>2692</v>
      </c>
      <c r="F1000" s="58"/>
      <c r="G1000" s="58"/>
      <c r="H1000" s="58"/>
      <c r="I1000" s="58"/>
      <c r="J1000" s="58"/>
      <c r="K1000" s="58"/>
      <c r="L1000" s="58"/>
      <c r="M1000" s="58"/>
      <c r="N1000" s="58"/>
      <c r="O1000" s="58"/>
      <c r="P1000" s="58"/>
      <c r="Q1000" s="58"/>
      <c r="R1000" s="58"/>
    </row>
    <row r="1001" spans="1:18" x14ac:dyDescent="0.25">
      <c r="A1001" s="58" t="s">
        <v>10</v>
      </c>
      <c r="B1001" s="58">
        <v>257568</v>
      </c>
      <c r="C1001" s="58" t="s">
        <v>2579</v>
      </c>
      <c r="D1001" s="58"/>
      <c r="E1001" s="58" t="s">
        <v>2692</v>
      </c>
      <c r="F1001" s="58"/>
      <c r="G1001" s="58"/>
      <c r="H1001" s="58"/>
      <c r="I1001" s="58"/>
      <c r="J1001" s="58"/>
      <c r="K1001" s="58"/>
      <c r="L1001" s="58"/>
      <c r="M1001" s="58"/>
      <c r="N1001" s="58"/>
      <c r="O1001" s="58"/>
      <c r="P1001" s="58"/>
      <c r="Q1001" s="58"/>
      <c r="R1001" s="58"/>
    </row>
    <row r="1002" spans="1:18" x14ac:dyDescent="0.25">
      <c r="A1002" s="58" t="s">
        <v>10</v>
      </c>
      <c r="B1002" s="58">
        <v>257569</v>
      </c>
      <c r="C1002" s="58" t="s">
        <v>2579</v>
      </c>
      <c r="D1002" s="58"/>
      <c r="E1002" s="58" t="s">
        <v>2692</v>
      </c>
      <c r="F1002" s="58"/>
      <c r="G1002" s="58"/>
      <c r="H1002" s="58"/>
      <c r="I1002" s="58"/>
      <c r="J1002" s="58"/>
      <c r="K1002" s="58"/>
      <c r="L1002" s="58"/>
      <c r="M1002" s="58"/>
      <c r="N1002" s="58"/>
      <c r="O1002" s="58"/>
      <c r="P1002" s="58"/>
      <c r="Q1002" s="58"/>
      <c r="R1002" s="58"/>
    </row>
    <row r="1003" spans="1:18" x14ac:dyDescent="0.25">
      <c r="A1003" s="58" t="s">
        <v>10</v>
      </c>
      <c r="B1003" s="58">
        <v>257570</v>
      </c>
      <c r="C1003" s="58" t="s">
        <v>2579</v>
      </c>
      <c r="D1003" s="58"/>
      <c r="E1003" s="58" t="s">
        <v>2692</v>
      </c>
      <c r="F1003" s="58"/>
      <c r="G1003" s="58"/>
      <c r="H1003" s="58"/>
      <c r="I1003" s="58"/>
      <c r="J1003" s="58"/>
      <c r="K1003" s="58"/>
      <c r="L1003" s="58"/>
      <c r="M1003" s="58"/>
      <c r="N1003" s="58"/>
      <c r="O1003" s="58"/>
      <c r="P1003" s="58"/>
      <c r="Q1003" s="58"/>
      <c r="R1003" s="58"/>
    </row>
    <row r="1004" spans="1:18" x14ac:dyDescent="0.25">
      <c r="A1004" s="58" t="s">
        <v>10</v>
      </c>
      <c r="B1004" s="58">
        <v>257571</v>
      </c>
      <c r="C1004" s="58" t="s">
        <v>2579</v>
      </c>
      <c r="D1004" s="58"/>
      <c r="E1004" s="58" t="s">
        <v>2692</v>
      </c>
      <c r="F1004" s="58"/>
      <c r="G1004" s="58"/>
      <c r="H1004" s="58"/>
      <c r="I1004" s="58"/>
      <c r="J1004" s="58"/>
      <c r="K1004" s="58"/>
      <c r="L1004" s="58"/>
      <c r="M1004" s="58"/>
      <c r="N1004" s="58"/>
      <c r="O1004" s="58"/>
      <c r="P1004" s="58"/>
      <c r="Q1004" s="58"/>
      <c r="R1004" s="58"/>
    </row>
    <row r="1005" spans="1:18" x14ac:dyDescent="0.25">
      <c r="A1005" s="58" t="s">
        <v>10</v>
      </c>
      <c r="B1005" s="58">
        <v>257572</v>
      </c>
      <c r="C1005" s="58" t="s">
        <v>2579</v>
      </c>
      <c r="D1005" s="58"/>
      <c r="E1005" s="58" t="s">
        <v>2692</v>
      </c>
      <c r="F1005" s="58"/>
      <c r="G1005" s="58"/>
      <c r="H1005" s="58"/>
      <c r="I1005" s="58"/>
      <c r="J1005" s="58"/>
      <c r="K1005" s="58"/>
      <c r="L1005" s="58"/>
      <c r="M1005" s="58"/>
      <c r="N1005" s="58"/>
      <c r="O1005" s="58"/>
      <c r="P1005" s="58"/>
      <c r="Q1005" s="58"/>
      <c r="R1005" s="58"/>
    </row>
    <row r="1006" spans="1:18" x14ac:dyDescent="0.25">
      <c r="A1006" s="58" t="s">
        <v>10</v>
      </c>
      <c r="B1006" s="58">
        <v>257573</v>
      </c>
      <c r="C1006" s="58" t="s">
        <v>2579</v>
      </c>
      <c r="D1006" s="58"/>
      <c r="E1006" s="58" t="s">
        <v>2692</v>
      </c>
      <c r="F1006" s="58"/>
      <c r="G1006" s="58"/>
      <c r="H1006" s="58"/>
      <c r="I1006" s="58"/>
      <c r="J1006" s="58"/>
      <c r="K1006" s="58"/>
      <c r="L1006" s="58"/>
      <c r="M1006" s="58"/>
      <c r="N1006" s="58"/>
      <c r="O1006" s="58"/>
      <c r="P1006" s="58"/>
      <c r="Q1006" s="58"/>
      <c r="R1006" s="58"/>
    </row>
    <row r="1007" spans="1:18" x14ac:dyDescent="0.25">
      <c r="A1007" s="58" t="s">
        <v>10</v>
      </c>
      <c r="B1007" s="58">
        <v>257574</v>
      </c>
      <c r="C1007" s="58" t="s">
        <v>2579</v>
      </c>
      <c r="D1007" s="58"/>
      <c r="E1007" s="58" t="s">
        <v>2692</v>
      </c>
      <c r="F1007" s="58"/>
      <c r="G1007" s="58"/>
      <c r="H1007" s="58"/>
      <c r="I1007" s="58"/>
      <c r="J1007" s="58"/>
      <c r="K1007" s="58"/>
      <c r="L1007" s="58"/>
      <c r="M1007" s="58"/>
      <c r="N1007" s="58"/>
      <c r="O1007" s="58"/>
      <c r="P1007" s="58"/>
      <c r="Q1007" s="58"/>
      <c r="R1007" s="58"/>
    </row>
    <row r="1008" spans="1:18" x14ac:dyDescent="0.25">
      <c r="A1008" s="58" t="s">
        <v>10</v>
      </c>
      <c r="B1008" s="58">
        <v>257575</v>
      </c>
      <c r="C1008" s="58" t="s">
        <v>2579</v>
      </c>
      <c r="D1008" s="58"/>
      <c r="E1008" s="58" t="s">
        <v>2692</v>
      </c>
      <c r="F1008" s="58"/>
      <c r="G1008" s="58"/>
      <c r="H1008" s="58"/>
      <c r="I1008" s="58"/>
      <c r="J1008" s="58"/>
      <c r="K1008" s="58"/>
      <c r="L1008" s="58"/>
      <c r="M1008" s="58"/>
      <c r="N1008" s="58"/>
      <c r="O1008" s="58"/>
      <c r="P1008" s="58"/>
      <c r="Q1008" s="58"/>
      <c r="R1008" s="58"/>
    </row>
    <row r="1009" spans="1:18" x14ac:dyDescent="0.25">
      <c r="A1009" s="58" t="s">
        <v>10</v>
      </c>
      <c r="B1009" s="58">
        <v>257576</v>
      </c>
      <c r="C1009" s="58" t="s">
        <v>2579</v>
      </c>
      <c r="D1009" s="58"/>
      <c r="E1009" s="58" t="s">
        <v>2692</v>
      </c>
      <c r="F1009" s="58"/>
      <c r="G1009" s="58"/>
      <c r="H1009" s="58"/>
      <c r="I1009" s="58"/>
      <c r="J1009" s="58"/>
      <c r="K1009" s="58"/>
      <c r="L1009" s="58"/>
      <c r="M1009" s="58"/>
      <c r="N1009" s="58"/>
      <c r="O1009" s="58"/>
      <c r="P1009" s="58"/>
      <c r="Q1009" s="58"/>
      <c r="R1009" s="58"/>
    </row>
    <row r="1010" spans="1:18" x14ac:dyDescent="0.25">
      <c r="A1010" s="58" t="s">
        <v>10</v>
      </c>
      <c r="B1010" s="58">
        <v>257577</v>
      </c>
      <c r="C1010" s="58" t="s">
        <v>2579</v>
      </c>
      <c r="D1010" s="58"/>
      <c r="E1010" s="58" t="s">
        <v>2692</v>
      </c>
      <c r="F1010" s="58"/>
      <c r="G1010" s="58"/>
      <c r="H1010" s="58"/>
      <c r="I1010" s="58"/>
      <c r="J1010" s="58"/>
      <c r="K1010" s="58"/>
      <c r="L1010" s="58"/>
      <c r="M1010" s="58"/>
      <c r="N1010" s="58"/>
      <c r="O1010" s="58"/>
      <c r="P1010" s="58"/>
      <c r="Q1010" s="58"/>
      <c r="R1010" s="58"/>
    </row>
    <row r="1011" spans="1:18" x14ac:dyDescent="0.25">
      <c r="A1011" s="58" t="s">
        <v>10</v>
      </c>
      <c r="B1011" s="58">
        <v>257578</v>
      </c>
      <c r="C1011" s="58" t="s">
        <v>2579</v>
      </c>
      <c r="D1011" s="58"/>
      <c r="E1011" s="58" t="s">
        <v>2692</v>
      </c>
      <c r="F1011" s="58"/>
      <c r="G1011" s="58"/>
      <c r="H1011" s="58"/>
      <c r="I1011" s="58"/>
      <c r="J1011" s="58"/>
      <c r="K1011" s="58"/>
      <c r="L1011" s="58"/>
      <c r="M1011" s="58"/>
      <c r="N1011" s="58"/>
      <c r="O1011" s="58"/>
      <c r="P1011" s="58"/>
      <c r="Q1011" s="58"/>
      <c r="R1011" s="58"/>
    </row>
    <row r="1012" spans="1:18" x14ac:dyDescent="0.25">
      <c r="A1012" s="58" t="s">
        <v>10</v>
      </c>
      <c r="B1012" s="58">
        <v>257579</v>
      </c>
      <c r="C1012" s="58" t="s">
        <v>2579</v>
      </c>
      <c r="D1012" s="58"/>
      <c r="E1012" s="58" t="s">
        <v>2692</v>
      </c>
      <c r="F1012" s="58"/>
      <c r="G1012" s="58"/>
      <c r="H1012" s="58"/>
      <c r="I1012" s="58"/>
      <c r="J1012" s="58"/>
      <c r="K1012" s="58"/>
      <c r="L1012" s="58"/>
      <c r="M1012" s="58"/>
      <c r="N1012" s="58"/>
      <c r="O1012" s="58"/>
      <c r="P1012" s="58"/>
      <c r="Q1012" s="58"/>
      <c r="R1012" s="58"/>
    </row>
    <row r="1013" spans="1:18" x14ac:dyDescent="0.25">
      <c r="A1013" s="58" t="s">
        <v>10</v>
      </c>
      <c r="B1013" s="58">
        <v>257580</v>
      </c>
      <c r="C1013" s="58" t="s">
        <v>2579</v>
      </c>
      <c r="D1013" s="58"/>
      <c r="E1013" s="58" t="s">
        <v>2692</v>
      </c>
      <c r="F1013" s="58"/>
      <c r="G1013" s="58"/>
      <c r="H1013" s="58"/>
      <c r="I1013" s="58"/>
      <c r="J1013" s="58"/>
      <c r="K1013" s="58"/>
      <c r="L1013" s="58"/>
      <c r="M1013" s="58"/>
      <c r="N1013" s="58"/>
      <c r="O1013" s="58"/>
      <c r="P1013" s="58"/>
      <c r="Q1013" s="58"/>
      <c r="R1013" s="58"/>
    </row>
    <row r="1014" spans="1:18" x14ac:dyDescent="0.25">
      <c r="A1014" s="58" t="s">
        <v>10</v>
      </c>
      <c r="B1014" s="58">
        <v>257581</v>
      </c>
      <c r="C1014" s="58" t="s">
        <v>2579</v>
      </c>
      <c r="D1014" s="58"/>
      <c r="E1014" s="58" t="s">
        <v>2692</v>
      </c>
      <c r="F1014" s="58"/>
      <c r="G1014" s="58"/>
      <c r="H1014" s="58"/>
      <c r="I1014" s="58"/>
      <c r="J1014" s="58"/>
      <c r="K1014" s="58"/>
      <c r="L1014" s="58"/>
      <c r="M1014" s="58"/>
      <c r="N1014" s="58"/>
      <c r="O1014" s="58"/>
      <c r="P1014" s="58"/>
      <c r="Q1014" s="58"/>
      <c r="R1014" s="58"/>
    </row>
    <row r="1015" spans="1:18" x14ac:dyDescent="0.25">
      <c r="A1015" s="58" t="s">
        <v>10</v>
      </c>
      <c r="B1015" s="58">
        <v>257582</v>
      </c>
      <c r="C1015" s="58" t="s">
        <v>2579</v>
      </c>
      <c r="D1015" s="58"/>
      <c r="E1015" s="58" t="s">
        <v>2692</v>
      </c>
      <c r="F1015" s="58"/>
      <c r="G1015" s="58"/>
      <c r="H1015" s="58"/>
      <c r="I1015" s="58"/>
      <c r="J1015" s="58"/>
      <c r="K1015" s="58"/>
      <c r="L1015" s="58"/>
      <c r="M1015" s="58"/>
      <c r="N1015" s="58"/>
      <c r="O1015" s="58"/>
      <c r="P1015" s="58"/>
      <c r="Q1015" s="58"/>
      <c r="R1015" s="58"/>
    </row>
    <row r="1016" spans="1:18" x14ac:dyDescent="0.25">
      <c r="A1016" s="58" t="s">
        <v>10</v>
      </c>
      <c r="B1016" s="58">
        <v>257583</v>
      </c>
      <c r="C1016" s="58" t="s">
        <v>2579</v>
      </c>
      <c r="D1016" s="58"/>
      <c r="E1016" s="58" t="s">
        <v>2692</v>
      </c>
      <c r="F1016" s="58"/>
      <c r="G1016" s="58"/>
      <c r="H1016" s="58"/>
      <c r="I1016" s="58"/>
      <c r="J1016" s="58"/>
      <c r="K1016" s="58"/>
      <c r="L1016" s="58"/>
      <c r="M1016" s="58"/>
      <c r="N1016" s="58"/>
      <c r="O1016" s="58"/>
      <c r="P1016" s="58"/>
      <c r="Q1016" s="58"/>
      <c r="R1016" s="58"/>
    </row>
    <row r="1017" spans="1:18" x14ac:dyDescent="0.25">
      <c r="A1017" s="58" t="s">
        <v>10</v>
      </c>
      <c r="B1017" s="58">
        <v>257584</v>
      </c>
      <c r="C1017" s="58" t="s">
        <v>2579</v>
      </c>
      <c r="D1017" s="58"/>
      <c r="E1017" s="58" t="s">
        <v>2692</v>
      </c>
      <c r="F1017" s="58"/>
      <c r="G1017" s="58"/>
      <c r="H1017" s="58"/>
      <c r="I1017" s="58"/>
      <c r="J1017" s="58"/>
      <c r="K1017" s="58"/>
      <c r="L1017" s="58"/>
      <c r="M1017" s="58"/>
      <c r="N1017" s="58"/>
      <c r="O1017" s="58"/>
      <c r="P1017" s="58"/>
      <c r="Q1017" s="58"/>
      <c r="R1017" s="58"/>
    </row>
    <row r="1018" spans="1:18" x14ac:dyDescent="0.25">
      <c r="A1018" s="58" t="s">
        <v>10</v>
      </c>
      <c r="B1018" s="58">
        <v>257585</v>
      </c>
      <c r="C1018" s="58" t="s">
        <v>2579</v>
      </c>
      <c r="D1018" s="58"/>
      <c r="E1018" s="58" t="s">
        <v>2692</v>
      </c>
      <c r="F1018" s="58"/>
      <c r="G1018" s="58"/>
      <c r="H1018" s="58"/>
      <c r="I1018" s="58"/>
      <c r="J1018" s="58"/>
      <c r="K1018" s="58"/>
      <c r="L1018" s="58"/>
      <c r="M1018" s="58"/>
      <c r="N1018" s="58"/>
      <c r="O1018" s="58"/>
      <c r="P1018" s="58"/>
      <c r="Q1018" s="58"/>
      <c r="R1018" s="58"/>
    </row>
    <row r="1019" spans="1:18" x14ac:dyDescent="0.25">
      <c r="A1019" s="58" t="s">
        <v>10</v>
      </c>
      <c r="B1019" s="58">
        <v>257586</v>
      </c>
      <c r="C1019" s="58" t="s">
        <v>2579</v>
      </c>
      <c r="D1019" s="58"/>
      <c r="E1019" s="58" t="s">
        <v>2692</v>
      </c>
      <c r="F1019" s="58"/>
      <c r="G1019" s="58"/>
      <c r="H1019" s="58"/>
      <c r="I1019" s="58"/>
      <c r="J1019" s="58"/>
      <c r="K1019" s="58"/>
      <c r="L1019" s="58"/>
      <c r="M1019" s="58"/>
      <c r="N1019" s="58"/>
      <c r="O1019" s="58"/>
      <c r="P1019" s="58"/>
      <c r="Q1019" s="58"/>
      <c r="R1019" s="58"/>
    </row>
    <row r="1020" spans="1:18" x14ac:dyDescent="0.25">
      <c r="A1020" s="58" t="s">
        <v>10</v>
      </c>
      <c r="B1020" s="58">
        <v>257587</v>
      </c>
      <c r="C1020" s="58" t="s">
        <v>2579</v>
      </c>
      <c r="D1020" s="58"/>
      <c r="E1020" s="58" t="s">
        <v>2692</v>
      </c>
      <c r="F1020" s="58"/>
      <c r="G1020" s="58"/>
      <c r="H1020" s="58"/>
      <c r="I1020" s="58"/>
      <c r="J1020" s="58"/>
      <c r="K1020" s="58"/>
      <c r="L1020" s="58"/>
      <c r="M1020" s="58"/>
      <c r="N1020" s="58"/>
      <c r="O1020" s="58"/>
      <c r="P1020" s="58"/>
      <c r="Q1020" s="58"/>
      <c r="R1020" s="58"/>
    </row>
    <row r="1021" spans="1:18" x14ac:dyDescent="0.25">
      <c r="A1021" s="58" t="s">
        <v>10</v>
      </c>
      <c r="B1021" s="58">
        <v>257588</v>
      </c>
      <c r="C1021" s="58" t="s">
        <v>2579</v>
      </c>
      <c r="D1021" s="58"/>
      <c r="E1021" s="58" t="s">
        <v>2692</v>
      </c>
      <c r="F1021" s="58"/>
      <c r="G1021" s="58"/>
      <c r="H1021" s="58"/>
      <c r="I1021" s="58"/>
      <c r="J1021" s="58"/>
      <c r="K1021" s="58"/>
      <c r="L1021" s="58"/>
      <c r="M1021" s="58"/>
      <c r="N1021" s="58"/>
      <c r="O1021" s="58"/>
      <c r="P1021" s="58"/>
      <c r="Q1021" s="58"/>
      <c r="R1021" s="58"/>
    </row>
    <row r="1022" spans="1:18" x14ac:dyDescent="0.25">
      <c r="A1022" s="58" t="s">
        <v>10</v>
      </c>
      <c r="B1022" s="58">
        <v>257589</v>
      </c>
      <c r="C1022" s="58" t="s">
        <v>2579</v>
      </c>
      <c r="D1022" s="58"/>
      <c r="E1022" s="58" t="s">
        <v>2692</v>
      </c>
      <c r="F1022" s="58"/>
      <c r="G1022" s="58"/>
      <c r="H1022" s="58"/>
      <c r="I1022" s="58"/>
      <c r="J1022" s="58"/>
      <c r="K1022" s="58"/>
      <c r="L1022" s="58"/>
      <c r="M1022" s="58"/>
      <c r="N1022" s="58"/>
      <c r="O1022" s="58"/>
      <c r="P1022" s="58"/>
      <c r="Q1022" s="58"/>
      <c r="R1022" s="58"/>
    </row>
    <row r="1023" spans="1:18" x14ac:dyDescent="0.25">
      <c r="A1023" s="58" t="s">
        <v>10</v>
      </c>
      <c r="B1023" s="58">
        <v>257590</v>
      </c>
      <c r="C1023" s="58" t="s">
        <v>2579</v>
      </c>
      <c r="D1023" s="58"/>
      <c r="E1023" s="58" t="s">
        <v>2692</v>
      </c>
      <c r="F1023" s="58"/>
      <c r="G1023" s="58"/>
      <c r="H1023" s="58"/>
      <c r="I1023" s="58"/>
      <c r="J1023" s="58"/>
      <c r="K1023" s="58"/>
      <c r="L1023" s="58"/>
      <c r="M1023" s="58"/>
      <c r="N1023" s="58"/>
      <c r="O1023" s="58"/>
      <c r="P1023" s="58"/>
      <c r="Q1023" s="58"/>
      <c r="R1023" s="58"/>
    </row>
    <row r="1024" spans="1:18" x14ac:dyDescent="0.25">
      <c r="A1024" s="58" t="s">
        <v>10</v>
      </c>
      <c r="B1024" s="58">
        <v>257591</v>
      </c>
      <c r="C1024" s="58" t="s">
        <v>2579</v>
      </c>
      <c r="D1024" s="58"/>
      <c r="E1024" s="58" t="s">
        <v>2692</v>
      </c>
      <c r="F1024" s="58"/>
      <c r="G1024" s="58"/>
      <c r="H1024" s="58"/>
      <c r="I1024" s="58"/>
      <c r="J1024" s="58"/>
      <c r="K1024" s="58"/>
      <c r="L1024" s="58"/>
      <c r="M1024" s="58"/>
      <c r="N1024" s="58"/>
      <c r="O1024" s="58"/>
      <c r="P1024" s="58"/>
      <c r="Q1024" s="58"/>
      <c r="R1024" s="58"/>
    </row>
    <row r="1025" spans="1:18" x14ac:dyDescent="0.25">
      <c r="A1025" s="58" t="s">
        <v>10</v>
      </c>
      <c r="B1025" s="58">
        <v>257592</v>
      </c>
      <c r="C1025" s="58" t="s">
        <v>2579</v>
      </c>
      <c r="D1025" s="58"/>
      <c r="E1025" s="58" t="s">
        <v>2692</v>
      </c>
      <c r="F1025" s="58"/>
      <c r="G1025" s="58"/>
      <c r="H1025" s="58"/>
      <c r="I1025" s="58"/>
      <c r="J1025" s="58"/>
      <c r="K1025" s="58"/>
      <c r="L1025" s="58"/>
      <c r="M1025" s="58"/>
      <c r="N1025" s="58"/>
      <c r="O1025" s="58"/>
      <c r="P1025" s="58"/>
      <c r="Q1025" s="58"/>
      <c r="R1025" s="58"/>
    </row>
    <row r="1026" spans="1:18" x14ac:dyDescent="0.25">
      <c r="A1026" s="58" t="s">
        <v>10</v>
      </c>
      <c r="B1026" s="58">
        <v>257593</v>
      </c>
      <c r="C1026" s="58" t="s">
        <v>2579</v>
      </c>
      <c r="D1026" s="58"/>
      <c r="E1026" s="58" t="s">
        <v>2692</v>
      </c>
      <c r="F1026" s="58"/>
      <c r="G1026" s="58"/>
      <c r="H1026" s="58"/>
      <c r="I1026" s="58"/>
      <c r="J1026" s="58"/>
      <c r="K1026" s="58"/>
      <c r="L1026" s="58"/>
      <c r="M1026" s="58"/>
      <c r="N1026" s="58"/>
      <c r="O1026" s="58"/>
      <c r="P1026" s="58"/>
      <c r="Q1026" s="58"/>
      <c r="R1026" s="58"/>
    </row>
    <row r="1027" spans="1:18" x14ac:dyDescent="0.25">
      <c r="A1027" s="58" t="s">
        <v>10</v>
      </c>
      <c r="B1027" s="58">
        <v>257594</v>
      </c>
      <c r="C1027" s="58" t="s">
        <v>2579</v>
      </c>
      <c r="D1027" s="58"/>
      <c r="E1027" s="58" t="s">
        <v>2692</v>
      </c>
      <c r="F1027" s="58"/>
      <c r="G1027" s="58"/>
      <c r="H1027" s="58"/>
      <c r="I1027" s="58"/>
      <c r="J1027" s="58"/>
      <c r="K1027" s="58"/>
      <c r="L1027" s="58"/>
      <c r="M1027" s="58"/>
      <c r="N1027" s="58"/>
      <c r="O1027" s="58"/>
      <c r="P1027" s="58"/>
      <c r="Q1027" s="58"/>
      <c r="R1027" s="58"/>
    </row>
    <row r="1028" spans="1:18" x14ac:dyDescent="0.25">
      <c r="A1028" s="58" t="s">
        <v>10</v>
      </c>
      <c r="B1028" s="58">
        <v>257595</v>
      </c>
      <c r="C1028" s="58" t="s">
        <v>2579</v>
      </c>
      <c r="D1028" s="58"/>
      <c r="E1028" s="58" t="s">
        <v>2692</v>
      </c>
      <c r="F1028" s="58"/>
      <c r="G1028" s="58"/>
      <c r="H1028" s="58"/>
      <c r="I1028" s="58"/>
      <c r="J1028" s="58"/>
      <c r="K1028" s="58"/>
      <c r="L1028" s="58"/>
      <c r="M1028" s="58"/>
      <c r="N1028" s="58"/>
      <c r="O1028" s="58"/>
      <c r="P1028" s="58"/>
      <c r="Q1028" s="58"/>
      <c r="R1028" s="58"/>
    </row>
    <row r="1029" spans="1:18" x14ac:dyDescent="0.25">
      <c r="A1029" s="58" t="s">
        <v>10</v>
      </c>
      <c r="B1029" s="58">
        <v>257596</v>
      </c>
      <c r="C1029" s="58" t="s">
        <v>2579</v>
      </c>
      <c r="D1029" s="58"/>
      <c r="E1029" s="58" t="s">
        <v>2692</v>
      </c>
      <c r="F1029" s="58"/>
      <c r="G1029" s="58"/>
      <c r="H1029" s="58"/>
      <c r="I1029" s="58"/>
      <c r="J1029" s="58"/>
      <c r="K1029" s="58"/>
      <c r="L1029" s="58"/>
      <c r="M1029" s="58"/>
      <c r="N1029" s="58"/>
      <c r="O1029" s="58"/>
      <c r="P1029" s="58"/>
      <c r="Q1029" s="58"/>
      <c r="R1029" s="58"/>
    </row>
    <row r="1030" spans="1:18" x14ac:dyDescent="0.25">
      <c r="A1030" s="58" t="s">
        <v>10</v>
      </c>
      <c r="B1030" s="58">
        <v>257597</v>
      </c>
      <c r="C1030" s="58" t="s">
        <v>2579</v>
      </c>
      <c r="D1030" s="58"/>
      <c r="E1030" s="58" t="s">
        <v>2692</v>
      </c>
      <c r="F1030" s="58"/>
      <c r="G1030" s="58"/>
      <c r="H1030" s="58"/>
      <c r="I1030" s="58"/>
      <c r="J1030" s="58"/>
      <c r="K1030" s="58"/>
      <c r="L1030" s="58"/>
      <c r="M1030" s="58"/>
      <c r="N1030" s="58"/>
      <c r="O1030" s="58"/>
      <c r="P1030" s="58"/>
      <c r="Q1030" s="58"/>
      <c r="R1030" s="58"/>
    </row>
    <row r="1031" spans="1:18" x14ac:dyDescent="0.25">
      <c r="A1031" s="58" t="s">
        <v>10</v>
      </c>
      <c r="B1031" s="58">
        <v>257598</v>
      </c>
      <c r="C1031" s="58" t="s">
        <v>2579</v>
      </c>
      <c r="D1031" s="58"/>
      <c r="E1031" s="58" t="s">
        <v>2692</v>
      </c>
      <c r="F1031" s="58"/>
      <c r="G1031" s="58"/>
      <c r="H1031" s="58"/>
      <c r="I1031" s="58"/>
      <c r="J1031" s="58"/>
      <c r="K1031" s="58"/>
      <c r="L1031" s="58"/>
      <c r="M1031" s="58"/>
      <c r="N1031" s="58"/>
      <c r="O1031" s="58"/>
      <c r="P1031" s="58"/>
      <c r="Q1031" s="58"/>
      <c r="R1031" s="58"/>
    </row>
    <row r="1032" spans="1:18" x14ac:dyDescent="0.25">
      <c r="A1032" s="58" t="s">
        <v>10</v>
      </c>
      <c r="B1032" s="58">
        <v>257599</v>
      </c>
      <c r="C1032" s="58" t="s">
        <v>2579</v>
      </c>
      <c r="D1032" s="58"/>
      <c r="E1032" s="58" t="s">
        <v>2692</v>
      </c>
      <c r="F1032" s="58"/>
      <c r="G1032" s="58"/>
      <c r="H1032" s="58"/>
      <c r="I1032" s="58"/>
      <c r="J1032" s="58"/>
      <c r="K1032" s="58"/>
      <c r="L1032" s="58"/>
      <c r="M1032" s="58"/>
      <c r="N1032" s="58"/>
      <c r="O1032" s="58"/>
      <c r="P1032" s="58"/>
      <c r="Q1032" s="58"/>
      <c r="R1032" s="58"/>
    </row>
    <row r="1033" spans="1:18" x14ac:dyDescent="0.25">
      <c r="A1033" s="58" t="s">
        <v>10</v>
      </c>
      <c r="B1033" s="58">
        <v>257600</v>
      </c>
      <c r="C1033" s="58" t="s">
        <v>2579</v>
      </c>
      <c r="D1033" s="58"/>
      <c r="E1033" s="58" t="s">
        <v>2692</v>
      </c>
      <c r="F1033" s="58"/>
      <c r="G1033" s="58"/>
      <c r="H1033" s="58"/>
      <c r="I1033" s="58"/>
      <c r="J1033" s="58"/>
      <c r="K1033" s="58"/>
      <c r="L1033" s="58"/>
      <c r="M1033" s="58"/>
      <c r="N1033" s="58"/>
      <c r="O1033" s="58"/>
      <c r="P1033" s="58"/>
      <c r="Q1033" s="58"/>
      <c r="R1033" s="58"/>
    </row>
    <row r="1034" spans="1:18" x14ac:dyDescent="0.25">
      <c r="A1034" s="58" t="s">
        <v>10</v>
      </c>
      <c r="B1034" s="58">
        <v>257601</v>
      </c>
      <c r="C1034" s="58" t="s">
        <v>2579</v>
      </c>
      <c r="D1034" s="58"/>
      <c r="E1034" s="58" t="s">
        <v>2692</v>
      </c>
      <c r="F1034" s="58"/>
      <c r="G1034" s="58"/>
      <c r="H1034" s="58"/>
      <c r="I1034" s="58"/>
      <c r="J1034" s="58"/>
      <c r="K1034" s="58"/>
      <c r="L1034" s="58"/>
      <c r="M1034" s="58"/>
      <c r="N1034" s="58"/>
      <c r="O1034" s="58"/>
      <c r="P1034" s="58"/>
      <c r="Q1034" s="58"/>
      <c r="R1034" s="58"/>
    </row>
    <row r="1035" spans="1:18" x14ac:dyDescent="0.25">
      <c r="A1035" s="58" t="s">
        <v>10</v>
      </c>
      <c r="B1035" s="58">
        <v>257602</v>
      </c>
      <c r="C1035" s="58" t="s">
        <v>2579</v>
      </c>
      <c r="D1035" s="58"/>
      <c r="E1035" s="58" t="s">
        <v>2692</v>
      </c>
      <c r="F1035" s="58"/>
      <c r="G1035" s="58"/>
      <c r="H1035" s="58"/>
      <c r="I1035" s="58"/>
      <c r="J1035" s="58"/>
      <c r="K1035" s="58"/>
      <c r="L1035" s="58"/>
      <c r="M1035" s="58"/>
      <c r="N1035" s="58"/>
      <c r="O1035" s="58"/>
      <c r="P1035" s="58"/>
      <c r="Q1035" s="58"/>
      <c r="R1035" s="58"/>
    </row>
    <row r="1036" spans="1:18" x14ac:dyDescent="0.25">
      <c r="A1036" s="58" t="s">
        <v>10</v>
      </c>
      <c r="B1036" s="58">
        <v>257603</v>
      </c>
      <c r="C1036" s="58" t="s">
        <v>2579</v>
      </c>
      <c r="D1036" s="58"/>
      <c r="E1036" s="58" t="s">
        <v>2692</v>
      </c>
      <c r="F1036" s="58"/>
      <c r="G1036" s="58"/>
      <c r="H1036" s="58"/>
      <c r="I1036" s="58"/>
      <c r="J1036" s="58"/>
      <c r="K1036" s="58"/>
      <c r="L1036" s="58"/>
      <c r="M1036" s="58"/>
      <c r="N1036" s="58"/>
      <c r="O1036" s="58"/>
      <c r="P1036" s="58"/>
      <c r="Q1036" s="58"/>
      <c r="R1036" s="58"/>
    </row>
    <row r="1037" spans="1:18" x14ac:dyDescent="0.25">
      <c r="A1037" s="58" t="s">
        <v>10</v>
      </c>
      <c r="B1037" s="58">
        <v>257604</v>
      </c>
      <c r="C1037" s="58" t="s">
        <v>2579</v>
      </c>
      <c r="D1037" s="58"/>
      <c r="E1037" s="58" t="s">
        <v>2692</v>
      </c>
      <c r="F1037" s="58"/>
      <c r="G1037" s="58"/>
      <c r="H1037" s="58"/>
      <c r="I1037" s="58"/>
      <c r="J1037" s="58"/>
      <c r="K1037" s="58"/>
      <c r="L1037" s="58"/>
      <c r="M1037" s="58"/>
      <c r="N1037" s="58"/>
      <c r="O1037" s="58"/>
      <c r="P1037" s="58"/>
      <c r="Q1037" s="58"/>
      <c r="R1037" s="58"/>
    </row>
    <row r="1038" spans="1:18" x14ac:dyDescent="0.25">
      <c r="A1038" s="58" t="s">
        <v>10</v>
      </c>
      <c r="B1038" s="58">
        <v>257605</v>
      </c>
      <c r="C1038" s="58" t="s">
        <v>2579</v>
      </c>
      <c r="D1038" s="58"/>
      <c r="E1038" s="58" t="s">
        <v>2692</v>
      </c>
      <c r="F1038" s="58"/>
      <c r="G1038" s="58"/>
      <c r="H1038" s="58"/>
      <c r="I1038" s="58"/>
      <c r="J1038" s="58"/>
      <c r="K1038" s="58"/>
      <c r="L1038" s="58"/>
      <c r="M1038" s="58"/>
      <c r="N1038" s="58"/>
      <c r="O1038" s="58"/>
      <c r="P1038" s="58"/>
      <c r="Q1038" s="58"/>
      <c r="R1038" s="58"/>
    </row>
    <row r="1039" spans="1:18" x14ac:dyDescent="0.25">
      <c r="A1039" s="58" t="s">
        <v>10</v>
      </c>
      <c r="B1039" s="58">
        <v>257606</v>
      </c>
      <c r="C1039" s="58" t="s">
        <v>2579</v>
      </c>
      <c r="D1039" s="58"/>
      <c r="E1039" s="58" t="s">
        <v>2692</v>
      </c>
      <c r="F1039" s="58"/>
      <c r="G1039" s="58"/>
      <c r="H1039" s="58"/>
      <c r="I1039" s="58"/>
      <c r="J1039" s="58"/>
      <c r="K1039" s="58"/>
      <c r="L1039" s="58"/>
      <c r="M1039" s="58"/>
      <c r="N1039" s="58"/>
      <c r="O1039" s="58"/>
      <c r="P1039" s="58"/>
      <c r="Q1039" s="58"/>
      <c r="R1039" s="58"/>
    </row>
    <row r="1040" spans="1:18" x14ac:dyDescent="0.25">
      <c r="A1040" s="58" t="s">
        <v>10</v>
      </c>
      <c r="B1040" s="58">
        <v>257607</v>
      </c>
      <c r="C1040" s="58" t="s">
        <v>2579</v>
      </c>
      <c r="D1040" s="58"/>
      <c r="E1040" s="58" t="s">
        <v>2692</v>
      </c>
      <c r="F1040" s="58"/>
      <c r="G1040" s="58"/>
      <c r="H1040" s="58"/>
      <c r="I1040" s="58"/>
      <c r="J1040" s="58"/>
      <c r="K1040" s="58"/>
      <c r="L1040" s="58"/>
      <c r="M1040" s="58"/>
      <c r="N1040" s="58"/>
      <c r="O1040" s="58"/>
      <c r="P1040" s="58"/>
      <c r="Q1040" s="58"/>
      <c r="R1040" s="58"/>
    </row>
    <row r="1041" spans="1:18" x14ac:dyDescent="0.25">
      <c r="A1041" s="58" t="s">
        <v>10</v>
      </c>
      <c r="B1041" s="58">
        <v>257608</v>
      </c>
      <c r="C1041" s="58" t="s">
        <v>2579</v>
      </c>
      <c r="D1041" s="58"/>
      <c r="E1041" s="58" t="s">
        <v>2692</v>
      </c>
      <c r="F1041" s="58"/>
      <c r="G1041" s="58"/>
      <c r="H1041" s="58"/>
      <c r="I1041" s="58"/>
      <c r="J1041" s="58"/>
      <c r="K1041" s="58"/>
      <c r="L1041" s="58"/>
      <c r="M1041" s="58"/>
      <c r="N1041" s="58"/>
      <c r="O1041" s="58"/>
      <c r="P1041" s="58"/>
      <c r="Q1041" s="58"/>
      <c r="R1041" s="58"/>
    </row>
    <row r="1042" spans="1:18" x14ac:dyDescent="0.25">
      <c r="A1042" s="58" t="s">
        <v>10</v>
      </c>
      <c r="B1042" s="58">
        <v>138060</v>
      </c>
      <c r="C1042" s="58" t="s">
        <v>2579</v>
      </c>
      <c r="D1042" s="58"/>
      <c r="E1042" s="58" t="s">
        <v>2692</v>
      </c>
      <c r="F1042" s="58"/>
      <c r="G1042" s="58"/>
      <c r="H1042" s="58"/>
      <c r="I1042" s="58"/>
      <c r="J1042" s="58"/>
      <c r="K1042" s="58"/>
      <c r="L1042" s="58"/>
      <c r="M1042" s="58"/>
      <c r="N1042" s="58"/>
      <c r="O1042" s="58"/>
      <c r="P1042" s="58"/>
      <c r="Q1042" s="58"/>
      <c r="R1042" s="58"/>
    </row>
    <row r="1043" spans="1:18" x14ac:dyDescent="0.25">
      <c r="A1043" s="58" t="s">
        <v>10</v>
      </c>
      <c r="B1043" s="58">
        <v>257501</v>
      </c>
      <c r="C1043" s="58" t="s">
        <v>2579</v>
      </c>
      <c r="D1043" s="58"/>
      <c r="E1043" s="58" t="s">
        <v>2692</v>
      </c>
      <c r="F1043" s="58"/>
      <c r="G1043" s="58"/>
      <c r="H1043" s="58"/>
      <c r="I1043" s="58"/>
      <c r="J1043" s="58"/>
      <c r="K1043" s="58"/>
      <c r="L1043" s="58"/>
      <c r="M1043" s="58"/>
      <c r="N1043" s="58"/>
      <c r="O1043" s="58"/>
      <c r="P1043" s="58"/>
      <c r="Q1043" s="58"/>
      <c r="R1043" s="58"/>
    </row>
    <row r="1044" spans="1:18" x14ac:dyDescent="0.25">
      <c r="A1044" s="58" t="s">
        <v>10</v>
      </c>
      <c r="B1044" s="58">
        <v>257609</v>
      </c>
      <c r="C1044" s="58" t="s">
        <v>2579</v>
      </c>
      <c r="D1044" s="58"/>
      <c r="E1044" s="58" t="s">
        <v>2692</v>
      </c>
      <c r="F1044" s="58"/>
      <c r="G1044" s="58"/>
      <c r="H1044" s="58"/>
      <c r="I1044" s="58"/>
      <c r="J1044" s="58"/>
      <c r="K1044" s="58"/>
      <c r="L1044" s="58"/>
      <c r="M1044" s="58"/>
      <c r="N1044" s="58"/>
      <c r="O1044" s="58"/>
      <c r="P1044" s="58"/>
      <c r="Q1044" s="58"/>
      <c r="R1044" s="58"/>
    </row>
    <row r="1045" spans="1:18" x14ac:dyDescent="0.25">
      <c r="A1045" s="58" t="s">
        <v>10</v>
      </c>
      <c r="B1045" s="58">
        <v>257610</v>
      </c>
      <c r="C1045" s="58" t="s">
        <v>2579</v>
      </c>
      <c r="D1045" s="58"/>
      <c r="E1045" s="58" t="s">
        <v>2692</v>
      </c>
      <c r="F1045" s="58"/>
      <c r="G1045" s="58"/>
      <c r="H1045" s="58"/>
      <c r="I1045" s="58"/>
      <c r="J1045" s="58"/>
      <c r="K1045" s="58"/>
      <c r="L1045" s="58"/>
      <c r="M1045" s="58"/>
      <c r="N1045" s="58"/>
      <c r="O1045" s="58"/>
      <c r="P1045" s="58"/>
      <c r="Q1045" s="58"/>
      <c r="R1045" s="58"/>
    </row>
    <row r="1046" spans="1:18" x14ac:dyDescent="0.25">
      <c r="A1046" s="58" t="s">
        <v>10</v>
      </c>
      <c r="B1046" s="58">
        <v>257611</v>
      </c>
      <c r="C1046" s="58" t="s">
        <v>2579</v>
      </c>
      <c r="D1046" s="58"/>
      <c r="E1046" s="58" t="s">
        <v>2692</v>
      </c>
      <c r="F1046" s="58"/>
      <c r="G1046" s="58"/>
      <c r="H1046" s="58"/>
      <c r="I1046" s="58"/>
      <c r="J1046" s="58"/>
      <c r="K1046" s="58"/>
      <c r="L1046" s="58"/>
      <c r="M1046" s="58"/>
      <c r="N1046" s="58"/>
      <c r="O1046" s="58"/>
      <c r="P1046" s="58"/>
      <c r="Q1046" s="58"/>
      <c r="R1046" s="58"/>
    </row>
    <row r="1047" spans="1:18" x14ac:dyDescent="0.25">
      <c r="A1047" s="58" t="s">
        <v>10</v>
      </c>
      <c r="B1047" s="58">
        <v>257612</v>
      </c>
      <c r="C1047" s="58" t="s">
        <v>2579</v>
      </c>
      <c r="D1047" s="58"/>
      <c r="E1047" s="58" t="s">
        <v>2692</v>
      </c>
      <c r="F1047" s="58"/>
      <c r="G1047" s="58"/>
      <c r="H1047" s="58"/>
      <c r="I1047" s="58"/>
      <c r="J1047" s="58"/>
      <c r="K1047" s="58"/>
      <c r="L1047" s="58"/>
      <c r="M1047" s="58"/>
      <c r="N1047" s="58"/>
      <c r="O1047" s="58"/>
      <c r="P1047" s="58"/>
      <c r="Q1047" s="58"/>
      <c r="R1047" s="58"/>
    </row>
    <row r="1048" spans="1:18" x14ac:dyDescent="0.25">
      <c r="A1048" s="58" t="s">
        <v>10</v>
      </c>
      <c r="B1048" s="58">
        <v>257613</v>
      </c>
      <c r="C1048" s="58" t="s">
        <v>2579</v>
      </c>
      <c r="D1048" s="58"/>
      <c r="E1048" s="58" t="s">
        <v>2692</v>
      </c>
      <c r="F1048" s="58"/>
      <c r="G1048" s="58"/>
      <c r="H1048" s="58"/>
      <c r="I1048" s="58"/>
      <c r="J1048" s="58"/>
      <c r="K1048" s="58"/>
      <c r="L1048" s="58"/>
      <c r="M1048" s="58"/>
      <c r="N1048" s="58"/>
      <c r="O1048" s="58"/>
      <c r="P1048" s="58"/>
      <c r="Q1048" s="58"/>
      <c r="R1048" s="58"/>
    </row>
    <row r="1049" spans="1:18" x14ac:dyDescent="0.25">
      <c r="A1049" s="58" t="s">
        <v>10</v>
      </c>
      <c r="B1049" s="58">
        <v>257614</v>
      </c>
      <c r="C1049" s="58" t="s">
        <v>2579</v>
      </c>
      <c r="D1049" s="58"/>
      <c r="E1049" s="58" t="s">
        <v>2692</v>
      </c>
      <c r="F1049" s="58"/>
      <c r="G1049" s="58"/>
      <c r="H1049" s="58"/>
      <c r="I1049" s="58"/>
      <c r="J1049" s="58"/>
      <c r="K1049" s="58"/>
      <c r="L1049" s="58"/>
      <c r="M1049" s="58"/>
      <c r="N1049" s="58"/>
      <c r="O1049" s="58"/>
      <c r="P1049" s="58"/>
      <c r="Q1049" s="58"/>
      <c r="R1049" s="58"/>
    </row>
    <row r="1050" spans="1:18" x14ac:dyDescent="0.25">
      <c r="A1050" s="58" t="s">
        <v>10</v>
      </c>
      <c r="B1050" s="58">
        <v>257615</v>
      </c>
      <c r="C1050" s="58" t="s">
        <v>2579</v>
      </c>
      <c r="D1050" s="58"/>
      <c r="E1050" s="58" t="s">
        <v>2692</v>
      </c>
      <c r="F1050" s="58"/>
      <c r="G1050" s="58"/>
      <c r="H1050" s="58"/>
      <c r="I1050" s="58"/>
      <c r="J1050" s="58"/>
      <c r="K1050" s="58"/>
      <c r="L1050" s="58"/>
      <c r="M1050" s="58"/>
      <c r="N1050" s="58"/>
      <c r="O1050" s="58"/>
      <c r="P1050" s="58"/>
      <c r="Q1050" s="58"/>
      <c r="R1050" s="58"/>
    </row>
    <row r="1051" spans="1:18" x14ac:dyDescent="0.25">
      <c r="A1051" s="58" t="s">
        <v>10</v>
      </c>
      <c r="B1051" s="58">
        <v>257616</v>
      </c>
      <c r="C1051" s="58" t="s">
        <v>2579</v>
      </c>
      <c r="D1051" s="58"/>
      <c r="E1051" s="58" t="s">
        <v>2692</v>
      </c>
      <c r="F1051" s="58"/>
      <c r="G1051" s="58"/>
      <c r="H1051" s="58"/>
      <c r="I1051" s="58"/>
      <c r="J1051" s="58"/>
      <c r="K1051" s="58"/>
      <c r="L1051" s="58"/>
      <c r="M1051" s="58"/>
      <c r="N1051" s="58"/>
      <c r="O1051" s="58"/>
      <c r="P1051" s="58"/>
      <c r="Q1051" s="58"/>
      <c r="R1051" s="58"/>
    </row>
    <row r="1052" spans="1:18" x14ac:dyDescent="0.25">
      <c r="A1052" s="58" t="s">
        <v>10</v>
      </c>
      <c r="B1052" s="58">
        <v>257617</v>
      </c>
      <c r="C1052" s="58" t="s">
        <v>2579</v>
      </c>
      <c r="D1052" s="58"/>
      <c r="E1052" s="58" t="s">
        <v>2692</v>
      </c>
      <c r="F1052" s="58"/>
      <c r="G1052" s="58"/>
      <c r="H1052" s="58"/>
      <c r="I1052" s="58"/>
      <c r="J1052" s="58"/>
      <c r="K1052" s="58"/>
      <c r="L1052" s="58"/>
      <c r="M1052" s="58"/>
      <c r="N1052" s="58"/>
      <c r="O1052" s="58"/>
      <c r="P1052" s="58"/>
      <c r="Q1052" s="58"/>
      <c r="R1052" s="58"/>
    </row>
    <row r="1053" spans="1:18" x14ac:dyDescent="0.25">
      <c r="A1053" s="58" t="s">
        <v>10</v>
      </c>
      <c r="B1053" s="58">
        <v>257618</v>
      </c>
      <c r="C1053" s="58" t="s">
        <v>2579</v>
      </c>
      <c r="D1053" s="58"/>
      <c r="E1053" s="58" t="s">
        <v>2692</v>
      </c>
      <c r="F1053" s="58"/>
      <c r="G1053" s="58"/>
      <c r="H1053" s="58"/>
      <c r="I1053" s="58"/>
      <c r="J1053" s="58"/>
      <c r="K1053" s="58"/>
      <c r="L1053" s="58"/>
      <c r="M1053" s="58"/>
      <c r="N1053" s="58"/>
      <c r="O1053" s="58"/>
      <c r="P1053" s="58"/>
      <c r="Q1053" s="58"/>
      <c r="R1053" s="58"/>
    </row>
    <row r="1054" spans="1:18" x14ac:dyDescent="0.25">
      <c r="A1054" s="58" t="s">
        <v>10</v>
      </c>
      <c r="B1054" s="58">
        <v>257619</v>
      </c>
      <c r="C1054" s="58" t="s">
        <v>2579</v>
      </c>
      <c r="D1054" s="58"/>
      <c r="E1054" s="58" t="s">
        <v>2692</v>
      </c>
      <c r="F1054" s="58"/>
      <c r="G1054" s="58"/>
      <c r="H1054" s="58"/>
      <c r="I1054" s="58"/>
      <c r="J1054" s="58"/>
      <c r="K1054" s="58"/>
      <c r="L1054" s="58"/>
      <c r="M1054" s="58"/>
      <c r="N1054" s="58"/>
      <c r="O1054" s="58"/>
      <c r="P1054" s="58"/>
      <c r="Q1054" s="58"/>
      <c r="R1054" s="58"/>
    </row>
    <row r="1055" spans="1:18" x14ac:dyDescent="0.25">
      <c r="A1055" s="58" t="s">
        <v>10</v>
      </c>
      <c r="B1055" s="58">
        <v>257620</v>
      </c>
      <c r="C1055" s="58" t="s">
        <v>2579</v>
      </c>
      <c r="D1055" s="58"/>
      <c r="E1055" s="58" t="s">
        <v>2692</v>
      </c>
      <c r="F1055" s="58"/>
      <c r="G1055" s="58"/>
      <c r="H1055" s="58"/>
      <c r="I1055" s="58"/>
      <c r="J1055" s="58"/>
      <c r="K1055" s="58"/>
      <c r="L1055" s="58"/>
      <c r="M1055" s="58"/>
      <c r="N1055" s="58"/>
      <c r="O1055" s="58"/>
      <c r="P1055" s="58"/>
      <c r="Q1055" s="58"/>
      <c r="R1055" s="58"/>
    </row>
    <row r="1056" spans="1:18" x14ac:dyDescent="0.25">
      <c r="A1056" s="58" t="s">
        <v>10</v>
      </c>
      <c r="B1056" s="58">
        <v>257621</v>
      </c>
      <c r="C1056" s="58" t="s">
        <v>2579</v>
      </c>
      <c r="D1056" s="58"/>
      <c r="E1056" s="58" t="s">
        <v>2692</v>
      </c>
      <c r="F1056" s="58"/>
      <c r="G1056" s="58"/>
      <c r="H1056" s="58"/>
      <c r="I1056" s="58"/>
      <c r="J1056" s="58"/>
      <c r="K1056" s="58"/>
      <c r="L1056" s="58"/>
      <c r="M1056" s="58"/>
      <c r="N1056" s="58"/>
      <c r="O1056" s="58"/>
      <c r="P1056" s="58"/>
      <c r="Q1056" s="58"/>
      <c r="R1056" s="58"/>
    </row>
    <row r="1057" spans="1:18" x14ac:dyDescent="0.25">
      <c r="A1057" s="58" t="s">
        <v>10</v>
      </c>
      <c r="B1057" s="58">
        <v>257622</v>
      </c>
      <c r="C1057" s="58" t="s">
        <v>2579</v>
      </c>
      <c r="D1057" s="58"/>
      <c r="E1057" s="58" t="s">
        <v>2692</v>
      </c>
      <c r="F1057" s="58"/>
      <c r="G1057" s="58"/>
      <c r="H1057" s="58"/>
      <c r="I1057" s="58"/>
      <c r="J1057" s="58"/>
      <c r="K1057" s="58"/>
      <c r="L1057" s="58"/>
      <c r="M1057" s="58"/>
      <c r="N1057" s="58"/>
      <c r="O1057" s="58"/>
      <c r="P1057" s="58"/>
      <c r="Q1057" s="58"/>
      <c r="R1057" s="58"/>
    </row>
    <row r="1058" spans="1:18" x14ac:dyDescent="0.25">
      <c r="A1058" s="58" t="s">
        <v>10</v>
      </c>
      <c r="B1058" s="58">
        <v>257623</v>
      </c>
      <c r="C1058" s="58" t="s">
        <v>2579</v>
      </c>
      <c r="D1058" s="58"/>
      <c r="E1058" s="58" t="s">
        <v>2692</v>
      </c>
      <c r="F1058" s="58"/>
      <c r="G1058" s="58"/>
      <c r="H1058" s="58"/>
      <c r="I1058" s="58"/>
      <c r="J1058" s="58"/>
      <c r="K1058" s="58"/>
      <c r="L1058" s="58"/>
      <c r="M1058" s="58"/>
      <c r="N1058" s="58"/>
      <c r="O1058" s="58"/>
      <c r="P1058" s="58"/>
      <c r="Q1058" s="58"/>
      <c r="R1058" s="58"/>
    </row>
    <row r="1059" spans="1:18" x14ac:dyDescent="0.25">
      <c r="A1059" s="58" t="s">
        <v>10</v>
      </c>
      <c r="B1059" s="58">
        <v>257624</v>
      </c>
      <c r="C1059" s="58" t="s">
        <v>2579</v>
      </c>
      <c r="D1059" s="58"/>
      <c r="E1059" s="58" t="s">
        <v>2692</v>
      </c>
      <c r="F1059" s="58"/>
      <c r="G1059" s="58"/>
      <c r="H1059" s="58"/>
      <c r="I1059" s="58"/>
      <c r="J1059" s="58"/>
      <c r="K1059" s="58"/>
      <c r="L1059" s="58"/>
      <c r="M1059" s="58"/>
      <c r="N1059" s="58"/>
      <c r="O1059" s="58"/>
      <c r="P1059" s="58"/>
      <c r="Q1059" s="58"/>
      <c r="R1059" s="58"/>
    </row>
    <row r="1060" spans="1:18" x14ac:dyDescent="0.25">
      <c r="A1060" s="58" t="s">
        <v>10</v>
      </c>
      <c r="B1060" s="58">
        <v>257625</v>
      </c>
      <c r="C1060" s="58" t="s">
        <v>2579</v>
      </c>
      <c r="D1060" s="58"/>
      <c r="E1060" s="58" t="s">
        <v>2692</v>
      </c>
      <c r="F1060" s="58"/>
      <c r="G1060" s="58"/>
      <c r="H1060" s="58"/>
      <c r="I1060" s="58"/>
      <c r="J1060" s="58"/>
      <c r="K1060" s="58"/>
      <c r="L1060" s="58"/>
      <c r="M1060" s="58"/>
      <c r="N1060" s="58"/>
      <c r="O1060" s="58"/>
      <c r="P1060" s="58"/>
      <c r="Q1060" s="58"/>
      <c r="R1060" s="58"/>
    </row>
    <row r="1061" spans="1:18" x14ac:dyDescent="0.25">
      <c r="A1061" s="58" t="s">
        <v>10</v>
      </c>
      <c r="B1061" s="58">
        <v>257626</v>
      </c>
      <c r="C1061" s="58" t="s">
        <v>2579</v>
      </c>
      <c r="D1061" s="58"/>
      <c r="E1061" s="58" t="s">
        <v>2692</v>
      </c>
      <c r="F1061" s="58"/>
      <c r="G1061" s="58"/>
      <c r="H1061" s="58"/>
      <c r="I1061" s="58"/>
      <c r="J1061" s="58"/>
      <c r="K1061" s="58"/>
      <c r="L1061" s="58"/>
      <c r="M1061" s="58"/>
      <c r="N1061" s="58"/>
      <c r="O1061" s="58"/>
      <c r="P1061" s="58"/>
      <c r="Q1061" s="58"/>
      <c r="R1061" s="58"/>
    </row>
    <row r="1062" spans="1:18" x14ac:dyDescent="0.25">
      <c r="A1062" s="58" t="s">
        <v>10</v>
      </c>
      <c r="B1062" s="58">
        <v>257627</v>
      </c>
      <c r="C1062" s="58" t="s">
        <v>2579</v>
      </c>
      <c r="D1062" s="58"/>
      <c r="E1062" s="58" t="s">
        <v>2692</v>
      </c>
      <c r="F1062" s="58"/>
      <c r="G1062" s="58"/>
      <c r="H1062" s="58"/>
      <c r="I1062" s="58"/>
      <c r="J1062" s="58"/>
      <c r="K1062" s="58"/>
      <c r="L1062" s="58"/>
      <c r="M1062" s="58"/>
      <c r="N1062" s="58"/>
      <c r="O1062" s="58"/>
      <c r="P1062" s="58"/>
      <c r="Q1062" s="58"/>
      <c r="R1062" s="58"/>
    </row>
    <row r="1063" spans="1:18" x14ac:dyDescent="0.25">
      <c r="A1063" s="58" t="s">
        <v>10</v>
      </c>
      <c r="B1063" s="58">
        <v>257628</v>
      </c>
      <c r="C1063" s="58" t="s">
        <v>2579</v>
      </c>
      <c r="D1063" s="58"/>
      <c r="E1063" s="58" t="s">
        <v>2692</v>
      </c>
      <c r="F1063" s="58"/>
      <c r="G1063" s="58"/>
      <c r="H1063" s="58"/>
      <c r="I1063" s="58"/>
      <c r="J1063" s="58"/>
      <c r="K1063" s="58"/>
      <c r="L1063" s="58"/>
      <c r="M1063" s="58"/>
      <c r="N1063" s="58"/>
      <c r="O1063" s="58"/>
      <c r="P1063" s="58"/>
      <c r="Q1063" s="58"/>
      <c r="R1063" s="58"/>
    </row>
    <row r="1064" spans="1:18" x14ac:dyDescent="0.25">
      <c r="A1064" s="58" t="s">
        <v>10</v>
      </c>
      <c r="B1064" s="58">
        <v>257629</v>
      </c>
      <c r="C1064" s="58" t="s">
        <v>2579</v>
      </c>
      <c r="D1064" s="58"/>
      <c r="E1064" s="58" t="s">
        <v>2692</v>
      </c>
      <c r="F1064" s="58"/>
      <c r="G1064" s="58"/>
      <c r="H1064" s="58"/>
      <c r="I1064" s="58"/>
      <c r="J1064" s="58"/>
      <c r="K1064" s="58"/>
      <c r="L1064" s="58"/>
      <c r="M1064" s="58"/>
      <c r="N1064" s="58"/>
      <c r="O1064" s="58"/>
      <c r="P1064" s="58"/>
      <c r="Q1064" s="58"/>
      <c r="R1064" s="58"/>
    </row>
    <row r="1065" spans="1:18" x14ac:dyDescent="0.25">
      <c r="A1065" s="58" t="s">
        <v>10</v>
      </c>
      <c r="B1065" s="58">
        <v>257630</v>
      </c>
      <c r="C1065" s="58" t="s">
        <v>2579</v>
      </c>
      <c r="D1065" s="58"/>
      <c r="E1065" s="58" t="s">
        <v>2692</v>
      </c>
      <c r="F1065" s="58"/>
      <c r="G1065" s="58"/>
      <c r="H1065" s="58"/>
      <c r="I1065" s="58"/>
      <c r="J1065" s="58"/>
      <c r="K1065" s="58"/>
      <c r="L1065" s="58"/>
      <c r="M1065" s="58"/>
      <c r="N1065" s="58"/>
      <c r="O1065" s="58"/>
      <c r="P1065" s="58"/>
      <c r="Q1065" s="58"/>
      <c r="R1065" s="58"/>
    </row>
    <row r="1066" spans="1:18" x14ac:dyDescent="0.25">
      <c r="A1066" s="58" t="s">
        <v>10</v>
      </c>
      <c r="B1066" s="58">
        <v>257631</v>
      </c>
      <c r="C1066" s="58" t="s">
        <v>2579</v>
      </c>
      <c r="D1066" s="58"/>
      <c r="E1066" s="58" t="s">
        <v>2692</v>
      </c>
      <c r="F1066" s="58"/>
      <c r="G1066" s="58"/>
      <c r="H1066" s="58"/>
      <c r="I1066" s="58"/>
      <c r="J1066" s="58"/>
      <c r="K1066" s="58"/>
      <c r="L1066" s="58"/>
      <c r="M1066" s="58"/>
      <c r="N1066" s="58"/>
      <c r="O1066" s="58"/>
      <c r="P1066" s="58"/>
      <c r="Q1066" s="58"/>
      <c r="R1066" s="58"/>
    </row>
    <row r="1067" spans="1:18" x14ac:dyDescent="0.25">
      <c r="A1067" s="58" t="s">
        <v>10</v>
      </c>
      <c r="B1067" s="58">
        <v>257632</v>
      </c>
      <c r="C1067" s="58" t="s">
        <v>2579</v>
      </c>
      <c r="D1067" s="58"/>
      <c r="E1067" s="58" t="s">
        <v>2692</v>
      </c>
      <c r="F1067" s="58"/>
      <c r="G1067" s="58"/>
      <c r="H1067" s="58"/>
      <c r="I1067" s="58"/>
      <c r="J1067" s="58"/>
      <c r="K1067" s="58"/>
      <c r="L1067" s="58"/>
      <c r="M1067" s="58"/>
      <c r="N1067" s="58"/>
      <c r="O1067" s="58"/>
      <c r="P1067" s="58"/>
      <c r="Q1067" s="58"/>
      <c r="R1067" s="58"/>
    </row>
    <row r="1068" spans="1:18" x14ac:dyDescent="0.25">
      <c r="A1068" s="58" t="s">
        <v>10</v>
      </c>
      <c r="B1068" s="58">
        <v>257633</v>
      </c>
      <c r="C1068" s="58" t="s">
        <v>2579</v>
      </c>
      <c r="D1068" s="58"/>
      <c r="E1068" s="58" t="s">
        <v>2692</v>
      </c>
      <c r="F1068" s="58"/>
      <c r="G1068" s="58"/>
      <c r="H1068" s="58"/>
      <c r="I1068" s="58"/>
      <c r="J1068" s="58"/>
      <c r="K1068" s="58"/>
      <c r="L1068" s="58"/>
      <c r="M1068" s="58"/>
      <c r="N1068" s="58"/>
      <c r="O1068" s="58"/>
      <c r="P1068" s="58"/>
      <c r="Q1068" s="58"/>
      <c r="R1068" s="58"/>
    </row>
    <row r="1069" spans="1:18" x14ac:dyDescent="0.25">
      <c r="A1069" s="58" t="s">
        <v>10</v>
      </c>
      <c r="B1069" s="58">
        <v>257634</v>
      </c>
      <c r="C1069" s="58" t="s">
        <v>2579</v>
      </c>
      <c r="D1069" s="58"/>
      <c r="E1069" s="58" t="s">
        <v>2692</v>
      </c>
      <c r="F1069" s="58"/>
      <c r="G1069" s="58"/>
      <c r="H1069" s="58"/>
      <c r="I1069" s="58"/>
      <c r="J1069" s="58"/>
      <c r="K1069" s="58"/>
      <c r="L1069" s="58"/>
      <c r="M1069" s="58"/>
      <c r="N1069" s="58"/>
      <c r="O1069" s="58"/>
      <c r="P1069" s="58"/>
      <c r="Q1069" s="58"/>
      <c r="R1069" s="58"/>
    </row>
    <row r="1070" spans="1:18" x14ac:dyDescent="0.25">
      <c r="A1070" s="58" t="s">
        <v>10</v>
      </c>
      <c r="B1070" s="58">
        <v>257635</v>
      </c>
      <c r="C1070" s="58" t="s">
        <v>2579</v>
      </c>
      <c r="D1070" s="58"/>
      <c r="E1070" s="58" t="s">
        <v>2692</v>
      </c>
      <c r="F1070" s="58"/>
      <c r="G1070" s="58"/>
      <c r="H1070" s="58"/>
      <c r="I1070" s="58"/>
      <c r="J1070" s="58"/>
      <c r="K1070" s="58"/>
      <c r="L1070" s="58"/>
      <c r="M1070" s="58"/>
      <c r="N1070" s="58"/>
      <c r="O1070" s="58"/>
      <c r="P1070" s="58"/>
      <c r="Q1070" s="58"/>
      <c r="R1070" s="58"/>
    </row>
    <row r="1071" spans="1:18" x14ac:dyDescent="0.25">
      <c r="A1071" s="58" t="s">
        <v>10</v>
      </c>
      <c r="B1071" s="58">
        <v>257636</v>
      </c>
      <c r="C1071" s="58" t="s">
        <v>2579</v>
      </c>
      <c r="D1071" s="58"/>
      <c r="E1071" s="58" t="s">
        <v>2692</v>
      </c>
      <c r="F1071" s="58"/>
      <c r="G1071" s="58"/>
      <c r="H1071" s="58"/>
      <c r="I1071" s="58"/>
      <c r="J1071" s="58"/>
      <c r="K1071" s="58"/>
      <c r="L1071" s="58"/>
      <c r="M1071" s="58"/>
      <c r="N1071" s="58"/>
      <c r="O1071" s="58"/>
      <c r="P1071" s="58"/>
      <c r="Q1071" s="58"/>
      <c r="R1071" s="58"/>
    </row>
    <row r="1072" spans="1:18" x14ac:dyDescent="0.25">
      <c r="A1072" s="58" t="s">
        <v>10</v>
      </c>
      <c r="B1072" s="58">
        <v>257637</v>
      </c>
      <c r="C1072" s="58" t="s">
        <v>2579</v>
      </c>
      <c r="D1072" s="58"/>
      <c r="E1072" s="58" t="s">
        <v>2692</v>
      </c>
      <c r="F1072" s="58"/>
      <c r="G1072" s="58"/>
      <c r="H1072" s="58"/>
      <c r="I1072" s="58"/>
      <c r="J1072" s="58"/>
      <c r="K1072" s="58"/>
      <c r="L1072" s="58"/>
      <c r="M1072" s="58"/>
      <c r="N1072" s="58"/>
      <c r="O1072" s="58"/>
      <c r="P1072" s="58"/>
      <c r="Q1072" s="58"/>
      <c r="R1072" s="58"/>
    </row>
    <row r="1073" spans="1:18" x14ac:dyDescent="0.25">
      <c r="A1073" s="58" t="s">
        <v>10</v>
      </c>
      <c r="B1073" s="58">
        <v>257638</v>
      </c>
      <c r="C1073" s="58" t="s">
        <v>2579</v>
      </c>
      <c r="D1073" s="58"/>
      <c r="E1073" s="58" t="s">
        <v>2692</v>
      </c>
      <c r="F1073" s="58"/>
      <c r="G1073" s="58"/>
      <c r="H1073" s="58"/>
      <c r="I1073" s="58"/>
      <c r="J1073" s="58"/>
      <c r="K1073" s="58"/>
      <c r="L1073" s="58"/>
      <c r="M1073" s="58"/>
      <c r="N1073" s="58"/>
      <c r="O1073" s="58"/>
      <c r="P1073" s="58"/>
      <c r="Q1073" s="58"/>
      <c r="R1073" s="58"/>
    </row>
    <row r="1074" spans="1:18" x14ac:dyDescent="0.25">
      <c r="A1074" s="58" t="s">
        <v>10</v>
      </c>
      <c r="B1074" s="58">
        <v>257639</v>
      </c>
      <c r="C1074" s="58" t="s">
        <v>2579</v>
      </c>
      <c r="D1074" s="58"/>
      <c r="E1074" s="58" t="s">
        <v>2692</v>
      </c>
      <c r="F1074" s="58"/>
      <c r="G1074" s="58"/>
      <c r="H1074" s="58"/>
      <c r="I1074" s="58"/>
      <c r="J1074" s="58"/>
      <c r="K1074" s="58"/>
      <c r="L1074" s="58"/>
      <c r="M1074" s="58"/>
      <c r="N1074" s="58"/>
      <c r="O1074" s="58"/>
      <c r="P1074" s="58"/>
      <c r="Q1074" s="58"/>
      <c r="R1074" s="58"/>
    </row>
    <row r="1075" spans="1:18" x14ac:dyDescent="0.25">
      <c r="A1075" s="58" t="s">
        <v>10</v>
      </c>
      <c r="B1075" s="58">
        <v>257640</v>
      </c>
      <c r="C1075" s="58" t="s">
        <v>2579</v>
      </c>
      <c r="D1075" s="58"/>
      <c r="E1075" s="58" t="s">
        <v>2692</v>
      </c>
      <c r="F1075" s="58"/>
      <c r="G1075" s="58"/>
      <c r="H1075" s="58"/>
      <c r="I1075" s="58"/>
      <c r="J1075" s="58"/>
      <c r="K1075" s="58"/>
      <c r="L1075" s="58"/>
      <c r="M1075" s="58"/>
      <c r="N1075" s="58"/>
      <c r="O1075" s="58"/>
      <c r="P1075" s="58"/>
      <c r="Q1075" s="58"/>
      <c r="R1075" s="58"/>
    </row>
    <row r="1076" spans="1:18" x14ac:dyDescent="0.25">
      <c r="A1076" s="58" t="s">
        <v>10</v>
      </c>
      <c r="B1076" s="58">
        <v>257641</v>
      </c>
      <c r="C1076" s="58" t="s">
        <v>2579</v>
      </c>
      <c r="D1076" s="58"/>
      <c r="E1076" s="58" t="s">
        <v>2692</v>
      </c>
      <c r="F1076" s="58"/>
      <c r="G1076" s="58"/>
      <c r="H1076" s="58"/>
      <c r="I1076" s="58"/>
      <c r="J1076" s="58"/>
      <c r="K1076" s="58"/>
      <c r="L1076" s="58"/>
      <c r="M1076" s="58"/>
      <c r="N1076" s="58"/>
      <c r="O1076" s="58"/>
      <c r="P1076" s="58"/>
      <c r="Q1076" s="58"/>
      <c r="R1076" s="58"/>
    </row>
    <row r="1077" spans="1:18" x14ac:dyDescent="0.25">
      <c r="A1077" s="58" t="s">
        <v>10</v>
      </c>
      <c r="B1077" s="58">
        <v>257642</v>
      </c>
      <c r="C1077" s="58" t="s">
        <v>2579</v>
      </c>
      <c r="D1077" s="58"/>
      <c r="E1077" s="58" t="s">
        <v>2692</v>
      </c>
      <c r="F1077" s="58"/>
      <c r="G1077" s="58"/>
      <c r="H1077" s="58"/>
      <c r="I1077" s="58"/>
      <c r="J1077" s="58"/>
      <c r="K1077" s="58"/>
      <c r="L1077" s="58"/>
      <c r="M1077" s="58"/>
      <c r="N1077" s="58"/>
      <c r="O1077" s="58"/>
      <c r="P1077" s="58"/>
      <c r="Q1077" s="58"/>
      <c r="R1077" s="58"/>
    </row>
    <row r="1078" spans="1:18" x14ac:dyDescent="0.25">
      <c r="A1078" s="58" t="s">
        <v>10</v>
      </c>
      <c r="B1078" s="58">
        <v>257643</v>
      </c>
      <c r="C1078" s="58" t="s">
        <v>2579</v>
      </c>
      <c r="D1078" s="58"/>
      <c r="E1078" s="58" t="s">
        <v>2692</v>
      </c>
      <c r="F1078" s="58"/>
      <c r="G1078" s="58"/>
      <c r="H1078" s="58"/>
      <c r="I1078" s="58"/>
      <c r="J1078" s="58"/>
      <c r="K1078" s="58"/>
      <c r="L1078" s="58"/>
      <c r="M1078" s="58"/>
      <c r="N1078" s="58"/>
      <c r="O1078" s="58"/>
      <c r="P1078" s="58"/>
      <c r="Q1078" s="58"/>
      <c r="R1078" s="58"/>
    </row>
    <row r="1079" spans="1:18" x14ac:dyDescent="0.25">
      <c r="A1079" s="58" t="s">
        <v>10</v>
      </c>
      <c r="B1079" s="58">
        <v>257644</v>
      </c>
      <c r="C1079" s="58" t="s">
        <v>2579</v>
      </c>
      <c r="D1079" s="58"/>
      <c r="E1079" s="58" t="s">
        <v>2692</v>
      </c>
      <c r="F1079" s="58"/>
      <c r="G1079" s="58"/>
      <c r="H1079" s="58"/>
      <c r="I1079" s="58"/>
      <c r="J1079" s="58"/>
      <c r="K1079" s="58"/>
      <c r="L1079" s="58"/>
      <c r="M1079" s="58"/>
      <c r="N1079" s="58"/>
      <c r="O1079" s="58"/>
      <c r="P1079" s="58"/>
      <c r="Q1079" s="58"/>
      <c r="R1079" s="58"/>
    </row>
    <row r="1080" spans="1:18" x14ac:dyDescent="0.25">
      <c r="A1080" s="58" t="s">
        <v>10</v>
      </c>
      <c r="B1080" s="58">
        <v>257645</v>
      </c>
      <c r="C1080" s="58" t="s">
        <v>2579</v>
      </c>
      <c r="D1080" s="58"/>
      <c r="E1080" s="58" t="s">
        <v>2692</v>
      </c>
      <c r="F1080" s="58"/>
      <c r="G1080" s="58"/>
      <c r="H1080" s="58"/>
      <c r="I1080" s="58"/>
      <c r="J1080" s="58"/>
      <c r="K1080" s="58"/>
      <c r="L1080" s="58"/>
      <c r="M1080" s="58"/>
      <c r="N1080" s="58"/>
      <c r="O1080" s="58"/>
      <c r="P1080" s="58"/>
      <c r="Q1080" s="58"/>
      <c r="R1080" s="58"/>
    </row>
    <row r="1081" spans="1:18" x14ac:dyDescent="0.25">
      <c r="A1081" s="58" t="s">
        <v>10</v>
      </c>
      <c r="B1081" s="58">
        <v>257646</v>
      </c>
      <c r="C1081" s="58" t="s">
        <v>2579</v>
      </c>
      <c r="D1081" s="58"/>
      <c r="E1081" s="58" t="s">
        <v>2692</v>
      </c>
      <c r="F1081" s="58"/>
      <c r="G1081" s="58"/>
      <c r="H1081" s="58"/>
      <c r="I1081" s="58"/>
      <c r="J1081" s="58"/>
      <c r="K1081" s="58"/>
      <c r="L1081" s="58"/>
      <c r="M1081" s="58"/>
      <c r="N1081" s="58"/>
      <c r="O1081" s="58"/>
      <c r="P1081" s="58"/>
      <c r="Q1081" s="58"/>
      <c r="R1081" s="58"/>
    </row>
    <row r="1082" spans="1:18" x14ac:dyDescent="0.25">
      <c r="A1082" s="58" t="s">
        <v>10</v>
      </c>
      <c r="B1082" s="58">
        <v>257647</v>
      </c>
      <c r="C1082" s="58" t="s">
        <v>2579</v>
      </c>
      <c r="D1082" s="58"/>
      <c r="E1082" s="58" t="s">
        <v>2692</v>
      </c>
      <c r="F1082" s="58"/>
      <c r="G1082" s="58"/>
      <c r="H1082" s="58"/>
      <c r="I1082" s="58"/>
      <c r="J1082" s="58"/>
      <c r="K1082" s="58"/>
      <c r="L1082" s="58"/>
      <c r="M1082" s="58"/>
      <c r="N1082" s="58"/>
      <c r="O1082" s="58"/>
      <c r="P1082" s="58"/>
      <c r="Q1082" s="58"/>
      <c r="R1082" s="58"/>
    </row>
    <row r="1083" spans="1:18" x14ac:dyDescent="0.25">
      <c r="A1083" s="58" t="s">
        <v>10</v>
      </c>
      <c r="B1083" s="58">
        <v>257648</v>
      </c>
      <c r="C1083" s="58" t="s">
        <v>2579</v>
      </c>
      <c r="D1083" s="58"/>
      <c r="E1083" s="58" t="s">
        <v>2692</v>
      </c>
      <c r="F1083" s="58"/>
      <c r="G1083" s="58"/>
      <c r="H1083" s="58"/>
      <c r="I1083" s="58"/>
      <c r="J1083" s="58"/>
      <c r="K1083" s="58"/>
      <c r="L1083" s="58"/>
      <c r="M1083" s="58"/>
      <c r="N1083" s="58"/>
      <c r="O1083" s="58"/>
      <c r="P1083" s="58"/>
      <c r="Q1083" s="58"/>
      <c r="R1083" s="58"/>
    </row>
    <row r="1084" spans="1:18" x14ac:dyDescent="0.25">
      <c r="A1084" s="58" t="s">
        <v>10</v>
      </c>
      <c r="B1084" s="58">
        <v>257649</v>
      </c>
      <c r="C1084" s="58" t="s">
        <v>2579</v>
      </c>
      <c r="D1084" s="58"/>
      <c r="E1084" s="58" t="s">
        <v>2692</v>
      </c>
      <c r="F1084" s="58"/>
      <c r="G1084" s="58"/>
      <c r="H1084" s="58"/>
      <c r="I1084" s="58"/>
      <c r="J1084" s="58"/>
      <c r="K1084" s="58"/>
      <c r="L1084" s="58"/>
      <c r="M1084" s="58"/>
      <c r="N1084" s="58"/>
      <c r="O1084" s="58"/>
      <c r="P1084" s="58"/>
      <c r="Q1084" s="58"/>
      <c r="R1084" s="58"/>
    </row>
    <row r="1085" spans="1:18" x14ac:dyDescent="0.25">
      <c r="A1085" s="58" t="s">
        <v>10</v>
      </c>
      <c r="B1085" s="58">
        <v>257650</v>
      </c>
      <c r="C1085" s="58" t="s">
        <v>2579</v>
      </c>
      <c r="D1085" s="58"/>
      <c r="E1085" s="58" t="s">
        <v>2692</v>
      </c>
      <c r="F1085" s="58"/>
      <c r="G1085" s="58"/>
      <c r="H1085" s="58"/>
      <c r="I1085" s="58"/>
      <c r="J1085" s="58"/>
      <c r="K1085" s="58"/>
      <c r="L1085" s="58"/>
      <c r="M1085" s="58"/>
      <c r="N1085" s="58"/>
      <c r="O1085" s="58"/>
      <c r="P1085" s="58"/>
      <c r="Q1085" s="58"/>
      <c r="R1085" s="58"/>
    </row>
    <row r="1086" spans="1:18" x14ac:dyDescent="0.25">
      <c r="A1086" s="58" t="s">
        <v>10</v>
      </c>
      <c r="B1086" s="58">
        <v>257651</v>
      </c>
      <c r="C1086" s="58" t="s">
        <v>2579</v>
      </c>
      <c r="D1086" s="58"/>
      <c r="E1086" s="58" t="s">
        <v>2692</v>
      </c>
      <c r="F1086" s="58"/>
      <c r="G1086" s="58"/>
      <c r="H1086" s="58"/>
      <c r="I1086" s="58"/>
      <c r="J1086" s="58"/>
      <c r="K1086" s="58"/>
      <c r="L1086" s="58"/>
      <c r="M1086" s="58"/>
      <c r="N1086" s="58"/>
      <c r="O1086" s="58"/>
      <c r="P1086" s="58"/>
      <c r="Q1086" s="58"/>
      <c r="R1086" s="58"/>
    </row>
    <row r="1087" spans="1:18" x14ac:dyDescent="0.25">
      <c r="A1087" s="58" t="s">
        <v>10</v>
      </c>
      <c r="B1087" s="58">
        <v>257652</v>
      </c>
      <c r="C1087" s="58" t="s">
        <v>2579</v>
      </c>
      <c r="D1087" s="58"/>
      <c r="E1087" s="58" t="s">
        <v>2692</v>
      </c>
      <c r="F1087" s="58"/>
      <c r="G1087" s="58"/>
      <c r="H1087" s="58"/>
      <c r="I1087" s="58"/>
      <c r="J1087" s="58"/>
      <c r="K1087" s="58"/>
      <c r="L1087" s="58"/>
      <c r="M1087" s="58"/>
      <c r="N1087" s="58"/>
      <c r="O1087" s="58"/>
      <c r="P1087" s="58"/>
      <c r="Q1087" s="58"/>
      <c r="R1087" s="58"/>
    </row>
    <row r="1088" spans="1:18" x14ac:dyDescent="0.25">
      <c r="A1088" s="58" t="s">
        <v>10</v>
      </c>
      <c r="B1088" s="58">
        <v>257653</v>
      </c>
      <c r="C1088" s="58" t="s">
        <v>2579</v>
      </c>
      <c r="D1088" s="58"/>
      <c r="E1088" s="58" t="s">
        <v>2692</v>
      </c>
      <c r="F1088" s="58"/>
      <c r="G1088" s="58"/>
      <c r="H1088" s="58"/>
      <c r="I1088" s="58"/>
      <c r="J1088" s="58"/>
      <c r="K1088" s="58"/>
      <c r="L1088" s="58"/>
      <c r="M1088" s="58"/>
      <c r="N1088" s="58"/>
      <c r="O1088" s="58"/>
      <c r="P1088" s="58"/>
      <c r="Q1088" s="58"/>
      <c r="R1088" s="58"/>
    </row>
    <row r="1089" spans="1:18" x14ac:dyDescent="0.25">
      <c r="A1089" s="58" t="s">
        <v>10</v>
      </c>
      <c r="B1089" s="58">
        <v>257654</v>
      </c>
      <c r="C1089" s="58" t="s">
        <v>2579</v>
      </c>
      <c r="D1089" s="58"/>
      <c r="E1089" s="58" t="s">
        <v>2692</v>
      </c>
      <c r="F1089" s="58"/>
      <c r="G1089" s="58"/>
      <c r="H1089" s="58"/>
      <c r="I1089" s="58"/>
      <c r="J1089" s="58"/>
      <c r="K1089" s="58"/>
      <c r="L1089" s="58"/>
      <c r="M1089" s="58"/>
      <c r="N1089" s="58"/>
      <c r="O1089" s="58"/>
      <c r="P1089" s="58"/>
      <c r="Q1089" s="58"/>
      <c r="R1089" s="58"/>
    </row>
    <row r="1090" spans="1:18" x14ac:dyDescent="0.25">
      <c r="A1090" s="58" t="s">
        <v>10</v>
      </c>
      <c r="B1090" s="58">
        <v>257655</v>
      </c>
      <c r="C1090" s="58" t="s">
        <v>2579</v>
      </c>
      <c r="D1090" s="58"/>
      <c r="E1090" s="58" t="s">
        <v>2692</v>
      </c>
      <c r="F1090" s="58"/>
      <c r="G1090" s="58"/>
      <c r="H1090" s="58"/>
      <c r="I1090" s="58"/>
      <c r="J1090" s="58"/>
      <c r="K1090" s="58"/>
      <c r="L1090" s="58"/>
      <c r="M1090" s="58"/>
      <c r="N1090" s="58"/>
      <c r="O1090" s="58"/>
      <c r="P1090" s="58"/>
      <c r="Q1090" s="58"/>
      <c r="R1090" s="58"/>
    </row>
    <row r="1091" spans="1:18" x14ac:dyDescent="0.25">
      <c r="A1091" s="58" t="s">
        <v>10</v>
      </c>
      <c r="B1091" s="58">
        <v>257656</v>
      </c>
      <c r="C1091" s="58" t="s">
        <v>2579</v>
      </c>
      <c r="D1091" s="58"/>
      <c r="E1091" s="58" t="s">
        <v>2692</v>
      </c>
      <c r="F1091" s="58"/>
      <c r="G1091" s="58"/>
      <c r="H1091" s="58"/>
      <c r="I1091" s="58"/>
      <c r="J1091" s="58"/>
      <c r="K1091" s="58"/>
      <c r="L1091" s="58"/>
      <c r="M1091" s="58"/>
      <c r="N1091" s="58"/>
      <c r="O1091" s="58"/>
      <c r="P1091" s="58"/>
      <c r="Q1091" s="58"/>
      <c r="R1091" s="58"/>
    </row>
    <row r="1092" spans="1:18" x14ac:dyDescent="0.25">
      <c r="A1092" s="58" t="s">
        <v>10</v>
      </c>
      <c r="B1092" s="58">
        <v>257657</v>
      </c>
      <c r="C1092" s="58" t="s">
        <v>2579</v>
      </c>
      <c r="D1092" s="58"/>
      <c r="E1092" s="58" t="s">
        <v>2692</v>
      </c>
      <c r="F1092" s="58"/>
      <c r="G1092" s="58"/>
      <c r="H1092" s="58"/>
      <c r="I1092" s="58"/>
      <c r="J1092" s="58"/>
      <c r="K1092" s="58"/>
      <c r="L1092" s="58"/>
      <c r="M1092" s="58"/>
      <c r="N1092" s="58"/>
      <c r="O1092" s="58"/>
      <c r="P1092" s="58"/>
      <c r="Q1092" s="58"/>
      <c r="R1092" s="58"/>
    </row>
    <row r="1093" spans="1:18" x14ac:dyDescent="0.25">
      <c r="A1093" s="58" t="s">
        <v>10</v>
      </c>
      <c r="B1093" s="58">
        <v>257658</v>
      </c>
      <c r="C1093" s="58" t="s">
        <v>2579</v>
      </c>
      <c r="D1093" s="58"/>
      <c r="E1093" s="58" t="s">
        <v>2692</v>
      </c>
      <c r="F1093" s="58"/>
      <c r="G1093" s="58"/>
      <c r="H1093" s="58"/>
      <c r="I1093" s="58"/>
      <c r="J1093" s="58"/>
      <c r="K1093" s="58"/>
      <c r="L1093" s="58"/>
      <c r="M1093" s="58"/>
      <c r="N1093" s="58"/>
      <c r="O1093" s="58"/>
      <c r="P1093" s="58"/>
      <c r="Q1093" s="58"/>
      <c r="R1093" s="58"/>
    </row>
    <row r="1094" spans="1:18" x14ac:dyDescent="0.25">
      <c r="A1094" s="58" t="s">
        <v>10</v>
      </c>
      <c r="B1094" s="58">
        <v>257659</v>
      </c>
      <c r="C1094" s="58" t="s">
        <v>2579</v>
      </c>
      <c r="D1094" s="58"/>
      <c r="E1094" s="58" t="s">
        <v>2692</v>
      </c>
      <c r="F1094" s="58"/>
      <c r="G1094" s="58"/>
      <c r="H1094" s="58"/>
      <c r="I1094" s="58"/>
      <c r="J1094" s="58"/>
      <c r="K1094" s="58"/>
      <c r="L1094" s="58"/>
      <c r="M1094" s="58"/>
      <c r="N1094" s="58"/>
      <c r="O1094" s="58"/>
      <c r="P1094" s="58"/>
      <c r="Q1094" s="58"/>
      <c r="R1094" s="58"/>
    </row>
    <row r="1095" spans="1:18" x14ac:dyDescent="0.25">
      <c r="A1095" s="58" t="s">
        <v>10</v>
      </c>
      <c r="B1095" s="58">
        <v>257660</v>
      </c>
      <c r="C1095" s="58" t="s">
        <v>2579</v>
      </c>
      <c r="D1095" s="58"/>
      <c r="E1095" s="58" t="s">
        <v>2692</v>
      </c>
      <c r="F1095" s="58"/>
      <c r="G1095" s="58"/>
      <c r="H1095" s="58"/>
      <c r="I1095" s="58"/>
      <c r="J1095" s="58"/>
      <c r="K1095" s="58"/>
      <c r="L1095" s="58"/>
      <c r="M1095" s="58"/>
      <c r="N1095" s="58"/>
      <c r="O1095" s="58"/>
      <c r="P1095" s="58"/>
      <c r="Q1095" s="58"/>
      <c r="R1095" s="58"/>
    </row>
    <row r="1096" spans="1:18" x14ac:dyDescent="0.25">
      <c r="A1096" s="58" t="s">
        <v>10</v>
      </c>
      <c r="B1096" s="58">
        <v>257661</v>
      </c>
      <c r="C1096" s="58" t="s">
        <v>2579</v>
      </c>
      <c r="D1096" s="58"/>
      <c r="E1096" s="58" t="s">
        <v>2692</v>
      </c>
      <c r="F1096" s="58"/>
      <c r="G1096" s="58"/>
      <c r="H1096" s="58"/>
      <c r="I1096" s="58"/>
      <c r="J1096" s="58"/>
      <c r="K1096" s="58"/>
      <c r="L1096" s="58"/>
      <c r="M1096" s="58"/>
      <c r="N1096" s="58"/>
      <c r="O1096" s="58"/>
      <c r="P1096" s="58"/>
      <c r="Q1096" s="58"/>
      <c r="R1096" s="58"/>
    </row>
    <row r="1097" spans="1:18" x14ac:dyDescent="0.25">
      <c r="A1097" s="58" t="s">
        <v>10</v>
      </c>
      <c r="B1097" s="58">
        <v>138066</v>
      </c>
      <c r="C1097" s="58" t="s">
        <v>2579</v>
      </c>
      <c r="D1097" s="58"/>
      <c r="E1097" s="58" t="s">
        <v>2692</v>
      </c>
      <c r="F1097" s="58"/>
      <c r="G1097" s="58"/>
      <c r="H1097" s="58"/>
      <c r="I1097" s="58"/>
      <c r="J1097" s="58"/>
      <c r="K1097" s="58"/>
      <c r="L1097" s="58"/>
      <c r="M1097" s="58"/>
      <c r="N1097" s="58"/>
      <c r="O1097" s="58"/>
      <c r="P1097" s="58"/>
      <c r="Q1097" s="58"/>
      <c r="R1097" s="58"/>
    </row>
    <row r="1098" spans="1:18" x14ac:dyDescent="0.25">
      <c r="A1098" s="58" t="s">
        <v>10</v>
      </c>
      <c r="B1098" s="58">
        <v>257663</v>
      </c>
      <c r="C1098" s="58" t="s">
        <v>2579</v>
      </c>
      <c r="D1098" s="58"/>
      <c r="E1098" s="58" t="s">
        <v>2692</v>
      </c>
      <c r="F1098" s="58"/>
      <c r="G1098" s="58"/>
      <c r="H1098" s="58"/>
      <c r="I1098" s="58"/>
      <c r="J1098" s="58"/>
      <c r="K1098" s="58"/>
      <c r="L1098" s="58"/>
      <c r="M1098" s="58"/>
      <c r="N1098" s="58"/>
      <c r="O1098" s="58"/>
      <c r="P1098" s="58"/>
      <c r="Q1098" s="58"/>
      <c r="R1098" s="58"/>
    </row>
    <row r="1099" spans="1:18" x14ac:dyDescent="0.25">
      <c r="A1099" s="58" t="s">
        <v>10</v>
      </c>
      <c r="B1099" s="58">
        <v>257664</v>
      </c>
      <c r="C1099" s="58" t="s">
        <v>2579</v>
      </c>
      <c r="D1099" s="58"/>
      <c r="E1099" s="58" t="s">
        <v>2692</v>
      </c>
      <c r="F1099" s="58"/>
      <c r="G1099" s="58"/>
      <c r="H1099" s="58"/>
      <c r="I1099" s="58"/>
      <c r="J1099" s="58"/>
      <c r="K1099" s="58"/>
      <c r="L1099" s="58"/>
      <c r="M1099" s="58"/>
      <c r="N1099" s="58"/>
      <c r="O1099" s="58"/>
      <c r="P1099" s="58"/>
      <c r="Q1099" s="58"/>
      <c r="R1099" s="58"/>
    </row>
    <row r="1100" spans="1:18" x14ac:dyDescent="0.25">
      <c r="A1100" s="58" t="s">
        <v>10</v>
      </c>
      <c r="B1100" s="58">
        <v>257665</v>
      </c>
      <c r="C1100" s="58" t="s">
        <v>2579</v>
      </c>
      <c r="D1100" s="58"/>
      <c r="E1100" s="58" t="s">
        <v>2692</v>
      </c>
      <c r="F1100" s="58"/>
      <c r="G1100" s="58"/>
      <c r="H1100" s="58"/>
      <c r="I1100" s="58"/>
      <c r="J1100" s="58"/>
      <c r="K1100" s="58"/>
      <c r="L1100" s="58"/>
      <c r="M1100" s="58"/>
      <c r="N1100" s="58"/>
      <c r="O1100" s="58"/>
      <c r="P1100" s="58"/>
      <c r="Q1100" s="58"/>
      <c r="R1100" s="58"/>
    </row>
    <row r="1101" spans="1:18" x14ac:dyDescent="0.25">
      <c r="A1101" s="58" t="s">
        <v>10</v>
      </c>
      <c r="B1101" s="58">
        <v>257666</v>
      </c>
      <c r="C1101" s="58" t="s">
        <v>2579</v>
      </c>
      <c r="D1101" s="58"/>
      <c r="E1101" s="58" t="s">
        <v>2692</v>
      </c>
      <c r="F1101" s="58"/>
      <c r="G1101" s="58"/>
      <c r="H1101" s="58"/>
      <c r="I1101" s="58"/>
      <c r="J1101" s="58"/>
      <c r="K1101" s="58"/>
      <c r="L1101" s="58"/>
      <c r="M1101" s="58"/>
      <c r="N1101" s="58"/>
      <c r="O1101" s="58"/>
      <c r="P1101" s="58"/>
      <c r="Q1101" s="58"/>
      <c r="R1101" s="58"/>
    </row>
    <row r="1102" spans="1:18" x14ac:dyDescent="0.25">
      <c r="A1102" s="58" t="s">
        <v>10</v>
      </c>
      <c r="B1102" s="58">
        <v>257667</v>
      </c>
      <c r="C1102" s="58" t="s">
        <v>2579</v>
      </c>
      <c r="D1102" s="58"/>
      <c r="E1102" s="58" t="s">
        <v>2692</v>
      </c>
      <c r="F1102" s="58"/>
      <c r="G1102" s="58"/>
      <c r="H1102" s="58"/>
      <c r="I1102" s="58"/>
      <c r="J1102" s="58"/>
      <c r="K1102" s="58"/>
      <c r="L1102" s="58"/>
      <c r="M1102" s="58"/>
      <c r="N1102" s="58"/>
      <c r="O1102" s="58"/>
      <c r="P1102" s="58"/>
      <c r="Q1102" s="58"/>
      <c r="R1102" s="58"/>
    </row>
    <row r="1103" spans="1:18" x14ac:dyDescent="0.25">
      <c r="A1103" s="58" t="s">
        <v>10</v>
      </c>
      <c r="B1103" s="58">
        <v>257668</v>
      </c>
      <c r="C1103" s="58" t="s">
        <v>2579</v>
      </c>
      <c r="D1103" s="58"/>
      <c r="E1103" s="58" t="s">
        <v>2692</v>
      </c>
      <c r="F1103" s="58"/>
      <c r="G1103" s="58"/>
      <c r="H1103" s="58"/>
      <c r="I1103" s="58"/>
      <c r="J1103" s="58"/>
      <c r="K1103" s="58"/>
      <c r="L1103" s="58"/>
      <c r="M1103" s="58"/>
      <c r="N1103" s="58"/>
      <c r="O1103" s="58"/>
      <c r="P1103" s="58"/>
      <c r="Q1103" s="58"/>
      <c r="R1103" s="58"/>
    </row>
    <row r="1104" spans="1:18" x14ac:dyDescent="0.25">
      <c r="A1104" s="58" t="s">
        <v>10</v>
      </c>
      <c r="B1104" s="58">
        <v>257669</v>
      </c>
      <c r="C1104" s="58" t="s">
        <v>2579</v>
      </c>
      <c r="D1104" s="58"/>
      <c r="E1104" s="58" t="s">
        <v>2692</v>
      </c>
      <c r="F1104" s="58"/>
      <c r="G1104" s="58"/>
      <c r="H1104" s="58"/>
      <c r="I1104" s="58"/>
      <c r="J1104" s="58"/>
      <c r="K1104" s="58"/>
      <c r="L1104" s="58"/>
      <c r="M1104" s="58"/>
      <c r="N1104" s="58"/>
      <c r="O1104" s="58"/>
      <c r="P1104" s="58"/>
      <c r="Q1104" s="58"/>
      <c r="R1104" s="58"/>
    </row>
    <row r="1105" spans="1:18" x14ac:dyDescent="0.25">
      <c r="A1105" s="58" t="s">
        <v>10</v>
      </c>
      <c r="B1105" s="58">
        <v>257670</v>
      </c>
      <c r="C1105" s="58" t="s">
        <v>2579</v>
      </c>
      <c r="D1105" s="58"/>
      <c r="E1105" s="58" t="s">
        <v>2692</v>
      </c>
      <c r="F1105" s="58"/>
      <c r="G1105" s="58"/>
      <c r="H1105" s="58"/>
      <c r="I1105" s="58"/>
      <c r="J1105" s="58"/>
      <c r="K1105" s="58"/>
      <c r="L1105" s="58"/>
      <c r="M1105" s="58"/>
      <c r="N1105" s="58"/>
      <c r="O1105" s="58"/>
      <c r="P1105" s="58"/>
      <c r="Q1105" s="58"/>
      <c r="R1105" s="58"/>
    </row>
    <row r="1106" spans="1:18" x14ac:dyDescent="0.25">
      <c r="A1106" s="58" t="s">
        <v>10</v>
      </c>
      <c r="B1106" s="58">
        <v>257671</v>
      </c>
      <c r="C1106" s="58" t="s">
        <v>2579</v>
      </c>
      <c r="D1106" s="58"/>
      <c r="E1106" s="58" t="s">
        <v>2692</v>
      </c>
      <c r="F1106" s="58"/>
      <c r="G1106" s="58"/>
      <c r="H1106" s="58"/>
      <c r="I1106" s="58"/>
      <c r="J1106" s="58"/>
      <c r="K1106" s="58"/>
      <c r="L1106" s="58"/>
      <c r="M1106" s="58"/>
      <c r="N1106" s="58"/>
      <c r="O1106" s="58"/>
      <c r="P1106" s="58"/>
      <c r="Q1106" s="58"/>
      <c r="R1106" s="58"/>
    </row>
    <row r="1107" spans="1:18" x14ac:dyDescent="0.25">
      <c r="A1107" s="58" t="s">
        <v>10</v>
      </c>
      <c r="B1107" s="58">
        <v>257672</v>
      </c>
      <c r="C1107" s="58" t="s">
        <v>2579</v>
      </c>
      <c r="D1107" s="58"/>
      <c r="E1107" s="58" t="s">
        <v>2692</v>
      </c>
      <c r="F1107" s="58"/>
      <c r="G1107" s="58"/>
      <c r="H1107" s="58"/>
      <c r="I1107" s="58"/>
      <c r="J1107" s="58"/>
      <c r="K1107" s="58"/>
      <c r="L1107" s="58"/>
      <c r="M1107" s="58"/>
      <c r="N1107" s="58"/>
      <c r="O1107" s="58"/>
      <c r="P1107" s="58"/>
      <c r="Q1107" s="58"/>
      <c r="R1107" s="58"/>
    </row>
    <row r="1108" spans="1:18" x14ac:dyDescent="0.25">
      <c r="A1108" s="58" t="s">
        <v>10</v>
      </c>
      <c r="B1108" s="58">
        <v>257673</v>
      </c>
      <c r="C1108" s="58" t="s">
        <v>2579</v>
      </c>
      <c r="D1108" s="58"/>
      <c r="E1108" s="58" t="s">
        <v>2692</v>
      </c>
      <c r="F1108" s="58"/>
      <c r="G1108" s="58"/>
      <c r="H1108" s="58"/>
      <c r="I1108" s="58"/>
      <c r="J1108" s="58"/>
      <c r="K1108" s="58"/>
      <c r="L1108" s="58"/>
      <c r="M1108" s="58"/>
      <c r="N1108" s="58"/>
      <c r="O1108" s="58"/>
      <c r="P1108" s="58"/>
      <c r="Q1108" s="58"/>
      <c r="R1108" s="58"/>
    </row>
    <row r="1109" spans="1:18" x14ac:dyDescent="0.25">
      <c r="A1109" s="58" t="s">
        <v>10</v>
      </c>
      <c r="B1109" s="58">
        <v>257674</v>
      </c>
      <c r="C1109" s="58" t="s">
        <v>2579</v>
      </c>
      <c r="D1109" s="58"/>
      <c r="E1109" s="58" t="s">
        <v>2692</v>
      </c>
      <c r="F1109" s="58"/>
      <c r="G1109" s="58"/>
      <c r="H1109" s="58"/>
      <c r="I1109" s="58"/>
      <c r="J1109" s="58"/>
      <c r="K1109" s="58"/>
      <c r="L1109" s="58"/>
      <c r="M1109" s="58"/>
      <c r="N1109" s="58"/>
      <c r="O1109" s="58"/>
      <c r="P1109" s="58"/>
      <c r="Q1109" s="58"/>
      <c r="R1109" s="58"/>
    </row>
    <row r="1110" spans="1:18" x14ac:dyDescent="0.25">
      <c r="A1110" s="58" t="s">
        <v>10</v>
      </c>
      <c r="B1110" s="58">
        <v>257675</v>
      </c>
      <c r="C1110" s="58" t="s">
        <v>2579</v>
      </c>
      <c r="D1110" s="58"/>
      <c r="E1110" s="58" t="s">
        <v>2692</v>
      </c>
      <c r="F1110" s="58"/>
      <c r="G1110" s="58"/>
      <c r="H1110" s="58"/>
      <c r="I1110" s="58"/>
      <c r="J1110" s="58"/>
      <c r="K1110" s="58"/>
      <c r="L1110" s="58"/>
      <c r="M1110" s="58"/>
      <c r="N1110" s="58"/>
      <c r="O1110" s="58"/>
      <c r="P1110" s="58"/>
      <c r="Q1110" s="58"/>
      <c r="R1110" s="58"/>
    </row>
    <row r="1111" spans="1:18" x14ac:dyDescent="0.25">
      <c r="A1111" s="58" t="s">
        <v>10</v>
      </c>
      <c r="B1111" s="58">
        <v>257676</v>
      </c>
      <c r="C1111" s="58" t="s">
        <v>2579</v>
      </c>
      <c r="D1111" s="58"/>
      <c r="E1111" s="58" t="s">
        <v>2692</v>
      </c>
      <c r="F1111" s="58"/>
      <c r="G1111" s="58"/>
      <c r="H1111" s="58"/>
      <c r="I1111" s="58"/>
      <c r="J1111" s="58"/>
      <c r="K1111" s="58"/>
      <c r="L1111" s="58"/>
      <c r="M1111" s="58"/>
      <c r="N1111" s="58"/>
      <c r="O1111" s="58"/>
      <c r="P1111" s="58"/>
      <c r="Q1111" s="58"/>
      <c r="R1111" s="58"/>
    </row>
    <row r="1112" spans="1:18" x14ac:dyDescent="0.25">
      <c r="A1112" s="58" t="s">
        <v>10</v>
      </c>
      <c r="B1112" s="58">
        <v>257677</v>
      </c>
      <c r="C1112" s="58" t="s">
        <v>2579</v>
      </c>
      <c r="D1112" s="58"/>
      <c r="E1112" s="58" t="s">
        <v>2692</v>
      </c>
      <c r="F1112" s="58"/>
      <c r="G1112" s="58"/>
      <c r="H1112" s="58"/>
      <c r="I1112" s="58"/>
      <c r="J1112" s="58"/>
      <c r="K1112" s="58"/>
      <c r="L1112" s="58"/>
      <c r="M1112" s="58"/>
      <c r="N1112" s="58"/>
      <c r="O1112" s="58"/>
      <c r="P1112" s="58"/>
      <c r="Q1112" s="58"/>
      <c r="R1112" s="58"/>
    </row>
    <row r="1113" spans="1:18" x14ac:dyDescent="0.25">
      <c r="A1113" s="58" t="s">
        <v>10</v>
      </c>
      <c r="B1113" s="58">
        <v>257678</v>
      </c>
      <c r="C1113" s="58" t="s">
        <v>2579</v>
      </c>
      <c r="D1113" s="58"/>
      <c r="E1113" s="58" t="s">
        <v>2692</v>
      </c>
      <c r="F1113" s="58"/>
      <c r="G1113" s="58"/>
      <c r="H1113" s="58"/>
      <c r="I1113" s="58"/>
      <c r="J1113" s="58"/>
      <c r="K1113" s="58"/>
      <c r="L1113" s="58"/>
      <c r="M1113" s="58"/>
      <c r="N1113" s="58"/>
      <c r="O1113" s="58"/>
      <c r="P1113" s="58"/>
      <c r="Q1113" s="58"/>
      <c r="R1113" s="58"/>
    </row>
    <row r="1114" spans="1:18" x14ac:dyDescent="0.25">
      <c r="A1114" s="58" t="s">
        <v>10</v>
      </c>
      <c r="B1114" s="58">
        <v>257679</v>
      </c>
      <c r="C1114" s="58" t="s">
        <v>2579</v>
      </c>
      <c r="D1114" s="58"/>
      <c r="E1114" s="58" t="s">
        <v>2692</v>
      </c>
      <c r="F1114" s="58"/>
      <c r="G1114" s="58"/>
      <c r="H1114" s="58"/>
      <c r="I1114" s="58"/>
      <c r="J1114" s="58"/>
      <c r="K1114" s="58"/>
      <c r="L1114" s="58"/>
      <c r="M1114" s="58"/>
      <c r="N1114" s="58"/>
      <c r="O1114" s="58"/>
      <c r="P1114" s="58"/>
      <c r="Q1114" s="58"/>
      <c r="R1114" s="58"/>
    </row>
    <row r="1115" spans="1:18" x14ac:dyDescent="0.25">
      <c r="A1115" s="58" t="s">
        <v>10</v>
      </c>
      <c r="B1115" s="58">
        <v>257680</v>
      </c>
      <c r="C1115" s="58" t="s">
        <v>2579</v>
      </c>
      <c r="D1115" s="58"/>
      <c r="E1115" s="58" t="s">
        <v>2692</v>
      </c>
      <c r="F1115" s="58"/>
      <c r="G1115" s="58"/>
      <c r="H1115" s="58"/>
      <c r="I1115" s="58"/>
      <c r="J1115" s="58"/>
      <c r="K1115" s="58"/>
      <c r="L1115" s="58"/>
      <c r="M1115" s="58"/>
      <c r="N1115" s="58"/>
      <c r="O1115" s="58"/>
      <c r="P1115" s="58"/>
      <c r="Q1115" s="58"/>
      <c r="R1115" s="58"/>
    </row>
    <row r="1116" spans="1:18" x14ac:dyDescent="0.25">
      <c r="A1116" s="58" t="s">
        <v>10</v>
      </c>
      <c r="B1116" s="58">
        <v>257681</v>
      </c>
      <c r="C1116" s="58" t="s">
        <v>2579</v>
      </c>
      <c r="D1116" s="58"/>
      <c r="E1116" s="58" t="s">
        <v>2692</v>
      </c>
      <c r="F1116" s="58"/>
      <c r="G1116" s="58"/>
      <c r="H1116" s="58"/>
      <c r="I1116" s="58"/>
      <c r="J1116" s="58"/>
      <c r="K1116" s="58"/>
      <c r="L1116" s="58"/>
      <c r="M1116" s="58"/>
      <c r="N1116" s="58"/>
      <c r="O1116" s="58"/>
      <c r="P1116" s="58"/>
      <c r="Q1116" s="58"/>
      <c r="R1116" s="58"/>
    </row>
    <row r="1117" spans="1:18" x14ac:dyDescent="0.25">
      <c r="A1117" s="58" t="s">
        <v>10</v>
      </c>
      <c r="B1117" s="58">
        <v>257682</v>
      </c>
      <c r="C1117" s="58" t="s">
        <v>2579</v>
      </c>
      <c r="D1117" s="58"/>
      <c r="E1117" s="58" t="s">
        <v>2692</v>
      </c>
      <c r="F1117" s="58"/>
      <c r="G1117" s="58"/>
      <c r="H1117" s="58"/>
      <c r="I1117" s="58"/>
      <c r="J1117" s="58"/>
      <c r="K1117" s="58"/>
      <c r="L1117" s="58"/>
      <c r="M1117" s="58"/>
      <c r="N1117" s="58"/>
      <c r="O1117" s="58"/>
      <c r="P1117" s="58"/>
      <c r="Q1117" s="58"/>
      <c r="R1117" s="58"/>
    </row>
    <row r="1118" spans="1:18" x14ac:dyDescent="0.25">
      <c r="A1118" s="58" t="s">
        <v>10</v>
      </c>
      <c r="B1118" s="58">
        <v>257683</v>
      </c>
      <c r="C1118" s="58" t="s">
        <v>2579</v>
      </c>
      <c r="D1118" s="58"/>
      <c r="E1118" s="58" t="s">
        <v>2692</v>
      </c>
      <c r="F1118" s="58"/>
      <c r="G1118" s="58"/>
      <c r="H1118" s="58"/>
      <c r="I1118" s="58"/>
      <c r="J1118" s="58"/>
      <c r="K1118" s="58"/>
      <c r="L1118" s="58"/>
      <c r="M1118" s="58"/>
      <c r="N1118" s="58"/>
      <c r="O1118" s="58"/>
      <c r="P1118" s="58"/>
      <c r="Q1118" s="58"/>
      <c r="R1118" s="58"/>
    </row>
    <row r="1119" spans="1:18" x14ac:dyDescent="0.25">
      <c r="A1119" s="58" t="s">
        <v>10</v>
      </c>
      <c r="B1119" s="58">
        <v>257684</v>
      </c>
      <c r="C1119" s="58" t="s">
        <v>2579</v>
      </c>
      <c r="D1119" s="58"/>
      <c r="E1119" s="58" t="s">
        <v>2692</v>
      </c>
      <c r="F1119" s="58"/>
      <c r="G1119" s="58"/>
      <c r="H1119" s="58"/>
      <c r="I1119" s="58"/>
      <c r="J1119" s="58"/>
      <c r="K1119" s="58"/>
      <c r="L1119" s="58"/>
      <c r="M1119" s="58"/>
      <c r="N1119" s="58"/>
      <c r="O1119" s="58"/>
      <c r="P1119" s="58"/>
      <c r="Q1119" s="58"/>
      <c r="R1119" s="58"/>
    </row>
    <row r="1120" spans="1:18" x14ac:dyDescent="0.25">
      <c r="A1120" s="58" t="s">
        <v>10</v>
      </c>
      <c r="B1120" s="58">
        <v>257685</v>
      </c>
      <c r="C1120" s="58" t="s">
        <v>2579</v>
      </c>
      <c r="D1120" s="58"/>
      <c r="E1120" s="58" t="s">
        <v>2692</v>
      </c>
      <c r="F1120" s="58"/>
      <c r="G1120" s="58"/>
      <c r="H1120" s="58"/>
      <c r="I1120" s="58"/>
      <c r="J1120" s="58"/>
      <c r="K1120" s="58"/>
      <c r="L1120" s="58"/>
      <c r="M1120" s="58"/>
      <c r="N1120" s="58"/>
      <c r="O1120" s="58"/>
      <c r="P1120" s="58"/>
      <c r="Q1120" s="58"/>
      <c r="R1120" s="58"/>
    </row>
    <row r="1121" spans="1:18" x14ac:dyDescent="0.25">
      <c r="A1121" s="58" t="s">
        <v>10</v>
      </c>
      <c r="B1121" s="58">
        <v>257686</v>
      </c>
      <c r="C1121" s="58" t="s">
        <v>2579</v>
      </c>
      <c r="D1121" s="58"/>
      <c r="E1121" s="58" t="s">
        <v>2692</v>
      </c>
      <c r="F1121" s="58"/>
      <c r="G1121" s="58"/>
      <c r="H1121" s="58"/>
      <c r="I1121" s="58"/>
      <c r="J1121" s="58"/>
      <c r="K1121" s="58"/>
      <c r="L1121" s="58"/>
      <c r="M1121" s="58"/>
      <c r="N1121" s="58"/>
      <c r="O1121" s="58"/>
      <c r="P1121" s="58"/>
      <c r="Q1121" s="58"/>
      <c r="R1121" s="58"/>
    </row>
    <row r="1122" spans="1:18" x14ac:dyDescent="0.25">
      <c r="A1122" s="58" t="s">
        <v>10</v>
      </c>
      <c r="B1122" s="58">
        <v>257687</v>
      </c>
      <c r="C1122" s="58" t="s">
        <v>2579</v>
      </c>
      <c r="D1122" s="58"/>
      <c r="E1122" s="58" t="s">
        <v>2692</v>
      </c>
      <c r="F1122" s="58"/>
      <c r="G1122" s="58"/>
      <c r="H1122" s="58"/>
      <c r="I1122" s="58"/>
      <c r="J1122" s="58"/>
      <c r="K1122" s="58"/>
      <c r="L1122" s="58"/>
      <c r="M1122" s="58"/>
      <c r="N1122" s="58"/>
      <c r="O1122" s="58"/>
      <c r="P1122" s="58"/>
      <c r="Q1122" s="58"/>
      <c r="R1122" s="58"/>
    </row>
    <row r="1123" spans="1:18" x14ac:dyDescent="0.25">
      <c r="A1123" s="58" t="s">
        <v>10</v>
      </c>
      <c r="B1123" s="58">
        <v>257688</v>
      </c>
      <c r="C1123" s="58" t="s">
        <v>2579</v>
      </c>
      <c r="D1123" s="58"/>
      <c r="E1123" s="58" t="s">
        <v>2692</v>
      </c>
      <c r="F1123" s="58"/>
      <c r="G1123" s="58"/>
      <c r="H1123" s="58"/>
      <c r="I1123" s="58"/>
      <c r="J1123" s="58"/>
      <c r="K1123" s="58"/>
      <c r="L1123" s="58"/>
      <c r="M1123" s="58"/>
      <c r="N1123" s="58"/>
      <c r="O1123" s="58"/>
      <c r="P1123" s="58"/>
      <c r="Q1123" s="58"/>
      <c r="R1123" s="58"/>
    </row>
    <row r="1124" spans="1:18" x14ac:dyDescent="0.25">
      <c r="A1124" s="58" t="s">
        <v>10</v>
      </c>
      <c r="B1124" s="58">
        <v>257689</v>
      </c>
      <c r="C1124" s="58" t="s">
        <v>2579</v>
      </c>
      <c r="D1124" s="58"/>
      <c r="E1124" s="58" t="s">
        <v>2692</v>
      </c>
      <c r="F1124" s="58"/>
      <c r="G1124" s="58"/>
      <c r="H1124" s="58"/>
      <c r="I1124" s="58"/>
      <c r="J1124" s="58"/>
      <c r="K1124" s="58"/>
      <c r="L1124" s="58"/>
      <c r="M1124" s="58"/>
      <c r="N1124" s="58"/>
      <c r="O1124" s="58"/>
      <c r="P1124" s="58"/>
      <c r="Q1124" s="58"/>
      <c r="R1124" s="58"/>
    </row>
    <row r="1125" spans="1:18" x14ac:dyDescent="0.25">
      <c r="A1125" s="58" t="s">
        <v>10</v>
      </c>
      <c r="B1125" s="58">
        <v>257690</v>
      </c>
      <c r="C1125" s="58" t="s">
        <v>2579</v>
      </c>
      <c r="D1125" s="58"/>
      <c r="E1125" s="58" t="s">
        <v>2692</v>
      </c>
      <c r="F1125" s="58"/>
      <c r="G1125" s="58"/>
      <c r="H1125" s="58"/>
      <c r="I1125" s="58"/>
      <c r="J1125" s="58"/>
      <c r="K1125" s="58"/>
      <c r="L1125" s="58"/>
      <c r="M1125" s="58"/>
      <c r="N1125" s="58"/>
      <c r="O1125" s="58"/>
      <c r="P1125" s="58"/>
      <c r="Q1125" s="58"/>
      <c r="R1125" s="58"/>
    </row>
    <row r="1126" spans="1:18" x14ac:dyDescent="0.25">
      <c r="A1126" s="58" t="s">
        <v>10</v>
      </c>
      <c r="B1126" s="58">
        <v>257691</v>
      </c>
      <c r="C1126" s="58" t="s">
        <v>2579</v>
      </c>
      <c r="D1126" s="58"/>
      <c r="E1126" s="58" t="s">
        <v>2692</v>
      </c>
      <c r="F1126" s="58"/>
      <c r="G1126" s="58"/>
      <c r="H1126" s="58"/>
      <c r="I1126" s="58"/>
      <c r="J1126" s="58"/>
      <c r="K1126" s="58"/>
      <c r="L1126" s="58"/>
      <c r="M1126" s="58"/>
      <c r="N1126" s="58"/>
      <c r="O1126" s="58"/>
      <c r="P1126" s="58"/>
      <c r="Q1126" s="58"/>
      <c r="R1126" s="58"/>
    </row>
    <row r="1127" spans="1:18" x14ac:dyDescent="0.25">
      <c r="A1127" s="58" t="s">
        <v>10</v>
      </c>
      <c r="B1127" s="58">
        <v>257692</v>
      </c>
      <c r="C1127" s="58" t="s">
        <v>2579</v>
      </c>
      <c r="D1127" s="58"/>
      <c r="E1127" s="58" t="s">
        <v>2692</v>
      </c>
      <c r="F1127" s="58"/>
      <c r="G1127" s="58"/>
      <c r="H1127" s="58"/>
      <c r="I1127" s="58"/>
      <c r="J1127" s="58"/>
      <c r="K1127" s="58"/>
      <c r="L1127" s="58"/>
      <c r="M1127" s="58"/>
      <c r="N1127" s="58"/>
      <c r="O1127" s="58"/>
      <c r="P1127" s="58"/>
      <c r="Q1127" s="58"/>
      <c r="R1127" s="58"/>
    </row>
    <row r="1128" spans="1:18" x14ac:dyDescent="0.25">
      <c r="A1128" s="58" t="s">
        <v>10</v>
      </c>
      <c r="B1128" s="58">
        <v>257693</v>
      </c>
      <c r="C1128" s="58" t="s">
        <v>2579</v>
      </c>
      <c r="D1128" s="58"/>
      <c r="E1128" s="58" t="s">
        <v>2692</v>
      </c>
      <c r="F1128" s="58"/>
      <c r="G1128" s="58"/>
      <c r="H1128" s="58"/>
      <c r="I1128" s="58"/>
      <c r="J1128" s="58"/>
      <c r="K1128" s="58"/>
      <c r="L1128" s="58"/>
      <c r="M1128" s="58"/>
      <c r="N1128" s="58"/>
      <c r="O1128" s="58"/>
      <c r="P1128" s="58"/>
      <c r="Q1128" s="58"/>
      <c r="R1128" s="58"/>
    </row>
    <row r="1129" spans="1:18" x14ac:dyDescent="0.25">
      <c r="A1129" s="58" t="s">
        <v>10</v>
      </c>
      <c r="B1129" s="58">
        <v>257694</v>
      </c>
      <c r="C1129" s="58" t="s">
        <v>2579</v>
      </c>
      <c r="D1129" s="58"/>
      <c r="E1129" s="58" t="s">
        <v>2692</v>
      </c>
      <c r="F1129" s="58"/>
      <c r="G1129" s="58"/>
      <c r="H1129" s="58"/>
      <c r="I1129" s="58"/>
      <c r="J1129" s="58"/>
      <c r="K1129" s="58"/>
      <c r="L1129" s="58"/>
      <c r="M1129" s="58"/>
      <c r="N1129" s="58"/>
      <c r="O1129" s="58"/>
      <c r="P1129" s="58"/>
      <c r="Q1129" s="58"/>
      <c r="R1129" s="58"/>
    </row>
    <row r="1130" spans="1:18" x14ac:dyDescent="0.25">
      <c r="A1130" s="58" t="s">
        <v>10</v>
      </c>
      <c r="B1130" s="58">
        <v>257695</v>
      </c>
      <c r="C1130" s="58" t="s">
        <v>2579</v>
      </c>
      <c r="D1130" s="58"/>
      <c r="E1130" s="58" t="s">
        <v>2692</v>
      </c>
      <c r="F1130" s="58"/>
      <c r="G1130" s="58"/>
      <c r="H1130" s="58"/>
      <c r="I1130" s="58"/>
      <c r="J1130" s="58"/>
      <c r="K1130" s="58"/>
      <c r="L1130" s="58"/>
      <c r="M1130" s="58"/>
      <c r="N1130" s="58"/>
      <c r="O1130" s="58"/>
      <c r="P1130" s="58"/>
      <c r="Q1130" s="58"/>
      <c r="R1130" s="58"/>
    </row>
    <row r="1131" spans="1:18" x14ac:dyDescent="0.25">
      <c r="A1131" s="58" t="s">
        <v>10</v>
      </c>
      <c r="B1131" s="58">
        <v>257696</v>
      </c>
      <c r="C1131" s="58" t="s">
        <v>2579</v>
      </c>
      <c r="D1131" s="58"/>
      <c r="E1131" s="58" t="s">
        <v>2692</v>
      </c>
      <c r="F1131" s="58"/>
      <c r="G1131" s="58"/>
      <c r="H1131" s="58"/>
      <c r="I1131" s="58"/>
      <c r="J1131" s="58"/>
      <c r="K1131" s="58"/>
      <c r="L1131" s="58"/>
      <c r="M1131" s="58"/>
      <c r="N1131" s="58"/>
      <c r="O1131" s="58"/>
      <c r="P1131" s="58"/>
      <c r="Q1131" s="58"/>
      <c r="R1131" s="58"/>
    </row>
    <row r="1132" spans="1:18" x14ac:dyDescent="0.25">
      <c r="A1132" s="58" t="s">
        <v>10</v>
      </c>
      <c r="B1132" s="58">
        <v>257697</v>
      </c>
      <c r="C1132" s="58" t="s">
        <v>2579</v>
      </c>
      <c r="D1132" s="58"/>
      <c r="E1132" s="58" t="s">
        <v>2692</v>
      </c>
      <c r="F1132" s="58"/>
      <c r="G1132" s="58"/>
      <c r="H1132" s="58"/>
      <c r="I1132" s="58"/>
      <c r="J1132" s="58"/>
      <c r="K1132" s="58"/>
      <c r="L1132" s="58"/>
      <c r="M1132" s="58"/>
      <c r="N1132" s="58"/>
      <c r="O1132" s="58"/>
      <c r="P1132" s="58"/>
      <c r="Q1132" s="58"/>
      <c r="R1132" s="58"/>
    </row>
    <row r="1133" spans="1:18" x14ac:dyDescent="0.25">
      <c r="A1133" s="58" t="s">
        <v>10</v>
      </c>
      <c r="B1133" s="58">
        <v>257698</v>
      </c>
      <c r="C1133" s="58" t="s">
        <v>2579</v>
      </c>
      <c r="D1133" s="58"/>
      <c r="E1133" s="58" t="s">
        <v>2692</v>
      </c>
      <c r="F1133" s="58"/>
      <c r="G1133" s="58"/>
      <c r="H1133" s="58"/>
      <c r="I1133" s="58"/>
      <c r="J1133" s="58"/>
      <c r="K1133" s="58"/>
      <c r="L1133" s="58"/>
      <c r="M1133" s="58"/>
      <c r="N1133" s="58"/>
      <c r="O1133" s="58"/>
      <c r="P1133" s="58"/>
      <c r="Q1133" s="58"/>
      <c r="R1133" s="58"/>
    </row>
    <row r="1134" spans="1:18" x14ac:dyDescent="0.25">
      <c r="A1134" s="58" t="s">
        <v>10</v>
      </c>
      <c r="B1134" s="58">
        <v>257699</v>
      </c>
      <c r="C1134" s="58" t="s">
        <v>2579</v>
      </c>
      <c r="D1134" s="58"/>
      <c r="E1134" s="58" t="s">
        <v>2692</v>
      </c>
      <c r="F1134" s="58"/>
      <c r="G1134" s="58"/>
      <c r="H1134" s="58"/>
      <c r="I1134" s="58"/>
      <c r="J1134" s="58"/>
      <c r="K1134" s="58"/>
      <c r="L1134" s="58"/>
      <c r="M1134" s="58"/>
      <c r="N1134" s="58"/>
      <c r="O1134" s="58"/>
      <c r="P1134" s="58"/>
      <c r="Q1134" s="58"/>
      <c r="R1134" s="58"/>
    </row>
    <row r="1135" spans="1:18" x14ac:dyDescent="0.25">
      <c r="A1135" s="58" t="s">
        <v>10</v>
      </c>
      <c r="B1135" s="58">
        <v>257700</v>
      </c>
      <c r="C1135" s="58" t="s">
        <v>2579</v>
      </c>
      <c r="D1135" s="58"/>
      <c r="E1135" s="58" t="s">
        <v>2692</v>
      </c>
      <c r="F1135" s="58"/>
      <c r="G1135" s="58"/>
      <c r="H1135" s="58"/>
      <c r="I1135" s="58"/>
      <c r="J1135" s="58"/>
      <c r="K1135" s="58"/>
      <c r="L1135" s="58"/>
      <c r="M1135" s="58"/>
      <c r="N1135" s="58"/>
      <c r="O1135" s="58"/>
      <c r="P1135" s="58"/>
      <c r="Q1135" s="58"/>
      <c r="R1135" s="58"/>
    </row>
    <row r="1136" spans="1:18" x14ac:dyDescent="0.25">
      <c r="A1136" s="58" t="s">
        <v>10</v>
      </c>
      <c r="B1136" s="58">
        <v>257701</v>
      </c>
      <c r="C1136" s="58" t="s">
        <v>2579</v>
      </c>
      <c r="D1136" s="58"/>
      <c r="E1136" s="58" t="s">
        <v>2692</v>
      </c>
      <c r="F1136" s="58"/>
      <c r="G1136" s="58"/>
      <c r="H1136" s="58"/>
      <c r="I1136" s="58"/>
      <c r="J1136" s="58"/>
      <c r="K1136" s="58"/>
      <c r="L1136" s="58"/>
      <c r="M1136" s="58"/>
      <c r="N1136" s="58"/>
      <c r="O1136" s="58"/>
      <c r="P1136" s="58"/>
      <c r="Q1136" s="58"/>
      <c r="R1136" s="58"/>
    </row>
    <row r="1137" spans="1:18" x14ac:dyDescent="0.25">
      <c r="A1137" s="58" t="s">
        <v>10</v>
      </c>
      <c r="B1137" s="58">
        <v>257702</v>
      </c>
      <c r="C1137" s="58" t="s">
        <v>2579</v>
      </c>
      <c r="D1137" s="58"/>
      <c r="E1137" s="58" t="s">
        <v>2692</v>
      </c>
      <c r="F1137" s="58"/>
      <c r="G1137" s="58"/>
      <c r="H1137" s="58"/>
      <c r="I1137" s="58"/>
      <c r="J1137" s="58"/>
      <c r="K1137" s="58"/>
      <c r="L1137" s="58"/>
      <c r="M1137" s="58"/>
      <c r="N1137" s="58"/>
      <c r="O1137" s="58"/>
      <c r="P1137" s="58"/>
      <c r="Q1137" s="58"/>
      <c r="R1137" s="58"/>
    </row>
    <row r="1138" spans="1:18" x14ac:dyDescent="0.25">
      <c r="A1138" s="58" t="s">
        <v>10</v>
      </c>
      <c r="B1138" s="58">
        <v>257703</v>
      </c>
      <c r="C1138" s="58" t="s">
        <v>2579</v>
      </c>
      <c r="D1138" s="58"/>
      <c r="E1138" s="58" t="s">
        <v>2692</v>
      </c>
      <c r="F1138" s="58"/>
      <c r="G1138" s="58"/>
      <c r="H1138" s="58"/>
      <c r="I1138" s="58"/>
      <c r="J1138" s="58"/>
      <c r="K1138" s="58"/>
      <c r="L1138" s="58"/>
      <c r="M1138" s="58"/>
      <c r="N1138" s="58"/>
      <c r="O1138" s="58"/>
      <c r="P1138" s="58"/>
      <c r="Q1138" s="58"/>
      <c r="R1138" s="58"/>
    </row>
    <row r="1139" spans="1:18" x14ac:dyDescent="0.25">
      <c r="A1139" s="58" t="s">
        <v>10</v>
      </c>
      <c r="B1139" s="58">
        <v>257704</v>
      </c>
      <c r="C1139" s="58" t="s">
        <v>2579</v>
      </c>
      <c r="D1139" s="58"/>
      <c r="E1139" s="58" t="s">
        <v>2692</v>
      </c>
      <c r="F1139" s="58"/>
      <c r="G1139" s="58"/>
      <c r="H1139" s="58"/>
      <c r="I1139" s="58"/>
      <c r="J1139" s="58"/>
      <c r="K1139" s="58"/>
      <c r="L1139" s="58"/>
      <c r="M1139" s="58"/>
      <c r="N1139" s="58"/>
      <c r="O1139" s="58"/>
      <c r="P1139" s="58"/>
      <c r="Q1139" s="58"/>
      <c r="R1139" s="58"/>
    </row>
    <row r="1140" spans="1:18" x14ac:dyDescent="0.25">
      <c r="A1140" s="58" t="s">
        <v>10</v>
      </c>
      <c r="B1140" s="58">
        <v>257705</v>
      </c>
      <c r="C1140" s="58" t="s">
        <v>2579</v>
      </c>
      <c r="D1140" s="58"/>
      <c r="E1140" s="58" t="s">
        <v>2692</v>
      </c>
      <c r="F1140" s="58"/>
      <c r="G1140" s="58"/>
      <c r="H1140" s="58"/>
      <c r="I1140" s="58"/>
      <c r="J1140" s="58"/>
      <c r="K1140" s="58"/>
      <c r="L1140" s="58"/>
      <c r="M1140" s="58"/>
      <c r="N1140" s="58"/>
      <c r="O1140" s="58"/>
      <c r="P1140" s="58"/>
      <c r="Q1140" s="58"/>
      <c r="R1140" s="58"/>
    </row>
    <row r="1141" spans="1:18" x14ac:dyDescent="0.25">
      <c r="A1141" s="58" t="s">
        <v>10</v>
      </c>
      <c r="B1141" s="58">
        <v>257706</v>
      </c>
      <c r="C1141" s="58" t="s">
        <v>2579</v>
      </c>
      <c r="D1141" s="58"/>
      <c r="E1141" s="58" t="s">
        <v>2692</v>
      </c>
      <c r="F1141" s="58"/>
      <c r="G1141" s="58"/>
      <c r="H1141" s="58"/>
      <c r="I1141" s="58"/>
      <c r="J1141" s="58"/>
      <c r="K1141" s="58"/>
      <c r="L1141" s="58"/>
      <c r="M1141" s="58"/>
      <c r="N1141" s="58"/>
      <c r="O1141" s="58"/>
      <c r="P1141" s="58"/>
      <c r="Q1141" s="58"/>
      <c r="R1141" s="58"/>
    </row>
    <row r="1142" spans="1:18" x14ac:dyDescent="0.25">
      <c r="A1142" s="58" t="s">
        <v>10</v>
      </c>
      <c r="B1142" s="58">
        <v>257707</v>
      </c>
      <c r="C1142" s="58" t="s">
        <v>2579</v>
      </c>
      <c r="D1142" s="58"/>
      <c r="E1142" s="58" t="s">
        <v>2692</v>
      </c>
      <c r="F1142" s="58"/>
      <c r="G1142" s="58"/>
      <c r="H1142" s="58"/>
      <c r="I1142" s="58"/>
      <c r="J1142" s="58"/>
      <c r="K1142" s="58"/>
      <c r="L1142" s="58"/>
      <c r="M1142" s="58"/>
      <c r="N1142" s="58"/>
      <c r="O1142" s="58"/>
      <c r="P1142" s="58"/>
      <c r="Q1142" s="58"/>
      <c r="R1142" s="58"/>
    </row>
    <row r="1143" spans="1:18" x14ac:dyDescent="0.25">
      <c r="A1143" s="58" t="s">
        <v>10</v>
      </c>
      <c r="B1143" s="58">
        <v>257708</v>
      </c>
      <c r="C1143" s="58" t="s">
        <v>2579</v>
      </c>
      <c r="D1143" s="58"/>
      <c r="E1143" s="58" t="s">
        <v>2692</v>
      </c>
      <c r="F1143" s="58"/>
      <c r="G1143" s="58"/>
      <c r="H1143" s="58"/>
      <c r="I1143" s="58"/>
      <c r="J1143" s="58"/>
      <c r="K1143" s="58"/>
      <c r="L1143" s="58"/>
      <c r="M1143" s="58"/>
      <c r="N1143" s="58"/>
      <c r="O1143" s="58"/>
      <c r="P1143" s="58"/>
      <c r="Q1143" s="58"/>
      <c r="R1143" s="58"/>
    </row>
    <row r="1144" spans="1:18" x14ac:dyDescent="0.25">
      <c r="A1144" s="58" t="s">
        <v>10</v>
      </c>
      <c r="B1144" s="58">
        <v>257709</v>
      </c>
      <c r="C1144" s="58" t="s">
        <v>2579</v>
      </c>
      <c r="D1144" s="58"/>
      <c r="E1144" s="58" t="s">
        <v>2692</v>
      </c>
      <c r="F1144" s="58"/>
      <c r="G1144" s="58"/>
      <c r="H1144" s="58"/>
      <c r="I1144" s="58"/>
      <c r="J1144" s="58"/>
      <c r="K1144" s="58"/>
      <c r="L1144" s="58"/>
      <c r="M1144" s="58"/>
      <c r="N1144" s="58"/>
      <c r="O1144" s="58"/>
      <c r="P1144" s="58"/>
      <c r="Q1144" s="58"/>
      <c r="R1144" s="58"/>
    </row>
    <row r="1145" spans="1:18" x14ac:dyDescent="0.25">
      <c r="A1145" s="58" t="s">
        <v>10</v>
      </c>
      <c r="B1145" s="58">
        <v>257710</v>
      </c>
      <c r="C1145" s="58" t="s">
        <v>2579</v>
      </c>
      <c r="D1145" s="58"/>
      <c r="E1145" s="58" t="s">
        <v>2692</v>
      </c>
      <c r="F1145" s="58"/>
      <c r="G1145" s="58"/>
      <c r="H1145" s="58"/>
      <c r="I1145" s="58"/>
      <c r="J1145" s="58"/>
      <c r="K1145" s="58"/>
      <c r="L1145" s="58"/>
      <c r="M1145" s="58"/>
      <c r="N1145" s="58"/>
      <c r="O1145" s="58"/>
      <c r="P1145" s="58"/>
      <c r="Q1145" s="58"/>
      <c r="R1145" s="58"/>
    </row>
    <row r="1146" spans="1:18" x14ac:dyDescent="0.25">
      <c r="A1146" s="58" t="s">
        <v>10</v>
      </c>
      <c r="B1146" s="58">
        <v>257711</v>
      </c>
      <c r="C1146" s="58" t="s">
        <v>2579</v>
      </c>
      <c r="D1146" s="58"/>
      <c r="E1146" s="58" t="s">
        <v>2692</v>
      </c>
      <c r="F1146" s="58"/>
      <c r="G1146" s="58"/>
      <c r="H1146" s="58"/>
      <c r="I1146" s="58"/>
      <c r="J1146" s="58"/>
      <c r="K1146" s="58"/>
      <c r="L1146" s="58"/>
      <c r="M1146" s="58"/>
      <c r="N1146" s="58"/>
      <c r="O1146" s="58"/>
      <c r="P1146" s="58"/>
      <c r="Q1146" s="58"/>
      <c r="R1146" s="58"/>
    </row>
    <row r="1147" spans="1:18" x14ac:dyDescent="0.25">
      <c r="A1147" s="58" t="s">
        <v>10</v>
      </c>
      <c r="B1147" s="58">
        <v>257712</v>
      </c>
      <c r="C1147" s="58" t="s">
        <v>2579</v>
      </c>
      <c r="D1147" s="58"/>
      <c r="E1147" s="58" t="s">
        <v>2692</v>
      </c>
      <c r="F1147" s="58"/>
      <c r="G1147" s="58"/>
      <c r="H1147" s="58"/>
      <c r="I1147" s="58"/>
      <c r="J1147" s="58"/>
      <c r="K1147" s="58"/>
      <c r="L1147" s="58"/>
      <c r="M1147" s="58"/>
      <c r="N1147" s="58"/>
      <c r="O1147" s="58"/>
      <c r="P1147" s="58"/>
      <c r="Q1147" s="58"/>
      <c r="R1147" s="58"/>
    </row>
    <row r="1148" spans="1:18" x14ac:dyDescent="0.25">
      <c r="A1148" s="58" t="s">
        <v>10</v>
      </c>
      <c r="B1148" s="58">
        <v>257713</v>
      </c>
      <c r="C1148" s="58" t="s">
        <v>2579</v>
      </c>
      <c r="D1148" s="58"/>
      <c r="E1148" s="58" t="s">
        <v>2692</v>
      </c>
      <c r="F1148" s="58"/>
      <c r="G1148" s="58"/>
      <c r="H1148" s="58"/>
      <c r="I1148" s="58"/>
      <c r="J1148" s="58"/>
      <c r="K1148" s="58"/>
      <c r="L1148" s="58"/>
      <c r="M1148" s="58"/>
      <c r="N1148" s="58"/>
      <c r="O1148" s="58"/>
      <c r="P1148" s="58"/>
      <c r="Q1148" s="58"/>
      <c r="R1148" s="58"/>
    </row>
    <row r="1149" spans="1:18" x14ac:dyDescent="0.25">
      <c r="A1149" s="58" t="s">
        <v>10</v>
      </c>
      <c r="B1149" s="58">
        <v>257714</v>
      </c>
      <c r="C1149" s="58" t="s">
        <v>2579</v>
      </c>
      <c r="D1149" s="58"/>
      <c r="E1149" s="58" t="s">
        <v>2692</v>
      </c>
      <c r="F1149" s="58"/>
      <c r="G1149" s="58"/>
      <c r="H1149" s="58"/>
      <c r="I1149" s="58"/>
      <c r="J1149" s="58"/>
      <c r="K1149" s="58"/>
      <c r="L1149" s="58"/>
      <c r="M1149" s="58"/>
      <c r="N1149" s="58"/>
      <c r="O1149" s="58"/>
      <c r="P1149" s="58"/>
      <c r="Q1149" s="58"/>
      <c r="R1149" s="58"/>
    </row>
    <row r="1150" spans="1:18" x14ac:dyDescent="0.25">
      <c r="A1150" s="58" t="s">
        <v>10</v>
      </c>
      <c r="B1150" s="58">
        <v>257715</v>
      </c>
      <c r="C1150" s="58" t="s">
        <v>2579</v>
      </c>
      <c r="D1150" s="58"/>
      <c r="E1150" s="58" t="s">
        <v>2692</v>
      </c>
      <c r="F1150" s="58"/>
      <c r="G1150" s="58"/>
      <c r="H1150" s="58"/>
      <c r="I1150" s="58"/>
      <c r="J1150" s="58"/>
      <c r="K1150" s="58"/>
      <c r="L1150" s="58"/>
      <c r="M1150" s="58"/>
      <c r="N1150" s="58"/>
      <c r="O1150" s="58"/>
      <c r="P1150" s="58"/>
      <c r="Q1150" s="58"/>
      <c r="R1150" s="58"/>
    </row>
    <row r="1151" spans="1:18" x14ac:dyDescent="0.25">
      <c r="A1151" s="58" t="s">
        <v>10</v>
      </c>
      <c r="B1151" s="58">
        <v>257716</v>
      </c>
      <c r="C1151" s="58" t="s">
        <v>2579</v>
      </c>
      <c r="D1151" s="58"/>
      <c r="E1151" s="58" t="s">
        <v>2692</v>
      </c>
      <c r="F1151" s="58"/>
      <c r="G1151" s="58"/>
      <c r="H1151" s="58"/>
      <c r="I1151" s="58"/>
      <c r="J1151" s="58"/>
      <c r="K1151" s="58"/>
      <c r="L1151" s="58"/>
      <c r="M1151" s="58"/>
      <c r="N1151" s="58"/>
      <c r="O1151" s="58"/>
      <c r="P1151" s="58"/>
      <c r="Q1151" s="58"/>
      <c r="R1151" s="58"/>
    </row>
    <row r="1152" spans="1:18" x14ac:dyDescent="0.25">
      <c r="A1152" s="58" t="s">
        <v>10</v>
      </c>
      <c r="B1152" s="58">
        <v>138069</v>
      </c>
      <c r="C1152" s="58" t="s">
        <v>2579</v>
      </c>
      <c r="D1152" s="58"/>
      <c r="E1152" s="58" t="s">
        <v>2692</v>
      </c>
      <c r="F1152" s="58"/>
      <c r="G1152" s="58"/>
      <c r="H1152" s="58"/>
      <c r="I1152" s="58"/>
      <c r="J1152" s="58"/>
      <c r="K1152" s="58"/>
      <c r="L1152" s="58"/>
      <c r="M1152" s="58"/>
      <c r="N1152" s="58"/>
      <c r="O1152" s="58"/>
      <c r="P1152" s="58"/>
      <c r="Q1152" s="58"/>
      <c r="R1152" s="58"/>
    </row>
    <row r="1153" spans="1:18" x14ac:dyDescent="0.25">
      <c r="A1153" s="58" t="s">
        <v>10</v>
      </c>
      <c r="B1153" s="58">
        <v>138070</v>
      </c>
      <c r="C1153" s="58" t="s">
        <v>2579</v>
      </c>
      <c r="D1153" s="58"/>
      <c r="E1153" s="58" t="s">
        <v>2692</v>
      </c>
      <c r="F1153" s="58"/>
      <c r="G1153" s="58"/>
      <c r="H1153" s="58"/>
      <c r="I1153" s="58"/>
      <c r="J1153" s="58"/>
      <c r="K1153" s="58"/>
      <c r="L1153" s="58"/>
      <c r="M1153" s="58"/>
      <c r="N1153" s="58"/>
      <c r="O1153" s="58"/>
      <c r="P1153" s="58"/>
      <c r="Q1153" s="58"/>
      <c r="R1153" s="58"/>
    </row>
    <row r="1154" spans="1:18" x14ac:dyDescent="0.25">
      <c r="A1154" s="58" t="s">
        <v>10</v>
      </c>
      <c r="B1154" s="58">
        <v>138071</v>
      </c>
      <c r="C1154" s="58" t="s">
        <v>2579</v>
      </c>
      <c r="D1154" s="58"/>
      <c r="E1154" s="58" t="s">
        <v>2692</v>
      </c>
      <c r="F1154" s="58"/>
      <c r="G1154" s="58"/>
      <c r="H1154" s="58"/>
      <c r="I1154" s="58"/>
      <c r="J1154" s="58"/>
      <c r="K1154" s="58"/>
      <c r="L1154" s="58"/>
      <c r="M1154" s="58"/>
      <c r="N1154" s="58"/>
      <c r="O1154" s="58"/>
      <c r="P1154" s="58"/>
      <c r="Q1154" s="58"/>
      <c r="R1154" s="58"/>
    </row>
    <row r="1155" spans="1:18" x14ac:dyDescent="0.25">
      <c r="A1155" s="58" t="s">
        <v>10</v>
      </c>
      <c r="B1155" s="58">
        <v>138072</v>
      </c>
      <c r="C1155" s="58" t="s">
        <v>2579</v>
      </c>
      <c r="D1155" s="58"/>
      <c r="E1155" s="58" t="s">
        <v>2692</v>
      </c>
      <c r="F1155" s="58"/>
      <c r="G1155" s="58"/>
      <c r="H1155" s="58"/>
      <c r="I1155" s="58"/>
      <c r="J1155" s="58"/>
      <c r="K1155" s="58"/>
      <c r="L1155" s="58"/>
      <c r="M1155" s="58"/>
      <c r="N1155" s="58"/>
      <c r="O1155" s="58"/>
      <c r="P1155" s="58"/>
      <c r="Q1155" s="58"/>
      <c r="R1155" s="58"/>
    </row>
    <row r="1156" spans="1:18" x14ac:dyDescent="0.25">
      <c r="A1156" s="58" t="s">
        <v>10</v>
      </c>
      <c r="B1156" s="58">
        <v>138073</v>
      </c>
      <c r="C1156" s="58" t="s">
        <v>2579</v>
      </c>
      <c r="D1156" s="58"/>
      <c r="E1156" s="58" t="s">
        <v>2692</v>
      </c>
      <c r="F1156" s="58"/>
      <c r="G1156" s="58"/>
      <c r="H1156" s="58"/>
      <c r="I1156" s="58"/>
      <c r="J1156" s="58"/>
      <c r="K1156" s="58"/>
      <c r="L1156" s="58"/>
      <c r="M1156" s="58"/>
      <c r="N1156" s="58"/>
      <c r="O1156" s="58"/>
      <c r="P1156" s="58"/>
      <c r="Q1156" s="58"/>
      <c r="R1156" s="58"/>
    </row>
    <row r="1157" spans="1:18" x14ac:dyDescent="0.25">
      <c r="A1157" s="58" t="s">
        <v>10</v>
      </c>
      <c r="B1157" s="58">
        <v>138074</v>
      </c>
      <c r="C1157" s="58" t="s">
        <v>2579</v>
      </c>
      <c r="D1157" s="58"/>
      <c r="E1157" s="58" t="s">
        <v>2692</v>
      </c>
      <c r="F1157" s="58"/>
      <c r="G1157" s="58"/>
      <c r="H1157" s="58"/>
      <c r="I1157" s="58"/>
      <c r="J1157" s="58"/>
      <c r="K1157" s="58"/>
      <c r="L1157" s="58"/>
      <c r="M1157" s="58"/>
      <c r="N1157" s="58"/>
      <c r="O1157" s="58"/>
      <c r="P1157" s="58"/>
      <c r="Q1157" s="58"/>
      <c r="R1157" s="58"/>
    </row>
    <row r="1158" spans="1:18" x14ac:dyDescent="0.25">
      <c r="A1158" s="58" t="s">
        <v>10</v>
      </c>
      <c r="B1158" s="58">
        <v>138075</v>
      </c>
      <c r="C1158" s="58" t="s">
        <v>2579</v>
      </c>
      <c r="D1158" s="58"/>
      <c r="E1158" s="58" t="s">
        <v>2692</v>
      </c>
      <c r="F1158" s="58"/>
      <c r="G1158" s="58"/>
      <c r="H1158" s="58"/>
      <c r="I1158" s="58"/>
      <c r="J1158" s="58"/>
      <c r="K1158" s="58"/>
      <c r="L1158" s="58"/>
      <c r="M1158" s="58"/>
      <c r="N1158" s="58"/>
      <c r="O1158" s="58"/>
      <c r="P1158" s="58"/>
      <c r="Q1158" s="58"/>
      <c r="R1158" s="58"/>
    </row>
    <row r="1159" spans="1:18" x14ac:dyDescent="0.25">
      <c r="A1159" s="58" t="s">
        <v>10</v>
      </c>
      <c r="B1159" s="58">
        <v>138076</v>
      </c>
      <c r="C1159" s="58" t="s">
        <v>2579</v>
      </c>
      <c r="D1159" s="58"/>
      <c r="E1159" s="58" t="s">
        <v>2692</v>
      </c>
      <c r="F1159" s="58"/>
      <c r="G1159" s="58"/>
      <c r="H1159" s="58"/>
      <c r="I1159" s="58"/>
      <c r="J1159" s="58"/>
      <c r="K1159" s="58"/>
      <c r="L1159" s="58"/>
      <c r="M1159" s="58"/>
      <c r="N1159" s="58"/>
      <c r="O1159" s="58"/>
      <c r="P1159" s="58"/>
      <c r="Q1159" s="58"/>
      <c r="R1159" s="58"/>
    </row>
    <row r="1160" spans="1:18" x14ac:dyDescent="0.25">
      <c r="A1160" s="58" t="s">
        <v>10</v>
      </c>
      <c r="B1160" s="58">
        <v>138077</v>
      </c>
      <c r="C1160" s="58" t="s">
        <v>2579</v>
      </c>
      <c r="D1160" s="58"/>
      <c r="E1160" s="58" t="s">
        <v>2692</v>
      </c>
      <c r="F1160" s="58"/>
      <c r="G1160" s="58"/>
      <c r="H1160" s="58"/>
      <c r="I1160" s="58"/>
      <c r="J1160" s="58"/>
      <c r="K1160" s="58"/>
      <c r="L1160" s="58"/>
      <c r="M1160" s="58"/>
      <c r="N1160" s="58"/>
      <c r="O1160" s="58"/>
      <c r="P1160" s="58"/>
      <c r="Q1160" s="58"/>
      <c r="R1160" s="58"/>
    </row>
    <row r="1161" spans="1:18" x14ac:dyDescent="0.25">
      <c r="A1161" s="58" t="s">
        <v>10</v>
      </c>
      <c r="B1161" s="58">
        <v>138078</v>
      </c>
      <c r="C1161" s="58" t="s">
        <v>2579</v>
      </c>
      <c r="D1161" s="58"/>
      <c r="E1161" s="58" t="s">
        <v>2692</v>
      </c>
      <c r="F1161" s="58"/>
      <c r="G1161" s="58"/>
      <c r="H1161" s="58"/>
      <c r="I1161" s="58"/>
      <c r="J1161" s="58"/>
      <c r="K1161" s="58"/>
      <c r="L1161" s="58"/>
      <c r="M1161" s="58"/>
      <c r="N1161" s="58"/>
      <c r="O1161" s="58"/>
      <c r="P1161" s="58"/>
      <c r="Q1161" s="58"/>
      <c r="R1161" s="58"/>
    </row>
    <row r="1162" spans="1:18" x14ac:dyDescent="0.25">
      <c r="A1162" s="58" t="s">
        <v>10</v>
      </c>
      <c r="B1162" s="58">
        <v>138079</v>
      </c>
      <c r="C1162" s="58" t="s">
        <v>2579</v>
      </c>
      <c r="D1162" s="58"/>
      <c r="E1162" s="58" t="s">
        <v>2692</v>
      </c>
      <c r="F1162" s="58"/>
      <c r="G1162" s="58"/>
      <c r="H1162" s="58"/>
      <c r="I1162" s="58"/>
      <c r="J1162" s="58"/>
      <c r="K1162" s="58"/>
      <c r="L1162" s="58"/>
      <c r="M1162" s="58"/>
      <c r="N1162" s="58"/>
      <c r="O1162" s="58"/>
      <c r="P1162" s="58"/>
      <c r="Q1162" s="58"/>
      <c r="R1162" s="58"/>
    </row>
    <row r="1163" spans="1:18" x14ac:dyDescent="0.25">
      <c r="A1163" s="58" t="s">
        <v>10</v>
      </c>
      <c r="B1163" s="58">
        <v>138080</v>
      </c>
      <c r="C1163" s="58" t="s">
        <v>2579</v>
      </c>
      <c r="D1163" s="58"/>
      <c r="E1163" s="58" t="s">
        <v>2692</v>
      </c>
      <c r="F1163" s="58"/>
      <c r="G1163" s="58"/>
      <c r="H1163" s="58"/>
      <c r="I1163" s="58"/>
      <c r="J1163" s="58"/>
      <c r="K1163" s="58"/>
      <c r="L1163" s="58"/>
      <c r="M1163" s="58"/>
      <c r="N1163" s="58"/>
      <c r="O1163" s="58"/>
      <c r="P1163" s="58"/>
      <c r="Q1163" s="58"/>
      <c r="R1163" s="58"/>
    </row>
    <row r="1164" spans="1:18" x14ac:dyDescent="0.25">
      <c r="A1164" s="58" t="s">
        <v>10</v>
      </c>
      <c r="B1164" s="58">
        <v>138081</v>
      </c>
      <c r="C1164" s="58" t="s">
        <v>2579</v>
      </c>
      <c r="D1164" s="58"/>
      <c r="E1164" s="58" t="s">
        <v>2692</v>
      </c>
      <c r="F1164" s="58"/>
      <c r="G1164" s="58"/>
      <c r="H1164" s="58"/>
      <c r="I1164" s="58"/>
      <c r="J1164" s="58"/>
      <c r="K1164" s="58"/>
      <c r="L1164" s="58"/>
      <c r="M1164" s="58"/>
      <c r="N1164" s="58"/>
      <c r="O1164" s="58"/>
      <c r="P1164" s="58"/>
      <c r="Q1164" s="58"/>
      <c r="R1164" s="58"/>
    </row>
    <row r="1165" spans="1:18" x14ac:dyDescent="0.25">
      <c r="A1165" s="58" t="s">
        <v>10</v>
      </c>
      <c r="B1165" s="58">
        <v>138082</v>
      </c>
      <c r="C1165" s="58" t="s">
        <v>2579</v>
      </c>
      <c r="D1165" s="58"/>
      <c r="E1165" s="58" t="s">
        <v>2692</v>
      </c>
      <c r="F1165" s="58"/>
      <c r="G1165" s="58"/>
      <c r="H1165" s="58"/>
      <c r="I1165" s="58"/>
      <c r="J1165" s="58"/>
      <c r="K1165" s="58"/>
      <c r="L1165" s="58"/>
      <c r="M1165" s="58"/>
      <c r="N1165" s="58"/>
      <c r="O1165" s="58"/>
      <c r="P1165" s="58"/>
      <c r="Q1165" s="58"/>
      <c r="R1165" s="58"/>
    </row>
    <row r="1166" spans="1:18" x14ac:dyDescent="0.25">
      <c r="A1166" s="58" t="s">
        <v>10</v>
      </c>
      <c r="B1166" s="58">
        <v>138083</v>
      </c>
      <c r="C1166" s="58" t="s">
        <v>2579</v>
      </c>
      <c r="D1166" s="58"/>
      <c r="E1166" s="58" t="s">
        <v>2692</v>
      </c>
      <c r="F1166" s="58"/>
      <c r="G1166" s="58"/>
      <c r="H1166" s="58"/>
      <c r="I1166" s="58"/>
      <c r="J1166" s="58"/>
      <c r="K1166" s="58"/>
      <c r="L1166" s="58"/>
      <c r="M1166" s="58"/>
      <c r="N1166" s="58"/>
      <c r="O1166" s="58"/>
      <c r="P1166" s="58"/>
      <c r="Q1166" s="58"/>
      <c r="R1166" s="58"/>
    </row>
    <row r="1167" spans="1:18" x14ac:dyDescent="0.25">
      <c r="A1167" s="58" t="s">
        <v>10</v>
      </c>
      <c r="B1167" s="58">
        <v>138084</v>
      </c>
      <c r="C1167" s="58" t="s">
        <v>2579</v>
      </c>
      <c r="D1167" s="58"/>
      <c r="E1167" s="58" t="s">
        <v>2692</v>
      </c>
      <c r="F1167" s="58"/>
      <c r="G1167" s="58"/>
      <c r="H1167" s="58"/>
      <c r="I1167" s="58"/>
      <c r="J1167" s="58"/>
      <c r="K1167" s="58"/>
      <c r="L1167" s="58"/>
      <c r="M1167" s="58"/>
      <c r="N1167" s="58"/>
      <c r="O1167" s="58"/>
      <c r="P1167" s="58"/>
      <c r="Q1167" s="58"/>
      <c r="R1167" s="58"/>
    </row>
    <row r="1168" spans="1:18" x14ac:dyDescent="0.25">
      <c r="A1168" s="58" t="s">
        <v>10</v>
      </c>
      <c r="B1168" s="58">
        <v>138085</v>
      </c>
      <c r="C1168" s="58" t="s">
        <v>2579</v>
      </c>
      <c r="D1168" s="58"/>
      <c r="E1168" s="58" t="s">
        <v>2692</v>
      </c>
      <c r="F1168" s="58"/>
      <c r="G1168" s="58"/>
      <c r="H1168" s="58"/>
      <c r="I1168" s="58"/>
      <c r="J1168" s="58"/>
      <c r="K1168" s="58"/>
      <c r="L1168" s="58"/>
      <c r="M1168" s="58"/>
      <c r="N1168" s="58"/>
      <c r="O1168" s="58"/>
      <c r="P1168" s="58"/>
      <c r="Q1168" s="58"/>
      <c r="R1168" s="58"/>
    </row>
    <row r="1169" spans="1:18" x14ac:dyDescent="0.25">
      <c r="A1169" s="58" t="s">
        <v>10</v>
      </c>
      <c r="B1169" s="58">
        <v>138086</v>
      </c>
      <c r="C1169" s="58" t="s">
        <v>2579</v>
      </c>
      <c r="D1169" s="58"/>
      <c r="E1169" s="58" t="s">
        <v>2692</v>
      </c>
      <c r="F1169" s="58"/>
      <c r="G1169" s="58"/>
      <c r="H1169" s="58"/>
      <c r="I1169" s="58"/>
      <c r="J1169" s="58"/>
      <c r="K1169" s="58"/>
      <c r="L1169" s="58"/>
      <c r="M1169" s="58"/>
      <c r="N1169" s="58"/>
      <c r="O1169" s="58"/>
      <c r="P1169" s="58"/>
      <c r="Q1169" s="58"/>
      <c r="R1169" s="58"/>
    </row>
    <row r="1170" spans="1:18" x14ac:dyDescent="0.25">
      <c r="A1170" s="58" t="s">
        <v>10</v>
      </c>
      <c r="B1170" s="58">
        <v>138087</v>
      </c>
      <c r="C1170" s="58" t="s">
        <v>2579</v>
      </c>
      <c r="D1170" s="58"/>
      <c r="E1170" s="58" t="s">
        <v>2692</v>
      </c>
      <c r="F1170" s="58"/>
      <c r="G1170" s="58"/>
      <c r="H1170" s="58"/>
      <c r="I1170" s="58"/>
      <c r="J1170" s="58"/>
      <c r="K1170" s="58"/>
      <c r="L1170" s="58"/>
      <c r="M1170" s="58"/>
      <c r="N1170" s="58"/>
      <c r="O1170" s="58"/>
      <c r="P1170" s="58"/>
      <c r="Q1170" s="58"/>
      <c r="R1170" s="58"/>
    </row>
    <row r="1171" spans="1:18" x14ac:dyDescent="0.25">
      <c r="A1171" s="58" t="s">
        <v>10</v>
      </c>
      <c r="B1171" s="58">
        <v>257717</v>
      </c>
      <c r="C1171" s="58" t="s">
        <v>2579</v>
      </c>
      <c r="D1171" s="58"/>
      <c r="E1171" s="58" t="s">
        <v>2692</v>
      </c>
      <c r="F1171" s="58"/>
      <c r="G1171" s="58"/>
      <c r="H1171" s="58"/>
      <c r="I1171" s="58"/>
      <c r="J1171" s="58"/>
      <c r="K1171" s="58"/>
      <c r="L1171" s="58"/>
      <c r="M1171" s="58"/>
      <c r="N1171" s="58"/>
      <c r="O1171" s="58"/>
      <c r="P1171" s="58"/>
      <c r="Q1171" s="58"/>
      <c r="R1171" s="58"/>
    </row>
    <row r="1172" spans="1:18" x14ac:dyDescent="0.25">
      <c r="A1172" s="58" t="s">
        <v>10</v>
      </c>
      <c r="B1172" s="58">
        <v>138088</v>
      </c>
      <c r="C1172" s="58" t="s">
        <v>2579</v>
      </c>
      <c r="D1172" s="58"/>
      <c r="E1172" s="58" t="s">
        <v>2692</v>
      </c>
      <c r="F1172" s="58"/>
      <c r="G1172" s="58"/>
      <c r="H1172" s="58"/>
      <c r="I1172" s="58"/>
      <c r="J1172" s="58"/>
      <c r="K1172" s="58"/>
      <c r="L1172" s="58"/>
      <c r="M1172" s="58"/>
      <c r="N1172" s="58"/>
      <c r="O1172" s="58"/>
      <c r="P1172" s="58"/>
      <c r="Q1172" s="58"/>
      <c r="R1172" s="58"/>
    </row>
    <row r="1173" spans="1:18" x14ac:dyDescent="0.25">
      <c r="A1173" s="58" t="s">
        <v>10</v>
      </c>
      <c r="B1173" s="58">
        <v>138089</v>
      </c>
      <c r="C1173" s="58" t="s">
        <v>2579</v>
      </c>
      <c r="D1173" s="58"/>
      <c r="E1173" s="58" t="s">
        <v>2692</v>
      </c>
      <c r="F1173" s="58"/>
      <c r="G1173" s="58"/>
      <c r="H1173" s="58"/>
      <c r="I1173" s="58"/>
      <c r="J1173" s="58"/>
      <c r="K1173" s="58"/>
      <c r="L1173" s="58"/>
      <c r="M1173" s="58"/>
      <c r="N1173" s="58"/>
      <c r="O1173" s="58"/>
      <c r="P1173" s="58"/>
      <c r="Q1173" s="58"/>
      <c r="R1173" s="58"/>
    </row>
    <row r="1174" spans="1:18" x14ac:dyDescent="0.25">
      <c r="A1174" s="58" t="s">
        <v>10</v>
      </c>
      <c r="B1174" s="58">
        <v>138090</v>
      </c>
      <c r="C1174" s="58" t="s">
        <v>2579</v>
      </c>
      <c r="D1174" s="58"/>
      <c r="E1174" s="58" t="s">
        <v>2692</v>
      </c>
      <c r="F1174" s="58"/>
      <c r="G1174" s="58"/>
      <c r="H1174" s="58"/>
      <c r="I1174" s="58"/>
      <c r="J1174" s="58"/>
      <c r="K1174" s="58"/>
      <c r="L1174" s="58"/>
      <c r="M1174" s="58"/>
      <c r="N1174" s="58"/>
      <c r="O1174" s="58"/>
      <c r="P1174" s="58"/>
      <c r="Q1174" s="58"/>
      <c r="R1174" s="58"/>
    </row>
    <row r="1175" spans="1:18" x14ac:dyDescent="0.25">
      <c r="A1175" s="58" t="s">
        <v>10</v>
      </c>
      <c r="B1175" s="58">
        <v>138091</v>
      </c>
      <c r="C1175" s="58" t="s">
        <v>2579</v>
      </c>
      <c r="D1175" s="58"/>
      <c r="E1175" s="58" t="s">
        <v>2692</v>
      </c>
      <c r="F1175" s="58"/>
      <c r="G1175" s="58"/>
      <c r="H1175" s="58"/>
      <c r="I1175" s="58"/>
      <c r="J1175" s="58"/>
      <c r="K1175" s="58"/>
      <c r="L1175" s="58"/>
      <c r="M1175" s="58"/>
      <c r="N1175" s="58"/>
      <c r="O1175" s="58"/>
      <c r="P1175" s="58"/>
      <c r="Q1175" s="58"/>
      <c r="R1175" s="58"/>
    </row>
    <row r="1176" spans="1:18" x14ac:dyDescent="0.25">
      <c r="A1176" s="58" t="s">
        <v>10</v>
      </c>
      <c r="B1176" s="58">
        <v>138092</v>
      </c>
      <c r="C1176" s="58" t="s">
        <v>2579</v>
      </c>
      <c r="D1176" s="58"/>
      <c r="E1176" s="58" t="s">
        <v>2692</v>
      </c>
      <c r="F1176" s="58"/>
      <c r="G1176" s="58"/>
      <c r="H1176" s="58"/>
      <c r="I1176" s="58"/>
      <c r="J1176" s="58"/>
      <c r="K1176" s="58"/>
      <c r="L1176" s="58"/>
      <c r="M1176" s="58"/>
      <c r="N1176" s="58"/>
      <c r="O1176" s="58"/>
      <c r="P1176" s="58"/>
      <c r="Q1176" s="58"/>
      <c r="R1176" s="58"/>
    </row>
    <row r="1177" spans="1:18" x14ac:dyDescent="0.25">
      <c r="A1177" s="58" t="s">
        <v>10</v>
      </c>
      <c r="B1177" s="58">
        <v>138093</v>
      </c>
      <c r="C1177" s="58" t="s">
        <v>2579</v>
      </c>
      <c r="D1177" s="58"/>
      <c r="E1177" s="58" t="s">
        <v>2692</v>
      </c>
      <c r="F1177" s="58"/>
      <c r="G1177" s="58"/>
      <c r="H1177" s="58"/>
      <c r="I1177" s="58"/>
      <c r="J1177" s="58"/>
      <c r="K1177" s="58"/>
      <c r="L1177" s="58"/>
      <c r="M1177" s="58"/>
      <c r="N1177" s="58"/>
      <c r="O1177" s="58"/>
      <c r="P1177" s="58"/>
      <c r="Q1177" s="58"/>
      <c r="R1177" s="58"/>
    </row>
    <row r="1178" spans="1:18" x14ac:dyDescent="0.25">
      <c r="A1178" s="58" t="s">
        <v>10</v>
      </c>
      <c r="B1178" s="58">
        <v>138094</v>
      </c>
      <c r="C1178" s="58" t="s">
        <v>2579</v>
      </c>
      <c r="D1178" s="58"/>
      <c r="E1178" s="58" t="s">
        <v>2692</v>
      </c>
      <c r="F1178" s="58"/>
      <c r="G1178" s="58"/>
      <c r="H1178" s="58"/>
      <c r="I1178" s="58"/>
      <c r="J1178" s="58"/>
      <c r="K1178" s="58"/>
      <c r="L1178" s="58"/>
      <c r="M1178" s="58"/>
      <c r="N1178" s="58"/>
      <c r="O1178" s="58"/>
      <c r="P1178" s="58"/>
      <c r="Q1178" s="58"/>
      <c r="R1178" s="58"/>
    </row>
    <row r="1179" spans="1:18" x14ac:dyDescent="0.25">
      <c r="A1179" s="58" t="s">
        <v>10</v>
      </c>
      <c r="B1179" s="58">
        <v>138095</v>
      </c>
      <c r="C1179" s="58" t="s">
        <v>2579</v>
      </c>
      <c r="D1179" s="58"/>
      <c r="E1179" s="58" t="s">
        <v>2692</v>
      </c>
      <c r="F1179" s="58"/>
      <c r="G1179" s="58"/>
      <c r="H1179" s="58"/>
      <c r="I1179" s="58"/>
      <c r="J1179" s="58"/>
      <c r="K1179" s="58"/>
      <c r="L1179" s="58"/>
      <c r="M1179" s="58"/>
      <c r="N1179" s="58"/>
      <c r="O1179" s="58"/>
      <c r="P1179" s="58"/>
      <c r="Q1179" s="58"/>
      <c r="R1179" s="58"/>
    </row>
    <row r="1180" spans="1:18" x14ac:dyDescent="0.25">
      <c r="A1180" s="58" t="s">
        <v>10</v>
      </c>
      <c r="B1180" s="58">
        <v>138096</v>
      </c>
      <c r="C1180" s="58" t="s">
        <v>2579</v>
      </c>
      <c r="D1180" s="58"/>
      <c r="E1180" s="58" t="s">
        <v>2692</v>
      </c>
      <c r="F1180" s="58"/>
      <c r="G1180" s="58"/>
      <c r="H1180" s="58"/>
      <c r="I1180" s="58"/>
      <c r="J1180" s="58"/>
      <c r="K1180" s="58"/>
      <c r="L1180" s="58"/>
      <c r="M1180" s="58"/>
      <c r="N1180" s="58"/>
      <c r="O1180" s="58"/>
      <c r="P1180" s="58"/>
      <c r="Q1180" s="58"/>
      <c r="R1180" s="58"/>
    </row>
    <row r="1181" spans="1:18" x14ac:dyDescent="0.25">
      <c r="A1181" s="58" t="s">
        <v>10</v>
      </c>
      <c r="B1181" s="58">
        <v>138097</v>
      </c>
      <c r="C1181" s="58" t="s">
        <v>2579</v>
      </c>
      <c r="D1181" s="58"/>
      <c r="E1181" s="58" t="s">
        <v>2692</v>
      </c>
      <c r="F1181" s="58"/>
      <c r="G1181" s="58"/>
      <c r="H1181" s="58"/>
      <c r="I1181" s="58"/>
      <c r="J1181" s="58"/>
      <c r="K1181" s="58"/>
      <c r="L1181" s="58"/>
      <c r="M1181" s="58"/>
      <c r="N1181" s="58"/>
      <c r="O1181" s="58"/>
      <c r="P1181" s="58"/>
      <c r="Q1181" s="58"/>
      <c r="R1181" s="58"/>
    </row>
    <row r="1182" spans="1:18" x14ac:dyDescent="0.25">
      <c r="A1182" s="58" t="s">
        <v>10</v>
      </c>
      <c r="B1182" s="58">
        <v>138098</v>
      </c>
      <c r="C1182" s="58" t="s">
        <v>2579</v>
      </c>
      <c r="D1182" s="58"/>
      <c r="E1182" s="58" t="s">
        <v>2692</v>
      </c>
      <c r="F1182" s="58"/>
      <c r="G1182" s="58"/>
      <c r="H1182" s="58"/>
      <c r="I1182" s="58"/>
      <c r="J1182" s="58"/>
      <c r="K1182" s="58"/>
      <c r="L1182" s="58"/>
      <c r="M1182" s="58"/>
      <c r="N1182" s="58"/>
      <c r="O1182" s="58"/>
      <c r="P1182" s="58"/>
      <c r="Q1182" s="58"/>
      <c r="R1182" s="58"/>
    </row>
    <row r="1183" spans="1:18" x14ac:dyDescent="0.25">
      <c r="A1183" s="58" t="s">
        <v>10</v>
      </c>
      <c r="B1183" s="58">
        <v>138099</v>
      </c>
      <c r="C1183" s="58" t="s">
        <v>2579</v>
      </c>
      <c r="D1183" s="58"/>
      <c r="E1183" s="58" t="s">
        <v>2692</v>
      </c>
      <c r="F1183" s="58"/>
      <c r="G1183" s="58"/>
      <c r="H1183" s="58"/>
      <c r="I1183" s="58"/>
      <c r="J1183" s="58"/>
      <c r="K1183" s="58"/>
      <c r="L1183" s="58"/>
      <c r="M1183" s="58"/>
      <c r="N1183" s="58"/>
      <c r="O1183" s="58"/>
      <c r="P1183" s="58"/>
      <c r="Q1183" s="58"/>
      <c r="R1183" s="58"/>
    </row>
    <row r="1184" spans="1:18" x14ac:dyDescent="0.25">
      <c r="A1184" s="58" t="s">
        <v>10</v>
      </c>
      <c r="B1184" s="58">
        <v>138100</v>
      </c>
      <c r="C1184" s="58" t="s">
        <v>2579</v>
      </c>
      <c r="D1184" s="58"/>
      <c r="E1184" s="58" t="s">
        <v>2692</v>
      </c>
      <c r="F1184" s="58"/>
      <c r="G1184" s="58"/>
      <c r="H1184" s="58"/>
      <c r="I1184" s="58"/>
      <c r="J1184" s="58"/>
      <c r="K1184" s="58"/>
      <c r="L1184" s="58"/>
      <c r="M1184" s="58"/>
      <c r="N1184" s="58"/>
      <c r="O1184" s="58"/>
      <c r="P1184" s="58"/>
      <c r="Q1184" s="58"/>
      <c r="R1184" s="58"/>
    </row>
    <row r="1185" spans="1:18" x14ac:dyDescent="0.25">
      <c r="A1185" s="58" t="s">
        <v>10</v>
      </c>
      <c r="B1185" s="58">
        <v>138101</v>
      </c>
      <c r="C1185" s="58" t="s">
        <v>2579</v>
      </c>
      <c r="D1185" s="58"/>
      <c r="E1185" s="58" t="s">
        <v>2692</v>
      </c>
      <c r="F1185" s="58"/>
      <c r="G1185" s="58"/>
      <c r="H1185" s="58"/>
      <c r="I1185" s="58"/>
      <c r="J1185" s="58"/>
      <c r="K1185" s="58"/>
      <c r="L1185" s="58"/>
      <c r="M1185" s="58"/>
      <c r="N1185" s="58"/>
      <c r="O1185" s="58"/>
      <c r="P1185" s="58"/>
      <c r="Q1185" s="58"/>
      <c r="R1185" s="58"/>
    </row>
    <row r="1186" spans="1:18" x14ac:dyDescent="0.25">
      <c r="A1186" s="58" t="s">
        <v>10</v>
      </c>
      <c r="B1186" s="58">
        <v>138102</v>
      </c>
      <c r="C1186" s="58" t="s">
        <v>2579</v>
      </c>
      <c r="D1186" s="58"/>
      <c r="E1186" s="58" t="s">
        <v>2692</v>
      </c>
      <c r="F1186" s="58"/>
      <c r="G1186" s="58"/>
      <c r="H1186" s="58"/>
      <c r="I1186" s="58"/>
      <c r="J1186" s="58"/>
      <c r="K1186" s="58"/>
      <c r="L1186" s="58"/>
      <c r="M1186" s="58"/>
      <c r="N1186" s="58"/>
      <c r="O1186" s="58"/>
      <c r="P1186" s="58"/>
      <c r="Q1186" s="58"/>
      <c r="R1186" s="58"/>
    </row>
    <row r="1187" spans="1:18" x14ac:dyDescent="0.25">
      <c r="A1187" s="58" t="s">
        <v>10</v>
      </c>
      <c r="B1187" s="58">
        <v>138103</v>
      </c>
      <c r="C1187" s="58" t="s">
        <v>2579</v>
      </c>
      <c r="D1187" s="58"/>
      <c r="E1187" s="58" t="s">
        <v>2692</v>
      </c>
      <c r="F1187" s="58"/>
      <c r="G1187" s="58"/>
      <c r="H1187" s="58"/>
      <c r="I1187" s="58"/>
      <c r="J1187" s="58"/>
      <c r="K1187" s="58"/>
      <c r="L1187" s="58"/>
      <c r="M1187" s="58"/>
      <c r="N1187" s="58"/>
      <c r="O1187" s="58"/>
      <c r="P1187" s="58"/>
      <c r="Q1187" s="58"/>
      <c r="R1187" s="58"/>
    </row>
    <row r="1188" spans="1:18" x14ac:dyDescent="0.25">
      <c r="A1188" s="58" t="s">
        <v>10</v>
      </c>
      <c r="B1188" s="58">
        <v>138104</v>
      </c>
      <c r="C1188" s="58" t="s">
        <v>2579</v>
      </c>
      <c r="D1188" s="58"/>
      <c r="E1188" s="58" t="s">
        <v>2692</v>
      </c>
      <c r="F1188" s="58"/>
      <c r="G1188" s="58"/>
      <c r="H1188" s="58"/>
      <c r="I1188" s="58"/>
      <c r="J1188" s="58"/>
      <c r="K1188" s="58"/>
      <c r="L1188" s="58"/>
      <c r="M1188" s="58"/>
      <c r="N1188" s="58"/>
      <c r="O1188" s="58"/>
      <c r="P1188" s="58"/>
      <c r="Q1188" s="58"/>
      <c r="R1188" s="58"/>
    </row>
    <row r="1189" spans="1:18" x14ac:dyDescent="0.25">
      <c r="A1189" s="58" t="s">
        <v>10</v>
      </c>
      <c r="B1189" s="58">
        <v>138105</v>
      </c>
      <c r="C1189" s="58" t="s">
        <v>2579</v>
      </c>
      <c r="D1189" s="58"/>
      <c r="E1189" s="58" t="s">
        <v>2692</v>
      </c>
      <c r="F1189" s="58"/>
      <c r="G1189" s="58"/>
      <c r="H1189" s="58"/>
      <c r="I1189" s="58"/>
      <c r="J1189" s="58"/>
      <c r="K1189" s="58"/>
      <c r="L1189" s="58"/>
      <c r="M1189" s="58"/>
      <c r="N1189" s="58"/>
      <c r="O1189" s="58"/>
      <c r="P1189" s="58"/>
      <c r="Q1189" s="58"/>
      <c r="R1189" s="58"/>
    </row>
    <row r="1190" spans="1:18" x14ac:dyDescent="0.25">
      <c r="A1190" s="58" t="s">
        <v>10</v>
      </c>
      <c r="B1190" s="58">
        <v>138106</v>
      </c>
      <c r="C1190" s="58" t="s">
        <v>2579</v>
      </c>
      <c r="D1190" s="58"/>
      <c r="E1190" s="58" t="s">
        <v>2692</v>
      </c>
      <c r="F1190" s="58"/>
      <c r="G1190" s="58"/>
      <c r="H1190" s="58"/>
      <c r="I1190" s="58"/>
      <c r="J1190" s="58"/>
      <c r="K1190" s="58"/>
      <c r="L1190" s="58"/>
      <c r="M1190" s="58"/>
      <c r="N1190" s="58"/>
      <c r="O1190" s="58"/>
      <c r="P1190" s="58"/>
      <c r="Q1190" s="58"/>
      <c r="R1190" s="58"/>
    </row>
    <row r="1191" spans="1:18" x14ac:dyDescent="0.25">
      <c r="A1191" s="58" t="s">
        <v>10</v>
      </c>
      <c r="B1191" s="58">
        <v>138107</v>
      </c>
      <c r="C1191" s="58" t="s">
        <v>2579</v>
      </c>
      <c r="D1191" s="58"/>
      <c r="E1191" s="58" t="s">
        <v>2692</v>
      </c>
      <c r="F1191" s="58"/>
      <c r="G1191" s="58"/>
      <c r="H1191" s="58"/>
      <c r="I1191" s="58"/>
      <c r="J1191" s="58"/>
      <c r="K1191" s="58"/>
      <c r="L1191" s="58"/>
      <c r="M1191" s="58"/>
      <c r="N1191" s="58"/>
      <c r="O1191" s="58"/>
      <c r="P1191" s="58"/>
      <c r="Q1191" s="58"/>
      <c r="R1191" s="58"/>
    </row>
    <row r="1192" spans="1:18" x14ac:dyDescent="0.25">
      <c r="A1192" s="58" t="s">
        <v>10</v>
      </c>
      <c r="B1192" s="58">
        <v>138108</v>
      </c>
      <c r="C1192" s="58" t="s">
        <v>2579</v>
      </c>
      <c r="D1192" s="58"/>
      <c r="E1192" s="58" t="s">
        <v>2692</v>
      </c>
      <c r="F1192" s="58"/>
      <c r="G1192" s="58"/>
      <c r="H1192" s="58"/>
      <c r="I1192" s="58"/>
      <c r="J1192" s="58"/>
      <c r="K1192" s="58"/>
      <c r="L1192" s="58"/>
      <c r="M1192" s="58"/>
      <c r="N1192" s="58"/>
      <c r="O1192" s="58"/>
      <c r="P1192" s="58"/>
      <c r="Q1192" s="58"/>
      <c r="R1192" s="58"/>
    </row>
    <row r="1193" spans="1:18" x14ac:dyDescent="0.25">
      <c r="A1193" s="58" t="s">
        <v>10</v>
      </c>
      <c r="B1193" s="58">
        <v>138109</v>
      </c>
      <c r="C1193" s="58" t="s">
        <v>2579</v>
      </c>
      <c r="D1193" s="58"/>
      <c r="E1193" s="58" t="s">
        <v>2692</v>
      </c>
      <c r="F1193" s="58"/>
      <c r="G1193" s="58"/>
      <c r="H1193" s="58"/>
      <c r="I1193" s="58"/>
      <c r="J1193" s="58"/>
      <c r="K1193" s="58"/>
      <c r="L1193" s="58"/>
      <c r="M1193" s="58"/>
      <c r="N1193" s="58"/>
      <c r="O1193" s="58"/>
      <c r="P1193" s="58"/>
      <c r="Q1193" s="58"/>
      <c r="R1193" s="58"/>
    </row>
    <row r="1194" spans="1:18" x14ac:dyDescent="0.25">
      <c r="A1194" s="58" t="s">
        <v>10</v>
      </c>
      <c r="B1194" s="58">
        <v>138110</v>
      </c>
      <c r="C1194" s="58" t="s">
        <v>2579</v>
      </c>
      <c r="D1194" s="58"/>
      <c r="E1194" s="58" t="s">
        <v>2692</v>
      </c>
      <c r="F1194" s="58"/>
      <c r="G1194" s="58"/>
      <c r="H1194" s="58"/>
      <c r="I1194" s="58"/>
      <c r="J1194" s="58"/>
      <c r="K1194" s="58"/>
      <c r="L1194" s="58"/>
      <c r="M1194" s="58"/>
      <c r="N1194" s="58"/>
      <c r="O1194" s="58"/>
      <c r="P1194" s="58"/>
      <c r="Q1194" s="58"/>
      <c r="R1194" s="58"/>
    </row>
    <row r="1195" spans="1:18" x14ac:dyDescent="0.25">
      <c r="A1195" s="58" t="s">
        <v>10</v>
      </c>
      <c r="B1195" s="58">
        <v>138111</v>
      </c>
      <c r="C1195" s="58" t="s">
        <v>2579</v>
      </c>
      <c r="D1195" s="58"/>
      <c r="E1195" s="58" t="s">
        <v>2692</v>
      </c>
      <c r="F1195" s="58"/>
      <c r="G1195" s="58"/>
      <c r="H1195" s="58"/>
      <c r="I1195" s="58"/>
      <c r="J1195" s="58"/>
      <c r="K1195" s="58"/>
      <c r="L1195" s="58"/>
      <c r="M1195" s="58"/>
      <c r="N1195" s="58"/>
      <c r="O1195" s="58"/>
      <c r="P1195" s="58"/>
      <c r="Q1195" s="58"/>
      <c r="R1195" s="58"/>
    </row>
    <row r="1196" spans="1:18" x14ac:dyDescent="0.25">
      <c r="A1196" s="58" t="s">
        <v>10</v>
      </c>
      <c r="B1196" s="58">
        <v>138112</v>
      </c>
      <c r="C1196" s="58" t="s">
        <v>2579</v>
      </c>
      <c r="D1196" s="58"/>
      <c r="E1196" s="58" t="s">
        <v>2692</v>
      </c>
      <c r="F1196" s="58"/>
      <c r="G1196" s="58"/>
      <c r="H1196" s="58"/>
      <c r="I1196" s="58"/>
      <c r="J1196" s="58"/>
      <c r="K1196" s="58"/>
      <c r="L1196" s="58"/>
      <c r="M1196" s="58"/>
      <c r="N1196" s="58"/>
      <c r="O1196" s="58"/>
      <c r="P1196" s="58"/>
      <c r="Q1196" s="58"/>
      <c r="R1196" s="58"/>
    </row>
    <row r="1197" spans="1:18" ht="30" x14ac:dyDescent="0.25">
      <c r="A1197" s="58" t="s">
        <v>10</v>
      </c>
      <c r="B1197" s="58">
        <v>138159</v>
      </c>
      <c r="C1197" s="58">
        <v>5390</v>
      </c>
      <c r="D1197" s="58" t="s">
        <v>2599</v>
      </c>
      <c r="E1197" s="58">
        <v>5390</v>
      </c>
      <c r="F1197" s="58"/>
      <c r="G1197" s="58"/>
      <c r="H1197" s="58"/>
      <c r="I1197" s="58"/>
      <c r="J1197" s="58"/>
      <c r="K1197" s="58"/>
      <c r="L1197" s="58"/>
      <c r="M1197" s="58"/>
      <c r="N1197" s="58"/>
      <c r="O1197" s="58"/>
      <c r="P1197" s="58"/>
      <c r="Q1197" s="58"/>
      <c r="R1197" s="58"/>
    </row>
    <row r="1198" spans="1:18" ht="30" x14ac:dyDescent="0.25">
      <c r="A1198" s="58" t="s">
        <v>10</v>
      </c>
      <c r="B1198" s="58">
        <v>257719</v>
      </c>
      <c r="C1198" s="58">
        <v>5990</v>
      </c>
      <c r="D1198" s="58" t="s">
        <v>2599</v>
      </c>
      <c r="E1198" s="58">
        <v>5390</v>
      </c>
      <c r="F1198" s="58"/>
      <c r="G1198" s="58"/>
      <c r="H1198" s="58"/>
      <c r="I1198" s="58"/>
      <c r="J1198" s="58"/>
      <c r="K1198" s="58"/>
      <c r="L1198" s="58"/>
      <c r="M1198" s="58"/>
      <c r="N1198" s="58"/>
      <c r="O1198" s="58"/>
      <c r="P1198" s="58"/>
      <c r="Q1198" s="58"/>
      <c r="R1198" s="58"/>
    </row>
    <row r="1199" spans="1:18" ht="30" x14ac:dyDescent="0.25">
      <c r="A1199" s="58" t="s">
        <v>10</v>
      </c>
      <c r="B1199" s="58">
        <v>257720</v>
      </c>
      <c r="C1199" s="58">
        <v>5990</v>
      </c>
      <c r="D1199" s="58" t="s">
        <v>2599</v>
      </c>
      <c r="E1199" s="58">
        <v>5390</v>
      </c>
      <c r="F1199" s="58"/>
      <c r="G1199" s="58"/>
      <c r="H1199" s="58"/>
      <c r="I1199" s="58"/>
      <c r="J1199" s="58"/>
      <c r="K1199" s="58"/>
      <c r="L1199" s="58"/>
      <c r="M1199" s="58"/>
      <c r="N1199" s="58"/>
      <c r="O1199" s="58"/>
      <c r="P1199" s="58"/>
      <c r="Q1199" s="58"/>
      <c r="R1199" s="58"/>
    </row>
    <row r="1200" spans="1:18" ht="30" x14ac:dyDescent="0.25">
      <c r="A1200" s="58" t="s">
        <v>10</v>
      </c>
      <c r="B1200" s="58">
        <v>257721</v>
      </c>
      <c r="C1200" s="58">
        <v>5990</v>
      </c>
      <c r="D1200" s="58" t="s">
        <v>2599</v>
      </c>
      <c r="E1200" s="58">
        <v>5390</v>
      </c>
      <c r="F1200" s="58"/>
      <c r="G1200" s="58"/>
      <c r="H1200" s="58"/>
      <c r="I1200" s="58"/>
      <c r="J1200" s="58"/>
      <c r="K1200" s="58"/>
      <c r="L1200" s="58"/>
      <c r="M1200" s="58"/>
      <c r="N1200" s="58"/>
      <c r="O1200" s="58"/>
      <c r="P1200" s="58"/>
      <c r="Q1200" s="58"/>
      <c r="R1200" s="58"/>
    </row>
    <row r="1201" spans="1:18" ht="30" x14ac:dyDescent="0.25">
      <c r="A1201" s="58" t="s">
        <v>10</v>
      </c>
      <c r="B1201" s="58">
        <v>257722</v>
      </c>
      <c r="C1201" s="58">
        <v>5990</v>
      </c>
      <c r="D1201" s="58" t="s">
        <v>2599</v>
      </c>
      <c r="E1201" s="58">
        <v>5390</v>
      </c>
      <c r="F1201" s="58"/>
      <c r="G1201" s="58"/>
      <c r="H1201" s="58"/>
      <c r="I1201" s="58"/>
      <c r="J1201" s="58"/>
      <c r="K1201" s="58"/>
      <c r="L1201" s="58"/>
      <c r="M1201" s="58"/>
      <c r="N1201" s="58"/>
      <c r="O1201" s="58"/>
      <c r="P1201" s="58"/>
      <c r="Q1201" s="58"/>
      <c r="R1201" s="58"/>
    </row>
    <row r="1202" spans="1:18" ht="30" x14ac:dyDescent="0.25">
      <c r="A1202" s="58" t="s">
        <v>10</v>
      </c>
      <c r="B1202" s="58">
        <v>257723</v>
      </c>
      <c r="C1202" s="58">
        <v>5990</v>
      </c>
      <c r="D1202" s="58" t="s">
        <v>2599</v>
      </c>
      <c r="E1202" s="58">
        <v>5390</v>
      </c>
      <c r="F1202" s="58"/>
      <c r="G1202" s="58"/>
      <c r="H1202" s="58"/>
      <c r="I1202" s="58"/>
      <c r="J1202" s="58"/>
      <c r="K1202" s="58"/>
      <c r="L1202" s="58"/>
      <c r="M1202" s="58"/>
      <c r="N1202" s="58"/>
      <c r="O1202" s="58"/>
      <c r="P1202" s="58"/>
      <c r="Q1202" s="58"/>
      <c r="R1202" s="58"/>
    </row>
    <row r="1203" spans="1:18" ht="30" x14ac:dyDescent="0.25">
      <c r="A1203" s="58" t="s">
        <v>10</v>
      </c>
      <c r="B1203" s="58">
        <v>257724</v>
      </c>
      <c r="C1203" s="58">
        <v>5990</v>
      </c>
      <c r="D1203" s="58" t="s">
        <v>2599</v>
      </c>
      <c r="E1203" s="58">
        <v>5390</v>
      </c>
      <c r="F1203" s="58"/>
      <c r="G1203" s="58"/>
      <c r="H1203" s="58"/>
      <c r="I1203" s="58"/>
      <c r="J1203" s="58"/>
      <c r="K1203" s="58"/>
      <c r="L1203" s="58"/>
      <c r="M1203" s="58"/>
      <c r="N1203" s="58"/>
      <c r="O1203" s="58"/>
      <c r="P1203" s="58"/>
      <c r="Q1203" s="58"/>
      <c r="R1203" s="58"/>
    </row>
    <row r="1204" spans="1:18" ht="30" x14ac:dyDescent="0.25">
      <c r="A1204" s="58" t="s">
        <v>10</v>
      </c>
      <c r="B1204" s="58">
        <v>257725</v>
      </c>
      <c r="C1204" s="58">
        <v>5990</v>
      </c>
      <c r="D1204" s="58" t="s">
        <v>2599</v>
      </c>
      <c r="E1204" s="58">
        <v>5390</v>
      </c>
      <c r="F1204" s="58"/>
      <c r="G1204" s="58"/>
      <c r="H1204" s="58"/>
      <c r="I1204" s="58"/>
      <c r="J1204" s="58"/>
      <c r="K1204" s="58"/>
      <c r="L1204" s="58"/>
      <c r="M1204" s="58"/>
      <c r="N1204" s="58"/>
      <c r="O1204" s="58"/>
      <c r="P1204" s="58"/>
      <c r="Q1204" s="58"/>
      <c r="R1204" s="58"/>
    </row>
    <row r="1205" spans="1:18" ht="30" x14ac:dyDescent="0.25">
      <c r="A1205" s="58" t="s">
        <v>10</v>
      </c>
      <c r="B1205" s="58">
        <v>257726</v>
      </c>
      <c r="C1205" s="58">
        <v>5990</v>
      </c>
      <c r="D1205" s="58" t="s">
        <v>2599</v>
      </c>
      <c r="E1205" s="58">
        <v>5390</v>
      </c>
      <c r="F1205" s="58"/>
      <c r="G1205" s="58"/>
      <c r="H1205" s="58"/>
      <c r="I1205" s="58"/>
      <c r="J1205" s="58"/>
      <c r="K1205" s="58"/>
      <c r="L1205" s="58"/>
      <c r="M1205" s="58"/>
      <c r="N1205" s="58"/>
      <c r="O1205" s="58"/>
      <c r="P1205" s="58"/>
      <c r="Q1205" s="58"/>
      <c r="R1205" s="58"/>
    </row>
    <row r="1206" spans="1:18" ht="30" x14ac:dyDescent="0.25">
      <c r="A1206" s="58" t="s">
        <v>10</v>
      </c>
      <c r="B1206" s="58">
        <v>257727</v>
      </c>
      <c r="C1206" s="58">
        <v>5990</v>
      </c>
      <c r="D1206" s="58" t="s">
        <v>2599</v>
      </c>
      <c r="E1206" s="58">
        <v>5390</v>
      </c>
      <c r="F1206" s="58"/>
      <c r="G1206" s="58"/>
      <c r="H1206" s="58"/>
      <c r="I1206" s="58"/>
      <c r="J1206" s="58"/>
      <c r="K1206" s="58"/>
      <c r="L1206" s="58"/>
      <c r="M1206" s="58"/>
      <c r="N1206" s="58"/>
      <c r="O1206" s="58"/>
      <c r="P1206" s="58"/>
      <c r="Q1206" s="58"/>
      <c r="R1206" s="58"/>
    </row>
    <row r="1207" spans="1:18" ht="30" x14ac:dyDescent="0.25">
      <c r="A1207" s="58" t="s">
        <v>10</v>
      </c>
      <c r="B1207" s="58">
        <v>257728</v>
      </c>
      <c r="C1207" s="58">
        <v>5990</v>
      </c>
      <c r="D1207" s="58" t="s">
        <v>2599</v>
      </c>
      <c r="E1207" s="58">
        <v>5390</v>
      </c>
      <c r="F1207" s="58"/>
      <c r="G1207" s="58"/>
      <c r="H1207" s="58"/>
      <c r="I1207" s="58"/>
      <c r="J1207" s="58"/>
      <c r="K1207" s="58"/>
      <c r="L1207" s="58"/>
      <c r="M1207" s="58"/>
      <c r="N1207" s="58"/>
      <c r="O1207" s="58"/>
      <c r="P1207" s="58"/>
      <c r="Q1207" s="58"/>
      <c r="R1207" s="58"/>
    </row>
    <row r="1208" spans="1:18" ht="30" x14ac:dyDescent="0.25">
      <c r="A1208" s="58" t="s">
        <v>10</v>
      </c>
      <c r="B1208" s="58">
        <v>257729</v>
      </c>
      <c r="C1208" s="58">
        <v>5990</v>
      </c>
      <c r="D1208" s="58" t="s">
        <v>2599</v>
      </c>
      <c r="E1208" s="58">
        <v>5390</v>
      </c>
      <c r="F1208" s="58"/>
      <c r="G1208" s="58"/>
      <c r="H1208" s="58"/>
      <c r="I1208" s="58"/>
      <c r="J1208" s="58"/>
      <c r="K1208" s="58"/>
      <c r="L1208" s="58"/>
      <c r="M1208" s="58"/>
      <c r="N1208" s="58"/>
      <c r="O1208" s="58"/>
      <c r="P1208" s="58"/>
      <c r="Q1208" s="58"/>
      <c r="R1208" s="58"/>
    </row>
    <row r="1209" spans="1:18" ht="30" x14ac:dyDescent="0.25">
      <c r="A1209" s="58" t="s">
        <v>10</v>
      </c>
      <c r="B1209" s="58">
        <v>257730</v>
      </c>
      <c r="C1209" s="58">
        <v>5990</v>
      </c>
      <c r="D1209" s="58" t="s">
        <v>2599</v>
      </c>
      <c r="E1209" s="58">
        <v>5390</v>
      </c>
      <c r="F1209" s="58"/>
      <c r="G1209" s="58"/>
      <c r="H1209" s="58"/>
      <c r="I1209" s="58"/>
      <c r="J1209" s="58"/>
      <c r="K1209" s="58"/>
      <c r="L1209" s="58"/>
      <c r="M1209" s="58"/>
      <c r="N1209" s="58"/>
      <c r="O1209" s="58"/>
      <c r="P1209" s="58"/>
      <c r="Q1209" s="58"/>
      <c r="R1209" s="58"/>
    </row>
    <row r="1210" spans="1:18" ht="30" x14ac:dyDescent="0.25">
      <c r="A1210" s="58" t="s">
        <v>10</v>
      </c>
      <c r="B1210" s="58">
        <v>257731</v>
      </c>
      <c r="C1210" s="58">
        <v>5990</v>
      </c>
      <c r="D1210" s="58" t="s">
        <v>2599</v>
      </c>
      <c r="E1210" s="58">
        <v>5390</v>
      </c>
      <c r="F1210" s="58"/>
      <c r="G1210" s="58"/>
      <c r="H1210" s="58"/>
      <c r="I1210" s="58"/>
      <c r="J1210" s="58"/>
      <c r="K1210" s="58"/>
      <c r="L1210" s="58"/>
      <c r="M1210" s="58"/>
      <c r="N1210" s="58"/>
      <c r="O1210" s="58"/>
      <c r="P1210" s="58"/>
      <c r="Q1210" s="58"/>
      <c r="R1210" s="58"/>
    </row>
    <row r="1211" spans="1:18" ht="30" x14ac:dyDescent="0.25">
      <c r="A1211" s="58" t="s">
        <v>10</v>
      </c>
      <c r="B1211" s="58">
        <v>257732</v>
      </c>
      <c r="C1211" s="58">
        <v>5990</v>
      </c>
      <c r="D1211" s="58" t="s">
        <v>2599</v>
      </c>
      <c r="E1211" s="58">
        <v>5390</v>
      </c>
      <c r="F1211" s="58"/>
      <c r="G1211" s="58"/>
      <c r="H1211" s="58"/>
      <c r="I1211" s="58"/>
      <c r="J1211" s="58"/>
      <c r="K1211" s="58"/>
      <c r="L1211" s="58"/>
      <c r="M1211" s="58"/>
      <c r="N1211" s="58"/>
      <c r="O1211" s="58"/>
      <c r="P1211" s="58"/>
      <c r="Q1211" s="58"/>
      <c r="R1211" s="58"/>
    </row>
    <row r="1212" spans="1:18" ht="30" x14ac:dyDescent="0.25">
      <c r="A1212" s="58" t="s">
        <v>10</v>
      </c>
      <c r="B1212" s="58">
        <v>257733</v>
      </c>
      <c r="C1212" s="58">
        <v>5990</v>
      </c>
      <c r="D1212" s="58" t="s">
        <v>2599</v>
      </c>
      <c r="E1212" s="58">
        <v>5390</v>
      </c>
      <c r="F1212" s="58"/>
      <c r="G1212" s="58"/>
      <c r="H1212" s="58"/>
      <c r="I1212" s="58"/>
      <c r="J1212" s="58"/>
      <c r="K1212" s="58"/>
      <c r="L1212" s="58"/>
      <c r="M1212" s="58"/>
      <c r="N1212" s="58"/>
      <c r="O1212" s="58"/>
      <c r="P1212" s="58"/>
      <c r="Q1212" s="58"/>
      <c r="R1212" s="58"/>
    </row>
    <row r="1213" spans="1:18" ht="30" x14ac:dyDescent="0.25">
      <c r="A1213" s="58" t="s">
        <v>10</v>
      </c>
      <c r="B1213" s="58">
        <v>257734</v>
      </c>
      <c r="C1213" s="58">
        <v>5990</v>
      </c>
      <c r="D1213" s="58" t="s">
        <v>2599</v>
      </c>
      <c r="E1213" s="58">
        <v>5390</v>
      </c>
      <c r="F1213" s="58"/>
      <c r="G1213" s="58"/>
      <c r="H1213" s="58"/>
      <c r="I1213" s="58"/>
      <c r="J1213" s="58"/>
      <c r="K1213" s="58"/>
      <c r="L1213" s="58"/>
      <c r="M1213" s="58"/>
      <c r="N1213" s="58"/>
      <c r="O1213" s="58"/>
      <c r="P1213" s="58"/>
      <c r="Q1213" s="58"/>
      <c r="R1213" s="58"/>
    </row>
    <row r="1214" spans="1:18" ht="30" x14ac:dyDescent="0.25">
      <c r="A1214" s="58" t="s">
        <v>10</v>
      </c>
      <c r="B1214" s="58">
        <v>257735</v>
      </c>
      <c r="C1214" s="58">
        <v>5990</v>
      </c>
      <c r="D1214" s="58" t="s">
        <v>2599</v>
      </c>
      <c r="E1214" s="58">
        <v>5390</v>
      </c>
      <c r="F1214" s="58"/>
      <c r="G1214" s="58"/>
      <c r="H1214" s="58"/>
      <c r="I1214" s="58"/>
      <c r="J1214" s="58"/>
      <c r="K1214" s="58"/>
      <c r="L1214" s="58"/>
      <c r="M1214" s="58"/>
      <c r="N1214" s="58"/>
      <c r="O1214" s="58"/>
      <c r="P1214" s="58"/>
      <c r="Q1214" s="58"/>
      <c r="R1214" s="58"/>
    </row>
    <row r="1215" spans="1:18" ht="30" x14ac:dyDescent="0.25">
      <c r="A1215" s="58" t="s">
        <v>10</v>
      </c>
      <c r="B1215" s="58">
        <v>257736</v>
      </c>
      <c r="C1215" s="58">
        <v>5990</v>
      </c>
      <c r="D1215" s="58" t="s">
        <v>2599</v>
      </c>
      <c r="E1215" s="58">
        <v>5390</v>
      </c>
      <c r="F1215" s="58"/>
      <c r="G1215" s="58"/>
      <c r="H1215" s="58"/>
      <c r="I1215" s="58"/>
      <c r="J1215" s="58"/>
      <c r="K1215" s="58"/>
      <c r="L1215" s="58"/>
      <c r="M1215" s="58"/>
      <c r="N1215" s="58"/>
      <c r="O1215" s="58"/>
      <c r="P1215" s="58"/>
      <c r="Q1215" s="58"/>
      <c r="R1215" s="58"/>
    </row>
    <row r="1216" spans="1:18" ht="30" x14ac:dyDescent="0.25">
      <c r="A1216" s="58" t="s">
        <v>10</v>
      </c>
      <c r="B1216" s="58">
        <v>257737</v>
      </c>
      <c r="C1216" s="58">
        <v>5990</v>
      </c>
      <c r="D1216" s="58" t="s">
        <v>2599</v>
      </c>
      <c r="E1216" s="58">
        <v>5390</v>
      </c>
      <c r="F1216" s="58"/>
      <c r="G1216" s="58"/>
      <c r="H1216" s="58"/>
      <c r="I1216" s="58"/>
      <c r="J1216" s="58"/>
      <c r="K1216" s="58"/>
      <c r="L1216" s="58"/>
      <c r="M1216" s="58"/>
      <c r="N1216" s="58"/>
      <c r="O1216" s="58"/>
      <c r="P1216" s="58"/>
      <c r="Q1216" s="58"/>
      <c r="R1216" s="58"/>
    </row>
    <row r="1217" spans="1:18" ht="30" x14ac:dyDescent="0.25">
      <c r="A1217" s="58" t="s">
        <v>10</v>
      </c>
      <c r="B1217" s="58">
        <v>257738</v>
      </c>
      <c r="C1217" s="58">
        <v>5990</v>
      </c>
      <c r="D1217" s="58" t="s">
        <v>2599</v>
      </c>
      <c r="E1217" s="58">
        <v>5390</v>
      </c>
      <c r="F1217" s="58"/>
      <c r="G1217" s="58"/>
      <c r="H1217" s="58"/>
      <c r="I1217" s="58"/>
      <c r="J1217" s="58"/>
      <c r="K1217" s="58"/>
      <c r="L1217" s="58"/>
      <c r="M1217" s="58"/>
      <c r="N1217" s="58"/>
      <c r="O1217" s="58"/>
      <c r="P1217" s="58"/>
      <c r="Q1217" s="58"/>
      <c r="R1217" s="58"/>
    </row>
    <row r="1218" spans="1:18" ht="30" x14ac:dyDescent="0.25">
      <c r="A1218" s="58" t="s">
        <v>10</v>
      </c>
      <c r="B1218" s="58">
        <v>257739</v>
      </c>
      <c r="C1218" s="58">
        <v>5990</v>
      </c>
      <c r="D1218" s="58" t="s">
        <v>2599</v>
      </c>
      <c r="E1218" s="58">
        <v>5390</v>
      </c>
      <c r="F1218" s="58"/>
      <c r="G1218" s="58"/>
      <c r="H1218" s="58"/>
      <c r="I1218" s="58"/>
      <c r="J1218" s="58"/>
      <c r="K1218" s="58"/>
      <c r="L1218" s="58"/>
      <c r="M1218" s="58"/>
      <c r="N1218" s="58"/>
      <c r="O1218" s="58"/>
      <c r="P1218" s="58"/>
      <c r="Q1218" s="58"/>
      <c r="R1218" s="58"/>
    </row>
    <row r="1219" spans="1:18" ht="30" x14ac:dyDescent="0.25">
      <c r="A1219" s="58" t="s">
        <v>10</v>
      </c>
      <c r="B1219" s="58">
        <v>257740</v>
      </c>
      <c r="C1219" s="58">
        <v>5990</v>
      </c>
      <c r="D1219" s="58" t="s">
        <v>2599</v>
      </c>
      <c r="E1219" s="58">
        <v>5390</v>
      </c>
      <c r="F1219" s="58"/>
      <c r="G1219" s="58"/>
      <c r="H1219" s="58"/>
      <c r="I1219" s="58"/>
      <c r="J1219" s="58"/>
      <c r="K1219" s="58"/>
      <c r="L1219" s="58"/>
      <c r="M1219" s="58"/>
      <c r="N1219" s="58"/>
      <c r="O1219" s="58"/>
      <c r="P1219" s="58"/>
      <c r="Q1219" s="58"/>
      <c r="R1219" s="58"/>
    </row>
    <row r="1220" spans="1:18" ht="30" x14ac:dyDescent="0.25">
      <c r="A1220" s="58" t="s">
        <v>10</v>
      </c>
      <c r="B1220" s="58">
        <v>257741</v>
      </c>
      <c r="C1220" s="58">
        <v>5990</v>
      </c>
      <c r="D1220" s="58" t="s">
        <v>2599</v>
      </c>
      <c r="E1220" s="58">
        <v>5390</v>
      </c>
      <c r="F1220" s="58"/>
      <c r="G1220" s="58"/>
      <c r="H1220" s="58"/>
      <c r="I1220" s="58"/>
      <c r="J1220" s="58"/>
      <c r="K1220" s="58"/>
      <c r="L1220" s="58"/>
      <c r="M1220" s="58"/>
      <c r="N1220" s="58"/>
      <c r="O1220" s="58"/>
      <c r="P1220" s="58"/>
      <c r="Q1220" s="58"/>
      <c r="R1220" s="58"/>
    </row>
    <row r="1221" spans="1:18" ht="30" x14ac:dyDescent="0.25">
      <c r="A1221" s="58" t="s">
        <v>10</v>
      </c>
      <c r="B1221" s="58">
        <v>257742</v>
      </c>
      <c r="C1221" s="58">
        <v>5990</v>
      </c>
      <c r="D1221" s="58" t="s">
        <v>2599</v>
      </c>
      <c r="E1221" s="58">
        <v>5390</v>
      </c>
      <c r="F1221" s="58"/>
      <c r="G1221" s="58"/>
      <c r="H1221" s="58"/>
      <c r="I1221" s="58"/>
      <c r="J1221" s="58"/>
      <c r="K1221" s="58"/>
      <c r="L1221" s="58"/>
      <c r="M1221" s="58"/>
      <c r="N1221" s="58"/>
      <c r="O1221" s="58"/>
      <c r="P1221" s="58"/>
      <c r="Q1221" s="58"/>
      <c r="R1221" s="58"/>
    </row>
    <row r="1222" spans="1:18" ht="30" x14ac:dyDescent="0.25">
      <c r="A1222" s="58" t="s">
        <v>10</v>
      </c>
      <c r="B1222" s="58">
        <v>257743</v>
      </c>
      <c r="C1222" s="58">
        <v>5990</v>
      </c>
      <c r="D1222" s="58" t="s">
        <v>2599</v>
      </c>
      <c r="E1222" s="58">
        <v>5390</v>
      </c>
      <c r="F1222" s="58"/>
      <c r="G1222" s="58"/>
      <c r="H1222" s="58"/>
      <c r="I1222" s="58"/>
      <c r="J1222" s="58"/>
      <c r="K1222" s="58"/>
      <c r="L1222" s="58"/>
      <c r="M1222" s="58"/>
      <c r="N1222" s="58"/>
      <c r="O1222" s="58"/>
      <c r="P1222" s="58"/>
      <c r="Q1222" s="58"/>
      <c r="R1222" s="58"/>
    </row>
    <row r="1223" spans="1:18" ht="30" x14ac:dyDescent="0.25">
      <c r="A1223" s="58" t="s">
        <v>10</v>
      </c>
      <c r="B1223" s="58">
        <v>257744</v>
      </c>
      <c r="C1223" s="58">
        <v>5990</v>
      </c>
      <c r="D1223" s="58" t="s">
        <v>2599</v>
      </c>
      <c r="E1223" s="58">
        <v>5390</v>
      </c>
      <c r="F1223" s="58"/>
      <c r="G1223" s="58"/>
      <c r="H1223" s="58"/>
      <c r="I1223" s="58"/>
      <c r="J1223" s="58"/>
      <c r="K1223" s="58"/>
      <c r="L1223" s="58"/>
      <c r="M1223" s="58"/>
      <c r="N1223" s="58"/>
      <c r="O1223" s="58"/>
      <c r="P1223" s="58"/>
      <c r="Q1223" s="58"/>
      <c r="R1223" s="58"/>
    </row>
    <row r="1224" spans="1:18" ht="30" x14ac:dyDescent="0.25">
      <c r="A1224" s="58" t="s">
        <v>10</v>
      </c>
      <c r="B1224" s="58">
        <v>257745</v>
      </c>
      <c r="C1224" s="58">
        <v>5990</v>
      </c>
      <c r="D1224" s="58" t="s">
        <v>2599</v>
      </c>
      <c r="E1224" s="58">
        <v>5390</v>
      </c>
      <c r="F1224" s="58"/>
      <c r="G1224" s="58"/>
      <c r="H1224" s="58"/>
      <c r="I1224" s="58"/>
      <c r="J1224" s="58"/>
      <c r="K1224" s="58"/>
      <c r="L1224" s="58"/>
      <c r="M1224" s="58"/>
      <c r="N1224" s="58"/>
      <c r="O1224" s="58"/>
      <c r="P1224" s="58"/>
      <c r="Q1224" s="58"/>
      <c r="R1224" s="58"/>
    </row>
    <row r="1225" spans="1:18" ht="30" x14ac:dyDescent="0.25">
      <c r="A1225" s="58" t="s">
        <v>10</v>
      </c>
      <c r="B1225" s="58">
        <v>257746</v>
      </c>
      <c r="C1225" s="58">
        <v>5990</v>
      </c>
      <c r="D1225" s="58" t="s">
        <v>2599</v>
      </c>
      <c r="E1225" s="58">
        <v>5390</v>
      </c>
      <c r="F1225" s="58"/>
      <c r="G1225" s="58"/>
      <c r="H1225" s="58"/>
      <c r="I1225" s="58"/>
      <c r="J1225" s="58"/>
      <c r="K1225" s="58"/>
      <c r="L1225" s="58"/>
      <c r="M1225" s="58"/>
      <c r="N1225" s="58"/>
      <c r="O1225" s="58"/>
      <c r="P1225" s="58"/>
      <c r="Q1225" s="58"/>
      <c r="R1225" s="58"/>
    </row>
    <row r="1226" spans="1:18" ht="30" x14ac:dyDescent="0.25">
      <c r="A1226" s="58" t="s">
        <v>10</v>
      </c>
      <c r="B1226" s="58">
        <v>257747</v>
      </c>
      <c r="C1226" s="58">
        <v>5990</v>
      </c>
      <c r="D1226" s="58" t="s">
        <v>2599</v>
      </c>
      <c r="E1226" s="58">
        <v>5390</v>
      </c>
      <c r="F1226" s="58"/>
      <c r="G1226" s="58"/>
      <c r="H1226" s="58"/>
      <c r="I1226" s="58"/>
      <c r="J1226" s="58"/>
      <c r="K1226" s="58"/>
      <c r="L1226" s="58"/>
      <c r="M1226" s="58"/>
      <c r="N1226" s="58"/>
      <c r="O1226" s="58"/>
      <c r="P1226" s="58"/>
      <c r="Q1226" s="58"/>
      <c r="R1226" s="58"/>
    </row>
    <row r="1227" spans="1:18" ht="30" x14ac:dyDescent="0.25">
      <c r="A1227" s="58" t="s">
        <v>10</v>
      </c>
      <c r="B1227" s="58">
        <v>257748</v>
      </c>
      <c r="C1227" s="58">
        <v>5990</v>
      </c>
      <c r="D1227" s="58" t="s">
        <v>2599</v>
      </c>
      <c r="E1227" s="58">
        <v>5390</v>
      </c>
      <c r="F1227" s="58"/>
      <c r="G1227" s="58"/>
      <c r="H1227" s="58"/>
      <c r="I1227" s="58"/>
      <c r="J1227" s="58"/>
      <c r="K1227" s="58"/>
      <c r="L1227" s="58"/>
      <c r="M1227" s="58"/>
      <c r="N1227" s="58"/>
      <c r="O1227" s="58"/>
      <c r="P1227" s="58"/>
      <c r="Q1227" s="58"/>
      <c r="R1227" s="58"/>
    </row>
    <row r="1228" spans="1:18" ht="30" x14ac:dyDescent="0.25">
      <c r="A1228" s="58" t="s">
        <v>10</v>
      </c>
      <c r="B1228" s="58">
        <v>257749</v>
      </c>
      <c r="C1228" s="58">
        <v>5990</v>
      </c>
      <c r="D1228" s="58" t="s">
        <v>2599</v>
      </c>
      <c r="E1228" s="58">
        <v>5390</v>
      </c>
      <c r="F1228" s="58"/>
      <c r="G1228" s="58"/>
      <c r="H1228" s="58"/>
      <c r="I1228" s="58"/>
      <c r="J1228" s="58"/>
      <c r="K1228" s="58"/>
      <c r="L1228" s="58"/>
      <c r="M1228" s="58"/>
      <c r="N1228" s="58"/>
      <c r="O1228" s="58"/>
      <c r="P1228" s="58"/>
      <c r="Q1228" s="58"/>
      <c r="R1228" s="58"/>
    </row>
    <row r="1229" spans="1:18" ht="30" x14ac:dyDescent="0.25">
      <c r="A1229" s="58" t="s">
        <v>10</v>
      </c>
      <c r="B1229" s="58">
        <v>257750</v>
      </c>
      <c r="C1229" s="58">
        <v>5990</v>
      </c>
      <c r="D1229" s="58" t="s">
        <v>2599</v>
      </c>
      <c r="E1229" s="58">
        <v>5390</v>
      </c>
      <c r="F1229" s="58"/>
      <c r="G1229" s="58"/>
      <c r="H1229" s="58"/>
      <c r="I1229" s="58"/>
      <c r="J1229" s="58"/>
      <c r="K1229" s="58"/>
      <c r="L1229" s="58"/>
      <c r="M1229" s="58"/>
      <c r="N1229" s="58"/>
      <c r="O1229" s="58"/>
      <c r="P1229" s="58"/>
      <c r="Q1229" s="58"/>
      <c r="R1229" s="58"/>
    </row>
    <row r="1230" spans="1:18" ht="30" x14ac:dyDescent="0.25">
      <c r="A1230" s="58" t="s">
        <v>10</v>
      </c>
      <c r="B1230" s="58">
        <v>257751</v>
      </c>
      <c r="C1230" s="58">
        <v>5990</v>
      </c>
      <c r="D1230" s="58" t="s">
        <v>2599</v>
      </c>
      <c r="E1230" s="58">
        <v>5390</v>
      </c>
      <c r="F1230" s="58"/>
      <c r="G1230" s="58"/>
      <c r="H1230" s="58"/>
      <c r="I1230" s="58"/>
      <c r="J1230" s="58"/>
      <c r="K1230" s="58"/>
      <c r="L1230" s="58"/>
      <c r="M1230" s="58"/>
      <c r="N1230" s="58"/>
      <c r="O1230" s="58"/>
      <c r="P1230" s="58"/>
      <c r="Q1230" s="58"/>
      <c r="R1230" s="58"/>
    </row>
    <row r="1231" spans="1:18" ht="30" x14ac:dyDescent="0.25">
      <c r="A1231" s="58" t="s">
        <v>10</v>
      </c>
      <c r="B1231" s="58">
        <v>257752</v>
      </c>
      <c r="C1231" s="58">
        <v>5990</v>
      </c>
      <c r="D1231" s="58" t="s">
        <v>2599</v>
      </c>
      <c r="E1231" s="58">
        <v>5390</v>
      </c>
      <c r="F1231" s="58"/>
      <c r="G1231" s="58"/>
      <c r="H1231" s="58"/>
      <c r="I1231" s="58"/>
      <c r="J1231" s="58"/>
      <c r="K1231" s="58"/>
      <c r="L1231" s="58"/>
      <c r="M1231" s="58"/>
      <c r="N1231" s="58"/>
      <c r="O1231" s="58"/>
      <c r="P1231" s="58"/>
      <c r="Q1231" s="58"/>
      <c r="R1231" s="58"/>
    </row>
    <row r="1232" spans="1:18" ht="30" x14ac:dyDescent="0.25">
      <c r="A1232" s="58" t="s">
        <v>10</v>
      </c>
      <c r="B1232" s="58">
        <v>257753</v>
      </c>
      <c r="C1232" s="58">
        <v>5990</v>
      </c>
      <c r="D1232" s="58" t="s">
        <v>2599</v>
      </c>
      <c r="E1232" s="58">
        <v>5390</v>
      </c>
      <c r="F1232" s="58"/>
      <c r="G1232" s="58"/>
      <c r="H1232" s="58"/>
      <c r="I1232" s="58"/>
      <c r="J1232" s="58"/>
      <c r="K1232" s="58"/>
      <c r="L1232" s="58"/>
      <c r="M1232" s="58"/>
      <c r="N1232" s="58"/>
      <c r="O1232" s="58"/>
      <c r="P1232" s="58"/>
      <c r="Q1232" s="58"/>
      <c r="R1232" s="58"/>
    </row>
    <row r="1233" spans="1:18" ht="30" x14ac:dyDescent="0.25">
      <c r="A1233" s="58" t="s">
        <v>10</v>
      </c>
      <c r="B1233" s="58">
        <v>257754</v>
      </c>
      <c r="C1233" s="58">
        <v>5990</v>
      </c>
      <c r="D1233" s="58" t="s">
        <v>2599</v>
      </c>
      <c r="E1233" s="58">
        <v>5390</v>
      </c>
      <c r="F1233" s="58"/>
      <c r="G1233" s="58"/>
      <c r="H1233" s="58"/>
      <c r="I1233" s="58"/>
      <c r="J1233" s="58"/>
      <c r="K1233" s="58"/>
      <c r="L1233" s="58"/>
      <c r="M1233" s="58"/>
      <c r="N1233" s="58"/>
      <c r="O1233" s="58"/>
      <c r="P1233" s="58"/>
      <c r="Q1233" s="58"/>
      <c r="R1233" s="58"/>
    </row>
    <row r="1234" spans="1:18" ht="30" x14ac:dyDescent="0.25">
      <c r="A1234" s="58" t="s">
        <v>10</v>
      </c>
      <c r="B1234" s="58">
        <v>257755</v>
      </c>
      <c r="C1234" s="58">
        <v>5990</v>
      </c>
      <c r="D1234" s="58" t="s">
        <v>2599</v>
      </c>
      <c r="E1234" s="58">
        <v>5390</v>
      </c>
      <c r="F1234" s="58"/>
      <c r="G1234" s="58"/>
      <c r="H1234" s="58"/>
      <c r="I1234" s="58"/>
      <c r="J1234" s="58"/>
      <c r="K1234" s="58"/>
      <c r="L1234" s="58"/>
      <c r="M1234" s="58"/>
      <c r="N1234" s="58"/>
      <c r="O1234" s="58"/>
      <c r="P1234" s="58"/>
      <c r="Q1234" s="58"/>
      <c r="R1234" s="58"/>
    </row>
    <row r="1235" spans="1:18" ht="30" x14ac:dyDescent="0.25">
      <c r="A1235" s="58" t="s">
        <v>10</v>
      </c>
      <c r="B1235" s="58">
        <v>257756</v>
      </c>
      <c r="C1235" s="58">
        <v>5990</v>
      </c>
      <c r="D1235" s="58" t="s">
        <v>2599</v>
      </c>
      <c r="E1235" s="58">
        <v>5390</v>
      </c>
      <c r="F1235" s="58"/>
      <c r="G1235" s="58"/>
      <c r="H1235" s="58"/>
      <c r="I1235" s="58"/>
      <c r="J1235" s="58"/>
      <c r="K1235" s="58"/>
      <c r="L1235" s="58"/>
      <c r="M1235" s="58"/>
      <c r="N1235" s="58"/>
      <c r="O1235" s="58"/>
      <c r="P1235" s="58"/>
      <c r="Q1235" s="58"/>
      <c r="R1235" s="58"/>
    </row>
    <row r="1236" spans="1:18" ht="30" x14ac:dyDescent="0.25">
      <c r="A1236" s="58" t="s">
        <v>10</v>
      </c>
      <c r="B1236" s="58">
        <v>257757</v>
      </c>
      <c r="C1236" s="58">
        <v>5990</v>
      </c>
      <c r="D1236" s="58" t="s">
        <v>2599</v>
      </c>
      <c r="E1236" s="58">
        <v>5390</v>
      </c>
      <c r="F1236" s="58"/>
      <c r="G1236" s="58"/>
      <c r="H1236" s="58"/>
      <c r="I1236" s="58"/>
      <c r="J1236" s="58"/>
      <c r="K1236" s="58"/>
      <c r="L1236" s="58"/>
      <c r="M1236" s="58"/>
      <c r="N1236" s="58"/>
      <c r="O1236" s="58"/>
      <c r="P1236" s="58"/>
      <c r="Q1236" s="58"/>
      <c r="R1236" s="58"/>
    </row>
    <row r="1237" spans="1:18" ht="30" x14ac:dyDescent="0.25">
      <c r="A1237" s="58" t="s">
        <v>10</v>
      </c>
      <c r="B1237" s="58">
        <v>257758</v>
      </c>
      <c r="C1237" s="58">
        <v>5990</v>
      </c>
      <c r="D1237" s="58" t="s">
        <v>2599</v>
      </c>
      <c r="E1237" s="58">
        <v>5390</v>
      </c>
      <c r="F1237" s="58"/>
      <c r="G1237" s="58"/>
      <c r="H1237" s="58"/>
      <c r="I1237" s="58"/>
      <c r="J1237" s="58"/>
      <c r="K1237" s="58"/>
      <c r="L1237" s="58"/>
      <c r="M1237" s="58"/>
      <c r="N1237" s="58"/>
      <c r="O1237" s="58"/>
      <c r="P1237" s="58"/>
      <c r="Q1237" s="58"/>
      <c r="R1237" s="58"/>
    </row>
    <row r="1238" spans="1:18" ht="30" x14ac:dyDescent="0.25">
      <c r="A1238" s="58" t="s">
        <v>10</v>
      </c>
      <c r="B1238" s="58">
        <v>257759</v>
      </c>
      <c r="C1238" s="58">
        <v>5990</v>
      </c>
      <c r="D1238" s="58" t="s">
        <v>2599</v>
      </c>
      <c r="E1238" s="58">
        <v>5390</v>
      </c>
      <c r="F1238" s="58"/>
      <c r="G1238" s="58"/>
      <c r="H1238" s="58"/>
      <c r="I1238" s="58"/>
      <c r="J1238" s="58"/>
      <c r="K1238" s="58"/>
      <c r="L1238" s="58"/>
      <c r="M1238" s="58"/>
      <c r="N1238" s="58"/>
      <c r="O1238" s="58"/>
      <c r="P1238" s="58"/>
      <c r="Q1238" s="58"/>
      <c r="R1238" s="58"/>
    </row>
    <row r="1239" spans="1:18" ht="30" x14ac:dyDescent="0.25">
      <c r="A1239" s="58" t="s">
        <v>10</v>
      </c>
      <c r="B1239" s="58">
        <v>257760</v>
      </c>
      <c r="C1239" s="58">
        <v>5990</v>
      </c>
      <c r="D1239" s="58" t="s">
        <v>2599</v>
      </c>
      <c r="E1239" s="58">
        <v>5390</v>
      </c>
      <c r="F1239" s="58"/>
      <c r="G1239" s="58"/>
      <c r="H1239" s="58"/>
      <c r="I1239" s="58"/>
      <c r="J1239" s="58"/>
      <c r="K1239" s="58"/>
      <c r="L1239" s="58"/>
      <c r="M1239" s="58"/>
      <c r="N1239" s="58"/>
      <c r="O1239" s="58"/>
      <c r="P1239" s="58"/>
      <c r="Q1239" s="58"/>
      <c r="R1239" s="58"/>
    </row>
    <row r="1240" spans="1:18" ht="30" x14ac:dyDescent="0.25">
      <c r="A1240" s="58" t="s">
        <v>10</v>
      </c>
      <c r="B1240" s="58">
        <v>257761</v>
      </c>
      <c r="C1240" s="58">
        <v>5990</v>
      </c>
      <c r="D1240" s="58" t="s">
        <v>2599</v>
      </c>
      <c r="E1240" s="58">
        <v>5390</v>
      </c>
      <c r="F1240" s="58"/>
      <c r="G1240" s="58"/>
      <c r="H1240" s="58"/>
      <c r="I1240" s="58"/>
      <c r="J1240" s="58"/>
      <c r="K1240" s="58"/>
      <c r="L1240" s="58"/>
      <c r="M1240" s="58"/>
      <c r="N1240" s="58"/>
      <c r="O1240" s="58"/>
      <c r="P1240" s="58"/>
      <c r="Q1240" s="58"/>
      <c r="R1240" s="58"/>
    </row>
    <row r="1241" spans="1:18" ht="30" x14ac:dyDescent="0.25">
      <c r="A1241" s="58" t="s">
        <v>10</v>
      </c>
      <c r="B1241" s="58">
        <v>257762</v>
      </c>
      <c r="C1241" s="58">
        <v>5990</v>
      </c>
      <c r="D1241" s="58" t="s">
        <v>2599</v>
      </c>
      <c r="E1241" s="58">
        <v>5390</v>
      </c>
      <c r="F1241" s="58"/>
      <c r="G1241" s="58"/>
      <c r="H1241" s="58"/>
      <c r="I1241" s="58"/>
      <c r="J1241" s="58"/>
      <c r="K1241" s="58"/>
      <c r="L1241" s="58"/>
      <c r="M1241" s="58"/>
      <c r="N1241" s="58"/>
      <c r="O1241" s="58"/>
      <c r="P1241" s="58"/>
      <c r="Q1241" s="58"/>
      <c r="R1241" s="58"/>
    </row>
    <row r="1242" spans="1:18" ht="30" x14ac:dyDescent="0.25">
      <c r="A1242" s="58" t="s">
        <v>10</v>
      </c>
      <c r="B1242" s="58">
        <v>257763</v>
      </c>
      <c r="C1242" s="58">
        <v>5990</v>
      </c>
      <c r="D1242" s="58" t="s">
        <v>2599</v>
      </c>
      <c r="E1242" s="58">
        <v>5390</v>
      </c>
      <c r="F1242" s="58"/>
      <c r="G1242" s="58"/>
      <c r="H1242" s="58"/>
      <c r="I1242" s="58"/>
      <c r="J1242" s="58"/>
      <c r="K1242" s="58"/>
      <c r="L1242" s="58"/>
      <c r="M1242" s="58"/>
      <c r="N1242" s="58"/>
      <c r="O1242" s="58"/>
      <c r="P1242" s="58"/>
      <c r="Q1242" s="58"/>
      <c r="R1242" s="58"/>
    </row>
    <row r="1243" spans="1:18" ht="30" x14ac:dyDescent="0.25">
      <c r="A1243" s="58" t="s">
        <v>10</v>
      </c>
      <c r="B1243" s="58">
        <v>257764</v>
      </c>
      <c r="C1243" s="58">
        <v>5990</v>
      </c>
      <c r="D1243" s="58" t="s">
        <v>2599</v>
      </c>
      <c r="E1243" s="58">
        <v>5390</v>
      </c>
      <c r="F1243" s="58"/>
      <c r="G1243" s="58"/>
      <c r="H1243" s="58"/>
      <c r="I1243" s="58"/>
      <c r="J1243" s="58"/>
      <c r="K1243" s="58"/>
      <c r="L1243" s="58"/>
      <c r="M1243" s="58"/>
      <c r="N1243" s="58"/>
      <c r="O1243" s="58"/>
      <c r="P1243" s="58"/>
      <c r="Q1243" s="58"/>
      <c r="R1243" s="58"/>
    </row>
    <row r="1244" spans="1:18" ht="30" x14ac:dyDescent="0.25">
      <c r="A1244" s="58" t="s">
        <v>10</v>
      </c>
      <c r="B1244" s="58">
        <v>257765</v>
      </c>
      <c r="C1244" s="58">
        <v>5990</v>
      </c>
      <c r="D1244" s="58" t="s">
        <v>2599</v>
      </c>
      <c r="E1244" s="58">
        <v>5390</v>
      </c>
      <c r="F1244" s="58"/>
      <c r="G1244" s="58"/>
      <c r="H1244" s="58"/>
      <c r="I1244" s="58"/>
      <c r="J1244" s="58"/>
      <c r="K1244" s="58"/>
      <c r="L1244" s="58"/>
      <c r="M1244" s="58"/>
      <c r="N1244" s="58"/>
      <c r="O1244" s="58"/>
      <c r="P1244" s="58"/>
      <c r="Q1244" s="58"/>
      <c r="R1244" s="58"/>
    </row>
    <row r="1245" spans="1:18" ht="30" x14ac:dyDescent="0.25">
      <c r="A1245" s="58" t="s">
        <v>10</v>
      </c>
      <c r="B1245" s="58">
        <v>331205</v>
      </c>
      <c r="C1245" s="58">
        <v>5990</v>
      </c>
      <c r="D1245" s="58" t="s">
        <v>2599</v>
      </c>
      <c r="E1245" s="58">
        <v>5390</v>
      </c>
      <c r="F1245" s="58"/>
      <c r="G1245" s="58"/>
      <c r="H1245" s="58"/>
      <c r="I1245" s="58"/>
      <c r="J1245" s="58"/>
      <c r="K1245" s="58"/>
      <c r="L1245" s="58"/>
      <c r="M1245" s="58"/>
      <c r="N1245" s="58"/>
      <c r="O1245" s="58"/>
      <c r="P1245" s="58"/>
      <c r="Q1245" s="58"/>
      <c r="R1245" s="58"/>
    </row>
    <row r="1246" spans="1:18" ht="30" x14ac:dyDescent="0.25">
      <c r="A1246" s="58" t="s">
        <v>10</v>
      </c>
      <c r="B1246" s="58">
        <v>257766</v>
      </c>
      <c r="C1246" s="58">
        <v>5990</v>
      </c>
      <c r="D1246" s="58" t="s">
        <v>2599</v>
      </c>
      <c r="E1246" s="58">
        <v>5390</v>
      </c>
      <c r="F1246" s="58"/>
      <c r="G1246" s="58"/>
      <c r="H1246" s="58"/>
      <c r="I1246" s="58"/>
      <c r="J1246" s="58"/>
      <c r="K1246" s="58"/>
      <c r="L1246" s="58"/>
      <c r="M1246" s="58"/>
      <c r="N1246" s="58"/>
      <c r="O1246" s="58"/>
      <c r="P1246" s="58"/>
      <c r="Q1246" s="58"/>
      <c r="R1246" s="58"/>
    </row>
    <row r="1247" spans="1:18" ht="30" x14ac:dyDescent="0.25">
      <c r="A1247" s="58" t="s">
        <v>10</v>
      </c>
      <c r="B1247" s="58">
        <v>257767</v>
      </c>
      <c r="C1247" s="58">
        <v>5990</v>
      </c>
      <c r="D1247" s="58" t="s">
        <v>2599</v>
      </c>
      <c r="E1247" s="58">
        <v>5390</v>
      </c>
      <c r="F1247" s="58"/>
      <c r="G1247" s="58"/>
      <c r="H1247" s="58"/>
      <c r="I1247" s="58"/>
      <c r="J1247" s="58"/>
      <c r="K1247" s="58"/>
      <c r="L1247" s="58"/>
      <c r="M1247" s="58"/>
      <c r="N1247" s="58"/>
      <c r="O1247" s="58"/>
      <c r="P1247" s="58"/>
      <c r="Q1247" s="58"/>
      <c r="R1247" s="58"/>
    </row>
    <row r="1248" spans="1:18" ht="30" x14ac:dyDescent="0.25">
      <c r="A1248" s="58" t="s">
        <v>10</v>
      </c>
      <c r="B1248" s="58">
        <v>257768</v>
      </c>
      <c r="C1248" s="58">
        <v>5990</v>
      </c>
      <c r="D1248" s="58" t="s">
        <v>2599</v>
      </c>
      <c r="E1248" s="58">
        <v>5390</v>
      </c>
      <c r="F1248" s="58"/>
      <c r="G1248" s="58"/>
      <c r="H1248" s="58"/>
      <c r="I1248" s="58"/>
      <c r="J1248" s="58"/>
      <c r="K1248" s="58"/>
      <c r="L1248" s="58"/>
      <c r="M1248" s="58"/>
      <c r="N1248" s="58"/>
      <c r="O1248" s="58"/>
      <c r="P1248" s="58"/>
      <c r="Q1248" s="58"/>
      <c r="R1248" s="58"/>
    </row>
    <row r="1249" spans="1:18" ht="30" x14ac:dyDescent="0.25">
      <c r="A1249" s="58" t="s">
        <v>10</v>
      </c>
      <c r="B1249" s="58">
        <v>257769</v>
      </c>
      <c r="C1249" s="58">
        <v>5990</v>
      </c>
      <c r="D1249" s="58" t="s">
        <v>2599</v>
      </c>
      <c r="E1249" s="58">
        <v>5390</v>
      </c>
      <c r="F1249" s="58"/>
      <c r="G1249" s="58"/>
      <c r="H1249" s="58"/>
      <c r="I1249" s="58"/>
      <c r="J1249" s="58"/>
      <c r="K1249" s="58"/>
      <c r="L1249" s="58"/>
      <c r="M1249" s="58"/>
      <c r="N1249" s="58"/>
      <c r="O1249" s="58"/>
      <c r="P1249" s="58"/>
      <c r="Q1249" s="58"/>
      <c r="R1249" s="58"/>
    </row>
    <row r="1250" spans="1:18" ht="30" x14ac:dyDescent="0.25">
      <c r="A1250" s="58" t="s">
        <v>10</v>
      </c>
      <c r="B1250" s="58">
        <v>257770</v>
      </c>
      <c r="C1250" s="58">
        <v>5990</v>
      </c>
      <c r="D1250" s="58" t="s">
        <v>2599</v>
      </c>
      <c r="E1250" s="58">
        <v>5390</v>
      </c>
      <c r="F1250" s="58"/>
      <c r="G1250" s="58"/>
      <c r="H1250" s="58"/>
      <c r="I1250" s="58"/>
      <c r="J1250" s="58"/>
      <c r="K1250" s="58"/>
      <c r="L1250" s="58"/>
      <c r="M1250" s="58"/>
      <c r="N1250" s="58"/>
      <c r="O1250" s="58"/>
      <c r="P1250" s="58"/>
      <c r="Q1250" s="58"/>
      <c r="R1250" s="58"/>
    </row>
    <row r="1251" spans="1:18" ht="30" x14ac:dyDescent="0.25">
      <c r="A1251" s="58" t="s">
        <v>10</v>
      </c>
      <c r="B1251" s="58">
        <v>257771</v>
      </c>
      <c r="C1251" s="58">
        <v>5990</v>
      </c>
      <c r="D1251" s="58" t="s">
        <v>2599</v>
      </c>
      <c r="E1251" s="58">
        <v>5390</v>
      </c>
      <c r="F1251" s="58"/>
      <c r="G1251" s="58"/>
      <c r="H1251" s="58"/>
      <c r="I1251" s="58"/>
      <c r="J1251" s="58"/>
      <c r="K1251" s="58"/>
      <c r="L1251" s="58"/>
      <c r="M1251" s="58"/>
      <c r="N1251" s="58"/>
      <c r="O1251" s="58"/>
      <c r="P1251" s="58"/>
      <c r="Q1251" s="58"/>
      <c r="R1251" s="58"/>
    </row>
    <row r="1252" spans="1:18" x14ac:dyDescent="0.25">
      <c r="A1252" s="58" t="s">
        <v>10</v>
      </c>
      <c r="B1252" s="58">
        <v>138161</v>
      </c>
      <c r="C1252" s="58" t="s">
        <v>2579</v>
      </c>
      <c r="D1252" s="58"/>
      <c r="E1252" s="58" t="s">
        <v>2692</v>
      </c>
      <c r="F1252" s="58"/>
      <c r="G1252" s="58"/>
      <c r="H1252" s="58"/>
      <c r="I1252" s="58"/>
      <c r="J1252" s="58"/>
      <c r="K1252" s="58"/>
      <c r="L1252" s="58"/>
      <c r="M1252" s="58"/>
      <c r="N1252" s="58"/>
      <c r="O1252" s="58"/>
      <c r="P1252" s="58"/>
      <c r="Q1252" s="58"/>
      <c r="R1252" s="58"/>
    </row>
    <row r="1253" spans="1:18" x14ac:dyDescent="0.25">
      <c r="A1253" s="58" t="s">
        <v>10</v>
      </c>
      <c r="B1253" s="58">
        <v>257772</v>
      </c>
      <c r="C1253" s="58" t="s">
        <v>2579</v>
      </c>
      <c r="D1253" s="58"/>
      <c r="E1253" s="58" t="s">
        <v>2692</v>
      </c>
      <c r="F1253" s="58"/>
      <c r="G1253" s="58"/>
      <c r="H1253" s="58"/>
      <c r="I1253" s="58"/>
      <c r="J1253" s="58"/>
      <c r="K1253" s="58"/>
      <c r="L1253" s="58"/>
      <c r="M1253" s="58"/>
      <c r="N1253" s="58"/>
      <c r="O1253" s="58"/>
      <c r="P1253" s="58"/>
      <c r="Q1253" s="58"/>
      <c r="R1253" s="58"/>
    </row>
    <row r="1254" spans="1:18" x14ac:dyDescent="0.25">
      <c r="A1254" s="58" t="s">
        <v>10</v>
      </c>
      <c r="B1254" s="58">
        <v>331206</v>
      </c>
      <c r="C1254" s="58" t="s">
        <v>2579</v>
      </c>
      <c r="D1254" s="58"/>
      <c r="E1254" s="58" t="s">
        <v>2692</v>
      </c>
      <c r="F1254" s="58"/>
      <c r="G1254" s="58"/>
      <c r="H1254" s="58"/>
      <c r="I1254" s="58"/>
      <c r="J1254" s="58"/>
      <c r="K1254" s="58"/>
      <c r="L1254" s="58"/>
      <c r="M1254" s="58"/>
      <c r="N1254" s="58"/>
      <c r="O1254" s="58"/>
      <c r="P1254" s="58"/>
      <c r="Q1254" s="58"/>
      <c r="R1254" s="58"/>
    </row>
    <row r="1255" spans="1:18" x14ac:dyDescent="0.25">
      <c r="A1255" s="58" t="s">
        <v>10</v>
      </c>
      <c r="B1255" s="58">
        <v>257773</v>
      </c>
      <c r="C1255" s="58" t="s">
        <v>2579</v>
      </c>
      <c r="D1255" s="58"/>
      <c r="E1255" s="58" t="s">
        <v>2692</v>
      </c>
      <c r="F1255" s="58"/>
      <c r="G1255" s="58"/>
      <c r="H1255" s="58"/>
      <c r="I1255" s="58"/>
      <c r="J1255" s="58"/>
      <c r="K1255" s="58"/>
      <c r="L1255" s="58"/>
      <c r="M1255" s="58"/>
      <c r="N1255" s="58"/>
      <c r="O1255" s="58"/>
      <c r="P1255" s="58"/>
      <c r="Q1255" s="58"/>
      <c r="R1255" s="58"/>
    </row>
    <row r="1256" spans="1:18" x14ac:dyDescent="0.25">
      <c r="A1256" s="58" t="s">
        <v>10</v>
      </c>
      <c r="B1256" s="58">
        <v>257774</v>
      </c>
      <c r="C1256" s="58" t="s">
        <v>2579</v>
      </c>
      <c r="D1256" s="58"/>
      <c r="E1256" s="58" t="s">
        <v>2692</v>
      </c>
      <c r="F1256" s="58"/>
      <c r="G1256" s="58"/>
      <c r="H1256" s="58"/>
      <c r="I1256" s="58"/>
      <c r="J1256" s="58"/>
      <c r="K1256" s="58"/>
      <c r="L1256" s="58"/>
      <c r="M1256" s="58"/>
      <c r="N1256" s="58"/>
      <c r="O1256" s="58"/>
      <c r="P1256" s="58"/>
      <c r="Q1256" s="58"/>
      <c r="R1256" s="58"/>
    </row>
    <row r="1257" spans="1:18" x14ac:dyDescent="0.25">
      <c r="A1257" s="58" t="s">
        <v>10</v>
      </c>
      <c r="B1257" s="58">
        <v>257775</v>
      </c>
      <c r="C1257" s="58" t="s">
        <v>2579</v>
      </c>
      <c r="D1257" s="58"/>
      <c r="E1257" s="58" t="s">
        <v>2692</v>
      </c>
      <c r="F1257" s="58"/>
      <c r="G1257" s="58"/>
      <c r="H1257" s="58"/>
      <c r="I1257" s="58"/>
      <c r="J1257" s="58"/>
      <c r="K1257" s="58"/>
      <c r="L1257" s="58"/>
      <c r="M1257" s="58"/>
      <c r="N1257" s="58"/>
      <c r="O1257" s="58"/>
      <c r="P1257" s="58"/>
      <c r="Q1257" s="58"/>
      <c r="R1257" s="58"/>
    </row>
    <row r="1258" spans="1:18" x14ac:dyDescent="0.25">
      <c r="A1258" s="58" t="s">
        <v>10</v>
      </c>
      <c r="B1258" s="58">
        <v>257776</v>
      </c>
      <c r="C1258" s="58" t="s">
        <v>2579</v>
      </c>
      <c r="D1258" s="58"/>
      <c r="E1258" s="58" t="s">
        <v>2692</v>
      </c>
      <c r="F1258" s="58"/>
      <c r="G1258" s="58"/>
      <c r="H1258" s="58"/>
      <c r="I1258" s="58"/>
      <c r="J1258" s="58"/>
      <c r="K1258" s="58"/>
      <c r="L1258" s="58"/>
      <c r="M1258" s="58"/>
      <c r="N1258" s="58"/>
      <c r="O1258" s="58"/>
      <c r="P1258" s="58"/>
      <c r="Q1258" s="58"/>
      <c r="R1258" s="58"/>
    </row>
    <row r="1259" spans="1:18" x14ac:dyDescent="0.25">
      <c r="A1259" s="58" t="s">
        <v>10</v>
      </c>
      <c r="B1259" s="58">
        <v>257777</v>
      </c>
      <c r="C1259" s="58" t="s">
        <v>2579</v>
      </c>
      <c r="D1259" s="58"/>
      <c r="E1259" s="58" t="s">
        <v>2692</v>
      </c>
      <c r="F1259" s="58"/>
      <c r="G1259" s="58"/>
      <c r="H1259" s="58"/>
      <c r="I1259" s="58"/>
      <c r="J1259" s="58"/>
      <c r="K1259" s="58"/>
      <c r="L1259" s="58"/>
      <c r="M1259" s="58"/>
      <c r="N1259" s="58"/>
      <c r="O1259" s="58"/>
      <c r="P1259" s="58"/>
      <c r="Q1259" s="58"/>
      <c r="R1259" s="58"/>
    </row>
    <row r="1260" spans="1:18" x14ac:dyDescent="0.25">
      <c r="A1260" s="58" t="s">
        <v>10</v>
      </c>
      <c r="B1260" s="58">
        <v>257778</v>
      </c>
      <c r="C1260" s="58" t="s">
        <v>2579</v>
      </c>
      <c r="D1260" s="58"/>
      <c r="E1260" s="58" t="s">
        <v>2692</v>
      </c>
      <c r="F1260" s="58"/>
      <c r="G1260" s="58"/>
      <c r="H1260" s="58"/>
      <c r="I1260" s="58"/>
      <c r="J1260" s="58"/>
      <c r="K1260" s="58"/>
      <c r="L1260" s="58"/>
      <c r="M1260" s="58"/>
      <c r="N1260" s="58"/>
      <c r="O1260" s="58"/>
      <c r="P1260" s="58"/>
      <c r="Q1260" s="58"/>
      <c r="R1260" s="58"/>
    </row>
    <row r="1261" spans="1:18" x14ac:dyDescent="0.25">
      <c r="A1261" s="58" t="s">
        <v>10</v>
      </c>
      <c r="B1261" s="58">
        <v>257779</v>
      </c>
      <c r="C1261" s="58" t="s">
        <v>2579</v>
      </c>
      <c r="D1261" s="58"/>
      <c r="E1261" s="58" t="s">
        <v>2692</v>
      </c>
      <c r="F1261" s="58"/>
      <c r="G1261" s="58"/>
      <c r="H1261" s="58"/>
      <c r="I1261" s="58"/>
      <c r="J1261" s="58"/>
      <c r="K1261" s="58"/>
      <c r="L1261" s="58"/>
      <c r="M1261" s="58"/>
      <c r="N1261" s="58"/>
      <c r="O1261" s="58"/>
      <c r="P1261" s="58"/>
      <c r="Q1261" s="58"/>
      <c r="R1261" s="58"/>
    </row>
    <row r="1262" spans="1:18" x14ac:dyDescent="0.25">
      <c r="A1262" s="58" t="s">
        <v>10</v>
      </c>
      <c r="B1262" s="58">
        <v>257780</v>
      </c>
      <c r="C1262" s="58" t="s">
        <v>2579</v>
      </c>
      <c r="D1262" s="58"/>
      <c r="E1262" s="58" t="s">
        <v>2692</v>
      </c>
      <c r="F1262" s="58"/>
      <c r="G1262" s="58"/>
      <c r="H1262" s="58"/>
      <c r="I1262" s="58"/>
      <c r="J1262" s="58"/>
      <c r="K1262" s="58"/>
      <c r="L1262" s="58"/>
      <c r="M1262" s="58"/>
      <c r="N1262" s="58"/>
      <c r="O1262" s="58"/>
      <c r="P1262" s="58"/>
      <c r="Q1262" s="58"/>
      <c r="R1262" s="58"/>
    </row>
    <row r="1263" spans="1:18" x14ac:dyDescent="0.25">
      <c r="A1263" s="58" t="s">
        <v>10</v>
      </c>
      <c r="B1263" s="58">
        <v>257781</v>
      </c>
      <c r="C1263" s="58" t="s">
        <v>2579</v>
      </c>
      <c r="D1263" s="58"/>
      <c r="E1263" s="58" t="s">
        <v>2692</v>
      </c>
      <c r="F1263" s="58"/>
      <c r="G1263" s="58"/>
      <c r="H1263" s="58"/>
      <c r="I1263" s="58"/>
      <c r="J1263" s="58"/>
      <c r="K1263" s="58"/>
      <c r="L1263" s="58"/>
      <c r="M1263" s="58"/>
      <c r="N1263" s="58"/>
      <c r="O1263" s="58"/>
      <c r="P1263" s="58"/>
      <c r="Q1263" s="58"/>
      <c r="R1263" s="58"/>
    </row>
    <row r="1264" spans="1:18" x14ac:dyDescent="0.25">
      <c r="A1264" s="58" t="s">
        <v>10</v>
      </c>
      <c r="B1264" s="58">
        <v>257782</v>
      </c>
      <c r="C1264" s="58" t="s">
        <v>2579</v>
      </c>
      <c r="D1264" s="58"/>
      <c r="E1264" s="58" t="s">
        <v>2692</v>
      </c>
      <c r="F1264" s="58"/>
      <c r="G1264" s="58"/>
      <c r="H1264" s="58"/>
      <c r="I1264" s="58"/>
      <c r="J1264" s="58"/>
      <c r="K1264" s="58"/>
      <c r="L1264" s="58"/>
      <c r="M1264" s="58"/>
      <c r="N1264" s="58"/>
      <c r="O1264" s="58"/>
      <c r="P1264" s="58"/>
      <c r="Q1264" s="58"/>
      <c r="R1264" s="58"/>
    </row>
    <row r="1265" spans="1:18" x14ac:dyDescent="0.25">
      <c r="A1265" s="58" t="s">
        <v>10</v>
      </c>
      <c r="B1265" s="58">
        <v>257783</v>
      </c>
      <c r="C1265" s="58" t="s">
        <v>2579</v>
      </c>
      <c r="D1265" s="58"/>
      <c r="E1265" s="58" t="s">
        <v>2692</v>
      </c>
      <c r="F1265" s="58"/>
      <c r="G1265" s="58"/>
      <c r="H1265" s="58"/>
      <c r="I1265" s="58"/>
      <c r="J1265" s="58"/>
      <c r="K1265" s="58"/>
      <c r="L1265" s="58"/>
      <c r="M1265" s="58"/>
      <c r="N1265" s="58"/>
      <c r="O1265" s="58"/>
      <c r="P1265" s="58"/>
      <c r="Q1265" s="58"/>
      <c r="R1265" s="58"/>
    </row>
    <row r="1266" spans="1:18" x14ac:dyDescent="0.25">
      <c r="A1266" s="58" t="s">
        <v>10</v>
      </c>
      <c r="B1266" s="58">
        <v>257784</v>
      </c>
      <c r="C1266" s="58" t="s">
        <v>2579</v>
      </c>
      <c r="D1266" s="58"/>
      <c r="E1266" s="58" t="s">
        <v>2692</v>
      </c>
      <c r="F1266" s="58"/>
      <c r="G1266" s="58"/>
      <c r="H1266" s="58"/>
      <c r="I1266" s="58"/>
      <c r="J1266" s="58"/>
      <c r="K1266" s="58"/>
      <c r="L1266" s="58"/>
      <c r="M1266" s="58"/>
      <c r="N1266" s="58"/>
      <c r="O1266" s="58"/>
      <c r="P1266" s="58"/>
      <c r="Q1266" s="58"/>
      <c r="R1266" s="58"/>
    </row>
    <row r="1267" spans="1:18" x14ac:dyDescent="0.25">
      <c r="A1267" s="58" t="s">
        <v>10</v>
      </c>
      <c r="B1267" s="58">
        <v>257785</v>
      </c>
      <c r="C1267" s="58" t="s">
        <v>2579</v>
      </c>
      <c r="D1267" s="58"/>
      <c r="E1267" s="58" t="s">
        <v>2692</v>
      </c>
      <c r="F1267" s="58"/>
      <c r="G1267" s="58"/>
      <c r="H1267" s="58"/>
      <c r="I1267" s="58"/>
      <c r="J1267" s="58"/>
      <c r="K1267" s="58"/>
      <c r="L1267" s="58"/>
      <c r="M1267" s="58"/>
      <c r="N1267" s="58"/>
      <c r="O1267" s="58"/>
      <c r="P1267" s="58"/>
      <c r="Q1267" s="58"/>
      <c r="R1267" s="58"/>
    </row>
    <row r="1268" spans="1:18" x14ac:dyDescent="0.25">
      <c r="A1268" s="58" t="s">
        <v>10</v>
      </c>
      <c r="B1268" s="58">
        <v>257786</v>
      </c>
      <c r="C1268" s="58" t="s">
        <v>2579</v>
      </c>
      <c r="D1268" s="58"/>
      <c r="E1268" s="58" t="s">
        <v>2692</v>
      </c>
      <c r="F1268" s="58"/>
      <c r="G1268" s="58"/>
      <c r="H1268" s="58"/>
      <c r="I1268" s="58"/>
      <c r="J1268" s="58"/>
      <c r="K1268" s="58"/>
      <c r="L1268" s="58"/>
      <c r="M1268" s="58"/>
      <c r="N1268" s="58"/>
      <c r="O1268" s="58"/>
      <c r="P1268" s="58"/>
      <c r="Q1268" s="58"/>
      <c r="R1268" s="58"/>
    </row>
    <row r="1269" spans="1:18" x14ac:dyDescent="0.25">
      <c r="A1269" s="58" t="s">
        <v>10</v>
      </c>
      <c r="B1269" s="58">
        <v>257787</v>
      </c>
      <c r="C1269" s="58" t="s">
        <v>2579</v>
      </c>
      <c r="D1269" s="58"/>
      <c r="E1269" s="58" t="s">
        <v>2692</v>
      </c>
      <c r="F1269" s="58"/>
      <c r="G1269" s="58"/>
      <c r="H1269" s="58"/>
      <c r="I1269" s="58"/>
      <c r="J1269" s="58"/>
      <c r="K1269" s="58"/>
      <c r="L1269" s="58"/>
      <c r="M1269" s="58"/>
      <c r="N1269" s="58"/>
      <c r="O1269" s="58"/>
      <c r="P1269" s="58"/>
      <c r="Q1269" s="58"/>
      <c r="R1269" s="58"/>
    </row>
    <row r="1270" spans="1:18" x14ac:dyDescent="0.25">
      <c r="A1270" s="58" t="s">
        <v>10</v>
      </c>
      <c r="B1270" s="58">
        <v>257788</v>
      </c>
      <c r="C1270" s="58" t="s">
        <v>2579</v>
      </c>
      <c r="D1270" s="58"/>
      <c r="E1270" s="58" t="s">
        <v>2692</v>
      </c>
      <c r="F1270" s="58"/>
      <c r="G1270" s="58"/>
      <c r="H1270" s="58"/>
      <c r="I1270" s="58"/>
      <c r="J1270" s="58"/>
      <c r="K1270" s="58"/>
      <c r="L1270" s="58"/>
      <c r="M1270" s="58"/>
      <c r="N1270" s="58"/>
      <c r="O1270" s="58"/>
      <c r="P1270" s="58"/>
      <c r="Q1270" s="58"/>
      <c r="R1270" s="58"/>
    </row>
    <row r="1271" spans="1:18" x14ac:dyDescent="0.25">
      <c r="A1271" s="58" t="s">
        <v>10</v>
      </c>
      <c r="B1271" s="58">
        <v>257789</v>
      </c>
      <c r="C1271" s="58" t="s">
        <v>2579</v>
      </c>
      <c r="D1271" s="58"/>
      <c r="E1271" s="58" t="s">
        <v>2692</v>
      </c>
      <c r="F1271" s="58"/>
      <c r="G1271" s="58"/>
      <c r="H1271" s="58"/>
      <c r="I1271" s="58"/>
      <c r="J1271" s="58"/>
      <c r="K1271" s="58"/>
      <c r="L1271" s="58"/>
      <c r="M1271" s="58"/>
      <c r="N1271" s="58"/>
      <c r="O1271" s="58"/>
      <c r="P1271" s="58"/>
      <c r="Q1271" s="58"/>
      <c r="R1271" s="58"/>
    </row>
    <row r="1272" spans="1:18" x14ac:dyDescent="0.25">
      <c r="A1272" s="58" t="s">
        <v>10</v>
      </c>
      <c r="B1272" s="58">
        <v>257790</v>
      </c>
      <c r="C1272" s="58" t="s">
        <v>2579</v>
      </c>
      <c r="D1272" s="58"/>
      <c r="E1272" s="58" t="s">
        <v>2692</v>
      </c>
      <c r="F1272" s="58"/>
      <c r="G1272" s="58"/>
      <c r="H1272" s="58"/>
      <c r="I1272" s="58"/>
      <c r="J1272" s="58"/>
      <c r="K1272" s="58"/>
      <c r="L1272" s="58"/>
      <c r="M1272" s="58"/>
      <c r="N1272" s="58"/>
      <c r="O1272" s="58"/>
      <c r="P1272" s="58"/>
      <c r="Q1272" s="58"/>
      <c r="R1272" s="58"/>
    </row>
    <row r="1273" spans="1:18" x14ac:dyDescent="0.25">
      <c r="A1273" s="58" t="s">
        <v>10</v>
      </c>
      <c r="B1273" s="58">
        <v>257791</v>
      </c>
      <c r="C1273" s="58" t="s">
        <v>2579</v>
      </c>
      <c r="D1273" s="58"/>
      <c r="E1273" s="58" t="s">
        <v>2692</v>
      </c>
      <c r="F1273" s="58"/>
      <c r="G1273" s="58"/>
      <c r="H1273" s="58"/>
      <c r="I1273" s="58"/>
      <c r="J1273" s="58"/>
      <c r="K1273" s="58"/>
      <c r="L1273" s="58"/>
      <c r="M1273" s="58"/>
      <c r="N1273" s="58"/>
      <c r="O1273" s="58"/>
      <c r="P1273" s="58"/>
      <c r="Q1273" s="58"/>
      <c r="R1273" s="58"/>
    </row>
    <row r="1274" spans="1:18" x14ac:dyDescent="0.25">
      <c r="A1274" s="58" t="s">
        <v>10</v>
      </c>
      <c r="B1274" s="58">
        <v>257792</v>
      </c>
      <c r="C1274" s="58" t="s">
        <v>2579</v>
      </c>
      <c r="D1274" s="58"/>
      <c r="E1274" s="58" t="s">
        <v>2692</v>
      </c>
      <c r="F1274" s="58"/>
      <c r="G1274" s="58"/>
      <c r="H1274" s="58"/>
      <c r="I1274" s="58"/>
      <c r="J1274" s="58"/>
      <c r="K1274" s="58"/>
      <c r="L1274" s="58"/>
      <c r="M1274" s="58"/>
      <c r="N1274" s="58"/>
      <c r="O1274" s="58"/>
      <c r="P1274" s="58"/>
      <c r="Q1274" s="58"/>
      <c r="R1274" s="58"/>
    </row>
    <row r="1275" spans="1:18" x14ac:dyDescent="0.25">
      <c r="A1275" s="58" t="s">
        <v>10</v>
      </c>
      <c r="B1275" s="58">
        <v>257793</v>
      </c>
      <c r="C1275" s="58" t="s">
        <v>2579</v>
      </c>
      <c r="D1275" s="58"/>
      <c r="E1275" s="58" t="s">
        <v>2692</v>
      </c>
      <c r="F1275" s="58"/>
      <c r="G1275" s="58"/>
      <c r="H1275" s="58"/>
      <c r="I1275" s="58"/>
      <c r="J1275" s="58"/>
      <c r="K1275" s="58"/>
      <c r="L1275" s="58"/>
      <c r="M1275" s="58"/>
      <c r="N1275" s="58"/>
      <c r="O1275" s="58"/>
      <c r="P1275" s="58"/>
      <c r="Q1275" s="58"/>
      <c r="R1275" s="58"/>
    </row>
    <row r="1276" spans="1:18" x14ac:dyDescent="0.25">
      <c r="A1276" s="58" t="s">
        <v>10</v>
      </c>
      <c r="B1276" s="58">
        <v>257794</v>
      </c>
      <c r="C1276" s="58" t="s">
        <v>2579</v>
      </c>
      <c r="D1276" s="58"/>
      <c r="E1276" s="58" t="s">
        <v>2692</v>
      </c>
      <c r="F1276" s="58"/>
      <c r="G1276" s="58"/>
      <c r="H1276" s="58"/>
      <c r="I1276" s="58"/>
      <c r="J1276" s="58"/>
      <c r="K1276" s="58"/>
      <c r="L1276" s="58"/>
      <c r="M1276" s="58"/>
      <c r="N1276" s="58"/>
      <c r="O1276" s="58"/>
      <c r="P1276" s="58"/>
      <c r="Q1276" s="58"/>
      <c r="R1276" s="58"/>
    </row>
    <row r="1277" spans="1:18" x14ac:dyDescent="0.25">
      <c r="A1277" s="58" t="s">
        <v>10</v>
      </c>
      <c r="B1277" s="58">
        <v>257795</v>
      </c>
      <c r="C1277" s="58" t="s">
        <v>2579</v>
      </c>
      <c r="D1277" s="58"/>
      <c r="E1277" s="58" t="s">
        <v>2692</v>
      </c>
      <c r="F1277" s="58"/>
      <c r="G1277" s="58"/>
      <c r="H1277" s="58"/>
      <c r="I1277" s="58"/>
      <c r="J1277" s="58"/>
      <c r="K1277" s="58"/>
      <c r="L1277" s="58"/>
      <c r="M1277" s="58"/>
      <c r="N1277" s="58"/>
      <c r="O1277" s="58"/>
      <c r="P1277" s="58"/>
      <c r="Q1277" s="58"/>
      <c r="R1277" s="58"/>
    </row>
    <row r="1278" spans="1:18" x14ac:dyDescent="0.25">
      <c r="A1278" s="58" t="s">
        <v>10</v>
      </c>
      <c r="B1278" s="58">
        <v>257796</v>
      </c>
      <c r="C1278" s="58" t="s">
        <v>2579</v>
      </c>
      <c r="D1278" s="58"/>
      <c r="E1278" s="58" t="s">
        <v>2692</v>
      </c>
      <c r="F1278" s="58"/>
      <c r="G1278" s="58"/>
      <c r="H1278" s="58"/>
      <c r="I1278" s="58"/>
      <c r="J1278" s="58"/>
      <c r="K1278" s="58"/>
      <c r="L1278" s="58"/>
      <c r="M1278" s="58"/>
      <c r="N1278" s="58"/>
      <c r="O1278" s="58"/>
      <c r="P1278" s="58"/>
      <c r="Q1278" s="58"/>
      <c r="R1278" s="58"/>
    </row>
    <row r="1279" spans="1:18" x14ac:dyDescent="0.25">
      <c r="A1279" s="58" t="s">
        <v>10</v>
      </c>
      <c r="B1279" s="58">
        <v>257797</v>
      </c>
      <c r="C1279" s="58" t="s">
        <v>2579</v>
      </c>
      <c r="D1279" s="58"/>
      <c r="E1279" s="58" t="s">
        <v>2692</v>
      </c>
      <c r="F1279" s="58"/>
      <c r="G1279" s="58"/>
      <c r="H1279" s="58"/>
      <c r="I1279" s="58"/>
      <c r="J1279" s="58"/>
      <c r="K1279" s="58"/>
      <c r="L1279" s="58"/>
      <c r="M1279" s="58"/>
      <c r="N1279" s="58"/>
      <c r="O1279" s="58"/>
      <c r="P1279" s="58"/>
      <c r="Q1279" s="58"/>
      <c r="R1279" s="58"/>
    </row>
    <row r="1280" spans="1:18" x14ac:dyDescent="0.25">
      <c r="A1280" s="58" t="s">
        <v>10</v>
      </c>
      <c r="B1280" s="58">
        <v>257798</v>
      </c>
      <c r="C1280" s="58" t="s">
        <v>2579</v>
      </c>
      <c r="D1280" s="58"/>
      <c r="E1280" s="58" t="s">
        <v>2692</v>
      </c>
      <c r="F1280" s="58"/>
      <c r="G1280" s="58"/>
      <c r="H1280" s="58"/>
      <c r="I1280" s="58"/>
      <c r="J1280" s="58"/>
      <c r="K1280" s="58"/>
      <c r="L1280" s="58"/>
      <c r="M1280" s="58"/>
      <c r="N1280" s="58"/>
      <c r="O1280" s="58"/>
      <c r="P1280" s="58"/>
      <c r="Q1280" s="58"/>
      <c r="R1280" s="58"/>
    </row>
    <row r="1281" spans="1:18" x14ac:dyDescent="0.25">
      <c r="A1281" s="58" t="s">
        <v>10</v>
      </c>
      <c r="B1281" s="58">
        <v>257799</v>
      </c>
      <c r="C1281" s="58" t="s">
        <v>2579</v>
      </c>
      <c r="D1281" s="58"/>
      <c r="E1281" s="58" t="s">
        <v>2692</v>
      </c>
      <c r="F1281" s="58"/>
      <c r="G1281" s="58"/>
      <c r="H1281" s="58"/>
      <c r="I1281" s="58"/>
      <c r="J1281" s="58"/>
      <c r="K1281" s="58"/>
      <c r="L1281" s="58"/>
      <c r="M1281" s="58"/>
      <c r="N1281" s="58"/>
      <c r="O1281" s="58"/>
      <c r="P1281" s="58"/>
      <c r="Q1281" s="58"/>
      <c r="R1281" s="58"/>
    </row>
    <row r="1282" spans="1:18" x14ac:dyDescent="0.25">
      <c r="A1282" s="58" t="s">
        <v>10</v>
      </c>
      <c r="B1282" s="58">
        <v>257800</v>
      </c>
      <c r="C1282" s="58" t="s">
        <v>2579</v>
      </c>
      <c r="D1282" s="58"/>
      <c r="E1282" s="58" t="s">
        <v>2692</v>
      </c>
      <c r="F1282" s="58"/>
      <c r="G1282" s="58"/>
      <c r="H1282" s="58"/>
      <c r="I1282" s="58"/>
      <c r="J1282" s="58"/>
      <c r="K1282" s="58"/>
      <c r="L1282" s="58"/>
      <c r="M1282" s="58"/>
      <c r="N1282" s="58"/>
      <c r="O1282" s="58"/>
      <c r="P1282" s="58"/>
      <c r="Q1282" s="58"/>
      <c r="R1282" s="58"/>
    </row>
    <row r="1283" spans="1:18" x14ac:dyDescent="0.25">
      <c r="A1283" s="58" t="s">
        <v>10</v>
      </c>
      <c r="B1283" s="58">
        <v>257801</v>
      </c>
      <c r="C1283" s="58" t="s">
        <v>2579</v>
      </c>
      <c r="D1283" s="58"/>
      <c r="E1283" s="58" t="s">
        <v>2692</v>
      </c>
      <c r="F1283" s="58"/>
      <c r="G1283" s="58"/>
      <c r="H1283" s="58"/>
      <c r="I1283" s="58"/>
      <c r="J1283" s="58"/>
      <c r="K1283" s="58"/>
      <c r="L1283" s="58"/>
      <c r="M1283" s="58"/>
      <c r="N1283" s="58"/>
      <c r="O1283" s="58"/>
      <c r="P1283" s="58"/>
      <c r="Q1283" s="58"/>
      <c r="R1283" s="58"/>
    </row>
    <row r="1284" spans="1:18" x14ac:dyDescent="0.25">
      <c r="A1284" s="58" t="s">
        <v>10</v>
      </c>
      <c r="B1284" s="58">
        <v>257802</v>
      </c>
      <c r="C1284" s="58" t="s">
        <v>2579</v>
      </c>
      <c r="D1284" s="58"/>
      <c r="E1284" s="58" t="s">
        <v>2692</v>
      </c>
      <c r="F1284" s="58"/>
      <c r="G1284" s="58"/>
      <c r="H1284" s="58"/>
      <c r="I1284" s="58"/>
      <c r="J1284" s="58"/>
      <c r="K1284" s="58"/>
      <c r="L1284" s="58"/>
      <c r="M1284" s="58"/>
      <c r="N1284" s="58"/>
      <c r="O1284" s="58"/>
      <c r="P1284" s="58"/>
      <c r="Q1284" s="58"/>
      <c r="R1284" s="58"/>
    </row>
    <row r="1285" spans="1:18" x14ac:dyDescent="0.25">
      <c r="A1285" s="58" t="s">
        <v>10</v>
      </c>
      <c r="B1285" s="58">
        <v>257803</v>
      </c>
      <c r="C1285" s="58" t="s">
        <v>2579</v>
      </c>
      <c r="D1285" s="58"/>
      <c r="E1285" s="58" t="s">
        <v>2692</v>
      </c>
      <c r="F1285" s="58"/>
      <c r="G1285" s="58"/>
      <c r="H1285" s="58"/>
      <c r="I1285" s="58"/>
      <c r="J1285" s="58"/>
      <c r="K1285" s="58"/>
      <c r="L1285" s="58"/>
      <c r="M1285" s="58"/>
      <c r="N1285" s="58"/>
      <c r="O1285" s="58"/>
      <c r="P1285" s="58"/>
      <c r="Q1285" s="58"/>
      <c r="R1285" s="58"/>
    </row>
    <row r="1286" spans="1:18" x14ac:dyDescent="0.25">
      <c r="A1286" s="58" t="s">
        <v>10</v>
      </c>
      <c r="B1286" s="58">
        <v>257804</v>
      </c>
      <c r="C1286" s="58" t="s">
        <v>2579</v>
      </c>
      <c r="D1286" s="58"/>
      <c r="E1286" s="58" t="s">
        <v>2692</v>
      </c>
      <c r="F1286" s="58"/>
      <c r="G1286" s="58"/>
      <c r="H1286" s="58"/>
      <c r="I1286" s="58"/>
      <c r="J1286" s="58"/>
      <c r="K1286" s="58"/>
      <c r="L1286" s="58"/>
      <c r="M1286" s="58"/>
      <c r="N1286" s="58"/>
      <c r="O1286" s="58"/>
      <c r="P1286" s="58"/>
      <c r="Q1286" s="58"/>
      <c r="R1286" s="58"/>
    </row>
    <row r="1287" spans="1:18" x14ac:dyDescent="0.25">
      <c r="A1287" s="58" t="s">
        <v>10</v>
      </c>
      <c r="B1287" s="58">
        <v>257805</v>
      </c>
      <c r="C1287" s="58" t="s">
        <v>2579</v>
      </c>
      <c r="D1287" s="58"/>
      <c r="E1287" s="58" t="s">
        <v>2692</v>
      </c>
      <c r="F1287" s="58"/>
      <c r="G1287" s="58"/>
      <c r="H1287" s="58"/>
      <c r="I1287" s="58"/>
      <c r="J1287" s="58"/>
      <c r="K1287" s="58"/>
      <c r="L1287" s="58"/>
      <c r="M1287" s="58"/>
      <c r="N1287" s="58"/>
      <c r="O1287" s="58"/>
      <c r="P1287" s="58"/>
      <c r="Q1287" s="58"/>
      <c r="R1287" s="58"/>
    </row>
    <row r="1288" spans="1:18" x14ac:dyDescent="0.25">
      <c r="A1288" s="58" t="s">
        <v>10</v>
      </c>
      <c r="B1288" s="58">
        <v>257806</v>
      </c>
      <c r="C1288" s="58" t="s">
        <v>2579</v>
      </c>
      <c r="D1288" s="58"/>
      <c r="E1288" s="58" t="s">
        <v>2692</v>
      </c>
      <c r="F1288" s="58"/>
      <c r="G1288" s="58"/>
      <c r="H1288" s="58"/>
      <c r="I1288" s="58"/>
      <c r="J1288" s="58"/>
      <c r="K1288" s="58"/>
      <c r="L1288" s="58"/>
      <c r="M1288" s="58"/>
      <c r="N1288" s="58"/>
      <c r="O1288" s="58"/>
      <c r="P1288" s="58"/>
      <c r="Q1288" s="58"/>
      <c r="R1288" s="58"/>
    </row>
    <row r="1289" spans="1:18" x14ac:dyDescent="0.25">
      <c r="A1289" s="58" t="s">
        <v>10</v>
      </c>
      <c r="B1289" s="58">
        <v>257807</v>
      </c>
      <c r="C1289" s="58" t="s">
        <v>2579</v>
      </c>
      <c r="D1289" s="58"/>
      <c r="E1289" s="58" t="s">
        <v>2692</v>
      </c>
      <c r="F1289" s="58"/>
      <c r="G1289" s="58"/>
      <c r="H1289" s="58"/>
      <c r="I1289" s="58"/>
      <c r="J1289" s="58"/>
      <c r="K1289" s="58"/>
      <c r="L1289" s="58"/>
      <c r="M1289" s="58"/>
      <c r="N1289" s="58"/>
      <c r="O1289" s="58"/>
      <c r="P1289" s="58"/>
      <c r="Q1289" s="58"/>
      <c r="R1289" s="58"/>
    </row>
    <row r="1290" spans="1:18" x14ac:dyDescent="0.25">
      <c r="A1290" s="58" t="s">
        <v>10</v>
      </c>
      <c r="B1290" s="58">
        <v>257808</v>
      </c>
      <c r="C1290" s="58" t="s">
        <v>2579</v>
      </c>
      <c r="D1290" s="58"/>
      <c r="E1290" s="58" t="s">
        <v>2692</v>
      </c>
      <c r="F1290" s="58"/>
      <c r="G1290" s="58"/>
      <c r="H1290" s="58"/>
      <c r="I1290" s="58"/>
      <c r="J1290" s="58"/>
      <c r="K1290" s="58"/>
      <c r="L1290" s="58"/>
      <c r="M1290" s="58"/>
      <c r="N1290" s="58"/>
      <c r="O1290" s="58"/>
      <c r="P1290" s="58"/>
      <c r="Q1290" s="58"/>
      <c r="R1290" s="58"/>
    </row>
    <row r="1291" spans="1:18" x14ac:dyDescent="0.25">
      <c r="A1291" s="58" t="s">
        <v>10</v>
      </c>
      <c r="B1291" s="58">
        <v>257809</v>
      </c>
      <c r="C1291" s="58" t="s">
        <v>2579</v>
      </c>
      <c r="D1291" s="58"/>
      <c r="E1291" s="58" t="s">
        <v>2692</v>
      </c>
      <c r="F1291" s="58"/>
      <c r="G1291" s="58"/>
      <c r="H1291" s="58"/>
      <c r="I1291" s="58"/>
      <c r="J1291" s="58"/>
      <c r="K1291" s="58"/>
      <c r="L1291" s="58"/>
      <c r="M1291" s="58"/>
      <c r="N1291" s="58"/>
      <c r="O1291" s="58"/>
      <c r="P1291" s="58"/>
      <c r="Q1291" s="58"/>
      <c r="R1291" s="58"/>
    </row>
    <row r="1292" spans="1:18" x14ac:dyDescent="0.25">
      <c r="A1292" s="58" t="s">
        <v>10</v>
      </c>
      <c r="B1292" s="58">
        <v>257810</v>
      </c>
      <c r="C1292" s="58" t="s">
        <v>2579</v>
      </c>
      <c r="D1292" s="58"/>
      <c r="E1292" s="58" t="s">
        <v>2692</v>
      </c>
      <c r="F1292" s="58"/>
      <c r="G1292" s="58"/>
      <c r="H1292" s="58"/>
      <c r="I1292" s="58"/>
      <c r="J1292" s="58"/>
      <c r="K1292" s="58"/>
      <c r="L1292" s="58"/>
      <c r="M1292" s="58"/>
      <c r="N1292" s="58"/>
      <c r="O1292" s="58"/>
      <c r="P1292" s="58"/>
      <c r="Q1292" s="58"/>
      <c r="R1292" s="58"/>
    </row>
    <row r="1293" spans="1:18" x14ac:dyDescent="0.25">
      <c r="A1293" s="58" t="s">
        <v>10</v>
      </c>
      <c r="B1293" s="58">
        <v>257811</v>
      </c>
      <c r="C1293" s="58" t="s">
        <v>2579</v>
      </c>
      <c r="D1293" s="58"/>
      <c r="E1293" s="58" t="s">
        <v>2692</v>
      </c>
      <c r="F1293" s="58"/>
      <c r="G1293" s="58"/>
      <c r="H1293" s="58"/>
      <c r="I1293" s="58"/>
      <c r="J1293" s="58"/>
      <c r="K1293" s="58"/>
      <c r="L1293" s="58"/>
      <c r="M1293" s="58"/>
      <c r="N1293" s="58"/>
      <c r="O1293" s="58"/>
      <c r="P1293" s="58"/>
      <c r="Q1293" s="58"/>
      <c r="R1293" s="58"/>
    </row>
    <row r="1294" spans="1:18" x14ac:dyDescent="0.25">
      <c r="A1294" s="58" t="s">
        <v>10</v>
      </c>
      <c r="B1294" s="58">
        <v>257812</v>
      </c>
      <c r="C1294" s="58" t="s">
        <v>2579</v>
      </c>
      <c r="D1294" s="58"/>
      <c r="E1294" s="58" t="s">
        <v>2692</v>
      </c>
      <c r="F1294" s="58"/>
      <c r="G1294" s="58"/>
      <c r="H1294" s="58"/>
      <c r="I1294" s="58"/>
      <c r="J1294" s="58"/>
      <c r="K1294" s="58"/>
      <c r="L1294" s="58"/>
      <c r="M1294" s="58"/>
      <c r="N1294" s="58"/>
      <c r="O1294" s="58"/>
      <c r="P1294" s="58"/>
      <c r="Q1294" s="58"/>
      <c r="R1294" s="58"/>
    </row>
    <row r="1295" spans="1:18" x14ac:dyDescent="0.25">
      <c r="A1295" s="58" t="s">
        <v>10</v>
      </c>
      <c r="B1295" s="58">
        <v>257813</v>
      </c>
      <c r="C1295" s="58" t="s">
        <v>2579</v>
      </c>
      <c r="D1295" s="58"/>
      <c r="E1295" s="58" t="s">
        <v>2692</v>
      </c>
      <c r="F1295" s="58"/>
      <c r="G1295" s="58"/>
      <c r="H1295" s="58"/>
      <c r="I1295" s="58"/>
      <c r="J1295" s="58"/>
      <c r="K1295" s="58"/>
      <c r="L1295" s="58"/>
      <c r="M1295" s="58"/>
      <c r="N1295" s="58"/>
      <c r="O1295" s="58"/>
      <c r="P1295" s="58"/>
      <c r="Q1295" s="58"/>
      <c r="R1295" s="58"/>
    </row>
    <row r="1296" spans="1:18" x14ac:dyDescent="0.25">
      <c r="A1296" s="58" t="s">
        <v>10</v>
      </c>
      <c r="B1296" s="58">
        <v>257814</v>
      </c>
      <c r="C1296" s="58" t="s">
        <v>2579</v>
      </c>
      <c r="D1296" s="58"/>
      <c r="E1296" s="58" t="s">
        <v>2692</v>
      </c>
      <c r="F1296" s="58"/>
      <c r="G1296" s="58"/>
      <c r="H1296" s="58"/>
      <c r="I1296" s="58"/>
      <c r="J1296" s="58"/>
      <c r="K1296" s="58"/>
      <c r="L1296" s="58"/>
      <c r="M1296" s="58"/>
      <c r="N1296" s="58"/>
      <c r="O1296" s="58"/>
      <c r="P1296" s="58"/>
      <c r="Q1296" s="58"/>
      <c r="R1296" s="58"/>
    </row>
    <row r="1297" spans="1:18" x14ac:dyDescent="0.25">
      <c r="A1297" s="58" t="s">
        <v>10</v>
      </c>
      <c r="B1297" s="58">
        <v>257815</v>
      </c>
      <c r="C1297" s="58" t="s">
        <v>2579</v>
      </c>
      <c r="D1297" s="58"/>
      <c r="E1297" s="58" t="s">
        <v>2692</v>
      </c>
      <c r="F1297" s="58"/>
      <c r="G1297" s="58"/>
      <c r="H1297" s="58"/>
      <c r="I1297" s="58"/>
      <c r="J1297" s="58"/>
      <c r="K1297" s="58"/>
      <c r="L1297" s="58"/>
      <c r="M1297" s="58"/>
      <c r="N1297" s="58"/>
      <c r="O1297" s="58"/>
      <c r="P1297" s="58"/>
      <c r="Q1297" s="58"/>
      <c r="R1297" s="58"/>
    </row>
    <row r="1298" spans="1:18" x14ac:dyDescent="0.25">
      <c r="A1298" s="58" t="s">
        <v>10</v>
      </c>
      <c r="B1298" s="58">
        <v>257816</v>
      </c>
      <c r="C1298" s="58" t="s">
        <v>2579</v>
      </c>
      <c r="D1298" s="58"/>
      <c r="E1298" s="58" t="s">
        <v>2692</v>
      </c>
      <c r="F1298" s="58"/>
      <c r="G1298" s="58"/>
      <c r="H1298" s="58"/>
      <c r="I1298" s="58"/>
      <c r="J1298" s="58"/>
      <c r="K1298" s="58"/>
      <c r="L1298" s="58"/>
      <c r="M1298" s="58"/>
      <c r="N1298" s="58"/>
      <c r="O1298" s="58"/>
      <c r="P1298" s="58"/>
      <c r="Q1298" s="58"/>
      <c r="R1298" s="58"/>
    </row>
    <row r="1299" spans="1:18" x14ac:dyDescent="0.25">
      <c r="A1299" s="58" t="s">
        <v>10</v>
      </c>
      <c r="B1299" s="58">
        <v>257817</v>
      </c>
      <c r="C1299" s="58" t="s">
        <v>2579</v>
      </c>
      <c r="D1299" s="58"/>
      <c r="E1299" s="58" t="s">
        <v>2692</v>
      </c>
      <c r="F1299" s="58"/>
      <c r="G1299" s="58"/>
      <c r="H1299" s="58"/>
      <c r="I1299" s="58"/>
      <c r="J1299" s="58"/>
      <c r="K1299" s="58"/>
      <c r="L1299" s="58"/>
      <c r="M1299" s="58"/>
      <c r="N1299" s="58"/>
      <c r="O1299" s="58"/>
      <c r="P1299" s="58"/>
      <c r="Q1299" s="58"/>
      <c r="R1299" s="58"/>
    </row>
    <row r="1300" spans="1:18" x14ac:dyDescent="0.25">
      <c r="A1300" s="58" t="s">
        <v>10</v>
      </c>
      <c r="B1300" s="58">
        <v>257818</v>
      </c>
      <c r="C1300" s="58" t="s">
        <v>2579</v>
      </c>
      <c r="D1300" s="58"/>
      <c r="E1300" s="58" t="s">
        <v>2692</v>
      </c>
      <c r="F1300" s="58"/>
      <c r="G1300" s="58"/>
      <c r="H1300" s="58"/>
      <c r="I1300" s="58"/>
      <c r="J1300" s="58"/>
      <c r="K1300" s="58"/>
      <c r="L1300" s="58"/>
      <c r="M1300" s="58"/>
      <c r="N1300" s="58"/>
      <c r="O1300" s="58"/>
      <c r="P1300" s="58"/>
      <c r="Q1300" s="58"/>
      <c r="R1300" s="58"/>
    </row>
    <row r="1301" spans="1:18" x14ac:dyDescent="0.25">
      <c r="A1301" s="58" t="s">
        <v>10</v>
      </c>
      <c r="B1301" s="58">
        <v>257819</v>
      </c>
      <c r="C1301" s="58" t="s">
        <v>2579</v>
      </c>
      <c r="D1301" s="58"/>
      <c r="E1301" s="58" t="s">
        <v>2692</v>
      </c>
      <c r="F1301" s="58"/>
      <c r="G1301" s="58"/>
      <c r="H1301" s="58"/>
      <c r="I1301" s="58"/>
      <c r="J1301" s="58"/>
      <c r="K1301" s="58"/>
      <c r="L1301" s="58"/>
      <c r="M1301" s="58"/>
      <c r="N1301" s="58"/>
      <c r="O1301" s="58"/>
      <c r="P1301" s="58"/>
      <c r="Q1301" s="58"/>
      <c r="R1301" s="58"/>
    </row>
    <row r="1302" spans="1:18" x14ac:dyDescent="0.25">
      <c r="A1302" s="58" t="s">
        <v>10</v>
      </c>
      <c r="B1302" s="58">
        <v>257820</v>
      </c>
      <c r="C1302" s="58" t="s">
        <v>2579</v>
      </c>
      <c r="D1302" s="58"/>
      <c r="E1302" s="58" t="s">
        <v>2692</v>
      </c>
      <c r="F1302" s="58"/>
      <c r="G1302" s="58"/>
      <c r="H1302" s="58"/>
      <c r="I1302" s="58"/>
      <c r="J1302" s="58"/>
      <c r="K1302" s="58"/>
      <c r="L1302" s="58"/>
      <c r="M1302" s="58"/>
      <c r="N1302" s="58"/>
      <c r="O1302" s="58"/>
      <c r="P1302" s="58"/>
      <c r="Q1302" s="58"/>
      <c r="R1302" s="58"/>
    </row>
    <row r="1303" spans="1:18" x14ac:dyDescent="0.25">
      <c r="A1303" s="58" t="s">
        <v>10</v>
      </c>
      <c r="B1303" s="58">
        <v>257821</v>
      </c>
      <c r="C1303" s="58" t="s">
        <v>2579</v>
      </c>
      <c r="D1303" s="58"/>
      <c r="E1303" s="58" t="s">
        <v>2692</v>
      </c>
      <c r="F1303" s="58"/>
      <c r="G1303" s="58"/>
      <c r="H1303" s="58"/>
      <c r="I1303" s="58"/>
      <c r="J1303" s="58"/>
      <c r="K1303" s="58"/>
      <c r="L1303" s="58"/>
      <c r="M1303" s="58"/>
      <c r="N1303" s="58"/>
      <c r="O1303" s="58"/>
      <c r="P1303" s="58"/>
      <c r="Q1303" s="58"/>
      <c r="R1303" s="58"/>
    </row>
    <row r="1304" spans="1:18" x14ac:dyDescent="0.25">
      <c r="A1304" s="58" t="s">
        <v>10</v>
      </c>
      <c r="B1304" s="58">
        <v>257822</v>
      </c>
      <c r="C1304" s="58" t="s">
        <v>2579</v>
      </c>
      <c r="D1304" s="58"/>
      <c r="E1304" s="58" t="s">
        <v>2692</v>
      </c>
      <c r="F1304" s="58"/>
      <c r="G1304" s="58"/>
      <c r="H1304" s="58"/>
      <c r="I1304" s="58"/>
      <c r="J1304" s="58"/>
      <c r="K1304" s="58"/>
      <c r="L1304" s="58"/>
      <c r="M1304" s="58"/>
      <c r="N1304" s="58"/>
      <c r="O1304" s="58"/>
      <c r="P1304" s="58"/>
      <c r="Q1304" s="58"/>
      <c r="R1304" s="58"/>
    </row>
    <row r="1305" spans="1:18" x14ac:dyDescent="0.25">
      <c r="A1305" s="58" t="s">
        <v>10</v>
      </c>
      <c r="B1305" s="58">
        <v>257823</v>
      </c>
      <c r="C1305" s="58" t="s">
        <v>2579</v>
      </c>
      <c r="D1305" s="58"/>
      <c r="E1305" s="58" t="s">
        <v>2692</v>
      </c>
      <c r="F1305" s="58"/>
      <c r="G1305" s="58"/>
      <c r="H1305" s="58"/>
      <c r="I1305" s="58"/>
      <c r="J1305" s="58"/>
      <c r="K1305" s="58"/>
      <c r="L1305" s="58"/>
      <c r="M1305" s="58"/>
      <c r="N1305" s="58"/>
      <c r="O1305" s="58"/>
      <c r="P1305" s="58"/>
      <c r="Q1305" s="58"/>
      <c r="R1305" s="58"/>
    </row>
    <row r="1306" spans="1:18" x14ac:dyDescent="0.25">
      <c r="A1306" s="58" t="s">
        <v>10</v>
      </c>
      <c r="B1306" s="58">
        <v>257824</v>
      </c>
      <c r="C1306" s="58" t="s">
        <v>2579</v>
      </c>
      <c r="D1306" s="58"/>
      <c r="E1306" s="58" t="s">
        <v>2692</v>
      </c>
      <c r="F1306" s="58"/>
      <c r="G1306" s="58"/>
      <c r="H1306" s="58"/>
      <c r="I1306" s="58"/>
      <c r="J1306" s="58"/>
      <c r="K1306" s="58"/>
      <c r="L1306" s="58"/>
      <c r="M1306" s="58"/>
      <c r="N1306" s="58"/>
      <c r="O1306" s="58"/>
      <c r="P1306" s="58"/>
      <c r="Q1306" s="58"/>
      <c r="R1306" s="58"/>
    </row>
    <row r="1307" spans="1:18" x14ac:dyDescent="0.25">
      <c r="A1307" s="58" t="s">
        <v>10</v>
      </c>
      <c r="B1307" s="58">
        <v>138163</v>
      </c>
      <c r="C1307" s="58" t="s">
        <v>2579</v>
      </c>
      <c r="D1307" s="58"/>
      <c r="E1307" s="58" t="s">
        <v>2692</v>
      </c>
      <c r="F1307" s="58"/>
      <c r="G1307" s="58"/>
      <c r="H1307" s="58"/>
      <c r="I1307" s="58"/>
      <c r="J1307" s="58"/>
      <c r="K1307" s="58"/>
      <c r="L1307" s="58"/>
      <c r="M1307" s="58"/>
      <c r="N1307" s="58"/>
      <c r="O1307" s="58"/>
      <c r="P1307" s="58"/>
      <c r="Q1307" s="58"/>
      <c r="R1307" s="58"/>
    </row>
    <row r="1308" spans="1:18" x14ac:dyDescent="0.25">
      <c r="A1308" s="58" t="s">
        <v>10</v>
      </c>
      <c r="B1308" s="58">
        <v>257825</v>
      </c>
      <c r="C1308" s="58" t="s">
        <v>2579</v>
      </c>
      <c r="D1308" s="58"/>
      <c r="E1308" s="58" t="s">
        <v>2692</v>
      </c>
      <c r="F1308" s="58"/>
      <c r="G1308" s="58"/>
      <c r="H1308" s="58"/>
      <c r="I1308" s="58"/>
      <c r="J1308" s="58"/>
      <c r="K1308" s="58"/>
      <c r="L1308" s="58"/>
      <c r="M1308" s="58"/>
      <c r="N1308" s="58"/>
      <c r="O1308" s="58"/>
      <c r="P1308" s="58"/>
      <c r="Q1308" s="58"/>
      <c r="R1308" s="58"/>
    </row>
    <row r="1309" spans="1:18" x14ac:dyDescent="0.25">
      <c r="A1309" s="58" t="s">
        <v>10</v>
      </c>
      <c r="B1309" s="58">
        <v>331207</v>
      </c>
      <c r="C1309" s="58" t="s">
        <v>2579</v>
      </c>
      <c r="D1309" s="58"/>
      <c r="E1309" s="58" t="s">
        <v>2692</v>
      </c>
      <c r="F1309" s="58"/>
      <c r="G1309" s="58"/>
      <c r="H1309" s="58"/>
      <c r="I1309" s="58"/>
      <c r="J1309" s="58"/>
      <c r="K1309" s="58"/>
      <c r="L1309" s="58"/>
      <c r="M1309" s="58"/>
      <c r="N1309" s="58"/>
      <c r="O1309" s="58"/>
      <c r="P1309" s="58"/>
      <c r="Q1309" s="58"/>
      <c r="R1309" s="58"/>
    </row>
    <row r="1310" spans="1:18" x14ac:dyDescent="0.25">
      <c r="A1310" s="58" t="s">
        <v>10</v>
      </c>
      <c r="B1310" s="58">
        <v>257826</v>
      </c>
      <c r="C1310" s="58" t="s">
        <v>2579</v>
      </c>
      <c r="D1310" s="58"/>
      <c r="E1310" s="58" t="s">
        <v>2692</v>
      </c>
      <c r="F1310" s="58"/>
      <c r="G1310" s="58"/>
      <c r="H1310" s="58"/>
      <c r="I1310" s="58"/>
      <c r="J1310" s="58"/>
      <c r="K1310" s="58"/>
      <c r="L1310" s="58"/>
      <c r="M1310" s="58"/>
      <c r="N1310" s="58"/>
      <c r="O1310" s="58"/>
      <c r="P1310" s="58"/>
      <c r="Q1310" s="58"/>
      <c r="R1310" s="58"/>
    </row>
    <row r="1311" spans="1:18" x14ac:dyDescent="0.25">
      <c r="A1311" s="58" t="s">
        <v>10</v>
      </c>
      <c r="B1311" s="58">
        <v>257827</v>
      </c>
      <c r="C1311" s="58" t="s">
        <v>2579</v>
      </c>
      <c r="D1311" s="58"/>
      <c r="E1311" s="58" t="s">
        <v>2692</v>
      </c>
      <c r="F1311" s="58"/>
      <c r="G1311" s="58"/>
      <c r="H1311" s="58"/>
      <c r="I1311" s="58"/>
      <c r="J1311" s="58"/>
      <c r="K1311" s="58"/>
      <c r="L1311" s="58"/>
      <c r="M1311" s="58"/>
      <c r="N1311" s="58"/>
      <c r="O1311" s="58"/>
      <c r="P1311" s="58"/>
      <c r="Q1311" s="58"/>
      <c r="R1311" s="58"/>
    </row>
    <row r="1312" spans="1:18" x14ac:dyDescent="0.25">
      <c r="A1312" s="58" t="s">
        <v>10</v>
      </c>
      <c r="B1312" s="58">
        <v>257828</v>
      </c>
      <c r="C1312" s="58" t="s">
        <v>2579</v>
      </c>
      <c r="D1312" s="58"/>
      <c r="E1312" s="58" t="s">
        <v>2692</v>
      </c>
      <c r="F1312" s="58"/>
      <c r="G1312" s="58"/>
      <c r="H1312" s="58"/>
      <c r="I1312" s="58"/>
      <c r="J1312" s="58"/>
      <c r="K1312" s="58"/>
      <c r="L1312" s="58"/>
      <c r="M1312" s="58"/>
      <c r="N1312" s="58"/>
      <c r="O1312" s="58"/>
      <c r="P1312" s="58"/>
      <c r="Q1312" s="58"/>
      <c r="R1312" s="58"/>
    </row>
    <row r="1313" spans="1:18" x14ac:dyDescent="0.25">
      <c r="A1313" s="58" t="s">
        <v>10</v>
      </c>
      <c r="B1313" s="58">
        <v>257829</v>
      </c>
      <c r="C1313" s="58" t="s">
        <v>2579</v>
      </c>
      <c r="D1313" s="58"/>
      <c r="E1313" s="58" t="s">
        <v>2692</v>
      </c>
      <c r="F1313" s="58"/>
      <c r="G1313" s="58"/>
      <c r="H1313" s="58"/>
      <c r="I1313" s="58"/>
      <c r="J1313" s="58"/>
      <c r="K1313" s="58"/>
      <c r="L1313" s="58"/>
      <c r="M1313" s="58"/>
      <c r="N1313" s="58"/>
      <c r="O1313" s="58"/>
      <c r="P1313" s="58"/>
      <c r="Q1313" s="58"/>
      <c r="R1313" s="58"/>
    </row>
    <row r="1314" spans="1:18" x14ac:dyDescent="0.25">
      <c r="A1314" s="58" t="s">
        <v>10</v>
      </c>
      <c r="B1314" s="58">
        <v>257830</v>
      </c>
      <c r="C1314" s="58" t="s">
        <v>2579</v>
      </c>
      <c r="D1314" s="58"/>
      <c r="E1314" s="58" t="s">
        <v>2692</v>
      </c>
      <c r="F1314" s="58"/>
      <c r="G1314" s="58"/>
      <c r="H1314" s="58"/>
      <c r="I1314" s="58"/>
      <c r="J1314" s="58"/>
      <c r="K1314" s="58"/>
      <c r="L1314" s="58"/>
      <c r="M1314" s="58"/>
      <c r="N1314" s="58"/>
      <c r="O1314" s="58"/>
      <c r="P1314" s="58"/>
      <c r="Q1314" s="58"/>
      <c r="R1314" s="58"/>
    </row>
    <row r="1315" spans="1:18" x14ac:dyDescent="0.25">
      <c r="A1315" s="58" t="s">
        <v>10</v>
      </c>
      <c r="B1315" s="58">
        <v>257831</v>
      </c>
      <c r="C1315" s="58" t="s">
        <v>2579</v>
      </c>
      <c r="D1315" s="58"/>
      <c r="E1315" s="58" t="s">
        <v>2692</v>
      </c>
      <c r="F1315" s="58"/>
      <c r="G1315" s="58"/>
      <c r="H1315" s="58"/>
      <c r="I1315" s="58"/>
      <c r="J1315" s="58"/>
      <c r="K1315" s="58"/>
      <c r="L1315" s="58"/>
      <c r="M1315" s="58"/>
      <c r="N1315" s="58"/>
      <c r="O1315" s="58"/>
      <c r="P1315" s="58"/>
      <c r="Q1315" s="58"/>
      <c r="R1315" s="58"/>
    </row>
    <row r="1316" spans="1:18" x14ac:dyDescent="0.25">
      <c r="A1316" s="58" t="s">
        <v>10</v>
      </c>
      <c r="B1316" s="58">
        <v>257832</v>
      </c>
      <c r="C1316" s="58" t="s">
        <v>2579</v>
      </c>
      <c r="D1316" s="58"/>
      <c r="E1316" s="58" t="s">
        <v>2692</v>
      </c>
      <c r="F1316" s="58"/>
      <c r="G1316" s="58"/>
      <c r="H1316" s="58"/>
      <c r="I1316" s="58"/>
      <c r="J1316" s="58"/>
      <c r="K1316" s="58"/>
      <c r="L1316" s="58"/>
      <c r="M1316" s="58"/>
      <c r="N1316" s="58"/>
      <c r="O1316" s="58"/>
      <c r="P1316" s="58"/>
      <c r="Q1316" s="58"/>
      <c r="R1316" s="58"/>
    </row>
    <row r="1317" spans="1:18" x14ac:dyDescent="0.25">
      <c r="A1317" s="58" t="s">
        <v>10</v>
      </c>
      <c r="B1317" s="58">
        <v>257833</v>
      </c>
      <c r="C1317" s="58" t="s">
        <v>2579</v>
      </c>
      <c r="D1317" s="58"/>
      <c r="E1317" s="58" t="s">
        <v>2692</v>
      </c>
      <c r="F1317" s="58"/>
      <c r="G1317" s="58"/>
      <c r="H1317" s="58"/>
      <c r="I1317" s="58"/>
      <c r="J1317" s="58"/>
      <c r="K1317" s="58"/>
      <c r="L1317" s="58"/>
      <c r="M1317" s="58"/>
      <c r="N1317" s="58"/>
      <c r="O1317" s="58"/>
      <c r="P1317" s="58"/>
      <c r="Q1317" s="58"/>
      <c r="R1317" s="58"/>
    </row>
    <row r="1318" spans="1:18" x14ac:dyDescent="0.25">
      <c r="A1318" s="58" t="s">
        <v>10</v>
      </c>
      <c r="B1318" s="58">
        <v>257834</v>
      </c>
      <c r="C1318" s="58" t="s">
        <v>2579</v>
      </c>
      <c r="D1318" s="58"/>
      <c r="E1318" s="58" t="s">
        <v>2692</v>
      </c>
      <c r="F1318" s="58"/>
      <c r="G1318" s="58"/>
      <c r="H1318" s="58"/>
      <c r="I1318" s="58"/>
      <c r="J1318" s="58"/>
      <c r="K1318" s="58"/>
      <c r="L1318" s="58"/>
      <c r="M1318" s="58"/>
      <c r="N1318" s="58"/>
      <c r="O1318" s="58"/>
      <c r="P1318" s="58"/>
      <c r="Q1318" s="58"/>
      <c r="R1318" s="58"/>
    </row>
    <row r="1319" spans="1:18" x14ac:dyDescent="0.25">
      <c r="A1319" s="58" t="s">
        <v>10</v>
      </c>
      <c r="B1319" s="58">
        <v>257835</v>
      </c>
      <c r="C1319" s="58" t="s">
        <v>2579</v>
      </c>
      <c r="D1319" s="58"/>
      <c r="E1319" s="58" t="s">
        <v>2692</v>
      </c>
      <c r="F1319" s="58"/>
      <c r="G1319" s="58"/>
      <c r="H1319" s="58"/>
      <c r="I1319" s="58"/>
      <c r="J1319" s="58"/>
      <c r="K1319" s="58"/>
      <c r="L1319" s="58"/>
      <c r="M1319" s="58"/>
      <c r="N1319" s="58"/>
      <c r="O1319" s="58"/>
      <c r="P1319" s="58"/>
      <c r="Q1319" s="58"/>
      <c r="R1319" s="58"/>
    </row>
    <row r="1320" spans="1:18" x14ac:dyDescent="0.25">
      <c r="A1320" s="58" t="s">
        <v>10</v>
      </c>
      <c r="B1320" s="58">
        <v>257836</v>
      </c>
      <c r="C1320" s="58" t="s">
        <v>2579</v>
      </c>
      <c r="D1320" s="58"/>
      <c r="E1320" s="58" t="s">
        <v>2692</v>
      </c>
      <c r="F1320" s="58"/>
      <c r="G1320" s="58"/>
      <c r="H1320" s="58"/>
      <c r="I1320" s="58"/>
      <c r="J1320" s="58"/>
      <c r="K1320" s="58"/>
      <c r="L1320" s="58"/>
      <c r="M1320" s="58"/>
      <c r="N1320" s="58"/>
      <c r="O1320" s="58"/>
      <c r="P1320" s="58"/>
      <c r="Q1320" s="58"/>
      <c r="R1320" s="58"/>
    </row>
    <row r="1321" spans="1:18" x14ac:dyDescent="0.25">
      <c r="A1321" s="58" t="s">
        <v>10</v>
      </c>
      <c r="B1321" s="58">
        <v>257837</v>
      </c>
      <c r="C1321" s="58" t="s">
        <v>2579</v>
      </c>
      <c r="D1321" s="58"/>
      <c r="E1321" s="58" t="s">
        <v>2692</v>
      </c>
      <c r="F1321" s="58"/>
      <c r="G1321" s="58"/>
      <c r="H1321" s="58"/>
      <c r="I1321" s="58"/>
      <c r="J1321" s="58"/>
      <c r="K1321" s="58"/>
      <c r="L1321" s="58"/>
      <c r="M1321" s="58"/>
      <c r="N1321" s="58"/>
      <c r="O1321" s="58"/>
      <c r="P1321" s="58"/>
      <c r="Q1321" s="58"/>
      <c r="R1321" s="58"/>
    </row>
    <row r="1322" spans="1:18" x14ac:dyDescent="0.25">
      <c r="A1322" s="58" t="s">
        <v>10</v>
      </c>
      <c r="B1322" s="58">
        <v>257838</v>
      </c>
      <c r="C1322" s="58" t="s">
        <v>2579</v>
      </c>
      <c r="D1322" s="58"/>
      <c r="E1322" s="58" t="s">
        <v>2692</v>
      </c>
      <c r="F1322" s="58"/>
      <c r="G1322" s="58"/>
      <c r="H1322" s="58"/>
      <c r="I1322" s="58"/>
      <c r="J1322" s="58"/>
      <c r="K1322" s="58"/>
      <c r="L1322" s="58"/>
      <c r="M1322" s="58"/>
      <c r="N1322" s="58"/>
      <c r="O1322" s="58"/>
      <c r="P1322" s="58"/>
      <c r="Q1322" s="58"/>
      <c r="R1322" s="58"/>
    </row>
    <row r="1323" spans="1:18" x14ac:dyDescent="0.25">
      <c r="A1323" s="58" t="s">
        <v>10</v>
      </c>
      <c r="B1323" s="58">
        <v>257839</v>
      </c>
      <c r="C1323" s="58" t="s">
        <v>2579</v>
      </c>
      <c r="D1323" s="58"/>
      <c r="E1323" s="58" t="s">
        <v>2692</v>
      </c>
      <c r="F1323" s="58"/>
      <c r="G1323" s="58"/>
      <c r="H1323" s="58"/>
      <c r="I1323" s="58"/>
      <c r="J1323" s="58"/>
      <c r="K1323" s="58"/>
      <c r="L1323" s="58"/>
      <c r="M1323" s="58"/>
      <c r="N1323" s="58"/>
      <c r="O1323" s="58"/>
      <c r="P1323" s="58"/>
      <c r="Q1323" s="58"/>
      <c r="R1323" s="58"/>
    </row>
    <row r="1324" spans="1:18" x14ac:dyDescent="0.25">
      <c r="A1324" s="58" t="s">
        <v>10</v>
      </c>
      <c r="B1324" s="58">
        <v>257840</v>
      </c>
      <c r="C1324" s="58" t="s">
        <v>2579</v>
      </c>
      <c r="D1324" s="58"/>
      <c r="E1324" s="58" t="s">
        <v>2692</v>
      </c>
      <c r="F1324" s="58"/>
      <c r="G1324" s="58"/>
      <c r="H1324" s="58"/>
      <c r="I1324" s="58"/>
      <c r="J1324" s="58"/>
      <c r="K1324" s="58"/>
      <c r="L1324" s="58"/>
      <c r="M1324" s="58"/>
      <c r="N1324" s="58"/>
      <c r="O1324" s="58"/>
      <c r="P1324" s="58"/>
      <c r="Q1324" s="58"/>
      <c r="R1324" s="58"/>
    </row>
    <row r="1325" spans="1:18" x14ac:dyDescent="0.25">
      <c r="A1325" s="58" t="s">
        <v>10</v>
      </c>
      <c r="B1325" s="58">
        <v>257841</v>
      </c>
      <c r="C1325" s="58" t="s">
        <v>2579</v>
      </c>
      <c r="D1325" s="58"/>
      <c r="E1325" s="58" t="s">
        <v>2692</v>
      </c>
      <c r="F1325" s="58"/>
      <c r="G1325" s="58"/>
      <c r="H1325" s="58"/>
      <c r="I1325" s="58"/>
      <c r="J1325" s="58"/>
      <c r="K1325" s="58"/>
      <c r="L1325" s="58"/>
      <c r="M1325" s="58"/>
      <c r="N1325" s="58"/>
      <c r="O1325" s="58"/>
      <c r="P1325" s="58"/>
      <c r="Q1325" s="58"/>
      <c r="R1325" s="58"/>
    </row>
    <row r="1326" spans="1:18" x14ac:dyDescent="0.25">
      <c r="A1326" s="58" t="s">
        <v>10</v>
      </c>
      <c r="B1326" s="58">
        <v>257842</v>
      </c>
      <c r="C1326" s="58" t="s">
        <v>2579</v>
      </c>
      <c r="D1326" s="58"/>
      <c r="E1326" s="58" t="s">
        <v>2692</v>
      </c>
      <c r="F1326" s="58"/>
      <c r="G1326" s="58"/>
      <c r="H1326" s="58"/>
      <c r="I1326" s="58"/>
      <c r="J1326" s="58"/>
      <c r="K1326" s="58"/>
      <c r="L1326" s="58"/>
      <c r="M1326" s="58"/>
      <c r="N1326" s="58"/>
      <c r="O1326" s="58"/>
      <c r="P1326" s="58"/>
      <c r="Q1326" s="58"/>
      <c r="R1326" s="58"/>
    </row>
    <row r="1327" spans="1:18" x14ac:dyDescent="0.25">
      <c r="A1327" s="58" t="s">
        <v>10</v>
      </c>
      <c r="B1327" s="58">
        <v>257843</v>
      </c>
      <c r="C1327" s="58" t="s">
        <v>2579</v>
      </c>
      <c r="D1327" s="58"/>
      <c r="E1327" s="58" t="s">
        <v>2692</v>
      </c>
      <c r="F1327" s="58"/>
      <c r="G1327" s="58"/>
      <c r="H1327" s="58"/>
      <c r="I1327" s="58"/>
      <c r="J1327" s="58"/>
      <c r="K1327" s="58"/>
      <c r="L1327" s="58"/>
      <c r="M1327" s="58"/>
      <c r="N1327" s="58"/>
      <c r="O1327" s="58"/>
      <c r="P1327" s="58"/>
      <c r="Q1327" s="58"/>
      <c r="R1327" s="58"/>
    </row>
    <row r="1328" spans="1:18" x14ac:dyDescent="0.25">
      <c r="A1328" s="58" t="s">
        <v>10</v>
      </c>
      <c r="B1328" s="58">
        <v>257844</v>
      </c>
      <c r="C1328" s="58" t="s">
        <v>2579</v>
      </c>
      <c r="D1328" s="58"/>
      <c r="E1328" s="58" t="s">
        <v>2692</v>
      </c>
      <c r="F1328" s="58"/>
      <c r="G1328" s="58"/>
      <c r="H1328" s="58"/>
      <c r="I1328" s="58"/>
      <c r="J1328" s="58"/>
      <c r="K1328" s="58"/>
      <c r="L1328" s="58"/>
      <c r="M1328" s="58"/>
      <c r="N1328" s="58"/>
      <c r="O1328" s="58"/>
      <c r="P1328" s="58"/>
      <c r="Q1328" s="58"/>
      <c r="R1328" s="58"/>
    </row>
    <row r="1329" spans="1:18" x14ac:dyDescent="0.25">
      <c r="A1329" s="58" t="s">
        <v>10</v>
      </c>
      <c r="B1329" s="58">
        <v>257845</v>
      </c>
      <c r="C1329" s="58" t="s">
        <v>2579</v>
      </c>
      <c r="D1329" s="58"/>
      <c r="E1329" s="58" t="s">
        <v>2692</v>
      </c>
      <c r="F1329" s="58"/>
      <c r="G1329" s="58"/>
      <c r="H1329" s="58"/>
      <c r="I1329" s="58"/>
      <c r="J1329" s="58"/>
      <c r="K1329" s="58"/>
      <c r="L1329" s="58"/>
      <c r="M1329" s="58"/>
      <c r="N1329" s="58"/>
      <c r="O1329" s="58"/>
      <c r="P1329" s="58"/>
      <c r="Q1329" s="58"/>
      <c r="R1329" s="58"/>
    </row>
    <row r="1330" spans="1:18" x14ac:dyDescent="0.25">
      <c r="A1330" s="58" t="s">
        <v>10</v>
      </c>
      <c r="B1330" s="58">
        <v>257846</v>
      </c>
      <c r="C1330" s="58" t="s">
        <v>2579</v>
      </c>
      <c r="D1330" s="58"/>
      <c r="E1330" s="58" t="s">
        <v>2692</v>
      </c>
      <c r="F1330" s="58"/>
      <c r="G1330" s="58"/>
      <c r="H1330" s="58"/>
      <c r="I1330" s="58"/>
      <c r="J1330" s="58"/>
      <c r="K1330" s="58"/>
      <c r="L1330" s="58"/>
      <c r="M1330" s="58"/>
      <c r="N1330" s="58"/>
      <c r="O1330" s="58"/>
      <c r="P1330" s="58"/>
      <c r="Q1330" s="58"/>
      <c r="R1330" s="58"/>
    </row>
    <row r="1331" spans="1:18" x14ac:dyDescent="0.25">
      <c r="A1331" s="58" t="s">
        <v>10</v>
      </c>
      <c r="B1331" s="58">
        <v>257847</v>
      </c>
      <c r="C1331" s="58" t="s">
        <v>2579</v>
      </c>
      <c r="D1331" s="58"/>
      <c r="E1331" s="58" t="s">
        <v>2692</v>
      </c>
      <c r="F1331" s="58"/>
      <c r="G1331" s="58"/>
      <c r="H1331" s="58"/>
      <c r="I1331" s="58"/>
      <c r="J1331" s="58"/>
      <c r="K1331" s="58"/>
      <c r="L1331" s="58"/>
      <c r="M1331" s="58"/>
      <c r="N1331" s="58"/>
      <c r="O1331" s="58"/>
      <c r="P1331" s="58"/>
      <c r="Q1331" s="58"/>
      <c r="R1331" s="58"/>
    </row>
    <row r="1332" spans="1:18" x14ac:dyDescent="0.25">
      <c r="A1332" s="58" t="s">
        <v>10</v>
      </c>
      <c r="B1332" s="58">
        <v>257848</v>
      </c>
      <c r="C1332" s="58" t="s">
        <v>2579</v>
      </c>
      <c r="D1332" s="58"/>
      <c r="E1332" s="58" t="s">
        <v>2692</v>
      </c>
      <c r="F1332" s="58"/>
      <c r="G1332" s="58"/>
      <c r="H1332" s="58"/>
      <c r="I1332" s="58"/>
      <c r="J1332" s="58"/>
      <c r="K1332" s="58"/>
      <c r="L1332" s="58"/>
      <c r="M1332" s="58"/>
      <c r="N1332" s="58"/>
      <c r="O1332" s="58"/>
      <c r="P1332" s="58"/>
      <c r="Q1332" s="58"/>
      <c r="R1332" s="58"/>
    </row>
    <row r="1333" spans="1:18" x14ac:dyDescent="0.25">
      <c r="A1333" s="58" t="s">
        <v>10</v>
      </c>
      <c r="B1333" s="58">
        <v>257849</v>
      </c>
      <c r="C1333" s="58" t="s">
        <v>2579</v>
      </c>
      <c r="D1333" s="58"/>
      <c r="E1333" s="58" t="s">
        <v>2692</v>
      </c>
      <c r="F1333" s="58"/>
      <c r="G1333" s="58"/>
      <c r="H1333" s="58"/>
      <c r="I1333" s="58"/>
      <c r="J1333" s="58"/>
      <c r="K1333" s="58"/>
      <c r="L1333" s="58"/>
      <c r="M1333" s="58"/>
      <c r="N1333" s="58"/>
      <c r="O1333" s="58"/>
      <c r="P1333" s="58"/>
      <c r="Q1333" s="58"/>
      <c r="R1333" s="58"/>
    </row>
    <row r="1334" spans="1:18" x14ac:dyDescent="0.25">
      <c r="A1334" s="58" t="s">
        <v>10</v>
      </c>
      <c r="B1334" s="58">
        <v>257850</v>
      </c>
      <c r="C1334" s="58" t="s">
        <v>2579</v>
      </c>
      <c r="D1334" s="58"/>
      <c r="E1334" s="58" t="s">
        <v>2692</v>
      </c>
      <c r="F1334" s="58"/>
      <c r="G1334" s="58"/>
      <c r="H1334" s="58"/>
      <c r="I1334" s="58"/>
      <c r="J1334" s="58"/>
      <c r="K1334" s="58"/>
      <c r="L1334" s="58"/>
      <c r="M1334" s="58"/>
      <c r="N1334" s="58"/>
      <c r="O1334" s="58"/>
      <c r="P1334" s="58"/>
      <c r="Q1334" s="58"/>
      <c r="R1334" s="58"/>
    </row>
    <row r="1335" spans="1:18" x14ac:dyDescent="0.25">
      <c r="A1335" s="58" t="s">
        <v>10</v>
      </c>
      <c r="B1335" s="58">
        <v>257851</v>
      </c>
      <c r="C1335" s="58" t="s">
        <v>2579</v>
      </c>
      <c r="D1335" s="58"/>
      <c r="E1335" s="58" t="s">
        <v>2692</v>
      </c>
      <c r="F1335" s="58"/>
      <c r="G1335" s="58"/>
      <c r="H1335" s="58"/>
      <c r="I1335" s="58"/>
      <c r="J1335" s="58"/>
      <c r="K1335" s="58"/>
      <c r="L1335" s="58"/>
      <c r="M1335" s="58"/>
      <c r="N1335" s="58"/>
      <c r="O1335" s="58"/>
      <c r="P1335" s="58"/>
      <c r="Q1335" s="58"/>
      <c r="R1335" s="58"/>
    </row>
    <row r="1336" spans="1:18" x14ac:dyDescent="0.25">
      <c r="A1336" s="58" t="s">
        <v>10</v>
      </c>
      <c r="B1336" s="58">
        <v>257852</v>
      </c>
      <c r="C1336" s="58" t="s">
        <v>2579</v>
      </c>
      <c r="D1336" s="58"/>
      <c r="E1336" s="58" t="s">
        <v>2692</v>
      </c>
      <c r="F1336" s="58"/>
      <c r="G1336" s="58"/>
      <c r="H1336" s="58"/>
      <c r="I1336" s="58"/>
      <c r="J1336" s="58"/>
      <c r="K1336" s="58"/>
      <c r="L1336" s="58"/>
      <c r="M1336" s="58"/>
      <c r="N1336" s="58"/>
      <c r="O1336" s="58"/>
      <c r="P1336" s="58"/>
      <c r="Q1336" s="58"/>
      <c r="R1336" s="58"/>
    </row>
    <row r="1337" spans="1:18" x14ac:dyDescent="0.25">
      <c r="A1337" s="58" t="s">
        <v>10</v>
      </c>
      <c r="B1337" s="58">
        <v>257853</v>
      </c>
      <c r="C1337" s="58" t="s">
        <v>2579</v>
      </c>
      <c r="D1337" s="58"/>
      <c r="E1337" s="58" t="s">
        <v>2692</v>
      </c>
      <c r="F1337" s="58"/>
      <c r="G1337" s="58"/>
      <c r="H1337" s="58"/>
      <c r="I1337" s="58"/>
      <c r="J1337" s="58"/>
      <c r="K1337" s="58"/>
      <c r="L1337" s="58"/>
      <c r="M1337" s="58"/>
      <c r="N1337" s="58"/>
      <c r="O1337" s="58"/>
      <c r="P1337" s="58"/>
      <c r="Q1337" s="58"/>
      <c r="R1337" s="58"/>
    </row>
    <row r="1338" spans="1:18" x14ac:dyDescent="0.25">
      <c r="A1338" s="58" t="s">
        <v>10</v>
      </c>
      <c r="B1338" s="58">
        <v>257854</v>
      </c>
      <c r="C1338" s="58" t="s">
        <v>2579</v>
      </c>
      <c r="D1338" s="58"/>
      <c r="E1338" s="58" t="s">
        <v>2692</v>
      </c>
      <c r="F1338" s="58"/>
      <c r="G1338" s="58"/>
      <c r="H1338" s="58"/>
      <c r="I1338" s="58"/>
      <c r="J1338" s="58"/>
      <c r="K1338" s="58"/>
      <c r="L1338" s="58"/>
      <c r="M1338" s="58"/>
      <c r="N1338" s="58"/>
      <c r="O1338" s="58"/>
      <c r="P1338" s="58"/>
      <c r="Q1338" s="58"/>
      <c r="R1338" s="58"/>
    </row>
    <row r="1339" spans="1:18" x14ac:dyDescent="0.25">
      <c r="A1339" s="58" t="s">
        <v>10</v>
      </c>
      <c r="B1339" s="58">
        <v>257855</v>
      </c>
      <c r="C1339" s="58" t="s">
        <v>2579</v>
      </c>
      <c r="D1339" s="58"/>
      <c r="E1339" s="58" t="s">
        <v>2692</v>
      </c>
      <c r="F1339" s="58"/>
      <c r="G1339" s="58"/>
      <c r="H1339" s="58"/>
      <c r="I1339" s="58"/>
      <c r="J1339" s="58"/>
      <c r="K1339" s="58"/>
      <c r="L1339" s="58"/>
      <c r="M1339" s="58"/>
      <c r="N1339" s="58"/>
      <c r="O1339" s="58"/>
      <c r="P1339" s="58"/>
      <c r="Q1339" s="58"/>
      <c r="R1339" s="58"/>
    </row>
    <row r="1340" spans="1:18" x14ac:dyDescent="0.25">
      <c r="A1340" s="58" t="s">
        <v>10</v>
      </c>
      <c r="B1340" s="58">
        <v>257856</v>
      </c>
      <c r="C1340" s="58" t="s">
        <v>2579</v>
      </c>
      <c r="D1340" s="58"/>
      <c r="E1340" s="58" t="s">
        <v>2692</v>
      </c>
      <c r="F1340" s="58"/>
      <c r="G1340" s="58"/>
      <c r="H1340" s="58"/>
      <c r="I1340" s="58"/>
      <c r="J1340" s="58"/>
      <c r="K1340" s="58"/>
      <c r="L1340" s="58"/>
      <c r="M1340" s="58"/>
      <c r="N1340" s="58"/>
      <c r="O1340" s="58"/>
      <c r="P1340" s="58"/>
      <c r="Q1340" s="58"/>
      <c r="R1340" s="58"/>
    </row>
    <row r="1341" spans="1:18" x14ac:dyDescent="0.25">
      <c r="A1341" s="58" t="s">
        <v>10</v>
      </c>
      <c r="B1341" s="58">
        <v>257857</v>
      </c>
      <c r="C1341" s="58" t="s">
        <v>2579</v>
      </c>
      <c r="D1341" s="58"/>
      <c r="E1341" s="58" t="s">
        <v>2692</v>
      </c>
      <c r="F1341" s="58"/>
      <c r="G1341" s="58"/>
      <c r="H1341" s="58"/>
      <c r="I1341" s="58"/>
      <c r="J1341" s="58"/>
      <c r="K1341" s="58"/>
      <c r="L1341" s="58"/>
      <c r="M1341" s="58"/>
      <c r="N1341" s="58"/>
      <c r="O1341" s="58"/>
      <c r="P1341" s="58"/>
      <c r="Q1341" s="58"/>
      <c r="R1341" s="58"/>
    </row>
    <row r="1342" spans="1:18" x14ac:dyDescent="0.25">
      <c r="A1342" s="58" t="s">
        <v>10</v>
      </c>
      <c r="B1342" s="58">
        <v>257858</v>
      </c>
      <c r="C1342" s="58" t="s">
        <v>2579</v>
      </c>
      <c r="D1342" s="58"/>
      <c r="E1342" s="58" t="s">
        <v>2692</v>
      </c>
      <c r="F1342" s="58"/>
      <c r="G1342" s="58"/>
      <c r="H1342" s="58"/>
      <c r="I1342" s="58"/>
      <c r="J1342" s="58"/>
      <c r="K1342" s="58"/>
      <c r="L1342" s="58"/>
      <c r="M1342" s="58"/>
      <c r="N1342" s="58"/>
      <c r="O1342" s="58"/>
      <c r="P1342" s="58"/>
      <c r="Q1342" s="58"/>
      <c r="R1342" s="58"/>
    </row>
    <row r="1343" spans="1:18" x14ac:dyDescent="0.25">
      <c r="A1343" s="58" t="s">
        <v>10</v>
      </c>
      <c r="B1343" s="58">
        <v>257859</v>
      </c>
      <c r="C1343" s="58" t="s">
        <v>2579</v>
      </c>
      <c r="D1343" s="58"/>
      <c r="E1343" s="58" t="s">
        <v>2692</v>
      </c>
      <c r="F1343" s="58"/>
      <c r="G1343" s="58"/>
      <c r="H1343" s="58"/>
      <c r="I1343" s="58"/>
      <c r="J1343" s="58"/>
      <c r="K1343" s="58"/>
      <c r="L1343" s="58"/>
      <c r="M1343" s="58"/>
      <c r="N1343" s="58"/>
      <c r="O1343" s="58"/>
      <c r="P1343" s="58"/>
      <c r="Q1343" s="58"/>
      <c r="R1343" s="58"/>
    </row>
    <row r="1344" spans="1:18" x14ac:dyDescent="0.25">
      <c r="A1344" s="58" t="s">
        <v>10</v>
      </c>
      <c r="B1344" s="58">
        <v>257860</v>
      </c>
      <c r="C1344" s="58" t="s">
        <v>2579</v>
      </c>
      <c r="D1344" s="58"/>
      <c r="E1344" s="58" t="s">
        <v>2692</v>
      </c>
      <c r="F1344" s="58"/>
      <c r="G1344" s="58"/>
      <c r="H1344" s="58"/>
      <c r="I1344" s="58"/>
      <c r="J1344" s="58"/>
      <c r="K1344" s="58"/>
      <c r="L1344" s="58"/>
      <c r="M1344" s="58"/>
      <c r="N1344" s="58"/>
      <c r="O1344" s="58"/>
      <c r="P1344" s="58"/>
      <c r="Q1344" s="58"/>
      <c r="R1344" s="58"/>
    </row>
    <row r="1345" spans="1:18" x14ac:dyDescent="0.25">
      <c r="A1345" s="58" t="s">
        <v>10</v>
      </c>
      <c r="B1345" s="58">
        <v>257861</v>
      </c>
      <c r="C1345" s="58" t="s">
        <v>2579</v>
      </c>
      <c r="D1345" s="58"/>
      <c r="E1345" s="58" t="s">
        <v>2692</v>
      </c>
      <c r="F1345" s="58"/>
      <c r="G1345" s="58"/>
      <c r="H1345" s="58"/>
      <c r="I1345" s="58"/>
      <c r="J1345" s="58"/>
      <c r="K1345" s="58"/>
      <c r="L1345" s="58"/>
      <c r="M1345" s="58"/>
      <c r="N1345" s="58"/>
      <c r="O1345" s="58"/>
      <c r="P1345" s="58"/>
      <c r="Q1345" s="58"/>
      <c r="R1345" s="58"/>
    </row>
    <row r="1346" spans="1:18" x14ac:dyDescent="0.25">
      <c r="A1346" s="58" t="s">
        <v>10</v>
      </c>
      <c r="B1346" s="58">
        <v>257862</v>
      </c>
      <c r="C1346" s="58" t="s">
        <v>2579</v>
      </c>
      <c r="D1346" s="58"/>
      <c r="E1346" s="58" t="s">
        <v>2692</v>
      </c>
      <c r="F1346" s="58"/>
      <c r="G1346" s="58"/>
      <c r="H1346" s="58"/>
      <c r="I1346" s="58"/>
      <c r="J1346" s="58"/>
      <c r="K1346" s="58"/>
      <c r="L1346" s="58"/>
      <c r="M1346" s="58"/>
      <c r="N1346" s="58"/>
      <c r="O1346" s="58"/>
      <c r="P1346" s="58"/>
      <c r="Q1346" s="58"/>
      <c r="R1346" s="58"/>
    </row>
    <row r="1347" spans="1:18" x14ac:dyDescent="0.25">
      <c r="A1347" s="58" t="s">
        <v>10</v>
      </c>
      <c r="B1347" s="58">
        <v>257863</v>
      </c>
      <c r="C1347" s="58" t="s">
        <v>2579</v>
      </c>
      <c r="D1347" s="58"/>
      <c r="E1347" s="58" t="s">
        <v>2692</v>
      </c>
      <c r="F1347" s="58"/>
      <c r="G1347" s="58"/>
      <c r="H1347" s="58"/>
      <c r="I1347" s="58"/>
      <c r="J1347" s="58"/>
      <c r="K1347" s="58"/>
      <c r="L1347" s="58"/>
      <c r="M1347" s="58"/>
      <c r="N1347" s="58"/>
      <c r="O1347" s="58"/>
      <c r="P1347" s="58"/>
      <c r="Q1347" s="58"/>
      <c r="R1347" s="58"/>
    </row>
    <row r="1348" spans="1:18" x14ac:dyDescent="0.25">
      <c r="A1348" s="58" t="s">
        <v>10</v>
      </c>
      <c r="B1348" s="58">
        <v>257864</v>
      </c>
      <c r="C1348" s="58" t="s">
        <v>2579</v>
      </c>
      <c r="D1348" s="58"/>
      <c r="E1348" s="58" t="s">
        <v>2692</v>
      </c>
      <c r="F1348" s="58"/>
      <c r="G1348" s="58"/>
      <c r="H1348" s="58"/>
      <c r="I1348" s="58"/>
      <c r="J1348" s="58"/>
      <c r="K1348" s="58"/>
      <c r="L1348" s="58"/>
      <c r="M1348" s="58"/>
      <c r="N1348" s="58"/>
      <c r="O1348" s="58"/>
      <c r="P1348" s="58"/>
      <c r="Q1348" s="58"/>
      <c r="R1348" s="58"/>
    </row>
    <row r="1349" spans="1:18" x14ac:dyDescent="0.25">
      <c r="A1349" s="58" t="s">
        <v>10</v>
      </c>
      <c r="B1349" s="58">
        <v>257865</v>
      </c>
      <c r="C1349" s="58" t="s">
        <v>2579</v>
      </c>
      <c r="D1349" s="58"/>
      <c r="E1349" s="58" t="s">
        <v>2692</v>
      </c>
      <c r="F1349" s="58"/>
      <c r="G1349" s="58"/>
      <c r="H1349" s="58"/>
      <c r="I1349" s="58"/>
      <c r="J1349" s="58"/>
      <c r="K1349" s="58"/>
      <c r="L1349" s="58"/>
      <c r="M1349" s="58"/>
      <c r="N1349" s="58"/>
      <c r="O1349" s="58"/>
      <c r="P1349" s="58"/>
      <c r="Q1349" s="58"/>
      <c r="R1349" s="58"/>
    </row>
    <row r="1350" spans="1:18" x14ac:dyDescent="0.25">
      <c r="A1350" s="58" t="s">
        <v>10</v>
      </c>
      <c r="B1350" s="58">
        <v>257866</v>
      </c>
      <c r="C1350" s="58" t="s">
        <v>2579</v>
      </c>
      <c r="D1350" s="58"/>
      <c r="E1350" s="58" t="s">
        <v>2692</v>
      </c>
      <c r="F1350" s="58"/>
      <c r="G1350" s="58"/>
      <c r="H1350" s="58"/>
      <c r="I1350" s="58"/>
      <c r="J1350" s="58"/>
      <c r="K1350" s="58"/>
      <c r="L1350" s="58"/>
      <c r="M1350" s="58"/>
      <c r="N1350" s="58"/>
      <c r="O1350" s="58"/>
      <c r="P1350" s="58"/>
      <c r="Q1350" s="58"/>
      <c r="R1350" s="58"/>
    </row>
    <row r="1351" spans="1:18" x14ac:dyDescent="0.25">
      <c r="A1351" s="58" t="s">
        <v>10</v>
      </c>
      <c r="B1351" s="58">
        <v>257867</v>
      </c>
      <c r="C1351" s="58" t="s">
        <v>2579</v>
      </c>
      <c r="D1351" s="58"/>
      <c r="E1351" s="58" t="s">
        <v>2692</v>
      </c>
      <c r="F1351" s="58"/>
      <c r="G1351" s="58"/>
      <c r="H1351" s="58"/>
      <c r="I1351" s="58"/>
      <c r="J1351" s="58"/>
      <c r="K1351" s="58"/>
      <c r="L1351" s="58"/>
      <c r="M1351" s="58"/>
      <c r="N1351" s="58"/>
      <c r="O1351" s="58"/>
      <c r="P1351" s="58"/>
      <c r="Q1351" s="58"/>
      <c r="R1351" s="58"/>
    </row>
    <row r="1352" spans="1:18" x14ac:dyDescent="0.25">
      <c r="A1352" s="58" t="s">
        <v>10</v>
      </c>
      <c r="B1352" s="58">
        <v>257868</v>
      </c>
      <c r="C1352" s="58" t="s">
        <v>2579</v>
      </c>
      <c r="D1352" s="58"/>
      <c r="E1352" s="58" t="s">
        <v>2692</v>
      </c>
      <c r="F1352" s="58"/>
      <c r="G1352" s="58"/>
      <c r="H1352" s="58"/>
      <c r="I1352" s="58"/>
      <c r="J1352" s="58"/>
      <c r="K1352" s="58"/>
      <c r="L1352" s="58"/>
      <c r="M1352" s="58"/>
      <c r="N1352" s="58"/>
      <c r="O1352" s="58"/>
      <c r="P1352" s="58"/>
      <c r="Q1352" s="58"/>
      <c r="R1352" s="58"/>
    </row>
    <row r="1353" spans="1:18" x14ac:dyDescent="0.25">
      <c r="A1353" s="58" t="s">
        <v>10</v>
      </c>
      <c r="B1353" s="58">
        <v>257869</v>
      </c>
      <c r="C1353" s="58" t="s">
        <v>2579</v>
      </c>
      <c r="D1353" s="58"/>
      <c r="E1353" s="58" t="s">
        <v>2692</v>
      </c>
      <c r="F1353" s="58"/>
      <c r="G1353" s="58"/>
      <c r="H1353" s="58"/>
      <c r="I1353" s="58"/>
      <c r="J1353" s="58"/>
      <c r="K1353" s="58"/>
      <c r="L1353" s="58"/>
      <c r="M1353" s="58"/>
      <c r="N1353" s="58"/>
      <c r="O1353" s="58"/>
      <c r="P1353" s="58"/>
      <c r="Q1353" s="58"/>
      <c r="R1353" s="58"/>
    </row>
    <row r="1354" spans="1:18" x14ac:dyDescent="0.25">
      <c r="A1354" s="58" t="s">
        <v>10</v>
      </c>
      <c r="B1354" s="58">
        <v>257870</v>
      </c>
      <c r="C1354" s="58" t="s">
        <v>2579</v>
      </c>
      <c r="D1354" s="58"/>
      <c r="E1354" s="58" t="s">
        <v>2692</v>
      </c>
      <c r="F1354" s="58"/>
      <c r="G1354" s="58"/>
      <c r="H1354" s="58"/>
      <c r="I1354" s="58"/>
      <c r="J1354" s="58"/>
      <c r="K1354" s="58"/>
      <c r="L1354" s="58"/>
      <c r="M1354" s="58"/>
      <c r="N1354" s="58"/>
      <c r="O1354" s="58"/>
      <c r="P1354" s="58"/>
      <c r="Q1354" s="58"/>
      <c r="R1354" s="58"/>
    </row>
    <row r="1355" spans="1:18" x14ac:dyDescent="0.25">
      <c r="A1355" s="58" t="s">
        <v>10</v>
      </c>
      <c r="B1355" s="58">
        <v>257871</v>
      </c>
      <c r="C1355" s="58" t="s">
        <v>2579</v>
      </c>
      <c r="D1355" s="58"/>
      <c r="E1355" s="58" t="s">
        <v>2692</v>
      </c>
      <c r="F1355" s="58"/>
      <c r="G1355" s="58"/>
      <c r="H1355" s="58"/>
      <c r="I1355" s="58"/>
      <c r="J1355" s="58"/>
      <c r="K1355" s="58"/>
      <c r="L1355" s="58"/>
      <c r="M1355" s="58"/>
      <c r="N1355" s="58"/>
      <c r="O1355" s="58"/>
      <c r="P1355" s="58"/>
      <c r="Q1355" s="58"/>
      <c r="R1355" s="58"/>
    </row>
    <row r="1356" spans="1:18" x14ac:dyDescent="0.25">
      <c r="A1356" s="58" t="s">
        <v>10</v>
      </c>
      <c r="B1356" s="58">
        <v>257872</v>
      </c>
      <c r="C1356" s="58" t="s">
        <v>2579</v>
      </c>
      <c r="D1356" s="58"/>
      <c r="E1356" s="58" t="s">
        <v>2692</v>
      </c>
      <c r="F1356" s="58"/>
      <c r="G1356" s="58"/>
      <c r="H1356" s="58"/>
      <c r="I1356" s="58"/>
      <c r="J1356" s="58"/>
      <c r="K1356" s="58"/>
      <c r="L1356" s="58"/>
      <c r="M1356" s="58"/>
      <c r="N1356" s="58"/>
      <c r="O1356" s="58"/>
      <c r="P1356" s="58"/>
      <c r="Q1356" s="58"/>
      <c r="R1356" s="58"/>
    </row>
    <row r="1357" spans="1:18" x14ac:dyDescent="0.25">
      <c r="A1357" s="58" t="s">
        <v>10</v>
      </c>
      <c r="B1357" s="58">
        <v>257873</v>
      </c>
      <c r="C1357" s="58" t="s">
        <v>2579</v>
      </c>
      <c r="D1357" s="58"/>
      <c r="E1357" s="58" t="s">
        <v>2692</v>
      </c>
      <c r="F1357" s="58"/>
      <c r="G1357" s="58"/>
      <c r="H1357" s="58"/>
      <c r="I1357" s="58"/>
      <c r="J1357" s="58"/>
      <c r="K1357" s="58"/>
      <c r="L1357" s="58"/>
      <c r="M1357" s="58"/>
      <c r="N1357" s="58"/>
      <c r="O1357" s="58"/>
      <c r="P1357" s="58"/>
      <c r="Q1357" s="58"/>
      <c r="R1357" s="58"/>
    </row>
    <row r="1358" spans="1:18" x14ac:dyDescent="0.25">
      <c r="A1358" s="58" t="s">
        <v>10</v>
      </c>
      <c r="B1358" s="58">
        <v>257874</v>
      </c>
      <c r="C1358" s="58" t="s">
        <v>2579</v>
      </c>
      <c r="D1358" s="58"/>
      <c r="E1358" s="58" t="s">
        <v>2692</v>
      </c>
      <c r="F1358" s="58"/>
      <c r="G1358" s="58"/>
      <c r="H1358" s="58"/>
      <c r="I1358" s="58"/>
      <c r="J1358" s="58"/>
      <c r="K1358" s="58"/>
      <c r="L1358" s="58"/>
      <c r="M1358" s="58"/>
      <c r="N1358" s="58"/>
      <c r="O1358" s="58"/>
      <c r="P1358" s="58"/>
      <c r="Q1358" s="58"/>
      <c r="R1358" s="58"/>
    </row>
    <row r="1359" spans="1:18" x14ac:dyDescent="0.25">
      <c r="A1359" s="58" t="s">
        <v>10</v>
      </c>
      <c r="B1359" s="58">
        <v>257875</v>
      </c>
      <c r="C1359" s="58" t="s">
        <v>2579</v>
      </c>
      <c r="D1359" s="58"/>
      <c r="E1359" s="58" t="s">
        <v>2692</v>
      </c>
      <c r="F1359" s="58"/>
      <c r="G1359" s="58"/>
      <c r="H1359" s="58"/>
      <c r="I1359" s="58"/>
      <c r="J1359" s="58"/>
      <c r="K1359" s="58"/>
      <c r="L1359" s="58"/>
      <c r="M1359" s="58"/>
      <c r="N1359" s="58"/>
      <c r="O1359" s="58"/>
      <c r="P1359" s="58"/>
      <c r="Q1359" s="58"/>
      <c r="R1359" s="58"/>
    </row>
    <row r="1360" spans="1:18" x14ac:dyDescent="0.25">
      <c r="A1360" s="58" t="s">
        <v>10</v>
      </c>
      <c r="B1360" s="58">
        <v>257876</v>
      </c>
      <c r="C1360" s="58" t="s">
        <v>2579</v>
      </c>
      <c r="D1360" s="58"/>
      <c r="E1360" s="58" t="s">
        <v>2692</v>
      </c>
      <c r="F1360" s="58"/>
      <c r="G1360" s="58"/>
      <c r="H1360" s="58"/>
      <c r="I1360" s="58"/>
      <c r="J1360" s="58"/>
      <c r="K1360" s="58"/>
      <c r="L1360" s="58"/>
      <c r="M1360" s="58"/>
      <c r="N1360" s="58"/>
      <c r="O1360" s="58"/>
      <c r="P1360" s="58"/>
      <c r="Q1360" s="58"/>
      <c r="R1360" s="58"/>
    </row>
    <row r="1361" spans="1:18" x14ac:dyDescent="0.25">
      <c r="A1361" s="58" t="s">
        <v>10</v>
      </c>
      <c r="B1361" s="58">
        <v>257877</v>
      </c>
      <c r="C1361" s="58" t="s">
        <v>2579</v>
      </c>
      <c r="D1361" s="58"/>
      <c r="E1361" s="58" t="s">
        <v>2692</v>
      </c>
      <c r="F1361" s="58"/>
      <c r="G1361" s="58"/>
      <c r="H1361" s="58"/>
      <c r="I1361" s="58"/>
      <c r="J1361" s="58"/>
      <c r="K1361" s="58"/>
      <c r="L1361" s="58"/>
      <c r="M1361" s="58"/>
      <c r="N1361" s="58"/>
      <c r="O1361" s="58"/>
      <c r="P1361" s="58"/>
      <c r="Q1361" s="58"/>
      <c r="R1361" s="58"/>
    </row>
    <row r="1362" spans="1:18" ht="30" x14ac:dyDescent="0.25">
      <c r="A1362" s="58" t="s">
        <v>10</v>
      </c>
      <c r="B1362" s="58">
        <v>138166</v>
      </c>
      <c r="C1362" s="58">
        <v>4390</v>
      </c>
      <c r="D1362" s="58" t="s">
        <v>2600</v>
      </c>
      <c r="E1362" s="58">
        <v>4390</v>
      </c>
      <c r="F1362" s="58"/>
      <c r="G1362" s="58"/>
      <c r="H1362" s="58"/>
      <c r="I1362" s="58"/>
      <c r="J1362" s="58"/>
      <c r="K1362" s="58"/>
      <c r="L1362" s="58"/>
      <c r="M1362" s="58"/>
      <c r="N1362" s="58"/>
      <c r="O1362" s="58"/>
      <c r="P1362" s="58"/>
      <c r="Q1362" s="58"/>
      <c r="R1362" s="58"/>
    </row>
    <row r="1363" spans="1:18" ht="30" x14ac:dyDescent="0.25">
      <c r="A1363" s="58" t="s">
        <v>10</v>
      </c>
      <c r="B1363" s="58">
        <v>257878</v>
      </c>
      <c r="C1363" s="58">
        <v>4990</v>
      </c>
      <c r="D1363" s="58" t="s">
        <v>2600</v>
      </c>
      <c r="E1363" s="58">
        <v>4390</v>
      </c>
      <c r="F1363" s="58"/>
      <c r="G1363" s="58"/>
      <c r="H1363" s="58"/>
      <c r="I1363" s="58"/>
      <c r="J1363" s="58"/>
      <c r="K1363" s="58"/>
      <c r="L1363" s="58"/>
      <c r="M1363" s="58"/>
      <c r="N1363" s="58"/>
      <c r="O1363" s="58"/>
      <c r="P1363" s="58"/>
      <c r="Q1363" s="58"/>
      <c r="R1363" s="58"/>
    </row>
    <row r="1364" spans="1:18" ht="30" x14ac:dyDescent="0.25">
      <c r="A1364" s="58" t="s">
        <v>10</v>
      </c>
      <c r="B1364" s="58">
        <v>331204</v>
      </c>
      <c r="C1364" s="58">
        <v>4990</v>
      </c>
      <c r="D1364" s="58" t="s">
        <v>2600</v>
      </c>
      <c r="E1364" s="58">
        <v>4390</v>
      </c>
      <c r="F1364" s="58"/>
      <c r="G1364" s="58"/>
      <c r="H1364" s="58"/>
      <c r="I1364" s="58"/>
      <c r="J1364" s="58"/>
      <c r="K1364" s="58"/>
      <c r="L1364" s="58"/>
      <c r="M1364" s="58"/>
      <c r="N1364" s="58"/>
      <c r="O1364" s="58"/>
      <c r="P1364" s="58"/>
      <c r="Q1364" s="58"/>
      <c r="R1364" s="58"/>
    </row>
    <row r="1365" spans="1:18" ht="30" x14ac:dyDescent="0.25">
      <c r="A1365" s="58" t="s">
        <v>10</v>
      </c>
      <c r="B1365" s="58">
        <v>257879</v>
      </c>
      <c r="C1365" s="58">
        <v>4990</v>
      </c>
      <c r="D1365" s="58" t="s">
        <v>2600</v>
      </c>
      <c r="E1365" s="58">
        <v>4390</v>
      </c>
      <c r="F1365" s="58"/>
      <c r="G1365" s="58"/>
      <c r="H1365" s="58"/>
      <c r="I1365" s="58"/>
      <c r="J1365" s="58"/>
      <c r="K1365" s="58"/>
      <c r="L1365" s="58"/>
      <c r="M1365" s="58"/>
      <c r="N1365" s="58"/>
      <c r="O1365" s="58"/>
      <c r="P1365" s="58"/>
      <c r="Q1365" s="58"/>
      <c r="R1365" s="58"/>
    </row>
    <row r="1366" spans="1:18" ht="30" x14ac:dyDescent="0.25">
      <c r="A1366" s="58" t="s">
        <v>10</v>
      </c>
      <c r="B1366" s="58">
        <v>257880</v>
      </c>
      <c r="C1366" s="58">
        <v>4990</v>
      </c>
      <c r="D1366" s="58" t="s">
        <v>2600</v>
      </c>
      <c r="E1366" s="58">
        <v>4390</v>
      </c>
      <c r="F1366" s="58"/>
      <c r="G1366" s="58"/>
      <c r="H1366" s="58"/>
      <c r="I1366" s="58"/>
      <c r="J1366" s="58"/>
      <c r="K1366" s="58"/>
      <c r="L1366" s="58"/>
      <c r="M1366" s="58"/>
      <c r="N1366" s="58"/>
      <c r="O1366" s="58"/>
      <c r="P1366" s="58"/>
      <c r="Q1366" s="58"/>
      <c r="R1366" s="58"/>
    </row>
    <row r="1367" spans="1:18" ht="30" x14ac:dyDescent="0.25">
      <c r="A1367" s="58" t="s">
        <v>10</v>
      </c>
      <c r="B1367" s="58">
        <v>257881</v>
      </c>
      <c r="C1367" s="58">
        <v>4990</v>
      </c>
      <c r="D1367" s="58" t="s">
        <v>2600</v>
      </c>
      <c r="E1367" s="58">
        <v>4390</v>
      </c>
      <c r="F1367" s="58"/>
      <c r="G1367" s="58"/>
      <c r="H1367" s="58"/>
      <c r="I1367" s="58"/>
      <c r="J1367" s="58"/>
      <c r="K1367" s="58"/>
      <c r="L1367" s="58"/>
      <c r="M1367" s="58"/>
      <c r="N1367" s="58"/>
      <c r="O1367" s="58"/>
      <c r="P1367" s="58"/>
      <c r="Q1367" s="58"/>
      <c r="R1367" s="58"/>
    </row>
    <row r="1368" spans="1:18" ht="30" x14ac:dyDescent="0.25">
      <c r="A1368" s="58" t="s">
        <v>10</v>
      </c>
      <c r="B1368" s="58">
        <v>257882</v>
      </c>
      <c r="C1368" s="58">
        <v>4990</v>
      </c>
      <c r="D1368" s="58" t="s">
        <v>2600</v>
      </c>
      <c r="E1368" s="58">
        <v>4390</v>
      </c>
      <c r="F1368" s="58"/>
      <c r="G1368" s="58"/>
      <c r="H1368" s="58"/>
      <c r="I1368" s="58"/>
      <c r="J1368" s="58"/>
      <c r="K1368" s="58"/>
      <c r="L1368" s="58"/>
      <c r="M1368" s="58"/>
      <c r="N1368" s="58"/>
      <c r="O1368" s="58"/>
      <c r="P1368" s="58"/>
      <c r="Q1368" s="58"/>
      <c r="R1368" s="58"/>
    </row>
    <row r="1369" spans="1:18" ht="30" x14ac:dyDescent="0.25">
      <c r="A1369" s="58" t="s">
        <v>10</v>
      </c>
      <c r="B1369" s="58">
        <v>257883</v>
      </c>
      <c r="C1369" s="58">
        <v>4990</v>
      </c>
      <c r="D1369" s="58" t="s">
        <v>2600</v>
      </c>
      <c r="E1369" s="58">
        <v>4390</v>
      </c>
      <c r="F1369" s="58"/>
      <c r="G1369" s="58"/>
      <c r="H1369" s="58"/>
      <c r="I1369" s="58"/>
      <c r="J1369" s="58"/>
      <c r="K1369" s="58"/>
      <c r="L1369" s="58"/>
      <c r="M1369" s="58"/>
      <c r="N1369" s="58"/>
      <c r="O1369" s="58"/>
      <c r="P1369" s="58"/>
      <c r="Q1369" s="58"/>
      <c r="R1369" s="58"/>
    </row>
    <row r="1370" spans="1:18" ht="30" x14ac:dyDescent="0.25">
      <c r="A1370" s="58" t="s">
        <v>10</v>
      </c>
      <c r="B1370" s="58">
        <v>257884</v>
      </c>
      <c r="C1370" s="58">
        <v>4990</v>
      </c>
      <c r="D1370" s="58" t="s">
        <v>2600</v>
      </c>
      <c r="E1370" s="58">
        <v>4390</v>
      </c>
      <c r="F1370" s="58"/>
      <c r="G1370" s="58"/>
      <c r="H1370" s="58"/>
      <c r="I1370" s="58"/>
      <c r="J1370" s="58"/>
      <c r="K1370" s="58"/>
      <c r="L1370" s="58"/>
      <c r="M1370" s="58"/>
      <c r="N1370" s="58"/>
      <c r="O1370" s="58"/>
      <c r="P1370" s="58"/>
      <c r="Q1370" s="58"/>
      <c r="R1370" s="58"/>
    </row>
    <row r="1371" spans="1:18" ht="30" x14ac:dyDescent="0.25">
      <c r="A1371" s="58" t="s">
        <v>10</v>
      </c>
      <c r="B1371" s="58">
        <v>257885</v>
      </c>
      <c r="C1371" s="58">
        <v>4990</v>
      </c>
      <c r="D1371" s="58" t="s">
        <v>2600</v>
      </c>
      <c r="E1371" s="58">
        <v>4390</v>
      </c>
      <c r="F1371" s="58"/>
      <c r="G1371" s="58"/>
      <c r="H1371" s="58"/>
      <c r="I1371" s="58"/>
      <c r="J1371" s="58"/>
      <c r="K1371" s="58"/>
      <c r="L1371" s="58"/>
      <c r="M1371" s="58"/>
      <c r="N1371" s="58"/>
      <c r="O1371" s="58"/>
      <c r="P1371" s="58"/>
      <c r="Q1371" s="58"/>
      <c r="R1371" s="58"/>
    </row>
    <row r="1372" spans="1:18" ht="30" x14ac:dyDescent="0.25">
      <c r="A1372" s="58" t="s">
        <v>10</v>
      </c>
      <c r="B1372" s="58">
        <v>257886</v>
      </c>
      <c r="C1372" s="58">
        <v>4990</v>
      </c>
      <c r="D1372" s="58" t="s">
        <v>2600</v>
      </c>
      <c r="E1372" s="58">
        <v>4390</v>
      </c>
      <c r="F1372" s="58"/>
      <c r="G1372" s="58"/>
      <c r="H1372" s="58"/>
      <c r="I1372" s="58"/>
      <c r="J1372" s="58"/>
      <c r="K1372" s="58"/>
      <c r="L1372" s="58"/>
      <c r="M1372" s="58"/>
      <c r="N1372" s="58"/>
      <c r="O1372" s="58"/>
      <c r="P1372" s="58"/>
      <c r="Q1372" s="58"/>
      <c r="R1372" s="58"/>
    </row>
    <row r="1373" spans="1:18" ht="30" x14ac:dyDescent="0.25">
      <c r="A1373" s="58" t="s">
        <v>10</v>
      </c>
      <c r="B1373" s="58">
        <v>257887</v>
      </c>
      <c r="C1373" s="58">
        <v>4990</v>
      </c>
      <c r="D1373" s="58" t="s">
        <v>2600</v>
      </c>
      <c r="E1373" s="58">
        <v>4390</v>
      </c>
      <c r="F1373" s="58"/>
      <c r="G1373" s="58"/>
      <c r="H1373" s="58"/>
      <c r="I1373" s="58"/>
      <c r="J1373" s="58"/>
      <c r="K1373" s="58"/>
      <c r="L1373" s="58"/>
      <c r="M1373" s="58"/>
      <c r="N1373" s="58"/>
      <c r="O1373" s="58"/>
      <c r="P1373" s="58"/>
      <c r="Q1373" s="58"/>
      <c r="R1373" s="58"/>
    </row>
    <row r="1374" spans="1:18" ht="30" x14ac:dyDescent="0.25">
      <c r="A1374" s="58" t="s">
        <v>10</v>
      </c>
      <c r="B1374" s="58">
        <v>257888</v>
      </c>
      <c r="C1374" s="58">
        <v>4990</v>
      </c>
      <c r="D1374" s="58" t="s">
        <v>2600</v>
      </c>
      <c r="E1374" s="58">
        <v>4390</v>
      </c>
      <c r="F1374" s="58"/>
      <c r="G1374" s="58"/>
      <c r="H1374" s="58"/>
      <c r="I1374" s="58"/>
      <c r="J1374" s="58"/>
      <c r="K1374" s="58"/>
      <c r="L1374" s="58"/>
      <c r="M1374" s="58"/>
      <c r="N1374" s="58"/>
      <c r="O1374" s="58"/>
      <c r="P1374" s="58"/>
      <c r="Q1374" s="58"/>
      <c r="R1374" s="58"/>
    </row>
    <row r="1375" spans="1:18" ht="30" x14ac:dyDescent="0.25">
      <c r="A1375" s="58" t="s">
        <v>10</v>
      </c>
      <c r="B1375" s="58">
        <v>257889</v>
      </c>
      <c r="C1375" s="58">
        <v>4990</v>
      </c>
      <c r="D1375" s="58" t="s">
        <v>2600</v>
      </c>
      <c r="E1375" s="58">
        <v>4390</v>
      </c>
      <c r="F1375" s="58"/>
      <c r="G1375" s="58"/>
      <c r="H1375" s="58"/>
      <c r="I1375" s="58"/>
      <c r="J1375" s="58"/>
      <c r="K1375" s="58"/>
      <c r="L1375" s="58"/>
      <c r="M1375" s="58"/>
      <c r="N1375" s="58"/>
      <c r="O1375" s="58"/>
      <c r="P1375" s="58"/>
      <c r="Q1375" s="58"/>
      <c r="R1375" s="58"/>
    </row>
    <row r="1376" spans="1:18" ht="30" x14ac:dyDescent="0.25">
      <c r="A1376" s="58" t="s">
        <v>10</v>
      </c>
      <c r="B1376" s="58">
        <v>257890</v>
      </c>
      <c r="C1376" s="58">
        <v>4990</v>
      </c>
      <c r="D1376" s="58" t="s">
        <v>2600</v>
      </c>
      <c r="E1376" s="58">
        <v>4390</v>
      </c>
      <c r="F1376" s="58"/>
      <c r="G1376" s="58"/>
      <c r="H1376" s="58"/>
      <c r="I1376" s="58"/>
      <c r="J1376" s="58"/>
      <c r="K1376" s="58"/>
      <c r="L1376" s="58"/>
      <c r="M1376" s="58"/>
      <c r="N1376" s="58"/>
      <c r="O1376" s="58"/>
      <c r="P1376" s="58"/>
      <c r="Q1376" s="58"/>
      <c r="R1376" s="58"/>
    </row>
    <row r="1377" spans="1:18" ht="30" x14ac:dyDescent="0.25">
      <c r="A1377" s="58" t="s">
        <v>10</v>
      </c>
      <c r="B1377" s="58">
        <v>257891</v>
      </c>
      <c r="C1377" s="58">
        <v>4990</v>
      </c>
      <c r="D1377" s="58" t="s">
        <v>2600</v>
      </c>
      <c r="E1377" s="58">
        <v>4390</v>
      </c>
      <c r="F1377" s="58"/>
      <c r="G1377" s="58"/>
      <c r="H1377" s="58"/>
      <c r="I1377" s="58"/>
      <c r="J1377" s="58"/>
      <c r="K1377" s="58"/>
      <c r="L1377" s="58"/>
      <c r="M1377" s="58"/>
      <c r="N1377" s="58"/>
      <c r="O1377" s="58"/>
      <c r="P1377" s="58"/>
      <c r="Q1377" s="58"/>
      <c r="R1377" s="58"/>
    </row>
    <row r="1378" spans="1:18" ht="30" x14ac:dyDescent="0.25">
      <c r="A1378" s="58" t="s">
        <v>10</v>
      </c>
      <c r="B1378" s="58">
        <v>257892</v>
      </c>
      <c r="C1378" s="58">
        <v>4990</v>
      </c>
      <c r="D1378" s="58" t="s">
        <v>2600</v>
      </c>
      <c r="E1378" s="58">
        <v>4390</v>
      </c>
      <c r="F1378" s="58"/>
      <c r="G1378" s="58"/>
      <c r="H1378" s="58"/>
      <c r="I1378" s="58"/>
      <c r="J1378" s="58"/>
      <c r="K1378" s="58"/>
      <c r="L1378" s="58"/>
      <c r="M1378" s="58"/>
      <c r="N1378" s="58"/>
      <c r="O1378" s="58"/>
      <c r="P1378" s="58"/>
      <c r="Q1378" s="58"/>
      <c r="R1378" s="58"/>
    </row>
    <row r="1379" spans="1:18" ht="30" x14ac:dyDescent="0.25">
      <c r="A1379" s="58" t="s">
        <v>10</v>
      </c>
      <c r="B1379" s="58">
        <v>257893</v>
      </c>
      <c r="C1379" s="58">
        <v>4990</v>
      </c>
      <c r="D1379" s="58" t="s">
        <v>2600</v>
      </c>
      <c r="E1379" s="58">
        <v>4390</v>
      </c>
      <c r="F1379" s="58"/>
      <c r="G1379" s="58"/>
      <c r="H1379" s="58"/>
      <c r="I1379" s="58"/>
      <c r="J1379" s="58"/>
      <c r="K1379" s="58"/>
      <c r="L1379" s="58"/>
      <c r="M1379" s="58"/>
      <c r="N1379" s="58"/>
      <c r="O1379" s="58"/>
      <c r="P1379" s="58"/>
      <c r="Q1379" s="58"/>
      <c r="R1379" s="58"/>
    </row>
    <row r="1380" spans="1:18" ht="30" x14ac:dyDescent="0.25">
      <c r="A1380" s="58" t="s">
        <v>10</v>
      </c>
      <c r="B1380" s="58">
        <v>257894</v>
      </c>
      <c r="C1380" s="58">
        <v>4990</v>
      </c>
      <c r="D1380" s="58" t="s">
        <v>2600</v>
      </c>
      <c r="E1380" s="58">
        <v>4390</v>
      </c>
      <c r="F1380" s="58"/>
      <c r="G1380" s="58"/>
      <c r="H1380" s="58"/>
      <c r="I1380" s="58"/>
      <c r="J1380" s="58"/>
      <c r="K1380" s="58"/>
      <c r="L1380" s="58"/>
      <c r="M1380" s="58"/>
      <c r="N1380" s="58"/>
      <c r="O1380" s="58"/>
      <c r="P1380" s="58"/>
      <c r="Q1380" s="58"/>
      <c r="R1380" s="58"/>
    </row>
    <row r="1381" spans="1:18" ht="30" x14ac:dyDescent="0.25">
      <c r="A1381" s="58" t="s">
        <v>10</v>
      </c>
      <c r="B1381" s="58">
        <v>257895</v>
      </c>
      <c r="C1381" s="58">
        <v>4990</v>
      </c>
      <c r="D1381" s="58" t="s">
        <v>2600</v>
      </c>
      <c r="E1381" s="58">
        <v>4390</v>
      </c>
      <c r="F1381" s="58"/>
      <c r="G1381" s="58"/>
      <c r="H1381" s="58"/>
      <c r="I1381" s="58"/>
      <c r="J1381" s="58"/>
      <c r="K1381" s="58"/>
      <c r="L1381" s="58"/>
      <c r="M1381" s="58"/>
      <c r="N1381" s="58"/>
      <c r="O1381" s="58"/>
      <c r="P1381" s="58"/>
      <c r="Q1381" s="58"/>
      <c r="R1381" s="58"/>
    </row>
    <row r="1382" spans="1:18" ht="30" x14ac:dyDescent="0.25">
      <c r="A1382" s="58" t="s">
        <v>10</v>
      </c>
      <c r="B1382" s="58">
        <v>257896</v>
      </c>
      <c r="C1382" s="58">
        <v>4990</v>
      </c>
      <c r="D1382" s="58" t="s">
        <v>2600</v>
      </c>
      <c r="E1382" s="58">
        <v>4390</v>
      </c>
      <c r="F1382" s="58"/>
      <c r="G1382" s="58"/>
      <c r="H1382" s="58"/>
      <c r="I1382" s="58"/>
      <c r="J1382" s="58"/>
      <c r="K1382" s="58"/>
      <c r="L1382" s="58"/>
      <c r="M1382" s="58"/>
      <c r="N1382" s="58"/>
      <c r="O1382" s="58"/>
      <c r="P1382" s="58"/>
      <c r="Q1382" s="58"/>
      <c r="R1382" s="58"/>
    </row>
    <row r="1383" spans="1:18" ht="30" x14ac:dyDescent="0.25">
      <c r="A1383" s="58" t="s">
        <v>10</v>
      </c>
      <c r="B1383" s="58">
        <v>257897</v>
      </c>
      <c r="C1383" s="58">
        <v>4990</v>
      </c>
      <c r="D1383" s="58" t="s">
        <v>2600</v>
      </c>
      <c r="E1383" s="58">
        <v>4390</v>
      </c>
      <c r="F1383" s="58"/>
      <c r="G1383" s="58"/>
      <c r="H1383" s="58"/>
      <c r="I1383" s="58"/>
      <c r="J1383" s="58"/>
      <c r="K1383" s="58"/>
      <c r="L1383" s="58"/>
      <c r="M1383" s="58"/>
      <c r="N1383" s="58"/>
      <c r="O1383" s="58"/>
      <c r="P1383" s="58"/>
      <c r="Q1383" s="58"/>
      <c r="R1383" s="58"/>
    </row>
    <row r="1384" spans="1:18" ht="30" x14ac:dyDescent="0.25">
      <c r="A1384" s="58" t="s">
        <v>10</v>
      </c>
      <c r="B1384" s="58">
        <v>257898</v>
      </c>
      <c r="C1384" s="58">
        <v>4990</v>
      </c>
      <c r="D1384" s="58" t="s">
        <v>2600</v>
      </c>
      <c r="E1384" s="58">
        <v>4390</v>
      </c>
      <c r="F1384" s="58"/>
      <c r="G1384" s="58"/>
      <c r="H1384" s="58"/>
      <c r="I1384" s="58"/>
      <c r="J1384" s="58"/>
      <c r="K1384" s="58"/>
      <c r="L1384" s="58"/>
      <c r="M1384" s="58"/>
      <c r="N1384" s="58"/>
      <c r="O1384" s="58"/>
      <c r="P1384" s="58"/>
      <c r="Q1384" s="58"/>
      <c r="R1384" s="58"/>
    </row>
    <row r="1385" spans="1:18" ht="30" x14ac:dyDescent="0.25">
      <c r="A1385" s="58" t="s">
        <v>10</v>
      </c>
      <c r="B1385" s="58">
        <v>257899</v>
      </c>
      <c r="C1385" s="58">
        <v>4990</v>
      </c>
      <c r="D1385" s="58" t="s">
        <v>2600</v>
      </c>
      <c r="E1385" s="58">
        <v>4390</v>
      </c>
      <c r="F1385" s="58"/>
      <c r="G1385" s="58"/>
      <c r="H1385" s="58"/>
      <c r="I1385" s="58"/>
      <c r="J1385" s="58"/>
      <c r="K1385" s="58"/>
      <c r="L1385" s="58"/>
      <c r="M1385" s="58"/>
      <c r="N1385" s="58"/>
      <c r="O1385" s="58"/>
      <c r="P1385" s="58"/>
      <c r="Q1385" s="58"/>
      <c r="R1385" s="58"/>
    </row>
    <row r="1386" spans="1:18" ht="30" x14ac:dyDescent="0.25">
      <c r="A1386" s="58" t="s">
        <v>10</v>
      </c>
      <c r="B1386" s="58">
        <v>257900</v>
      </c>
      <c r="C1386" s="58">
        <v>4990</v>
      </c>
      <c r="D1386" s="58" t="s">
        <v>2600</v>
      </c>
      <c r="E1386" s="58">
        <v>4390</v>
      </c>
      <c r="F1386" s="58"/>
      <c r="G1386" s="58"/>
      <c r="H1386" s="58"/>
      <c r="I1386" s="58"/>
      <c r="J1386" s="58"/>
      <c r="K1386" s="58"/>
      <c r="L1386" s="58"/>
      <c r="M1386" s="58"/>
      <c r="N1386" s="58"/>
      <c r="O1386" s="58"/>
      <c r="P1386" s="58"/>
      <c r="Q1386" s="58"/>
      <c r="R1386" s="58"/>
    </row>
    <row r="1387" spans="1:18" ht="30" x14ac:dyDescent="0.25">
      <c r="A1387" s="58" t="s">
        <v>10</v>
      </c>
      <c r="B1387" s="58">
        <v>257901</v>
      </c>
      <c r="C1387" s="58">
        <v>4990</v>
      </c>
      <c r="D1387" s="58" t="s">
        <v>2600</v>
      </c>
      <c r="E1387" s="58">
        <v>4390</v>
      </c>
      <c r="F1387" s="58"/>
      <c r="G1387" s="58"/>
      <c r="H1387" s="58"/>
      <c r="I1387" s="58"/>
      <c r="J1387" s="58"/>
      <c r="K1387" s="58"/>
      <c r="L1387" s="58"/>
      <c r="M1387" s="58"/>
      <c r="N1387" s="58"/>
      <c r="O1387" s="58"/>
      <c r="P1387" s="58"/>
      <c r="Q1387" s="58"/>
      <c r="R1387" s="58"/>
    </row>
    <row r="1388" spans="1:18" ht="30" x14ac:dyDescent="0.25">
      <c r="A1388" s="58" t="s">
        <v>10</v>
      </c>
      <c r="B1388" s="58">
        <v>257902</v>
      </c>
      <c r="C1388" s="58">
        <v>4990</v>
      </c>
      <c r="D1388" s="58" t="s">
        <v>2600</v>
      </c>
      <c r="E1388" s="58">
        <v>4390</v>
      </c>
      <c r="F1388" s="58"/>
      <c r="G1388" s="58"/>
      <c r="H1388" s="58"/>
      <c r="I1388" s="58"/>
      <c r="J1388" s="58"/>
      <c r="K1388" s="58"/>
      <c r="L1388" s="58"/>
      <c r="M1388" s="58"/>
      <c r="N1388" s="58"/>
      <c r="O1388" s="58"/>
      <c r="P1388" s="58"/>
      <c r="Q1388" s="58"/>
      <c r="R1388" s="58"/>
    </row>
    <row r="1389" spans="1:18" ht="30" x14ac:dyDescent="0.25">
      <c r="A1389" s="58" t="s">
        <v>10</v>
      </c>
      <c r="B1389" s="58">
        <v>257903</v>
      </c>
      <c r="C1389" s="58">
        <v>4990</v>
      </c>
      <c r="D1389" s="58" t="s">
        <v>2600</v>
      </c>
      <c r="E1389" s="58">
        <v>4390</v>
      </c>
      <c r="F1389" s="58"/>
      <c r="G1389" s="58"/>
      <c r="H1389" s="58"/>
      <c r="I1389" s="58"/>
      <c r="J1389" s="58"/>
      <c r="K1389" s="58"/>
      <c r="L1389" s="58"/>
      <c r="M1389" s="58"/>
      <c r="N1389" s="58"/>
      <c r="O1389" s="58"/>
      <c r="P1389" s="58"/>
      <c r="Q1389" s="58"/>
      <c r="R1389" s="58"/>
    </row>
    <row r="1390" spans="1:18" ht="30" x14ac:dyDescent="0.25">
      <c r="A1390" s="58" t="s">
        <v>10</v>
      </c>
      <c r="B1390" s="58">
        <v>257904</v>
      </c>
      <c r="C1390" s="58">
        <v>4990</v>
      </c>
      <c r="D1390" s="58" t="s">
        <v>2600</v>
      </c>
      <c r="E1390" s="58">
        <v>4390</v>
      </c>
      <c r="F1390" s="58"/>
      <c r="G1390" s="58"/>
      <c r="H1390" s="58"/>
      <c r="I1390" s="58"/>
      <c r="J1390" s="58"/>
      <c r="K1390" s="58"/>
      <c r="L1390" s="58"/>
      <c r="M1390" s="58"/>
      <c r="N1390" s="58"/>
      <c r="O1390" s="58"/>
      <c r="P1390" s="58"/>
      <c r="Q1390" s="58"/>
      <c r="R1390" s="58"/>
    </row>
    <row r="1391" spans="1:18" ht="30" x14ac:dyDescent="0.25">
      <c r="A1391" s="58" t="s">
        <v>10</v>
      </c>
      <c r="B1391" s="58">
        <v>257905</v>
      </c>
      <c r="C1391" s="58">
        <v>4990</v>
      </c>
      <c r="D1391" s="58" t="s">
        <v>2600</v>
      </c>
      <c r="E1391" s="58">
        <v>4390</v>
      </c>
      <c r="F1391" s="58"/>
      <c r="G1391" s="58"/>
      <c r="H1391" s="58"/>
      <c r="I1391" s="58"/>
      <c r="J1391" s="58"/>
      <c r="K1391" s="58"/>
      <c r="L1391" s="58"/>
      <c r="M1391" s="58"/>
      <c r="N1391" s="58"/>
      <c r="O1391" s="58"/>
      <c r="P1391" s="58"/>
      <c r="Q1391" s="58"/>
      <c r="R1391" s="58"/>
    </row>
    <row r="1392" spans="1:18" ht="30" x14ac:dyDescent="0.25">
      <c r="A1392" s="58" t="s">
        <v>10</v>
      </c>
      <c r="B1392" s="58">
        <v>257906</v>
      </c>
      <c r="C1392" s="58">
        <v>4990</v>
      </c>
      <c r="D1392" s="58" t="s">
        <v>2600</v>
      </c>
      <c r="E1392" s="58">
        <v>4390</v>
      </c>
      <c r="F1392" s="58"/>
      <c r="G1392" s="58"/>
      <c r="H1392" s="58"/>
      <c r="I1392" s="58"/>
      <c r="J1392" s="58"/>
      <c r="K1392" s="58"/>
      <c r="L1392" s="58"/>
      <c r="M1392" s="58"/>
      <c r="N1392" s="58"/>
      <c r="O1392" s="58"/>
      <c r="P1392" s="58"/>
      <c r="Q1392" s="58"/>
      <c r="R1392" s="58"/>
    </row>
    <row r="1393" spans="1:18" ht="30" x14ac:dyDescent="0.25">
      <c r="A1393" s="58" t="s">
        <v>10</v>
      </c>
      <c r="B1393" s="58">
        <v>257907</v>
      </c>
      <c r="C1393" s="58">
        <v>4990</v>
      </c>
      <c r="D1393" s="58" t="s">
        <v>2600</v>
      </c>
      <c r="E1393" s="58">
        <v>4390</v>
      </c>
      <c r="F1393" s="58"/>
      <c r="G1393" s="58"/>
      <c r="H1393" s="58"/>
      <c r="I1393" s="58"/>
      <c r="J1393" s="58"/>
      <c r="K1393" s="58"/>
      <c r="L1393" s="58"/>
      <c r="M1393" s="58"/>
      <c r="N1393" s="58"/>
      <c r="O1393" s="58"/>
      <c r="P1393" s="58"/>
      <c r="Q1393" s="58"/>
      <c r="R1393" s="58"/>
    </row>
    <row r="1394" spans="1:18" ht="30" x14ac:dyDescent="0.25">
      <c r="A1394" s="58" t="s">
        <v>10</v>
      </c>
      <c r="B1394" s="58">
        <v>257908</v>
      </c>
      <c r="C1394" s="58">
        <v>4990</v>
      </c>
      <c r="D1394" s="58" t="s">
        <v>2600</v>
      </c>
      <c r="E1394" s="58">
        <v>4390</v>
      </c>
      <c r="F1394" s="58"/>
      <c r="G1394" s="58"/>
      <c r="H1394" s="58"/>
      <c r="I1394" s="58"/>
      <c r="J1394" s="58"/>
      <c r="K1394" s="58"/>
      <c r="L1394" s="58"/>
      <c r="M1394" s="58"/>
      <c r="N1394" s="58"/>
      <c r="O1394" s="58"/>
      <c r="P1394" s="58"/>
      <c r="Q1394" s="58"/>
      <c r="R1394" s="58"/>
    </row>
    <row r="1395" spans="1:18" ht="30" x14ac:dyDescent="0.25">
      <c r="A1395" s="58" t="s">
        <v>10</v>
      </c>
      <c r="B1395" s="58">
        <v>257909</v>
      </c>
      <c r="C1395" s="58">
        <v>4990</v>
      </c>
      <c r="D1395" s="58" t="s">
        <v>2600</v>
      </c>
      <c r="E1395" s="58">
        <v>4390</v>
      </c>
      <c r="F1395" s="58"/>
      <c r="G1395" s="58"/>
      <c r="H1395" s="58"/>
      <c r="I1395" s="58"/>
      <c r="J1395" s="58"/>
      <c r="K1395" s="58"/>
      <c r="L1395" s="58"/>
      <c r="M1395" s="58"/>
      <c r="N1395" s="58"/>
      <c r="O1395" s="58"/>
      <c r="P1395" s="58"/>
      <c r="Q1395" s="58"/>
      <c r="R1395" s="58"/>
    </row>
    <row r="1396" spans="1:18" ht="30" x14ac:dyDescent="0.25">
      <c r="A1396" s="58" t="s">
        <v>10</v>
      </c>
      <c r="B1396" s="58">
        <v>257910</v>
      </c>
      <c r="C1396" s="58">
        <v>4990</v>
      </c>
      <c r="D1396" s="58" t="s">
        <v>2600</v>
      </c>
      <c r="E1396" s="58">
        <v>4390</v>
      </c>
      <c r="F1396" s="58"/>
      <c r="G1396" s="58"/>
      <c r="H1396" s="58"/>
      <c r="I1396" s="58"/>
      <c r="J1396" s="58"/>
      <c r="K1396" s="58"/>
      <c r="L1396" s="58"/>
      <c r="M1396" s="58"/>
      <c r="N1396" s="58"/>
      <c r="O1396" s="58"/>
      <c r="P1396" s="58"/>
      <c r="Q1396" s="58"/>
      <c r="R1396" s="58"/>
    </row>
    <row r="1397" spans="1:18" ht="30" x14ac:dyDescent="0.25">
      <c r="A1397" s="58" t="s">
        <v>10</v>
      </c>
      <c r="B1397" s="58">
        <v>257911</v>
      </c>
      <c r="C1397" s="58">
        <v>4990</v>
      </c>
      <c r="D1397" s="58" t="s">
        <v>2600</v>
      </c>
      <c r="E1397" s="58">
        <v>4390</v>
      </c>
      <c r="F1397" s="58"/>
      <c r="G1397" s="58"/>
      <c r="H1397" s="58"/>
      <c r="I1397" s="58"/>
      <c r="J1397" s="58"/>
      <c r="K1397" s="58"/>
      <c r="L1397" s="58"/>
      <c r="M1397" s="58"/>
      <c r="N1397" s="58"/>
      <c r="O1397" s="58"/>
      <c r="P1397" s="58"/>
      <c r="Q1397" s="58"/>
      <c r="R1397" s="58"/>
    </row>
    <row r="1398" spans="1:18" ht="30" x14ac:dyDescent="0.25">
      <c r="A1398" s="58" t="s">
        <v>10</v>
      </c>
      <c r="B1398" s="58">
        <v>257912</v>
      </c>
      <c r="C1398" s="58">
        <v>4990</v>
      </c>
      <c r="D1398" s="58" t="s">
        <v>2600</v>
      </c>
      <c r="E1398" s="58">
        <v>4390</v>
      </c>
      <c r="F1398" s="58"/>
      <c r="G1398" s="58"/>
      <c r="H1398" s="58"/>
      <c r="I1398" s="58"/>
      <c r="J1398" s="58"/>
      <c r="K1398" s="58"/>
      <c r="L1398" s="58"/>
      <c r="M1398" s="58"/>
      <c r="N1398" s="58"/>
      <c r="O1398" s="58"/>
      <c r="P1398" s="58"/>
      <c r="Q1398" s="58"/>
      <c r="R1398" s="58"/>
    </row>
    <row r="1399" spans="1:18" ht="30" x14ac:dyDescent="0.25">
      <c r="A1399" s="58" t="s">
        <v>10</v>
      </c>
      <c r="B1399" s="58">
        <v>257913</v>
      </c>
      <c r="C1399" s="58">
        <v>4990</v>
      </c>
      <c r="D1399" s="58" t="s">
        <v>2600</v>
      </c>
      <c r="E1399" s="58">
        <v>4390</v>
      </c>
      <c r="F1399" s="58"/>
      <c r="G1399" s="58"/>
      <c r="H1399" s="58"/>
      <c r="I1399" s="58"/>
      <c r="J1399" s="58"/>
      <c r="K1399" s="58"/>
      <c r="L1399" s="58"/>
      <c r="M1399" s="58"/>
      <c r="N1399" s="58"/>
      <c r="O1399" s="58"/>
      <c r="P1399" s="58"/>
      <c r="Q1399" s="58"/>
      <c r="R1399" s="58"/>
    </row>
    <row r="1400" spans="1:18" ht="30" x14ac:dyDescent="0.25">
      <c r="A1400" s="58" t="s">
        <v>10</v>
      </c>
      <c r="B1400" s="58">
        <v>257914</v>
      </c>
      <c r="C1400" s="58">
        <v>4990</v>
      </c>
      <c r="D1400" s="58" t="s">
        <v>2600</v>
      </c>
      <c r="E1400" s="58">
        <v>4390</v>
      </c>
      <c r="F1400" s="58"/>
      <c r="G1400" s="58"/>
      <c r="H1400" s="58"/>
      <c r="I1400" s="58"/>
      <c r="J1400" s="58"/>
      <c r="K1400" s="58"/>
      <c r="L1400" s="58"/>
      <c r="M1400" s="58"/>
      <c r="N1400" s="58"/>
      <c r="O1400" s="58"/>
      <c r="P1400" s="58"/>
      <c r="Q1400" s="58"/>
      <c r="R1400" s="58"/>
    </row>
    <row r="1401" spans="1:18" ht="30" x14ac:dyDescent="0.25">
      <c r="A1401" s="58" t="s">
        <v>10</v>
      </c>
      <c r="B1401" s="58">
        <v>257915</v>
      </c>
      <c r="C1401" s="58">
        <v>4990</v>
      </c>
      <c r="D1401" s="58" t="s">
        <v>2600</v>
      </c>
      <c r="E1401" s="58">
        <v>4390</v>
      </c>
      <c r="F1401" s="58"/>
      <c r="G1401" s="58"/>
      <c r="H1401" s="58"/>
      <c r="I1401" s="58"/>
      <c r="J1401" s="58"/>
      <c r="K1401" s="58"/>
      <c r="L1401" s="58"/>
      <c r="M1401" s="58"/>
      <c r="N1401" s="58"/>
      <c r="O1401" s="58"/>
      <c r="P1401" s="58"/>
      <c r="Q1401" s="58"/>
      <c r="R1401" s="58"/>
    </row>
    <row r="1402" spans="1:18" ht="30" x14ac:dyDescent="0.25">
      <c r="A1402" s="58" t="s">
        <v>10</v>
      </c>
      <c r="B1402" s="58">
        <v>257916</v>
      </c>
      <c r="C1402" s="58">
        <v>4990</v>
      </c>
      <c r="D1402" s="58" t="s">
        <v>2600</v>
      </c>
      <c r="E1402" s="58">
        <v>4390</v>
      </c>
      <c r="F1402" s="58"/>
      <c r="G1402" s="58"/>
      <c r="H1402" s="58"/>
      <c r="I1402" s="58"/>
      <c r="J1402" s="58"/>
      <c r="K1402" s="58"/>
      <c r="L1402" s="58"/>
      <c r="M1402" s="58"/>
      <c r="N1402" s="58"/>
      <c r="O1402" s="58"/>
      <c r="P1402" s="58"/>
      <c r="Q1402" s="58"/>
      <c r="R1402" s="58"/>
    </row>
    <row r="1403" spans="1:18" ht="30" x14ac:dyDescent="0.25">
      <c r="A1403" s="58" t="s">
        <v>10</v>
      </c>
      <c r="B1403" s="58">
        <v>257917</v>
      </c>
      <c r="C1403" s="58">
        <v>4990</v>
      </c>
      <c r="D1403" s="58" t="s">
        <v>2600</v>
      </c>
      <c r="E1403" s="58">
        <v>4390</v>
      </c>
      <c r="F1403" s="58"/>
      <c r="G1403" s="58"/>
      <c r="H1403" s="58"/>
      <c r="I1403" s="58"/>
      <c r="J1403" s="58"/>
      <c r="K1403" s="58"/>
      <c r="L1403" s="58"/>
      <c r="M1403" s="58"/>
      <c r="N1403" s="58"/>
      <c r="O1403" s="58"/>
      <c r="P1403" s="58"/>
      <c r="Q1403" s="58"/>
      <c r="R1403" s="58"/>
    </row>
    <row r="1404" spans="1:18" ht="30" x14ac:dyDescent="0.25">
      <c r="A1404" s="58" t="s">
        <v>10</v>
      </c>
      <c r="B1404" s="58">
        <v>257918</v>
      </c>
      <c r="C1404" s="58">
        <v>4990</v>
      </c>
      <c r="D1404" s="58" t="s">
        <v>2600</v>
      </c>
      <c r="E1404" s="58">
        <v>4390</v>
      </c>
      <c r="F1404" s="58"/>
      <c r="G1404" s="58"/>
      <c r="H1404" s="58"/>
      <c r="I1404" s="58"/>
      <c r="J1404" s="58"/>
      <c r="K1404" s="58"/>
      <c r="L1404" s="58"/>
      <c r="M1404" s="58"/>
      <c r="N1404" s="58"/>
      <c r="O1404" s="58"/>
      <c r="P1404" s="58"/>
      <c r="Q1404" s="58"/>
      <c r="R1404" s="58"/>
    </row>
    <row r="1405" spans="1:18" ht="30" x14ac:dyDescent="0.25">
      <c r="A1405" s="58" t="s">
        <v>10</v>
      </c>
      <c r="B1405" s="58">
        <v>257919</v>
      </c>
      <c r="C1405" s="58">
        <v>4990</v>
      </c>
      <c r="D1405" s="58" t="s">
        <v>2600</v>
      </c>
      <c r="E1405" s="58">
        <v>4390</v>
      </c>
      <c r="F1405" s="58"/>
      <c r="G1405" s="58"/>
      <c r="H1405" s="58"/>
      <c r="I1405" s="58"/>
      <c r="J1405" s="58"/>
      <c r="K1405" s="58"/>
      <c r="L1405" s="58"/>
      <c r="M1405" s="58"/>
      <c r="N1405" s="58"/>
      <c r="O1405" s="58"/>
      <c r="P1405" s="58"/>
      <c r="Q1405" s="58"/>
      <c r="R1405" s="58"/>
    </row>
    <row r="1406" spans="1:18" ht="30" x14ac:dyDescent="0.25">
      <c r="A1406" s="58" t="s">
        <v>10</v>
      </c>
      <c r="B1406" s="58">
        <v>257920</v>
      </c>
      <c r="C1406" s="58">
        <v>4990</v>
      </c>
      <c r="D1406" s="58" t="s">
        <v>2600</v>
      </c>
      <c r="E1406" s="58">
        <v>4390</v>
      </c>
      <c r="F1406" s="58"/>
      <c r="G1406" s="58"/>
      <c r="H1406" s="58"/>
      <c r="I1406" s="58"/>
      <c r="J1406" s="58"/>
      <c r="K1406" s="58"/>
      <c r="L1406" s="58"/>
      <c r="M1406" s="58"/>
      <c r="N1406" s="58"/>
      <c r="O1406" s="58"/>
      <c r="P1406" s="58"/>
      <c r="Q1406" s="58"/>
      <c r="R1406" s="58"/>
    </row>
    <row r="1407" spans="1:18" ht="30" x14ac:dyDescent="0.25">
      <c r="A1407" s="58" t="s">
        <v>10</v>
      </c>
      <c r="B1407" s="58">
        <v>257921</v>
      </c>
      <c r="C1407" s="58">
        <v>4990</v>
      </c>
      <c r="D1407" s="58" t="s">
        <v>2600</v>
      </c>
      <c r="E1407" s="58">
        <v>4390</v>
      </c>
      <c r="F1407" s="58"/>
      <c r="G1407" s="58"/>
      <c r="H1407" s="58"/>
      <c r="I1407" s="58"/>
      <c r="J1407" s="58"/>
      <c r="K1407" s="58"/>
      <c r="L1407" s="58"/>
      <c r="M1407" s="58"/>
      <c r="N1407" s="58"/>
      <c r="O1407" s="58"/>
      <c r="P1407" s="58"/>
      <c r="Q1407" s="58"/>
      <c r="R1407" s="58"/>
    </row>
    <row r="1408" spans="1:18" ht="30" x14ac:dyDescent="0.25">
      <c r="A1408" s="58" t="s">
        <v>10</v>
      </c>
      <c r="B1408" s="58">
        <v>257922</v>
      </c>
      <c r="C1408" s="58">
        <v>4990</v>
      </c>
      <c r="D1408" s="58" t="s">
        <v>2600</v>
      </c>
      <c r="E1408" s="58">
        <v>4390</v>
      </c>
      <c r="F1408" s="58"/>
      <c r="G1408" s="58"/>
      <c r="H1408" s="58"/>
      <c r="I1408" s="58"/>
      <c r="J1408" s="58"/>
      <c r="K1408" s="58"/>
      <c r="L1408" s="58"/>
      <c r="M1408" s="58"/>
      <c r="N1408" s="58"/>
      <c r="O1408" s="58"/>
      <c r="P1408" s="58"/>
      <c r="Q1408" s="58"/>
      <c r="R1408" s="58"/>
    </row>
    <row r="1409" spans="1:18" ht="30" x14ac:dyDescent="0.25">
      <c r="A1409" s="58" t="s">
        <v>10</v>
      </c>
      <c r="B1409" s="58">
        <v>257923</v>
      </c>
      <c r="C1409" s="58">
        <v>4990</v>
      </c>
      <c r="D1409" s="58" t="s">
        <v>2600</v>
      </c>
      <c r="E1409" s="58">
        <v>4390</v>
      </c>
      <c r="F1409" s="58"/>
      <c r="G1409" s="58"/>
      <c r="H1409" s="58"/>
      <c r="I1409" s="58"/>
      <c r="J1409" s="58"/>
      <c r="K1409" s="58"/>
      <c r="L1409" s="58"/>
      <c r="M1409" s="58"/>
      <c r="N1409" s="58"/>
      <c r="O1409" s="58"/>
      <c r="P1409" s="58"/>
      <c r="Q1409" s="58"/>
      <c r="R1409" s="58"/>
    </row>
    <row r="1410" spans="1:18" ht="30" x14ac:dyDescent="0.25">
      <c r="A1410" s="58" t="s">
        <v>10</v>
      </c>
      <c r="B1410" s="58">
        <v>257924</v>
      </c>
      <c r="C1410" s="58">
        <v>4990</v>
      </c>
      <c r="D1410" s="58" t="s">
        <v>2600</v>
      </c>
      <c r="E1410" s="58">
        <v>4390</v>
      </c>
      <c r="F1410" s="58"/>
      <c r="G1410" s="58"/>
      <c r="H1410" s="58"/>
      <c r="I1410" s="58"/>
      <c r="J1410" s="58"/>
      <c r="K1410" s="58"/>
      <c r="L1410" s="58"/>
      <c r="M1410" s="58"/>
      <c r="N1410" s="58"/>
      <c r="O1410" s="58"/>
      <c r="P1410" s="58"/>
      <c r="Q1410" s="58"/>
      <c r="R1410" s="58"/>
    </row>
    <row r="1411" spans="1:18" ht="30" x14ac:dyDescent="0.25">
      <c r="A1411" s="58" t="s">
        <v>10</v>
      </c>
      <c r="B1411" s="58">
        <v>257925</v>
      </c>
      <c r="C1411" s="58">
        <v>4990</v>
      </c>
      <c r="D1411" s="58" t="s">
        <v>2600</v>
      </c>
      <c r="E1411" s="58">
        <v>4390</v>
      </c>
      <c r="F1411" s="58"/>
      <c r="G1411" s="58"/>
      <c r="H1411" s="58"/>
      <c r="I1411" s="58"/>
      <c r="J1411" s="58"/>
      <c r="K1411" s="58"/>
      <c r="L1411" s="58"/>
      <c r="M1411" s="58"/>
      <c r="N1411" s="58"/>
      <c r="O1411" s="58"/>
      <c r="P1411" s="58"/>
      <c r="Q1411" s="58"/>
      <c r="R1411" s="58"/>
    </row>
    <row r="1412" spans="1:18" ht="30" x14ac:dyDescent="0.25">
      <c r="A1412" s="58" t="s">
        <v>10</v>
      </c>
      <c r="B1412" s="58">
        <v>257926</v>
      </c>
      <c r="C1412" s="58">
        <v>4990</v>
      </c>
      <c r="D1412" s="58" t="s">
        <v>2600</v>
      </c>
      <c r="E1412" s="58">
        <v>4390</v>
      </c>
      <c r="F1412" s="58"/>
      <c r="G1412" s="58"/>
      <c r="H1412" s="58"/>
      <c r="I1412" s="58"/>
      <c r="J1412" s="58"/>
      <c r="K1412" s="58"/>
      <c r="L1412" s="58"/>
      <c r="M1412" s="58"/>
      <c r="N1412" s="58"/>
      <c r="O1412" s="58"/>
      <c r="P1412" s="58"/>
      <c r="Q1412" s="58"/>
      <c r="R1412" s="58"/>
    </row>
    <row r="1413" spans="1:18" ht="30" x14ac:dyDescent="0.25">
      <c r="A1413" s="58" t="s">
        <v>10</v>
      </c>
      <c r="B1413" s="58">
        <v>257927</v>
      </c>
      <c r="C1413" s="58">
        <v>4990</v>
      </c>
      <c r="D1413" s="58" t="s">
        <v>2600</v>
      </c>
      <c r="E1413" s="58">
        <v>4390</v>
      </c>
      <c r="F1413" s="58"/>
      <c r="G1413" s="58"/>
      <c r="H1413" s="58"/>
      <c r="I1413" s="58"/>
      <c r="J1413" s="58"/>
      <c r="K1413" s="58"/>
      <c r="L1413" s="58"/>
      <c r="M1413" s="58"/>
      <c r="N1413" s="58"/>
      <c r="O1413" s="58"/>
      <c r="P1413" s="58"/>
      <c r="Q1413" s="58"/>
      <c r="R1413" s="58"/>
    </row>
    <row r="1414" spans="1:18" ht="30" x14ac:dyDescent="0.25">
      <c r="A1414" s="58" t="s">
        <v>10</v>
      </c>
      <c r="B1414" s="58">
        <v>257928</v>
      </c>
      <c r="C1414" s="58">
        <v>4990</v>
      </c>
      <c r="D1414" s="58" t="s">
        <v>2600</v>
      </c>
      <c r="E1414" s="58">
        <v>4390</v>
      </c>
      <c r="F1414" s="58"/>
      <c r="G1414" s="58"/>
      <c r="H1414" s="58"/>
      <c r="I1414" s="58"/>
      <c r="J1414" s="58"/>
      <c r="K1414" s="58"/>
      <c r="L1414" s="58"/>
      <c r="M1414" s="58"/>
      <c r="N1414" s="58"/>
      <c r="O1414" s="58"/>
      <c r="P1414" s="58"/>
      <c r="Q1414" s="58"/>
      <c r="R1414" s="58"/>
    </row>
    <row r="1415" spans="1:18" ht="30" x14ac:dyDescent="0.25">
      <c r="A1415" s="58" t="s">
        <v>10</v>
      </c>
      <c r="B1415" s="58">
        <v>257929</v>
      </c>
      <c r="C1415" s="58">
        <v>4990</v>
      </c>
      <c r="D1415" s="58" t="s">
        <v>2600</v>
      </c>
      <c r="E1415" s="58">
        <v>4390</v>
      </c>
      <c r="F1415" s="58"/>
      <c r="G1415" s="58"/>
      <c r="H1415" s="58"/>
      <c r="I1415" s="58"/>
      <c r="J1415" s="58"/>
      <c r="K1415" s="58"/>
      <c r="L1415" s="58"/>
      <c r="M1415" s="58"/>
      <c r="N1415" s="58"/>
      <c r="O1415" s="58"/>
      <c r="P1415" s="58"/>
      <c r="Q1415" s="58"/>
      <c r="R1415" s="58"/>
    </row>
    <row r="1416" spans="1:18" ht="30" x14ac:dyDescent="0.25">
      <c r="A1416" s="58" t="s">
        <v>10</v>
      </c>
      <c r="B1416" s="58">
        <v>257930</v>
      </c>
      <c r="C1416" s="58">
        <v>4990</v>
      </c>
      <c r="D1416" s="58" t="s">
        <v>2600</v>
      </c>
      <c r="E1416" s="58">
        <v>4390</v>
      </c>
      <c r="F1416" s="58"/>
      <c r="G1416" s="58"/>
      <c r="H1416" s="58"/>
      <c r="I1416" s="58"/>
      <c r="J1416" s="58"/>
      <c r="K1416" s="58"/>
      <c r="L1416" s="58"/>
      <c r="M1416" s="58"/>
      <c r="N1416" s="58"/>
      <c r="O1416" s="58"/>
      <c r="P1416" s="58"/>
      <c r="Q1416" s="58"/>
      <c r="R1416" s="58"/>
    </row>
    <row r="1417" spans="1:18" ht="30" x14ac:dyDescent="0.25">
      <c r="A1417" s="58" t="s">
        <v>10</v>
      </c>
      <c r="B1417" s="58">
        <v>138170</v>
      </c>
      <c r="C1417" s="58">
        <v>4390</v>
      </c>
      <c r="D1417" s="58" t="s">
        <v>2602</v>
      </c>
      <c r="E1417" s="58">
        <v>4390</v>
      </c>
      <c r="F1417" s="58"/>
      <c r="G1417" s="58"/>
      <c r="H1417" s="58"/>
      <c r="I1417" s="58"/>
      <c r="J1417" s="58"/>
      <c r="K1417" s="58"/>
      <c r="L1417" s="58"/>
      <c r="M1417" s="58"/>
      <c r="N1417" s="58"/>
      <c r="O1417" s="58"/>
      <c r="P1417" s="58"/>
      <c r="Q1417" s="58"/>
      <c r="R1417" s="58"/>
    </row>
    <row r="1418" spans="1:18" ht="30" x14ac:dyDescent="0.25">
      <c r="A1418" s="58" t="s">
        <v>10</v>
      </c>
      <c r="B1418" s="58">
        <v>138171</v>
      </c>
      <c r="C1418" s="58">
        <v>4990</v>
      </c>
      <c r="D1418" s="58" t="s">
        <v>2602</v>
      </c>
      <c r="E1418" s="58">
        <v>4390</v>
      </c>
      <c r="F1418" s="58"/>
      <c r="G1418" s="58"/>
      <c r="H1418" s="58"/>
      <c r="I1418" s="58"/>
      <c r="J1418" s="58"/>
      <c r="K1418" s="58"/>
      <c r="L1418" s="58"/>
      <c r="M1418" s="58"/>
      <c r="N1418" s="58"/>
      <c r="O1418" s="58"/>
      <c r="P1418" s="58"/>
      <c r="Q1418" s="58"/>
      <c r="R1418" s="58"/>
    </row>
    <row r="1419" spans="1:18" ht="30" x14ac:dyDescent="0.25">
      <c r="A1419" s="58" t="s">
        <v>10</v>
      </c>
      <c r="B1419" s="58">
        <v>138172</v>
      </c>
      <c r="C1419" s="58">
        <v>4990</v>
      </c>
      <c r="D1419" s="58" t="s">
        <v>2602</v>
      </c>
      <c r="E1419" s="58">
        <v>4390</v>
      </c>
      <c r="F1419" s="58"/>
      <c r="G1419" s="58"/>
      <c r="H1419" s="58"/>
      <c r="I1419" s="58"/>
      <c r="J1419" s="58"/>
      <c r="K1419" s="58"/>
      <c r="L1419" s="58"/>
      <c r="M1419" s="58"/>
      <c r="N1419" s="58"/>
      <c r="O1419" s="58"/>
      <c r="P1419" s="58"/>
      <c r="Q1419" s="58"/>
      <c r="R1419" s="58"/>
    </row>
    <row r="1420" spans="1:18" ht="30" x14ac:dyDescent="0.25">
      <c r="A1420" s="58" t="s">
        <v>10</v>
      </c>
      <c r="B1420" s="58">
        <v>138173</v>
      </c>
      <c r="C1420" s="58">
        <v>4990</v>
      </c>
      <c r="D1420" s="58" t="s">
        <v>2602</v>
      </c>
      <c r="E1420" s="58">
        <v>4390</v>
      </c>
      <c r="F1420" s="58"/>
      <c r="G1420" s="58"/>
      <c r="H1420" s="58"/>
      <c r="I1420" s="58"/>
      <c r="J1420" s="58"/>
      <c r="K1420" s="58"/>
      <c r="L1420" s="58"/>
      <c r="M1420" s="58"/>
      <c r="N1420" s="58"/>
      <c r="O1420" s="58"/>
      <c r="P1420" s="58"/>
      <c r="Q1420" s="58"/>
      <c r="R1420" s="58"/>
    </row>
    <row r="1421" spans="1:18" ht="30" x14ac:dyDescent="0.25">
      <c r="A1421" s="58" t="s">
        <v>10</v>
      </c>
      <c r="B1421" s="58">
        <v>138174</v>
      </c>
      <c r="C1421" s="58">
        <v>4990</v>
      </c>
      <c r="D1421" s="58" t="s">
        <v>2602</v>
      </c>
      <c r="E1421" s="58">
        <v>4390</v>
      </c>
      <c r="F1421" s="58"/>
      <c r="G1421" s="58"/>
      <c r="H1421" s="58"/>
      <c r="I1421" s="58"/>
      <c r="J1421" s="58"/>
      <c r="K1421" s="58"/>
      <c r="L1421" s="58"/>
      <c r="M1421" s="58"/>
      <c r="N1421" s="58"/>
      <c r="O1421" s="58"/>
      <c r="P1421" s="58"/>
      <c r="Q1421" s="58"/>
      <c r="R1421" s="58"/>
    </row>
    <row r="1422" spans="1:18" ht="30" x14ac:dyDescent="0.25">
      <c r="A1422" s="58" t="s">
        <v>10</v>
      </c>
      <c r="B1422" s="58">
        <v>138175</v>
      </c>
      <c r="C1422" s="58">
        <v>4990</v>
      </c>
      <c r="D1422" s="58" t="s">
        <v>2602</v>
      </c>
      <c r="E1422" s="58">
        <v>4390</v>
      </c>
      <c r="F1422" s="58"/>
      <c r="G1422" s="58"/>
      <c r="H1422" s="58"/>
      <c r="I1422" s="58"/>
      <c r="J1422" s="58"/>
      <c r="K1422" s="58"/>
      <c r="L1422" s="58"/>
      <c r="M1422" s="58"/>
      <c r="N1422" s="58"/>
      <c r="O1422" s="58"/>
      <c r="P1422" s="58"/>
      <c r="Q1422" s="58"/>
      <c r="R1422" s="58"/>
    </row>
    <row r="1423" spans="1:18" ht="30" x14ac:dyDescent="0.25">
      <c r="A1423" s="58" t="s">
        <v>10</v>
      </c>
      <c r="B1423" s="58">
        <v>138176</v>
      </c>
      <c r="C1423" s="58">
        <v>4990</v>
      </c>
      <c r="D1423" s="58" t="s">
        <v>2602</v>
      </c>
      <c r="E1423" s="58">
        <v>4390</v>
      </c>
      <c r="F1423" s="58"/>
      <c r="G1423" s="58"/>
      <c r="H1423" s="58"/>
      <c r="I1423" s="58"/>
      <c r="J1423" s="58"/>
      <c r="K1423" s="58"/>
      <c r="L1423" s="58"/>
      <c r="M1423" s="58"/>
      <c r="N1423" s="58"/>
      <c r="O1423" s="58"/>
      <c r="P1423" s="58"/>
      <c r="Q1423" s="58"/>
      <c r="R1423" s="58"/>
    </row>
    <row r="1424" spans="1:18" ht="30" x14ac:dyDescent="0.25">
      <c r="A1424" s="58" t="s">
        <v>10</v>
      </c>
      <c r="B1424" s="58">
        <v>138177</v>
      </c>
      <c r="C1424" s="58">
        <v>4990</v>
      </c>
      <c r="D1424" s="58" t="s">
        <v>2602</v>
      </c>
      <c r="E1424" s="58">
        <v>4390</v>
      </c>
      <c r="F1424" s="58"/>
      <c r="G1424" s="58"/>
      <c r="H1424" s="58"/>
      <c r="I1424" s="58"/>
      <c r="J1424" s="58"/>
      <c r="K1424" s="58"/>
      <c r="L1424" s="58"/>
      <c r="M1424" s="58"/>
      <c r="N1424" s="58"/>
      <c r="O1424" s="58"/>
      <c r="P1424" s="58"/>
      <c r="Q1424" s="58"/>
      <c r="R1424" s="58"/>
    </row>
    <row r="1425" spans="1:18" ht="30" x14ac:dyDescent="0.25">
      <c r="A1425" s="58" t="s">
        <v>10</v>
      </c>
      <c r="B1425" s="58">
        <v>138178</v>
      </c>
      <c r="C1425" s="58">
        <v>4990</v>
      </c>
      <c r="D1425" s="58" t="s">
        <v>2602</v>
      </c>
      <c r="E1425" s="58">
        <v>4390</v>
      </c>
      <c r="F1425" s="58"/>
      <c r="G1425" s="58"/>
      <c r="H1425" s="58"/>
      <c r="I1425" s="58"/>
      <c r="J1425" s="58"/>
      <c r="K1425" s="58"/>
      <c r="L1425" s="58"/>
      <c r="M1425" s="58"/>
      <c r="N1425" s="58"/>
      <c r="O1425" s="58"/>
      <c r="P1425" s="58"/>
      <c r="Q1425" s="58"/>
      <c r="R1425" s="58"/>
    </row>
    <row r="1426" spans="1:18" ht="30" x14ac:dyDescent="0.25">
      <c r="A1426" s="58" t="s">
        <v>10</v>
      </c>
      <c r="B1426" s="58">
        <v>138179</v>
      </c>
      <c r="C1426" s="58">
        <v>4990</v>
      </c>
      <c r="D1426" s="58" t="s">
        <v>2602</v>
      </c>
      <c r="E1426" s="58">
        <v>4390</v>
      </c>
      <c r="F1426" s="58"/>
      <c r="G1426" s="58"/>
      <c r="H1426" s="58"/>
      <c r="I1426" s="58"/>
      <c r="J1426" s="58"/>
      <c r="K1426" s="58"/>
      <c r="L1426" s="58"/>
      <c r="M1426" s="58"/>
      <c r="N1426" s="58"/>
      <c r="O1426" s="58"/>
      <c r="P1426" s="58"/>
      <c r="Q1426" s="58"/>
      <c r="R1426" s="58"/>
    </row>
    <row r="1427" spans="1:18" ht="30" x14ac:dyDescent="0.25">
      <c r="A1427" s="58" t="s">
        <v>10</v>
      </c>
      <c r="B1427" s="58">
        <v>138180</v>
      </c>
      <c r="C1427" s="58">
        <v>4990</v>
      </c>
      <c r="D1427" s="58" t="s">
        <v>2602</v>
      </c>
      <c r="E1427" s="58">
        <v>4390</v>
      </c>
      <c r="F1427" s="58"/>
      <c r="G1427" s="58"/>
      <c r="H1427" s="58"/>
      <c r="I1427" s="58"/>
      <c r="J1427" s="58"/>
      <c r="K1427" s="58"/>
      <c r="L1427" s="58"/>
      <c r="M1427" s="58"/>
      <c r="N1427" s="58"/>
      <c r="O1427" s="58"/>
      <c r="P1427" s="58"/>
      <c r="Q1427" s="58"/>
      <c r="R1427" s="58"/>
    </row>
    <row r="1428" spans="1:18" ht="30" x14ac:dyDescent="0.25">
      <c r="A1428" s="58" t="s">
        <v>10</v>
      </c>
      <c r="B1428" s="58">
        <v>138181</v>
      </c>
      <c r="C1428" s="58">
        <v>4990</v>
      </c>
      <c r="D1428" s="58" t="s">
        <v>2602</v>
      </c>
      <c r="E1428" s="58">
        <v>4390</v>
      </c>
      <c r="F1428" s="58"/>
      <c r="G1428" s="58"/>
      <c r="H1428" s="58"/>
      <c r="I1428" s="58"/>
      <c r="J1428" s="58"/>
      <c r="K1428" s="58"/>
      <c r="L1428" s="58"/>
      <c r="M1428" s="58"/>
      <c r="N1428" s="58"/>
      <c r="O1428" s="58"/>
      <c r="P1428" s="58"/>
      <c r="Q1428" s="58"/>
      <c r="R1428" s="58"/>
    </row>
    <row r="1429" spans="1:18" ht="30" x14ac:dyDescent="0.25">
      <c r="A1429" s="58" t="s">
        <v>10</v>
      </c>
      <c r="B1429" s="58">
        <v>138182</v>
      </c>
      <c r="C1429" s="58">
        <v>4990</v>
      </c>
      <c r="D1429" s="58" t="s">
        <v>2602</v>
      </c>
      <c r="E1429" s="58">
        <v>4390</v>
      </c>
      <c r="F1429" s="58"/>
      <c r="G1429" s="58"/>
      <c r="H1429" s="58"/>
      <c r="I1429" s="58"/>
      <c r="J1429" s="58"/>
      <c r="K1429" s="58"/>
      <c r="L1429" s="58"/>
      <c r="M1429" s="58"/>
      <c r="N1429" s="58"/>
      <c r="O1429" s="58"/>
      <c r="P1429" s="58"/>
      <c r="Q1429" s="58"/>
      <c r="R1429" s="58"/>
    </row>
    <row r="1430" spans="1:18" ht="30" x14ac:dyDescent="0.25">
      <c r="A1430" s="58" t="s">
        <v>10</v>
      </c>
      <c r="B1430" s="58">
        <v>138183</v>
      </c>
      <c r="C1430" s="58">
        <v>4990</v>
      </c>
      <c r="D1430" s="58" t="s">
        <v>2602</v>
      </c>
      <c r="E1430" s="58">
        <v>4390</v>
      </c>
      <c r="F1430" s="58"/>
      <c r="G1430" s="58"/>
      <c r="H1430" s="58"/>
      <c r="I1430" s="58"/>
      <c r="J1430" s="58"/>
      <c r="K1430" s="58"/>
      <c r="L1430" s="58"/>
      <c r="M1430" s="58"/>
      <c r="N1430" s="58"/>
      <c r="O1430" s="58"/>
      <c r="P1430" s="58"/>
      <c r="Q1430" s="58"/>
      <c r="R1430" s="58"/>
    </row>
    <row r="1431" spans="1:18" ht="30" x14ac:dyDescent="0.25">
      <c r="A1431" s="58" t="s">
        <v>10</v>
      </c>
      <c r="B1431" s="58">
        <v>138184</v>
      </c>
      <c r="C1431" s="58">
        <v>4990</v>
      </c>
      <c r="D1431" s="58" t="s">
        <v>2602</v>
      </c>
      <c r="E1431" s="58">
        <v>4390</v>
      </c>
      <c r="F1431" s="58"/>
      <c r="G1431" s="58"/>
      <c r="H1431" s="58"/>
      <c r="I1431" s="58"/>
      <c r="J1431" s="58"/>
      <c r="K1431" s="58"/>
      <c r="L1431" s="58"/>
      <c r="M1431" s="58"/>
      <c r="N1431" s="58"/>
      <c r="O1431" s="58"/>
      <c r="P1431" s="58"/>
      <c r="Q1431" s="58"/>
      <c r="R1431" s="58"/>
    </row>
    <row r="1432" spans="1:18" ht="30" x14ac:dyDescent="0.25">
      <c r="A1432" s="58" t="s">
        <v>10</v>
      </c>
      <c r="B1432" s="58">
        <v>138185</v>
      </c>
      <c r="C1432" s="58">
        <v>4990</v>
      </c>
      <c r="D1432" s="58" t="s">
        <v>2602</v>
      </c>
      <c r="E1432" s="58">
        <v>4390</v>
      </c>
      <c r="F1432" s="58"/>
      <c r="G1432" s="58"/>
      <c r="H1432" s="58"/>
      <c r="I1432" s="58"/>
      <c r="J1432" s="58"/>
      <c r="K1432" s="58"/>
      <c r="L1432" s="58"/>
      <c r="M1432" s="58"/>
      <c r="N1432" s="58"/>
      <c r="O1432" s="58"/>
      <c r="P1432" s="58"/>
      <c r="Q1432" s="58"/>
      <c r="R1432" s="58"/>
    </row>
    <row r="1433" spans="1:18" ht="30" x14ac:dyDescent="0.25">
      <c r="A1433" s="58" t="s">
        <v>10</v>
      </c>
      <c r="B1433" s="58">
        <v>138186</v>
      </c>
      <c r="C1433" s="58">
        <v>4990</v>
      </c>
      <c r="D1433" s="58" t="s">
        <v>2602</v>
      </c>
      <c r="E1433" s="58">
        <v>4390</v>
      </c>
      <c r="F1433" s="58"/>
      <c r="G1433" s="58"/>
      <c r="H1433" s="58"/>
      <c r="I1433" s="58"/>
      <c r="J1433" s="58"/>
      <c r="K1433" s="58"/>
      <c r="L1433" s="58"/>
      <c r="M1433" s="58"/>
      <c r="N1433" s="58"/>
      <c r="O1433" s="58"/>
      <c r="P1433" s="58"/>
      <c r="Q1433" s="58"/>
      <c r="R1433" s="58"/>
    </row>
    <row r="1434" spans="1:18" ht="30" x14ac:dyDescent="0.25">
      <c r="A1434" s="58" t="s">
        <v>10</v>
      </c>
      <c r="B1434" s="58">
        <v>138187</v>
      </c>
      <c r="C1434" s="58">
        <v>4990</v>
      </c>
      <c r="D1434" s="58" t="s">
        <v>2602</v>
      </c>
      <c r="E1434" s="58">
        <v>4390</v>
      </c>
      <c r="F1434" s="58"/>
      <c r="G1434" s="58"/>
      <c r="H1434" s="58"/>
      <c r="I1434" s="58"/>
      <c r="J1434" s="58"/>
      <c r="K1434" s="58"/>
      <c r="L1434" s="58"/>
      <c r="M1434" s="58"/>
      <c r="N1434" s="58"/>
      <c r="O1434" s="58"/>
      <c r="P1434" s="58"/>
      <c r="Q1434" s="58"/>
      <c r="R1434" s="58"/>
    </row>
    <row r="1435" spans="1:18" ht="30" x14ac:dyDescent="0.25">
      <c r="A1435" s="58" t="s">
        <v>10</v>
      </c>
      <c r="B1435" s="58">
        <v>138188</v>
      </c>
      <c r="C1435" s="58">
        <v>4990</v>
      </c>
      <c r="D1435" s="58" t="s">
        <v>2602</v>
      </c>
      <c r="E1435" s="58">
        <v>4390</v>
      </c>
      <c r="F1435" s="58"/>
      <c r="G1435" s="58"/>
      <c r="H1435" s="58"/>
      <c r="I1435" s="58"/>
      <c r="J1435" s="58"/>
      <c r="K1435" s="58"/>
      <c r="L1435" s="58"/>
      <c r="M1435" s="58"/>
      <c r="N1435" s="58"/>
      <c r="O1435" s="58"/>
      <c r="P1435" s="58"/>
      <c r="Q1435" s="58"/>
      <c r="R1435" s="58"/>
    </row>
    <row r="1436" spans="1:18" ht="30" x14ac:dyDescent="0.25">
      <c r="A1436" s="58" t="s">
        <v>10</v>
      </c>
      <c r="B1436" s="58">
        <v>138189</v>
      </c>
      <c r="C1436" s="58">
        <v>4990</v>
      </c>
      <c r="D1436" s="58" t="s">
        <v>2602</v>
      </c>
      <c r="E1436" s="58">
        <v>4390</v>
      </c>
      <c r="F1436" s="58"/>
      <c r="G1436" s="58"/>
      <c r="H1436" s="58"/>
      <c r="I1436" s="58"/>
      <c r="J1436" s="58"/>
      <c r="K1436" s="58"/>
      <c r="L1436" s="58"/>
      <c r="M1436" s="58"/>
      <c r="N1436" s="58"/>
      <c r="O1436" s="58"/>
      <c r="P1436" s="58"/>
      <c r="Q1436" s="58"/>
      <c r="R1436" s="58"/>
    </row>
    <row r="1437" spans="1:18" ht="30" x14ac:dyDescent="0.25">
      <c r="A1437" s="58" t="s">
        <v>10</v>
      </c>
      <c r="B1437" s="58">
        <v>138190</v>
      </c>
      <c r="C1437" s="58">
        <v>4990</v>
      </c>
      <c r="D1437" s="58" t="s">
        <v>2602</v>
      </c>
      <c r="E1437" s="58">
        <v>4390</v>
      </c>
      <c r="F1437" s="58"/>
      <c r="G1437" s="58"/>
      <c r="H1437" s="58"/>
      <c r="I1437" s="58"/>
      <c r="J1437" s="58"/>
      <c r="K1437" s="58"/>
      <c r="L1437" s="58"/>
      <c r="M1437" s="58"/>
      <c r="N1437" s="58"/>
      <c r="O1437" s="58"/>
      <c r="P1437" s="58"/>
      <c r="Q1437" s="58"/>
      <c r="R1437" s="58"/>
    </row>
    <row r="1438" spans="1:18" ht="30" x14ac:dyDescent="0.25">
      <c r="A1438" s="58" t="s">
        <v>10</v>
      </c>
      <c r="B1438" s="58">
        <v>138191</v>
      </c>
      <c r="C1438" s="58">
        <v>4990</v>
      </c>
      <c r="D1438" s="58" t="s">
        <v>2602</v>
      </c>
      <c r="E1438" s="58">
        <v>4390</v>
      </c>
      <c r="F1438" s="58"/>
      <c r="G1438" s="58"/>
      <c r="H1438" s="58"/>
      <c r="I1438" s="58"/>
      <c r="J1438" s="58"/>
      <c r="K1438" s="58"/>
      <c r="L1438" s="58"/>
      <c r="M1438" s="58"/>
      <c r="N1438" s="58"/>
      <c r="O1438" s="58"/>
      <c r="P1438" s="58"/>
      <c r="Q1438" s="58"/>
      <c r="R1438" s="58"/>
    </row>
    <row r="1439" spans="1:18" ht="30" x14ac:dyDescent="0.25">
      <c r="A1439" s="58" t="s">
        <v>10</v>
      </c>
      <c r="B1439" s="58">
        <v>138192</v>
      </c>
      <c r="C1439" s="58">
        <v>4990</v>
      </c>
      <c r="D1439" s="58" t="s">
        <v>2602</v>
      </c>
      <c r="E1439" s="58">
        <v>4390</v>
      </c>
      <c r="F1439" s="58"/>
      <c r="G1439" s="58"/>
      <c r="H1439" s="58"/>
      <c r="I1439" s="58"/>
      <c r="J1439" s="58"/>
      <c r="K1439" s="58"/>
      <c r="L1439" s="58"/>
      <c r="M1439" s="58"/>
      <c r="N1439" s="58"/>
      <c r="O1439" s="58"/>
      <c r="P1439" s="58"/>
      <c r="Q1439" s="58"/>
      <c r="R1439" s="58"/>
    </row>
    <row r="1440" spans="1:18" ht="30" x14ac:dyDescent="0.25">
      <c r="A1440" s="58" t="s">
        <v>10</v>
      </c>
      <c r="B1440" s="58">
        <v>138193</v>
      </c>
      <c r="C1440" s="58">
        <v>4990</v>
      </c>
      <c r="D1440" s="58" t="s">
        <v>2602</v>
      </c>
      <c r="E1440" s="58">
        <v>4390</v>
      </c>
      <c r="F1440" s="58"/>
      <c r="G1440" s="58"/>
      <c r="H1440" s="58"/>
      <c r="I1440" s="58"/>
      <c r="J1440" s="58"/>
      <c r="K1440" s="58"/>
      <c r="L1440" s="58"/>
      <c r="M1440" s="58"/>
      <c r="N1440" s="58"/>
      <c r="O1440" s="58"/>
      <c r="P1440" s="58"/>
      <c r="Q1440" s="58"/>
      <c r="R1440" s="58"/>
    </row>
    <row r="1441" spans="1:18" ht="30" x14ac:dyDescent="0.25">
      <c r="A1441" s="58" t="s">
        <v>10</v>
      </c>
      <c r="B1441" s="58">
        <v>243480</v>
      </c>
      <c r="C1441" s="58">
        <v>4990</v>
      </c>
      <c r="D1441" s="58" t="s">
        <v>2602</v>
      </c>
      <c r="E1441" s="58">
        <v>4390</v>
      </c>
      <c r="F1441" s="58"/>
      <c r="G1441" s="58"/>
      <c r="H1441" s="58"/>
      <c r="I1441" s="58"/>
      <c r="J1441" s="58"/>
      <c r="K1441" s="58"/>
      <c r="L1441" s="58"/>
      <c r="M1441" s="58"/>
      <c r="N1441" s="58"/>
      <c r="O1441" s="58"/>
      <c r="P1441" s="58"/>
      <c r="Q1441" s="58"/>
      <c r="R1441" s="58"/>
    </row>
    <row r="1442" spans="1:18" ht="30" x14ac:dyDescent="0.25">
      <c r="A1442" s="58" t="s">
        <v>10</v>
      </c>
      <c r="B1442" s="58">
        <v>138194</v>
      </c>
      <c r="C1442" s="58">
        <v>4990</v>
      </c>
      <c r="D1442" s="58" t="s">
        <v>2602</v>
      </c>
      <c r="E1442" s="58">
        <v>4390</v>
      </c>
      <c r="F1442" s="58"/>
      <c r="G1442" s="58"/>
      <c r="H1442" s="58"/>
      <c r="I1442" s="58"/>
      <c r="J1442" s="58"/>
      <c r="K1442" s="58"/>
      <c r="L1442" s="58"/>
      <c r="M1442" s="58"/>
      <c r="N1442" s="58"/>
      <c r="O1442" s="58"/>
      <c r="P1442" s="58"/>
      <c r="Q1442" s="58"/>
      <c r="R1442" s="58"/>
    </row>
    <row r="1443" spans="1:18" ht="30" x14ac:dyDescent="0.25">
      <c r="A1443" s="58" t="s">
        <v>10</v>
      </c>
      <c r="B1443" s="58">
        <v>138195</v>
      </c>
      <c r="C1443" s="58">
        <v>4990</v>
      </c>
      <c r="D1443" s="58" t="s">
        <v>2602</v>
      </c>
      <c r="E1443" s="58">
        <v>4390</v>
      </c>
      <c r="F1443" s="58"/>
      <c r="G1443" s="58"/>
      <c r="H1443" s="58"/>
      <c r="I1443" s="58"/>
      <c r="J1443" s="58"/>
      <c r="K1443" s="58"/>
      <c r="L1443" s="58"/>
      <c r="M1443" s="58"/>
      <c r="N1443" s="58"/>
      <c r="O1443" s="58"/>
      <c r="P1443" s="58"/>
      <c r="Q1443" s="58"/>
      <c r="R1443" s="58"/>
    </row>
    <row r="1444" spans="1:18" ht="30" x14ac:dyDescent="0.25">
      <c r="A1444" s="58" t="s">
        <v>10</v>
      </c>
      <c r="B1444" s="58">
        <v>138196</v>
      </c>
      <c r="C1444" s="58">
        <v>4990</v>
      </c>
      <c r="D1444" s="58" t="s">
        <v>2602</v>
      </c>
      <c r="E1444" s="58">
        <v>4390</v>
      </c>
      <c r="F1444" s="58"/>
      <c r="G1444" s="58"/>
      <c r="H1444" s="58"/>
      <c r="I1444" s="58"/>
      <c r="J1444" s="58"/>
      <c r="K1444" s="58"/>
      <c r="L1444" s="58"/>
      <c r="M1444" s="58"/>
      <c r="N1444" s="58"/>
      <c r="O1444" s="58"/>
      <c r="P1444" s="58"/>
      <c r="Q1444" s="58"/>
      <c r="R1444" s="58"/>
    </row>
    <row r="1445" spans="1:18" ht="30" x14ac:dyDescent="0.25">
      <c r="A1445" s="58" t="s">
        <v>10</v>
      </c>
      <c r="B1445" s="58">
        <v>138197</v>
      </c>
      <c r="C1445" s="58">
        <v>4990</v>
      </c>
      <c r="D1445" s="58" t="s">
        <v>2602</v>
      </c>
      <c r="E1445" s="58">
        <v>4390</v>
      </c>
      <c r="F1445" s="58"/>
      <c r="G1445" s="58"/>
      <c r="H1445" s="58"/>
      <c r="I1445" s="58"/>
      <c r="J1445" s="58"/>
      <c r="K1445" s="58"/>
      <c r="L1445" s="58"/>
      <c r="M1445" s="58"/>
      <c r="N1445" s="58"/>
      <c r="O1445" s="58"/>
      <c r="P1445" s="58"/>
      <c r="Q1445" s="58"/>
      <c r="R1445" s="58"/>
    </row>
    <row r="1446" spans="1:18" ht="30" x14ac:dyDescent="0.25">
      <c r="A1446" s="58" t="s">
        <v>10</v>
      </c>
      <c r="B1446" s="58">
        <v>138198</v>
      </c>
      <c r="C1446" s="58">
        <v>4990</v>
      </c>
      <c r="D1446" s="58" t="s">
        <v>2602</v>
      </c>
      <c r="E1446" s="58">
        <v>4390</v>
      </c>
      <c r="F1446" s="58"/>
      <c r="G1446" s="58"/>
      <c r="H1446" s="58"/>
      <c r="I1446" s="58"/>
      <c r="J1446" s="58"/>
      <c r="K1446" s="58"/>
      <c r="L1446" s="58"/>
      <c r="M1446" s="58"/>
      <c r="N1446" s="58"/>
      <c r="O1446" s="58"/>
      <c r="P1446" s="58"/>
      <c r="Q1446" s="58"/>
      <c r="R1446" s="58"/>
    </row>
    <row r="1447" spans="1:18" ht="30" x14ac:dyDescent="0.25">
      <c r="A1447" s="58" t="s">
        <v>10</v>
      </c>
      <c r="B1447" s="58">
        <v>138199</v>
      </c>
      <c r="C1447" s="58">
        <v>4990</v>
      </c>
      <c r="D1447" s="58" t="s">
        <v>2602</v>
      </c>
      <c r="E1447" s="58">
        <v>4390</v>
      </c>
      <c r="F1447" s="58"/>
      <c r="G1447" s="58"/>
      <c r="H1447" s="58"/>
      <c r="I1447" s="58"/>
      <c r="J1447" s="58"/>
      <c r="K1447" s="58"/>
      <c r="L1447" s="58"/>
      <c r="M1447" s="58"/>
      <c r="N1447" s="58"/>
      <c r="O1447" s="58"/>
      <c r="P1447" s="58"/>
      <c r="Q1447" s="58"/>
      <c r="R1447" s="58"/>
    </row>
    <row r="1448" spans="1:18" ht="30" x14ac:dyDescent="0.25">
      <c r="A1448" s="58" t="s">
        <v>10</v>
      </c>
      <c r="B1448" s="58">
        <v>138200</v>
      </c>
      <c r="C1448" s="58">
        <v>4990</v>
      </c>
      <c r="D1448" s="58" t="s">
        <v>2602</v>
      </c>
      <c r="E1448" s="58">
        <v>4390</v>
      </c>
      <c r="F1448" s="58"/>
      <c r="G1448" s="58"/>
      <c r="H1448" s="58"/>
      <c r="I1448" s="58"/>
      <c r="J1448" s="58"/>
      <c r="K1448" s="58"/>
      <c r="L1448" s="58"/>
      <c r="M1448" s="58"/>
      <c r="N1448" s="58"/>
      <c r="O1448" s="58"/>
      <c r="P1448" s="58"/>
      <c r="Q1448" s="58"/>
      <c r="R1448" s="58"/>
    </row>
    <row r="1449" spans="1:18" ht="30" x14ac:dyDescent="0.25">
      <c r="A1449" s="58" t="s">
        <v>10</v>
      </c>
      <c r="B1449" s="58">
        <v>138201</v>
      </c>
      <c r="C1449" s="58">
        <v>4990</v>
      </c>
      <c r="D1449" s="58" t="s">
        <v>2602</v>
      </c>
      <c r="E1449" s="58">
        <v>4390</v>
      </c>
      <c r="F1449" s="58"/>
      <c r="G1449" s="58"/>
      <c r="H1449" s="58"/>
      <c r="I1449" s="58"/>
      <c r="J1449" s="58"/>
      <c r="K1449" s="58"/>
      <c r="L1449" s="58"/>
      <c r="M1449" s="58"/>
      <c r="N1449" s="58"/>
      <c r="O1449" s="58"/>
      <c r="P1449" s="58"/>
      <c r="Q1449" s="58"/>
      <c r="R1449" s="58"/>
    </row>
    <row r="1450" spans="1:18" ht="30" x14ac:dyDescent="0.25">
      <c r="A1450" s="58" t="s">
        <v>10</v>
      </c>
      <c r="B1450" s="58">
        <v>138202</v>
      </c>
      <c r="C1450" s="58">
        <v>4990</v>
      </c>
      <c r="D1450" s="58" t="s">
        <v>2602</v>
      </c>
      <c r="E1450" s="58">
        <v>4390</v>
      </c>
      <c r="F1450" s="58"/>
      <c r="G1450" s="58"/>
      <c r="H1450" s="58"/>
      <c r="I1450" s="58"/>
      <c r="J1450" s="58"/>
      <c r="K1450" s="58"/>
      <c r="L1450" s="58"/>
      <c r="M1450" s="58"/>
      <c r="N1450" s="58"/>
      <c r="O1450" s="58"/>
      <c r="P1450" s="58"/>
      <c r="Q1450" s="58"/>
      <c r="R1450" s="58"/>
    </row>
    <row r="1451" spans="1:18" ht="30" x14ac:dyDescent="0.25">
      <c r="A1451" s="58" t="s">
        <v>10</v>
      </c>
      <c r="B1451" s="58">
        <v>138203</v>
      </c>
      <c r="C1451" s="58">
        <v>4990</v>
      </c>
      <c r="D1451" s="58" t="s">
        <v>2602</v>
      </c>
      <c r="E1451" s="58">
        <v>4390</v>
      </c>
      <c r="F1451" s="58"/>
      <c r="G1451" s="58"/>
      <c r="H1451" s="58"/>
      <c r="I1451" s="58"/>
      <c r="J1451" s="58"/>
      <c r="K1451" s="58"/>
      <c r="L1451" s="58"/>
      <c r="M1451" s="58"/>
      <c r="N1451" s="58"/>
      <c r="O1451" s="58"/>
      <c r="P1451" s="58"/>
      <c r="Q1451" s="58"/>
      <c r="R1451" s="58"/>
    </row>
    <row r="1452" spans="1:18" ht="30" x14ac:dyDescent="0.25">
      <c r="A1452" s="58" t="s">
        <v>10</v>
      </c>
      <c r="B1452" s="58">
        <v>138204</v>
      </c>
      <c r="C1452" s="58">
        <v>4990</v>
      </c>
      <c r="D1452" s="58" t="s">
        <v>2602</v>
      </c>
      <c r="E1452" s="58">
        <v>4390</v>
      </c>
      <c r="F1452" s="58"/>
      <c r="G1452" s="58"/>
      <c r="H1452" s="58"/>
      <c r="I1452" s="58"/>
      <c r="J1452" s="58"/>
      <c r="K1452" s="58"/>
      <c r="L1452" s="58"/>
      <c r="M1452" s="58"/>
      <c r="N1452" s="58"/>
      <c r="O1452" s="58"/>
      <c r="P1452" s="58"/>
      <c r="Q1452" s="58"/>
      <c r="R1452" s="58"/>
    </row>
    <row r="1453" spans="1:18" ht="30" x14ac:dyDescent="0.25">
      <c r="A1453" s="58" t="s">
        <v>10</v>
      </c>
      <c r="B1453" s="58">
        <v>138205</v>
      </c>
      <c r="C1453" s="58">
        <v>4990</v>
      </c>
      <c r="D1453" s="58" t="s">
        <v>2602</v>
      </c>
      <c r="E1453" s="58">
        <v>4390</v>
      </c>
      <c r="F1453" s="58"/>
      <c r="G1453" s="58"/>
      <c r="H1453" s="58"/>
      <c r="I1453" s="58"/>
      <c r="J1453" s="58"/>
      <c r="K1453" s="58"/>
      <c r="L1453" s="58"/>
      <c r="M1453" s="58"/>
      <c r="N1453" s="58"/>
      <c r="O1453" s="58"/>
      <c r="P1453" s="58"/>
      <c r="Q1453" s="58"/>
      <c r="R1453" s="58"/>
    </row>
    <row r="1454" spans="1:18" ht="30" x14ac:dyDescent="0.25">
      <c r="A1454" s="58" t="s">
        <v>10</v>
      </c>
      <c r="B1454" s="58">
        <v>138206</v>
      </c>
      <c r="C1454" s="58">
        <v>4990</v>
      </c>
      <c r="D1454" s="58" t="s">
        <v>2602</v>
      </c>
      <c r="E1454" s="58">
        <v>4390</v>
      </c>
      <c r="F1454" s="58"/>
      <c r="G1454" s="58"/>
      <c r="H1454" s="58"/>
      <c r="I1454" s="58"/>
      <c r="J1454" s="58"/>
      <c r="K1454" s="58"/>
      <c r="L1454" s="58"/>
      <c r="M1454" s="58"/>
      <c r="N1454" s="58"/>
      <c r="O1454" s="58"/>
      <c r="P1454" s="58"/>
      <c r="Q1454" s="58"/>
      <c r="R1454" s="58"/>
    </row>
    <row r="1455" spans="1:18" ht="30" x14ac:dyDescent="0.25">
      <c r="A1455" s="58" t="s">
        <v>10</v>
      </c>
      <c r="B1455" s="58">
        <v>138207</v>
      </c>
      <c r="C1455" s="58">
        <v>4990</v>
      </c>
      <c r="D1455" s="58" t="s">
        <v>2602</v>
      </c>
      <c r="E1455" s="58">
        <v>4390</v>
      </c>
      <c r="F1455" s="58"/>
      <c r="G1455" s="58"/>
      <c r="H1455" s="58"/>
      <c r="I1455" s="58"/>
      <c r="J1455" s="58"/>
      <c r="K1455" s="58"/>
      <c r="L1455" s="58"/>
      <c r="M1455" s="58"/>
      <c r="N1455" s="58"/>
      <c r="O1455" s="58"/>
      <c r="P1455" s="58"/>
      <c r="Q1455" s="58"/>
      <c r="R1455" s="58"/>
    </row>
    <row r="1456" spans="1:18" ht="30" x14ac:dyDescent="0.25">
      <c r="A1456" s="58" t="s">
        <v>10</v>
      </c>
      <c r="B1456" s="58">
        <v>138208</v>
      </c>
      <c r="C1456" s="58">
        <v>4990</v>
      </c>
      <c r="D1456" s="58" t="s">
        <v>2602</v>
      </c>
      <c r="E1456" s="58">
        <v>4390</v>
      </c>
      <c r="F1456" s="58"/>
      <c r="G1456" s="58"/>
      <c r="H1456" s="58"/>
      <c r="I1456" s="58"/>
      <c r="J1456" s="58"/>
      <c r="K1456" s="58"/>
      <c r="L1456" s="58"/>
      <c r="M1456" s="58"/>
      <c r="N1456" s="58"/>
      <c r="O1456" s="58"/>
      <c r="P1456" s="58"/>
      <c r="Q1456" s="58"/>
      <c r="R1456" s="58"/>
    </row>
    <row r="1457" spans="1:18" ht="30" x14ac:dyDescent="0.25">
      <c r="A1457" s="58" t="s">
        <v>10</v>
      </c>
      <c r="B1457" s="58">
        <v>138209</v>
      </c>
      <c r="C1457" s="58">
        <v>4990</v>
      </c>
      <c r="D1457" s="58" t="s">
        <v>2602</v>
      </c>
      <c r="E1457" s="58">
        <v>4390</v>
      </c>
      <c r="F1457" s="58"/>
      <c r="G1457" s="58"/>
      <c r="H1457" s="58"/>
      <c r="I1457" s="58"/>
      <c r="J1457" s="58"/>
      <c r="K1457" s="58"/>
      <c r="L1457" s="58"/>
      <c r="M1457" s="58"/>
      <c r="N1457" s="58"/>
      <c r="O1457" s="58"/>
      <c r="P1457" s="58"/>
      <c r="Q1457" s="58"/>
      <c r="R1457" s="58"/>
    </row>
    <row r="1458" spans="1:18" ht="30" x14ac:dyDescent="0.25">
      <c r="A1458" s="58" t="s">
        <v>10</v>
      </c>
      <c r="B1458" s="58">
        <v>138224</v>
      </c>
      <c r="C1458" s="58">
        <v>5890</v>
      </c>
      <c r="D1458" s="58" t="s">
        <v>2610</v>
      </c>
      <c r="E1458" s="58">
        <v>5890</v>
      </c>
      <c r="F1458" s="58"/>
      <c r="G1458" s="58"/>
      <c r="H1458" s="58"/>
      <c r="I1458" s="58"/>
      <c r="J1458" s="58"/>
      <c r="K1458" s="58"/>
      <c r="L1458" s="58"/>
      <c r="M1458" s="58"/>
      <c r="N1458" s="58"/>
      <c r="O1458" s="58"/>
      <c r="P1458" s="58"/>
      <c r="Q1458" s="58"/>
      <c r="R1458" s="58"/>
    </row>
    <row r="1459" spans="1:18" ht="30" x14ac:dyDescent="0.25">
      <c r="A1459" s="58" t="s">
        <v>10</v>
      </c>
      <c r="B1459" s="58">
        <v>138225</v>
      </c>
      <c r="C1459" s="58">
        <v>6290</v>
      </c>
      <c r="D1459" s="58" t="s">
        <v>2610</v>
      </c>
      <c r="E1459" s="58">
        <v>5890</v>
      </c>
      <c r="F1459" s="58"/>
      <c r="G1459" s="58"/>
      <c r="H1459" s="58"/>
      <c r="I1459" s="58"/>
      <c r="J1459" s="58"/>
      <c r="K1459" s="58"/>
      <c r="L1459" s="58"/>
      <c r="M1459" s="58"/>
      <c r="N1459" s="58"/>
      <c r="O1459" s="58"/>
      <c r="P1459" s="58"/>
      <c r="Q1459" s="58"/>
      <c r="R1459" s="58"/>
    </row>
    <row r="1460" spans="1:18" ht="30" x14ac:dyDescent="0.25">
      <c r="A1460" s="58" t="s">
        <v>10</v>
      </c>
      <c r="B1460" s="58">
        <v>138211</v>
      </c>
      <c r="C1460" s="58">
        <v>6290</v>
      </c>
      <c r="D1460" s="58" t="s">
        <v>2610</v>
      </c>
      <c r="E1460" s="58">
        <v>5890</v>
      </c>
      <c r="F1460" s="58"/>
      <c r="G1460" s="58"/>
      <c r="H1460" s="58"/>
      <c r="I1460" s="58"/>
      <c r="J1460" s="58"/>
      <c r="K1460" s="58"/>
      <c r="L1460" s="58"/>
      <c r="M1460" s="58"/>
      <c r="N1460" s="58"/>
      <c r="O1460" s="58"/>
      <c r="P1460" s="58"/>
      <c r="Q1460" s="58"/>
      <c r="R1460" s="58"/>
    </row>
    <row r="1461" spans="1:18" ht="30" x14ac:dyDescent="0.25">
      <c r="A1461" s="58" t="s">
        <v>10</v>
      </c>
      <c r="B1461" s="58">
        <v>138212</v>
      </c>
      <c r="C1461" s="58">
        <v>6290</v>
      </c>
      <c r="D1461" s="58" t="s">
        <v>2610</v>
      </c>
      <c r="E1461" s="58">
        <v>5890</v>
      </c>
      <c r="F1461" s="58"/>
      <c r="G1461" s="58"/>
      <c r="H1461" s="58"/>
      <c r="I1461" s="58"/>
      <c r="J1461" s="58"/>
      <c r="K1461" s="58"/>
      <c r="L1461" s="58"/>
      <c r="M1461" s="58"/>
      <c r="N1461" s="58"/>
      <c r="O1461" s="58"/>
      <c r="P1461" s="58"/>
      <c r="Q1461" s="58"/>
      <c r="R1461" s="58"/>
    </row>
    <row r="1462" spans="1:18" ht="30" x14ac:dyDescent="0.25">
      <c r="A1462" s="58" t="s">
        <v>10</v>
      </c>
      <c r="B1462" s="58">
        <v>138213</v>
      </c>
      <c r="C1462" s="58">
        <v>6290</v>
      </c>
      <c r="D1462" s="58" t="s">
        <v>2610</v>
      </c>
      <c r="E1462" s="58">
        <v>5890</v>
      </c>
      <c r="F1462" s="58"/>
      <c r="G1462" s="58"/>
      <c r="H1462" s="58"/>
      <c r="I1462" s="58"/>
      <c r="J1462" s="58"/>
      <c r="K1462" s="58"/>
      <c r="L1462" s="58"/>
      <c r="M1462" s="58"/>
      <c r="N1462" s="58"/>
      <c r="O1462" s="58"/>
      <c r="P1462" s="58"/>
      <c r="Q1462" s="58"/>
      <c r="R1462" s="58"/>
    </row>
    <row r="1463" spans="1:18" ht="30" x14ac:dyDescent="0.25">
      <c r="A1463" s="58" t="s">
        <v>10</v>
      </c>
      <c r="B1463" s="58">
        <v>138214</v>
      </c>
      <c r="C1463" s="58">
        <v>6290</v>
      </c>
      <c r="D1463" s="58" t="s">
        <v>2610</v>
      </c>
      <c r="E1463" s="58">
        <v>5890</v>
      </c>
      <c r="F1463" s="58"/>
      <c r="G1463" s="58"/>
      <c r="H1463" s="58"/>
      <c r="I1463" s="58"/>
      <c r="J1463" s="58"/>
      <c r="K1463" s="58"/>
      <c r="L1463" s="58"/>
      <c r="M1463" s="58"/>
      <c r="N1463" s="58"/>
      <c r="O1463" s="58"/>
      <c r="P1463" s="58"/>
      <c r="Q1463" s="58"/>
      <c r="R1463" s="58"/>
    </row>
    <row r="1464" spans="1:18" ht="30" x14ac:dyDescent="0.25">
      <c r="A1464" s="58" t="s">
        <v>10</v>
      </c>
      <c r="B1464" s="58">
        <v>138215</v>
      </c>
      <c r="C1464" s="58">
        <v>6290</v>
      </c>
      <c r="D1464" s="58" t="s">
        <v>2610</v>
      </c>
      <c r="E1464" s="58">
        <v>5890</v>
      </c>
      <c r="F1464" s="58"/>
      <c r="G1464" s="58"/>
      <c r="H1464" s="58"/>
      <c r="I1464" s="58"/>
      <c r="J1464" s="58"/>
      <c r="K1464" s="58"/>
      <c r="L1464" s="58"/>
      <c r="M1464" s="58"/>
      <c r="N1464" s="58"/>
      <c r="O1464" s="58"/>
      <c r="P1464" s="58"/>
      <c r="Q1464" s="58"/>
      <c r="R1464" s="58"/>
    </row>
    <row r="1465" spans="1:18" ht="30" x14ac:dyDescent="0.25">
      <c r="A1465" s="58" t="s">
        <v>10</v>
      </c>
      <c r="B1465" s="58">
        <v>138216</v>
      </c>
      <c r="C1465" s="58">
        <v>6290</v>
      </c>
      <c r="D1465" s="58" t="s">
        <v>2610</v>
      </c>
      <c r="E1465" s="58">
        <v>5890</v>
      </c>
      <c r="F1465" s="58"/>
      <c r="G1465" s="58"/>
      <c r="H1465" s="58"/>
      <c r="I1465" s="58"/>
      <c r="J1465" s="58"/>
      <c r="K1465" s="58"/>
      <c r="L1465" s="58"/>
      <c r="M1465" s="58"/>
      <c r="N1465" s="58"/>
      <c r="O1465" s="58"/>
      <c r="P1465" s="58"/>
      <c r="Q1465" s="58"/>
      <c r="R1465" s="58"/>
    </row>
    <row r="1466" spans="1:18" ht="30" x14ac:dyDescent="0.25">
      <c r="A1466" s="58" t="s">
        <v>10</v>
      </c>
      <c r="B1466" s="58">
        <v>138217</v>
      </c>
      <c r="C1466" s="58">
        <v>6290</v>
      </c>
      <c r="D1466" s="58" t="s">
        <v>2610</v>
      </c>
      <c r="E1466" s="58">
        <v>5890</v>
      </c>
      <c r="F1466" s="58"/>
      <c r="G1466" s="58"/>
      <c r="H1466" s="58"/>
      <c r="I1466" s="58"/>
      <c r="J1466" s="58"/>
      <c r="K1466" s="58"/>
      <c r="L1466" s="58"/>
      <c r="M1466" s="58"/>
      <c r="N1466" s="58"/>
      <c r="O1466" s="58"/>
      <c r="P1466" s="58"/>
      <c r="Q1466" s="58"/>
      <c r="R1466" s="58"/>
    </row>
    <row r="1467" spans="1:18" ht="30" x14ac:dyDescent="0.25">
      <c r="A1467" s="58" t="s">
        <v>10</v>
      </c>
      <c r="B1467" s="58">
        <v>138218</v>
      </c>
      <c r="C1467" s="58">
        <v>6290</v>
      </c>
      <c r="D1467" s="58" t="s">
        <v>2610</v>
      </c>
      <c r="E1467" s="58">
        <v>5890</v>
      </c>
      <c r="F1467" s="58"/>
      <c r="G1467" s="58"/>
      <c r="H1467" s="58"/>
      <c r="I1467" s="58"/>
      <c r="J1467" s="58"/>
      <c r="K1467" s="58"/>
      <c r="L1467" s="58"/>
      <c r="M1467" s="58"/>
      <c r="N1467" s="58"/>
      <c r="O1467" s="58"/>
      <c r="P1467" s="58"/>
      <c r="Q1467" s="58"/>
      <c r="R1467" s="58"/>
    </row>
    <row r="1468" spans="1:18" ht="30" x14ac:dyDescent="0.25">
      <c r="A1468" s="58" t="s">
        <v>10</v>
      </c>
      <c r="B1468" s="58">
        <v>138219</v>
      </c>
      <c r="C1468" s="58">
        <v>6290</v>
      </c>
      <c r="D1468" s="58" t="s">
        <v>2610</v>
      </c>
      <c r="E1468" s="58">
        <v>5890</v>
      </c>
      <c r="F1468" s="58"/>
      <c r="G1468" s="58"/>
      <c r="H1468" s="58"/>
      <c r="I1468" s="58"/>
      <c r="J1468" s="58"/>
      <c r="K1468" s="58"/>
      <c r="L1468" s="58"/>
      <c r="M1468" s="58"/>
      <c r="N1468" s="58"/>
      <c r="O1468" s="58"/>
      <c r="P1468" s="58"/>
      <c r="Q1468" s="58"/>
      <c r="R1468" s="58"/>
    </row>
    <row r="1469" spans="1:18" ht="30" x14ac:dyDescent="0.25">
      <c r="A1469" s="58" t="s">
        <v>10</v>
      </c>
      <c r="B1469" s="58">
        <v>138220</v>
      </c>
      <c r="C1469" s="58">
        <v>6290</v>
      </c>
      <c r="D1469" s="58" t="s">
        <v>2610</v>
      </c>
      <c r="E1469" s="58">
        <v>5890</v>
      </c>
      <c r="F1469" s="58"/>
      <c r="G1469" s="58"/>
      <c r="H1469" s="58"/>
      <c r="I1469" s="58"/>
      <c r="J1469" s="58"/>
      <c r="K1469" s="58"/>
      <c r="L1469" s="58"/>
      <c r="M1469" s="58"/>
      <c r="N1469" s="58"/>
      <c r="O1469" s="58"/>
      <c r="P1469" s="58"/>
      <c r="Q1469" s="58"/>
      <c r="R1469" s="58"/>
    </row>
    <row r="1470" spans="1:18" ht="30" x14ac:dyDescent="0.25">
      <c r="A1470" s="58" t="s">
        <v>10</v>
      </c>
      <c r="B1470" s="58">
        <v>138221</v>
      </c>
      <c r="C1470" s="58">
        <v>6290</v>
      </c>
      <c r="D1470" s="58" t="s">
        <v>2610</v>
      </c>
      <c r="E1470" s="58">
        <v>5890</v>
      </c>
      <c r="F1470" s="58"/>
      <c r="G1470" s="58"/>
      <c r="H1470" s="58"/>
      <c r="I1470" s="58"/>
      <c r="J1470" s="58"/>
      <c r="K1470" s="58"/>
      <c r="L1470" s="58"/>
      <c r="M1470" s="58"/>
      <c r="N1470" s="58"/>
      <c r="O1470" s="58"/>
      <c r="P1470" s="58"/>
      <c r="Q1470" s="58"/>
      <c r="R1470" s="58"/>
    </row>
    <row r="1471" spans="1:18" ht="30" x14ac:dyDescent="0.25">
      <c r="A1471" s="58" t="s">
        <v>10</v>
      </c>
      <c r="B1471" s="58">
        <v>138222</v>
      </c>
      <c r="C1471" s="58">
        <v>6290</v>
      </c>
      <c r="D1471" s="58" t="s">
        <v>2610</v>
      </c>
      <c r="E1471" s="58">
        <v>5890</v>
      </c>
      <c r="F1471" s="58"/>
      <c r="G1471" s="58"/>
      <c r="H1471" s="58"/>
      <c r="I1471" s="58"/>
      <c r="J1471" s="58"/>
      <c r="K1471" s="58"/>
      <c r="L1471" s="58"/>
      <c r="M1471" s="58"/>
      <c r="N1471" s="58"/>
      <c r="O1471" s="58"/>
      <c r="P1471" s="58"/>
      <c r="Q1471" s="58"/>
      <c r="R1471" s="58"/>
    </row>
    <row r="1472" spans="1:18" ht="30" x14ac:dyDescent="0.25">
      <c r="A1472" s="58" t="s">
        <v>10</v>
      </c>
      <c r="B1472" s="58">
        <v>138223</v>
      </c>
      <c r="C1472" s="58">
        <v>6290</v>
      </c>
      <c r="D1472" s="58" t="s">
        <v>2610</v>
      </c>
      <c r="E1472" s="58">
        <v>5890</v>
      </c>
      <c r="F1472" s="58"/>
      <c r="G1472" s="58"/>
      <c r="H1472" s="58"/>
      <c r="I1472" s="58"/>
      <c r="J1472" s="58"/>
      <c r="K1472" s="58"/>
      <c r="L1472" s="58"/>
      <c r="M1472" s="58"/>
      <c r="N1472" s="58"/>
      <c r="O1472" s="58"/>
      <c r="P1472" s="58"/>
      <c r="Q1472" s="58"/>
      <c r="R1472" s="58"/>
    </row>
    <row r="1473" spans="1:18" ht="30" x14ac:dyDescent="0.25">
      <c r="A1473" s="58" t="s">
        <v>10</v>
      </c>
      <c r="B1473" s="58">
        <v>138227</v>
      </c>
      <c r="C1473" s="58">
        <v>5490</v>
      </c>
      <c r="D1473" s="58" t="s">
        <v>2609</v>
      </c>
      <c r="E1473" s="58">
        <v>5490</v>
      </c>
      <c r="F1473" s="58"/>
      <c r="G1473" s="58"/>
      <c r="H1473" s="58"/>
      <c r="I1473" s="58"/>
      <c r="J1473" s="58"/>
      <c r="K1473" s="58"/>
      <c r="L1473" s="58"/>
      <c r="M1473" s="58"/>
      <c r="N1473" s="58"/>
      <c r="O1473" s="58"/>
      <c r="P1473" s="58"/>
      <c r="Q1473" s="58"/>
      <c r="R1473" s="58"/>
    </row>
    <row r="1474" spans="1:18" ht="30" x14ac:dyDescent="0.25">
      <c r="A1474" s="58" t="s">
        <v>10</v>
      </c>
      <c r="B1474" s="58">
        <v>138228</v>
      </c>
      <c r="C1474" s="58">
        <v>6090</v>
      </c>
      <c r="D1474" s="58" t="s">
        <v>2609</v>
      </c>
      <c r="E1474" s="58">
        <v>5490</v>
      </c>
      <c r="F1474" s="58"/>
      <c r="G1474" s="58"/>
      <c r="H1474" s="58"/>
      <c r="I1474" s="58"/>
      <c r="J1474" s="58"/>
      <c r="K1474" s="58"/>
      <c r="L1474" s="58"/>
      <c r="M1474" s="58"/>
      <c r="N1474" s="58"/>
      <c r="O1474" s="58"/>
      <c r="P1474" s="58"/>
      <c r="Q1474" s="58"/>
      <c r="R1474" s="58"/>
    </row>
    <row r="1475" spans="1:18" ht="30" x14ac:dyDescent="0.25">
      <c r="A1475" s="58" t="s">
        <v>10</v>
      </c>
      <c r="B1475" s="58">
        <v>138229</v>
      </c>
      <c r="C1475" s="58">
        <v>6090</v>
      </c>
      <c r="D1475" s="58" t="s">
        <v>2609</v>
      </c>
      <c r="E1475" s="58">
        <v>5490</v>
      </c>
      <c r="F1475" s="58"/>
      <c r="G1475" s="58"/>
      <c r="H1475" s="58"/>
      <c r="I1475" s="58"/>
      <c r="J1475" s="58"/>
      <c r="K1475" s="58"/>
      <c r="L1475" s="58"/>
      <c r="M1475" s="58"/>
      <c r="N1475" s="58"/>
      <c r="O1475" s="58"/>
      <c r="P1475" s="58"/>
      <c r="Q1475" s="58"/>
      <c r="R1475" s="58"/>
    </row>
    <row r="1476" spans="1:18" ht="30" x14ac:dyDescent="0.25">
      <c r="A1476" s="58" t="s">
        <v>10</v>
      </c>
      <c r="B1476" s="58">
        <v>138230</v>
      </c>
      <c r="C1476" s="58">
        <v>6090</v>
      </c>
      <c r="D1476" s="58" t="s">
        <v>2609</v>
      </c>
      <c r="E1476" s="58">
        <v>5490</v>
      </c>
      <c r="F1476" s="58"/>
      <c r="G1476" s="58"/>
      <c r="H1476" s="58"/>
      <c r="I1476" s="58"/>
      <c r="J1476" s="58"/>
      <c r="K1476" s="58"/>
      <c r="L1476" s="58"/>
      <c r="M1476" s="58"/>
      <c r="N1476" s="58"/>
      <c r="O1476" s="58"/>
      <c r="P1476" s="58"/>
      <c r="Q1476" s="58"/>
      <c r="R1476" s="58"/>
    </row>
    <row r="1477" spans="1:18" ht="30" x14ac:dyDescent="0.25">
      <c r="A1477" s="58" t="s">
        <v>10</v>
      </c>
      <c r="B1477" s="58">
        <v>138231</v>
      </c>
      <c r="C1477" s="58">
        <v>6090</v>
      </c>
      <c r="D1477" s="58" t="s">
        <v>2609</v>
      </c>
      <c r="E1477" s="58">
        <v>5490</v>
      </c>
      <c r="F1477" s="58"/>
      <c r="G1477" s="58"/>
      <c r="H1477" s="58"/>
      <c r="I1477" s="58"/>
      <c r="J1477" s="58"/>
      <c r="K1477" s="58"/>
      <c r="L1477" s="58"/>
      <c r="M1477" s="58"/>
      <c r="N1477" s="58"/>
      <c r="O1477" s="58"/>
      <c r="P1477" s="58"/>
      <c r="Q1477" s="58"/>
      <c r="R1477" s="58"/>
    </row>
    <row r="1478" spans="1:18" ht="30" x14ac:dyDescent="0.25">
      <c r="A1478" s="58" t="s">
        <v>10</v>
      </c>
      <c r="B1478" s="58">
        <v>138232</v>
      </c>
      <c r="C1478" s="58">
        <v>6090</v>
      </c>
      <c r="D1478" s="58" t="s">
        <v>2609</v>
      </c>
      <c r="E1478" s="58">
        <v>5490</v>
      </c>
      <c r="F1478" s="58"/>
      <c r="G1478" s="58"/>
      <c r="H1478" s="58"/>
      <c r="I1478" s="58"/>
      <c r="J1478" s="58"/>
      <c r="K1478" s="58"/>
      <c r="L1478" s="58"/>
      <c r="M1478" s="58"/>
      <c r="N1478" s="58"/>
      <c r="O1478" s="58"/>
      <c r="P1478" s="58"/>
      <c r="Q1478" s="58"/>
      <c r="R1478" s="58"/>
    </row>
    <row r="1479" spans="1:18" ht="30" x14ac:dyDescent="0.25">
      <c r="A1479" s="58" t="s">
        <v>10</v>
      </c>
      <c r="B1479" s="58">
        <v>138233</v>
      </c>
      <c r="C1479" s="58">
        <v>6090</v>
      </c>
      <c r="D1479" s="58" t="s">
        <v>2609</v>
      </c>
      <c r="E1479" s="58">
        <v>5490</v>
      </c>
      <c r="F1479" s="58"/>
      <c r="G1479" s="58"/>
      <c r="H1479" s="58"/>
      <c r="I1479" s="58"/>
      <c r="J1479" s="58"/>
      <c r="K1479" s="58"/>
      <c r="L1479" s="58"/>
      <c r="M1479" s="58"/>
      <c r="N1479" s="58"/>
      <c r="O1479" s="58"/>
      <c r="P1479" s="58"/>
      <c r="Q1479" s="58"/>
      <c r="R1479" s="58"/>
    </row>
    <row r="1480" spans="1:18" ht="30" x14ac:dyDescent="0.25">
      <c r="A1480" s="58" t="s">
        <v>10</v>
      </c>
      <c r="B1480" s="58">
        <v>138234</v>
      </c>
      <c r="C1480" s="58">
        <v>6090</v>
      </c>
      <c r="D1480" s="58" t="s">
        <v>2609</v>
      </c>
      <c r="E1480" s="58">
        <v>5490</v>
      </c>
      <c r="F1480" s="58"/>
      <c r="G1480" s="58"/>
      <c r="H1480" s="58"/>
      <c r="I1480" s="58"/>
      <c r="J1480" s="58"/>
      <c r="K1480" s="58"/>
      <c r="L1480" s="58"/>
      <c r="M1480" s="58"/>
      <c r="N1480" s="58"/>
      <c r="O1480" s="58"/>
      <c r="P1480" s="58"/>
      <c r="Q1480" s="58"/>
      <c r="R1480" s="58"/>
    </row>
    <row r="1481" spans="1:18" ht="30" x14ac:dyDescent="0.25">
      <c r="A1481" s="58" t="s">
        <v>10</v>
      </c>
      <c r="B1481" s="58">
        <v>138235</v>
      </c>
      <c r="C1481" s="58">
        <v>6090</v>
      </c>
      <c r="D1481" s="58" t="s">
        <v>2609</v>
      </c>
      <c r="E1481" s="58">
        <v>5490</v>
      </c>
      <c r="F1481" s="58"/>
      <c r="G1481" s="58"/>
      <c r="H1481" s="58"/>
      <c r="I1481" s="58"/>
      <c r="J1481" s="58"/>
      <c r="K1481" s="58"/>
      <c r="L1481" s="58"/>
      <c r="M1481" s="58"/>
      <c r="N1481" s="58"/>
      <c r="O1481" s="58"/>
      <c r="P1481" s="58"/>
      <c r="Q1481" s="58"/>
      <c r="R1481" s="58"/>
    </row>
    <row r="1482" spans="1:18" ht="30" x14ac:dyDescent="0.25">
      <c r="A1482" s="58" t="s">
        <v>10</v>
      </c>
      <c r="B1482" s="58">
        <v>138236</v>
      </c>
      <c r="C1482" s="58">
        <v>6090</v>
      </c>
      <c r="D1482" s="58" t="s">
        <v>2609</v>
      </c>
      <c r="E1482" s="58">
        <v>5490</v>
      </c>
      <c r="F1482" s="58"/>
      <c r="G1482" s="58"/>
      <c r="H1482" s="58"/>
      <c r="I1482" s="58"/>
      <c r="J1482" s="58"/>
      <c r="K1482" s="58"/>
      <c r="L1482" s="58"/>
      <c r="M1482" s="58"/>
      <c r="N1482" s="58"/>
      <c r="O1482" s="58"/>
      <c r="P1482" s="58"/>
      <c r="Q1482" s="58"/>
      <c r="R1482" s="58"/>
    </row>
    <row r="1483" spans="1:18" ht="30" x14ac:dyDescent="0.25">
      <c r="A1483" s="58" t="s">
        <v>10</v>
      </c>
      <c r="B1483" s="58">
        <v>138237</v>
      </c>
      <c r="C1483" s="58">
        <v>6090</v>
      </c>
      <c r="D1483" s="58" t="s">
        <v>2609</v>
      </c>
      <c r="E1483" s="58">
        <v>5490</v>
      </c>
      <c r="F1483" s="58"/>
      <c r="G1483" s="58"/>
      <c r="H1483" s="58"/>
      <c r="I1483" s="58"/>
      <c r="J1483" s="58"/>
      <c r="K1483" s="58"/>
      <c r="L1483" s="58"/>
      <c r="M1483" s="58"/>
      <c r="N1483" s="58"/>
      <c r="O1483" s="58"/>
      <c r="P1483" s="58"/>
      <c r="Q1483" s="58"/>
      <c r="R1483" s="58"/>
    </row>
    <row r="1484" spans="1:18" ht="30" x14ac:dyDescent="0.25">
      <c r="A1484" s="58" t="s">
        <v>10</v>
      </c>
      <c r="B1484" s="58">
        <v>138238</v>
      </c>
      <c r="C1484" s="58">
        <v>6090</v>
      </c>
      <c r="D1484" s="58" t="s">
        <v>2609</v>
      </c>
      <c r="E1484" s="58">
        <v>5490</v>
      </c>
      <c r="F1484" s="58"/>
      <c r="G1484" s="58"/>
      <c r="H1484" s="58"/>
      <c r="I1484" s="58"/>
      <c r="J1484" s="58"/>
      <c r="K1484" s="58"/>
      <c r="L1484" s="58"/>
      <c r="M1484" s="58"/>
      <c r="N1484" s="58"/>
      <c r="O1484" s="58"/>
      <c r="P1484" s="58"/>
      <c r="Q1484" s="58"/>
      <c r="R1484" s="58"/>
    </row>
    <row r="1485" spans="1:18" ht="30" x14ac:dyDescent="0.25">
      <c r="A1485" s="58" t="s">
        <v>10</v>
      </c>
      <c r="B1485" s="58">
        <v>138239</v>
      </c>
      <c r="C1485" s="58">
        <v>6090</v>
      </c>
      <c r="D1485" s="58" t="s">
        <v>2609</v>
      </c>
      <c r="E1485" s="58">
        <v>5490</v>
      </c>
      <c r="F1485" s="58"/>
      <c r="G1485" s="58"/>
      <c r="H1485" s="58"/>
      <c r="I1485" s="58"/>
      <c r="J1485" s="58"/>
      <c r="K1485" s="58"/>
      <c r="L1485" s="58"/>
      <c r="M1485" s="58"/>
      <c r="N1485" s="58"/>
      <c r="O1485" s="58"/>
      <c r="P1485" s="58"/>
      <c r="Q1485" s="58"/>
      <c r="R1485" s="58"/>
    </row>
    <row r="1486" spans="1:18" ht="30" x14ac:dyDescent="0.25">
      <c r="A1486" s="58" t="s">
        <v>10</v>
      </c>
      <c r="B1486" s="58">
        <v>138240</v>
      </c>
      <c r="C1486" s="58">
        <v>6090</v>
      </c>
      <c r="D1486" s="58" t="s">
        <v>2609</v>
      </c>
      <c r="E1486" s="58">
        <v>5490</v>
      </c>
      <c r="F1486" s="58"/>
      <c r="G1486" s="58"/>
      <c r="H1486" s="58"/>
      <c r="I1486" s="58"/>
      <c r="J1486" s="58"/>
      <c r="K1486" s="58"/>
      <c r="L1486" s="58"/>
      <c r="M1486" s="58"/>
      <c r="N1486" s="58"/>
      <c r="O1486" s="58"/>
      <c r="P1486" s="58"/>
      <c r="Q1486" s="58"/>
      <c r="R1486" s="58"/>
    </row>
    <row r="1487" spans="1:18" ht="30" x14ac:dyDescent="0.25">
      <c r="A1487" s="58" t="s">
        <v>10</v>
      </c>
      <c r="B1487" s="58">
        <v>138241</v>
      </c>
      <c r="C1487" s="58">
        <v>6090</v>
      </c>
      <c r="D1487" s="58" t="s">
        <v>2609</v>
      </c>
      <c r="E1487" s="58">
        <v>5490</v>
      </c>
      <c r="F1487" s="58"/>
      <c r="G1487" s="58"/>
      <c r="H1487" s="58"/>
      <c r="I1487" s="58"/>
      <c r="J1487" s="58"/>
      <c r="K1487" s="58"/>
      <c r="L1487" s="58"/>
      <c r="M1487" s="58"/>
      <c r="N1487" s="58"/>
      <c r="O1487" s="58"/>
      <c r="P1487" s="58"/>
      <c r="Q1487" s="58"/>
      <c r="R1487" s="58"/>
    </row>
    <row r="1488" spans="1:18" ht="30" x14ac:dyDescent="0.25">
      <c r="A1488" s="58" t="s">
        <v>10</v>
      </c>
      <c r="B1488" s="58">
        <v>243481</v>
      </c>
      <c r="C1488" s="58">
        <v>4390</v>
      </c>
      <c r="D1488" s="58" t="s">
        <v>2594</v>
      </c>
      <c r="E1488" s="58">
        <v>4390</v>
      </c>
      <c r="F1488" s="58"/>
      <c r="G1488" s="58"/>
      <c r="H1488" s="58"/>
      <c r="I1488" s="58"/>
      <c r="J1488" s="58"/>
      <c r="K1488" s="58"/>
      <c r="L1488" s="58"/>
      <c r="M1488" s="58"/>
      <c r="N1488" s="58"/>
      <c r="O1488" s="58"/>
      <c r="P1488" s="58"/>
      <c r="Q1488" s="58"/>
      <c r="R1488" s="58"/>
    </row>
    <row r="1489" spans="1:18" ht="30" x14ac:dyDescent="0.25">
      <c r="A1489" s="58" t="s">
        <v>10</v>
      </c>
      <c r="B1489" s="58">
        <v>243482</v>
      </c>
      <c r="C1489" s="58">
        <v>4990</v>
      </c>
      <c r="D1489" s="58" t="s">
        <v>2594</v>
      </c>
      <c r="E1489" s="58">
        <v>4390</v>
      </c>
      <c r="F1489" s="58"/>
      <c r="G1489" s="58"/>
      <c r="H1489" s="58"/>
      <c r="I1489" s="58"/>
      <c r="J1489" s="58"/>
      <c r="K1489" s="58"/>
      <c r="L1489" s="58"/>
      <c r="M1489" s="58"/>
      <c r="N1489" s="58"/>
      <c r="O1489" s="58"/>
      <c r="P1489" s="58"/>
      <c r="Q1489" s="58"/>
      <c r="R1489" s="58"/>
    </row>
    <row r="1490" spans="1:18" ht="30" x14ac:dyDescent="0.25">
      <c r="A1490" s="58" t="s">
        <v>10</v>
      </c>
      <c r="B1490" s="58">
        <v>243483</v>
      </c>
      <c r="C1490" s="58">
        <v>4990</v>
      </c>
      <c r="D1490" s="58" t="s">
        <v>2594</v>
      </c>
      <c r="E1490" s="58">
        <v>4390</v>
      </c>
      <c r="F1490" s="58"/>
      <c r="G1490" s="58"/>
      <c r="H1490" s="58"/>
      <c r="I1490" s="58"/>
      <c r="J1490" s="58"/>
      <c r="K1490" s="58"/>
      <c r="L1490" s="58"/>
      <c r="M1490" s="58"/>
      <c r="N1490" s="58"/>
      <c r="O1490" s="58"/>
      <c r="P1490" s="58"/>
      <c r="Q1490" s="58"/>
      <c r="R1490" s="58"/>
    </row>
    <row r="1491" spans="1:18" ht="30" x14ac:dyDescent="0.25">
      <c r="A1491" s="58" t="s">
        <v>10</v>
      </c>
      <c r="B1491" s="58">
        <v>243484</v>
      </c>
      <c r="C1491" s="58">
        <v>4990</v>
      </c>
      <c r="D1491" s="58" t="s">
        <v>2594</v>
      </c>
      <c r="E1491" s="58">
        <v>4390</v>
      </c>
      <c r="F1491" s="58"/>
      <c r="G1491" s="58"/>
      <c r="H1491" s="58"/>
      <c r="I1491" s="58"/>
      <c r="J1491" s="58"/>
      <c r="K1491" s="58"/>
      <c r="L1491" s="58"/>
      <c r="M1491" s="58"/>
      <c r="N1491" s="58"/>
      <c r="O1491" s="58"/>
      <c r="P1491" s="58"/>
      <c r="Q1491" s="58"/>
      <c r="R1491" s="58"/>
    </row>
    <row r="1492" spans="1:18" ht="30" x14ac:dyDescent="0.25">
      <c r="A1492" s="58" t="s">
        <v>10</v>
      </c>
      <c r="B1492" s="58">
        <v>243485</v>
      </c>
      <c r="C1492" s="58">
        <v>4990</v>
      </c>
      <c r="D1492" s="58" t="s">
        <v>2594</v>
      </c>
      <c r="E1492" s="58">
        <v>4390</v>
      </c>
      <c r="F1492" s="58"/>
      <c r="G1492" s="58"/>
      <c r="H1492" s="58"/>
      <c r="I1492" s="58"/>
      <c r="J1492" s="58"/>
      <c r="K1492" s="58"/>
      <c r="L1492" s="58"/>
      <c r="M1492" s="58"/>
      <c r="N1492" s="58"/>
      <c r="O1492" s="58"/>
      <c r="P1492" s="58"/>
      <c r="Q1492" s="58"/>
      <c r="R1492" s="58"/>
    </row>
    <row r="1493" spans="1:18" ht="30" x14ac:dyDescent="0.25">
      <c r="A1493" s="58" t="s">
        <v>10</v>
      </c>
      <c r="B1493" s="58">
        <v>243486</v>
      </c>
      <c r="C1493" s="58">
        <v>4990</v>
      </c>
      <c r="D1493" s="58" t="s">
        <v>2594</v>
      </c>
      <c r="E1493" s="58">
        <v>4390</v>
      </c>
      <c r="F1493" s="58"/>
      <c r="G1493" s="58"/>
      <c r="H1493" s="58"/>
      <c r="I1493" s="58"/>
      <c r="J1493" s="58"/>
      <c r="K1493" s="58"/>
      <c r="L1493" s="58"/>
      <c r="M1493" s="58"/>
      <c r="N1493" s="58"/>
      <c r="O1493" s="58"/>
      <c r="P1493" s="58"/>
      <c r="Q1493" s="58"/>
      <c r="R1493" s="58"/>
    </row>
    <row r="1494" spans="1:18" ht="30" x14ac:dyDescent="0.25">
      <c r="A1494" s="58" t="s">
        <v>10</v>
      </c>
      <c r="B1494" s="58">
        <v>243487</v>
      </c>
      <c r="C1494" s="58">
        <v>4990</v>
      </c>
      <c r="D1494" s="58" t="s">
        <v>2594</v>
      </c>
      <c r="E1494" s="58">
        <v>4390</v>
      </c>
      <c r="F1494" s="58"/>
      <c r="G1494" s="58"/>
      <c r="H1494" s="58"/>
      <c r="I1494" s="58"/>
      <c r="J1494" s="58"/>
      <c r="K1494" s="58"/>
      <c r="L1494" s="58"/>
      <c r="M1494" s="58"/>
      <c r="N1494" s="58"/>
      <c r="O1494" s="58"/>
      <c r="P1494" s="58"/>
      <c r="Q1494" s="58"/>
      <c r="R1494" s="58"/>
    </row>
    <row r="1495" spans="1:18" ht="30" x14ac:dyDescent="0.25">
      <c r="A1495" s="58" t="s">
        <v>10</v>
      </c>
      <c r="B1495" s="58">
        <v>243488</v>
      </c>
      <c r="C1495" s="58">
        <v>4990</v>
      </c>
      <c r="D1495" s="58" t="s">
        <v>2594</v>
      </c>
      <c r="E1495" s="58">
        <v>4390</v>
      </c>
      <c r="F1495" s="58"/>
      <c r="G1495" s="58"/>
      <c r="H1495" s="58"/>
      <c r="I1495" s="58"/>
      <c r="J1495" s="58"/>
      <c r="K1495" s="58"/>
      <c r="L1495" s="58"/>
      <c r="M1495" s="58"/>
      <c r="N1495" s="58"/>
      <c r="O1495" s="58"/>
      <c r="P1495" s="58"/>
      <c r="Q1495" s="58"/>
      <c r="R1495" s="58"/>
    </row>
    <row r="1496" spans="1:18" ht="30" x14ac:dyDescent="0.25">
      <c r="A1496" s="58" t="s">
        <v>10</v>
      </c>
      <c r="B1496" s="58">
        <v>243489</v>
      </c>
      <c r="C1496" s="58">
        <v>4990</v>
      </c>
      <c r="D1496" s="58" t="s">
        <v>2594</v>
      </c>
      <c r="E1496" s="58">
        <v>4390</v>
      </c>
      <c r="F1496" s="58"/>
      <c r="G1496" s="58"/>
      <c r="H1496" s="58"/>
      <c r="I1496" s="58"/>
      <c r="J1496" s="58"/>
      <c r="K1496" s="58"/>
      <c r="L1496" s="58"/>
      <c r="M1496" s="58"/>
      <c r="N1496" s="58"/>
      <c r="O1496" s="58"/>
      <c r="P1496" s="58"/>
      <c r="Q1496" s="58"/>
      <c r="R1496" s="58"/>
    </row>
    <row r="1497" spans="1:18" ht="30" x14ac:dyDescent="0.25">
      <c r="A1497" s="58" t="s">
        <v>10</v>
      </c>
      <c r="B1497" s="58">
        <v>243490</v>
      </c>
      <c r="C1497" s="58">
        <v>4990</v>
      </c>
      <c r="D1497" s="58" t="s">
        <v>2594</v>
      </c>
      <c r="E1497" s="58">
        <v>4390</v>
      </c>
      <c r="F1497" s="58"/>
      <c r="G1497" s="58"/>
      <c r="H1497" s="58"/>
      <c r="I1497" s="58"/>
      <c r="J1497" s="58"/>
      <c r="K1497" s="58"/>
      <c r="L1497" s="58"/>
      <c r="M1497" s="58"/>
      <c r="N1497" s="58"/>
      <c r="O1497" s="58"/>
      <c r="P1497" s="58"/>
      <c r="Q1497" s="58"/>
      <c r="R1497" s="58"/>
    </row>
    <row r="1498" spans="1:18" ht="30" x14ac:dyDescent="0.25">
      <c r="A1498" s="58" t="s">
        <v>10</v>
      </c>
      <c r="B1498" s="58">
        <v>243491</v>
      </c>
      <c r="C1498" s="58">
        <v>4990</v>
      </c>
      <c r="D1498" s="58" t="s">
        <v>2594</v>
      </c>
      <c r="E1498" s="58">
        <v>4390</v>
      </c>
      <c r="F1498" s="58"/>
      <c r="G1498" s="58"/>
      <c r="H1498" s="58"/>
      <c r="I1498" s="58"/>
      <c r="J1498" s="58"/>
      <c r="K1498" s="58"/>
      <c r="L1498" s="58"/>
      <c r="M1498" s="58"/>
      <c r="N1498" s="58"/>
      <c r="O1498" s="58"/>
      <c r="P1498" s="58"/>
      <c r="Q1498" s="58"/>
      <c r="R1498" s="58"/>
    </row>
    <row r="1499" spans="1:18" ht="30" x14ac:dyDescent="0.25">
      <c r="A1499" s="58" t="s">
        <v>10</v>
      </c>
      <c r="B1499" s="58">
        <v>243492</v>
      </c>
      <c r="C1499" s="58">
        <v>4990</v>
      </c>
      <c r="D1499" s="58" t="s">
        <v>2594</v>
      </c>
      <c r="E1499" s="58">
        <v>4390</v>
      </c>
      <c r="F1499" s="58"/>
      <c r="G1499" s="58"/>
      <c r="H1499" s="58"/>
      <c r="I1499" s="58"/>
      <c r="J1499" s="58"/>
      <c r="K1499" s="58"/>
      <c r="L1499" s="58"/>
      <c r="M1499" s="58"/>
      <c r="N1499" s="58"/>
      <c r="O1499" s="58"/>
      <c r="P1499" s="58"/>
      <c r="Q1499" s="58"/>
      <c r="R1499" s="58"/>
    </row>
    <row r="1500" spans="1:18" ht="30" x14ac:dyDescent="0.25">
      <c r="A1500" s="58" t="s">
        <v>10</v>
      </c>
      <c r="B1500" s="58">
        <v>243493</v>
      </c>
      <c r="C1500" s="58">
        <v>4990</v>
      </c>
      <c r="D1500" s="58" t="s">
        <v>2594</v>
      </c>
      <c r="E1500" s="58">
        <v>4390</v>
      </c>
      <c r="F1500" s="58"/>
      <c r="G1500" s="58"/>
      <c r="H1500" s="58"/>
      <c r="I1500" s="58"/>
      <c r="J1500" s="58"/>
      <c r="K1500" s="58"/>
      <c r="L1500" s="58"/>
      <c r="M1500" s="58"/>
      <c r="N1500" s="58"/>
      <c r="O1500" s="58"/>
      <c r="P1500" s="58"/>
      <c r="Q1500" s="58"/>
      <c r="R1500" s="58"/>
    </row>
    <row r="1501" spans="1:18" ht="30" x14ac:dyDescent="0.25">
      <c r="A1501" s="58" t="s">
        <v>10</v>
      </c>
      <c r="B1501" s="58">
        <v>243494</v>
      </c>
      <c r="C1501" s="58">
        <v>4990</v>
      </c>
      <c r="D1501" s="58" t="s">
        <v>2594</v>
      </c>
      <c r="E1501" s="58">
        <v>4390</v>
      </c>
      <c r="F1501" s="58"/>
      <c r="G1501" s="58"/>
      <c r="H1501" s="58"/>
      <c r="I1501" s="58"/>
      <c r="J1501" s="58"/>
      <c r="K1501" s="58"/>
      <c r="L1501" s="58"/>
      <c r="M1501" s="58"/>
      <c r="N1501" s="58"/>
      <c r="O1501" s="58"/>
      <c r="P1501" s="58"/>
      <c r="Q1501" s="58"/>
      <c r="R1501" s="58"/>
    </row>
    <row r="1502" spans="1:18" ht="30" x14ac:dyDescent="0.25">
      <c r="A1502" s="58" t="s">
        <v>10</v>
      </c>
      <c r="B1502" s="58">
        <v>243495</v>
      </c>
      <c r="C1502" s="58">
        <v>4990</v>
      </c>
      <c r="D1502" s="58" t="s">
        <v>2594</v>
      </c>
      <c r="E1502" s="58">
        <v>4390</v>
      </c>
      <c r="F1502" s="58"/>
      <c r="G1502" s="58"/>
      <c r="H1502" s="58"/>
      <c r="I1502" s="58"/>
      <c r="J1502" s="58"/>
      <c r="K1502" s="58"/>
      <c r="L1502" s="58"/>
      <c r="M1502" s="58"/>
      <c r="N1502" s="58"/>
      <c r="O1502" s="58"/>
      <c r="P1502" s="58"/>
      <c r="Q1502" s="58"/>
      <c r="R1502" s="58"/>
    </row>
    <row r="1503" spans="1:18" ht="30" x14ac:dyDescent="0.25">
      <c r="A1503" s="58" t="s">
        <v>10</v>
      </c>
      <c r="B1503" s="58">
        <v>243496</v>
      </c>
      <c r="C1503" s="58">
        <v>4990</v>
      </c>
      <c r="D1503" s="58" t="s">
        <v>2594</v>
      </c>
      <c r="E1503" s="58">
        <v>4390</v>
      </c>
      <c r="F1503" s="58"/>
      <c r="G1503" s="58"/>
      <c r="H1503" s="58"/>
      <c r="I1503" s="58"/>
      <c r="J1503" s="58"/>
      <c r="K1503" s="58"/>
      <c r="L1503" s="58"/>
      <c r="M1503" s="58"/>
      <c r="N1503" s="58"/>
      <c r="O1503" s="58"/>
      <c r="P1503" s="58"/>
      <c r="Q1503" s="58"/>
      <c r="R1503" s="58"/>
    </row>
    <row r="1504" spans="1:18" ht="30" x14ac:dyDescent="0.25">
      <c r="A1504" s="58" t="s">
        <v>10</v>
      </c>
      <c r="B1504" s="58">
        <v>137972</v>
      </c>
      <c r="C1504" s="58">
        <v>5590</v>
      </c>
      <c r="D1504" s="58" t="s">
        <v>2608</v>
      </c>
      <c r="E1504" s="58">
        <v>5590</v>
      </c>
      <c r="F1504" s="58"/>
      <c r="G1504" s="58"/>
      <c r="H1504" s="58"/>
      <c r="I1504" s="58"/>
      <c r="J1504" s="58"/>
      <c r="K1504" s="58"/>
      <c r="L1504" s="58"/>
      <c r="M1504" s="58"/>
      <c r="N1504" s="58"/>
      <c r="O1504" s="58"/>
      <c r="P1504" s="58"/>
      <c r="Q1504" s="58"/>
      <c r="R1504" s="58"/>
    </row>
    <row r="1505" spans="1:18" ht="30" x14ac:dyDescent="0.25">
      <c r="A1505" s="58" t="s">
        <v>10</v>
      </c>
      <c r="B1505" s="58">
        <v>137973</v>
      </c>
      <c r="C1505" s="58">
        <v>6190</v>
      </c>
      <c r="D1505" s="58" t="s">
        <v>2608</v>
      </c>
      <c r="E1505" s="58">
        <v>5590</v>
      </c>
      <c r="F1505" s="58"/>
      <c r="G1505" s="58"/>
      <c r="H1505" s="58"/>
      <c r="I1505" s="58"/>
      <c r="J1505" s="58"/>
      <c r="K1505" s="58"/>
      <c r="L1505" s="58"/>
      <c r="M1505" s="58"/>
      <c r="N1505" s="58"/>
      <c r="O1505" s="58"/>
      <c r="P1505" s="58"/>
      <c r="Q1505" s="58"/>
      <c r="R1505" s="58"/>
    </row>
    <row r="1506" spans="1:18" ht="30" x14ac:dyDescent="0.25">
      <c r="A1506" s="58" t="s">
        <v>10</v>
      </c>
      <c r="B1506" s="58">
        <v>137974</v>
      </c>
      <c r="C1506" s="58">
        <v>6190</v>
      </c>
      <c r="D1506" s="58" t="s">
        <v>2608</v>
      </c>
      <c r="E1506" s="58">
        <v>5590</v>
      </c>
      <c r="F1506" s="58"/>
      <c r="G1506" s="58"/>
      <c r="H1506" s="58"/>
      <c r="I1506" s="58"/>
      <c r="J1506" s="58"/>
      <c r="K1506" s="58"/>
      <c r="L1506" s="58"/>
      <c r="M1506" s="58"/>
      <c r="N1506" s="58"/>
      <c r="O1506" s="58"/>
      <c r="P1506" s="58"/>
      <c r="Q1506" s="58"/>
      <c r="R1506" s="58"/>
    </row>
    <row r="1507" spans="1:18" ht="30" x14ac:dyDescent="0.25">
      <c r="A1507" s="58" t="s">
        <v>10</v>
      </c>
      <c r="B1507" s="58">
        <v>137975</v>
      </c>
      <c r="C1507" s="58">
        <v>6190</v>
      </c>
      <c r="D1507" s="58" t="s">
        <v>2608</v>
      </c>
      <c r="E1507" s="58">
        <v>5590</v>
      </c>
      <c r="F1507" s="58"/>
      <c r="G1507" s="58"/>
      <c r="H1507" s="58"/>
      <c r="I1507" s="58"/>
      <c r="J1507" s="58"/>
      <c r="K1507" s="58"/>
      <c r="L1507" s="58"/>
      <c r="M1507" s="58"/>
      <c r="N1507" s="58"/>
      <c r="O1507" s="58"/>
      <c r="P1507" s="58"/>
      <c r="Q1507" s="58"/>
      <c r="R1507" s="58"/>
    </row>
    <row r="1508" spans="1:18" ht="30" x14ac:dyDescent="0.25">
      <c r="A1508" s="58" t="s">
        <v>10</v>
      </c>
      <c r="B1508" s="58">
        <v>137976</v>
      </c>
      <c r="C1508" s="58">
        <v>6190</v>
      </c>
      <c r="D1508" s="58" t="s">
        <v>2608</v>
      </c>
      <c r="E1508" s="58">
        <v>5590</v>
      </c>
      <c r="F1508" s="58"/>
      <c r="G1508" s="58"/>
      <c r="H1508" s="58"/>
      <c r="I1508" s="58"/>
      <c r="J1508" s="58"/>
      <c r="K1508" s="58"/>
      <c r="L1508" s="58"/>
      <c r="M1508" s="58"/>
      <c r="N1508" s="58"/>
      <c r="O1508" s="58"/>
      <c r="P1508" s="58"/>
      <c r="Q1508" s="58"/>
      <c r="R1508" s="58"/>
    </row>
    <row r="1509" spans="1:18" ht="30" x14ac:dyDescent="0.25">
      <c r="A1509" s="58" t="s">
        <v>10</v>
      </c>
      <c r="B1509" s="58">
        <v>137977</v>
      </c>
      <c r="C1509" s="58">
        <v>6190</v>
      </c>
      <c r="D1509" s="58" t="s">
        <v>2608</v>
      </c>
      <c r="E1509" s="58">
        <v>5590</v>
      </c>
      <c r="F1509" s="58"/>
      <c r="G1509" s="58"/>
      <c r="H1509" s="58"/>
      <c r="I1509" s="58"/>
      <c r="J1509" s="58"/>
      <c r="K1509" s="58"/>
      <c r="L1509" s="58"/>
      <c r="M1509" s="58"/>
      <c r="N1509" s="58"/>
      <c r="O1509" s="58"/>
      <c r="P1509" s="58"/>
      <c r="Q1509" s="58"/>
      <c r="R1509" s="58"/>
    </row>
    <row r="1510" spans="1:18" ht="30" x14ac:dyDescent="0.25">
      <c r="A1510" s="58" t="s">
        <v>10</v>
      </c>
      <c r="B1510" s="58">
        <v>137978</v>
      </c>
      <c r="C1510" s="58">
        <v>6190</v>
      </c>
      <c r="D1510" s="58" t="s">
        <v>2608</v>
      </c>
      <c r="E1510" s="58">
        <v>5590</v>
      </c>
      <c r="F1510" s="58"/>
      <c r="G1510" s="58"/>
      <c r="H1510" s="58"/>
      <c r="I1510" s="58"/>
      <c r="J1510" s="58"/>
      <c r="K1510" s="58"/>
      <c r="L1510" s="58"/>
      <c r="M1510" s="58"/>
      <c r="N1510" s="58"/>
      <c r="O1510" s="58"/>
      <c r="P1510" s="58"/>
      <c r="Q1510" s="58"/>
      <c r="R1510" s="58"/>
    </row>
    <row r="1511" spans="1:18" ht="30" x14ac:dyDescent="0.25">
      <c r="A1511" s="58" t="s">
        <v>10</v>
      </c>
      <c r="B1511" s="58">
        <v>137979</v>
      </c>
      <c r="C1511" s="58">
        <v>6190</v>
      </c>
      <c r="D1511" s="58" t="s">
        <v>2608</v>
      </c>
      <c r="E1511" s="58">
        <v>5590</v>
      </c>
      <c r="F1511" s="58"/>
      <c r="G1511" s="58"/>
      <c r="H1511" s="58"/>
      <c r="I1511" s="58"/>
      <c r="J1511" s="58"/>
      <c r="K1511" s="58"/>
      <c r="L1511" s="58"/>
      <c r="M1511" s="58"/>
      <c r="N1511" s="58"/>
      <c r="O1511" s="58"/>
      <c r="P1511" s="58"/>
      <c r="Q1511" s="58"/>
      <c r="R1511" s="58"/>
    </row>
    <row r="1512" spans="1:18" ht="30" x14ac:dyDescent="0.25">
      <c r="A1512" s="58" t="s">
        <v>10</v>
      </c>
      <c r="B1512" s="58">
        <v>137980</v>
      </c>
      <c r="C1512" s="58">
        <v>6190</v>
      </c>
      <c r="D1512" s="58" t="s">
        <v>2608</v>
      </c>
      <c r="E1512" s="58">
        <v>5590</v>
      </c>
      <c r="F1512" s="58"/>
      <c r="G1512" s="58"/>
      <c r="H1512" s="58"/>
      <c r="I1512" s="58"/>
      <c r="J1512" s="58"/>
      <c r="K1512" s="58"/>
      <c r="L1512" s="58"/>
      <c r="M1512" s="58"/>
      <c r="N1512" s="58"/>
      <c r="O1512" s="58"/>
      <c r="P1512" s="58"/>
      <c r="Q1512" s="58"/>
      <c r="R1512" s="58"/>
    </row>
    <row r="1513" spans="1:18" ht="30" x14ac:dyDescent="0.25">
      <c r="A1513" s="58" t="s">
        <v>10</v>
      </c>
      <c r="B1513" s="58">
        <v>137981</v>
      </c>
      <c r="C1513" s="58">
        <v>6190</v>
      </c>
      <c r="D1513" s="58" t="s">
        <v>2608</v>
      </c>
      <c r="E1513" s="58">
        <v>5590</v>
      </c>
      <c r="F1513" s="58"/>
      <c r="G1513" s="58"/>
      <c r="H1513" s="58"/>
      <c r="I1513" s="58"/>
      <c r="J1513" s="58"/>
      <c r="K1513" s="58"/>
      <c r="L1513" s="58"/>
      <c r="M1513" s="58"/>
      <c r="N1513" s="58"/>
      <c r="O1513" s="58"/>
      <c r="P1513" s="58"/>
      <c r="Q1513" s="58"/>
      <c r="R1513" s="58"/>
    </row>
    <row r="1514" spans="1:18" ht="30" x14ac:dyDescent="0.25">
      <c r="A1514" s="58" t="s">
        <v>10</v>
      </c>
      <c r="B1514" s="58">
        <v>137982</v>
      </c>
      <c r="C1514" s="58">
        <v>6190</v>
      </c>
      <c r="D1514" s="58" t="s">
        <v>2608</v>
      </c>
      <c r="E1514" s="58">
        <v>5590</v>
      </c>
      <c r="F1514" s="58"/>
      <c r="G1514" s="58"/>
      <c r="H1514" s="58"/>
      <c r="I1514" s="58"/>
      <c r="J1514" s="58"/>
      <c r="K1514" s="58"/>
      <c r="L1514" s="58"/>
      <c r="M1514" s="58"/>
      <c r="N1514" s="58"/>
      <c r="O1514" s="58"/>
      <c r="P1514" s="58"/>
      <c r="Q1514" s="58"/>
      <c r="R1514" s="58"/>
    </row>
    <row r="1515" spans="1:18" ht="30" x14ac:dyDescent="0.25">
      <c r="A1515" s="58" t="s">
        <v>10</v>
      </c>
      <c r="B1515" s="58">
        <v>137983</v>
      </c>
      <c r="C1515" s="58">
        <v>6190</v>
      </c>
      <c r="D1515" s="58" t="s">
        <v>2608</v>
      </c>
      <c r="E1515" s="58">
        <v>5590</v>
      </c>
      <c r="F1515" s="58"/>
      <c r="G1515" s="58"/>
      <c r="H1515" s="58"/>
      <c r="I1515" s="58"/>
      <c r="J1515" s="58"/>
      <c r="K1515" s="58"/>
      <c r="L1515" s="58"/>
      <c r="M1515" s="58"/>
      <c r="N1515" s="58"/>
      <c r="O1515" s="58"/>
      <c r="P1515" s="58"/>
      <c r="Q1515" s="58"/>
      <c r="R1515" s="58"/>
    </row>
    <row r="1516" spans="1:18" ht="30" x14ac:dyDescent="0.25">
      <c r="A1516" s="58" t="s">
        <v>10</v>
      </c>
      <c r="B1516" s="58">
        <v>137984</v>
      </c>
      <c r="C1516" s="58">
        <v>6190</v>
      </c>
      <c r="D1516" s="58" t="s">
        <v>2608</v>
      </c>
      <c r="E1516" s="58">
        <v>5590</v>
      </c>
      <c r="F1516" s="58"/>
      <c r="G1516" s="58"/>
      <c r="H1516" s="58"/>
      <c r="I1516" s="58"/>
      <c r="J1516" s="58"/>
      <c r="K1516" s="58"/>
      <c r="L1516" s="58"/>
      <c r="M1516" s="58"/>
      <c r="N1516" s="58"/>
      <c r="O1516" s="58"/>
      <c r="P1516" s="58"/>
      <c r="Q1516" s="58"/>
      <c r="R1516" s="58"/>
    </row>
    <row r="1517" spans="1:18" ht="30" x14ac:dyDescent="0.25">
      <c r="A1517" s="58" t="s">
        <v>10</v>
      </c>
      <c r="B1517" s="58">
        <v>137985</v>
      </c>
      <c r="C1517" s="58">
        <v>6190</v>
      </c>
      <c r="D1517" s="58" t="s">
        <v>2608</v>
      </c>
      <c r="E1517" s="58">
        <v>5590</v>
      </c>
      <c r="F1517" s="58"/>
      <c r="G1517" s="58"/>
      <c r="H1517" s="58"/>
      <c r="I1517" s="58"/>
      <c r="J1517" s="58"/>
      <c r="K1517" s="58"/>
      <c r="L1517" s="58"/>
      <c r="M1517" s="58"/>
      <c r="N1517" s="58"/>
      <c r="O1517" s="58"/>
      <c r="P1517" s="58"/>
      <c r="Q1517" s="58"/>
      <c r="R1517" s="58"/>
    </row>
    <row r="1518" spans="1:18" ht="30" x14ac:dyDescent="0.25">
      <c r="A1518" s="58" t="s">
        <v>10</v>
      </c>
      <c r="B1518" s="58">
        <v>137986</v>
      </c>
      <c r="C1518" s="58">
        <v>6190</v>
      </c>
      <c r="D1518" s="58" t="s">
        <v>2608</v>
      </c>
      <c r="E1518" s="58">
        <v>5590</v>
      </c>
      <c r="F1518" s="58"/>
      <c r="G1518" s="58"/>
      <c r="H1518" s="58"/>
      <c r="I1518" s="58"/>
      <c r="J1518" s="58"/>
      <c r="K1518" s="58"/>
      <c r="L1518" s="58"/>
      <c r="M1518" s="58"/>
      <c r="N1518" s="58"/>
      <c r="O1518" s="58"/>
      <c r="P1518" s="58"/>
      <c r="Q1518" s="58"/>
      <c r="R1518" s="58"/>
    </row>
    <row r="1519" spans="1:18" ht="30" x14ac:dyDescent="0.25">
      <c r="A1519" s="58" t="s">
        <v>10</v>
      </c>
      <c r="B1519" s="58">
        <v>137987</v>
      </c>
      <c r="C1519" s="58">
        <v>6190</v>
      </c>
      <c r="D1519" s="58" t="s">
        <v>2608</v>
      </c>
      <c r="E1519" s="58">
        <v>5590</v>
      </c>
      <c r="F1519" s="58"/>
      <c r="G1519" s="58"/>
      <c r="H1519" s="58"/>
      <c r="I1519" s="58"/>
      <c r="J1519" s="58"/>
      <c r="K1519" s="58"/>
      <c r="L1519" s="58"/>
      <c r="M1519" s="58"/>
      <c r="N1519" s="58"/>
      <c r="O1519" s="58"/>
      <c r="P1519" s="58"/>
      <c r="Q1519" s="58"/>
      <c r="R1519" s="58"/>
    </row>
    <row r="1520" spans="1:18" ht="30" x14ac:dyDescent="0.25">
      <c r="A1520" s="58" t="s">
        <v>10</v>
      </c>
      <c r="B1520" s="58">
        <v>137988</v>
      </c>
      <c r="C1520" s="58">
        <v>6190</v>
      </c>
      <c r="D1520" s="58" t="s">
        <v>2608</v>
      </c>
      <c r="E1520" s="58">
        <v>5590</v>
      </c>
      <c r="F1520" s="58"/>
      <c r="G1520" s="58"/>
      <c r="H1520" s="58"/>
      <c r="I1520" s="58"/>
      <c r="J1520" s="58"/>
      <c r="K1520" s="58"/>
      <c r="L1520" s="58"/>
      <c r="M1520" s="58"/>
      <c r="N1520" s="58"/>
      <c r="O1520" s="58"/>
      <c r="P1520" s="58"/>
      <c r="Q1520" s="58"/>
      <c r="R1520" s="58"/>
    </row>
    <row r="1521" spans="1:18" ht="30" x14ac:dyDescent="0.25">
      <c r="A1521" s="58" t="s">
        <v>10</v>
      </c>
      <c r="B1521" s="58">
        <v>137989</v>
      </c>
      <c r="C1521" s="58">
        <v>6190</v>
      </c>
      <c r="D1521" s="58" t="s">
        <v>2608</v>
      </c>
      <c r="E1521" s="58">
        <v>5590</v>
      </c>
      <c r="F1521" s="58"/>
      <c r="G1521" s="58"/>
      <c r="H1521" s="58"/>
      <c r="I1521" s="58"/>
      <c r="J1521" s="58"/>
      <c r="K1521" s="58"/>
      <c r="L1521" s="58"/>
      <c r="M1521" s="58"/>
      <c r="N1521" s="58"/>
      <c r="O1521" s="58"/>
      <c r="P1521" s="58"/>
      <c r="Q1521" s="58"/>
      <c r="R1521" s="58"/>
    </row>
    <row r="1522" spans="1:18" ht="30" x14ac:dyDescent="0.25">
      <c r="A1522" s="58" t="s">
        <v>10</v>
      </c>
      <c r="B1522" s="58">
        <v>137990</v>
      </c>
      <c r="C1522" s="58">
        <v>6190</v>
      </c>
      <c r="D1522" s="58" t="s">
        <v>2608</v>
      </c>
      <c r="E1522" s="58">
        <v>5590</v>
      </c>
      <c r="F1522" s="58"/>
      <c r="G1522" s="58"/>
      <c r="H1522" s="58"/>
      <c r="I1522" s="58"/>
      <c r="J1522" s="58"/>
      <c r="K1522" s="58"/>
      <c r="L1522" s="58"/>
      <c r="M1522" s="58"/>
      <c r="N1522" s="58"/>
      <c r="O1522" s="58"/>
      <c r="P1522" s="58"/>
      <c r="Q1522" s="58"/>
      <c r="R1522" s="58"/>
    </row>
    <row r="1523" spans="1:18" ht="30" x14ac:dyDescent="0.25">
      <c r="A1523" s="58" t="s">
        <v>10</v>
      </c>
      <c r="B1523" s="58">
        <v>137991</v>
      </c>
      <c r="C1523" s="58">
        <v>6190</v>
      </c>
      <c r="D1523" s="58" t="s">
        <v>2608</v>
      </c>
      <c r="E1523" s="58">
        <v>5590</v>
      </c>
      <c r="F1523" s="58"/>
      <c r="G1523" s="58"/>
      <c r="H1523" s="58"/>
      <c r="I1523" s="58"/>
      <c r="J1523" s="58"/>
      <c r="K1523" s="58"/>
      <c r="L1523" s="58"/>
      <c r="M1523" s="58"/>
      <c r="N1523" s="58"/>
      <c r="O1523" s="58"/>
      <c r="P1523" s="58"/>
      <c r="Q1523" s="58"/>
      <c r="R1523" s="58"/>
    </row>
    <row r="1524" spans="1:18" ht="30" x14ac:dyDescent="0.25">
      <c r="A1524" s="58" t="s">
        <v>10</v>
      </c>
      <c r="B1524" s="58">
        <v>137992</v>
      </c>
      <c r="C1524" s="58">
        <v>6190</v>
      </c>
      <c r="D1524" s="58" t="s">
        <v>2608</v>
      </c>
      <c r="E1524" s="58">
        <v>5590</v>
      </c>
      <c r="F1524" s="58"/>
      <c r="G1524" s="58"/>
      <c r="H1524" s="58"/>
      <c r="I1524" s="58"/>
      <c r="J1524" s="58"/>
      <c r="K1524" s="58"/>
      <c r="L1524" s="58"/>
      <c r="M1524" s="58"/>
      <c r="N1524" s="58"/>
      <c r="O1524" s="58"/>
      <c r="P1524" s="58"/>
      <c r="Q1524" s="58"/>
      <c r="R1524" s="58"/>
    </row>
    <row r="1525" spans="1:18" ht="30" x14ac:dyDescent="0.25">
      <c r="A1525" s="58" t="s">
        <v>10</v>
      </c>
      <c r="B1525" s="58">
        <v>137993</v>
      </c>
      <c r="C1525" s="58">
        <v>6190</v>
      </c>
      <c r="D1525" s="58" t="s">
        <v>2608</v>
      </c>
      <c r="E1525" s="58">
        <v>5590</v>
      </c>
      <c r="F1525" s="58"/>
      <c r="G1525" s="58"/>
      <c r="H1525" s="58"/>
      <c r="I1525" s="58"/>
      <c r="J1525" s="58"/>
      <c r="K1525" s="58"/>
      <c r="L1525" s="58"/>
      <c r="M1525" s="58"/>
      <c r="N1525" s="58"/>
      <c r="O1525" s="58"/>
      <c r="P1525" s="58"/>
      <c r="Q1525" s="58"/>
      <c r="R1525" s="58"/>
    </row>
    <row r="1526" spans="1:18" ht="30" x14ac:dyDescent="0.25">
      <c r="A1526" s="58" t="s">
        <v>10</v>
      </c>
      <c r="B1526" s="58">
        <v>137994</v>
      </c>
      <c r="C1526" s="58">
        <v>6190</v>
      </c>
      <c r="D1526" s="58" t="s">
        <v>2608</v>
      </c>
      <c r="E1526" s="58">
        <v>5590</v>
      </c>
      <c r="F1526" s="58"/>
      <c r="G1526" s="58"/>
      <c r="H1526" s="58"/>
      <c r="I1526" s="58"/>
      <c r="J1526" s="58"/>
      <c r="K1526" s="58"/>
      <c r="L1526" s="58"/>
      <c r="M1526" s="58"/>
      <c r="N1526" s="58"/>
      <c r="O1526" s="58"/>
      <c r="P1526" s="58"/>
      <c r="Q1526" s="58"/>
      <c r="R1526" s="58"/>
    </row>
    <row r="1527" spans="1:18" ht="30" x14ac:dyDescent="0.25">
      <c r="A1527" s="58" t="s">
        <v>10</v>
      </c>
      <c r="B1527" s="58">
        <v>137995</v>
      </c>
      <c r="C1527" s="58">
        <v>6190</v>
      </c>
      <c r="D1527" s="58" t="s">
        <v>2608</v>
      </c>
      <c r="E1527" s="58">
        <v>5590</v>
      </c>
      <c r="F1527" s="58"/>
      <c r="G1527" s="58"/>
      <c r="H1527" s="58"/>
      <c r="I1527" s="58"/>
      <c r="J1527" s="58"/>
      <c r="K1527" s="58"/>
      <c r="L1527" s="58"/>
      <c r="M1527" s="58"/>
      <c r="N1527" s="58"/>
      <c r="O1527" s="58"/>
      <c r="P1527" s="58"/>
      <c r="Q1527" s="58"/>
      <c r="R1527" s="58"/>
    </row>
    <row r="1528" spans="1:18" ht="30" x14ac:dyDescent="0.25">
      <c r="A1528" s="58" t="s">
        <v>10</v>
      </c>
      <c r="B1528" s="58">
        <v>257499</v>
      </c>
      <c r="C1528" s="58">
        <v>6190</v>
      </c>
      <c r="D1528" s="58" t="s">
        <v>2608</v>
      </c>
      <c r="E1528" s="58">
        <v>5590</v>
      </c>
      <c r="F1528" s="58"/>
      <c r="G1528" s="58"/>
      <c r="H1528" s="58"/>
      <c r="I1528" s="58"/>
      <c r="J1528" s="58"/>
      <c r="K1528" s="58"/>
      <c r="L1528" s="58"/>
      <c r="M1528" s="58"/>
      <c r="N1528" s="58"/>
      <c r="O1528" s="58"/>
      <c r="P1528" s="58"/>
      <c r="Q1528" s="58"/>
      <c r="R1528" s="58"/>
    </row>
    <row r="1529" spans="1:18" ht="30" x14ac:dyDescent="0.25">
      <c r="A1529" s="58" t="s">
        <v>10</v>
      </c>
      <c r="B1529" s="58">
        <v>137996</v>
      </c>
      <c r="C1529" s="58">
        <v>6190</v>
      </c>
      <c r="D1529" s="58" t="s">
        <v>2608</v>
      </c>
      <c r="E1529" s="58">
        <v>5590</v>
      </c>
      <c r="F1529" s="58"/>
      <c r="G1529" s="58"/>
      <c r="H1529" s="58"/>
      <c r="I1529" s="58"/>
      <c r="J1529" s="58"/>
      <c r="K1529" s="58"/>
      <c r="L1529" s="58"/>
      <c r="M1529" s="58"/>
      <c r="N1529" s="58"/>
      <c r="O1529" s="58"/>
      <c r="P1529" s="58"/>
      <c r="Q1529" s="58"/>
      <c r="R1529" s="58"/>
    </row>
    <row r="1530" spans="1:18" ht="30" x14ac:dyDescent="0.25">
      <c r="A1530" s="58" t="s">
        <v>10</v>
      </c>
      <c r="B1530" s="58">
        <v>137997</v>
      </c>
      <c r="C1530" s="58">
        <v>6190</v>
      </c>
      <c r="D1530" s="58" t="s">
        <v>2608</v>
      </c>
      <c r="E1530" s="58">
        <v>5590</v>
      </c>
      <c r="F1530" s="58"/>
      <c r="G1530" s="58"/>
      <c r="H1530" s="58"/>
      <c r="I1530" s="58"/>
      <c r="J1530" s="58"/>
      <c r="K1530" s="58"/>
      <c r="L1530" s="58"/>
      <c r="M1530" s="58"/>
      <c r="N1530" s="58"/>
      <c r="O1530" s="58"/>
      <c r="P1530" s="58"/>
      <c r="Q1530" s="58"/>
      <c r="R1530" s="58"/>
    </row>
    <row r="1531" spans="1:18" ht="30" x14ac:dyDescent="0.25">
      <c r="A1531" s="58" t="s">
        <v>10</v>
      </c>
      <c r="B1531" s="58">
        <v>137998</v>
      </c>
      <c r="C1531" s="58">
        <v>6190</v>
      </c>
      <c r="D1531" s="58" t="s">
        <v>2608</v>
      </c>
      <c r="E1531" s="58">
        <v>5590</v>
      </c>
      <c r="F1531" s="58"/>
      <c r="G1531" s="58"/>
      <c r="H1531" s="58"/>
      <c r="I1531" s="58"/>
      <c r="J1531" s="58"/>
      <c r="K1531" s="58"/>
      <c r="L1531" s="58"/>
      <c r="M1531" s="58"/>
      <c r="N1531" s="58"/>
      <c r="O1531" s="58"/>
      <c r="P1531" s="58"/>
      <c r="Q1531" s="58"/>
      <c r="R1531" s="58"/>
    </row>
    <row r="1532" spans="1:18" ht="30" x14ac:dyDescent="0.25">
      <c r="A1532" s="58" t="s">
        <v>10</v>
      </c>
      <c r="B1532" s="58">
        <v>137999</v>
      </c>
      <c r="C1532" s="58">
        <v>6190</v>
      </c>
      <c r="D1532" s="58" t="s">
        <v>2608</v>
      </c>
      <c r="E1532" s="58">
        <v>5590</v>
      </c>
      <c r="F1532" s="58"/>
      <c r="G1532" s="58"/>
      <c r="H1532" s="58"/>
      <c r="I1532" s="58"/>
      <c r="J1532" s="58"/>
      <c r="K1532" s="58"/>
      <c r="L1532" s="58"/>
      <c r="M1532" s="58"/>
      <c r="N1532" s="58"/>
      <c r="O1532" s="58"/>
      <c r="P1532" s="58"/>
      <c r="Q1532" s="58"/>
      <c r="R1532" s="58"/>
    </row>
    <row r="1533" spans="1:18" ht="30" x14ac:dyDescent="0.25">
      <c r="A1533" s="58" t="s">
        <v>10</v>
      </c>
      <c r="B1533" s="58">
        <v>138000</v>
      </c>
      <c r="C1533" s="58">
        <v>6190</v>
      </c>
      <c r="D1533" s="58" t="s">
        <v>2608</v>
      </c>
      <c r="E1533" s="58">
        <v>5590</v>
      </c>
      <c r="F1533" s="58"/>
      <c r="G1533" s="58"/>
      <c r="H1533" s="58"/>
      <c r="I1533" s="58"/>
      <c r="J1533" s="58"/>
      <c r="K1533" s="58"/>
      <c r="L1533" s="58"/>
      <c r="M1533" s="58"/>
      <c r="N1533" s="58"/>
      <c r="O1533" s="58"/>
      <c r="P1533" s="58"/>
      <c r="Q1533" s="58"/>
      <c r="R1533" s="58"/>
    </row>
    <row r="1534" spans="1:18" ht="30" x14ac:dyDescent="0.25">
      <c r="A1534" s="58" t="s">
        <v>10</v>
      </c>
      <c r="B1534" s="58">
        <v>138001</v>
      </c>
      <c r="C1534" s="58">
        <v>6190</v>
      </c>
      <c r="D1534" s="58" t="s">
        <v>2608</v>
      </c>
      <c r="E1534" s="58">
        <v>5590</v>
      </c>
      <c r="F1534" s="58"/>
      <c r="G1534" s="58"/>
      <c r="H1534" s="58"/>
      <c r="I1534" s="58"/>
      <c r="J1534" s="58"/>
      <c r="K1534" s="58"/>
      <c r="L1534" s="58"/>
      <c r="M1534" s="58"/>
      <c r="N1534" s="58"/>
      <c r="O1534" s="58"/>
      <c r="P1534" s="58"/>
      <c r="Q1534" s="58"/>
      <c r="R1534" s="58"/>
    </row>
    <row r="1535" spans="1:18" ht="30" x14ac:dyDescent="0.25">
      <c r="A1535" s="58" t="s">
        <v>10</v>
      </c>
      <c r="B1535" s="58">
        <v>138002</v>
      </c>
      <c r="C1535" s="58">
        <v>6190</v>
      </c>
      <c r="D1535" s="58" t="s">
        <v>2608</v>
      </c>
      <c r="E1535" s="58">
        <v>5590</v>
      </c>
      <c r="F1535" s="58"/>
      <c r="G1535" s="58"/>
      <c r="H1535" s="58"/>
      <c r="I1535" s="58"/>
      <c r="J1535" s="58"/>
      <c r="K1535" s="58"/>
      <c r="L1535" s="58"/>
      <c r="M1535" s="58"/>
      <c r="N1535" s="58"/>
      <c r="O1535" s="58"/>
      <c r="P1535" s="58"/>
      <c r="Q1535" s="58"/>
      <c r="R1535" s="58"/>
    </row>
    <row r="1536" spans="1:18" ht="30" x14ac:dyDescent="0.25">
      <c r="A1536" s="58" t="s">
        <v>10</v>
      </c>
      <c r="B1536" s="58">
        <v>138003</v>
      </c>
      <c r="C1536" s="58">
        <v>6190</v>
      </c>
      <c r="D1536" s="58" t="s">
        <v>2608</v>
      </c>
      <c r="E1536" s="58">
        <v>5590</v>
      </c>
      <c r="F1536" s="58"/>
      <c r="G1536" s="58"/>
      <c r="H1536" s="58"/>
      <c r="I1536" s="58"/>
      <c r="J1536" s="58"/>
      <c r="K1536" s="58"/>
      <c r="L1536" s="58"/>
      <c r="M1536" s="58"/>
      <c r="N1536" s="58"/>
      <c r="O1536" s="58"/>
      <c r="P1536" s="58"/>
      <c r="Q1536" s="58"/>
      <c r="R1536" s="58"/>
    </row>
    <row r="1537" spans="1:18" ht="30" x14ac:dyDescent="0.25">
      <c r="A1537" s="58" t="s">
        <v>10</v>
      </c>
      <c r="B1537" s="58">
        <v>138004</v>
      </c>
      <c r="C1537" s="58">
        <v>6190</v>
      </c>
      <c r="D1537" s="58" t="s">
        <v>2608</v>
      </c>
      <c r="E1537" s="58">
        <v>5590</v>
      </c>
      <c r="F1537" s="58"/>
      <c r="G1537" s="58"/>
      <c r="H1537" s="58"/>
      <c r="I1537" s="58"/>
      <c r="J1537" s="58"/>
      <c r="K1537" s="58"/>
      <c r="L1537" s="58"/>
      <c r="M1537" s="58"/>
      <c r="N1537" s="58"/>
      <c r="O1537" s="58"/>
      <c r="P1537" s="58"/>
      <c r="Q1537" s="58"/>
      <c r="R1537" s="58"/>
    </row>
    <row r="1538" spans="1:18" ht="30" x14ac:dyDescent="0.25">
      <c r="A1538" s="58" t="s">
        <v>10</v>
      </c>
      <c r="B1538" s="58">
        <v>138005</v>
      </c>
      <c r="C1538" s="58">
        <v>6190</v>
      </c>
      <c r="D1538" s="58" t="s">
        <v>2608</v>
      </c>
      <c r="E1538" s="58">
        <v>5590</v>
      </c>
      <c r="F1538" s="58"/>
      <c r="G1538" s="58"/>
      <c r="H1538" s="58"/>
      <c r="I1538" s="58"/>
      <c r="J1538" s="58"/>
      <c r="K1538" s="58"/>
      <c r="L1538" s="58"/>
      <c r="M1538" s="58"/>
      <c r="N1538" s="58"/>
      <c r="O1538" s="58"/>
      <c r="P1538" s="58"/>
      <c r="Q1538" s="58"/>
      <c r="R1538" s="58"/>
    </row>
    <row r="1539" spans="1:18" ht="30" x14ac:dyDescent="0.25">
      <c r="A1539" s="58" t="s">
        <v>10</v>
      </c>
      <c r="B1539" s="58">
        <v>138006</v>
      </c>
      <c r="C1539" s="58">
        <v>6190</v>
      </c>
      <c r="D1539" s="58" t="s">
        <v>2608</v>
      </c>
      <c r="E1539" s="58">
        <v>5590</v>
      </c>
      <c r="F1539" s="58"/>
      <c r="G1539" s="58"/>
      <c r="H1539" s="58"/>
      <c r="I1539" s="58"/>
      <c r="J1539" s="58"/>
      <c r="K1539" s="58"/>
      <c r="L1539" s="58"/>
      <c r="M1539" s="58"/>
      <c r="N1539" s="58"/>
      <c r="O1539" s="58"/>
      <c r="P1539" s="58"/>
      <c r="Q1539" s="58"/>
      <c r="R1539" s="58"/>
    </row>
    <row r="1540" spans="1:18" ht="30" x14ac:dyDescent="0.25">
      <c r="A1540" s="58" t="s">
        <v>10</v>
      </c>
      <c r="B1540" s="58">
        <v>138007</v>
      </c>
      <c r="C1540" s="58">
        <v>6190</v>
      </c>
      <c r="D1540" s="58" t="s">
        <v>2608</v>
      </c>
      <c r="E1540" s="58">
        <v>5590</v>
      </c>
      <c r="F1540" s="58"/>
      <c r="G1540" s="58"/>
      <c r="H1540" s="58"/>
      <c r="I1540" s="58"/>
      <c r="J1540" s="58"/>
      <c r="K1540" s="58"/>
      <c r="L1540" s="58"/>
      <c r="M1540" s="58"/>
      <c r="N1540" s="58"/>
      <c r="O1540" s="58"/>
      <c r="P1540" s="58"/>
      <c r="Q1540" s="58"/>
      <c r="R1540" s="58"/>
    </row>
    <row r="1541" spans="1:18" ht="30" x14ac:dyDescent="0.25">
      <c r="A1541" s="58" t="s">
        <v>10</v>
      </c>
      <c r="B1541" s="58">
        <v>138008</v>
      </c>
      <c r="C1541" s="58">
        <v>6190</v>
      </c>
      <c r="D1541" s="58" t="s">
        <v>2608</v>
      </c>
      <c r="E1541" s="58">
        <v>5590</v>
      </c>
      <c r="F1541" s="58"/>
      <c r="G1541" s="58"/>
      <c r="H1541" s="58"/>
      <c r="I1541" s="58"/>
      <c r="J1541" s="58"/>
      <c r="K1541" s="58"/>
      <c r="L1541" s="58"/>
      <c r="M1541" s="58"/>
      <c r="N1541" s="58"/>
      <c r="O1541" s="58"/>
      <c r="P1541" s="58"/>
      <c r="Q1541" s="58"/>
      <c r="R1541" s="58"/>
    </row>
    <row r="1542" spans="1:18" ht="30" x14ac:dyDescent="0.25">
      <c r="A1542" s="58" t="s">
        <v>10</v>
      </c>
      <c r="B1542" s="58">
        <v>138009</v>
      </c>
      <c r="C1542" s="58">
        <v>6190</v>
      </c>
      <c r="D1542" s="58" t="s">
        <v>2608</v>
      </c>
      <c r="E1542" s="58">
        <v>5590</v>
      </c>
      <c r="F1542" s="58"/>
      <c r="G1542" s="58"/>
      <c r="H1542" s="58"/>
      <c r="I1542" s="58"/>
      <c r="J1542" s="58"/>
      <c r="K1542" s="58"/>
      <c r="L1542" s="58"/>
      <c r="M1542" s="58"/>
      <c r="N1542" s="58"/>
      <c r="O1542" s="58"/>
      <c r="P1542" s="58"/>
      <c r="Q1542" s="58"/>
      <c r="R1542" s="58"/>
    </row>
    <row r="1543" spans="1:18" ht="30" x14ac:dyDescent="0.25">
      <c r="A1543" s="58" t="s">
        <v>10</v>
      </c>
      <c r="B1543" s="58">
        <v>138010</v>
      </c>
      <c r="C1543" s="58">
        <v>6190</v>
      </c>
      <c r="D1543" s="58" t="s">
        <v>2608</v>
      </c>
      <c r="E1543" s="58">
        <v>5590</v>
      </c>
      <c r="F1543" s="58"/>
      <c r="G1543" s="58"/>
      <c r="H1543" s="58"/>
      <c r="I1543" s="58"/>
      <c r="J1543" s="58"/>
      <c r="K1543" s="58"/>
      <c r="L1543" s="58"/>
      <c r="M1543" s="58"/>
      <c r="N1543" s="58"/>
      <c r="O1543" s="58"/>
      <c r="P1543" s="58"/>
      <c r="Q1543" s="58"/>
      <c r="R1543" s="58"/>
    </row>
    <row r="1544" spans="1:18" ht="30" x14ac:dyDescent="0.25">
      <c r="A1544" s="58" t="s">
        <v>10</v>
      </c>
      <c r="B1544" s="58">
        <v>138011</v>
      </c>
      <c r="C1544" s="58">
        <v>6190</v>
      </c>
      <c r="D1544" s="58" t="s">
        <v>2608</v>
      </c>
      <c r="E1544" s="58">
        <v>5590</v>
      </c>
      <c r="F1544" s="58"/>
      <c r="G1544" s="58"/>
      <c r="H1544" s="58"/>
      <c r="I1544" s="58"/>
      <c r="J1544" s="58"/>
      <c r="K1544" s="58"/>
      <c r="L1544" s="58"/>
      <c r="M1544" s="58"/>
      <c r="N1544" s="58"/>
      <c r="O1544" s="58"/>
      <c r="P1544" s="58"/>
      <c r="Q1544" s="58"/>
      <c r="R1544" s="58"/>
    </row>
    <row r="1545" spans="1:18" ht="30" x14ac:dyDescent="0.25">
      <c r="A1545" s="58" t="s">
        <v>10</v>
      </c>
      <c r="B1545" s="58">
        <v>138265</v>
      </c>
      <c r="C1545" s="58">
        <v>3990</v>
      </c>
      <c r="D1545" s="58" t="s">
        <v>2607</v>
      </c>
      <c r="E1545" s="58">
        <v>3990</v>
      </c>
      <c r="F1545" s="58"/>
      <c r="G1545" s="58"/>
      <c r="H1545" s="58"/>
      <c r="I1545" s="58"/>
      <c r="J1545" s="58"/>
      <c r="K1545" s="58"/>
      <c r="L1545" s="58"/>
      <c r="M1545" s="58"/>
      <c r="N1545" s="58"/>
      <c r="O1545" s="58"/>
      <c r="P1545" s="58"/>
      <c r="Q1545" s="58"/>
      <c r="R1545" s="58"/>
    </row>
    <row r="1546" spans="1:18" ht="30" x14ac:dyDescent="0.25">
      <c r="A1546" s="58" t="s">
        <v>10</v>
      </c>
      <c r="B1546" s="58">
        <v>138266</v>
      </c>
      <c r="C1546" s="58">
        <v>4590</v>
      </c>
      <c r="D1546" s="58" t="s">
        <v>2607</v>
      </c>
      <c r="E1546" s="58">
        <v>3990</v>
      </c>
      <c r="F1546" s="58"/>
      <c r="G1546" s="58"/>
      <c r="H1546" s="58"/>
      <c r="I1546" s="58"/>
      <c r="J1546" s="58"/>
      <c r="K1546" s="58"/>
      <c r="L1546" s="58"/>
      <c r="M1546" s="58"/>
      <c r="N1546" s="58"/>
      <c r="O1546" s="58"/>
      <c r="P1546" s="58"/>
      <c r="Q1546" s="58"/>
      <c r="R1546" s="58"/>
    </row>
    <row r="1547" spans="1:18" ht="30" x14ac:dyDescent="0.25">
      <c r="A1547" s="58" t="s">
        <v>10</v>
      </c>
      <c r="B1547" s="58">
        <v>138267</v>
      </c>
      <c r="C1547" s="58">
        <v>4590</v>
      </c>
      <c r="D1547" s="58" t="s">
        <v>2607</v>
      </c>
      <c r="E1547" s="58">
        <v>3990</v>
      </c>
      <c r="F1547" s="58"/>
      <c r="G1547" s="58"/>
      <c r="H1547" s="58"/>
      <c r="I1547" s="58"/>
      <c r="J1547" s="58"/>
      <c r="K1547" s="58"/>
      <c r="L1547" s="58"/>
      <c r="M1547" s="58"/>
      <c r="N1547" s="58"/>
      <c r="O1547" s="58"/>
      <c r="P1547" s="58"/>
      <c r="Q1547" s="58"/>
      <c r="R1547" s="58"/>
    </row>
    <row r="1548" spans="1:18" ht="30" x14ac:dyDescent="0.25">
      <c r="A1548" s="58" t="s">
        <v>10</v>
      </c>
      <c r="B1548" s="58">
        <v>138268</v>
      </c>
      <c r="C1548" s="58">
        <v>4590</v>
      </c>
      <c r="D1548" s="58" t="s">
        <v>2607</v>
      </c>
      <c r="E1548" s="58">
        <v>3990</v>
      </c>
      <c r="F1548" s="58"/>
      <c r="G1548" s="58"/>
      <c r="H1548" s="58"/>
      <c r="I1548" s="58"/>
      <c r="J1548" s="58"/>
      <c r="K1548" s="58"/>
      <c r="L1548" s="58"/>
      <c r="M1548" s="58"/>
      <c r="N1548" s="58"/>
      <c r="O1548" s="58"/>
      <c r="P1548" s="58"/>
      <c r="Q1548" s="58"/>
      <c r="R1548" s="58"/>
    </row>
    <row r="1549" spans="1:18" ht="30" x14ac:dyDescent="0.25">
      <c r="A1549" s="58" t="s">
        <v>10</v>
      </c>
      <c r="B1549" s="58">
        <v>138269</v>
      </c>
      <c r="C1549" s="58">
        <v>4590</v>
      </c>
      <c r="D1549" s="58" t="s">
        <v>2607</v>
      </c>
      <c r="E1549" s="58">
        <v>3990</v>
      </c>
      <c r="F1549" s="58"/>
      <c r="G1549" s="58"/>
      <c r="H1549" s="58"/>
      <c r="I1549" s="58"/>
      <c r="J1549" s="58"/>
      <c r="K1549" s="58"/>
      <c r="L1549" s="58"/>
      <c r="M1549" s="58"/>
      <c r="N1549" s="58"/>
      <c r="O1549" s="58"/>
      <c r="P1549" s="58"/>
      <c r="Q1549" s="58"/>
      <c r="R1549" s="58"/>
    </row>
    <row r="1550" spans="1:18" ht="30" x14ac:dyDescent="0.25">
      <c r="A1550" s="58" t="s">
        <v>10</v>
      </c>
      <c r="B1550" s="58">
        <v>138270</v>
      </c>
      <c r="C1550" s="58">
        <v>4590</v>
      </c>
      <c r="D1550" s="58" t="s">
        <v>2607</v>
      </c>
      <c r="E1550" s="58">
        <v>3990</v>
      </c>
      <c r="F1550" s="58"/>
      <c r="G1550" s="58"/>
      <c r="H1550" s="58"/>
      <c r="I1550" s="58"/>
      <c r="J1550" s="58"/>
      <c r="K1550" s="58"/>
      <c r="L1550" s="58"/>
      <c r="M1550" s="58"/>
      <c r="N1550" s="58"/>
      <c r="O1550" s="58"/>
      <c r="P1550" s="58"/>
      <c r="Q1550" s="58"/>
      <c r="R1550" s="58"/>
    </row>
    <row r="1551" spans="1:18" ht="30" x14ac:dyDescent="0.25">
      <c r="A1551" s="58" t="s">
        <v>10</v>
      </c>
      <c r="B1551" s="58">
        <v>138271</v>
      </c>
      <c r="C1551" s="58">
        <v>4590</v>
      </c>
      <c r="D1551" s="58" t="s">
        <v>2607</v>
      </c>
      <c r="E1551" s="58">
        <v>3990</v>
      </c>
      <c r="F1551" s="58"/>
      <c r="G1551" s="58"/>
      <c r="H1551" s="58"/>
      <c r="I1551" s="58"/>
      <c r="J1551" s="58"/>
      <c r="K1551" s="58"/>
      <c r="L1551" s="58"/>
      <c r="M1551" s="58"/>
      <c r="N1551" s="58"/>
      <c r="O1551" s="58"/>
      <c r="P1551" s="58"/>
      <c r="Q1551" s="58"/>
      <c r="R1551" s="58"/>
    </row>
    <row r="1552" spans="1:18" ht="30" x14ac:dyDescent="0.25">
      <c r="A1552" s="58" t="s">
        <v>10</v>
      </c>
      <c r="B1552" s="58">
        <v>138272</v>
      </c>
      <c r="C1552" s="58">
        <v>4590</v>
      </c>
      <c r="D1552" s="58" t="s">
        <v>2607</v>
      </c>
      <c r="E1552" s="58">
        <v>3990</v>
      </c>
      <c r="F1552" s="58"/>
      <c r="G1552" s="58"/>
      <c r="H1552" s="58"/>
      <c r="I1552" s="58"/>
      <c r="J1552" s="58"/>
      <c r="K1552" s="58"/>
      <c r="L1552" s="58"/>
      <c r="M1552" s="58"/>
      <c r="N1552" s="58"/>
      <c r="O1552" s="58"/>
      <c r="P1552" s="58"/>
      <c r="Q1552" s="58"/>
      <c r="R1552" s="58"/>
    </row>
    <row r="1553" spans="1:18" ht="30" x14ac:dyDescent="0.25">
      <c r="A1553" s="58" t="s">
        <v>10</v>
      </c>
      <c r="B1553" s="58">
        <v>138273</v>
      </c>
      <c r="C1553" s="58">
        <v>4590</v>
      </c>
      <c r="D1553" s="58" t="s">
        <v>2607</v>
      </c>
      <c r="E1553" s="58">
        <v>3990</v>
      </c>
      <c r="F1553" s="58"/>
      <c r="G1553" s="58"/>
      <c r="H1553" s="58"/>
      <c r="I1553" s="58"/>
      <c r="J1553" s="58"/>
      <c r="K1553" s="58"/>
      <c r="L1553" s="58"/>
      <c r="M1553" s="58"/>
      <c r="N1553" s="58"/>
      <c r="O1553" s="58"/>
      <c r="P1553" s="58"/>
      <c r="Q1553" s="58"/>
      <c r="R1553" s="58"/>
    </row>
    <row r="1554" spans="1:18" ht="30" x14ac:dyDescent="0.25">
      <c r="A1554" s="58" t="s">
        <v>10</v>
      </c>
      <c r="B1554" s="58">
        <v>138274</v>
      </c>
      <c r="C1554" s="58">
        <v>4590</v>
      </c>
      <c r="D1554" s="58" t="s">
        <v>2607</v>
      </c>
      <c r="E1554" s="58">
        <v>3990</v>
      </c>
      <c r="F1554" s="58"/>
      <c r="G1554" s="58"/>
      <c r="H1554" s="58"/>
      <c r="I1554" s="58"/>
      <c r="J1554" s="58"/>
      <c r="K1554" s="58"/>
      <c r="L1554" s="58"/>
      <c r="M1554" s="58"/>
      <c r="N1554" s="58"/>
      <c r="O1554" s="58"/>
      <c r="P1554" s="58"/>
      <c r="Q1554" s="58"/>
      <c r="R1554" s="58"/>
    </row>
    <row r="1555" spans="1:18" ht="30" x14ac:dyDescent="0.25">
      <c r="A1555" s="58" t="s">
        <v>10</v>
      </c>
      <c r="B1555" s="58">
        <v>138275</v>
      </c>
      <c r="C1555" s="58">
        <v>4590</v>
      </c>
      <c r="D1555" s="58" t="s">
        <v>2607</v>
      </c>
      <c r="E1555" s="58">
        <v>3990</v>
      </c>
      <c r="F1555" s="58"/>
      <c r="G1555" s="58"/>
      <c r="H1555" s="58"/>
      <c r="I1555" s="58"/>
      <c r="J1555" s="58"/>
      <c r="K1555" s="58"/>
      <c r="L1555" s="58"/>
      <c r="M1555" s="58"/>
      <c r="N1555" s="58"/>
      <c r="O1555" s="58"/>
      <c r="P1555" s="58"/>
      <c r="Q1555" s="58"/>
      <c r="R1555" s="58"/>
    </row>
    <row r="1556" spans="1:18" ht="30" x14ac:dyDescent="0.25">
      <c r="A1556" s="58" t="s">
        <v>10</v>
      </c>
      <c r="B1556" s="58">
        <v>138276</v>
      </c>
      <c r="C1556" s="58">
        <v>4590</v>
      </c>
      <c r="D1556" s="58" t="s">
        <v>2607</v>
      </c>
      <c r="E1556" s="58">
        <v>3990</v>
      </c>
      <c r="F1556" s="58"/>
      <c r="G1556" s="58"/>
      <c r="H1556" s="58"/>
      <c r="I1556" s="58"/>
      <c r="J1556" s="58"/>
      <c r="K1556" s="58"/>
      <c r="L1556" s="58"/>
      <c r="M1556" s="58"/>
      <c r="N1556" s="58"/>
      <c r="O1556" s="58"/>
      <c r="P1556" s="58"/>
      <c r="Q1556" s="58"/>
      <c r="R1556" s="58"/>
    </row>
    <row r="1557" spans="1:18" ht="30" x14ac:dyDescent="0.25">
      <c r="A1557" s="58" t="s">
        <v>10</v>
      </c>
      <c r="B1557" s="58">
        <v>138277</v>
      </c>
      <c r="C1557" s="58">
        <v>4590</v>
      </c>
      <c r="D1557" s="58" t="s">
        <v>2607</v>
      </c>
      <c r="E1557" s="58">
        <v>3990</v>
      </c>
      <c r="F1557" s="58"/>
      <c r="G1557" s="58"/>
      <c r="H1557" s="58"/>
      <c r="I1557" s="58"/>
      <c r="J1557" s="58"/>
      <c r="K1557" s="58"/>
      <c r="L1557" s="58"/>
      <c r="M1557" s="58"/>
      <c r="N1557" s="58"/>
      <c r="O1557" s="58"/>
      <c r="P1557" s="58"/>
      <c r="Q1557" s="58"/>
      <c r="R1557" s="58"/>
    </row>
    <row r="1558" spans="1:18" ht="30" x14ac:dyDescent="0.25">
      <c r="A1558" s="58" t="s">
        <v>10</v>
      </c>
      <c r="B1558" s="58">
        <v>138278</v>
      </c>
      <c r="C1558" s="58">
        <v>4590</v>
      </c>
      <c r="D1558" s="58" t="s">
        <v>2607</v>
      </c>
      <c r="E1558" s="58">
        <v>3990</v>
      </c>
      <c r="F1558" s="58"/>
      <c r="G1558" s="58"/>
      <c r="H1558" s="58"/>
      <c r="I1558" s="58"/>
      <c r="J1558" s="58"/>
      <c r="K1558" s="58"/>
      <c r="L1558" s="58"/>
      <c r="M1558" s="58"/>
      <c r="N1558" s="58"/>
      <c r="O1558" s="58"/>
      <c r="P1558" s="58"/>
      <c r="Q1558" s="58"/>
      <c r="R1558" s="58"/>
    </row>
    <row r="1559" spans="1:18" ht="30" x14ac:dyDescent="0.25">
      <c r="A1559" s="58" t="s">
        <v>10</v>
      </c>
      <c r="B1559" s="58">
        <v>138279</v>
      </c>
      <c r="C1559" s="58">
        <v>4590</v>
      </c>
      <c r="D1559" s="58" t="s">
        <v>2607</v>
      </c>
      <c r="E1559" s="58">
        <v>3990</v>
      </c>
      <c r="F1559" s="58"/>
      <c r="G1559" s="58"/>
      <c r="H1559" s="58"/>
      <c r="I1559" s="58"/>
      <c r="J1559" s="58"/>
      <c r="K1559" s="58"/>
      <c r="L1559" s="58"/>
      <c r="M1559" s="58"/>
      <c r="N1559" s="58"/>
      <c r="O1559" s="58"/>
      <c r="P1559" s="58"/>
      <c r="Q1559" s="58"/>
      <c r="R1559" s="58"/>
    </row>
    <row r="1560" spans="1:18" ht="30" x14ac:dyDescent="0.25">
      <c r="A1560" s="58" t="s">
        <v>10</v>
      </c>
      <c r="B1560" s="58">
        <v>138280</v>
      </c>
      <c r="C1560" s="58">
        <v>4590</v>
      </c>
      <c r="D1560" s="58" t="s">
        <v>2607</v>
      </c>
      <c r="E1560" s="58">
        <v>3990</v>
      </c>
      <c r="F1560" s="58"/>
      <c r="G1560" s="58"/>
      <c r="H1560" s="58"/>
      <c r="I1560" s="58"/>
      <c r="J1560" s="58"/>
      <c r="K1560" s="58"/>
      <c r="L1560" s="58"/>
      <c r="M1560" s="58"/>
      <c r="N1560" s="58"/>
      <c r="O1560" s="58"/>
      <c r="P1560" s="58"/>
      <c r="Q1560" s="58"/>
      <c r="R1560" s="58"/>
    </row>
    <row r="1561" spans="1:18" ht="30" x14ac:dyDescent="0.25">
      <c r="A1561" s="58" t="s">
        <v>10</v>
      </c>
      <c r="B1561" s="58">
        <v>138281</v>
      </c>
      <c r="C1561" s="58">
        <v>4590</v>
      </c>
      <c r="D1561" s="58" t="s">
        <v>2607</v>
      </c>
      <c r="E1561" s="58">
        <v>3990</v>
      </c>
      <c r="F1561" s="58"/>
      <c r="G1561" s="58"/>
      <c r="H1561" s="58"/>
      <c r="I1561" s="58"/>
      <c r="J1561" s="58"/>
      <c r="K1561" s="58"/>
      <c r="L1561" s="58"/>
      <c r="M1561" s="58"/>
      <c r="N1561" s="58"/>
      <c r="O1561" s="58"/>
      <c r="P1561" s="58"/>
      <c r="Q1561" s="58"/>
      <c r="R1561" s="58"/>
    </row>
    <row r="1562" spans="1:18" ht="30" x14ac:dyDescent="0.25">
      <c r="A1562" s="58" t="s">
        <v>10</v>
      </c>
      <c r="B1562" s="58">
        <v>138282</v>
      </c>
      <c r="C1562" s="58">
        <v>4590</v>
      </c>
      <c r="D1562" s="58" t="s">
        <v>2607</v>
      </c>
      <c r="E1562" s="58">
        <v>3990</v>
      </c>
      <c r="F1562" s="58"/>
      <c r="G1562" s="58"/>
      <c r="H1562" s="58"/>
      <c r="I1562" s="58"/>
      <c r="J1562" s="58"/>
      <c r="K1562" s="58"/>
      <c r="L1562" s="58"/>
      <c r="M1562" s="58"/>
      <c r="N1562" s="58"/>
      <c r="O1562" s="58"/>
      <c r="P1562" s="58"/>
      <c r="Q1562" s="58"/>
      <c r="R1562" s="58"/>
    </row>
    <row r="1563" spans="1:18" ht="30" x14ac:dyDescent="0.25">
      <c r="A1563" s="58" t="s">
        <v>10</v>
      </c>
      <c r="B1563" s="58">
        <v>138283</v>
      </c>
      <c r="C1563" s="58">
        <v>4590</v>
      </c>
      <c r="D1563" s="58" t="s">
        <v>2607</v>
      </c>
      <c r="E1563" s="58">
        <v>3990</v>
      </c>
      <c r="F1563" s="58"/>
      <c r="G1563" s="58"/>
      <c r="H1563" s="58"/>
      <c r="I1563" s="58"/>
      <c r="J1563" s="58"/>
      <c r="K1563" s="58"/>
      <c r="L1563" s="58"/>
      <c r="M1563" s="58"/>
      <c r="N1563" s="58"/>
      <c r="O1563" s="58"/>
      <c r="P1563" s="58"/>
      <c r="Q1563" s="58"/>
      <c r="R1563" s="58"/>
    </row>
    <row r="1564" spans="1:18" ht="30" x14ac:dyDescent="0.25">
      <c r="A1564" s="58" t="s">
        <v>10</v>
      </c>
      <c r="B1564" s="58">
        <v>138284</v>
      </c>
      <c r="C1564" s="58">
        <v>4590</v>
      </c>
      <c r="D1564" s="58" t="s">
        <v>2607</v>
      </c>
      <c r="E1564" s="58">
        <v>3990</v>
      </c>
      <c r="F1564" s="58"/>
      <c r="G1564" s="58"/>
      <c r="H1564" s="58"/>
      <c r="I1564" s="58"/>
      <c r="J1564" s="58"/>
      <c r="K1564" s="58"/>
      <c r="L1564" s="58"/>
      <c r="M1564" s="58"/>
      <c r="N1564" s="58"/>
      <c r="O1564" s="58"/>
      <c r="P1564" s="58"/>
      <c r="Q1564" s="58"/>
      <c r="R1564" s="58"/>
    </row>
    <row r="1565" spans="1:18" ht="30" x14ac:dyDescent="0.25">
      <c r="A1565" s="58" t="s">
        <v>10</v>
      </c>
      <c r="B1565" s="58">
        <v>138285</v>
      </c>
      <c r="C1565" s="58">
        <v>4590</v>
      </c>
      <c r="D1565" s="58" t="s">
        <v>2607</v>
      </c>
      <c r="E1565" s="58">
        <v>3990</v>
      </c>
      <c r="F1565" s="58"/>
      <c r="G1565" s="58"/>
      <c r="H1565" s="58"/>
      <c r="I1565" s="58"/>
      <c r="J1565" s="58"/>
      <c r="K1565" s="58"/>
      <c r="L1565" s="58"/>
      <c r="M1565" s="58"/>
      <c r="N1565" s="58"/>
      <c r="O1565" s="58"/>
      <c r="P1565" s="58"/>
      <c r="Q1565" s="58"/>
      <c r="R1565" s="58"/>
    </row>
    <row r="1566" spans="1:18" ht="30" x14ac:dyDescent="0.25">
      <c r="A1566" s="58" t="s">
        <v>10</v>
      </c>
      <c r="B1566" s="58">
        <v>138286</v>
      </c>
      <c r="C1566" s="58">
        <v>4590</v>
      </c>
      <c r="D1566" s="58" t="s">
        <v>2607</v>
      </c>
      <c r="E1566" s="58">
        <v>3990</v>
      </c>
      <c r="F1566" s="58"/>
      <c r="G1566" s="58"/>
      <c r="H1566" s="58"/>
      <c r="I1566" s="58"/>
      <c r="J1566" s="58"/>
      <c r="K1566" s="58"/>
      <c r="L1566" s="58"/>
      <c r="M1566" s="58"/>
      <c r="N1566" s="58"/>
      <c r="O1566" s="58"/>
      <c r="P1566" s="58"/>
      <c r="Q1566" s="58"/>
      <c r="R1566" s="58"/>
    </row>
    <row r="1567" spans="1:18" ht="30" x14ac:dyDescent="0.25">
      <c r="A1567" s="58" t="s">
        <v>10</v>
      </c>
      <c r="B1567" s="58">
        <v>138287</v>
      </c>
      <c r="C1567" s="58">
        <v>4590</v>
      </c>
      <c r="D1567" s="58" t="s">
        <v>2607</v>
      </c>
      <c r="E1567" s="58">
        <v>3990</v>
      </c>
      <c r="F1567" s="58"/>
      <c r="G1567" s="58"/>
      <c r="H1567" s="58"/>
      <c r="I1567" s="58"/>
      <c r="J1567" s="58"/>
      <c r="K1567" s="58"/>
      <c r="L1567" s="58"/>
      <c r="M1567" s="58"/>
      <c r="N1567" s="58"/>
      <c r="O1567" s="58"/>
      <c r="P1567" s="58"/>
      <c r="Q1567" s="58"/>
      <c r="R1567" s="58"/>
    </row>
    <row r="1568" spans="1:18" ht="30" x14ac:dyDescent="0.25">
      <c r="A1568" s="58" t="s">
        <v>10</v>
      </c>
      <c r="B1568" s="58">
        <v>138288</v>
      </c>
      <c r="C1568" s="58">
        <v>4590</v>
      </c>
      <c r="D1568" s="58" t="s">
        <v>2607</v>
      </c>
      <c r="E1568" s="58">
        <v>3990</v>
      </c>
      <c r="F1568" s="58"/>
      <c r="G1568" s="58"/>
      <c r="H1568" s="58"/>
      <c r="I1568" s="58"/>
      <c r="J1568" s="58"/>
      <c r="K1568" s="58"/>
      <c r="L1568" s="58"/>
      <c r="M1568" s="58"/>
      <c r="N1568" s="58"/>
      <c r="O1568" s="58"/>
      <c r="P1568" s="58"/>
      <c r="Q1568" s="58"/>
      <c r="R1568" s="58"/>
    </row>
    <row r="1569" spans="1:18" ht="30" x14ac:dyDescent="0.25">
      <c r="A1569" s="58" t="s">
        <v>10</v>
      </c>
      <c r="B1569" s="58">
        <v>138289</v>
      </c>
      <c r="C1569" s="58">
        <v>4590</v>
      </c>
      <c r="D1569" s="58" t="s">
        <v>2607</v>
      </c>
      <c r="E1569" s="58">
        <v>3990</v>
      </c>
      <c r="F1569" s="58"/>
      <c r="G1569" s="58"/>
      <c r="H1569" s="58"/>
      <c r="I1569" s="58"/>
      <c r="J1569" s="58"/>
      <c r="K1569" s="58"/>
      <c r="L1569" s="58"/>
      <c r="M1569" s="58"/>
      <c r="N1569" s="58"/>
      <c r="O1569" s="58"/>
      <c r="P1569" s="58"/>
      <c r="Q1569" s="58"/>
      <c r="R1569" s="58"/>
    </row>
    <row r="1570" spans="1:18" ht="30" x14ac:dyDescent="0.25">
      <c r="A1570" s="58" t="s">
        <v>10</v>
      </c>
      <c r="B1570" s="58">
        <v>138290</v>
      </c>
      <c r="C1570" s="58">
        <v>4590</v>
      </c>
      <c r="D1570" s="58" t="s">
        <v>2607</v>
      </c>
      <c r="E1570" s="58">
        <v>3990</v>
      </c>
      <c r="F1570" s="58"/>
      <c r="G1570" s="58"/>
      <c r="H1570" s="58"/>
      <c r="I1570" s="58"/>
      <c r="J1570" s="58"/>
      <c r="K1570" s="58"/>
      <c r="L1570" s="58"/>
      <c r="M1570" s="58"/>
      <c r="N1570" s="58"/>
      <c r="O1570" s="58"/>
      <c r="P1570" s="58"/>
      <c r="Q1570" s="58"/>
      <c r="R1570" s="58"/>
    </row>
    <row r="1571" spans="1:18" ht="30" x14ac:dyDescent="0.25">
      <c r="A1571" s="58" t="s">
        <v>10</v>
      </c>
      <c r="B1571" s="58">
        <v>138291</v>
      </c>
      <c r="C1571" s="58">
        <v>4590</v>
      </c>
      <c r="D1571" s="58" t="s">
        <v>2607</v>
      </c>
      <c r="E1571" s="58">
        <v>3990</v>
      </c>
      <c r="F1571" s="58"/>
      <c r="G1571" s="58"/>
      <c r="H1571" s="58"/>
      <c r="I1571" s="58"/>
      <c r="J1571" s="58"/>
      <c r="K1571" s="58"/>
      <c r="L1571" s="58"/>
      <c r="M1571" s="58"/>
      <c r="N1571" s="58"/>
      <c r="O1571" s="58"/>
      <c r="P1571" s="58"/>
      <c r="Q1571" s="58"/>
      <c r="R1571" s="58"/>
    </row>
    <row r="1572" spans="1:18" ht="30" x14ac:dyDescent="0.25">
      <c r="A1572" s="58" t="s">
        <v>10</v>
      </c>
      <c r="B1572" s="58">
        <v>138292</v>
      </c>
      <c r="C1572" s="58">
        <v>4590</v>
      </c>
      <c r="D1572" s="58" t="s">
        <v>2607</v>
      </c>
      <c r="E1572" s="58">
        <v>3990</v>
      </c>
      <c r="F1572" s="58"/>
      <c r="G1572" s="58"/>
      <c r="H1572" s="58"/>
      <c r="I1572" s="58"/>
      <c r="J1572" s="58"/>
      <c r="K1572" s="58"/>
      <c r="L1572" s="58"/>
      <c r="M1572" s="58"/>
      <c r="N1572" s="58"/>
      <c r="O1572" s="58"/>
      <c r="P1572" s="58"/>
      <c r="Q1572" s="58"/>
      <c r="R1572" s="58"/>
    </row>
    <row r="1573" spans="1:18" ht="30" x14ac:dyDescent="0.25">
      <c r="A1573" s="58" t="s">
        <v>10</v>
      </c>
      <c r="B1573" s="58">
        <v>138293</v>
      </c>
      <c r="C1573" s="58">
        <v>4590</v>
      </c>
      <c r="D1573" s="58" t="s">
        <v>2607</v>
      </c>
      <c r="E1573" s="58">
        <v>3990</v>
      </c>
      <c r="F1573" s="58"/>
      <c r="G1573" s="58"/>
      <c r="H1573" s="58"/>
      <c r="I1573" s="58"/>
      <c r="J1573" s="58"/>
      <c r="K1573" s="58"/>
      <c r="L1573" s="58"/>
      <c r="M1573" s="58"/>
      <c r="N1573" s="58"/>
      <c r="O1573" s="58"/>
      <c r="P1573" s="58"/>
      <c r="Q1573" s="58"/>
      <c r="R1573" s="58"/>
    </row>
    <row r="1574" spans="1:18" ht="30" x14ac:dyDescent="0.25">
      <c r="A1574" s="58" t="s">
        <v>10</v>
      </c>
      <c r="B1574" s="58">
        <v>138294</v>
      </c>
      <c r="C1574" s="58">
        <v>4590</v>
      </c>
      <c r="D1574" s="58" t="s">
        <v>2607</v>
      </c>
      <c r="E1574" s="58">
        <v>3990</v>
      </c>
      <c r="F1574" s="58"/>
      <c r="G1574" s="58"/>
      <c r="H1574" s="58"/>
      <c r="I1574" s="58"/>
      <c r="J1574" s="58"/>
      <c r="K1574" s="58"/>
      <c r="L1574" s="58"/>
      <c r="M1574" s="58"/>
      <c r="N1574" s="58"/>
      <c r="O1574" s="58"/>
      <c r="P1574" s="58"/>
      <c r="Q1574" s="58"/>
      <c r="R1574" s="58"/>
    </row>
    <row r="1575" spans="1:18" ht="30" x14ac:dyDescent="0.25">
      <c r="A1575" s="58" t="s">
        <v>10</v>
      </c>
      <c r="B1575" s="58">
        <v>138295</v>
      </c>
      <c r="C1575" s="58">
        <v>4590</v>
      </c>
      <c r="D1575" s="58" t="s">
        <v>2607</v>
      </c>
      <c r="E1575" s="58">
        <v>3990</v>
      </c>
      <c r="F1575" s="58"/>
      <c r="G1575" s="58"/>
      <c r="H1575" s="58"/>
      <c r="I1575" s="58"/>
      <c r="J1575" s="58"/>
      <c r="K1575" s="58"/>
      <c r="L1575" s="58"/>
      <c r="M1575" s="58"/>
      <c r="N1575" s="58"/>
      <c r="O1575" s="58"/>
      <c r="P1575" s="58"/>
      <c r="Q1575" s="58"/>
      <c r="R1575" s="58"/>
    </row>
    <row r="1576" spans="1:18" ht="30" x14ac:dyDescent="0.25">
      <c r="A1576" s="58" t="s">
        <v>10</v>
      </c>
      <c r="B1576" s="58">
        <v>138296</v>
      </c>
      <c r="C1576" s="58">
        <v>4590</v>
      </c>
      <c r="D1576" s="58" t="s">
        <v>2607</v>
      </c>
      <c r="E1576" s="58">
        <v>3990</v>
      </c>
      <c r="F1576" s="58"/>
      <c r="G1576" s="58"/>
      <c r="H1576" s="58"/>
      <c r="I1576" s="58"/>
      <c r="J1576" s="58"/>
      <c r="K1576" s="58"/>
      <c r="L1576" s="58"/>
      <c r="M1576" s="58"/>
      <c r="N1576" s="58"/>
      <c r="O1576" s="58"/>
      <c r="P1576" s="58"/>
      <c r="Q1576" s="58"/>
      <c r="R1576" s="58"/>
    </row>
    <row r="1577" spans="1:18" ht="30" x14ac:dyDescent="0.25">
      <c r="A1577" s="58" t="s">
        <v>10</v>
      </c>
      <c r="B1577" s="58">
        <v>138297</v>
      </c>
      <c r="C1577" s="58">
        <v>4590</v>
      </c>
      <c r="D1577" s="58" t="s">
        <v>2607</v>
      </c>
      <c r="E1577" s="58">
        <v>3990</v>
      </c>
      <c r="F1577" s="58"/>
      <c r="G1577" s="58"/>
      <c r="H1577" s="58"/>
      <c r="I1577" s="58"/>
      <c r="J1577" s="58"/>
      <c r="K1577" s="58"/>
      <c r="L1577" s="58"/>
      <c r="M1577" s="58"/>
      <c r="N1577" s="58"/>
      <c r="O1577" s="58"/>
      <c r="P1577" s="58"/>
      <c r="Q1577" s="58"/>
      <c r="R1577" s="58"/>
    </row>
    <row r="1578" spans="1:18" ht="30" x14ac:dyDescent="0.25">
      <c r="A1578" s="58" t="s">
        <v>10</v>
      </c>
      <c r="B1578" s="58">
        <v>138298</v>
      </c>
      <c r="C1578" s="58">
        <v>4590</v>
      </c>
      <c r="D1578" s="58" t="s">
        <v>2607</v>
      </c>
      <c r="E1578" s="58">
        <v>3990</v>
      </c>
      <c r="F1578" s="58"/>
      <c r="G1578" s="58"/>
      <c r="H1578" s="58"/>
      <c r="I1578" s="58"/>
      <c r="J1578" s="58"/>
      <c r="K1578" s="58"/>
      <c r="L1578" s="58"/>
      <c r="M1578" s="58"/>
      <c r="N1578" s="58"/>
      <c r="O1578" s="58"/>
      <c r="P1578" s="58"/>
      <c r="Q1578" s="58"/>
      <c r="R1578" s="58"/>
    </row>
    <row r="1579" spans="1:18" ht="30" x14ac:dyDescent="0.25">
      <c r="A1579" s="58" t="s">
        <v>10</v>
      </c>
      <c r="B1579" s="58">
        <v>138299</v>
      </c>
      <c r="C1579" s="58">
        <v>4590</v>
      </c>
      <c r="D1579" s="58" t="s">
        <v>2607</v>
      </c>
      <c r="E1579" s="58">
        <v>3990</v>
      </c>
      <c r="F1579" s="58"/>
      <c r="G1579" s="58"/>
      <c r="H1579" s="58"/>
      <c r="I1579" s="58"/>
      <c r="J1579" s="58"/>
      <c r="K1579" s="58"/>
      <c r="L1579" s="58"/>
      <c r="M1579" s="58"/>
      <c r="N1579" s="58"/>
      <c r="O1579" s="58"/>
      <c r="P1579" s="58"/>
      <c r="Q1579" s="58"/>
      <c r="R1579" s="58"/>
    </row>
    <row r="1580" spans="1:18" ht="30" x14ac:dyDescent="0.25">
      <c r="A1580" s="58" t="s">
        <v>10</v>
      </c>
      <c r="B1580" s="58">
        <v>138300</v>
      </c>
      <c r="C1580" s="58">
        <v>4590</v>
      </c>
      <c r="D1580" s="58" t="s">
        <v>2607</v>
      </c>
      <c r="E1580" s="58">
        <v>3990</v>
      </c>
      <c r="F1580" s="58"/>
      <c r="G1580" s="58"/>
      <c r="H1580" s="58"/>
      <c r="I1580" s="58"/>
      <c r="J1580" s="58"/>
      <c r="K1580" s="58"/>
      <c r="L1580" s="58"/>
      <c r="M1580" s="58"/>
      <c r="N1580" s="58"/>
      <c r="O1580" s="58"/>
      <c r="P1580" s="58"/>
      <c r="Q1580" s="58"/>
      <c r="R1580" s="58"/>
    </row>
    <row r="1581" spans="1:18" ht="30" x14ac:dyDescent="0.25">
      <c r="A1581" s="58" t="s">
        <v>10</v>
      </c>
      <c r="B1581" s="58">
        <v>138301</v>
      </c>
      <c r="C1581" s="58">
        <v>4590</v>
      </c>
      <c r="D1581" s="58" t="s">
        <v>2607</v>
      </c>
      <c r="E1581" s="58">
        <v>3990</v>
      </c>
      <c r="F1581" s="58"/>
      <c r="G1581" s="58"/>
      <c r="H1581" s="58"/>
      <c r="I1581" s="58"/>
      <c r="J1581" s="58"/>
      <c r="K1581" s="58"/>
      <c r="L1581" s="58"/>
      <c r="M1581" s="58"/>
      <c r="N1581" s="58"/>
      <c r="O1581" s="58"/>
      <c r="P1581" s="58"/>
      <c r="Q1581" s="58"/>
      <c r="R1581" s="58"/>
    </row>
    <row r="1582" spans="1:18" ht="30" x14ac:dyDescent="0.25">
      <c r="A1582" s="58" t="s">
        <v>10</v>
      </c>
      <c r="B1582" s="58">
        <v>138302</v>
      </c>
      <c r="C1582" s="58">
        <v>4590</v>
      </c>
      <c r="D1582" s="58" t="s">
        <v>2607</v>
      </c>
      <c r="E1582" s="58">
        <v>3990</v>
      </c>
      <c r="F1582" s="58"/>
      <c r="G1582" s="58"/>
      <c r="H1582" s="58"/>
      <c r="I1582" s="58"/>
      <c r="J1582" s="58"/>
      <c r="K1582" s="58"/>
      <c r="L1582" s="58"/>
      <c r="M1582" s="58"/>
      <c r="N1582" s="58"/>
      <c r="O1582" s="58"/>
      <c r="P1582" s="58"/>
      <c r="Q1582" s="58"/>
      <c r="R1582" s="58"/>
    </row>
    <row r="1583" spans="1:18" ht="30" x14ac:dyDescent="0.25">
      <c r="A1583" s="58" t="s">
        <v>10</v>
      </c>
      <c r="B1583" s="58">
        <v>138303</v>
      </c>
      <c r="C1583" s="58">
        <v>4590</v>
      </c>
      <c r="D1583" s="58" t="s">
        <v>2607</v>
      </c>
      <c r="E1583" s="58">
        <v>3990</v>
      </c>
      <c r="F1583" s="58"/>
      <c r="G1583" s="58"/>
      <c r="H1583" s="58"/>
      <c r="I1583" s="58"/>
      <c r="J1583" s="58"/>
      <c r="K1583" s="58"/>
      <c r="L1583" s="58"/>
      <c r="M1583" s="58"/>
      <c r="N1583" s="58"/>
      <c r="O1583" s="58"/>
      <c r="P1583" s="58"/>
      <c r="Q1583" s="58"/>
      <c r="R1583" s="58"/>
    </row>
    <row r="1584" spans="1:18" ht="30" x14ac:dyDescent="0.25">
      <c r="A1584" s="58" t="s">
        <v>10</v>
      </c>
      <c r="B1584" s="58">
        <v>138304</v>
      </c>
      <c r="C1584" s="58">
        <v>4590</v>
      </c>
      <c r="D1584" s="58" t="s">
        <v>2607</v>
      </c>
      <c r="E1584" s="58">
        <v>3990</v>
      </c>
      <c r="F1584" s="58"/>
      <c r="G1584" s="58"/>
      <c r="H1584" s="58"/>
      <c r="I1584" s="58"/>
      <c r="J1584" s="58"/>
      <c r="K1584" s="58"/>
      <c r="L1584" s="58"/>
      <c r="M1584" s="58"/>
      <c r="N1584" s="58"/>
      <c r="O1584" s="58"/>
      <c r="P1584" s="58"/>
      <c r="Q1584" s="58"/>
      <c r="R1584" s="58"/>
    </row>
    <row r="1585" spans="1:18" ht="30" x14ac:dyDescent="0.25">
      <c r="A1585" s="58" t="s">
        <v>10</v>
      </c>
      <c r="B1585" s="58">
        <v>138305</v>
      </c>
      <c r="C1585" s="58">
        <v>4590</v>
      </c>
      <c r="D1585" s="58" t="s">
        <v>2607</v>
      </c>
      <c r="E1585" s="58">
        <v>3990</v>
      </c>
      <c r="F1585" s="58"/>
      <c r="G1585" s="58"/>
      <c r="H1585" s="58"/>
      <c r="I1585" s="58"/>
      <c r="J1585" s="58"/>
      <c r="K1585" s="58"/>
      <c r="L1585" s="58"/>
      <c r="M1585" s="58"/>
      <c r="N1585" s="58"/>
      <c r="O1585" s="58"/>
      <c r="P1585" s="58"/>
      <c r="Q1585" s="58"/>
      <c r="R1585" s="58"/>
    </row>
    <row r="1586" spans="1:18" ht="30" x14ac:dyDescent="0.25">
      <c r="A1586" s="58" t="s">
        <v>10</v>
      </c>
      <c r="B1586" s="58">
        <v>138306</v>
      </c>
      <c r="C1586" s="58">
        <v>4590</v>
      </c>
      <c r="D1586" s="58" t="s">
        <v>2607</v>
      </c>
      <c r="E1586" s="58">
        <v>3990</v>
      </c>
      <c r="F1586" s="58"/>
      <c r="G1586" s="58"/>
      <c r="H1586" s="58"/>
      <c r="I1586" s="58"/>
      <c r="J1586" s="58"/>
      <c r="K1586" s="58"/>
      <c r="L1586" s="58"/>
      <c r="M1586" s="58"/>
      <c r="N1586" s="58"/>
      <c r="O1586" s="58"/>
      <c r="P1586" s="58"/>
      <c r="Q1586" s="58"/>
      <c r="R1586" s="58"/>
    </row>
    <row r="1587" spans="1:18" ht="30" x14ac:dyDescent="0.25">
      <c r="A1587" s="58" t="s">
        <v>10</v>
      </c>
      <c r="B1587" s="58">
        <v>138307</v>
      </c>
      <c r="C1587" s="58">
        <v>4590</v>
      </c>
      <c r="D1587" s="58" t="s">
        <v>2607</v>
      </c>
      <c r="E1587" s="58">
        <v>3990</v>
      </c>
      <c r="F1587" s="58"/>
      <c r="G1587" s="58"/>
      <c r="H1587" s="58"/>
      <c r="I1587" s="58"/>
      <c r="J1587" s="58"/>
      <c r="K1587" s="58"/>
      <c r="L1587" s="58"/>
      <c r="M1587" s="58"/>
      <c r="N1587" s="58"/>
      <c r="O1587" s="58"/>
      <c r="P1587" s="58"/>
      <c r="Q1587" s="58"/>
      <c r="R1587" s="58"/>
    </row>
    <row r="1588" spans="1:18" ht="30" x14ac:dyDescent="0.25">
      <c r="A1588" s="58" t="s">
        <v>10</v>
      </c>
      <c r="B1588" s="58">
        <v>138308</v>
      </c>
      <c r="C1588" s="58">
        <v>4590</v>
      </c>
      <c r="D1588" s="58" t="s">
        <v>2607</v>
      </c>
      <c r="E1588" s="58">
        <v>3990</v>
      </c>
      <c r="F1588" s="58"/>
      <c r="G1588" s="58"/>
      <c r="H1588" s="58"/>
      <c r="I1588" s="58"/>
      <c r="J1588" s="58"/>
      <c r="K1588" s="58"/>
      <c r="L1588" s="58"/>
      <c r="M1588" s="58"/>
      <c r="N1588" s="58"/>
      <c r="O1588" s="58"/>
      <c r="P1588" s="58"/>
      <c r="Q1588" s="58"/>
      <c r="R1588" s="58"/>
    </row>
    <row r="1589" spans="1:18" ht="30" x14ac:dyDescent="0.25">
      <c r="A1589" s="58" t="s">
        <v>10</v>
      </c>
      <c r="B1589" s="58">
        <v>243497</v>
      </c>
      <c r="C1589" s="58">
        <v>4590</v>
      </c>
      <c r="D1589" s="58" t="s">
        <v>2607</v>
      </c>
      <c r="E1589" s="58">
        <v>3990</v>
      </c>
      <c r="F1589" s="58"/>
      <c r="G1589" s="58"/>
      <c r="H1589" s="58"/>
      <c r="I1589" s="58"/>
      <c r="J1589" s="58"/>
      <c r="K1589" s="58"/>
      <c r="L1589" s="58"/>
      <c r="M1589" s="58"/>
      <c r="N1589" s="58"/>
      <c r="O1589" s="58"/>
      <c r="P1589" s="58"/>
      <c r="Q1589" s="58"/>
      <c r="R1589" s="58"/>
    </row>
    <row r="1590" spans="1:18" ht="30" x14ac:dyDescent="0.25">
      <c r="A1590" s="58" t="s">
        <v>10</v>
      </c>
      <c r="B1590" s="58">
        <v>138310</v>
      </c>
      <c r="C1590" s="58">
        <v>5590</v>
      </c>
      <c r="D1590" s="58" t="s">
        <v>2608</v>
      </c>
      <c r="E1590" s="58">
        <v>5590</v>
      </c>
      <c r="F1590" s="58"/>
      <c r="G1590" s="58"/>
      <c r="H1590" s="58"/>
      <c r="I1590" s="58"/>
      <c r="J1590" s="58"/>
      <c r="K1590" s="58"/>
      <c r="L1590" s="58"/>
      <c r="M1590" s="58"/>
      <c r="N1590" s="58"/>
      <c r="O1590" s="58"/>
      <c r="P1590" s="58"/>
      <c r="Q1590" s="58"/>
      <c r="R1590" s="58"/>
    </row>
    <row r="1591" spans="1:18" ht="30" x14ac:dyDescent="0.25">
      <c r="A1591" s="58" t="s">
        <v>10</v>
      </c>
      <c r="B1591" s="58">
        <v>138311</v>
      </c>
      <c r="C1591" s="58">
        <v>6190</v>
      </c>
      <c r="D1591" s="58" t="s">
        <v>2608</v>
      </c>
      <c r="E1591" s="58">
        <v>5590</v>
      </c>
      <c r="F1591" s="58"/>
      <c r="G1591" s="58"/>
      <c r="H1591" s="58"/>
      <c r="I1591" s="58"/>
      <c r="J1591" s="58"/>
      <c r="K1591" s="58"/>
      <c r="L1591" s="58"/>
      <c r="M1591" s="58"/>
      <c r="N1591" s="58"/>
      <c r="O1591" s="58"/>
      <c r="P1591" s="58"/>
      <c r="Q1591" s="58"/>
      <c r="R1591" s="58"/>
    </row>
    <row r="1592" spans="1:18" ht="30" x14ac:dyDescent="0.25">
      <c r="A1592" s="58" t="s">
        <v>10</v>
      </c>
      <c r="B1592" s="58">
        <v>138312</v>
      </c>
      <c r="C1592" s="58">
        <v>6190</v>
      </c>
      <c r="D1592" s="58" t="s">
        <v>2608</v>
      </c>
      <c r="E1592" s="58">
        <v>5590</v>
      </c>
      <c r="F1592" s="58"/>
      <c r="G1592" s="58"/>
      <c r="H1592" s="58"/>
      <c r="I1592" s="58"/>
      <c r="J1592" s="58"/>
      <c r="K1592" s="58"/>
      <c r="L1592" s="58"/>
      <c r="M1592" s="58"/>
      <c r="N1592" s="58"/>
      <c r="O1592" s="58"/>
      <c r="P1592" s="58"/>
      <c r="Q1592" s="58"/>
      <c r="R1592" s="58"/>
    </row>
    <row r="1593" spans="1:18" ht="30" x14ac:dyDescent="0.25">
      <c r="A1593" s="58" t="s">
        <v>10</v>
      </c>
      <c r="B1593" s="58">
        <v>138313</v>
      </c>
      <c r="C1593" s="58">
        <v>6190</v>
      </c>
      <c r="D1593" s="58" t="s">
        <v>2608</v>
      </c>
      <c r="E1593" s="58">
        <v>5590</v>
      </c>
      <c r="F1593" s="58"/>
      <c r="G1593" s="58"/>
      <c r="H1593" s="58"/>
      <c r="I1593" s="58"/>
      <c r="J1593" s="58"/>
      <c r="K1593" s="58"/>
      <c r="L1593" s="58"/>
      <c r="M1593" s="58"/>
      <c r="N1593" s="58"/>
      <c r="O1593" s="58"/>
      <c r="P1593" s="58"/>
      <c r="Q1593" s="58"/>
      <c r="R1593" s="58"/>
    </row>
    <row r="1594" spans="1:18" ht="30" x14ac:dyDescent="0.25">
      <c r="A1594" s="58" t="s">
        <v>10</v>
      </c>
      <c r="B1594" s="58">
        <v>138314</v>
      </c>
      <c r="C1594" s="58">
        <v>6190</v>
      </c>
      <c r="D1594" s="58" t="s">
        <v>2608</v>
      </c>
      <c r="E1594" s="58">
        <v>5590</v>
      </c>
      <c r="F1594" s="58"/>
      <c r="G1594" s="58"/>
      <c r="H1594" s="58"/>
      <c r="I1594" s="58"/>
      <c r="J1594" s="58"/>
      <c r="K1594" s="58"/>
      <c r="L1594" s="58"/>
      <c r="M1594" s="58"/>
      <c r="N1594" s="58"/>
      <c r="O1594" s="58"/>
      <c r="P1594" s="58"/>
      <c r="Q1594" s="58"/>
      <c r="R1594" s="58"/>
    </row>
    <row r="1595" spans="1:18" ht="30" x14ac:dyDescent="0.25">
      <c r="A1595" s="58" t="s">
        <v>10</v>
      </c>
      <c r="B1595" s="58">
        <v>138315</v>
      </c>
      <c r="C1595" s="58">
        <v>6190</v>
      </c>
      <c r="D1595" s="58" t="s">
        <v>2608</v>
      </c>
      <c r="E1595" s="58">
        <v>5590</v>
      </c>
      <c r="F1595" s="58"/>
      <c r="G1595" s="58"/>
      <c r="H1595" s="58"/>
      <c r="I1595" s="58"/>
      <c r="J1595" s="58"/>
      <c r="K1595" s="58"/>
      <c r="L1595" s="58"/>
      <c r="M1595" s="58"/>
      <c r="N1595" s="58"/>
      <c r="O1595" s="58"/>
      <c r="P1595" s="58"/>
      <c r="Q1595" s="58"/>
      <c r="R1595" s="58"/>
    </row>
    <row r="1596" spans="1:18" ht="30" x14ac:dyDescent="0.25">
      <c r="A1596" s="58" t="s">
        <v>10</v>
      </c>
      <c r="B1596" s="58">
        <v>138316</v>
      </c>
      <c r="C1596" s="58">
        <v>6190</v>
      </c>
      <c r="D1596" s="58" t="s">
        <v>2608</v>
      </c>
      <c r="E1596" s="58">
        <v>5590</v>
      </c>
      <c r="F1596" s="58"/>
      <c r="G1596" s="58"/>
      <c r="H1596" s="58"/>
      <c r="I1596" s="58"/>
      <c r="J1596" s="58"/>
      <c r="K1596" s="58"/>
      <c r="L1596" s="58"/>
      <c r="M1596" s="58"/>
      <c r="N1596" s="58"/>
      <c r="O1596" s="58"/>
      <c r="P1596" s="58"/>
      <c r="Q1596" s="58"/>
      <c r="R1596" s="58"/>
    </row>
    <row r="1597" spans="1:18" ht="30" x14ac:dyDescent="0.25">
      <c r="A1597" s="58" t="s">
        <v>10</v>
      </c>
      <c r="B1597" s="58">
        <v>138317</v>
      </c>
      <c r="C1597" s="58">
        <v>6190</v>
      </c>
      <c r="D1597" s="58" t="s">
        <v>2608</v>
      </c>
      <c r="E1597" s="58">
        <v>5590</v>
      </c>
      <c r="F1597" s="58"/>
      <c r="G1597" s="58"/>
      <c r="H1597" s="58"/>
      <c r="I1597" s="58"/>
      <c r="J1597" s="58"/>
      <c r="K1597" s="58"/>
      <c r="L1597" s="58"/>
      <c r="M1597" s="58"/>
      <c r="N1597" s="58"/>
      <c r="O1597" s="58"/>
      <c r="P1597" s="58"/>
      <c r="Q1597" s="58"/>
      <c r="R1597" s="58"/>
    </row>
    <row r="1598" spans="1:18" ht="30" x14ac:dyDescent="0.25">
      <c r="A1598" s="58" t="s">
        <v>10</v>
      </c>
      <c r="B1598" s="58">
        <v>138318</v>
      </c>
      <c r="C1598" s="58">
        <v>6190</v>
      </c>
      <c r="D1598" s="58" t="s">
        <v>2608</v>
      </c>
      <c r="E1598" s="58">
        <v>5590</v>
      </c>
      <c r="F1598" s="58"/>
      <c r="G1598" s="58"/>
      <c r="H1598" s="58"/>
      <c r="I1598" s="58"/>
      <c r="J1598" s="58"/>
      <c r="K1598" s="58"/>
      <c r="L1598" s="58"/>
      <c r="M1598" s="58"/>
      <c r="N1598" s="58"/>
      <c r="O1598" s="58"/>
      <c r="P1598" s="58"/>
      <c r="Q1598" s="58"/>
      <c r="R1598" s="58"/>
    </row>
    <row r="1599" spans="1:18" ht="30" x14ac:dyDescent="0.25">
      <c r="A1599" s="58" t="s">
        <v>10</v>
      </c>
      <c r="B1599" s="58">
        <v>138319</v>
      </c>
      <c r="C1599" s="58">
        <v>6190</v>
      </c>
      <c r="D1599" s="58" t="s">
        <v>2608</v>
      </c>
      <c r="E1599" s="58">
        <v>5590</v>
      </c>
      <c r="F1599" s="58"/>
      <c r="G1599" s="58"/>
      <c r="H1599" s="58"/>
      <c r="I1599" s="58"/>
      <c r="J1599" s="58"/>
      <c r="K1599" s="58"/>
      <c r="L1599" s="58"/>
      <c r="M1599" s="58"/>
      <c r="N1599" s="58"/>
      <c r="O1599" s="58"/>
      <c r="P1599" s="58"/>
      <c r="Q1599" s="58"/>
      <c r="R1599" s="58"/>
    </row>
    <row r="1600" spans="1:18" ht="30" x14ac:dyDescent="0.25">
      <c r="A1600" s="58" t="s">
        <v>10</v>
      </c>
      <c r="B1600" s="58">
        <v>138320</v>
      </c>
      <c r="C1600" s="58">
        <v>6190</v>
      </c>
      <c r="D1600" s="58" t="s">
        <v>2608</v>
      </c>
      <c r="E1600" s="58">
        <v>5590</v>
      </c>
      <c r="F1600" s="58"/>
      <c r="G1600" s="58"/>
      <c r="H1600" s="58"/>
      <c r="I1600" s="58"/>
      <c r="J1600" s="58"/>
      <c r="K1600" s="58"/>
      <c r="L1600" s="58"/>
      <c r="M1600" s="58"/>
      <c r="N1600" s="58"/>
      <c r="O1600" s="58"/>
      <c r="P1600" s="58"/>
      <c r="Q1600" s="58"/>
      <c r="R1600" s="58"/>
    </row>
    <row r="1601" spans="1:18" ht="30" x14ac:dyDescent="0.25">
      <c r="A1601" s="58" t="s">
        <v>10</v>
      </c>
      <c r="B1601" s="58">
        <v>138321</v>
      </c>
      <c r="C1601" s="58">
        <v>6190</v>
      </c>
      <c r="D1601" s="58" t="s">
        <v>2608</v>
      </c>
      <c r="E1601" s="58">
        <v>5590</v>
      </c>
      <c r="F1601" s="58"/>
      <c r="G1601" s="58"/>
      <c r="H1601" s="58"/>
      <c r="I1601" s="58"/>
      <c r="J1601" s="58"/>
      <c r="K1601" s="58"/>
      <c r="L1601" s="58"/>
      <c r="M1601" s="58"/>
      <c r="N1601" s="58"/>
      <c r="O1601" s="58"/>
      <c r="P1601" s="58"/>
      <c r="Q1601" s="58"/>
      <c r="R1601" s="58"/>
    </row>
    <row r="1602" spans="1:18" ht="30" x14ac:dyDescent="0.25">
      <c r="A1602" s="58" t="s">
        <v>10</v>
      </c>
      <c r="B1602" s="58">
        <v>138322</v>
      </c>
      <c r="C1602" s="58">
        <v>6190</v>
      </c>
      <c r="D1602" s="58" t="s">
        <v>2608</v>
      </c>
      <c r="E1602" s="58">
        <v>5590</v>
      </c>
      <c r="F1602" s="58"/>
      <c r="G1602" s="58"/>
      <c r="H1602" s="58"/>
      <c r="I1602" s="58"/>
      <c r="J1602" s="58"/>
      <c r="K1602" s="58"/>
      <c r="L1602" s="58"/>
      <c r="M1602" s="58"/>
      <c r="N1602" s="58"/>
      <c r="O1602" s="58"/>
      <c r="P1602" s="58"/>
      <c r="Q1602" s="58"/>
      <c r="R1602" s="58"/>
    </row>
    <row r="1603" spans="1:18" ht="30" x14ac:dyDescent="0.25">
      <c r="A1603" s="58" t="s">
        <v>10</v>
      </c>
      <c r="B1603" s="58">
        <v>138323</v>
      </c>
      <c r="C1603" s="58">
        <v>6190</v>
      </c>
      <c r="D1603" s="58" t="s">
        <v>2608</v>
      </c>
      <c r="E1603" s="58">
        <v>5590</v>
      </c>
      <c r="F1603" s="58"/>
      <c r="G1603" s="58"/>
      <c r="H1603" s="58"/>
      <c r="I1603" s="58"/>
      <c r="J1603" s="58"/>
      <c r="K1603" s="58"/>
      <c r="L1603" s="58"/>
      <c r="M1603" s="58"/>
      <c r="N1603" s="58"/>
      <c r="O1603" s="58"/>
      <c r="P1603" s="58"/>
      <c r="Q1603" s="58"/>
      <c r="R1603" s="58"/>
    </row>
    <row r="1604" spans="1:18" ht="30" x14ac:dyDescent="0.25">
      <c r="A1604" s="58" t="s">
        <v>10</v>
      </c>
      <c r="B1604" s="58">
        <v>138324</v>
      </c>
      <c r="C1604" s="58">
        <v>6190</v>
      </c>
      <c r="D1604" s="58" t="s">
        <v>2608</v>
      </c>
      <c r="E1604" s="58">
        <v>5590</v>
      </c>
      <c r="F1604" s="58"/>
      <c r="G1604" s="58"/>
      <c r="H1604" s="58"/>
      <c r="I1604" s="58"/>
      <c r="J1604" s="58"/>
      <c r="K1604" s="58"/>
      <c r="L1604" s="58"/>
      <c r="M1604" s="58"/>
      <c r="N1604" s="58"/>
      <c r="O1604" s="58"/>
      <c r="P1604" s="58"/>
      <c r="Q1604" s="58"/>
      <c r="R1604" s="58"/>
    </row>
    <row r="1605" spans="1:18" ht="30" x14ac:dyDescent="0.25">
      <c r="A1605" s="58" t="s">
        <v>10</v>
      </c>
      <c r="B1605" s="58">
        <v>138325</v>
      </c>
      <c r="C1605" s="58">
        <v>6190</v>
      </c>
      <c r="D1605" s="58" t="s">
        <v>2608</v>
      </c>
      <c r="E1605" s="58">
        <v>5590</v>
      </c>
      <c r="F1605" s="58"/>
      <c r="G1605" s="58"/>
      <c r="H1605" s="58"/>
      <c r="I1605" s="58"/>
      <c r="J1605" s="58"/>
      <c r="K1605" s="58"/>
      <c r="L1605" s="58"/>
      <c r="M1605" s="58"/>
      <c r="N1605" s="58"/>
      <c r="O1605" s="58"/>
      <c r="P1605" s="58"/>
      <c r="Q1605" s="58"/>
      <c r="R1605" s="58"/>
    </row>
    <row r="1606" spans="1:18" ht="30" x14ac:dyDescent="0.25">
      <c r="A1606" s="58" t="s">
        <v>10</v>
      </c>
      <c r="B1606" s="58">
        <v>138326</v>
      </c>
      <c r="C1606" s="58">
        <v>6190</v>
      </c>
      <c r="D1606" s="58" t="s">
        <v>2608</v>
      </c>
      <c r="E1606" s="58">
        <v>5590</v>
      </c>
      <c r="F1606" s="58"/>
      <c r="G1606" s="58"/>
      <c r="H1606" s="58"/>
      <c r="I1606" s="58"/>
      <c r="J1606" s="58"/>
      <c r="K1606" s="58"/>
      <c r="L1606" s="58"/>
      <c r="M1606" s="58"/>
      <c r="N1606" s="58"/>
      <c r="O1606" s="58"/>
      <c r="P1606" s="58"/>
      <c r="Q1606" s="58"/>
      <c r="R1606" s="58"/>
    </row>
    <row r="1607" spans="1:18" ht="30" x14ac:dyDescent="0.25">
      <c r="A1607" s="58" t="s">
        <v>10</v>
      </c>
      <c r="B1607" s="58">
        <v>138327</v>
      </c>
      <c r="C1607" s="58">
        <v>6190</v>
      </c>
      <c r="D1607" s="58" t="s">
        <v>2608</v>
      </c>
      <c r="E1607" s="58">
        <v>5590</v>
      </c>
      <c r="F1607" s="58"/>
      <c r="G1607" s="58"/>
      <c r="H1607" s="58"/>
      <c r="I1607" s="58"/>
      <c r="J1607" s="58"/>
      <c r="K1607" s="58"/>
      <c r="L1607" s="58"/>
      <c r="M1607" s="58"/>
      <c r="N1607" s="58"/>
      <c r="O1607" s="58"/>
      <c r="P1607" s="58"/>
      <c r="Q1607" s="58"/>
      <c r="R1607" s="58"/>
    </row>
    <row r="1608" spans="1:18" ht="30" x14ac:dyDescent="0.25">
      <c r="A1608" s="58" t="s">
        <v>10</v>
      </c>
      <c r="B1608" s="58">
        <v>138328</v>
      </c>
      <c r="C1608" s="58">
        <v>6190</v>
      </c>
      <c r="D1608" s="58" t="s">
        <v>2608</v>
      </c>
      <c r="E1608" s="58">
        <v>5590</v>
      </c>
      <c r="F1608" s="58"/>
      <c r="G1608" s="58"/>
      <c r="H1608" s="58"/>
      <c r="I1608" s="58"/>
      <c r="J1608" s="58"/>
      <c r="K1608" s="58"/>
      <c r="L1608" s="58"/>
      <c r="M1608" s="58"/>
      <c r="N1608" s="58"/>
      <c r="O1608" s="58"/>
      <c r="P1608" s="58"/>
      <c r="Q1608" s="58"/>
      <c r="R1608" s="58"/>
    </row>
    <row r="1609" spans="1:18" ht="30" x14ac:dyDescent="0.25">
      <c r="A1609" s="58" t="s">
        <v>10</v>
      </c>
      <c r="B1609" s="58">
        <v>138329</v>
      </c>
      <c r="C1609" s="58">
        <v>6190</v>
      </c>
      <c r="D1609" s="58" t="s">
        <v>2608</v>
      </c>
      <c r="E1609" s="58">
        <v>5590</v>
      </c>
      <c r="F1609" s="58"/>
      <c r="G1609" s="58"/>
      <c r="H1609" s="58"/>
      <c r="I1609" s="58"/>
      <c r="J1609" s="58"/>
      <c r="K1609" s="58"/>
      <c r="L1609" s="58"/>
      <c r="M1609" s="58"/>
      <c r="N1609" s="58"/>
      <c r="O1609" s="58"/>
      <c r="P1609" s="58"/>
      <c r="Q1609" s="58"/>
      <c r="R1609" s="58"/>
    </row>
    <row r="1610" spans="1:18" ht="30" x14ac:dyDescent="0.25">
      <c r="A1610" s="58" t="s">
        <v>10</v>
      </c>
      <c r="B1610" s="58">
        <v>138330</v>
      </c>
      <c r="C1610" s="58">
        <v>6190</v>
      </c>
      <c r="D1610" s="58" t="s">
        <v>2608</v>
      </c>
      <c r="E1610" s="58">
        <v>5590</v>
      </c>
      <c r="F1610" s="58"/>
      <c r="G1610" s="58"/>
      <c r="H1610" s="58"/>
      <c r="I1610" s="58"/>
      <c r="J1610" s="58"/>
      <c r="K1610" s="58"/>
      <c r="L1610" s="58"/>
      <c r="M1610" s="58"/>
      <c r="N1610" s="58"/>
      <c r="O1610" s="58"/>
      <c r="P1610" s="58"/>
      <c r="Q1610" s="58"/>
      <c r="R1610" s="58"/>
    </row>
    <row r="1611" spans="1:18" ht="30" x14ac:dyDescent="0.25">
      <c r="A1611" s="58" t="s">
        <v>10</v>
      </c>
      <c r="B1611" s="58">
        <v>138331</v>
      </c>
      <c r="C1611" s="58">
        <v>6190</v>
      </c>
      <c r="D1611" s="58" t="s">
        <v>2608</v>
      </c>
      <c r="E1611" s="58">
        <v>5590</v>
      </c>
      <c r="F1611" s="58"/>
      <c r="G1611" s="58"/>
      <c r="H1611" s="58"/>
      <c r="I1611" s="58"/>
      <c r="J1611" s="58"/>
      <c r="K1611" s="58"/>
      <c r="L1611" s="58"/>
      <c r="M1611" s="58"/>
      <c r="N1611" s="58"/>
      <c r="O1611" s="58"/>
      <c r="P1611" s="58"/>
      <c r="Q1611" s="58"/>
      <c r="R1611" s="58"/>
    </row>
    <row r="1612" spans="1:18" ht="30" x14ac:dyDescent="0.25">
      <c r="A1612" s="58" t="s">
        <v>10</v>
      </c>
      <c r="B1612" s="58">
        <v>138332</v>
      </c>
      <c r="C1612" s="58">
        <v>6190</v>
      </c>
      <c r="D1612" s="58" t="s">
        <v>2608</v>
      </c>
      <c r="E1612" s="58">
        <v>5590</v>
      </c>
      <c r="F1612" s="58"/>
      <c r="G1612" s="58"/>
      <c r="H1612" s="58"/>
      <c r="I1612" s="58"/>
      <c r="J1612" s="58"/>
      <c r="K1612" s="58"/>
      <c r="L1612" s="58"/>
      <c r="M1612" s="58"/>
      <c r="N1612" s="58"/>
      <c r="O1612" s="58"/>
      <c r="P1612" s="58"/>
      <c r="Q1612" s="58"/>
      <c r="R1612" s="58"/>
    </row>
    <row r="1613" spans="1:18" ht="30" x14ac:dyDescent="0.25">
      <c r="A1613" s="58" t="s">
        <v>10</v>
      </c>
      <c r="B1613" s="58">
        <v>138334</v>
      </c>
      <c r="C1613" s="58">
        <v>3590</v>
      </c>
      <c r="D1613" s="58" t="s">
        <v>2603</v>
      </c>
      <c r="E1613" s="58">
        <v>3590</v>
      </c>
      <c r="F1613" s="58"/>
      <c r="G1613" s="58"/>
      <c r="H1613" s="58"/>
      <c r="I1613" s="58"/>
      <c r="J1613" s="58"/>
      <c r="K1613" s="58"/>
      <c r="L1613" s="58"/>
      <c r="M1613" s="58"/>
      <c r="N1613" s="58"/>
      <c r="O1613" s="58"/>
      <c r="P1613" s="58"/>
      <c r="Q1613" s="58"/>
      <c r="R1613" s="58"/>
    </row>
    <row r="1614" spans="1:18" ht="30" x14ac:dyDescent="0.25">
      <c r="A1614" s="58" t="s">
        <v>10</v>
      </c>
      <c r="B1614" s="58">
        <v>138335</v>
      </c>
      <c r="C1614" s="58">
        <v>4190</v>
      </c>
      <c r="D1614" s="58" t="s">
        <v>2603</v>
      </c>
      <c r="E1614" s="58">
        <v>3590</v>
      </c>
      <c r="F1614" s="58"/>
      <c r="G1614" s="58"/>
      <c r="H1614" s="58"/>
      <c r="I1614" s="58"/>
      <c r="J1614" s="58"/>
      <c r="K1614" s="58"/>
      <c r="L1614" s="58"/>
      <c r="M1614" s="58"/>
      <c r="N1614" s="58"/>
      <c r="O1614" s="58"/>
      <c r="P1614" s="58"/>
      <c r="Q1614" s="58"/>
      <c r="R1614" s="58"/>
    </row>
    <row r="1615" spans="1:18" ht="30" x14ac:dyDescent="0.25">
      <c r="A1615" s="58" t="s">
        <v>10</v>
      </c>
      <c r="B1615" s="58">
        <v>138336</v>
      </c>
      <c r="C1615" s="58">
        <v>4190</v>
      </c>
      <c r="D1615" s="58" t="s">
        <v>2603</v>
      </c>
      <c r="E1615" s="58">
        <v>3590</v>
      </c>
      <c r="F1615" s="58"/>
      <c r="G1615" s="58"/>
      <c r="H1615" s="58"/>
      <c r="I1615" s="58"/>
      <c r="J1615" s="58"/>
      <c r="K1615" s="58"/>
      <c r="L1615" s="58"/>
      <c r="M1615" s="58"/>
      <c r="N1615" s="58"/>
      <c r="O1615" s="58"/>
      <c r="P1615" s="58"/>
      <c r="Q1615" s="58"/>
      <c r="R1615" s="58"/>
    </row>
    <row r="1616" spans="1:18" ht="30" x14ac:dyDescent="0.25">
      <c r="A1616" s="58" t="s">
        <v>10</v>
      </c>
      <c r="B1616" s="58">
        <v>138337</v>
      </c>
      <c r="C1616" s="58">
        <v>4190</v>
      </c>
      <c r="D1616" s="58" t="s">
        <v>2603</v>
      </c>
      <c r="E1616" s="58">
        <v>3590</v>
      </c>
      <c r="F1616" s="58"/>
      <c r="G1616" s="58"/>
      <c r="H1616" s="58"/>
      <c r="I1616" s="58"/>
      <c r="J1616" s="58"/>
      <c r="K1616" s="58"/>
      <c r="L1616" s="58"/>
      <c r="M1616" s="58"/>
      <c r="N1616" s="58"/>
      <c r="O1616" s="58"/>
      <c r="P1616" s="58"/>
      <c r="Q1616" s="58"/>
      <c r="R1616" s="58"/>
    </row>
    <row r="1617" spans="1:18" ht="30" x14ac:dyDescent="0.25">
      <c r="A1617" s="58" t="s">
        <v>10</v>
      </c>
      <c r="B1617" s="58">
        <v>138338</v>
      </c>
      <c r="C1617" s="58">
        <v>4190</v>
      </c>
      <c r="D1617" s="58" t="s">
        <v>2603</v>
      </c>
      <c r="E1617" s="58">
        <v>3590</v>
      </c>
      <c r="F1617" s="58"/>
      <c r="G1617" s="58"/>
      <c r="H1617" s="58"/>
      <c r="I1617" s="58"/>
      <c r="J1617" s="58"/>
      <c r="K1617" s="58"/>
      <c r="L1617" s="58"/>
      <c r="M1617" s="58"/>
      <c r="N1617" s="58"/>
      <c r="O1617" s="58"/>
      <c r="P1617" s="58"/>
      <c r="Q1617" s="58"/>
      <c r="R1617" s="58"/>
    </row>
    <row r="1618" spans="1:18" ht="30" x14ac:dyDescent="0.25">
      <c r="A1618" s="58" t="s">
        <v>10</v>
      </c>
      <c r="B1618" s="58">
        <v>138339</v>
      </c>
      <c r="C1618" s="58">
        <v>4190</v>
      </c>
      <c r="D1618" s="58" t="s">
        <v>2603</v>
      </c>
      <c r="E1618" s="58">
        <v>3590</v>
      </c>
      <c r="F1618" s="58"/>
      <c r="G1618" s="58"/>
      <c r="H1618" s="58"/>
      <c r="I1618" s="58"/>
      <c r="J1618" s="58"/>
      <c r="K1618" s="58"/>
      <c r="L1618" s="58"/>
      <c r="M1618" s="58"/>
      <c r="N1618" s="58"/>
      <c r="O1618" s="58"/>
      <c r="P1618" s="58"/>
      <c r="Q1618" s="58"/>
      <c r="R1618" s="58"/>
    </row>
    <row r="1619" spans="1:18" ht="30" x14ac:dyDescent="0.25">
      <c r="A1619" s="58" t="s">
        <v>10</v>
      </c>
      <c r="B1619" s="58">
        <v>138340</v>
      </c>
      <c r="C1619" s="58">
        <v>4190</v>
      </c>
      <c r="D1619" s="58" t="s">
        <v>2603</v>
      </c>
      <c r="E1619" s="58">
        <v>3590</v>
      </c>
      <c r="F1619" s="58"/>
      <c r="G1619" s="58"/>
      <c r="H1619" s="58"/>
      <c r="I1619" s="58"/>
      <c r="J1619" s="58"/>
      <c r="K1619" s="58"/>
      <c r="L1619" s="58"/>
      <c r="M1619" s="58"/>
      <c r="N1619" s="58"/>
      <c r="O1619" s="58"/>
      <c r="P1619" s="58"/>
      <c r="Q1619" s="58"/>
      <c r="R1619" s="58"/>
    </row>
    <row r="1620" spans="1:18" ht="30" x14ac:dyDescent="0.25">
      <c r="A1620" s="58" t="s">
        <v>10</v>
      </c>
      <c r="B1620" s="58">
        <v>138341</v>
      </c>
      <c r="C1620" s="58">
        <v>4190</v>
      </c>
      <c r="D1620" s="58" t="s">
        <v>2603</v>
      </c>
      <c r="E1620" s="58">
        <v>3590</v>
      </c>
      <c r="F1620" s="58"/>
      <c r="G1620" s="58"/>
      <c r="H1620" s="58"/>
      <c r="I1620" s="58"/>
      <c r="J1620" s="58"/>
      <c r="K1620" s="58"/>
      <c r="L1620" s="58"/>
      <c r="M1620" s="58"/>
      <c r="N1620" s="58"/>
      <c r="O1620" s="58"/>
      <c r="P1620" s="58"/>
      <c r="Q1620" s="58"/>
      <c r="R1620" s="58"/>
    </row>
    <row r="1621" spans="1:18" ht="30" x14ac:dyDescent="0.25">
      <c r="A1621" s="58" t="s">
        <v>10</v>
      </c>
      <c r="B1621" s="58">
        <v>138342</v>
      </c>
      <c r="C1621" s="58">
        <v>4190</v>
      </c>
      <c r="D1621" s="58" t="s">
        <v>2603</v>
      </c>
      <c r="E1621" s="58">
        <v>3590</v>
      </c>
      <c r="F1621" s="58"/>
      <c r="G1621" s="58"/>
      <c r="H1621" s="58"/>
      <c r="I1621" s="58"/>
      <c r="J1621" s="58"/>
      <c r="K1621" s="58"/>
      <c r="L1621" s="58"/>
      <c r="M1621" s="58"/>
      <c r="N1621" s="58"/>
      <c r="O1621" s="58"/>
      <c r="P1621" s="58"/>
      <c r="Q1621" s="58"/>
      <c r="R1621" s="58"/>
    </row>
    <row r="1622" spans="1:18" ht="30" x14ac:dyDescent="0.25">
      <c r="A1622" s="58" t="s">
        <v>10</v>
      </c>
      <c r="B1622" s="58">
        <v>138343</v>
      </c>
      <c r="C1622" s="58">
        <v>4190</v>
      </c>
      <c r="D1622" s="58" t="s">
        <v>2603</v>
      </c>
      <c r="E1622" s="58">
        <v>3590</v>
      </c>
      <c r="F1622" s="58"/>
      <c r="G1622" s="58"/>
      <c r="H1622" s="58"/>
      <c r="I1622" s="58"/>
      <c r="J1622" s="58"/>
      <c r="K1622" s="58"/>
      <c r="L1622" s="58"/>
      <c r="M1622" s="58"/>
      <c r="N1622" s="58"/>
      <c r="O1622" s="58"/>
      <c r="P1622" s="58"/>
      <c r="Q1622" s="58"/>
      <c r="R1622" s="58"/>
    </row>
    <row r="1623" spans="1:18" ht="30" x14ac:dyDescent="0.25">
      <c r="A1623" s="58" t="s">
        <v>10</v>
      </c>
      <c r="B1623" s="58">
        <v>138344</v>
      </c>
      <c r="C1623" s="58">
        <v>4190</v>
      </c>
      <c r="D1623" s="58" t="s">
        <v>2603</v>
      </c>
      <c r="E1623" s="58">
        <v>3590</v>
      </c>
      <c r="F1623" s="58"/>
      <c r="G1623" s="58"/>
      <c r="H1623" s="58"/>
      <c r="I1623" s="58"/>
      <c r="J1623" s="58"/>
      <c r="K1623" s="58"/>
      <c r="L1623" s="58"/>
      <c r="M1623" s="58"/>
      <c r="N1623" s="58"/>
      <c r="O1623" s="58"/>
      <c r="P1623" s="58"/>
      <c r="Q1623" s="58"/>
      <c r="R1623" s="58"/>
    </row>
    <row r="1624" spans="1:18" ht="30" x14ac:dyDescent="0.25">
      <c r="A1624" s="58" t="s">
        <v>10</v>
      </c>
      <c r="B1624" s="58">
        <v>138345</v>
      </c>
      <c r="C1624" s="58">
        <v>4190</v>
      </c>
      <c r="D1624" s="58" t="s">
        <v>2603</v>
      </c>
      <c r="E1624" s="58">
        <v>3590</v>
      </c>
      <c r="F1624" s="58"/>
      <c r="G1624" s="58"/>
      <c r="H1624" s="58"/>
      <c r="I1624" s="58"/>
      <c r="J1624" s="58"/>
      <c r="K1624" s="58"/>
      <c r="L1624" s="58"/>
      <c r="M1624" s="58"/>
      <c r="N1624" s="58"/>
      <c r="O1624" s="58"/>
      <c r="P1624" s="58"/>
      <c r="Q1624" s="58"/>
      <c r="R1624" s="58"/>
    </row>
    <row r="1625" spans="1:18" ht="30" x14ac:dyDescent="0.25">
      <c r="A1625" s="58" t="s">
        <v>10</v>
      </c>
      <c r="B1625" s="58">
        <v>138346</v>
      </c>
      <c r="C1625" s="58">
        <v>4190</v>
      </c>
      <c r="D1625" s="58" t="s">
        <v>2603</v>
      </c>
      <c r="E1625" s="58">
        <v>3590</v>
      </c>
      <c r="F1625" s="58"/>
      <c r="G1625" s="58"/>
      <c r="H1625" s="58"/>
      <c r="I1625" s="58"/>
      <c r="J1625" s="58"/>
      <c r="K1625" s="58"/>
      <c r="L1625" s="58"/>
      <c r="M1625" s="58"/>
      <c r="N1625" s="58"/>
      <c r="O1625" s="58"/>
      <c r="P1625" s="58"/>
      <c r="Q1625" s="58"/>
      <c r="R1625" s="58"/>
    </row>
    <row r="1626" spans="1:18" ht="30" x14ac:dyDescent="0.25">
      <c r="A1626" s="58" t="s">
        <v>10</v>
      </c>
      <c r="B1626" s="58">
        <v>138347</v>
      </c>
      <c r="C1626" s="58">
        <v>4190</v>
      </c>
      <c r="D1626" s="58" t="s">
        <v>2603</v>
      </c>
      <c r="E1626" s="58">
        <v>3590</v>
      </c>
      <c r="F1626" s="58"/>
      <c r="G1626" s="58"/>
      <c r="H1626" s="58"/>
      <c r="I1626" s="58"/>
      <c r="J1626" s="58"/>
      <c r="K1626" s="58"/>
      <c r="L1626" s="58"/>
      <c r="M1626" s="58"/>
      <c r="N1626" s="58"/>
      <c r="O1626" s="58"/>
      <c r="P1626" s="58"/>
      <c r="Q1626" s="58"/>
      <c r="R1626" s="58"/>
    </row>
    <row r="1627" spans="1:18" ht="30" x14ac:dyDescent="0.25">
      <c r="A1627" s="58" t="s">
        <v>10</v>
      </c>
      <c r="B1627" s="58">
        <v>138348</v>
      </c>
      <c r="C1627" s="58">
        <v>4190</v>
      </c>
      <c r="D1627" s="58" t="s">
        <v>2603</v>
      </c>
      <c r="E1627" s="58">
        <v>3590</v>
      </c>
      <c r="F1627" s="58"/>
      <c r="G1627" s="58"/>
      <c r="H1627" s="58"/>
      <c r="I1627" s="58"/>
      <c r="J1627" s="58"/>
      <c r="K1627" s="58"/>
      <c r="L1627" s="58"/>
      <c r="M1627" s="58"/>
      <c r="N1627" s="58"/>
      <c r="O1627" s="58"/>
      <c r="P1627" s="58"/>
      <c r="Q1627" s="58"/>
      <c r="R1627" s="58"/>
    </row>
    <row r="1628" spans="1:18" ht="30" x14ac:dyDescent="0.25">
      <c r="A1628" s="58" t="s">
        <v>10</v>
      </c>
      <c r="B1628" s="58">
        <v>138349</v>
      </c>
      <c r="C1628" s="58">
        <v>4190</v>
      </c>
      <c r="D1628" s="58" t="s">
        <v>2603</v>
      </c>
      <c r="E1628" s="58">
        <v>3590</v>
      </c>
      <c r="F1628" s="58"/>
      <c r="G1628" s="58"/>
      <c r="H1628" s="58"/>
      <c r="I1628" s="58"/>
      <c r="J1628" s="58"/>
      <c r="K1628" s="58"/>
      <c r="L1628" s="58"/>
      <c r="M1628" s="58"/>
      <c r="N1628" s="58"/>
      <c r="O1628" s="58"/>
      <c r="P1628" s="58"/>
      <c r="Q1628" s="58"/>
      <c r="R1628" s="58"/>
    </row>
    <row r="1629" spans="1:18" ht="30" x14ac:dyDescent="0.25">
      <c r="A1629" s="58" t="s">
        <v>10</v>
      </c>
      <c r="B1629" s="58">
        <v>138350</v>
      </c>
      <c r="C1629" s="58">
        <v>4190</v>
      </c>
      <c r="D1629" s="58" t="s">
        <v>2603</v>
      </c>
      <c r="E1629" s="58">
        <v>3590</v>
      </c>
      <c r="F1629" s="58"/>
      <c r="G1629" s="58"/>
      <c r="H1629" s="58"/>
      <c r="I1629" s="58"/>
      <c r="J1629" s="58"/>
      <c r="K1629" s="58"/>
      <c r="L1629" s="58"/>
      <c r="M1629" s="58"/>
      <c r="N1629" s="58"/>
      <c r="O1629" s="58"/>
      <c r="P1629" s="58"/>
      <c r="Q1629" s="58"/>
      <c r="R1629" s="58"/>
    </row>
    <row r="1630" spans="1:18" ht="30" x14ac:dyDescent="0.25">
      <c r="A1630" s="58" t="s">
        <v>10</v>
      </c>
      <c r="B1630" s="58">
        <v>138351</v>
      </c>
      <c r="C1630" s="58">
        <v>4190</v>
      </c>
      <c r="D1630" s="58" t="s">
        <v>2603</v>
      </c>
      <c r="E1630" s="58">
        <v>3590</v>
      </c>
      <c r="F1630" s="58"/>
      <c r="G1630" s="58"/>
      <c r="H1630" s="58"/>
      <c r="I1630" s="58"/>
      <c r="J1630" s="58"/>
      <c r="K1630" s="58"/>
      <c r="L1630" s="58"/>
      <c r="M1630" s="58"/>
      <c r="N1630" s="58"/>
      <c r="O1630" s="58"/>
      <c r="P1630" s="58"/>
      <c r="Q1630" s="58"/>
      <c r="R1630" s="58"/>
    </row>
    <row r="1631" spans="1:18" ht="30" x14ac:dyDescent="0.25">
      <c r="A1631" s="58" t="s">
        <v>10</v>
      </c>
      <c r="B1631" s="58">
        <v>138352</v>
      </c>
      <c r="C1631" s="58">
        <v>4190</v>
      </c>
      <c r="D1631" s="58" t="s">
        <v>2603</v>
      </c>
      <c r="E1631" s="58">
        <v>3590</v>
      </c>
      <c r="F1631" s="58"/>
      <c r="G1631" s="58"/>
      <c r="H1631" s="58"/>
      <c r="I1631" s="58"/>
      <c r="J1631" s="58"/>
      <c r="K1631" s="58"/>
      <c r="L1631" s="58"/>
      <c r="M1631" s="58"/>
      <c r="N1631" s="58"/>
      <c r="O1631" s="58"/>
      <c r="P1631" s="58"/>
      <c r="Q1631" s="58"/>
      <c r="R1631" s="58"/>
    </row>
    <row r="1632" spans="1:18" ht="30" x14ac:dyDescent="0.25">
      <c r="A1632" s="58" t="s">
        <v>10</v>
      </c>
      <c r="B1632" s="58">
        <v>138353</v>
      </c>
      <c r="C1632" s="58">
        <v>4190</v>
      </c>
      <c r="D1632" s="58" t="s">
        <v>2603</v>
      </c>
      <c r="E1632" s="58">
        <v>3590</v>
      </c>
      <c r="F1632" s="58"/>
      <c r="G1632" s="58"/>
      <c r="H1632" s="58"/>
      <c r="I1632" s="58"/>
      <c r="J1632" s="58"/>
      <c r="K1632" s="58"/>
      <c r="L1632" s="58"/>
      <c r="M1632" s="58"/>
      <c r="N1632" s="58"/>
      <c r="O1632" s="58"/>
      <c r="P1632" s="58"/>
      <c r="Q1632" s="58"/>
      <c r="R1632" s="58"/>
    </row>
    <row r="1633" spans="1:18" ht="30" x14ac:dyDescent="0.25">
      <c r="A1633" s="58" t="s">
        <v>10</v>
      </c>
      <c r="B1633" s="58">
        <v>138354</v>
      </c>
      <c r="C1633" s="58">
        <v>4190</v>
      </c>
      <c r="D1633" s="58" t="s">
        <v>2603</v>
      </c>
      <c r="E1633" s="58">
        <v>3590</v>
      </c>
      <c r="F1633" s="58"/>
      <c r="G1633" s="58"/>
      <c r="H1633" s="58"/>
      <c r="I1633" s="58"/>
      <c r="J1633" s="58"/>
      <c r="K1633" s="58"/>
      <c r="L1633" s="58"/>
      <c r="M1633" s="58"/>
      <c r="N1633" s="58"/>
      <c r="O1633" s="58"/>
      <c r="P1633" s="58"/>
      <c r="Q1633" s="58"/>
      <c r="R1633" s="58"/>
    </row>
    <row r="1634" spans="1:18" ht="30" x14ac:dyDescent="0.25">
      <c r="A1634" s="58" t="s">
        <v>10</v>
      </c>
      <c r="B1634" s="58">
        <v>138355</v>
      </c>
      <c r="C1634" s="58">
        <v>4190</v>
      </c>
      <c r="D1634" s="58" t="s">
        <v>2603</v>
      </c>
      <c r="E1634" s="58">
        <v>3590</v>
      </c>
      <c r="F1634" s="58"/>
      <c r="G1634" s="58"/>
      <c r="H1634" s="58"/>
      <c r="I1634" s="58"/>
      <c r="J1634" s="58"/>
      <c r="K1634" s="58"/>
      <c r="L1634" s="58"/>
      <c r="M1634" s="58"/>
      <c r="N1634" s="58"/>
      <c r="O1634" s="58"/>
      <c r="P1634" s="58"/>
      <c r="Q1634" s="58"/>
      <c r="R1634" s="58"/>
    </row>
    <row r="1635" spans="1:18" ht="30" x14ac:dyDescent="0.25">
      <c r="A1635" s="58" t="s">
        <v>10</v>
      </c>
      <c r="B1635" s="58">
        <v>138356</v>
      </c>
      <c r="C1635" s="58">
        <v>4190</v>
      </c>
      <c r="D1635" s="58" t="s">
        <v>2603</v>
      </c>
      <c r="E1635" s="58">
        <v>3590</v>
      </c>
      <c r="F1635" s="58"/>
      <c r="G1635" s="58"/>
      <c r="H1635" s="58"/>
      <c r="I1635" s="58"/>
      <c r="J1635" s="58"/>
      <c r="K1635" s="58"/>
      <c r="L1635" s="58"/>
      <c r="M1635" s="58"/>
      <c r="N1635" s="58"/>
      <c r="O1635" s="58"/>
      <c r="P1635" s="58"/>
      <c r="Q1635" s="58"/>
      <c r="R1635" s="58"/>
    </row>
    <row r="1636" spans="1:18" ht="30" x14ac:dyDescent="0.25">
      <c r="A1636" s="58" t="s">
        <v>10</v>
      </c>
      <c r="B1636" s="58">
        <v>138357</v>
      </c>
      <c r="C1636" s="58">
        <v>4190</v>
      </c>
      <c r="D1636" s="58" t="s">
        <v>2603</v>
      </c>
      <c r="E1636" s="58">
        <v>3590</v>
      </c>
      <c r="F1636" s="58"/>
      <c r="G1636" s="58"/>
      <c r="H1636" s="58"/>
      <c r="I1636" s="58"/>
      <c r="J1636" s="58"/>
      <c r="K1636" s="58"/>
      <c r="L1636" s="58"/>
      <c r="M1636" s="58"/>
      <c r="N1636" s="58"/>
      <c r="O1636" s="58"/>
      <c r="P1636" s="58"/>
      <c r="Q1636" s="58"/>
      <c r="R1636" s="58"/>
    </row>
    <row r="1637" spans="1:18" ht="30" x14ac:dyDescent="0.25">
      <c r="A1637" s="58" t="s">
        <v>10</v>
      </c>
      <c r="B1637" s="58">
        <v>243498</v>
      </c>
      <c r="C1637" s="58">
        <v>4190</v>
      </c>
      <c r="D1637" s="58" t="s">
        <v>2603</v>
      </c>
      <c r="E1637" s="58">
        <v>3590</v>
      </c>
      <c r="F1637" s="58"/>
      <c r="G1637" s="58"/>
      <c r="H1637" s="58"/>
      <c r="I1637" s="58"/>
      <c r="J1637" s="58"/>
      <c r="K1637" s="58"/>
      <c r="L1637" s="58"/>
      <c r="M1637" s="58"/>
      <c r="N1637" s="58"/>
      <c r="O1637" s="58"/>
      <c r="P1637" s="58"/>
      <c r="Q1637" s="58"/>
      <c r="R1637" s="58"/>
    </row>
    <row r="1638" spans="1:18" ht="30" x14ac:dyDescent="0.25">
      <c r="A1638" s="58" t="s">
        <v>10</v>
      </c>
      <c r="B1638" s="58">
        <v>138358</v>
      </c>
      <c r="C1638" s="58">
        <v>4190</v>
      </c>
      <c r="D1638" s="58" t="s">
        <v>2603</v>
      </c>
      <c r="E1638" s="58">
        <v>3590</v>
      </c>
      <c r="F1638" s="58"/>
      <c r="G1638" s="58"/>
      <c r="H1638" s="58"/>
      <c r="I1638" s="58"/>
      <c r="J1638" s="58"/>
      <c r="K1638" s="58"/>
      <c r="L1638" s="58"/>
      <c r="M1638" s="58"/>
      <c r="N1638" s="58"/>
      <c r="O1638" s="58"/>
      <c r="P1638" s="58"/>
      <c r="Q1638" s="58"/>
      <c r="R1638" s="58"/>
    </row>
    <row r="1639" spans="1:18" ht="30" x14ac:dyDescent="0.25">
      <c r="A1639" s="58" t="s">
        <v>10</v>
      </c>
      <c r="B1639" s="58">
        <v>138359</v>
      </c>
      <c r="C1639" s="58">
        <v>4190</v>
      </c>
      <c r="D1639" s="58" t="s">
        <v>2603</v>
      </c>
      <c r="E1639" s="58">
        <v>3590</v>
      </c>
      <c r="F1639" s="58"/>
      <c r="G1639" s="58"/>
      <c r="H1639" s="58"/>
      <c r="I1639" s="58"/>
      <c r="J1639" s="58"/>
      <c r="K1639" s="58"/>
      <c r="L1639" s="58"/>
      <c r="M1639" s="58"/>
      <c r="N1639" s="58"/>
      <c r="O1639" s="58"/>
      <c r="P1639" s="58"/>
      <c r="Q1639" s="58"/>
      <c r="R1639" s="58"/>
    </row>
    <row r="1640" spans="1:18" ht="30" x14ac:dyDescent="0.25">
      <c r="A1640" s="58" t="s">
        <v>10</v>
      </c>
      <c r="B1640" s="58">
        <v>138360</v>
      </c>
      <c r="C1640" s="58">
        <v>4190</v>
      </c>
      <c r="D1640" s="58" t="s">
        <v>2603</v>
      </c>
      <c r="E1640" s="58">
        <v>3590</v>
      </c>
      <c r="F1640" s="58"/>
      <c r="G1640" s="58"/>
      <c r="H1640" s="58"/>
      <c r="I1640" s="58"/>
      <c r="J1640" s="58"/>
      <c r="K1640" s="58"/>
      <c r="L1640" s="58"/>
      <c r="M1640" s="58"/>
      <c r="N1640" s="58"/>
      <c r="O1640" s="58"/>
      <c r="P1640" s="58"/>
      <c r="Q1640" s="58"/>
      <c r="R1640" s="58"/>
    </row>
    <row r="1641" spans="1:18" ht="30" x14ac:dyDescent="0.25">
      <c r="A1641" s="58" t="s">
        <v>10</v>
      </c>
      <c r="B1641" s="58">
        <v>138361</v>
      </c>
      <c r="C1641" s="58">
        <v>4190</v>
      </c>
      <c r="D1641" s="58" t="s">
        <v>2603</v>
      </c>
      <c r="E1641" s="58">
        <v>3590</v>
      </c>
      <c r="F1641" s="58"/>
      <c r="G1641" s="58"/>
      <c r="H1641" s="58"/>
      <c r="I1641" s="58"/>
      <c r="J1641" s="58"/>
      <c r="K1641" s="58"/>
      <c r="L1641" s="58"/>
      <c r="M1641" s="58"/>
      <c r="N1641" s="58"/>
      <c r="O1641" s="58"/>
      <c r="P1641" s="58"/>
      <c r="Q1641" s="58"/>
      <c r="R1641" s="58"/>
    </row>
    <row r="1642" spans="1:18" ht="30" x14ac:dyDescent="0.25">
      <c r="A1642" s="58" t="s">
        <v>10</v>
      </c>
      <c r="B1642" s="58">
        <v>138362</v>
      </c>
      <c r="C1642" s="58">
        <v>4190</v>
      </c>
      <c r="D1642" s="58" t="s">
        <v>2603</v>
      </c>
      <c r="E1642" s="58">
        <v>3590</v>
      </c>
      <c r="F1642" s="58"/>
      <c r="G1642" s="58"/>
      <c r="H1642" s="58"/>
      <c r="I1642" s="58"/>
      <c r="J1642" s="58"/>
      <c r="K1642" s="58"/>
      <c r="L1642" s="58"/>
      <c r="M1642" s="58"/>
      <c r="N1642" s="58"/>
      <c r="O1642" s="58"/>
      <c r="P1642" s="58"/>
      <c r="Q1642" s="58"/>
      <c r="R1642" s="58"/>
    </row>
    <row r="1643" spans="1:18" ht="30" x14ac:dyDescent="0.25">
      <c r="A1643" s="58" t="s">
        <v>10</v>
      </c>
      <c r="B1643" s="58">
        <v>138363</v>
      </c>
      <c r="C1643" s="58">
        <v>4190</v>
      </c>
      <c r="D1643" s="58" t="s">
        <v>2603</v>
      </c>
      <c r="E1643" s="58">
        <v>3590</v>
      </c>
      <c r="F1643" s="58"/>
      <c r="G1643" s="58"/>
      <c r="H1643" s="58"/>
      <c r="I1643" s="58"/>
      <c r="J1643" s="58"/>
      <c r="K1643" s="58"/>
      <c r="L1643" s="58"/>
      <c r="M1643" s="58"/>
      <c r="N1643" s="58"/>
      <c r="O1643" s="58"/>
      <c r="P1643" s="58"/>
      <c r="Q1643" s="58"/>
      <c r="R1643" s="58"/>
    </row>
    <row r="1644" spans="1:18" ht="30" x14ac:dyDescent="0.25">
      <c r="A1644" s="58" t="s">
        <v>10</v>
      </c>
      <c r="B1644" s="58">
        <v>138364</v>
      </c>
      <c r="C1644" s="58">
        <v>4190</v>
      </c>
      <c r="D1644" s="58" t="s">
        <v>2603</v>
      </c>
      <c r="E1644" s="58">
        <v>3590</v>
      </c>
      <c r="F1644" s="58"/>
      <c r="G1644" s="58"/>
      <c r="H1644" s="58"/>
      <c r="I1644" s="58"/>
      <c r="J1644" s="58"/>
      <c r="K1644" s="58"/>
      <c r="L1644" s="58"/>
      <c r="M1644" s="58"/>
      <c r="N1644" s="58"/>
      <c r="O1644" s="58"/>
      <c r="P1644" s="58"/>
      <c r="Q1644" s="58"/>
      <c r="R1644" s="58"/>
    </row>
    <row r="1645" spans="1:18" ht="30" x14ac:dyDescent="0.25">
      <c r="A1645" s="58" t="s">
        <v>10</v>
      </c>
      <c r="B1645" s="58">
        <v>138365</v>
      </c>
      <c r="C1645" s="58">
        <v>4190</v>
      </c>
      <c r="D1645" s="58" t="s">
        <v>2603</v>
      </c>
      <c r="E1645" s="58">
        <v>3590</v>
      </c>
      <c r="F1645" s="58"/>
      <c r="G1645" s="58"/>
      <c r="H1645" s="58"/>
      <c r="I1645" s="58"/>
      <c r="J1645" s="58"/>
      <c r="K1645" s="58"/>
      <c r="L1645" s="58"/>
      <c r="M1645" s="58"/>
      <c r="N1645" s="58"/>
      <c r="O1645" s="58"/>
      <c r="P1645" s="58"/>
      <c r="Q1645" s="58"/>
      <c r="R1645" s="58"/>
    </row>
    <row r="1646" spans="1:18" ht="30" x14ac:dyDescent="0.25">
      <c r="A1646" s="58" t="s">
        <v>10</v>
      </c>
      <c r="B1646" s="58">
        <v>138366</v>
      </c>
      <c r="C1646" s="58">
        <v>4190</v>
      </c>
      <c r="D1646" s="58" t="s">
        <v>2603</v>
      </c>
      <c r="E1646" s="58">
        <v>3590</v>
      </c>
      <c r="F1646" s="58"/>
      <c r="G1646" s="58"/>
      <c r="H1646" s="58"/>
      <c r="I1646" s="58"/>
      <c r="J1646" s="58"/>
      <c r="K1646" s="58"/>
      <c r="L1646" s="58"/>
      <c r="M1646" s="58"/>
      <c r="N1646" s="58"/>
      <c r="O1646" s="58"/>
      <c r="P1646" s="58"/>
      <c r="Q1646" s="58"/>
      <c r="R1646" s="58"/>
    </row>
    <row r="1647" spans="1:18" ht="30" x14ac:dyDescent="0.25">
      <c r="A1647" s="58" t="s">
        <v>10</v>
      </c>
      <c r="B1647" s="58">
        <v>138367</v>
      </c>
      <c r="C1647" s="58">
        <v>4190</v>
      </c>
      <c r="D1647" s="58" t="s">
        <v>2603</v>
      </c>
      <c r="E1647" s="58">
        <v>3590</v>
      </c>
      <c r="F1647" s="58"/>
      <c r="G1647" s="58"/>
      <c r="H1647" s="58"/>
      <c r="I1647" s="58"/>
      <c r="J1647" s="58"/>
      <c r="K1647" s="58"/>
      <c r="L1647" s="58"/>
      <c r="M1647" s="58"/>
      <c r="N1647" s="58"/>
      <c r="O1647" s="58"/>
      <c r="P1647" s="58"/>
      <c r="Q1647" s="58"/>
      <c r="R1647" s="58"/>
    </row>
    <row r="1648" spans="1:18" ht="30" x14ac:dyDescent="0.25">
      <c r="A1648" s="58" t="s">
        <v>10</v>
      </c>
      <c r="B1648" s="58">
        <v>138368</v>
      </c>
      <c r="C1648" s="58">
        <v>4190</v>
      </c>
      <c r="D1648" s="58" t="s">
        <v>2603</v>
      </c>
      <c r="E1648" s="58">
        <v>3590</v>
      </c>
      <c r="F1648" s="58"/>
      <c r="G1648" s="58"/>
      <c r="H1648" s="58"/>
      <c r="I1648" s="58"/>
      <c r="J1648" s="58"/>
      <c r="K1648" s="58"/>
      <c r="L1648" s="58"/>
      <c r="M1648" s="58"/>
      <c r="N1648" s="58"/>
      <c r="O1648" s="58"/>
      <c r="P1648" s="58"/>
      <c r="Q1648" s="58"/>
      <c r="R1648" s="58"/>
    </row>
    <row r="1649" spans="1:18" ht="30" x14ac:dyDescent="0.25">
      <c r="A1649" s="58" t="s">
        <v>10</v>
      </c>
      <c r="B1649" s="58">
        <v>138369</v>
      </c>
      <c r="C1649" s="58">
        <v>4190</v>
      </c>
      <c r="D1649" s="58" t="s">
        <v>2603</v>
      </c>
      <c r="E1649" s="58">
        <v>3590</v>
      </c>
      <c r="F1649" s="58"/>
      <c r="G1649" s="58"/>
      <c r="H1649" s="58"/>
      <c r="I1649" s="58"/>
      <c r="J1649" s="58"/>
      <c r="K1649" s="58"/>
      <c r="L1649" s="58"/>
      <c r="M1649" s="58"/>
      <c r="N1649" s="58"/>
      <c r="O1649" s="58"/>
      <c r="P1649" s="58"/>
      <c r="Q1649" s="58"/>
      <c r="R1649" s="58"/>
    </row>
    <row r="1650" spans="1:18" ht="30" x14ac:dyDescent="0.25">
      <c r="A1650" s="58" t="s">
        <v>10</v>
      </c>
      <c r="B1650" s="58">
        <v>138370</v>
      </c>
      <c r="C1650" s="58">
        <v>4190</v>
      </c>
      <c r="D1650" s="58" t="s">
        <v>2603</v>
      </c>
      <c r="E1650" s="58">
        <v>3590</v>
      </c>
      <c r="F1650" s="58"/>
      <c r="G1650" s="58"/>
      <c r="H1650" s="58"/>
      <c r="I1650" s="58"/>
      <c r="J1650" s="58"/>
      <c r="K1650" s="58"/>
      <c r="L1650" s="58"/>
      <c r="M1650" s="58"/>
      <c r="N1650" s="58"/>
      <c r="O1650" s="58"/>
      <c r="P1650" s="58"/>
      <c r="Q1650" s="58"/>
      <c r="R1650" s="58"/>
    </row>
    <row r="1651" spans="1:18" ht="30" x14ac:dyDescent="0.25">
      <c r="A1651" s="58" t="s">
        <v>10</v>
      </c>
      <c r="B1651" s="58">
        <v>138371</v>
      </c>
      <c r="C1651" s="58">
        <v>4190</v>
      </c>
      <c r="D1651" s="58" t="s">
        <v>2603</v>
      </c>
      <c r="E1651" s="58">
        <v>3590</v>
      </c>
      <c r="F1651" s="58"/>
      <c r="G1651" s="58"/>
      <c r="H1651" s="58"/>
      <c r="I1651" s="58"/>
      <c r="J1651" s="58"/>
      <c r="K1651" s="58"/>
      <c r="L1651" s="58"/>
      <c r="M1651" s="58"/>
      <c r="N1651" s="58"/>
      <c r="O1651" s="58"/>
      <c r="P1651" s="58"/>
      <c r="Q1651" s="58"/>
      <c r="R1651" s="58"/>
    </row>
    <row r="1652" spans="1:18" ht="30" x14ac:dyDescent="0.25">
      <c r="A1652" s="58" t="s">
        <v>10</v>
      </c>
      <c r="B1652" s="58">
        <v>138372</v>
      </c>
      <c r="C1652" s="58">
        <v>4190</v>
      </c>
      <c r="D1652" s="58" t="s">
        <v>2603</v>
      </c>
      <c r="E1652" s="58">
        <v>3590</v>
      </c>
      <c r="F1652" s="58"/>
      <c r="G1652" s="58"/>
      <c r="H1652" s="58"/>
      <c r="I1652" s="58"/>
      <c r="J1652" s="58"/>
      <c r="K1652" s="58"/>
      <c r="L1652" s="58"/>
      <c r="M1652" s="58"/>
      <c r="N1652" s="58"/>
      <c r="O1652" s="58"/>
      <c r="P1652" s="58"/>
      <c r="Q1652" s="58"/>
      <c r="R1652" s="58"/>
    </row>
    <row r="1653" spans="1:18" ht="30" x14ac:dyDescent="0.25">
      <c r="A1653" s="58" t="s">
        <v>10</v>
      </c>
      <c r="B1653" s="58">
        <v>138373</v>
      </c>
      <c r="C1653" s="58">
        <v>4190</v>
      </c>
      <c r="D1653" s="58" t="s">
        <v>2603</v>
      </c>
      <c r="E1653" s="58">
        <v>3590</v>
      </c>
      <c r="F1653" s="58"/>
      <c r="G1653" s="58"/>
      <c r="H1653" s="58"/>
      <c r="I1653" s="58"/>
      <c r="J1653" s="58"/>
      <c r="K1653" s="58"/>
      <c r="L1653" s="58"/>
      <c r="M1653" s="58"/>
      <c r="N1653" s="58"/>
      <c r="O1653" s="58"/>
      <c r="P1653" s="58"/>
      <c r="Q1653" s="58"/>
      <c r="R1653" s="58"/>
    </row>
    <row r="1654" spans="1:18" ht="30" x14ac:dyDescent="0.25">
      <c r="A1654" s="58" t="s">
        <v>10</v>
      </c>
      <c r="B1654" s="58">
        <v>138375</v>
      </c>
      <c r="C1654" s="58">
        <v>3990</v>
      </c>
      <c r="D1654" s="58" t="s">
        <v>2604</v>
      </c>
      <c r="E1654" s="58">
        <v>3990</v>
      </c>
      <c r="F1654" s="58"/>
      <c r="G1654" s="58"/>
      <c r="H1654" s="58"/>
      <c r="I1654" s="58"/>
      <c r="J1654" s="58"/>
      <c r="K1654" s="58"/>
      <c r="L1654" s="58"/>
      <c r="M1654" s="58"/>
      <c r="N1654" s="58"/>
      <c r="O1654" s="58"/>
      <c r="P1654" s="58"/>
      <c r="Q1654" s="58"/>
      <c r="R1654" s="58"/>
    </row>
    <row r="1655" spans="1:18" ht="30" x14ac:dyDescent="0.25">
      <c r="A1655" s="58" t="s">
        <v>10</v>
      </c>
      <c r="B1655" s="58">
        <v>138376</v>
      </c>
      <c r="C1655" s="58">
        <v>4590</v>
      </c>
      <c r="D1655" s="58" t="s">
        <v>2604</v>
      </c>
      <c r="E1655" s="58">
        <v>3990</v>
      </c>
      <c r="F1655" s="58"/>
      <c r="G1655" s="58"/>
      <c r="H1655" s="58"/>
      <c r="I1655" s="58"/>
      <c r="J1655" s="58"/>
      <c r="K1655" s="58"/>
      <c r="L1655" s="58"/>
      <c r="M1655" s="58"/>
      <c r="N1655" s="58"/>
      <c r="O1655" s="58"/>
      <c r="P1655" s="58"/>
      <c r="Q1655" s="58"/>
      <c r="R1655" s="58"/>
    </row>
    <row r="1656" spans="1:18" ht="30" x14ac:dyDescent="0.25">
      <c r="A1656" s="58" t="s">
        <v>10</v>
      </c>
      <c r="B1656" s="58">
        <v>138377</v>
      </c>
      <c r="C1656" s="58">
        <v>4590</v>
      </c>
      <c r="D1656" s="58" t="s">
        <v>2604</v>
      </c>
      <c r="E1656" s="58">
        <v>3990</v>
      </c>
      <c r="F1656" s="58"/>
      <c r="G1656" s="58"/>
      <c r="H1656" s="58"/>
      <c r="I1656" s="58"/>
      <c r="J1656" s="58"/>
      <c r="K1656" s="58"/>
      <c r="L1656" s="58"/>
      <c r="M1656" s="58"/>
      <c r="N1656" s="58"/>
      <c r="O1656" s="58"/>
      <c r="P1656" s="58"/>
      <c r="Q1656" s="58"/>
      <c r="R1656" s="58"/>
    </row>
    <row r="1657" spans="1:18" ht="30" x14ac:dyDescent="0.25">
      <c r="A1657" s="58" t="s">
        <v>10</v>
      </c>
      <c r="B1657" s="58">
        <v>138378</v>
      </c>
      <c r="C1657" s="58">
        <v>4590</v>
      </c>
      <c r="D1657" s="58" t="s">
        <v>2604</v>
      </c>
      <c r="E1657" s="58">
        <v>3990</v>
      </c>
      <c r="F1657" s="58"/>
      <c r="G1657" s="58"/>
      <c r="H1657" s="58"/>
      <c r="I1657" s="58"/>
      <c r="J1657" s="58"/>
      <c r="K1657" s="58"/>
      <c r="L1657" s="58"/>
      <c r="M1657" s="58"/>
      <c r="N1657" s="58"/>
      <c r="O1657" s="58"/>
      <c r="P1657" s="58"/>
      <c r="Q1657" s="58"/>
      <c r="R1657" s="58"/>
    </row>
    <row r="1658" spans="1:18" ht="30" x14ac:dyDescent="0.25">
      <c r="A1658" s="58" t="s">
        <v>10</v>
      </c>
      <c r="B1658" s="58">
        <v>138379</v>
      </c>
      <c r="C1658" s="58">
        <v>4590</v>
      </c>
      <c r="D1658" s="58" t="s">
        <v>2604</v>
      </c>
      <c r="E1658" s="58">
        <v>3990</v>
      </c>
      <c r="F1658" s="58"/>
      <c r="G1658" s="58"/>
      <c r="H1658" s="58"/>
      <c r="I1658" s="58"/>
      <c r="J1658" s="58"/>
      <c r="K1658" s="58"/>
      <c r="L1658" s="58"/>
      <c r="M1658" s="58"/>
      <c r="N1658" s="58"/>
      <c r="O1658" s="58"/>
      <c r="P1658" s="58"/>
      <c r="Q1658" s="58"/>
      <c r="R1658" s="58"/>
    </row>
    <row r="1659" spans="1:18" ht="30" x14ac:dyDescent="0.25">
      <c r="A1659" s="58" t="s">
        <v>10</v>
      </c>
      <c r="B1659" s="58">
        <v>138380</v>
      </c>
      <c r="C1659" s="58">
        <v>4590</v>
      </c>
      <c r="D1659" s="58" t="s">
        <v>2604</v>
      </c>
      <c r="E1659" s="58">
        <v>3990</v>
      </c>
      <c r="F1659" s="58"/>
      <c r="G1659" s="58"/>
      <c r="H1659" s="58"/>
      <c r="I1659" s="58"/>
      <c r="J1659" s="58"/>
      <c r="K1659" s="58"/>
      <c r="L1659" s="58"/>
      <c r="M1659" s="58"/>
      <c r="N1659" s="58"/>
      <c r="O1659" s="58"/>
      <c r="P1659" s="58"/>
      <c r="Q1659" s="58"/>
      <c r="R1659" s="58"/>
    </row>
    <row r="1660" spans="1:18" ht="30" x14ac:dyDescent="0.25">
      <c r="A1660" s="58" t="s">
        <v>10</v>
      </c>
      <c r="B1660" s="58">
        <v>138381</v>
      </c>
      <c r="C1660" s="58">
        <v>4590</v>
      </c>
      <c r="D1660" s="58" t="s">
        <v>2604</v>
      </c>
      <c r="E1660" s="58">
        <v>3990</v>
      </c>
      <c r="F1660" s="58"/>
      <c r="G1660" s="58"/>
      <c r="H1660" s="58"/>
      <c r="I1660" s="58"/>
      <c r="J1660" s="58"/>
      <c r="K1660" s="58"/>
      <c r="L1660" s="58"/>
      <c r="M1660" s="58"/>
      <c r="N1660" s="58"/>
      <c r="O1660" s="58"/>
      <c r="P1660" s="58"/>
      <c r="Q1660" s="58"/>
      <c r="R1660" s="58"/>
    </row>
    <row r="1661" spans="1:18" ht="30" x14ac:dyDescent="0.25">
      <c r="A1661" s="58" t="s">
        <v>10</v>
      </c>
      <c r="B1661" s="58">
        <v>138382</v>
      </c>
      <c r="C1661" s="58">
        <v>4590</v>
      </c>
      <c r="D1661" s="58" t="s">
        <v>2604</v>
      </c>
      <c r="E1661" s="58">
        <v>3990</v>
      </c>
      <c r="F1661" s="58"/>
      <c r="G1661" s="58"/>
      <c r="H1661" s="58"/>
      <c r="I1661" s="58"/>
      <c r="J1661" s="58"/>
      <c r="K1661" s="58"/>
      <c r="L1661" s="58"/>
      <c r="M1661" s="58"/>
      <c r="N1661" s="58"/>
      <c r="O1661" s="58"/>
      <c r="P1661" s="58"/>
      <c r="Q1661" s="58"/>
      <c r="R1661" s="58"/>
    </row>
    <row r="1662" spans="1:18" ht="30" x14ac:dyDescent="0.25">
      <c r="A1662" s="58" t="s">
        <v>10</v>
      </c>
      <c r="B1662" s="58">
        <v>138383</v>
      </c>
      <c r="C1662" s="58">
        <v>4590</v>
      </c>
      <c r="D1662" s="58" t="s">
        <v>2604</v>
      </c>
      <c r="E1662" s="58">
        <v>3990</v>
      </c>
      <c r="F1662" s="58"/>
      <c r="G1662" s="58"/>
      <c r="H1662" s="58"/>
      <c r="I1662" s="58"/>
      <c r="J1662" s="58"/>
      <c r="K1662" s="58"/>
      <c r="L1662" s="58"/>
      <c r="M1662" s="58"/>
      <c r="N1662" s="58"/>
      <c r="O1662" s="58"/>
      <c r="P1662" s="58"/>
      <c r="Q1662" s="58"/>
      <c r="R1662" s="58"/>
    </row>
    <row r="1663" spans="1:18" ht="30" x14ac:dyDescent="0.25">
      <c r="A1663" s="58" t="s">
        <v>10</v>
      </c>
      <c r="B1663" s="58">
        <v>138384</v>
      </c>
      <c r="C1663" s="58">
        <v>4590</v>
      </c>
      <c r="D1663" s="58" t="s">
        <v>2604</v>
      </c>
      <c r="E1663" s="58">
        <v>3990</v>
      </c>
      <c r="F1663" s="58"/>
      <c r="G1663" s="58"/>
      <c r="H1663" s="58"/>
      <c r="I1663" s="58"/>
      <c r="J1663" s="58"/>
      <c r="K1663" s="58"/>
      <c r="L1663" s="58"/>
      <c r="M1663" s="58"/>
      <c r="N1663" s="58"/>
      <c r="O1663" s="58"/>
      <c r="P1663" s="58"/>
      <c r="Q1663" s="58"/>
      <c r="R1663" s="58"/>
    </row>
    <row r="1664" spans="1:18" ht="30" x14ac:dyDescent="0.25">
      <c r="A1664" s="58" t="s">
        <v>10</v>
      </c>
      <c r="B1664" s="58">
        <v>138385</v>
      </c>
      <c r="C1664" s="58">
        <v>4590</v>
      </c>
      <c r="D1664" s="58" t="s">
        <v>2604</v>
      </c>
      <c r="E1664" s="58">
        <v>3990</v>
      </c>
      <c r="F1664" s="58"/>
      <c r="G1664" s="58"/>
      <c r="H1664" s="58"/>
      <c r="I1664" s="58"/>
      <c r="J1664" s="58"/>
      <c r="K1664" s="58"/>
      <c r="L1664" s="58"/>
      <c r="M1664" s="58"/>
      <c r="N1664" s="58"/>
      <c r="O1664" s="58"/>
      <c r="P1664" s="58"/>
      <c r="Q1664" s="58"/>
      <c r="R1664" s="58"/>
    </row>
    <row r="1665" spans="1:18" ht="30" x14ac:dyDescent="0.25">
      <c r="A1665" s="58" t="s">
        <v>10</v>
      </c>
      <c r="B1665" s="58">
        <v>138386</v>
      </c>
      <c r="C1665" s="58">
        <v>4590</v>
      </c>
      <c r="D1665" s="58" t="s">
        <v>2604</v>
      </c>
      <c r="E1665" s="58">
        <v>3990</v>
      </c>
      <c r="F1665" s="58"/>
      <c r="G1665" s="58"/>
      <c r="H1665" s="58"/>
      <c r="I1665" s="58"/>
      <c r="J1665" s="58"/>
      <c r="K1665" s="58"/>
      <c r="L1665" s="58"/>
      <c r="M1665" s="58"/>
      <c r="N1665" s="58"/>
      <c r="O1665" s="58"/>
      <c r="P1665" s="58"/>
      <c r="Q1665" s="58"/>
      <c r="R1665" s="58"/>
    </row>
    <row r="1666" spans="1:18" ht="30" x14ac:dyDescent="0.25">
      <c r="A1666" s="58" t="s">
        <v>10</v>
      </c>
      <c r="B1666" s="58">
        <v>138387</v>
      </c>
      <c r="C1666" s="58">
        <v>4590</v>
      </c>
      <c r="D1666" s="58" t="s">
        <v>2604</v>
      </c>
      <c r="E1666" s="58">
        <v>3990</v>
      </c>
      <c r="F1666" s="58"/>
      <c r="G1666" s="58"/>
      <c r="H1666" s="58"/>
      <c r="I1666" s="58"/>
      <c r="J1666" s="58"/>
      <c r="K1666" s="58"/>
      <c r="L1666" s="58"/>
      <c r="M1666" s="58"/>
      <c r="N1666" s="58"/>
      <c r="O1666" s="58"/>
      <c r="P1666" s="58"/>
      <c r="Q1666" s="58"/>
      <c r="R1666" s="58"/>
    </row>
    <row r="1667" spans="1:18" ht="30" x14ac:dyDescent="0.25">
      <c r="A1667" s="58" t="s">
        <v>10</v>
      </c>
      <c r="B1667" s="58">
        <v>138388</v>
      </c>
      <c r="C1667" s="58">
        <v>4590</v>
      </c>
      <c r="D1667" s="58" t="s">
        <v>2604</v>
      </c>
      <c r="E1667" s="58">
        <v>3990</v>
      </c>
      <c r="F1667" s="58"/>
      <c r="G1667" s="58"/>
      <c r="H1667" s="58"/>
      <c r="I1667" s="58"/>
      <c r="J1667" s="58"/>
      <c r="K1667" s="58"/>
      <c r="L1667" s="58"/>
      <c r="M1667" s="58"/>
      <c r="N1667" s="58"/>
      <c r="O1667" s="58"/>
      <c r="P1667" s="58"/>
      <c r="Q1667" s="58"/>
      <c r="R1667" s="58"/>
    </row>
    <row r="1668" spans="1:18" ht="30" x14ac:dyDescent="0.25">
      <c r="A1668" s="58" t="s">
        <v>10</v>
      </c>
      <c r="B1668" s="58">
        <v>138389</v>
      </c>
      <c r="C1668" s="58">
        <v>4590</v>
      </c>
      <c r="D1668" s="58" t="s">
        <v>2604</v>
      </c>
      <c r="E1668" s="58">
        <v>3990</v>
      </c>
      <c r="F1668" s="58"/>
      <c r="G1668" s="58"/>
      <c r="H1668" s="58"/>
      <c r="I1668" s="58"/>
      <c r="J1668" s="58"/>
      <c r="K1668" s="58"/>
      <c r="L1668" s="58"/>
      <c r="M1668" s="58"/>
      <c r="N1668" s="58"/>
      <c r="O1668" s="58"/>
      <c r="P1668" s="58"/>
      <c r="Q1668" s="58"/>
      <c r="R1668" s="58"/>
    </row>
    <row r="1669" spans="1:18" ht="30" x14ac:dyDescent="0.25">
      <c r="A1669" s="58" t="s">
        <v>10</v>
      </c>
      <c r="B1669" s="58">
        <v>138390</v>
      </c>
      <c r="C1669" s="58">
        <v>4590</v>
      </c>
      <c r="D1669" s="58" t="s">
        <v>2604</v>
      </c>
      <c r="E1669" s="58">
        <v>3990</v>
      </c>
      <c r="F1669" s="58"/>
      <c r="G1669" s="58"/>
      <c r="H1669" s="58"/>
      <c r="I1669" s="58"/>
      <c r="J1669" s="58"/>
      <c r="K1669" s="58"/>
      <c r="L1669" s="58"/>
      <c r="M1669" s="58"/>
      <c r="N1669" s="58"/>
      <c r="O1669" s="58"/>
      <c r="P1669" s="58"/>
      <c r="Q1669" s="58"/>
      <c r="R1669" s="58"/>
    </row>
    <row r="1670" spans="1:18" ht="30" x14ac:dyDescent="0.25">
      <c r="A1670" s="58" t="s">
        <v>10</v>
      </c>
      <c r="B1670" s="58">
        <v>257933</v>
      </c>
      <c r="C1670" s="58">
        <v>4590</v>
      </c>
      <c r="D1670" s="58" t="s">
        <v>2604</v>
      </c>
      <c r="E1670" s="58">
        <v>3990</v>
      </c>
      <c r="F1670" s="58"/>
      <c r="G1670" s="58"/>
      <c r="H1670" s="58"/>
      <c r="I1670" s="58"/>
      <c r="J1670" s="58"/>
      <c r="K1670" s="58"/>
      <c r="L1670" s="58"/>
      <c r="M1670" s="58"/>
      <c r="N1670" s="58"/>
      <c r="O1670" s="58"/>
      <c r="P1670" s="58"/>
      <c r="Q1670" s="58"/>
      <c r="R1670" s="58"/>
    </row>
    <row r="1671" spans="1:18" ht="30" x14ac:dyDescent="0.25">
      <c r="A1671" s="58" t="s">
        <v>10</v>
      </c>
      <c r="B1671" s="58">
        <v>138391</v>
      </c>
      <c r="C1671" s="58">
        <v>4590</v>
      </c>
      <c r="D1671" s="58" t="s">
        <v>2604</v>
      </c>
      <c r="E1671" s="58">
        <v>3990</v>
      </c>
      <c r="F1671" s="58"/>
      <c r="G1671" s="58"/>
      <c r="H1671" s="58"/>
      <c r="I1671" s="58"/>
      <c r="J1671" s="58"/>
      <c r="K1671" s="58"/>
      <c r="L1671" s="58"/>
      <c r="M1671" s="58"/>
      <c r="N1671" s="58"/>
      <c r="O1671" s="58"/>
      <c r="P1671" s="58"/>
      <c r="Q1671" s="58"/>
      <c r="R1671" s="58"/>
    </row>
    <row r="1672" spans="1:18" ht="30" x14ac:dyDescent="0.25">
      <c r="A1672" s="58" t="s">
        <v>10</v>
      </c>
      <c r="B1672" s="58">
        <v>138392</v>
      </c>
      <c r="C1672" s="58">
        <v>4590</v>
      </c>
      <c r="D1672" s="58" t="s">
        <v>2604</v>
      </c>
      <c r="E1672" s="58">
        <v>3990</v>
      </c>
      <c r="F1672" s="58"/>
      <c r="G1672" s="58"/>
      <c r="H1672" s="58"/>
      <c r="I1672" s="58"/>
      <c r="J1672" s="58"/>
      <c r="K1672" s="58"/>
      <c r="L1672" s="58"/>
      <c r="M1672" s="58"/>
      <c r="N1672" s="58"/>
      <c r="O1672" s="58"/>
      <c r="P1672" s="58"/>
      <c r="Q1672" s="58"/>
      <c r="R1672" s="58"/>
    </row>
    <row r="1673" spans="1:18" ht="30" x14ac:dyDescent="0.25">
      <c r="A1673" s="58" t="s">
        <v>10</v>
      </c>
      <c r="B1673" s="58">
        <v>138393</v>
      </c>
      <c r="C1673" s="58">
        <v>4590</v>
      </c>
      <c r="D1673" s="58" t="s">
        <v>2604</v>
      </c>
      <c r="E1673" s="58">
        <v>3990</v>
      </c>
      <c r="F1673" s="58"/>
      <c r="G1673" s="58"/>
      <c r="H1673" s="58"/>
      <c r="I1673" s="58"/>
      <c r="J1673" s="58"/>
      <c r="K1673" s="58"/>
      <c r="L1673" s="58"/>
      <c r="M1673" s="58"/>
      <c r="N1673" s="58"/>
      <c r="O1673" s="58"/>
      <c r="P1673" s="58"/>
      <c r="Q1673" s="58"/>
      <c r="R1673" s="58"/>
    </row>
    <row r="1674" spans="1:18" ht="30" x14ac:dyDescent="0.25">
      <c r="A1674" s="58" t="s">
        <v>10</v>
      </c>
      <c r="B1674" s="58">
        <v>138394</v>
      </c>
      <c r="C1674" s="58">
        <v>4590</v>
      </c>
      <c r="D1674" s="58" t="s">
        <v>2604</v>
      </c>
      <c r="E1674" s="58">
        <v>3990</v>
      </c>
      <c r="F1674" s="58"/>
      <c r="G1674" s="58"/>
      <c r="H1674" s="58"/>
      <c r="I1674" s="58"/>
      <c r="J1674" s="58"/>
      <c r="K1674" s="58"/>
      <c r="L1674" s="58"/>
      <c r="M1674" s="58"/>
      <c r="N1674" s="58"/>
      <c r="O1674" s="58"/>
      <c r="P1674" s="58"/>
      <c r="Q1674" s="58"/>
      <c r="R1674" s="58"/>
    </row>
    <row r="1675" spans="1:18" ht="30" x14ac:dyDescent="0.25">
      <c r="A1675" s="58" t="s">
        <v>10</v>
      </c>
      <c r="B1675" s="58">
        <v>138395</v>
      </c>
      <c r="C1675" s="58">
        <v>4590</v>
      </c>
      <c r="D1675" s="58" t="s">
        <v>2604</v>
      </c>
      <c r="E1675" s="58">
        <v>3990</v>
      </c>
      <c r="F1675" s="58"/>
      <c r="G1675" s="58"/>
      <c r="H1675" s="58"/>
      <c r="I1675" s="58"/>
      <c r="J1675" s="58"/>
      <c r="K1675" s="58"/>
      <c r="L1675" s="58"/>
      <c r="M1675" s="58"/>
      <c r="N1675" s="58"/>
      <c r="O1675" s="58"/>
      <c r="P1675" s="58"/>
      <c r="Q1675" s="58"/>
      <c r="R1675" s="58"/>
    </row>
    <row r="1676" spans="1:18" ht="30" x14ac:dyDescent="0.25">
      <c r="A1676" s="58" t="s">
        <v>10</v>
      </c>
      <c r="B1676" s="58">
        <v>138396</v>
      </c>
      <c r="C1676" s="58">
        <v>4590</v>
      </c>
      <c r="D1676" s="58" t="s">
        <v>2604</v>
      </c>
      <c r="E1676" s="58">
        <v>3990</v>
      </c>
      <c r="F1676" s="58"/>
      <c r="G1676" s="58"/>
      <c r="H1676" s="58"/>
      <c r="I1676" s="58"/>
      <c r="J1676" s="58"/>
      <c r="K1676" s="58"/>
      <c r="L1676" s="58"/>
      <c r="M1676" s="58"/>
      <c r="N1676" s="58"/>
      <c r="O1676" s="58"/>
      <c r="P1676" s="58"/>
      <c r="Q1676" s="58"/>
      <c r="R1676" s="58"/>
    </row>
    <row r="1677" spans="1:18" ht="30" x14ac:dyDescent="0.25">
      <c r="A1677" s="58" t="s">
        <v>10</v>
      </c>
      <c r="B1677" s="58">
        <v>138397</v>
      </c>
      <c r="C1677" s="58">
        <v>4590</v>
      </c>
      <c r="D1677" s="58" t="s">
        <v>2604</v>
      </c>
      <c r="E1677" s="58">
        <v>3990</v>
      </c>
      <c r="F1677" s="58"/>
      <c r="G1677" s="58"/>
      <c r="H1677" s="58"/>
      <c r="I1677" s="58"/>
      <c r="J1677" s="58"/>
      <c r="K1677" s="58"/>
      <c r="L1677" s="58"/>
      <c r="M1677" s="58"/>
      <c r="N1677" s="58"/>
      <c r="O1677" s="58"/>
      <c r="P1677" s="58"/>
      <c r="Q1677" s="58"/>
      <c r="R1677" s="58"/>
    </row>
    <row r="1678" spans="1:18" ht="30" x14ac:dyDescent="0.25">
      <c r="A1678" s="58" t="s">
        <v>10</v>
      </c>
      <c r="B1678" s="58">
        <v>138398</v>
      </c>
      <c r="C1678" s="58">
        <v>4590</v>
      </c>
      <c r="D1678" s="58" t="s">
        <v>2604</v>
      </c>
      <c r="E1678" s="58">
        <v>3990</v>
      </c>
      <c r="F1678" s="58"/>
      <c r="G1678" s="58"/>
      <c r="H1678" s="58"/>
      <c r="I1678" s="58"/>
      <c r="J1678" s="58"/>
      <c r="K1678" s="58"/>
      <c r="L1678" s="58"/>
      <c r="M1678" s="58"/>
      <c r="N1678" s="58"/>
      <c r="O1678" s="58"/>
      <c r="P1678" s="58"/>
      <c r="Q1678" s="58"/>
      <c r="R1678" s="58"/>
    </row>
    <row r="1679" spans="1:18" ht="30" x14ac:dyDescent="0.25">
      <c r="A1679" s="58" t="s">
        <v>10</v>
      </c>
      <c r="B1679" s="58">
        <v>138399</v>
      </c>
      <c r="C1679" s="58">
        <v>4590</v>
      </c>
      <c r="D1679" s="58" t="s">
        <v>2604</v>
      </c>
      <c r="E1679" s="58">
        <v>3990</v>
      </c>
      <c r="F1679" s="58"/>
      <c r="G1679" s="58"/>
      <c r="H1679" s="58"/>
      <c r="I1679" s="58"/>
      <c r="J1679" s="58"/>
      <c r="K1679" s="58"/>
      <c r="L1679" s="58"/>
      <c r="M1679" s="58"/>
      <c r="N1679" s="58"/>
      <c r="O1679" s="58"/>
      <c r="P1679" s="58"/>
      <c r="Q1679" s="58"/>
      <c r="R1679" s="58"/>
    </row>
    <row r="1680" spans="1:18" ht="30" x14ac:dyDescent="0.25">
      <c r="A1680" s="58" t="s">
        <v>10</v>
      </c>
      <c r="B1680" s="58">
        <v>138400</v>
      </c>
      <c r="C1680" s="58">
        <v>4590</v>
      </c>
      <c r="D1680" s="58" t="s">
        <v>2604</v>
      </c>
      <c r="E1680" s="58">
        <v>3990</v>
      </c>
      <c r="F1680" s="58"/>
      <c r="G1680" s="58"/>
      <c r="H1680" s="58"/>
      <c r="I1680" s="58"/>
      <c r="J1680" s="58"/>
      <c r="K1680" s="58"/>
      <c r="L1680" s="58"/>
      <c r="M1680" s="58"/>
      <c r="N1680" s="58"/>
      <c r="O1680" s="58"/>
      <c r="P1680" s="58"/>
      <c r="Q1680" s="58"/>
      <c r="R1680" s="58"/>
    </row>
    <row r="1681" spans="1:18" ht="30" x14ac:dyDescent="0.25">
      <c r="A1681" s="58" t="s">
        <v>10</v>
      </c>
      <c r="B1681" s="58">
        <v>138401</v>
      </c>
      <c r="C1681" s="58">
        <v>4590</v>
      </c>
      <c r="D1681" s="58" t="s">
        <v>2604</v>
      </c>
      <c r="E1681" s="58">
        <v>3990</v>
      </c>
      <c r="F1681" s="58"/>
      <c r="G1681" s="58"/>
      <c r="H1681" s="58"/>
      <c r="I1681" s="58"/>
      <c r="J1681" s="58"/>
      <c r="K1681" s="58"/>
      <c r="L1681" s="58"/>
      <c r="M1681" s="58"/>
      <c r="N1681" s="58"/>
      <c r="O1681" s="58"/>
      <c r="P1681" s="58"/>
      <c r="Q1681" s="58"/>
      <c r="R1681" s="58"/>
    </row>
    <row r="1682" spans="1:18" ht="30" x14ac:dyDescent="0.25">
      <c r="A1682" s="58" t="s">
        <v>10</v>
      </c>
      <c r="B1682" s="58">
        <v>138402</v>
      </c>
      <c r="C1682" s="58">
        <v>4590</v>
      </c>
      <c r="D1682" s="58" t="s">
        <v>2604</v>
      </c>
      <c r="E1682" s="58">
        <v>3990</v>
      </c>
      <c r="F1682" s="58"/>
      <c r="G1682" s="58"/>
      <c r="H1682" s="58"/>
      <c r="I1682" s="58"/>
      <c r="J1682" s="58"/>
      <c r="K1682" s="58"/>
      <c r="L1682" s="58"/>
      <c r="M1682" s="58"/>
      <c r="N1682" s="58"/>
      <c r="O1682" s="58"/>
      <c r="P1682" s="58"/>
      <c r="Q1682" s="58"/>
      <c r="R1682" s="58"/>
    </row>
    <row r="1683" spans="1:18" ht="30" x14ac:dyDescent="0.25">
      <c r="A1683" s="58" t="s">
        <v>10</v>
      </c>
      <c r="B1683" s="58">
        <v>138403</v>
      </c>
      <c r="C1683" s="58">
        <v>4590</v>
      </c>
      <c r="D1683" s="58" t="s">
        <v>2604</v>
      </c>
      <c r="E1683" s="58">
        <v>3990</v>
      </c>
      <c r="F1683" s="58"/>
      <c r="G1683" s="58"/>
      <c r="H1683" s="58"/>
      <c r="I1683" s="58"/>
      <c r="J1683" s="58"/>
      <c r="K1683" s="58"/>
      <c r="L1683" s="58"/>
      <c r="M1683" s="58"/>
      <c r="N1683" s="58"/>
      <c r="O1683" s="58"/>
      <c r="P1683" s="58"/>
      <c r="Q1683" s="58"/>
      <c r="R1683" s="58"/>
    </row>
    <row r="1684" spans="1:18" ht="30" x14ac:dyDescent="0.25">
      <c r="A1684" s="58" t="s">
        <v>10</v>
      </c>
      <c r="B1684" s="58">
        <v>138404</v>
      </c>
      <c r="C1684" s="58">
        <v>4590</v>
      </c>
      <c r="D1684" s="58" t="s">
        <v>2604</v>
      </c>
      <c r="E1684" s="58">
        <v>3990</v>
      </c>
      <c r="F1684" s="58"/>
      <c r="G1684" s="58"/>
      <c r="H1684" s="58"/>
      <c r="I1684" s="58"/>
      <c r="J1684" s="58"/>
      <c r="K1684" s="58"/>
      <c r="L1684" s="58"/>
      <c r="M1684" s="58"/>
      <c r="N1684" s="58"/>
      <c r="O1684" s="58"/>
      <c r="P1684" s="58"/>
      <c r="Q1684" s="58"/>
      <c r="R1684" s="58"/>
    </row>
    <row r="1685" spans="1:18" x14ac:dyDescent="0.25">
      <c r="A1685" s="58" t="s">
        <v>10</v>
      </c>
      <c r="B1685" s="58">
        <v>167594</v>
      </c>
      <c r="C1685" s="58" t="s">
        <v>2580</v>
      </c>
      <c r="D1685" s="58"/>
      <c r="E1685" s="58" t="s">
        <v>2692</v>
      </c>
      <c r="F1685" s="58"/>
      <c r="G1685" s="58"/>
      <c r="H1685" s="58"/>
      <c r="I1685" s="58"/>
      <c r="J1685" s="58"/>
      <c r="K1685" s="58"/>
      <c r="L1685" s="58"/>
      <c r="M1685" s="58"/>
      <c r="N1685" s="58"/>
      <c r="O1685" s="58"/>
      <c r="P1685" s="58"/>
      <c r="Q1685" s="58"/>
      <c r="R1685" s="58"/>
    </row>
    <row r="1686" spans="1:18" x14ac:dyDescent="0.25">
      <c r="A1686" s="58" t="s">
        <v>10</v>
      </c>
      <c r="B1686" s="58">
        <v>167595</v>
      </c>
      <c r="C1686" s="58" t="s">
        <v>2580</v>
      </c>
      <c r="D1686" s="58"/>
      <c r="E1686" s="58" t="s">
        <v>2692</v>
      </c>
      <c r="F1686" s="58"/>
      <c r="G1686" s="58"/>
      <c r="H1686" s="58"/>
      <c r="I1686" s="58"/>
      <c r="J1686" s="58"/>
      <c r="K1686" s="58"/>
      <c r="L1686" s="58"/>
      <c r="M1686" s="58"/>
      <c r="N1686" s="58"/>
      <c r="O1686" s="58"/>
      <c r="P1686" s="58"/>
      <c r="Q1686" s="58"/>
      <c r="R1686" s="58"/>
    </row>
    <row r="1687" spans="1:18" x14ac:dyDescent="0.25">
      <c r="A1687" s="58" t="s">
        <v>10</v>
      </c>
      <c r="B1687" s="58">
        <v>167596</v>
      </c>
      <c r="C1687" s="58" t="s">
        <v>2580</v>
      </c>
      <c r="D1687" s="58"/>
      <c r="E1687" s="58" t="s">
        <v>2692</v>
      </c>
      <c r="F1687" s="58"/>
      <c r="G1687" s="58"/>
      <c r="H1687" s="58"/>
      <c r="I1687" s="58"/>
      <c r="J1687" s="58"/>
      <c r="K1687" s="58"/>
      <c r="L1687" s="58"/>
      <c r="M1687" s="58"/>
      <c r="N1687" s="58"/>
      <c r="O1687" s="58"/>
      <c r="P1687" s="58"/>
      <c r="Q1687" s="58"/>
      <c r="R1687" s="58"/>
    </row>
    <row r="1688" spans="1:18" x14ac:dyDescent="0.25">
      <c r="A1688" s="58" t="s">
        <v>10</v>
      </c>
      <c r="B1688" s="58">
        <v>167597</v>
      </c>
      <c r="C1688" s="58" t="s">
        <v>2580</v>
      </c>
      <c r="D1688" s="58"/>
      <c r="E1688" s="58" t="s">
        <v>2692</v>
      </c>
      <c r="F1688" s="58"/>
      <c r="G1688" s="58"/>
      <c r="H1688" s="58"/>
      <c r="I1688" s="58"/>
      <c r="J1688" s="58"/>
      <c r="K1688" s="58"/>
      <c r="L1688" s="58"/>
      <c r="M1688" s="58"/>
      <c r="N1688" s="58"/>
      <c r="O1688" s="58"/>
      <c r="P1688" s="58"/>
      <c r="Q1688" s="58"/>
      <c r="R1688" s="58"/>
    </row>
    <row r="1689" spans="1:18" x14ac:dyDescent="0.25">
      <c r="A1689" s="58" t="s">
        <v>10</v>
      </c>
      <c r="B1689" s="58">
        <v>167598</v>
      </c>
      <c r="C1689" s="58" t="s">
        <v>2580</v>
      </c>
      <c r="D1689" s="58"/>
      <c r="E1689" s="58" t="s">
        <v>2692</v>
      </c>
      <c r="F1689" s="58"/>
      <c r="G1689" s="58"/>
      <c r="H1689" s="58"/>
      <c r="I1689" s="58"/>
      <c r="J1689" s="58"/>
      <c r="K1689" s="58"/>
      <c r="L1689" s="58"/>
      <c r="M1689" s="58"/>
      <c r="N1689" s="58"/>
      <c r="O1689" s="58"/>
      <c r="P1689" s="58"/>
      <c r="Q1689" s="58"/>
      <c r="R1689" s="58"/>
    </row>
    <row r="1690" spans="1:18" x14ac:dyDescent="0.25">
      <c r="A1690" s="58" t="s">
        <v>10</v>
      </c>
      <c r="B1690" s="58">
        <v>167599</v>
      </c>
      <c r="C1690" s="58" t="s">
        <v>2580</v>
      </c>
      <c r="D1690" s="58"/>
      <c r="E1690" s="58" t="s">
        <v>2692</v>
      </c>
      <c r="F1690" s="58"/>
      <c r="G1690" s="58"/>
      <c r="H1690" s="58"/>
      <c r="I1690" s="58"/>
      <c r="J1690" s="58"/>
      <c r="K1690" s="58"/>
      <c r="L1690" s="58"/>
      <c r="M1690" s="58"/>
      <c r="N1690" s="58"/>
      <c r="O1690" s="58"/>
      <c r="P1690" s="58"/>
      <c r="Q1690" s="58"/>
      <c r="R1690" s="58"/>
    </row>
    <row r="1691" spans="1:18" x14ac:dyDescent="0.25">
      <c r="A1691" s="58" t="s">
        <v>10</v>
      </c>
      <c r="B1691" s="58">
        <v>167600</v>
      </c>
      <c r="C1691" s="58" t="s">
        <v>2580</v>
      </c>
      <c r="D1691" s="58"/>
      <c r="E1691" s="58" t="s">
        <v>2692</v>
      </c>
      <c r="F1691" s="58"/>
      <c r="G1691" s="58"/>
      <c r="H1691" s="58"/>
      <c r="I1691" s="58"/>
      <c r="J1691" s="58"/>
      <c r="K1691" s="58"/>
      <c r="L1691" s="58"/>
      <c r="M1691" s="58"/>
      <c r="N1691" s="58"/>
      <c r="O1691" s="58"/>
      <c r="P1691" s="58"/>
      <c r="Q1691" s="58"/>
      <c r="R1691" s="58"/>
    </row>
    <row r="1692" spans="1:18" x14ac:dyDescent="0.25">
      <c r="A1692" s="58" t="s">
        <v>10</v>
      </c>
      <c r="B1692" s="58">
        <v>167601</v>
      </c>
      <c r="C1692" s="58" t="s">
        <v>2580</v>
      </c>
      <c r="D1692" s="58"/>
      <c r="E1692" s="58" t="s">
        <v>2692</v>
      </c>
      <c r="F1692" s="58"/>
      <c r="G1692" s="58"/>
      <c r="H1692" s="58"/>
      <c r="I1692" s="58"/>
      <c r="J1692" s="58"/>
      <c r="K1692" s="58"/>
      <c r="L1692" s="58"/>
      <c r="M1692" s="58"/>
      <c r="N1692" s="58"/>
      <c r="O1692" s="58"/>
      <c r="P1692" s="58"/>
      <c r="Q1692" s="58"/>
      <c r="R1692" s="58"/>
    </row>
    <row r="1693" spans="1:18" x14ac:dyDescent="0.25">
      <c r="A1693" s="58" t="s">
        <v>10</v>
      </c>
      <c r="B1693" s="58">
        <v>167602</v>
      </c>
      <c r="C1693" s="58" t="s">
        <v>2580</v>
      </c>
      <c r="D1693" s="58"/>
      <c r="E1693" s="58" t="s">
        <v>2692</v>
      </c>
      <c r="F1693" s="58"/>
      <c r="G1693" s="58"/>
      <c r="H1693" s="58"/>
      <c r="I1693" s="58"/>
      <c r="J1693" s="58"/>
      <c r="K1693" s="58"/>
      <c r="L1693" s="58"/>
      <c r="M1693" s="58"/>
      <c r="N1693" s="58"/>
      <c r="O1693" s="58"/>
      <c r="P1693" s="58"/>
      <c r="Q1693" s="58"/>
      <c r="R1693" s="58"/>
    </row>
    <row r="1694" spans="1:18" x14ac:dyDescent="0.25">
      <c r="A1694" s="58" t="s">
        <v>10</v>
      </c>
      <c r="B1694" s="58">
        <v>167603</v>
      </c>
      <c r="C1694" s="58" t="s">
        <v>2580</v>
      </c>
      <c r="D1694" s="58"/>
      <c r="E1694" s="58" t="s">
        <v>2692</v>
      </c>
      <c r="F1694" s="58"/>
      <c r="G1694" s="58"/>
      <c r="H1694" s="58"/>
      <c r="I1694" s="58"/>
      <c r="J1694" s="58"/>
      <c r="K1694" s="58"/>
      <c r="L1694" s="58"/>
      <c r="M1694" s="58"/>
      <c r="N1694" s="58"/>
      <c r="O1694" s="58"/>
      <c r="P1694" s="58"/>
      <c r="Q1694" s="58"/>
      <c r="R1694" s="58"/>
    </row>
    <row r="1695" spans="1:18" x14ac:dyDescent="0.25">
      <c r="A1695" s="58" t="s">
        <v>10</v>
      </c>
      <c r="B1695" s="58">
        <v>167604</v>
      </c>
      <c r="C1695" s="58" t="s">
        <v>2580</v>
      </c>
      <c r="D1695" s="58"/>
      <c r="E1695" s="58" t="s">
        <v>2692</v>
      </c>
      <c r="F1695" s="58"/>
      <c r="G1695" s="58"/>
      <c r="H1695" s="58"/>
      <c r="I1695" s="58"/>
      <c r="J1695" s="58"/>
      <c r="K1695" s="58"/>
      <c r="L1695" s="58"/>
      <c r="M1695" s="58"/>
      <c r="N1695" s="58"/>
      <c r="O1695" s="58"/>
      <c r="P1695" s="58"/>
      <c r="Q1695" s="58"/>
      <c r="R1695" s="58"/>
    </row>
    <row r="1696" spans="1:18" x14ac:dyDescent="0.25">
      <c r="A1696" s="58" t="s">
        <v>10</v>
      </c>
      <c r="B1696" s="58">
        <v>167605</v>
      </c>
      <c r="C1696" s="58" t="s">
        <v>2580</v>
      </c>
      <c r="D1696" s="58"/>
      <c r="E1696" s="58" t="s">
        <v>2692</v>
      </c>
      <c r="F1696" s="58"/>
      <c r="G1696" s="58"/>
      <c r="H1696" s="58"/>
      <c r="I1696" s="58"/>
      <c r="J1696" s="58"/>
      <c r="K1696" s="58"/>
      <c r="L1696" s="58"/>
      <c r="M1696" s="58"/>
      <c r="N1696" s="58"/>
      <c r="O1696" s="58"/>
      <c r="P1696" s="58"/>
      <c r="Q1696" s="58"/>
      <c r="R1696" s="58"/>
    </row>
    <row r="1697" spans="1:18" x14ac:dyDescent="0.25">
      <c r="A1697" s="58" t="s">
        <v>10</v>
      </c>
      <c r="B1697" s="58">
        <v>167606</v>
      </c>
      <c r="C1697" s="58" t="s">
        <v>2580</v>
      </c>
      <c r="D1697" s="58"/>
      <c r="E1697" s="58" t="s">
        <v>2692</v>
      </c>
      <c r="F1697" s="58"/>
      <c r="G1697" s="58"/>
      <c r="H1697" s="58"/>
      <c r="I1697" s="58"/>
      <c r="J1697" s="58"/>
      <c r="K1697" s="58"/>
      <c r="L1697" s="58"/>
      <c r="M1697" s="58"/>
      <c r="N1697" s="58"/>
      <c r="O1697" s="58"/>
      <c r="P1697" s="58"/>
      <c r="Q1697" s="58"/>
      <c r="R1697" s="58"/>
    </row>
    <row r="1698" spans="1:18" x14ac:dyDescent="0.25">
      <c r="A1698" s="58" t="s">
        <v>10</v>
      </c>
      <c r="B1698" s="58">
        <v>167607</v>
      </c>
      <c r="C1698" s="58" t="s">
        <v>2580</v>
      </c>
      <c r="D1698" s="58"/>
      <c r="E1698" s="58" t="s">
        <v>2692</v>
      </c>
      <c r="F1698" s="58"/>
      <c r="G1698" s="58"/>
      <c r="H1698" s="58"/>
      <c r="I1698" s="58"/>
      <c r="J1698" s="58"/>
      <c r="K1698" s="58"/>
      <c r="L1698" s="58"/>
      <c r="M1698" s="58"/>
      <c r="N1698" s="58"/>
      <c r="O1698" s="58"/>
      <c r="P1698" s="58"/>
      <c r="Q1698" s="58"/>
      <c r="R1698" s="58"/>
    </row>
    <row r="1699" spans="1:18" x14ac:dyDescent="0.25">
      <c r="A1699" s="58" t="s">
        <v>10</v>
      </c>
      <c r="B1699" s="58">
        <v>167608</v>
      </c>
      <c r="C1699" s="58" t="s">
        <v>2580</v>
      </c>
      <c r="D1699" s="58"/>
      <c r="E1699" s="58" t="s">
        <v>2692</v>
      </c>
      <c r="F1699" s="58"/>
      <c r="G1699" s="58"/>
      <c r="H1699" s="58"/>
      <c r="I1699" s="58"/>
      <c r="J1699" s="58"/>
      <c r="K1699" s="58"/>
      <c r="L1699" s="58"/>
      <c r="M1699" s="58"/>
      <c r="N1699" s="58"/>
      <c r="O1699" s="58"/>
      <c r="P1699" s="58"/>
      <c r="Q1699" s="58"/>
      <c r="R1699" s="58"/>
    </row>
    <row r="1700" spans="1:18" x14ac:dyDescent="0.25">
      <c r="A1700" s="58" t="s">
        <v>10</v>
      </c>
      <c r="B1700" s="58">
        <v>167609</v>
      </c>
      <c r="C1700" s="58" t="s">
        <v>2580</v>
      </c>
      <c r="D1700" s="58"/>
      <c r="E1700" s="58" t="s">
        <v>2692</v>
      </c>
      <c r="F1700" s="58"/>
      <c r="G1700" s="58"/>
      <c r="H1700" s="58"/>
      <c r="I1700" s="58"/>
      <c r="J1700" s="58"/>
      <c r="K1700" s="58"/>
      <c r="L1700" s="58"/>
      <c r="M1700" s="58"/>
      <c r="N1700" s="58"/>
      <c r="O1700" s="58"/>
      <c r="P1700" s="58"/>
      <c r="Q1700" s="58"/>
      <c r="R1700" s="58"/>
    </row>
    <row r="1701" spans="1:18" x14ac:dyDescent="0.25">
      <c r="A1701" s="58" t="s">
        <v>10</v>
      </c>
      <c r="B1701" s="58">
        <v>167610</v>
      </c>
      <c r="C1701" s="58" t="s">
        <v>2580</v>
      </c>
      <c r="D1701" s="58"/>
      <c r="E1701" s="58" t="s">
        <v>2692</v>
      </c>
      <c r="F1701" s="58"/>
      <c r="G1701" s="58"/>
      <c r="H1701" s="58"/>
      <c r="I1701" s="58"/>
      <c r="J1701" s="58"/>
      <c r="K1701" s="58"/>
      <c r="L1701" s="58"/>
      <c r="M1701" s="58"/>
      <c r="N1701" s="58"/>
      <c r="O1701" s="58"/>
      <c r="P1701" s="58"/>
      <c r="Q1701" s="58"/>
      <c r="R1701" s="58"/>
    </row>
    <row r="1702" spans="1:18" x14ac:dyDescent="0.25">
      <c r="A1702" s="58" t="s">
        <v>10</v>
      </c>
      <c r="B1702" s="58">
        <v>167611</v>
      </c>
      <c r="C1702" s="58" t="s">
        <v>2580</v>
      </c>
      <c r="D1702" s="58"/>
      <c r="E1702" s="58" t="s">
        <v>2692</v>
      </c>
      <c r="F1702" s="58"/>
      <c r="G1702" s="58"/>
      <c r="H1702" s="58"/>
      <c r="I1702" s="58"/>
      <c r="J1702" s="58"/>
      <c r="K1702" s="58"/>
      <c r="L1702" s="58"/>
      <c r="M1702" s="58"/>
      <c r="N1702" s="58"/>
      <c r="O1702" s="58"/>
      <c r="P1702" s="58"/>
      <c r="Q1702" s="58"/>
      <c r="R1702" s="58"/>
    </row>
    <row r="1703" spans="1:18" x14ac:dyDescent="0.25">
      <c r="A1703" s="58" t="s">
        <v>10</v>
      </c>
      <c r="B1703" s="58">
        <v>167612</v>
      </c>
      <c r="C1703" s="58" t="s">
        <v>2580</v>
      </c>
      <c r="D1703" s="58"/>
      <c r="E1703" s="58" t="s">
        <v>2692</v>
      </c>
      <c r="F1703" s="58"/>
      <c r="G1703" s="58"/>
      <c r="H1703" s="58"/>
      <c r="I1703" s="58"/>
      <c r="J1703" s="58"/>
      <c r="K1703" s="58"/>
      <c r="L1703" s="58"/>
      <c r="M1703" s="58"/>
      <c r="N1703" s="58"/>
      <c r="O1703" s="58"/>
      <c r="P1703" s="58"/>
      <c r="Q1703" s="58"/>
      <c r="R1703" s="58"/>
    </row>
    <row r="1704" spans="1:18" x14ac:dyDescent="0.25">
      <c r="A1704" s="58" t="s">
        <v>10</v>
      </c>
      <c r="B1704" s="58">
        <v>167613</v>
      </c>
      <c r="C1704" s="58" t="s">
        <v>2580</v>
      </c>
      <c r="D1704" s="58"/>
      <c r="E1704" s="58" t="s">
        <v>2692</v>
      </c>
      <c r="F1704" s="58"/>
      <c r="G1704" s="58"/>
      <c r="H1704" s="58"/>
      <c r="I1704" s="58"/>
      <c r="J1704" s="58"/>
      <c r="K1704" s="58"/>
      <c r="L1704" s="58"/>
      <c r="M1704" s="58"/>
      <c r="N1704" s="58"/>
      <c r="O1704" s="58"/>
      <c r="P1704" s="58"/>
      <c r="Q1704" s="58"/>
      <c r="R1704" s="58"/>
    </row>
    <row r="1705" spans="1:18" x14ac:dyDescent="0.25">
      <c r="A1705" s="58" t="s">
        <v>10</v>
      </c>
      <c r="B1705" s="58">
        <v>167614</v>
      </c>
      <c r="C1705" s="58" t="s">
        <v>2580</v>
      </c>
      <c r="D1705" s="58"/>
      <c r="E1705" s="58" t="s">
        <v>2692</v>
      </c>
      <c r="F1705" s="58"/>
      <c r="G1705" s="58"/>
      <c r="H1705" s="58"/>
      <c r="I1705" s="58"/>
      <c r="J1705" s="58"/>
      <c r="K1705" s="58"/>
      <c r="L1705" s="58"/>
      <c r="M1705" s="58"/>
      <c r="N1705" s="58"/>
      <c r="O1705" s="58"/>
      <c r="P1705" s="58"/>
      <c r="Q1705" s="58"/>
      <c r="R1705" s="58"/>
    </row>
    <row r="1706" spans="1:18" x14ac:dyDescent="0.25">
      <c r="A1706" s="58" t="s">
        <v>10</v>
      </c>
      <c r="B1706" s="58">
        <v>167615</v>
      </c>
      <c r="C1706" s="58" t="s">
        <v>2580</v>
      </c>
      <c r="D1706" s="58"/>
      <c r="E1706" s="58" t="s">
        <v>2692</v>
      </c>
      <c r="F1706" s="58"/>
      <c r="G1706" s="58"/>
      <c r="H1706" s="58"/>
      <c r="I1706" s="58"/>
      <c r="J1706" s="58"/>
      <c r="K1706" s="58"/>
      <c r="L1706" s="58"/>
      <c r="M1706" s="58"/>
      <c r="N1706" s="58"/>
      <c r="O1706" s="58"/>
      <c r="P1706" s="58"/>
      <c r="Q1706" s="58"/>
      <c r="R1706" s="58"/>
    </row>
    <row r="1707" spans="1:18" x14ac:dyDescent="0.25">
      <c r="A1707" s="58" t="s">
        <v>10</v>
      </c>
      <c r="B1707" s="58">
        <v>167616</v>
      </c>
      <c r="C1707" s="58" t="s">
        <v>2580</v>
      </c>
      <c r="D1707" s="58"/>
      <c r="E1707" s="58" t="s">
        <v>2692</v>
      </c>
      <c r="F1707" s="58"/>
      <c r="G1707" s="58"/>
      <c r="H1707" s="58"/>
      <c r="I1707" s="58"/>
      <c r="J1707" s="58"/>
      <c r="K1707" s="58"/>
      <c r="L1707" s="58"/>
      <c r="M1707" s="58"/>
      <c r="N1707" s="58"/>
      <c r="O1707" s="58"/>
      <c r="P1707" s="58"/>
      <c r="Q1707" s="58"/>
      <c r="R1707" s="58"/>
    </row>
    <row r="1708" spans="1:18" x14ac:dyDescent="0.25">
      <c r="A1708" s="58" t="s">
        <v>10</v>
      </c>
      <c r="B1708" s="58">
        <v>248543</v>
      </c>
      <c r="C1708" s="58" t="s">
        <v>2580</v>
      </c>
      <c r="D1708" s="58"/>
      <c r="E1708" s="58" t="s">
        <v>2692</v>
      </c>
      <c r="F1708" s="58"/>
      <c r="G1708" s="58"/>
      <c r="H1708" s="58"/>
      <c r="I1708" s="58"/>
      <c r="J1708" s="58"/>
      <c r="K1708" s="58"/>
      <c r="L1708" s="58"/>
      <c r="M1708" s="58"/>
      <c r="N1708" s="58"/>
      <c r="O1708" s="58"/>
      <c r="P1708" s="58"/>
      <c r="Q1708" s="58"/>
      <c r="R1708" s="58"/>
    </row>
    <row r="1709" spans="1:18" x14ac:dyDescent="0.25">
      <c r="A1709" s="58" t="s">
        <v>10</v>
      </c>
      <c r="B1709" s="58">
        <v>167617</v>
      </c>
      <c r="C1709" s="58" t="s">
        <v>2580</v>
      </c>
      <c r="D1709" s="58"/>
      <c r="E1709" s="58" t="s">
        <v>2692</v>
      </c>
      <c r="F1709" s="58"/>
      <c r="G1709" s="58"/>
      <c r="H1709" s="58"/>
      <c r="I1709" s="58"/>
      <c r="J1709" s="58"/>
      <c r="K1709" s="58"/>
      <c r="L1709" s="58"/>
      <c r="M1709" s="58"/>
      <c r="N1709" s="58"/>
      <c r="O1709" s="58"/>
      <c r="P1709" s="58"/>
      <c r="Q1709" s="58"/>
      <c r="R1709" s="58"/>
    </row>
    <row r="1710" spans="1:18" x14ac:dyDescent="0.25">
      <c r="A1710" s="58" t="s">
        <v>10</v>
      </c>
      <c r="B1710" s="58">
        <v>167618</v>
      </c>
      <c r="C1710" s="58" t="s">
        <v>2580</v>
      </c>
      <c r="D1710" s="58"/>
      <c r="E1710" s="58" t="s">
        <v>2692</v>
      </c>
      <c r="F1710" s="58"/>
      <c r="G1710" s="58"/>
      <c r="H1710" s="58"/>
      <c r="I1710" s="58"/>
      <c r="J1710" s="58"/>
      <c r="K1710" s="58"/>
      <c r="L1710" s="58"/>
      <c r="M1710" s="58"/>
      <c r="N1710" s="58"/>
      <c r="O1710" s="58"/>
      <c r="P1710" s="58"/>
      <c r="Q1710" s="58"/>
      <c r="R1710" s="58"/>
    </row>
    <row r="1711" spans="1:18" x14ac:dyDescent="0.25">
      <c r="A1711" s="58" t="s">
        <v>10</v>
      </c>
      <c r="B1711" s="58">
        <v>167619</v>
      </c>
      <c r="C1711" s="58" t="s">
        <v>2580</v>
      </c>
      <c r="D1711" s="58"/>
      <c r="E1711" s="58" t="s">
        <v>2692</v>
      </c>
      <c r="F1711" s="58"/>
      <c r="G1711" s="58"/>
      <c r="H1711" s="58"/>
      <c r="I1711" s="58"/>
      <c r="J1711" s="58"/>
      <c r="K1711" s="58"/>
      <c r="L1711" s="58"/>
      <c r="M1711" s="58"/>
      <c r="N1711" s="58"/>
      <c r="O1711" s="58"/>
      <c r="P1711" s="58"/>
      <c r="Q1711" s="58"/>
      <c r="R1711" s="58"/>
    </row>
    <row r="1712" spans="1:18" x14ac:dyDescent="0.25">
      <c r="A1712" s="58" t="s">
        <v>10</v>
      </c>
      <c r="B1712" s="58">
        <v>167620</v>
      </c>
      <c r="C1712" s="58" t="s">
        <v>2580</v>
      </c>
      <c r="D1712" s="58"/>
      <c r="E1712" s="58" t="s">
        <v>2692</v>
      </c>
      <c r="F1712" s="58"/>
      <c r="G1712" s="58"/>
      <c r="H1712" s="58"/>
      <c r="I1712" s="58"/>
      <c r="J1712" s="58"/>
      <c r="K1712" s="58"/>
      <c r="L1712" s="58"/>
      <c r="M1712" s="58"/>
      <c r="N1712" s="58"/>
      <c r="O1712" s="58"/>
      <c r="P1712" s="58"/>
      <c r="Q1712" s="58"/>
      <c r="R1712" s="58"/>
    </row>
    <row r="1713" spans="1:18" x14ac:dyDescent="0.25">
      <c r="A1713" s="58" t="s">
        <v>10</v>
      </c>
      <c r="B1713" s="58">
        <v>167621</v>
      </c>
      <c r="C1713" s="58" t="s">
        <v>2580</v>
      </c>
      <c r="D1713" s="58"/>
      <c r="E1713" s="58" t="s">
        <v>2692</v>
      </c>
      <c r="F1713" s="58"/>
      <c r="G1713" s="58"/>
      <c r="H1713" s="58"/>
      <c r="I1713" s="58"/>
      <c r="J1713" s="58"/>
      <c r="K1713" s="58"/>
      <c r="L1713" s="58"/>
      <c r="M1713" s="58"/>
      <c r="N1713" s="58"/>
      <c r="O1713" s="58"/>
      <c r="P1713" s="58"/>
      <c r="Q1713" s="58"/>
      <c r="R1713" s="58"/>
    </row>
    <row r="1714" spans="1:18" x14ac:dyDescent="0.25">
      <c r="A1714" s="58" t="s">
        <v>10</v>
      </c>
      <c r="B1714" s="58">
        <v>167622</v>
      </c>
      <c r="C1714" s="58" t="s">
        <v>2580</v>
      </c>
      <c r="D1714" s="58"/>
      <c r="E1714" s="58" t="s">
        <v>2692</v>
      </c>
      <c r="F1714" s="58"/>
      <c r="G1714" s="58"/>
      <c r="H1714" s="58"/>
      <c r="I1714" s="58"/>
      <c r="J1714" s="58"/>
      <c r="K1714" s="58"/>
      <c r="L1714" s="58"/>
      <c r="M1714" s="58"/>
      <c r="N1714" s="58"/>
      <c r="O1714" s="58"/>
      <c r="P1714" s="58"/>
      <c r="Q1714" s="58"/>
      <c r="R1714" s="58"/>
    </row>
    <row r="1715" spans="1:18" x14ac:dyDescent="0.25">
      <c r="A1715" s="58" t="s">
        <v>10</v>
      </c>
      <c r="B1715" s="58">
        <v>167623</v>
      </c>
      <c r="C1715" s="58" t="s">
        <v>2580</v>
      </c>
      <c r="D1715" s="58"/>
      <c r="E1715" s="58" t="s">
        <v>2692</v>
      </c>
      <c r="F1715" s="58"/>
      <c r="G1715" s="58"/>
      <c r="H1715" s="58"/>
      <c r="I1715" s="58"/>
      <c r="J1715" s="58"/>
      <c r="K1715" s="58"/>
      <c r="L1715" s="58"/>
      <c r="M1715" s="58"/>
      <c r="N1715" s="58"/>
      <c r="O1715" s="58"/>
      <c r="P1715" s="58"/>
      <c r="Q1715" s="58"/>
      <c r="R1715" s="58"/>
    </row>
    <row r="1716" spans="1:18" x14ac:dyDescent="0.25">
      <c r="A1716" s="58" t="s">
        <v>10</v>
      </c>
      <c r="B1716" s="58">
        <v>167624</v>
      </c>
      <c r="C1716" s="58" t="s">
        <v>2580</v>
      </c>
      <c r="D1716" s="58"/>
      <c r="E1716" s="58" t="s">
        <v>2692</v>
      </c>
      <c r="F1716" s="58"/>
      <c r="G1716" s="58"/>
      <c r="H1716" s="58"/>
      <c r="I1716" s="58"/>
      <c r="J1716" s="58"/>
      <c r="K1716" s="58"/>
      <c r="L1716" s="58"/>
      <c r="M1716" s="58"/>
      <c r="N1716" s="58"/>
      <c r="O1716" s="58"/>
      <c r="P1716" s="58"/>
      <c r="Q1716" s="58"/>
      <c r="R1716" s="58"/>
    </row>
    <row r="1717" spans="1:18" x14ac:dyDescent="0.25">
      <c r="A1717" s="58" t="s">
        <v>10</v>
      </c>
      <c r="B1717" s="58">
        <v>167625</v>
      </c>
      <c r="C1717" s="58" t="s">
        <v>2580</v>
      </c>
      <c r="D1717" s="58"/>
      <c r="E1717" s="58" t="s">
        <v>2692</v>
      </c>
      <c r="F1717" s="58"/>
      <c r="G1717" s="58"/>
      <c r="H1717" s="58"/>
      <c r="I1717" s="58"/>
      <c r="J1717" s="58"/>
      <c r="K1717" s="58"/>
      <c r="L1717" s="58"/>
      <c r="M1717" s="58"/>
      <c r="N1717" s="58"/>
      <c r="O1717" s="58"/>
      <c r="P1717" s="58"/>
      <c r="Q1717" s="58"/>
      <c r="R1717" s="58"/>
    </row>
    <row r="1718" spans="1:18" x14ac:dyDescent="0.25">
      <c r="A1718" s="58" t="s">
        <v>10</v>
      </c>
      <c r="B1718" s="58">
        <v>167626</v>
      </c>
      <c r="C1718" s="58" t="s">
        <v>2580</v>
      </c>
      <c r="D1718" s="58"/>
      <c r="E1718" s="58" t="s">
        <v>2692</v>
      </c>
      <c r="F1718" s="58"/>
      <c r="G1718" s="58"/>
      <c r="H1718" s="58"/>
      <c r="I1718" s="58"/>
      <c r="J1718" s="58"/>
      <c r="K1718" s="58"/>
      <c r="L1718" s="58"/>
      <c r="M1718" s="58"/>
      <c r="N1718" s="58"/>
      <c r="O1718" s="58"/>
      <c r="P1718" s="58"/>
      <c r="Q1718" s="58"/>
      <c r="R1718" s="58"/>
    </row>
    <row r="1719" spans="1:18" x14ac:dyDescent="0.25">
      <c r="A1719" s="58" t="s">
        <v>10</v>
      </c>
      <c r="B1719" s="58">
        <v>167627</v>
      </c>
      <c r="C1719" s="58" t="s">
        <v>2580</v>
      </c>
      <c r="D1719" s="58"/>
      <c r="E1719" s="58" t="s">
        <v>2692</v>
      </c>
      <c r="F1719" s="58"/>
      <c r="G1719" s="58"/>
      <c r="H1719" s="58"/>
      <c r="I1719" s="58"/>
      <c r="J1719" s="58"/>
      <c r="K1719" s="58"/>
      <c r="L1719" s="58"/>
      <c r="M1719" s="58"/>
      <c r="N1719" s="58"/>
      <c r="O1719" s="58"/>
      <c r="P1719" s="58"/>
      <c r="Q1719" s="58"/>
      <c r="R1719" s="58"/>
    </row>
    <row r="1720" spans="1:18" x14ac:dyDescent="0.25">
      <c r="A1720" s="58" t="s">
        <v>10</v>
      </c>
      <c r="B1720" s="58">
        <v>167628</v>
      </c>
      <c r="C1720" s="58" t="s">
        <v>2580</v>
      </c>
      <c r="D1720" s="58"/>
      <c r="E1720" s="58" t="s">
        <v>2692</v>
      </c>
      <c r="F1720" s="58"/>
      <c r="G1720" s="58"/>
      <c r="H1720" s="58"/>
      <c r="I1720" s="58"/>
      <c r="J1720" s="58"/>
      <c r="K1720" s="58"/>
      <c r="L1720" s="58"/>
      <c r="M1720" s="58"/>
      <c r="N1720" s="58"/>
      <c r="O1720" s="58"/>
      <c r="P1720" s="58"/>
      <c r="Q1720" s="58"/>
      <c r="R1720" s="58"/>
    </row>
    <row r="1721" spans="1:18" x14ac:dyDescent="0.25">
      <c r="A1721" s="58" t="s">
        <v>10</v>
      </c>
      <c r="B1721" s="58">
        <v>167629</v>
      </c>
      <c r="C1721" s="58" t="s">
        <v>2580</v>
      </c>
      <c r="D1721" s="58"/>
      <c r="E1721" s="58" t="s">
        <v>2692</v>
      </c>
      <c r="F1721" s="58"/>
      <c r="G1721" s="58"/>
      <c r="H1721" s="58"/>
      <c r="I1721" s="58"/>
      <c r="J1721" s="58"/>
      <c r="K1721" s="58"/>
      <c r="L1721" s="58"/>
      <c r="M1721" s="58"/>
      <c r="N1721" s="58"/>
      <c r="O1721" s="58"/>
      <c r="P1721" s="58"/>
      <c r="Q1721" s="58"/>
      <c r="R1721" s="58"/>
    </row>
    <row r="1722" spans="1:18" x14ac:dyDescent="0.25">
      <c r="A1722" s="58" t="s">
        <v>10</v>
      </c>
      <c r="B1722" s="58">
        <v>167630</v>
      </c>
      <c r="C1722" s="58" t="s">
        <v>2580</v>
      </c>
      <c r="D1722" s="58"/>
      <c r="E1722" s="58" t="s">
        <v>2692</v>
      </c>
      <c r="F1722" s="58"/>
      <c r="G1722" s="58"/>
      <c r="H1722" s="58"/>
      <c r="I1722" s="58"/>
      <c r="J1722" s="58"/>
      <c r="K1722" s="58"/>
      <c r="L1722" s="58"/>
      <c r="M1722" s="58"/>
      <c r="N1722" s="58"/>
      <c r="O1722" s="58"/>
      <c r="P1722" s="58"/>
      <c r="Q1722" s="58"/>
      <c r="R1722" s="58"/>
    </row>
    <row r="1723" spans="1:18" x14ac:dyDescent="0.25">
      <c r="A1723" s="58" t="s">
        <v>10</v>
      </c>
      <c r="B1723" s="58">
        <v>167631</v>
      </c>
      <c r="C1723" s="58" t="s">
        <v>2580</v>
      </c>
      <c r="D1723" s="58"/>
      <c r="E1723" s="58" t="s">
        <v>2692</v>
      </c>
      <c r="F1723" s="58"/>
      <c r="G1723" s="58"/>
      <c r="H1723" s="58"/>
      <c r="I1723" s="58"/>
      <c r="J1723" s="58"/>
      <c r="K1723" s="58"/>
      <c r="L1723" s="58"/>
      <c r="M1723" s="58"/>
      <c r="N1723" s="58"/>
      <c r="O1723" s="58"/>
      <c r="P1723" s="58"/>
      <c r="Q1723" s="58"/>
      <c r="R1723" s="58"/>
    </row>
    <row r="1724" spans="1:18" x14ac:dyDescent="0.25">
      <c r="A1724" s="58" t="s">
        <v>10</v>
      </c>
      <c r="B1724" s="58">
        <v>167632</v>
      </c>
      <c r="C1724" s="58" t="s">
        <v>2580</v>
      </c>
      <c r="D1724" s="58"/>
      <c r="E1724" s="58" t="s">
        <v>2692</v>
      </c>
      <c r="F1724" s="58"/>
      <c r="G1724" s="58"/>
      <c r="H1724" s="58"/>
      <c r="I1724" s="58"/>
      <c r="J1724" s="58"/>
      <c r="K1724" s="58"/>
      <c r="L1724" s="58"/>
      <c r="M1724" s="58"/>
      <c r="N1724" s="58"/>
      <c r="O1724" s="58"/>
      <c r="P1724" s="58"/>
      <c r="Q1724" s="58"/>
      <c r="R1724" s="58"/>
    </row>
    <row r="1725" spans="1:18" x14ac:dyDescent="0.25">
      <c r="A1725" s="58" t="s">
        <v>10</v>
      </c>
      <c r="B1725" s="58">
        <v>167634</v>
      </c>
      <c r="C1725" s="58">
        <v>1258</v>
      </c>
      <c r="D1725" s="58" t="s">
        <v>2636</v>
      </c>
      <c r="E1725" s="58">
        <v>669</v>
      </c>
      <c r="F1725" s="58"/>
      <c r="G1725" s="58"/>
      <c r="H1725" s="58"/>
      <c r="I1725" s="58"/>
      <c r="J1725" s="58"/>
      <c r="K1725" s="58"/>
      <c r="L1725" s="58"/>
      <c r="M1725" s="58"/>
      <c r="N1725" s="58"/>
      <c r="O1725" s="58"/>
      <c r="P1725" s="58"/>
      <c r="Q1725" s="58"/>
      <c r="R1725" s="58"/>
    </row>
    <row r="1726" spans="1:18" x14ac:dyDescent="0.25">
      <c r="A1726" s="58" t="s">
        <v>10</v>
      </c>
      <c r="B1726" s="58">
        <v>167635</v>
      </c>
      <c r="C1726" s="58">
        <v>1258</v>
      </c>
      <c r="D1726" s="58" t="s">
        <v>2636</v>
      </c>
      <c r="E1726" s="58">
        <v>669</v>
      </c>
      <c r="F1726" s="58"/>
      <c r="G1726" s="58"/>
      <c r="H1726" s="58"/>
      <c r="I1726" s="58"/>
      <c r="J1726" s="58"/>
      <c r="K1726" s="58"/>
      <c r="L1726" s="58"/>
      <c r="M1726" s="58"/>
      <c r="N1726" s="58"/>
      <c r="O1726" s="58"/>
      <c r="P1726" s="58"/>
      <c r="Q1726" s="58"/>
      <c r="R1726" s="58"/>
    </row>
    <row r="1727" spans="1:18" x14ac:dyDescent="0.25">
      <c r="A1727" s="58" t="s">
        <v>10</v>
      </c>
      <c r="B1727" s="58">
        <v>248544</v>
      </c>
      <c r="C1727" s="58">
        <v>1258</v>
      </c>
      <c r="D1727" s="58" t="s">
        <v>2636</v>
      </c>
      <c r="E1727" s="58">
        <v>669</v>
      </c>
      <c r="F1727" s="58"/>
      <c r="G1727" s="58"/>
      <c r="H1727" s="58"/>
      <c r="I1727" s="58"/>
      <c r="J1727" s="58"/>
      <c r="K1727" s="58"/>
      <c r="L1727" s="58"/>
      <c r="M1727" s="58"/>
      <c r="N1727" s="58"/>
      <c r="O1727" s="58"/>
      <c r="P1727" s="58"/>
      <c r="Q1727" s="58"/>
      <c r="R1727" s="58"/>
    </row>
    <row r="1728" spans="1:18" x14ac:dyDescent="0.25">
      <c r="A1728" s="58" t="s">
        <v>10</v>
      </c>
      <c r="B1728" s="58">
        <v>167636</v>
      </c>
      <c r="C1728" s="58">
        <v>1258</v>
      </c>
      <c r="D1728" s="58" t="s">
        <v>2636</v>
      </c>
      <c r="E1728" s="58">
        <v>669</v>
      </c>
      <c r="F1728" s="58"/>
      <c r="G1728" s="58"/>
      <c r="H1728" s="58"/>
      <c r="I1728" s="58"/>
      <c r="J1728" s="58"/>
      <c r="K1728" s="58"/>
      <c r="L1728" s="58"/>
      <c r="M1728" s="58"/>
      <c r="N1728" s="58"/>
      <c r="O1728" s="58"/>
      <c r="P1728" s="58"/>
      <c r="Q1728" s="58"/>
      <c r="R1728" s="58"/>
    </row>
    <row r="1729" spans="1:18" x14ac:dyDescent="0.25">
      <c r="A1729" s="58" t="s">
        <v>10</v>
      </c>
      <c r="B1729" s="58">
        <v>167637</v>
      </c>
      <c r="C1729" s="58">
        <v>1258</v>
      </c>
      <c r="D1729" s="58" t="s">
        <v>2636</v>
      </c>
      <c r="E1729" s="58">
        <v>669</v>
      </c>
      <c r="F1729" s="58"/>
      <c r="G1729" s="58"/>
      <c r="H1729" s="58"/>
      <c r="I1729" s="58"/>
      <c r="J1729" s="58"/>
      <c r="K1729" s="58"/>
      <c r="L1729" s="58"/>
      <c r="M1729" s="58"/>
      <c r="N1729" s="58"/>
      <c r="O1729" s="58"/>
      <c r="P1729" s="58"/>
      <c r="Q1729" s="58"/>
      <c r="R1729" s="58"/>
    </row>
    <row r="1730" spans="1:18" x14ac:dyDescent="0.25">
      <c r="A1730" s="58" t="s">
        <v>10</v>
      </c>
      <c r="B1730" s="58">
        <v>167638</v>
      </c>
      <c r="C1730" s="58">
        <v>1258</v>
      </c>
      <c r="D1730" s="58" t="s">
        <v>2636</v>
      </c>
      <c r="E1730" s="58">
        <v>669</v>
      </c>
      <c r="F1730" s="58"/>
      <c r="G1730" s="58"/>
      <c r="H1730" s="58"/>
      <c r="I1730" s="58"/>
      <c r="J1730" s="58"/>
      <c r="K1730" s="58"/>
      <c r="L1730" s="58"/>
      <c r="M1730" s="58"/>
      <c r="N1730" s="58"/>
      <c r="O1730" s="58"/>
      <c r="P1730" s="58"/>
      <c r="Q1730" s="58"/>
      <c r="R1730" s="58"/>
    </row>
    <row r="1731" spans="1:18" x14ac:dyDescent="0.25">
      <c r="A1731" s="58" t="s">
        <v>10</v>
      </c>
      <c r="B1731" s="58">
        <v>167639</v>
      </c>
      <c r="C1731" s="58">
        <v>1258</v>
      </c>
      <c r="D1731" s="58" t="s">
        <v>2636</v>
      </c>
      <c r="E1731" s="58">
        <v>669</v>
      </c>
      <c r="F1731" s="58"/>
      <c r="G1731" s="58"/>
      <c r="H1731" s="58"/>
      <c r="I1731" s="58"/>
      <c r="J1731" s="58"/>
      <c r="K1731" s="58"/>
      <c r="L1731" s="58"/>
      <c r="M1731" s="58"/>
      <c r="N1731" s="58"/>
      <c r="O1731" s="58"/>
      <c r="P1731" s="58"/>
      <c r="Q1731" s="58"/>
      <c r="R1731" s="58"/>
    </row>
    <row r="1732" spans="1:18" x14ac:dyDescent="0.25">
      <c r="A1732" s="58" t="s">
        <v>10</v>
      </c>
      <c r="B1732" s="58">
        <v>167640</v>
      </c>
      <c r="C1732" s="58">
        <v>1258</v>
      </c>
      <c r="D1732" s="58" t="s">
        <v>2636</v>
      </c>
      <c r="E1732" s="58">
        <v>669</v>
      </c>
      <c r="F1732" s="58"/>
      <c r="G1732" s="58"/>
      <c r="H1732" s="58"/>
      <c r="I1732" s="58"/>
      <c r="J1732" s="58"/>
      <c r="K1732" s="58"/>
      <c r="L1732" s="58"/>
      <c r="M1732" s="58"/>
      <c r="N1732" s="58"/>
      <c r="O1732" s="58"/>
      <c r="P1732" s="58"/>
      <c r="Q1732" s="58"/>
      <c r="R1732" s="58"/>
    </row>
    <row r="1733" spans="1:18" x14ac:dyDescent="0.25">
      <c r="A1733" s="58" t="s">
        <v>10</v>
      </c>
      <c r="B1733" s="58">
        <v>167641</v>
      </c>
      <c r="C1733" s="58">
        <v>1258</v>
      </c>
      <c r="D1733" s="58" t="s">
        <v>2636</v>
      </c>
      <c r="E1733" s="58">
        <v>669</v>
      </c>
      <c r="F1733" s="58"/>
      <c r="G1733" s="58"/>
      <c r="H1733" s="58"/>
      <c r="I1733" s="58"/>
      <c r="J1733" s="58"/>
      <c r="K1733" s="58"/>
      <c r="L1733" s="58"/>
      <c r="M1733" s="58"/>
      <c r="N1733" s="58"/>
      <c r="O1733" s="58"/>
      <c r="P1733" s="58"/>
      <c r="Q1733" s="58"/>
      <c r="R1733" s="58"/>
    </row>
    <row r="1734" spans="1:18" x14ac:dyDescent="0.25">
      <c r="A1734" s="58" t="s">
        <v>10</v>
      </c>
      <c r="B1734" s="58">
        <v>167642</v>
      </c>
      <c r="C1734" s="58">
        <v>1258</v>
      </c>
      <c r="D1734" s="58" t="s">
        <v>2636</v>
      </c>
      <c r="E1734" s="58">
        <v>669</v>
      </c>
      <c r="F1734" s="58"/>
      <c r="G1734" s="58"/>
      <c r="H1734" s="58"/>
      <c r="I1734" s="58"/>
      <c r="J1734" s="58"/>
      <c r="K1734" s="58"/>
      <c r="L1734" s="58"/>
      <c r="M1734" s="58"/>
      <c r="N1734" s="58"/>
      <c r="O1734" s="58"/>
      <c r="P1734" s="58"/>
      <c r="Q1734" s="58"/>
      <c r="R1734" s="58"/>
    </row>
    <row r="1735" spans="1:18" x14ac:dyDescent="0.25">
      <c r="A1735" s="58" t="s">
        <v>10</v>
      </c>
      <c r="B1735" s="58">
        <v>167643</v>
      </c>
      <c r="C1735" s="58">
        <v>1258</v>
      </c>
      <c r="D1735" s="58" t="s">
        <v>2636</v>
      </c>
      <c r="E1735" s="58">
        <v>669</v>
      </c>
      <c r="F1735" s="58"/>
      <c r="G1735" s="58"/>
      <c r="H1735" s="58"/>
      <c r="I1735" s="58"/>
      <c r="J1735" s="58"/>
      <c r="K1735" s="58"/>
      <c r="L1735" s="58"/>
      <c r="M1735" s="58"/>
      <c r="N1735" s="58"/>
      <c r="O1735" s="58"/>
      <c r="P1735" s="58"/>
      <c r="Q1735" s="58"/>
      <c r="R1735" s="58"/>
    </row>
    <row r="1736" spans="1:18" x14ac:dyDescent="0.25">
      <c r="A1736" s="58" t="s">
        <v>10</v>
      </c>
      <c r="B1736" s="58">
        <v>167644</v>
      </c>
      <c r="C1736" s="58">
        <v>1258</v>
      </c>
      <c r="D1736" s="58" t="s">
        <v>2636</v>
      </c>
      <c r="E1736" s="58">
        <v>669</v>
      </c>
      <c r="F1736" s="58"/>
      <c r="G1736" s="58"/>
      <c r="H1736" s="58"/>
      <c r="I1736" s="58"/>
      <c r="J1736" s="58"/>
      <c r="K1736" s="58"/>
      <c r="L1736" s="58"/>
      <c r="M1736" s="58"/>
      <c r="N1736" s="58"/>
      <c r="O1736" s="58"/>
      <c r="P1736" s="58"/>
      <c r="Q1736" s="58"/>
      <c r="R1736" s="58"/>
    </row>
    <row r="1737" spans="1:18" x14ac:dyDescent="0.25">
      <c r="A1737" s="58" t="s">
        <v>10</v>
      </c>
      <c r="B1737" s="58">
        <v>167645</v>
      </c>
      <c r="C1737" s="58">
        <v>1258</v>
      </c>
      <c r="D1737" s="58" t="s">
        <v>2636</v>
      </c>
      <c r="E1737" s="58">
        <v>669</v>
      </c>
      <c r="F1737" s="58"/>
      <c r="G1737" s="58"/>
      <c r="H1737" s="58"/>
      <c r="I1737" s="58"/>
      <c r="J1737" s="58"/>
      <c r="K1737" s="58"/>
      <c r="L1737" s="58"/>
      <c r="M1737" s="58"/>
      <c r="N1737" s="58"/>
      <c r="O1737" s="58"/>
      <c r="P1737" s="58"/>
      <c r="Q1737" s="58"/>
      <c r="R1737" s="58"/>
    </row>
    <row r="1738" spans="1:18" x14ac:dyDescent="0.25">
      <c r="A1738" s="58" t="s">
        <v>10</v>
      </c>
      <c r="B1738" s="58">
        <v>167646</v>
      </c>
      <c r="C1738" s="58">
        <v>1258</v>
      </c>
      <c r="D1738" s="58" t="s">
        <v>2636</v>
      </c>
      <c r="E1738" s="58">
        <v>669</v>
      </c>
      <c r="F1738" s="58"/>
      <c r="G1738" s="58"/>
      <c r="H1738" s="58"/>
      <c r="I1738" s="58"/>
      <c r="J1738" s="58"/>
      <c r="K1738" s="58"/>
      <c r="L1738" s="58"/>
      <c r="M1738" s="58"/>
      <c r="N1738" s="58"/>
      <c r="O1738" s="58"/>
      <c r="P1738" s="58"/>
      <c r="Q1738" s="58"/>
      <c r="R1738" s="58"/>
    </row>
    <row r="1739" spans="1:18" x14ac:dyDescent="0.25">
      <c r="A1739" s="58" t="s">
        <v>10</v>
      </c>
      <c r="B1739" s="58">
        <v>167647</v>
      </c>
      <c r="C1739" s="58">
        <v>1258</v>
      </c>
      <c r="D1739" s="58" t="s">
        <v>2636</v>
      </c>
      <c r="E1739" s="58">
        <v>669</v>
      </c>
      <c r="F1739" s="58"/>
      <c r="G1739" s="58"/>
      <c r="H1739" s="58"/>
      <c r="I1739" s="58"/>
      <c r="J1739" s="58"/>
      <c r="K1739" s="58"/>
      <c r="L1739" s="58"/>
      <c r="M1739" s="58"/>
      <c r="N1739" s="58"/>
      <c r="O1739" s="58"/>
      <c r="P1739" s="58"/>
      <c r="Q1739" s="58"/>
      <c r="R1739" s="58"/>
    </row>
    <row r="1740" spans="1:18" x14ac:dyDescent="0.25">
      <c r="A1740" s="58" t="s">
        <v>10</v>
      </c>
      <c r="B1740" s="58">
        <v>167713</v>
      </c>
      <c r="C1740" s="58" t="s">
        <v>2580</v>
      </c>
      <c r="D1740" s="58"/>
      <c r="E1740" s="58" t="s">
        <v>2692</v>
      </c>
      <c r="F1740" s="58"/>
      <c r="G1740" s="58"/>
      <c r="H1740" s="58"/>
      <c r="I1740" s="58"/>
      <c r="J1740" s="58"/>
      <c r="K1740" s="58"/>
      <c r="L1740" s="58"/>
      <c r="M1740" s="58"/>
      <c r="N1740" s="58"/>
      <c r="O1740" s="58"/>
      <c r="P1740" s="58"/>
      <c r="Q1740" s="58"/>
      <c r="R1740" s="58"/>
    </row>
    <row r="1741" spans="1:18" x14ac:dyDescent="0.25">
      <c r="A1741" s="58" t="s">
        <v>10</v>
      </c>
      <c r="B1741" s="58">
        <v>167714</v>
      </c>
      <c r="C1741" s="58" t="s">
        <v>2580</v>
      </c>
      <c r="D1741" s="58"/>
      <c r="E1741" s="58" t="s">
        <v>2692</v>
      </c>
      <c r="F1741" s="58"/>
      <c r="G1741" s="58"/>
      <c r="H1741" s="58"/>
      <c r="I1741" s="58"/>
      <c r="J1741" s="58"/>
      <c r="K1741" s="58"/>
      <c r="L1741" s="58"/>
      <c r="M1741" s="58"/>
      <c r="N1741" s="58"/>
      <c r="O1741" s="58"/>
      <c r="P1741" s="58"/>
      <c r="Q1741" s="58"/>
      <c r="R1741" s="58"/>
    </row>
    <row r="1742" spans="1:18" x14ac:dyDescent="0.25">
      <c r="A1742" s="58" t="s">
        <v>10</v>
      </c>
      <c r="B1742" s="58">
        <v>167715</v>
      </c>
      <c r="C1742" s="58" t="s">
        <v>2580</v>
      </c>
      <c r="D1742" s="58"/>
      <c r="E1742" s="58" t="s">
        <v>2692</v>
      </c>
      <c r="F1742" s="58"/>
      <c r="G1742" s="58"/>
      <c r="H1742" s="58"/>
      <c r="I1742" s="58"/>
      <c r="J1742" s="58"/>
      <c r="K1742" s="58"/>
      <c r="L1742" s="58"/>
      <c r="M1742" s="58"/>
      <c r="N1742" s="58"/>
      <c r="O1742" s="58"/>
      <c r="P1742" s="58"/>
      <c r="Q1742" s="58"/>
      <c r="R1742" s="58"/>
    </row>
    <row r="1743" spans="1:18" x14ac:dyDescent="0.25">
      <c r="A1743" s="58" t="s">
        <v>10</v>
      </c>
      <c r="B1743" s="58">
        <v>167716</v>
      </c>
      <c r="C1743" s="58" t="s">
        <v>2580</v>
      </c>
      <c r="D1743" s="58"/>
      <c r="E1743" s="58" t="s">
        <v>2692</v>
      </c>
      <c r="F1743" s="58"/>
      <c r="G1743" s="58"/>
      <c r="H1743" s="58"/>
      <c r="I1743" s="58"/>
      <c r="J1743" s="58"/>
      <c r="K1743" s="58"/>
      <c r="L1743" s="58"/>
      <c r="M1743" s="58"/>
      <c r="N1743" s="58"/>
      <c r="O1743" s="58"/>
      <c r="P1743" s="58"/>
      <c r="Q1743" s="58"/>
      <c r="R1743" s="58"/>
    </row>
    <row r="1744" spans="1:18" x14ac:dyDescent="0.25">
      <c r="A1744" s="58" t="s">
        <v>10</v>
      </c>
      <c r="B1744" s="58">
        <v>167717</v>
      </c>
      <c r="C1744" s="58" t="s">
        <v>2580</v>
      </c>
      <c r="D1744" s="58"/>
      <c r="E1744" s="58" t="s">
        <v>2692</v>
      </c>
      <c r="F1744" s="58"/>
      <c r="G1744" s="58"/>
      <c r="H1744" s="58"/>
      <c r="I1744" s="58"/>
      <c r="J1744" s="58"/>
      <c r="K1744" s="58"/>
      <c r="L1744" s="58"/>
      <c r="M1744" s="58"/>
      <c r="N1744" s="58"/>
      <c r="O1744" s="58"/>
      <c r="P1744" s="58"/>
      <c r="Q1744" s="58"/>
      <c r="R1744" s="58"/>
    </row>
    <row r="1745" spans="1:18" x14ac:dyDescent="0.25">
      <c r="A1745" s="58" t="s">
        <v>10</v>
      </c>
      <c r="B1745" s="58">
        <v>167718</v>
      </c>
      <c r="C1745" s="58" t="s">
        <v>2580</v>
      </c>
      <c r="D1745" s="58"/>
      <c r="E1745" s="58" t="s">
        <v>2692</v>
      </c>
      <c r="F1745" s="58"/>
      <c r="G1745" s="58"/>
      <c r="H1745" s="58"/>
      <c r="I1745" s="58"/>
      <c r="J1745" s="58"/>
      <c r="K1745" s="58"/>
      <c r="L1745" s="58"/>
      <c r="M1745" s="58"/>
      <c r="N1745" s="58"/>
      <c r="O1745" s="58"/>
      <c r="P1745" s="58"/>
      <c r="Q1745" s="58"/>
      <c r="R1745" s="58"/>
    </row>
    <row r="1746" spans="1:18" x14ac:dyDescent="0.25">
      <c r="A1746" s="58" t="s">
        <v>10</v>
      </c>
      <c r="B1746" s="58">
        <v>167719</v>
      </c>
      <c r="C1746" s="58" t="s">
        <v>2580</v>
      </c>
      <c r="D1746" s="58"/>
      <c r="E1746" s="58" t="s">
        <v>2692</v>
      </c>
      <c r="F1746" s="58"/>
      <c r="G1746" s="58"/>
      <c r="H1746" s="58"/>
      <c r="I1746" s="58"/>
      <c r="J1746" s="58"/>
      <c r="K1746" s="58"/>
      <c r="L1746" s="58"/>
      <c r="M1746" s="58"/>
      <c r="N1746" s="58"/>
      <c r="O1746" s="58"/>
      <c r="P1746" s="58"/>
      <c r="Q1746" s="58"/>
      <c r="R1746" s="58"/>
    </row>
    <row r="1747" spans="1:18" x14ac:dyDescent="0.25">
      <c r="A1747" s="58" t="s">
        <v>10</v>
      </c>
      <c r="B1747" s="58">
        <v>167720</v>
      </c>
      <c r="C1747" s="58" t="s">
        <v>2580</v>
      </c>
      <c r="D1747" s="58"/>
      <c r="E1747" s="58" t="s">
        <v>2692</v>
      </c>
      <c r="F1747" s="58"/>
      <c r="G1747" s="58"/>
      <c r="H1747" s="58"/>
      <c r="I1747" s="58"/>
      <c r="J1747" s="58"/>
      <c r="K1747" s="58"/>
      <c r="L1747" s="58"/>
      <c r="M1747" s="58"/>
      <c r="N1747" s="58"/>
      <c r="O1747" s="58"/>
      <c r="P1747" s="58"/>
      <c r="Q1747" s="58"/>
      <c r="R1747" s="58"/>
    </row>
    <row r="1748" spans="1:18" x14ac:dyDescent="0.25">
      <c r="A1748" s="58" t="s">
        <v>10</v>
      </c>
      <c r="B1748" s="58">
        <v>167721</v>
      </c>
      <c r="C1748" s="58" t="s">
        <v>2580</v>
      </c>
      <c r="D1748" s="58"/>
      <c r="E1748" s="58" t="s">
        <v>2692</v>
      </c>
      <c r="F1748" s="58"/>
      <c r="G1748" s="58"/>
      <c r="H1748" s="58"/>
      <c r="I1748" s="58"/>
      <c r="J1748" s="58"/>
      <c r="K1748" s="58"/>
      <c r="L1748" s="58"/>
      <c r="M1748" s="58"/>
      <c r="N1748" s="58"/>
      <c r="O1748" s="58"/>
      <c r="P1748" s="58"/>
      <c r="Q1748" s="58"/>
      <c r="R1748" s="58"/>
    </row>
    <row r="1749" spans="1:18" x14ac:dyDescent="0.25">
      <c r="A1749" s="58" t="s">
        <v>10</v>
      </c>
      <c r="B1749" s="58">
        <v>167722</v>
      </c>
      <c r="C1749" s="58" t="s">
        <v>2580</v>
      </c>
      <c r="D1749" s="58"/>
      <c r="E1749" s="58" t="s">
        <v>2692</v>
      </c>
      <c r="F1749" s="58"/>
      <c r="G1749" s="58"/>
      <c r="H1749" s="58"/>
      <c r="I1749" s="58"/>
      <c r="J1749" s="58"/>
      <c r="K1749" s="58"/>
      <c r="L1749" s="58"/>
      <c r="M1749" s="58"/>
      <c r="N1749" s="58"/>
      <c r="O1749" s="58"/>
      <c r="P1749" s="58"/>
      <c r="Q1749" s="58"/>
      <c r="R1749" s="58"/>
    </row>
    <row r="1750" spans="1:18" x14ac:dyDescent="0.25">
      <c r="A1750" s="58" t="s">
        <v>10</v>
      </c>
      <c r="B1750" s="58">
        <v>167723</v>
      </c>
      <c r="C1750" s="58" t="s">
        <v>2580</v>
      </c>
      <c r="D1750" s="58"/>
      <c r="E1750" s="58" t="s">
        <v>2692</v>
      </c>
      <c r="F1750" s="58"/>
      <c r="G1750" s="58"/>
      <c r="H1750" s="58"/>
      <c r="I1750" s="58"/>
      <c r="J1750" s="58"/>
      <c r="K1750" s="58"/>
      <c r="L1750" s="58"/>
      <c r="M1750" s="58"/>
      <c r="N1750" s="58"/>
      <c r="O1750" s="58"/>
      <c r="P1750" s="58"/>
      <c r="Q1750" s="58"/>
      <c r="R1750" s="58"/>
    </row>
    <row r="1751" spans="1:18" x14ac:dyDescent="0.25">
      <c r="A1751" s="58" t="s">
        <v>10</v>
      </c>
      <c r="B1751" s="58">
        <v>167724</v>
      </c>
      <c r="C1751" s="58" t="s">
        <v>2580</v>
      </c>
      <c r="D1751" s="58"/>
      <c r="E1751" s="58" t="s">
        <v>2692</v>
      </c>
      <c r="F1751" s="58"/>
      <c r="G1751" s="58"/>
      <c r="H1751" s="58"/>
      <c r="I1751" s="58"/>
      <c r="J1751" s="58"/>
      <c r="K1751" s="58"/>
      <c r="L1751" s="58"/>
      <c r="M1751" s="58"/>
      <c r="N1751" s="58"/>
      <c r="O1751" s="58"/>
      <c r="P1751" s="58"/>
      <c r="Q1751" s="58"/>
      <c r="R1751" s="58"/>
    </row>
    <row r="1752" spans="1:18" x14ac:dyDescent="0.25">
      <c r="A1752" s="58" t="s">
        <v>10</v>
      </c>
      <c r="B1752" s="58">
        <v>248545</v>
      </c>
      <c r="C1752" s="58" t="s">
        <v>2580</v>
      </c>
      <c r="D1752" s="58"/>
      <c r="E1752" s="58" t="s">
        <v>2692</v>
      </c>
      <c r="F1752" s="58"/>
      <c r="G1752" s="58"/>
      <c r="H1752" s="58"/>
      <c r="I1752" s="58"/>
      <c r="J1752" s="58"/>
      <c r="K1752" s="58"/>
      <c r="L1752" s="58"/>
      <c r="M1752" s="58"/>
      <c r="N1752" s="58"/>
      <c r="O1752" s="58"/>
      <c r="P1752" s="58"/>
      <c r="Q1752" s="58"/>
      <c r="R1752" s="58"/>
    </row>
    <row r="1753" spans="1:18" x14ac:dyDescent="0.25">
      <c r="A1753" s="58" t="s">
        <v>10</v>
      </c>
      <c r="B1753" s="58">
        <v>167725</v>
      </c>
      <c r="C1753" s="58" t="s">
        <v>2580</v>
      </c>
      <c r="D1753" s="58"/>
      <c r="E1753" s="58" t="s">
        <v>2692</v>
      </c>
      <c r="F1753" s="58"/>
      <c r="G1753" s="58"/>
      <c r="H1753" s="58"/>
      <c r="I1753" s="58"/>
      <c r="J1753" s="58"/>
      <c r="K1753" s="58"/>
      <c r="L1753" s="58"/>
      <c r="M1753" s="58"/>
      <c r="N1753" s="58"/>
      <c r="O1753" s="58"/>
      <c r="P1753" s="58"/>
      <c r="Q1753" s="58"/>
      <c r="R1753" s="58"/>
    </row>
    <row r="1754" spans="1:18" x14ac:dyDescent="0.25">
      <c r="A1754" s="58" t="s">
        <v>10</v>
      </c>
      <c r="B1754" s="58">
        <v>167726</v>
      </c>
      <c r="C1754" s="58" t="s">
        <v>2580</v>
      </c>
      <c r="D1754" s="58"/>
      <c r="E1754" s="58" t="s">
        <v>2692</v>
      </c>
      <c r="F1754" s="58"/>
      <c r="G1754" s="58"/>
      <c r="H1754" s="58"/>
      <c r="I1754" s="58"/>
      <c r="J1754" s="58"/>
      <c r="K1754" s="58"/>
      <c r="L1754" s="58"/>
      <c r="M1754" s="58"/>
      <c r="N1754" s="58"/>
      <c r="O1754" s="58"/>
      <c r="P1754" s="58"/>
      <c r="Q1754" s="58"/>
      <c r="R1754" s="58"/>
    </row>
    <row r="1755" spans="1:18" x14ac:dyDescent="0.25">
      <c r="A1755" s="58" t="s">
        <v>10</v>
      </c>
      <c r="B1755" s="58">
        <v>167727</v>
      </c>
      <c r="C1755" s="58" t="s">
        <v>2580</v>
      </c>
      <c r="D1755" s="58"/>
      <c r="E1755" s="58" t="s">
        <v>2692</v>
      </c>
      <c r="F1755" s="58"/>
      <c r="G1755" s="58"/>
      <c r="H1755" s="58"/>
      <c r="I1755" s="58"/>
      <c r="J1755" s="58"/>
      <c r="K1755" s="58"/>
      <c r="L1755" s="58"/>
      <c r="M1755" s="58"/>
      <c r="N1755" s="58"/>
      <c r="O1755" s="58"/>
      <c r="P1755" s="58"/>
      <c r="Q1755" s="58"/>
      <c r="R1755" s="58"/>
    </row>
    <row r="1756" spans="1:18" x14ac:dyDescent="0.25">
      <c r="A1756" s="58" t="s">
        <v>10</v>
      </c>
      <c r="B1756" s="58">
        <v>167728</v>
      </c>
      <c r="C1756" s="58" t="s">
        <v>2580</v>
      </c>
      <c r="D1756" s="58"/>
      <c r="E1756" s="58" t="s">
        <v>2692</v>
      </c>
      <c r="F1756" s="58"/>
      <c r="G1756" s="58"/>
      <c r="H1756" s="58"/>
      <c r="I1756" s="58"/>
      <c r="J1756" s="58"/>
      <c r="K1756" s="58"/>
      <c r="L1756" s="58"/>
      <c r="M1756" s="58"/>
      <c r="N1756" s="58"/>
      <c r="O1756" s="58"/>
      <c r="P1756" s="58"/>
      <c r="Q1756" s="58"/>
      <c r="R1756" s="58"/>
    </row>
    <row r="1757" spans="1:18" x14ac:dyDescent="0.25">
      <c r="A1757" s="58" t="s">
        <v>10</v>
      </c>
      <c r="B1757" s="58">
        <v>167729</v>
      </c>
      <c r="C1757" s="58" t="s">
        <v>2580</v>
      </c>
      <c r="D1757" s="58"/>
      <c r="E1757" s="58" t="s">
        <v>2692</v>
      </c>
      <c r="F1757" s="58"/>
      <c r="G1757" s="58"/>
      <c r="H1757" s="58"/>
      <c r="I1757" s="58"/>
      <c r="J1757" s="58"/>
      <c r="K1757" s="58"/>
      <c r="L1757" s="58"/>
      <c r="M1757" s="58"/>
      <c r="N1757" s="58"/>
      <c r="O1757" s="58"/>
      <c r="P1757" s="58"/>
      <c r="Q1757" s="58"/>
      <c r="R1757" s="58"/>
    </row>
    <row r="1758" spans="1:18" x14ac:dyDescent="0.25">
      <c r="A1758" s="58" t="s">
        <v>10</v>
      </c>
      <c r="B1758" s="58">
        <v>167730</v>
      </c>
      <c r="C1758" s="58" t="s">
        <v>2580</v>
      </c>
      <c r="D1758" s="58"/>
      <c r="E1758" s="58" t="s">
        <v>2692</v>
      </c>
      <c r="F1758" s="58"/>
      <c r="G1758" s="58"/>
      <c r="H1758" s="58"/>
      <c r="I1758" s="58"/>
      <c r="J1758" s="58"/>
      <c r="K1758" s="58"/>
      <c r="L1758" s="58"/>
      <c r="M1758" s="58"/>
      <c r="N1758" s="58"/>
      <c r="O1758" s="58"/>
      <c r="P1758" s="58"/>
      <c r="Q1758" s="58"/>
      <c r="R1758" s="58"/>
    </row>
    <row r="1759" spans="1:18" x14ac:dyDescent="0.25">
      <c r="A1759" s="58" t="s">
        <v>10</v>
      </c>
      <c r="B1759" s="58">
        <v>167731</v>
      </c>
      <c r="C1759" s="58" t="s">
        <v>2580</v>
      </c>
      <c r="D1759" s="58"/>
      <c r="E1759" s="58" t="s">
        <v>2692</v>
      </c>
      <c r="F1759" s="58"/>
      <c r="G1759" s="58"/>
      <c r="H1759" s="58"/>
      <c r="I1759" s="58"/>
      <c r="J1759" s="58"/>
      <c r="K1759" s="58"/>
      <c r="L1759" s="58"/>
      <c r="M1759" s="58"/>
      <c r="N1759" s="58"/>
      <c r="O1759" s="58"/>
      <c r="P1759" s="58"/>
      <c r="Q1759" s="58"/>
      <c r="R1759" s="58"/>
    </row>
    <row r="1760" spans="1:18" x14ac:dyDescent="0.25">
      <c r="A1760" s="58" t="s">
        <v>10</v>
      </c>
      <c r="B1760" s="58">
        <v>167732</v>
      </c>
      <c r="C1760" s="58" t="s">
        <v>2580</v>
      </c>
      <c r="D1760" s="58"/>
      <c r="E1760" s="58" t="s">
        <v>2692</v>
      </c>
      <c r="F1760" s="58"/>
      <c r="G1760" s="58"/>
      <c r="H1760" s="58"/>
      <c r="I1760" s="58"/>
      <c r="J1760" s="58"/>
      <c r="K1760" s="58"/>
      <c r="L1760" s="58"/>
      <c r="M1760" s="58"/>
      <c r="N1760" s="58"/>
      <c r="O1760" s="58"/>
      <c r="P1760" s="58"/>
      <c r="Q1760" s="58"/>
      <c r="R1760" s="58"/>
    </row>
    <row r="1761" spans="1:18" x14ac:dyDescent="0.25">
      <c r="A1761" s="58" t="s">
        <v>10</v>
      </c>
      <c r="B1761" s="58">
        <v>167733</v>
      </c>
      <c r="C1761" s="58" t="s">
        <v>2580</v>
      </c>
      <c r="D1761" s="58"/>
      <c r="E1761" s="58" t="s">
        <v>2692</v>
      </c>
      <c r="F1761" s="58"/>
      <c r="G1761" s="58"/>
      <c r="H1761" s="58"/>
      <c r="I1761" s="58"/>
      <c r="J1761" s="58"/>
      <c r="K1761" s="58"/>
      <c r="L1761" s="58"/>
      <c r="M1761" s="58"/>
      <c r="N1761" s="58"/>
      <c r="O1761" s="58"/>
      <c r="P1761" s="58"/>
      <c r="Q1761" s="58"/>
      <c r="R1761" s="58"/>
    </row>
    <row r="1762" spans="1:18" x14ac:dyDescent="0.25">
      <c r="A1762" s="58" t="s">
        <v>10</v>
      </c>
      <c r="B1762" s="58">
        <v>167734</v>
      </c>
      <c r="C1762" s="58" t="s">
        <v>2580</v>
      </c>
      <c r="D1762" s="58"/>
      <c r="E1762" s="58" t="s">
        <v>2692</v>
      </c>
      <c r="F1762" s="58"/>
      <c r="G1762" s="58"/>
      <c r="H1762" s="58"/>
      <c r="I1762" s="58"/>
      <c r="J1762" s="58"/>
      <c r="K1762" s="58"/>
      <c r="L1762" s="58"/>
      <c r="M1762" s="58"/>
      <c r="N1762" s="58"/>
      <c r="O1762" s="58"/>
      <c r="P1762" s="58"/>
      <c r="Q1762" s="58"/>
      <c r="R1762" s="58"/>
    </row>
    <row r="1763" spans="1:18" x14ac:dyDescent="0.25">
      <c r="A1763" s="58" t="s">
        <v>10</v>
      </c>
      <c r="B1763" s="58">
        <v>167735</v>
      </c>
      <c r="C1763" s="58" t="s">
        <v>2580</v>
      </c>
      <c r="D1763" s="58"/>
      <c r="E1763" s="58" t="s">
        <v>2692</v>
      </c>
      <c r="F1763" s="58"/>
      <c r="G1763" s="58"/>
      <c r="H1763" s="58"/>
      <c r="I1763" s="58"/>
      <c r="J1763" s="58"/>
      <c r="K1763" s="58"/>
      <c r="L1763" s="58"/>
      <c r="M1763" s="58"/>
      <c r="N1763" s="58"/>
      <c r="O1763" s="58"/>
      <c r="P1763" s="58"/>
      <c r="Q1763" s="58"/>
      <c r="R1763" s="58"/>
    </row>
    <row r="1764" spans="1:18" x14ac:dyDescent="0.25">
      <c r="A1764" s="58" t="s">
        <v>10</v>
      </c>
      <c r="B1764" s="58">
        <v>167736</v>
      </c>
      <c r="C1764" s="58" t="s">
        <v>2580</v>
      </c>
      <c r="D1764" s="58"/>
      <c r="E1764" s="58" t="s">
        <v>2692</v>
      </c>
      <c r="F1764" s="58"/>
      <c r="G1764" s="58"/>
      <c r="H1764" s="58"/>
      <c r="I1764" s="58"/>
      <c r="J1764" s="58"/>
      <c r="K1764" s="58"/>
      <c r="L1764" s="58"/>
      <c r="M1764" s="58"/>
      <c r="N1764" s="58"/>
      <c r="O1764" s="58"/>
      <c r="P1764" s="58"/>
      <c r="Q1764" s="58"/>
      <c r="R1764" s="58"/>
    </row>
    <row r="1765" spans="1:18" x14ac:dyDescent="0.25">
      <c r="A1765" s="58" t="s">
        <v>10</v>
      </c>
      <c r="B1765" s="58">
        <v>167737</v>
      </c>
      <c r="C1765" s="58" t="s">
        <v>2580</v>
      </c>
      <c r="D1765" s="58"/>
      <c r="E1765" s="58" t="s">
        <v>2692</v>
      </c>
      <c r="F1765" s="58"/>
      <c r="G1765" s="58"/>
      <c r="H1765" s="58"/>
      <c r="I1765" s="58"/>
      <c r="J1765" s="58"/>
      <c r="K1765" s="58"/>
      <c r="L1765" s="58"/>
      <c r="M1765" s="58"/>
      <c r="N1765" s="58"/>
      <c r="O1765" s="58"/>
      <c r="P1765" s="58"/>
      <c r="Q1765" s="58"/>
      <c r="R1765" s="58"/>
    </row>
    <row r="1766" spans="1:18" x14ac:dyDescent="0.25">
      <c r="A1766" s="58" t="s">
        <v>10</v>
      </c>
      <c r="B1766" s="58">
        <v>167738</v>
      </c>
      <c r="C1766" s="58" t="s">
        <v>2580</v>
      </c>
      <c r="D1766" s="58"/>
      <c r="E1766" s="58" t="s">
        <v>2692</v>
      </c>
      <c r="F1766" s="58"/>
      <c r="G1766" s="58"/>
      <c r="H1766" s="58"/>
      <c r="I1766" s="58"/>
      <c r="J1766" s="58"/>
      <c r="K1766" s="58"/>
      <c r="L1766" s="58"/>
      <c r="M1766" s="58"/>
      <c r="N1766" s="58"/>
      <c r="O1766" s="58"/>
      <c r="P1766" s="58"/>
      <c r="Q1766" s="58"/>
      <c r="R1766" s="58"/>
    </row>
    <row r="1767" spans="1:18" x14ac:dyDescent="0.25">
      <c r="A1767" s="58" t="s">
        <v>10</v>
      </c>
      <c r="B1767" s="58">
        <v>167740</v>
      </c>
      <c r="C1767" s="58" t="s">
        <v>2580</v>
      </c>
      <c r="D1767" s="58"/>
      <c r="E1767" s="58" t="s">
        <v>2692</v>
      </c>
      <c r="F1767" s="58"/>
      <c r="G1767" s="58"/>
      <c r="H1767" s="58"/>
      <c r="I1767" s="58"/>
      <c r="J1767" s="58"/>
      <c r="K1767" s="58"/>
      <c r="L1767" s="58"/>
      <c r="M1767" s="58"/>
      <c r="N1767" s="58"/>
      <c r="O1767" s="58"/>
      <c r="P1767" s="58"/>
      <c r="Q1767" s="58"/>
      <c r="R1767" s="58"/>
    </row>
    <row r="1768" spans="1:18" x14ac:dyDescent="0.25">
      <c r="A1768" s="58" t="s">
        <v>10</v>
      </c>
      <c r="B1768" s="58">
        <v>267748</v>
      </c>
      <c r="C1768" s="58" t="s">
        <v>2580</v>
      </c>
      <c r="D1768" s="58"/>
      <c r="E1768" s="58" t="s">
        <v>2692</v>
      </c>
      <c r="F1768" s="58"/>
      <c r="G1768" s="58"/>
      <c r="H1768" s="58"/>
      <c r="I1768" s="58"/>
      <c r="J1768" s="58"/>
      <c r="K1768" s="58"/>
      <c r="L1768" s="58"/>
      <c r="M1768" s="58"/>
      <c r="N1768" s="58"/>
      <c r="O1768" s="58"/>
      <c r="P1768" s="58"/>
      <c r="Q1768" s="58"/>
      <c r="R1768" s="58"/>
    </row>
    <row r="1769" spans="1:18" x14ac:dyDescent="0.25">
      <c r="A1769" s="58" t="s">
        <v>10</v>
      </c>
      <c r="B1769" s="58">
        <v>267747</v>
      </c>
      <c r="C1769" s="58" t="s">
        <v>2580</v>
      </c>
      <c r="D1769" s="58"/>
      <c r="E1769" s="58" t="s">
        <v>2692</v>
      </c>
      <c r="F1769" s="58"/>
      <c r="G1769" s="58"/>
      <c r="H1769" s="58"/>
      <c r="I1769" s="58"/>
      <c r="J1769" s="58"/>
      <c r="K1769" s="58"/>
      <c r="L1769" s="58"/>
      <c r="M1769" s="58"/>
      <c r="N1769" s="58"/>
      <c r="O1769" s="58"/>
      <c r="P1769" s="58"/>
      <c r="Q1769" s="58"/>
      <c r="R1769" s="58"/>
    </row>
    <row r="1770" spans="1:18" x14ac:dyDescent="0.25">
      <c r="A1770" s="58" t="s">
        <v>10</v>
      </c>
      <c r="B1770" s="58">
        <v>274275</v>
      </c>
      <c r="C1770" s="58" t="s">
        <v>2580</v>
      </c>
      <c r="D1770" s="58"/>
      <c r="E1770" s="58" t="s">
        <v>2692</v>
      </c>
      <c r="F1770" s="58"/>
      <c r="G1770" s="58"/>
      <c r="H1770" s="58"/>
      <c r="I1770" s="58"/>
      <c r="J1770" s="58"/>
      <c r="K1770" s="58"/>
      <c r="L1770" s="58"/>
      <c r="M1770" s="58"/>
      <c r="N1770" s="58"/>
      <c r="O1770" s="58"/>
      <c r="P1770" s="58"/>
      <c r="Q1770" s="58"/>
      <c r="R1770" s="58"/>
    </row>
    <row r="1771" spans="1:18" x14ac:dyDescent="0.25">
      <c r="A1771" s="58" t="s">
        <v>10</v>
      </c>
      <c r="B1771" s="58">
        <v>267749</v>
      </c>
      <c r="C1771" s="58" t="s">
        <v>2580</v>
      </c>
      <c r="D1771" s="58"/>
      <c r="E1771" s="58" t="s">
        <v>2692</v>
      </c>
      <c r="F1771" s="58"/>
      <c r="G1771" s="58"/>
      <c r="H1771" s="58"/>
      <c r="I1771" s="58"/>
      <c r="J1771" s="58"/>
      <c r="K1771" s="58"/>
      <c r="L1771" s="58"/>
      <c r="M1771" s="58"/>
      <c r="N1771" s="58"/>
      <c r="O1771" s="58"/>
      <c r="P1771" s="58"/>
      <c r="Q1771" s="58"/>
      <c r="R1771" s="58"/>
    </row>
    <row r="1772" spans="1:18" x14ac:dyDescent="0.25">
      <c r="A1772" s="58" t="s">
        <v>10</v>
      </c>
      <c r="B1772" s="58">
        <v>267750</v>
      </c>
      <c r="C1772" s="58" t="s">
        <v>2580</v>
      </c>
      <c r="D1772" s="58"/>
      <c r="E1772" s="58" t="s">
        <v>2692</v>
      </c>
      <c r="F1772" s="58"/>
      <c r="G1772" s="58"/>
      <c r="H1772" s="58"/>
      <c r="I1772" s="58"/>
      <c r="J1772" s="58"/>
      <c r="K1772" s="58"/>
      <c r="L1772" s="58"/>
      <c r="M1772" s="58"/>
      <c r="N1772" s="58"/>
      <c r="O1772" s="58"/>
      <c r="P1772" s="58"/>
      <c r="Q1772" s="58"/>
      <c r="R1772" s="58"/>
    </row>
    <row r="1773" spans="1:18" x14ac:dyDescent="0.25">
      <c r="A1773" s="58" t="s">
        <v>10</v>
      </c>
      <c r="B1773" s="58">
        <v>267755</v>
      </c>
      <c r="C1773" s="58" t="s">
        <v>2580</v>
      </c>
      <c r="D1773" s="58"/>
      <c r="E1773" s="58" t="s">
        <v>2692</v>
      </c>
      <c r="F1773" s="58"/>
      <c r="G1773" s="58"/>
      <c r="H1773" s="58"/>
      <c r="I1773" s="58"/>
      <c r="J1773" s="58"/>
      <c r="K1773" s="58"/>
      <c r="L1773" s="58"/>
      <c r="M1773" s="58"/>
      <c r="N1773" s="58"/>
      <c r="O1773" s="58"/>
      <c r="P1773" s="58"/>
      <c r="Q1773" s="58"/>
      <c r="R1773" s="58"/>
    </row>
    <row r="1774" spans="1:18" x14ac:dyDescent="0.25">
      <c r="A1774" s="58" t="s">
        <v>10</v>
      </c>
      <c r="B1774" s="58">
        <v>267756</v>
      </c>
      <c r="C1774" s="58" t="s">
        <v>2580</v>
      </c>
      <c r="D1774" s="58"/>
      <c r="E1774" s="58" t="s">
        <v>2692</v>
      </c>
      <c r="F1774" s="58"/>
      <c r="G1774" s="58"/>
      <c r="H1774" s="58"/>
      <c r="I1774" s="58"/>
      <c r="J1774" s="58"/>
      <c r="K1774" s="58"/>
      <c r="L1774" s="58"/>
      <c r="M1774" s="58"/>
      <c r="N1774" s="58"/>
      <c r="O1774" s="58"/>
      <c r="P1774" s="58"/>
      <c r="Q1774" s="58"/>
      <c r="R1774" s="58"/>
    </row>
    <row r="1775" spans="1:18" x14ac:dyDescent="0.25">
      <c r="A1775" s="58" t="s">
        <v>10</v>
      </c>
      <c r="B1775" s="58">
        <v>274276</v>
      </c>
      <c r="C1775" s="58" t="s">
        <v>2580</v>
      </c>
      <c r="D1775" s="58"/>
      <c r="E1775" s="58" t="s">
        <v>2692</v>
      </c>
      <c r="F1775" s="58"/>
      <c r="G1775" s="58"/>
      <c r="H1775" s="58"/>
      <c r="I1775" s="58"/>
      <c r="J1775" s="58"/>
      <c r="K1775" s="58"/>
      <c r="L1775" s="58"/>
      <c r="M1775" s="58"/>
      <c r="N1775" s="58"/>
      <c r="O1775" s="58"/>
      <c r="P1775" s="58"/>
      <c r="Q1775" s="58"/>
      <c r="R1775" s="58"/>
    </row>
    <row r="1776" spans="1:18" x14ac:dyDescent="0.25">
      <c r="A1776" s="58" t="s">
        <v>10</v>
      </c>
      <c r="B1776" s="58">
        <v>267758</v>
      </c>
      <c r="C1776" s="58" t="s">
        <v>2580</v>
      </c>
      <c r="D1776" s="58"/>
      <c r="E1776" s="58" t="s">
        <v>2692</v>
      </c>
      <c r="F1776" s="58"/>
      <c r="G1776" s="58"/>
      <c r="H1776" s="58"/>
      <c r="I1776" s="58"/>
      <c r="J1776" s="58"/>
      <c r="K1776" s="58"/>
      <c r="L1776" s="58"/>
      <c r="M1776" s="58"/>
      <c r="N1776" s="58"/>
      <c r="O1776" s="58"/>
      <c r="P1776" s="58"/>
      <c r="Q1776" s="58"/>
      <c r="R1776" s="58"/>
    </row>
    <row r="1777" spans="1:18" x14ac:dyDescent="0.25">
      <c r="A1777" s="58" t="s">
        <v>10</v>
      </c>
      <c r="B1777" s="58">
        <v>267759</v>
      </c>
      <c r="C1777" s="58" t="s">
        <v>2580</v>
      </c>
      <c r="D1777" s="58"/>
      <c r="E1777" s="58" t="s">
        <v>2692</v>
      </c>
      <c r="F1777" s="58"/>
      <c r="G1777" s="58"/>
      <c r="H1777" s="58"/>
      <c r="I1777" s="58"/>
      <c r="J1777" s="58"/>
      <c r="K1777" s="58"/>
      <c r="L1777" s="58"/>
      <c r="M1777" s="58"/>
      <c r="N1777" s="58"/>
      <c r="O1777" s="58"/>
      <c r="P1777" s="58"/>
      <c r="Q1777" s="58"/>
      <c r="R1777" s="58"/>
    </row>
    <row r="1778" spans="1:18" x14ac:dyDescent="0.25">
      <c r="A1778" s="58" t="s">
        <v>10</v>
      </c>
      <c r="B1778" s="58">
        <v>267760</v>
      </c>
      <c r="C1778" s="58" t="s">
        <v>2580</v>
      </c>
      <c r="D1778" s="58"/>
      <c r="E1778" s="58" t="s">
        <v>2692</v>
      </c>
      <c r="F1778" s="58"/>
      <c r="G1778" s="58"/>
      <c r="H1778" s="58"/>
      <c r="I1778" s="58"/>
      <c r="J1778" s="58"/>
      <c r="K1778" s="58"/>
      <c r="L1778" s="58"/>
      <c r="M1778" s="58"/>
      <c r="N1778" s="58"/>
      <c r="O1778" s="58"/>
      <c r="P1778" s="58"/>
      <c r="Q1778" s="58"/>
      <c r="R1778" s="58"/>
    </row>
    <row r="1779" spans="1:18" x14ac:dyDescent="0.25">
      <c r="A1779" s="58" t="s">
        <v>10</v>
      </c>
      <c r="B1779" s="58">
        <v>267762</v>
      </c>
      <c r="C1779" s="58" t="s">
        <v>2580</v>
      </c>
      <c r="D1779" s="58"/>
      <c r="E1779" s="58" t="s">
        <v>2692</v>
      </c>
      <c r="F1779" s="58"/>
      <c r="G1779" s="58"/>
      <c r="H1779" s="58"/>
      <c r="I1779" s="58"/>
      <c r="J1779" s="58"/>
      <c r="K1779" s="58"/>
      <c r="L1779" s="58"/>
      <c r="M1779" s="58"/>
      <c r="N1779" s="58"/>
      <c r="O1779" s="58"/>
      <c r="P1779" s="58"/>
      <c r="Q1779" s="58"/>
      <c r="R1779" s="58"/>
    </row>
    <row r="1780" spans="1:18" x14ac:dyDescent="0.25">
      <c r="A1780" s="58" t="s">
        <v>10</v>
      </c>
      <c r="B1780" s="58">
        <v>267765</v>
      </c>
      <c r="C1780" s="58" t="s">
        <v>2580</v>
      </c>
      <c r="D1780" s="58"/>
      <c r="E1780" s="58" t="s">
        <v>2692</v>
      </c>
      <c r="F1780" s="58"/>
      <c r="G1780" s="58"/>
      <c r="H1780" s="58"/>
      <c r="I1780" s="58"/>
      <c r="J1780" s="58"/>
      <c r="K1780" s="58"/>
      <c r="L1780" s="58"/>
      <c r="M1780" s="58"/>
      <c r="N1780" s="58"/>
      <c r="O1780" s="58"/>
      <c r="P1780" s="58"/>
      <c r="Q1780" s="58"/>
      <c r="R1780" s="58"/>
    </row>
    <row r="1781" spans="1:18" x14ac:dyDescent="0.25">
      <c r="A1781" s="58" t="s">
        <v>10</v>
      </c>
      <c r="B1781" s="58">
        <v>317386</v>
      </c>
      <c r="C1781" s="58" t="s">
        <v>2580</v>
      </c>
      <c r="D1781" s="58"/>
      <c r="E1781" s="58" t="s">
        <v>2692</v>
      </c>
      <c r="F1781" s="58"/>
      <c r="G1781" s="58"/>
      <c r="H1781" s="58"/>
      <c r="I1781" s="58"/>
      <c r="J1781" s="58"/>
      <c r="K1781" s="58"/>
      <c r="L1781" s="58"/>
      <c r="M1781" s="58"/>
      <c r="N1781" s="58"/>
      <c r="O1781" s="58"/>
      <c r="P1781" s="58"/>
      <c r="Q1781" s="58"/>
      <c r="R1781" s="58"/>
    </row>
    <row r="1782" spans="1:18" x14ac:dyDescent="0.25">
      <c r="A1782" s="58" t="s">
        <v>10</v>
      </c>
      <c r="B1782" s="58">
        <v>267766</v>
      </c>
      <c r="C1782" s="58" t="s">
        <v>2580</v>
      </c>
      <c r="D1782" s="58"/>
      <c r="E1782" s="58" t="s">
        <v>2692</v>
      </c>
      <c r="F1782" s="58"/>
      <c r="G1782" s="58"/>
      <c r="H1782" s="58"/>
      <c r="I1782" s="58"/>
      <c r="J1782" s="58"/>
      <c r="K1782" s="58"/>
      <c r="L1782" s="58"/>
      <c r="M1782" s="58"/>
      <c r="N1782" s="58"/>
      <c r="O1782" s="58"/>
      <c r="P1782" s="58"/>
      <c r="Q1782" s="58"/>
      <c r="R1782" s="58"/>
    </row>
    <row r="1783" spans="1:18" x14ac:dyDescent="0.25">
      <c r="A1783" s="58" t="s">
        <v>10</v>
      </c>
      <c r="B1783" s="58">
        <v>267768</v>
      </c>
      <c r="C1783" s="58" t="s">
        <v>2580</v>
      </c>
      <c r="D1783" s="58"/>
      <c r="E1783" s="58" t="s">
        <v>2692</v>
      </c>
      <c r="F1783" s="58"/>
      <c r="G1783" s="58"/>
      <c r="H1783" s="58"/>
      <c r="I1783" s="58"/>
      <c r="J1783" s="58"/>
      <c r="K1783" s="58"/>
      <c r="L1783" s="58"/>
      <c r="M1783" s="58"/>
      <c r="N1783" s="58"/>
      <c r="O1783" s="58"/>
      <c r="P1783" s="58"/>
      <c r="Q1783" s="58"/>
      <c r="R1783" s="58"/>
    </row>
    <row r="1784" spans="1:18" x14ac:dyDescent="0.25">
      <c r="A1784" s="58" t="s">
        <v>10</v>
      </c>
      <c r="B1784" s="58">
        <v>267770</v>
      </c>
      <c r="C1784" s="58" t="s">
        <v>2580</v>
      </c>
      <c r="D1784" s="58"/>
      <c r="E1784" s="58" t="s">
        <v>2692</v>
      </c>
      <c r="F1784" s="58"/>
      <c r="G1784" s="58"/>
      <c r="H1784" s="58"/>
      <c r="I1784" s="58"/>
      <c r="J1784" s="58"/>
      <c r="K1784" s="58"/>
      <c r="L1784" s="58"/>
      <c r="M1784" s="58"/>
      <c r="N1784" s="58"/>
      <c r="O1784" s="58"/>
      <c r="P1784" s="58"/>
      <c r="Q1784" s="58"/>
      <c r="R1784" s="58"/>
    </row>
    <row r="1785" spans="1:18" x14ac:dyDescent="0.25">
      <c r="A1785" s="58" t="s">
        <v>10</v>
      </c>
      <c r="B1785" s="58">
        <v>267772</v>
      </c>
      <c r="C1785" s="58" t="s">
        <v>2580</v>
      </c>
      <c r="D1785" s="58"/>
      <c r="E1785" s="58" t="s">
        <v>2692</v>
      </c>
      <c r="F1785" s="58"/>
      <c r="G1785" s="58"/>
      <c r="H1785" s="58"/>
      <c r="I1785" s="58"/>
      <c r="J1785" s="58"/>
      <c r="K1785" s="58"/>
      <c r="L1785" s="58"/>
      <c r="M1785" s="58"/>
      <c r="N1785" s="58"/>
      <c r="O1785" s="58"/>
      <c r="P1785" s="58"/>
      <c r="Q1785" s="58"/>
      <c r="R1785" s="58"/>
    </row>
    <row r="1786" spans="1:18" x14ac:dyDescent="0.25">
      <c r="A1786" s="58" t="s">
        <v>10</v>
      </c>
      <c r="B1786" s="58">
        <v>267774</v>
      </c>
      <c r="C1786" s="58" t="s">
        <v>2580</v>
      </c>
      <c r="D1786" s="58"/>
      <c r="E1786" s="58" t="s">
        <v>2692</v>
      </c>
      <c r="F1786" s="58"/>
      <c r="G1786" s="58"/>
      <c r="H1786" s="58"/>
      <c r="I1786" s="58"/>
      <c r="J1786" s="58"/>
      <c r="K1786" s="58"/>
      <c r="L1786" s="58"/>
      <c r="M1786" s="58"/>
      <c r="N1786" s="58"/>
      <c r="O1786" s="58"/>
      <c r="P1786" s="58"/>
      <c r="Q1786" s="58"/>
      <c r="R1786" s="58"/>
    </row>
    <row r="1787" spans="1:18" x14ac:dyDescent="0.25">
      <c r="A1787" s="58" t="s">
        <v>10</v>
      </c>
      <c r="B1787" s="58">
        <v>267775</v>
      </c>
      <c r="C1787" s="58" t="s">
        <v>2580</v>
      </c>
      <c r="D1787" s="58"/>
      <c r="E1787" s="58" t="s">
        <v>2692</v>
      </c>
      <c r="F1787" s="58"/>
      <c r="G1787" s="58"/>
      <c r="H1787" s="58"/>
      <c r="I1787" s="58"/>
      <c r="J1787" s="58"/>
      <c r="K1787" s="58"/>
      <c r="L1787" s="58"/>
      <c r="M1787" s="58"/>
      <c r="N1787" s="58"/>
      <c r="O1787" s="58"/>
      <c r="P1787" s="58"/>
      <c r="Q1787" s="58"/>
      <c r="R1787" s="58"/>
    </row>
    <row r="1788" spans="1:18" x14ac:dyDescent="0.25">
      <c r="A1788" s="58" t="s">
        <v>10</v>
      </c>
      <c r="B1788" s="58">
        <v>267778</v>
      </c>
      <c r="C1788" s="58" t="s">
        <v>2580</v>
      </c>
      <c r="D1788" s="58"/>
      <c r="E1788" s="58" t="s">
        <v>2692</v>
      </c>
      <c r="F1788" s="58"/>
      <c r="G1788" s="58"/>
      <c r="H1788" s="58"/>
      <c r="I1788" s="58"/>
      <c r="J1788" s="58"/>
      <c r="K1788" s="58"/>
      <c r="L1788" s="58"/>
      <c r="M1788" s="58"/>
      <c r="N1788" s="58"/>
      <c r="O1788" s="58"/>
      <c r="P1788" s="58"/>
      <c r="Q1788" s="58"/>
      <c r="R1788" s="58"/>
    </row>
    <row r="1789" spans="1:18" x14ac:dyDescent="0.25">
      <c r="A1789" s="58" t="s">
        <v>10</v>
      </c>
      <c r="B1789" s="58">
        <v>267779</v>
      </c>
      <c r="C1789" s="58" t="s">
        <v>2580</v>
      </c>
      <c r="D1789" s="58"/>
      <c r="E1789" s="58" t="s">
        <v>2692</v>
      </c>
      <c r="F1789" s="58"/>
      <c r="G1789" s="58"/>
      <c r="H1789" s="58"/>
      <c r="I1789" s="58"/>
      <c r="J1789" s="58"/>
      <c r="K1789" s="58"/>
      <c r="L1789" s="58"/>
      <c r="M1789" s="58"/>
      <c r="N1789" s="58"/>
      <c r="O1789" s="58"/>
      <c r="P1789" s="58"/>
      <c r="Q1789" s="58"/>
      <c r="R1789" s="58"/>
    </row>
    <row r="1790" spans="1:18" x14ac:dyDescent="0.25">
      <c r="A1790" s="58" t="s">
        <v>10</v>
      </c>
      <c r="B1790" s="58">
        <v>267784</v>
      </c>
      <c r="C1790" s="58" t="s">
        <v>2580</v>
      </c>
      <c r="D1790" s="58"/>
      <c r="E1790" s="58" t="s">
        <v>2692</v>
      </c>
      <c r="F1790" s="58"/>
      <c r="G1790" s="58"/>
      <c r="H1790" s="58"/>
      <c r="I1790" s="58"/>
      <c r="J1790" s="58"/>
      <c r="K1790" s="58"/>
      <c r="L1790" s="58"/>
      <c r="M1790" s="58"/>
      <c r="N1790" s="58"/>
      <c r="O1790" s="58"/>
      <c r="P1790" s="58"/>
      <c r="Q1790" s="58"/>
      <c r="R1790" s="58"/>
    </row>
    <row r="1791" spans="1:18" x14ac:dyDescent="0.25">
      <c r="A1791" s="58" t="s">
        <v>10</v>
      </c>
      <c r="B1791" s="58">
        <v>267788</v>
      </c>
      <c r="C1791" s="58" t="s">
        <v>2580</v>
      </c>
      <c r="D1791" s="58"/>
      <c r="E1791" s="58" t="s">
        <v>2692</v>
      </c>
      <c r="F1791" s="58"/>
      <c r="G1791" s="58"/>
      <c r="H1791" s="58"/>
      <c r="I1791" s="58"/>
      <c r="J1791" s="58"/>
      <c r="K1791" s="58"/>
      <c r="L1791" s="58"/>
      <c r="M1791" s="58"/>
      <c r="N1791" s="58"/>
      <c r="O1791" s="58"/>
      <c r="P1791" s="58"/>
      <c r="Q1791" s="58"/>
      <c r="R1791" s="58"/>
    </row>
    <row r="1792" spans="1:18" x14ac:dyDescent="0.25">
      <c r="A1792" s="58" t="s">
        <v>10</v>
      </c>
      <c r="B1792" s="58">
        <v>267757</v>
      </c>
      <c r="C1792" s="58" t="s">
        <v>2580</v>
      </c>
      <c r="D1792" s="58"/>
      <c r="E1792" s="58" t="s">
        <v>2692</v>
      </c>
      <c r="F1792" s="58"/>
      <c r="G1792" s="58"/>
      <c r="H1792" s="58"/>
      <c r="I1792" s="58"/>
      <c r="J1792" s="58"/>
      <c r="K1792" s="58"/>
      <c r="L1792" s="58"/>
      <c r="M1792" s="58"/>
      <c r="N1792" s="58"/>
      <c r="O1792" s="58"/>
      <c r="P1792" s="58"/>
      <c r="Q1792" s="58"/>
      <c r="R1792" s="58"/>
    </row>
    <row r="1793" spans="1:18" x14ac:dyDescent="0.25">
      <c r="A1793" s="58" t="s">
        <v>10</v>
      </c>
      <c r="B1793" s="58">
        <v>267786</v>
      </c>
      <c r="C1793" s="58" t="s">
        <v>2580</v>
      </c>
      <c r="D1793" s="58"/>
      <c r="E1793" s="58" t="s">
        <v>2692</v>
      </c>
      <c r="F1793" s="58"/>
      <c r="G1793" s="58"/>
      <c r="H1793" s="58"/>
      <c r="I1793" s="58"/>
      <c r="J1793" s="58"/>
      <c r="K1793" s="58"/>
      <c r="L1793" s="58"/>
      <c r="M1793" s="58"/>
      <c r="N1793" s="58"/>
      <c r="O1793" s="58"/>
      <c r="P1793" s="58"/>
      <c r="Q1793" s="58"/>
      <c r="R1793" s="58"/>
    </row>
    <row r="1794" spans="1:18" x14ac:dyDescent="0.25">
      <c r="A1794" s="58" t="s">
        <v>10</v>
      </c>
      <c r="B1794" s="58">
        <v>267787</v>
      </c>
      <c r="C1794" s="58" t="s">
        <v>2580</v>
      </c>
      <c r="D1794" s="58"/>
      <c r="E1794" s="58" t="s">
        <v>2692</v>
      </c>
      <c r="F1794" s="58"/>
      <c r="G1794" s="58"/>
      <c r="H1794" s="58"/>
      <c r="I1794" s="58"/>
      <c r="J1794" s="58"/>
      <c r="K1794" s="58"/>
      <c r="L1794" s="58"/>
      <c r="M1794" s="58"/>
      <c r="N1794" s="58"/>
      <c r="O1794" s="58"/>
      <c r="P1794" s="58"/>
      <c r="Q1794" s="58"/>
      <c r="R1794" s="58"/>
    </row>
    <row r="1795" spans="1:18" x14ac:dyDescent="0.25">
      <c r="A1795" s="58" t="s">
        <v>10</v>
      </c>
      <c r="B1795" s="58">
        <v>267773</v>
      </c>
      <c r="C1795" s="58" t="s">
        <v>2580</v>
      </c>
      <c r="D1795" s="58"/>
      <c r="E1795" s="58" t="s">
        <v>2692</v>
      </c>
      <c r="F1795" s="58"/>
      <c r="G1795" s="58"/>
      <c r="H1795" s="58"/>
      <c r="I1795" s="58"/>
      <c r="J1795" s="58"/>
      <c r="K1795" s="58"/>
      <c r="L1795" s="58"/>
      <c r="M1795" s="58"/>
      <c r="N1795" s="58"/>
      <c r="O1795" s="58"/>
      <c r="P1795" s="58"/>
      <c r="Q1795" s="58"/>
      <c r="R1795" s="58"/>
    </row>
    <row r="1796" spans="1:18" x14ac:dyDescent="0.25">
      <c r="A1796" s="58" t="s">
        <v>10</v>
      </c>
      <c r="B1796" s="58">
        <v>267783</v>
      </c>
      <c r="C1796" s="58" t="s">
        <v>2580</v>
      </c>
      <c r="D1796" s="58"/>
      <c r="E1796" s="58" t="s">
        <v>2692</v>
      </c>
      <c r="F1796" s="58"/>
      <c r="G1796" s="58"/>
      <c r="H1796" s="58"/>
      <c r="I1796" s="58"/>
      <c r="J1796" s="58"/>
      <c r="K1796" s="58"/>
      <c r="L1796" s="58"/>
      <c r="M1796" s="58"/>
      <c r="N1796" s="58"/>
      <c r="O1796" s="58"/>
      <c r="P1796" s="58"/>
      <c r="Q1796" s="58"/>
      <c r="R1796" s="58"/>
    </row>
    <row r="1797" spans="1:18" x14ac:dyDescent="0.25">
      <c r="A1797" s="58" t="s">
        <v>10</v>
      </c>
      <c r="B1797" s="58">
        <v>267752</v>
      </c>
      <c r="C1797" s="58" t="s">
        <v>2580</v>
      </c>
      <c r="D1797" s="58"/>
      <c r="E1797" s="58" t="s">
        <v>2692</v>
      </c>
      <c r="F1797" s="58"/>
      <c r="G1797" s="58"/>
      <c r="H1797" s="58"/>
      <c r="I1797" s="58"/>
      <c r="J1797" s="58"/>
      <c r="K1797" s="58"/>
      <c r="L1797" s="58"/>
      <c r="M1797" s="58"/>
      <c r="N1797" s="58"/>
      <c r="O1797" s="58"/>
      <c r="P1797" s="58"/>
      <c r="Q1797" s="58"/>
      <c r="R1797" s="58"/>
    </row>
    <row r="1798" spans="1:18" x14ac:dyDescent="0.25">
      <c r="A1798" s="58" t="s">
        <v>10</v>
      </c>
      <c r="B1798" s="58">
        <v>267785</v>
      </c>
      <c r="C1798" s="58" t="s">
        <v>2580</v>
      </c>
      <c r="D1798" s="58"/>
      <c r="E1798" s="58" t="s">
        <v>2692</v>
      </c>
      <c r="F1798" s="58"/>
      <c r="G1798" s="58"/>
      <c r="H1798" s="58"/>
      <c r="I1798" s="58"/>
      <c r="J1798" s="58"/>
      <c r="K1798" s="58"/>
      <c r="L1798" s="58"/>
      <c r="M1798" s="58"/>
      <c r="N1798" s="58"/>
      <c r="O1798" s="58"/>
      <c r="P1798" s="58"/>
      <c r="Q1798" s="58"/>
      <c r="R1798" s="58"/>
    </row>
    <row r="1799" spans="1:18" x14ac:dyDescent="0.25">
      <c r="A1799" s="58" t="s">
        <v>10</v>
      </c>
      <c r="B1799" s="58">
        <v>267792</v>
      </c>
      <c r="C1799" s="58" t="s">
        <v>2580</v>
      </c>
      <c r="D1799" s="58"/>
      <c r="E1799" s="58" t="s">
        <v>2692</v>
      </c>
      <c r="F1799" s="58"/>
      <c r="G1799" s="58"/>
      <c r="H1799" s="58"/>
      <c r="I1799" s="58"/>
      <c r="J1799" s="58"/>
      <c r="K1799" s="58"/>
      <c r="L1799" s="58"/>
      <c r="M1799" s="58"/>
      <c r="N1799" s="58"/>
      <c r="O1799" s="58"/>
      <c r="P1799" s="58"/>
      <c r="Q1799" s="58"/>
      <c r="R1799" s="58"/>
    </row>
    <row r="1800" spans="1:18" x14ac:dyDescent="0.25">
      <c r="A1800" s="58" t="s">
        <v>10</v>
      </c>
      <c r="B1800" s="58">
        <v>267789</v>
      </c>
      <c r="C1800" s="58" t="s">
        <v>2580</v>
      </c>
      <c r="D1800" s="58"/>
      <c r="E1800" s="58" t="s">
        <v>2692</v>
      </c>
      <c r="F1800" s="58"/>
      <c r="G1800" s="58"/>
      <c r="H1800" s="58"/>
      <c r="I1800" s="58"/>
      <c r="J1800" s="58"/>
      <c r="K1800" s="58"/>
      <c r="L1800" s="58"/>
      <c r="M1800" s="58"/>
      <c r="N1800" s="58"/>
      <c r="O1800" s="58"/>
      <c r="P1800" s="58"/>
      <c r="Q1800" s="58"/>
      <c r="R1800" s="58"/>
    </row>
    <row r="1801" spans="1:18" x14ac:dyDescent="0.25">
      <c r="A1801" s="58" t="s">
        <v>10</v>
      </c>
      <c r="B1801" s="58">
        <v>267751</v>
      </c>
      <c r="C1801" s="58" t="s">
        <v>2580</v>
      </c>
      <c r="D1801" s="58"/>
      <c r="E1801" s="58" t="s">
        <v>2692</v>
      </c>
      <c r="F1801" s="58"/>
      <c r="G1801" s="58"/>
      <c r="H1801" s="58"/>
      <c r="I1801" s="58"/>
      <c r="J1801" s="58"/>
      <c r="K1801" s="58"/>
      <c r="L1801" s="58"/>
      <c r="M1801" s="58"/>
      <c r="N1801" s="58"/>
      <c r="O1801" s="58"/>
      <c r="P1801" s="58"/>
      <c r="Q1801" s="58"/>
      <c r="R1801" s="58"/>
    </row>
    <row r="1802" spans="1:18" x14ac:dyDescent="0.25">
      <c r="A1802" s="58" t="s">
        <v>10</v>
      </c>
      <c r="B1802" s="58">
        <v>267771</v>
      </c>
      <c r="C1802" s="58" t="s">
        <v>2580</v>
      </c>
      <c r="D1802" s="58"/>
      <c r="E1802" s="58" t="s">
        <v>2692</v>
      </c>
      <c r="F1802" s="58"/>
      <c r="G1802" s="58"/>
      <c r="H1802" s="58"/>
      <c r="I1802" s="58"/>
      <c r="J1802" s="58"/>
      <c r="K1802" s="58"/>
      <c r="L1802" s="58"/>
      <c r="M1802" s="58"/>
      <c r="N1802" s="58"/>
      <c r="O1802" s="58"/>
      <c r="P1802" s="58"/>
      <c r="Q1802" s="58"/>
      <c r="R1802" s="58"/>
    </row>
    <row r="1803" spans="1:18" x14ac:dyDescent="0.25">
      <c r="A1803" s="58" t="s">
        <v>10</v>
      </c>
      <c r="B1803" s="58">
        <v>267781</v>
      </c>
      <c r="C1803" s="58" t="s">
        <v>2580</v>
      </c>
      <c r="D1803" s="58"/>
      <c r="E1803" s="58" t="s">
        <v>2692</v>
      </c>
      <c r="F1803" s="58"/>
      <c r="G1803" s="58"/>
      <c r="H1803" s="58"/>
      <c r="I1803" s="58"/>
      <c r="J1803" s="58"/>
      <c r="K1803" s="58"/>
      <c r="L1803" s="58"/>
      <c r="M1803" s="58"/>
      <c r="N1803" s="58"/>
      <c r="O1803" s="58"/>
      <c r="P1803" s="58"/>
      <c r="Q1803" s="58"/>
      <c r="R1803" s="58"/>
    </row>
    <row r="1804" spans="1:18" x14ac:dyDescent="0.25">
      <c r="A1804" s="58" t="s">
        <v>10</v>
      </c>
      <c r="B1804" s="58">
        <v>267776</v>
      </c>
      <c r="C1804" s="58" t="s">
        <v>2580</v>
      </c>
      <c r="D1804" s="58"/>
      <c r="E1804" s="58" t="s">
        <v>2692</v>
      </c>
      <c r="F1804" s="58"/>
      <c r="G1804" s="58"/>
      <c r="H1804" s="58"/>
      <c r="I1804" s="58"/>
      <c r="J1804" s="58"/>
      <c r="K1804" s="58"/>
      <c r="L1804" s="58"/>
      <c r="M1804" s="58"/>
      <c r="N1804" s="58"/>
      <c r="O1804" s="58"/>
      <c r="P1804" s="58"/>
      <c r="Q1804" s="58"/>
      <c r="R1804" s="58"/>
    </row>
    <row r="1805" spans="1:18" x14ac:dyDescent="0.25">
      <c r="A1805" s="58" t="s">
        <v>10</v>
      </c>
      <c r="B1805" s="58">
        <v>267761</v>
      </c>
      <c r="C1805" s="58" t="s">
        <v>2580</v>
      </c>
      <c r="D1805" s="58"/>
      <c r="E1805" s="58" t="s">
        <v>2692</v>
      </c>
      <c r="F1805" s="58"/>
      <c r="G1805" s="58"/>
      <c r="H1805" s="58"/>
      <c r="I1805" s="58"/>
      <c r="J1805" s="58"/>
      <c r="K1805" s="58"/>
      <c r="L1805" s="58"/>
      <c r="M1805" s="58"/>
      <c r="N1805" s="58"/>
      <c r="O1805" s="58"/>
      <c r="P1805" s="58"/>
      <c r="Q1805" s="58"/>
      <c r="R1805" s="58"/>
    </row>
    <row r="1806" spans="1:18" x14ac:dyDescent="0.25">
      <c r="A1806" s="58" t="s">
        <v>10</v>
      </c>
      <c r="B1806" s="58">
        <v>267790</v>
      </c>
      <c r="C1806" s="58" t="s">
        <v>2580</v>
      </c>
      <c r="D1806" s="58"/>
      <c r="E1806" s="58" t="s">
        <v>2692</v>
      </c>
      <c r="F1806" s="58"/>
      <c r="G1806" s="58"/>
      <c r="H1806" s="58"/>
      <c r="I1806" s="58"/>
      <c r="J1806" s="58"/>
      <c r="K1806" s="58"/>
      <c r="L1806" s="58"/>
      <c r="M1806" s="58"/>
      <c r="N1806" s="58"/>
      <c r="O1806" s="58"/>
      <c r="P1806" s="58"/>
      <c r="Q1806" s="58"/>
      <c r="R1806" s="58"/>
    </row>
    <row r="1807" spans="1:18" x14ac:dyDescent="0.25">
      <c r="A1807" s="58" t="s">
        <v>10</v>
      </c>
      <c r="B1807" s="58">
        <v>267777</v>
      </c>
      <c r="C1807" s="58" t="s">
        <v>2580</v>
      </c>
      <c r="D1807" s="58"/>
      <c r="E1807" s="58" t="s">
        <v>2692</v>
      </c>
      <c r="F1807" s="58"/>
      <c r="G1807" s="58"/>
      <c r="H1807" s="58"/>
      <c r="I1807" s="58"/>
      <c r="J1807" s="58"/>
      <c r="K1807" s="58"/>
      <c r="L1807" s="58"/>
      <c r="M1807" s="58"/>
      <c r="N1807" s="58"/>
      <c r="O1807" s="58"/>
      <c r="P1807" s="58"/>
      <c r="Q1807" s="58"/>
      <c r="R1807" s="58"/>
    </row>
    <row r="1808" spans="1:18" x14ac:dyDescent="0.25">
      <c r="A1808" s="58" t="s">
        <v>10</v>
      </c>
      <c r="B1808" s="58">
        <v>267754</v>
      </c>
      <c r="C1808" s="58" t="s">
        <v>2580</v>
      </c>
      <c r="D1808" s="58"/>
      <c r="E1808" s="58" t="s">
        <v>2692</v>
      </c>
      <c r="F1808" s="58"/>
      <c r="G1808" s="58"/>
      <c r="H1808" s="58"/>
      <c r="I1808" s="58"/>
      <c r="J1808" s="58"/>
      <c r="K1808" s="58"/>
      <c r="L1808" s="58"/>
      <c r="M1808" s="58"/>
      <c r="N1808" s="58"/>
      <c r="O1808" s="58"/>
      <c r="P1808" s="58"/>
      <c r="Q1808" s="58"/>
      <c r="R1808" s="58"/>
    </row>
    <row r="1809" spans="1:18" x14ac:dyDescent="0.25">
      <c r="A1809" s="58" t="s">
        <v>10</v>
      </c>
      <c r="B1809" s="58">
        <v>267782</v>
      </c>
      <c r="C1809" s="58" t="s">
        <v>2580</v>
      </c>
      <c r="D1809" s="58"/>
      <c r="E1809" s="58" t="s">
        <v>2692</v>
      </c>
      <c r="F1809" s="58"/>
      <c r="G1809" s="58"/>
      <c r="H1809" s="58"/>
      <c r="I1809" s="58"/>
      <c r="J1809" s="58"/>
      <c r="K1809" s="58"/>
      <c r="L1809" s="58"/>
      <c r="M1809" s="58"/>
      <c r="N1809" s="58"/>
      <c r="O1809" s="58"/>
      <c r="P1809" s="58"/>
      <c r="Q1809" s="58"/>
      <c r="R1809" s="58"/>
    </row>
    <row r="1810" spans="1:18" x14ac:dyDescent="0.25">
      <c r="A1810" s="58" t="s">
        <v>10</v>
      </c>
      <c r="B1810" s="58">
        <v>267753</v>
      </c>
      <c r="C1810" s="58" t="s">
        <v>2580</v>
      </c>
      <c r="D1810" s="58"/>
      <c r="E1810" s="58" t="s">
        <v>2692</v>
      </c>
      <c r="F1810" s="58"/>
      <c r="G1810" s="58"/>
      <c r="H1810" s="58"/>
      <c r="I1810" s="58"/>
      <c r="J1810" s="58"/>
      <c r="K1810" s="58"/>
      <c r="L1810" s="58"/>
      <c r="M1810" s="58"/>
      <c r="N1810" s="58"/>
      <c r="O1810" s="58"/>
      <c r="P1810" s="58"/>
      <c r="Q1810" s="58"/>
      <c r="R1810" s="58"/>
    </row>
    <row r="1811" spans="1:18" x14ac:dyDescent="0.25">
      <c r="A1811" s="58" t="s">
        <v>10</v>
      </c>
      <c r="B1811" s="58">
        <v>267769</v>
      </c>
      <c r="C1811" s="58" t="s">
        <v>2580</v>
      </c>
      <c r="D1811" s="58"/>
      <c r="E1811" s="58" t="s">
        <v>2692</v>
      </c>
      <c r="F1811" s="58"/>
      <c r="G1811" s="58"/>
      <c r="H1811" s="58"/>
      <c r="I1811" s="58"/>
      <c r="J1811" s="58"/>
      <c r="K1811" s="58"/>
      <c r="L1811" s="58"/>
      <c r="M1811" s="58"/>
      <c r="N1811" s="58"/>
      <c r="O1811" s="58"/>
      <c r="P1811" s="58"/>
      <c r="Q1811" s="58"/>
      <c r="R1811" s="58"/>
    </row>
    <row r="1812" spans="1:18" x14ac:dyDescent="0.25">
      <c r="A1812" s="58" t="s">
        <v>10</v>
      </c>
      <c r="B1812" s="58">
        <v>267791</v>
      </c>
      <c r="C1812" s="58" t="s">
        <v>2580</v>
      </c>
      <c r="D1812" s="58"/>
      <c r="E1812" s="58" t="s">
        <v>2692</v>
      </c>
      <c r="F1812" s="58"/>
      <c r="G1812" s="58"/>
      <c r="H1812" s="58"/>
      <c r="I1812" s="58"/>
      <c r="J1812" s="58"/>
      <c r="K1812" s="58"/>
      <c r="L1812" s="58"/>
      <c r="M1812" s="58"/>
      <c r="N1812" s="58"/>
      <c r="O1812" s="58"/>
      <c r="P1812" s="58"/>
      <c r="Q1812" s="58"/>
      <c r="R1812" s="58"/>
    </row>
    <row r="1813" spans="1:18" x14ac:dyDescent="0.25">
      <c r="A1813" s="58" t="s">
        <v>10</v>
      </c>
      <c r="B1813" s="58">
        <v>267763</v>
      </c>
      <c r="C1813" s="58" t="s">
        <v>2580</v>
      </c>
      <c r="D1813" s="58"/>
      <c r="E1813" s="58" t="s">
        <v>2692</v>
      </c>
      <c r="F1813" s="58"/>
      <c r="G1813" s="58"/>
      <c r="H1813" s="58"/>
      <c r="I1813" s="58"/>
      <c r="J1813" s="58"/>
      <c r="K1813" s="58"/>
      <c r="L1813" s="58"/>
      <c r="M1813" s="58"/>
      <c r="N1813" s="58"/>
      <c r="O1813" s="58"/>
      <c r="P1813" s="58"/>
      <c r="Q1813" s="58"/>
      <c r="R1813" s="58"/>
    </row>
    <row r="1814" spans="1:18" x14ac:dyDescent="0.25">
      <c r="A1814" s="58" t="s">
        <v>10</v>
      </c>
      <c r="B1814" s="58">
        <v>267780</v>
      </c>
      <c r="C1814" s="58" t="s">
        <v>2580</v>
      </c>
      <c r="D1814" s="58"/>
      <c r="E1814" s="58" t="s">
        <v>2692</v>
      </c>
      <c r="F1814" s="58"/>
      <c r="G1814" s="58"/>
      <c r="H1814" s="58"/>
      <c r="I1814" s="58"/>
      <c r="J1814" s="58"/>
      <c r="K1814" s="58"/>
      <c r="L1814" s="58"/>
      <c r="M1814" s="58"/>
      <c r="N1814" s="58"/>
      <c r="O1814" s="58"/>
      <c r="P1814" s="58"/>
      <c r="Q1814" s="58"/>
      <c r="R1814" s="58"/>
    </row>
    <row r="1815" spans="1:18" x14ac:dyDescent="0.25">
      <c r="A1815" s="58" t="s">
        <v>10</v>
      </c>
      <c r="B1815" s="58">
        <v>267793</v>
      </c>
      <c r="C1815" s="58" t="s">
        <v>2580</v>
      </c>
      <c r="D1815" s="58"/>
      <c r="E1815" s="58" t="s">
        <v>2692</v>
      </c>
      <c r="F1815" s="58"/>
      <c r="G1815" s="58"/>
      <c r="H1815" s="58"/>
      <c r="I1815" s="58"/>
      <c r="J1815" s="58"/>
      <c r="K1815" s="58"/>
      <c r="L1815" s="58"/>
      <c r="M1815" s="58"/>
      <c r="N1815" s="58"/>
      <c r="O1815" s="58"/>
      <c r="P1815" s="58"/>
      <c r="Q1815" s="58"/>
      <c r="R1815" s="58"/>
    </row>
    <row r="1816" spans="1:18" x14ac:dyDescent="0.25">
      <c r="A1816" s="58" t="s">
        <v>10</v>
      </c>
      <c r="B1816" s="58">
        <v>267764</v>
      </c>
      <c r="C1816" s="58" t="s">
        <v>2580</v>
      </c>
      <c r="D1816" s="58"/>
      <c r="E1816" s="58" t="s">
        <v>2692</v>
      </c>
      <c r="F1816" s="58"/>
      <c r="G1816" s="58"/>
      <c r="H1816" s="58"/>
      <c r="I1816" s="58"/>
      <c r="J1816" s="58"/>
      <c r="K1816" s="58"/>
      <c r="L1816" s="58"/>
      <c r="M1816" s="58"/>
      <c r="N1816" s="58"/>
      <c r="O1816" s="58"/>
      <c r="P1816" s="58"/>
      <c r="Q1816" s="58"/>
      <c r="R1816" s="58"/>
    </row>
    <row r="1817" spans="1:18" x14ac:dyDescent="0.25">
      <c r="A1817" s="58" t="s">
        <v>10</v>
      </c>
      <c r="B1817" s="58">
        <v>267767</v>
      </c>
      <c r="C1817" s="58" t="s">
        <v>2580</v>
      </c>
      <c r="D1817" s="58"/>
      <c r="E1817" s="58" t="s">
        <v>2692</v>
      </c>
      <c r="F1817" s="58"/>
      <c r="G1817" s="58"/>
      <c r="H1817" s="58"/>
      <c r="I1817" s="58"/>
      <c r="J1817" s="58"/>
      <c r="K1817" s="58"/>
      <c r="L1817" s="58"/>
      <c r="M1817" s="58"/>
      <c r="N1817" s="58"/>
      <c r="O1817" s="58"/>
      <c r="P1817" s="58"/>
      <c r="Q1817" s="58"/>
      <c r="R1817" s="58"/>
    </row>
    <row r="1818" spans="1:18" ht="30" x14ac:dyDescent="0.25">
      <c r="A1818" s="58" t="s">
        <v>10</v>
      </c>
      <c r="B1818" s="58">
        <v>168292</v>
      </c>
      <c r="C1818" s="58">
        <v>829</v>
      </c>
      <c r="D1818" s="58" t="s">
        <v>2606</v>
      </c>
      <c r="E1818" s="58">
        <v>829</v>
      </c>
      <c r="F1818" s="58"/>
      <c r="G1818" s="58"/>
      <c r="H1818" s="58"/>
      <c r="I1818" s="58"/>
      <c r="J1818" s="58"/>
      <c r="K1818" s="58"/>
      <c r="L1818" s="58"/>
      <c r="M1818" s="58"/>
      <c r="N1818" s="58"/>
      <c r="O1818" s="58"/>
      <c r="P1818" s="58"/>
      <c r="Q1818" s="58"/>
      <c r="R1818" s="58"/>
    </row>
    <row r="1819" spans="1:18" ht="30" x14ac:dyDescent="0.25">
      <c r="A1819" s="58" t="s">
        <v>10</v>
      </c>
      <c r="B1819" s="58">
        <v>168293</v>
      </c>
      <c r="C1819" s="58">
        <v>1129</v>
      </c>
      <c r="D1819" s="58" t="s">
        <v>2606</v>
      </c>
      <c r="E1819" s="58">
        <v>829</v>
      </c>
      <c r="F1819" s="58"/>
      <c r="G1819" s="58"/>
      <c r="H1819" s="58"/>
      <c r="I1819" s="58"/>
      <c r="J1819" s="58"/>
      <c r="K1819" s="58"/>
      <c r="L1819" s="58"/>
      <c r="M1819" s="58"/>
      <c r="N1819" s="58"/>
      <c r="O1819" s="58"/>
      <c r="P1819" s="58"/>
      <c r="Q1819" s="58"/>
      <c r="R1819" s="58"/>
    </row>
    <row r="1820" spans="1:18" ht="30" x14ac:dyDescent="0.25">
      <c r="A1820" s="58" t="s">
        <v>10</v>
      </c>
      <c r="B1820" s="58">
        <v>168294</v>
      </c>
      <c r="C1820" s="58">
        <v>1129</v>
      </c>
      <c r="D1820" s="58" t="s">
        <v>2606</v>
      </c>
      <c r="E1820" s="58">
        <v>829</v>
      </c>
      <c r="F1820" s="58"/>
      <c r="G1820" s="58"/>
      <c r="H1820" s="58"/>
      <c r="I1820" s="58"/>
      <c r="J1820" s="58"/>
      <c r="K1820" s="58"/>
      <c r="L1820" s="58"/>
      <c r="M1820" s="58"/>
      <c r="N1820" s="58"/>
      <c r="O1820" s="58"/>
      <c r="P1820" s="58"/>
      <c r="Q1820" s="58"/>
      <c r="R1820" s="58"/>
    </row>
    <row r="1821" spans="1:18" ht="30" x14ac:dyDescent="0.25">
      <c r="A1821" s="58" t="s">
        <v>10</v>
      </c>
      <c r="B1821" s="58">
        <v>168295</v>
      </c>
      <c r="C1821" s="58">
        <v>1129</v>
      </c>
      <c r="D1821" s="58" t="s">
        <v>2606</v>
      </c>
      <c r="E1821" s="58">
        <v>829</v>
      </c>
      <c r="F1821" s="58"/>
      <c r="G1821" s="58"/>
      <c r="H1821" s="58"/>
      <c r="I1821" s="58"/>
      <c r="J1821" s="58"/>
      <c r="K1821" s="58"/>
      <c r="L1821" s="58"/>
      <c r="M1821" s="58"/>
      <c r="N1821" s="58"/>
      <c r="O1821" s="58"/>
      <c r="P1821" s="58"/>
      <c r="Q1821" s="58"/>
      <c r="R1821" s="58"/>
    </row>
    <row r="1822" spans="1:18" ht="30" x14ac:dyDescent="0.25">
      <c r="A1822" s="58" t="s">
        <v>10</v>
      </c>
      <c r="B1822" s="58">
        <v>168296</v>
      </c>
      <c r="C1822" s="58">
        <v>1129</v>
      </c>
      <c r="D1822" s="58" t="s">
        <v>2606</v>
      </c>
      <c r="E1822" s="58">
        <v>829</v>
      </c>
      <c r="F1822" s="58"/>
      <c r="G1822" s="58"/>
      <c r="H1822" s="58"/>
      <c r="I1822" s="58"/>
      <c r="J1822" s="58"/>
      <c r="K1822" s="58"/>
      <c r="L1822" s="58"/>
      <c r="M1822" s="58"/>
      <c r="N1822" s="58"/>
      <c r="O1822" s="58"/>
      <c r="P1822" s="58"/>
      <c r="Q1822" s="58"/>
      <c r="R1822" s="58"/>
    </row>
    <row r="1823" spans="1:18" ht="30" x14ac:dyDescent="0.25">
      <c r="A1823" s="58" t="s">
        <v>10</v>
      </c>
      <c r="B1823" s="58">
        <v>168297</v>
      </c>
      <c r="C1823" s="58">
        <v>1129</v>
      </c>
      <c r="D1823" s="58" t="s">
        <v>2606</v>
      </c>
      <c r="E1823" s="58">
        <v>829</v>
      </c>
      <c r="F1823" s="58"/>
      <c r="G1823" s="58"/>
      <c r="H1823" s="58"/>
      <c r="I1823" s="58"/>
      <c r="J1823" s="58"/>
      <c r="K1823" s="58"/>
      <c r="L1823" s="58"/>
      <c r="M1823" s="58"/>
      <c r="N1823" s="58"/>
      <c r="O1823" s="58"/>
      <c r="P1823" s="58"/>
      <c r="Q1823" s="58"/>
      <c r="R1823" s="58"/>
    </row>
    <row r="1824" spans="1:18" ht="30" x14ac:dyDescent="0.25">
      <c r="A1824" s="58" t="s">
        <v>10</v>
      </c>
      <c r="B1824" s="58">
        <v>168298</v>
      </c>
      <c r="C1824" s="58">
        <v>1129</v>
      </c>
      <c r="D1824" s="58" t="s">
        <v>2606</v>
      </c>
      <c r="E1824" s="58">
        <v>829</v>
      </c>
      <c r="F1824" s="58"/>
      <c r="G1824" s="58"/>
      <c r="H1824" s="58"/>
      <c r="I1824" s="58"/>
      <c r="J1824" s="58"/>
      <c r="K1824" s="58"/>
      <c r="L1824" s="58"/>
      <c r="M1824" s="58"/>
      <c r="N1824" s="58"/>
      <c r="O1824" s="58"/>
      <c r="P1824" s="58"/>
      <c r="Q1824" s="58"/>
      <c r="R1824" s="58"/>
    </row>
    <row r="1825" spans="1:18" ht="30" x14ac:dyDescent="0.25">
      <c r="A1825" s="58" t="s">
        <v>10</v>
      </c>
      <c r="B1825" s="58">
        <v>168299</v>
      </c>
      <c r="C1825" s="58">
        <v>1129</v>
      </c>
      <c r="D1825" s="58" t="s">
        <v>2606</v>
      </c>
      <c r="E1825" s="58">
        <v>829</v>
      </c>
      <c r="F1825" s="58"/>
      <c r="G1825" s="58"/>
      <c r="H1825" s="58"/>
      <c r="I1825" s="58"/>
      <c r="J1825" s="58"/>
      <c r="K1825" s="58"/>
      <c r="L1825" s="58"/>
      <c r="M1825" s="58"/>
      <c r="N1825" s="58"/>
      <c r="O1825" s="58"/>
      <c r="P1825" s="58"/>
      <c r="Q1825" s="58"/>
      <c r="R1825" s="58"/>
    </row>
    <row r="1826" spans="1:18" ht="30" x14ac:dyDescent="0.25">
      <c r="A1826" s="58" t="s">
        <v>10</v>
      </c>
      <c r="B1826" s="58">
        <v>168300</v>
      </c>
      <c r="C1826" s="58">
        <v>1129</v>
      </c>
      <c r="D1826" s="58" t="s">
        <v>2606</v>
      </c>
      <c r="E1826" s="58">
        <v>829</v>
      </c>
      <c r="F1826" s="58"/>
      <c r="G1826" s="58"/>
      <c r="H1826" s="58"/>
      <c r="I1826" s="58"/>
      <c r="J1826" s="58"/>
      <c r="K1826" s="58"/>
      <c r="L1826" s="58"/>
      <c r="M1826" s="58"/>
      <c r="N1826" s="58"/>
      <c r="O1826" s="58"/>
      <c r="P1826" s="58"/>
      <c r="Q1826" s="58"/>
      <c r="R1826" s="58"/>
    </row>
    <row r="1827" spans="1:18" ht="30" x14ac:dyDescent="0.25">
      <c r="A1827" s="58" t="s">
        <v>10</v>
      </c>
      <c r="B1827" s="58">
        <v>168301</v>
      </c>
      <c r="C1827" s="58">
        <v>1129</v>
      </c>
      <c r="D1827" s="58" t="s">
        <v>2606</v>
      </c>
      <c r="E1827" s="58">
        <v>829</v>
      </c>
      <c r="F1827" s="58"/>
      <c r="G1827" s="58"/>
      <c r="H1827" s="58"/>
      <c r="I1827" s="58"/>
      <c r="J1827" s="58"/>
      <c r="K1827" s="58"/>
      <c r="L1827" s="58"/>
      <c r="M1827" s="58"/>
      <c r="N1827" s="58"/>
      <c r="O1827" s="58"/>
      <c r="P1827" s="58"/>
      <c r="Q1827" s="58"/>
      <c r="R1827" s="58"/>
    </row>
    <row r="1828" spans="1:18" ht="30" x14ac:dyDescent="0.25">
      <c r="A1828" s="58" t="s">
        <v>10</v>
      </c>
      <c r="B1828" s="58">
        <v>168302</v>
      </c>
      <c r="C1828" s="58">
        <v>1129</v>
      </c>
      <c r="D1828" s="58" t="s">
        <v>2606</v>
      </c>
      <c r="E1828" s="58">
        <v>829</v>
      </c>
      <c r="F1828" s="58"/>
      <c r="G1828" s="58"/>
      <c r="H1828" s="58"/>
      <c r="I1828" s="58"/>
      <c r="J1828" s="58"/>
      <c r="K1828" s="58"/>
      <c r="L1828" s="58"/>
      <c r="M1828" s="58"/>
      <c r="N1828" s="58"/>
      <c r="O1828" s="58"/>
      <c r="P1828" s="58"/>
      <c r="Q1828" s="58"/>
      <c r="R1828" s="58"/>
    </row>
    <row r="1829" spans="1:18" ht="30" x14ac:dyDescent="0.25">
      <c r="A1829" s="58" t="s">
        <v>10</v>
      </c>
      <c r="B1829" s="58">
        <v>168303</v>
      </c>
      <c r="C1829" s="58">
        <v>1129</v>
      </c>
      <c r="D1829" s="58" t="s">
        <v>2606</v>
      </c>
      <c r="E1829" s="58">
        <v>829</v>
      </c>
      <c r="F1829" s="58"/>
      <c r="G1829" s="58"/>
      <c r="H1829" s="58"/>
      <c r="I1829" s="58"/>
      <c r="J1829" s="58"/>
      <c r="K1829" s="58"/>
      <c r="L1829" s="58"/>
      <c r="M1829" s="58"/>
      <c r="N1829" s="58"/>
      <c r="O1829" s="58"/>
      <c r="P1829" s="58"/>
      <c r="Q1829" s="58"/>
      <c r="R1829" s="58"/>
    </row>
    <row r="1830" spans="1:18" ht="30" x14ac:dyDescent="0.25">
      <c r="A1830" s="58" t="s">
        <v>10</v>
      </c>
      <c r="B1830" s="58">
        <v>259038</v>
      </c>
      <c r="C1830" s="58">
        <v>1129</v>
      </c>
      <c r="D1830" s="58" t="s">
        <v>2606</v>
      </c>
      <c r="E1830" s="58">
        <v>829</v>
      </c>
      <c r="F1830" s="58"/>
      <c r="G1830" s="58"/>
      <c r="H1830" s="58"/>
      <c r="I1830" s="58"/>
      <c r="J1830" s="58"/>
      <c r="K1830" s="58"/>
      <c r="L1830" s="58"/>
      <c r="M1830" s="58"/>
      <c r="N1830" s="58"/>
      <c r="O1830" s="58"/>
      <c r="P1830" s="58"/>
      <c r="Q1830" s="58"/>
      <c r="R1830" s="58"/>
    </row>
    <row r="1831" spans="1:18" ht="30" x14ac:dyDescent="0.25">
      <c r="A1831" s="58" t="s">
        <v>10</v>
      </c>
      <c r="B1831" s="58">
        <v>168304</v>
      </c>
      <c r="C1831" s="58">
        <v>1129</v>
      </c>
      <c r="D1831" s="58" t="s">
        <v>2606</v>
      </c>
      <c r="E1831" s="58">
        <v>829</v>
      </c>
      <c r="F1831" s="58"/>
      <c r="G1831" s="58"/>
      <c r="H1831" s="58"/>
      <c r="I1831" s="58"/>
      <c r="J1831" s="58"/>
      <c r="K1831" s="58"/>
      <c r="L1831" s="58"/>
      <c r="M1831" s="58"/>
      <c r="N1831" s="58"/>
      <c r="O1831" s="58"/>
      <c r="P1831" s="58"/>
      <c r="Q1831" s="58"/>
      <c r="R1831" s="58"/>
    </row>
    <row r="1832" spans="1:18" ht="30" x14ac:dyDescent="0.25">
      <c r="A1832" s="58" t="s">
        <v>10</v>
      </c>
      <c r="B1832" s="58">
        <v>168305</v>
      </c>
      <c r="C1832" s="58">
        <v>1129</v>
      </c>
      <c r="D1832" s="58" t="s">
        <v>2606</v>
      </c>
      <c r="E1832" s="58">
        <v>829</v>
      </c>
      <c r="F1832" s="58"/>
      <c r="G1832" s="58"/>
      <c r="H1832" s="58"/>
      <c r="I1832" s="58"/>
      <c r="J1832" s="58"/>
      <c r="K1832" s="58"/>
      <c r="L1832" s="58"/>
      <c r="M1832" s="58"/>
      <c r="N1832" s="58"/>
      <c r="O1832" s="58"/>
      <c r="P1832" s="58"/>
      <c r="Q1832" s="58"/>
      <c r="R1832" s="58"/>
    </row>
    <row r="1833" spans="1:18" ht="30" x14ac:dyDescent="0.25">
      <c r="A1833" s="58" t="s">
        <v>10</v>
      </c>
      <c r="B1833" s="58">
        <v>168306</v>
      </c>
      <c r="C1833" s="58">
        <v>1129</v>
      </c>
      <c r="D1833" s="58" t="s">
        <v>2606</v>
      </c>
      <c r="E1833" s="58">
        <v>829</v>
      </c>
      <c r="F1833" s="58"/>
      <c r="G1833" s="58"/>
      <c r="H1833" s="58"/>
      <c r="I1833" s="58"/>
      <c r="J1833" s="58"/>
      <c r="K1833" s="58"/>
      <c r="L1833" s="58"/>
      <c r="M1833" s="58"/>
      <c r="N1833" s="58"/>
      <c r="O1833" s="58"/>
      <c r="P1833" s="58"/>
      <c r="Q1833" s="58"/>
      <c r="R1833" s="58"/>
    </row>
    <row r="1834" spans="1:18" ht="30" x14ac:dyDescent="0.25">
      <c r="A1834" s="58" t="s">
        <v>10</v>
      </c>
      <c r="B1834" s="58">
        <v>168307</v>
      </c>
      <c r="C1834" s="58">
        <v>1129</v>
      </c>
      <c r="D1834" s="58" t="s">
        <v>2606</v>
      </c>
      <c r="E1834" s="58">
        <v>829</v>
      </c>
      <c r="F1834" s="58"/>
      <c r="G1834" s="58"/>
      <c r="H1834" s="58"/>
      <c r="I1834" s="58"/>
      <c r="J1834" s="58"/>
      <c r="K1834" s="58"/>
      <c r="L1834" s="58"/>
      <c r="M1834" s="58"/>
      <c r="N1834" s="58"/>
      <c r="O1834" s="58"/>
      <c r="P1834" s="58"/>
      <c r="Q1834" s="58"/>
      <c r="R1834" s="58"/>
    </row>
    <row r="1835" spans="1:18" ht="30" x14ac:dyDescent="0.25">
      <c r="A1835" s="58" t="s">
        <v>10</v>
      </c>
      <c r="B1835" s="58">
        <v>168308</v>
      </c>
      <c r="C1835" s="58">
        <v>1129</v>
      </c>
      <c r="D1835" s="58" t="s">
        <v>2606</v>
      </c>
      <c r="E1835" s="58">
        <v>829</v>
      </c>
      <c r="F1835" s="58"/>
      <c r="G1835" s="58"/>
      <c r="H1835" s="58"/>
      <c r="I1835" s="58"/>
      <c r="J1835" s="58"/>
      <c r="K1835" s="58"/>
      <c r="L1835" s="58"/>
      <c r="M1835" s="58"/>
      <c r="N1835" s="58"/>
      <c r="O1835" s="58"/>
      <c r="P1835" s="58"/>
      <c r="Q1835" s="58"/>
      <c r="R1835" s="58"/>
    </row>
    <row r="1836" spans="1:18" ht="30" x14ac:dyDescent="0.25">
      <c r="A1836" s="58" t="s">
        <v>10</v>
      </c>
      <c r="B1836" s="58">
        <v>168309</v>
      </c>
      <c r="C1836" s="58">
        <v>1129</v>
      </c>
      <c r="D1836" s="58" t="s">
        <v>2606</v>
      </c>
      <c r="E1836" s="58">
        <v>829</v>
      </c>
      <c r="F1836" s="58"/>
      <c r="G1836" s="58"/>
      <c r="H1836" s="58"/>
      <c r="I1836" s="58"/>
      <c r="J1836" s="58"/>
      <c r="K1836" s="58"/>
      <c r="L1836" s="58"/>
      <c r="M1836" s="58"/>
      <c r="N1836" s="58"/>
      <c r="O1836" s="58"/>
      <c r="P1836" s="58"/>
      <c r="Q1836" s="58"/>
      <c r="R1836" s="58"/>
    </row>
    <row r="1837" spans="1:18" ht="30" x14ac:dyDescent="0.25">
      <c r="A1837" s="58" t="s">
        <v>10</v>
      </c>
      <c r="B1837" s="58">
        <v>168310</v>
      </c>
      <c r="C1837" s="58">
        <v>1129</v>
      </c>
      <c r="D1837" s="58" t="s">
        <v>2606</v>
      </c>
      <c r="E1837" s="58">
        <v>829</v>
      </c>
      <c r="F1837" s="58"/>
      <c r="G1837" s="58"/>
      <c r="H1837" s="58"/>
      <c r="I1837" s="58"/>
      <c r="J1837" s="58"/>
      <c r="K1837" s="58"/>
      <c r="L1837" s="58"/>
      <c r="M1837" s="58"/>
      <c r="N1837" s="58"/>
      <c r="O1837" s="58"/>
      <c r="P1837" s="58"/>
      <c r="Q1837" s="58"/>
      <c r="R1837" s="58"/>
    </row>
    <row r="1838" spans="1:18" ht="30" x14ac:dyDescent="0.25">
      <c r="A1838" s="58" t="s">
        <v>10</v>
      </c>
      <c r="B1838" s="58">
        <v>168311</v>
      </c>
      <c r="C1838" s="58">
        <v>1129</v>
      </c>
      <c r="D1838" s="58" t="s">
        <v>2606</v>
      </c>
      <c r="E1838" s="58">
        <v>829</v>
      </c>
      <c r="F1838" s="58"/>
      <c r="G1838" s="58"/>
      <c r="H1838" s="58"/>
      <c r="I1838" s="58"/>
      <c r="J1838" s="58"/>
      <c r="K1838" s="58"/>
      <c r="L1838" s="58"/>
      <c r="M1838" s="58"/>
      <c r="N1838" s="58"/>
      <c r="O1838" s="58"/>
      <c r="P1838" s="58"/>
      <c r="Q1838" s="58"/>
      <c r="R1838" s="58"/>
    </row>
    <row r="1839" spans="1:18" ht="30" x14ac:dyDescent="0.25">
      <c r="A1839" s="58" t="s">
        <v>10</v>
      </c>
      <c r="B1839" s="58">
        <v>168312</v>
      </c>
      <c r="C1839" s="58">
        <v>1129</v>
      </c>
      <c r="D1839" s="58" t="s">
        <v>2606</v>
      </c>
      <c r="E1839" s="58">
        <v>829</v>
      </c>
      <c r="F1839" s="58"/>
      <c r="G1839" s="58"/>
      <c r="H1839" s="58"/>
      <c r="I1839" s="58"/>
      <c r="J1839" s="58"/>
      <c r="K1839" s="58"/>
      <c r="L1839" s="58"/>
      <c r="M1839" s="58"/>
      <c r="N1839" s="58"/>
      <c r="O1839" s="58"/>
      <c r="P1839" s="58"/>
      <c r="Q1839" s="58"/>
      <c r="R1839" s="58"/>
    </row>
    <row r="1840" spans="1:18" ht="30" x14ac:dyDescent="0.25">
      <c r="A1840" s="58" t="s">
        <v>10</v>
      </c>
      <c r="B1840" s="58">
        <v>168313</v>
      </c>
      <c r="C1840" s="58">
        <v>1129</v>
      </c>
      <c r="D1840" s="58" t="s">
        <v>2606</v>
      </c>
      <c r="E1840" s="58">
        <v>829</v>
      </c>
      <c r="F1840" s="58"/>
      <c r="G1840" s="58"/>
      <c r="H1840" s="58"/>
      <c r="I1840" s="58"/>
      <c r="J1840" s="58"/>
      <c r="K1840" s="58"/>
      <c r="L1840" s="58"/>
      <c r="M1840" s="58"/>
      <c r="N1840" s="58"/>
      <c r="O1840" s="58"/>
      <c r="P1840" s="58"/>
      <c r="Q1840" s="58"/>
      <c r="R1840" s="58"/>
    </row>
    <row r="1841" spans="1:18" ht="30" x14ac:dyDescent="0.25">
      <c r="A1841" s="58" t="s">
        <v>10</v>
      </c>
      <c r="B1841" s="58">
        <v>168314</v>
      </c>
      <c r="C1841" s="58">
        <v>1129</v>
      </c>
      <c r="D1841" s="58" t="s">
        <v>2606</v>
      </c>
      <c r="E1841" s="58">
        <v>829</v>
      </c>
      <c r="F1841" s="58"/>
      <c r="G1841" s="58"/>
      <c r="H1841" s="58"/>
      <c r="I1841" s="58"/>
      <c r="J1841" s="58"/>
      <c r="K1841" s="58"/>
      <c r="L1841" s="58"/>
      <c r="M1841" s="58"/>
      <c r="N1841" s="58"/>
      <c r="O1841" s="58"/>
      <c r="P1841" s="58"/>
      <c r="Q1841" s="58"/>
      <c r="R1841" s="58"/>
    </row>
    <row r="1842" spans="1:18" ht="30" x14ac:dyDescent="0.25">
      <c r="A1842" s="58" t="s">
        <v>10</v>
      </c>
      <c r="B1842" s="58">
        <v>168315</v>
      </c>
      <c r="C1842" s="58">
        <v>1129</v>
      </c>
      <c r="D1842" s="58" t="s">
        <v>2606</v>
      </c>
      <c r="E1842" s="58">
        <v>829</v>
      </c>
      <c r="F1842" s="58"/>
      <c r="G1842" s="58"/>
      <c r="H1842" s="58"/>
      <c r="I1842" s="58"/>
      <c r="J1842" s="58"/>
      <c r="K1842" s="58"/>
      <c r="L1842" s="58"/>
      <c r="M1842" s="58"/>
      <c r="N1842" s="58"/>
      <c r="O1842" s="58"/>
      <c r="P1842" s="58"/>
      <c r="Q1842" s="58"/>
      <c r="R1842" s="58"/>
    </row>
    <row r="1843" spans="1:18" ht="30" x14ac:dyDescent="0.25">
      <c r="A1843" s="58" t="s">
        <v>10</v>
      </c>
      <c r="B1843" s="58">
        <v>168316</v>
      </c>
      <c r="C1843" s="58">
        <v>1129</v>
      </c>
      <c r="D1843" s="58" t="s">
        <v>2606</v>
      </c>
      <c r="E1843" s="58">
        <v>829</v>
      </c>
      <c r="F1843" s="58"/>
      <c r="G1843" s="58"/>
      <c r="H1843" s="58"/>
      <c r="I1843" s="58"/>
      <c r="J1843" s="58"/>
      <c r="K1843" s="58"/>
      <c r="L1843" s="58"/>
      <c r="M1843" s="58"/>
      <c r="N1843" s="58"/>
      <c r="O1843" s="58"/>
      <c r="P1843" s="58"/>
      <c r="Q1843" s="58"/>
      <c r="R1843" s="58"/>
    </row>
    <row r="1844" spans="1:18" ht="30" x14ac:dyDescent="0.25">
      <c r="A1844" s="58" t="s">
        <v>10</v>
      </c>
      <c r="B1844" s="58">
        <v>168317</v>
      </c>
      <c r="C1844" s="58">
        <v>1129</v>
      </c>
      <c r="D1844" s="58" t="s">
        <v>2606</v>
      </c>
      <c r="E1844" s="58">
        <v>829</v>
      </c>
      <c r="F1844" s="58"/>
      <c r="G1844" s="58"/>
      <c r="H1844" s="58"/>
      <c r="I1844" s="58"/>
      <c r="J1844" s="58"/>
      <c r="K1844" s="58"/>
      <c r="L1844" s="58"/>
      <c r="M1844" s="58"/>
      <c r="N1844" s="58"/>
      <c r="O1844" s="58"/>
      <c r="P1844" s="58"/>
      <c r="Q1844" s="58"/>
      <c r="R1844" s="58"/>
    </row>
    <row r="1845" spans="1:18" x14ac:dyDescent="0.25">
      <c r="A1845" s="58" t="s">
        <v>10</v>
      </c>
      <c r="B1845" s="58">
        <v>259097</v>
      </c>
      <c r="C1845" s="58" t="s">
        <v>2580</v>
      </c>
      <c r="D1845" s="58"/>
      <c r="E1845" s="58" t="s">
        <v>2692</v>
      </c>
      <c r="F1845" s="58"/>
      <c r="G1845" s="58"/>
      <c r="H1845" s="58"/>
      <c r="I1845" s="58"/>
      <c r="J1845" s="58"/>
      <c r="K1845" s="58"/>
      <c r="L1845" s="58"/>
      <c r="M1845" s="58"/>
      <c r="N1845" s="58"/>
      <c r="O1845" s="58"/>
      <c r="P1845" s="58"/>
      <c r="Q1845" s="58"/>
      <c r="R1845" s="58"/>
    </row>
    <row r="1846" spans="1:18" x14ac:dyDescent="0.25">
      <c r="A1846" s="58" t="s">
        <v>10</v>
      </c>
      <c r="B1846" s="58">
        <v>168896</v>
      </c>
      <c r="C1846" s="58" t="s">
        <v>2580</v>
      </c>
      <c r="D1846" s="58"/>
      <c r="E1846" s="58" t="s">
        <v>2692</v>
      </c>
      <c r="F1846" s="58"/>
      <c r="G1846" s="58"/>
      <c r="H1846" s="58"/>
      <c r="I1846" s="58"/>
      <c r="J1846" s="58"/>
      <c r="K1846" s="58"/>
      <c r="L1846" s="58"/>
      <c r="M1846" s="58"/>
      <c r="N1846" s="58"/>
      <c r="O1846" s="58"/>
      <c r="P1846" s="58"/>
      <c r="Q1846" s="58"/>
      <c r="R1846" s="58"/>
    </row>
    <row r="1847" spans="1:18" x14ac:dyDescent="0.25">
      <c r="A1847" s="58" t="s">
        <v>10</v>
      </c>
      <c r="B1847" s="58">
        <v>168897</v>
      </c>
      <c r="C1847" s="58" t="s">
        <v>2580</v>
      </c>
      <c r="D1847" s="58"/>
      <c r="E1847" s="58" t="s">
        <v>2692</v>
      </c>
      <c r="F1847" s="58"/>
      <c r="G1847" s="58"/>
      <c r="H1847" s="58"/>
      <c r="I1847" s="58"/>
      <c r="J1847" s="58"/>
      <c r="K1847" s="58"/>
      <c r="L1847" s="58"/>
      <c r="M1847" s="58"/>
      <c r="N1847" s="58"/>
      <c r="O1847" s="58"/>
      <c r="P1847" s="58"/>
      <c r="Q1847" s="58"/>
      <c r="R1847" s="58"/>
    </row>
    <row r="1848" spans="1:18" x14ac:dyDescent="0.25">
      <c r="A1848" s="58" t="s">
        <v>10</v>
      </c>
      <c r="B1848" s="58">
        <v>168898</v>
      </c>
      <c r="C1848" s="58" t="s">
        <v>2580</v>
      </c>
      <c r="D1848" s="58"/>
      <c r="E1848" s="58" t="s">
        <v>2692</v>
      </c>
      <c r="F1848" s="58"/>
      <c r="G1848" s="58"/>
      <c r="H1848" s="58"/>
      <c r="I1848" s="58"/>
      <c r="J1848" s="58"/>
      <c r="K1848" s="58"/>
      <c r="L1848" s="58"/>
      <c r="M1848" s="58"/>
      <c r="N1848" s="58"/>
      <c r="O1848" s="58"/>
      <c r="P1848" s="58"/>
      <c r="Q1848" s="58"/>
      <c r="R1848" s="58"/>
    </row>
    <row r="1849" spans="1:18" x14ac:dyDescent="0.25">
      <c r="A1849" s="58" t="s">
        <v>10</v>
      </c>
      <c r="B1849" s="58">
        <v>168899</v>
      </c>
      <c r="C1849" s="58" t="s">
        <v>2580</v>
      </c>
      <c r="D1849" s="58"/>
      <c r="E1849" s="58" t="s">
        <v>2692</v>
      </c>
      <c r="F1849" s="58"/>
      <c r="G1849" s="58"/>
      <c r="H1849" s="58"/>
      <c r="I1849" s="58"/>
      <c r="J1849" s="58"/>
      <c r="K1849" s="58"/>
      <c r="L1849" s="58"/>
      <c r="M1849" s="58"/>
      <c r="N1849" s="58"/>
      <c r="O1849" s="58"/>
      <c r="P1849" s="58"/>
      <c r="Q1849" s="58"/>
      <c r="R1849" s="58"/>
    </row>
    <row r="1850" spans="1:18" x14ac:dyDescent="0.25">
      <c r="A1850" s="58" t="s">
        <v>10</v>
      </c>
      <c r="B1850" s="58">
        <v>168900</v>
      </c>
      <c r="C1850" s="58" t="s">
        <v>2580</v>
      </c>
      <c r="D1850" s="58"/>
      <c r="E1850" s="58" t="s">
        <v>2692</v>
      </c>
      <c r="F1850" s="58"/>
      <c r="G1850" s="58"/>
      <c r="H1850" s="58"/>
      <c r="I1850" s="58"/>
      <c r="J1850" s="58"/>
      <c r="K1850" s="58"/>
      <c r="L1850" s="58"/>
      <c r="M1850" s="58"/>
      <c r="N1850" s="58"/>
      <c r="O1850" s="58"/>
      <c r="P1850" s="58"/>
      <c r="Q1850" s="58"/>
      <c r="R1850" s="58"/>
    </row>
    <row r="1851" spans="1:18" x14ac:dyDescent="0.25">
      <c r="A1851" s="58" t="s">
        <v>10</v>
      </c>
      <c r="B1851" s="58">
        <v>168901</v>
      </c>
      <c r="C1851" s="58" t="s">
        <v>2580</v>
      </c>
      <c r="D1851" s="58"/>
      <c r="E1851" s="58" t="s">
        <v>2692</v>
      </c>
      <c r="F1851" s="58"/>
      <c r="G1851" s="58"/>
      <c r="H1851" s="58"/>
      <c r="I1851" s="58"/>
      <c r="J1851" s="58"/>
      <c r="K1851" s="58"/>
      <c r="L1851" s="58"/>
      <c r="M1851" s="58"/>
      <c r="N1851" s="58"/>
      <c r="O1851" s="58"/>
      <c r="P1851" s="58"/>
      <c r="Q1851" s="58"/>
      <c r="R1851" s="58"/>
    </row>
    <row r="1852" spans="1:18" x14ac:dyDescent="0.25">
      <c r="A1852" s="58" t="s">
        <v>10</v>
      </c>
      <c r="B1852" s="58">
        <v>168902</v>
      </c>
      <c r="C1852" s="58" t="s">
        <v>2580</v>
      </c>
      <c r="D1852" s="58"/>
      <c r="E1852" s="58" t="s">
        <v>2692</v>
      </c>
      <c r="F1852" s="58"/>
      <c r="G1852" s="58"/>
      <c r="H1852" s="58"/>
      <c r="I1852" s="58"/>
      <c r="J1852" s="58"/>
      <c r="K1852" s="58"/>
      <c r="L1852" s="58"/>
      <c r="M1852" s="58"/>
      <c r="N1852" s="58"/>
      <c r="O1852" s="58"/>
      <c r="P1852" s="58"/>
      <c r="Q1852" s="58"/>
      <c r="R1852" s="58"/>
    </row>
    <row r="1853" spans="1:18" x14ac:dyDescent="0.25">
      <c r="A1853" s="58" t="s">
        <v>10</v>
      </c>
      <c r="B1853" s="58">
        <v>168903</v>
      </c>
      <c r="C1853" s="58" t="s">
        <v>2580</v>
      </c>
      <c r="D1853" s="58"/>
      <c r="E1853" s="58" t="s">
        <v>2692</v>
      </c>
      <c r="F1853" s="58"/>
      <c r="G1853" s="58"/>
      <c r="H1853" s="58"/>
      <c r="I1853" s="58"/>
      <c r="J1853" s="58"/>
      <c r="K1853" s="58"/>
      <c r="L1853" s="58"/>
      <c r="M1853" s="58"/>
      <c r="N1853" s="58"/>
      <c r="O1853" s="58"/>
      <c r="P1853" s="58"/>
      <c r="Q1853" s="58"/>
      <c r="R1853" s="58"/>
    </row>
    <row r="1854" spans="1:18" x14ac:dyDescent="0.25">
      <c r="A1854" s="58" t="s">
        <v>10</v>
      </c>
      <c r="B1854" s="58">
        <v>168904</v>
      </c>
      <c r="C1854" s="58" t="s">
        <v>2580</v>
      </c>
      <c r="D1854" s="58"/>
      <c r="E1854" s="58" t="s">
        <v>2692</v>
      </c>
      <c r="F1854" s="58"/>
      <c r="G1854" s="58"/>
      <c r="H1854" s="58"/>
      <c r="I1854" s="58"/>
      <c r="J1854" s="58"/>
      <c r="K1854" s="58"/>
      <c r="L1854" s="58"/>
      <c r="M1854" s="58"/>
      <c r="N1854" s="58"/>
      <c r="O1854" s="58"/>
      <c r="P1854" s="58"/>
      <c r="Q1854" s="58"/>
      <c r="R1854" s="58"/>
    </row>
    <row r="1855" spans="1:18" x14ac:dyDescent="0.25">
      <c r="A1855" s="58" t="s">
        <v>10</v>
      </c>
      <c r="B1855" s="58">
        <v>168905</v>
      </c>
      <c r="C1855" s="58" t="s">
        <v>2580</v>
      </c>
      <c r="D1855" s="58"/>
      <c r="E1855" s="58" t="s">
        <v>2692</v>
      </c>
      <c r="F1855" s="58"/>
      <c r="G1855" s="58"/>
      <c r="H1855" s="58"/>
      <c r="I1855" s="58"/>
      <c r="J1855" s="58"/>
      <c r="K1855" s="58"/>
      <c r="L1855" s="58"/>
      <c r="M1855" s="58"/>
      <c r="N1855" s="58"/>
      <c r="O1855" s="58"/>
      <c r="P1855" s="58"/>
      <c r="Q1855" s="58"/>
      <c r="R1855" s="58"/>
    </row>
    <row r="1856" spans="1:18" x14ac:dyDescent="0.25">
      <c r="A1856" s="58" t="s">
        <v>10</v>
      </c>
      <c r="B1856" s="58">
        <v>168906</v>
      </c>
      <c r="C1856" s="58" t="s">
        <v>2580</v>
      </c>
      <c r="D1856" s="58"/>
      <c r="E1856" s="58" t="s">
        <v>2692</v>
      </c>
      <c r="F1856" s="58"/>
      <c r="G1856" s="58"/>
      <c r="H1856" s="58"/>
      <c r="I1856" s="58"/>
      <c r="J1856" s="58"/>
      <c r="K1856" s="58"/>
      <c r="L1856" s="58"/>
      <c r="M1856" s="58"/>
      <c r="N1856" s="58"/>
      <c r="O1856" s="58"/>
      <c r="P1856" s="58"/>
      <c r="Q1856" s="58"/>
      <c r="R1856" s="58"/>
    </row>
    <row r="1857" spans="1:18" x14ac:dyDescent="0.25">
      <c r="A1857" s="58" t="s">
        <v>10</v>
      </c>
      <c r="B1857" s="58">
        <v>168907</v>
      </c>
      <c r="C1857" s="58" t="s">
        <v>2580</v>
      </c>
      <c r="D1857" s="58"/>
      <c r="E1857" s="58" t="s">
        <v>2692</v>
      </c>
      <c r="F1857" s="58"/>
      <c r="G1857" s="58"/>
      <c r="H1857" s="58"/>
      <c r="I1857" s="58"/>
      <c r="J1857" s="58"/>
      <c r="K1857" s="58"/>
      <c r="L1857" s="58"/>
      <c r="M1857" s="58"/>
      <c r="N1857" s="58"/>
      <c r="O1857" s="58"/>
      <c r="P1857" s="58"/>
      <c r="Q1857" s="58"/>
      <c r="R1857" s="58"/>
    </row>
    <row r="1858" spans="1:18" x14ac:dyDescent="0.25">
      <c r="A1858" s="58" t="s">
        <v>10</v>
      </c>
      <c r="B1858" s="58">
        <v>168908</v>
      </c>
      <c r="C1858" s="58" t="s">
        <v>2580</v>
      </c>
      <c r="D1858" s="58"/>
      <c r="E1858" s="58" t="s">
        <v>2692</v>
      </c>
      <c r="F1858" s="58"/>
      <c r="G1858" s="58"/>
      <c r="H1858" s="58"/>
      <c r="I1858" s="58"/>
      <c r="J1858" s="58"/>
      <c r="K1858" s="58"/>
      <c r="L1858" s="58"/>
      <c r="M1858" s="58"/>
      <c r="N1858" s="58"/>
      <c r="O1858" s="58"/>
      <c r="P1858" s="58"/>
      <c r="Q1858" s="58"/>
      <c r="R1858" s="58"/>
    </row>
    <row r="1859" spans="1:18" x14ac:dyDescent="0.25">
      <c r="A1859" s="58" t="s">
        <v>10</v>
      </c>
      <c r="B1859" s="58">
        <v>168909</v>
      </c>
      <c r="C1859" s="58" t="s">
        <v>2580</v>
      </c>
      <c r="D1859" s="58"/>
      <c r="E1859" s="58" t="s">
        <v>2692</v>
      </c>
      <c r="F1859" s="58"/>
      <c r="G1859" s="58"/>
      <c r="H1859" s="58"/>
      <c r="I1859" s="58"/>
      <c r="J1859" s="58"/>
      <c r="K1859" s="58"/>
      <c r="L1859" s="58"/>
      <c r="M1859" s="58"/>
      <c r="N1859" s="58"/>
      <c r="O1859" s="58"/>
      <c r="P1859" s="58"/>
      <c r="Q1859" s="58"/>
      <c r="R1859" s="58"/>
    </row>
    <row r="1860" spans="1:18" x14ac:dyDescent="0.25">
      <c r="A1860" s="58" t="s">
        <v>10</v>
      </c>
      <c r="B1860" s="58">
        <v>168910</v>
      </c>
      <c r="C1860" s="58" t="s">
        <v>2580</v>
      </c>
      <c r="D1860" s="58"/>
      <c r="E1860" s="58" t="s">
        <v>2692</v>
      </c>
      <c r="F1860" s="58"/>
      <c r="G1860" s="58"/>
      <c r="H1860" s="58"/>
      <c r="I1860" s="58"/>
      <c r="J1860" s="58"/>
      <c r="K1860" s="58"/>
      <c r="L1860" s="58"/>
      <c r="M1860" s="58"/>
      <c r="N1860" s="58"/>
      <c r="O1860" s="58"/>
      <c r="P1860" s="58"/>
      <c r="Q1860" s="58"/>
      <c r="R1860" s="58"/>
    </row>
    <row r="1861" spans="1:18" x14ac:dyDescent="0.25">
      <c r="A1861" s="58" t="s">
        <v>10</v>
      </c>
      <c r="B1861" s="58">
        <v>168911</v>
      </c>
      <c r="C1861" s="58" t="s">
        <v>2580</v>
      </c>
      <c r="D1861" s="58"/>
      <c r="E1861" s="58" t="s">
        <v>2692</v>
      </c>
      <c r="F1861" s="58"/>
      <c r="G1861" s="58"/>
      <c r="H1861" s="58"/>
      <c r="I1861" s="58"/>
      <c r="J1861" s="58"/>
      <c r="K1861" s="58"/>
      <c r="L1861" s="58"/>
      <c r="M1861" s="58"/>
      <c r="N1861" s="58"/>
      <c r="O1861" s="58"/>
      <c r="P1861" s="58"/>
      <c r="Q1861" s="58"/>
      <c r="R1861" s="58"/>
    </row>
    <row r="1862" spans="1:18" x14ac:dyDescent="0.25">
      <c r="A1862" s="58" t="s">
        <v>10</v>
      </c>
      <c r="B1862" s="58">
        <v>168912</v>
      </c>
      <c r="C1862" s="58" t="s">
        <v>2580</v>
      </c>
      <c r="D1862" s="58"/>
      <c r="E1862" s="58" t="s">
        <v>2692</v>
      </c>
      <c r="F1862" s="58"/>
      <c r="G1862" s="58"/>
      <c r="H1862" s="58"/>
      <c r="I1862" s="58"/>
      <c r="J1862" s="58"/>
      <c r="K1862" s="58"/>
      <c r="L1862" s="58"/>
      <c r="M1862" s="58"/>
      <c r="N1862" s="58"/>
      <c r="O1862" s="58"/>
      <c r="P1862" s="58"/>
      <c r="Q1862" s="58"/>
      <c r="R1862" s="58"/>
    </row>
    <row r="1863" spans="1:18" x14ac:dyDescent="0.25">
      <c r="A1863" s="58" t="s">
        <v>10</v>
      </c>
      <c r="B1863" s="58">
        <v>168913</v>
      </c>
      <c r="C1863" s="58" t="s">
        <v>2580</v>
      </c>
      <c r="D1863" s="58"/>
      <c r="E1863" s="58" t="s">
        <v>2692</v>
      </c>
      <c r="F1863" s="58"/>
      <c r="G1863" s="58"/>
      <c r="H1863" s="58"/>
      <c r="I1863" s="58"/>
      <c r="J1863" s="58"/>
      <c r="K1863" s="58"/>
      <c r="L1863" s="58"/>
      <c r="M1863" s="58"/>
      <c r="N1863" s="58"/>
      <c r="O1863" s="58"/>
      <c r="P1863" s="58"/>
      <c r="Q1863" s="58"/>
      <c r="R1863" s="58"/>
    </row>
    <row r="1864" spans="1:18" x14ac:dyDescent="0.25">
      <c r="A1864" s="58" t="s">
        <v>10</v>
      </c>
      <c r="B1864" s="58">
        <v>168914</v>
      </c>
      <c r="C1864" s="58" t="s">
        <v>2580</v>
      </c>
      <c r="D1864" s="58"/>
      <c r="E1864" s="58" t="s">
        <v>2692</v>
      </c>
      <c r="F1864" s="58"/>
      <c r="G1864" s="58"/>
      <c r="H1864" s="58"/>
      <c r="I1864" s="58"/>
      <c r="J1864" s="58"/>
      <c r="K1864" s="58"/>
      <c r="L1864" s="58"/>
      <c r="M1864" s="58"/>
      <c r="N1864" s="58"/>
      <c r="O1864" s="58"/>
      <c r="P1864" s="58"/>
      <c r="Q1864" s="58"/>
      <c r="R1864" s="58"/>
    </row>
    <row r="1865" spans="1:18" x14ac:dyDescent="0.25">
      <c r="A1865" s="58" t="s">
        <v>10</v>
      </c>
      <c r="B1865" s="58">
        <v>168915</v>
      </c>
      <c r="C1865" s="58" t="s">
        <v>2580</v>
      </c>
      <c r="D1865" s="58"/>
      <c r="E1865" s="58" t="s">
        <v>2692</v>
      </c>
      <c r="F1865" s="58"/>
      <c r="G1865" s="58"/>
      <c r="H1865" s="58"/>
      <c r="I1865" s="58"/>
      <c r="J1865" s="58"/>
      <c r="K1865" s="58"/>
      <c r="L1865" s="58"/>
      <c r="M1865" s="58"/>
      <c r="N1865" s="58"/>
      <c r="O1865" s="58"/>
      <c r="P1865" s="58"/>
      <c r="Q1865" s="58"/>
      <c r="R1865" s="58"/>
    </row>
    <row r="1866" spans="1:18" x14ac:dyDescent="0.25">
      <c r="A1866" s="58" t="s">
        <v>10</v>
      </c>
      <c r="B1866" s="58">
        <v>168916</v>
      </c>
      <c r="C1866" s="58" t="s">
        <v>2580</v>
      </c>
      <c r="D1866" s="58"/>
      <c r="E1866" s="58" t="s">
        <v>2692</v>
      </c>
      <c r="F1866" s="58"/>
      <c r="G1866" s="58"/>
      <c r="H1866" s="58"/>
      <c r="I1866" s="58"/>
      <c r="J1866" s="58"/>
      <c r="K1866" s="58"/>
      <c r="L1866" s="58"/>
      <c r="M1866" s="58"/>
      <c r="N1866" s="58"/>
      <c r="O1866" s="58"/>
      <c r="P1866" s="58"/>
      <c r="Q1866" s="58"/>
      <c r="R1866" s="58"/>
    </row>
    <row r="1867" spans="1:18" x14ac:dyDescent="0.25">
      <c r="A1867" s="58" t="s">
        <v>10</v>
      </c>
      <c r="B1867" s="58">
        <v>168917</v>
      </c>
      <c r="C1867" s="58" t="s">
        <v>2580</v>
      </c>
      <c r="D1867" s="58"/>
      <c r="E1867" s="58" t="s">
        <v>2692</v>
      </c>
      <c r="F1867" s="58"/>
      <c r="G1867" s="58"/>
      <c r="H1867" s="58"/>
      <c r="I1867" s="58"/>
      <c r="J1867" s="58"/>
      <c r="K1867" s="58"/>
      <c r="L1867" s="58"/>
      <c r="M1867" s="58"/>
      <c r="N1867" s="58"/>
      <c r="O1867" s="58"/>
      <c r="P1867" s="58"/>
      <c r="Q1867" s="58"/>
      <c r="R1867" s="58"/>
    </row>
    <row r="1868" spans="1:18" x14ac:dyDescent="0.25">
      <c r="A1868" s="58" t="s">
        <v>10</v>
      </c>
      <c r="B1868" s="58">
        <v>168918</v>
      </c>
      <c r="C1868" s="58" t="s">
        <v>2580</v>
      </c>
      <c r="D1868" s="58"/>
      <c r="E1868" s="58" t="s">
        <v>2692</v>
      </c>
      <c r="F1868" s="58"/>
      <c r="G1868" s="58"/>
      <c r="H1868" s="58"/>
      <c r="I1868" s="58"/>
      <c r="J1868" s="58"/>
      <c r="K1868" s="58"/>
      <c r="L1868" s="58"/>
      <c r="M1868" s="58"/>
      <c r="N1868" s="58"/>
      <c r="O1868" s="58"/>
      <c r="P1868" s="58"/>
      <c r="Q1868" s="58"/>
      <c r="R1868" s="58"/>
    </row>
    <row r="1869" spans="1:18" x14ac:dyDescent="0.25">
      <c r="A1869" s="58" t="s">
        <v>10</v>
      </c>
      <c r="B1869" s="58">
        <v>259098</v>
      </c>
      <c r="C1869" s="58" t="s">
        <v>2580</v>
      </c>
      <c r="D1869" s="58"/>
      <c r="E1869" s="58" t="s">
        <v>2692</v>
      </c>
      <c r="F1869" s="58"/>
      <c r="G1869" s="58"/>
      <c r="H1869" s="58"/>
      <c r="I1869" s="58"/>
      <c r="J1869" s="58"/>
      <c r="K1869" s="58"/>
      <c r="L1869" s="58"/>
      <c r="M1869" s="58"/>
      <c r="N1869" s="58"/>
      <c r="O1869" s="58"/>
      <c r="P1869" s="58"/>
      <c r="Q1869" s="58"/>
      <c r="R1869" s="58"/>
    </row>
    <row r="1870" spans="1:18" x14ac:dyDescent="0.25">
      <c r="A1870" s="58" t="s">
        <v>10</v>
      </c>
      <c r="B1870" s="58">
        <v>168919</v>
      </c>
      <c r="C1870" s="58" t="s">
        <v>2580</v>
      </c>
      <c r="D1870" s="58"/>
      <c r="E1870" s="58" t="s">
        <v>2692</v>
      </c>
      <c r="F1870" s="58"/>
      <c r="G1870" s="58"/>
      <c r="H1870" s="58"/>
      <c r="I1870" s="58"/>
      <c r="J1870" s="58"/>
      <c r="K1870" s="58"/>
      <c r="L1870" s="58"/>
      <c r="M1870" s="58"/>
      <c r="N1870" s="58"/>
      <c r="O1870" s="58"/>
      <c r="P1870" s="58"/>
      <c r="Q1870" s="58"/>
      <c r="R1870" s="58"/>
    </row>
    <row r="1871" spans="1:18" x14ac:dyDescent="0.25">
      <c r="A1871" s="58" t="s">
        <v>10</v>
      </c>
      <c r="B1871" s="58">
        <v>168920</v>
      </c>
      <c r="C1871" s="58" t="s">
        <v>2580</v>
      </c>
      <c r="D1871" s="58"/>
      <c r="E1871" s="58" t="s">
        <v>2692</v>
      </c>
      <c r="F1871" s="58"/>
      <c r="G1871" s="58"/>
      <c r="H1871" s="58"/>
      <c r="I1871" s="58"/>
      <c r="J1871" s="58"/>
      <c r="K1871" s="58"/>
      <c r="L1871" s="58"/>
      <c r="M1871" s="58"/>
      <c r="N1871" s="58"/>
      <c r="O1871" s="58"/>
      <c r="P1871" s="58"/>
      <c r="Q1871" s="58"/>
      <c r="R1871" s="58"/>
    </row>
    <row r="1872" spans="1:18" x14ac:dyDescent="0.25">
      <c r="A1872" s="58" t="s">
        <v>10</v>
      </c>
      <c r="B1872" s="58">
        <v>168921</v>
      </c>
      <c r="C1872" s="58" t="s">
        <v>2580</v>
      </c>
      <c r="D1872" s="58"/>
      <c r="E1872" s="58" t="s">
        <v>2692</v>
      </c>
      <c r="F1872" s="58"/>
      <c r="G1872" s="58"/>
      <c r="H1872" s="58"/>
      <c r="I1872" s="58"/>
      <c r="J1872" s="58"/>
      <c r="K1872" s="58"/>
      <c r="L1872" s="58"/>
      <c r="M1872" s="58"/>
      <c r="N1872" s="58"/>
      <c r="O1872" s="58"/>
      <c r="P1872" s="58"/>
      <c r="Q1872" s="58"/>
      <c r="R1872" s="58"/>
    </row>
    <row r="1873" spans="1:18" x14ac:dyDescent="0.25">
      <c r="A1873" s="58" t="s">
        <v>10</v>
      </c>
      <c r="B1873" s="58">
        <v>168922</v>
      </c>
      <c r="C1873" s="58" t="s">
        <v>2580</v>
      </c>
      <c r="D1873" s="58"/>
      <c r="E1873" s="58" t="s">
        <v>2692</v>
      </c>
      <c r="F1873" s="58"/>
      <c r="G1873" s="58"/>
      <c r="H1873" s="58"/>
      <c r="I1873" s="58"/>
      <c r="J1873" s="58"/>
      <c r="K1873" s="58"/>
      <c r="L1873" s="58"/>
      <c r="M1873" s="58"/>
      <c r="N1873" s="58"/>
      <c r="O1873" s="58"/>
      <c r="P1873" s="58"/>
      <c r="Q1873" s="58"/>
      <c r="R1873" s="58"/>
    </row>
    <row r="1874" spans="1:18" x14ac:dyDescent="0.25">
      <c r="A1874" s="58" t="s">
        <v>10</v>
      </c>
      <c r="B1874" s="58">
        <v>168923</v>
      </c>
      <c r="C1874" s="58" t="s">
        <v>2580</v>
      </c>
      <c r="D1874" s="58"/>
      <c r="E1874" s="58" t="s">
        <v>2692</v>
      </c>
      <c r="F1874" s="58"/>
      <c r="G1874" s="58"/>
      <c r="H1874" s="58"/>
      <c r="I1874" s="58"/>
      <c r="J1874" s="58"/>
      <c r="K1874" s="58"/>
      <c r="L1874" s="58"/>
      <c r="M1874" s="58"/>
      <c r="N1874" s="58"/>
      <c r="O1874" s="58"/>
      <c r="P1874" s="58"/>
      <c r="Q1874" s="58"/>
      <c r="R1874" s="58"/>
    </row>
    <row r="1875" spans="1:18" x14ac:dyDescent="0.25">
      <c r="A1875" s="58" t="s">
        <v>10</v>
      </c>
      <c r="B1875" s="58">
        <v>168924</v>
      </c>
      <c r="C1875" s="58" t="s">
        <v>2580</v>
      </c>
      <c r="D1875" s="58"/>
      <c r="E1875" s="58" t="s">
        <v>2692</v>
      </c>
      <c r="F1875" s="58"/>
      <c r="G1875" s="58"/>
      <c r="H1875" s="58"/>
      <c r="I1875" s="58"/>
      <c r="J1875" s="58"/>
      <c r="K1875" s="58"/>
      <c r="L1875" s="58"/>
      <c r="M1875" s="58"/>
      <c r="N1875" s="58"/>
      <c r="O1875" s="58"/>
      <c r="P1875" s="58"/>
      <c r="Q1875" s="58"/>
      <c r="R1875" s="58"/>
    </row>
    <row r="1876" spans="1:18" x14ac:dyDescent="0.25">
      <c r="A1876" s="58" t="s">
        <v>10</v>
      </c>
      <c r="B1876" s="58">
        <v>168925</v>
      </c>
      <c r="C1876" s="58" t="s">
        <v>2580</v>
      </c>
      <c r="D1876" s="58"/>
      <c r="E1876" s="58" t="s">
        <v>2692</v>
      </c>
      <c r="F1876" s="58"/>
      <c r="G1876" s="58"/>
      <c r="H1876" s="58"/>
      <c r="I1876" s="58"/>
      <c r="J1876" s="58"/>
      <c r="K1876" s="58"/>
      <c r="L1876" s="58"/>
      <c r="M1876" s="58"/>
      <c r="N1876" s="58"/>
      <c r="O1876" s="58"/>
      <c r="P1876" s="58"/>
      <c r="Q1876" s="58"/>
      <c r="R1876" s="58"/>
    </row>
    <row r="1877" spans="1:18" x14ac:dyDescent="0.25">
      <c r="A1877" s="58" t="s">
        <v>10</v>
      </c>
      <c r="B1877" s="58">
        <v>168926</v>
      </c>
      <c r="C1877" s="58" t="s">
        <v>2580</v>
      </c>
      <c r="D1877" s="58"/>
      <c r="E1877" s="58" t="s">
        <v>2692</v>
      </c>
      <c r="F1877" s="58"/>
      <c r="G1877" s="58"/>
      <c r="H1877" s="58"/>
      <c r="I1877" s="58"/>
      <c r="J1877" s="58"/>
      <c r="K1877" s="58"/>
      <c r="L1877" s="58"/>
      <c r="M1877" s="58"/>
      <c r="N1877" s="58"/>
      <c r="O1877" s="58"/>
      <c r="P1877" s="58"/>
      <c r="Q1877" s="58"/>
      <c r="R1877" s="58"/>
    </row>
    <row r="1878" spans="1:18" x14ac:dyDescent="0.25">
      <c r="A1878" s="58" t="s">
        <v>10</v>
      </c>
      <c r="B1878" s="58">
        <v>168927</v>
      </c>
      <c r="C1878" s="58" t="s">
        <v>2580</v>
      </c>
      <c r="D1878" s="58"/>
      <c r="E1878" s="58" t="s">
        <v>2692</v>
      </c>
      <c r="F1878" s="58"/>
      <c r="G1878" s="58"/>
      <c r="H1878" s="58"/>
      <c r="I1878" s="58"/>
      <c r="J1878" s="58"/>
      <c r="K1878" s="58"/>
      <c r="L1878" s="58"/>
      <c r="M1878" s="58"/>
      <c r="N1878" s="58"/>
      <c r="O1878" s="58"/>
      <c r="P1878" s="58"/>
      <c r="Q1878" s="58"/>
      <c r="R1878" s="58"/>
    </row>
    <row r="1879" spans="1:18" x14ac:dyDescent="0.25">
      <c r="A1879" s="58" t="s">
        <v>10</v>
      </c>
      <c r="B1879" s="58">
        <v>168928</v>
      </c>
      <c r="C1879" s="58" t="s">
        <v>2580</v>
      </c>
      <c r="D1879" s="58"/>
      <c r="E1879" s="58" t="s">
        <v>2692</v>
      </c>
      <c r="F1879" s="58"/>
      <c r="G1879" s="58"/>
      <c r="H1879" s="58"/>
      <c r="I1879" s="58"/>
      <c r="J1879" s="58"/>
      <c r="K1879" s="58"/>
      <c r="L1879" s="58"/>
      <c r="M1879" s="58"/>
      <c r="N1879" s="58"/>
      <c r="O1879" s="58"/>
      <c r="P1879" s="58"/>
      <c r="Q1879" s="58"/>
      <c r="R1879" s="58"/>
    </row>
    <row r="1880" spans="1:18" x14ac:dyDescent="0.25">
      <c r="A1880" s="58" t="s">
        <v>10</v>
      </c>
      <c r="B1880" s="58">
        <v>168929</v>
      </c>
      <c r="C1880" s="58" t="s">
        <v>2580</v>
      </c>
      <c r="D1880" s="58"/>
      <c r="E1880" s="58" t="s">
        <v>2692</v>
      </c>
      <c r="F1880" s="58"/>
      <c r="G1880" s="58"/>
      <c r="H1880" s="58"/>
      <c r="I1880" s="58"/>
      <c r="J1880" s="58"/>
      <c r="K1880" s="58"/>
      <c r="L1880" s="58"/>
      <c r="M1880" s="58"/>
      <c r="N1880" s="58"/>
      <c r="O1880" s="58"/>
      <c r="P1880" s="58"/>
      <c r="Q1880" s="58"/>
      <c r="R1880" s="58"/>
    </row>
    <row r="1881" spans="1:18" x14ac:dyDescent="0.25">
      <c r="A1881" s="58" t="s">
        <v>10</v>
      </c>
      <c r="B1881" s="58">
        <v>168930</v>
      </c>
      <c r="C1881" s="58" t="s">
        <v>2580</v>
      </c>
      <c r="D1881" s="58"/>
      <c r="E1881" s="58" t="s">
        <v>2692</v>
      </c>
      <c r="F1881" s="58"/>
      <c r="G1881" s="58"/>
      <c r="H1881" s="58"/>
      <c r="I1881" s="58"/>
      <c r="J1881" s="58"/>
      <c r="K1881" s="58"/>
      <c r="L1881" s="58"/>
      <c r="M1881" s="58"/>
      <c r="N1881" s="58"/>
      <c r="O1881" s="58"/>
      <c r="P1881" s="58"/>
      <c r="Q1881" s="58"/>
      <c r="R1881" s="58"/>
    </row>
    <row r="1882" spans="1:18" x14ac:dyDescent="0.25">
      <c r="A1882" s="58" t="s">
        <v>10</v>
      </c>
      <c r="B1882" s="58">
        <v>168931</v>
      </c>
      <c r="C1882" s="58" t="s">
        <v>2580</v>
      </c>
      <c r="D1882" s="58"/>
      <c r="E1882" s="58" t="s">
        <v>2692</v>
      </c>
      <c r="F1882" s="58"/>
      <c r="G1882" s="58"/>
      <c r="H1882" s="58"/>
      <c r="I1882" s="58"/>
      <c r="J1882" s="58"/>
      <c r="K1882" s="58"/>
      <c r="L1882" s="58"/>
      <c r="M1882" s="58"/>
      <c r="N1882" s="58"/>
      <c r="O1882" s="58"/>
      <c r="P1882" s="58"/>
      <c r="Q1882" s="58"/>
      <c r="R1882" s="58"/>
    </row>
    <row r="1883" spans="1:18" x14ac:dyDescent="0.25">
      <c r="A1883" s="58" t="s">
        <v>10</v>
      </c>
      <c r="B1883" s="58">
        <v>168932</v>
      </c>
      <c r="C1883" s="58" t="s">
        <v>2580</v>
      </c>
      <c r="D1883" s="58"/>
      <c r="E1883" s="58" t="s">
        <v>2692</v>
      </c>
      <c r="F1883" s="58"/>
      <c r="G1883" s="58"/>
      <c r="H1883" s="58"/>
      <c r="I1883" s="58"/>
      <c r="J1883" s="58"/>
      <c r="K1883" s="58"/>
      <c r="L1883" s="58"/>
      <c r="M1883" s="58"/>
      <c r="N1883" s="58"/>
      <c r="O1883" s="58"/>
      <c r="P1883" s="58"/>
      <c r="Q1883" s="58"/>
      <c r="R1883" s="58"/>
    </row>
    <row r="1884" spans="1:18" x14ac:dyDescent="0.25">
      <c r="A1884" s="58" t="s">
        <v>10</v>
      </c>
      <c r="B1884" s="58">
        <v>168933</v>
      </c>
      <c r="C1884" s="58" t="s">
        <v>2580</v>
      </c>
      <c r="D1884" s="58"/>
      <c r="E1884" s="58" t="s">
        <v>2692</v>
      </c>
      <c r="F1884" s="58"/>
      <c r="G1884" s="58"/>
      <c r="H1884" s="58"/>
      <c r="I1884" s="58"/>
      <c r="J1884" s="58"/>
      <c r="K1884" s="58"/>
      <c r="L1884" s="58"/>
      <c r="M1884" s="58"/>
      <c r="N1884" s="58"/>
      <c r="O1884" s="58"/>
      <c r="P1884" s="58"/>
      <c r="Q1884" s="58"/>
      <c r="R1884" s="58"/>
    </row>
    <row r="1885" spans="1:18" x14ac:dyDescent="0.25">
      <c r="A1885" s="58" t="s">
        <v>10</v>
      </c>
      <c r="B1885" s="58">
        <v>168934</v>
      </c>
      <c r="C1885" s="58" t="s">
        <v>2580</v>
      </c>
      <c r="D1885" s="58"/>
      <c r="E1885" s="58" t="s">
        <v>2692</v>
      </c>
      <c r="F1885" s="58"/>
      <c r="G1885" s="58"/>
      <c r="H1885" s="58"/>
      <c r="I1885" s="58"/>
      <c r="J1885" s="58"/>
      <c r="K1885" s="58"/>
      <c r="L1885" s="58"/>
      <c r="M1885" s="58"/>
      <c r="N1885" s="58"/>
      <c r="O1885" s="58"/>
      <c r="P1885" s="58"/>
      <c r="Q1885" s="58"/>
      <c r="R1885" s="58"/>
    </row>
    <row r="1886" spans="1:18" x14ac:dyDescent="0.25">
      <c r="A1886" s="58" t="s">
        <v>10</v>
      </c>
      <c r="B1886" s="58">
        <v>248604</v>
      </c>
      <c r="C1886" s="58" t="s">
        <v>2580</v>
      </c>
      <c r="D1886" s="58"/>
      <c r="E1886" s="58" t="s">
        <v>2692</v>
      </c>
      <c r="F1886" s="58"/>
      <c r="G1886" s="58"/>
      <c r="H1886" s="58"/>
      <c r="I1886" s="58"/>
      <c r="J1886" s="58"/>
      <c r="K1886" s="58"/>
      <c r="L1886" s="58"/>
      <c r="M1886" s="58"/>
      <c r="N1886" s="58"/>
      <c r="O1886" s="58"/>
      <c r="P1886" s="58"/>
      <c r="Q1886" s="58"/>
      <c r="R1886" s="58"/>
    </row>
    <row r="1887" spans="1:18" x14ac:dyDescent="0.25">
      <c r="A1887" s="58" t="s">
        <v>10</v>
      </c>
      <c r="B1887" s="58">
        <v>248605</v>
      </c>
      <c r="C1887" s="58" t="s">
        <v>2580</v>
      </c>
      <c r="D1887" s="58"/>
      <c r="E1887" s="58" t="s">
        <v>2692</v>
      </c>
      <c r="F1887" s="58"/>
      <c r="G1887" s="58"/>
      <c r="H1887" s="58"/>
      <c r="I1887" s="58"/>
      <c r="J1887" s="58"/>
      <c r="K1887" s="58"/>
      <c r="L1887" s="58"/>
      <c r="M1887" s="58"/>
      <c r="N1887" s="58"/>
      <c r="O1887" s="58"/>
      <c r="P1887" s="58"/>
      <c r="Q1887" s="58"/>
      <c r="R1887" s="58"/>
    </row>
    <row r="1888" spans="1:18" x14ac:dyDescent="0.25">
      <c r="A1888" s="58" t="s">
        <v>10</v>
      </c>
      <c r="B1888" s="58">
        <v>248606</v>
      </c>
      <c r="C1888" s="58" t="s">
        <v>2580</v>
      </c>
      <c r="D1888" s="58"/>
      <c r="E1888" s="58" t="s">
        <v>2692</v>
      </c>
      <c r="F1888" s="58"/>
      <c r="G1888" s="58"/>
      <c r="H1888" s="58"/>
      <c r="I1888" s="58"/>
      <c r="J1888" s="58"/>
      <c r="K1888" s="58"/>
      <c r="L1888" s="58"/>
      <c r="M1888" s="58"/>
      <c r="N1888" s="58"/>
      <c r="O1888" s="58"/>
      <c r="P1888" s="58"/>
      <c r="Q1888" s="58"/>
      <c r="R1888" s="58"/>
    </row>
    <row r="1889" spans="1:18" x14ac:dyDescent="0.25">
      <c r="A1889" s="58" t="s">
        <v>10</v>
      </c>
      <c r="B1889" s="58">
        <v>248607</v>
      </c>
      <c r="C1889" s="58" t="s">
        <v>2580</v>
      </c>
      <c r="D1889" s="58"/>
      <c r="E1889" s="58" t="s">
        <v>2692</v>
      </c>
      <c r="F1889" s="58"/>
      <c r="G1889" s="58"/>
      <c r="H1889" s="58"/>
      <c r="I1889" s="58"/>
      <c r="J1889" s="58"/>
      <c r="K1889" s="58"/>
      <c r="L1889" s="58"/>
      <c r="M1889" s="58"/>
      <c r="N1889" s="58"/>
      <c r="O1889" s="58"/>
      <c r="P1889" s="58"/>
      <c r="Q1889" s="58"/>
      <c r="R1889" s="58"/>
    </row>
    <row r="1890" spans="1:18" x14ac:dyDescent="0.25">
      <c r="A1890" s="58" t="s">
        <v>10</v>
      </c>
      <c r="B1890" s="58">
        <v>248608</v>
      </c>
      <c r="C1890" s="58" t="s">
        <v>2580</v>
      </c>
      <c r="D1890" s="58"/>
      <c r="E1890" s="58" t="s">
        <v>2692</v>
      </c>
      <c r="F1890" s="58"/>
      <c r="G1890" s="58"/>
      <c r="H1890" s="58"/>
      <c r="I1890" s="58"/>
      <c r="J1890" s="58"/>
      <c r="K1890" s="58"/>
      <c r="L1890" s="58"/>
      <c r="M1890" s="58"/>
      <c r="N1890" s="58"/>
      <c r="O1890" s="58"/>
      <c r="P1890" s="58"/>
      <c r="Q1890" s="58"/>
      <c r="R1890" s="58"/>
    </row>
    <row r="1891" spans="1:18" x14ac:dyDescent="0.25">
      <c r="A1891" s="58" t="s">
        <v>10</v>
      </c>
      <c r="B1891" s="58">
        <v>248609</v>
      </c>
      <c r="C1891" s="58" t="s">
        <v>2580</v>
      </c>
      <c r="D1891" s="58"/>
      <c r="E1891" s="58" t="s">
        <v>2692</v>
      </c>
      <c r="F1891" s="58"/>
      <c r="G1891" s="58"/>
      <c r="H1891" s="58"/>
      <c r="I1891" s="58"/>
      <c r="J1891" s="58"/>
      <c r="K1891" s="58"/>
      <c r="L1891" s="58"/>
      <c r="M1891" s="58"/>
      <c r="N1891" s="58"/>
      <c r="O1891" s="58"/>
      <c r="P1891" s="58"/>
      <c r="Q1891" s="58"/>
      <c r="R1891" s="58"/>
    </row>
    <row r="1892" spans="1:18" x14ac:dyDescent="0.25">
      <c r="A1892" s="58" t="s">
        <v>10</v>
      </c>
      <c r="B1892" s="58">
        <v>248610</v>
      </c>
      <c r="C1892" s="58" t="s">
        <v>2580</v>
      </c>
      <c r="D1892" s="58"/>
      <c r="E1892" s="58" t="s">
        <v>2692</v>
      </c>
      <c r="F1892" s="58"/>
      <c r="G1892" s="58"/>
      <c r="H1892" s="58"/>
      <c r="I1892" s="58"/>
      <c r="J1892" s="58"/>
      <c r="K1892" s="58"/>
      <c r="L1892" s="58"/>
      <c r="M1892" s="58"/>
      <c r="N1892" s="58"/>
      <c r="O1892" s="58"/>
      <c r="P1892" s="58"/>
      <c r="Q1892" s="58"/>
      <c r="R1892" s="58"/>
    </row>
    <row r="1893" spans="1:18" x14ac:dyDescent="0.25">
      <c r="A1893" s="58" t="s">
        <v>10</v>
      </c>
      <c r="B1893" s="58">
        <v>248611</v>
      </c>
      <c r="C1893" s="58" t="s">
        <v>2580</v>
      </c>
      <c r="D1893" s="58"/>
      <c r="E1893" s="58" t="s">
        <v>2692</v>
      </c>
      <c r="F1893" s="58"/>
      <c r="G1893" s="58"/>
      <c r="H1893" s="58"/>
      <c r="I1893" s="58"/>
      <c r="J1893" s="58"/>
      <c r="K1893" s="58"/>
      <c r="L1893" s="58"/>
      <c r="M1893" s="58"/>
      <c r="N1893" s="58"/>
      <c r="O1893" s="58"/>
      <c r="P1893" s="58"/>
      <c r="Q1893" s="58"/>
      <c r="R1893" s="58"/>
    </row>
    <row r="1894" spans="1:18" x14ac:dyDescent="0.25">
      <c r="A1894" s="58" t="s">
        <v>10</v>
      </c>
      <c r="B1894" s="58">
        <v>248612</v>
      </c>
      <c r="C1894" s="58" t="s">
        <v>2580</v>
      </c>
      <c r="D1894" s="58"/>
      <c r="E1894" s="58" t="s">
        <v>2692</v>
      </c>
      <c r="F1894" s="58"/>
      <c r="G1894" s="58"/>
      <c r="H1894" s="58"/>
      <c r="I1894" s="58"/>
      <c r="J1894" s="58"/>
      <c r="K1894" s="58"/>
      <c r="L1894" s="58"/>
      <c r="M1894" s="58"/>
      <c r="N1894" s="58"/>
      <c r="O1894" s="58"/>
      <c r="P1894" s="58"/>
      <c r="Q1894" s="58"/>
      <c r="R1894" s="58"/>
    </row>
    <row r="1895" spans="1:18" x14ac:dyDescent="0.25">
      <c r="A1895" s="58" t="s">
        <v>10</v>
      </c>
      <c r="B1895" s="58">
        <v>248613</v>
      </c>
      <c r="C1895" s="58" t="s">
        <v>2580</v>
      </c>
      <c r="D1895" s="58"/>
      <c r="E1895" s="58" t="s">
        <v>2692</v>
      </c>
      <c r="F1895" s="58"/>
      <c r="G1895" s="58"/>
      <c r="H1895" s="58"/>
      <c r="I1895" s="58"/>
      <c r="J1895" s="58"/>
      <c r="K1895" s="58"/>
      <c r="L1895" s="58"/>
      <c r="M1895" s="58"/>
      <c r="N1895" s="58"/>
      <c r="O1895" s="58"/>
      <c r="P1895" s="58"/>
      <c r="Q1895" s="58"/>
      <c r="R1895" s="58"/>
    </row>
    <row r="1896" spans="1:18" x14ac:dyDescent="0.25">
      <c r="A1896" s="58" t="s">
        <v>10</v>
      </c>
      <c r="B1896" s="58">
        <v>248614</v>
      </c>
      <c r="C1896" s="58" t="s">
        <v>2580</v>
      </c>
      <c r="D1896" s="58"/>
      <c r="E1896" s="58" t="s">
        <v>2692</v>
      </c>
      <c r="F1896" s="58"/>
      <c r="G1896" s="58"/>
      <c r="H1896" s="58"/>
      <c r="I1896" s="58"/>
      <c r="J1896" s="58"/>
      <c r="K1896" s="58"/>
      <c r="L1896" s="58"/>
      <c r="M1896" s="58"/>
      <c r="N1896" s="58"/>
      <c r="O1896" s="58"/>
      <c r="P1896" s="58"/>
      <c r="Q1896" s="58"/>
      <c r="R1896" s="58"/>
    </row>
    <row r="1897" spans="1:18" x14ac:dyDescent="0.25">
      <c r="A1897" s="58" t="s">
        <v>10</v>
      </c>
      <c r="B1897" s="58">
        <v>248615</v>
      </c>
      <c r="C1897" s="58" t="s">
        <v>2580</v>
      </c>
      <c r="D1897" s="58"/>
      <c r="E1897" s="58" t="s">
        <v>2692</v>
      </c>
      <c r="F1897" s="58"/>
      <c r="G1897" s="58"/>
      <c r="H1897" s="58"/>
      <c r="I1897" s="58"/>
      <c r="J1897" s="58"/>
      <c r="K1897" s="58"/>
      <c r="L1897" s="58"/>
      <c r="M1897" s="58"/>
      <c r="N1897" s="58"/>
      <c r="O1897" s="58"/>
      <c r="P1897" s="58"/>
      <c r="Q1897" s="58"/>
      <c r="R1897" s="58"/>
    </row>
    <row r="1898" spans="1:18" x14ac:dyDescent="0.25">
      <c r="A1898" s="58" t="s">
        <v>10</v>
      </c>
      <c r="B1898" s="58">
        <v>248616</v>
      </c>
      <c r="C1898" s="58" t="s">
        <v>2580</v>
      </c>
      <c r="D1898" s="58"/>
      <c r="E1898" s="58" t="s">
        <v>2692</v>
      </c>
      <c r="F1898" s="58"/>
      <c r="G1898" s="58"/>
      <c r="H1898" s="58"/>
      <c r="I1898" s="58"/>
      <c r="J1898" s="58"/>
      <c r="K1898" s="58"/>
      <c r="L1898" s="58"/>
      <c r="M1898" s="58"/>
      <c r="N1898" s="58"/>
      <c r="O1898" s="58"/>
      <c r="P1898" s="58"/>
      <c r="Q1898" s="58"/>
      <c r="R1898" s="58"/>
    </row>
    <row r="1899" spans="1:18" x14ac:dyDescent="0.25">
      <c r="A1899" s="58" t="s">
        <v>10</v>
      </c>
      <c r="B1899" s="58">
        <v>248617</v>
      </c>
      <c r="C1899" s="58" t="s">
        <v>2580</v>
      </c>
      <c r="D1899" s="58"/>
      <c r="E1899" s="58" t="s">
        <v>2692</v>
      </c>
      <c r="F1899" s="58"/>
      <c r="G1899" s="58"/>
      <c r="H1899" s="58"/>
      <c r="I1899" s="58"/>
      <c r="J1899" s="58"/>
      <c r="K1899" s="58"/>
      <c r="L1899" s="58"/>
      <c r="M1899" s="58"/>
      <c r="N1899" s="58"/>
      <c r="O1899" s="58"/>
      <c r="P1899" s="58"/>
      <c r="Q1899" s="58"/>
      <c r="R1899" s="58"/>
    </row>
    <row r="1900" spans="1:18" x14ac:dyDescent="0.25">
      <c r="A1900" s="58" t="s">
        <v>10</v>
      </c>
      <c r="B1900" s="58">
        <v>248618</v>
      </c>
      <c r="C1900" s="58" t="s">
        <v>2580</v>
      </c>
      <c r="D1900" s="58"/>
      <c r="E1900" s="58" t="s">
        <v>2692</v>
      </c>
      <c r="F1900" s="58"/>
      <c r="G1900" s="58"/>
      <c r="H1900" s="58"/>
      <c r="I1900" s="58"/>
      <c r="J1900" s="58"/>
      <c r="K1900" s="58"/>
      <c r="L1900" s="58"/>
      <c r="M1900" s="58"/>
      <c r="N1900" s="58"/>
      <c r="O1900" s="58"/>
      <c r="P1900" s="58"/>
      <c r="Q1900" s="58"/>
      <c r="R1900" s="58"/>
    </row>
    <row r="1901" spans="1:18" x14ac:dyDescent="0.25">
      <c r="A1901" s="58" t="s">
        <v>10</v>
      </c>
      <c r="B1901" s="58">
        <v>248619</v>
      </c>
      <c r="C1901" s="58" t="s">
        <v>2580</v>
      </c>
      <c r="D1901" s="58"/>
      <c r="E1901" s="58" t="s">
        <v>2692</v>
      </c>
      <c r="F1901" s="58"/>
      <c r="G1901" s="58"/>
      <c r="H1901" s="58"/>
      <c r="I1901" s="58"/>
      <c r="J1901" s="58"/>
      <c r="K1901" s="58"/>
      <c r="L1901" s="58"/>
      <c r="M1901" s="58"/>
      <c r="N1901" s="58"/>
      <c r="O1901" s="58"/>
      <c r="P1901" s="58"/>
      <c r="Q1901" s="58"/>
      <c r="R1901" s="58"/>
    </row>
    <row r="1902" spans="1:18" x14ac:dyDescent="0.25">
      <c r="A1902" s="58" t="s">
        <v>10</v>
      </c>
      <c r="B1902" s="58">
        <v>248620</v>
      </c>
      <c r="C1902" s="58" t="s">
        <v>2580</v>
      </c>
      <c r="D1902" s="58"/>
      <c r="E1902" s="58" t="s">
        <v>2692</v>
      </c>
      <c r="F1902" s="58"/>
      <c r="G1902" s="58"/>
      <c r="H1902" s="58"/>
      <c r="I1902" s="58"/>
      <c r="J1902" s="58"/>
      <c r="K1902" s="58"/>
      <c r="L1902" s="58"/>
      <c r="M1902" s="58"/>
      <c r="N1902" s="58"/>
      <c r="O1902" s="58"/>
      <c r="P1902" s="58"/>
      <c r="Q1902" s="58"/>
      <c r="R1902" s="58"/>
    </row>
    <row r="1903" spans="1:18" x14ac:dyDescent="0.25">
      <c r="A1903" s="58" t="s">
        <v>10</v>
      </c>
      <c r="B1903" s="58">
        <v>248621</v>
      </c>
      <c r="C1903" s="58" t="s">
        <v>2580</v>
      </c>
      <c r="D1903" s="58"/>
      <c r="E1903" s="58" t="s">
        <v>2692</v>
      </c>
      <c r="F1903" s="58"/>
      <c r="G1903" s="58"/>
      <c r="H1903" s="58"/>
      <c r="I1903" s="58"/>
      <c r="J1903" s="58"/>
      <c r="K1903" s="58"/>
      <c r="L1903" s="58"/>
      <c r="M1903" s="58"/>
      <c r="N1903" s="58"/>
      <c r="O1903" s="58"/>
      <c r="P1903" s="58"/>
      <c r="Q1903" s="58"/>
      <c r="R1903" s="58"/>
    </row>
    <row r="1904" spans="1:18" x14ac:dyDescent="0.25">
      <c r="A1904" s="58" t="s">
        <v>10</v>
      </c>
      <c r="B1904" s="58">
        <v>248622</v>
      </c>
      <c r="C1904" s="58" t="s">
        <v>2580</v>
      </c>
      <c r="D1904" s="58"/>
      <c r="E1904" s="58" t="s">
        <v>2692</v>
      </c>
      <c r="F1904" s="58"/>
      <c r="G1904" s="58"/>
      <c r="H1904" s="58"/>
      <c r="I1904" s="58"/>
      <c r="J1904" s="58"/>
      <c r="K1904" s="58"/>
      <c r="L1904" s="58"/>
      <c r="M1904" s="58"/>
      <c r="N1904" s="58"/>
      <c r="O1904" s="58"/>
      <c r="P1904" s="58"/>
      <c r="Q1904" s="58"/>
      <c r="R1904" s="58"/>
    </row>
    <row r="1905" spans="1:18" x14ac:dyDescent="0.25">
      <c r="A1905" s="58" t="s">
        <v>10</v>
      </c>
      <c r="B1905" s="58">
        <v>248623</v>
      </c>
      <c r="C1905" s="58" t="s">
        <v>2580</v>
      </c>
      <c r="D1905" s="58"/>
      <c r="E1905" s="58" t="s">
        <v>2692</v>
      </c>
      <c r="F1905" s="58"/>
      <c r="G1905" s="58"/>
      <c r="H1905" s="58"/>
      <c r="I1905" s="58"/>
      <c r="J1905" s="58"/>
      <c r="K1905" s="58"/>
      <c r="L1905" s="58"/>
      <c r="M1905" s="58"/>
      <c r="N1905" s="58"/>
      <c r="O1905" s="58"/>
      <c r="P1905" s="58"/>
      <c r="Q1905" s="58"/>
      <c r="R1905" s="58"/>
    </row>
    <row r="1906" spans="1:18" x14ac:dyDescent="0.25">
      <c r="A1906" s="58" t="s">
        <v>10</v>
      </c>
      <c r="B1906" s="58">
        <v>248624</v>
      </c>
      <c r="C1906" s="58" t="s">
        <v>2580</v>
      </c>
      <c r="D1906" s="58"/>
      <c r="E1906" s="58" t="s">
        <v>2692</v>
      </c>
      <c r="F1906" s="58"/>
      <c r="G1906" s="58"/>
      <c r="H1906" s="58"/>
      <c r="I1906" s="58"/>
      <c r="J1906" s="58"/>
      <c r="K1906" s="58"/>
      <c r="L1906" s="58"/>
      <c r="M1906" s="58"/>
      <c r="N1906" s="58"/>
      <c r="O1906" s="58"/>
      <c r="P1906" s="58"/>
      <c r="Q1906" s="58"/>
      <c r="R1906" s="58"/>
    </row>
    <row r="1907" spans="1:18" x14ac:dyDescent="0.25">
      <c r="A1907" s="58" t="s">
        <v>10</v>
      </c>
      <c r="B1907" s="58">
        <v>248625</v>
      </c>
      <c r="C1907" s="58" t="s">
        <v>2580</v>
      </c>
      <c r="D1907" s="58"/>
      <c r="E1907" s="58" t="s">
        <v>2692</v>
      </c>
      <c r="F1907" s="58"/>
      <c r="G1907" s="58"/>
      <c r="H1907" s="58"/>
      <c r="I1907" s="58"/>
      <c r="J1907" s="58"/>
      <c r="K1907" s="58"/>
      <c r="L1907" s="58"/>
      <c r="M1907" s="58"/>
      <c r="N1907" s="58"/>
      <c r="O1907" s="58"/>
      <c r="P1907" s="58"/>
      <c r="Q1907" s="58"/>
      <c r="R1907" s="58"/>
    </row>
    <row r="1908" spans="1:18" x14ac:dyDescent="0.25">
      <c r="A1908" s="58" t="s">
        <v>10</v>
      </c>
      <c r="B1908" s="58">
        <v>248626</v>
      </c>
      <c r="C1908" s="58" t="s">
        <v>2580</v>
      </c>
      <c r="D1908" s="58"/>
      <c r="E1908" s="58" t="s">
        <v>2692</v>
      </c>
      <c r="F1908" s="58"/>
      <c r="G1908" s="58"/>
      <c r="H1908" s="58"/>
      <c r="I1908" s="58"/>
      <c r="J1908" s="58"/>
      <c r="K1908" s="58"/>
      <c r="L1908" s="58"/>
      <c r="M1908" s="58"/>
      <c r="N1908" s="58"/>
      <c r="O1908" s="58"/>
      <c r="P1908" s="58"/>
      <c r="Q1908" s="58"/>
      <c r="R1908" s="58"/>
    </row>
    <row r="1909" spans="1:18" x14ac:dyDescent="0.25">
      <c r="A1909" s="58" t="s">
        <v>10</v>
      </c>
      <c r="B1909" s="58">
        <v>248627</v>
      </c>
      <c r="C1909" s="58" t="s">
        <v>2580</v>
      </c>
      <c r="D1909" s="58"/>
      <c r="E1909" s="58" t="s">
        <v>2692</v>
      </c>
      <c r="F1909" s="58"/>
      <c r="G1909" s="58"/>
      <c r="H1909" s="58"/>
      <c r="I1909" s="58"/>
      <c r="J1909" s="58"/>
      <c r="K1909" s="58"/>
      <c r="L1909" s="58"/>
      <c r="M1909" s="58"/>
      <c r="N1909" s="58"/>
      <c r="O1909" s="58"/>
      <c r="P1909" s="58"/>
      <c r="Q1909" s="58"/>
      <c r="R1909" s="58"/>
    </row>
    <row r="1910" spans="1:18" x14ac:dyDescent="0.25">
      <c r="A1910" s="58" t="s">
        <v>10</v>
      </c>
      <c r="B1910" s="58">
        <v>248628</v>
      </c>
      <c r="C1910" s="58" t="s">
        <v>2580</v>
      </c>
      <c r="D1910" s="58"/>
      <c r="E1910" s="58" t="s">
        <v>2692</v>
      </c>
      <c r="F1910" s="58"/>
      <c r="G1910" s="58"/>
      <c r="H1910" s="58"/>
      <c r="I1910" s="58"/>
      <c r="J1910" s="58"/>
      <c r="K1910" s="58"/>
      <c r="L1910" s="58"/>
      <c r="M1910" s="58"/>
      <c r="N1910" s="58"/>
      <c r="O1910" s="58"/>
      <c r="P1910" s="58"/>
      <c r="Q1910" s="58"/>
      <c r="R1910" s="58"/>
    </row>
    <row r="1911" spans="1:18" x14ac:dyDescent="0.25">
      <c r="A1911" s="58" t="s">
        <v>10</v>
      </c>
      <c r="B1911" s="58">
        <v>248629</v>
      </c>
      <c r="C1911" s="58" t="s">
        <v>2580</v>
      </c>
      <c r="D1911" s="58"/>
      <c r="E1911" s="58" t="s">
        <v>2692</v>
      </c>
      <c r="F1911" s="58"/>
      <c r="G1911" s="58"/>
      <c r="H1911" s="58"/>
      <c r="I1911" s="58"/>
      <c r="J1911" s="58"/>
      <c r="K1911" s="58"/>
      <c r="L1911" s="58"/>
      <c r="M1911" s="58"/>
      <c r="N1911" s="58"/>
      <c r="O1911" s="58"/>
      <c r="P1911" s="58"/>
      <c r="Q1911" s="58"/>
      <c r="R1911" s="58"/>
    </row>
    <row r="1912" spans="1:18" x14ac:dyDescent="0.25">
      <c r="A1912" s="58" t="s">
        <v>10</v>
      </c>
      <c r="B1912" s="58">
        <v>248630</v>
      </c>
      <c r="C1912" s="58" t="s">
        <v>2580</v>
      </c>
      <c r="D1912" s="58"/>
      <c r="E1912" s="58" t="s">
        <v>2692</v>
      </c>
      <c r="F1912" s="58"/>
      <c r="G1912" s="58"/>
      <c r="H1912" s="58"/>
      <c r="I1912" s="58"/>
      <c r="J1912" s="58"/>
      <c r="K1912" s="58"/>
      <c r="L1912" s="58"/>
      <c r="M1912" s="58"/>
      <c r="N1912" s="58"/>
      <c r="O1912" s="58"/>
      <c r="P1912" s="58"/>
      <c r="Q1912" s="58"/>
      <c r="R1912" s="58"/>
    </row>
    <row r="1913" spans="1:18" x14ac:dyDescent="0.25">
      <c r="A1913" s="58" t="s">
        <v>10</v>
      </c>
      <c r="B1913" s="58">
        <v>248631</v>
      </c>
      <c r="C1913" s="58" t="s">
        <v>2580</v>
      </c>
      <c r="D1913" s="58"/>
      <c r="E1913" s="58" t="s">
        <v>2692</v>
      </c>
      <c r="F1913" s="58"/>
      <c r="G1913" s="58"/>
      <c r="H1913" s="58"/>
      <c r="I1913" s="58"/>
      <c r="J1913" s="58"/>
      <c r="K1913" s="58"/>
      <c r="L1913" s="58"/>
      <c r="M1913" s="58"/>
      <c r="N1913" s="58"/>
      <c r="O1913" s="58"/>
      <c r="P1913" s="58"/>
      <c r="Q1913" s="58"/>
      <c r="R1913" s="58"/>
    </row>
    <row r="1914" spans="1:18" x14ac:dyDescent="0.25">
      <c r="A1914" s="58" t="s">
        <v>10</v>
      </c>
      <c r="B1914" s="58">
        <v>248632</v>
      </c>
      <c r="C1914" s="58" t="s">
        <v>2580</v>
      </c>
      <c r="D1914" s="58"/>
      <c r="E1914" s="58" t="s">
        <v>2692</v>
      </c>
      <c r="F1914" s="58"/>
      <c r="G1914" s="58"/>
      <c r="H1914" s="58"/>
      <c r="I1914" s="58"/>
      <c r="J1914" s="58"/>
      <c r="K1914" s="58"/>
      <c r="L1914" s="58"/>
      <c r="M1914" s="58"/>
      <c r="N1914" s="58"/>
      <c r="O1914" s="58"/>
      <c r="P1914" s="58"/>
      <c r="Q1914" s="58"/>
      <c r="R1914" s="58"/>
    </row>
    <row r="1915" spans="1:18" x14ac:dyDescent="0.25">
      <c r="A1915" s="58" t="s">
        <v>10</v>
      </c>
      <c r="B1915" s="58">
        <v>248633</v>
      </c>
      <c r="C1915" s="58" t="s">
        <v>2580</v>
      </c>
      <c r="D1915" s="58"/>
      <c r="E1915" s="58" t="s">
        <v>2692</v>
      </c>
      <c r="F1915" s="58"/>
      <c r="G1915" s="58"/>
      <c r="H1915" s="58"/>
      <c r="I1915" s="58"/>
      <c r="J1915" s="58"/>
      <c r="K1915" s="58"/>
      <c r="L1915" s="58"/>
      <c r="M1915" s="58"/>
      <c r="N1915" s="58"/>
      <c r="O1915" s="58"/>
      <c r="P1915" s="58"/>
      <c r="Q1915" s="58"/>
      <c r="R1915" s="58"/>
    </row>
    <row r="1916" spans="1:18" x14ac:dyDescent="0.25">
      <c r="A1916" s="58" t="s">
        <v>10</v>
      </c>
      <c r="B1916" s="58">
        <v>248634</v>
      </c>
      <c r="C1916" s="58" t="s">
        <v>2580</v>
      </c>
      <c r="D1916" s="58"/>
      <c r="E1916" s="58" t="s">
        <v>2692</v>
      </c>
      <c r="F1916" s="58"/>
      <c r="G1916" s="58"/>
      <c r="H1916" s="58"/>
      <c r="I1916" s="58"/>
      <c r="J1916" s="58"/>
      <c r="K1916" s="58"/>
      <c r="L1916" s="58"/>
      <c r="M1916" s="58"/>
      <c r="N1916" s="58"/>
      <c r="O1916" s="58"/>
      <c r="P1916" s="58"/>
      <c r="Q1916" s="58"/>
      <c r="R1916" s="58"/>
    </row>
    <row r="1917" spans="1:18" x14ac:dyDescent="0.25">
      <c r="A1917" s="58" t="s">
        <v>10</v>
      </c>
      <c r="B1917" s="58">
        <v>248635</v>
      </c>
      <c r="C1917" s="58" t="s">
        <v>2580</v>
      </c>
      <c r="D1917" s="58"/>
      <c r="E1917" s="58" t="s">
        <v>2692</v>
      </c>
      <c r="F1917" s="58"/>
      <c r="G1917" s="58"/>
      <c r="H1917" s="58"/>
      <c r="I1917" s="58"/>
      <c r="J1917" s="58"/>
      <c r="K1917" s="58"/>
      <c r="L1917" s="58"/>
      <c r="M1917" s="58"/>
      <c r="N1917" s="58"/>
      <c r="O1917" s="58"/>
      <c r="P1917" s="58"/>
      <c r="Q1917" s="58"/>
      <c r="R1917" s="58"/>
    </row>
    <row r="1918" spans="1:18" x14ac:dyDescent="0.25">
      <c r="A1918" s="58" t="s">
        <v>10</v>
      </c>
      <c r="B1918" s="58">
        <v>248636</v>
      </c>
      <c r="C1918" s="58" t="s">
        <v>2580</v>
      </c>
      <c r="D1918" s="58"/>
      <c r="E1918" s="58" t="s">
        <v>2692</v>
      </c>
      <c r="F1918" s="58"/>
      <c r="G1918" s="58"/>
      <c r="H1918" s="58"/>
      <c r="I1918" s="58"/>
      <c r="J1918" s="58"/>
      <c r="K1918" s="58"/>
      <c r="L1918" s="58"/>
      <c r="M1918" s="58"/>
      <c r="N1918" s="58"/>
      <c r="O1918" s="58"/>
      <c r="P1918" s="58"/>
      <c r="Q1918" s="58"/>
      <c r="R1918" s="58"/>
    </row>
    <row r="1919" spans="1:18" x14ac:dyDescent="0.25">
      <c r="A1919" s="58" t="s">
        <v>10</v>
      </c>
      <c r="B1919" s="58">
        <v>248637</v>
      </c>
      <c r="C1919" s="58" t="s">
        <v>2580</v>
      </c>
      <c r="D1919" s="58"/>
      <c r="E1919" s="58" t="s">
        <v>2692</v>
      </c>
      <c r="F1919" s="58"/>
      <c r="G1919" s="58"/>
      <c r="H1919" s="58"/>
      <c r="I1919" s="58"/>
      <c r="J1919" s="58"/>
      <c r="K1919" s="58"/>
      <c r="L1919" s="58"/>
      <c r="M1919" s="58"/>
      <c r="N1919" s="58"/>
      <c r="O1919" s="58"/>
      <c r="P1919" s="58"/>
      <c r="Q1919" s="58"/>
      <c r="R1919" s="58"/>
    </row>
    <row r="1920" spans="1:18" x14ac:dyDescent="0.25">
      <c r="A1920" s="58" t="s">
        <v>10</v>
      </c>
      <c r="B1920" s="58">
        <v>248638</v>
      </c>
      <c r="C1920" s="58" t="s">
        <v>2580</v>
      </c>
      <c r="D1920" s="58"/>
      <c r="E1920" s="58" t="s">
        <v>2692</v>
      </c>
      <c r="F1920" s="58"/>
      <c r="G1920" s="58"/>
      <c r="H1920" s="58"/>
      <c r="I1920" s="58"/>
      <c r="J1920" s="58"/>
      <c r="K1920" s="58"/>
      <c r="L1920" s="58"/>
      <c r="M1920" s="58"/>
      <c r="N1920" s="58"/>
      <c r="O1920" s="58"/>
      <c r="P1920" s="58"/>
      <c r="Q1920" s="58"/>
      <c r="R1920" s="58"/>
    </row>
    <row r="1921" spans="1:18" x14ac:dyDescent="0.25">
      <c r="A1921" s="58" t="s">
        <v>10</v>
      </c>
      <c r="B1921" s="58">
        <v>248639</v>
      </c>
      <c r="C1921" s="58" t="s">
        <v>2580</v>
      </c>
      <c r="D1921" s="58"/>
      <c r="E1921" s="58" t="s">
        <v>2692</v>
      </c>
      <c r="F1921" s="58"/>
      <c r="G1921" s="58"/>
      <c r="H1921" s="58"/>
      <c r="I1921" s="58"/>
      <c r="J1921" s="58"/>
      <c r="K1921" s="58"/>
      <c r="L1921" s="58"/>
      <c r="M1921" s="58"/>
      <c r="N1921" s="58"/>
      <c r="O1921" s="58"/>
      <c r="P1921" s="58"/>
      <c r="Q1921" s="58"/>
      <c r="R1921" s="58"/>
    </row>
    <row r="1922" spans="1:18" x14ac:dyDescent="0.25">
      <c r="A1922" s="58" t="s">
        <v>10</v>
      </c>
      <c r="B1922" s="58">
        <v>248640</v>
      </c>
      <c r="C1922" s="58" t="s">
        <v>2580</v>
      </c>
      <c r="D1922" s="58"/>
      <c r="E1922" s="58" t="s">
        <v>2692</v>
      </c>
      <c r="F1922" s="58"/>
      <c r="G1922" s="58"/>
      <c r="H1922" s="58"/>
      <c r="I1922" s="58"/>
      <c r="J1922" s="58"/>
      <c r="K1922" s="58"/>
      <c r="L1922" s="58"/>
      <c r="M1922" s="58"/>
      <c r="N1922" s="58"/>
      <c r="O1922" s="58"/>
      <c r="P1922" s="58"/>
      <c r="Q1922" s="58"/>
      <c r="R1922" s="58"/>
    </row>
    <row r="1923" spans="1:18" x14ac:dyDescent="0.25">
      <c r="A1923" s="58" t="s">
        <v>10</v>
      </c>
      <c r="B1923" s="58">
        <v>248641</v>
      </c>
      <c r="C1923" s="58" t="s">
        <v>2580</v>
      </c>
      <c r="D1923" s="58"/>
      <c r="E1923" s="58" t="s">
        <v>2692</v>
      </c>
      <c r="F1923" s="58"/>
      <c r="G1923" s="58"/>
      <c r="H1923" s="58"/>
      <c r="I1923" s="58"/>
      <c r="J1923" s="58"/>
      <c r="K1923" s="58"/>
      <c r="L1923" s="58"/>
      <c r="M1923" s="58"/>
      <c r="N1923" s="58"/>
      <c r="O1923" s="58"/>
      <c r="P1923" s="58"/>
      <c r="Q1923" s="58"/>
      <c r="R1923" s="58"/>
    </row>
    <row r="1924" spans="1:18" x14ac:dyDescent="0.25">
      <c r="A1924" s="58" t="s">
        <v>10</v>
      </c>
      <c r="B1924" s="58">
        <v>248642</v>
      </c>
      <c r="C1924" s="58" t="s">
        <v>2580</v>
      </c>
      <c r="D1924" s="58"/>
      <c r="E1924" s="58" t="s">
        <v>2692</v>
      </c>
      <c r="F1924" s="58"/>
      <c r="G1924" s="58"/>
      <c r="H1924" s="58"/>
      <c r="I1924" s="58"/>
      <c r="J1924" s="58"/>
      <c r="K1924" s="58"/>
      <c r="L1924" s="58"/>
      <c r="M1924" s="58"/>
      <c r="N1924" s="58"/>
      <c r="O1924" s="58"/>
      <c r="P1924" s="58"/>
      <c r="Q1924" s="58"/>
      <c r="R1924" s="58"/>
    </row>
    <row r="1925" spans="1:18" x14ac:dyDescent="0.25">
      <c r="A1925" s="58" t="s">
        <v>10</v>
      </c>
      <c r="B1925" s="58">
        <v>248643</v>
      </c>
      <c r="C1925" s="58" t="s">
        <v>2580</v>
      </c>
      <c r="D1925" s="58"/>
      <c r="E1925" s="58" t="s">
        <v>2692</v>
      </c>
      <c r="F1925" s="58"/>
      <c r="G1925" s="58"/>
      <c r="H1925" s="58"/>
      <c r="I1925" s="58"/>
      <c r="J1925" s="58"/>
      <c r="K1925" s="58"/>
      <c r="L1925" s="58"/>
      <c r="M1925" s="58"/>
      <c r="N1925" s="58"/>
      <c r="O1925" s="58"/>
      <c r="P1925" s="58"/>
      <c r="Q1925" s="58"/>
      <c r="R1925" s="58"/>
    </row>
    <row r="1926" spans="1:18" x14ac:dyDescent="0.25">
      <c r="A1926" s="58" t="s">
        <v>10</v>
      </c>
      <c r="B1926" s="58">
        <v>248644</v>
      </c>
      <c r="C1926" s="58" t="s">
        <v>2580</v>
      </c>
      <c r="D1926" s="58"/>
      <c r="E1926" s="58" t="s">
        <v>2692</v>
      </c>
      <c r="F1926" s="58"/>
      <c r="G1926" s="58"/>
      <c r="H1926" s="58"/>
      <c r="I1926" s="58"/>
      <c r="J1926" s="58"/>
      <c r="K1926" s="58"/>
      <c r="L1926" s="58"/>
      <c r="M1926" s="58"/>
      <c r="N1926" s="58"/>
      <c r="O1926" s="58"/>
      <c r="P1926" s="58"/>
      <c r="Q1926" s="58"/>
      <c r="R1926" s="58"/>
    </row>
    <row r="1927" spans="1:18" x14ac:dyDescent="0.25">
      <c r="A1927" s="58" t="s">
        <v>10</v>
      </c>
      <c r="B1927" s="58">
        <v>248645</v>
      </c>
      <c r="C1927" s="58" t="s">
        <v>2580</v>
      </c>
      <c r="D1927" s="58"/>
      <c r="E1927" s="58" t="s">
        <v>2692</v>
      </c>
      <c r="F1927" s="58"/>
      <c r="G1927" s="58"/>
      <c r="H1927" s="58"/>
      <c r="I1927" s="58"/>
      <c r="J1927" s="58"/>
      <c r="K1927" s="58"/>
      <c r="L1927" s="58"/>
      <c r="M1927" s="58"/>
      <c r="N1927" s="58"/>
      <c r="O1927" s="58"/>
      <c r="P1927" s="58"/>
      <c r="Q1927" s="58"/>
      <c r="R1927" s="58"/>
    </row>
    <row r="1928" spans="1:18" x14ac:dyDescent="0.25">
      <c r="A1928" s="58" t="s">
        <v>10</v>
      </c>
      <c r="B1928" s="58">
        <v>248646</v>
      </c>
      <c r="C1928" s="58" t="s">
        <v>2580</v>
      </c>
      <c r="D1928" s="58"/>
      <c r="E1928" s="58" t="s">
        <v>2692</v>
      </c>
      <c r="F1928" s="58"/>
      <c r="G1928" s="58"/>
      <c r="H1928" s="58"/>
      <c r="I1928" s="58"/>
      <c r="J1928" s="58"/>
      <c r="K1928" s="58"/>
      <c r="L1928" s="58"/>
      <c r="M1928" s="58"/>
      <c r="N1928" s="58"/>
      <c r="O1928" s="58"/>
      <c r="P1928" s="58"/>
      <c r="Q1928" s="58"/>
      <c r="R1928" s="58"/>
    </row>
    <row r="1929" spans="1:18" x14ac:dyDescent="0.25">
      <c r="A1929" s="58" t="s">
        <v>10</v>
      </c>
      <c r="B1929" s="58">
        <v>248647</v>
      </c>
      <c r="C1929" s="58" t="s">
        <v>2580</v>
      </c>
      <c r="D1929" s="58"/>
      <c r="E1929" s="58" t="s">
        <v>2692</v>
      </c>
      <c r="F1929" s="58"/>
      <c r="G1929" s="58"/>
      <c r="H1929" s="58"/>
      <c r="I1929" s="58"/>
      <c r="J1929" s="58"/>
      <c r="K1929" s="58"/>
      <c r="L1929" s="58"/>
      <c r="M1929" s="58"/>
      <c r="N1929" s="58"/>
      <c r="O1929" s="58"/>
      <c r="P1929" s="58"/>
      <c r="Q1929" s="58"/>
      <c r="R1929" s="58"/>
    </row>
    <row r="1930" spans="1:18" x14ac:dyDescent="0.25">
      <c r="A1930" s="58" t="s">
        <v>10</v>
      </c>
      <c r="B1930" s="58">
        <v>248648</v>
      </c>
      <c r="C1930" s="58" t="s">
        <v>2580</v>
      </c>
      <c r="D1930" s="58"/>
      <c r="E1930" s="58" t="s">
        <v>2692</v>
      </c>
      <c r="F1930" s="58"/>
      <c r="G1930" s="58"/>
      <c r="H1930" s="58"/>
      <c r="I1930" s="58"/>
      <c r="J1930" s="58"/>
      <c r="K1930" s="58"/>
      <c r="L1930" s="58"/>
      <c r="M1930" s="58"/>
      <c r="N1930" s="58"/>
      <c r="O1930" s="58"/>
      <c r="P1930" s="58"/>
      <c r="Q1930" s="58"/>
      <c r="R1930" s="58"/>
    </row>
    <row r="1931" spans="1:18" x14ac:dyDescent="0.25">
      <c r="A1931" s="58" t="s">
        <v>10</v>
      </c>
      <c r="B1931" s="58">
        <v>248649</v>
      </c>
      <c r="C1931" s="58" t="s">
        <v>2580</v>
      </c>
      <c r="D1931" s="58"/>
      <c r="E1931" s="58" t="s">
        <v>2692</v>
      </c>
      <c r="F1931" s="58"/>
      <c r="G1931" s="58"/>
      <c r="H1931" s="58"/>
      <c r="I1931" s="58"/>
      <c r="J1931" s="58"/>
      <c r="K1931" s="58"/>
      <c r="L1931" s="58"/>
      <c r="M1931" s="58"/>
      <c r="N1931" s="58"/>
      <c r="O1931" s="58"/>
      <c r="P1931" s="58"/>
      <c r="Q1931" s="58"/>
      <c r="R1931" s="58"/>
    </row>
    <row r="1932" spans="1:18" x14ac:dyDescent="0.25">
      <c r="A1932" s="58" t="s">
        <v>10</v>
      </c>
      <c r="B1932" s="58">
        <v>248650</v>
      </c>
      <c r="C1932" s="58" t="s">
        <v>2580</v>
      </c>
      <c r="D1932" s="58"/>
      <c r="E1932" s="58" t="s">
        <v>2692</v>
      </c>
      <c r="F1932" s="58"/>
      <c r="G1932" s="58"/>
      <c r="H1932" s="58"/>
      <c r="I1932" s="58"/>
      <c r="J1932" s="58"/>
      <c r="K1932" s="58"/>
      <c r="L1932" s="58"/>
      <c r="M1932" s="58"/>
      <c r="N1932" s="58"/>
      <c r="O1932" s="58"/>
      <c r="P1932" s="58"/>
      <c r="Q1932" s="58"/>
      <c r="R1932" s="58"/>
    </row>
    <row r="1933" spans="1:18" x14ac:dyDescent="0.25">
      <c r="A1933" s="58" t="s">
        <v>10</v>
      </c>
      <c r="B1933" s="58">
        <v>248651</v>
      </c>
      <c r="C1933" s="58" t="s">
        <v>2580</v>
      </c>
      <c r="D1933" s="58"/>
      <c r="E1933" s="58" t="s">
        <v>2692</v>
      </c>
      <c r="F1933" s="58"/>
      <c r="G1933" s="58"/>
      <c r="H1933" s="58"/>
      <c r="I1933" s="58"/>
      <c r="J1933" s="58"/>
      <c r="K1933" s="58"/>
      <c r="L1933" s="58"/>
      <c r="M1933" s="58"/>
      <c r="N1933" s="58"/>
      <c r="O1933" s="58"/>
      <c r="P1933" s="58"/>
      <c r="Q1933" s="58"/>
      <c r="R1933" s="58"/>
    </row>
    <row r="1934" spans="1:18" x14ac:dyDescent="0.25">
      <c r="A1934" s="58" t="s">
        <v>10</v>
      </c>
      <c r="B1934" s="58">
        <v>248652</v>
      </c>
      <c r="C1934" s="58" t="s">
        <v>2580</v>
      </c>
      <c r="D1934" s="58"/>
      <c r="E1934" s="58" t="s">
        <v>2692</v>
      </c>
      <c r="F1934" s="58"/>
      <c r="G1934" s="58"/>
      <c r="H1934" s="58"/>
      <c r="I1934" s="58"/>
      <c r="J1934" s="58"/>
      <c r="K1934" s="58"/>
      <c r="L1934" s="58"/>
      <c r="M1934" s="58"/>
      <c r="N1934" s="58"/>
      <c r="O1934" s="58"/>
      <c r="P1934" s="58"/>
      <c r="Q1934" s="58"/>
      <c r="R1934" s="58"/>
    </row>
    <row r="1935" spans="1:18" x14ac:dyDescent="0.25">
      <c r="A1935" s="58" t="s">
        <v>10</v>
      </c>
      <c r="B1935" s="58">
        <v>248653</v>
      </c>
      <c r="C1935" s="58" t="s">
        <v>2580</v>
      </c>
      <c r="D1935" s="58"/>
      <c r="E1935" s="58" t="s">
        <v>2692</v>
      </c>
      <c r="F1935" s="58"/>
      <c r="G1935" s="58"/>
      <c r="H1935" s="58"/>
      <c r="I1935" s="58"/>
      <c r="J1935" s="58"/>
      <c r="K1935" s="58"/>
      <c r="L1935" s="58"/>
      <c r="M1935" s="58"/>
      <c r="N1935" s="58"/>
      <c r="O1935" s="58"/>
      <c r="P1935" s="58"/>
      <c r="Q1935" s="58"/>
      <c r="R1935" s="58"/>
    </row>
    <row r="1936" spans="1:18" x14ac:dyDescent="0.25">
      <c r="A1936" s="58" t="s">
        <v>10</v>
      </c>
      <c r="B1936" s="58">
        <v>248654</v>
      </c>
      <c r="C1936" s="58" t="s">
        <v>2580</v>
      </c>
      <c r="D1936" s="58"/>
      <c r="E1936" s="58" t="s">
        <v>2692</v>
      </c>
      <c r="F1936" s="58"/>
      <c r="G1936" s="58"/>
      <c r="H1936" s="58"/>
      <c r="I1936" s="58"/>
      <c r="J1936" s="58"/>
      <c r="K1936" s="58"/>
      <c r="L1936" s="58"/>
      <c r="M1936" s="58"/>
      <c r="N1936" s="58"/>
      <c r="O1936" s="58"/>
      <c r="P1936" s="58"/>
      <c r="Q1936" s="58"/>
      <c r="R1936" s="58"/>
    </row>
    <row r="1937" spans="1:18" x14ac:dyDescent="0.25">
      <c r="A1937" s="58" t="s">
        <v>10</v>
      </c>
      <c r="B1937" s="58">
        <v>248655</v>
      </c>
      <c r="C1937" s="58" t="s">
        <v>2580</v>
      </c>
      <c r="D1937" s="58"/>
      <c r="E1937" s="58" t="s">
        <v>2692</v>
      </c>
      <c r="F1937" s="58"/>
      <c r="G1937" s="58"/>
      <c r="H1937" s="58"/>
      <c r="I1937" s="58"/>
      <c r="J1937" s="58"/>
      <c r="K1937" s="58"/>
      <c r="L1937" s="58"/>
      <c r="M1937" s="58"/>
      <c r="N1937" s="58"/>
      <c r="O1937" s="58"/>
      <c r="P1937" s="58"/>
      <c r="Q1937" s="58"/>
      <c r="R1937" s="58"/>
    </row>
    <row r="1938" spans="1:18" x14ac:dyDescent="0.25">
      <c r="A1938" s="58" t="s">
        <v>10</v>
      </c>
      <c r="B1938" s="58">
        <v>248656</v>
      </c>
      <c r="C1938" s="58" t="s">
        <v>2580</v>
      </c>
      <c r="D1938" s="58"/>
      <c r="E1938" s="58" t="s">
        <v>2692</v>
      </c>
      <c r="F1938" s="58"/>
      <c r="G1938" s="58"/>
      <c r="H1938" s="58"/>
      <c r="I1938" s="58"/>
      <c r="J1938" s="58"/>
      <c r="K1938" s="58"/>
      <c r="L1938" s="58"/>
      <c r="M1938" s="58"/>
      <c r="N1938" s="58"/>
      <c r="O1938" s="58"/>
      <c r="P1938" s="58"/>
      <c r="Q1938" s="58"/>
      <c r="R1938" s="58"/>
    </row>
    <row r="1939" spans="1:18" x14ac:dyDescent="0.25">
      <c r="A1939" s="58" t="s">
        <v>10</v>
      </c>
      <c r="B1939" s="58">
        <v>248657</v>
      </c>
      <c r="C1939" s="58" t="s">
        <v>2580</v>
      </c>
      <c r="D1939" s="58"/>
      <c r="E1939" s="58" t="s">
        <v>2692</v>
      </c>
      <c r="F1939" s="58"/>
      <c r="G1939" s="58"/>
      <c r="H1939" s="58"/>
      <c r="I1939" s="58"/>
      <c r="J1939" s="58"/>
      <c r="K1939" s="58"/>
      <c r="L1939" s="58"/>
      <c r="M1939" s="58"/>
      <c r="N1939" s="58"/>
      <c r="O1939" s="58"/>
      <c r="P1939" s="58"/>
      <c r="Q1939" s="58"/>
      <c r="R1939" s="58"/>
    </row>
    <row r="1940" spans="1:18" x14ac:dyDescent="0.25">
      <c r="A1940" s="58" t="s">
        <v>10</v>
      </c>
      <c r="B1940" s="58">
        <v>248658</v>
      </c>
      <c r="C1940" s="58" t="s">
        <v>2580</v>
      </c>
      <c r="D1940" s="58"/>
      <c r="E1940" s="58" t="s">
        <v>2692</v>
      </c>
      <c r="F1940" s="58"/>
      <c r="G1940" s="58"/>
      <c r="H1940" s="58"/>
      <c r="I1940" s="58"/>
      <c r="J1940" s="58"/>
      <c r="K1940" s="58"/>
      <c r="L1940" s="58"/>
      <c r="M1940" s="58"/>
      <c r="N1940" s="58"/>
      <c r="O1940" s="58"/>
      <c r="P1940" s="58"/>
      <c r="Q1940" s="58"/>
      <c r="R1940" s="58"/>
    </row>
    <row r="1941" spans="1:18" x14ac:dyDescent="0.25">
      <c r="A1941" s="58" t="s">
        <v>10</v>
      </c>
      <c r="B1941" s="58">
        <v>248659</v>
      </c>
      <c r="C1941" s="58" t="s">
        <v>2580</v>
      </c>
      <c r="D1941" s="58"/>
      <c r="E1941" s="58" t="s">
        <v>2692</v>
      </c>
      <c r="F1941" s="58"/>
      <c r="G1941" s="58"/>
      <c r="H1941" s="58"/>
      <c r="I1941" s="58"/>
      <c r="J1941" s="58"/>
      <c r="K1941" s="58"/>
      <c r="L1941" s="58"/>
      <c r="M1941" s="58"/>
      <c r="N1941" s="58"/>
      <c r="O1941" s="58"/>
      <c r="P1941" s="58"/>
      <c r="Q1941" s="58"/>
      <c r="R1941" s="58"/>
    </row>
    <row r="1942" spans="1:18" x14ac:dyDescent="0.25">
      <c r="A1942" s="58" t="s">
        <v>10</v>
      </c>
      <c r="B1942" s="58">
        <v>248660</v>
      </c>
      <c r="C1942" s="58" t="s">
        <v>2580</v>
      </c>
      <c r="D1942" s="58"/>
      <c r="E1942" s="58" t="s">
        <v>2692</v>
      </c>
      <c r="F1942" s="58"/>
      <c r="G1942" s="58"/>
      <c r="H1942" s="58"/>
      <c r="I1942" s="58"/>
      <c r="J1942" s="58"/>
      <c r="K1942" s="58"/>
      <c r="L1942" s="58"/>
      <c r="M1942" s="58"/>
      <c r="N1942" s="58"/>
      <c r="O1942" s="58"/>
      <c r="P1942" s="58"/>
      <c r="Q1942" s="58"/>
      <c r="R1942" s="58"/>
    </row>
    <row r="1943" spans="1:18" x14ac:dyDescent="0.25">
      <c r="A1943" s="58" t="s">
        <v>10</v>
      </c>
      <c r="B1943" s="58">
        <v>248661</v>
      </c>
      <c r="C1943" s="58" t="s">
        <v>2580</v>
      </c>
      <c r="D1943" s="58"/>
      <c r="E1943" s="58" t="s">
        <v>2692</v>
      </c>
      <c r="F1943" s="58"/>
      <c r="G1943" s="58"/>
      <c r="H1943" s="58"/>
      <c r="I1943" s="58"/>
      <c r="J1943" s="58"/>
      <c r="K1943" s="58"/>
      <c r="L1943" s="58"/>
      <c r="M1943" s="58"/>
      <c r="N1943" s="58"/>
      <c r="O1943" s="58"/>
      <c r="P1943" s="58"/>
      <c r="Q1943" s="58"/>
      <c r="R1943" s="58"/>
    </row>
    <row r="1944" spans="1:18" x14ac:dyDescent="0.25">
      <c r="A1944" s="58" t="s">
        <v>10</v>
      </c>
      <c r="B1944" s="58">
        <v>248662</v>
      </c>
      <c r="C1944" s="58" t="s">
        <v>2580</v>
      </c>
      <c r="D1944" s="58"/>
      <c r="E1944" s="58" t="s">
        <v>2692</v>
      </c>
      <c r="F1944" s="58"/>
      <c r="G1944" s="58"/>
      <c r="H1944" s="58"/>
      <c r="I1944" s="58"/>
      <c r="J1944" s="58"/>
      <c r="K1944" s="58"/>
      <c r="L1944" s="58"/>
      <c r="M1944" s="58"/>
      <c r="N1944" s="58"/>
      <c r="O1944" s="58"/>
      <c r="P1944" s="58"/>
      <c r="Q1944" s="58"/>
      <c r="R1944" s="58"/>
    </row>
    <row r="1945" spans="1:18" x14ac:dyDescent="0.25">
      <c r="A1945" s="58" t="s">
        <v>10</v>
      </c>
      <c r="B1945" s="58">
        <v>248663</v>
      </c>
      <c r="C1945" s="58" t="s">
        <v>2580</v>
      </c>
      <c r="D1945" s="58"/>
      <c r="E1945" s="58" t="s">
        <v>2692</v>
      </c>
      <c r="F1945" s="58"/>
      <c r="G1945" s="58"/>
      <c r="H1945" s="58"/>
      <c r="I1945" s="58"/>
      <c r="J1945" s="58"/>
      <c r="K1945" s="58"/>
      <c r="L1945" s="58"/>
      <c r="M1945" s="58"/>
      <c r="N1945" s="58"/>
      <c r="O1945" s="58"/>
      <c r="P1945" s="58"/>
      <c r="Q1945" s="58"/>
      <c r="R1945" s="58"/>
    </row>
    <row r="1946" spans="1:18" x14ac:dyDescent="0.25">
      <c r="A1946" s="58" t="s">
        <v>10</v>
      </c>
      <c r="B1946" s="58">
        <v>248664</v>
      </c>
      <c r="C1946" s="58" t="s">
        <v>2580</v>
      </c>
      <c r="D1946" s="58"/>
      <c r="E1946" s="58" t="s">
        <v>2692</v>
      </c>
      <c r="F1946" s="58"/>
      <c r="G1946" s="58"/>
      <c r="H1946" s="58"/>
      <c r="I1946" s="58"/>
      <c r="J1946" s="58"/>
      <c r="K1946" s="58"/>
      <c r="L1946" s="58"/>
      <c r="M1946" s="58"/>
      <c r="N1946" s="58"/>
      <c r="O1946" s="58"/>
      <c r="P1946" s="58"/>
      <c r="Q1946" s="58"/>
      <c r="R1946" s="58"/>
    </row>
    <row r="1947" spans="1:18" x14ac:dyDescent="0.25">
      <c r="A1947" s="58" t="s">
        <v>10</v>
      </c>
      <c r="B1947" s="58">
        <v>248665</v>
      </c>
      <c r="C1947" s="58" t="s">
        <v>2580</v>
      </c>
      <c r="D1947" s="58"/>
      <c r="E1947" s="58" t="s">
        <v>2692</v>
      </c>
      <c r="F1947" s="58"/>
      <c r="G1947" s="58"/>
      <c r="H1947" s="58"/>
      <c r="I1947" s="58"/>
      <c r="J1947" s="58"/>
      <c r="K1947" s="58"/>
      <c r="L1947" s="58"/>
      <c r="M1947" s="58"/>
      <c r="N1947" s="58"/>
      <c r="O1947" s="58"/>
      <c r="P1947" s="58"/>
      <c r="Q1947" s="58"/>
      <c r="R1947" s="58"/>
    </row>
    <row r="1948" spans="1:18" x14ac:dyDescent="0.25">
      <c r="A1948" s="58" t="s">
        <v>10</v>
      </c>
      <c r="B1948" s="58">
        <v>248666</v>
      </c>
      <c r="C1948" s="58" t="s">
        <v>2580</v>
      </c>
      <c r="D1948" s="58"/>
      <c r="E1948" s="58" t="s">
        <v>2692</v>
      </c>
      <c r="F1948" s="58"/>
      <c r="G1948" s="58"/>
      <c r="H1948" s="58"/>
      <c r="I1948" s="58"/>
      <c r="J1948" s="58"/>
      <c r="K1948" s="58"/>
      <c r="L1948" s="58"/>
      <c r="M1948" s="58"/>
      <c r="N1948" s="58"/>
      <c r="O1948" s="58"/>
      <c r="P1948" s="58"/>
      <c r="Q1948" s="58"/>
      <c r="R1948" s="58"/>
    </row>
    <row r="1949" spans="1:18" x14ac:dyDescent="0.25">
      <c r="A1949" s="58" t="s">
        <v>10</v>
      </c>
      <c r="B1949" s="58">
        <v>248667</v>
      </c>
      <c r="C1949" s="58" t="s">
        <v>2580</v>
      </c>
      <c r="D1949" s="58"/>
      <c r="E1949" s="58" t="s">
        <v>2692</v>
      </c>
      <c r="F1949" s="58"/>
      <c r="G1949" s="58"/>
      <c r="H1949" s="58"/>
      <c r="I1949" s="58"/>
      <c r="J1949" s="58"/>
      <c r="K1949" s="58"/>
      <c r="L1949" s="58"/>
      <c r="M1949" s="58"/>
      <c r="N1949" s="58"/>
      <c r="O1949" s="58"/>
      <c r="P1949" s="58"/>
      <c r="Q1949" s="58"/>
      <c r="R1949" s="58"/>
    </row>
    <row r="1950" spans="1:18" x14ac:dyDescent="0.25">
      <c r="A1950" s="58" t="s">
        <v>10</v>
      </c>
      <c r="B1950" s="58">
        <v>248668</v>
      </c>
      <c r="C1950" s="58" t="s">
        <v>2580</v>
      </c>
      <c r="D1950" s="58"/>
      <c r="E1950" s="58" t="s">
        <v>2692</v>
      </c>
      <c r="F1950" s="58"/>
      <c r="G1950" s="58"/>
      <c r="H1950" s="58"/>
      <c r="I1950" s="58"/>
      <c r="J1950" s="58"/>
      <c r="K1950" s="58"/>
      <c r="L1950" s="58"/>
      <c r="M1950" s="58"/>
      <c r="N1950" s="58"/>
      <c r="O1950" s="58"/>
      <c r="P1950" s="58"/>
      <c r="Q1950" s="58"/>
      <c r="R1950" s="58"/>
    </row>
    <row r="1951" spans="1:18" x14ac:dyDescent="0.25">
      <c r="A1951" s="58" t="s">
        <v>10</v>
      </c>
      <c r="B1951" s="58">
        <v>248669</v>
      </c>
      <c r="C1951" s="58" t="s">
        <v>2580</v>
      </c>
      <c r="D1951" s="58"/>
      <c r="E1951" s="58" t="s">
        <v>2692</v>
      </c>
      <c r="F1951" s="58"/>
      <c r="G1951" s="58"/>
      <c r="H1951" s="58"/>
      <c r="I1951" s="58"/>
      <c r="J1951" s="58"/>
      <c r="K1951" s="58"/>
      <c r="L1951" s="58"/>
      <c r="M1951" s="58"/>
      <c r="N1951" s="58"/>
      <c r="O1951" s="58"/>
      <c r="P1951" s="58"/>
      <c r="Q1951" s="58"/>
      <c r="R1951" s="58"/>
    </row>
    <row r="1952" spans="1:18" x14ac:dyDescent="0.25">
      <c r="A1952" s="58" t="s">
        <v>10</v>
      </c>
      <c r="B1952" s="58">
        <v>248670</v>
      </c>
      <c r="C1952" s="58" t="s">
        <v>2580</v>
      </c>
      <c r="D1952" s="58"/>
      <c r="E1952" s="58" t="s">
        <v>2692</v>
      </c>
      <c r="F1952" s="58"/>
      <c r="G1952" s="58"/>
      <c r="H1952" s="58"/>
      <c r="I1952" s="58"/>
      <c r="J1952" s="58"/>
      <c r="K1952" s="58"/>
      <c r="L1952" s="58"/>
      <c r="M1952" s="58"/>
      <c r="N1952" s="58"/>
      <c r="O1952" s="58"/>
      <c r="P1952" s="58"/>
      <c r="Q1952" s="58"/>
      <c r="R1952" s="58"/>
    </row>
    <row r="1953" spans="1:18" x14ac:dyDescent="0.25">
      <c r="A1953" s="58" t="s">
        <v>10</v>
      </c>
      <c r="B1953" s="58">
        <v>248671</v>
      </c>
      <c r="C1953" s="58" t="s">
        <v>2580</v>
      </c>
      <c r="D1953" s="58"/>
      <c r="E1953" s="58" t="s">
        <v>2692</v>
      </c>
      <c r="F1953" s="58"/>
      <c r="G1953" s="58"/>
      <c r="H1953" s="58"/>
      <c r="I1953" s="58"/>
      <c r="J1953" s="58"/>
      <c r="K1953" s="58"/>
      <c r="L1953" s="58"/>
      <c r="M1953" s="58"/>
      <c r="N1953" s="58"/>
      <c r="O1953" s="58"/>
      <c r="P1953" s="58"/>
      <c r="Q1953" s="58"/>
      <c r="R1953" s="58"/>
    </row>
    <row r="1954" spans="1:18" x14ac:dyDescent="0.25">
      <c r="A1954" s="58" t="s">
        <v>10</v>
      </c>
      <c r="B1954" s="58">
        <v>248672</v>
      </c>
      <c r="C1954" s="58" t="s">
        <v>2580</v>
      </c>
      <c r="D1954" s="58"/>
      <c r="E1954" s="58" t="s">
        <v>2692</v>
      </c>
      <c r="F1954" s="58"/>
      <c r="G1954" s="58"/>
      <c r="H1954" s="58"/>
      <c r="I1954" s="58"/>
      <c r="J1954" s="58"/>
      <c r="K1954" s="58"/>
      <c r="L1954" s="58"/>
      <c r="M1954" s="58"/>
      <c r="N1954" s="58"/>
      <c r="O1954" s="58"/>
      <c r="P1954" s="58"/>
      <c r="Q1954" s="58"/>
      <c r="R1954" s="58"/>
    </row>
    <row r="1955" spans="1:18" x14ac:dyDescent="0.25">
      <c r="A1955" s="58" t="s">
        <v>10</v>
      </c>
      <c r="B1955" s="58">
        <v>248673</v>
      </c>
      <c r="C1955" s="58" t="s">
        <v>2580</v>
      </c>
      <c r="D1955" s="58"/>
      <c r="E1955" s="58" t="s">
        <v>2692</v>
      </c>
      <c r="F1955" s="58"/>
      <c r="G1955" s="58"/>
      <c r="H1955" s="58"/>
      <c r="I1955" s="58"/>
      <c r="J1955" s="58"/>
      <c r="K1955" s="58"/>
      <c r="L1955" s="58"/>
      <c r="M1955" s="58"/>
      <c r="N1955" s="58"/>
      <c r="O1955" s="58"/>
      <c r="P1955" s="58"/>
      <c r="Q1955" s="58"/>
      <c r="R1955" s="58"/>
    </row>
    <row r="1956" spans="1:18" x14ac:dyDescent="0.25">
      <c r="A1956" s="58" t="s">
        <v>10</v>
      </c>
      <c r="B1956" s="58">
        <v>248674</v>
      </c>
      <c r="C1956" s="58" t="s">
        <v>2580</v>
      </c>
      <c r="D1956" s="58"/>
      <c r="E1956" s="58" t="s">
        <v>2692</v>
      </c>
      <c r="F1956" s="58"/>
      <c r="G1956" s="58"/>
      <c r="H1956" s="58"/>
      <c r="I1956" s="58"/>
      <c r="J1956" s="58"/>
      <c r="K1956" s="58"/>
      <c r="L1956" s="58"/>
      <c r="M1956" s="58"/>
      <c r="N1956" s="58"/>
      <c r="O1956" s="58"/>
      <c r="P1956" s="58"/>
      <c r="Q1956" s="58"/>
      <c r="R1956" s="58"/>
    </row>
    <row r="1957" spans="1:18" x14ac:dyDescent="0.25">
      <c r="A1957" s="58" t="s">
        <v>10</v>
      </c>
      <c r="B1957" s="58">
        <v>248675</v>
      </c>
      <c r="C1957" s="58" t="s">
        <v>2580</v>
      </c>
      <c r="D1957" s="58"/>
      <c r="E1957" s="58" t="s">
        <v>2692</v>
      </c>
      <c r="F1957" s="58"/>
      <c r="G1957" s="58"/>
      <c r="H1957" s="58"/>
      <c r="I1957" s="58"/>
      <c r="J1957" s="58"/>
      <c r="K1957" s="58"/>
      <c r="L1957" s="58"/>
      <c r="M1957" s="58"/>
      <c r="N1957" s="58"/>
      <c r="O1957" s="58"/>
      <c r="P1957" s="58"/>
      <c r="Q1957" s="58"/>
      <c r="R1957" s="58"/>
    </row>
    <row r="1958" spans="1:18" x14ac:dyDescent="0.25">
      <c r="A1958" s="58" t="s">
        <v>10</v>
      </c>
      <c r="B1958" s="58">
        <v>248676</v>
      </c>
      <c r="C1958" s="58" t="s">
        <v>2580</v>
      </c>
      <c r="D1958" s="58"/>
      <c r="E1958" s="58" t="s">
        <v>2692</v>
      </c>
      <c r="F1958" s="58"/>
      <c r="G1958" s="58"/>
      <c r="H1958" s="58"/>
      <c r="I1958" s="58"/>
      <c r="J1958" s="58"/>
      <c r="K1958" s="58"/>
      <c r="L1958" s="58"/>
      <c r="M1958" s="58"/>
      <c r="N1958" s="58"/>
      <c r="O1958" s="58"/>
      <c r="P1958" s="58"/>
      <c r="Q1958" s="58"/>
      <c r="R1958" s="58"/>
    </row>
    <row r="1959" spans="1:18" x14ac:dyDescent="0.25">
      <c r="A1959" s="58" t="s">
        <v>10</v>
      </c>
      <c r="B1959" s="58">
        <v>248677</v>
      </c>
      <c r="C1959" s="58" t="s">
        <v>2580</v>
      </c>
      <c r="D1959" s="58"/>
      <c r="E1959" s="58" t="s">
        <v>2692</v>
      </c>
      <c r="F1959" s="58"/>
      <c r="G1959" s="58"/>
      <c r="H1959" s="58"/>
      <c r="I1959" s="58"/>
      <c r="J1959" s="58"/>
      <c r="K1959" s="58"/>
      <c r="L1959" s="58"/>
      <c r="M1959" s="58"/>
      <c r="N1959" s="58"/>
      <c r="O1959" s="58"/>
      <c r="P1959" s="58"/>
      <c r="Q1959" s="58"/>
      <c r="R1959" s="58"/>
    </row>
    <row r="1960" spans="1:18" x14ac:dyDescent="0.25">
      <c r="A1960" s="58" t="s">
        <v>10</v>
      </c>
      <c r="B1960" s="58">
        <v>248678</v>
      </c>
      <c r="C1960" s="58" t="s">
        <v>2580</v>
      </c>
      <c r="D1960" s="58"/>
      <c r="E1960" s="58" t="s">
        <v>2692</v>
      </c>
      <c r="F1960" s="58"/>
      <c r="G1960" s="58"/>
      <c r="H1960" s="58"/>
      <c r="I1960" s="58"/>
      <c r="J1960" s="58"/>
      <c r="K1960" s="58"/>
      <c r="L1960" s="58"/>
      <c r="M1960" s="58"/>
      <c r="N1960" s="58"/>
      <c r="O1960" s="58"/>
      <c r="P1960" s="58"/>
      <c r="Q1960" s="58"/>
      <c r="R1960" s="58"/>
    </row>
    <row r="1961" spans="1:18" x14ac:dyDescent="0.25">
      <c r="A1961" s="58" t="s">
        <v>10</v>
      </c>
      <c r="B1961" s="58">
        <v>248679</v>
      </c>
      <c r="C1961" s="58" t="s">
        <v>2580</v>
      </c>
      <c r="D1961" s="58"/>
      <c r="E1961" s="58" t="s">
        <v>2692</v>
      </c>
      <c r="F1961" s="58"/>
      <c r="G1961" s="58"/>
      <c r="H1961" s="58"/>
      <c r="I1961" s="58"/>
      <c r="J1961" s="58"/>
      <c r="K1961" s="58"/>
      <c r="L1961" s="58"/>
      <c r="M1961" s="58"/>
      <c r="N1961" s="58"/>
      <c r="O1961" s="58"/>
      <c r="P1961" s="58"/>
      <c r="Q1961" s="58"/>
      <c r="R1961" s="58"/>
    </row>
    <row r="1962" spans="1:18" x14ac:dyDescent="0.25">
      <c r="A1962" s="58" t="s">
        <v>10</v>
      </c>
      <c r="B1962" s="58">
        <v>248680</v>
      </c>
      <c r="C1962" s="58" t="s">
        <v>2580</v>
      </c>
      <c r="D1962" s="58"/>
      <c r="E1962" s="58" t="s">
        <v>2692</v>
      </c>
      <c r="F1962" s="58"/>
      <c r="G1962" s="58"/>
      <c r="H1962" s="58"/>
      <c r="I1962" s="58"/>
      <c r="J1962" s="58"/>
      <c r="K1962" s="58"/>
      <c r="L1962" s="58"/>
      <c r="M1962" s="58"/>
      <c r="N1962" s="58"/>
      <c r="O1962" s="58"/>
      <c r="P1962" s="58"/>
      <c r="Q1962" s="58"/>
      <c r="R1962" s="58"/>
    </row>
    <row r="1963" spans="1:18" x14ac:dyDescent="0.25">
      <c r="A1963" s="58" t="s">
        <v>10</v>
      </c>
      <c r="B1963" s="58">
        <v>248681</v>
      </c>
      <c r="C1963" s="58" t="s">
        <v>2580</v>
      </c>
      <c r="D1963" s="58"/>
      <c r="E1963" s="58" t="s">
        <v>2692</v>
      </c>
      <c r="F1963" s="58"/>
      <c r="G1963" s="58"/>
      <c r="H1963" s="58"/>
      <c r="I1963" s="58"/>
      <c r="J1963" s="58"/>
      <c r="K1963" s="58"/>
      <c r="L1963" s="58"/>
      <c r="M1963" s="58"/>
      <c r="N1963" s="58"/>
      <c r="O1963" s="58"/>
      <c r="P1963" s="58"/>
      <c r="Q1963" s="58"/>
      <c r="R1963" s="58"/>
    </row>
    <row r="1964" spans="1:18" x14ac:dyDescent="0.25">
      <c r="A1964" s="58" t="s">
        <v>10</v>
      </c>
      <c r="B1964" s="58">
        <v>248682</v>
      </c>
      <c r="C1964" s="58" t="s">
        <v>2580</v>
      </c>
      <c r="D1964" s="58"/>
      <c r="E1964" s="58" t="s">
        <v>2692</v>
      </c>
      <c r="F1964" s="58"/>
      <c r="G1964" s="58"/>
      <c r="H1964" s="58"/>
      <c r="I1964" s="58"/>
      <c r="J1964" s="58"/>
      <c r="K1964" s="58"/>
      <c r="L1964" s="58"/>
      <c r="M1964" s="58"/>
      <c r="N1964" s="58"/>
      <c r="O1964" s="58"/>
      <c r="P1964" s="58"/>
      <c r="Q1964" s="58"/>
      <c r="R1964" s="58"/>
    </row>
    <row r="1965" spans="1:18" x14ac:dyDescent="0.25">
      <c r="A1965" s="58" t="s">
        <v>10</v>
      </c>
      <c r="B1965" s="58">
        <v>248683</v>
      </c>
      <c r="C1965" s="58" t="s">
        <v>2580</v>
      </c>
      <c r="D1965" s="58"/>
      <c r="E1965" s="58" t="s">
        <v>2692</v>
      </c>
      <c r="F1965" s="58"/>
      <c r="G1965" s="58"/>
      <c r="H1965" s="58"/>
      <c r="I1965" s="58"/>
      <c r="J1965" s="58"/>
      <c r="K1965" s="58"/>
      <c r="L1965" s="58"/>
      <c r="M1965" s="58"/>
      <c r="N1965" s="58"/>
      <c r="O1965" s="58"/>
      <c r="P1965" s="58"/>
      <c r="Q1965" s="58"/>
      <c r="R1965" s="58"/>
    </row>
    <row r="1966" spans="1:18" x14ac:dyDescent="0.25">
      <c r="A1966" s="58" t="s">
        <v>10</v>
      </c>
      <c r="B1966" s="58">
        <v>248684</v>
      </c>
      <c r="C1966" s="58" t="s">
        <v>2580</v>
      </c>
      <c r="D1966" s="58"/>
      <c r="E1966" s="58" t="s">
        <v>2692</v>
      </c>
      <c r="F1966" s="58"/>
      <c r="G1966" s="58"/>
      <c r="H1966" s="58"/>
      <c r="I1966" s="58"/>
      <c r="J1966" s="58"/>
      <c r="K1966" s="58"/>
      <c r="L1966" s="58"/>
      <c r="M1966" s="58"/>
      <c r="N1966" s="58"/>
      <c r="O1966" s="58"/>
      <c r="P1966" s="58"/>
      <c r="Q1966" s="58"/>
      <c r="R1966" s="58"/>
    </row>
    <row r="1967" spans="1:18" x14ac:dyDescent="0.25">
      <c r="A1967" s="58" t="s">
        <v>10</v>
      </c>
      <c r="B1967" s="58">
        <v>248685</v>
      </c>
      <c r="C1967" s="58" t="s">
        <v>2580</v>
      </c>
      <c r="D1967" s="58"/>
      <c r="E1967" s="58" t="s">
        <v>2692</v>
      </c>
      <c r="F1967" s="58"/>
      <c r="G1967" s="58"/>
      <c r="H1967" s="58"/>
      <c r="I1967" s="58"/>
      <c r="J1967" s="58"/>
      <c r="K1967" s="58"/>
      <c r="L1967" s="58"/>
      <c r="M1967" s="58"/>
      <c r="N1967" s="58"/>
      <c r="O1967" s="58"/>
      <c r="P1967" s="58"/>
      <c r="Q1967" s="58"/>
      <c r="R1967" s="58"/>
    </row>
    <row r="1968" spans="1:18" x14ac:dyDescent="0.25">
      <c r="A1968" s="58" t="s">
        <v>10</v>
      </c>
      <c r="B1968" s="58">
        <v>248686</v>
      </c>
      <c r="C1968" s="58" t="s">
        <v>2580</v>
      </c>
      <c r="D1968" s="58"/>
      <c r="E1968" s="58" t="s">
        <v>2692</v>
      </c>
      <c r="F1968" s="58"/>
      <c r="G1968" s="58"/>
      <c r="H1968" s="58"/>
      <c r="I1968" s="58"/>
      <c r="J1968" s="58"/>
      <c r="K1968" s="58"/>
      <c r="L1968" s="58"/>
      <c r="M1968" s="58"/>
      <c r="N1968" s="58"/>
      <c r="O1968" s="58"/>
      <c r="P1968" s="58"/>
      <c r="Q1968" s="58"/>
      <c r="R1968" s="58"/>
    </row>
    <row r="1969" spans="1:18" x14ac:dyDescent="0.25">
      <c r="A1969" s="58" t="s">
        <v>10</v>
      </c>
      <c r="B1969" s="58">
        <v>248687</v>
      </c>
      <c r="C1969" s="58" t="s">
        <v>2580</v>
      </c>
      <c r="D1969" s="58"/>
      <c r="E1969" s="58" t="s">
        <v>2692</v>
      </c>
      <c r="F1969" s="58"/>
      <c r="G1969" s="58"/>
      <c r="H1969" s="58"/>
      <c r="I1969" s="58"/>
      <c r="J1969" s="58"/>
      <c r="K1969" s="58"/>
      <c r="L1969" s="58"/>
      <c r="M1969" s="58"/>
      <c r="N1969" s="58"/>
      <c r="O1969" s="58"/>
      <c r="P1969" s="58"/>
      <c r="Q1969" s="58"/>
      <c r="R1969" s="58"/>
    </row>
    <row r="1970" spans="1:18" x14ac:dyDescent="0.25">
      <c r="A1970" s="58" t="s">
        <v>10</v>
      </c>
      <c r="B1970" s="58">
        <v>248688</v>
      </c>
      <c r="C1970" s="58" t="s">
        <v>2580</v>
      </c>
      <c r="D1970" s="58"/>
      <c r="E1970" s="58" t="s">
        <v>2692</v>
      </c>
      <c r="F1970" s="58"/>
      <c r="G1970" s="58"/>
      <c r="H1970" s="58"/>
      <c r="I1970" s="58"/>
      <c r="J1970" s="58"/>
      <c r="K1970" s="58"/>
      <c r="L1970" s="58"/>
      <c r="M1970" s="58"/>
      <c r="N1970" s="58"/>
      <c r="O1970" s="58"/>
      <c r="P1970" s="58"/>
      <c r="Q1970" s="58"/>
      <c r="R1970" s="58"/>
    </row>
    <row r="1971" spans="1:18" x14ac:dyDescent="0.25">
      <c r="A1971" s="58" t="s">
        <v>10</v>
      </c>
      <c r="B1971" s="58">
        <v>248689</v>
      </c>
      <c r="C1971" s="58" t="s">
        <v>2580</v>
      </c>
      <c r="D1971" s="58"/>
      <c r="E1971" s="58" t="s">
        <v>2692</v>
      </c>
      <c r="F1971" s="58"/>
      <c r="G1971" s="58"/>
      <c r="H1971" s="58"/>
      <c r="I1971" s="58"/>
      <c r="J1971" s="58"/>
      <c r="K1971" s="58"/>
      <c r="L1971" s="58"/>
      <c r="M1971" s="58"/>
      <c r="N1971" s="58"/>
      <c r="O1971" s="58"/>
      <c r="P1971" s="58"/>
      <c r="Q1971" s="58"/>
      <c r="R1971" s="58"/>
    </row>
    <row r="1972" spans="1:18" x14ac:dyDescent="0.25">
      <c r="A1972" s="58" t="s">
        <v>10</v>
      </c>
      <c r="B1972" s="58">
        <v>248690</v>
      </c>
      <c r="C1972" s="58" t="s">
        <v>2580</v>
      </c>
      <c r="D1972" s="58"/>
      <c r="E1972" s="58" t="s">
        <v>2692</v>
      </c>
      <c r="F1972" s="58"/>
      <c r="G1972" s="58"/>
      <c r="H1972" s="58"/>
      <c r="I1972" s="58"/>
      <c r="J1972" s="58"/>
      <c r="K1972" s="58"/>
      <c r="L1972" s="58"/>
      <c r="M1972" s="58"/>
      <c r="N1972" s="58"/>
      <c r="O1972" s="58"/>
      <c r="P1972" s="58"/>
      <c r="Q1972" s="58"/>
      <c r="R1972" s="58"/>
    </row>
    <row r="1973" spans="1:18" x14ac:dyDescent="0.25">
      <c r="A1973" s="58" t="s">
        <v>10</v>
      </c>
      <c r="B1973" s="58">
        <v>248691</v>
      </c>
      <c r="C1973" s="58" t="s">
        <v>2580</v>
      </c>
      <c r="D1973" s="58"/>
      <c r="E1973" s="58" t="s">
        <v>2692</v>
      </c>
      <c r="F1973" s="58"/>
      <c r="G1973" s="58"/>
      <c r="H1973" s="58"/>
      <c r="I1973" s="58"/>
      <c r="J1973" s="58"/>
      <c r="K1973" s="58"/>
      <c r="L1973" s="58"/>
      <c r="M1973" s="58"/>
      <c r="N1973" s="58"/>
      <c r="O1973" s="58"/>
      <c r="P1973" s="58"/>
      <c r="Q1973" s="58"/>
      <c r="R1973" s="58"/>
    </row>
    <row r="1974" spans="1:18" x14ac:dyDescent="0.25">
      <c r="A1974" s="58" t="s">
        <v>10</v>
      </c>
      <c r="B1974" s="58">
        <v>248692</v>
      </c>
      <c r="C1974" s="58" t="s">
        <v>2580</v>
      </c>
      <c r="D1974" s="58"/>
      <c r="E1974" s="58" t="s">
        <v>2692</v>
      </c>
      <c r="F1974" s="58"/>
      <c r="G1974" s="58"/>
      <c r="H1974" s="58"/>
      <c r="I1974" s="58"/>
      <c r="J1974" s="58"/>
      <c r="K1974" s="58"/>
      <c r="L1974" s="58"/>
      <c r="M1974" s="58"/>
      <c r="N1974" s="58"/>
      <c r="O1974" s="58"/>
      <c r="P1974" s="58"/>
      <c r="Q1974" s="58"/>
      <c r="R1974" s="58"/>
    </row>
    <row r="1975" spans="1:18" x14ac:dyDescent="0.25">
      <c r="A1975" s="58" t="s">
        <v>10</v>
      </c>
      <c r="B1975" s="58">
        <v>248693</v>
      </c>
      <c r="C1975" s="58" t="s">
        <v>2580</v>
      </c>
      <c r="D1975" s="58"/>
      <c r="E1975" s="58" t="s">
        <v>2692</v>
      </c>
      <c r="F1975" s="58"/>
      <c r="G1975" s="58"/>
      <c r="H1975" s="58"/>
      <c r="I1975" s="58"/>
      <c r="J1975" s="58"/>
      <c r="K1975" s="58"/>
      <c r="L1975" s="58"/>
      <c r="M1975" s="58"/>
      <c r="N1975" s="58"/>
      <c r="O1975" s="58"/>
      <c r="P1975" s="58"/>
      <c r="Q1975" s="58"/>
      <c r="R1975" s="58"/>
    </row>
    <row r="1976" spans="1:18" x14ac:dyDescent="0.25">
      <c r="A1976" s="58" t="s">
        <v>10</v>
      </c>
      <c r="B1976" s="58">
        <v>248694</v>
      </c>
      <c r="C1976" s="58" t="s">
        <v>2580</v>
      </c>
      <c r="D1976" s="58"/>
      <c r="E1976" s="58" t="s">
        <v>2692</v>
      </c>
      <c r="F1976" s="58"/>
      <c r="G1976" s="58"/>
      <c r="H1976" s="58"/>
      <c r="I1976" s="58"/>
      <c r="J1976" s="58"/>
      <c r="K1976" s="58"/>
      <c r="L1976" s="58"/>
      <c r="M1976" s="58"/>
      <c r="N1976" s="58"/>
      <c r="O1976" s="58"/>
      <c r="P1976" s="58"/>
      <c r="Q1976" s="58"/>
      <c r="R1976" s="58"/>
    </row>
    <row r="1977" spans="1:18" x14ac:dyDescent="0.25">
      <c r="A1977" s="58" t="s">
        <v>10</v>
      </c>
      <c r="B1977" s="58">
        <v>248695</v>
      </c>
      <c r="C1977" s="58" t="s">
        <v>2580</v>
      </c>
      <c r="D1977" s="58"/>
      <c r="E1977" s="58" t="s">
        <v>2692</v>
      </c>
      <c r="F1977" s="58"/>
      <c r="G1977" s="58"/>
      <c r="H1977" s="58"/>
      <c r="I1977" s="58"/>
      <c r="J1977" s="58"/>
      <c r="K1977" s="58"/>
      <c r="L1977" s="58"/>
      <c r="M1977" s="58"/>
      <c r="N1977" s="58"/>
      <c r="O1977" s="58"/>
      <c r="P1977" s="58"/>
      <c r="Q1977" s="58"/>
      <c r="R1977" s="58"/>
    </row>
    <row r="1978" spans="1:18" x14ac:dyDescent="0.25">
      <c r="A1978" s="58" t="s">
        <v>10</v>
      </c>
      <c r="B1978" s="58">
        <v>248696</v>
      </c>
      <c r="C1978" s="58" t="s">
        <v>2580</v>
      </c>
      <c r="D1978" s="58"/>
      <c r="E1978" s="58" t="s">
        <v>2692</v>
      </c>
      <c r="F1978" s="58"/>
      <c r="G1978" s="58"/>
      <c r="H1978" s="58"/>
      <c r="I1978" s="58"/>
      <c r="J1978" s="58"/>
      <c r="K1978" s="58"/>
      <c r="L1978" s="58"/>
      <c r="M1978" s="58"/>
      <c r="N1978" s="58"/>
      <c r="O1978" s="58"/>
      <c r="P1978" s="58"/>
      <c r="Q1978" s="58"/>
      <c r="R1978" s="58"/>
    </row>
    <row r="1979" spans="1:18" x14ac:dyDescent="0.25">
      <c r="A1979" s="58" t="s">
        <v>10</v>
      </c>
      <c r="B1979" s="58">
        <v>248697</v>
      </c>
      <c r="C1979" s="58" t="s">
        <v>2580</v>
      </c>
      <c r="D1979" s="58"/>
      <c r="E1979" s="58" t="s">
        <v>2692</v>
      </c>
      <c r="F1979" s="58"/>
      <c r="G1979" s="58"/>
      <c r="H1979" s="58"/>
      <c r="I1979" s="58"/>
      <c r="J1979" s="58"/>
      <c r="K1979" s="58"/>
      <c r="L1979" s="58"/>
      <c r="M1979" s="58"/>
      <c r="N1979" s="58"/>
      <c r="O1979" s="58"/>
      <c r="P1979" s="58"/>
      <c r="Q1979" s="58"/>
      <c r="R1979" s="58"/>
    </row>
    <row r="1980" spans="1:18" x14ac:dyDescent="0.25">
      <c r="A1980" s="58" t="s">
        <v>10</v>
      </c>
      <c r="B1980" s="58">
        <v>248698</v>
      </c>
      <c r="C1980" s="58" t="s">
        <v>2580</v>
      </c>
      <c r="D1980" s="58"/>
      <c r="E1980" s="58" t="s">
        <v>2692</v>
      </c>
      <c r="F1980" s="58"/>
      <c r="G1980" s="58"/>
      <c r="H1980" s="58"/>
      <c r="I1980" s="58"/>
      <c r="J1980" s="58"/>
      <c r="K1980" s="58"/>
      <c r="L1980" s="58"/>
      <c r="M1980" s="58"/>
      <c r="N1980" s="58"/>
      <c r="O1980" s="58"/>
      <c r="P1980" s="58"/>
      <c r="Q1980" s="58"/>
      <c r="R1980" s="58"/>
    </row>
    <row r="1981" spans="1:18" x14ac:dyDescent="0.25">
      <c r="A1981" s="58" t="s">
        <v>10</v>
      </c>
      <c r="B1981" s="58">
        <v>248699</v>
      </c>
      <c r="C1981" s="58" t="s">
        <v>2580</v>
      </c>
      <c r="D1981" s="58"/>
      <c r="E1981" s="58" t="s">
        <v>2692</v>
      </c>
      <c r="F1981" s="58"/>
      <c r="G1981" s="58"/>
      <c r="H1981" s="58"/>
      <c r="I1981" s="58"/>
      <c r="J1981" s="58"/>
      <c r="K1981" s="58"/>
      <c r="L1981" s="58"/>
      <c r="M1981" s="58"/>
      <c r="N1981" s="58"/>
      <c r="O1981" s="58"/>
      <c r="P1981" s="58"/>
      <c r="Q1981" s="58"/>
      <c r="R1981" s="58"/>
    </row>
    <row r="1982" spans="1:18" x14ac:dyDescent="0.25">
      <c r="A1982" s="58" t="s">
        <v>10</v>
      </c>
      <c r="B1982" s="58">
        <v>248700</v>
      </c>
      <c r="C1982" s="58" t="s">
        <v>2580</v>
      </c>
      <c r="D1982" s="58"/>
      <c r="E1982" s="58" t="s">
        <v>2692</v>
      </c>
      <c r="F1982" s="58"/>
      <c r="G1982" s="58"/>
      <c r="H1982" s="58"/>
      <c r="I1982" s="58"/>
      <c r="J1982" s="58"/>
      <c r="K1982" s="58"/>
      <c r="L1982" s="58"/>
      <c r="M1982" s="58"/>
      <c r="N1982" s="58"/>
      <c r="O1982" s="58"/>
      <c r="P1982" s="58"/>
      <c r="Q1982" s="58"/>
      <c r="R1982" s="58"/>
    </row>
    <row r="1983" spans="1:18" x14ac:dyDescent="0.25">
      <c r="A1983" s="58" t="s">
        <v>10</v>
      </c>
      <c r="B1983" s="58">
        <v>248701</v>
      </c>
      <c r="C1983" s="58" t="s">
        <v>2580</v>
      </c>
      <c r="D1983" s="58"/>
      <c r="E1983" s="58" t="s">
        <v>2692</v>
      </c>
      <c r="F1983" s="58"/>
      <c r="G1983" s="58"/>
      <c r="H1983" s="58"/>
      <c r="I1983" s="58"/>
      <c r="J1983" s="58"/>
      <c r="K1983" s="58"/>
      <c r="L1983" s="58"/>
      <c r="M1983" s="58"/>
      <c r="N1983" s="58"/>
      <c r="O1983" s="58"/>
      <c r="P1983" s="58"/>
      <c r="Q1983" s="58"/>
      <c r="R1983" s="58"/>
    </row>
    <row r="1984" spans="1:18" x14ac:dyDescent="0.25">
      <c r="A1984" s="58" t="s">
        <v>10</v>
      </c>
      <c r="B1984" s="58">
        <v>248702</v>
      </c>
      <c r="C1984" s="58" t="s">
        <v>2580</v>
      </c>
      <c r="D1984" s="58"/>
      <c r="E1984" s="58" t="s">
        <v>2692</v>
      </c>
      <c r="F1984" s="58"/>
      <c r="G1984" s="58"/>
      <c r="H1984" s="58"/>
      <c r="I1984" s="58"/>
      <c r="J1984" s="58"/>
      <c r="K1984" s="58"/>
      <c r="L1984" s="58"/>
      <c r="M1984" s="58"/>
      <c r="N1984" s="58"/>
      <c r="O1984" s="58"/>
      <c r="P1984" s="58"/>
      <c r="Q1984" s="58"/>
      <c r="R1984" s="58"/>
    </row>
    <row r="1985" spans="1:18" x14ac:dyDescent="0.25">
      <c r="A1985" s="58" t="s">
        <v>10</v>
      </c>
      <c r="B1985" s="58">
        <v>248703</v>
      </c>
      <c r="C1985" s="58" t="s">
        <v>2580</v>
      </c>
      <c r="D1985" s="58"/>
      <c r="E1985" s="58" t="s">
        <v>2692</v>
      </c>
      <c r="F1985" s="58"/>
      <c r="G1985" s="58"/>
      <c r="H1985" s="58"/>
      <c r="I1985" s="58"/>
      <c r="J1985" s="58"/>
      <c r="K1985" s="58"/>
      <c r="L1985" s="58"/>
      <c r="M1985" s="58"/>
      <c r="N1985" s="58"/>
      <c r="O1985" s="58"/>
      <c r="P1985" s="58"/>
      <c r="Q1985" s="58"/>
      <c r="R1985" s="58"/>
    </row>
    <row r="1986" spans="1:18" x14ac:dyDescent="0.25">
      <c r="A1986" s="58" t="s">
        <v>10</v>
      </c>
      <c r="B1986" s="58">
        <v>248704</v>
      </c>
      <c r="C1986" s="58" t="s">
        <v>2580</v>
      </c>
      <c r="D1986" s="58"/>
      <c r="E1986" s="58" t="s">
        <v>2692</v>
      </c>
      <c r="F1986" s="58"/>
      <c r="G1986" s="58"/>
      <c r="H1986" s="58"/>
      <c r="I1986" s="58"/>
      <c r="J1986" s="58"/>
      <c r="K1986" s="58"/>
      <c r="L1986" s="58"/>
      <c r="M1986" s="58"/>
      <c r="N1986" s="58"/>
      <c r="O1986" s="58"/>
      <c r="P1986" s="58"/>
      <c r="Q1986" s="58"/>
      <c r="R1986" s="58"/>
    </row>
    <row r="1987" spans="1:18" x14ac:dyDescent="0.25">
      <c r="A1987" s="58" t="s">
        <v>10</v>
      </c>
      <c r="B1987" s="58">
        <v>248705</v>
      </c>
      <c r="C1987" s="58" t="s">
        <v>2580</v>
      </c>
      <c r="D1987" s="58"/>
      <c r="E1987" s="58" t="s">
        <v>2692</v>
      </c>
      <c r="F1987" s="58"/>
      <c r="G1987" s="58"/>
      <c r="H1987" s="58"/>
      <c r="I1987" s="58"/>
      <c r="J1987" s="58"/>
      <c r="K1987" s="58"/>
      <c r="L1987" s="58"/>
      <c r="M1987" s="58"/>
      <c r="N1987" s="58"/>
      <c r="O1987" s="58"/>
      <c r="P1987" s="58"/>
      <c r="Q1987" s="58"/>
      <c r="R1987" s="58"/>
    </row>
    <row r="1988" spans="1:18" x14ac:dyDescent="0.25">
      <c r="A1988" s="58" t="s">
        <v>10</v>
      </c>
      <c r="B1988" s="58">
        <v>248706</v>
      </c>
      <c r="C1988" s="58" t="s">
        <v>2580</v>
      </c>
      <c r="D1988" s="58"/>
      <c r="E1988" s="58" t="s">
        <v>2692</v>
      </c>
      <c r="F1988" s="58"/>
      <c r="G1988" s="58"/>
      <c r="H1988" s="58"/>
      <c r="I1988" s="58"/>
      <c r="J1988" s="58"/>
      <c r="K1988" s="58"/>
      <c r="L1988" s="58"/>
      <c r="M1988" s="58"/>
      <c r="N1988" s="58"/>
      <c r="O1988" s="58"/>
      <c r="P1988" s="58"/>
      <c r="Q1988" s="58"/>
      <c r="R1988" s="58"/>
    </row>
    <row r="1989" spans="1:18" x14ac:dyDescent="0.25">
      <c r="A1989" s="58" t="s">
        <v>10</v>
      </c>
      <c r="B1989" s="58">
        <v>248708</v>
      </c>
      <c r="C1989" s="58" t="s">
        <v>2580</v>
      </c>
      <c r="D1989" s="58"/>
      <c r="E1989" s="58" t="s">
        <v>2692</v>
      </c>
      <c r="F1989" s="58"/>
      <c r="G1989" s="58"/>
      <c r="H1989" s="58"/>
      <c r="I1989" s="58"/>
      <c r="J1989" s="58"/>
      <c r="K1989" s="58"/>
      <c r="L1989" s="58"/>
      <c r="M1989" s="58"/>
      <c r="N1989" s="58"/>
      <c r="O1989" s="58"/>
      <c r="P1989" s="58"/>
      <c r="Q1989" s="58"/>
      <c r="R1989" s="58"/>
    </row>
    <row r="1990" spans="1:18" x14ac:dyDescent="0.25">
      <c r="A1990" s="58" t="s">
        <v>10</v>
      </c>
      <c r="B1990" s="58">
        <v>248709</v>
      </c>
      <c r="C1990" s="58" t="s">
        <v>2580</v>
      </c>
      <c r="D1990" s="58"/>
      <c r="E1990" s="58" t="s">
        <v>2692</v>
      </c>
      <c r="F1990" s="58"/>
      <c r="G1990" s="58"/>
      <c r="H1990" s="58"/>
      <c r="I1990" s="58"/>
      <c r="J1990" s="58"/>
      <c r="K1990" s="58"/>
      <c r="L1990" s="58"/>
      <c r="M1990" s="58"/>
      <c r="N1990" s="58"/>
      <c r="O1990" s="58"/>
      <c r="P1990" s="58"/>
      <c r="Q1990" s="58"/>
      <c r="R1990" s="58"/>
    </row>
    <row r="1991" spans="1:18" x14ac:dyDescent="0.25">
      <c r="A1991" s="58" t="s">
        <v>10</v>
      </c>
      <c r="B1991" s="58">
        <v>248710</v>
      </c>
      <c r="C1991" s="58" t="s">
        <v>2580</v>
      </c>
      <c r="D1991" s="58"/>
      <c r="E1991" s="58" t="s">
        <v>2692</v>
      </c>
      <c r="F1991" s="58"/>
      <c r="G1991" s="58"/>
      <c r="H1991" s="58"/>
      <c r="I1991" s="58"/>
      <c r="J1991" s="58"/>
      <c r="K1991" s="58"/>
      <c r="L1991" s="58"/>
      <c r="M1991" s="58"/>
      <c r="N1991" s="58"/>
      <c r="O1991" s="58"/>
      <c r="P1991" s="58"/>
      <c r="Q1991" s="58"/>
      <c r="R1991" s="58"/>
    </row>
    <row r="1992" spans="1:18" x14ac:dyDescent="0.25">
      <c r="A1992" s="58" t="s">
        <v>10</v>
      </c>
      <c r="B1992" s="58">
        <v>248711</v>
      </c>
      <c r="C1992" s="58" t="s">
        <v>2580</v>
      </c>
      <c r="D1992" s="58"/>
      <c r="E1992" s="58" t="s">
        <v>2692</v>
      </c>
      <c r="F1992" s="58"/>
      <c r="G1992" s="58"/>
      <c r="H1992" s="58"/>
      <c r="I1992" s="58"/>
      <c r="J1992" s="58"/>
      <c r="K1992" s="58"/>
      <c r="L1992" s="58"/>
      <c r="M1992" s="58"/>
      <c r="N1992" s="58"/>
      <c r="O1992" s="58"/>
      <c r="P1992" s="58"/>
      <c r="Q1992" s="58"/>
      <c r="R1992" s="58"/>
    </row>
    <row r="1993" spans="1:18" x14ac:dyDescent="0.25">
      <c r="A1993" s="58" t="s">
        <v>10</v>
      </c>
      <c r="B1993" s="58">
        <v>248712</v>
      </c>
      <c r="C1993" s="58" t="s">
        <v>2580</v>
      </c>
      <c r="D1993" s="58"/>
      <c r="E1993" s="58" t="s">
        <v>2692</v>
      </c>
      <c r="F1993" s="58"/>
      <c r="G1993" s="58"/>
      <c r="H1993" s="58"/>
      <c r="I1993" s="58"/>
      <c r="J1993" s="58"/>
      <c r="K1993" s="58"/>
      <c r="L1993" s="58"/>
      <c r="M1993" s="58"/>
      <c r="N1993" s="58"/>
      <c r="O1993" s="58"/>
      <c r="P1993" s="58"/>
      <c r="Q1993" s="58"/>
      <c r="R1993" s="58"/>
    </row>
    <row r="1994" spans="1:18" x14ac:dyDescent="0.25">
      <c r="A1994" s="58" t="s">
        <v>10</v>
      </c>
      <c r="B1994" s="58">
        <v>248707</v>
      </c>
      <c r="C1994" s="58" t="s">
        <v>2580</v>
      </c>
      <c r="D1994" s="58"/>
      <c r="E1994" s="58" t="s">
        <v>2692</v>
      </c>
      <c r="F1994" s="58"/>
      <c r="G1994" s="58"/>
      <c r="H1994" s="58"/>
      <c r="I1994" s="58"/>
      <c r="J1994" s="58"/>
      <c r="K1994" s="58"/>
      <c r="L1994" s="58"/>
      <c r="M1994" s="58"/>
      <c r="N1994" s="58"/>
      <c r="O1994" s="58"/>
      <c r="P1994" s="58"/>
      <c r="Q1994" s="58"/>
      <c r="R1994" s="58"/>
    </row>
    <row r="1995" spans="1:18" x14ac:dyDescent="0.25">
      <c r="A1995" s="58" t="s">
        <v>10</v>
      </c>
      <c r="B1995" s="58">
        <v>248713</v>
      </c>
      <c r="C1995" s="58" t="s">
        <v>2580</v>
      </c>
      <c r="D1995" s="58"/>
      <c r="E1995" s="58" t="s">
        <v>2692</v>
      </c>
      <c r="F1995" s="58"/>
      <c r="G1995" s="58"/>
      <c r="H1995" s="58"/>
      <c r="I1995" s="58"/>
      <c r="J1995" s="58"/>
      <c r="K1995" s="58"/>
      <c r="L1995" s="58"/>
      <c r="M1995" s="58"/>
      <c r="N1995" s="58"/>
      <c r="O1995" s="58"/>
      <c r="P1995" s="58"/>
      <c r="Q1995" s="58"/>
      <c r="R1995" s="58"/>
    </row>
    <row r="1996" spans="1:18" x14ac:dyDescent="0.25">
      <c r="A1996" s="58" t="s">
        <v>10</v>
      </c>
      <c r="B1996" s="58">
        <v>248714</v>
      </c>
      <c r="C1996" s="58" t="s">
        <v>2580</v>
      </c>
      <c r="D1996" s="58"/>
      <c r="E1996" s="58" t="s">
        <v>2692</v>
      </c>
      <c r="F1996" s="58"/>
      <c r="G1996" s="58"/>
      <c r="H1996" s="58"/>
      <c r="I1996" s="58"/>
      <c r="J1996" s="58"/>
      <c r="K1996" s="58"/>
      <c r="L1996" s="58"/>
      <c r="M1996" s="58"/>
      <c r="N1996" s="58"/>
      <c r="O1996" s="58"/>
      <c r="P1996" s="58"/>
      <c r="Q1996" s="58"/>
      <c r="R1996" s="58"/>
    </row>
    <row r="1997" spans="1:18" x14ac:dyDescent="0.25">
      <c r="A1997" s="58" t="s">
        <v>10</v>
      </c>
      <c r="B1997" s="58">
        <v>248715</v>
      </c>
      <c r="C1997" s="58" t="s">
        <v>2580</v>
      </c>
      <c r="D1997" s="58"/>
      <c r="E1997" s="58" t="s">
        <v>2692</v>
      </c>
      <c r="F1997" s="58"/>
      <c r="G1997" s="58"/>
      <c r="H1997" s="58"/>
      <c r="I1997" s="58"/>
      <c r="J1997" s="58"/>
      <c r="K1997" s="58"/>
      <c r="L1997" s="58"/>
      <c r="M1997" s="58"/>
      <c r="N1997" s="58"/>
      <c r="O1997" s="58"/>
      <c r="P1997" s="58"/>
      <c r="Q1997" s="58"/>
      <c r="R1997" s="58"/>
    </row>
    <row r="1998" spans="1:18" x14ac:dyDescent="0.25">
      <c r="A1998" s="58" t="s">
        <v>10</v>
      </c>
      <c r="B1998" s="58">
        <v>248716</v>
      </c>
      <c r="C1998" s="58" t="s">
        <v>2580</v>
      </c>
      <c r="D1998" s="58"/>
      <c r="E1998" s="58" t="s">
        <v>2692</v>
      </c>
      <c r="F1998" s="58"/>
      <c r="G1998" s="58"/>
      <c r="H1998" s="58"/>
      <c r="I1998" s="58"/>
      <c r="J1998" s="58"/>
      <c r="K1998" s="58"/>
      <c r="L1998" s="58"/>
      <c r="M1998" s="58"/>
      <c r="N1998" s="58"/>
      <c r="O1998" s="58"/>
      <c r="P1998" s="58"/>
      <c r="Q1998" s="58"/>
      <c r="R1998" s="58"/>
    </row>
    <row r="1999" spans="1:18" x14ac:dyDescent="0.25">
      <c r="A1999" s="58" t="s">
        <v>10</v>
      </c>
      <c r="B1999" s="58">
        <v>248717</v>
      </c>
      <c r="C1999" s="58" t="s">
        <v>2580</v>
      </c>
      <c r="D1999" s="58"/>
      <c r="E1999" s="58" t="s">
        <v>2692</v>
      </c>
      <c r="F1999" s="58"/>
      <c r="G1999" s="58"/>
      <c r="H1999" s="58"/>
      <c r="I1999" s="58"/>
      <c r="J1999" s="58"/>
      <c r="K1999" s="58"/>
      <c r="L1999" s="58"/>
      <c r="M1999" s="58"/>
      <c r="N1999" s="58"/>
      <c r="O1999" s="58"/>
      <c r="P1999" s="58"/>
      <c r="Q1999" s="58"/>
      <c r="R1999" s="58"/>
    </row>
    <row r="2000" spans="1:18" x14ac:dyDescent="0.25">
      <c r="A2000" s="58" t="s">
        <v>10</v>
      </c>
      <c r="B2000" s="58">
        <v>248718</v>
      </c>
      <c r="C2000" s="58" t="s">
        <v>2580</v>
      </c>
      <c r="D2000" s="58"/>
      <c r="E2000" s="58" t="s">
        <v>2692</v>
      </c>
      <c r="F2000" s="58"/>
      <c r="G2000" s="58"/>
      <c r="H2000" s="58"/>
      <c r="I2000" s="58"/>
      <c r="J2000" s="58"/>
      <c r="K2000" s="58"/>
      <c r="L2000" s="58"/>
      <c r="M2000" s="58"/>
      <c r="N2000" s="58"/>
      <c r="O2000" s="58"/>
      <c r="P2000" s="58"/>
      <c r="Q2000" s="58"/>
      <c r="R2000" s="58"/>
    </row>
    <row r="2001" spans="1:18" x14ac:dyDescent="0.25">
      <c r="A2001" s="58" t="s">
        <v>10</v>
      </c>
      <c r="B2001" s="58">
        <v>248719</v>
      </c>
      <c r="C2001" s="58" t="s">
        <v>2580</v>
      </c>
      <c r="D2001" s="58"/>
      <c r="E2001" s="58" t="s">
        <v>2692</v>
      </c>
      <c r="F2001" s="58"/>
      <c r="G2001" s="58"/>
      <c r="H2001" s="58"/>
      <c r="I2001" s="58"/>
      <c r="J2001" s="58"/>
      <c r="K2001" s="58"/>
      <c r="L2001" s="58"/>
      <c r="M2001" s="58"/>
      <c r="N2001" s="58"/>
      <c r="O2001" s="58"/>
      <c r="P2001" s="58"/>
      <c r="Q2001" s="58"/>
      <c r="R2001" s="58"/>
    </row>
    <row r="2002" spans="1:18" x14ac:dyDescent="0.25">
      <c r="A2002" s="58" t="s">
        <v>10</v>
      </c>
      <c r="B2002" s="58">
        <v>248720</v>
      </c>
      <c r="C2002" s="58" t="s">
        <v>2580</v>
      </c>
      <c r="D2002" s="58"/>
      <c r="E2002" s="58" t="s">
        <v>2692</v>
      </c>
      <c r="F2002" s="58"/>
      <c r="G2002" s="58"/>
      <c r="H2002" s="58"/>
      <c r="I2002" s="58"/>
      <c r="J2002" s="58"/>
      <c r="K2002" s="58"/>
      <c r="L2002" s="58"/>
      <c r="M2002" s="58"/>
      <c r="N2002" s="58"/>
      <c r="O2002" s="58"/>
      <c r="P2002" s="58"/>
      <c r="Q2002" s="58"/>
      <c r="R2002" s="58"/>
    </row>
    <row r="2003" spans="1:18" x14ac:dyDescent="0.25">
      <c r="A2003" s="58" t="s">
        <v>10</v>
      </c>
      <c r="B2003" s="58">
        <v>248721</v>
      </c>
      <c r="C2003" s="58" t="s">
        <v>2580</v>
      </c>
      <c r="D2003" s="58"/>
      <c r="E2003" s="58" t="s">
        <v>2692</v>
      </c>
      <c r="F2003" s="58"/>
      <c r="G2003" s="58"/>
      <c r="H2003" s="58"/>
      <c r="I2003" s="58"/>
      <c r="J2003" s="58"/>
      <c r="K2003" s="58"/>
      <c r="L2003" s="58"/>
      <c r="M2003" s="58"/>
      <c r="N2003" s="58"/>
      <c r="O2003" s="58"/>
      <c r="P2003" s="58"/>
      <c r="Q2003" s="58"/>
      <c r="R2003" s="58"/>
    </row>
    <row r="2004" spans="1:18" x14ac:dyDescent="0.25">
      <c r="A2004" s="58" t="s">
        <v>10</v>
      </c>
      <c r="B2004" s="58">
        <v>248722</v>
      </c>
      <c r="C2004" s="58" t="s">
        <v>2580</v>
      </c>
      <c r="D2004" s="58"/>
      <c r="E2004" s="58" t="s">
        <v>2692</v>
      </c>
      <c r="F2004" s="58"/>
      <c r="G2004" s="58"/>
      <c r="H2004" s="58"/>
      <c r="I2004" s="58"/>
      <c r="J2004" s="58"/>
      <c r="K2004" s="58"/>
      <c r="L2004" s="58"/>
      <c r="M2004" s="58"/>
      <c r="N2004" s="58"/>
      <c r="O2004" s="58"/>
      <c r="P2004" s="58"/>
      <c r="Q2004" s="58"/>
      <c r="R2004" s="58"/>
    </row>
    <row r="2005" spans="1:18" x14ac:dyDescent="0.25">
      <c r="A2005" s="58" t="s">
        <v>10</v>
      </c>
      <c r="B2005" s="58">
        <v>248723</v>
      </c>
      <c r="C2005" s="58" t="s">
        <v>2580</v>
      </c>
      <c r="D2005" s="58"/>
      <c r="E2005" s="58" t="s">
        <v>2692</v>
      </c>
      <c r="F2005" s="58"/>
      <c r="G2005" s="58"/>
      <c r="H2005" s="58"/>
      <c r="I2005" s="58"/>
      <c r="J2005" s="58"/>
      <c r="K2005" s="58"/>
      <c r="L2005" s="58"/>
      <c r="M2005" s="58"/>
      <c r="N2005" s="58"/>
      <c r="O2005" s="58"/>
      <c r="P2005" s="58"/>
      <c r="Q2005" s="58"/>
      <c r="R2005" s="58"/>
    </row>
    <row r="2006" spans="1:18" x14ac:dyDescent="0.25">
      <c r="A2006" s="58" t="s">
        <v>10</v>
      </c>
      <c r="B2006" s="58">
        <v>248724</v>
      </c>
      <c r="C2006" s="58" t="s">
        <v>2580</v>
      </c>
      <c r="D2006" s="58"/>
      <c r="E2006" s="58" t="s">
        <v>2692</v>
      </c>
      <c r="F2006" s="58"/>
      <c r="G2006" s="58"/>
      <c r="H2006" s="58"/>
      <c r="I2006" s="58"/>
      <c r="J2006" s="58"/>
      <c r="K2006" s="58"/>
      <c r="L2006" s="58"/>
      <c r="M2006" s="58"/>
      <c r="N2006" s="58"/>
      <c r="O2006" s="58"/>
      <c r="P2006" s="58"/>
      <c r="Q2006" s="58"/>
      <c r="R2006" s="58"/>
    </row>
    <row r="2007" spans="1:18" x14ac:dyDescent="0.25">
      <c r="A2007" s="58" t="s">
        <v>10</v>
      </c>
      <c r="B2007" s="58">
        <v>248725</v>
      </c>
      <c r="C2007" s="58" t="s">
        <v>2580</v>
      </c>
      <c r="D2007" s="58"/>
      <c r="E2007" s="58" t="s">
        <v>2692</v>
      </c>
      <c r="F2007" s="58"/>
      <c r="G2007" s="58"/>
      <c r="H2007" s="58"/>
      <c r="I2007" s="58"/>
      <c r="J2007" s="58"/>
      <c r="K2007" s="58"/>
      <c r="L2007" s="58"/>
      <c r="M2007" s="58"/>
      <c r="N2007" s="58"/>
      <c r="O2007" s="58"/>
      <c r="P2007" s="58"/>
      <c r="Q2007" s="58"/>
      <c r="R2007" s="58"/>
    </row>
    <row r="2008" spans="1:18" x14ac:dyDescent="0.25">
      <c r="A2008" s="58" t="s">
        <v>10</v>
      </c>
      <c r="B2008" s="58">
        <v>248726</v>
      </c>
      <c r="C2008" s="58" t="s">
        <v>2580</v>
      </c>
      <c r="D2008" s="58"/>
      <c r="E2008" s="58" t="s">
        <v>2692</v>
      </c>
      <c r="F2008" s="58"/>
      <c r="G2008" s="58"/>
      <c r="H2008" s="58"/>
      <c r="I2008" s="58"/>
      <c r="J2008" s="58"/>
      <c r="K2008" s="58"/>
      <c r="L2008" s="58"/>
      <c r="M2008" s="58"/>
      <c r="N2008" s="58"/>
      <c r="O2008" s="58"/>
      <c r="P2008" s="58"/>
      <c r="Q2008" s="58"/>
      <c r="R2008" s="58"/>
    </row>
    <row r="2009" spans="1:18" x14ac:dyDescent="0.25">
      <c r="A2009" s="58" t="s">
        <v>10</v>
      </c>
      <c r="B2009" s="58">
        <v>248727</v>
      </c>
      <c r="C2009" s="58" t="s">
        <v>2580</v>
      </c>
      <c r="D2009" s="58"/>
      <c r="E2009" s="58" t="s">
        <v>2692</v>
      </c>
      <c r="F2009" s="58"/>
      <c r="G2009" s="58"/>
      <c r="H2009" s="58"/>
      <c r="I2009" s="58"/>
      <c r="J2009" s="58"/>
      <c r="K2009" s="58"/>
      <c r="L2009" s="58"/>
      <c r="M2009" s="58"/>
      <c r="N2009" s="58"/>
      <c r="O2009" s="58"/>
      <c r="P2009" s="58"/>
      <c r="Q2009" s="58"/>
      <c r="R2009" s="58"/>
    </row>
    <row r="2010" spans="1:18" x14ac:dyDescent="0.25">
      <c r="A2010" s="58" t="s">
        <v>10</v>
      </c>
      <c r="B2010" s="58">
        <v>248728</v>
      </c>
      <c r="C2010" s="58" t="s">
        <v>2580</v>
      </c>
      <c r="D2010" s="58"/>
      <c r="E2010" s="58" t="s">
        <v>2692</v>
      </c>
      <c r="F2010" s="58"/>
      <c r="G2010" s="58"/>
      <c r="H2010" s="58"/>
      <c r="I2010" s="58"/>
      <c r="J2010" s="58"/>
      <c r="K2010" s="58"/>
      <c r="L2010" s="58"/>
      <c r="M2010" s="58"/>
      <c r="N2010" s="58"/>
      <c r="O2010" s="58"/>
      <c r="P2010" s="58"/>
      <c r="Q2010" s="58"/>
      <c r="R2010" s="58"/>
    </row>
    <row r="2011" spans="1:18" x14ac:dyDescent="0.25">
      <c r="A2011" s="58" t="s">
        <v>10</v>
      </c>
      <c r="B2011" s="58">
        <v>248729</v>
      </c>
      <c r="C2011" s="58" t="s">
        <v>2580</v>
      </c>
      <c r="D2011" s="58"/>
      <c r="E2011" s="58" t="s">
        <v>2692</v>
      </c>
      <c r="F2011" s="58"/>
      <c r="G2011" s="58"/>
      <c r="H2011" s="58"/>
      <c r="I2011" s="58"/>
      <c r="J2011" s="58"/>
      <c r="K2011" s="58"/>
      <c r="L2011" s="58"/>
      <c r="M2011" s="58"/>
      <c r="N2011" s="58"/>
      <c r="O2011" s="58"/>
      <c r="P2011" s="58"/>
      <c r="Q2011" s="58"/>
      <c r="R2011" s="58"/>
    </row>
    <row r="2012" spans="1:18" x14ac:dyDescent="0.25">
      <c r="A2012" s="58" t="s">
        <v>10</v>
      </c>
      <c r="B2012" s="58">
        <v>248730</v>
      </c>
      <c r="C2012" s="58" t="s">
        <v>2580</v>
      </c>
      <c r="D2012" s="58"/>
      <c r="E2012" s="58" t="s">
        <v>2692</v>
      </c>
      <c r="F2012" s="58"/>
      <c r="G2012" s="58"/>
      <c r="H2012" s="58"/>
      <c r="I2012" s="58"/>
      <c r="J2012" s="58"/>
      <c r="K2012" s="58"/>
      <c r="L2012" s="58"/>
      <c r="M2012" s="58"/>
      <c r="N2012" s="58"/>
      <c r="O2012" s="58"/>
      <c r="P2012" s="58"/>
      <c r="Q2012" s="58"/>
      <c r="R2012" s="58"/>
    </row>
    <row r="2013" spans="1:18" x14ac:dyDescent="0.25">
      <c r="A2013" s="58" t="s">
        <v>10</v>
      </c>
      <c r="B2013" s="58">
        <v>248731</v>
      </c>
      <c r="C2013" s="58" t="s">
        <v>2580</v>
      </c>
      <c r="D2013" s="58"/>
      <c r="E2013" s="58" t="s">
        <v>2692</v>
      </c>
      <c r="F2013" s="58"/>
      <c r="G2013" s="58"/>
      <c r="H2013" s="58"/>
      <c r="I2013" s="58"/>
      <c r="J2013" s="58"/>
      <c r="K2013" s="58"/>
      <c r="L2013" s="58"/>
      <c r="M2013" s="58"/>
      <c r="N2013" s="58"/>
      <c r="O2013" s="58"/>
      <c r="P2013" s="58"/>
      <c r="Q2013" s="58"/>
      <c r="R2013" s="58"/>
    </row>
    <row r="2014" spans="1:18" x14ac:dyDescent="0.25">
      <c r="A2014" s="58" t="s">
        <v>10</v>
      </c>
      <c r="B2014" s="58">
        <v>248732</v>
      </c>
      <c r="C2014" s="58" t="s">
        <v>2580</v>
      </c>
      <c r="D2014" s="58"/>
      <c r="E2014" s="58" t="s">
        <v>2692</v>
      </c>
      <c r="F2014" s="58"/>
      <c r="G2014" s="58"/>
      <c r="H2014" s="58"/>
      <c r="I2014" s="58"/>
      <c r="J2014" s="58"/>
      <c r="K2014" s="58"/>
      <c r="L2014" s="58"/>
      <c r="M2014" s="58"/>
      <c r="N2014" s="58"/>
      <c r="O2014" s="58"/>
      <c r="P2014" s="58"/>
      <c r="Q2014" s="58"/>
      <c r="R2014" s="58"/>
    </row>
    <row r="2015" spans="1:18" x14ac:dyDescent="0.25">
      <c r="A2015" s="58" t="s">
        <v>10</v>
      </c>
      <c r="B2015" s="58">
        <v>248733</v>
      </c>
      <c r="C2015" s="58" t="s">
        <v>2580</v>
      </c>
      <c r="D2015" s="58"/>
      <c r="E2015" s="58" t="s">
        <v>2692</v>
      </c>
      <c r="F2015" s="58"/>
      <c r="G2015" s="58"/>
      <c r="H2015" s="58"/>
      <c r="I2015" s="58"/>
      <c r="J2015" s="58"/>
      <c r="K2015" s="58"/>
      <c r="L2015" s="58"/>
      <c r="M2015" s="58"/>
      <c r="N2015" s="58"/>
      <c r="O2015" s="58"/>
      <c r="P2015" s="58"/>
      <c r="Q2015" s="58"/>
      <c r="R2015" s="58"/>
    </row>
    <row r="2016" spans="1:18" x14ac:dyDescent="0.25">
      <c r="A2016" s="58" t="s">
        <v>10</v>
      </c>
      <c r="B2016" s="58">
        <v>248734</v>
      </c>
      <c r="C2016" s="58" t="s">
        <v>2580</v>
      </c>
      <c r="D2016" s="58"/>
      <c r="E2016" s="58" t="s">
        <v>2692</v>
      </c>
      <c r="F2016" s="58"/>
      <c r="G2016" s="58"/>
      <c r="H2016" s="58"/>
      <c r="I2016" s="58"/>
      <c r="J2016" s="58"/>
      <c r="K2016" s="58"/>
      <c r="L2016" s="58"/>
      <c r="M2016" s="58"/>
      <c r="N2016" s="58"/>
      <c r="O2016" s="58"/>
      <c r="P2016" s="58"/>
      <c r="Q2016" s="58"/>
      <c r="R2016" s="58"/>
    </row>
    <row r="2017" spans="1:18" x14ac:dyDescent="0.25">
      <c r="A2017" s="58" t="s">
        <v>10</v>
      </c>
      <c r="B2017" s="58">
        <v>248735</v>
      </c>
      <c r="C2017" s="58" t="s">
        <v>2580</v>
      </c>
      <c r="D2017" s="58"/>
      <c r="E2017" s="58" t="s">
        <v>2692</v>
      </c>
      <c r="F2017" s="58"/>
      <c r="G2017" s="58"/>
      <c r="H2017" s="58"/>
      <c r="I2017" s="58"/>
      <c r="J2017" s="58"/>
      <c r="K2017" s="58"/>
      <c r="L2017" s="58"/>
      <c r="M2017" s="58"/>
      <c r="N2017" s="58"/>
      <c r="O2017" s="58"/>
      <c r="P2017" s="58"/>
      <c r="Q2017" s="58"/>
      <c r="R2017" s="58"/>
    </row>
    <row r="2018" spans="1:18" x14ac:dyDescent="0.25">
      <c r="A2018" s="58" t="s">
        <v>10</v>
      </c>
      <c r="B2018" s="58">
        <v>248736</v>
      </c>
      <c r="C2018" s="58" t="s">
        <v>2580</v>
      </c>
      <c r="D2018" s="58"/>
      <c r="E2018" s="58" t="s">
        <v>2692</v>
      </c>
      <c r="F2018" s="58"/>
      <c r="G2018" s="58"/>
      <c r="H2018" s="58"/>
      <c r="I2018" s="58"/>
      <c r="J2018" s="58"/>
      <c r="K2018" s="58"/>
      <c r="L2018" s="58"/>
      <c r="M2018" s="58"/>
      <c r="N2018" s="58"/>
      <c r="O2018" s="58"/>
      <c r="P2018" s="58"/>
      <c r="Q2018" s="58"/>
      <c r="R2018" s="58"/>
    </row>
    <row r="2019" spans="1:18" x14ac:dyDescent="0.25">
      <c r="A2019" s="58" t="s">
        <v>10</v>
      </c>
      <c r="B2019" s="58">
        <v>248737</v>
      </c>
      <c r="C2019" s="58" t="s">
        <v>2580</v>
      </c>
      <c r="D2019" s="58"/>
      <c r="E2019" s="58" t="s">
        <v>2692</v>
      </c>
      <c r="F2019" s="58"/>
      <c r="G2019" s="58"/>
      <c r="H2019" s="58"/>
      <c r="I2019" s="58"/>
      <c r="J2019" s="58"/>
      <c r="K2019" s="58"/>
      <c r="L2019" s="58"/>
      <c r="M2019" s="58"/>
      <c r="N2019" s="58"/>
      <c r="O2019" s="58"/>
      <c r="P2019" s="58"/>
      <c r="Q2019" s="58"/>
      <c r="R2019" s="58"/>
    </row>
    <row r="2020" spans="1:18" x14ac:dyDescent="0.25">
      <c r="A2020" s="58" t="s">
        <v>10</v>
      </c>
      <c r="B2020" s="58">
        <v>248738</v>
      </c>
      <c r="C2020" s="58" t="s">
        <v>2580</v>
      </c>
      <c r="D2020" s="58"/>
      <c r="E2020" s="58" t="s">
        <v>2692</v>
      </c>
      <c r="F2020" s="58"/>
      <c r="G2020" s="58"/>
      <c r="H2020" s="58"/>
      <c r="I2020" s="58"/>
      <c r="J2020" s="58"/>
      <c r="K2020" s="58"/>
      <c r="L2020" s="58"/>
      <c r="M2020" s="58"/>
      <c r="N2020" s="58"/>
      <c r="O2020" s="58"/>
      <c r="P2020" s="58"/>
      <c r="Q2020" s="58"/>
      <c r="R2020" s="58"/>
    </row>
    <row r="2021" spans="1:18" x14ac:dyDescent="0.25">
      <c r="A2021" s="58" t="s">
        <v>10</v>
      </c>
      <c r="B2021" s="58">
        <v>248739</v>
      </c>
      <c r="C2021" s="58" t="s">
        <v>2580</v>
      </c>
      <c r="D2021" s="58"/>
      <c r="E2021" s="58" t="s">
        <v>2692</v>
      </c>
      <c r="F2021" s="58"/>
      <c r="G2021" s="58"/>
      <c r="H2021" s="58"/>
      <c r="I2021" s="58"/>
      <c r="J2021" s="58"/>
      <c r="K2021" s="58"/>
      <c r="L2021" s="58"/>
      <c r="M2021" s="58"/>
      <c r="N2021" s="58"/>
      <c r="O2021" s="58"/>
      <c r="P2021" s="58"/>
      <c r="Q2021" s="58"/>
      <c r="R2021" s="58"/>
    </row>
    <row r="2022" spans="1:18" x14ac:dyDescent="0.25">
      <c r="A2022" s="58" t="s">
        <v>10</v>
      </c>
      <c r="B2022" s="58">
        <v>248740</v>
      </c>
      <c r="C2022" s="58" t="s">
        <v>2580</v>
      </c>
      <c r="D2022" s="58"/>
      <c r="E2022" s="58" t="s">
        <v>2692</v>
      </c>
      <c r="F2022" s="58"/>
      <c r="G2022" s="58"/>
      <c r="H2022" s="58"/>
      <c r="I2022" s="58"/>
      <c r="J2022" s="58"/>
      <c r="K2022" s="58"/>
      <c r="L2022" s="58"/>
      <c r="M2022" s="58"/>
      <c r="N2022" s="58"/>
      <c r="O2022" s="58"/>
      <c r="P2022" s="58"/>
      <c r="Q2022" s="58"/>
      <c r="R2022" s="58"/>
    </row>
    <row r="2023" spans="1:18" x14ac:dyDescent="0.25">
      <c r="A2023" s="58" t="s">
        <v>10</v>
      </c>
      <c r="B2023" s="58">
        <v>248741</v>
      </c>
      <c r="C2023" s="58" t="s">
        <v>2580</v>
      </c>
      <c r="D2023" s="58"/>
      <c r="E2023" s="58" t="s">
        <v>2692</v>
      </c>
      <c r="F2023" s="58"/>
      <c r="G2023" s="58"/>
      <c r="H2023" s="58"/>
      <c r="I2023" s="58"/>
      <c r="J2023" s="58"/>
      <c r="K2023" s="58"/>
      <c r="L2023" s="58"/>
      <c r="M2023" s="58"/>
      <c r="N2023" s="58"/>
      <c r="O2023" s="58"/>
      <c r="P2023" s="58"/>
      <c r="Q2023" s="58"/>
      <c r="R2023" s="58"/>
    </row>
    <row r="2024" spans="1:18" x14ac:dyDescent="0.25">
      <c r="A2024" s="58" t="s">
        <v>10</v>
      </c>
      <c r="B2024" s="58">
        <v>248742</v>
      </c>
      <c r="C2024" s="58" t="s">
        <v>2580</v>
      </c>
      <c r="D2024" s="58"/>
      <c r="E2024" s="58" t="s">
        <v>2692</v>
      </c>
      <c r="F2024" s="58"/>
      <c r="G2024" s="58"/>
      <c r="H2024" s="58"/>
      <c r="I2024" s="58"/>
      <c r="J2024" s="58"/>
      <c r="K2024" s="58"/>
      <c r="L2024" s="58"/>
      <c r="M2024" s="58"/>
      <c r="N2024" s="58"/>
      <c r="O2024" s="58"/>
      <c r="P2024" s="58"/>
      <c r="Q2024" s="58"/>
      <c r="R2024" s="58"/>
    </row>
    <row r="2025" spans="1:18" x14ac:dyDescent="0.25">
      <c r="A2025" s="58" t="s">
        <v>10</v>
      </c>
      <c r="B2025" s="58">
        <v>248743</v>
      </c>
      <c r="C2025" s="58" t="s">
        <v>2580</v>
      </c>
      <c r="D2025" s="58"/>
      <c r="E2025" s="58" t="s">
        <v>2692</v>
      </c>
      <c r="F2025" s="58"/>
      <c r="G2025" s="58"/>
      <c r="H2025" s="58"/>
      <c r="I2025" s="58"/>
      <c r="J2025" s="58"/>
      <c r="K2025" s="58"/>
      <c r="L2025" s="58"/>
      <c r="M2025" s="58"/>
      <c r="N2025" s="58"/>
      <c r="O2025" s="58"/>
      <c r="P2025" s="58"/>
      <c r="Q2025" s="58"/>
      <c r="R2025" s="58"/>
    </row>
    <row r="2026" spans="1:18" x14ac:dyDescent="0.25">
      <c r="A2026" s="58" t="s">
        <v>10</v>
      </c>
      <c r="B2026" s="58">
        <v>248744</v>
      </c>
      <c r="C2026" s="58" t="s">
        <v>2580</v>
      </c>
      <c r="D2026" s="58"/>
      <c r="E2026" s="58" t="s">
        <v>2692</v>
      </c>
      <c r="F2026" s="58"/>
      <c r="G2026" s="58"/>
      <c r="H2026" s="58"/>
      <c r="I2026" s="58"/>
      <c r="J2026" s="58"/>
      <c r="K2026" s="58"/>
      <c r="L2026" s="58"/>
      <c r="M2026" s="58"/>
      <c r="N2026" s="58"/>
      <c r="O2026" s="58"/>
      <c r="P2026" s="58"/>
      <c r="Q2026" s="58"/>
      <c r="R2026" s="58"/>
    </row>
    <row r="2027" spans="1:18" x14ac:dyDescent="0.25">
      <c r="A2027" s="58" t="s">
        <v>10</v>
      </c>
      <c r="B2027" s="58">
        <v>248745</v>
      </c>
      <c r="C2027" s="58" t="s">
        <v>2580</v>
      </c>
      <c r="D2027" s="58"/>
      <c r="E2027" s="58" t="s">
        <v>2692</v>
      </c>
      <c r="F2027" s="58"/>
      <c r="G2027" s="58"/>
      <c r="H2027" s="58"/>
      <c r="I2027" s="58"/>
      <c r="J2027" s="58"/>
      <c r="K2027" s="58"/>
      <c r="L2027" s="58"/>
      <c r="M2027" s="58"/>
      <c r="N2027" s="58"/>
      <c r="O2027" s="58"/>
      <c r="P2027" s="58"/>
      <c r="Q2027" s="58"/>
      <c r="R2027" s="58"/>
    </row>
    <row r="2028" spans="1:18" x14ac:dyDescent="0.25">
      <c r="A2028" s="58" t="s">
        <v>10</v>
      </c>
      <c r="B2028" s="58">
        <v>248746</v>
      </c>
      <c r="C2028" s="58" t="s">
        <v>2580</v>
      </c>
      <c r="D2028" s="58"/>
      <c r="E2028" s="58" t="s">
        <v>2692</v>
      </c>
      <c r="F2028" s="58"/>
      <c r="G2028" s="58"/>
      <c r="H2028" s="58"/>
      <c r="I2028" s="58"/>
      <c r="J2028" s="58"/>
      <c r="K2028" s="58"/>
      <c r="L2028" s="58"/>
      <c r="M2028" s="58"/>
      <c r="N2028" s="58"/>
      <c r="O2028" s="58"/>
      <c r="P2028" s="58"/>
      <c r="Q2028" s="58"/>
      <c r="R2028" s="58"/>
    </row>
    <row r="2029" spans="1:18" x14ac:dyDescent="0.25">
      <c r="A2029" s="58" t="s">
        <v>10</v>
      </c>
      <c r="B2029" s="58">
        <v>248747</v>
      </c>
      <c r="C2029" s="58" t="s">
        <v>2580</v>
      </c>
      <c r="D2029" s="58"/>
      <c r="E2029" s="58" t="s">
        <v>2692</v>
      </c>
      <c r="F2029" s="58"/>
      <c r="G2029" s="58"/>
      <c r="H2029" s="58"/>
      <c r="I2029" s="58"/>
      <c r="J2029" s="58"/>
      <c r="K2029" s="58"/>
      <c r="L2029" s="58"/>
      <c r="M2029" s="58"/>
      <c r="N2029" s="58"/>
      <c r="O2029" s="58"/>
      <c r="P2029" s="58"/>
      <c r="Q2029" s="58"/>
      <c r="R2029" s="58"/>
    </row>
    <row r="2030" spans="1:18" x14ac:dyDescent="0.25">
      <c r="A2030" s="58" t="s">
        <v>10</v>
      </c>
      <c r="B2030" s="58">
        <v>248748</v>
      </c>
      <c r="C2030" s="58" t="s">
        <v>2580</v>
      </c>
      <c r="D2030" s="58"/>
      <c r="E2030" s="58" t="s">
        <v>2692</v>
      </c>
      <c r="F2030" s="58"/>
      <c r="G2030" s="58"/>
      <c r="H2030" s="58"/>
      <c r="I2030" s="58"/>
      <c r="J2030" s="58"/>
      <c r="K2030" s="58"/>
      <c r="L2030" s="58"/>
      <c r="M2030" s="58"/>
      <c r="N2030" s="58"/>
      <c r="O2030" s="58"/>
      <c r="P2030" s="58"/>
      <c r="Q2030" s="58"/>
      <c r="R2030" s="58"/>
    </row>
    <row r="2031" spans="1:18" x14ac:dyDescent="0.25">
      <c r="A2031" s="58" t="s">
        <v>10</v>
      </c>
      <c r="B2031" s="58">
        <v>248749</v>
      </c>
      <c r="C2031" s="58" t="s">
        <v>2580</v>
      </c>
      <c r="D2031" s="58"/>
      <c r="E2031" s="58" t="s">
        <v>2692</v>
      </c>
      <c r="F2031" s="58"/>
      <c r="G2031" s="58"/>
      <c r="H2031" s="58"/>
      <c r="I2031" s="58"/>
      <c r="J2031" s="58"/>
      <c r="K2031" s="58"/>
      <c r="L2031" s="58"/>
      <c r="M2031" s="58"/>
      <c r="N2031" s="58"/>
      <c r="O2031" s="58"/>
      <c r="P2031" s="58"/>
      <c r="Q2031" s="58"/>
      <c r="R2031" s="58"/>
    </row>
    <row r="2032" spans="1:18" x14ac:dyDescent="0.25">
      <c r="A2032" s="58" t="s">
        <v>10</v>
      </c>
      <c r="B2032" s="58">
        <v>248750</v>
      </c>
      <c r="C2032" s="58" t="s">
        <v>2580</v>
      </c>
      <c r="D2032" s="58"/>
      <c r="E2032" s="58" t="s">
        <v>2692</v>
      </c>
      <c r="F2032" s="58"/>
      <c r="G2032" s="58"/>
      <c r="H2032" s="58"/>
      <c r="I2032" s="58"/>
      <c r="J2032" s="58"/>
      <c r="K2032" s="58"/>
      <c r="L2032" s="58"/>
      <c r="M2032" s="58"/>
      <c r="N2032" s="58"/>
      <c r="O2032" s="58"/>
      <c r="P2032" s="58"/>
      <c r="Q2032" s="58"/>
      <c r="R2032" s="58"/>
    </row>
    <row r="2033" spans="1:18" x14ac:dyDescent="0.25">
      <c r="A2033" s="58" t="s">
        <v>10</v>
      </c>
      <c r="B2033" s="58">
        <v>248751</v>
      </c>
      <c r="C2033" s="58" t="s">
        <v>2580</v>
      </c>
      <c r="D2033" s="58"/>
      <c r="E2033" s="58" t="s">
        <v>2692</v>
      </c>
      <c r="F2033" s="58"/>
      <c r="G2033" s="58"/>
      <c r="H2033" s="58"/>
      <c r="I2033" s="58"/>
      <c r="J2033" s="58"/>
      <c r="K2033" s="58"/>
      <c r="L2033" s="58"/>
      <c r="M2033" s="58"/>
      <c r="N2033" s="58"/>
      <c r="O2033" s="58"/>
      <c r="P2033" s="58"/>
      <c r="Q2033" s="58"/>
      <c r="R2033" s="58"/>
    </row>
    <row r="2034" spans="1:18" x14ac:dyDescent="0.25">
      <c r="A2034" s="58" t="s">
        <v>10</v>
      </c>
      <c r="B2034" s="58">
        <v>248752</v>
      </c>
      <c r="C2034" s="58" t="s">
        <v>2580</v>
      </c>
      <c r="D2034" s="58"/>
      <c r="E2034" s="58" t="s">
        <v>2692</v>
      </c>
      <c r="F2034" s="58"/>
      <c r="G2034" s="58"/>
      <c r="H2034" s="58"/>
      <c r="I2034" s="58"/>
      <c r="J2034" s="58"/>
      <c r="K2034" s="58"/>
      <c r="L2034" s="58"/>
      <c r="M2034" s="58"/>
      <c r="N2034" s="58"/>
      <c r="O2034" s="58"/>
      <c r="P2034" s="58"/>
      <c r="Q2034" s="58"/>
      <c r="R2034" s="58"/>
    </row>
    <row r="2035" spans="1:18" x14ac:dyDescent="0.25">
      <c r="A2035" s="58" t="s">
        <v>10</v>
      </c>
      <c r="B2035" s="58">
        <v>248753</v>
      </c>
      <c r="C2035" s="58" t="s">
        <v>2580</v>
      </c>
      <c r="D2035" s="58"/>
      <c r="E2035" s="58" t="s">
        <v>2692</v>
      </c>
      <c r="F2035" s="58"/>
      <c r="G2035" s="58"/>
      <c r="H2035" s="58"/>
      <c r="I2035" s="58"/>
      <c r="J2035" s="58"/>
      <c r="K2035" s="58"/>
      <c r="L2035" s="58"/>
      <c r="M2035" s="58"/>
      <c r="N2035" s="58"/>
      <c r="O2035" s="58"/>
      <c r="P2035" s="58"/>
      <c r="Q2035" s="58"/>
      <c r="R2035" s="58"/>
    </row>
    <row r="2036" spans="1:18" x14ac:dyDescent="0.25">
      <c r="A2036" s="58" t="s">
        <v>10</v>
      </c>
      <c r="B2036" s="58">
        <v>248754</v>
      </c>
      <c r="C2036" s="58" t="s">
        <v>2580</v>
      </c>
      <c r="D2036" s="58"/>
      <c r="E2036" s="58" t="s">
        <v>2692</v>
      </c>
      <c r="F2036" s="58"/>
      <c r="G2036" s="58"/>
      <c r="H2036" s="58"/>
      <c r="I2036" s="58"/>
      <c r="J2036" s="58"/>
      <c r="K2036" s="58"/>
      <c r="L2036" s="58"/>
      <c r="M2036" s="58"/>
      <c r="N2036" s="58"/>
      <c r="O2036" s="58"/>
      <c r="P2036" s="58"/>
      <c r="Q2036" s="58"/>
      <c r="R2036" s="58"/>
    </row>
    <row r="2037" spans="1:18" x14ac:dyDescent="0.25">
      <c r="A2037" s="58" t="s">
        <v>10</v>
      </c>
      <c r="B2037" s="58">
        <v>248755</v>
      </c>
      <c r="C2037" s="58" t="s">
        <v>2580</v>
      </c>
      <c r="D2037" s="58"/>
      <c r="E2037" s="58" t="s">
        <v>2692</v>
      </c>
      <c r="F2037" s="58"/>
      <c r="G2037" s="58"/>
      <c r="H2037" s="58"/>
      <c r="I2037" s="58"/>
      <c r="J2037" s="58"/>
      <c r="K2037" s="58"/>
      <c r="L2037" s="58"/>
      <c r="M2037" s="58"/>
      <c r="N2037" s="58"/>
      <c r="O2037" s="58"/>
      <c r="P2037" s="58"/>
      <c r="Q2037" s="58"/>
      <c r="R2037" s="58"/>
    </row>
    <row r="2038" spans="1:18" x14ac:dyDescent="0.25">
      <c r="A2038" s="58" t="s">
        <v>10</v>
      </c>
      <c r="B2038" s="58">
        <v>248756</v>
      </c>
      <c r="C2038" s="58" t="s">
        <v>2580</v>
      </c>
      <c r="D2038" s="58"/>
      <c r="E2038" s="58" t="s">
        <v>2692</v>
      </c>
      <c r="F2038" s="58"/>
      <c r="G2038" s="58"/>
      <c r="H2038" s="58"/>
      <c r="I2038" s="58"/>
      <c r="J2038" s="58"/>
      <c r="K2038" s="58"/>
      <c r="L2038" s="58"/>
      <c r="M2038" s="58"/>
      <c r="N2038" s="58"/>
      <c r="O2038" s="58"/>
      <c r="P2038" s="58"/>
      <c r="Q2038" s="58"/>
      <c r="R2038" s="58"/>
    </row>
    <row r="2039" spans="1:18" x14ac:dyDescent="0.25">
      <c r="A2039" s="58" t="s">
        <v>10</v>
      </c>
      <c r="B2039" s="58">
        <v>248757</v>
      </c>
      <c r="C2039" s="58" t="s">
        <v>2580</v>
      </c>
      <c r="D2039" s="58"/>
      <c r="E2039" s="58" t="s">
        <v>2692</v>
      </c>
      <c r="F2039" s="58"/>
      <c r="G2039" s="58"/>
      <c r="H2039" s="58"/>
      <c r="I2039" s="58"/>
      <c r="J2039" s="58"/>
      <c r="K2039" s="58"/>
      <c r="L2039" s="58"/>
      <c r="M2039" s="58"/>
      <c r="N2039" s="58"/>
      <c r="O2039" s="58"/>
      <c r="P2039" s="58"/>
      <c r="Q2039" s="58"/>
      <c r="R2039" s="58"/>
    </row>
    <row r="2040" spans="1:18" x14ac:dyDescent="0.25">
      <c r="A2040" s="58" t="s">
        <v>10</v>
      </c>
      <c r="B2040" s="58">
        <v>248758</v>
      </c>
      <c r="C2040" s="58" t="s">
        <v>2580</v>
      </c>
      <c r="D2040" s="58"/>
      <c r="E2040" s="58" t="s">
        <v>2692</v>
      </c>
      <c r="F2040" s="58"/>
      <c r="G2040" s="58"/>
      <c r="H2040" s="58"/>
      <c r="I2040" s="58"/>
      <c r="J2040" s="58"/>
      <c r="K2040" s="58"/>
      <c r="L2040" s="58"/>
      <c r="M2040" s="58"/>
      <c r="N2040" s="58"/>
      <c r="O2040" s="58"/>
      <c r="P2040" s="58"/>
      <c r="Q2040" s="58"/>
      <c r="R2040" s="58"/>
    </row>
    <row r="2041" spans="1:18" x14ac:dyDescent="0.25">
      <c r="A2041" s="58" t="s">
        <v>10</v>
      </c>
      <c r="B2041" s="58">
        <v>248759</v>
      </c>
      <c r="C2041" s="58" t="s">
        <v>2580</v>
      </c>
      <c r="D2041" s="58"/>
      <c r="E2041" s="58" t="s">
        <v>2692</v>
      </c>
      <c r="F2041" s="58"/>
      <c r="G2041" s="58"/>
      <c r="H2041" s="58"/>
      <c r="I2041" s="58"/>
      <c r="J2041" s="58"/>
      <c r="K2041" s="58"/>
      <c r="L2041" s="58"/>
      <c r="M2041" s="58"/>
      <c r="N2041" s="58"/>
      <c r="O2041" s="58"/>
      <c r="P2041" s="58"/>
      <c r="Q2041" s="58"/>
      <c r="R2041" s="58"/>
    </row>
    <row r="2042" spans="1:18" x14ac:dyDescent="0.25">
      <c r="A2042" s="58" t="s">
        <v>10</v>
      </c>
      <c r="B2042" s="58">
        <v>248760</v>
      </c>
      <c r="C2042" s="58" t="s">
        <v>2580</v>
      </c>
      <c r="D2042" s="58"/>
      <c r="E2042" s="58" t="s">
        <v>2692</v>
      </c>
      <c r="F2042" s="58"/>
      <c r="G2042" s="58"/>
      <c r="H2042" s="58"/>
      <c r="I2042" s="58"/>
      <c r="J2042" s="58"/>
      <c r="K2042" s="58"/>
      <c r="L2042" s="58"/>
      <c r="M2042" s="58"/>
      <c r="N2042" s="58"/>
      <c r="O2042" s="58"/>
      <c r="P2042" s="58"/>
      <c r="Q2042" s="58"/>
      <c r="R2042" s="58"/>
    </row>
    <row r="2043" spans="1:18" x14ac:dyDescent="0.25">
      <c r="A2043" s="58" t="s">
        <v>10</v>
      </c>
      <c r="B2043" s="58">
        <v>248761</v>
      </c>
      <c r="C2043" s="58" t="s">
        <v>2580</v>
      </c>
      <c r="D2043" s="58"/>
      <c r="E2043" s="58" t="s">
        <v>2692</v>
      </c>
      <c r="F2043" s="58"/>
      <c r="G2043" s="58"/>
      <c r="H2043" s="58"/>
      <c r="I2043" s="58"/>
      <c r="J2043" s="58"/>
      <c r="K2043" s="58"/>
      <c r="L2043" s="58"/>
      <c r="M2043" s="58"/>
      <c r="N2043" s="58"/>
      <c r="O2043" s="58"/>
      <c r="P2043" s="58"/>
      <c r="Q2043" s="58"/>
      <c r="R2043" s="58"/>
    </row>
    <row r="2044" spans="1:18" x14ac:dyDescent="0.25">
      <c r="A2044" s="58" t="s">
        <v>10</v>
      </c>
      <c r="B2044" s="58">
        <v>248762</v>
      </c>
      <c r="C2044" s="58" t="s">
        <v>2580</v>
      </c>
      <c r="D2044" s="58"/>
      <c r="E2044" s="58" t="s">
        <v>2692</v>
      </c>
      <c r="F2044" s="58"/>
      <c r="G2044" s="58"/>
      <c r="H2044" s="58"/>
      <c r="I2044" s="58"/>
      <c r="J2044" s="58"/>
      <c r="K2044" s="58"/>
      <c r="L2044" s="58"/>
      <c r="M2044" s="58"/>
      <c r="N2044" s="58"/>
      <c r="O2044" s="58"/>
      <c r="P2044" s="58"/>
      <c r="Q2044" s="58"/>
      <c r="R2044" s="58"/>
    </row>
    <row r="2045" spans="1:18" x14ac:dyDescent="0.25">
      <c r="A2045" s="58" t="s">
        <v>10</v>
      </c>
      <c r="B2045" s="58">
        <v>248763</v>
      </c>
      <c r="C2045" s="58" t="s">
        <v>2580</v>
      </c>
      <c r="D2045" s="58"/>
      <c r="E2045" s="58" t="s">
        <v>2692</v>
      </c>
      <c r="F2045" s="58"/>
      <c r="G2045" s="58"/>
      <c r="H2045" s="58"/>
      <c r="I2045" s="58"/>
      <c r="J2045" s="58"/>
      <c r="K2045" s="58"/>
      <c r="L2045" s="58"/>
      <c r="M2045" s="58"/>
      <c r="N2045" s="58"/>
      <c r="O2045" s="58"/>
      <c r="P2045" s="58"/>
      <c r="Q2045" s="58"/>
      <c r="R2045" s="58"/>
    </row>
    <row r="2046" spans="1:18" x14ac:dyDescent="0.25">
      <c r="A2046" s="58" t="s">
        <v>10</v>
      </c>
      <c r="B2046" s="58">
        <v>248764</v>
      </c>
      <c r="C2046" s="58" t="s">
        <v>2580</v>
      </c>
      <c r="D2046" s="58"/>
      <c r="E2046" s="58" t="s">
        <v>2692</v>
      </c>
      <c r="F2046" s="58"/>
      <c r="G2046" s="58"/>
      <c r="H2046" s="58"/>
      <c r="I2046" s="58"/>
      <c r="J2046" s="58"/>
      <c r="K2046" s="58"/>
      <c r="L2046" s="58"/>
      <c r="M2046" s="58"/>
      <c r="N2046" s="58"/>
      <c r="O2046" s="58"/>
      <c r="P2046" s="58"/>
      <c r="Q2046" s="58"/>
      <c r="R2046" s="58"/>
    </row>
    <row r="2047" spans="1:18" x14ac:dyDescent="0.25">
      <c r="A2047" s="58" t="s">
        <v>10</v>
      </c>
      <c r="B2047" s="58">
        <v>248765</v>
      </c>
      <c r="C2047" s="58" t="s">
        <v>2580</v>
      </c>
      <c r="D2047" s="58"/>
      <c r="E2047" s="58" t="s">
        <v>2692</v>
      </c>
      <c r="F2047" s="58"/>
      <c r="G2047" s="58"/>
      <c r="H2047" s="58"/>
      <c r="I2047" s="58"/>
      <c r="J2047" s="58"/>
      <c r="K2047" s="58"/>
      <c r="L2047" s="58"/>
      <c r="M2047" s="58"/>
      <c r="N2047" s="58"/>
      <c r="O2047" s="58"/>
      <c r="P2047" s="58"/>
      <c r="Q2047" s="58"/>
      <c r="R2047" s="58"/>
    </row>
    <row r="2048" spans="1:18" x14ac:dyDescent="0.25">
      <c r="A2048" s="58" t="s">
        <v>10</v>
      </c>
      <c r="B2048" s="58">
        <v>248766</v>
      </c>
      <c r="C2048" s="58" t="s">
        <v>2580</v>
      </c>
      <c r="D2048" s="58"/>
      <c r="E2048" s="58" t="s">
        <v>2692</v>
      </c>
      <c r="F2048" s="58"/>
      <c r="G2048" s="58"/>
      <c r="H2048" s="58"/>
      <c r="I2048" s="58"/>
      <c r="J2048" s="58"/>
      <c r="K2048" s="58"/>
      <c r="L2048" s="58"/>
      <c r="M2048" s="58"/>
      <c r="N2048" s="58"/>
      <c r="O2048" s="58"/>
      <c r="P2048" s="58"/>
      <c r="Q2048" s="58"/>
      <c r="R2048" s="58"/>
    </row>
    <row r="2049" spans="1:18" x14ac:dyDescent="0.25">
      <c r="A2049" s="58" t="s">
        <v>10</v>
      </c>
      <c r="B2049" s="58">
        <v>248767</v>
      </c>
      <c r="C2049" s="58" t="s">
        <v>2580</v>
      </c>
      <c r="D2049" s="58"/>
      <c r="E2049" s="58" t="s">
        <v>2692</v>
      </c>
      <c r="F2049" s="58"/>
      <c r="G2049" s="58"/>
      <c r="H2049" s="58"/>
      <c r="I2049" s="58"/>
      <c r="J2049" s="58"/>
      <c r="K2049" s="58"/>
      <c r="L2049" s="58"/>
      <c r="M2049" s="58"/>
      <c r="N2049" s="58"/>
      <c r="O2049" s="58"/>
      <c r="P2049" s="58"/>
      <c r="Q2049" s="58"/>
      <c r="R2049" s="58"/>
    </row>
    <row r="2050" spans="1:18" x14ac:dyDescent="0.25">
      <c r="A2050" s="58" t="s">
        <v>10</v>
      </c>
      <c r="B2050" s="58">
        <v>248768</v>
      </c>
      <c r="C2050" s="58" t="s">
        <v>2580</v>
      </c>
      <c r="D2050" s="58"/>
      <c r="E2050" s="58" t="s">
        <v>2692</v>
      </c>
      <c r="F2050" s="58"/>
      <c r="G2050" s="58"/>
      <c r="H2050" s="58"/>
      <c r="I2050" s="58"/>
      <c r="J2050" s="58"/>
      <c r="K2050" s="58"/>
      <c r="L2050" s="58"/>
      <c r="M2050" s="58"/>
      <c r="N2050" s="58"/>
      <c r="O2050" s="58"/>
      <c r="P2050" s="58"/>
      <c r="Q2050" s="58"/>
      <c r="R2050" s="58"/>
    </row>
    <row r="2051" spans="1:18" x14ac:dyDescent="0.25">
      <c r="A2051" s="58" t="s">
        <v>10</v>
      </c>
      <c r="B2051" s="58">
        <v>248769</v>
      </c>
      <c r="C2051" s="58" t="s">
        <v>2580</v>
      </c>
      <c r="D2051" s="58"/>
      <c r="E2051" s="58" t="s">
        <v>2692</v>
      </c>
      <c r="F2051" s="58"/>
      <c r="G2051" s="58"/>
      <c r="H2051" s="58"/>
      <c r="I2051" s="58"/>
      <c r="J2051" s="58"/>
      <c r="K2051" s="58"/>
      <c r="L2051" s="58"/>
      <c r="M2051" s="58"/>
      <c r="N2051" s="58"/>
      <c r="O2051" s="58"/>
      <c r="P2051" s="58"/>
      <c r="Q2051" s="58"/>
      <c r="R2051" s="58"/>
    </row>
    <row r="2052" spans="1:18" x14ac:dyDescent="0.25">
      <c r="A2052" s="58" t="s">
        <v>10</v>
      </c>
      <c r="B2052" s="58">
        <v>248770</v>
      </c>
      <c r="C2052" s="58" t="s">
        <v>2580</v>
      </c>
      <c r="D2052" s="58"/>
      <c r="E2052" s="58" t="s">
        <v>2692</v>
      </c>
      <c r="F2052" s="58"/>
      <c r="G2052" s="58"/>
      <c r="H2052" s="58"/>
      <c r="I2052" s="58"/>
      <c r="J2052" s="58"/>
      <c r="K2052" s="58"/>
      <c r="L2052" s="58"/>
      <c r="M2052" s="58"/>
      <c r="N2052" s="58"/>
      <c r="O2052" s="58"/>
      <c r="P2052" s="58"/>
      <c r="Q2052" s="58"/>
      <c r="R2052" s="58"/>
    </row>
    <row r="2053" spans="1:18" x14ac:dyDescent="0.25">
      <c r="A2053" s="58" t="s">
        <v>10</v>
      </c>
      <c r="B2053" s="58">
        <v>248771</v>
      </c>
      <c r="C2053" s="58" t="s">
        <v>2580</v>
      </c>
      <c r="D2053" s="58"/>
      <c r="E2053" s="58" t="s">
        <v>2692</v>
      </c>
      <c r="F2053" s="58"/>
      <c r="G2053" s="58"/>
      <c r="H2053" s="58"/>
      <c r="I2053" s="58"/>
      <c r="J2053" s="58"/>
      <c r="K2053" s="58"/>
      <c r="L2053" s="58"/>
      <c r="M2053" s="58"/>
      <c r="N2053" s="58"/>
      <c r="O2053" s="58"/>
      <c r="P2053" s="58"/>
      <c r="Q2053" s="58"/>
      <c r="R2053" s="58"/>
    </row>
    <row r="2054" spans="1:18" x14ac:dyDescent="0.25">
      <c r="A2054" s="58" t="s">
        <v>10</v>
      </c>
      <c r="B2054" s="58">
        <v>248772</v>
      </c>
      <c r="C2054" s="58" t="s">
        <v>2580</v>
      </c>
      <c r="D2054" s="58"/>
      <c r="E2054" s="58" t="s">
        <v>2692</v>
      </c>
      <c r="F2054" s="58"/>
      <c r="G2054" s="58"/>
      <c r="H2054" s="58"/>
      <c r="I2054" s="58"/>
      <c r="J2054" s="58"/>
      <c r="K2054" s="58"/>
      <c r="L2054" s="58"/>
      <c r="M2054" s="58"/>
      <c r="N2054" s="58"/>
      <c r="O2054" s="58"/>
      <c r="P2054" s="58"/>
      <c r="Q2054" s="58"/>
      <c r="R2054" s="58"/>
    </row>
    <row r="2055" spans="1:18" x14ac:dyDescent="0.25">
      <c r="A2055" s="58" t="s">
        <v>10</v>
      </c>
      <c r="B2055" s="58">
        <v>248773</v>
      </c>
      <c r="C2055" s="58" t="s">
        <v>2580</v>
      </c>
      <c r="D2055" s="58"/>
      <c r="E2055" s="58" t="s">
        <v>2692</v>
      </c>
      <c r="F2055" s="58"/>
      <c r="G2055" s="58"/>
      <c r="H2055" s="58"/>
      <c r="I2055" s="58"/>
      <c r="J2055" s="58"/>
      <c r="K2055" s="58"/>
      <c r="L2055" s="58"/>
      <c r="M2055" s="58"/>
      <c r="N2055" s="58"/>
      <c r="O2055" s="58"/>
      <c r="P2055" s="58"/>
      <c r="Q2055" s="58"/>
      <c r="R2055" s="58"/>
    </row>
    <row r="2056" spans="1:18" x14ac:dyDescent="0.25">
      <c r="A2056" s="58" t="s">
        <v>10</v>
      </c>
      <c r="B2056" s="58">
        <v>248774</v>
      </c>
      <c r="C2056" s="58" t="s">
        <v>2580</v>
      </c>
      <c r="D2056" s="58"/>
      <c r="E2056" s="58" t="s">
        <v>2692</v>
      </c>
      <c r="F2056" s="58"/>
      <c r="G2056" s="58"/>
      <c r="H2056" s="58"/>
      <c r="I2056" s="58"/>
      <c r="J2056" s="58"/>
      <c r="K2056" s="58"/>
      <c r="L2056" s="58"/>
      <c r="M2056" s="58"/>
      <c r="N2056" s="58"/>
      <c r="O2056" s="58"/>
      <c r="P2056" s="58"/>
      <c r="Q2056" s="58"/>
      <c r="R2056" s="58"/>
    </row>
    <row r="2057" spans="1:18" x14ac:dyDescent="0.25">
      <c r="A2057" s="58" t="s">
        <v>10</v>
      </c>
      <c r="B2057" s="58">
        <v>248775</v>
      </c>
      <c r="C2057" s="58" t="s">
        <v>2580</v>
      </c>
      <c r="D2057" s="58"/>
      <c r="E2057" s="58" t="s">
        <v>2692</v>
      </c>
      <c r="F2057" s="58"/>
      <c r="G2057" s="58"/>
      <c r="H2057" s="58"/>
      <c r="I2057" s="58"/>
      <c r="J2057" s="58"/>
      <c r="K2057" s="58"/>
      <c r="L2057" s="58"/>
      <c r="M2057" s="58"/>
      <c r="N2057" s="58"/>
      <c r="O2057" s="58"/>
      <c r="P2057" s="58"/>
      <c r="Q2057" s="58"/>
      <c r="R2057" s="58"/>
    </row>
    <row r="2058" spans="1:18" x14ac:dyDescent="0.25">
      <c r="A2058" s="58" t="s">
        <v>10</v>
      </c>
      <c r="B2058" s="58">
        <v>248776</v>
      </c>
      <c r="C2058" s="58" t="s">
        <v>2580</v>
      </c>
      <c r="D2058" s="58"/>
      <c r="E2058" s="58" t="s">
        <v>2692</v>
      </c>
      <c r="F2058" s="58"/>
      <c r="G2058" s="58"/>
      <c r="H2058" s="58"/>
      <c r="I2058" s="58"/>
      <c r="J2058" s="58"/>
      <c r="K2058" s="58"/>
      <c r="L2058" s="58"/>
      <c r="M2058" s="58"/>
      <c r="N2058" s="58"/>
      <c r="O2058" s="58"/>
      <c r="P2058" s="58"/>
      <c r="Q2058" s="58"/>
      <c r="R2058" s="58"/>
    </row>
    <row r="2059" spans="1:18" x14ac:dyDescent="0.25">
      <c r="A2059" s="58" t="s">
        <v>10</v>
      </c>
      <c r="B2059" s="58">
        <v>248777</v>
      </c>
      <c r="C2059" s="58" t="s">
        <v>2580</v>
      </c>
      <c r="D2059" s="58"/>
      <c r="E2059" s="58" t="s">
        <v>2692</v>
      </c>
      <c r="F2059" s="58"/>
      <c r="G2059" s="58"/>
      <c r="H2059" s="58"/>
      <c r="I2059" s="58"/>
      <c r="J2059" s="58"/>
      <c r="K2059" s="58"/>
      <c r="L2059" s="58"/>
      <c r="M2059" s="58"/>
      <c r="N2059" s="58"/>
      <c r="O2059" s="58"/>
      <c r="P2059" s="58"/>
      <c r="Q2059" s="58"/>
      <c r="R2059" s="58"/>
    </row>
    <row r="2060" spans="1:18" x14ac:dyDescent="0.25">
      <c r="A2060" s="58" t="s">
        <v>10</v>
      </c>
      <c r="B2060" s="58">
        <v>248778</v>
      </c>
      <c r="C2060" s="58" t="s">
        <v>2580</v>
      </c>
      <c r="D2060" s="58"/>
      <c r="E2060" s="58" t="s">
        <v>2692</v>
      </c>
      <c r="F2060" s="58"/>
      <c r="G2060" s="58"/>
      <c r="H2060" s="58"/>
      <c r="I2060" s="58"/>
      <c r="J2060" s="58"/>
      <c r="K2060" s="58"/>
      <c r="L2060" s="58"/>
      <c r="M2060" s="58"/>
      <c r="N2060" s="58"/>
      <c r="O2060" s="58"/>
      <c r="P2060" s="58"/>
      <c r="Q2060" s="58"/>
      <c r="R2060" s="58"/>
    </row>
    <row r="2061" spans="1:18" x14ac:dyDescent="0.25">
      <c r="A2061" s="58" t="s">
        <v>10</v>
      </c>
      <c r="B2061" s="58">
        <v>248779</v>
      </c>
      <c r="C2061" s="58" t="s">
        <v>2580</v>
      </c>
      <c r="D2061" s="58"/>
      <c r="E2061" s="58" t="s">
        <v>2692</v>
      </c>
      <c r="F2061" s="58"/>
      <c r="G2061" s="58"/>
      <c r="H2061" s="58"/>
      <c r="I2061" s="58"/>
      <c r="J2061" s="58"/>
      <c r="K2061" s="58"/>
      <c r="L2061" s="58"/>
      <c r="M2061" s="58"/>
      <c r="N2061" s="58"/>
      <c r="O2061" s="58"/>
      <c r="P2061" s="58"/>
      <c r="Q2061" s="58"/>
      <c r="R2061" s="58"/>
    </row>
    <row r="2062" spans="1:18" x14ac:dyDescent="0.25">
      <c r="A2062" s="58" t="s">
        <v>10</v>
      </c>
      <c r="B2062" s="58">
        <v>248780</v>
      </c>
      <c r="C2062" s="58" t="s">
        <v>2580</v>
      </c>
      <c r="D2062" s="58"/>
      <c r="E2062" s="58" t="s">
        <v>2692</v>
      </c>
      <c r="F2062" s="58"/>
      <c r="G2062" s="58"/>
      <c r="H2062" s="58"/>
      <c r="I2062" s="58"/>
      <c r="J2062" s="58"/>
      <c r="K2062" s="58"/>
      <c r="L2062" s="58"/>
      <c r="M2062" s="58"/>
      <c r="N2062" s="58"/>
      <c r="O2062" s="58"/>
      <c r="P2062" s="58"/>
      <c r="Q2062" s="58"/>
      <c r="R2062" s="58"/>
    </row>
    <row r="2063" spans="1:18" x14ac:dyDescent="0.25">
      <c r="A2063" s="58" t="s">
        <v>10</v>
      </c>
      <c r="B2063" s="58">
        <v>248781</v>
      </c>
      <c r="C2063" s="58" t="s">
        <v>2580</v>
      </c>
      <c r="D2063" s="58"/>
      <c r="E2063" s="58" t="s">
        <v>2692</v>
      </c>
      <c r="F2063" s="58"/>
      <c r="G2063" s="58"/>
      <c r="H2063" s="58"/>
      <c r="I2063" s="58"/>
      <c r="J2063" s="58"/>
      <c r="K2063" s="58"/>
      <c r="L2063" s="58"/>
      <c r="M2063" s="58"/>
      <c r="N2063" s="58"/>
      <c r="O2063" s="58"/>
      <c r="P2063" s="58"/>
      <c r="Q2063" s="58"/>
      <c r="R2063" s="58"/>
    </row>
    <row r="2064" spans="1:18" x14ac:dyDescent="0.25">
      <c r="A2064" s="58" t="s">
        <v>10</v>
      </c>
      <c r="B2064" s="58">
        <v>248782</v>
      </c>
      <c r="C2064" s="58" t="s">
        <v>2580</v>
      </c>
      <c r="D2064" s="58"/>
      <c r="E2064" s="58" t="s">
        <v>2692</v>
      </c>
      <c r="F2064" s="58"/>
      <c r="G2064" s="58"/>
      <c r="H2064" s="58"/>
      <c r="I2064" s="58"/>
      <c r="J2064" s="58"/>
      <c r="K2064" s="58"/>
      <c r="L2064" s="58"/>
      <c r="M2064" s="58"/>
      <c r="N2064" s="58"/>
      <c r="O2064" s="58"/>
      <c r="P2064" s="58"/>
      <c r="Q2064" s="58"/>
      <c r="R2064" s="58"/>
    </row>
    <row r="2065" spans="1:18" x14ac:dyDescent="0.25">
      <c r="A2065" s="58" t="s">
        <v>10</v>
      </c>
      <c r="B2065" s="58">
        <v>248783</v>
      </c>
      <c r="C2065" s="58" t="s">
        <v>2580</v>
      </c>
      <c r="D2065" s="58"/>
      <c r="E2065" s="58" t="s">
        <v>2692</v>
      </c>
      <c r="F2065" s="58"/>
      <c r="G2065" s="58"/>
      <c r="H2065" s="58"/>
      <c r="I2065" s="58"/>
      <c r="J2065" s="58"/>
      <c r="K2065" s="58"/>
      <c r="L2065" s="58"/>
      <c r="M2065" s="58"/>
      <c r="N2065" s="58"/>
      <c r="O2065" s="58"/>
      <c r="P2065" s="58"/>
      <c r="Q2065" s="58"/>
      <c r="R2065" s="58"/>
    </row>
    <row r="2066" spans="1:18" x14ac:dyDescent="0.25">
      <c r="A2066" s="58" t="s">
        <v>10</v>
      </c>
      <c r="B2066" s="58">
        <v>248784</v>
      </c>
      <c r="C2066" s="58" t="s">
        <v>2580</v>
      </c>
      <c r="D2066" s="58"/>
      <c r="E2066" s="58" t="s">
        <v>2692</v>
      </c>
      <c r="F2066" s="58"/>
      <c r="G2066" s="58"/>
      <c r="H2066" s="58"/>
      <c r="I2066" s="58"/>
      <c r="J2066" s="58"/>
      <c r="K2066" s="58"/>
      <c r="L2066" s="58"/>
      <c r="M2066" s="58"/>
      <c r="N2066" s="58"/>
      <c r="O2066" s="58"/>
      <c r="P2066" s="58"/>
      <c r="Q2066" s="58"/>
      <c r="R2066" s="58"/>
    </row>
    <row r="2067" spans="1:18" x14ac:dyDescent="0.25">
      <c r="A2067" s="58" t="s">
        <v>10</v>
      </c>
      <c r="B2067" s="58">
        <v>248785</v>
      </c>
      <c r="C2067" s="58" t="s">
        <v>2580</v>
      </c>
      <c r="D2067" s="58"/>
      <c r="E2067" s="58" t="s">
        <v>2692</v>
      </c>
      <c r="F2067" s="58"/>
      <c r="G2067" s="58"/>
      <c r="H2067" s="58"/>
      <c r="I2067" s="58"/>
      <c r="J2067" s="58"/>
      <c r="K2067" s="58"/>
      <c r="L2067" s="58"/>
      <c r="M2067" s="58"/>
      <c r="N2067" s="58"/>
      <c r="O2067" s="58"/>
      <c r="P2067" s="58"/>
      <c r="Q2067" s="58"/>
      <c r="R2067" s="58"/>
    </row>
    <row r="2068" spans="1:18" x14ac:dyDescent="0.25">
      <c r="A2068" s="58" t="s">
        <v>10</v>
      </c>
      <c r="B2068" s="58">
        <v>248786</v>
      </c>
      <c r="C2068" s="58" t="s">
        <v>2580</v>
      </c>
      <c r="D2068" s="58"/>
      <c r="E2068" s="58" t="s">
        <v>2692</v>
      </c>
      <c r="F2068" s="58"/>
      <c r="G2068" s="58"/>
      <c r="H2068" s="58"/>
      <c r="I2068" s="58"/>
      <c r="J2068" s="58"/>
      <c r="K2068" s="58"/>
      <c r="L2068" s="58"/>
      <c r="M2068" s="58"/>
      <c r="N2068" s="58"/>
      <c r="O2068" s="58"/>
      <c r="P2068" s="58"/>
      <c r="Q2068" s="58"/>
      <c r="R2068" s="58"/>
    </row>
    <row r="2069" spans="1:18" x14ac:dyDescent="0.25">
      <c r="A2069" s="58" t="s">
        <v>10</v>
      </c>
      <c r="B2069" s="58">
        <v>248787</v>
      </c>
      <c r="C2069" s="58" t="s">
        <v>2580</v>
      </c>
      <c r="D2069" s="58"/>
      <c r="E2069" s="58" t="s">
        <v>2692</v>
      </c>
      <c r="F2069" s="58"/>
      <c r="G2069" s="58"/>
      <c r="H2069" s="58"/>
      <c r="I2069" s="58"/>
      <c r="J2069" s="58"/>
      <c r="K2069" s="58"/>
      <c r="L2069" s="58"/>
      <c r="M2069" s="58"/>
      <c r="N2069" s="58"/>
      <c r="O2069" s="58"/>
      <c r="P2069" s="58"/>
      <c r="Q2069" s="58"/>
      <c r="R2069" s="58"/>
    </row>
    <row r="2070" spans="1:18" x14ac:dyDescent="0.25">
      <c r="A2070" s="58" t="s">
        <v>10</v>
      </c>
      <c r="B2070" s="58">
        <v>248788</v>
      </c>
      <c r="C2070" s="58" t="s">
        <v>2580</v>
      </c>
      <c r="D2070" s="58"/>
      <c r="E2070" s="58" t="s">
        <v>2692</v>
      </c>
      <c r="F2070" s="58"/>
      <c r="G2070" s="58"/>
      <c r="H2070" s="58"/>
      <c r="I2070" s="58"/>
      <c r="J2070" s="58"/>
      <c r="K2070" s="58"/>
      <c r="L2070" s="58"/>
      <c r="M2070" s="58"/>
      <c r="N2070" s="58"/>
      <c r="O2070" s="58"/>
      <c r="P2070" s="58"/>
      <c r="Q2070" s="58"/>
      <c r="R2070" s="58"/>
    </row>
    <row r="2071" spans="1:18" x14ac:dyDescent="0.25">
      <c r="A2071" s="58" t="s">
        <v>10</v>
      </c>
      <c r="B2071" s="58">
        <v>248790</v>
      </c>
      <c r="C2071" s="58" t="s">
        <v>2580</v>
      </c>
      <c r="D2071" s="58"/>
      <c r="E2071" s="58" t="s">
        <v>2692</v>
      </c>
      <c r="F2071" s="58"/>
      <c r="G2071" s="58"/>
      <c r="H2071" s="58"/>
      <c r="I2071" s="58"/>
      <c r="J2071" s="58"/>
      <c r="K2071" s="58"/>
      <c r="L2071" s="58"/>
      <c r="M2071" s="58"/>
      <c r="N2071" s="58"/>
      <c r="O2071" s="58"/>
      <c r="P2071" s="58"/>
      <c r="Q2071" s="58"/>
      <c r="R2071" s="58"/>
    </row>
    <row r="2072" spans="1:18" x14ac:dyDescent="0.25">
      <c r="A2072" s="58" t="s">
        <v>10</v>
      </c>
      <c r="B2072" s="58">
        <v>248789</v>
      </c>
      <c r="C2072" s="58" t="s">
        <v>2580</v>
      </c>
      <c r="D2072" s="58"/>
      <c r="E2072" s="58" t="s">
        <v>2692</v>
      </c>
      <c r="F2072" s="58"/>
      <c r="G2072" s="58"/>
      <c r="H2072" s="58"/>
      <c r="I2072" s="58"/>
      <c r="J2072" s="58"/>
      <c r="K2072" s="58"/>
      <c r="L2072" s="58"/>
      <c r="M2072" s="58"/>
      <c r="N2072" s="58"/>
      <c r="O2072" s="58"/>
      <c r="P2072" s="58"/>
      <c r="Q2072" s="58"/>
      <c r="R2072" s="58"/>
    </row>
    <row r="2073" spans="1:18" x14ac:dyDescent="0.25">
      <c r="A2073" s="58" t="s">
        <v>10</v>
      </c>
      <c r="B2073" s="58">
        <v>248791</v>
      </c>
      <c r="C2073" s="58" t="s">
        <v>2580</v>
      </c>
      <c r="D2073" s="58"/>
      <c r="E2073" s="58" t="s">
        <v>2692</v>
      </c>
      <c r="F2073" s="58"/>
      <c r="G2073" s="58"/>
      <c r="H2073" s="58"/>
      <c r="I2073" s="58"/>
      <c r="J2073" s="58"/>
      <c r="K2073" s="58"/>
      <c r="L2073" s="58"/>
      <c r="M2073" s="58"/>
      <c r="N2073" s="58"/>
      <c r="O2073" s="58"/>
      <c r="P2073" s="58"/>
      <c r="Q2073" s="58"/>
      <c r="R2073" s="58"/>
    </row>
    <row r="2074" spans="1:18" x14ac:dyDescent="0.25">
      <c r="A2074" s="58" t="s">
        <v>10</v>
      </c>
      <c r="B2074" s="58">
        <v>248792</v>
      </c>
      <c r="C2074" s="58" t="s">
        <v>2580</v>
      </c>
      <c r="D2074" s="58"/>
      <c r="E2074" s="58" t="s">
        <v>2692</v>
      </c>
      <c r="F2074" s="58"/>
      <c r="G2074" s="58"/>
      <c r="H2074" s="58"/>
      <c r="I2074" s="58"/>
      <c r="J2074" s="58"/>
      <c r="K2074" s="58"/>
      <c r="L2074" s="58"/>
      <c r="M2074" s="58"/>
      <c r="N2074" s="58"/>
      <c r="O2074" s="58"/>
      <c r="P2074" s="58"/>
      <c r="Q2074" s="58"/>
      <c r="R2074" s="58"/>
    </row>
    <row r="2075" spans="1:18" x14ac:dyDescent="0.25">
      <c r="A2075" s="58" t="s">
        <v>10</v>
      </c>
      <c r="B2075" s="58">
        <v>248793</v>
      </c>
      <c r="C2075" s="58" t="s">
        <v>2580</v>
      </c>
      <c r="D2075" s="58"/>
      <c r="E2075" s="58" t="s">
        <v>2692</v>
      </c>
      <c r="F2075" s="58"/>
      <c r="G2075" s="58"/>
      <c r="H2075" s="58"/>
      <c r="I2075" s="58"/>
      <c r="J2075" s="58"/>
      <c r="K2075" s="58"/>
      <c r="L2075" s="58"/>
      <c r="M2075" s="58"/>
      <c r="N2075" s="58"/>
      <c r="O2075" s="58"/>
      <c r="P2075" s="58"/>
      <c r="Q2075" s="58"/>
      <c r="R2075" s="58"/>
    </row>
    <row r="2076" spans="1:18" x14ac:dyDescent="0.25">
      <c r="A2076" s="58" t="s">
        <v>10</v>
      </c>
      <c r="B2076" s="58">
        <v>248794</v>
      </c>
      <c r="C2076" s="58" t="s">
        <v>2580</v>
      </c>
      <c r="D2076" s="58"/>
      <c r="E2076" s="58" t="s">
        <v>2692</v>
      </c>
      <c r="F2076" s="58"/>
      <c r="G2076" s="58"/>
      <c r="H2076" s="58"/>
      <c r="I2076" s="58"/>
      <c r="J2076" s="58"/>
      <c r="K2076" s="58"/>
      <c r="L2076" s="58"/>
      <c r="M2076" s="58"/>
      <c r="N2076" s="58"/>
      <c r="O2076" s="58"/>
      <c r="P2076" s="58"/>
      <c r="Q2076" s="58"/>
      <c r="R2076" s="58"/>
    </row>
    <row r="2077" spans="1:18" x14ac:dyDescent="0.25">
      <c r="A2077" s="58" t="s">
        <v>10</v>
      </c>
      <c r="B2077" s="58">
        <v>248795</v>
      </c>
      <c r="C2077" s="58" t="s">
        <v>2580</v>
      </c>
      <c r="D2077" s="58"/>
      <c r="E2077" s="58" t="s">
        <v>2692</v>
      </c>
      <c r="F2077" s="58"/>
      <c r="G2077" s="58"/>
      <c r="H2077" s="58"/>
      <c r="I2077" s="58"/>
      <c r="J2077" s="58"/>
      <c r="K2077" s="58"/>
      <c r="L2077" s="58"/>
      <c r="M2077" s="58"/>
      <c r="N2077" s="58"/>
      <c r="O2077" s="58"/>
      <c r="P2077" s="58"/>
      <c r="Q2077" s="58"/>
      <c r="R2077" s="58"/>
    </row>
    <row r="2078" spans="1:18" x14ac:dyDescent="0.25">
      <c r="A2078" s="58" t="s">
        <v>10</v>
      </c>
      <c r="B2078" s="58">
        <v>248796</v>
      </c>
      <c r="C2078" s="58" t="s">
        <v>2580</v>
      </c>
      <c r="D2078" s="58"/>
      <c r="E2078" s="58" t="s">
        <v>2692</v>
      </c>
      <c r="F2078" s="58"/>
      <c r="G2078" s="58"/>
      <c r="H2078" s="58"/>
      <c r="I2078" s="58"/>
      <c r="J2078" s="58"/>
      <c r="K2078" s="58"/>
      <c r="L2078" s="58"/>
      <c r="M2078" s="58"/>
      <c r="N2078" s="58"/>
      <c r="O2078" s="58"/>
      <c r="P2078" s="58"/>
      <c r="Q2078" s="58"/>
      <c r="R2078" s="58"/>
    </row>
    <row r="2079" spans="1:18" x14ac:dyDescent="0.25">
      <c r="A2079" s="58" t="s">
        <v>10</v>
      </c>
      <c r="B2079" s="58">
        <v>248797</v>
      </c>
      <c r="C2079" s="58" t="s">
        <v>2580</v>
      </c>
      <c r="D2079" s="58"/>
      <c r="E2079" s="58" t="s">
        <v>2692</v>
      </c>
      <c r="F2079" s="58"/>
      <c r="G2079" s="58"/>
      <c r="H2079" s="58"/>
      <c r="I2079" s="58"/>
      <c r="J2079" s="58"/>
      <c r="K2079" s="58"/>
      <c r="L2079" s="58"/>
      <c r="M2079" s="58"/>
      <c r="N2079" s="58"/>
      <c r="O2079" s="58"/>
      <c r="P2079" s="58"/>
      <c r="Q2079" s="58"/>
      <c r="R2079" s="58"/>
    </row>
    <row r="2080" spans="1:18" x14ac:dyDescent="0.25">
      <c r="A2080" s="58" t="s">
        <v>10</v>
      </c>
      <c r="B2080" s="58">
        <v>248798</v>
      </c>
      <c r="C2080" s="58" t="s">
        <v>2580</v>
      </c>
      <c r="D2080" s="58"/>
      <c r="E2080" s="58" t="s">
        <v>2692</v>
      </c>
      <c r="F2080" s="58"/>
      <c r="G2080" s="58"/>
      <c r="H2080" s="58"/>
      <c r="I2080" s="58"/>
      <c r="J2080" s="58"/>
      <c r="K2080" s="58"/>
      <c r="L2080" s="58"/>
      <c r="M2080" s="58"/>
      <c r="N2080" s="58"/>
      <c r="O2080" s="58"/>
      <c r="P2080" s="58"/>
      <c r="Q2080" s="58"/>
      <c r="R2080" s="58"/>
    </row>
    <row r="2081" spans="1:18" x14ac:dyDescent="0.25">
      <c r="A2081" s="58" t="s">
        <v>10</v>
      </c>
      <c r="B2081" s="58">
        <v>248799</v>
      </c>
      <c r="C2081" s="58" t="s">
        <v>2580</v>
      </c>
      <c r="D2081" s="58"/>
      <c r="E2081" s="58" t="s">
        <v>2692</v>
      </c>
      <c r="F2081" s="58"/>
      <c r="G2081" s="58"/>
      <c r="H2081" s="58"/>
      <c r="I2081" s="58"/>
      <c r="J2081" s="58"/>
      <c r="K2081" s="58"/>
      <c r="L2081" s="58"/>
      <c r="M2081" s="58"/>
      <c r="N2081" s="58"/>
      <c r="O2081" s="58"/>
      <c r="P2081" s="58"/>
      <c r="Q2081" s="58"/>
      <c r="R2081" s="58"/>
    </row>
    <row r="2082" spans="1:18" x14ac:dyDescent="0.25">
      <c r="A2082" s="58" t="s">
        <v>10</v>
      </c>
      <c r="B2082" s="58">
        <v>248800</v>
      </c>
      <c r="C2082" s="58" t="s">
        <v>2580</v>
      </c>
      <c r="D2082" s="58"/>
      <c r="E2082" s="58" t="s">
        <v>2692</v>
      </c>
      <c r="F2082" s="58"/>
      <c r="G2082" s="58"/>
      <c r="H2082" s="58"/>
      <c r="I2082" s="58"/>
      <c r="J2082" s="58"/>
      <c r="K2082" s="58"/>
      <c r="L2082" s="58"/>
      <c r="M2082" s="58"/>
      <c r="N2082" s="58"/>
      <c r="O2082" s="58"/>
      <c r="P2082" s="58"/>
      <c r="Q2082" s="58"/>
      <c r="R2082" s="58"/>
    </row>
    <row r="2083" spans="1:18" x14ac:dyDescent="0.25">
      <c r="A2083" s="58" t="s">
        <v>10</v>
      </c>
      <c r="B2083" s="58">
        <v>248801</v>
      </c>
      <c r="C2083" s="58" t="s">
        <v>2580</v>
      </c>
      <c r="D2083" s="58"/>
      <c r="E2083" s="58" t="s">
        <v>2692</v>
      </c>
      <c r="F2083" s="58"/>
      <c r="G2083" s="58"/>
      <c r="H2083" s="58"/>
      <c r="I2083" s="58"/>
      <c r="J2083" s="58"/>
      <c r="K2083" s="58"/>
      <c r="L2083" s="58"/>
      <c r="M2083" s="58"/>
      <c r="N2083" s="58"/>
      <c r="O2083" s="58"/>
      <c r="P2083" s="58"/>
      <c r="Q2083" s="58"/>
      <c r="R2083" s="58"/>
    </row>
    <row r="2084" spans="1:18" x14ac:dyDescent="0.25">
      <c r="A2084" s="58" t="s">
        <v>10</v>
      </c>
      <c r="B2084" s="58">
        <v>248802</v>
      </c>
      <c r="C2084" s="58" t="s">
        <v>2580</v>
      </c>
      <c r="D2084" s="58"/>
      <c r="E2084" s="58" t="s">
        <v>2692</v>
      </c>
      <c r="F2084" s="58"/>
      <c r="G2084" s="58"/>
      <c r="H2084" s="58"/>
      <c r="I2084" s="58"/>
      <c r="J2084" s="58"/>
      <c r="K2084" s="58"/>
      <c r="L2084" s="58"/>
      <c r="M2084" s="58"/>
      <c r="N2084" s="58"/>
      <c r="O2084" s="58"/>
      <c r="P2084" s="58"/>
      <c r="Q2084" s="58"/>
      <c r="R2084" s="58"/>
    </row>
    <row r="2085" spans="1:18" x14ac:dyDescent="0.25">
      <c r="A2085" s="58" t="s">
        <v>10</v>
      </c>
      <c r="B2085" s="58">
        <v>248803</v>
      </c>
      <c r="C2085" s="58" t="s">
        <v>2580</v>
      </c>
      <c r="D2085" s="58"/>
      <c r="E2085" s="58" t="s">
        <v>2692</v>
      </c>
      <c r="F2085" s="58"/>
      <c r="G2085" s="58"/>
      <c r="H2085" s="58"/>
      <c r="I2085" s="58"/>
      <c r="J2085" s="58"/>
      <c r="K2085" s="58"/>
      <c r="L2085" s="58"/>
      <c r="M2085" s="58"/>
      <c r="N2085" s="58"/>
      <c r="O2085" s="58"/>
      <c r="P2085" s="58"/>
      <c r="Q2085" s="58"/>
      <c r="R2085" s="58"/>
    </row>
    <row r="2086" spans="1:18" x14ac:dyDescent="0.25">
      <c r="A2086" s="58" t="s">
        <v>10</v>
      </c>
      <c r="B2086" s="58">
        <v>248804</v>
      </c>
      <c r="C2086" s="58" t="s">
        <v>2580</v>
      </c>
      <c r="D2086" s="58"/>
      <c r="E2086" s="58" t="s">
        <v>2692</v>
      </c>
      <c r="F2086" s="58"/>
      <c r="G2086" s="58"/>
      <c r="H2086" s="58"/>
      <c r="I2086" s="58"/>
      <c r="J2086" s="58"/>
      <c r="K2086" s="58"/>
      <c r="L2086" s="58"/>
      <c r="M2086" s="58"/>
      <c r="N2086" s="58"/>
      <c r="O2086" s="58"/>
      <c r="P2086" s="58"/>
      <c r="Q2086" s="58"/>
      <c r="R2086" s="58"/>
    </row>
    <row r="2087" spans="1:18" x14ac:dyDescent="0.25">
      <c r="A2087" s="58" t="s">
        <v>10</v>
      </c>
      <c r="B2087" s="58">
        <v>248805</v>
      </c>
      <c r="C2087" s="58" t="s">
        <v>2580</v>
      </c>
      <c r="D2087" s="58"/>
      <c r="E2087" s="58" t="s">
        <v>2692</v>
      </c>
      <c r="F2087" s="58"/>
      <c r="G2087" s="58"/>
      <c r="H2087" s="58"/>
      <c r="I2087" s="58"/>
      <c r="J2087" s="58"/>
      <c r="K2087" s="58"/>
      <c r="L2087" s="58"/>
      <c r="M2087" s="58"/>
      <c r="N2087" s="58"/>
      <c r="O2087" s="58"/>
      <c r="P2087" s="58"/>
      <c r="Q2087" s="58"/>
      <c r="R2087" s="58"/>
    </row>
    <row r="2088" spans="1:18" x14ac:dyDescent="0.25">
      <c r="A2088" s="58" t="s">
        <v>10</v>
      </c>
      <c r="B2088" s="58">
        <v>248806</v>
      </c>
      <c r="C2088" s="58" t="s">
        <v>2580</v>
      </c>
      <c r="D2088" s="58"/>
      <c r="E2088" s="58" t="s">
        <v>2692</v>
      </c>
      <c r="F2088" s="58"/>
      <c r="G2088" s="58"/>
      <c r="H2088" s="58"/>
      <c r="I2088" s="58"/>
      <c r="J2088" s="58"/>
      <c r="K2088" s="58"/>
      <c r="L2088" s="58"/>
      <c r="M2088" s="58"/>
      <c r="N2088" s="58"/>
      <c r="O2088" s="58"/>
      <c r="P2088" s="58"/>
      <c r="Q2088" s="58"/>
      <c r="R2088" s="58"/>
    </row>
    <row r="2089" spans="1:18" x14ac:dyDescent="0.25">
      <c r="A2089" s="58" t="s">
        <v>10</v>
      </c>
      <c r="B2089" s="58">
        <v>248807</v>
      </c>
      <c r="C2089" s="58" t="s">
        <v>2580</v>
      </c>
      <c r="D2089" s="58"/>
      <c r="E2089" s="58" t="s">
        <v>2692</v>
      </c>
      <c r="F2089" s="58"/>
      <c r="G2089" s="58"/>
      <c r="H2089" s="58"/>
      <c r="I2089" s="58"/>
      <c r="J2089" s="58"/>
      <c r="K2089" s="58"/>
      <c r="L2089" s="58"/>
      <c r="M2089" s="58"/>
      <c r="N2089" s="58"/>
      <c r="O2089" s="58"/>
      <c r="P2089" s="58"/>
      <c r="Q2089" s="58"/>
      <c r="R2089" s="58"/>
    </row>
    <row r="2090" spans="1:18" x14ac:dyDescent="0.25">
      <c r="A2090" s="58" t="s">
        <v>10</v>
      </c>
      <c r="B2090" s="58">
        <v>248808</v>
      </c>
      <c r="C2090" s="58" t="s">
        <v>2580</v>
      </c>
      <c r="D2090" s="58"/>
      <c r="E2090" s="58" t="s">
        <v>2692</v>
      </c>
      <c r="F2090" s="58"/>
      <c r="G2090" s="58"/>
      <c r="H2090" s="58"/>
      <c r="I2090" s="58"/>
      <c r="J2090" s="58"/>
      <c r="K2090" s="58"/>
      <c r="L2090" s="58"/>
      <c r="M2090" s="58"/>
      <c r="N2090" s="58"/>
      <c r="O2090" s="58"/>
      <c r="P2090" s="58"/>
      <c r="Q2090" s="58"/>
      <c r="R2090" s="58"/>
    </row>
    <row r="2091" spans="1:18" x14ac:dyDescent="0.25">
      <c r="A2091" s="58" t="s">
        <v>10</v>
      </c>
      <c r="B2091" s="58">
        <v>248809</v>
      </c>
      <c r="C2091" s="58" t="s">
        <v>2580</v>
      </c>
      <c r="D2091" s="58"/>
      <c r="E2091" s="58" t="s">
        <v>2692</v>
      </c>
      <c r="F2091" s="58"/>
      <c r="G2091" s="58"/>
      <c r="H2091" s="58"/>
      <c r="I2091" s="58"/>
      <c r="J2091" s="58"/>
      <c r="K2091" s="58"/>
      <c r="L2091" s="58"/>
      <c r="M2091" s="58"/>
      <c r="N2091" s="58"/>
      <c r="O2091" s="58"/>
      <c r="P2091" s="58"/>
      <c r="Q2091" s="58"/>
      <c r="R2091" s="58"/>
    </row>
    <row r="2092" spans="1:18" x14ac:dyDescent="0.25">
      <c r="A2092" s="58" t="s">
        <v>10</v>
      </c>
      <c r="B2092" s="58">
        <v>248810</v>
      </c>
      <c r="C2092" s="58" t="s">
        <v>2580</v>
      </c>
      <c r="D2092" s="58"/>
      <c r="E2092" s="58" t="s">
        <v>2692</v>
      </c>
      <c r="F2092" s="58"/>
      <c r="G2092" s="58"/>
      <c r="H2092" s="58"/>
      <c r="I2092" s="58"/>
      <c r="J2092" s="58"/>
      <c r="K2092" s="58"/>
      <c r="L2092" s="58"/>
      <c r="M2092" s="58"/>
      <c r="N2092" s="58"/>
      <c r="O2092" s="58"/>
      <c r="P2092" s="58"/>
      <c r="Q2092" s="58"/>
      <c r="R2092" s="58"/>
    </row>
    <row r="2093" spans="1:18" x14ac:dyDescent="0.25">
      <c r="A2093" s="58" t="s">
        <v>10</v>
      </c>
      <c r="B2093" s="58">
        <v>248811</v>
      </c>
      <c r="C2093" s="58" t="s">
        <v>2580</v>
      </c>
      <c r="D2093" s="58"/>
      <c r="E2093" s="58" t="s">
        <v>2692</v>
      </c>
      <c r="F2093" s="58"/>
      <c r="G2093" s="58"/>
      <c r="H2093" s="58"/>
      <c r="I2093" s="58"/>
      <c r="J2093" s="58"/>
      <c r="K2093" s="58"/>
      <c r="L2093" s="58"/>
      <c r="M2093" s="58"/>
      <c r="N2093" s="58"/>
      <c r="O2093" s="58"/>
      <c r="P2093" s="58"/>
      <c r="Q2093" s="58"/>
      <c r="R2093" s="58"/>
    </row>
    <row r="2094" spans="1:18" x14ac:dyDescent="0.25">
      <c r="A2094" s="58" t="s">
        <v>10</v>
      </c>
      <c r="B2094" s="58">
        <v>248812</v>
      </c>
      <c r="C2094" s="58" t="s">
        <v>2580</v>
      </c>
      <c r="D2094" s="58"/>
      <c r="E2094" s="58" t="s">
        <v>2692</v>
      </c>
      <c r="F2094" s="58"/>
      <c r="G2094" s="58"/>
      <c r="H2094" s="58"/>
      <c r="I2094" s="58"/>
      <c r="J2094" s="58"/>
      <c r="K2094" s="58"/>
      <c r="L2094" s="58"/>
      <c r="M2094" s="58"/>
      <c r="N2094" s="58"/>
      <c r="O2094" s="58"/>
      <c r="P2094" s="58"/>
      <c r="Q2094" s="58"/>
      <c r="R2094" s="58"/>
    </row>
    <row r="2095" spans="1:18" x14ac:dyDescent="0.25">
      <c r="A2095" s="58" t="s">
        <v>10</v>
      </c>
      <c r="B2095" s="58">
        <v>248813</v>
      </c>
      <c r="C2095" s="58" t="s">
        <v>2580</v>
      </c>
      <c r="D2095" s="58"/>
      <c r="E2095" s="58" t="s">
        <v>2692</v>
      </c>
      <c r="F2095" s="58"/>
      <c r="G2095" s="58"/>
      <c r="H2095" s="58"/>
      <c r="I2095" s="58"/>
      <c r="J2095" s="58"/>
      <c r="K2095" s="58"/>
      <c r="L2095" s="58"/>
      <c r="M2095" s="58"/>
      <c r="N2095" s="58"/>
      <c r="O2095" s="58"/>
      <c r="P2095" s="58"/>
      <c r="Q2095" s="58"/>
      <c r="R2095" s="58"/>
    </row>
    <row r="2096" spans="1:18" x14ac:dyDescent="0.25">
      <c r="A2096" s="58" t="s">
        <v>10</v>
      </c>
      <c r="B2096" s="58">
        <v>248814</v>
      </c>
      <c r="C2096" s="58" t="s">
        <v>2580</v>
      </c>
      <c r="D2096" s="58"/>
      <c r="E2096" s="58" t="s">
        <v>2692</v>
      </c>
      <c r="F2096" s="58"/>
      <c r="G2096" s="58"/>
      <c r="H2096" s="58"/>
      <c r="I2096" s="58"/>
      <c r="J2096" s="58"/>
      <c r="K2096" s="58"/>
      <c r="L2096" s="58"/>
      <c r="M2096" s="58"/>
      <c r="N2096" s="58"/>
      <c r="O2096" s="58"/>
      <c r="P2096" s="58"/>
      <c r="Q2096" s="58"/>
      <c r="R2096" s="58"/>
    </row>
    <row r="2097" spans="1:18" x14ac:dyDescent="0.25">
      <c r="A2097" s="58" t="s">
        <v>10</v>
      </c>
      <c r="B2097" s="58">
        <v>248815</v>
      </c>
      <c r="C2097" s="58" t="s">
        <v>2580</v>
      </c>
      <c r="D2097" s="58"/>
      <c r="E2097" s="58" t="s">
        <v>2692</v>
      </c>
      <c r="F2097" s="58"/>
      <c r="G2097" s="58"/>
      <c r="H2097" s="58"/>
      <c r="I2097" s="58"/>
      <c r="J2097" s="58"/>
      <c r="K2097" s="58"/>
      <c r="L2097" s="58"/>
      <c r="M2097" s="58"/>
      <c r="N2097" s="58"/>
      <c r="O2097" s="58"/>
      <c r="P2097" s="58"/>
      <c r="Q2097" s="58"/>
      <c r="R2097" s="58"/>
    </row>
    <row r="2098" spans="1:18" x14ac:dyDescent="0.25">
      <c r="A2098" s="58" t="s">
        <v>10</v>
      </c>
      <c r="B2098" s="58">
        <v>248816</v>
      </c>
      <c r="C2098" s="58" t="s">
        <v>2580</v>
      </c>
      <c r="D2098" s="58"/>
      <c r="E2098" s="58" t="s">
        <v>2692</v>
      </c>
      <c r="F2098" s="58"/>
      <c r="G2098" s="58"/>
      <c r="H2098" s="58"/>
      <c r="I2098" s="58"/>
      <c r="J2098" s="58"/>
      <c r="K2098" s="58"/>
      <c r="L2098" s="58"/>
      <c r="M2098" s="58"/>
      <c r="N2098" s="58"/>
      <c r="O2098" s="58"/>
      <c r="P2098" s="58"/>
      <c r="Q2098" s="58"/>
      <c r="R2098" s="58"/>
    </row>
    <row r="2099" spans="1:18" x14ac:dyDescent="0.25">
      <c r="A2099" s="58" t="s">
        <v>10</v>
      </c>
      <c r="B2099" s="58">
        <v>248817</v>
      </c>
      <c r="C2099" s="58" t="s">
        <v>2580</v>
      </c>
      <c r="D2099" s="58"/>
      <c r="E2099" s="58" t="s">
        <v>2692</v>
      </c>
      <c r="F2099" s="58"/>
      <c r="G2099" s="58"/>
      <c r="H2099" s="58"/>
      <c r="I2099" s="58"/>
      <c r="J2099" s="58"/>
      <c r="K2099" s="58"/>
      <c r="L2099" s="58"/>
      <c r="M2099" s="58"/>
      <c r="N2099" s="58"/>
      <c r="O2099" s="58"/>
      <c r="P2099" s="58"/>
      <c r="Q2099" s="58"/>
      <c r="R2099" s="58"/>
    </row>
    <row r="2100" spans="1:18" x14ac:dyDescent="0.25">
      <c r="A2100" s="58" t="s">
        <v>10</v>
      </c>
      <c r="B2100" s="58">
        <v>248818</v>
      </c>
      <c r="C2100" s="58" t="s">
        <v>2580</v>
      </c>
      <c r="D2100" s="58"/>
      <c r="E2100" s="58" t="s">
        <v>2692</v>
      </c>
      <c r="F2100" s="58"/>
      <c r="G2100" s="58"/>
      <c r="H2100" s="58"/>
      <c r="I2100" s="58"/>
      <c r="J2100" s="58"/>
      <c r="K2100" s="58"/>
      <c r="L2100" s="58"/>
      <c r="M2100" s="58"/>
      <c r="N2100" s="58"/>
      <c r="O2100" s="58"/>
      <c r="P2100" s="58"/>
      <c r="Q2100" s="58"/>
      <c r="R2100" s="58"/>
    </row>
    <row r="2101" spans="1:18" x14ac:dyDescent="0.25">
      <c r="A2101" s="58" t="s">
        <v>10</v>
      </c>
      <c r="B2101" s="58">
        <v>248819</v>
      </c>
      <c r="C2101" s="58" t="s">
        <v>2580</v>
      </c>
      <c r="D2101" s="58"/>
      <c r="E2101" s="58" t="s">
        <v>2692</v>
      </c>
      <c r="F2101" s="58"/>
      <c r="G2101" s="58"/>
      <c r="H2101" s="58"/>
      <c r="I2101" s="58"/>
      <c r="J2101" s="58"/>
      <c r="K2101" s="58"/>
      <c r="L2101" s="58"/>
      <c r="M2101" s="58"/>
      <c r="N2101" s="58"/>
      <c r="O2101" s="58"/>
      <c r="P2101" s="58"/>
      <c r="Q2101" s="58"/>
      <c r="R2101" s="58"/>
    </row>
    <row r="2102" spans="1:18" x14ac:dyDescent="0.25">
      <c r="A2102" s="58" t="s">
        <v>10</v>
      </c>
      <c r="B2102" s="58">
        <v>248820</v>
      </c>
      <c r="C2102" s="58" t="s">
        <v>2580</v>
      </c>
      <c r="D2102" s="58"/>
      <c r="E2102" s="58" t="s">
        <v>2692</v>
      </c>
      <c r="F2102" s="58"/>
      <c r="G2102" s="58"/>
      <c r="H2102" s="58"/>
      <c r="I2102" s="58"/>
      <c r="J2102" s="58"/>
      <c r="K2102" s="58"/>
      <c r="L2102" s="58"/>
      <c r="M2102" s="58"/>
      <c r="N2102" s="58"/>
      <c r="O2102" s="58"/>
      <c r="P2102" s="58"/>
      <c r="Q2102" s="58"/>
      <c r="R2102" s="58"/>
    </row>
    <row r="2103" spans="1:18" x14ac:dyDescent="0.25">
      <c r="A2103" s="58" t="s">
        <v>10</v>
      </c>
      <c r="B2103" s="58">
        <v>248821</v>
      </c>
      <c r="C2103" s="58" t="s">
        <v>2580</v>
      </c>
      <c r="D2103" s="58"/>
      <c r="E2103" s="58" t="s">
        <v>2692</v>
      </c>
      <c r="F2103" s="58"/>
      <c r="G2103" s="58"/>
      <c r="H2103" s="58"/>
      <c r="I2103" s="58"/>
      <c r="J2103" s="58"/>
      <c r="K2103" s="58"/>
      <c r="L2103" s="58"/>
      <c r="M2103" s="58"/>
      <c r="N2103" s="58"/>
      <c r="O2103" s="58"/>
      <c r="P2103" s="58"/>
      <c r="Q2103" s="58"/>
      <c r="R2103" s="58"/>
    </row>
    <row r="2104" spans="1:18" x14ac:dyDescent="0.25">
      <c r="A2104" s="58" t="s">
        <v>10</v>
      </c>
      <c r="B2104" s="58">
        <v>248822</v>
      </c>
      <c r="C2104" s="58" t="s">
        <v>2580</v>
      </c>
      <c r="D2104" s="58"/>
      <c r="E2104" s="58" t="s">
        <v>2692</v>
      </c>
      <c r="F2104" s="58"/>
      <c r="G2104" s="58"/>
      <c r="H2104" s="58"/>
      <c r="I2104" s="58"/>
      <c r="J2104" s="58"/>
      <c r="K2104" s="58"/>
      <c r="L2104" s="58"/>
      <c r="M2104" s="58"/>
      <c r="N2104" s="58"/>
      <c r="O2104" s="58"/>
      <c r="P2104" s="58"/>
      <c r="Q2104" s="58"/>
      <c r="R2104" s="58"/>
    </row>
    <row r="2105" spans="1:18" x14ac:dyDescent="0.25">
      <c r="A2105" s="58" t="s">
        <v>10</v>
      </c>
      <c r="B2105" s="58">
        <v>248823</v>
      </c>
      <c r="C2105" s="58" t="s">
        <v>2580</v>
      </c>
      <c r="D2105" s="58"/>
      <c r="E2105" s="58" t="s">
        <v>2692</v>
      </c>
      <c r="F2105" s="58"/>
      <c r="G2105" s="58"/>
      <c r="H2105" s="58"/>
      <c r="I2105" s="58"/>
      <c r="J2105" s="58"/>
      <c r="K2105" s="58"/>
      <c r="L2105" s="58"/>
      <c r="M2105" s="58"/>
      <c r="N2105" s="58"/>
      <c r="O2105" s="58"/>
      <c r="P2105" s="58"/>
      <c r="Q2105" s="58"/>
      <c r="R2105" s="58"/>
    </row>
    <row r="2106" spans="1:18" x14ac:dyDescent="0.25">
      <c r="A2106" s="58" t="s">
        <v>10</v>
      </c>
      <c r="B2106" s="58">
        <v>248824</v>
      </c>
      <c r="C2106" s="58" t="s">
        <v>2580</v>
      </c>
      <c r="D2106" s="58"/>
      <c r="E2106" s="58" t="s">
        <v>2692</v>
      </c>
      <c r="F2106" s="58"/>
      <c r="G2106" s="58"/>
      <c r="H2106" s="58"/>
      <c r="I2106" s="58"/>
      <c r="J2106" s="58"/>
      <c r="K2106" s="58"/>
      <c r="L2106" s="58"/>
      <c r="M2106" s="58"/>
      <c r="N2106" s="58"/>
      <c r="O2106" s="58"/>
      <c r="P2106" s="58"/>
      <c r="Q2106" s="58"/>
      <c r="R2106" s="58"/>
    </row>
    <row r="2107" spans="1:18" x14ac:dyDescent="0.25">
      <c r="A2107" s="58" t="s">
        <v>10</v>
      </c>
      <c r="B2107" s="58">
        <v>248825</v>
      </c>
      <c r="C2107" s="58" t="s">
        <v>2580</v>
      </c>
      <c r="D2107" s="58"/>
      <c r="E2107" s="58" t="s">
        <v>2692</v>
      </c>
      <c r="F2107" s="58"/>
      <c r="G2107" s="58"/>
      <c r="H2107" s="58"/>
      <c r="I2107" s="58"/>
      <c r="J2107" s="58"/>
      <c r="K2107" s="58"/>
      <c r="L2107" s="58"/>
      <c r="M2107" s="58"/>
      <c r="N2107" s="58"/>
      <c r="O2107" s="58"/>
      <c r="P2107" s="58"/>
      <c r="Q2107" s="58"/>
      <c r="R2107" s="58"/>
    </row>
    <row r="2108" spans="1:18" x14ac:dyDescent="0.25">
      <c r="A2108" s="58" t="s">
        <v>10</v>
      </c>
      <c r="B2108" s="58">
        <v>248826</v>
      </c>
      <c r="C2108" s="58" t="s">
        <v>2580</v>
      </c>
      <c r="D2108" s="58"/>
      <c r="E2108" s="58" t="s">
        <v>2692</v>
      </c>
      <c r="F2108" s="58"/>
      <c r="G2108" s="58"/>
      <c r="H2108" s="58"/>
      <c r="I2108" s="58"/>
      <c r="J2108" s="58"/>
      <c r="K2108" s="58"/>
      <c r="L2108" s="58"/>
      <c r="M2108" s="58"/>
      <c r="N2108" s="58"/>
      <c r="O2108" s="58"/>
      <c r="P2108" s="58"/>
      <c r="Q2108" s="58"/>
      <c r="R2108" s="58"/>
    </row>
    <row r="2109" spans="1:18" x14ac:dyDescent="0.25">
      <c r="A2109" s="58" t="s">
        <v>10</v>
      </c>
      <c r="B2109" s="58">
        <v>248827</v>
      </c>
      <c r="C2109" s="58" t="s">
        <v>2580</v>
      </c>
      <c r="D2109" s="58"/>
      <c r="E2109" s="58" t="s">
        <v>2692</v>
      </c>
      <c r="F2109" s="58"/>
      <c r="G2109" s="58"/>
      <c r="H2109" s="58"/>
      <c r="I2109" s="58"/>
      <c r="J2109" s="58"/>
      <c r="K2109" s="58"/>
      <c r="L2109" s="58"/>
      <c r="M2109" s="58"/>
      <c r="N2109" s="58"/>
      <c r="O2109" s="58"/>
      <c r="P2109" s="58"/>
      <c r="Q2109" s="58"/>
      <c r="R2109" s="58"/>
    </row>
    <row r="2110" spans="1:18" x14ac:dyDescent="0.25">
      <c r="A2110" s="58" t="s">
        <v>10</v>
      </c>
      <c r="B2110" s="58">
        <v>248828</v>
      </c>
      <c r="C2110" s="58" t="s">
        <v>2580</v>
      </c>
      <c r="D2110" s="58"/>
      <c r="E2110" s="58" t="s">
        <v>2692</v>
      </c>
      <c r="F2110" s="58"/>
      <c r="G2110" s="58"/>
      <c r="H2110" s="58"/>
      <c r="I2110" s="58"/>
      <c r="J2110" s="58"/>
      <c r="K2110" s="58"/>
      <c r="L2110" s="58"/>
      <c r="M2110" s="58"/>
      <c r="N2110" s="58"/>
      <c r="O2110" s="58"/>
      <c r="P2110" s="58"/>
      <c r="Q2110" s="58"/>
      <c r="R2110" s="58"/>
    </row>
    <row r="2111" spans="1:18" x14ac:dyDescent="0.25">
      <c r="A2111" s="58" t="s">
        <v>10</v>
      </c>
      <c r="B2111" s="58">
        <v>248829</v>
      </c>
      <c r="C2111" s="58" t="s">
        <v>2580</v>
      </c>
      <c r="D2111" s="58"/>
      <c r="E2111" s="58" t="s">
        <v>2692</v>
      </c>
      <c r="F2111" s="58"/>
      <c r="G2111" s="58"/>
      <c r="H2111" s="58"/>
      <c r="I2111" s="58"/>
      <c r="J2111" s="58"/>
      <c r="K2111" s="58"/>
      <c r="L2111" s="58"/>
      <c r="M2111" s="58"/>
      <c r="N2111" s="58"/>
      <c r="O2111" s="58"/>
      <c r="P2111" s="58"/>
      <c r="Q2111" s="58"/>
      <c r="R2111" s="58"/>
    </row>
    <row r="2112" spans="1:18" x14ac:dyDescent="0.25">
      <c r="A2112" s="58" t="s">
        <v>10</v>
      </c>
      <c r="B2112" s="58">
        <v>248830</v>
      </c>
      <c r="C2112" s="58" t="s">
        <v>2580</v>
      </c>
      <c r="D2112" s="58"/>
      <c r="E2112" s="58" t="s">
        <v>2692</v>
      </c>
      <c r="F2112" s="58"/>
      <c r="G2112" s="58"/>
      <c r="H2112" s="58"/>
      <c r="I2112" s="58"/>
      <c r="J2112" s="58"/>
      <c r="K2112" s="58"/>
      <c r="L2112" s="58"/>
      <c r="M2112" s="58"/>
      <c r="N2112" s="58"/>
      <c r="O2112" s="58"/>
      <c r="P2112" s="58"/>
      <c r="Q2112" s="58"/>
      <c r="R2112" s="58"/>
    </row>
    <row r="2113" spans="1:18" x14ac:dyDescent="0.25">
      <c r="A2113" s="58" t="s">
        <v>10</v>
      </c>
      <c r="B2113" s="58">
        <v>248831</v>
      </c>
      <c r="C2113" s="58" t="s">
        <v>2580</v>
      </c>
      <c r="D2113" s="58"/>
      <c r="E2113" s="58" t="s">
        <v>2692</v>
      </c>
      <c r="F2113" s="58"/>
      <c r="G2113" s="58"/>
      <c r="H2113" s="58"/>
      <c r="I2113" s="58"/>
      <c r="J2113" s="58"/>
      <c r="K2113" s="58"/>
      <c r="L2113" s="58"/>
      <c r="M2113" s="58"/>
      <c r="N2113" s="58"/>
      <c r="O2113" s="58"/>
      <c r="P2113" s="58"/>
      <c r="Q2113" s="58"/>
      <c r="R2113" s="58"/>
    </row>
    <row r="2114" spans="1:18" x14ac:dyDescent="0.25">
      <c r="A2114" s="58" t="s">
        <v>10</v>
      </c>
      <c r="B2114" s="58">
        <v>248832</v>
      </c>
      <c r="C2114" s="58" t="s">
        <v>2580</v>
      </c>
      <c r="D2114" s="58"/>
      <c r="E2114" s="58" t="s">
        <v>2692</v>
      </c>
      <c r="F2114" s="58"/>
      <c r="G2114" s="58"/>
      <c r="H2114" s="58"/>
      <c r="I2114" s="58"/>
      <c r="J2114" s="58"/>
      <c r="K2114" s="58"/>
      <c r="L2114" s="58"/>
      <c r="M2114" s="58"/>
      <c r="N2114" s="58"/>
      <c r="O2114" s="58"/>
      <c r="P2114" s="58"/>
      <c r="Q2114" s="58"/>
      <c r="R2114" s="58"/>
    </row>
    <row r="2115" spans="1:18" x14ac:dyDescent="0.25">
      <c r="A2115" s="58" t="s">
        <v>10</v>
      </c>
      <c r="B2115" s="58">
        <v>184006</v>
      </c>
      <c r="C2115" s="58" t="s">
        <v>2579</v>
      </c>
      <c r="D2115" s="58"/>
      <c r="E2115" s="58" t="s">
        <v>2692</v>
      </c>
      <c r="F2115" s="58"/>
      <c r="G2115" s="58"/>
      <c r="H2115" s="58"/>
      <c r="I2115" s="58"/>
      <c r="J2115" s="58"/>
      <c r="K2115" s="58"/>
      <c r="L2115" s="58"/>
      <c r="M2115" s="58"/>
      <c r="N2115" s="58"/>
      <c r="O2115" s="58"/>
      <c r="P2115" s="58"/>
      <c r="Q2115" s="58"/>
      <c r="R2115" s="58"/>
    </row>
    <row r="2116" spans="1:18" x14ac:dyDescent="0.25">
      <c r="A2116" s="58" t="s">
        <v>10</v>
      </c>
      <c r="B2116" s="58">
        <v>184007</v>
      </c>
      <c r="C2116" s="58" t="s">
        <v>2579</v>
      </c>
      <c r="D2116" s="58"/>
      <c r="E2116" s="58" t="s">
        <v>2692</v>
      </c>
      <c r="F2116" s="58"/>
      <c r="G2116" s="58"/>
      <c r="H2116" s="58"/>
      <c r="I2116" s="58"/>
      <c r="J2116" s="58"/>
      <c r="K2116" s="58"/>
      <c r="L2116" s="58"/>
      <c r="M2116" s="58"/>
      <c r="N2116" s="58"/>
      <c r="O2116" s="58"/>
      <c r="P2116" s="58"/>
      <c r="Q2116" s="58"/>
      <c r="R2116" s="58"/>
    </row>
    <row r="2117" spans="1:18" x14ac:dyDescent="0.25">
      <c r="A2117" s="58" t="s">
        <v>10</v>
      </c>
      <c r="B2117" s="58">
        <v>184008</v>
      </c>
      <c r="C2117" s="58" t="s">
        <v>2579</v>
      </c>
      <c r="D2117" s="58"/>
      <c r="E2117" s="58" t="s">
        <v>2692</v>
      </c>
      <c r="F2117" s="58"/>
      <c r="G2117" s="58"/>
      <c r="H2117" s="58"/>
      <c r="I2117" s="58"/>
      <c r="J2117" s="58"/>
      <c r="K2117" s="58"/>
      <c r="L2117" s="58"/>
      <c r="M2117" s="58"/>
      <c r="N2117" s="58"/>
      <c r="O2117" s="58"/>
      <c r="P2117" s="58"/>
      <c r="Q2117" s="58"/>
      <c r="R2117" s="58"/>
    </row>
    <row r="2118" spans="1:18" x14ac:dyDescent="0.25">
      <c r="A2118" s="58" t="s">
        <v>10</v>
      </c>
      <c r="B2118" s="58">
        <v>184009</v>
      </c>
      <c r="C2118" s="58" t="s">
        <v>2579</v>
      </c>
      <c r="D2118" s="58"/>
      <c r="E2118" s="58" t="s">
        <v>2692</v>
      </c>
      <c r="F2118" s="58"/>
      <c r="G2118" s="58"/>
      <c r="H2118" s="58"/>
      <c r="I2118" s="58"/>
      <c r="J2118" s="58"/>
      <c r="K2118" s="58"/>
      <c r="L2118" s="58"/>
      <c r="M2118" s="58"/>
      <c r="N2118" s="58"/>
      <c r="O2118" s="58"/>
      <c r="P2118" s="58"/>
      <c r="Q2118" s="58"/>
      <c r="R2118" s="58"/>
    </row>
    <row r="2119" spans="1:18" x14ac:dyDescent="0.25">
      <c r="A2119" s="58" t="s">
        <v>10</v>
      </c>
      <c r="B2119" s="58">
        <v>184010</v>
      </c>
      <c r="C2119" s="58" t="s">
        <v>2579</v>
      </c>
      <c r="D2119" s="58"/>
      <c r="E2119" s="58" t="s">
        <v>2692</v>
      </c>
      <c r="F2119" s="58"/>
      <c r="G2119" s="58"/>
      <c r="H2119" s="58"/>
      <c r="I2119" s="58"/>
      <c r="J2119" s="58"/>
      <c r="K2119" s="58"/>
      <c r="L2119" s="58"/>
      <c r="M2119" s="58"/>
      <c r="N2119" s="58"/>
      <c r="O2119" s="58"/>
      <c r="P2119" s="58"/>
      <c r="Q2119" s="58"/>
      <c r="R2119" s="58"/>
    </row>
    <row r="2120" spans="1:18" x14ac:dyDescent="0.25">
      <c r="A2120" s="58" t="s">
        <v>10</v>
      </c>
      <c r="B2120" s="58">
        <v>184011</v>
      </c>
      <c r="C2120" s="58" t="s">
        <v>2579</v>
      </c>
      <c r="D2120" s="58"/>
      <c r="E2120" s="58" t="s">
        <v>2692</v>
      </c>
      <c r="F2120" s="58"/>
      <c r="G2120" s="58"/>
      <c r="H2120" s="58"/>
      <c r="I2120" s="58"/>
      <c r="J2120" s="58"/>
      <c r="K2120" s="58"/>
      <c r="L2120" s="58"/>
      <c r="M2120" s="58"/>
      <c r="N2120" s="58"/>
      <c r="O2120" s="58"/>
      <c r="P2120" s="58"/>
      <c r="Q2120" s="58"/>
      <c r="R2120" s="58"/>
    </row>
    <row r="2121" spans="1:18" x14ac:dyDescent="0.25">
      <c r="A2121" s="58" t="s">
        <v>10</v>
      </c>
      <c r="B2121" s="58">
        <v>184012</v>
      </c>
      <c r="C2121" s="58" t="s">
        <v>2579</v>
      </c>
      <c r="D2121" s="58"/>
      <c r="E2121" s="58" t="s">
        <v>2692</v>
      </c>
      <c r="F2121" s="58"/>
      <c r="G2121" s="58"/>
      <c r="H2121" s="58"/>
      <c r="I2121" s="58"/>
      <c r="J2121" s="58"/>
      <c r="K2121" s="58"/>
      <c r="L2121" s="58"/>
      <c r="M2121" s="58"/>
      <c r="N2121" s="58"/>
      <c r="O2121" s="58"/>
      <c r="P2121" s="58"/>
      <c r="Q2121" s="58"/>
      <c r="R2121" s="58"/>
    </row>
    <row r="2122" spans="1:18" x14ac:dyDescent="0.25">
      <c r="A2122" s="58" t="s">
        <v>10</v>
      </c>
      <c r="B2122" s="58">
        <v>184013</v>
      </c>
      <c r="C2122" s="58" t="s">
        <v>2579</v>
      </c>
      <c r="D2122" s="58"/>
      <c r="E2122" s="58" t="s">
        <v>2692</v>
      </c>
      <c r="F2122" s="58"/>
      <c r="G2122" s="58"/>
      <c r="H2122" s="58"/>
      <c r="I2122" s="58"/>
      <c r="J2122" s="58"/>
      <c r="K2122" s="58"/>
      <c r="L2122" s="58"/>
      <c r="M2122" s="58"/>
      <c r="N2122" s="58"/>
      <c r="O2122" s="58"/>
      <c r="P2122" s="58"/>
      <c r="Q2122" s="58"/>
      <c r="R2122" s="58"/>
    </row>
    <row r="2123" spans="1:18" x14ac:dyDescent="0.25">
      <c r="A2123" s="58" t="s">
        <v>10</v>
      </c>
      <c r="B2123" s="58">
        <v>184014</v>
      </c>
      <c r="C2123" s="58" t="s">
        <v>2579</v>
      </c>
      <c r="D2123" s="58"/>
      <c r="E2123" s="58" t="s">
        <v>2692</v>
      </c>
      <c r="F2123" s="58"/>
      <c r="G2123" s="58"/>
      <c r="H2123" s="58"/>
      <c r="I2123" s="58"/>
      <c r="J2123" s="58"/>
      <c r="K2123" s="58"/>
      <c r="L2123" s="58"/>
      <c r="M2123" s="58"/>
      <c r="N2123" s="58"/>
      <c r="O2123" s="58"/>
      <c r="P2123" s="58"/>
      <c r="Q2123" s="58"/>
      <c r="R2123" s="58"/>
    </row>
    <row r="2124" spans="1:18" x14ac:dyDescent="0.25">
      <c r="A2124" s="58" t="s">
        <v>10</v>
      </c>
      <c r="B2124" s="58">
        <v>184015</v>
      </c>
      <c r="C2124" s="58" t="s">
        <v>2579</v>
      </c>
      <c r="D2124" s="58"/>
      <c r="E2124" s="58" t="s">
        <v>2692</v>
      </c>
      <c r="F2124" s="58"/>
      <c r="G2124" s="58"/>
      <c r="H2124" s="58"/>
      <c r="I2124" s="58"/>
      <c r="J2124" s="58"/>
      <c r="K2124" s="58"/>
      <c r="L2124" s="58"/>
      <c r="M2124" s="58"/>
      <c r="N2124" s="58"/>
      <c r="O2124" s="58"/>
      <c r="P2124" s="58"/>
      <c r="Q2124" s="58"/>
      <c r="R2124" s="58"/>
    </row>
    <row r="2125" spans="1:18" x14ac:dyDescent="0.25">
      <c r="A2125" s="58" t="s">
        <v>10</v>
      </c>
      <c r="B2125" s="58">
        <v>184016</v>
      </c>
      <c r="C2125" s="58" t="s">
        <v>2579</v>
      </c>
      <c r="D2125" s="58"/>
      <c r="E2125" s="58" t="s">
        <v>2692</v>
      </c>
      <c r="F2125" s="58"/>
      <c r="G2125" s="58"/>
      <c r="H2125" s="58"/>
      <c r="I2125" s="58"/>
      <c r="J2125" s="58"/>
      <c r="K2125" s="58"/>
      <c r="L2125" s="58"/>
      <c r="M2125" s="58"/>
      <c r="N2125" s="58"/>
      <c r="O2125" s="58"/>
      <c r="P2125" s="58"/>
      <c r="Q2125" s="58"/>
      <c r="R2125" s="58"/>
    </row>
    <row r="2126" spans="1:18" x14ac:dyDescent="0.25">
      <c r="A2126" s="58" t="s">
        <v>10</v>
      </c>
      <c r="B2126" s="58">
        <v>184017</v>
      </c>
      <c r="C2126" s="58" t="s">
        <v>2579</v>
      </c>
      <c r="D2126" s="58"/>
      <c r="E2126" s="58" t="s">
        <v>2692</v>
      </c>
      <c r="F2126" s="58"/>
      <c r="G2126" s="58"/>
      <c r="H2126" s="58"/>
      <c r="I2126" s="58"/>
      <c r="J2126" s="58"/>
      <c r="K2126" s="58"/>
      <c r="L2126" s="58"/>
      <c r="M2126" s="58"/>
      <c r="N2126" s="58"/>
      <c r="O2126" s="58"/>
      <c r="P2126" s="58"/>
      <c r="Q2126" s="58"/>
      <c r="R2126" s="58"/>
    </row>
    <row r="2127" spans="1:18" x14ac:dyDescent="0.25">
      <c r="A2127" s="58" t="s">
        <v>10</v>
      </c>
      <c r="B2127" s="58">
        <v>184018</v>
      </c>
      <c r="C2127" s="58" t="s">
        <v>2579</v>
      </c>
      <c r="D2127" s="58"/>
      <c r="E2127" s="58" t="s">
        <v>2692</v>
      </c>
      <c r="F2127" s="58"/>
      <c r="G2127" s="58"/>
      <c r="H2127" s="58"/>
      <c r="I2127" s="58"/>
      <c r="J2127" s="58"/>
      <c r="K2127" s="58"/>
      <c r="L2127" s="58"/>
      <c r="M2127" s="58"/>
      <c r="N2127" s="58"/>
      <c r="O2127" s="58"/>
      <c r="P2127" s="58"/>
      <c r="Q2127" s="58"/>
      <c r="R2127" s="58"/>
    </row>
    <row r="2128" spans="1:18" x14ac:dyDescent="0.25">
      <c r="A2128" s="58" t="s">
        <v>10</v>
      </c>
      <c r="B2128" s="58">
        <v>184019</v>
      </c>
      <c r="C2128" s="58" t="s">
        <v>2579</v>
      </c>
      <c r="D2128" s="58"/>
      <c r="E2128" s="58" t="s">
        <v>2692</v>
      </c>
      <c r="F2128" s="58"/>
      <c r="G2128" s="58"/>
      <c r="H2128" s="58"/>
      <c r="I2128" s="58"/>
      <c r="J2128" s="58"/>
      <c r="K2128" s="58"/>
      <c r="L2128" s="58"/>
      <c r="M2128" s="58"/>
      <c r="N2128" s="58"/>
      <c r="O2128" s="58"/>
      <c r="P2128" s="58"/>
      <c r="Q2128" s="58"/>
      <c r="R2128" s="58"/>
    </row>
    <row r="2129" spans="1:18" x14ac:dyDescent="0.25">
      <c r="A2129" s="58" t="s">
        <v>10</v>
      </c>
      <c r="B2129" s="58">
        <v>184020</v>
      </c>
      <c r="C2129" s="58" t="s">
        <v>2579</v>
      </c>
      <c r="D2129" s="58"/>
      <c r="E2129" s="58" t="s">
        <v>2692</v>
      </c>
      <c r="F2129" s="58"/>
      <c r="G2129" s="58"/>
      <c r="H2129" s="58"/>
      <c r="I2129" s="58"/>
      <c r="J2129" s="58"/>
      <c r="K2129" s="58"/>
      <c r="L2129" s="58"/>
      <c r="M2129" s="58"/>
      <c r="N2129" s="58"/>
      <c r="O2129" s="58"/>
      <c r="P2129" s="58"/>
      <c r="Q2129" s="58"/>
      <c r="R2129" s="58"/>
    </row>
    <row r="2130" spans="1:18" x14ac:dyDescent="0.25">
      <c r="A2130" s="58" t="s">
        <v>10</v>
      </c>
      <c r="B2130" s="58">
        <v>184021</v>
      </c>
      <c r="C2130" s="58" t="s">
        <v>2579</v>
      </c>
      <c r="D2130" s="58"/>
      <c r="E2130" s="58" t="s">
        <v>2692</v>
      </c>
      <c r="F2130" s="58"/>
      <c r="G2130" s="58"/>
      <c r="H2130" s="58"/>
      <c r="I2130" s="58"/>
      <c r="J2130" s="58"/>
      <c r="K2130" s="58"/>
      <c r="L2130" s="58"/>
      <c r="M2130" s="58"/>
      <c r="N2130" s="58"/>
      <c r="O2130" s="58"/>
      <c r="P2130" s="58"/>
      <c r="Q2130" s="58"/>
      <c r="R2130" s="58"/>
    </row>
    <row r="2131" spans="1:18" x14ac:dyDescent="0.25">
      <c r="A2131" s="58" t="s">
        <v>10</v>
      </c>
      <c r="B2131" s="58">
        <v>184022</v>
      </c>
      <c r="C2131" s="58" t="s">
        <v>2579</v>
      </c>
      <c r="D2131" s="58"/>
      <c r="E2131" s="58" t="s">
        <v>2692</v>
      </c>
      <c r="F2131" s="58"/>
      <c r="G2131" s="58"/>
      <c r="H2131" s="58"/>
      <c r="I2131" s="58"/>
      <c r="J2131" s="58"/>
      <c r="K2131" s="58"/>
      <c r="L2131" s="58"/>
      <c r="M2131" s="58"/>
      <c r="N2131" s="58"/>
      <c r="O2131" s="58"/>
      <c r="P2131" s="58"/>
      <c r="Q2131" s="58"/>
      <c r="R2131" s="58"/>
    </row>
    <row r="2132" spans="1:18" x14ac:dyDescent="0.25">
      <c r="A2132" s="58" t="s">
        <v>10</v>
      </c>
      <c r="B2132" s="58">
        <v>184023</v>
      </c>
      <c r="C2132" s="58" t="s">
        <v>2579</v>
      </c>
      <c r="D2132" s="58"/>
      <c r="E2132" s="58" t="s">
        <v>2692</v>
      </c>
      <c r="F2132" s="58"/>
      <c r="G2132" s="58"/>
      <c r="H2132" s="58"/>
      <c r="I2132" s="58"/>
      <c r="J2132" s="58"/>
      <c r="K2132" s="58"/>
      <c r="L2132" s="58"/>
      <c r="M2132" s="58"/>
      <c r="N2132" s="58"/>
      <c r="O2132" s="58"/>
      <c r="P2132" s="58"/>
      <c r="Q2132" s="58"/>
      <c r="R2132" s="58"/>
    </row>
    <row r="2133" spans="1:18" x14ac:dyDescent="0.25">
      <c r="A2133" s="58" t="s">
        <v>10</v>
      </c>
      <c r="B2133" s="58">
        <v>184024</v>
      </c>
      <c r="C2133" s="58" t="s">
        <v>2579</v>
      </c>
      <c r="D2133" s="58"/>
      <c r="E2133" s="58" t="s">
        <v>2692</v>
      </c>
      <c r="F2133" s="58"/>
      <c r="G2133" s="58"/>
      <c r="H2133" s="58"/>
      <c r="I2133" s="58"/>
      <c r="J2133" s="58"/>
      <c r="K2133" s="58"/>
      <c r="L2133" s="58"/>
      <c r="M2133" s="58"/>
      <c r="N2133" s="58"/>
      <c r="O2133" s="58"/>
      <c r="P2133" s="58"/>
      <c r="Q2133" s="58"/>
      <c r="R2133" s="58"/>
    </row>
    <row r="2134" spans="1:18" x14ac:dyDescent="0.25">
      <c r="A2134" s="58" t="s">
        <v>10</v>
      </c>
      <c r="B2134" s="58">
        <v>184025</v>
      </c>
      <c r="C2134" s="58" t="s">
        <v>2579</v>
      </c>
      <c r="D2134" s="58"/>
      <c r="E2134" s="58" t="s">
        <v>2692</v>
      </c>
      <c r="F2134" s="58"/>
      <c r="G2134" s="58"/>
      <c r="H2134" s="58"/>
      <c r="I2134" s="58"/>
      <c r="J2134" s="58"/>
      <c r="K2134" s="58"/>
      <c r="L2134" s="58"/>
      <c r="M2134" s="58"/>
      <c r="N2134" s="58"/>
      <c r="O2134" s="58"/>
      <c r="P2134" s="58"/>
      <c r="Q2134" s="58"/>
      <c r="R2134" s="58"/>
    </row>
    <row r="2135" spans="1:18" x14ac:dyDescent="0.25">
      <c r="A2135" s="58" t="s">
        <v>10</v>
      </c>
      <c r="B2135" s="58">
        <v>184026</v>
      </c>
      <c r="C2135" s="58" t="s">
        <v>2579</v>
      </c>
      <c r="D2135" s="58"/>
      <c r="E2135" s="58" t="s">
        <v>2692</v>
      </c>
      <c r="F2135" s="58"/>
      <c r="G2135" s="58"/>
      <c r="H2135" s="58"/>
      <c r="I2135" s="58"/>
      <c r="J2135" s="58"/>
      <c r="K2135" s="58"/>
      <c r="L2135" s="58"/>
      <c r="M2135" s="58"/>
      <c r="N2135" s="58"/>
      <c r="O2135" s="58"/>
      <c r="P2135" s="58"/>
      <c r="Q2135" s="58"/>
      <c r="R2135" s="58"/>
    </row>
    <row r="2136" spans="1:18" x14ac:dyDescent="0.25">
      <c r="A2136" s="58" t="s">
        <v>10</v>
      </c>
      <c r="B2136" s="58">
        <v>184027</v>
      </c>
      <c r="C2136" s="58" t="s">
        <v>2579</v>
      </c>
      <c r="D2136" s="58"/>
      <c r="E2136" s="58" t="s">
        <v>2692</v>
      </c>
      <c r="F2136" s="58"/>
      <c r="G2136" s="58"/>
      <c r="H2136" s="58"/>
      <c r="I2136" s="58"/>
      <c r="J2136" s="58"/>
      <c r="K2136" s="58"/>
      <c r="L2136" s="58"/>
      <c r="M2136" s="58"/>
      <c r="N2136" s="58"/>
      <c r="O2136" s="58"/>
      <c r="P2136" s="58"/>
      <c r="Q2136" s="58"/>
      <c r="R2136" s="58"/>
    </row>
    <row r="2137" spans="1:18" x14ac:dyDescent="0.25">
      <c r="A2137" s="58" t="s">
        <v>10</v>
      </c>
      <c r="B2137" s="58">
        <v>184028</v>
      </c>
      <c r="C2137" s="58" t="s">
        <v>2579</v>
      </c>
      <c r="D2137" s="58"/>
      <c r="E2137" s="58" t="s">
        <v>2692</v>
      </c>
      <c r="F2137" s="58"/>
      <c r="G2137" s="58"/>
      <c r="H2137" s="58"/>
      <c r="I2137" s="58"/>
      <c r="J2137" s="58"/>
      <c r="K2137" s="58"/>
      <c r="L2137" s="58"/>
      <c r="M2137" s="58"/>
      <c r="N2137" s="58"/>
      <c r="O2137" s="58"/>
      <c r="P2137" s="58"/>
      <c r="Q2137" s="58"/>
      <c r="R2137" s="58"/>
    </row>
    <row r="2138" spans="1:18" x14ac:dyDescent="0.25">
      <c r="A2138" s="58" t="s">
        <v>10</v>
      </c>
      <c r="B2138" s="58">
        <v>184029</v>
      </c>
      <c r="C2138" s="58" t="s">
        <v>2579</v>
      </c>
      <c r="D2138" s="58"/>
      <c r="E2138" s="58" t="s">
        <v>2692</v>
      </c>
      <c r="F2138" s="58"/>
      <c r="G2138" s="58"/>
      <c r="H2138" s="58"/>
      <c r="I2138" s="58"/>
      <c r="J2138" s="58"/>
      <c r="K2138" s="58"/>
      <c r="L2138" s="58"/>
      <c r="M2138" s="58"/>
      <c r="N2138" s="58"/>
      <c r="O2138" s="58"/>
      <c r="P2138" s="58"/>
      <c r="Q2138" s="58"/>
      <c r="R2138" s="58"/>
    </row>
    <row r="2139" spans="1:18" x14ac:dyDescent="0.25">
      <c r="A2139" s="58" t="s">
        <v>10</v>
      </c>
      <c r="B2139" s="58">
        <v>259259</v>
      </c>
      <c r="C2139" s="58" t="s">
        <v>2579</v>
      </c>
      <c r="D2139" s="58"/>
      <c r="E2139" s="58" t="s">
        <v>2692</v>
      </c>
      <c r="F2139" s="58"/>
      <c r="G2139" s="58"/>
      <c r="H2139" s="58"/>
      <c r="I2139" s="58"/>
      <c r="J2139" s="58"/>
      <c r="K2139" s="58"/>
      <c r="L2139" s="58"/>
      <c r="M2139" s="58"/>
      <c r="N2139" s="58"/>
      <c r="O2139" s="58"/>
      <c r="P2139" s="58"/>
      <c r="Q2139" s="58"/>
      <c r="R2139" s="58"/>
    </row>
    <row r="2140" spans="1:18" x14ac:dyDescent="0.25">
      <c r="A2140" s="58" t="s">
        <v>10</v>
      </c>
      <c r="B2140" s="58">
        <v>184030</v>
      </c>
      <c r="C2140" s="58" t="s">
        <v>2579</v>
      </c>
      <c r="D2140" s="58"/>
      <c r="E2140" s="58" t="s">
        <v>2692</v>
      </c>
      <c r="F2140" s="58"/>
      <c r="G2140" s="58"/>
      <c r="H2140" s="58"/>
      <c r="I2140" s="58"/>
      <c r="J2140" s="58"/>
      <c r="K2140" s="58"/>
      <c r="L2140" s="58"/>
      <c r="M2140" s="58"/>
      <c r="N2140" s="58"/>
      <c r="O2140" s="58"/>
      <c r="P2140" s="58"/>
      <c r="Q2140" s="58"/>
      <c r="R2140" s="58"/>
    </row>
    <row r="2141" spans="1:18" x14ac:dyDescent="0.25">
      <c r="A2141" s="58" t="s">
        <v>10</v>
      </c>
      <c r="B2141" s="58">
        <v>184031</v>
      </c>
      <c r="C2141" s="58" t="s">
        <v>2579</v>
      </c>
      <c r="D2141" s="58"/>
      <c r="E2141" s="58" t="s">
        <v>2692</v>
      </c>
      <c r="F2141" s="58"/>
      <c r="G2141" s="58"/>
      <c r="H2141" s="58"/>
      <c r="I2141" s="58"/>
      <c r="J2141" s="58"/>
      <c r="K2141" s="58"/>
      <c r="L2141" s="58"/>
      <c r="M2141" s="58"/>
      <c r="N2141" s="58"/>
      <c r="O2141" s="58"/>
      <c r="P2141" s="58"/>
      <c r="Q2141" s="58"/>
      <c r="R2141" s="58"/>
    </row>
    <row r="2142" spans="1:18" x14ac:dyDescent="0.25">
      <c r="A2142" s="58" t="s">
        <v>10</v>
      </c>
      <c r="B2142" s="58">
        <v>184032</v>
      </c>
      <c r="C2142" s="58" t="s">
        <v>2579</v>
      </c>
      <c r="D2142" s="58"/>
      <c r="E2142" s="58" t="s">
        <v>2692</v>
      </c>
      <c r="F2142" s="58"/>
      <c r="G2142" s="58"/>
      <c r="H2142" s="58"/>
      <c r="I2142" s="58"/>
      <c r="J2142" s="58"/>
      <c r="K2142" s="58"/>
      <c r="L2142" s="58"/>
      <c r="M2142" s="58"/>
      <c r="N2142" s="58"/>
      <c r="O2142" s="58"/>
      <c r="P2142" s="58"/>
      <c r="Q2142" s="58"/>
      <c r="R2142" s="58"/>
    </row>
    <row r="2143" spans="1:18" x14ac:dyDescent="0.25">
      <c r="A2143" s="58" t="s">
        <v>10</v>
      </c>
      <c r="B2143" s="58">
        <v>184033</v>
      </c>
      <c r="C2143" s="58" t="s">
        <v>2579</v>
      </c>
      <c r="D2143" s="58"/>
      <c r="E2143" s="58" t="s">
        <v>2692</v>
      </c>
      <c r="F2143" s="58"/>
      <c r="G2143" s="58"/>
      <c r="H2143" s="58"/>
      <c r="I2143" s="58"/>
      <c r="J2143" s="58"/>
      <c r="K2143" s="58"/>
      <c r="L2143" s="58"/>
      <c r="M2143" s="58"/>
      <c r="N2143" s="58"/>
      <c r="O2143" s="58"/>
      <c r="P2143" s="58"/>
      <c r="Q2143" s="58"/>
      <c r="R2143" s="58"/>
    </row>
    <row r="2144" spans="1:18" x14ac:dyDescent="0.25">
      <c r="A2144" s="58" t="s">
        <v>10</v>
      </c>
      <c r="B2144" s="58">
        <v>184034</v>
      </c>
      <c r="C2144" s="58" t="s">
        <v>2579</v>
      </c>
      <c r="D2144" s="58"/>
      <c r="E2144" s="58" t="s">
        <v>2692</v>
      </c>
      <c r="F2144" s="58"/>
      <c r="G2144" s="58"/>
      <c r="H2144" s="58"/>
      <c r="I2144" s="58"/>
      <c r="J2144" s="58"/>
      <c r="K2144" s="58"/>
      <c r="L2144" s="58"/>
      <c r="M2144" s="58"/>
      <c r="N2144" s="58"/>
      <c r="O2144" s="58"/>
      <c r="P2144" s="58"/>
      <c r="Q2144" s="58"/>
      <c r="R2144" s="58"/>
    </row>
    <row r="2145" spans="1:18" x14ac:dyDescent="0.25">
      <c r="A2145" s="58" t="s">
        <v>10</v>
      </c>
      <c r="B2145" s="58">
        <v>184035</v>
      </c>
      <c r="C2145" s="58" t="s">
        <v>2579</v>
      </c>
      <c r="D2145" s="58"/>
      <c r="E2145" s="58" t="s">
        <v>2692</v>
      </c>
      <c r="F2145" s="58"/>
      <c r="G2145" s="58"/>
      <c r="H2145" s="58"/>
      <c r="I2145" s="58"/>
      <c r="J2145" s="58"/>
      <c r="K2145" s="58"/>
      <c r="L2145" s="58"/>
      <c r="M2145" s="58"/>
      <c r="N2145" s="58"/>
      <c r="O2145" s="58"/>
      <c r="P2145" s="58"/>
      <c r="Q2145" s="58"/>
      <c r="R2145" s="58"/>
    </row>
    <row r="2146" spans="1:18" x14ac:dyDescent="0.25">
      <c r="A2146" s="58" t="s">
        <v>10</v>
      </c>
      <c r="B2146" s="58">
        <v>184036</v>
      </c>
      <c r="C2146" s="58" t="s">
        <v>2579</v>
      </c>
      <c r="D2146" s="58"/>
      <c r="E2146" s="58" t="s">
        <v>2692</v>
      </c>
      <c r="F2146" s="58"/>
      <c r="G2146" s="58"/>
      <c r="H2146" s="58"/>
      <c r="I2146" s="58"/>
      <c r="J2146" s="58"/>
      <c r="K2146" s="58"/>
      <c r="L2146" s="58"/>
      <c r="M2146" s="58"/>
      <c r="N2146" s="58"/>
      <c r="O2146" s="58"/>
      <c r="P2146" s="58"/>
      <c r="Q2146" s="58"/>
      <c r="R2146" s="58"/>
    </row>
    <row r="2147" spans="1:18" x14ac:dyDescent="0.25">
      <c r="A2147" s="58" t="s">
        <v>10</v>
      </c>
      <c r="B2147" s="58">
        <v>184037</v>
      </c>
      <c r="C2147" s="58" t="s">
        <v>2579</v>
      </c>
      <c r="D2147" s="58"/>
      <c r="E2147" s="58" t="s">
        <v>2692</v>
      </c>
      <c r="F2147" s="58"/>
      <c r="G2147" s="58"/>
      <c r="H2147" s="58"/>
      <c r="I2147" s="58"/>
      <c r="J2147" s="58"/>
      <c r="K2147" s="58"/>
      <c r="L2147" s="58"/>
      <c r="M2147" s="58"/>
      <c r="N2147" s="58"/>
      <c r="O2147" s="58"/>
      <c r="P2147" s="58"/>
      <c r="Q2147" s="58"/>
      <c r="R2147" s="58"/>
    </row>
    <row r="2148" spans="1:18" x14ac:dyDescent="0.25">
      <c r="A2148" s="58" t="s">
        <v>10</v>
      </c>
      <c r="B2148" s="58">
        <v>184038</v>
      </c>
      <c r="C2148" s="58" t="s">
        <v>2579</v>
      </c>
      <c r="D2148" s="58"/>
      <c r="E2148" s="58" t="s">
        <v>2692</v>
      </c>
      <c r="F2148" s="58"/>
      <c r="G2148" s="58"/>
      <c r="H2148" s="58"/>
      <c r="I2148" s="58"/>
      <c r="J2148" s="58"/>
      <c r="K2148" s="58"/>
      <c r="L2148" s="58"/>
      <c r="M2148" s="58"/>
      <c r="N2148" s="58"/>
      <c r="O2148" s="58"/>
      <c r="P2148" s="58"/>
      <c r="Q2148" s="58"/>
      <c r="R2148" s="58"/>
    </row>
    <row r="2149" spans="1:18" x14ac:dyDescent="0.25">
      <c r="A2149" s="58" t="s">
        <v>10</v>
      </c>
      <c r="B2149" s="58">
        <v>184039</v>
      </c>
      <c r="C2149" s="58" t="s">
        <v>2579</v>
      </c>
      <c r="D2149" s="58"/>
      <c r="E2149" s="58" t="s">
        <v>2692</v>
      </c>
      <c r="F2149" s="58"/>
      <c r="G2149" s="58"/>
      <c r="H2149" s="58"/>
      <c r="I2149" s="58"/>
      <c r="J2149" s="58"/>
      <c r="K2149" s="58"/>
      <c r="L2149" s="58"/>
      <c r="M2149" s="58"/>
      <c r="N2149" s="58"/>
      <c r="O2149" s="58"/>
      <c r="P2149" s="58"/>
      <c r="Q2149" s="58"/>
      <c r="R2149" s="58"/>
    </row>
    <row r="2150" spans="1:18" x14ac:dyDescent="0.25">
      <c r="A2150" s="58" t="s">
        <v>10</v>
      </c>
      <c r="B2150" s="58">
        <v>184040</v>
      </c>
      <c r="C2150" s="58" t="s">
        <v>2579</v>
      </c>
      <c r="D2150" s="58"/>
      <c r="E2150" s="58" t="s">
        <v>2692</v>
      </c>
      <c r="F2150" s="58"/>
      <c r="G2150" s="58"/>
      <c r="H2150" s="58"/>
      <c r="I2150" s="58"/>
      <c r="J2150" s="58"/>
      <c r="K2150" s="58"/>
      <c r="L2150" s="58"/>
      <c r="M2150" s="58"/>
      <c r="N2150" s="58"/>
      <c r="O2150" s="58"/>
      <c r="P2150" s="58"/>
      <c r="Q2150" s="58"/>
      <c r="R2150" s="58"/>
    </row>
    <row r="2151" spans="1:18" x14ac:dyDescent="0.25">
      <c r="A2151" s="58" t="s">
        <v>10</v>
      </c>
      <c r="B2151" s="58">
        <v>184041</v>
      </c>
      <c r="C2151" s="58" t="s">
        <v>2579</v>
      </c>
      <c r="D2151" s="58"/>
      <c r="E2151" s="58" t="s">
        <v>2692</v>
      </c>
      <c r="F2151" s="58"/>
      <c r="G2151" s="58"/>
      <c r="H2151" s="58"/>
      <c r="I2151" s="58"/>
      <c r="J2151" s="58"/>
      <c r="K2151" s="58"/>
      <c r="L2151" s="58"/>
      <c r="M2151" s="58"/>
      <c r="N2151" s="58"/>
      <c r="O2151" s="58"/>
      <c r="P2151" s="58"/>
      <c r="Q2151" s="58"/>
      <c r="R2151" s="58"/>
    </row>
    <row r="2152" spans="1:18" x14ac:dyDescent="0.25">
      <c r="A2152" s="58" t="s">
        <v>10</v>
      </c>
      <c r="B2152" s="58">
        <v>184042</v>
      </c>
      <c r="C2152" s="58" t="s">
        <v>2579</v>
      </c>
      <c r="D2152" s="58"/>
      <c r="E2152" s="58" t="s">
        <v>2692</v>
      </c>
      <c r="F2152" s="58"/>
      <c r="G2152" s="58"/>
      <c r="H2152" s="58"/>
      <c r="I2152" s="58"/>
      <c r="J2152" s="58"/>
      <c r="K2152" s="58"/>
      <c r="L2152" s="58"/>
      <c r="M2152" s="58"/>
      <c r="N2152" s="58"/>
      <c r="O2152" s="58"/>
      <c r="P2152" s="58"/>
      <c r="Q2152" s="58"/>
      <c r="R2152" s="58"/>
    </row>
    <row r="2153" spans="1:18" x14ac:dyDescent="0.25">
      <c r="A2153" s="58" t="s">
        <v>10</v>
      </c>
      <c r="B2153" s="58">
        <v>184043</v>
      </c>
      <c r="C2153" s="58" t="s">
        <v>2579</v>
      </c>
      <c r="D2153" s="58"/>
      <c r="E2153" s="58" t="s">
        <v>2692</v>
      </c>
      <c r="F2153" s="58"/>
      <c r="G2153" s="58"/>
      <c r="H2153" s="58"/>
      <c r="I2153" s="58"/>
      <c r="J2153" s="58"/>
      <c r="K2153" s="58"/>
      <c r="L2153" s="58"/>
      <c r="M2153" s="58"/>
      <c r="N2153" s="58"/>
      <c r="O2153" s="58"/>
      <c r="P2153" s="58"/>
      <c r="Q2153" s="58"/>
      <c r="R2153" s="58"/>
    </row>
    <row r="2154" spans="1:18" x14ac:dyDescent="0.25">
      <c r="A2154" s="58" t="s">
        <v>10</v>
      </c>
      <c r="B2154" s="58">
        <v>184044</v>
      </c>
      <c r="C2154" s="58" t="s">
        <v>2579</v>
      </c>
      <c r="D2154" s="58"/>
      <c r="E2154" s="58" t="s">
        <v>2692</v>
      </c>
      <c r="F2154" s="58"/>
      <c r="G2154" s="58"/>
      <c r="H2154" s="58"/>
      <c r="I2154" s="58"/>
      <c r="J2154" s="58"/>
      <c r="K2154" s="58"/>
      <c r="L2154" s="58"/>
      <c r="M2154" s="58"/>
      <c r="N2154" s="58"/>
      <c r="O2154" s="58"/>
      <c r="P2154" s="58"/>
      <c r="Q2154" s="58"/>
      <c r="R2154" s="58"/>
    </row>
    <row r="2155" spans="1:18" x14ac:dyDescent="0.25">
      <c r="A2155" s="58" t="s">
        <v>10</v>
      </c>
      <c r="B2155" s="58">
        <v>184045</v>
      </c>
      <c r="C2155" s="58" t="s">
        <v>2579</v>
      </c>
      <c r="D2155" s="58"/>
      <c r="E2155" s="58" t="s">
        <v>2692</v>
      </c>
      <c r="F2155" s="58"/>
      <c r="G2155" s="58"/>
      <c r="H2155" s="58"/>
      <c r="I2155" s="58"/>
      <c r="J2155" s="58"/>
      <c r="K2155" s="58"/>
      <c r="L2155" s="58"/>
      <c r="M2155" s="58"/>
      <c r="N2155" s="58"/>
      <c r="O2155" s="58"/>
      <c r="P2155" s="58"/>
      <c r="Q2155" s="58"/>
      <c r="R2155" s="58"/>
    </row>
    <row r="2156" spans="1:18" x14ac:dyDescent="0.25">
      <c r="A2156" s="58" t="s">
        <v>10</v>
      </c>
      <c r="B2156" s="58">
        <v>184046</v>
      </c>
      <c r="C2156" s="58" t="s">
        <v>2579</v>
      </c>
      <c r="D2156" s="58"/>
      <c r="E2156" s="58" t="s">
        <v>2692</v>
      </c>
      <c r="F2156" s="58"/>
      <c r="G2156" s="58"/>
      <c r="H2156" s="58"/>
      <c r="I2156" s="58"/>
      <c r="J2156" s="58"/>
      <c r="K2156" s="58"/>
      <c r="L2156" s="58"/>
      <c r="M2156" s="58"/>
      <c r="N2156" s="58"/>
      <c r="O2156" s="58"/>
      <c r="P2156" s="58"/>
      <c r="Q2156" s="58"/>
      <c r="R2156" s="58"/>
    </row>
    <row r="2157" spans="1:18" x14ac:dyDescent="0.25">
      <c r="A2157" s="58" t="s">
        <v>10</v>
      </c>
      <c r="B2157" s="58">
        <v>184047</v>
      </c>
      <c r="C2157" s="58" t="s">
        <v>2579</v>
      </c>
      <c r="D2157" s="58"/>
      <c r="E2157" s="58" t="s">
        <v>2692</v>
      </c>
      <c r="F2157" s="58"/>
      <c r="G2157" s="58"/>
      <c r="H2157" s="58"/>
      <c r="I2157" s="58"/>
      <c r="J2157" s="58"/>
      <c r="K2157" s="58"/>
      <c r="L2157" s="58"/>
      <c r="M2157" s="58"/>
      <c r="N2157" s="58"/>
      <c r="O2157" s="58"/>
      <c r="P2157" s="58"/>
      <c r="Q2157" s="58"/>
      <c r="R2157" s="58"/>
    </row>
    <row r="2158" spans="1:18" x14ac:dyDescent="0.25">
      <c r="A2158" s="58" t="s">
        <v>10</v>
      </c>
      <c r="B2158" s="58">
        <v>184048</v>
      </c>
      <c r="C2158" s="58" t="s">
        <v>2579</v>
      </c>
      <c r="D2158" s="58"/>
      <c r="E2158" s="58" t="s">
        <v>2692</v>
      </c>
      <c r="F2158" s="58"/>
      <c r="G2158" s="58"/>
      <c r="H2158" s="58"/>
      <c r="I2158" s="58"/>
      <c r="J2158" s="58"/>
      <c r="K2158" s="58"/>
      <c r="L2158" s="58"/>
      <c r="M2158" s="58"/>
      <c r="N2158" s="58"/>
      <c r="O2158" s="58"/>
      <c r="P2158" s="58"/>
      <c r="Q2158" s="58"/>
      <c r="R2158" s="58"/>
    </row>
    <row r="2159" spans="1:18" x14ac:dyDescent="0.25">
      <c r="A2159" s="58" t="s">
        <v>10</v>
      </c>
      <c r="B2159" s="58">
        <v>184049</v>
      </c>
      <c r="C2159" s="58" t="s">
        <v>2579</v>
      </c>
      <c r="D2159" s="58"/>
      <c r="E2159" s="58" t="s">
        <v>2692</v>
      </c>
      <c r="F2159" s="58"/>
      <c r="G2159" s="58"/>
      <c r="H2159" s="58"/>
      <c r="I2159" s="58"/>
      <c r="J2159" s="58"/>
      <c r="K2159" s="58"/>
      <c r="L2159" s="58"/>
      <c r="M2159" s="58"/>
      <c r="N2159" s="58"/>
      <c r="O2159" s="58"/>
      <c r="P2159" s="58"/>
      <c r="Q2159" s="58"/>
      <c r="R2159" s="58"/>
    </row>
    <row r="2160" spans="1:18" x14ac:dyDescent="0.25">
      <c r="A2160" s="58" t="s">
        <v>10</v>
      </c>
      <c r="B2160" s="58">
        <v>184050</v>
      </c>
      <c r="C2160" s="58" t="s">
        <v>2579</v>
      </c>
      <c r="D2160" s="58"/>
      <c r="E2160" s="58" t="s">
        <v>2692</v>
      </c>
      <c r="F2160" s="58"/>
      <c r="G2160" s="58"/>
      <c r="H2160" s="58"/>
      <c r="I2160" s="58"/>
      <c r="J2160" s="58"/>
      <c r="K2160" s="58"/>
      <c r="L2160" s="58"/>
      <c r="M2160" s="58"/>
      <c r="N2160" s="58"/>
      <c r="O2160" s="58"/>
      <c r="P2160" s="58"/>
      <c r="Q2160" s="58"/>
      <c r="R2160" s="58"/>
    </row>
    <row r="2161" spans="1:18" x14ac:dyDescent="0.25">
      <c r="A2161" s="58" t="s">
        <v>10</v>
      </c>
      <c r="B2161" s="58">
        <v>184051</v>
      </c>
      <c r="C2161" s="58" t="s">
        <v>2579</v>
      </c>
      <c r="D2161" s="58"/>
      <c r="E2161" s="58" t="s">
        <v>2692</v>
      </c>
      <c r="F2161" s="58"/>
      <c r="G2161" s="58"/>
      <c r="H2161" s="58"/>
      <c r="I2161" s="58"/>
      <c r="J2161" s="58"/>
      <c r="K2161" s="58"/>
      <c r="L2161" s="58"/>
      <c r="M2161" s="58"/>
      <c r="N2161" s="58"/>
      <c r="O2161" s="58"/>
      <c r="P2161" s="58"/>
      <c r="Q2161" s="58"/>
      <c r="R2161" s="58"/>
    </row>
    <row r="2162" spans="1:18" x14ac:dyDescent="0.25">
      <c r="A2162" s="58" t="s">
        <v>10</v>
      </c>
      <c r="B2162" s="58">
        <v>184052</v>
      </c>
      <c r="C2162" s="58" t="s">
        <v>2579</v>
      </c>
      <c r="D2162" s="58"/>
      <c r="E2162" s="58" t="s">
        <v>2692</v>
      </c>
      <c r="F2162" s="58"/>
      <c r="G2162" s="58"/>
      <c r="H2162" s="58"/>
      <c r="I2162" s="58"/>
      <c r="J2162" s="58"/>
      <c r="K2162" s="58"/>
      <c r="L2162" s="58"/>
      <c r="M2162" s="58"/>
      <c r="N2162" s="58"/>
      <c r="O2162" s="58"/>
      <c r="P2162" s="58"/>
      <c r="Q2162" s="58"/>
      <c r="R2162" s="58"/>
    </row>
    <row r="2163" spans="1:18" x14ac:dyDescent="0.25">
      <c r="A2163" s="58" t="s">
        <v>10</v>
      </c>
      <c r="B2163" s="58">
        <v>184053</v>
      </c>
      <c r="C2163" s="58" t="s">
        <v>2579</v>
      </c>
      <c r="D2163" s="58"/>
      <c r="E2163" s="58" t="s">
        <v>2692</v>
      </c>
      <c r="F2163" s="58"/>
      <c r="G2163" s="58"/>
      <c r="H2163" s="58"/>
      <c r="I2163" s="58"/>
      <c r="J2163" s="58"/>
      <c r="K2163" s="58"/>
      <c r="L2163" s="58"/>
      <c r="M2163" s="58"/>
      <c r="N2163" s="58"/>
      <c r="O2163" s="58"/>
      <c r="P2163" s="58"/>
      <c r="Q2163" s="58"/>
      <c r="R2163" s="58"/>
    </row>
    <row r="2164" spans="1:18" x14ac:dyDescent="0.25">
      <c r="A2164" s="58" t="s">
        <v>10</v>
      </c>
      <c r="B2164" s="58">
        <v>184054</v>
      </c>
      <c r="C2164" s="58" t="s">
        <v>2579</v>
      </c>
      <c r="D2164" s="58"/>
      <c r="E2164" s="58" t="s">
        <v>2692</v>
      </c>
      <c r="F2164" s="58"/>
      <c r="G2164" s="58"/>
      <c r="H2164" s="58"/>
      <c r="I2164" s="58"/>
      <c r="J2164" s="58"/>
      <c r="K2164" s="58"/>
      <c r="L2164" s="58"/>
      <c r="M2164" s="58"/>
      <c r="N2164" s="58"/>
      <c r="O2164" s="58"/>
      <c r="P2164" s="58"/>
      <c r="Q2164" s="58"/>
      <c r="R2164" s="58"/>
    </row>
    <row r="2165" spans="1:18" x14ac:dyDescent="0.25">
      <c r="A2165" s="58" t="s">
        <v>10</v>
      </c>
      <c r="B2165" s="58">
        <v>184055</v>
      </c>
      <c r="C2165" s="58" t="s">
        <v>2579</v>
      </c>
      <c r="D2165" s="58"/>
      <c r="E2165" s="58" t="s">
        <v>2692</v>
      </c>
      <c r="F2165" s="58"/>
      <c r="G2165" s="58"/>
      <c r="H2165" s="58"/>
      <c r="I2165" s="58"/>
      <c r="J2165" s="58"/>
      <c r="K2165" s="58"/>
      <c r="L2165" s="58"/>
      <c r="M2165" s="58"/>
      <c r="N2165" s="58"/>
      <c r="O2165" s="58"/>
      <c r="P2165" s="58"/>
      <c r="Q2165" s="58"/>
      <c r="R2165" s="58"/>
    </row>
    <row r="2166" spans="1:18" x14ac:dyDescent="0.25">
      <c r="A2166" s="58" t="s">
        <v>10</v>
      </c>
      <c r="B2166" s="58">
        <v>184056</v>
      </c>
      <c r="C2166" s="58" t="s">
        <v>2579</v>
      </c>
      <c r="D2166" s="58"/>
      <c r="E2166" s="58" t="s">
        <v>2692</v>
      </c>
      <c r="F2166" s="58"/>
      <c r="G2166" s="58"/>
      <c r="H2166" s="58"/>
      <c r="I2166" s="58"/>
      <c r="J2166" s="58"/>
      <c r="K2166" s="58"/>
      <c r="L2166" s="58"/>
      <c r="M2166" s="58"/>
      <c r="N2166" s="58"/>
      <c r="O2166" s="58"/>
      <c r="P2166" s="58"/>
      <c r="Q2166" s="58"/>
      <c r="R2166" s="58"/>
    </row>
    <row r="2167" spans="1:18" x14ac:dyDescent="0.25">
      <c r="A2167" s="58" t="s">
        <v>10</v>
      </c>
      <c r="B2167" s="58">
        <v>184057</v>
      </c>
      <c r="C2167" s="58" t="s">
        <v>2579</v>
      </c>
      <c r="D2167" s="58"/>
      <c r="E2167" s="58" t="s">
        <v>2692</v>
      </c>
      <c r="F2167" s="58"/>
      <c r="G2167" s="58"/>
      <c r="H2167" s="58"/>
      <c r="I2167" s="58"/>
      <c r="J2167" s="58"/>
      <c r="K2167" s="58"/>
      <c r="L2167" s="58"/>
      <c r="M2167" s="58"/>
      <c r="N2167" s="58"/>
      <c r="O2167" s="58"/>
      <c r="P2167" s="58"/>
      <c r="Q2167" s="58"/>
      <c r="R2167" s="58"/>
    </row>
    <row r="2168" spans="1:18" x14ac:dyDescent="0.25">
      <c r="A2168" s="58" t="s">
        <v>10</v>
      </c>
      <c r="B2168" s="58">
        <v>184058</v>
      </c>
      <c r="C2168" s="58" t="s">
        <v>2579</v>
      </c>
      <c r="D2168" s="58"/>
      <c r="E2168" s="58" t="s">
        <v>2692</v>
      </c>
      <c r="F2168" s="58"/>
      <c r="G2168" s="58"/>
      <c r="H2168" s="58"/>
      <c r="I2168" s="58"/>
      <c r="J2168" s="58"/>
      <c r="K2168" s="58"/>
      <c r="L2168" s="58"/>
      <c r="M2168" s="58"/>
      <c r="N2168" s="58"/>
      <c r="O2168" s="58"/>
      <c r="P2168" s="58"/>
      <c r="Q2168" s="58"/>
      <c r="R2168" s="58"/>
    </row>
    <row r="2169" spans="1:18" x14ac:dyDescent="0.25">
      <c r="A2169" s="58" t="s">
        <v>10</v>
      </c>
      <c r="B2169" s="58">
        <v>184059</v>
      </c>
      <c r="C2169" s="58" t="s">
        <v>2579</v>
      </c>
      <c r="D2169" s="58"/>
      <c r="E2169" s="58" t="s">
        <v>2692</v>
      </c>
      <c r="F2169" s="58"/>
      <c r="G2169" s="58"/>
      <c r="H2169" s="58"/>
      <c r="I2169" s="58"/>
      <c r="J2169" s="58"/>
      <c r="K2169" s="58"/>
      <c r="L2169" s="58"/>
      <c r="M2169" s="58"/>
      <c r="N2169" s="58"/>
      <c r="O2169" s="58"/>
      <c r="P2169" s="58"/>
      <c r="Q2169" s="58"/>
      <c r="R2169" s="58"/>
    </row>
    <row r="2170" spans="1:18" x14ac:dyDescent="0.25">
      <c r="A2170" s="58" t="s">
        <v>10</v>
      </c>
      <c r="B2170" s="58">
        <v>184060</v>
      </c>
      <c r="C2170" s="58" t="s">
        <v>2579</v>
      </c>
      <c r="D2170" s="58"/>
      <c r="E2170" s="58" t="s">
        <v>2692</v>
      </c>
      <c r="F2170" s="58"/>
      <c r="G2170" s="58"/>
      <c r="H2170" s="58"/>
      <c r="I2170" s="58"/>
      <c r="J2170" s="58"/>
      <c r="K2170" s="58"/>
      <c r="L2170" s="58"/>
      <c r="M2170" s="58"/>
      <c r="N2170" s="58"/>
      <c r="O2170" s="58"/>
      <c r="P2170" s="58"/>
      <c r="Q2170" s="58"/>
      <c r="R2170" s="58"/>
    </row>
    <row r="2171" spans="1:18" x14ac:dyDescent="0.25">
      <c r="A2171" s="58" t="s">
        <v>10</v>
      </c>
      <c r="B2171" s="58">
        <v>184061</v>
      </c>
      <c r="C2171" s="58" t="s">
        <v>2579</v>
      </c>
      <c r="D2171" s="58"/>
      <c r="E2171" s="58" t="s">
        <v>2692</v>
      </c>
      <c r="F2171" s="58"/>
      <c r="G2171" s="58"/>
      <c r="H2171" s="58"/>
      <c r="I2171" s="58"/>
      <c r="J2171" s="58"/>
      <c r="K2171" s="58"/>
      <c r="L2171" s="58"/>
      <c r="M2171" s="58"/>
      <c r="N2171" s="58"/>
      <c r="O2171" s="58"/>
      <c r="P2171" s="58"/>
      <c r="Q2171" s="58"/>
      <c r="R2171" s="58"/>
    </row>
    <row r="2172" spans="1:18" x14ac:dyDescent="0.25">
      <c r="A2172" s="58" t="s">
        <v>10</v>
      </c>
      <c r="B2172" s="58">
        <v>184062</v>
      </c>
      <c r="C2172" s="58" t="s">
        <v>2579</v>
      </c>
      <c r="D2172" s="58"/>
      <c r="E2172" s="58" t="s">
        <v>2692</v>
      </c>
      <c r="F2172" s="58"/>
      <c r="G2172" s="58"/>
      <c r="H2172" s="58"/>
      <c r="I2172" s="58"/>
      <c r="J2172" s="58"/>
      <c r="K2172" s="58"/>
      <c r="L2172" s="58"/>
      <c r="M2172" s="58"/>
      <c r="N2172" s="58"/>
      <c r="O2172" s="58"/>
      <c r="P2172" s="58"/>
      <c r="Q2172" s="58"/>
      <c r="R2172" s="58"/>
    </row>
    <row r="2173" spans="1:18" x14ac:dyDescent="0.25">
      <c r="A2173" s="58" t="s">
        <v>10</v>
      </c>
      <c r="B2173" s="58">
        <v>184063</v>
      </c>
      <c r="C2173" s="58" t="s">
        <v>2579</v>
      </c>
      <c r="D2173" s="58"/>
      <c r="E2173" s="58" t="s">
        <v>2692</v>
      </c>
      <c r="F2173" s="58"/>
      <c r="G2173" s="58"/>
      <c r="H2173" s="58"/>
      <c r="I2173" s="58"/>
      <c r="J2173" s="58"/>
      <c r="K2173" s="58"/>
      <c r="L2173" s="58"/>
      <c r="M2173" s="58"/>
      <c r="N2173" s="58"/>
      <c r="O2173" s="58"/>
      <c r="P2173" s="58"/>
      <c r="Q2173" s="58"/>
      <c r="R2173" s="58"/>
    </row>
    <row r="2174" spans="1:18" x14ac:dyDescent="0.25">
      <c r="A2174" s="58" t="s">
        <v>10</v>
      </c>
      <c r="B2174" s="58">
        <v>184064</v>
      </c>
      <c r="C2174" s="58" t="s">
        <v>2579</v>
      </c>
      <c r="D2174" s="58"/>
      <c r="E2174" s="58" t="s">
        <v>2692</v>
      </c>
      <c r="F2174" s="58"/>
      <c r="G2174" s="58"/>
      <c r="H2174" s="58"/>
      <c r="I2174" s="58"/>
      <c r="J2174" s="58"/>
      <c r="K2174" s="58"/>
      <c r="L2174" s="58"/>
      <c r="M2174" s="58"/>
      <c r="N2174" s="58"/>
      <c r="O2174" s="58"/>
      <c r="P2174" s="58"/>
      <c r="Q2174" s="58"/>
      <c r="R2174" s="58"/>
    </row>
    <row r="2175" spans="1:18" x14ac:dyDescent="0.25">
      <c r="A2175" s="58" t="s">
        <v>10</v>
      </c>
      <c r="B2175" s="58">
        <v>184065</v>
      </c>
      <c r="C2175" s="58" t="s">
        <v>2579</v>
      </c>
      <c r="D2175" s="58"/>
      <c r="E2175" s="58" t="s">
        <v>2692</v>
      </c>
      <c r="F2175" s="58"/>
      <c r="G2175" s="58"/>
      <c r="H2175" s="58"/>
      <c r="I2175" s="58"/>
      <c r="J2175" s="58"/>
      <c r="K2175" s="58"/>
      <c r="L2175" s="58"/>
      <c r="M2175" s="58"/>
      <c r="N2175" s="58"/>
      <c r="O2175" s="58"/>
      <c r="P2175" s="58"/>
      <c r="Q2175" s="58"/>
      <c r="R2175" s="58"/>
    </row>
    <row r="2176" spans="1:18" x14ac:dyDescent="0.25">
      <c r="A2176" s="58" t="s">
        <v>10</v>
      </c>
      <c r="B2176" s="58">
        <v>184066</v>
      </c>
      <c r="C2176" s="58" t="s">
        <v>2579</v>
      </c>
      <c r="D2176" s="58"/>
      <c r="E2176" s="58" t="s">
        <v>2692</v>
      </c>
      <c r="F2176" s="58"/>
      <c r="G2176" s="58"/>
      <c r="H2176" s="58"/>
      <c r="I2176" s="58"/>
      <c r="J2176" s="58"/>
      <c r="K2176" s="58"/>
      <c r="L2176" s="58"/>
      <c r="M2176" s="58"/>
      <c r="N2176" s="58"/>
      <c r="O2176" s="58"/>
      <c r="P2176" s="58"/>
      <c r="Q2176" s="58"/>
      <c r="R2176" s="58"/>
    </row>
    <row r="2177" spans="1:18" x14ac:dyDescent="0.25">
      <c r="A2177" s="58" t="s">
        <v>10</v>
      </c>
      <c r="B2177" s="58">
        <v>184067</v>
      </c>
      <c r="C2177" s="58" t="s">
        <v>2579</v>
      </c>
      <c r="D2177" s="58"/>
      <c r="E2177" s="58" t="s">
        <v>2692</v>
      </c>
      <c r="F2177" s="58"/>
      <c r="G2177" s="58"/>
      <c r="H2177" s="58"/>
      <c r="I2177" s="58"/>
      <c r="J2177" s="58"/>
      <c r="K2177" s="58"/>
      <c r="L2177" s="58"/>
      <c r="M2177" s="58"/>
      <c r="N2177" s="58"/>
      <c r="O2177" s="58"/>
      <c r="P2177" s="58"/>
      <c r="Q2177" s="58"/>
      <c r="R2177" s="58"/>
    </row>
    <row r="2178" spans="1:18" x14ac:dyDescent="0.25">
      <c r="A2178" s="58" t="s">
        <v>10</v>
      </c>
      <c r="B2178" s="58">
        <v>184068</v>
      </c>
      <c r="C2178" s="58" t="s">
        <v>2579</v>
      </c>
      <c r="D2178" s="58"/>
      <c r="E2178" s="58" t="s">
        <v>2692</v>
      </c>
      <c r="F2178" s="58"/>
      <c r="G2178" s="58"/>
      <c r="H2178" s="58"/>
      <c r="I2178" s="58"/>
      <c r="J2178" s="58"/>
      <c r="K2178" s="58"/>
      <c r="L2178" s="58"/>
      <c r="M2178" s="58"/>
      <c r="N2178" s="58"/>
      <c r="O2178" s="58"/>
      <c r="P2178" s="58"/>
      <c r="Q2178" s="58"/>
      <c r="R2178" s="58"/>
    </row>
    <row r="2179" spans="1:18" x14ac:dyDescent="0.25">
      <c r="A2179" s="58" t="s">
        <v>10</v>
      </c>
      <c r="B2179" s="58">
        <v>184069</v>
      </c>
      <c r="C2179" s="58" t="s">
        <v>2579</v>
      </c>
      <c r="D2179" s="58"/>
      <c r="E2179" s="58" t="s">
        <v>2692</v>
      </c>
      <c r="F2179" s="58"/>
      <c r="G2179" s="58"/>
      <c r="H2179" s="58"/>
      <c r="I2179" s="58"/>
      <c r="J2179" s="58"/>
      <c r="K2179" s="58"/>
      <c r="L2179" s="58"/>
      <c r="M2179" s="58"/>
      <c r="N2179" s="58"/>
      <c r="O2179" s="58"/>
      <c r="P2179" s="58"/>
      <c r="Q2179" s="58"/>
      <c r="R2179" s="58"/>
    </row>
    <row r="2180" spans="1:18" x14ac:dyDescent="0.25">
      <c r="A2180" s="58" t="s">
        <v>10</v>
      </c>
      <c r="B2180" s="58">
        <v>259260</v>
      </c>
      <c r="C2180" s="58" t="s">
        <v>2579</v>
      </c>
      <c r="D2180" s="58"/>
      <c r="E2180" s="58" t="s">
        <v>2692</v>
      </c>
      <c r="F2180" s="58"/>
      <c r="G2180" s="58"/>
      <c r="H2180" s="58"/>
      <c r="I2180" s="58"/>
      <c r="J2180" s="58"/>
      <c r="K2180" s="58"/>
      <c r="L2180" s="58"/>
      <c r="M2180" s="58"/>
      <c r="N2180" s="58"/>
      <c r="O2180" s="58"/>
      <c r="P2180" s="58"/>
      <c r="Q2180" s="58"/>
      <c r="R2180" s="58"/>
    </row>
    <row r="2181" spans="1:18" x14ac:dyDescent="0.25">
      <c r="A2181" s="58" t="s">
        <v>10</v>
      </c>
      <c r="B2181" s="58">
        <v>184070</v>
      </c>
      <c r="C2181" s="58" t="s">
        <v>2579</v>
      </c>
      <c r="D2181" s="58"/>
      <c r="E2181" s="58" t="s">
        <v>2692</v>
      </c>
      <c r="F2181" s="58"/>
      <c r="G2181" s="58"/>
      <c r="H2181" s="58"/>
      <c r="I2181" s="58"/>
      <c r="J2181" s="58"/>
      <c r="K2181" s="58"/>
      <c r="L2181" s="58"/>
      <c r="M2181" s="58"/>
      <c r="N2181" s="58"/>
      <c r="O2181" s="58"/>
      <c r="P2181" s="58"/>
      <c r="Q2181" s="58"/>
      <c r="R2181" s="58"/>
    </row>
    <row r="2182" spans="1:18" x14ac:dyDescent="0.25">
      <c r="A2182" s="58" t="s">
        <v>10</v>
      </c>
      <c r="B2182" s="58">
        <v>184071</v>
      </c>
      <c r="C2182" s="58" t="s">
        <v>2579</v>
      </c>
      <c r="D2182" s="58"/>
      <c r="E2182" s="58" t="s">
        <v>2692</v>
      </c>
      <c r="F2182" s="58"/>
      <c r="G2182" s="58"/>
      <c r="H2182" s="58"/>
      <c r="I2182" s="58"/>
      <c r="J2182" s="58"/>
      <c r="K2182" s="58"/>
      <c r="L2182" s="58"/>
      <c r="M2182" s="58"/>
      <c r="N2182" s="58"/>
      <c r="O2182" s="58"/>
      <c r="P2182" s="58"/>
      <c r="Q2182" s="58"/>
      <c r="R2182" s="58"/>
    </row>
    <row r="2183" spans="1:18" x14ac:dyDescent="0.25">
      <c r="A2183" s="58" t="s">
        <v>10</v>
      </c>
      <c r="B2183" s="58">
        <v>184072</v>
      </c>
      <c r="C2183" s="58" t="s">
        <v>2579</v>
      </c>
      <c r="D2183" s="58"/>
      <c r="E2183" s="58" t="s">
        <v>2692</v>
      </c>
      <c r="F2183" s="58"/>
      <c r="G2183" s="58"/>
      <c r="H2183" s="58"/>
      <c r="I2183" s="58"/>
      <c r="J2183" s="58"/>
      <c r="K2183" s="58"/>
      <c r="L2183" s="58"/>
      <c r="M2183" s="58"/>
      <c r="N2183" s="58"/>
      <c r="O2183" s="58"/>
      <c r="P2183" s="58"/>
      <c r="Q2183" s="58"/>
      <c r="R2183" s="58"/>
    </row>
    <row r="2184" spans="1:18" x14ac:dyDescent="0.25">
      <c r="A2184" s="58" t="s">
        <v>10</v>
      </c>
      <c r="B2184" s="58">
        <v>184073</v>
      </c>
      <c r="C2184" s="58" t="s">
        <v>2579</v>
      </c>
      <c r="D2184" s="58"/>
      <c r="E2184" s="58" t="s">
        <v>2692</v>
      </c>
      <c r="F2184" s="58"/>
      <c r="G2184" s="58"/>
      <c r="H2184" s="58"/>
      <c r="I2184" s="58"/>
      <c r="J2184" s="58"/>
      <c r="K2184" s="58"/>
      <c r="L2184" s="58"/>
      <c r="M2184" s="58"/>
      <c r="N2184" s="58"/>
      <c r="O2184" s="58"/>
      <c r="P2184" s="58"/>
      <c r="Q2184" s="58"/>
      <c r="R2184" s="58"/>
    </row>
    <row r="2185" spans="1:18" x14ac:dyDescent="0.25">
      <c r="A2185" s="58" t="s">
        <v>10</v>
      </c>
      <c r="B2185" s="58">
        <v>184074</v>
      </c>
      <c r="C2185" s="58" t="s">
        <v>2579</v>
      </c>
      <c r="D2185" s="58"/>
      <c r="E2185" s="58" t="s">
        <v>2692</v>
      </c>
      <c r="F2185" s="58"/>
      <c r="G2185" s="58"/>
      <c r="H2185" s="58"/>
      <c r="I2185" s="58"/>
      <c r="J2185" s="58"/>
      <c r="K2185" s="58"/>
      <c r="L2185" s="58"/>
      <c r="M2185" s="58"/>
      <c r="N2185" s="58"/>
      <c r="O2185" s="58"/>
      <c r="P2185" s="58"/>
      <c r="Q2185" s="58"/>
      <c r="R2185" s="58"/>
    </row>
    <row r="2186" spans="1:18" x14ac:dyDescent="0.25">
      <c r="A2186" s="58" t="s">
        <v>10</v>
      </c>
      <c r="B2186" s="58">
        <v>184075</v>
      </c>
      <c r="C2186" s="58" t="s">
        <v>2579</v>
      </c>
      <c r="D2186" s="58"/>
      <c r="E2186" s="58" t="s">
        <v>2692</v>
      </c>
      <c r="F2186" s="58"/>
      <c r="G2186" s="58"/>
      <c r="H2186" s="58"/>
      <c r="I2186" s="58"/>
      <c r="J2186" s="58"/>
      <c r="K2186" s="58"/>
      <c r="L2186" s="58"/>
      <c r="M2186" s="58"/>
      <c r="N2186" s="58"/>
      <c r="O2186" s="58"/>
      <c r="P2186" s="58"/>
      <c r="Q2186" s="58"/>
      <c r="R2186" s="58"/>
    </row>
    <row r="2187" spans="1:18" x14ac:dyDescent="0.25">
      <c r="A2187" s="58" t="s">
        <v>10</v>
      </c>
      <c r="B2187" s="58">
        <v>184076</v>
      </c>
      <c r="C2187" s="58" t="s">
        <v>2579</v>
      </c>
      <c r="D2187" s="58"/>
      <c r="E2187" s="58" t="s">
        <v>2692</v>
      </c>
      <c r="F2187" s="58"/>
      <c r="G2187" s="58"/>
      <c r="H2187" s="58"/>
      <c r="I2187" s="58"/>
      <c r="J2187" s="58"/>
      <c r="K2187" s="58"/>
      <c r="L2187" s="58"/>
      <c r="M2187" s="58"/>
      <c r="N2187" s="58"/>
      <c r="O2187" s="58"/>
      <c r="P2187" s="58"/>
      <c r="Q2187" s="58"/>
      <c r="R2187" s="58"/>
    </row>
    <row r="2188" spans="1:18" x14ac:dyDescent="0.25">
      <c r="A2188" s="58" t="s">
        <v>10</v>
      </c>
      <c r="B2188" s="58">
        <v>184077</v>
      </c>
      <c r="C2188" s="58" t="s">
        <v>2579</v>
      </c>
      <c r="D2188" s="58"/>
      <c r="E2188" s="58" t="s">
        <v>2692</v>
      </c>
      <c r="F2188" s="58"/>
      <c r="G2188" s="58"/>
      <c r="H2188" s="58"/>
      <c r="I2188" s="58"/>
      <c r="J2188" s="58"/>
      <c r="K2188" s="58"/>
      <c r="L2188" s="58"/>
      <c r="M2188" s="58"/>
      <c r="N2188" s="58"/>
      <c r="O2188" s="58"/>
      <c r="P2188" s="58"/>
      <c r="Q2188" s="58"/>
      <c r="R2188" s="58"/>
    </row>
    <row r="2189" spans="1:18" x14ac:dyDescent="0.25">
      <c r="A2189" s="58" t="s">
        <v>10</v>
      </c>
      <c r="B2189" s="58">
        <v>184078</v>
      </c>
      <c r="C2189" s="58" t="s">
        <v>2579</v>
      </c>
      <c r="D2189" s="58"/>
      <c r="E2189" s="58" t="s">
        <v>2692</v>
      </c>
      <c r="F2189" s="58"/>
      <c r="G2189" s="58"/>
      <c r="H2189" s="58"/>
      <c r="I2189" s="58"/>
      <c r="J2189" s="58"/>
      <c r="K2189" s="58"/>
      <c r="L2189" s="58"/>
      <c r="M2189" s="58"/>
      <c r="N2189" s="58"/>
      <c r="O2189" s="58"/>
      <c r="P2189" s="58"/>
      <c r="Q2189" s="58"/>
      <c r="R2189" s="58"/>
    </row>
    <row r="2190" spans="1:18" x14ac:dyDescent="0.25">
      <c r="A2190" s="58" t="s">
        <v>10</v>
      </c>
      <c r="B2190" s="58">
        <v>184079</v>
      </c>
      <c r="C2190" s="58" t="s">
        <v>2579</v>
      </c>
      <c r="D2190" s="58"/>
      <c r="E2190" s="58" t="s">
        <v>2692</v>
      </c>
      <c r="F2190" s="58"/>
      <c r="G2190" s="58"/>
      <c r="H2190" s="58"/>
      <c r="I2190" s="58"/>
      <c r="J2190" s="58"/>
      <c r="K2190" s="58"/>
      <c r="L2190" s="58"/>
      <c r="M2190" s="58"/>
      <c r="N2190" s="58"/>
      <c r="O2190" s="58"/>
      <c r="P2190" s="58"/>
      <c r="Q2190" s="58"/>
      <c r="R2190" s="58"/>
    </row>
    <row r="2191" spans="1:18" x14ac:dyDescent="0.25">
      <c r="A2191" s="58" t="s">
        <v>10</v>
      </c>
      <c r="B2191" s="58">
        <v>184080</v>
      </c>
      <c r="C2191" s="58" t="s">
        <v>2579</v>
      </c>
      <c r="D2191" s="58"/>
      <c r="E2191" s="58" t="s">
        <v>2692</v>
      </c>
      <c r="F2191" s="58"/>
      <c r="G2191" s="58"/>
      <c r="H2191" s="58"/>
      <c r="I2191" s="58"/>
      <c r="J2191" s="58"/>
      <c r="K2191" s="58"/>
      <c r="L2191" s="58"/>
      <c r="M2191" s="58"/>
      <c r="N2191" s="58"/>
      <c r="O2191" s="58"/>
      <c r="P2191" s="58"/>
      <c r="Q2191" s="58"/>
      <c r="R2191" s="58"/>
    </row>
    <row r="2192" spans="1:18" x14ac:dyDescent="0.25">
      <c r="A2192" s="58" t="s">
        <v>10</v>
      </c>
      <c r="B2192" s="58">
        <v>184081</v>
      </c>
      <c r="C2192" s="58" t="s">
        <v>2579</v>
      </c>
      <c r="D2192" s="58"/>
      <c r="E2192" s="58" t="s">
        <v>2692</v>
      </c>
      <c r="F2192" s="58"/>
      <c r="G2192" s="58"/>
      <c r="H2192" s="58"/>
      <c r="I2192" s="58"/>
      <c r="J2192" s="58"/>
      <c r="K2192" s="58"/>
      <c r="L2192" s="58"/>
      <c r="M2192" s="58"/>
      <c r="N2192" s="58"/>
      <c r="O2192" s="58"/>
      <c r="P2192" s="58"/>
      <c r="Q2192" s="58"/>
      <c r="R2192" s="58"/>
    </row>
    <row r="2193" spans="1:18" x14ac:dyDescent="0.25">
      <c r="A2193" s="58" t="s">
        <v>10</v>
      </c>
      <c r="B2193" s="58">
        <v>184082</v>
      </c>
      <c r="C2193" s="58" t="s">
        <v>2579</v>
      </c>
      <c r="D2193" s="58"/>
      <c r="E2193" s="58" t="s">
        <v>2692</v>
      </c>
      <c r="F2193" s="58"/>
      <c r="G2193" s="58"/>
      <c r="H2193" s="58"/>
      <c r="I2193" s="58"/>
      <c r="J2193" s="58"/>
      <c r="K2193" s="58"/>
      <c r="L2193" s="58"/>
      <c r="M2193" s="58"/>
      <c r="N2193" s="58"/>
      <c r="O2193" s="58"/>
      <c r="P2193" s="58"/>
      <c r="Q2193" s="58"/>
      <c r="R2193" s="58"/>
    </row>
    <row r="2194" spans="1:18" x14ac:dyDescent="0.25">
      <c r="A2194" s="58" t="s">
        <v>10</v>
      </c>
      <c r="B2194" s="58">
        <v>184083</v>
      </c>
      <c r="C2194" s="58" t="s">
        <v>2579</v>
      </c>
      <c r="D2194" s="58"/>
      <c r="E2194" s="58" t="s">
        <v>2692</v>
      </c>
      <c r="F2194" s="58"/>
      <c r="G2194" s="58"/>
      <c r="H2194" s="58"/>
      <c r="I2194" s="58"/>
      <c r="J2194" s="58"/>
      <c r="K2194" s="58"/>
      <c r="L2194" s="58"/>
      <c r="M2194" s="58"/>
      <c r="N2194" s="58"/>
      <c r="O2194" s="58"/>
      <c r="P2194" s="58"/>
      <c r="Q2194" s="58"/>
      <c r="R2194" s="58"/>
    </row>
    <row r="2195" spans="1:18" x14ac:dyDescent="0.25">
      <c r="A2195" s="58" t="s">
        <v>10</v>
      </c>
      <c r="B2195" s="58">
        <v>184084</v>
      </c>
      <c r="C2195" s="58" t="s">
        <v>2579</v>
      </c>
      <c r="D2195" s="58"/>
      <c r="E2195" s="58" t="s">
        <v>2692</v>
      </c>
      <c r="F2195" s="58"/>
      <c r="G2195" s="58"/>
      <c r="H2195" s="58"/>
      <c r="I2195" s="58"/>
      <c r="J2195" s="58"/>
      <c r="K2195" s="58"/>
      <c r="L2195" s="58"/>
      <c r="M2195" s="58"/>
      <c r="N2195" s="58"/>
      <c r="O2195" s="58"/>
      <c r="P2195" s="58"/>
      <c r="Q2195" s="58"/>
      <c r="R2195" s="58"/>
    </row>
    <row r="2196" spans="1:18" x14ac:dyDescent="0.25">
      <c r="A2196" s="58" t="s">
        <v>10</v>
      </c>
      <c r="B2196" s="58">
        <v>184085</v>
      </c>
      <c r="C2196" s="58" t="s">
        <v>2579</v>
      </c>
      <c r="D2196" s="58"/>
      <c r="E2196" s="58" t="s">
        <v>2692</v>
      </c>
      <c r="F2196" s="58"/>
      <c r="G2196" s="58"/>
      <c r="H2196" s="58"/>
      <c r="I2196" s="58"/>
      <c r="J2196" s="58"/>
      <c r="K2196" s="58"/>
      <c r="L2196" s="58"/>
      <c r="M2196" s="58"/>
      <c r="N2196" s="58"/>
      <c r="O2196" s="58"/>
      <c r="P2196" s="58"/>
      <c r="Q2196" s="58"/>
      <c r="R2196" s="58"/>
    </row>
    <row r="2197" spans="1:18" x14ac:dyDescent="0.25">
      <c r="A2197" s="58" t="s">
        <v>10</v>
      </c>
      <c r="B2197" s="58">
        <v>184252</v>
      </c>
      <c r="C2197" s="58" t="s">
        <v>2579</v>
      </c>
      <c r="D2197" s="58"/>
      <c r="E2197" s="58" t="s">
        <v>2692</v>
      </c>
      <c r="F2197" s="58"/>
      <c r="G2197" s="58"/>
      <c r="H2197" s="58"/>
      <c r="I2197" s="58"/>
      <c r="J2197" s="58"/>
      <c r="K2197" s="58"/>
      <c r="L2197" s="58"/>
      <c r="M2197" s="58"/>
      <c r="N2197" s="58"/>
      <c r="O2197" s="58"/>
      <c r="P2197" s="58"/>
      <c r="Q2197" s="58"/>
      <c r="R2197" s="58"/>
    </row>
    <row r="2198" spans="1:18" x14ac:dyDescent="0.25">
      <c r="A2198" s="58" t="s">
        <v>10</v>
      </c>
      <c r="B2198" s="58">
        <v>324660</v>
      </c>
      <c r="C2198" s="58" t="s">
        <v>2579</v>
      </c>
      <c r="D2198" s="58"/>
      <c r="E2198" s="58" t="s">
        <v>2692</v>
      </c>
      <c r="F2198" s="58"/>
      <c r="G2198" s="58"/>
      <c r="H2198" s="58"/>
      <c r="I2198" s="58"/>
      <c r="J2198" s="58"/>
      <c r="K2198" s="58"/>
      <c r="L2198" s="58"/>
      <c r="M2198" s="58"/>
      <c r="N2198" s="58"/>
      <c r="O2198" s="58"/>
      <c r="P2198" s="58"/>
      <c r="Q2198" s="58"/>
      <c r="R2198" s="58"/>
    </row>
    <row r="2199" spans="1:18" x14ac:dyDescent="0.25">
      <c r="A2199" s="58" t="s">
        <v>10</v>
      </c>
      <c r="B2199" s="58">
        <v>324650</v>
      </c>
      <c r="C2199" s="58" t="s">
        <v>2579</v>
      </c>
      <c r="D2199" s="58"/>
      <c r="E2199" s="58" t="s">
        <v>2692</v>
      </c>
      <c r="F2199" s="58"/>
      <c r="G2199" s="58"/>
      <c r="H2199" s="58"/>
      <c r="I2199" s="58"/>
      <c r="J2199" s="58"/>
      <c r="K2199" s="58"/>
      <c r="L2199" s="58"/>
      <c r="M2199" s="58"/>
      <c r="N2199" s="58"/>
      <c r="O2199" s="58"/>
      <c r="P2199" s="58"/>
      <c r="Q2199" s="58"/>
      <c r="R2199" s="58"/>
    </row>
    <row r="2200" spans="1:18" x14ac:dyDescent="0.25">
      <c r="A2200" s="58" t="s">
        <v>10</v>
      </c>
      <c r="B2200" s="58">
        <v>324659</v>
      </c>
      <c r="C2200" s="58" t="s">
        <v>2579</v>
      </c>
      <c r="D2200" s="58"/>
      <c r="E2200" s="58" t="s">
        <v>2692</v>
      </c>
      <c r="F2200" s="58"/>
      <c r="G2200" s="58"/>
      <c r="H2200" s="58"/>
      <c r="I2200" s="58"/>
      <c r="J2200" s="58"/>
      <c r="K2200" s="58"/>
      <c r="L2200" s="58"/>
      <c r="M2200" s="58"/>
      <c r="N2200" s="58"/>
      <c r="O2200" s="58"/>
      <c r="P2200" s="58"/>
      <c r="Q2200" s="58"/>
      <c r="R2200" s="58"/>
    </row>
    <row r="2201" spans="1:18" x14ac:dyDescent="0.25">
      <c r="A2201" s="58" t="s">
        <v>10</v>
      </c>
      <c r="B2201" s="58">
        <v>324651</v>
      </c>
      <c r="C2201" s="58" t="s">
        <v>2579</v>
      </c>
      <c r="D2201" s="58"/>
      <c r="E2201" s="58" t="s">
        <v>2692</v>
      </c>
      <c r="F2201" s="58"/>
      <c r="G2201" s="58"/>
      <c r="H2201" s="58"/>
      <c r="I2201" s="58"/>
      <c r="J2201" s="58"/>
      <c r="K2201" s="58"/>
      <c r="L2201" s="58"/>
      <c r="M2201" s="58"/>
      <c r="N2201" s="58"/>
      <c r="O2201" s="58"/>
      <c r="P2201" s="58"/>
      <c r="Q2201" s="58"/>
      <c r="R2201" s="58"/>
    </row>
    <row r="2202" spans="1:18" x14ac:dyDescent="0.25">
      <c r="A2202" s="58" t="s">
        <v>10</v>
      </c>
      <c r="B2202" s="58">
        <v>324657</v>
      </c>
      <c r="C2202" s="58" t="s">
        <v>2579</v>
      </c>
      <c r="D2202" s="58"/>
      <c r="E2202" s="58" t="s">
        <v>2692</v>
      </c>
      <c r="F2202" s="58"/>
      <c r="G2202" s="58"/>
      <c r="H2202" s="58"/>
      <c r="I2202" s="58"/>
      <c r="J2202" s="58"/>
      <c r="K2202" s="58"/>
      <c r="L2202" s="58"/>
      <c r="M2202" s="58"/>
      <c r="N2202" s="58"/>
      <c r="O2202" s="58"/>
      <c r="P2202" s="58"/>
      <c r="Q2202" s="58"/>
      <c r="R2202" s="58"/>
    </row>
    <row r="2203" spans="1:18" x14ac:dyDescent="0.25">
      <c r="A2203" s="58" t="s">
        <v>10</v>
      </c>
      <c r="B2203" s="58">
        <v>324652</v>
      </c>
      <c r="C2203" s="58" t="s">
        <v>2579</v>
      </c>
      <c r="D2203" s="58"/>
      <c r="E2203" s="58" t="s">
        <v>2692</v>
      </c>
      <c r="F2203" s="58"/>
      <c r="G2203" s="58"/>
      <c r="H2203" s="58"/>
      <c r="I2203" s="58"/>
      <c r="J2203" s="58"/>
      <c r="K2203" s="58"/>
      <c r="L2203" s="58"/>
      <c r="M2203" s="58"/>
      <c r="N2203" s="58"/>
      <c r="O2203" s="58"/>
      <c r="P2203" s="58"/>
      <c r="Q2203" s="58"/>
      <c r="R2203" s="58"/>
    </row>
    <row r="2204" spans="1:18" x14ac:dyDescent="0.25">
      <c r="A2204" s="58" t="s">
        <v>10</v>
      </c>
      <c r="B2204" s="58">
        <v>324649</v>
      </c>
      <c r="C2204" s="58" t="s">
        <v>2579</v>
      </c>
      <c r="D2204" s="58"/>
      <c r="E2204" s="58" t="s">
        <v>2692</v>
      </c>
      <c r="F2204" s="58"/>
      <c r="G2204" s="58"/>
      <c r="H2204" s="58"/>
      <c r="I2204" s="58"/>
      <c r="J2204" s="58"/>
      <c r="K2204" s="58"/>
      <c r="L2204" s="58"/>
      <c r="M2204" s="58"/>
      <c r="N2204" s="58"/>
      <c r="O2204" s="58"/>
      <c r="P2204" s="58"/>
      <c r="Q2204" s="58"/>
      <c r="R2204" s="58"/>
    </row>
    <row r="2205" spans="1:18" x14ac:dyDescent="0.25">
      <c r="A2205" s="58" t="s">
        <v>10</v>
      </c>
      <c r="B2205" s="58">
        <v>324647</v>
      </c>
      <c r="C2205" s="58" t="s">
        <v>2579</v>
      </c>
      <c r="D2205" s="58"/>
      <c r="E2205" s="58" t="s">
        <v>2692</v>
      </c>
      <c r="F2205" s="58"/>
      <c r="G2205" s="58"/>
      <c r="H2205" s="58"/>
      <c r="I2205" s="58"/>
      <c r="J2205" s="58"/>
      <c r="K2205" s="58"/>
      <c r="L2205" s="58"/>
      <c r="M2205" s="58"/>
      <c r="N2205" s="58"/>
      <c r="O2205" s="58"/>
      <c r="P2205" s="58"/>
      <c r="Q2205" s="58"/>
      <c r="R2205" s="58"/>
    </row>
    <row r="2206" spans="1:18" x14ac:dyDescent="0.25">
      <c r="A2206" s="58" t="s">
        <v>10</v>
      </c>
      <c r="B2206" s="58">
        <v>324645</v>
      </c>
      <c r="C2206" s="58" t="s">
        <v>2579</v>
      </c>
      <c r="D2206" s="58"/>
      <c r="E2206" s="58" t="s">
        <v>2692</v>
      </c>
      <c r="F2206" s="58"/>
      <c r="G2206" s="58"/>
      <c r="H2206" s="58"/>
      <c r="I2206" s="58"/>
      <c r="J2206" s="58"/>
      <c r="K2206" s="58"/>
      <c r="L2206" s="58"/>
      <c r="M2206" s="58"/>
      <c r="N2206" s="58"/>
      <c r="O2206" s="58"/>
      <c r="P2206" s="58"/>
      <c r="Q2206" s="58"/>
      <c r="R2206" s="58"/>
    </row>
    <row r="2207" spans="1:18" x14ac:dyDescent="0.25">
      <c r="A2207" s="58" t="s">
        <v>10</v>
      </c>
      <c r="B2207" s="58">
        <v>317373</v>
      </c>
      <c r="C2207" s="58" t="s">
        <v>2579</v>
      </c>
      <c r="D2207" s="58"/>
      <c r="E2207" s="58" t="s">
        <v>2692</v>
      </c>
      <c r="F2207" s="58"/>
      <c r="G2207" s="58"/>
      <c r="H2207" s="58"/>
      <c r="I2207" s="58"/>
      <c r="J2207" s="58"/>
      <c r="K2207" s="58"/>
      <c r="L2207" s="58"/>
      <c r="M2207" s="58"/>
      <c r="N2207" s="58"/>
      <c r="O2207" s="58"/>
      <c r="P2207" s="58"/>
      <c r="Q2207" s="58"/>
      <c r="R2207" s="58"/>
    </row>
    <row r="2208" spans="1:18" x14ac:dyDescent="0.25">
      <c r="A2208" s="58" t="s">
        <v>10</v>
      </c>
      <c r="B2208" s="58">
        <v>324654</v>
      </c>
      <c r="C2208" s="58" t="s">
        <v>2579</v>
      </c>
      <c r="D2208" s="58"/>
      <c r="E2208" s="58" t="s">
        <v>2692</v>
      </c>
      <c r="F2208" s="58"/>
      <c r="G2208" s="58"/>
      <c r="H2208" s="58"/>
      <c r="I2208" s="58"/>
      <c r="J2208" s="58"/>
      <c r="K2208" s="58"/>
      <c r="L2208" s="58"/>
      <c r="M2208" s="58"/>
      <c r="N2208" s="58"/>
      <c r="O2208" s="58"/>
      <c r="P2208" s="58"/>
      <c r="Q2208" s="58"/>
      <c r="R2208" s="58"/>
    </row>
    <row r="2209" spans="1:18" x14ac:dyDescent="0.25">
      <c r="A2209" s="58" t="s">
        <v>10</v>
      </c>
      <c r="B2209" s="58">
        <v>324648</v>
      </c>
      <c r="C2209" s="58" t="s">
        <v>2579</v>
      </c>
      <c r="D2209" s="58"/>
      <c r="E2209" s="58" t="s">
        <v>2692</v>
      </c>
      <c r="F2209" s="58"/>
      <c r="G2209" s="58"/>
      <c r="H2209" s="58"/>
      <c r="I2209" s="58"/>
      <c r="J2209" s="58"/>
      <c r="K2209" s="58"/>
      <c r="L2209" s="58"/>
      <c r="M2209" s="58"/>
      <c r="N2209" s="58"/>
      <c r="O2209" s="58"/>
      <c r="P2209" s="58"/>
      <c r="Q2209" s="58"/>
      <c r="R2209" s="58"/>
    </row>
    <row r="2210" spans="1:18" x14ac:dyDescent="0.25">
      <c r="A2210" s="58" t="s">
        <v>10</v>
      </c>
      <c r="B2210" s="58">
        <v>324656</v>
      </c>
      <c r="C2210" s="58" t="s">
        <v>2579</v>
      </c>
      <c r="D2210" s="58"/>
      <c r="E2210" s="58" t="s">
        <v>2692</v>
      </c>
      <c r="F2210" s="58"/>
      <c r="G2210" s="58"/>
      <c r="H2210" s="58"/>
      <c r="I2210" s="58"/>
      <c r="J2210" s="58"/>
      <c r="K2210" s="58"/>
      <c r="L2210" s="58"/>
      <c r="M2210" s="58"/>
      <c r="N2210" s="58"/>
      <c r="O2210" s="58"/>
      <c r="P2210" s="58"/>
      <c r="Q2210" s="58"/>
      <c r="R2210" s="58"/>
    </row>
    <row r="2211" spans="1:18" x14ac:dyDescent="0.25">
      <c r="A2211" s="58" t="s">
        <v>10</v>
      </c>
      <c r="B2211" s="58">
        <v>324661</v>
      </c>
      <c r="C2211" s="58" t="s">
        <v>2579</v>
      </c>
      <c r="D2211" s="58"/>
      <c r="E2211" s="58" t="s">
        <v>2692</v>
      </c>
      <c r="F2211" s="58"/>
      <c r="G2211" s="58"/>
      <c r="H2211" s="58"/>
      <c r="I2211" s="58"/>
      <c r="J2211" s="58"/>
      <c r="K2211" s="58"/>
      <c r="L2211" s="58"/>
      <c r="M2211" s="58"/>
      <c r="N2211" s="58"/>
      <c r="O2211" s="58"/>
      <c r="P2211" s="58"/>
      <c r="Q2211" s="58"/>
      <c r="R2211" s="58"/>
    </row>
    <row r="2212" spans="1:18" x14ac:dyDescent="0.25">
      <c r="A2212" s="58" t="s">
        <v>10</v>
      </c>
      <c r="B2212" s="58">
        <v>324655</v>
      </c>
      <c r="C2212" s="58" t="s">
        <v>2579</v>
      </c>
      <c r="D2212" s="58"/>
      <c r="E2212" s="58" t="s">
        <v>2692</v>
      </c>
      <c r="F2212" s="58"/>
      <c r="G2212" s="58"/>
      <c r="H2212" s="58"/>
      <c r="I2212" s="58"/>
      <c r="J2212" s="58"/>
      <c r="K2212" s="58"/>
      <c r="L2212" s="58"/>
      <c r="M2212" s="58"/>
      <c r="N2212" s="58"/>
      <c r="O2212" s="58"/>
      <c r="P2212" s="58"/>
      <c r="Q2212" s="58"/>
      <c r="R2212" s="58"/>
    </row>
    <row r="2213" spans="1:18" x14ac:dyDescent="0.25">
      <c r="A2213" s="58" t="s">
        <v>10</v>
      </c>
      <c r="B2213" s="58">
        <v>324646</v>
      </c>
      <c r="C2213" s="58" t="s">
        <v>2579</v>
      </c>
      <c r="D2213" s="58"/>
      <c r="E2213" s="58" t="s">
        <v>2692</v>
      </c>
      <c r="F2213" s="58"/>
      <c r="G2213" s="58"/>
      <c r="H2213" s="58"/>
      <c r="I2213" s="58"/>
      <c r="J2213" s="58"/>
      <c r="K2213" s="58"/>
      <c r="L2213" s="58"/>
      <c r="M2213" s="58"/>
      <c r="N2213" s="58"/>
      <c r="O2213" s="58"/>
      <c r="P2213" s="58"/>
      <c r="Q2213" s="58"/>
      <c r="R2213" s="58"/>
    </row>
    <row r="2214" spans="1:18" x14ac:dyDescent="0.25">
      <c r="A2214" s="58" t="s">
        <v>10</v>
      </c>
      <c r="B2214" s="58">
        <v>324658</v>
      </c>
      <c r="C2214" s="58" t="s">
        <v>2579</v>
      </c>
      <c r="D2214" s="58"/>
      <c r="E2214" s="58" t="s">
        <v>2692</v>
      </c>
      <c r="F2214" s="58"/>
      <c r="G2214" s="58"/>
      <c r="H2214" s="58"/>
      <c r="I2214" s="58"/>
      <c r="J2214" s="58"/>
      <c r="K2214" s="58"/>
      <c r="L2214" s="58"/>
      <c r="M2214" s="58"/>
      <c r="N2214" s="58"/>
      <c r="O2214" s="58"/>
      <c r="P2214" s="58"/>
      <c r="Q2214" s="58"/>
      <c r="R2214" s="58"/>
    </row>
    <row r="2215" spans="1:18" x14ac:dyDescent="0.25">
      <c r="A2215" s="58" t="s">
        <v>10</v>
      </c>
      <c r="B2215" s="58">
        <v>324644</v>
      </c>
      <c r="C2215" s="58" t="s">
        <v>2579</v>
      </c>
      <c r="D2215" s="58"/>
      <c r="E2215" s="58" t="s">
        <v>2692</v>
      </c>
      <c r="F2215" s="58"/>
      <c r="G2215" s="58"/>
      <c r="H2215" s="58"/>
      <c r="I2215" s="58"/>
      <c r="J2215" s="58"/>
      <c r="K2215" s="58"/>
      <c r="L2215" s="58"/>
      <c r="M2215" s="58"/>
      <c r="N2215" s="58"/>
      <c r="O2215" s="58"/>
      <c r="P2215" s="58"/>
      <c r="Q2215" s="58"/>
      <c r="R2215" s="58"/>
    </row>
    <row r="2216" spans="1:18" x14ac:dyDescent="0.25">
      <c r="A2216" s="58" t="s">
        <v>10</v>
      </c>
      <c r="B2216" s="58">
        <v>324653</v>
      </c>
      <c r="C2216" s="58" t="s">
        <v>2579</v>
      </c>
      <c r="D2216" s="58"/>
      <c r="E2216" s="58" t="s">
        <v>2692</v>
      </c>
      <c r="F2216" s="58"/>
      <c r="G2216" s="58"/>
      <c r="H2216" s="58"/>
      <c r="I2216" s="58"/>
      <c r="J2216" s="58"/>
      <c r="K2216" s="58"/>
      <c r="L2216" s="58"/>
      <c r="M2216" s="58"/>
      <c r="N2216" s="58"/>
      <c r="O2216" s="58"/>
      <c r="P2216" s="58"/>
      <c r="Q2216" s="58"/>
      <c r="R2216" s="58"/>
    </row>
    <row r="2217" spans="1:18" x14ac:dyDescent="0.25">
      <c r="A2217" s="58" t="s">
        <v>10</v>
      </c>
      <c r="B2217" s="58">
        <v>184253</v>
      </c>
      <c r="C2217" s="58" t="s">
        <v>2579</v>
      </c>
      <c r="D2217" s="58"/>
      <c r="E2217" s="58" t="s">
        <v>2692</v>
      </c>
      <c r="F2217" s="58"/>
      <c r="G2217" s="58"/>
      <c r="H2217" s="58"/>
      <c r="I2217" s="58"/>
      <c r="J2217" s="58"/>
      <c r="K2217" s="58"/>
      <c r="L2217" s="58"/>
      <c r="M2217" s="58"/>
      <c r="N2217" s="58"/>
      <c r="O2217" s="58"/>
      <c r="P2217" s="58"/>
      <c r="Q2217" s="58"/>
      <c r="R2217" s="58"/>
    </row>
    <row r="2218" spans="1:18" x14ac:dyDescent="0.25">
      <c r="A2218" s="58" t="s">
        <v>10</v>
      </c>
      <c r="B2218" s="58">
        <v>184254</v>
      </c>
      <c r="C2218" s="58" t="s">
        <v>2579</v>
      </c>
      <c r="D2218" s="58"/>
      <c r="E2218" s="58" t="s">
        <v>2692</v>
      </c>
      <c r="F2218" s="58"/>
      <c r="G2218" s="58"/>
      <c r="H2218" s="58"/>
      <c r="I2218" s="58"/>
      <c r="J2218" s="58"/>
      <c r="K2218" s="58"/>
      <c r="L2218" s="58"/>
      <c r="M2218" s="58"/>
      <c r="N2218" s="58"/>
      <c r="O2218" s="58"/>
      <c r="P2218" s="58"/>
      <c r="Q2218" s="58"/>
      <c r="R2218" s="58"/>
    </row>
    <row r="2219" spans="1:18" x14ac:dyDescent="0.25">
      <c r="A2219" s="58" t="s">
        <v>10</v>
      </c>
      <c r="B2219" s="58">
        <v>184255</v>
      </c>
      <c r="C2219" s="58" t="s">
        <v>2579</v>
      </c>
      <c r="D2219" s="58"/>
      <c r="E2219" s="58" t="s">
        <v>2692</v>
      </c>
      <c r="F2219" s="58"/>
      <c r="G2219" s="58"/>
      <c r="H2219" s="58"/>
      <c r="I2219" s="58"/>
      <c r="J2219" s="58"/>
      <c r="K2219" s="58"/>
      <c r="L2219" s="58"/>
      <c r="M2219" s="58"/>
      <c r="N2219" s="58"/>
      <c r="O2219" s="58"/>
      <c r="P2219" s="58"/>
      <c r="Q2219" s="58"/>
      <c r="R2219" s="58"/>
    </row>
    <row r="2220" spans="1:18" x14ac:dyDescent="0.25">
      <c r="A2220" s="58" t="s">
        <v>10</v>
      </c>
      <c r="B2220" s="58">
        <v>184256</v>
      </c>
      <c r="C2220" s="58" t="s">
        <v>2579</v>
      </c>
      <c r="D2220" s="58"/>
      <c r="E2220" s="58" t="s">
        <v>2692</v>
      </c>
      <c r="F2220" s="58"/>
      <c r="G2220" s="58"/>
      <c r="H2220" s="58"/>
      <c r="I2220" s="58"/>
      <c r="J2220" s="58"/>
      <c r="K2220" s="58"/>
      <c r="L2220" s="58"/>
      <c r="M2220" s="58"/>
      <c r="N2220" s="58"/>
      <c r="O2220" s="58"/>
      <c r="P2220" s="58"/>
      <c r="Q2220" s="58"/>
      <c r="R2220" s="58"/>
    </row>
    <row r="2221" spans="1:18" x14ac:dyDescent="0.25">
      <c r="A2221" s="58" t="s">
        <v>10</v>
      </c>
      <c r="B2221" s="58">
        <v>184257</v>
      </c>
      <c r="C2221" s="58" t="s">
        <v>2579</v>
      </c>
      <c r="D2221" s="58"/>
      <c r="E2221" s="58" t="s">
        <v>2692</v>
      </c>
      <c r="F2221" s="58"/>
      <c r="G2221" s="58"/>
      <c r="H2221" s="58"/>
      <c r="I2221" s="58"/>
      <c r="J2221" s="58"/>
      <c r="K2221" s="58"/>
      <c r="L2221" s="58"/>
      <c r="M2221" s="58"/>
      <c r="N2221" s="58"/>
      <c r="O2221" s="58"/>
      <c r="P2221" s="58"/>
      <c r="Q2221" s="58"/>
      <c r="R2221" s="58"/>
    </row>
    <row r="2222" spans="1:18" x14ac:dyDescent="0.25">
      <c r="A2222" s="58" t="s">
        <v>10</v>
      </c>
      <c r="B2222" s="58">
        <v>184258</v>
      </c>
      <c r="C2222" s="58" t="s">
        <v>2579</v>
      </c>
      <c r="D2222" s="58"/>
      <c r="E2222" s="58" t="s">
        <v>2692</v>
      </c>
      <c r="F2222" s="58"/>
      <c r="G2222" s="58"/>
      <c r="H2222" s="58"/>
      <c r="I2222" s="58"/>
      <c r="J2222" s="58"/>
      <c r="K2222" s="58"/>
      <c r="L2222" s="58"/>
      <c r="M2222" s="58"/>
      <c r="N2222" s="58"/>
      <c r="O2222" s="58"/>
      <c r="P2222" s="58"/>
      <c r="Q2222" s="58"/>
      <c r="R2222" s="58"/>
    </row>
    <row r="2223" spans="1:18" x14ac:dyDescent="0.25">
      <c r="A2223" s="58" t="s">
        <v>10</v>
      </c>
      <c r="B2223" s="58">
        <v>184259</v>
      </c>
      <c r="C2223" s="58" t="s">
        <v>2579</v>
      </c>
      <c r="D2223" s="58"/>
      <c r="E2223" s="58" t="s">
        <v>2692</v>
      </c>
      <c r="F2223" s="58"/>
      <c r="G2223" s="58"/>
      <c r="H2223" s="58"/>
      <c r="I2223" s="58"/>
      <c r="J2223" s="58"/>
      <c r="K2223" s="58"/>
      <c r="L2223" s="58"/>
      <c r="M2223" s="58"/>
      <c r="N2223" s="58"/>
      <c r="O2223" s="58"/>
      <c r="P2223" s="58"/>
      <c r="Q2223" s="58"/>
      <c r="R2223" s="58"/>
    </row>
    <row r="2224" spans="1:18" x14ac:dyDescent="0.25">
      <c r="A2224" s="58" t="s">
        <v>10</v>
      </c>
      <c r="B2224" s="58">
        <v>184260</v>
      </c>
      <c r="C2224" s="58" t="s">
        <v>2579</v>
      </c>
      <c r="D2224" s="58"/>
      <c r="E2224" s="58" t="s">
        <v>2692</v>
      </c>
      <c r="F2224" s="58"/>
      <c r="G2224" s="58"/>
      <c r="H2224" s="58"/>
      <c r="I2224" s="58"/>
      <c r="J2224" s="58"/>
      <c r="K2224" s="58"/>
      <c r="L2224" s="58"/>
      <c r="M2224" s="58"/>
      <c r="N2224" s="58"/>
      <c r="O2224" s="58"/>
      <c r="P2224" s="58"/>
      <c r="Q2224" s="58"/>
      <c r="R2224" s="58"/>
    </row>
    <row r="2225" spans="1:18" x14ac:dyDescent="0.25">
      <c r="A2225" s="58" t="s">
        <v>10</v>
      </c>
      <c r="B2225" s="58">
        <v>184261</v>
      </c>
      <c r="C2225" s="58" t="s">
        <v>2579</v>
      </c>
      <c r="D2225" s="58"/>
      <c r="E2225" s="58" t="s">
        <v>2692</v>
      </c>
      <c r="F2225" s="58"/>
      <c r="G2225" s="58"/>
      <c r="H2225" s="58"/>
      <c r="I2225" s="58"/>
      <c r="J2225" s="58"/>
      <c r="K2225" s="58"/>
      <c r="L2225" s="58"/>
      <c r="M2225" s="58"/>
      <c r="N2225" s="58"/>
      <c r="O2225" s="58"/>
      <c r="P2225" s="58"/>
      <c r="Q2225" s="58"/>
      <c r="R2225" s="58"/>
    </row>
    <row r="2226" spans="1:18" x14ac:dyDescent="0.25">
      <c r="A2226" s="58" t="s">
        <v>10</v>
      </c>
      <c r="B2226" s="58">
        <v>184262</v>
      </c>
      <c r="C2226" s="58" t="s">
        <v>2579</v>
      </c>
      <c r="D2226" s="58"/>
      <c r="E2226" s="58" t="s">
        <v>2692</v>
      </c>
      <c r="F2226" s="58"/>
      <c r="G2226" s="58"/>
      <c r="H2226" s="58"/>
      <c r="I2226" s="58"/>
      <c r="J2226" s="58"/>
      <c r="K2226" s="58"/>
      <c r="L2226" s="58"/>
      <c r="M2226" s="58"/>
      <c r="N2226" s="58"/>
      <c r="O2226" s="58"/>
      <c r="P2226" s="58"/>
      <c r="Q2226" s="58"/>
      <c r="R2226" s="58"/>
    </row>
    <row r="2227" spans="1:18" x14ac:dyDescent="0.25">
      <c r="A2227" s="58" t="s">
        <v>10</v>
      </c>
      <c r="B2227" s="58">
        <v>184263</v>
      </c>
      <c r="C2227" s="58" t="s">
        <v>2579</v>
      </c>
      <c r="D2227" s="58"/>
      <c r="E2227" s="58" t="s">
        <v>2692</v>
      </c>
      <c r="F2227" s="58"/>
      <c r="G2227" s="58"/>
      <c r="H2227" s="58"/>
      <c r="I2227" s="58"/>
      <c r="J2227" s="58"/>
      <c r="K2227" s="58"/>
      <c r="L2227" s="58"/>
      <c r="M2227" s="58"/>
      <c r="N2227" s="58"/>
      <c r="O2227" s="58"/>
      <c r="P2227" s="58"/>
      <c r="Q2227" s="58"/>
      <c r="R2227" s="58"/>
    </row>
    <row r="2228" spans="1:18" x14ac:dyDescent="0.25">
      <c r="A2228" s="58" t="s">
        <v>10</v>
      </c>
      <c r="B2228" s="58">
        <v>259261</v>
      </c>
      <c r="C2228" s="58" t="s">
        <v>2579</v>
      </c>
      <c r="D2228" s="58"/>
      <c r="E2228" s="58" t="s">
        <v>2692</v>
      </c>
      <c r="F2228" s="58"/>
      <c r="G2228" s="58"/>
      <c r="H2228" s="58"/>
      <c r="I2228" s="58"/>
      <c r="J2228" s="58"/>
      <c r="K2228" s="58"/>
      <c r="L2228" s="58"/>
      <c r="M2228" s="58"/>
      <c r="N2228" s="58"/>
      <c r="O2228" s="58"/>
      <c r="P2228" s="58"/>
      <c r="Q2228" s="58"/>
      <c r="R2228" s="58"/>
    </row>
    <row r="2229" spans="1:18" x14ac:dyDescent="0.25">
      <c r="A2229" s="58" t="s">
        <v>10</v>
      </c>
      <c r="B2229" s="58">
        <v>184264</v>
      </c>
      <c r="C2229" s="58" t="s">
        <v>2579</v>
      </c>
      <c r="D2229" s="58"/>
      <c r="E2229" s="58" t="s">
        <v>2692</v>
      </c>
      <c r="F2229" s="58"/>
      <c r="G2229" s="58"/>
      <c r="H2229" s="58"/>
      <c r="I2229" s="58"/>
      <c r="J2229" s="58"/>
      <c r="K2229" s="58"/>
      <c r="L2229" s="58"/>
      <c r="M2229" s="58"/>
      <c r="N2229" s="58"/>
      <c r="O2229" s="58"/>
      <c r="P2229" s="58"/>
      <c r="Q2229" s="58"/>
      <c r="R2229" s="58"/>
    </row>
    <row r="2230" spans="1:18" x14ac:dyDescent="0.25">
      <c r="A2230" s="58" t="s">
        <v>10</v>
      </c>
      <c r="B2230" s="58">
        <v>184265</v>
      </c>
      <c r="C2230" s="58" t="s">
        <v>2579</v>
      </c>
      <c r="D2230" s="58"/>
      <c r="E2230" s="58" t="s">
        <v>2692</v>
      </c>
      <c r="F2230" s="58"/>
      <c r="G2230" s="58"/>
      <c r="H2230" s="58"/>
      <c r="I2230" s="58"/>
      <c r="J2230" s="58"/>
      <c r="K2230" s="58"/>
      <c r="L2230" s="58"/>
      <c r="M2230" s="58"/>
      <c r="N2230" s="58"/>
      <c r="O2230" s="58"/>
      <c r="P2230" s="58"/>
      <c r="Q2230" s="58"/>
      <c r="R2230" s="58"/>
    </row>
    <row r="2231" spans="1:18" x14ac:dyDescent="0.25">
      <c r="A2231" s="58" t="s">
        <v>10</v>
      </c>
      <c r="B2231" s="58">
        <v>184266</v>
      </c>
      <c r="C2231" s="58" t="s">
        <v>2579</v>
      </c>
      <c r="D2231" s="58"/>
      <c r="E2231" s="58" t="s">
        <v>2692</v>
      </c>
      <c r="F2231" s="58"/>
      <c r="G2231" s="58"/>
      <c r="H2231" s="58"/>
      <c r="I2231" s="58"/>
      <c r="J2231" s="58"/>
      <c r="K2231" s="58"/>
      <c r="L2231" s="58"/>
      <c r="M2231" s="58"/>
      <c r="N2231" s="58"/>
      <c r="O2231" s="58"/>
      <c r="P2231" s="58"/>
      <c r="Q2231" s="58"/>
      <c r="R2231" s="58"/>
    </row>
    <row r="2232" spans="1:18" x14ac:dyDescent="0.25">
      <c r="A2232" s="58" t="s">
        <v>10</v>
      </c>
      <c r="B2232" s="58">
        <v>184267</v>
      </c>
      <c r="C2232" s="58" t="s">
        <v>2579</v>
      </c>
      <c r="D2232" s="58"/>
      <c r="E2232" s="58" t="s">
        <v>2692</v>
      </c>
      <c r="F2232" s="58"/>
      <c r="G2232" s="58"/>
      <c r="H2232" s="58"/>
      <c r="I2232" s="58"/>
      <c r="J2232" s="58"/>
      <c r="K2232" s="58"/>
      <c r="L2232" s="58"/>
      <c r="M2232" s="58"/>
      <c r="N2232" s="58"/>
      <c r="O2232" s="58"/>
      <c r="P2232" s="58"/>
      <c r="Q2232" s="58"/>
      <c r="R2232" s="58"/>
    </row>
    <row r="2233" spans="1:18" x14ac:dyDescent="0.25">
      <c r="A2233" s="58" t="s">
        <v>10</v>
      </c>
      <c r="B2233" s="58">
        <v>184268</v>
      </c>
      <c r="C2233" s="58" t="s">
        <v>2579</v>
      </c>
      <c r="D2233" s="58"/>
      <c r="E2233" s="58" t="s">
        <v>2692</v>
      </c>
      <c r="F2233" s="58"/>
      <c r="G2233" s="58"/>
      <c r="H2233" s="58"/>
      <c r="I2233" s="58"/>
      <c r="J2233" s="58"/>
      <c r="K2233" s="58"/>
      <c r="L2233" s="58"/>
      <c r="M2233" s="58"/>
      <c r="N2233" s="58"/>
      <c r="O2233" s="58"/>
      <c r="P2233" s="58"/>
      <c r="Q2233" s="58"/>
      <c r="R2233" s="58"/>
    </row>
    <row r="2234" spans="1:18" x14ac:dyDescent="0.25">
      <c r="A2234" s="58" t="s">
        <v>10</v>
      </c>
      <c r="B2234" s="58">
        <v>184269</v>
      </c>
      <c r="C2234" s="58" t="s">
        <v>2579</v>
      </c>
      <c r="D2234" s="58"/>
      <c r="E2234" s="58" t="s">
        <v>2692</v>
      </c>
      <c r="F2234" s="58"/>
      <c r="G2234" s="58"/>
      <c r="H2234" s="58"/>
      <c r="I2234" s="58"/>
      <c r="J2234" s="58"/>
      <c r="K2234" s="58"/>
      <c r="L2234" s="58"/>
      <c r="M2234" s="58"/>
      <c r="N2234" s="58"/>
      <c r="O2234" s="58"/>
      <c r="P2234" s="58"/>
      <c r="Q2234" s="58"/>
      <c r="R2234" s="58"/>
    </row>
    <row r="2235" spans="1:18" x14ac:dyDescent="0.25">
      <c r="A2235" s="58" t="s">
        <v>10</v>
      </c>
      <c r="B2235" s="58">
        <v>184270</v>
      </c>
      <c r="C2235" s="58" t="s">
        <v>2579</v>
      </c>
      <c r="D2235" s="58"/>
      <c r="E2235" s="58" t="s">
        <v>2692</v>
      </c>
      <c r="F2235" s="58"/>
      <c r="G2235" s="58"/>
      <c r="H2235" s="58"/>
      <c r="I2235" s="58"/>
      <c r="J2235" s="58"/>
      <c r="K2235" s="58"/>
      <c r="L2235" s="58"/>
      <c r="M2235" s="58"/>
      <c r="N2235" s="58"/>
      <c r="O2235" s="58"/>
      <c r="P2235" s="58"/>
      <c r="Q2235" s="58"/>
      <c r="R2235" s="58"/>
    </row>
    <row r="2236" spans="1:18" x14ac:dyDescent="0.25">
      <c r="A2236" s="58" t="s">
        <v>10</v>
      </c>
      <c r="B2236" s="58">
        <v>184271</v>
      </c>
      <c r="C2236" s="58" t="s">
        <v>2579</v>
      </c>
      <c r="D2236" s="58"/>
      <c r="E2236" s="58" t="s">
        <v>2692</v>
      </c>
      <c r="F2236" s="58"/>
      <c r="G2236" s="58"/>
      <c r="H2236" s="58"/>
      <c r="I2236" s="58"/>
      <c r="J2236" s="58"/>
      <c r="K2236" s="58"/>
      <c r="L2236" s="58"/>
      <c r="M2236" s="58"/>
      <c r="N2236" s="58"/>
      <c r="O2236" s="58"/>
      <c r="P2236" s="58"/>
      <c r="Q2236" s="58"/>
      <c r="R2236" s="58"/>
    </row>
    <row r="2237" spans="1:18" x14ac:dyDescent="0.25">
      <c r="A2237" s="58" t="s">
        <v>10</v>
      </c>
      <c r="B2237" s="58">
        <v>184272</v>
      </c>
      <c r="C2237" s="58" t="s">
        <v>2579</v>
      </c>
      <c r="D2237" s="58"/>
      <c r="E2237" s="58" t="s">
        <v>2692</v>
      </c>
      <c r="F2237" s="58"/>
      <c r="G2237" s="58"/>
      <c r="H2237" s="58"/>
      <c r="I2237" s="58"/>
      <c r="J2237" s="58"/>
      <c r="K2237" s="58"/>
      <c r="L2237" s="58"/>
      <c r="M2237" s="58"/>
      <c r="N2237" s="58"/>
      <c r="O2237" s="58"/>
      <c r="P2237" s="58"/>
      <c r="Q2237" s="58"/>
      <c r="R2237" s="58"/>
    </row>
    <row r="2238" spans="1:18" x14ac:dyDescent="0.25">
      <c r="A2238" s="58" t="s">
        <v>10</v>
      </c>
      <c r="B2238" s="58">
        <v>184273</v>
      </c>
      <c r="C2238" s="58" t="s">
        <v>2579</v>
      </c>
      <c r="D2238" s="58"/>
      <c r="E2238" s="58" t="s">
        <v>2692</v>
      </c>
      <c r="F2238" s="58"/>
      <c r="G2238" s="58"/>
      <c r="H2238" s="58"/>
      <c r="I2238" s="58"/>
      <c r="J2238" s="58"/>
      <c r="K2238" s="58"/>
      <c r="L2238" s="58"/>
      <c r="M2238" s="58"/>
      <c r="N2238" s="58"/>
      <c r="O2238" s="58"/>
      <c r="P2238" s="58"/>
      <c r="Q2238" s="58"/>
      <c r="R2238" s="58"/>
    </row>
    <row r="2239" spans="1:18" x14ac:dyDescent="0.25">
      <c r="A2239" s="58" t="s">
        <v>10</v>
      </c>
      <c r="B2239" s="58">
        <v>184274</v>
      </c>
      <c r="C2239" s="58" t="s">
        <v>2579</v>
      </c>
      <c r="D2239" s="58"/>
      <c r="E2239" s="58" t="s">
        <v>2692</v>
      </c>
      <c r="F2239" s="58"/>
      <c r="G2239" s="58"/>
      <c r="H2239" s="58"/>
      <c r="I2239" s="58"/>
      <c r="J2239" s="58"/>
      <c r="K2239" s="58"/>
      <c r="L2239" s="58"/>
      <c r="M2239" s="58"/>
      <c r="N2239" s="58"/>
      <c r="O2239" s="58"/>
      <c r="P2239" s="58"/>
      <c r="Q2239" s="58"/>
      <c r="R2239" s="58"/>
    </row>
    <row r="2240" spans="1:18" x14ac:dyDescent="0.25">
      <c r="A2240" s="58" t="s">
        <v>10</v>
      </c>
      <c r="B2240" s="58">
        <v>184275</v>
      </c>
      <c r="C2240" s="58" t="s">
        <v>2579</v>
      </c>
      <c r="D2240" s="58"/>
      <c r="E2240" s="58" t="s">
        <v>2692</v>
      </c>
      <c r="F2240" s="58"/>
      <c r="G2240" s="58"/>
      <c r="H2240" s="58"/>
      <c r="I2240" s="58"/>
      <c r="J2240" s="58"/>
      <c r="K2240" s="58"/>
      <c r="L2240" s="58"/>
      <c r="M2240" s="58"/>
      <c r="N2240" s="58"/>
      <c r="O2240" s="58"/>
      <c r="P2240" s="58"/>
      <c r="Q2240" s="58"/>
      <c r="R2240" s="58"/>
    </row>
    <row r="2241" spans="1:18" x14ac:dyDescent="0.25">
      <c r="A2241" s="58" t="s">
        <v>10</v>
      </c>
      <c r="B2241" s="58">
        <v>184276</v>
      </c>
      <c r="C2241" s="58" t="s">
        <v>2579</v>
      </c>
      <c r="D2241" s="58"/>
      <c r="E2241" s="58" t="s">
        <v>2692</v>
      </c>
      <c r="F2241" s="58"/>
      <c r="G2241" s="58"/>
      <c r="H2241" s="58"/>
      <c r="I2241" s="58"/>
      <c r="J2241" s="58"/>
      <c r="K2241" s="58"/>
      <c r="L2241" s="58"/>
      <c r="M2241" s="58"/>
      <c r="N2241" s="58"/>
      <c r="O2241" s="58"/>
      <c r="P2241" s="58"/>
      <c r="Q2241" s="58"/>
      <c r="R2241" s="58"/>
    </row>
    <row r="2242" spans="1:18" x14ac:dyDescent="0.25">
      <c r="A2242" s="58" t="s">
        <v>10</v>
      </c>
      <c r="B2242" s="58">
        <v>184277</v>
      </c>
      <c r="C2242" s="58" t="s">
        <v>2579</v>
      </c>
      <c r="D2242" s="58"/>
      <c r="E2242" s="58" t="s">
        <v>2692</v>
      </c>
      <c r="F2242" s="58"/>
      <c r="G2242" s="58"/>
      <c r="H2242" s="58"/>
      <c r="I2242" s="58"/>
      <c r="J2242" s="58"/>
      <c r="K2242" s="58"/>
      <c r="L2242" s="58"/>
      <c r="M2242" s="58"/>
      <c r="N2242" s="58"/>
      <c r="O2242" s="58"/>
      <c r="P2242" s="58"/>
      <c r="Q2242" s="58"/>
      <c r="R2242" s="58"/>
    </row>
    <row r="2243" spans="1:18" ht="30" x14ac:dyDescent="0.25">
      <c r="A2243" s="58" t="s">
        <v>10</v>
      </c>
      <c r="B2243" s="58">
        <v>184329</v>
      </c>
      <c r="C2243" s="58">
        <v>5205</v>
      </c>
      <c r="D2243" s="58" t="s">
        <v>2647</v>
      </c>
      <c r="E2243" s="58">
        <v>5890</v>
      </c>
      <c r="F2243" s="58"/>
      <c r="G2243" s="58"/>
      <c r="H2243" s="58"/>
      <c r="I2243" s="58"/>
      <c r="J2243" s="58"/>
      <c r="K2243" s="58"/>
      <c r="L2243" s="58"/>
      <c r="M2243" s="58"/>
      <c r="N2243" s="58"/>
      <c r="O2243" s="58"/>
      <c r="P2243" s="58"/>
      <c r="Q2243" s="58"/>
      <c r="R2243" s="58"/>
    </row>
    <row r="2244" spans="1:18" ht="30" x14ac:dyDescent="0.25">
      <c r="A2244" s="58" t="s">
        <v>10</v>
      </c>
      <c r="B2244" s="58">
        <v>184330</v>
      </c>
      <c r="C2244" s="58">
        <v>5790</v>
      </c>
      <c r="D2244" s="58" t="s">
        <v>2647</v>
      </c>
      <c r="E2244" s="58">
        <v>5890</v>
      </c>
      <c r="F2244" s="58"/>
      <c r="G2244" s="58"/>
      <c r="H2244" s="58"/>
      <c r="I2244" s="58"/>
      <c r="J2244" s="58"/>
      <c r="K2244" s="58"/>
      <c r="L2244" s="58"/>
      <c r="M2244" s="58"/>
      <c r="N2244" s="58"/>
      <c r="O2244" s="58"/>
      <c r="P2244" s="58"/>
      <c r="Q2244" s="58"/>
      <c r="R2244" s="58"/>
    </row>
    <row r="2245" spans="1:18" ht="30" x14ac:dyDescent="0.25">
      <c r="A2245" s="58" t="s">
        <v>10</v>
      </c>
      <c r="B2245" s="58">
        <v>184331</v>
      </c>
      <c r="C2245" s="58">
        <v>5790</v>
      </c>
      <c r="D2245" s="58" t="s">
        <v>2647</v>
      </c>
      <c r="E2245" s="58">
        <v>5890</v>
      </c>
      <c r="F2245" s="58"/>
      <c r="G2245" s="58"/>
      <c r="H2245" s="58"/>
      <c r="I2245" s="58"/>
      <c r="J2245" s="58"/>
      <c r="K2245" s="58"/>
      <c r="L2245" s="58"/>
      <c r="M2245" s="58"/>
      <c r="N2245" s="58"/>
      <c r="O2245" s="58"/>
      <c r="P2245" s="58"/>
      <c r="Q2245" s="58"/>
      <c r="R2245" s="58"/>
    </row>
    <row r="2246" spans="1:18" ht="30" x14ac:dyDescent="0.25">
      <c r="A2246" s="58" t="s">
        <v>10</v>
      </c>
      <c r="B2246" s="58">
        <v>184332</v>
      </c>
      <c r="C2246" s="58">
        <v>5790</v>
      </c>
      <c r="D2246" s="58" t="s">
        <v>2647</v>
      </c>
      <c r="E2246" s="58">
        <v>5890</v>
      </c>
      <c r="F2246" s="58"/>
      <c r="G2246" s="58"/>
      <c r="H2246" s="58"/>
      <c r="I2246" s="58"/>
      <c r="J2246" s="58"/>
      <c r="K2246" s="58"/>
      <c r="L2246" s="58"/>
      <c r="M2246" s="58"/>
      <c r="N2246" s="58"/>
      <c r="O2246" s="58"/>
      <c r="P2246" s="58"/>
      <c r="Q2246" s="58"/>
      <c r="R2246" s="58"/>
    </row>
    <row r="2247" spans="1:18" ht="30" x14ac:dyDescent="0.25">
      <c r="A2247" s="58" t="s">
        <v>10</v>
      </c>
      <c r="B2247" s="58">
        <v>184333</v>
      </c>
      <c r="C2247" s="58">
        <v>5790</v>
      </c>
      <c r="D2247" s="58" t="s">
        <v>2647</v>
      </c>
      <c r="E2247" s="58">
        <v>5890</v>
      </c>
      <c r="F2247" s="58"/>
      <c r="G2247" s="58"/>
      <c r="H2247" s="58"/>
      <c r="I2247" s="58"/>
      <c r="J2247" s="58"/>
      <c r="K2247" s="58"/>
      <c r="L2247" s="58"/>
      <c r="M2247" s="58"/>
      <c r="N2247" s="58"/>
      <c r="O2247" s="58"/>
      <c r="P2247" s="58"/>
      <c r="Q2247" s="58"/>
      <c r="R2247" s="58"/>
    </row>
    <row r="2248" spans="1:18" ht="30" x14ac:dyDescent="0.25">
      <c r="A2248" s="58" t="s">
        <v>10</v>
      </c>
      <c r="B2248" s="58">
        <v>184334</v>
      </c>
      <c r="C2248" s="58">
        <v>5790</v>
      </c>
      <c r="D2248" s="58" t="s">
        <v>2647</v>
      </c>
      <c r="E2248" s="58">
        <v>5890</v>
      </c>
      <c r="F2248" s="58"/>
      <c r="G2248" s="58"/>
      <c r="H2248" s="58"/>
      <c r="I2248" s="58"/>
      <c r="J2248" s="58"/>
      <c r="K2248" s="58"/>
      <c r="L2248" s="58"/>
      <c r="M2248" s="58"/>
      <c r="N2248" s="58"/>
      <c r="O2248" s="58"/>
      <c r="P2248" s="58"/>
      <c r="Q2248" s="58"/>
      <c r="R2248" s="58"/>
    </row>
    <row r="2249" spans="1:18" ht="30" x14ac:dyDescent="0.25">
      <c r="A2249" s="58" t="s">
        <v>10</v>
      </c>
      <c r="B2249" s="58">
        <v>184335</v>
      </c>
      <c r="C2249" s="58">
        <v>5790</v>
      </c>
      <c r="D2249" s="58" t="s">
        <v>2647</v>
      </c>
      <c r="E2249" s="58">
        <v>5890</v>
      </c>
      <c r="F2249" s="58"/>
      <c r="G2249" s="58"/>
      <c r="H2249" s="58"/>
      <c r="I2249" s="58"/>
      <c r="J2249" s="58"/>
      <c r="K2249" s="58"/>
      <c r="L2249" s="58"/>
      <c r="M2249" s="58"/>
      <c r="N2249" s="58"/>
      <c r="O2249" s="58"/>
      <c r="P2249" s="58"/>
      <c r="Q2249" s="58"/>
      <c r="R2249" s="58"/>
    </row>
    <row r="2250" spans="1:18" ht="30" x14ac:dyDescent="0.25">
      <c r="A2250" s="58" t="s">
        <v>10</v>
      </c>
      <c r="B2250" s="58">
        <v>184336</v>
      </c>
      <c r="C2250" s="58">
        <v>5790</v>
      </c>
      <c r="D2250" s="58" t="s">
        <v>2647</v>
      </c>
      <c r="E2250" s="58">
        <v>5890</v>
      </c>
      <c r="F2250" s="58"/>
      <c r="G2250" s="58"/>
      <c r="H2250" s="58"/>
      <c r="I2250" s="58"/>
      <c r="J2250" s="58"/>
      <c r="K2250" s="58"/>
      <c r="L2250" s="58"/>
      <c r="M2250" s="58"/>
      <c r="N2250" s="58"/>
      <c r="O2250" s="58"/>
      <c r="P2250" s="58"/>
      <c r="Q2250" s="58"/>
      <c r="R2250" s="58"/>
    </row>
    <row r="2251" spans="1:18" ht="30" x14ac:dyDescent="0.25">
      <c r="A2251" s="58" t="s">
        <v>10</v>
      </c>
      <c r="B2251" s="58">
        <v>184337</v>
      </c>
      <c r="C2251" s="58">
        <v>5790</v>
      </c>
      <c r="D2251" s="58" t="s">
        <v>2647</v>
      </c>
      <c r="E2251" s="58">
        <v>5890</v>
      </c>
      <c r="F2251" s="58"/>
      <c r="G2251" s="58"/>
      <c r="H2251" s="58"/>
      <c r="I2251" s="58"/>
      <c r="J2251" s="58"/>
      <c r="K2251" s="58"/>
      <c r="L2251" s="58"/>
      <c r="M2251" s="58"/>
      <c r="N2251" s="58"/>
      <c r="O2251" s="58"/>
      <c r="P2251" s="58"/>
      <c r="Q2251" s="58"/>
      <c r="R2251" s="58"/>
    </row>
    <row r="2252" spans="1:18" ht="30" x14ac:dyDescent="0.25">
      <c r="A2252" s="58" t="s">
        <v>10</v>
      </c>
      <c r="B2252" s="58">
        <v>184338</v>
      </c>
      <c r="C2252" s="58">
        <v>5790</v>
      </c>
      <c r="D2252" s="58" t="s">
        <v>2647</v>
      </c>
      <c r="E2252" s="58">
        <v>5890</v>
      </c>
      <c r="F2252" s="58"/>
      <c r="G2252" s="58"/>
      <c r="H2252" s="58"/>
      <c r="I2252" s="58"/>
      <c r="J2252" s="58"/>
      <c r="K2252" s="58"/>
      <c r="L2252" s="58"/>
      <c r="M2252" s="58"/>
      <c r="N2252" s="58"/>
      <c r="O2252" s="58"/>
      <c r="P2252" s="58"/>
      <c r="Q2252" s="58"/>
      <c r="R2252" s="58"/>
    </row>
    <row r="2253" spans="1:18" ht="30" x14ac:dyDescent="0.25">
      <c r="A2253" s="58" t="s">
        <v>10</v>
      </c>
      <c r="B2253" s="58">
        <v>184339</v>
      </c>
      <c r="C2253" s="58">
        <v>5790</v>
      </c>
      <c r="D2253" s="58" t="s">
        <v>2647</v>
      </c>
      <c r="E2253" s="58">
        <v>5890</v>
      </c>
      <c r="F2253" s="58"/>
      <c r="G2253" s="58"/>
      <c r="H2253" s="58"/>
      <c r="I2253" s="58"/>
      <c r="J2253" s="58"/>
      <c r="K2253" s="58"/>
      <c r="L2253" s="58"/>
      <c r="M2253" s="58"/>
      <c r="N2253" s="58"/>
      <c r="O2253" s="58"/>
      <c r="P2253" s="58"/>
      <c r="Q2253" s="58"/>
      <c r="R2253" s="58"/>
    </row>
    <row r="2254" spans="1:18" ht="30" x14ac:dyDescent="0.25">
      <c r="A2254" s="58" t="s">
        <v>10</v>
      </c>
      <c r="B2254" s="58">
        <v>184340</v>
      </c>
      <c r="C2254" s="58">
        <v>5790</v>
      </c>
      <c r="D2254" s="58" t="s">
        <v>2647</v>
      </c>
      <c r="E2254" s="58">
        <v>5890</v>
      </c>
      <c r="F2254" s="58"/>
      <c r="G2254" s="58"/>
      <c r="H2254" s="58"/>
      <c r="I2254" s="58"/>
      <c r="J2254" s="58"/>
      <c r="K2254" s="58"/>
      <c r="L2254" s="58"/>
      <c r="M2254" s="58"/>
      <c r="N2254" s="58"/>
      <c r="O2254" s="58"/>
      <c r="P2254" s="58"/>
      <c r="Q2254" s="58"/>
      <c r="R2254" s="58"/>
    </row>
    <row r="2255" spans="1:18" ht="30" x14ac:dyDescent="0.25">
      <c r="A2255" s="58" t="s">
        <v>10</v>
      </c>
      <c r="B2255" s="58">
        <v>184341</v>
      </c>
      <c r="C2255" s="58">
        <v>5790</v>
      </c>
      <c r="D2255" s="58" t="s">
        <v>2647</v>
      </c>
      <c r="E2255" s="58">
        <v>5890</v>
      </c>
      <c r="F2255" s="58"/>
      <c r="G2255" s="58"/>
      <c r="H2255" s="58"/>
      <c r="I2255" s="58"/>
      <c r="J2255" s="58"/>
      <c r="K2255" s="58"/>
      <c r="L2255" s="58"/>
      <c r="M2255" s="58"/>
      <c r="N2255" s="58"/>
      <c r="O2255" s="58"/>
      <c r="P2255" s="58"/>
      <c r="Q2255" s="58"/>
      <c r="R2255" s="58"/>
    </row>
    <row r="2256" spans="1:18" ht="30" x14ac:dyDescent="0.25">
      <c r="A2256" s="58" t="s">
        <v>10</v>
      </c>
      <c r="B2256" s="58">
        <v>184342</v>
      </c>
      <c r="C2256" s="58">
        <v>5790</v>
      </c>
      <c r="D2256" s="58" t="s">
        <v>2647</v>
      </c>
      <c r="E2256" s="58">
        <v>5890</v>
      </c>
      <c r="F2256" s="58"/>
      <c r="G2256" s="58"/>
      <c r="H2256" s="58"/>
      <c r="I2256" s="58"/>
      <c r="J2256" s="58"/>
      <c r="K2256" s="58"/>
      <c r="L2256" s="58"/>
      <c r="M2256" s="58"/>
      <c r="N2256" s="58"/>
      <c r="O2256" s="58"/>
      <c r="P2256" s="58"/>
      <c r="Q2256" s="58"/>
      <c r="R2256" s="58"/>
    </row>
    <row r="2257" spans="1:18" ht="30" x14ac:dyDescent="0.25">
      <c r="A2257" s="58" t="s">
        <v>10</v>
      </c>
      <c r="B2257" s="58">
        <v>184343</v>
      </c>
      <c r="C2257" s="58">
        <v>5790</v>
      </c>
      <c r="D2257" s="58" t="s">
        <v>2647</v>
      </c>
      <c r="E2257" s="58">
        <v>5890</v>
      </c>
      <c r="F2257" s="58"/>
      <c r="G2257" s="58"/>
      <c r="H2257" s="58"/>
      <c r="I2257" s="58"/>
      <c r="J2257" s="58"/>
      <c r="K2257" s="58"/>
      <c r="L2257" s="58"/>
      <c r="M2257" s="58"/>
      <c r="N2257" s="58"/>
      <c r="O2257" s="58"/>
      <c r="P2257" s="58"/>
      <c r="Q2257" s="58"/>
      <c r="R2257" s="58"/>
    </row>
    <row r="2258" spans="1:18" x14ac:dyDescent="0.25">
      <c r="A2258" s="58" t="s">
        <v>10</v>
      </c>
      <c r="B2258" s="58">
        <v>249630</v>
      </c>
      <c r="C2258" s="58" t="s">
        <v>2579</v>
      </c>
      <c r="D2258" s="58"/>
      <c r="E2258" s="58" t="s">
        <v>2692</v>
      </c>
      <c r="F2258" s="58"/>
      <c r="G2258" s="58"/>
      <c r="H2258" s="58"/>
      <c r="I2258" s="58"/>
      <c r="J2258" s="58"/>
      <c r="K2258" s="58"/>
      <c r="L2258" s="58"/>
      <c r="M2258" s="58"/>
      <c r="N2258" s="58"/>
      <c r="O2258" s="58"/>
      <c r="P2258" s="58"/>
      <c r="Q2258" s="58"/>
      <c r="R2258" s="58"/>
    </row>
    <row r="2259" spans="1:18" x14ac:dyDescent="0.25">
      <c r="A2259" s="58" t="s">
        <v>10</v>
      </c>
      <c r="B2259" s="58">
        <v>249631</v>
      </c>
      <c r="C2259" s="58" t="s">
        <v>2579</v>
      </c>
      <c r="D2259" s="58"/>
      <c r="E2259" s="58" t="s">
        <v>2692</v>
      </c>
      <c r="F2259" s="58"/>
      <c r="G2259" s="58"/>
      <c r="H2259" s="58"/>
      <c r="I2259" s="58"/>
      <c r="J2259" s="58"/>
      <c r="K2259" s="58"/>
      <c r="L2259" s="58"/>
      <c r="M2259" s="58"/>
      <c r="N2259" s="58"/>
      <c r="O2259" s="58"/>
      <c r="P2259" s="58"/>
      <c r="Q2259" s="58"/>
      <c r="R2259" s="58"/>
    </row>
    <row r="2260" spans="1:18" x14ac:dyDescent="0.25">
      <c r="A2260" s="58" t="s">
        <v>10</v>
      </c>
      <c r="B2260" s="58">
        <v>249632</v>
      </c>
      <c r="C2260" s="58" t="s">
        <v>2579</v>
      </c>
      <c r="D2260" s="58"/>
      <c r="E2260" s="58" t="s">
        <v>2692</v>
      </c>
      <c r="F2260" s="58"/>
      <c r="G2260" s="58"/>
      <c r="H2260" s="58"/>
      <c r="I2260" s="58"/>
      <c r="J2260" s="58"/>
      <c r="K2260" s="58"/>
      <c r="L2260" s="58"/>
      <c r="M2260" s="58"/>
      <c r="N2260" s="58"/>
      <c r="O2260" s="58"/>
      <c r="P2260" s="58"/>
      <c r="Q2260" s="58"/>
      <c r="R2260" s="58"/>
    </row>
    <row r="2261" spans="1:18" x14ac:dyDescent="0.25">
      <c r="A2261" s="58" t="s">
        <v>10</v>
      </c>
      <c r="B2261" s="58">
        <v>249633</v>
      </c>
      <c r="C2261" s="58" t="s">
        <v>2579</v>
      </c>
      <c r="D2261" s="58"/>
      <c r="E2261" s="58" t="s">
        <v>2692</v>
      </c>
      <c r="F2261" s="58"/>
      <c r="G2261" s="58"/>
      <c r="H2261" s="58"/>
      <c r="I2261" s="58"/>
      <c r="J2261" s="58"/>
      <c r="K2261" s="58"/>
      <c r="L2261" s="58"/>
      <c r="M2261" s="58"/>
      <c r="N2261" s="58"/>
      <c r="O2261" s="58"/>
      <c r="P2261" s="58"/>
      <c r="Q2261" s="58"/>
      <c r="R2261" s="58"/>
    </row>
    <row r="2262" spans="1:18" x14ac:dyDescent="0.25">
      <c r="A2262" s="58" t="s">
        <v>10</v>
      </c>
      <c r="B2262" s="58">
        <v>249634</v>
      </c>
      <c r="C2262" s="58" t="s">
        <v>2579</v>
      </c>
      <c r="D2262" s="58"/>
      <c r="E2262" s="58" t="s">
        <v>2692</v>
      </c>
      <c r="F2262" s="58"/>
      <c r="G2262" s="58"/>
      <c r="H2262" s="58"/>
      <c r="I2262" s="58"/>
      <c r="J2262" s="58"/>
      <c r="K2262" s="58"/>
      <c r="L2262" s="58"/>
      <c r="M2262" s="58"/>
      <c r="N2262" s="58"/>
      <c r="O2262" s="58"/>
      <c r="P2262" s="58"/>
      <c r="Q2262" s="58"/>
      <c r="R2262" s="58"/>
    </row>
    <row r="2263" spans="1:18" x14ac:dyDescent="0.25">
      <c r="A2263" s="58" t="s">
        <v>10</v>
      </c>
      <c r="B2263" s="58">
        <v>249635</v>
      </c>
      <c r="C2263" s="58" t="s">
        <v>2579</v>
      </c>
      <c r="D2263" s="58"/>
      <c r="E2263" s="58" t="s">
        <v>2692</v>
      </c>
      <c r="F2263" s="58"/>
      <c r="G2263" s="58"/>
      <c r="H2263" s="58"/>
      <c r="I2263" s="58"/>
      <c r="J2263" s="58"/>
      <c r="K2263" s="58"/>
      <c r="L2263" s="58"/>
      <c r="M2263" s="58"/>
      <c r="N2263" s="58"/>
      <c r="O2263" s="58"/>
      <c r="P2263" s="58"/>
      <c r="Q2263" s="58"/>
      <c r="R2263" s="58"/>
    </row>
    <row r="2264" spans="1:18" x14ac:dyDescent="0.25">
      <c r="A2264" s="58" t="s">
        <v>10</v>
      </c>
      <c r="B2264" s="58">
        <v>249636</v>
      </c>
      <c r="C2264" s="58" t="s">
        <v>2579</v>
      </c>
      <c r="D2264" s="58"/>
      <c r="E2264" s="58" t="s">
        <v>2692</v>
      </c>
      <c r="F2264" s="58"/>
      <c r="G2264" s="58"/>
      <c r="H2264" s="58"/>
      <c r="I2264" s="58"/>
      <c r="J2264" s="58"/>
      <c r="K2264" s="58"/>
      <c r="L2264" s="58"/>
      <c r="M2264" s="58"/>
      <c r="N2264" s="58"/>
      <c r="O2264" s="58"/>
      <c r="P2264" s="58"/>
      <c r="Q2264" s="58"/>
      <c r="R2264" s="58"/>
    </row>
    <row r="2265" spans="1:18" x14ac:dyDescent="0.25">
      <c r="A2265" s="58" t="s">
        <v>10</v>
      </c>
      <c r="B2265" s="58">
        <v>249637</v>
      </c>
      <c r="C2265" s="58" t="s">
        <v>2579</v>
      </c>
      <c r="D2265" s="58"/>
      <c r="E2265" s="58" t="s">
        <v>2692</v>
      </c>
      <c r="F2265" s="58"/>
      <c r="G2265" s="58"/>
      <c r="H2265" s="58"/>
      <c r="I2265" s="58"/>
      <c r="J2265" s="58"/>
      <c r="K2265" s="58"/>
      <c r="L2265" s="58"/>
      <c r="M2265" s="58"/>
      <c r="N2265" s="58"/>
      <c r="O2265" s="58"/>
      <c r="P2265" s="58"/>
      <c r="Q2265" s="58"/>
      <c r="R2265" s="58"/>
    </row>
    <row r="2266" spans="1:18" x14ac:dyDescent="0.25">
      <c r="A2266" s="58" t="s">
        <v>10</v>
      </c>
      <c r="B2266" s="58">
        <v>249638</v>
      </c>
      <c r="C2266" s="58" t="s">
        <v>2579</v>
      </c>
      <c r="D2266" s="58"/>
      <c r="E2266" s="58" t="s">
        <v>2692</v>
      </c>
      <c r="F2266" s="58"/>
      <c r="G2266" s="58"/>
      <c r="H2266" s="58"/>
      <c r="I2266" s="58"/>
      <c r="J2266" s="58"/>
      <c r="K2266" s="58"/>
      <c r="L2266" s="58"/>
      <c r="M2266" s="58"/>
      <c r="N2266" s="58"/>
      <c r="O2266" s="58"/>
      <c r="P2266" s="58"/>
      <c r="Q2266" s="58"/>
      <c r="R2266" s="58"/>
    </row>
    <row r="2267" spans="1:18" x14ac:dyDescent="0.25">
      <c r="A2267" s="58" t="s">
        <v>10</v>
      </c>
      <c r="B2267" s="58">
        <v>249639</v>
      </c>
      <c r="C2267" s="58" t="s">
        <v>2579</v>
      </c>
      <c r="D2267" s="58"/>
      <c r="E2267" s="58" t="s">
        <v>2692</v>
      </c>
      <c r="F2267" s="58"/>
      <c r="G2267" s="58"/>
      <c r="H2267" s="58"/>
      <c r="I2267" s="58"/>
      <c r="J2267" s="58"/>
      <c r="K2267" s="58"/>
      <c r="L2267" s="58"/>
      <c r="M2267" s="58"/>
      <c r="N2267" s="58"/>
      <c r="O2267" s="58"/>
      <c r="P2267" s="58"/>
      <c r="Q2267" s="58"/>
      <c r="R2267" s="58"/>
    </row>
    <row r="2268" spans="1:18" x14ac:dyDescent="0.25">
      <c r="A2268" s="58" t="s">
        <v>10</v>
      </c>
      <c r="B2268" s="58">
        <v>249640</v>
      </c>
      <c r="C2268" s="58" t="s">
        <v>2579</v>
      </c>
      <c r="D2268" s="58"/>
      <c r="E2268" s="58" t="s">
        <v>2692</v>
      </c>
      <c r="F2268" s="58"/>
      <c r="G2268" s="58"/>
      <c r="H2268" s="58"/>
      <c r="I2268" s="58"/>
      <c r="J2268" s="58"/>
      <c r="K2268" s="58"/>
      <c r="L2268" s="58"/>
      <c r="M2268" s="58"/>
      <c r="N2268" s="58"/>
      <c r="O2268" s="58"/>
      <c r="P2268" s="58"/>
      <c r="Q2268" s="58"/>
      <c r="R2268" s="58"/>
    </row>
    <row r="2269" spans="1:18" x14ac:dyDescent="0.25">
      <c r="A2269" s="58" t="s">
        <v>10</v>
      </c>
      <c r="B2269" s="58">
        <v>249641</v>
      </c>
      <c r="C2269" s="58" t="s">
        <v>2579</v>
      </c>
      <c r="D2269" s="58"/>
      <c r="E2269" s="58" t="s">
        <v>2692</v>
      </c>
      <c r="F2269" s="58"/>
      <c r="G2269" s="58"/>
      <c r="H2269" s="58"/>
      <c r="I2269" s="58"/>
      <c r="J2269" s="58"/>
      <c r="K2269" s="58"/>
      <c r="L2269" s="58"/>
      <c r="M2269" s="58"/>
      <c r="N2269" s="58"/>
      <c r="O2269" s="58"/>
      <c r="P2269" s="58"/>
      <c r="Q2269" s="58"/>
      <c r="R2269" s="58"/>
    </row>
    <row r="2270" spans="1:18" x14ac:dyDescent="0.25">
      <c r="A2270" s="58" t="s">
        <v>10</v>
      </c>
      <c r="B2270" s="58">
        <v>249642</v>
      </c>
      <c r="C2270" s="58" t="s">
        <v>2579</v>
      </c>
      <c r="D2270" s="58"/>
      <c r="E2270" s="58" t="s">
        <v>2692</v>
      </c>
      <c r="F2270" s="58"/>
      <c r="G2270" s="58"/>
      <c r="H2270" s="58"/>
      <c r="I2270" s="58"/>
      <c r="J2270" s="58"/>
      <c r="K2270" s="58"/>
      <c r="L2270" s="58"/>
      <c r="M2270" s="58"/>
      <c r="N2270" s="58"/>
      <c r="O2270" s="58"/>
      <c r="P2270" s="58"/>
      <c r="Q2270" s="58"/>
      <c r="R2270" s="58"/>
    </row>
    <row r="2271" spans="1:18" x14ac:dyDescent="0.25">
      <c r="A2271" s="58" t="s">
        <v>10</v>
      </c>
      <c r="B2271" s="58">
        <v>249643</v>
      </c>
      <c r="C2271" s="58" t="s">
        <v>2579</v>
      </c>
      <c r="D2271" s="58"/>
      <c r="E2271" s="58" t="s">
        <v>2692</v>
      </c>
      <c r="F2271" s="58"/>
      <c r="G2271" s="58"/>
      <c r="H2271" s="58"/>
      <c r="I2271" s="58"/>
      <c r="J2271" s="58"/>
      <c r="K2271" s="58"/>
      <c r="L2271" s="58"/>
      <c r="M2271" s="58"/>
      <c r="N2271" s="58"/>
      <c r="O2271" s="58"/>
      <c r="P2271" s="58"/>
      <c r="Q2271" s="58"/>
      <c r="R2271" s="58"/>
    </row>
    <row r="2272" spans="1:18" x14ac:dyDescent="0.25">
      <c r="A2272" s="58" t="s">
        <v>10</v>
      </c>
      <c r="B2272" s="58">
        <v>249644</v>
      </c>
      <c r="C2272" s="58" t="s">
        <v>2579</v>
      </c>
      <c r="D2272" s="58"/>
      <c r="E2272" s="58" t="s">
        <v>2692</v>
      </c>
      <c r="F2272" s="58"/>
      <c r="G2272" s="58"/>
      <c r="H2272" s="58"/>
      <c r="I2272" s="58"/>
      <c r="J2272" s="58"/>
      <c r="K2272" s="58"/>
      <c r="L2272" s="58"/>
      <c r="M2272" s="58"/>
      <c r="N2272" s="58"/>
      <c r="O2272" s="58"/>
      <c r="P2272" s="58"/>
      <c r="Q2272" s="58"/>
      <c r="R2272" s="58"/>
    </row>
    <row r="2273" spans="1:18" x14ac:dyDescent="0.25">
      <c r="A2273" s="58" t="s">
        <v>10</v>
      </c>
      <c r="B2273" s="58">
        <v>249645</v>
      </c>
      <c r="C2273" s="58" t="s">
        <v>2579</v>
      </c>
      <c r="D2273" s="58"/>
      <c r="E2273" s="58" t="s">
        <v>2692</v>
      </c>
      <c r="F2273" s="58"/>
      <c r="G2273" s="58"/>
      <c r="H2273" s="58"/>
      <c r="I2273" s="58"/>
      <c r="J2273" s="58"/>
      <c r="K2273" s="58"/>
      <c r="L2273" s="58"/>
      <c r="M2273" s="58"/>
      <c r="N2273" s="58"/>
      <c r="O2273" s="58"/>
      <c r="P2273" s="58"/>
      <c r="Q2273" s="58"/>
      <c r="R2273" s="58"/>
    </row>
    <row r="2274" spans="1:18" x14ac:dyDescent="0.25">
      <c r="A2274" s="58" t="s">
        <v>10</v>
      </c>
      <c r="B2274" s="58">
        <v>249614</v>
      </c>
      <c r="C2274" s="58" t="s">
        <v>2579</v>
      </c>
      <c r="D2274" s="58"/>
      <c r="E2274" s="58" t="s">
        <v>2692</v>
      </c>
      <c r="F2274" s="58"/>
      <c r="G2274" s="58"/>
      <c r="H2274" s="58"/>
      <c r="I2274" s="58"/>
      <c r="J2274" s="58"/>
      <c r="K2274" s="58"/>
      <c r="L2274" s="58"/>
      <c r="M2274" s="58"/>
      <c r="N2274" s="58"/>
      <c r="O2274" s="58"/>
      <c r="P2274" s="58"/>
      <c r="Q2274" s="58"/>
      <c r="R2274" s="58"/>
    </row>
    <row r="2275" spans="1:18" x14ac:dyDescent="0.25">
      <c r="A2275" s="58" t="s">
        <v>10</v>
      </c>
      <c r="B2275" s="58">
        <v>249615</v>
      </c>
      <c r="C2275" s="58" t="s">
        <v>2579</v>
      </c>
      <c r="D2275" s="58"/>
      <c r="E2275" s="58" t="s">
        <v>2692</v>
      </c>
      <c r="F2275" s="58"/>
      <c r="G2275" s="58"/>
      <c r="H2275" s="58"/>
      <c r="I2275" s="58"/>
      <c r="J2275" s="58"/>
      <c r="K2275" s="58"/>
      <c r="L2275" s="58"/>
      <c r="M2275" s="58"/>
      <c r="N2275" s="58"/>
      <c r="O2275" s="58"/>
      <c r="P2275" s="58"/>
      <c r="Q2275" s="58"/>
      <c r="R2275" s="58"/>
    </row>
    <row r="2276" spans="1:18" x14ac:dyDescent="0.25">
      <c r="A2276" s="58" t="s">
        <v>10</v>
      </c>
      <c r="B2276" s="58">
        <v>249616</v>
      </c>
      <c r="C2276" s="58" t="s">
        <v>2579</v>
      </c>
      <c r="D2276" s="58"/>
      <c r="E2276" s="58" t="s">
        <v>2692</v>
      </c>
      <c r="F2276" s="58"/>
      <c r="G2276" s="58"/>
      <c r="H2276" s="58"/>
      <c r="I2276" s="58"/>
      <c r="J2276" s="58"/>
      <c r="K2276" s="58"/>
      <c r="L2276" s="58"/>
      <c r="M2276" s="58"/>
      <c r="N2276" s="58"/>
      <c r="O2276" s="58"/>
      <c r="P2276" s="58"/>
      <c r="Q2276" s="58"/>
      <c r="R2276" s="58"/>
    </row>
    <row r="2277" spans="1:18" x14ac:dyDescent="0.25">
      <c r="A2277" s="58" t="s">
        <v>10</v>
      </c>
      <c r="B2277" s="58">
        <v>249617</v>
      </c>
      <c r="C2277" s="58" t="s">
        <v>2579</v>
      </c>
      <c r="D2277" s="58"/>
      <c r="E2277" s="58" t="s">
        <v>2692</v>
      </c>
      <c r="F2277" s="58"/>
      <c r="G2277" s="58"/>
      <c r="H2277" s="58"/>
      <c r="I2277" s="58"/>
      <c r="J2277" s="58"/>
      <c r="K2277" s="58"/>
      <c r="L2277" s="58"/>
      <c r="M2277" s="58"/>
      <c r="N2277" s="58"/>
      <c r="O2277" s="58"/>
      <c r="P2277" s="58"/>
      <c r="Q2277" s="58"/>
      <c r="R2277" s="58"/>
    </row>
    <row r="2278" spans="1:18" x14ac:dyDescent="0.25">
      <c r="A2278" s="58" t="s">
        <v>10</v>
      </c>
      <c r="B2278" s="58">
        <v>249618</v>
      </c>
      <c r="C2278" s="58" t="s">
        <v>2579</v>
      </c>
      <c r="D2278" s="58"/>
      <c r="E2278" s="58" t="s">
        <v>2692</v>
      </c>
      <c r="F2278" s="58"/>
      <c r="G2278" s="58"/>
      <c r="H2278" s="58"/>
      <c r="I2278" s="58"/>
      <c r="J2278" s="58"/>
      <c r="K2278" s="58"/>
      <c r="L2278" s="58"/>
      <c r="M2278" s="58"/>
      <c r="N2278" s="58"/>
      <c r="O2278" s="58"/>
      <c r="P2278" s="58"/>
      <c r="Q2278" s="58"/>
      <c r="R2278" s="58"/>
    </row>
    <row r="2279" spans="1:18" x14ac:dyDescent="0.25">
      <c r="A2279" s="58" t="s">
        <v>10</v>
      </c>
      <c r="B2279" s="58">
        <v>249619</v>
      </c>
      <c r="C2279" s="58" t="s">
        <v>2579</v>
      </c>
      <c r="D2279" s="58"/>
      <c r="E2279" s="58" t="s">
        <v>2692</v>
      </c>
      <c r="F2279" s="58"/>
      <c r="G2279" s="58"/>
      <c r="H2279" s="58"/>
      <c r="I2279" s="58"/>
      <c r="J2279" s="58"/>
      <c r="K2279" s="58"/>
      <c r="L2279" s="58"/>
      <c r="M2279" s="58"/>
      <c r="N2279" s="58"/>
      <c r="O2279" s="58"/>
      <c r="P2279" s="58"/>
      <c r="Q2279" s="58"/>
      <c r="R2279" s="58"/>
    </row>
    <row r="2280" spans="1:18" x14ac:dyDescent="0.25">
      <c r="A2280" s="58" t="s">
        <v>10</v>
      </c>
      <c r="B2280" s="58">
        <v>249620</v>
      </c>
      <c r="C2280" s="58" t="s">
        <v>2579</v>
      </c>
      <c r="D2280" s="58"/>
      <c r="E2280" s="58" t="s">
        <v>2692</v>
      </c>
      <c r="F2280" s="58"/>
      <c r="G2280" s="58"/>
      <c r="H2280" s="58"/>
      <c r="I2280" s="58"/>
      <c r="J2280" s="58"/>
      <c r="K2280" s="58"/>
      <c r="L2280" s="58"/>
      <c r="M2280" s="58"/>
      <c r="N2280" s="58"/>
      <c r="O2280" s="58"/>
      <c r="P2280" s="58"/>
      <c r="Q2280" s="58"/>
      <c r="R2280" s="58"/>
    </row>
    <row r="2281" spans="1:18" x14ac:dyDescent="0.25">
      <c r="A2281" s="58" t="s">
        <v>10</v>
      </c>
      <c r="B2281" s="58">
        <v>249621</v>
      </c>
      <c r="C2281" s="58" t="s">
        <v>2579</v>
      </c>
      <c r="D2281" s="58"/>
      <c r="E2281" s="58" t="s">
        <v>2692</v>
      </c>
      <c r="F2281" s="58"/>
      <c r="G2281" s="58"/>
      <c r="H2281" s="58"/>
      <c r="I2281" s="58"/>
      <c r="J2281" s="58"/>
      <c r="K2281" s="58"/>
      <c r="L2281" s="58"/>
      <c r="M2281" s="58"/>
      <c r="N2281" s="58"/>
      <c r="O2281" s="58"/>
      <c r="P2281" s="58"/>
      <c r="Q2281" s="58"/>
      <c r="R2281" s="58"/>
    </row>
    <row r="2282" spans="1:18" x14ac:dyDescent="0.25">
      <c r="A2282" s="58" t="s">
        <v>10</v>
      </c>
      <c r="B2282" s="58">
        <v>249622</v>
      </c>
      <c r="C2282" s="58" t="s">
        <v>2579</v>
      </c>
      <c r="D2282" s="58"/>
      <c r="E2282" s="58" t="s">
        <v>2692</v>
      </c>
      <c r="F2282" s="58"/>
      <c r="G2282" s="58"/>
      <c r="H2282" s="58"/>
      <c r="I2282" s="58"/>
      <c r="J2282" s="58"/>
      <c r="K2282" s="58"/>
      <c r="L2282" s="58"/>
      <c r="M2282" s="58"/>
      <c r="N2282" s="58"/>
      <c r="O2282" s="58"/>
      <c r="P2282" s="58"/>
      <c r="Q2282" s="58"/>
      <c r="R2282" s="58"/>
    </row>
    <row r="2283" spans="1:18" x14ac:dyDescent="0.25">
      <c r="A2283" s="58" t="s">
        <v>10</v>
      </c>
      <c r="B2283" s="58">
        <v>249623</v>
      </c>
      <c r="C2283" s="58" t="s">
        <v>2579</v>
      </c>
      <c r="D2283" s="58"/>
      <c r="E2283" s="58" t="s">
        <v>2692</v>
      </c>
      <c r="F2283" s="58"/>
      <c r="G2283" s="58"/>
      <c r="H2283" s="58"/>
      <c r="I2283" s="58"/>
      <c r="J2283" s="58"/>
      <c r="K2283" s="58"/>
      <c r="L2283" s="58"/>
      <c r="M2283" s="58"/>
      <c r="N2283" s="58"/>
      <c r="O2283" s="58"/>
      <c r="P2283" s="58"/>
      <c r="Q2283" s="58"/>
      <c r="R2283" s="58"/>
    </row>
    <row r="2284" spans="1:18" x14ac:dyDescent="0.25">
      <c r="A2284" s="58" t="s">
        <v>10</v>
      </c>
      <c r="B2284" s="58">
        <v>249624</v>
      </c>
      <c r="C2284" s="58" t="s">
        <v>2579</v>
      </c>
      <c r="D2284" s="58"/>
      <c r="E2284" s="58" t="s">
        <v>2692</v>
      </c>
      <c r="F2284" s="58"/>
      <c r="G2284" s="58"/>
      <c r="H2284" s="58"/>
      <c r="I2284" s="58"/>
      <c r="J2284" s="58"/>
      <c r="K2284" s="58"/>
      <c r="L2284" s="58"/>
      <c r="M2284" s="58"/>
      <c r="N2284" s="58"/>
      <c r="O2284" s="58"/>
      <c r="P2284" s="58"/>
      <c r="Q2284" s="58"/>
      <c r="R2284" s="58"/>
    </row>
    <row r="2285" spans="1:18" x14ac:dyDescent="0.25">
      <c r="A2285" s="58" t="s">
        <v>10</v>
      </c>
      <c r="B2285" s="58">
        <v>249625</v>
      </c>
      <c r="C2285" s="58" t="s">
        <v>2579</v>
      </c>
      <c r="D2285" s="58"/>
      <c r="E2285" s="58" t="s">
        <v>2692</v>
      </c>
      <c r="F2285" s="58"/>
      <c r="G2285" s="58"/>
      <c r="H2285" s="58"/>
      <c r="I2285" s="58"/>
      <c r="J2285" s="58"/>
      <c r="K2285" s="58"/>
      <c r="L2285" s="58"/>
      <c r="M2285" s="58"/>
      <c r="N2285" s="58"/>
      <c r="O2285" s="58"/>
      <c r="P2285" s="58"/>
      <c r="Q2285" s="58"/>
      <c r="R2285" s="58"/>
    </row>
    <row r="2286" spans="1:18" x14ac:dyDescent="0.25">
      <c r="A2286" s="58" t="s">
        <v>10</v>
      </c>
      <c r="B2286" s="58">
        <v>249626</v>
      </c>
      <c r="C2286" s="58" t="s">
        <v>2579</v>
      </c>
      <c r="D2286" s="58"/>
      <c r="E2286" s="58" t="s">
        <v>2692</v>
      </c>
      <c r="F2286" s="58"/>
      <c r="G2286" s="58"/>
      <c r="H2286" s="58"/>
      <c r="I2286" s="58"/>
      <c r="J2286" s="58"/>
      <c r="K2286" s="58"/>
      <c r="L2286" s="58"/>
      <c r="M2286" s="58"/>
      <c r="N2286" s="58"/>
      <c r="O2286" s="58"/>
      <c r="P2286" s="58"/>
      <c r="Q2286" s="58"/>
      <c r="R2286" s="58"/>
    </row>
    <row r="2287" spans="1:18" x14ac:dyDescent="0.25">
      <c r="A2287" s="58" t="s">
        <v>10</v>
      </c>
      <c r="B2287" s="58">
        <v>249627</v>
      </c>
      <c r="C2287" s="58" t="s">
        <v>2579</v>
      </c>
      <c r="D2287" s="58"/>
      <c r="E2287" s="58" t="s">
        <v>2692</v>
      </c>
      <c r="F2287" s="58"/>
      <c r="G2287" s="58"/>
      <c r="H2287" s="58"/>
      <c r="I2287" s="58"/>
      <c r="J2287" s="58"/>
      <c r="K2287" s="58"/>
      <c r="L2287" s="58"/>
      <c r="M2287" s="58"/>
      <c r="N2287" s="58"/>
      <c r="O2287" s="58"/>
      <c r="P2287" s="58"/>
      <c r="Q2287" s="58"/>
      <c r="R2287" s="58"/>
    </row>
    <row r="2288" spans="1:18" x14ac:dyDescent="0.25">
      <c r="A2288" s="58" t="s">
        <v>10</v>
      </c>
      <c r="B2288" s="58">
        <v>249628</v>
      </c>
      <c r="C2288" s="58" t="s">
        <v>2579</v>
      </c>
      <c r="D2288" s="58"/>
      <c r="E2288" s="58" t="s">
        <v>2692</v>
      </c>
      <c r="F2288" s="58"/>
      <c r="G2288" s="58"/>
      <c r="H2288" s="58"/>
      <c r="I2288" s="58"/>
      <c r="J2288" s="58"/>
      <c r="K2288" s="58"/>
      <c r="L2288" s="58"/>
      <c r="M2288" s="58"/>
      <c r="N2288" s="58"/>
      <c r="O2288" s="58"/>
      <c r="P2288" s="58"/>
      <c r="Q2288" s="58"/>
      <c r="R2288" s="58"/>
    </row>
    <row r="2289" spans="1:18" x14ac:dyDescent="0.25">
      <c r="A2289" s="58" t="s">
        <v>10</v>
      </c>
      <c r="B2289" s="58">
        <v>249629</v>
      </c>
      <c r="C2289" s="58" t="s">
        <v>2579</v>
      </c>
      <c r="D2289" s="58"/>
      <c r="E2289" s="58" t="s">
        <v>2692</v>
      </c>
      <c r="F2289" s="58"/>
      <c r="G2289" s="58"/>
      <c r="H2289" s="58"/>
      <c r="I2289" s="58"/>
      <c r="J2289" s="58"/>
      <c r="K2289" s="58"/>
      <c r="L2289" s="58"/>
      <c r="M2289" s="58"/>
      <c r="N2289" s="58"/>
      <c r="O2289" s="58"/>
      <c r="P2289" s="58"/>
      <c r="Q2289" s="58"/>
      <c r="R2289" s="58"/>
    </row>
    <row r="2290" spans="1:18" x14ac:dyDescent="0.25">
      <c r="A2290" s="58" t="s">
        <v>10</v>
      </c>
      <c r="B2290" s="58">
        <v>249662</v>
      </c>
      <c r="C2290" s="58" t="s">
        <v>2579</v>
      </c>
      <c r="D2290" s="58"/>
      <c r="E2290" s="58" t="s">
        <v>2692</v>
      </c>
      <c r="F2290" s="58"/>
      <c r="G2290" s="58"/>
      <c r="H2290" s="58"/>
      <c r="I2290" s="58"/>
      <c r="J2290" s="58"/>
      <c r="K2290" s="58"/>
      <c r="L2290" s="58"/>
      <c r="M2290" s="58"/>
      <c r="N2290" s="58"/>
      <c r="O2290" s="58"/>
      <c r="P2290" s="58"/>
      <c r="Q2290" s="58"/>
      <c r="R2290" s="58"/>
    </row>
    <row r="2291" spans="1:18" x14ac:dyDescent="0.25">
      <c r="A2291" s="58" t="s">
        <v>10</v>
      </c>
      <c r="B2291" s="58">
        <v>249663</v>
      </c>
      <c r="C2291" s="58" t="s">
        <v>2579</v>
      </c>
      <c r="D2291" s="58"/>
      <c r="E2291" s="58" t="s">
        <v>2692</v>
      </c>
      <c r="F2291" s="58"/>
      <c r="G2291" s="58"/>
      <c r="H2291" s="58"/>
      <c r="I2291" s="58"/>
      <c r="J2291" s="58"/>
      <c r="K2291" s="58"/>
      <c r="L2291" s="58"/>
      <c r="M2291" s="58"/>
      <c r="N2291" s="58"/>
      <c r="O2291" s="58"/>
      <c r="P2291" s="58"/>
      <c r="Q2291" s="58"/>
      <c r="R2291" s="58"/>
    </row>
    <row r="2292" spans="1:18" x14ac:dyDescent="0.25">
      <c r="A2292" s="58" t="s">
        <v>10</v>
      </c>
      <c r="B2292" s="58">
        <v>249664</v>
      </c>
      <c r="C2292" s="58" t="s">
        <v>2579</v>
      </c>
      <c r="D2292" s="58"/>
      <c r="E2292" s="58" t="s">
        <v>2692</v>
      </c>
      <c r="F2292" s="58"/>
      <c r="G2292" s="58"/>
      <c r="H2292" s="58"/>
      <c r="I2292" s="58"/>
      <c r="J2292" s="58"/>
      <c r="K2292" s="58"/>
      <c r="L2292" s="58"/>
      <c r="M2292" s="58"/>
      <c r="N2292" s="58"/>
      <c r="O2292" s="58"/>
      <c r="P2292" s="58"/>
      <c r="Q2292" s="58"/>
      <c r="R2292" s="58"/>
    </row>
    <row r="2293" spans="1:18" x14ac:dyDescent="0.25">
      <c r="A2293" s="58" t="s">
        <v>10</v>
      </c>
      <c r="B2293" s="58">
        <v>249665</v>
      </c>
      <c r="C2293" s="58" t="s">
        <v>2579</v>
      </c>
      <c r="D2293" s="58"/>
      <c r="E2293" s="58" t="s">
        <v>2692</v>
      </c>
      <c r="F2293" s="58"/>
      <c r="G2293" s="58"/>
      <c r="H2293" s="58"/>
      <c r="I2293" s="58"/>
      <c r="J2293" s="58"/>
      <c r="K2293" s="58"/>
      <c r="L2293" s="58"/>
      <c r="M2293" s="58"/>
      <c r="N2293" s="58"/>
      <c r="O2293" s="58"/>
      <c r="P2293" s="58"/>
      <c r="Q2293" s="58"/>
      <c r="R2293" s="58"/>
    </row>
    <row r="2294" spans="1:18" x14ac:dyDescent="0.25">
      <c r="A2294" s="58" t="s">
        <v>10</v>
      </c>
      <c r="B2294" s="58">
        <v>249666</v>
      </c>
      <c r="C2294" s="58" t="s">
        <v>2579</v>
      </c>
      <c r="D2294" s="58"/>
      <c r="E2294" s="58" t="s">
        <v>2692</v>
      </c>
      <c r="F2294" s="58"/>
      <c r="G2294" s="58"/>
      <c r="H2294" s="58"/>
      <c r="I2294" s="58"/>
      <c r="J2294" s="58"/>
      <c r="K2294" s="58"/>
      <c r="L2294" s="58"/>
      <c r="M2294" s="58"/>
      <c r="N2294" s="58"/>
      <c r="O2294" s="58"/>
      <c r="P2294" s="58"/>
      <c r="Q2294" s="58"/>
      <c r="R2294" s="58"/>
    </row>
    <row r="2295" spans="1:18" x14ac:dyDescent="0.25">
      <c r="A2295" s="58" t="s">
        <v>10</v>
      </c>
      <c r="B2295" s="58">
        <v>249667</v>
      </c>
      <c r="C2295" s="58" t="s">
        <v>2579</v>
      </c>
      <c r="D2295" s="58"/>
      <c r="E2295" s="58" t="s">
        <v>2692</v>
      </c>
      <c r="F2295" s="58"/>
      <c r="G2295" s="58"/>
      <c r="H2295" s="58"/>
      <c r="I2295" s="58"/>
      <c r="J2295" s="58"/>
      <c r="K2295" s="58"/>
      <c r="L2295" s="58"/>
      <c r="M2295" s="58"/>
      <c r="N2295" s="58"/>
      <c r="O2295" s="58"/>
      <c r="P2295" s="58"/>
      <c r="Q2295" s="58"/>
      <c r="R2295" s="58"/>
    </row>
    <row r="2296" spans="1:18" x14ac:dyDescent="0.25">
      <c r="A2296" s="58" t="s">
        <v>10</v>
      </c>
      <c r="B2296" s="58">
        <v>249668</v>
      </c>
      <c r="C2296" s="58" t="s">
        <v>2579</v>
      </c>
      <c r="D2296" s="58"/>
      <c r="E2296" s="58" t="s">
        <v>2692</v>
      </c>
      <c r="F2296" s="58"/>
      <c r="G2296" s="58"/>
      <c r="H2296" s="58"/>
      <c r="I2296" s="58"/>
      <c r="J2296" s="58"/>
      <c r="K2296" s="58"/>
      <c r="L2296" s="58"/>
      <c r="M2296" s="58"/>
      <c r="N2296" s="58"/>
      <c r="O2296" s="58"/>
      <c r="P2296" s="58"/>
      <c r="Q2296" s="58"/>
      <c r="R2296" s="58"/>
    </row>
    <row r="2297" spans="1:18" x14ac:dyDescent="0.25">
      <c r="A2297" s="58" t="s">
        <v>10</v>
      </c>
      <c r="B2297" s="58">
        <v>249669</v>
      </c>
      <c r="C2297" s="58" t="s">
        <v>2579</v>
      </c>
      <c r="D2297" s="58"/>
      <c r="E2297" s="58" t="s">
        <v>2692</v>
      </c>
      <c r="F2297" s="58"/>
      <c r="G2297" s="58"/>
      <c r="H2297" s="58"/>
      <c r="I2297" s="58"/>
      <c r="J2297" s="58"/>
      <c r="K2297" s="58"/>
      <c r="L2297" s="58"/>
      <c r="M2297" s="58"/>
      <c r="N2297" s="58"/>
      <c r="O2297" s="58"/>
      <c r="P2297" s="58"/>
      <c r="Q2297" s="58"/>
      <c r="R2297" s="58"/>
    </row>
    <row r="2298" spans="1:18" x14ac:dyDescent="0.25">
      <c r="A2298" s="58" t="s">
        <v>10</v>
      </c>
      <c r="B2298" s="58">
        <v>249670</v>
      </c>
      <c r="C2298" s="58" t="s">
        <v>2579</v>
      </c>
      <c r="D2298" s="58"/>
      <c r="E2298" s="58" t="s">
        <v>2692</v>
      </c>
      <c r="F2298" s="58"/>
      <c r="G2298" s="58"/>
      <c r="H2298" s="58"/>
      <c r="I2298" s="58"/>
      <c r="J2298" s="58"/>
      <c r="K2298" s="58"/>
      <c r="L2298" s="58"/>
      <c r="M2298" s="58"/>
      <c r="N2298" s="58"/>
      <c r="O2298" s="58"/>
      <c r="P2298" s="58"/>
      <c r="Q2298" s="58"/>
      <c r="R2298" s="58"/>
    </row>
    <row r="2299" spans="1:18" x14ac:dyDescent="0.25">
      <c r="A2299" s="58" t="s">
        <v>10</v>
      </c>
      <c r="B2299" s="58">
        <v>249671</v>
      </c>
      <c r="C2299" s="58" t="s">
        <v>2579</v>
      </c>
      <c r="D2299" s="58"/>
      <c r="E2299" s="58" t="s">
        <v>2692</v>
      </c>
      <c r="F2299" s="58"/>
      <c r="G2299" s="58"/>
      <c r="H2299" s="58"/>
      <c r="I2299" s="58"/>
      <c r="J2299" s="58"/>
      <c r="K2299" s="58"/>
      <c r="L2299" s="58"/>
      <c r="M2299" s="58"/>
      <c r="N2299" s="58"/>
      <c r="O2299" s="58"/>
      <c r="P2299" s="58"/>
      <c r="Q2299" s="58"/>
      <c r="R2299" s="58"/>
    </row>
    <row r="2300" spans="1:18" x14ac:dyDescent="0.25">
      <c r="A2300" s="58" t="s">
        <v>10</v>
      </c>
      <c r="B2300" s="58">
        <v>249672</v>
      </c>
      <c r="C2300" s="58" t="s">
        <v>2579</v>
      </c>
      <c r="D2300" s="58"/>
      <c r="E2300" s="58" t="s">
        <v>2692</v>
      </c>
      <c r="F2300" s="58"/>
      <c r="G2300" s="58"/>
      <c r="H2300" s="58"/>
      <c r="I2300" s="58"/>
      <c r="J2300" s="58"/>
      <c r="K2300" s="58"/>
      <c r="L2300" s="58"/>
      <c r="M2300" s="58"/>
      <c r="N2300" s="58"/>
      <c r="O2300" s="58"/>
      <c r="P2300" s="58"/>
      <c r="Q2300" s="58"/>
      <c r="R2300" s="58"/>
    </row>
    <row r="2301" spans="1:18" x14ac:dyDescent="0.25">
      <c r="A2301" s="58" t="s">
        <v>10</v>
      </c>
      <c r="B2301" s="58">
        <v>249673</v>
      </c>
      <c r="C2301" s="58" t="s">
        <v>2579</v>
      </c>
      <c r="D2301" s="58"/>
      <c r="E2301" s="58" t="s">
        <v>2692</v>
      </c>
      <c r="F2301" s="58"/>
      <c r="G2301" s="58"/>
      <c r="H2301" s="58"/>
      <c r="I2301" s="58"/>
      <c r="J2301" s="58"/>
      <c r="K2301" s="58"/>
      <c r="L2301" s="58"/>
      <c r="M2301" s="58"/>
      <c r="N2301" s="58"/>
      <c r="O2301" s="58"/>
      <c r="P2301" s="58"/>
      <c r="Q2301" s="58"/>
      <c r="R2301" s="58"/>
    </row>
    <row r="2302" spans="1:18" x14ac:dyDescent="0.25">
      <c r="A2302" s="58" t="s">
        <v>10</v>
      </c>
      <c r="B2302" s="58">
        <v>249674</v>
      </c>
      <c r="C2302" s="58" t="s">
        <v>2579</v>
      </c>
      <c r="D2302" s="58"/>
      <c r="E2302" s="58" t="s">
        <v>2692</v>
      </c>
      <c r="F2302" s="58"/>
      <c r="G2302" s="58"/>
      <c r="H2302" s="58"/>
      <c r="I2302" s="58"/>
      <c r="J2302" s="58"/>
      <c r="K2302" s="58"/>
      <c r="L2302" s="58"/>
      <c r="M2302" s="58"/>
      <c r="N2302" s="58"/>
      <c r="O2302" s="58"/>
      <c r="P2302" s="58"/>
      <c r="Q2302" s="58"/>
      <c r="R2302" s="58"/>
    </row>
    <row r="2303" spans="1:18" x14ac:dyDescent="0.25">
      <c r="A2303" s="58" t="s">
        <v>10</v>
      </c>
      <c r="B2303" s="58">
        <v>249675</v>
      </c>
      <c r="C2303" s="58" t="s">
        <v>2579</v>
      </c>
      <c r="D2303" s="58"/>
      <c r="E2303" s="58" t="s">
        <v>2692</v>
      </c>
      <c r="F2303" s="58"/>
      <c r="G2303" s="58"/>
      <c r="H2303" s="58"/>
      <c r="I2303" s="58"/>
      <c r="J2303" s="58"/>
      <c r="K2303" s="58"/>
      <c r="L2303" s="58"/>
      <c r="M2303" s="58"/>
      <c r="N2303" s="58"/>
      <c r="O2303" s="58"/>
      <c r="P2303" s="58"/>
      <c r="Q2303" s="58"/>
      <c r="R2303" s="58"/>
    </row>
    <row r="2304" spans="1:18" x14ac:dyDescent="0.25">
      <c r="A2304" s="58" t="s">
        <v>10</v>
      </c>
      <c r="B2304" s="58">
        <v>249676</v>
      </c>
      <c r="C2304" s="58" t="s">
        <v>2579</v>
      </c>
      <c r="D2304" s="58"/>
      <c r="E2304" s="58" t="s">
        <v>2692</v>
      </c>
      <c r="F2304" s="58"/>
      <c r="G2304" s="58"/>
      <c r="H2304" s="58"/>
      <c r="I2304" s="58"/>
      <c r="J2304" s="58"/>
      <c r="K2304" s="58"/>
      <c r="L2304" s="58"/>
      <c r="M2304" s="58"/>
      <c r="N2304" s="58"/>
      <c r="O2304" s="58"/>
      <c r="P2304" s="58"/>
      <c r="Q2304" s="58"/>
      <c r="R2304" s="58"/>
    </row>
    <row r="2305" spans="1:18" x14ac:dyDescent="0.25">
      <c r="A2305" s="58" t="s">
        <v>10</v>
      </c>
      <c r="B2305" s="58">
        <v>249677</v>
      </c>
      <c r="C2305" s="58" t="s">
        <v>2579</v>
      </c>
      <c r="D2305" s="58"/>
      <c r="E2305" s="58" t="s">
        <v>2692</v>
      </c>
      <c r="F2305" s="58"/>
      <c r="G2305" s="58"/>
      <c r="H2305" s="58"/>
      <c r="I2305" s="58"/>
      <c r="J2305" s="58"/>
      <c r="K2305" s="58"/>
      <c r="L2305" s="58"/>
      <c r="M2305" s="58"/>
      <c r="N2305" s="58"/>
      <c r="O2305" s="58"/>
      <c r="P2305" s="58"/>
      <c r="Q2305" s="58"/>
      <c r="R2305" s="58"/>
    </row>
    <row r="2306" spans="1:18" ht="30" x14ac:dyDescent="0.25">
      <c r="A2306" s="58" t="s">
        <v>10</v>
      </c>
      <c r="B2306" s="58">
        <v>184350</v>
      </c>
      <c r="C2306" s="58">
        <v>19780</v>
      </c>
      <c r="D2306" s="58" t="s">
        <v>2645</v>
      </c>
      <c r="E2306" s="58">
        <v>16890</v>
      </c>
      <c r="F2306" s="58"/>
      <c r="G2306" s="58"/>
      <c r="H2306" s="58"/>
      <c r="I2306" s="58"/>
      <c r="J2306" s="58"/>
      <c r="K2306" s="58"/>
      <c r="L2306" s="58"/>
      <c r="M2306" s="58"/>
      <c r="N2306" s="58"/>
      <c r="O2306" s="58"/>
      <c r="P2306" s="58"/>
      <c r="Q2306" s="58"/>
      <c r="R2306" s="58"/>
    </row>
    <row r="2307" spans="1:18" ht="30" x14ac:dyDescent="0.25">
      <c r="A2307" s="58" t="s">
        <v>10</v>
      </c>
      <c r="B2307" s="58">
        <v>184351</v>
      </c>
      <c r="C2307" s="58">
        <v>20380</v>
      </c>
      <c r="D2307" s="58" t="s">
        <v>2645</v>
      </c>
      <c r="E2307" s="58">
        <v>16890</v>
      </c>
      <c r="F2307" s="58"/>
      <c r="G2307" s="58"/>
      <c r="H2307" s="58"/>
      <c r="I2307" s="58"/>
      <c r="J2307" s="58"/>
      <c r="K2307" s="58"/>
      <c r="L2307" s="58"/>
      <c r="M2307" s="58"/>
      <c r="N2307" s="58"/>
      <c r="O2307" s="58"/>
      <c r="P2307" s="58"/>
      <c r="Q2307" s="58"/>
      <c r="R2307" s="58"/>
    </row>
    <row r="2308" spans="1:18" ht="30" x14ac:dyDescent="0.25">
      <c r="A2308" s="58" t="s">
        <v>10</v>
      </c>
      <c r="B2308" s="58">
        <v>184352</v>
      </c>
      <c r="C2308" s="58">
        <v>20380</v>
      </c>
      <c r="D2308" s="58" t="s">
        <v>2645</v>
      </c>
      <c r="E2308" s="58">
        <v>16890</v>
      </c>
      <c r="F2308" s="58"/>
      <c r="G2308" s="58"/>
      <c r="H2308" s="58"/>
      <c r="I2308" s="58"/>
      <c r="J2308" s="58"/>
      <c r="K2308" s="58"/>
      <c r="L2308" s="58"/>
      <c r="M2308" s="58"/>
      <c r="N2308" s="58"/>
      <c r="O2308" s="58"/>
      <c r="P2308" s="58"/>
      <c r="Q2308" s="58"/>
      <c r="R2308" s="58"/>
    </row>
    <row r="2309" spans="1:18" ht="30" x14ac:dyDescent="0.25">
      <c r="A2309" s="58" t="s">
        <v>10</v>
      </c>
      <c r="B2309" s="58">
        <v>184353</v>
      </c>
      <c r="C2309" s="58">
        <v>20380</v>
      </c>
      <c r="D2309" s="58" t="s">
        <v>2645</v>
      </c>
      <c r="E2309" s="58">
        <v>16890</v>
      </c>
      <c r="F2309" s="58"/>
      <c r="G2309" s="58"/>
      <c r="H2309" s="58"/>
      <c r="I2309" s="58"/>
      <c r="J2309" s="58"/>
      <c r="K2309" s="58"/>
      <c r="L2309" s="58"/>
      <c r="M2309" s="58"/>
      <c r="N2309" s="58"/>
      <c r="O2309" s="58"/>
      <c r="P2309" s="58"/>
      <c r="Q2309" s="58"/>
      <c r="R2309" s="58"/>
    </row>
    <row r="2310" spans="1:18" ht="30" x14ac:dyDescent="0.25">
      <c r="A2310" s="58" t="s">
        <v>10</v>
      </c>
      <c r="B2310" s="58">
        <v>184354</v>
      </c>
      <c r="C2310" s="58">
        <v>20380</v>
      </c>
      <c r="D2310" s="58" t="s">
        <v>2645</v>
      </c>
      <c r="E2310" s="58">
        <v>16890</v>
      </c>
      <c r="F2310" s="58"/>
      <c r="G2310" s="58"/>
      <c r="H2310" s="58"/>
      <c r="I2310" s="58"/>
      <c r="J2310" s="58"/>
      <c r="K2310" s="58"/>
      <c r="L2310" s="58"/>
      <c r="M2310" s="58"/>
      <c r="N2310" s="58"/>
      <c r="O2310" s="58"/>
      <c r="P2310" s="58"/>
      <c r="Q2310" s="58"/>
      <c r="R2310" s="58"/>
    </row>
    <row r="2311" spans="1:18" ht="30" x14ac:dyDescent="0.25">
      <c r="A2311" s="58" t="s">
        <v>10</v>
      </c>
      <c r="B2311" s="58">
        <v>184355</v>
      </c>
      <c r="C2311" s="58">
        <v>20380</v>
      </c>
      <c r="D2311" s="58" t="s">
        <v>2645</v>
      </c>
      <c r="E2311" s="58">
        <v>16890</v>
      </c>
      <c r="F2311" s="58"/>
      <c r="G2311" s="58"/>
      <c r="H2311" s="58"/>
      <c r="I2311" s="58"/>
      <c r="J2311" s="58"/>
      <c r="K2311" s="58"/>
      <c r="L2311" s="58"/>
      <c r="M2311" s="58"/>
      <c r="N2311" s="58"/>
      <c r="O2311" s="58"/>
      <c r="P2311" s="58"/>
      <c r="Q2311" s="58"/>
      <c r="R2311" s="58"/>
    </row>
    <row r="2312" spans="1:18" ht="30" x14ac:dyDescent="0.25">
      <c r="A2312" s="58" t="s">
        <v>10</v>
      </c>
      <c r="B2312" s="58">
        <v>184356</v>
      </c>
      <c r="C2312" s="58">
        <v>20380</v>
      </c>
      <c r="D2312" s="58" t="s">
        <v>2645</v>
      </c>
      <c r="E2312" s="58">
        <v>16890</v>
      </c>
      <c r="F2312" s="58"/>
      <c r="G2312" s="58"/>
      <c r="H2312" s="58"/>
      <c r="I2312" s="58"/>
      <c r="J2312" s="58"/>
      <c r="K2312" s="58"/>
      <c r="L2312" s="58"/>
      <c r="M2312" s="58"/>
      <c r="N2312" s="58"/>
      <c r="O2312" s="58"/>
      <c r="P2312" s="58"/>
      <c r="Q2312" s="58"/>
      <c r="R2312" s="58"/>
    </row>
    <row r="2313" spans="1:18" ht="30" x14ac:dyDescent="0.25">
      <c r="A2313" s="58" t="s">
        <v>10</v>
      </c>
      <c r="B2313" s="58">
        <v>184357</v>
      </c>
      <c r="C2313" s="58">
        <v>20380</v>
      </c>
      <c r="D2313" s="58" t="s">
        <v>2645</v>
      </c>
      <c r="E2313" s="58">
        <v>16890</v>
      </c>
      <c r="F2313" s="58"/>
      <c r="G2313" s="58"/>
      <c r="H2313" s="58"/>
      <c r="I2313" s="58"/>
      <c r="J2313" s="58"/>
      <c r="K2313" s="58"/>
      <c r="L2313" s="58"/>
      <c r="M2313" s="58"/>
      <c r="N2313" s="58"/>
      <c r="O2313" s="58"/>
      <c r="P2313" s="58"/>
      <c r="Q2313" s="58"/>
      <c r="R2313" s="58"/>
    </row>
    <row r="2314" spans="1:18" ht="30" x14ac:dyDescent="0.25">
      <c r="A2314" s="58" t="s">
        <v>10</v>
      </c>
      <c r="B2314" s="58">
        <v>184358</v>
      </c>
      <c r="C2314" s="58">
        <v>20380</v>
      </c>
      <c r="D2314" s="58" t="s">
        <v>2645</v>
      </c>
      <c r="E2314" s="58">
        <v>16890</v>
      </c>
      <c r="F2314" s="58"/>
      <c r="G2314" s="58"/>
      <c r="H2314" s="58"/>
      <c r="I2314" s="58"/>
      <c r="J2314" s="58"/>
      <c r="K2314" s="58"/>
      <c r="L2314" s="58"/>
      <c r="M2314" s="58"/>
      <c r="N2314" s="58"/>
      <c r="O2314" s="58"/>
      <c r="P2314" s="58"/>
      <c r="Q2314" s="58"/>
      <c r="R2314" s="58"/>
    </row>
    <row r="2315" spans="1:18" ht="30" x14ac:dyDescent="0.25">
      <c r="A2315" s="58" t="s">
        <v>10</v>
      </c>
      <c r="B2315" s="58">
        <v>184359</v>
      </c>
      <c r="C2315" s="58">
        <v>20380</v>
      </c>
      <c r="D2315" s="58" t="s">
        <v>2645</v>
      </c>
      <c r="E2315" s="58">
        <v>16890</v>
      </c>
      <c r="F2315" s="58"/>
      <c r="G2315" s="58"/>
      <c r="H2315" s="58"/>
      <c r="I2315" s="58"/>
      <c r="J2315" s="58"/>
      <c r="K2315" s="58"/>
      <c r="L2315" s="58"/>
      <c r="M2315" s="58"/>
      <c r="N2315" s="58"/>
      <c r="O2315" s="58"/>
      <c r="P2315" s="58"/>
      <c r="Q2315" s="58"/>
      <c r="R2315" s="58"/>
    </row>
    <row r="2316" spans="1:18" ht="30" x14ac:dyDescent="0.25">
      <c r="A2316" s="58" t="s">
        <v>10</v>
      </c>
      <c r="B2316" s="58">
        <v>184360</v>
      </c>
      <c r="C2316" s="58">
        <v>20380</v>
      </c>
      <c r="D2316" s="58" t="s">
        <v>2645</v>
      </c>
      <c r="E2316" s="58">
        <v>16890</v>
      </c>
      <c r="F2316" s="58"/>
      <c r="G2316" s="58"/>
      <c r="H2316" s="58"/>
      <c r="I2316" s="58"/>
      <c r="J2316" s="58"/>
      <c r="K2316" s="58"/>
      <c r="L2316" s="58"/>
      <c r="M2316" s="58"/>
      <c r="N2316" s="58"/>
      <c r="O2316" s="58"/>
      <c r="P2316" s="58"/>
      <c r="Q2316" s="58"/>
      <c r="R2316" s="58"/>
    </row>
    <row r="2317" spans="1:18" ht="30" x14ac:dyDescent="0.25">
      <c r="A2317" s="58" t="s">
        <v>10</v>
      </c>
      <c r="B2317" s="58">
        <v>184361</v>
      </c>
      <c r="C2317" s="58">
        <v>20380</v>
      </c>
      <c r="D2317" s="58" t="s">
        <v>2645</v>
      </c>
      <c r="E2317" s="58">
        <v>16890</v>
      </c>
      <c r="F2317" s="58"/>
      <c r="G2317" s="58"/>
      <c r="H2317" s="58"/>
      <c r="I2317" s="58"/>
      <c r="J2317" s="58"/>
      <c r="K2317" s="58"/>
      <c r="L2317" s="58"/>
      <c r="M2317" s="58"/>
      <c r="N2317" s="58"/>
      <c r="O2317" s="58"/>
      <c r="P2317" s="58"/>
      <c r="Q2317" s="58"/>
      <c r="R2317" s="58"/>
    </row>
    <row r="2318" spans="1:18" ht="30" x14ac:dyDescent="0.25">
      <c r="A2318" s="58" t="s">
        <v>10</v>
      </c>
      <c r="B2318" s="58">
        <v>184362</v>
      </c>
      <c r="C2318" s="58">
        <v>20380</v>
      </c>
      <c r="D2318" s="58" t="s">
        <v>2645</v>
      </c>
      <c r="E2318" s="58">
        <v>16890</v>
      </c>
      <c r="F2318" s="58"/>
      <c r="G2318" s="58"/>
      <c r="H2318" s="58"/>
      <c r="I2318" s="58"/>
      <c r="J2318" s="58"/>
      <c r="K2318" s="58"/>
      <c r="L2318" s="58"/>
      <c r="M2318" s="58"/>
      <c r="N2318" s="58"/>
      <c r="O2318" s="58"/>
      <c r="P2318" s="58"/>
      <c r="Q2318" s="58"/>
      <c r="R2318" s="58"/>
    </row>
    <row r="2319" spans="1:18" ht="30" x14ac:dyDescent="0.25">
      <c r="A2319" s="58" t="s">
        <v>10</v>
      </c>
      <c r="B2319" s="58">
        <v>184363</v>
      </c>
      <c r="C2319" s="58">
        <v>20380</v>
      </c>
      <c r="D2319" s="58" t="s">
        <v>2645</v>
      </c>
      <c r="E2319" s="58">
        <v>16890</v>
      </c>
      <c r="F2319" s="58"/>
      <c r="G2319" s="58"/>
      <c r="H2319" s="58"/>
      <c r="I2319" s="58"/>
      <c r="J2319" s="58"/>
      <c r="K2319" s="58"/>
      <c r="L2319" s="58"/>
      <c r="M2319" s="58"/>
      <c r="N2319" s="58"/>
      <c r="O2319" s="58"/>
      <c r="P2319" s="58"/>
      <c r="Q2319" s="58"/>
      <c r="R2319" s="58"/>
    </row>
    <row r="2320" spans="1:18" ht="30" x14ac:dyDescent="0.25">
      <c r="A2320" s="58" t="s">
        <v>10</v>
      </c>
      <c r="B2320" s="58">
        <v>184364</v>
      </c>
      <c r="C2320" s="58">
        <v>20380</v>
      </c>
      <c r="D2320" s="58" t="s">
        <v>2645</v>
      </c>
      <c r="E2320" s="58">
        <v>16890</v>
      </c>
      <c r="F2320" s="58"/>
      <c r="G2320" s="58"/>
      <c r="H2320" s="58"/>
      <c r="I2320" s="58"/>
      <c r="J2320" s="58"/>
      <c r="K2320" s="58"/>
      <c r="L2320" s="58"/>
      <c r="M2320" s="58"/>
      <c r="N2320" s="58"/>
      <c r="O2320" s="58"/>
      <c r="P2320" s="58"/>
      <c r="Q2320" s="58"/>
      <c r="R2320" s="58"/>
    </row>
    <row r="2321" spans="1:18" ht="30" x14ac:dyDescent="0.25">
      <c r="A2321" s="58" t="s">
        <v>10</v>
      </c>
      <c r="B2321" s="58">
        <v>184365</v>
      </c>
      <c r="C2321" s="58">
        <v>20380</v>
      </c>
      <c r="D2321" s="58" t="s">
        <v>2645</v>
      </c>
      <c r="E2321" s="58">
        <v>16890</v>
      </c>
      <c r="F2321" s="58"/>
      <c r="G2321" s="58"/>
      <c r="H2321" s="58"/>
      <c r="I2321" s="58"/>
      <c r="J2321" s="58"/>
      <c r="K2321" s="58"/>
      <c r="L2321" s="58"/>
      <c r="M2321" s="58"/>
      <c r="N2321" s="58"/>
      <c r="O2321" s="58"/>
      <c r="P2321" s="58"/>
      <c r="Q2321" s="58"/>
      <c r="R2321" s="58"/>
    </row>
    <row r="2322" spans="1:18" ht="30" x14ac:dyDescent="0.25">
      <c r="A2322" s="58" t="s">
        <v>10</v>
      </c>
      <c r="B2322" s="58">
        <v>249678</v>
      </c>
      <c r="C2322" s="58">
        <v>16890</v>
      </c>
      <c r="D2322" s="58" t="s">
        <v>2645</v>
      </c>
      <c r="E2322" s="58">
        <v>16890</v>
      </c>
      <c r="F2322" s="58"/>
      <c r="G2322" s="58"/>
      <c r="H2322" s="58"/>
      <c r="I2322" s="58"/>
      <c r="J2322" s="58"/>
      <c r="K2322" s="58"/>
      <c r="L2322" s="58"/>
      <c r="M2322" s="58"/>
      <c r="N2322" s="58"/>
      <c r="O2322" s="58"/>
      <c r="P2322" s="58"/>
      <c r="Q2322" s="58"/>
      <c r="R2322" s="58"/>
    </row>
    <row r="2323" spans="1:18" ht="30" x14ac:dyDescent="0.25">
      <c r="A2323" s="58" t="s">
        <v>10</v>
      </c>
      <c r="B2323" s="58">
        <v>249679</v>
      </c>
      <c r="C2323" s="58">
        <v>17490</v>
      </c>
      <c r="D2323" s="58" t="s">
        <v>2645</v>
      </c>
      <c r="E2323" s="58">
        <v>16890</v>
      </c>
      <c r="F2323" s="58"/>
      <c r="G2323" s="58"/>
      <c r="H2323" s="58"/>
      <c r="I2323" s="58"/>
      <c r="J2323" s="58"/>
      <c r="K2323" s="58"/>
      <c r="L2323" s="58"/>
      <c r="M2323" s="58"/>
      <c r="N2323" s="58"/>
      <c r="O2323" s="58"/>
      <c r="P2323" s="58"/>
      <c r="Q2323" s="58"/>
      <c r="R2323" s="58"/>
    </row>
    <row r="2324" spans="1:18" ht="30" x14ac:dyDescent="0.25">
      <c r="A2324" s="58" t="s">
        <v>10</v>
      </c>
      <c r="B2324" s="58">
        <v>249680</v>
      </c>
      <c r="C2324" s="58">
        <v>17490</v>
      </c>
      <c r="D2324" s="58" t="s">
        <v>2645</v>
      </c>
      <c r="E2324" s="58">
        <v>16890</v>
      </c>
      <c r="F2324" s="58"/>
      <c r="G2324" s="58"/>
      <c r="H2324" s="58"/>
      <c r="I2324" s="58"/>
      <c r="J2324" s="58"/>
      <c r="K2324" s="58"/>
      <c r="L2324" s="58"/>
      <c r="M2324" s="58"/>
      <c r="N2324" s="58"/>
      <c r="O2324" s="58"/>
      <c r="P2324" s="58"/>
      <c r="Q2324" s="58"/>
      <c r="R2324" s="58"/>
    </row>
    <row r="2325" spans="1:18" ht="30" x14ac:dyDescent="0.25">
      <c r="A2325" s="58" t="s">
        <v>10</v>
      </c>
      <c r="B2325" s="58">
        <v>249681</v>
      </c>
      <c r="C2325" s="58">
        <v>17490</v>
      </c>
      <c r="D2325" s="58" t="s">
        <v>2645</v>
      </c>
      <c r="E2325" s="58">
        <v>16890</v>
      </c>
      <c r="F2325" s="58"/>
      <c r="G2325" s="58"/>
      <c r="H2325" s="58"/>
      <c r="I2325" s="58"/>
      <c r="J2325" s="58"/>
      <c r="K2325" s="58"/>
      <c r="L2325" s="58"/>
      <c r="M2325" s="58"/>
      <c r="N2325" s="58"/>
      <c r="O2325" s="58"/>
      <c r="P2325" s="58"/>
      <c r="Q2325" s="58"/>
      <c r="R2325" s="58"/>
    </row>
    <row r="2326" spans="1:18" ht="30" x14ac:dyDescent="0.25">
      <c r="A2326" s="58" t="s">
        <v>10</v>
      </c>
      <c r="B2326" s="58">
        <v>249682</v>
      </c>
      <c r="C2326" s="58">
        <v>17490</v>
      </c>
      <c r="D2326" s="58" t="s">
        <v>2645</v>
      </c>
      <c r="E2326" s="58">
        <v>16890</v>
      </c>
      <c r="F2326" s="58"/>
      <c r="G2326" s="58"/>
      <c r="H2326" s="58"/>
      <c r="I2326" s="58"/>
      <c r="J2326" s="58"/>
      <c r="K2326" s="58"/>
      <c r="L2326" s="58"/>
      <c r="M2326" s="58"/>
      <c r="N2326" s="58"/>
      <c r="O2326" s="58"/>
      <c r="P2326" s="58"/>
      <c r="Q2326" s="58"/>
      <c r="R2326" s="58"/>
    </row>
    <row r="2327" spans="1:18" ht="30" x14ac:dyDescent="0.25">
      <c r="A2327" s="58" t="s">
        <v>10</v>
      </c>
      <c r="B2327" s="58">
        <v>249683</v>
      </c>
      <c r="C2327" s="58">
        <v>17490</v>
      </c>
      <c r="D2327" s="58" t="s">
        <v>2645</v>
      </c>
      <c r="E2327" s="58">
        <v>16890</v>
      </c>
      <c r="F2327" s="58"/>
      <c r="G2327" s="58"/>
      <c r="H2327" s="58"/>
      <c r="I2327" s="58"/>
      <c r="J2327" s="58"/>
      <c r="K2327" s="58"/>
      <c r="L2327" s="58"/>
      <c r="M2327" s="58"/>
      <c r="N2327" s="58"/>
      <c r="O2327" s="58"/>
      <c r="P2327" s="58"/>
      <c r="Q2327" s="58"/>
      <c r="R2327" s="58"/>
    </row>
    <row r="2328" spans="1:18" ht="30" x14ac:dyDescent="0.25">
      <c r="A2328" s="58" t="s">
        <v>10</v>
      </c>
      <c r="B2328" s="58">
        <v>249684</v>
      </c>
      <c r="C2328" s="58">
        <v>17490</v>
      </c>
      <c r="D2328" s="58" t="s">
        <v>2645</v>
      </c>
      <c r="E2328" s="58">
        <v>16890</v>
      </c>
      <c r="F2328" s="58"/>
      <c r="G2328" s="58"/>
      <c r="H2328" s="58"/>
      <c r="I2328" s="58"/>
      <c r="J2328" s="58"/>
      <c r="K2328" s="58"/>
      <c r="L2328" s="58"/>
      <c r="M2328" s="58"/>
      <c r="N2328" s="58"/>
      <c r="O2328" s="58"/>
      <c r="P2328" s="58"/>
      <c r="Q2328" s="58"/>
      <c r="R2328" s="58"/>
    </row>
    <row r="2329" spans="1:18" ht="30" x14ac:dyDescent="0.25">
      <c r="A2329" s="58" t="s">
        <v>10</v>
      </c>
      <c r="B2329" s="58">
        <v>249685</v>
      </c>
      <c r="C2329" s="58">
        <v>17490</v>
      </c>
      <c r="D2329" s="58" t="s">
        <v>2645</v>
      </c>
      <c r="E2329" s="58">
        <v>16890</v>
      </c>
      <c r="F2329" s="58"/>
      <c r="G2329" s="58"/>
      <c r="H2329" s="58"/>
      <c r="I2329" s="58"/>
      <c r="J2329" s="58"/>
      <c r="K2329" s="58"/>
      <c r="L2329" s="58"/>
      <c r="M2329" s="58"/>
      <c r="N2329" s="58"/>
      <c r="O2329" s="58"/>
      <c r="P2329" s="58"/>
      <c r="Q2329" s="58"/>
      <c r="R2329" s="58"/>
    </row>
    <row r="2330" spans="1:18" ht="30" x14ac:dyDescent="0.25">
      <c r="A2330" s="58" t="s">
        <v>10</v>
      </c>
      <c r="B2330" s="58">
        <v>249686</v>
      </c>
      <c r="C2330" s="58">
        <v>17490</v>
      </c>
      <c r="D2330" s="58" t="s">
        <v>2645</v>
      </c>
      <c r="E2330" s="58">
        <v>16890</v>
      </c>
      <c r="F2330" s="58"/>
      <c r="G2330" s="58"/>
      <c r="H2330" s="58"/>
      <c r="I2330" s="58"/>
      <c r="J2330" s="58"/>
      <c r="K2330" s="58"/>
      <c r="L2330" s="58"/>
      <c r="M2330" s="58"/>
      <c r="N2330" s="58"/>
      <c r="O2330" s="58"/>
      <c r="P2330" s="58"/>
      <c r="Q2330" s="58"/>
      <c r="R2330" s="58"/>
    </row>
    <row r="2331" spans="1:18" ht="30" x14ac:dyDescent="0.25">
      <c r="A2331" s="58" t="s">
        <v>10</v>
      </c>
      <c r="B2331" s="58">
        <v>249687</v>
      </c>
      <c r="C2331" s="58">
        <v>17490</v>
      </c>
      <c r="D2331" s="58" t="s">
        <v>2645</v>
      </c>
      <c r="E2331" s="58">
        <v>16890</v>
      </c>
      <c r="F2331" s="58"/>
      <c r="G2331" s="58"/>
      <c r="H2331" s="58"/>
      <c r="I2331" s="58"/>
      <c r="J2331" s="58"/>
      <c r="K2331" s="58"/>
      <c r="L2331" s="58"/>
      <c r="M2331" s="58"/>
      <c r="N2331" s="58"/>
      <c r="O2331" s="58"/>
      <c r="P2331" s="58"/>
      <c r="Q2331" s="58"/>
      <c r="R2331" s="58"/>
    </row>
    <row r="2332" spans="1:18" ht="30" x14ac:dyDescent="0.25">
      <c r="A2332" s="58" t="s">
        <v>10</v>
      </c>
      <c r="B2332" s="58">
        <v>249688</v>
      </c>
      <c r="C2332" s="58">
        <v>17490</v>
      </c>
      <c r="D2332" s="58" t="s">
        <v>2645</v>
      </c>
      <c r="E2332" s="58">
        <v>16890</v>
      </c>
      <c r="F2332" s="58"/>
      <c r="G2332" s="58"/>
      <c r="H2332" s="58"/>
      <c r="I2332" s="58"/>
      <c r="J2332" s="58"/>
      <c r="K2332" s="58"/>
      <c r="L2332" s="58"/>
      <c r="M2332" s="58"/>
      <c r="N2332" s="58"/>
      <c r="O2332" s="58"/>
      <c r="P2332" s="58"/>
      <c r="Q2332" s="58"/>
      <c r="R2332" s="58"/>
    </row>
    <row r="2333" spans="1:18" ht="30" x14ac:dyDescent="0.25">
      <c r="A2333" s="58" t="s">
        <v>10</v>
      </c>
      <c r="B2333" s="58">
        <v>249689</v>
      </c>
      <c r="C2333" s="58">
        <v>17490</v>
      </c>
      <c r="D2333" s="58" t="s">
        <v>2645</v>
      </c>
      <c r="E2333" s="58">
        <v>16890</v>
      </c>
      <c r="F2333" s="58"/>
      <c r="G2333" s="58"/>
      <c r="H2333" s="58"/>
      <c r="I2333" s="58"/>
      <c r="J2333" s="58"/>
      <c r="K2333" s="58"/>
      <c r="L2333" s="58"/>
      <c r="M2333" s="58"/>
      <c r="N2333" s="58"/>
      <c r="O2333" s="58"/>
      <c r="P2333" s="58"/>
      <c r="Q2333" s="58"/>
      <c r="R2333" s="58"/>
    </row>
    <row r="2334" spans="1:18" ht="30" x14ac:dyDescent="0.25">
      <c r="A2334" s="58" t="s">
        <v>10</v>
      </c>
      <c r="B2334" s="58">
        <v>249690</v>
      </c>
      <c r="C2334" s="58">
        <v>17490</v>
      </c>
      <c r="D2334" s="58" t="s">
        <v>2645</v>
      </c>
      <c r="E2334" s="58">
        <v>16890</v>
      </c>
      <c r="F2334" s="58"/>
      <c r="G2334" s="58"/>
      <c r="H2334" s="58"/>
      <c r="I2334" s="58"/>
      <c r="J2334" s="58"/>
      <c r="K2334" s="58"/>
      <c r="L2334" s="58"/>
      <c r="M2334" s="58"/>
      <c r="N2334" s="58"/>
      <c r="O2334" s="58"/>
      <c r="P2334" s="58"/>
      <c r="Q2334" s="58"/>
      <c r="R2334" s="58"/>
    </row>
    <row r="2335" spans="1:18" ht="30" x14ac:dyDescent="0.25">
      <c r="A2335" s="58" t="s">
        <v>10</v>
      </c>
      <c r="B2335" s="58">
        <v>249691</v>
      </c>
      <c r="C2335" s="58">
        <v>17490</v>
      </c>
      <c r="D2335" s="58" t="s">
        <v>2645</v>
      </c>
      <c r="E2335" s="58">
        <v>16890</v>
      </c>
      <c r="F2335" s="58"/>
      <c r="G2335" s="58"/>
      <c r="H2335" s="58"/>
      <c r="I2335" s="58"/>
      <c r="J2335" s="58"/>
      <c r="K2335" s="58"/>
      <c r="L2335" s="58"/>
      <c r="M2335" s="58"/>
      <c r="N2335" s="58"/>
      <c r="O2335" s="58"/>
      <c r="P2335" s="58"/>
      <c r="Q2335" s="58"/>
      <c r="R2335" s="58"/>
    </row>
    <row r="2336" spans="1:18" ht="30" x14ac:dyDescent="0.25">
      <c r="A2336" s="58" t="s">
        <v>10</v>
      </c>
      <c r="B2336" s="58">
        <v>249692</v>
      </c>
      <c r="C2336" s="58">
        <v>17490</v>
      </c>
      <c r="D2336" s="58" t="s">
        <v>2645</v>
      </c>
      <c r="E2336" s="58">
        <v>16890</v>
      </c>
      <c r="F2336" s="58"/>
      <c r="G2336" s="58"/>
      <c r="H2336" s="58"/>
      <c r="I2336" s="58"/>
      <c r="J2336" s="58"/>
      <c r="K2336" s="58"/>
      <c r="L2336" s="58"/>
      <c r="M2336" s="58"/>
      <c r="N2336" s="58"/>
      <c r="O2336" s="58"/>
      <c r="P2336" s="58"/>
      <c r="Q2336" s="58"/>
      <c r="R2336" s="58"/>
    </row>
    <row r="2337" spans="1:18" ht="30" x14ac:dyDescent="0.25">
      <c r="A2337" s="58" t="s">
        <v>10</v>
      </c>
      <c r="B2337" s="58">
        <v>249693</v>
      </c>
      <c r="C2337" s="58">
        <v>17490</v>
      </c>
      <c r="D2337" s="58" t="s">
        <v>2645</v>
      </c>
      <c r="E2337" s="58">
        <v>16890</v>
      </c>
      <c r="F2337" s="58"/>
      <c r="G2337" s="58"/>
      <c r="H2337" s="58"/>
      <c r="I2337" s="58"/>
      <c r="J2337" s="58"/>
      <c r="K2337" s="58"/>
      <c r="L2337" s="58"/>
      <c r="M2337" s="58"/>
      <c r="N2337" s="58"/>
      <c r="O2337" s="58"/>
      <c r="P2337" s="58"/>
      <c r="Q2337" s="58"/>
      <c r="R2337" s="58"/>
    </row>
    <row r="2338" spans="1:18" ht="30" x14ac:dyDescent="0.25">
      <c r="A2338" s="58" t="s">
        <v>10</v>
      </c>
      <c r="B2338" s="58">
        <v>249694</v>
      </c>
      <c r="C2338" s="58">
        <v>17490</v>
      </c>
      <c r="D2338" s="58" t="s">
        <v>2645</v>
      </c>
      <c r="E2338" s="58">
        <v>16890</v>
      </c>
      <c r="F2338" s="58"/>
      <c r="G2338" s="58"/>
      <c r="H2338" s="58"/>
      <c r="I2338" s="58"/>
      <c r="J2338" s="58"/>
      <c r="K2338" s="58"/>
      <c r="L2338" s="58"/>
      <c r="M2338" s="58"/>
      <c r="N2338" s="58"/>
      <c r="O2338" s="58"/>
      <c r="P2338" s="58"/>
      <c r="Q2338" s="58"/>
      <c r="R2338" s="58"/>
    </row>
    <row r="2339" spans="1:18" ht="30" x14ac:dyDescent="0.25">
      <c r="A2339" s="58" t="s">
        <v>10</v>
      </c>
      <c r="B2339" s="58">
        <v>249695</v>
      </c>
      <c r="C2339" s="58">
        <v>17490</v>
      </c>
      <c r="D2339" s="58" t="s">
        <v>2645</v>
      </c>
      <c r="E2339" s="58">
        <v>16890</v>
      </c>
      <c r="F2339" s="58"/>
      <c r="G2339" s="58"/>
      <c r="H2339" s="58"/>
      <c r="I2339" s="58"/>
      <c r="J2339" s="58"/>
      <c r="K2339" s="58"/>
      <c r="L2339" s="58"/>
      <c r="M2339" s="58"/>
      <c r="N2339" s="58"/>
      <c r="O2339" s="58"/>
      <c r="P2339" s="58"/>
      <c r="Q2339" s="58"/>
      <c r="R2339" s="58"/>
    </row>
    <row r="2340" spans="1:18" ht="30" x14ac:dyDescent="0.25">
      <c r="A2340" s="58" t="s">
        <v>10</v>
      </c>
      <c r="B2340" s="58">
        <v>184368</v>
      </c>
      <c r="C2340" s="58">
        <v>3995</v>
      </c>
      <c r="D2340" s="58" t="s">
        <v>2648</v>
      </c>
      <c r="E2340" s="58">
        <v>2290</v>
      </c>
      <c r="F2340" s="58"/>
      <c r="G2340" s="58"/>
      <c r="H2340" s="58"/>
      <c r="I2340" s="58"/>
      <c r="J2340" s="58"/>
      <c r="K2340" s="58"/>
      <c r="L2340" s="58"/>
      <c r="M2340" s="58"/>
      <c r="N2340" s="58"/>
      <c r="O2340" s="58"/>
      <c r="P2340" s="58"/>
      <c r="Q2340" s="58"/>
      <c r="R2340" s="58"/>
    </row>
    <row r="2341" spans="1:18" ht="30" x14ac:dyDescent="0.25">
      <c r="A2341" s="58" t="s">
        <v>10</v>
      </c>
      <c r="B2341" s="58">
        <v>184369</v>
      </c>
      <c r="C2341" s="58">
        <v>4580</v>
      </c>
      <c r="D2341" s="58" t="s">
        <v>2648</v>
      </c>
      <c r="E2341" s="58">
        <v>2290</v>
      </c>
      <c r="F2341" s="58"/>
      <c r="G2341" s="58"/>
      <c r="H2341" s="58"/>
      <c r="I2341" s="58"/>
      <c r="J2341" s="58"/>
      <c r="K2341" s="58"/>
      <c r="L2341" s="58"/>
      <c r="M2341" s="58"/>
      <c r="N2341" s="58"/>
      <c r="O2341" s="58"/>
      <c r="P2341" s="58"/>
      <c r="Q2341" s="58"/>
      <c r="R2341" s="58"/>
    </row>
    <row r="2342" spans="1:18" ht="30" x14ac:dyDescent="0.25">
      <c r="A2342" s="58" t="s">
        <v>10</v>
      </c>
      <c r="B2342" s="58">
        <v>184370</v>
      </c>
      <c r="C2342" s="58">
        <v>4580</v>
      </c>
      <c r="D2342" s="58" t="s">
        <v>2648</v>
      </c>
      <c r="E2342" s="58">
        <v>2290</v>
      </c>
      <c r="F2342" s="58"/>
      <c r="G2342" s="58"/>
      <c r="H2342" s="58"/>
      <c r="I2342" s="58"/>
      <c r="J2342" s="58"/>
      <c r="K2342" s="58"/>
      <c r="L2342" s="58"/>
      <c r="M2342" s="58"/>
      <c r="N2342" s="58"/>
      <c r="O2342" s="58"/>
      <c r="P2342" s="58"/>
      <c r="Q2342" s="58"/>
      <c r="R2342" s="58"/>
    </row>
    <row r="2343" spans="1:18" ht="30" x14ac:dyDescent="0.25">
      <c r="A2343" s="58" t="s">
        <v>10</v>
      </c>
      <c r="B2343" s="58">
        <v>184371</v>
      </c>
      <c r="C2343" s="58">
        <v>4580</v>
      </c>
      <c r="D2343" s="58" t="s">
        <v>2648</v>
      </c>
      <c r="E2343" s="58">
        <v>2290</v>
      </c>
      <c r="F2343" s="58"/>
      <c r="G2343" s="58"/>
      <c r="H2343" s="58"/>
      <c r="I2343" s="58"/>
      <c r="J2343" s="58"/>
      <c r="K2343" s="58"/>
      <c r="L2343" s="58"/>
      <c r="M2343" s="58"/>
      <c r="N2343" s="58"/>
      <c r="O2343" s="58"/>
      <c r="P2343" s="58"/>
      <c r="Q2343" s="58"/>
      <c r="R2343" s="58"/>
    </row>
    <row r="2344" spans="1:18" ht="30" x14ac:dyDescent="0.25">
      <c r="A2344" s="58" t="s">
        <v>10</v>
      </c>
      <c r="B2344" s="58">
        <v>184372</v>
      </c>
      <c r="C2344" s="58">
        <v>4580</v>
      </c>
      <c r="D2344" s="58" t="s">
        <v>2648</v>
      </c>
      <c r="E2344" s="58">
        <v>2290</v>
      </c>
      <c r="F2344" s="58"/>
      <c r="G2344" s="58"/>
      <c r="H2344" s="58"/>
      <c r="I2344" s="58"/>
      <c r="J2344" s="58"/>
      <c r="K2344" s="58"/>
      <c r="L2344" s="58"/>
      <c r="M2344" s="58"/>
      <c r="N2344" s="58"/>
      <c r="O2344" s="58"/>
      <c r="P2344" s="58"/>
      <c r="Q2344" s="58"/>
      <c r="R2344" s="58"/>
    </row>
    <row r="2345" spans="1:18" ht="30" x14ac:dyDescent="0.25">
      <c r="A2345" s="58" t="s">
        <v>10</v>
      </c>
      <c r="B2345" s="58">
        <v>184373</v>
      </c>
      <c r="C2345" s="58">
        <v>4580</v>
      </c>
      <c r="D2345" s="58" t="s">
        <v>2648</v>
      </c>
      <c r="E2345" s="58">
        <v>2290</v>
      </c>
      <c r="F2345" s="58"/>
      <c r="G2345" s="58"/>
      <c r="H2345" s="58"/>
      <c r="I2345" s="58"/>
      <c r="J2345" s="58"/>
      <c r="K2345" s="58"/>
      <c r="L2345" s="58"/>
      <c r="M2345" s="58"/>
      <c r="N2345" s="58"/>
      <c r="O2345" s="58"/>
      <c r="P2345" s="58"/>
      <c r="Q2345" s="58"/>
      <c r="R2345" s="58"/>
    </row>
    <row r="2346" spans="1:18" ht="30" x14ac:dyDescent="0.25">
      <c r="A2346" s="58" t="s">
        <v>10</v>
      </c>
      <c r="B2346" s="58">
        <v>184374</v>
      </c>
      <c r="C2346" s="58">
        <v>4580</v>
      </c>
      <c r="D2346" s="58" t="s">
        <v>2648</v>
      </c>
      <c r="E2346" s="58">
        <v>2290</v>
      </c>
      <c r="F2346" s="58"/>
      <c r="G2346" s="58"/>
      <c r="H2346" s="58"/>
      <c r="I2346" s="58"/>
      <c r="J2346" s="58"/>
      <c r="K2346" s="58"/>
      <c r="L2346" s="58"/>
      <c r="M2346" s="58"/>
      <c r="N2346" s="58"/>
      <c r="O2346" s="58"/>
      <c r="P2346" s="58"/>
      <c r="Q2346" s="58"/>
      <c r="R2346" s="58"/>
    </row>
    <row r="2347" spans="1:18" ht="30" x14ac:dyDescent="0.25">
      <c r="A2347" s="58" t="s">
        <v>10</v>
      </c>
      <c r="B2347" s="58">
        <v>184375</v>
      </c>
      <c r="C2347" s="58">
        <v>4580</v>
      </c>
      <c r="D2347" s="58" t="s">
        <v>2648</v>
      </c>
      <c r="E2347" s="58">
        <v>2290</v>
      </c>
      <c r="F2347" s="58"/>
      <c r="G2347" s="58"/>
      <c r="H2347" s="58"/>
      <c r="I2347" s="58"/>
      <c r="J2347" s="58"/>
      <c r="K2347" s="58"/>
      <c r="L2347" s="58"/>
      <c r="M2347" s="58"/>
      <c r="N2347" s="58"/>
      <c r="O2347" s="58"/>
      <c r="P2347" s="58"/>
      <c r="Q2347" s="58"/>
      <c r="R2347" s="58"/>
    </row>
    <row r="2348" spans="1:18" ht="30" x14ac:dyDescent="0.25">
      <c r="A2348" s="58" t="s">
        <v>10</v>
      </c>
      <c r="B2348" s="58">
        <v>184376</v>
      </c>
      <c r="C2348" s="58">
        <v>4580</v>
      </c>
      <c r="D2348" s="58" t="s">
        <v>2648</v>
      </c>
      <c r="E2348" s="58">
        <v>2290</v>
      </c>
      <c r="F2348" s="58"/>
      <c r="G2348" s="58"/>
      <c r="H2348" s="58"/>
      <c r="I2348" s="58"/>
      <c r="J2348" s="58"/>
      <c r="K2348" s="58"/>
      <c r="L2348" s="58"/>
      <c r="M2348" s="58"/>
      <c r="N2348" s="58"/>
      <c r="O2348" s="58"/>
      <c r="P2348" s="58"/>
      <c r="Q2348" s="58"/>
      <c r="R2348" s="58"/>
    </row>
    <row r="2349" spans="1:18" ht="30" x14ac:dyDescent="0.25">
      <c r="A2349" s="58" t="s">
        <v>10</v>
      </c>
      <c r="B2349" s="58">
        <v>184377</v>
      </c>
      <c r="C2349" s="58">
        <v>4580</v>
      </c>
      <c r="D2349" s="58" t="s">
        <v>2648</v>
      </c>
      <c r="E2349" s="58">
        <v>2290</v>
      </c>
      <c r="F2349" s="58"/>
      <c r="G2349" s="58"/>
      <c r="H2349" s="58"/>
      <c r="I2349" s="58"/>
      <c r="J2349" s="58"/>
      <c r="K2349" s="58"/>
      <c r="L2349" s="58"/>
      <c r="M2349" s="58"/>
      <c r="N2349" s="58"/>
      <c r="O2349" s="58"/>
      <c r="P2349" s="58"/>
      <c r="Q2349" s="58"/>
      <c r="R2349" s="58"/>
    </row>
    <row r="2350" spans="1:18" ht="30" x14ac:dyDescent="0.25">
      <c r="A2350" s="58" t="s">
        <v>10</v>
      </c>
      <c r="B2350" s="58">
        <v>184378</v>
      </c>
      <c r="C2350" s="58">
        <v>4580</v>
      </c>
      <c r="D2350" s="58" t="s">
        <v>2648</v>
      </c>
      <c r="E2350" s="58">
        <v>2290</v>
      </c>
      <c r="F2350" s="58"/>
      <c r="G2350" s="58"/>
      <c r="H2350" s="58"/>
      <c r="I2350" s="58"/>
      <c r="J2350" s="58"/>
      <c r="K2350" s="58"/>
      <c r="L2350" s="58"/>
      <c r="M2350" s="58"/>
      <c r="N2350" s="58"/>
      <c r="O2350" s="58"/>
      <c r="P2350" s="58"/>
      <c r="Q2350" s="58"/>
      <c r="R2350" s="58"/>
    </row>
    <row r="2351" spans="1:18" ht="30" x14ac:dyDescent="0.25">
      <c r="A2351" s="58" t="s">
        <v>10</v>
      </c>
      <c r="B2351" s="58">
        <v>184379</v>
      </c>
      <c r="C2351" s="58">
        <v>4580</v>
      </c>
      <c r="D2351" s="58" t="s">
        <v>2648</v>
      </c>
      <c r="E2351" s="58">
        <v>2290</v>
      </c>
      <c r="F2351" s="58"/>
      <c r="G2351" s="58"/>
      <c r="H2351" s="58"/>
      <c r="I2351" s="58"/>
      <c r="J2351" s="58"/>
      <c r="K2351" s="58"/>
      <c r="L2351" s="58"/>
      <c r="M2351" s="58"/>
      <c r="N2351" s="58"/>
      <c r="O2351" s="58"/>
      <c r="P2351" s="58"/>
      <c r="Q2351" s="58"/>
      <c r="R2351" s="58"/>
    </row>
    <row r="2352" spans="1:18" ht="30" x14ac:dyDescent="0.25">
      <c r="A2352" s="58" t="s">
        <v>10</v>
      </c>
      <c r="B2352" s="58">
        <v>184380</v>
      </c>
      <c r="C2352" s="58">
        <v>4580</v>
      </c>
      <c r="D2352" s="58" t="s">
        <v>2648</v>
      </c>
      <c r="E2352" s="58">
        <v>2290</v>
      </c>
      <c r="F2352" s="58"/>
      <c r="G2352" s="58"/>
      <c r="H2352" s="58"/>
      <c r="I2352" s="58"/>
      <c r="J2352" s="58"/>
      <c r="K2352" s="58"/>
      <c r="L2352" s="58"/>
      <c r="M2352" s="58"/>
      <c r="N2352" s="58"/>
      <c r="O2352" s="58"/>
      <c r="P2352" s="58"/>
      <c r="Q2352" s="58"/>
      <c r="R2352" s="58"/>
    </row>
    <row r="2353" spans="1:18" ht="30" x14ac:dyDescent="0.25">
      <c r="A2353" s="58" t="s">
        <v>10</v>
      </c>
      <c r="B2353" s="58">
        <v>184381</v>
      </c>
      <c r="C2353" s="58">
        <v>4580</v>
      </c>
      <c r="D2353" s="58" t="s">
        <v>2648</v>
      </c>
      <c r="E2353" s="58">
        <v>2290</v>
      </c>
      <c r="F2353" s="58"/>
      <c r="G2353" s="58"/>
      <c r="H2353" s="58"/>
      <c r="I2353" s="58"/>
      <c r="J2353" s="58"/>
      <c r="K2353" s="58"/>
      <c r="L2353" s="58"/>
      <c r="M2353" s="58"/>
      <c r="N2353" s="58"/>
      <c r="O2353" s="58"/>
      <c r="P2353" s="58"/>
      <c r="Q2353" s="58"/>
      <c r="R2353" s="58"/>
    </row>
    <row r="2354" spans="1:18" ht="30" x14ac:dyDescent="0.25">
      <c r="A2354" s="58" t="s">
        <v>10</v>
      </c>
      <c r="B2354" s="58">
        <v>184382</v>
      </c>
      <c r="C2354" s="58">
        <v>4580</v>
      </c>
      <c r="D2354" s="58" t="s">
        <v>2648</v>
      </c>
      <c r="E2354" s="58">
        <v>2290</v>
      </c>
      <c r="F2354" s="58"/>
      <c r="G2354" s="58"/>
      <c r="H2354" s="58"/>
      <c r="I2354" s="58"/>
      <c r="J2354" s="58"/>
      <c r="K2354" s="58"/>
      <c r="L2354" s="58"/>
      <c r="M2354" s="58"/>
      <c r="N2354" s="58"/>
      <c r="O2354" s="58"/>
      <c r="P2354" s="58"/>
      <c r="Q2354" s="58"/>
      <c r="R2354" s="58"/>
    </row>
    <row r="2355" spans="1:18" ht="30" x14ac:dyDescent="0.25">
      <c r="A2355" s="58" t="s">
        <v>10</v>
      </c>
      <c r="B2355" s="58">
        <v>184383</v>
      </c>
      <c r="C2355" s="58">
        <v>4580</v>
      </c>
      <c r="D2355" s="58" t="s">
        <v>2648</v>
      </c>
      <c r="E2355" s="58">
        <v>2290</v>
      </c>
      <c r="F2355" s="58"/>
      <c r="G2355" s="58"/>
      <c r="H2355" s="58"/>
      <c r="I2355" s="58"/>
      <c r="J2355" s="58"/>
      <c r="K2355" s="58"/>
      <c r="L2355" s="58"/>
      <c r="M2355" s="58"/>
      <c r="N2355" s="58"/>
      <c r="O2355" s="58"/>
      <c r="P2355" s="58"/>
      <c r="Q2355" s="58"/>
      <c r="R2355" s="58"/>
    </row>
    <row r="2356" spans="1:18" ht="30" x14ac:dyDescent="0.25">
      <c r="A2356" s="58" t="s">
        <v>10</v>
      </c>
      <c r="B2356" s="58">
        <v>259262</v>
      </c>
      <c r="C2356" s="58">
        <v>4580</v>
      </c>
      <c r="D2356" s="58" t="s">
        <v>2648</v>
      </c>
      <c r="E2356" s="58">
        <v>2290</v>
      </c>
      <c r="F2356" s="58"/>
      <c r="G2356" s="58"/>
      <c r="H2356" s="58"/>
      <c r="I2356" s="58"/>
      <c r="J2356" s="58"/>
      <c r="K2356" s="58"/>
      <c r="L2356" s="58"/>
      <c r="M2356" s="58"/>
      <c r="N2356" s="58"/>
      <c r="O2356" s="58"/>
      <c r="P2356" s="58"/>
      <c r="Q2356" s="58"/>
      <c r="R2356" s="58"/>
    </row>
    <row r="2357" spans="1:18" ht="30" x14ac:dyDescent="0.25">
      <c r="A2357" s="58" t="s">
        <v>10</v>
      </c>
      <c r="B2357" s="58">
        <v>184384</v>
      </c>
      <c r="C2357" s="58">
        <v>4580</v>
      </c>
      <c r="D2357" s="58" t="s">
        <v>2648</v>
      </c>
      <c r="E2357" s="58">
        <v>2290</v>
      </c>
      <c r="F2357" s="58"/>
      <c r="G2357" s="58"/>
      <c r="H2357" s="58"/>
      <c r="I2357" s="58"/>
      <c r="J2357" s="58"/>
      <c r="K2357" s="58"/>
      <c r="L2357" s="58"/>
      <c r="M2357" s="58"/>
      <c r="N2357" s="58"/>
      <c r="O2357" s="58"/>
      <c r="P2357" s="58"/>
      <c r="Q2357" s="58"/>
      <c r="R2357" s="58"/>
    </row>
    <row r="2358" spans="1:18" ht="30" x14ac:dyDescent="0.25">
      <c r="A2358" s="58" t="s">
        <v>10</v>
      </c>
      <c r="B2358" s="58">
        <v>184385</v>
      </c>
      <c r="C2358" s="58">
        <v>4580</v>
      </c>
      <c r="D2358" s="58" t="s">
        <v>2648</v>
      </c>
      <c r="E2358" s="58">
        <v>2290</v>
      </c>
      <c r="F2358" s="58"/>
      <c r="G2358" s="58"/>
      <c r="H2358" s="58"/>
      <c r="I2358" s="58"/>
      <c r="J2358" s="58"/>
      <c r="K2358" s="58"/>
      <c r="L2358" s="58"/>
      <c r="M2358" s="58"/>
      <c r="N2358" s="58"/>
      <c r="O2358" s="58"/>
      <c r="P2358" s="58"/>
      <c r="Q2358" s="58"/>
      <c r="R2358" s="58"/>
    </row>
    <row r="2359" spans="1:18" ht="30" x14ac:dyDescent="0.25">
      <c r="A2359" s="58" t="s">
        <v>10</v>
      </c>
      <c r="B2359" s="58">
        <v>184386</v>
      </c>
      <c r="C2359" s="58">
        <v>4580</v>
      </c>
      <c r="D2359" s="58" t="s">
        <v>2648</v>
      </c>
      <c r="E2359" s="58">
        <v>2290</v>
      </c>
      <c r="F2359" s="58"/>
      <c r="G2359" s="58"/>
      <c r="H2359" s="58"/>
      <c r="I2359" s="58"/>
      <c r="J2359" s="58"/>
      <c r="K2359" s="58"/>
      <c r="L2359" s="58"/>
      <c r="M2359" s="58"/>
      <c r="N2359" s="58"/>
      <c r="O2359" s="58"/>
      <c r="P2359" s="58"/>
      <c r="Q2359" s="58"/>
      <c r="R2359" s="58"/>
    </row>
    <row r="2360" spans="1:18" ht="30" x14ac:dyDescent="0.25">
      <c r="A2360" s="58" t="s">
        <v>10</v>
      </c>
      <c r="B2360" s="58">
        <v>184387</v>
      </c>
      <c r="C2360" s="58">
        <v>4580</v>
      </c>
      <c r="D2360" s="58" t="s">
        <v>2648</v>
      </c>
      <c r="E2360" s="58">
        <v>2290</v>
      </c>
      <c r="F2360" s="58"/>
      <c r="G2360" s="58"/>
      <c r="H2360" s="58"/>
      <c r="I2360" s="58"/>
      <c r="J2360" s="58"/>
      <c r="K2360" s="58"/>
      <c r="L2360" s="58"/>
      <c r="M2360" s="58"/>
      <c r="N2360" s="58"/>
      <c r="O2360" s="58"/>
      <c r="P2360" s="58"/>
      <c r="Q2360" s="58"/>
      <c r="R2360" s="58"/>
    </row>
    <row r="2361" spans="1:18" ht="30" x14ac:dyDescent="0.25">
      <c r="A2361" s="58" t="s">
        <v>10</v>
      </c>
      <c r="B2361" s="58">
        <v>184388</v>
      </c>
      <c r="C2361" s="58">
        <v>4580</v>
      </c>
      <c r="D2361" s="58" t="s">
        <v>2648</v>
      </c>
      <c r="E2361" s="58">
        <v>2290</v>
      </c>
      <c r="F2361" s="58"/>
      <c r="G2361" s="58"/>
      <c r="H2361" s="58"/>
      <c r="I2361" s="58"/>
      <c r="J2361" s="58"/>
      <c r="K2361" s="58"/>
      <c r="L2361" s="58"/>
      <c r="M2361" s="58"/>
      <c r="N2361" s="58"/>
      <c r="O2361" s="58"/>
      <c r="P2361" s="58"/>
      <c r="Q2361" s="58"/>
      <c r="R2361" s="58"/>
    </row>
    <row r="2362" spans="1:18" ht="30" x14ac:dyDescent="0.25">
      <c r="A2362" s="58" t="s">
        <v>10</v>
      </c>
      <c r="B2362" s="58">
        <v>184389</v>
      </c>
      <c r="C2362" s="58">
        <v>4580</v>
      </c>
      <c r="D2362" s="58" t="s">
        <v>2648</v>
      </c>
      <c r="E2362" s="58">
        <v>2290</v>
      </c>
      <c r="F2362" s="58"/>
      <c r="G2362" s="58"/>
      <c r="H2362" s="58"/>
      <c r="I2362" s="58"/>
      <c r="J2362" s="58"/>
      <c r="K2362" s="58"/>
      <c r="L2362" s="58"/>
      <c r="M2362" s="58"/>
      <c r="N2362" s="58"/>
      <c r="O2362" s="58"/>
      <c r="P2362" s="58"/>
      <c r="Q2362" s="58"/>
      <c r="R2362" s="58"/>
    </row>
    <row r="2363" spans="1:18" ht="30" x14ac:dyDescent="0.25">
      <c r="A2363" s="58" t="s">
        <v>10</v>
      </c>
      <c r="B2363" s="58">
        <v>184390</v>
      </c>
      <c r="C2363" s="58">
        <v>4580</v>
      </c>
      <c r="D2363" s="58" t="s">
        <v>2648</v>
      </c>
      <c r="E2363" s="58">
        <v>2290</v>
      </c>
      <c r="F2363" s="58"/>
      <c r="G2363" s="58"/>
      <c r="H2363" s="58"/>
      <c r="I2363" s="58"/>
      <c r="J2363" s="58"/>
      <c r="K2363" s="58"/>
      <c r="L2363" s="58"/>
      <c r="M2363" s="58"/>
      <c r="N2363" s="58"/>
      <c r="O2363" s="58"/>
      <c r="P2363" s="58"/>
      <c r="Q2363" s="58"/>
      <c r="R2363" s="58"/>
    </row>
    <row r="2364" spans="1:18" ht="30" x14ac:dyDescent="0.25">
      <c r="A2364" s="58" t="s">
        <v>10</v>
      </c>
      <c r="B2364" s="58">
        <v>184391</v>
      </c>
      <c r="C2364" s="58">
        <v>4580</v>
      </c>
      <c r="D2364" s="58" t="s">
        <v>2648</v>
      </c>
      <c r="E2364" s="58">
        <v>2290</v>
      </c>
      <c r="F2364" s="58"/>
      <c r="G2364" s="58"/>
      <c r="H2364" s="58"/>
      <c r="I2364" s="58"/>
      <c r="J2364" s="58"/>
      <c r="K2364" s="58"/>
      <c r="L2364" s="58"/>
      <c r="M2364" s="58"/>
      <c r="N2364" s="58"/>
      <c r="O2364" s="58"/>
      <c r="P2364" s="58"/>
      <c r="Q2364" s="58"/>
      <c r="R2364" s="58"/>
    </row>
    <row r="2365" spans="1:18" ht="30" x14ac:dyDescent="0.25">
      <c r="A2365" s="58" t="s">
        <v>10</v>
      </c>
      <c r="B2365" s="58">
        <v>184392</v>
      </c>
      <c r="C2365" s="58">
        <v>4580</v>
      </c>
      <c r="D2365" s="58" t="s">
        <v>2648</v>
      </c>
      <c r="E2365" s="58">
        <v>2290</v>
      </c>
      <c r="F2365" s="58"/>
      <c r="G2365" s="58"/>
      <c r="H2365" s="58"/>
      <c r="I2365" s="58"/>
      <c r="J2365" s="58"/>
      <c r="K2365" s="58"/>
      <c r="L2365" s="58"/>
      <c r="M2365" s="58"/>
      <c r="N2365" s="58"/>
      <c r="O2365" s="58"/>
      <c r="P2365" s="58"/>
      <c r="Q2365" s="58"/>
      <c r="R2365" s="58"/>
    </row>
    <row r="2366" spans="1:18" ht="30" x14ac:dyDescent="0.25">
      <c r="A2366" s="58" t="s">
        <v>10</v>
      </c>
      <c r="B2366" s="58">
        <v>184393</v>
      </c>
      <c r="C2366" s="58">
        <v>4580</v>
      </c>
      <c r="D2366" s="58" t="s">
        <v>2648</v>
      </c>
      <c r="E2366" s="58">
        <v>2290</v>
      </c>
      <c r="F2366" s="58"/>
      <c r="G2366" s="58"/>
      <c r="H2366" s="58"/>
      <c r="I2366" s="58"/>
      <c r="J2366" s="58"/>
      <c r="K2366" s="58"/>
      <c r="L2366" s="58"/>
      <c r="M2366" s="58"/>
      <c r="N2366" s="58"/>
      <c r="O2366" s="58"/>
      <c r="P2366" s="58"/>
      <c r="Q2366" s="58"/>
      <c r="R2366" s="58"/>
    </row>
    <row r="2367" spans="1:18" ht="30" x14ac:dyDescent="0.25">
      <c r="A2367" s="58" t="s">
        <v>10</v>
      </c>
      <c r="B2367" s="58">
        <v>184394</v>
      </c>
      <c r="C2367" s="58">
        <v>4580</v>
      </c>
      <c r="D2367" s="58" t="s">
        <v>2648</v>
      </c>
      <c r="E2367" s="58">
        <v>2290</v>
      </c>
      <c r="F2367" s="58"/>
      <c r="G2367" s="58"/>
      <c r="H2367" s="58"/>
      <c r="I2367" s="58"/>
      <c r="J2367" s="58"/>
      <c r="K2367" s="58"/>
      <c r="L2367" s="58"/>
      <c r="M2367" s="58"/>
      <c r="N2367" s="58"/>
      <c r="O2367" s="58"/>
      <c r="P2367" s="58"/>
      <c r="Q2367" s="58"/>
      <c r="R2367" s="58"/>
    </row>
    <row r="2368" spans="1:18" ht="30" x14ac:dyDescent="0.25">
      <c r="A2368" s="58" t="s">
        <v>10</v>
      </c>
      <c r="B2368" s="58">
        <v>184395</v>
      </c>
      <c r="C2368" s="58">
        <v>4580</v>
      </c>
      <c r="D2368" s="58" t="s">
        <v>2648</v>
      </c>
      <c r="E2368" s="58">
        <v>2290</v>
      </c>
      <c r="F2368" s="58"/>
      <c r="G2368" s="58"/>
      <c r="H2368" s="58"/>
      <c r="I2368" s="58"/>
      <c r="J2368" s="58"/>
      <c r="K2368" s="58"/>
      <c r="L2368" s="58"/>
      <c r="M2368" s="58"/>
      <c r="N2368" s="58"/>
      <c r="O2368" s="58"/>
      <c r="P2368" s="58"/>
      <c r="Q2368" s="58"/>
      <c r="R2368" s="58"/>
    </row>
    <row r="2369" spans="1:18" ht="30" x14ac:dyDescent="0.25">
      <c r="A2369" s="58" t="s">
        <v>10</v>
      </c>
      <c r="B2369" s="58">
        <v>184396</v>
      </c>
      <c r="C2369" s="58">
        <v>4580</v>
      </c>
      <c r="D2369" s="58" t="s">
        <v>2648</v>
      </c>
      <c r="E2369" s="58">
        <v>2290</v>
      </c>
      <c r="F2369" s="58"/>
      <c r="G2369" s="58"/>
      <c r="H2369" s="58"/>
      <c r="I2369" s="58"/>
      <c r="J2369" s="58"/>
      <c r="K2369" s="58"/>
      <c r="L2369" s="58"/>
      <c r="M2369" s="58"/>
      <c r="N2369" s="58"/>
      <c r="O2369" s="58"/>
      <c r="P2369" s="58"/>
      <c r="Q2369" s="58"/>
      <c r="R2369" s="58"/>
    </row>
    <row r="2370" spans="1:18" ht="30" x14ac:dyDescent="0.25">
      <c r="A2370" s="58" t="s">
        <v>10</v>
      </c>
      <c r="B2370" s="58">
        <v>184397</v>
      </c>
      <c r="C2370" s="58">
        <v>4580</v>
      </c>
      <c r="D2370" s="58" t="s">
        <v>2648</v>
      </c>
      <c r="E2370" s="58">
        <v>2290</v>
      </c>
      <c r="F2370" s="58"/>
      <c r="G2370" s="58"/>
      <c r="H2370" s="58"/>
      <c r="I2370" s="58"/>
      <c r="J2370" s="58"/>
      <c r="K2370" s="58"/>
      <c r="L2370" s="58"/>
      <c r="M2370" s="58"/>
      <c r="N2370" s="58"/>
      <c r="O2370" s="58"/>
      <c r="P2370" s="58"/>
      <c r="Q2370" s="58"/>
      <c r="R2370" s="58"/>
    </row>
    <row r="2371" spans="1:18" ht="30" x14ac:dyDescent="0.25">
      <c r="A2371" s="58" t="s">
        <v>10</v>
      </c>
      <c r="B2371" s="58">
        <v>184399</v>
      </c>
      <c r="C2371" s="58">
        <v>7180</v>
      </c>
      <c r="D2371" s="58" t="s">
        <v>2646</v>
      </c>
      <c r="E2371" s="58">
        <v>3590</v>
      </c>
      <c r="F2371" s="58"/>
      <c r="G2371" s="58"/>
      <c r="H2371" s="58"/>
      <c r="I2371" s="58"/>
      <c r="J2371" s="58"/>
      <c r="K2371" s="58"/>
      <c r="L2371" s="58"/>
      <c r="M2371" s="58"/>
      <c r="N2371" s="58"/>
      <c r="O2371" s="58"/>
      <c r="P2371" s="58"/>
      <c r="Q2371" s="58"/>
      <c r="R2371" s="58"/>
    </row>
    <row r="2372" spans="1:18" ht="30" x14ac:dyDescent="0.25">
      <c r="A2372" s="58" t="s">
        <v>10</v>
      </c>
      <c r="B2372" s="58">
        <v>184400</v>
      </c>
      <c r="C2372" s="58">
        <v>7780</v>
      </c>
      <c r="D2372" s="58" t="s">
        <v>2646</v>
      </c>
      <c r="E2372" s="58">
        <v>3590</v>
      </c>
      <c r="F2372" s="58"/>
      <c r="G2372" s="58"/>
      <c r="H2372" s="58"/>
      <c r="I2372" s="58"/>
      <c r="J2372" s="58"/>
      <c r="K2372" s="58"/>
      <c r="L2372" s="58"/>
      <c r="M2372" s="58"/>
      <c r="N2372" s="58"/>
      <c r="O2372" s="58"/>
      <c r="P2372" s="58"/>
      <c r="Q2372" s="58"/>
      <c r="R2372" s="58"/>
    </row>
    <row r="2373" spans="1:18" ht="30" x14ac:dyDescent="0.25">
      <c r="A2373" s="58" t="s">
        <v>10</v>
      </c>
      <c r="B2373" s="58">
        <v>184401</v>
      </c>
      <c r="C2373" s="58">
        <v>7780</v>
      </c>
      <c r="D2373" s="58" t="s">
        <v>2646</v>
      </c>
      <c r="E2373" s="58">
        <v>3590</v>
      </c>
      <c r="F2373" s="58"/>
      <c r="G2373" s="58"/>
      <c r="H2373" s="58"/>
      <c r="I2373" s="58"/>
      <c r="J2373" s="58"/>
      <c r="K2373" s="58"/>
      <c r="L2373" s="58"/>
      <c r="M2373" s="58"/>
      <c r="N2373" s="58"/>
      <c r="O2373" s="58"/>
      <c r="P2373" s="58"/>
      <c r="Q2373" s="58"/>
      <c r="R2373" s="58"/>
    </row>
    <row r="2374" spans="1:18" ht="30" x14ac:dyDescent="0.25">
      <c r="A2374" s="58" t="s">
        <v>10</v>
      </c>
      <c r="B2374" s="58">
        <v>184402</v>
      </c>
      <c r="C2374" s="58">
        <v>7780</v>
      </c>
      <c r="D2374" s="58" t="s">
        <v>2646</v>
      </c>
      <c r="E2374" s="58">
        <v>3590</v>
      </c>
      <c r="F2374" s="58"/>
      <c r="G2374" s="58"/>
      <c r="H2374" s="58"/>
      <c r="I2374" s="58"/>
      <c r="J2374" s="58"/>
      <c r="K2374" s="58"/>
      <c r="L2374" s="58"/>
      <c r="M2374" s="58"/>
      <c r="N2374" s="58"/>
      <c r="O2374" s="58"/>
      <c r="P2374" s="58"/>
      <c r="Q2374" s="58"/>
      <c r="R2374" s="58"/>
    </row>
    <row r="2375" spans="1:18" ht="30" x14ac:dyDescent="0.25">
      <c r="A2375" s="58" t="s">
        <v>10</v>
      </c>
      <c r="B2375" s="58">
        <v>184403</v>
      </c>
      <c r="C2375" s="58">
        <v>7780</v>
      </c>
      <c r="D2375" s="58" t="s">
        <v>2646</v>
      </c>
      <c r="E2375" s="58">
        <v>3590</v>
      </c>
      <c r="F2375" s="58"/>
      <c r="G2375" s="58"/>
      <c r="H2375" s="58"/>
      <c r="I2375" s="58"/>
      <c r="J2375" s="58"/>
      <c r="K2375" s="58"/>
      <c r="L2375" s="58"/>
      <c r="M2375" s="58"/>
      <c r="N2375" s="58"/>
      <c r="O2375" s="58"/>
      <c r="P2375" s="58"/>
      <c r="Q2375" s="58"/>
      <c r="R2375" s="58"/>
    </row>
    <row r="2376" spans="1:18" ht="30" x14ac:dyDescent="0.25">
      <c r="A2376" s="58" t="s">
        <v>10</v>
      </c>
      <c r="B2376" s="58">
        <v>184404</v>
      </c>
      <c r="C2376" s="58">
        <v>7780</v>
      </c>
      <c r="D2376" s="58" t="s">
        <v>2646</v>
      </c>
      <c r="E2376" s="58">
        <v>3590</v>
      </c>
      <c r="F2376" s="58"/>
      <c r="G2376" s="58"/>
      <c r="H2376" s="58"/>
      <c r="I2376" s="58"/>
      <c r="J2376" s="58"/>
      <c r="K2376" s="58"/>
      <c r="L2376" s="58"/>
      <c r="M2376" s="58"/>
      <c r="N2376" s="58"/>
      <c r="O2376" s="58"/>
      <c r="P2376" s="58"/>
      <c r="Q2376" s="58"/>
      <c r="R2376" s="58"/>
    </row>
    <row r="2377" spans="1:18" ht="30" x14ac:dyDescent="0.25">
      <c r="A2377" s="58" t="s">
        <v>10</v>
      </c>
      <c r="B2377" s="58">
        <v>184405</v>
      </c>
      <c r="C2377" s="58">
        <v>7780</v>
      </c>
      <c r="D2377" s="58" t="s">
        <v>2646</v>
      </c>
      <c r="E2377" s="58">
        <v>3590</v>
      </c>
      <c r="F2377" s="58"/>
      <c r="G2377" s="58"/>
      <c r="H2377" s="58"/>
      <c r="I2377" s="58"/>
      <c r="J2377" s="58"/>
      <c r="K2377" s="58"/>
      <c r="L2377" s="58"/>
      <c r="M2377" s="58"/>
      <c r="N2377" s="58"/>
      <c r="O2377" s="58"/>
      <c r="P2377" s="58"/>
      <c r="Q2377" s="58"/>
      <c r="R2377" s="58"/>
    </row>
    <row r="2378" spans="1:18" ht="30" x14ac:dyDescent="0.25">
      <c r="A2378" s="58" t="s">
        <v>10</v>
      </c>
      <c r="B2378" s="58">
        <v>184406</v>
      </c>
      <c r="C2378" s="58">
        <v>7780</v>
      </c>
      <c r="D2378" s="58" t="s">
        <v>2646</v>
      </c>
      <c r="E2378" s="58">
        <v>3590</v>
      </c>
      <c r="F2378" s="58"/>
      <c r="G2378" s="58"/>
      <c r="H2378" s="58"/>
      <c r="I2378" s="58"/>
      <c r="J2378" s="58"/>
      <c r="K2378" s="58"/>
      <c r="L2378" s="58"/>
      <c r="M2378" s="58"/>
      <c r="N2378" s="58"/>
      <c r="O2378" s="58"/>
      <c r="P2378" s="58"/>
      <c r="Q2378" s="58"/>
      <c r="R2378" s="58"/>
    </row>
    <row r="2379" spans="1:18" ht="30" x14ac:dyDescent="0.25">
      <c r="A2379" s="58" t="s">
        <v>10</v>
      </c>
      <c r="B2379" s="58">
        <v>184407</v>
      </c>
      <c r="C2379" s="58">
        <v>7780</v>
      </c>
      <c r="D2379" s="58" t="s">
        <v>2646</v>
      </c>
      <c r="E2379" s="58">
        <v>3590</v>
      </c>
      <c r="F2379" s="58"/>
      <c r="G2379" s="58"/>
      <c r="H2379" s="58"/>
      <c r="I2379" s="58"/>
      <c r="J2379" s="58"/>
      <c r="K2379" s="58"/>
      <c r="L2379" s="58"/>
      <c r="M2379" s="58"/>
      <c r="N2379" s="58"/>
      <c r="O2379" s="58"/>
      <c r="P2379" s="58"/>
      <c r="Q2379" s="58"/>
      <c r="R2379" s="58"/>
    </row>
    <row r="2380" spans="1:18" ht="30" x14ac:dyDescent="0.25">
      <c r="A2380" s="58" t="s">
        <v>10</v>
      </c>
      <c r="B2380" s="58">
        <v>184408</v>
      </c>
      <c r="C2380" s="58">
        <v>7780</v>
      </c>
      <c r="D2380" s="58" t="s">
        <v>2646</v>
      </c>
      <c r="E2380" s="58">
        <v>3590</v>
      </c>
      <c r="F2380" s="58"/>
      <c r="G2380" s="58"/>
      <c r="H2380" s="58"/>
      <c r="I2380" s="58"/>
      <c r="J2380" s="58"/>
      <c r="K2380" s="58"/>
      <c r="L2380" s="58"/>
      <c r="M2380" s="58"/>
      <c r="N2380" s="58"/>
      <c r="O2380" s="58"/>
      <c r="P2380" s="58"/>
      <c r="Q2380" s="58"/>
      <c r="R2380" s="58"/>
    </row>
    <row r="2381" spans="1:18" ht="30" x14ac:dyDescent="0.25">
      <c r="A2381" s="58" t="s">
        <v>10</v>
      </c>
      <c r="B2381" s="58">
        <v>184409</v>
      </c>
      <c r="C2381" s="58">
        <v>7780</v>
      </c>
      <c r="D2381" s="58" t="s">
        <v>2646</v>
      </c>
      <c r="E2381" s="58">
        <v>3590</v>
      </c>
      <c r="F2381" s="58"/>
      <c r="G2381" s="58"/>
      <c r="H2381" s="58"/>
      <c r="I2381" s="58"/>
      <c r="J2381" s="58"/>
      <c r="K2381" s="58"/>
      <c r="L2381" s="58"/>
      <c r="M2381" s="58"/>
      <c r="N2381" s="58"/>
      <c r="O2381" s="58"/>
      <c r="P2381" s="58"/>
      <c r="Q2381" s="58"/>
      <c r="R2381" s="58"/>
    </row>
    <row r="2382" spans="1:18" ht="30" x14ac:dyDescent="0.25">
      <c r="A2382" s="58" t="s">
        <v>10</v>
      </c>
      <c r="B2382" s="58">
        <v>184410</v>
      </c>
      <c r="C2382" s="58">
        <v>7780</v>
      </c>
      <c r="D2382" s="58" t="s">
        <v>2646</v>
      </c>
      <c r="E2382" s="58">
        <v>3590</v>
      </c>
      <c r="F2382" s="58"/>
      <c r="G2382" s="58"/>
      <c r="H2382" s="58"/>
      <c r="I2382" s="58"/>
      <c r="J2382" s="58"/>
      <c r="K2382" s="58"/>
      <c r="L2382" s="58"/>
      <c r="M2382" s="58"/>
      <c r="N2382" s="58"/>
      <c r="O2382" s="58"/>
      <c r="P2382" s="58"/>
      <c r="Q2382" s="58"/>
      <c r="R2382" s="58"/>
    </row>
    <row r="2383" spans="1:18" ht="30" x14ac:dyDescent="0.25">
      <c r="A2383" s="58" t="s">
        <v>10</v>
      </c>
      <c r="B2383" s="58">
        <v>184411</v>
      </c>
      <c r="C2383" s="58">
        <v>7780</v>
      </c>
      <c r="D2383" s="58" t="s">
        <v>2646</v>
      </c>
      <c r="E2383" s="58">
        <v>3590</v>
      </c>
      <c r="F2383" s="58"/>
      <c r="G2383" s="58"/>
      <c r="H2383" s="58"/>
      <c r="I2383" s="58"/>
      <c r="J2383" s="58"/>
      <c r="K2383" s="58"/>
      <c r="L2383" s="58"/>
      <c r="M2383" s="58"/>
      <c r="N2383" s="58"/>
      <c r="O2383" s="58"/>
      <c r="P2383" s="58"/>
      <c r="Q2383" s="58"/>
      <c r="R2383" s="58"/>
    </row>
    <row r="2384" spans="1:18" ht="30" x14ac:dyDescent="0.25">
      <c r="A2384" s="58" t="s">
        <v>10</v>
      </c>
      <c r="B2384" s="58">
        <v>184412</v>
      </c>
      <c r="C2384" s="58">
        <v>7780</v>
      </c>
      <c r="D2384" s="58" t="s">
        <v>2646</v>
      </c>
      <c r="E2384" s="58">
        <v>3590</v>
      </c>
      <c r="F2384" s="58"/>
      <c r="G2384" s="58"/>
      <c r="H2384" s="58"/>
      <c r="I2384" s="58"/>
      <c r="J2384" s="58"/>
      <c r="K2384" s="58"/>
      <c r="L2384" s="58"/>
      <c r="M2384" s="58"/>
      <c r="N2384" s="58"/>
      <c r="O2384" s="58"/>
      <c r="P2384" s="58"/>
      <c r="Q2384" s="58"/>
      <c r="R2384" s="58"/>
    </row>
    <row r="2385" spans="1:18" ht="30" x14ac:dyDescent="0.25">
      <c r="A2385" s="58" t="s">
        <v>10</v>
      </c>
      <c r="B2385" s="58">
        <v>184413</v>
      </c>
      <c r="C2385" s="58">
        <v>7780</v>
      </c>
      <c r="D2385" s="58" t="s">
        <v>2646</v>
      </c>
      <c r="E2385" s="58">
        <v>3590</v>
      </c>
      <c r="F2385" s="58"/>
      <c r="G2385" s="58"/>
      <c r="H2385" s="58"/>
      <c r="I2385" s="58"/>
      <c r="J2385" s="58"/>
      <c r="K2385" s="58"/>
      <c r="L2385" s="58"/>
      <c r="M2385" s="58"/>
      <c r="N2385" s="58"/>
      <c r="O2385" s="58"/>
      <c r="P2385" s="58"/>
      <c r="Q2385" s="58"/>
      <c r="R2385" s="58"/>
    </row>
    <row r="2386" spans="1:18" ht="30" x14ac:dyDescent="0.25">
      <c r="A2386" s="58" t="s">
        <v>10</v>
      </c>
      <c r="B2386" s="58">
        <v>184414</v>
      </c>
      <c r="C2386" s="58">
        <v>7780</v>
      </c>
      <c r="D2386" s="58" t="s">
        <v>2646</v>
      </c>
      <c r="E2386" s="58">
        <v>3590</v>
      </c>
      <c r="F2386" s="58"/>
      <c r="G2386" s="58"/>
      <c r="H2386" s="58"/>
      <c r="I2386" s="58"/>
      <c r="J2386" s="58"/>
      <c r="K2386" s="58"/>
      <c r="L2386" s="58"/>
      <c r="M2386" s="58"/>
      <c r="N2386" s="58"/>
      <c r="O2386" s="58"/>
      <c r="P2386" s="58"/>
      <c r="Q2386" s="58"/>
      <c r="R2386" s="58"/>
    </row>
    <row r="2387" spans="1:18" ht="30" x14ac:dyDescent="0.25">
      <c r="A2387" s="58" t="s">
        <v>10</v>
      </c>
      <c r="B2387" s="58">
        <v>184416</v>
      </c>
      <c r="C2387" s="58">
        <v>3795</v>
      </c>
      <c r="D2387" s="58" t="s">
        <v>2649</v>
      </c>
      <c r="E2387" s="58">
        <v>2190</v>
      </c>
      <c r="F2387" s="58"/>
      <c r="G2387" s="58"/>
      <c r="H2387" s="58"/>
      <c r="I2387" s="58"/>
      <c r="J2387" s="58"/>
      <c r="K2387" s="58"/>
      <c r="L2387" s="58"/>
      <c r="M2387" s="58"/>
      <c r="N2387" s="58"/>
      <c r="O2387" s="58"/>
      <c r="P2387" s="58"/>
      <c r="Q2387" s="58"/>
      <c r="R2387" s="58"/>
    </row>
    <row r="2388" spans="1:18" ht="30" x14ac:dyDescent="0.25">
      <c r="A2388" s="58" t="s">
        <v>10</v>
      </c>
      <c r="B2388" s="58">
        <v>184417</v>
      </c>
      <c r="C2388" s="58">
        <v>4380</v>
      </c>
      <c r="D2388" s="58" t="s">
        <v>2649</v>
      </c>
      <c r="E2388" s="58">
        <v>2190</v>
      </c>
      <c r="F2388" s="58"/>
      <c r="G2388" s="58"/>
      <c r="H2388" s="58"/>
      <c r="I2388" s="58"/>
      <c r="J2388" s="58"/>
      <c r="K2388" s="58"/>
      <c r="L2388" s="58"/>
      <c r="M2388" s="58"/>
      <c r="N2388" s="58"/>
      <c r="O2388" s="58"/>
      <c r="P2388" s="58"/>
      <c r="Q2388" s="58"/>
      <c r="R2388" s="58"/>
    </row>
    <row r="2389" spans="1:18" ht="30" x14ac:dyDescent="0.25">
      <c r="A2389" s="58" t="s">
        <v>10</v>
      </c>
      <c r="B2389" s="58">
        <v>184418</v>
      </c>
      <c r="C2389" s="58">
        <v>4380</v>
      </c>
      <c r="D2389" s="58" t="s">
        <v>2649</v>
      </c>
      <c r="E2389" s="58">
        <v>2190</v>
      </c>
      <c r="F2389" s="58"/>
      <c r="G2389" s="58"/>
      <c r="H2389" s="58"/>
      <c r="I2389" s="58"/>
      <c r="J2389" s="58"/>
      <c r="K2389" s="58"/>
      <c r="L2389" s="58"/>
      <c r="M2389" s="58"/>
      <c r="N2389" s="58"/>
      <c r="O2389" s="58"/>
      <c r="P2389" s="58"/>
      <c r="Q2389" s="58"/>
      <c r="R2389" s="58"/>
    </row>
    <row r="2390" spans="1:18" ht="30" x14ac:dyDescent="0.25">
      <c r="A2390" s="58" t="s">
        <v>10</v>
      </c>
      <c r="B2390" s="58">
        <v>184419</v>
      </c>
      <c r="C2390" s="58">
        <v>4380</v>
      </c>
      <c r="D2390" s="58" t="s">
        <v>2649</v>
      </c>
      <c r="E2390" s="58">
        <v>2190</v>
      </c>
      <c r="F2390" s="58"/>
      <c r="G2390" s="58"/>
      <c r="H2390" s="58"/>
      <c r="I2390" s="58"/>
      <c r="J2390" s="58"/>
      <c r="K2390" s="58"/>
      <c r="L2390" s="58"/>
      <c r="M2390" s="58"/>
      <c r="N2390" s="58"/>
      <c r="O2390" s="58"/>
      <c r="P2390" s="58"/>
      <c r="Q2390" s="58"/>
      <c r="R2390" s="58"/>
    </row>
    <row r="2391" spans="1:18" ht="30" x14ac:dyDescent="0.25">
      <c r="A2391" s="58" t="s">
        <v>10</v>
      </c>
      <c r="B2391" s="58">
        <v>184420</v>
      </c>
      <c r="C2391" s="58">
        <v>4380</v>
      </c>
      <c r="D2391" s="58" t="s">
        <v>2649</v>
      </c>
      <c r="E2391" s="58">
        <v>2190</v>
      </c>
      <c r="F2391" s="58"/>
      <c r="G2391" s="58"/>
      <c r="H2391" s="58"/>
      <c r="I2391" s="58"/>
      <c r="J2391" s="58"/>
      <c r="K2391" s="58"/>
      <c r="L2391" s="58"/>
      <c r="M2391" s="58"/>
      <c r="N2391" s="58"/>
      <c r="O2391" s="58"/>
      <c r="P2391" s="58"/>
      <c r="Q2391" s="58"/>
      <c r="R2391" s="58"/>
    </row>
    <row r="2392" spans="1:18" ht="30" x14ac:dyDescent="0.25">
      <c r="A2392" s="58" t="s">
        <v>10</v>
      </c>
      <c r="B2392" s="58">
        <v>184421</v>
      </c>
      <c r="C2392" s="58">
        <v>4380</v>
      </c>
      <c r="D2392" s="58" t="s">
        <v>2649</v>
      </c>
      <c r="E2392" s="58">
        <v>2190</v>
      </c>
      <c r="F2392" s="58"/>
      <c r="G2392" s="58"/>
      <c r="H2392" s="58"/>
      <c r="I2392" s="58"/>
      <c r="J2392" s="58"/>
      <c r="K2392" s="58"/>
      <c r="L2392" s="58"/>
      <c r="M2392" s="58"/>
      <c r="N2392" s="58"/>
      <c r="O2392" s="58"/>
      <c r="P2392" s="58"/>
      <c r="Q2392" s="58"/>
      <c r="R2392" s="58"/>
    </row>
    <row r="2393" spans="1:18" ht="30" x14ac:dyDescent="0.25">
      <c r="A2393" s="58" t="s">
        <v>10</v>
      </c>
      <c r="B2393" s="58">
        <v>184422</v>
      </c>
      <c r="C2393" s="58">
        <v>4380</v>
      </c>
      <c r="D2393" s="58" t="s">
        <v>2649</v>
      </c>
      <c r="E2393" s="58">
        <v>2190</v>
      </c>
      <c r="F2393" s="58"/>
      <c r="G2393" s="58"/>
      <c r="H2393" s="58"/>
      <c r="I2393" s="58"/>
      <c r="J2393" s="58"/>
      <c r="K2393" s="58"/>
      <c r="L2393" s="58"/>
      <c r="M2393" s="58"/>
      <c r="N2393" s="58"/>
      <c r="O2393" s="58"/>
      <c r="P2393" s="58"/>
      <c r="Q2393" s="58"/>
      <c r="R2393" s="58"/>
    </row>
    <row r="2394" spans="1:18" ht="30" x14ac:dyDescent="0.25">
      <c r="A2394" s="58" t="s">
        <v>10</v>
      </c>
      <c r="B2394" s="58">
        <v>184423</v>
      </c>
      <c r="C2394" s="58">
        <v>4380</v>
      </c>
      <c r="D2394" s="58" t="s">
        <v>2649</v>
      </c>
      <c r="E2394" s="58">
        <v>2190</v>
      </c>
      <c r="F2394" s="58"/>
      <c r="G2394" s="58"/>
      <c r="H2394" s="58"/>
      <c r="I2394" s="58"/>
      <c r="J2394" s="58"/>
      <c r="K2394" s="58"/>
      <c r="L2394" s="58"/>
      <c r="M2394" s="58"/>
      <c r="N2394" s="58"/>
      <c r="O2394" s="58"/>
      <c r="P2394" s="58"/>
      <c r="Q2394" s="58"/>
      <c r="R2394" s="58"/>
    </row>
    <row r="2395" spans="1:18" ht="30" x14ac:dyDescent="0.25">
      <c r="A2395" s="58" t="s">
        <v>10</v>
      </c>
      <c r="B2395" s="58">
        <v>184424</v>
      </c>
      <c r="C2395" s="58">
        <v>4380</v>
      </c>
      <c r="D2395" s="58" t="s">
        <v>2649</v>
      </c>
      <c r="E2395" s="58">
        <v>2190</v>
      </c>
      <c r="F2395" s="58"/>
      <c r="G2395" s="58"/>
      <c r="H2395" s="58"/>
      <c r="I2395" s="58"/>
      <c r="J2395" s="58"/>
      <c r="K2395" s="58"/>
      <c r="L2395" s="58"/>
      <c r="M2395" s="58"/>
      <c r="N2395" s="58"/>
      <c r="O2395" s="58"/>
      <c r="P2395" s="58"/>
      <c r="Q2395" s="58"/>
      <c r="R2395" s="58"/>
    </row>
    <row r="2396" spans="1:18" ht="30" x14ac:dyDescent="0.25">
      <c r="A2396" s="58" t="s">
        <v>10</v>
      </c>
      <c r="B2396" s="58">
        <v>184425</v>
      </c>
      <c r="C2396" s="58">
        <v>4380</v>
      </c>
      <c r="D2396" s="58" t="s">
        <v>2649</v>
      </c>
      <c r="E2396" s="58">
        <v>2190</v>
      </c>
      <c r="F2396" s="58"/>
      <c r="G2396" s="58"/>
      <c r="H2396" s="58"/>
      <c r="I2396" s="58"/>
      <c r="J2396" s="58"/>
      <c r="K2396" s="58"/>
      <c r="L2396" s="58"/>
      <c r="M2396" s="58"/>
      <c r="N2396" s="58"/>
      <c r="O2396" s="58"/>
      <c r="P2396" s="58"/>
      <c r="Q2396" s="58"/>
      <c r="R2396" s="58"/>
    </row>
    <row r="2397" spans="1:18" ht="30" x14ac:dyDescent="0.25">
      <c r="A2397" s="58" t="s">
        <v>10</v>
      </c>
      <c r="B2397" s="58">
        <v>184426</v>
      </c>
      <c r="C2397" s="58">
        <v>4380</v>
      </c>
      <c r="D2397" s="58" t="s">
        <v>2649</v>
      </c>
      <c r="E2397" s="58">
        <v>2190</v>
      </c>
      <c r="F2397" s="58"/>
      <c r="G2397" s="58"/>
      <c r="H2397" s="58"/>
      <c r="I2397" s="58"/>
      <c r="J2397" s="58"/>
      <c r="K2397" s="58"/>
      <c r="L2397" s="58"/>
      <c r="M2397" s="58"/>
      <c r="N2397" s="58"/>
      <c r="O2397" s="58"/>
      <c r="P2397" s="58"/>
      <c r="Q2397" s="58"/>
      <c r="R2397" s="58"/>
    </row>
    <row r="2398" spans="1:18" ht="30" x14ac:dyDescent="0.25">
      <c r="A2398" s="58" t="s">
        <v>10</v>
      </c>
      <c r="B2398" s="58">
        <v>184427</v>
      </c>
      <c r="C2398" s="58">
        <v>4380</v>
      </c>
      <c r="D2398" s="58" t="s">
        <v>2649</v>
      </c>
      <c r="E2398" s="58">
        <v>2190</v>
      </c>
      <c r="F2398" s="58"/>
      <c r="G2398" s="58"/>
      <c r="H2398" s="58"/>
      <c r="I2398" s="58"/>
      <c r="J2398" s="58"/>
      <c r="K2398" s="58"/>
      <c r="L2398" s="58"/>
      <c r="M2398" s="58"/>
      <c r="N2398" s="58"/>
      <c r="O2398" s="58"/>
      <c r="P2398" s="58"/>
      <c r="Q2398" s="58"/>
      <c r="R2398" s="58"/>
    </row>
    <row r="2399" spans="1:18" ht="30" x14ac:dyDescent="0.25">
      <c r="A2399" s="58" t="s">
        <v>10</v>
      </c>
      <c r="B2399" s="58">
        <v>184428</v>
      </c>
      <c r="C2399" s="58">
        <v>4380</v>
      </c>
      <c r="D2399" s="58" t="s">
        <v>2649</v>
      </c>
      <c r="E2399" s="58">
        <v>2190</v>
      </c>
      <c r="F2399" s="58"/>
      <c r="G2399" s="58"/>
      <c r="H2399" s="58"/>
      <c r="I2399" s="58"/>
      <c r="J2399" s="58"/>
      <c r="K2399" s="58"/>
      <c r="L2399" s="58"/>
      <c r="M2399" s="58"/>
      <c r="N2399" s="58"/>
      <c r="O2399" s="58"/>
      <c r="P2399" s="58"/>
      <c r="Q2399" s="58"/>
      <c r="R2399" s="58"/>
    </row>
    <row r="2400" spans="1:18" ht="30" x14ac:dyDescent="0.25">
      <c r="A2400" s="58" t="s">
        <v>10</v>
      </c>
      <c r="B2400" s="58">
        <v>184429</v>
      </c>
      <c r="C2400" s="58">
        <v>4380</v>
      </c>
      <c r="D2400" s="58" t="s">
        <v>2649</v>
      </c>
      <c r="E2400" s="58">
        <v>2190</v>
      </c>
      <c r="F2400" s="58"/>
      <c r="G2400" s="58"/>
      <c r="H2400" s="58"/>
      <c r="I2400" s="58"/>
      <c r="J2400" s="58"/>
      <c r="K2400" s="58"/>
      <c r="L2400" s="58"/>
      <c r="M2400" s="58"/>
      <c r="N2400" s="58"/>
      <c r="O2400" s="58"/>
      <c r="P2400" s="58"/>
      <c r="Q2400" s="58"/>
      <c r="R2400" s="58"/>
    </row>
    <row r="2401" spans="1:18" ht="30" x14ac:dyDescent="0.25">
      <c r="A2401" s="58" t="s">
        <v>10</v>
      </c>
      <c r="B2401" s="58">
        <v>184430</v>
      </c>
      <c r="C2401" s="58">
        <v>4380</v>
      </c>
      <c r="D2401" s="58" t="s">
        <v>2649</v>
      </c>
      <c r="E2401" s="58">
        <v>2190</v>
      </c>
      <c r="F2401" s="58"/>
      <c r="G2401" s="58"/>
      <c r="H2401" s="58"/>
      <c r="I2401" s="58"/>
      <c r="J2401" s="58"/>
      <c r="K2401" s="58"/>
      <c r="L2401" s="58"/>
      <c r="M2401" s="58"/>
      <c r="N2401" s="58"/>
      <c r="O2401" s="58"/>
      <c r="P2401" s="58"/>
      <c r="Q2401" s="58"/>
      <c r="R2401" s="58"/>
    </row>
    <row r="2402" spans="1:18" ht="30" x14ac:dyDescent="0.25">
      <c r="A2402" s="58" t="s">
        <v>10</v>
      </c>
      <c r="B2402" s="58">
        <v>249696</v>
      </c>
      <c r="C2402" s="58">
        <v>11590</v>
      </c>
      <c r="D2402" s="58" t="s">
        <v>2644</v>
      </c>
      <c r="E2402" s="58">
        <v>11590</v>
      </c>
      <c r="F2402" s="58"/>
      <c r="G2402" s="58"/>
      <c r="H2402" s="58"/>
      <c r="I2402" s="58"/>
      <c r="J2402" s="58"/>
      <c r="K2402" s="58"/>
      <c r="L2402" s="58"/>
      <c r="M2402" s="58"/>
      <c r="N2402" s="58"/>
      <c r="O2402" s="58"/>
      <c r="P2402" s="58"/>
      <c r="Q2402" s="58"/>
      <c r="R2402" s="58"/>
    </row>
    <row r="2403" spans="1:18" ht="30" x14ac:dyDescent="0.25">
      <c r="A2403" s="58" t="s">
        <v>10</v>
      </c>
      <c r="B2403" s="58">
        <v>249697</v>
      </c>
      <c r="C2403" s="58">
        <v>12190</v>
      </c>
      <c r="D2403" s="58" t="s">
        <v>2644</v>
      </c>
      <c r="E2403" s="58">
        <v>11590</v>
      </c>
      <c r="F2403" s="58"/>
      <c r="G2403" s="58"/>
      <c r="H2403" s="58"/>
      <c r="I2403" s="58"/>
      <c r="J2403" s="58"/>
      <c r="K2403" s="58"/>
      <c r="L2403" s="58"/>
      <c r="M2403" s="58"/>
      <c r="N2403" s="58"/>
      <c r="O2403" s="58"/>
      <c r="P2403" s="58"/>
      <c r="Q2403" s="58"/>
      <c r="R2403" s="58"/>
    </row>
    <row r="2404" spans="1:18" ht="30" x14ac:dyDescent="0.25">
      <c r="A2404" s="58" t="s">
        <v>10</v>
      </c>
      <c r="B2404" s="58">
        <v>249698</v>
      </c>
      <c r="C2404" s="58">
        <v>12190</v>
      </c>
      <c r="D2404" s="58" t="s">
        <v>2644</v>
      </c>
      <c r="E2404" s="58">
        <v>11590</v>
      </c>
      <c r="F2404" s="58"/>
      <c r="G2404" s="58"/>
      <c r="H2404" s="58"/>
      <c r="I2404" s="58"/>
      <c r="J2404" s="58"/>
      <c r="K2404" s="58"/>
      <c r="L2404" s="58"/>
      <c r="M2404" s="58"/>
      <c r="N2404" s="58"/>
      <c r="O2404" s="58"/>
      <c r="P2404" s="58"/>
      <c r="Q2404" s="58"/>
      <c r="R2404" s="58"/>
    </row>
    <row r="2405" spans="1:18" ht="30" x14ac:dyDescent="0.25">
      <c r="A2405" s="58" t="s">
        <v>10</v>
      </c>
      <c r="B2405" s="58">
        <v>249699</v>
      </c>
      <c r="C2405" s="58">
        <v>12190</v>
      </c>
      <c r="D2405" s="58" t="s">
        <v>2644</v>
      </c>
      <c r="E2405" s="58">
        <v>11590</v>
      </c>
      <c r="F2405" s="58"/>
      <c r="G2405" s="58"/>
      <c r="H2405" s="58"/>
      <c r="I2405" s="58"/>
      <c r="J2405" s="58"/>
      <c r="K2405" s="58"/>
      <c r="L2405" s="58"/>
      <c r="M2405" s="58"/>
      <c r="N2405" s="58"/>
      <c r="O2405" s="58"/>
      <c r="P2405" s="58"/>
      <c r="Q2405" s="58"/>
      <c r="R2405" s="58"/>
    </row>
    <row r="2406" spans="1:18" ht="30" x14ac:dyDescent="0.25">
      <c r="A2406" s="58" t="s">
        <v>10</v>
      </c>
      <c r="B2406" s="58">
        <v>249700</v>
      </c>
      <c r="C2406" s="58">
        <v>12190</v>
      </c>
      <c r="D2406" s="58" t="s">
        <v>2644</v>
      </c>
      <c r="E2406" s="58">
        <v>11590</v>
      </c>
      <c r="F2406" s="58"/>
      <c r="G2406" s="58"/>
      <c r="H2406" s="58"/>
      <c r="I2406" s="58"/>
      <c r="J2406" s="58"/>
      <c r="K2406" s="58"/>
      <c r="L2406" s="58"/>
      <c r="M2406" s="58"/>
      <c r="N2406" s="58"/>
      <c r="O2406" s="58"/>
      <c r="P2406" s="58"/>
      <c r="Q2406" s="58"/>
      <c r="R2406" s="58"/>
    </row>
    <row r="2407" spans="1:18" ht="30" x14ac:dyDescent="0.25">
      <c r="A2407" s="58" t="s">
        <v>10</v>
      </c>
      <c r="B2407" s="58">
        <v>249701</v>
      </c>
      <c r="C2407" s="58">
        <v>12190</v>
      </c>
      <c r="D2407" s="58" t="s">
        <v>2644</v>
      </c>
      <c r="E2407" s="58">
        <v>11590</v>
      </c>
      <c r="F2407" s="58"/>
      <c r="G2407" s="58"/>
      <c r="H2407" s="58"/>
      <c r="I2407" s="58"/>
      <c r="J2407" s="58"/>
      <c r="K2407" s="58"/>
      <c r="L2407" s="58"/>
      <c r="M2407" s="58"/>
      <c r="N2407" s="58"/>
      <c r="O2407" s="58"/>
      <c r="P2407" s="58"/>
      <c r="Q2407" s="58"/>
      <c r="R2407" s="58"/>
    </row>
    <row r="2408" spans="1:18" ht="30" x14ac:dyDescent="0.25">
      <c r="A2408" s="58" t="s">
        <v>10</v>
      </c>
      <c r="B2408" s="58">
        <v>249702</v>
      </c>
      <c r="C2408" s="58">
        <v>12190</v>
      </c>
      <c r="D2408" s="58" t="s">
        <v>2644</v>
      </c>
      <c r="E2408" s="58">
        <v>11590</v>
      </c>
      <c r="F2408" s="58"/>
      <c r="G2408" s="58"/>
      <c r="H2408" s="58"/>
      <c r="I2408" s="58"/>
      <c r="J2408" s="58"/>
      <c r="K2408" s="58"/>
      <c r="L2408" s="58"/>
      <c r="M2408" s="58"/>
      <c r="N2408" s="58"/>
      <c r="O2408" s="58"/>
      <c r="P2408" s="58"/>
      <c r="Q2408" s="58"/>
      <c r="R2408" s="58"/>
    </row>
    <row r="2409" spans="1:18" ht="30" x14ac:dyDescent="0.25">
      <c r="A2409" s="58" t="s">
        <v>10</v>
      </c>
      <c r="B2409" s="58">
        <v>249703</v>
      </c>
      <c r="C2409" s="58">
        <v>12190</v>
      </c>
      <c r="D2409" s="58" t="s">
        <v>2644</v>
      </c>
      <c r="E2409" s="58">
        <v>11590</v>
      </c>
      <c r="F2409" s="58"/>
      <c r="G2409" s="58"/>
      <c r="H2409" s="58"/>
      <c r="I2409" s="58"/>
      <c r="J2409" s="58"/>
      <c r="K2409" s="58"/>
      <c r="L2409" s="58"/>
      <c r="M2409" s="58"/>
      <c r="N2409" s="58"/>
      <c r="O2409" s="58"/>
      <c r="P2409" s="58"/>
      <c r="Q2409" s="58"/>
      <c r="R2409" s="58"/>
    </row>
    <row r="2410" spans="1:18" ht="30" x14ac:dyDescent="0.25">
      <c r="A2410" s="58" t="s">
        <v>10</v>
      </c>
      <c r="B2410" s="58">
        <v>249704</v>
      </c>
      <c r="C2410" s="58">
        <v>12190</v>
      </c>
      <c r="D2410" s="58" t="s">
        <v>2644</v>
      </c>
      <c r="E2410" s="58">
        <v>11590</v>
      </c>
      <c r="F2410" s="58"/>
      <c r="G2410" s="58"/>
      <c r="H2410" s="58"/>
      <c r="I2410" s="58"/>
      <c r="J2410" s="58"/>
      <c r="K2410" s="58"/>
      <c r="L2410" s="58"/>
      <c r="M2410" s="58"/>
      <c r="N2410" s="58"/>
      <c r="O2410" s="58"/>
      <c r="P2410" s="58"/>
      <c r="Q2410" s="58"/>
      <c r="R2410" s="58"/>
    </row>
    <row r="2411" spans="1:18" ht="30" x14ac:dyDescent="0.25">
      <c r="A2411" s="58" t="s">
        <v>10</v>
      </c>
      <c r="B2411" s="58">
        <v>249705</v>
      </c>
      <c r="C2411" s="58">
        <v>12190</v>
      </c>
      <c r="D2411" s="58" t="s">
        <v>2644</v>
      </c>
      <c r="E2411" s="58">
        <v>11590</v>
      </c>
      <c r="F2411" s="58"/>
      <c r="G2411" s="58"/>
      <c r="H2411" s="58"/>
      <c r="I2411" s="58"/>
      <c r="J2411" s="58"/>
      <c r="K2411" s="58"/>
      <c r="L2411" s="58"/>
      <c r="M2411" s="58"/>
      <c r="N2411" s="58"/>
      <c r="O2411" s="58"/>
      <c r="P2411" s="58"/>
      <c r="Q2411" s="58"/>
      <c r="R2411" s="58"/>
    </row>
    <row r="2412" spans="1:18" ht="30" x14ac:dyDescent="0.25">
      <c r="A2412" s="58" t="s">
        <v>10</v>
      </c>
      <c r="B2412" s="58">
        <v>249706</v>
      </c>
      <c r="C2412" s="58">
        <v>12190</v>
      </c>
      <c r="D2412" s="58" t="s">
        <v>2644</v>
      </c>
      <c r="E2412" s="58">
        <v>11590</v>
      </c>
      <c r="F2412" s="58"/>
      <c r="G2412" s="58"/>
      <c r="H2412" s="58"/>
      <c r="I2412" s="58"/>
      <c r="J2412" s="58"/>
      <c r="K2412" s="58"/>
      <c r="L2412" s="58"/>
      <c r="M2412" s="58"/>
      <c r="N2412" s="58"/>
      <c r="O2412" s="58"/>
      <c r="P2412" s="58"/>
      <c r="Q2412" s="58"/>
      <c r="R2412" s="58"/>
    </row>
    <row r="2413" spans="1:18" ht="30" x14ac:dyDescent="0.25">
      <c r="A2413" s="58" t="s">
        <v>10</v>
      </c>
      <c r="B2413" s="58">
        <v>249707</v>
      </c>
      <c r="C2413" s="58">
        <v>12190</v>
      </c>
      <c r="D2413" s="58" t="s">
        <v>2644</v>
      </c>
      <c r="E2413" s="58">
        <v>11590</v>
      </c>
      <c r="F2413" s="58"/>
      <c r="G2413" s="58"/>
      <c r="H2413" s="58"/>
      <c r="I2413" s="58"/>
      <c r="J2413" s="58"/>
      <c r="K2413" s="58"/>
      <c r="L2413" s="58"/>
      <c r="M2413" s="58"/>
      <c r="N2413" s="58"/>
      <c r="O2413" s="58"/>
      <c r="P2413" s="58"/>
      <c r="Q2413" s="58"/>
      <c r="R2413" s="58"/>
    </row>
    <row r="2414" spans="1:18" ht="30" x14ac:dyDescent="0.25">
      <c r="A2414" s="58" t="s">
        <v>10</v>
      </c>
      <c r="B2414" s="58">
        <v>249708</v>
      </c>
      <c r="C2414" s="58">
        <v>12190</v>
      </c>
      <c r="D2414" s="58" t="s">
        <v>2644</v>
      </c>
      <c r="E2414" s="58">
        <v>11590</v>
      </c>
      <c r="F2414" s="58"/>
      <c r="G2414" s="58"/>
      <c r="H2414" s="58"/>
      <c r="I2414" s="58"/>
      <c r="J2414" s="58"/>
      <c r="K2414" s="58"/>
      <c r="L2414" s="58"/>
      <c r="M2414" s="58"/>
      <c r="N2414" s="58"/>
      <c r="O2414" s="58"/>
      <c r="P2414" s="58"/>
      <c r="Q2414" s="58"/>
      <c r="R2414" s="58"/>
    </row>
    <row r="2415" spans="1:18" ht="30" x14ac:dyDescent="0.25">
      <c r="A2415" s="58" t="s">
        <v>10</v>
      </c>
      <c r="B2415" s="58">
        <v>249709</v>
      </c>
      <c r="C2415" s="58">
        <v>12190</v>
      </c>
      <c r="D2415" s="58" t="s">
        <v>2644</v>
      </c>
      <c r="E2415" s="58">
        <v>11590</v>
      </c>
      <c r="F2415" s="58"/>
      <c r="G2415" s="58"/>
      <c r="H2415" s="58"/>
      <c r="I2415" s="58"/>
      <c r="J2415" s="58"/>
      <c r="K2415" s="58"/>
      <c r="L2415" s="58"/>
      <c r="M2415" s="58"/>
      <c r="N2415" s="58"/>
      <c r="O2415" s="58"/>
      <c r="P2415" s="58"/>
      <c r="Q2415" s="58"/>
      <c r="R2415" s="58"/>
    </row>
    <row r="2416" spans="1:18" ht="30" x14ac:dyDescent="0.25">
      <c r="A2416" s="58" t="s">
        <v>10</v>
      </c>
      <c r="B2416" s="58">
        <v>249710</v>
      </c>
      <c r="C2416" s="58">
        <v>12190</v>
      </c>
      <c r="D2416" s="58" t="s">
        <v>2644</v>
      </c>
      <c r="E2416" s="58">
        <v>11590</v>
      </c>
      <c r="F2416" s="58"/>
      <c r="G2416" s="58"/>
      <c r="H2416" s="58"/>
      <c r="I2416" s="58"/>
      <c r="J2416" s="58"/>
      <c r="K2416" s="58"/>
      <c r="L2416" s="58"/>
      <c r="M2416" s="58"/>
      <c r="N2416" s="58"/>
      <c r="O2416" s="58"/>
      <c r="P2416" s="58"/>
      <c r="Q2416" s="58"/>
      <c r="R2416" s="58"/>
    </row>
    <row r="2417" spans="1:18" ht="30" x14ac:dyDescent="0.25">
      <c r="A2417" s="58" t="s">
        <v>10</v>
      </c>
      <c r="B2417" s="58">
        <v>249711</v>
      </c>
      <c r="C2417" s="58">
        <v>12190</v>
      </c>
      <c r="D2417" s="58" t="s">
        <v>2644</v>
      </c>
      <c r="E2417" s="58">
        <v>11590</v>
      </c>
      <c r="F2417" s="58"/>
      <c r="G2417" s="58"/>
      <c r="H2417" s="58"/>
      <c r="I2417" s="58"/>
      <c r="J2417" s="58"/>
      <c r="K2417" s="58"/>
      <c r="L2417" s="58"/>
      <c r="M2417" s="58"/>
      <c r="N2417" s="58"/>
      <c r="O2417" s="58"/>
      <c r="P2417" s="58"/>
      <c r="Q2417" s="58"/>
      <c r="R2417" s="58"/>
    </row>
    <row r="2418" spans="1:18" ht="30" x14ac:dyDescent="0.25">
      <c r="A2418" s="58" t="s">
        <v>10</v>
      </c>
      <c r="B2418" s="58">
        <v>249712</v>
      </c>
      <c r="C2418" s="58">
        <v>12190</v>
      </c>
      <c r="D2418" s="58" t="s">
        <v>2644</v>
      </c>
      <c r="E2418" s="58">
        <v>11590</v>
      </c>
      <c r="F2418" s="58"/>
      <c r="G2418" s="58"/>
      <c r="H2418" s="58"/>
      <c r="I2418" s="58"/>
      <c r="J2418" s="58"/>
      <c r="K2418" s="58"/>
      <c r="L2418" s="58"/>
      <c r="M2418" s="58"/>
      <c r="N2418" s="58"/>
      <c r="O2418" s="58"/>
      <c r="P2418" s="58"/>
      <c r="Q2418" s="58"/>
      <c r="R2418" s="58"/>
    </row>
    <row r="2419" spans="1:18" ht="30" x14ac:dyDescent="0.25">
      <c r="A2419" s="58" t="s">
        <v>10</v>
      </c>
      <c r="B2419" s="58">
        <v>249713</v>
      </c>
      <c r="C2419" s="58">
        <v>12190</v>
      </c>
      <c r="D2419" s="58" t="s">
        <v>2644</v>
      </c>
      <c r="E2419" s="58">
        <v>11590</v>
      </c>
      <c r="F2419" s="58"/>
      <c r="G2419" s="58"/>
      <c r="H2419" s="58"/>
      <c r="I2419" s="58"/>
      <c r="J2419" s="58"/>
      <c r="K2419" s="58"/>
      <c r="L2419" s="58"/>
      <c r="M2419" s="58"/>
      <c r="N2419" s="58"/>
      <c r="O2419" s="58"/>
      <c r="P2419" s="58"/>
      <c r="Q2419" s="58"/>
      <c r="R2419" s="58"/>
    </row>
    <row r="2420" spans="1:18" x14ac:dyDescent="0.25">
      <c r="A2420" s="58" t="s">
        <v>10</v>
      </c>
      <c r="B2420" s="58">
        <v>326953</v>
      </c>
      <c r="C2420" s="58" t="s">
        <v>2579</v>
      </c>
      <c r="D2420" s="58"/>
      <c r="E2420" s="58" t="s">
        <v>2692</v>
      </c>
      <c r="F2420" s="58"/>
      <c r="G2420" s="58"/>
      <c r="H2420" s="58"/>
      <c r="I2420" s="58"/>
      <c r="J2420" s="58"/>
      <c r="K2420" s="58"/>
      <c r="L2420" s="58"/>
      <c r="M2420" s="58"/>
      <c r="N2420" s="58"/>
      <c r="O2420" s="58"/>
      <c r="P2420" s="58"/>
      <c r="Q2420" s="58"/>
      <c r="R2420" s="58"/>
    </row>
    <row r="2421" spans="1:18" x14ac:dyDescent="0.25">
      <c r="A2421" s="58" t="s">
        <v>10</v>
      </c>
      <c r="B2421" s="58">
        <v>326996</v>
      </c>
      <c r="C2421" s="58" t="s">
        <v>3405</v>
      </c>
      <c r="D2421" s="58">
        <v>0</v>
      </c>
      <c r="E2421" s="58" t="s">
        <v>2692</v>
      </c>
      <c r="F2421" s="58"/>
      <c r="G2421" s="58"/>
      <c r="H2421" s="58"/>
      <c r="I2421" s="58"/>
      <c r="J2421" s="58"/>
      <c r="K2421" s="58"/>
      <c r="L2421" s="58"/>
      <c r="M2421" s="58"/>
      <c r="N2421" s="58"/>
      <c r="O2421" s="58"/>
      <c r="P2421" s="58"/>
      <c r="Q2421" s="58"/>
      <c r="R2421" s="58"/>
    </row>
    <row r="2422" spans="1:18" x14ac:dyDescent="0.25">
      <c r="A2422" s="58" t="s">
        <v>10</v>
      </c>
      <c r="B2422" s="58">
        <v>326958</v>
      </c>
      <c r="C2422" s="58" t="s">
        <v>3405</v>
      </c>
      <c r="D2422" s="58">
        <v>0</v>
      </c>
      <c r="E2422" s="58" t="s">
        <v>2692</v>
      </c>
      <c r="F2422" s="58"/>
      <c r="G2422" s="58"/>
      <c r="H2422" s="58"/>
      <c r="I2422" s="58"/>
      <c r="J2422" s="58"/>
      <c r="K2422" s="58"/>
      <c r="L2422" s="58"/>
      <c r="M2422" s="58"/>
      <c r="N2422" s="58"/>
      <c r="O2422" s="58"/>
      <c r="P2422" s="58"/>
      <c r="Q2422" s="58"/>
      <c r="R2422" s="58"/>
    </row>
    <row r="2423" spans="1:18" x14ac:dyDescent="0.25">
      <c r="A2423" s="58" t="s">
        <v>10</v>
      </c>
      <c r="B2423" s="58">
        <v>326974</v>
      </c>
      <c r="C2423" s="58" t="s">
        <v>3405</v>
      </c>
      <c r="D2423" s="58">
        <v>0</v>
      </c>
      <c r="E2423" s="58" t="s">
        <v>2692</v>
      </c>
      <c r="F2423" s="58"/>
      <c r="G2423" s="58"/>
      <c r="H2423" s="58"/>
      <c r="I2423" s="58"/>
      <c r="J2423" s="58"/>
      <c r="K2423" s="58"/>
      <c r="L2423" s="58"/>
      <c r="M2423" s="58"/>
      <c r="N2423" s="58"/>
      <c r="O2423" s="58"/>
      <c r="P2423" s="58"/>
      <c r="Q2423" s="58"/>
      <c r="R2423" s="58"/>
    </row>
    <row r="2424" spans="1:18" x14ac:dyDescent="0.25">
      <c r="A2424" s="58" t="s">
        <v>10</v>
      </c>
      <c r="B2424" s="58">
        <v>326972</v>
      </c>
      <c r="C2424" s="58" t="s">
        <v>3405</v>
      </c>
      <c r="D2424" s="58">
        <v>0</v>
      </c>
      <c r="E2424" s="58" t="s">
        <v>2692</v>
      </c>
      <c r="F2424" s="58"/>
      <c r="G2424" s="58"/>
      <c r="H2424" s="58"/>
      <c r="I2424" s="58"/>
      <c r="J2424" s="58"/>
      <c r="K2424" s="58"/>
      <c r="L2424" s="58"/>
      <c r="M2424" s="58"/>
      <c r="N2424" s="58"/>
      <c r="O2424" s="58"/>
      <c r="P2424" s="58"/>
      <c r="Q2424" s="58"/>
      <c r="R2424" s="58"/>
    </row>
    <row r="2425" spans="1:18" x14ac:dyDescent="0.25">
      <c r="A2425" s="58" t="s">
        <v>10</v>
      </c>
      <c r="B2425" s="58">
        <v>326967</v>
      </c>
      <c r="C2425" s="58" t="s">
        <v>3405</v>
      </c>
      <c r="D2425" s="58">
        <v>0</v>
      </c>
      <c r="E2425" s="58" t="s">
        <v>2692</v>
      </c>
      <c r="F2425" s="58"/>
      <c r="G2425" s="58"/>
      <c r="H2425" s="58"/>
      <c r="I2425" s="58"/>
      <c r="J2425" s="58"/>
      <c r="K2425" s="58"/>
      <c r="L2425" s="58"/>
      <c r="M2425" s="58"/>
      <c r="N2425" s="58"/>
      <c r="O2425" s="58"/>
      <c r="P2425" s="58"/>
      <c r="Q2425" s="58"/>
      <c r="R2425" s="58"/>
    </row>
    <row r="2426" spans="1:18" x14ac:dyDescent="0.25">
      <c r="A2426" s="58" t="s">
        <v>10</v>
      </c>
      <c r="B2426" s="58">
        <v>326987</v>
      </c>
      <c r="C2426" s="58" t="s">
        <v>3405</v>
      </c>
      <c r="D2426" s="58">
        <v>0</v>
      </c>
      <c r="E2426" s="58" t="s">
        <v>2692</v>
      </c>
      <c r="F2426" s="58"/>
      <c r="G2426" s="58"/>
      <c r="H2426" s="58"/>
      <c r="I2426" s="58"/>
      <c r="J2426" s="58"/>
      <c r="K2426" s="58"/>
      <c r="L2426" s="58"/>
      <c r="M2426" s="58"/>
      <c r="N2426" s="58"/>
      <c r="O2426" s="58"/>
      <c r="P2426" s="58"/>
      <c r="Q2426" s="58"/>
      <c r="R2426" s="58"/>
    </row>
    <row r="2427" spans="1:18" x14ac:dyDescent="0.25">
      <c r="A2427" s="58" t="s">
        <v>10</v>
      </c>
      <c r="B2427" s="58">
        <v>326985</v>
      </c>
      <c r="C2427" s="58" t="s">
        <v>3405</v>
      </c>
      <c r="D2427" s="58">
        <v>0</v>
      </c>
      <c r="E2427" s="58" t="s">
        <v>2692</v>
      </c>
      <c r="F2427" s="58"/>
      <c r="G2427" s="58"/>
      <c r="H2427" s="58"/>
      <c r="I2427" s="58"/>
      <c r="J2427" s="58"/>
      <c r="K2427" s="58"/>
      <c r="L2427" s="58"/>
      <c r="M2427" s="58"/>
      <c r="N2427" s="58"/>
      <c r="O2427" s="58"/>
      <c r="P2427" s="58"/>
      <c r="Q2427" s="58"/>
      <c r="R2427" s="58"/>
    </row>
    <row r="2428" spans="1:18" x14ac:dyDescent="0.25">
      <c r="A2428" s="58" t="s">
        <v>10</v>
      </c>
      <c r="B2428" s="58">
        <v>326994</v>
      </c>
      <c r="C2428" s="58" t="s">
        <v>3405</v>
      </c>
      <c r="D2428" s="58">
        <v>0</v>
      </c>
      <c r="E2428" s="58" t="s">
        <v>2692</v>
      </c>
      <c r="F2428" s="58"/>
      <c r="G2428" s="58"/>
      <c r="H2428" s="58"/>
      <c r="I2428" s="58"/>
      <c r="J2428" s="58"/>
      <c r="K2428" s="58"/>
      <c r="L2428" s="58"/>
      <c r="M2428" s="58"/>
      <c r="N2428" s="58"/>
      <c r="O2428" s="58"/>
      <c r="P2428" s="58"/>
      <c r="Q2428" s="58"/>
      <c r="R2428" s="58"/>
    </row>
    <row r="2429" spans="1:18" x14ac:dyDescent="0.25">
      <c r="A2429" s="58" t="s">
        <v>10</v>
      </c>
      <c r="B2429" s="58">
        <v>326960</v>
      </c>
      <c r="C2429" s="58" t="s">
        <v>3405</v>
      </c>
      <c r="D2429" s="58">
        <v>0</v>
      </c>
      <c r="E2429" s="58" t="s">
        <v>2692</v>
      </c>
      <c r="F2429" s="58"/>
      <c r="G2429" s="58"/>
      <c r="H2429" s="58"/>
      <c r="I2429" s="58"/>
      <c r="J2429" s="58"/>
      <c r="K2429" s="58"/>
      <c r="L2429" s="58"/>
      <c r="M2429" s="58"/>
      <c r="N2429" s="58"/>
      <c r="O2429" s="58"/>
      <c r="P2429" s="58"/>
      <c r="Q2429" s="58"/>
      <c r="R2429" s="58"/>
    </row>
    <row r="2430" spans="1:18" x14ac:dyDescent="0.25">
      <c r="A2430" s="58" t="s">
        <v>10</v>
      </c>
      <c r="B2430" s="58">
        <v>326988</v>
      </c>
      <c r="C2430" s="58" t="s">
        <v>3405</v>
      </c>
      <c r="D2430" s="58">
        <v>0</v>
      </c>
      <c r="E2430" s="58" t="s">
        <v>2692</v>
      </c>
      <c r="F2430" s="58"/>
      <c r="G2430" s="58"/>
      <c r="H2430" s="58"/>
      <c r="I2430" s="58"/>
      <c r="J2430" s="58"/>
      <c r="K2430" s="58"/>
      <c r="L2430" s="58"/>
      <c r="M2430" s="58"/>
      <c r="N2430" s="58"/>
      <c r="O2430" s="58"/>
      <c r="P2430" s="58"/>
      <c r="Q2430" s="58"/>
      <c r="R2430" s="58"/>
    </row>
    <row r="2431" spans="1:18" x14ac:dyDescent="0.25">
      <c r="A2431" s="58" t="s">
        <v>10</v>
      </c>
      <c r="B2431" s="58">
        <v>326975</v>
      </c>
      <c r="C2431" s="58" t="s">
        <v>3405</v>
      </c>
      <c r="D2431" s="58">
        <v>0</v>
      </c>
      <c r="E2431" s="58" t="s">
        <v>2692</v>
      </c>
      <c r="F2431" s="58"/>
      <c r="G2431" s="58"/>
      <c r="H2431" s="58"/>
      <c r="I2431" s="58"/>
      <c r="J2431" s="58"/>
      <c r="K2431" s="58"/>
      <c r="L2431" s="58"/>
      <c r="M2431" s="58"/>
      <c r="N2431" s="58"/>
      <c r="O2431" s="58"/>
      <c r="P2431" s="58"/>
      <c r="Q2431" s="58"/>
      <c r="R2431" s="58"/>
    </row>
    <row r="2432" spans="1:18" x14ac:dyDescent="0.25">
      <c r="A2432" s="58" t="s">
        <v>10</v>
      </c>
      <c r="B2432" s="58">
        <v>326971</v>
      </c>
      <c r="C2432" s="58" t="s">
        <v>3405</v>
      </c>
      <c r="D2432" s="58">
        <v>0</v>
      </c>
      <c r="E2432" s="58" t="s">
        <v>2692</v>
      </c>
      <c r="F2432" s="58"/>
      <c r="G2432" s="58"/>
      <c r="H2432" s="58"/>
      <c r="I2432" s="58"/>
      <c r="J2432" s="58"/>
      <c r="K2432" s="58"/>
      <c r="L2432" s="58"/>
      <c r="M2432" s="58"/>
      <c r="N2432" s="58"/>
      <c r="O2432" s="58"/>
      <c r="P2432" s="58"/>
      <c r="Q2432" s="58"/>
      <c r="R2432" s="58"/>
    </row>
    <row r="2433" spans="1:18" x14ac:dyDescent="0.25">
      <c r="A2433" s="58" t="s">
        <v>10</v>
      </c>
      <c r="B2433" s="58">
        <v>326980</v>
      </c>
      <c r="C2433" s="58" t="s">
        <v>3405</v>
      </c>
      <c r="D2433" s="58">
        <v>0</v>
      </c>
      <c r="E2433" s="58" t="s">
        <v>2692</v>
      </c>
      <c r="F2433" s="58"/>
      <c r="G2433" s="58"/>
      <c r="H2433" s="58"/>
      <c r="I2433" s="58"/>
      <c r="J2433" s="58"/>
      <c r="K2433" s="58"/>
      <c r="L2433" s="58"/>
      <c r="M2433" s="58"/>
      <c r="N2433" s="58"/>
      <c r="O2433" s="58"/>
      <c r="P2433" s="58"/>
      <c r="Q2433" s="58"/>
      <c r="R2433" s="58"/>
    </row>
    <row r="2434" spans="1:18" x14ac:dyDescent="0.25">
      <c r="A2434" s="58" t="s">
        <v>10</v>
      </c>
      <c r="B2434" s="58">
        <v>326965</v>
      </c>
      <c r="C2434" s="58" t="s">
        <v>3405</v>
      </c>
      <c r="D2434" s="58">
        <v>0</v>
      </c>
      <c r="E2434" s="58" t="s">
        <v>2692</v>
      </c>
      <c r="F2434" s="58"/>
      <c r="G2434" s="58"/>
      <c r="H2434" s="58"/>
      <c r="I2434" s="58"/>
      <c r="J2434" s="58"/>
      <c r="K2434" s="58"/>
      <c r="L2434" s="58"/>
      <c r="M2434" s="58"/>
      <c r="N2434" s="58"/>
      <c r="O2434" s="58"/>
      <c r="P2434" s="58"/>
      <c r="Q2434" s="58"/>
      <c r="R2434" s="58"/>
    </row>
    <row r="2435" spans="1:18" x14ac:dyDescent="0.25">
      <c r="A2435" s="58" t="s">
        <v>10</v>
      </c>
      <c r="B2435" s="58">
        <v>326993</v>
      </c>
      <c r="C2435" s="58" t="s">
        <v>3405</v>
      </c>
      <c r="D2435" s="58">
        <v>0</v>
      </c>
      <c r="E2435" s="58" t="s">
        <v>2692</v>
      </c>
      <c r="F2435" s="58"/>
      <c r="G2435" s="58"/>
      <c r="H2435" s="58"/>
      <c r="I2435" s="58"/>
      <c r="J2435" s="58"/>
      <c r="K2435" s="58"/>
      <c r="L2435" s="58"/>
      <c r="M2435" s="58"/>
      <c r="N2435" s="58"/>
      <c r="O2435" s="58"/>
      <c r="P2435" s="58"/>
      <c r="Q2435" s="58"/>
      <c r="R2435" s="58"/>
    </row>
    <row r="2436" spans="1:18" x14ac:dyDescent="0.25">
      <c r="A2436" s="58" t="s">
        <v>10</v>
      </c>
      <c r="B2436" s="58">
        <v>326998</v>
      </c>
      <c r="C2436" s="58" t="s">
        <v>3405</v>
      </c>
      <c r="D2436" s="58">
        <v>0</v>
      </c>
      <c r="E2436" s="58" t="s">
        <v>2692</v>
      </c>
      <c r="F2436" s="58"/>
      <c r="G2436" s="58"/>
      <c r="H2436" s="58"/>
      <c r="I2436" s="58"/>
      <c r="J2436" s="58"/>
      <c r="K2436" s="58"/>
      <c r="L2436" s="58"/>
      <c r="M2436" s="58"/>
      <c r="N2436" s="58"/>
      <c r="O2436" s="58"/>
      <c r="P2436" s="58"/>
      <c r="Q2436" s="58"/>
      <c r="R2436" s="58"/>
    </row>
    <row r="2437" spans="1:18" x14ac:dyDescent="0.25">
      <c r="A2437" s="58" t="s">
        <v>10</v>
      </c>
      <c r="B2437" s="58">
        <v>326957</v>
      </c>
      <c r="C2437" s="58" t="s">
        <v>3405</v>
      </c>
      <c r="D2437" s="58">
        <v>0</v>
      </c>
      <c r="E2437" s="58" t="s">
        <v>2692</v>
      </c>
      <c r="F2437" s="58"/>
      <c r="G2437" s="58"/>
      <c r="H2437" s="58"/>
      <c r="I2437" s="58"/>
      <c r="J2437" s="58"/>
      <c r="K2437" s="58"/>
      <c r="L2437" s="58"/>
      <c r="M2437" s="58"/>
      <c r="N2437" s="58"/>
      <c r="O2437" s="58"/>
      <c r="P2437" s="58"/>
      <c r="Q2437" s="58"/>
      <c r="R2437" s="58"/>
    </row>
    <row r="2438" spans="1:18" x14ac:dyDescent="0.25">
      <c r="A2438" s="58" t="s">
        <v>10</v>
      </c>
      <c r="B2438" s="58">
        <v>326979</v>
      </c>
      <c r="C2438" s="58" t="s">
        <v>3405</v>
      </c>
      <c r="D2438" s="58">
        <v>0</v>
      </c>
      <c r="E2438" s="58" t="s">
        <v>2692</v>
      </c>
      <c r="F2438" s="58"/>
      <c r="G2438" s="58"/>
      <c r="H2438" s="58"/>
      <c r="I2438" s="58"/>
      <c r="J2438" s="58"/>
      <c r="K2438" s="58"/>
      <c r="L2438" s="58"/>
      <c r="M2438" s="58"/>
      <c r="N2438" s="58"/>
      <c r="O2438" s="58"/>
      <c r="P2438" s="58"/>
      <c r="Q2438" s="58"/>
      <c r="R2438" s="58"/>
    </row>
    <row r="2439" spans="1:18" x14ac:dyDescent="0.25">
      <c r="A2439" s="58" t="s">
        <v>10</v>
      </c>
      <c r="B2439" s="58">
        <v>326966</v>
      </c>
      <c r="C2439" s="58" t="s">
        <v>3405</v>
      </c>
      <c r="D2439" s="58">
        <v>0</v>
      </c>
      <c r="E2439" s="58" t="s">
        <v>2692</v>
      </c>
      <c r="F2439" s="58"/>
      <c r="G2439" s="58"/>
      <c r="H2439" s="58"/>
      <c r="I2439" s="58"/>
      <c r="J2439" s="58"/>
      <c r="K2439" s="58"/>
      <c r="L2439" s="58"/>
      <c r="M2439" s="58"/>
      <c r="N2439" s="58"/>
      <c r="O2439" s="58"/>
      <c r="P2439" s="58"/>
      <c r="Q2439" s="58"/>
      <c r="R2439" s="58"/>
    </row>
    <row r="2440" spans="1:18" x14ac:dyDescent="0.25">
      <c r="A2440" s="58" t="s">
        <v>10</v>
      </c>
      <c r="B2440" s="58">
        <v>326983</v>
      </c>
      <c r="C2440" s="58" t="s">
        <v>3405</v>
      </c>
      <c r="D2440" s="58">
        <v>0</v>
      </c>
      <c r="E2440" s="58" t="s">
        <v>2692</v>
      </c>
      <c r="F2440" s="58"/>
      <c r="G2440" s="58"/>
      <c r="H2440" s="58"/>
      <c r="I2440" s="58"/>
      <c r="J2440" s="58"/>
      <c r="K2440" s="58"/>
      <c r="L2440" s="58"/>
      <c r="M2440" s="58"/>
      <c r="N2440" s="58"/>
      <c r="O2440" s="58"/>
      <c r="P2440" s="58"/>
      <c r="Q2440" s="58"/>
      <c r="R2440" s="58"/>
    </row>
    <row r="2441" spans="1:18" x14ac:dyDescent="0.25">
      <c r="A2441" s="58" t="s">
        <v>10</v>
      </c>
      <c r="B2441" s="58">
        <v>326991</v>
      </c>
      <c r="C2441" s="58" t="s">
        <v>3405</v>
      </c>
      <c r="D2441" s="58">
        <v>0</v>
      </c>
      <c r="E2441" s="58" t="s">
        <v>2692</v>
      </c>
      <c r="F2441" s="58"/>
      <c r="G2441" s="58"/>
      <c r="H2441" s="58"/>
      <c r="I2441" s="58"/>
      <c r="J2441" s="58"/>
      <c r="K2441" s="58"/>
      <c r="L2441" s="58"/>
      <c r="M2441" s="58"/>
      <c r="N2441" s="58"/>
      <c r="O2441" s="58"/>
      <c r="P2441" s="58"/>
      <c r="Q2441" s="58"/>
      <c r="R2441" s="58"/>
    </row>
    <row r="2442" spans="1:18" x14ac:dyDescent="0.25">
      <c r="A2442" s="58" t="s">
        <v>10</v>
      </c>
      <c r="B2442" s="58">
        <v>326990</v>
      </c>
      <c r="C2442" s="58" t="s">
        <v>3405</v>
      </c>
      <c r="D2442" s="58">
        <v>0</v>
      </c>
      <c r="E2442" s="58" t="s">
        <v>2692</v>
      </c>
      <c r="F2442" s="58"/>
      <c r="G2442" s="58"/>
      <c r="H2442" s="58"/>
      <c r="I2442" s="58"/>
      <c r="J2442" s="58"/>
      <c r="K2442" s="58"/>
      <c r="L2442" s="58"/>
      <c r="M2442" s="58"/>
      <c r="N2442" s="58"/>
      <c r="O2442" s="58"/>
      <c r="P2442" s="58"/>
      <c r="Q2442" s="58"/>
      <c r="R2442" s="58"/>
    </row>
    <row r="2443" spans="1:18" x14ac:dyDescent="0.25">
      <c r="A2443" s="58" t="s">
        <v>10</v>
      </c>
      <c r="B2443" s="58">
        <v>326973</v>
      </c>
      <c r="C2443" s="58" t="s">
        <v>3405</v>
      </c>
      <c r="D2443" s="58">
        <v>0</v>
      </c>
      <c r="E2443" s="58" t="s">
        <v>2692</v>
      </c>
      <c r="F2443" s="58"/>
      <c r="G2443" s="58"/>
      <c r="H2443" s="58"/>
      <c r="I2443" s="58"/>
      <c r="J2443" s="58"/>
      <c r="K2443" s="58"/>
      <c r="L2443" s="58"/>
      <c r="M2443" s="58"/>
      <c r="N2443" s="58"/>
      <c r="O2443" s="58"/>
      <c r="P2443" s="58"/>
      <c r="Q2443" s="58"/>
      <c r="R2443" s="58"/>
    </row>
    <row r="2444" spans="1:18" x14ac:dyDescent="0.25">
      <c r="A2444" s="58" t="s">
        <v>10</v>
      </c>
      <c r="B2444" s="58">
        <v>326997</v>
      </c>
      <c r="C2444" s="58" t="s">
        <v>3405</v>
      </c>
      <c r="D2444" s="58">
        <v>0</v>
      </c>
      <c r="E2444" s="58" t="s">
        <v>2692</v>
      </c>
      <c r="F2444" s="58"/>
      <c r="G2444" s="58"/>
      <c r="H2444" s="58"/>
      <c r="I2444" s="58"/>
      <c r="J2444" s="58"/>
      <c r="K2444" s="58"/>
      <c r="L2444" s="58"/>
      <c r="M2444" s="58"/>
      <c r="N2444" s="58"/>
      <c r="O2444" s="58"/>
      <c r="P2444" s="58"/>
      <c r="Q2444" s="58"/>
      <c r="R2444" s="58"/>
    </row>
    <row r="2445" spans="1:18" x14ac:dyDescent="0.25">
      <c r="A2445" s="58" t="s">
        <v>10</v>
      </c>
      <c r="B2445" s="58">
        <v>326963</v>
      </c>
      <c r="C2445" s="58" t="s">
        <v>3405</v>
      </c>
      <c r="D2445" s="58">
        <v>0</v>
      </c>
      <c r="E2445" s="58" t="s">
        <v>2692</v>
      </c>
      <c r="F2445" s="58"/>
      <c r="G2445" s="58"/>
      <c r="H2445" s="58"/>
      <c r="I2445" s="58"/>
      <c r="J2445" s="58"/>
      <c r="K2445" s="58"/>
      <c r="L2445" s="58"/>
      <c r="M2445" s="58"/>
      <c r="N2445" s="58"/>
      <c r="O2445" s="58"/>
      <c r="P2445" s="58"/>
      <c r="Q2445" s="58"/>
      <c r="R2445" s="58"/>
    </row>
    <row r="2446" spans="1:18" x14ac:dyDescent="0.25">
      <c r="A2446" s="58" t="s">
        <v>10</v>
      </c>
      <c r="B2446" s="58">
        <v>326981</v>
      </c>
      <c r="C2446" s="58" t="s">
        <v>3405</v>
      </c>
      <c r="D2446" s="58">
        <v>0</v>
      </c>
      <c r="E2446" s="58" t="s">
        <v>2692</v>
      </c>
      <c r="F2446" s="58"/>
      <c r="G2446" s="58"/>
      <c r="H2446" s="58"/>
      <c r="I2446" s="58"/>
      <c r="J2446" s="58"/>
      <c r="K2446" s="58"/>
      <c r="L2446" s="58"/>
      <c r="M2446" s="58"/>
      <c r="N2446" s="58"/>
      <c r="O2446" s="58"/>
      <c r="P2446" s="58"/>
      <c r="Q2446" s="58"/>
      <c r="R2446" s="58"/>
    </row>
    <row r="2447" spans="1:18" x14ac:dyDescent="0.25">
      <c r="A2447" s="58" t="s">
        <v>10</v>
      </c>
      <c r="B2447" s="58">
        <v>326959</v>
      </c>
      <c r="C2447" s="58" t="s">
        <v>3405</v>
      </c>
      <c r="D2447" s="58">
        <v>0</v>
      </c>
      <c r="E2447" s="58" t="s">
        <v>2692</v>
      </c>
      <c r="F2447" s="58"/>
      <c r="G2447" s="58"/>
      <c r="H2447" s="58"/>
      <c r="I2447" s="58"/>
      <c r="J2447" s="58"/>
      <c r="K2447" s="58"/>
      <c r="L2447" s="58"/>
      <c r="M2447" s="58"/>
      <c r="N2447" s="58"/>
      <c r="O2447" s="58"/>
      <c r="P2447" s="58"/>
      <c r="Q2447" s="58"/>
      <c r="R2447" s="58"/>
    </row>
    <row r="2448" spans="1:18" x14ac:dyDescent="0.25">
      <c r="A2448" s="58" t="s">
        <v>10</v>
      </c>
      <c r="B2448" s="58">
        <v>326977</v>
      </c>
      <c r="C2448" s="58" t="s">
        <v>3405</v>
      </c>
      <c r="D2448" s="58">
        <v>0</v>
      </c>
      <c r="E2448" s="58" t="s">
        <v>2692</v>
      </c>
      <c r="F2448" s="58"/>
      <c r="G2448" s="58"/>
      <c r="H2448" s="58"/>
      <c r="I2448" s="58"/>
      <c r="J2448" s="58"/>
      <c r="K2448" s="58"/>
      <c r="L2448" s="58"/>
      <c r="M2448" s="58"/>
      <c r="N2448" s="58"/>
      <c r="O2448" s="58"/>
      <c r="P2448" s="58"/>
      <c r="Q2448" s="58"/>
      <c r="R2448" s="58"/>
    </row>
    <row r="2449" spans="1:18" x14ac:dyDescent="0.25">
      <c r="A2449" s="58" t="s">
        <v>10</v>
      </c>
      <c r="B2449" s="58">
        <v>326984</v>
      </c>
      <c r="C2449" s="58" t="s">
        <v>3405</v>
      </c>
      <c r="D2449" s="58">
        <v>0</v>
      </c>
      <c r="E2449" s="58" t="s">
        <v>2692</v>
      </c>
      <c r="F2449" s="58"/>
      <c r="G2449" s="58"/>
      <c r="H2449" s="58"/>
      <c r="I2449" s="58"/>
      <c r="J2449" s="58"/>
      <c r="K2449" s="58"/>
      <c r="L2449" s="58"/>
      <c r="M2449" s="58"/>
      <c r="N2449" s="58"/>
      <c r="O2449" s="58"/>
      <c r="P2449" s="58"/>
      <c r="Q2449" s="58"/>
      <c r="R2449" s="58"/>
    </row>
    <row r="2450" spans="1:18" x14ac:dyDescent="0.25">
      <c r="A2450" s="58" t="s">
        <v>10</v>
      </c>
      <c r="B2450" s="58">
        <v>326989</v>
      </c>
      <c r="C2450" s="58" t="s">
        <v>3405</v>
      </c>
      <c r="D2450" s="58">
        <v>0</v>
      </c>
      <c r="E2450" s="58" t="s">
        <v>2692</v>
      </c>
      <c r="F2450" s="58"/>
      <c r="G2450" s="58"/>
      <c r="H2450" s="58"/>
      <c r="I2450" s="58"/>
      <c r="J2450" s="58"/>
      <c r="K2450" s="58"/>
      <c r="L2450" s="58"/>
      <c r="M2450" s="58"/>
      <c r="N2450" s="58"/>
      <c r="O2450" s="58"/>
      <c r="P2450" s="58"/>
      <c r="Q2450" s="58"/>
      <c r="R2450" s="58"/>
    </row>
    <row r="2451" spans="1:18" x14ac:dyDescent="0.25">
      <c r="A2451" s="58" t="s">
        <v>10</v>
      </c>
      <c r="B2451" s="58">
        <v>326955</v>
      </c>
      <c r="C2451" s="58" t="s">
        <v>3405</v>
      </c>
      <c r="D2451" s="58">
        <v>0</v>
      </c>
      <c r="E2451" s="58" t="s">
        <v>2692</v>
      </c>
      <c r="F2451" s="58"/>
      <c r="G2451" s="58"/>
      <c r="H2451" s="58"/>
      <c r="I2451" s="58"/>
      <c r="J2451" s="58"/>
      <c r="K2451" s="58"/>
      <c r="L2451" s="58"/>
      <c r="M2451" s="58"/>
      <c r="N2451" s="58"/>
      <c r="O2451" s="58"/>
      <c r="P2451" s="58"/>
      <c r="Q2451" s="58"/>
      <c r="R2451" s="58"/>
    </row>
    <row r="2452" spans="1:18" x14ac:dyDescent="0.25">
      <c r="A2452" s="58" t="s">
        <v>10</v>
      </c>
      <c r="B2452" s="58">
        <v>326995</v>
      </c>
      <c r="C2452" s="58" t="s">
        <v>3405</v>
      </c>
      <c r="D2452" s="58">
        <v>0</v>
      </c>
      <c r="E2452" s="58" t="s">
        <v>2692</v>
      </c>
      <c r="F2452" s="58"/>
      <c r="G2452" s="58"/>
      <c r="H2452" s="58"/>
      <c r="I2452" s="58"/>
      <c r="J2452" s="58"/>
      <c r="K2452" s="58"/>
      <c r="L2452" s="58"/>
      <c r="M2452" s="58"/>
      <c r="N2452" s="58"/>
      <c r="O2452" s="58"/>
      <c r="P2452" s="58"/>
      <c r="Q2452" s="58"/>
      <c r="R2452" s="58"/>
    </row>
    <row r="2453" spans="1:18" x14ac:dyDescent="0.25">
      <c r="A2453" s="58" t="s">
        <v>10</v>
      </c>
      <c r="B2453" s="58">
        <v>326976</v>
      </c>
      <c r="C2453" s="58" t="s">
        <v>3405</v>
      </c>
      <c r="D2453" s="58">
        <v>0</v>
      </c>
      <c r="E2453" s="58" t="s">
        <v>2692</v>
      </c>
      <c r="F2453" s="58"/>
      <c r="G2453" s="58"/>
      <c r="H2453" s="58"/>
      <c r="I2453" s="58"/>
      <c r="J2453" s="58"/>
      <c r="K2453" s="58"/>
      <c r="L2453" s="58"/>
      <c r="M2453" s="58"/>
      <c r="N2453" s="58"/>
      <c r="O2453" s="58"/>
      <c r="P2453" s="58"/>
      <c r="Q2453" s="58"/>
      <c r="R2453" s="58"/>
    </row>
    <row r="2454" spans="1:18" x14ac:dyDescent="0.25">
      <c r="A2454" s="58" t="s">
        <v>10</v>
      </c>
      <c r="B2454" s="58">
        <v>326986</v>
      </c>
      <c r="C2454" s="58" t="s">
        <v>3405</v>
      </c>
      <c r="D2454" s="58">
        <v>0</v>
      </c>
      <c r="E2454" s="58" t="s">
        <v>2692</v>
      </c>
      <c r="F2454" s="58"/>
      <c r="G2454" s="58"/>
      <c r="H2454" s="58"/>
      <c r="I2454" s="58"/>
      <c r="J2454" s="58"/>
      <c r="K2454" s="58"/>
      <c r="L2454" s="58"/>
      <c r="M2454" s="58"/>
      <c r="N2454" s="58"/>
      <c r="O2454" s="58"/>
      <c r="P2454" s="58"/>
      <c r="Q2454" s="58"/>
      <c r="R2454" s="58"/>
    </row>
    <row r="2455" spans="1:18" x14ac:dyDescent="0.25">
      <c r="A2455" s="58" t="s">
        <v>10</v>
      </c>
      <c r="B2455" s="58">
        <v>326964</v>
      </c>
      <c r="C2455" s="58" t="s">
        <v>3405</v>
      </c>
      <c r="D2455" s="58">
        <v>0</v>
      </c>
      <c r="E2455" s="58" t="s">
        <v>2692</v>
      </c>
      <c r="F2455" s="58"/>
      <c r="G2455" s="58"/>
      <c r="H2455" s="58"/>
      <c r="I2455" s="58"/>
      <c r="J2455" s="58"/>
      <c r="K2455" s="58"/>
      <c r="L2455" s="58"/>
      <c r="M2455" s="58"/>
      <c r="N2455" s="58"/>
      <c r="O2455" s="58"/>
      <c r="P2455" s="58"/>
      <c r="Q2455" s="58"/>
      <c r="R2455" s="58"/>
    </row>
    <row r="2456" spans="1:18" x14ac:dyDescent="0.25">
      <c r="A2456" s="58" t="s">
        <v>10</v>
      </c>
      <c r="B2456" s="58">
        <v>326978</v>
      </c>
      <c r="C2456" s="58" t="s">
        <v>3405</v>
      </c>
      <c r="D2456" s="58">
        <v>0</v>
      </c>
      <c r="E2456" s="58" t="s">
        <v>2692</v>
      </c>
      <c r="F2456" s="58"/>
      <c r="G2456" s="58"/>
      <c r="H2456" s="58"/>
      <c r="I2456" s="58"/>
      <c r="J2456" s="58"/>
      <c r="K2456" s="58"/>
      <c r="L2456" s="58"/>
      <c r="M2456" s="58"/>
      <c r="N2456" s="58"/>
      <c r="O2456" s="58"/>
      <c r="P2456" s="58"/>
      <c r="Q2456" s="58"/>
      <c r="R2456" s="58"/>
    </row>
    <row r="2457" spans="1:18" x14ac:dyDescent="0.25">
      <c r="A2457" s="58" t="s">
        <v>10</v>
      </c>
      <c r="B2457" s="58">
        <v>326968</v>
      </c>
      <c r="C2457" s="58" t="s">
        <v>3405</v>
      </c>
      <c r="D2457" s="58">
        <v>0</v>
      </c>
      <c r="E2457" s="58" t="s">
        <v>2692</v>
      </c>
      <c r="F2457" s="58"/>
      <c r="G2457" s="58"/>
      <c r="H2457" s="58"/>
      <c r="I2457" s="58"/>
      <c r="J2457" s="58"/>
      <c r="K2457" s="58"/>
      <c r="L2457" s="58"/>
      <c r="M2457" s="58"/>
      <c r="N2457" s="58"/>
      <c r="O2457" s="58"/>
      <c r="P2457" s="58"/>
      <c r="Q2457" s="58"/>
      <c r="R2457" s="58"/>
    </row>
    <row r="2458" spans="1:18" x14ac:dyDescent="0.25">
      <c r="A2458" s="58" t="s">
        <v>10</v>
      </c>
      <c r="B2458" s="58">
        <v>326961</v>
      </c>
      <c r="C2458" s="58" t="s">
        <v>3405</v>
      </c>
      <c r="D2458" s="58">
        <v>0</v>
      </c>
      <c r="E2458" s="58" t="s">
        <v>2692</v>
      </c>
      <c r="F2458" s="58"/>
      <c r="G2458" s="58"/>
      <c r="H2458" s="58"/>
      <c r="I2458" s="58"/>
      <c r="J2458" s="58"/>
      <c r="K2458" s="58"/>
      <c r="L2458" s="58"/>
      <c r="M2458" s="58"/>
      <c r="N2458" s="58"/>
      <c r="O2458" s="58"/>
      <c r="P2458" s="58"/>
      <c r="Q2458" s="58"/>
      <c r="R2458" s="58"/>
    </row>
    <row r="2459" spans="1:18" x14ac:dyDescent="0.25">
      <c r="A2459" s="58" t="s">
        <v>10</v>
      </c>
      <c r="B2459" s="58">
        <v>326962</v>
      </c>
      <c r="C2459" s="58" t="s">
        <v>3405</v>
      </c>
      <c r="D2459" s="58">
        <v>0</v>
      </c>
      <c r="E2459" s="58" t="s">
        <v>2692</v>
      </c>
      <c r="F2459" s="58"/>
      <c r="G2459" s="58"/>
      <c r="H2459" s="58"/>
      <c r="I2459" s="58"/>
      <c r="J2459" s="58"/>
      <c r="K2459" s="58"/>
      <c r="L2459" s="58"/>
      <c r="M2459" s="58"/>
      <c r="N2459" s="58"/>
      <c r="O2459" s="58"/>
      <c r="P2459" s="58"/>
      <c r="Q2459" s="58"/>
      <c r="R2459" s="58"/>
    </row>
    <row r="2460" spans="1:18" x14ac:dyDescent="0.25">
      <c r="A2460" s="58" t="s">
        <v>10</v>
      </c>
      <c r="B2460" s="58">
        <v>326956</v>
      </c>
      <c r="C2460" s="58" t="s">
        <v>3405</v>
      </c>
      <c r="D2460" s="58">
        <v>0</v>
      </c>
      <c r="E2460" s="58" t="s">
        <v>2692</v>
      </c>
      <c r="F2460" s="58"/>
      <c r="G2460" s="58"/>
      <c r="H2460" s="58"/>
      <c r="I2460" s="58"/>
      <c r="J2460" s="58"/>
      <c r="K2460" s="58"/>
      <c r="L2460" s="58"/>
      <c r="M2460" s="58"/>
      <c r="N2460" s="58"/>
      <c r="O2460" s="58"/>
      <c r="P2460" s="58"/>
      <c r="Q2460" s="58"/>
      <c r="R2460" s="58"/>
    </row>
    <row r="2461" spans="1:18" x14ac:dyDescent="0.25">
      <c r="A2461" s="58" t="s">
        <v>10</v>
      </c>
      <c r="B2461" s="58">
        <v>326970</v>
      </c>
      <c r="C2461" s="58" t="s">
        <v>3405</v>
      </c>
      <c r="D2461" s="58">
        <v>0</v>
      </c>
      <c r="E2461" s="58" t="s">
        <v>2692</v>
      </c>
      <c r="F2461" s="58"/>
      <c r="G2461" s="58"/>
      <c r="H2461" s="58"/>
      <c r="I2461" s="58"/>
      <c r="J2461" s="58"/>
      <c r="K2461" s="58"/>
      <c r="L2461" s="58"/>
      <c r="M2461" s="58"/>
      <c r="N2461" s="58"/>
      <c r="O2461" s="58"/>
      <c r="P2461" s="58"/>
      <c r="Q2461" s="58"/>
      <c r="R2461" s="58"/>
    </row>
    <row r="2462" spans="1:18" x14ac:dyDescent="0.25">
      <c r="A2462" s="58" t="s">
        <v>10</v>
      </c>
      <c r="B2462" s="58">
        <v>326982</v>
      </c>
      <c r="C2462" s="58" t="s">
        <v>3405</v>
      </c>
      <c r="D2462" s="58">
        <v>0</v>
      </c>
      <c r="E2462" s="58" t="s">
        <v>2692</v>
      </c>
      <c r="F2462" s="58"/>
      <c r="G2462" s="58"/>
      <c r="H2462" s="58"/>
      <c r="I2462" s="58"/>
      <c r="J2462" s="58"/>
      <c r="K2462" s="58"/>
      <c r="L2462" s="58"/>
      <c r="M2462" s="58"/>
      <c r="N2462" s="58"/>
      <c r="O2462" s="58"/>
      <c r="P2462" s="58"/>
      <c r="Q2462" s="58"/>
      <c r="R2462" s="58"/>
    </row>
    <row r="2463" spans="1:18" x14ac:dyDescent="0.25">
      <c r="A2463" s="58" t="s">
        <v>10</v>
      </c>
      <c r="B2463" s="58">
        <v>326992</v>
      </c>
      <c r="C2463" s="58" t="s">
        <v>3405</v>
      </c>
      <c r="D2463" s="58">
        <v>0</v>
      </c>
      <c r="E2463" s="58" t="s">
        <v>2692</v>
      </c>
      <c r="F2463" s="58"/>
      <c r="G2463" s="58"/>
      <c r="H2463" s="58"/>
      <c r="I2463" s="58"/>
      <c r="J2463" s="58"/>
      <c r="K2463" s="58"/>
      <c r="L2463" s="58"/>
      <c r="M2463" s="58"/>
      <c r="N2463" s="58"/>
      <c r="O2463" s="58"/>
      <c r="P2463" s="58"/>
      <c r="Q2463" s="58"/>
      <c r="R2463" s="58"/>
    </row>
    <row r="2464" spans="1:18" x14ac:dyDescent="0.25">
      <c r="A2464" s="58" t="s">
        <v>10</v>
      </c>
      <c r="B2464" s="58">
        <v>326969</v>
      </c>
      <c r="C2464" s="58" t="s">
        <v>3405</v>
      </c>
      <c r="D2464" s="58">
        <v>0</v>
      </c>
      <c r="E2464" s="58" t="s">
        <v>2692</v>
      </c>
      <c r="F2464" s="58"/>
      <c r="G2464" s="58"/>
      <c r="H2464" s="58"/>
      <c r="I2464" s="58"/>
      <c r="J2464" s="58"/>
      <c r="K2464" s="58"/>
      <c r="L2464" s="58"/>
      <c r="M2464" s="58"/>
      <c r="N2464" s="58"/>
      <c r="O2464" s="58"/>
      <c r="P2464" s="58"/>
      <c r="Q2464" s="58"/>
      <c r="R2464" s="58"/>
    </row>
    <row r="2465" spans="1:18" x14ac:dyDescent="0.25">
      <c r="A2465" s="58" t="s">
        <v>10</v>
      </c>
      <c r="B2465" s="58">
        <v>326954</v>
      </c>
      <c r="C2465" s="58" t="s">
        <v>3405</v>
      </c>
      <c r="D2465" s="58">
        <v>0</v>
      </c>
      <c r="E2465" s="58" t="s">
        <v>2692</v>
      </c>
      <c r="F2465" s="58"/>
      <c r="G2465" s="58"/>
      <c r="H2465" s="58"/>
      <c r="I2465" s="58"/>
      <c r="J2465" s="58"/>
      <c r="K2465" s="58"/>
      <c r="L2465" s="58"/>
      <c r="M2465" s="58"/>
      <c r="N2465" s="58"/>
      <c r="O2465" s="58"/>
      <c r="P2465" s="58"/>
      <c r="Q2465" s="58"/>
      <c r="R2465" s="58"/>
    </row>
    <row r="2466" spans="1:18" x14ac:dyDescent="0.25">
      <c r="A2466" s="58" t="s">
        <v>10</v>
      </c>
      <c r="B2466" s="58">
        <v>327191</v>
      </c>
      <c r="C2466" s="58" t="s">
        <v>2579</v>
      </c>
      <c r="D2466" s="58"/>
      <c r="E2466" s="58" t="s">
        <v>2692</v>
      </c>
      <c r="F2466" s="58"/>
      <c r="G2466" s="58"/>
      <c r="H2466" s="58"/>
      <c r="I2466" s="58"/>
      <c r="J2466" s="58"/>
      <c r="K2466" s="58"/>
      <c r="L2466" s="58"/>
      <c r="M2466" s="58"/>
      <c r="N2466" s="58"/>
      <c r="O2466" s="58"/>
      <c r="P2466" s="58"/>
      <c r="Q2466" s="58"/>
      <c r="R2466" s="58"/>
    </row>
    <row r="2467" spans="1:18" x14ac:dyDescent="0.25">
      <c r="A2467" s="58" t="s">
        <v>10</v>
      </c>
      <c r="B2467" s="58">
        <v>327737</v>
      </c>
      <c r="C2467" s="58" t="s">
        <v>3405</v>
      </c>
      <c r="D2467" s="58">
        <v>0</v>
      </c>
      <c r="E2467" s="58" t="s">
        <v>2692</v>
      </c>
      <c r="F2467" s="58"/>
      <c r="G2467" s="58"/>
      <c r="H2467" s="58"/>
      <c r="I2467" s="58"/>
      <c r="J2467" s="58"/>
      <c r="K2467" s="58"/>
      <c r="L2467" s="58"/>
      <c r="M2467" s="58"/>
      <c r="N2467" s="58"/>
      <c r="O2467" s="58"/>
      <c r="P2467" s="58"/>
      <c r="Q2467" s="58"/>
      <c r="R2467" s="58"/>
    </row>
    <row r="2468" spans="1:18" x14ac:dyDescent="0.25">
      <c r="A2468" s="58" t="s">
        <v>10</v>
      </c>
      <c r="B2468" s="58">
        <v>327419</v>
      </c>
      <c r="C2468" s="58" t="s">
        <v>3405</v>
      </c>
      <c r="D2468" s="58">
        <v>0</v>
      </c>
      <c r="E2468" s="58" t="s">
        <v>2692</v>
      </c>
      <c r="F2468" s="58"/>
      <c r="G2468" s="58"/>
      <c r="H2468" s="58"/>
      <c r="I2468" s="58"/>
      <c r="J2468" s="58"/>
      <c r="K2468" s="58"/>
      <c r="L2468" s="58"/>
      <c r="M2468" s="58"/>
      <c r="N2468" s="58"/>
      <c r="O2468" s="58"/>
      <c r="P2468" s="58"/>
      <c r="Q2468" s="58"/>
      <c r="R2468" s="58"/>
    </row>
    <row r="2469" spans="1:18" x14ac:dyDescent="0.25">
      <c r="A2469" s="58" t="s">
        <v>10</v>
      </c>
      <c r="B2469" s="58">
        <v>327553</v>
      </c>
      <c r="C2469" s="58" t="s">
        <v>3405</v>
      </c>
      <c r="D2469" s="58">
        <v>0</v>
      </c>
      <c r="E2469" s="58" t="s">
        <v>2692</v>
      </c>
      <c r="F2469" s="58"/>
      <c r="G2469" s="58"/>
      <c r="H2469" s="58"/>
      <c r="I2469" s="58"/>
      <c r="J2469" s="58"/>
      <c r="K2469" s="58"/>
      <c r="L2469" s="58"/>
      <c r="M2469" s="58"/>
      <c r="N2469" s="58"/>
      <c r="O2469" s="58"/>
      <c r="P2469" s="58"/>
      <c r="Q2469" s="58"/>
      <c r="R2469" s="58"/>
    </row>
    <row r="2470" spans="1:18" x14ac:dyDescent="0.25">
      <c r="A2470" s="58" t="s">
        <v>10</v>
      </c>
      <c r="B2470" s="58">
        <v>327537</v>
      </c>
      <c r="C2470" s="58" t="s">
        <v>3405</v>
      </c>
      <c r="D2470" s="58">
        <v>0</v>
      </c>
      <c r="E2470" s="58" t="s">
        <v>2692</v>
      </c>
      <c r="F2470" s="58"/>
      <c r="G2470" s="58"/>
      <c r="H2470" s="58"/>
      <c r="I2470" s="58"/>
      <c r="J2470" s="58"/>
      <c r="K2470" s="58"/>
      <c r="L2470" s="58"/>
      <c r="M2470" s="58"/>
      <c r="N2470" s="58"/>
      <c r="O2470" s="58"/>
      <c r="P2470" s="58"/>
      <c r="Q2470" s="58"/>
      <c r="R2470" s="58"/>
    </row>
    <row r="2471" spans="1:18" x14ac:dyDescent="0.25">
      <c r="A2471" s="58" t="s">
        <v>10</v>
      </c>
      <c r="B2471" s="58">
        <v>327491</v>
      </c>
      <c r="C2471" s="58" t="s">
        <v>3405</v>
      </c>
      <c r="D2471" s="58">
        <v>0</v>
      </c>
      <c r="E2471" s="58" t="s">
        <v>2692</v>
      </c>
      <c r="F2471" s="58"/>
      <c r="G2471" s="58"/>
      <c r="H2471" s="58"/>
      <c r="I2471" s="58"/>
      <c r="J2471" s="58"/>
      <c r="K2471" s="58"/>
      <c r="L2471" s="58"/>
      <c r="M2471" s="58"/>
      <c r="N2471" s="58"/>
      <c r="O2471" s="58"/>
      <c r="P2471" s="58"/>
      <c r="Q2471" s="58"/>
      <c r="R2471" s="58"/>
    </row>
    <row r="2472" spans="1:18" x14ac:dyDescent="0.25">
      <c r="A2472" s="58" t="s">
        <v>10</v>
      </c>
      <c r="B2472" s="58">
        <v>327665</v>
      </c>
      <c r="C2472" s="58" t="s">
        <v>3405</v>
      </c>
      <c r="D2472" s="58">
        <v>0</v>
      </c>
      <c r="E2472" s="58" t="s">
        <v>2692</v>
      </c>
      <c r="F2472" s="58"/>
      <c r="G2472" s="58"/>
      <c r="H2472" s="58"/>
      <c r="I2472" s="58"/>
      <c r="J2472" s="58"/>
      <c r="K2472" s="58"/>
      <c r="L2472" s="58"/>
      <c r="M2472" s="58"/>
      <c r="N2472" s="58"/>
      <c r="O2472" s="58"/>
      <c r="P2472" s="58"/>
      <c r="Q2472" s="58"/>
      <c r="R2472" s="58"/>
    </row>
    <row r="2473" spans="1:18" x14ac:dyDescent="0.25">
      <c r="A2473" s="58" t="s">
        <v>10</v>
      </c>
      <c r="B2473" s="58">
        <v>327649</v>
      </c>
      <c r="C2473" s="58" t="s">
        <v>3405</v>
      </c>
      <c r="D2473" s="58">
        <v>0</v>
      </c>
      <c r="E2473" s="58" t="s">
        <v>2692</v>
      </c>
      <c r="F2473" s="58"/>
      <c r="G2473" s="58"/>
      <c r="H2473" s="58"/>
      <c r="I2473" s="58"/>
      <c r="J2473" s="58"/>
      <c r="K2473" s="58"/>
      <c r="L2473" s="58"/>
      <c r="M2473" s="58"/>
      <c r="N2473" s="58"/>
      <c r="O2473" s="58"/>
      <c r="P2473" s="58"/>
      <c r="Q2473" s="58"/>
      <c r="R2473" s="58"/>
    </row>
    <row r="2474" spans="1:18" x14ac:dyDescent="0.25">
      <c r="A2474" s="58" t="s">
        <v>10</v>
      </c>
      <c r="B2474" s="58">
        <v>327721</v>
      </c>
      <c r="C2474" s="58" t="s">
        <v>3405</v>
      </c>
      <c r="D2474" s="58">
        <v>0</v>
      </c>
      <c r="E2474" s="58" t="s">
        <v>2692</v>
      </c>
      <c r="F2474" s="58"/>
      <c r="G2474" s="58"/>
      <c r="H2474" s="58"/>
      <c r="I2474" s="58"/>
      <c r="J2474" s="58"/>
      <c r="K2474" s="58"/>
      <c r="L2474" s="58"/>
      <c r="M2474" s="58"/>
      <c r="N2474" s="58"/>
      <c r="O2474" s="58"/>
      <c r="P2474" s="58"/>
      <c r="Q2474" s="58"/>
      <c r="R2474" s="58"/>
    </row>
    <row r="2475" spans="1:18" x14ac:dyDescent="0.25">
      <c r="A2475" s="58" t="s">
        <v>10</v>
      </c>
      <c r="B2475" s="58">
        <v>327561</v>
      </c>
      <c r="C2475" s="58" t="s">
        <v>3405</v>
      </c>
      <c r="D2475" s="58">
        <v>0</v>
      </c>
      <c r="E2475" s="58" t="s">
        <v>2692</v>
      </c>
      <c r="F2475" s="58"/>
      <c r="G2475" s="58"/>
      <c r="H2475" s="58"/>
      <c r="I2475" s="58"/>
      <c r="J2475" s="58"/>
      <c r="K2475" s="58"/>
      <c r="L2475" s="58"/>
      <c r="M2475" s="58"/>
      <c r="N2475" s="58"/>
      <c r="O2475" s="58"/>
      <c r="P2475" s="58"/>
      <c r="Q2475" s="58"/>
      <c r="R2475" s="58"/>
    </row>
    <row r="2476" spans="1:18" x14ac:dyDescent="0.25">
      <c r="A2476" s="58" t="s">
        <v>10</v>
      </c>
      <c r="B2476" s="58">
        <v>327435</v>
      </c>
      <c r="C2476" s="58" t="s">
        <v>3405</v>
      </c>
      <c r="D2476" s="58">
        <v>0</v>
      </c>
      <c r="E2476" s="58" t="s">
        <v>2692</v>
      </c>
      <c r="F2476" s="58"/>
      <c r="G2476" s="58"/>
      <c r="H2476" s="58"/>
      <c r="I2476" s="58"/>
      <c r="J2476" s="58"/>
      <c r="K2476" s="58"/>
      <c r="L2476" s="58"/>
      <c r="M2476" s="58"/>
      <c r="N2476" s="58"/>
      <c r="O2476" s="58"/>
      <c r="P2476" s="58"/>
      <c r="Q2476" s="58"/>
      <c r="R2476" s="58"/>
    </row>
    <row r="2477" spans="1:18" x14ac:dyDescent="0.25">
      <c r="A2477" s="58" t="s">
        <v>10</v>
      </c>
      <c r="B2477" s="58">
        <v>327673</v>
      </c>
      <c r="C2477" s="58" t="s">
        <v>3405</v>
      </c>
      <c r="D2477" s="58">
        <v>0</v>
      </c>
      <c r="E2477" s="58" t="s">
        <v>2692</v>
      </c>
      <c r="F2477" s="58"/>
      <c r="G2477" s="58"/>
      <c r="H2477" s="58"/>
      <c r="I2477" s="58"/>
      <c r="J2477" s="58"/>
      <c r="K2477" s="58"/>
      <c r="L2477" s="58"/>
      <c r="M2477" s="58"/>
      <c r="N2477" s="58"/>
      <c r="O2477" s="58"/>
      <c r="P2477" s="58"/>
      <c r="Q2477" s="58"/>
      <c r="R2477" s="58"/>
    </row>
    <row r="2478" spans="1:18" x14ac:dyDescent="0.25">
      <c r="A2478" s="58" t="s">
        <v>10</v>
      </c>
      <c r="B2478" s="58">
        <v>327569</v>
      </c>
      <c r="C2478" s="58" t="s">
        <v>3405</v>
      </c>
      <c r="D2478" s="58">
        <v>0</v>
      </c>
      <c r="E2478" s="58" t="s">
        <v>2692</v>
      </c>
      <c r="F2478" s="58"/>
      <c r="G2478" s="58"/>
      <c r="H2478" s="58"/>
      <c r="I2478" s="58"/>
      <c r="J2478" s="58"/>
      <c r="K2478" s="58"/>
      <c r="L2478" s="58"/>
      <c r="M2478" s="58"/>
      <c r="N2478" s="58"/>
      <c r="O2478" s="58"/>
      <c r="P2478" s="58"/>
      <c r="Q2478" s="58"/>
      <c r="R2478" s="58"/>
    </row>
    <row r="2479" spans="1:18" x14ac:dyDescent="0.25">
      <c r="A2479" s="58" t="s">
        <v>10</v>
      </c>
      <c r="B2479" s="58">
        <v>327523</v>
      </c>
      <c r="C2479" s="58" t="s">
        <v>3405</v>
      </c>
      <c r="D2479" s="58">
        <v>0</v>
      </c>
      <c r="E2479" s="58" t="s">
        <v>2692</v>
      </c>
      <c r="F2479" s="58"/>
      <c r="G2479" s="58"/>
      <c r="H2479" s="58"/>
      <c r="I2479" s="58"/>
      <c r="J2479" s="58"/>
      <c r="K2479" s="58"/>
      <c r="L2479" s="58"/>
      <c r="M2479" s="58"/>
      <c r="N2479" s="58"/>
      <c r="O2479" s="58"/>
      <c r="P2479" s="58"/>
      <c r="Q2479" s="58"/>
      <c r="R2479" s="58"/>
    </row>
    <row r="2480" spans="1:18" x14ac:dyDescent="0.25">
      <c r="A2480" s="58" t="s">
        <v>10</v>
      </c>
      <c r="B2480" s="58">
        <v>327609</v>
      </c>
      <c r="C2480" s="58" t="s">
        <v>3405</v>
      </c>
      <c r="D2480" s="58">
        <v>0</v>
      </c>
      <c r="E2480" s="58" t="s">
        <v>2692</v>
      </c>
      <c r="F2480" s="58"/>
      <c r="G2480" s="58"/>
      <c r="H2480" s="58"/>
      <c r="I2480" s="58"/>
      <c r="J2480" s="58"/>
      <c r="K2480" s="58"/>
      <c r="L2480" s="58"/>
      <c r="M2480" s="58"/>
      <c r="N2480" s="58"/>
      <c r="O2480" s="58"/>
      <c r="P2480" s="58"/>
      <c r="Q2480" s="58"/>
      <c r="R2480" s="58"/>
    </row>
    <row r="2481" spans="1:18" x14ac:dyDescent="0.25">
      <c r="A2481" s="58" t="s">
        <v>10</v>
      </c>
      <c r="B2481" s="58">
        <v>327475</v>
      </c>
      <c r="C2481" s="58" t="s">
        <v>3405</v>
      </c>
      <c r="D2481" s="58">
        <v>0</v>
      </c>
      <c r="E2481" s="58" t="s">
        <v>2692</v>
      </c>
      <c r="F2481" s="58"/>
      <c r="G2481" s="58"/>
      <c r="H2481" s="58"/>
      <c r="I2481" s="58"/>
      <c r="J2481" s="58"/>
      <c r="K2481" s="58"/>
      <c r="L2481" s="58"/>
      <c r="M2481" s="58"/>
      <c r="N2481" s="58"/>
      <c r="O2481" s="58"/>
      <c r="P2481" s="58"/>
      <c r="Q2481" s="58"/>
      <c r="R2481" s="58"/>
    </row>
    <row r="2482" spans="1:18" x14ac:dyDescent="0.25">
      <c r="A2482" s="58" t="s">
        <v>10</v>
      </c>
      <c r="B2482" s="58">
        <v>327713</v>
      </c>
      <c r="C2482" s="58" t="s">
        <v>3405</v>
      </c>
      <c r="D2482" s="58">
        <v>0</v>
      </c>
      <c r="E2482" s="58" t="s">
        <v>2692</v>
      </c>
      <c r="F2482" s="58"/>
      <c r="G2482" s="58"/>
      <c r="H2482" s="58"/>
      <c r="I2482" s="58"/>
      <c r="J2482" s="58"/>
      <c r="K2482" s="58"/>
      <c r="L2482" s="58"/>
      <c r="M2482" s="58"/>
      <c r="N2482" s="58"/>
      <c r="O2482" s="58"/>
      <c r="P2482" s="58"/>
      <c r="Q2482" s="58"/>
      <c r="R2482" s="58"/>
    </row>
    <row r="2483" spans="1:18" x14ac:dyDescent="0.25">
      <c r="A2483" s="58" t="s">
        <v>10</v>
      </c>
      <c r="B2483" s="58">
        <v>327753</v>
      </c>
      <c r="C2483" s="58" t="s">
        <v>3405</v>
      </c>
      <c r="D2483" s="58">
        <v>0</v>
      </c>
      <c r="E2483" s="58" t="s">
        <v>2692</v>
      </c>
      <c r="F2483" s="58"/>
      <c r="G2483" s="58"/>
      <c r="H2483" s="58"/>
      <c r="I2483" s="58"/>
      <c r="J2483" s="58"/>
      <c r="K2483" s="58"/>
      <c r="L2483" s="58"/>
      <c r="M2483" s="58"/>
      <c r="N2483" s="58"/>
      <c r="O2483" s="58"/>
      <c r="P2483" s="58"/>
      <c r="Q2483" s="58"/>
      <c r="R2483" s="58"/>
    </row>
    <row r="2484" spans="1:18" x14ac:dyDescent="0.25">
      <c r="A2484" s="58" t="s">
        <v>10</v>
      </c>
      <c r="B2484" s="58">
        <v>327411</v>
      </c>
      <c r="C2484" s="58" t="s">
        <v>3405</v>
      </c>
      <c r="D2484" s="58">
        <v>0</v>
      </c>
      <c r="E2484" s="58" t="s">
        <v>2692</v>
      </c>
      <c r="F2484" s="58"/>
      <c r="G2484" s="58"/>
      <c r="H2484" s="58"/>
      <c r="I2484" s="58"/>
      <c r="J2484" s="58"/>
      <c r="K2484" s="58"/>
      <c r="L2484" s="58"/>
      <c r="M2484" s="58"/>
      <c r="N2484" s="58"/>
      <c r="O2484" s="58"/>
      <c r="P2484" s="58"/>
      <c r="Q2484" s="58"/>
      <c r="R2484" s="58"/>
    </row>
    <row r="2485" spans="1:18" x14ac:dyDescent="0.25">
      <c r="A2485" s="58" t="s">
        <v>10</v>
      </c>
      <c r="B2485" s="58">
        <v>327601</v>
      </c>
      <c r="C2485" s="58" t="s">
        <v>3405</v>
      </c>
      <c r="D2485" s="58">
        <v>0</v>
      </c>
      <c r="E2485" s="58" t="s">
        <v>2692</v>
      </c>
      <c r="F2485" s="58"/>
      <c r="G2485" s="58"/>
      <c r="H2485" s="58"/>
      <c r="I2485" s="58"/>
      <c r="J2485" s="58"/>
      <c r="K2485" s="58"/>
      <c r="L2485" s="58"/>
      <c r="M2485" s="58"/>
      <c r="N2485" s="58"/>
      <c r="O2485" s="58"/>
      <c r="P2485" s="58"/>
      <c r="Q2485" s="58"/>
      <c r="R2485" s="58"/>
    </row>
    <row r="2486" spans="1:18" x14ac:dyDescent="0.25">
      <c r="A2486" s="58" t="s">
        <v>10</v>
      </c>
      <c r="B2486" s="58">
        <v>327483</v>
      </c>
      <c r="C2486" s="58" t="s">
        <v>3405</v>
      </c>
      <c r="D2486" s="58">
        <v>0</v>
      </c>
      <c r="E2486" s="58" t="s">
        <v>2692</v>
      </c>
      <c r="F2486" s="58"/>
      <c r="G2486" s="58"/>
      <c r="H2486" s="58"/>
      <c r="I2486" s="58"/>
      <c r="J2486" s="58"/>
      <c r="K2486" s="58"/>
      <c r="L2486" s="58"/>
      <c r="M2486" s="58"/>
      <c r="N2486" s="58"/>
      <c r="O2486" s="58"/>
      <c r="P2486" s="58"/>
      <c r="Q2486" s="58"/>
      <c r="R2486" s="58"/>
    </row>
    <row r="2487" spans="1:18" x14ac:dyDescent="0.25">
      <c r="A2487" s="58" t="s">
        <v>10</v>
      </c>
      <c r="B2487" s="58">
        <v>327633</v>
      </c>
      <c r="C2487" s="58" t="s">
        <v>3405</v>
      </c>
      <c r="D2487" s="58">
        <v>0</v>
      </c>
      <c r="E2487" s="58" t="s">
        <v>2692</v>
      </c>
      <c r="F2487" s="58"/>
      <c r="G2487" s="58"/>
      <c r="H2487" s="58"/>
      <c r="I2487" s="58"/>
      <c r="J2487" s="58"/>
      <c r="K2487" s="58"/>
      <c r="L2487" s="58"/>
      <c r="M2487" s="58"/>
      <c r="N2487" s="58"/>
      <c r="O2487" s="58"/>
      <c r="P2487" s="58"/>
      <c r="Q2487" s="58"/>
      <c r="R2487" s="58"/>
    </row>
    <row r="2488" spans="1:18" x14ac:dyDescent="0.25">
      <c r="A2488" s="58" t="s">
        <v>10</v>
      </c>
      <c r="B2488" s="58">
        <v>327697</v>
      </c>
      <c r="C2488" s="58" t="s">
        <v>3405</v>
      </c>
      <c r="D2488" s="58">
        <v>0</v>
      </c>
      <c r="E2488" s="58" t="s">
        <v>2692</v>
      </c>
      <c r="F2488" s="58"/>
      <c r="G2488" s="58"/>
      <c r="H2488" s="58"/>
      <c r="I2488" s="58"/>
      <c r="J2488" s="58"/>
      <c r="K2488" s="58"/>
      <c r="L2488" s="58"/>
      <c r="M2488" s="58"/>
      <c r="N2488" s="58"/>
      <c r="O2488" s="58"/>
      <c r="P2488" s="58"/>
      <c r="Q2488" s="58"/>
      <c r="R2488" s="58"/>
    </row>
    <row r="2489" spans="1:18" x14ac:dyDescent="0.25">
      <c r="A2489" s="58" t="s">
        <v>10</v>
      </c>
      <c r="B2489" s="58">
        <v>327689</v>
      </c>
      <c r="C2489" s="58" t="s">
        <v>3405</v>
      </c>
      <c r="D2489" s="58">
        <v>0</v>
      </c>
      <c r="E2489" s="58" t="s">
        <v>2692</v>
      </c>
      <c r="F2489" s="58"/>
      <c r="G2489" s="58"/>
      <c r="H2489" s="58"/>
      <c r="I2489" s="58"/>
      <c r="J2489" s="58"/>
      <c r="K2489" s="58"/>
      <c r="L2489" s="58"/>
      <c r="M2489" s="58"/>
      <c r="N2489" s="58"/>
      <c r="O2489" s="58"/>
      <c r="P2489" s="58"/>
      <c r="Q2489" s="58"/>
      <c r="R2489" s="58"/>
    </row>
    <row r="2490" spans="1:18" x14ac:dyDescent="0.25">
      <c r="A2490" s="58" t="s">
        <v>10</v>
      </c>
      <c r="B2490" s="58">
        <v>327545</v>
      </c>
      <c r="C2490" s="58" t="s">
        <v>3405</v>
      </c>
      <c r="D2490" s="58">
        <v>0</v>
      </c>
      <c r="E2490" s="58" t="s">
        <v>2692</v>
      </c>
      <c r="F2490" s="58"/>
      <c r="G2490" s="58"/>
      <c r="H2490" s="58"/>
      <c r="I2490" s="58"/>
      <c r="J2490" s="58"/>
      <c r="K2490" s="58"/>
      <c r="L2490" s="58"/>
      <c r="M2490" s="58"/>
      <c r="N2490" s="58"/>
      <c r="O2490" s="58"/>
      <c r="P2490" s="58"/>
      <c r="Q2490" s="58"/>
      <c r="R2490" s="58"/>
    </row>
    <row r="2491" spans="1:18" x14ac:dyDescent="0.25">
      <c r="A2491" s="58" t="s">
        <v>10</v>
      </c>
      <c r="B2491" s="58">
        <v>327745</v>
      </c>
      <c r="C2491" s="58" t="s">
        <v>3405</v>
      </c>
      <c r="D2491" s="58">
        <v>0</v>
      </c>
      <c r="E2491" s="58" t="s">
        <v>2692</v>
      </c>
      <c r="F2491" s="58"/>
      <c r="G2491" s="58"/>
      <c r="H2491" s="58"/>
      <c r="I2491" s="58"/>
      <c r="J2491" s="58"/>
      <c r="K2491" s="58"/>
      <c r="L2491" s="58"/>
      <c r="M2491" s="58"/>
      <c r="N2491" s="58"/>
      <c r="O2491" s="58"/>
      <c r="P2491" s="58"/>
      <c r="Q2491" s="58"/>
      <c r="R2491" s="58"/>
    </row>
    <row r="2492" spans="1:18" x14ac:dyDescent="0.25">
      <c r="A2492" s="58" t="s">
        <v>10</v>
      </c>
      <c r="B2492" s="58">
        <v>327459</v>
      </c>
      <c r="C2492" s="58" t="s">
        <v>3405</v>
      </c>
      <c r="D2492" s="58">
        <v>0</v>
      </c>
      <c r="E2492" s="58" t="s">
        <v>2692</v>
      </c>
      <c r="F2492" s="58"/>
      <c r="G2492" s="58"/>
      <c r="H2492" s="58"/>
      <c r="I2492" s="58"/>
      <c r="J2492" s="58"/>
      <c r="K2492" s="58"/>
      <c r="L2492" s="58"/>
      <c r="M2492" s="58"/>
      <c r="N2492" s="58"/>
      <c r="O2492" s="58"/>
      <c r="P2492" s="58"/>
      <c r="Q2492" s="58"/>
      <c r="R2492" s="58"/>
    </row>
    <row r="2493" spans="1:18" x14ac:dyDescent="0.25">
      <c r="A2493" s="58" t="s">
        <v>10</v>
      </c>
      <c r="B2493" s="58">
        <v>327617</v>
      </c>
      <c r="C2493" s="58" t="s">
        <v>3405</v>
      </c>
      <c r="D2493" s="58">
        <v>0</v>
      </c>
      <c r="E2493" s="58" t="s">
        <v>2692</v>
      </c>
      <c r="F2493" s="58"/>
      <c r="G2493" s="58"/>
      <c r="H2493" s="58"/>
      <c r="I2493" s="58"/>
      <c r="J2493" s="58"/>
      <c r="K2493" s="58"/>
      <c r="L2493" s="58"/>
      <c r="M2493" s="58"/>
      <c r="N2493" s="58"/>
      <c r="O2493" s="58"/>
      <c r="P2493" s="58"/>
      <c r="Q2493" s="58"/>
      <c r="R2493" s="58"/>
    </row>
    <row r="2494" spans="1:18" x14ac:dyDescent="0.25">
      <c r="A2494" s="58" t="s">
        <v>10</v>
      </c>
      <c r="B2494" s="58">
        <v>327427</v>
      </c>
      <c r="C2494" s="58" t="s">
        <v>3405</v>
      </c>
      <c r="D2494" s="58">
        <v>0</v>
      </c>
      <c r="E2494" s="58" t="s">
        <v>2692</v>
      </c>
      <c r="F2494" s="58"/>
      <c r="G2494" s="58"/>
      <c r="H2494" s="58"/>
      <c r="I2494" s="58"/>
      <c r="J2494" s="58"/>
      <c r="K2494" s="58"/>
      <c r="L2494" s="58"/>
      <c r="M2494" s="58"/>
      <c r="N2494" s="58"/>
      <c r="O2494" s="58"/>
      <c r="P2494" s="58"/>
      <c r="Q2494" s="58"/>
      <c r="R2494" s="58"/>
    </row>
    <row r="2495" spans="1:18" x14ac:dyDescent="0.25">
      <c r="A2495" s="58" t="s">
        <v>10</v>
      </c>
      <c r="B2495" s="58">
        <v>327585</v>
      </c>
      <c r="C2495" s="58" t="s">
        <v>3405</v>
      </c>
      <c r="D2495" s="58">
        <v>0</v>
      </c>
      <c r="E2495" s="58" t="s">
        <v>2692</v>
      </c>
      <c r="F2495" s="58"/>
      <c r="G2495" s="58"/>
      <c r="H2495" s="58"/>
      <c r="I2495" s="58"/>
      <c r="J2495" s="58"/>
      <c r="K2495" s="58"/>
      <c r="L2495" s="58"/>
      <c r="M2495" s="58"/>
      <c r="N2495" s="58"/>
      <c r="O2495" s="58"/>
      <c r="P2495" s="58"/>
      <c r="Q2495" s="58"/>
      <c r="R2495" s="58"/>
    </row>
    <row r="2496" spans="1:18" x14ac:dyDescent="0.25">
      <c r="A2496" s="58" t="s">
        <v>10</v>
      </c>
      <c r="B2496" s="58">
        <v>327641</v>
      </c>
      <c r="C2496" s="58" t="s">
        <v>3405</v>
      </c>
      <c r="D2496" s="58">
        <v>0</v>
      </c>
      <c r="E2496" s="58" t="s">
        <v>2692</v>
      </c>
      <c r="F2496" s="58"/>
      <c r="G2496" s="58"/>
      <c r="H2496" s="58"/>
      <c r="I2496" s="58"/>
      <c r="J2496" s="58"/>
      <c r="K2496" s="58"/>
      <c r="L2496" s="58"/>
      <c r="M2496" s="58"/>
      <c r="N2496" s="58"/>
      <c r="O2496" s="58"/>
      <c r="P2496" s="58"/>
      <c r="Q2496" s="58"/>
      <c r="R2496" s="58"/>
    </row>
    <row r="2497" spans="1:18" x14ac:dyDescent="0.25">
      <c r="A2497" s="58" t="s">
        <v>10</v>
      </c>
      <c r="B2497" s="58">
        <v>327681</v>
      </c>
      <c r="C2497" s="58" t="s">
        <v>3405</v>
      </c>
      <c r="D2497" s="58">
        <v>0</v>
      </c>
      <c r="E2497" s="58" t="s">
        <v>2692</v>
      </c>
      <c r="F2497" s="58"/>
      <c r="G2497" s="58"/>
      <c r="H2497" s="58"/>
      <c r="I2497" s="58"/>
      <c r="J2497" s="58"/>
      <c r="K2497" s="58"/>
      <c r="L2497" s="58"/>
      <c r="M2497" s="58"/>
      <c r="N2497" s="58"/>
      <c r="O2497" s="58"/>
      <c r="P2497" s="58"/>
      <c r="Q2497" s="58"/>
      <c r="R2497" s="58"/>
    </row>
    <row r="2498" spans="1:18" x14ac:dyDescent="0.25">
      <c r="A2498" s="58" t="s">
        <v>10</v>
      </c>
      <c r="B2498" s="58">
        <v>327395</v>
      </c>
      <c r="C2498" s="58" t="s">
        <v>3405</v>
      </c>
      <c r="D2498" s="58">
        <v>0</v>
      </c>
      <c r="E2498" s="58" t="s">
        <v>2692</v>
      </c>
      <c r="F2498" s="58"/>
      <c r="G2498" s="58"/>
      <c r="H2498" s="58"/>
      <c r="I2498" s="58"/>
      <c r="J2498" s="58"/>
      <c r="K2498" s="58"/>
      <c r="L2498" s="58"/>
      <c r="M2498" s="58"/>
      <c r="N2498" s="58"/>
      <c r="O2498" s="58"/>
      <c r="P2498" s="58"/>
      <c r="Q2498" s="58"/>
      <c r="R2498" s="58"/>
    </row>
    <row r="2499" spans="1:18" x14ac:dyDescent="0.25">
      <c r="A2499" s="58" t="s">
        <v>10</v>
      </c>
      <c r="B2499" s="58">
        <v>327729</v>
      </c>
      <c r="C2499" s="58" t="s">
        <v>3405</v>
      </c>
      <c r="D2499" s="58">
        <v>0</v>
      </c>
      <c r="E2499" s="58" t="s">
        <v>2692</v>
      </c>
      <c r="F2499" s="58"/>
      <c r="G2499" s="58"/>
      <c r="H2499" s="58"/>
      <c r="I2499" s="58"/>
      <c r="J2499" s="58"/>
      <c r="K2499" s="58"/>
      <c r="L2499" s="58"/>
      <c r="M2499" s="58"/>
      <c r="N2499" s="58"/>
      <c r="O2499" s="58"/>
      <c r="P2499" s="58"/>
      <c r="Q2499" s="58"/>
      <c r="R2499" s="58"/>
    </row>
    <row r="2500" spans="1:18" x14ac:dyDescent="0.25">
      <c r="A2500" s="58" t="s">
        <v>10</v>
      </c>
      <c r="B2500" s="58">
        <v>327577</v>
      </c>
      <c r="C2500" s="58" t="s">
        <v>3405</v>
      </c>
      <c r="D2500" s="58">
        <v>0</v>
      </c>
      <c r="E2500" s="58" t="s">
        <v>2692</v>
      </c>
      <c r="F2500" s="58"/>
      <c r="G2500" s="58"/>
      <c r="H2500" s="58"/>
      <c r="I2500" s="58"/>
      <c r="J2500" s="58"/>
      <c r="K2500" s="58"/>
      <c r="L2500" s="58"/>
      <c r="M2500" s="58"/>
      <c r="N2500" s="58"/>
      <c r="O2500" s="58"/>
      <c r="P2500" s="58"/>
      <c r="Q2500" s="58"/>
      <c r="R2500" s="58"/>
    </row>
    <row r="2501" spans="1:18" x14ac:dyDescent="0.25">
      <c r="A2501" s="58" t="s">
        <v>10</v>
      </c>
      <c r="B2501" s="58">
        <v>327657</v>
      </c>
      <c r="C2501" s="58" t="s">
        <v>3405</v>
      </c>
      <c r="D2501" s="58">
        <v>0</v>
      </c>
      <c r="E2501" s="58" t="s">
        <v>2692</v>
      </c>
      <c r="F2501" s="58"/>
      <c r="G2501" s="58"/>
      <c r="H2501" s="58"/>
      <c r="I2501" s="58"/>
      <c r="J2501" s="58"/>
      <c r="K2501" s="58"/>
      <c r="L2501" s="58"/>
      <c r="M2501" s="58"/>
      <c r="N2501" s="58"/>
      <c r="O2501" s="58"/>
      <c r="P2501" s="58"/>
      <c r="Q2501" s="58"/>
      <c r="R2501" s="58"/>
    </row>
    <row r="2502" spans="1:18" x14ac:dyDescent="0.25">
      <c r="A2502" s="58" t="s">
        <v>10</v>
      </c>
      <c r="B2502" s="58">
        <v>327467</v>
      </c>
      <c r="C2502" s="58" t="s">
        <v>3405</v>
      </c>
      <c r="D2502" s="58">
        <v>0</v>
      </c>
      <c r="E2502" s="58" t="s">
        <v>2692</v>
      </c>
      <c r="F2502" s="58"/>
      <c r="G2502" s="58"/>
      <c r="H2502" s="58"/>
      <c r="I2502" s="58"/>
      <c r="J2502" s="58"/>
      <c r="K2502" s="58"/>
      <c r="L2502" s="58"/>
      <c r="M2502" s="58"/>
      <c r="N2502" s="58"/>
      <c r="O2502" s="58"/>
      <c r="P2502" s="58"/>
      <c r="Q2502" s="58"/>
      <c r="R2502" s="58"/>
    </row>
    <row r="2503" spans="1:18" x14ac:dyDescent="0.25">
      <c r="A2503" s="58" t="s">
        <v>10</v>
      </c>
      <c r="B2503" s="58">
        <v>327593</v>
      </c>
      <c r="C2503" s="58" t="s">
        <v>3405</v>
      </c>
      <c r="D2503" s="58">
        <v>0</v>
      </c>
      <c r="E2503" s="58" t="s">
        <v>2692</v>
      </c>
      <c r="F2503" s="58"/>
      <c r="G2503" s="58"/>
      <c r="H2503" s="58"/>
      <c r="I2503" s="58"/>
      <c r="J2503" s="58"/>
      <c r="K2503" s="58"/>
      <c r="L2503" s="58"/>
      <c r="M2503" s="58"/>
      <c r="N2503" s="58"/>
      <c r="O2503" s="58"/>
      <c r="P2503" s="58"/>
      <c r="Q2503" s="58"/>
      <c r="R2503" s="58"/>
    </row>
    <row r="2504" spans="1:18" x14ac:dyDescent="0.25">
      <c r="A2504" s="58" t="s">
        <v>10</v>
      </c>
      <c r="B2504" s="58">
        <v>327499</v>
      </c>
      <c r="C2504" s="58" t="s">
        <v>3405</v>
      </c>
      <c r="D2504" s="58">
        <v>0</v>
      </c>
      <c r="E2504" s="58" t="s">
        <v>2692</v>
      </c>
      <c r="F2504" s="58"/>
      <c r="G2504" s="58"/>
      <c r="H2504" s="58"/>
      <c r="I2504" s="58"/>
      <c r="J2504" s="58"/>
      <c r="K2504" s="58"/>
      <c r="L2504" s="58"/>
      <c r="M2504" s="58"/>
      <c r="N2504" s="58"/>
      <c r="O2504" s="58"/>
      <c r="P2504" s="58"/>
      <c r="Q2504" s="58"/>
      <c r="R2504" s="58"/>
    </row>
    <row r="2505" spans="1:18" x14ac:dyDescent="0.25">
      <c r="A2505" s="58" t="s">
        <v>10</v>
      </c>
      <c r="B2505" s="58">
        <v>327443</v>
      </c>
      <c r="C2505" s="58" t="s">
        <v>3405</v>
      </c>
      <c r="D2505" s="58">
        <v>0</v>
      </c>
      <c r="E2505" s="58" t="s">
        <v>2692</v>
      </c>
      <c r="F2505" s="58"/>
      <c r="G2505" s="58"/>
      <c r="H2505" s="58"/>
      <c r="I2505" s="58"/>
      <c r="J2505" s="58"/>
      <c r="K2505" s="58"/>
      <c r="L2505" s="58"/>
      <c r="M2505" s="58"/>
      <c r="N2505" s="58"/>
      <c r="O2505" s="58"/>
      <c r="P2505" s="58"/>
      <c r="Q2505" s="58"/>
      <c r="R2505" s="58"/>
    </row>
    <row r="2506" spans="1:18" x14ac:dyDescent="0.25">
      <c r="A2506" s="58" t="s">
        <v>10</v>
      </c>
      <c r="B2506" s="58">
        <v>327451</v>
      </c>
      <c r="C2506" s="58" t="s">
        <v>3405</v>
      </c>
      <c r="D2506" s="58">
        <v>0</v>
      </c>
      <c r="E2506" s="58" t="s">
        <v>2692</v>
      </c>
      <c r="F2506" s="58"/>
      <c r="G2506" s="58"/>
      <c r="H2506" s="58"/>
      <c r="I2506" s="58"/>
      <c r="J2506" s="58"/>
      <c r="K2506" s="58"/>
      <c r="L2506" s="58"/>
      <c r="M2506" s="58"/>
      <c r="N2506" s="58"/>
      <c r="O2506" s="58"/>
      <c r="P2506" s="58"/>
      <c r="Q2506" s="58"/>
      <c r="R2506" s="58"/>
    </row>
    <row r="2507" spans="1:18" x14ac:dyDescent="0.25">
      <c r="A2507" s="58" t="s">
        <v>10</v>
      </c>
      <c r="B2507" s="58">
        <v>327403</v>
      </c>
      <c r="C2507" s="58" t="s">
        <v>3405</v>
      </c>
      <c r="D2507" s="58">
        <v>0</v>
      </c>
      <c r="E2507" s="58" t="s">
        <v>2692</v>
      </c>
      <c r="F2507" s="58"/>
      <c r="G2507" s="58"/>
      <c r="H2507" s="58"/>
      <c r="I2507" s="58"/>
      <c r="J2507" s="58"/>
      <c r="K2507" s="58"/>
      <c r="L2507" s="58"/>
      <c r="M2507" s="58"/>
      <c r="N2507" s="58"/>
      <c r="O2507" s="58"/>
      <c r="P2507" s="58"/>
      <c r="Q2507" s="58"/>
      <c r="R2507" s="58"/>
    </row>
    <row r="2508" spans="1:18" x14ac:dyDescent="0.25">
      <c r="A2508" s="58" t="s">
        <v>10</v>
      </c>
      <c r="B2508" s="58">
        <v>327515</v>
      </c>
      <c r="C2508" s="58" t="s">
        <v>3405</v>
      </c>
      <c r="D2508" s="58">
        <v>0</v>
      </c>
      <c r="E2508" s="58" t="s">
        <v>2692</v>
      </c>
      <c r="F2508" s="58"/>
      <c r="G2508" s="58"/>
      <c r="H2508" s="58"/>
      <c r="I2508" s="58"/>
      <c r="J2508" s="58"/>
      <c r="K2508" s="58"/>
      <c r="L2508" s="58"/>
      <c r="M2508" s="58"/>
      <c r="N2508" s="58"/>
      <c r="O2508" s="58"/>
      <c r="P2508" s="58"/>
      <c r="Q2508" s="58"/>
      <c r="R2508" s="58"/>
    </row>
    <row r="2509" spans="1:18" x14ac:dyDescent="0.25">
      <c r="A2509" s="58" t="s">
        <v>10</v>
      </c>
      <c r="B2509" s="58">
        <v>327625</v>
      </c>
      <c r="C2509" s="58" t="s">
        <v>3405</v>
      </c>
      <c r="D2509" s="58">
        <v>0</v>
      </c>
      <c r="E2509" s="58" t="s">
        <v>2692</v>
      </c>
      <c r="F2509" s="58"/>
      <c r="G2509" s="58"/>
      <c r="H2509" s="58"/>
      <c r="I2509" s="58"/>
      <c r="J2509" s="58"/>
      <c r="K2509" s="58"/>
      <c r="L2509" s="58"/>
      <c r="M2509" s="58"/>
      <c r="N2509" s="58"/>
      <c r="O2509" s="58"/>
      <c r="P2509" s="58"/>
      <c r="Q2509" s="58"/>
      <c r="R2509" s="58"/>
    </row>
    <row r="2510" spans="1:18" x14ac:dyDescent="0.25">
      <c r="A2510" s="58" t="s">
        <v>10</v>
      </c>
      <c r="B2510" s="58">
        <v>327705</v>
      </c>
      <c r="C2510" s="58" t="s">
        <v>3405</v>
      </c>
      <c r="D2510" s="58">
        <v>0</v>
      </c>
      <c r="E2510" s="58" t="s">
        <v>2692</v>
      </c>
      <c r="F2510" s="58"/>
      <c r="G2510" s="58"/>
      <c r="H2510" s="58"/>
      <c r="I2510" s="58"/>
      <c r="J2510" s="58"/>
      <c r="K2510" s="58"/>
      <c r="L2510" s="58"/>
      <c r="M2510" s="58"/>
      <c r="N2510" s="58"/>
      <c r="O2510" s="58"/>
      <c r="P2510" s="58"/>
      <c r="Q2510" s="58"/>
      <c r="R2510" s="58"/>
    </row>
    <row r="2511" spans="1:18" x14ac:dyDescent="0.25">
      <c r="A2511" s="58" t="s">
        <v>10</v>
      </c>
      <c r="B2511" s="58">
        <v>327507</v>
      </c>
      <c r="C2511" s="58" t="s">
        <v>3405</v>
      </c>
      <c r="D2511" s="58">
        <v>0</v>
      </c>
      <c r="E2511" s="58" t="s">
        <v>2692</v>
      </c>
      <c r="F2511" s="58"/>
      <c r="G2511" s="58"/>
      <c r="H2511" s="58"/>
      <c r="I2511" s="58"/>
      <c r="J2511" s="58"/>
      <c r="K2511" s="58"/>
      <c r="L2511" s="58"/>
      <c r="M2511" s="58"/>
      <c r="N2511" s="58"/>
      <c r="O2511" s="58"/>
      <c r="P2511" s="58"/>
      <c r="Q2511" s="58"/>
      <c r="R2511" s="58"/>
    </row>
    <row r="2512" spans="1:18" x14ac:dyDescent="0.25">
      <c r="A2512" s="58" t="s">
        <v>10</v>
      </c>
      <c r="B2512" s="58">
        <v>327387</v>
      </c>
      <c r="C2512" s="58" t="s">
        <v>3405</v>
      </c>
      <c r="D2512" s="58">
        <v>0</v>
      </c>
      <c r="E2512" s="58" t="s">
        <v>2692</v>
      </c>
      <c r="F2512" s="58"/>
      <c r="G2512" s="58"/>
      <c r="H2512" s="58"/>
      <c r="I2512" s="58"/>
      <c r="J2512" s="58"/>
      <c r="K2512" s="58"/>
      <c r="L2512" s="58"/>
      <c r="M2512" s="58"/>
      <c r="N2512" s="58"/>
      <c r="O2512" s="58"/>
      <c r="P2512" s="58"/>
      <c r="Q2512" s="58"/>
      <c r="R2512" s="58"/>
    </row>
    <row r="2513" spans="1:18" x14ac:dyDescent="0.25">
      <c r="A2513" s="58" t="s">
        <v>10</v>
      </c>
      <c r="B2513" s="58">
        <v>327195</v>
      </c>
      <c r="C2513" s="58" t="s">
        <v>2579</v>
      </c>
      <c r="D2513" s="58"/>
      <c r="E2513" s="58" t="s">
        <v>2692</v>
      </c>
      <c r="F2513" s="58"/>
      <c r="G2513" s="58"/>
      <c r="H2513" s="58"/>
      <c r="I2513" s="58"/>
      <c r="J2513" s="58"/>
      <c r="K2513" s="58"/>
      <c r="L2513" s="58"/>
      <c r="M2513" s="58"/>
      <c r="N2513" s="58"/>
      <c r="O2513" s="58"/>
      <c r="P2513" s="58"/>
      <c r="Q2513" s="58"/>
      <c r="R2513" s="58"/>
    </row>
    <row r="2514" spans="1:18" x14ac:dyDescent="0.25">
      <c r="A2514" s="58" t="s">
        <v>10</v>
      </c>
      <c r="B2514" s="58">
        <v>327741</v>
      </c>
      <c r="C2514" s="58" t="s">
        <v>3405</v>
      </c>
      <c r="D2514" s="58">
        <v>0</v>
      </c>
      <c r="E2514" s="58" t="s">
        <v>2692</v>
      </c>
      <c r="F2514" s="58"/>
      <c r="G2514" s="58"/>
      <c r="H2514" s="58"/>
      <c r="I2514" s="58"/>
      <c r="J2514" s="58"/>
      <c r="K2514" s="58"/>
      <c r="L2514" s="58"/>
      <c r="M2514" s="58"/>
      <c r="N2514" s="58"/>
      <c r="O2514" s="58"/>
      <c r="P2514" s="58"/>
      <c r="Q2514" s="58"/>
      <c r="R2514" s="58"/>
    </row>
    <row r="2515" spans="1:18" x14ac:dyDescent="0.25">
      <c r="A2515" s="58" t="s">
        <v>10</v>
      </c>
      <c r="B2515" s="58">
        <v>327423</v>
      </c>
      <c r="C2515" s="58" t="s">
        <v>3405</v>
      </c>
      <c r="D2515" s="58">
        <v>0</v>
      </c>
      <c r="E2515" s="58" t="s">
        <v>2692</v>
      </c>
      <c r="F2515" s="58"/>
      <c r="G2515" s="58"/>
      <c r="H2515" s="58"/>
      <c r="I2515" s="58"/>
      <c r="J2515" s="58"/>
      <c r="K2515" s="58"/>
      <c r="L2515" s="58"/>
      <c r="M2515" s="58"/>
      <c r="N2515" s="58"/>
      <c r="O2515" s="58"/>
      <c r="P2515" s="58"/>
      <c r="Q2515" s="58"/>
      <c r="R2515" s="58"/>
    </row>
    <row r="2516" spans="1:18" x14ac:dyDescent="0.25">
      <c r="A2516" s="58" t="s">
        <v>10</v>
      </c>
      <c r="B2516" s="58">
        <v>327557</v>
      </c>
      <c r="C2516" s="58" t="s">
        <v>3405</v>
      </c>
      <c r="D2516" s="58">
        <v>0</v>
      </c>
      <c r="E2516" s="58" t="s">
        <v>2692</v>
      </c>
      <c r="F2516" s="58"/>
      <c r="G2516" s="58"/>
      <c r="H2516" s="58"/>
      <c r="I2516" s="58"/>
      <c r="J2516" s="58"/>
      <c r="K2516" s="58"/>
      <c r="L2516" s="58"/>
      <c r="M2516" s="58"/>
      <c r="N2516" s="58"/>
      <c r="O2516" s="58"/>
      <c r="P2516" s="58"/>
      <c r="Q2516" s="58"/>
      <c r="R2516" s="58"/>
    </row>
    <row r="2517" spans="1:18" x14ac:dyDescent="0.25">
      <c r="A2517" s="58" t="s">
        <v>10</v>
      </c>
      <c r="B2517" s="58">
        <v>327541</v>
      </c>
      <c r="C2517" s="58" t="s">
        <v>3405</v>
      </c>
      <c r="D2517" s="58">
        <v>0</v>
      </c>
      <c r="E2517" s="58" t="s">
        <v>2692</v>
      </c>
      <c r="F2517" s="58"/>
      <c r="G2517" s="58"/>
      <c r="H2517" s="58"/>
      <c r="I2517" s="58"/>
      <c r="J2517" s="58"/>
      <c r="K2517" s="58"/>
      <c r="L2517" s="58"/>
      <c r="M2517" s="58"/>
      <c r="N2517" s="58"/>
      <c r="O2517" s="58"/>
      <c r="P2517" s="58"/>
      <c r="Q2517" s="58"/>
      <c r="R2517" s="58"/>
    </row>
    <row r="2518" spans="1:18" x14ac:dyDescent="0.25">
      <c r="A2518" s="58" t="s">
        <v>10</v>
      </c>
      <c r="B2518" s="58">
        <v>327495</v>
      </c>
      <c r="C2518" s="58" t="s">
        <v>3405</v>
      </c>
      <c r="D2518" s="58">
        <v>0</v>
      </c>
      <c r="E2518" s="58" t="s">
        <v>2692</v>
      </c>
      <c r="F2518" s="58"/>
      <c r="G2518" s="58"/>
      <c r="H2518" s="58"/>
      <c r="I2518" s="58"/>
      <c r="J2518" s="58"/>
      <c r="K2518" s="58"/>
      <c r="L2518" s="58"/>
      <c r="M2518" s="58"/>
      <c r="N2518" s="58"/>
      <c r="O2518" s="58"/>
      <c r="P2518" s="58"/>
      <c r="Q2518" s="58"/>
      <c r="R2518" s="58"/>
    </row>
    <row r="2519" spans="1:18" x14ac:dyDescent="0.25">
      <c r="A2519" s="58" t="s">
        <v>10</v>
      </c>
      <c r="B2519" s="58">
        <v>327669</v>
      </c>
      <c r="C2519" s="58" t="s">
        <v>3405</v>
      </c>
      <c r="D2519" s="58">
        <v>0</v>
      </c>
      <c r="E2519" s="58" t="s">
        <v>2692</v>
      </c>
      <c r="F2519" s="58"/>
      <c r="G2519" s="58"/>
      <c r="H2519" s="58"/>
      <c r="I2519" s="58"/>
      <c r="J2519" s="58"/>
      <c r="K2519" s="58"/>
      <c r="L2519" s="58"/>
      <c r="M2519" s="58"/>
      <c r="N2519" s="58"/>
      <c r="O2519" s="58"/>
      <c r="P2519" s="58"/>
      <c r="Q2519" s="58"/>
      <c r="R2519" s="58"/>
    </row>
    <row r="2520" spans="1:18" x14ac:dyDescent="0.25">
      <c r="A2520" s="58" t="s">
        <v>10</v>
      </c>
      <c r="B2520" s="58">
        <v>327653</v>
      </c>
      <c r="C2520" s="58" t="s">
        <v>3405</v>
      </c>
      <c r="D2520" s="58">
        <v>0</v>
      </c>
      <c r="E2520" s="58" t="s">
        <v>2692</v>
      </c>
      <c r="F2520" s="58"/>
      <c r="G2520" s="58"/>
      <c r="H2520" s="58"/>
      <c r="I2520" s="58"/>
      <c r="J2520" s="58"/>
      <c r="K2520" s="58"/>
      <c r="L2520" s="58"/>
      <c r="M2520" s="58"/>
      <c r="N2520" s="58"/>
      <c r="O2520" s="58"/>
      <c r="P2520" s="58"/>
      <c r="Q2520" s="58"/>
      <c r="R2520" s="58"/>
    </row>
    <row r="2521" spans="1:18" x14ac:dyDescent="0.25">
      <c r="A2521" s="58" t="s">
        <v>10</v>
      </c>
      <c r="B2521" s="58">
        <v>327725</v>
      </c>
      <c r="C2521" s="58" t="s">
        <v>3405</v>
      </c>
      <c r="D2521" s="58">
        <v>0</v>
      </c>
      <c r="E2521" s="58" t="s">
        <v>2692</v>
      </c>
      <c r="F2521" s="58"/>
      <c r="G2521" s="58"/>
      <c r="H2521" s="58"/>
      <c r="I2521" s="58"/>
      <c r="J2521" s="58"/>
      <c r="K2521" s="58"/>
      <c r="L2521" s="58"/>
      <c r="M2521" s="58"/>
      <c r="N2521" s="58"/>
      <c r="O2521" s="58"/>
      <c r="P2521" s="58"/>
      <c r="Q2521" s="58"/>
      <c r="R2521" s="58"/>
    </row>
    <row r="2522" spans="1:18" x14ac:dyDescent="0.25">
      <c r="A2522" s="58" t="s">
        <v>10</v>
      </c>
      <c r="B2522" s="58">
        <v>327565</v>
      </c>
      <c r="C2522" s="58" t="s">
        <v>3405</v>
      </c>
      <c r="D2522" s="58">
        <v>0</v>
      </c>
      <c r="E2522" s="58" t="s">
        <v>2692</v>
      </c>
      <c r="F2522" s="58"/>
      <c r="G2522" s="58"/>
      <c r="H2522" s="58"/>
      <c r="I2522" s="58"/>
      <c r="J2522" s="58"/>
      <c r="K2522" s="58"/>
      <c r="L2522" s="58"/>
      <c r="M2522" s="58"/>
      <c r="N2522" s="58"/>
      <c r="O2522" s="58"/>
      <c r="P2522" s="58"/>
      <c r="Q2522" s="58"/>
      <c r="R2522" s="58"/>
    </row>
    <row r="2523" spans="1:18" x14ac:dyDescent="0.25">
      <c r="A2523" s="58" t="s">
        <v>10</v>
      </c>
      <c r="B2523" s="58">
        <v>327439</v>
      </c>
      <c r="C2523" s="58" t="s">
        <v>3405</v>
      </c>
      <c r="D2523" s="58">
        <v>0</v>
      </c>
      <c r="E2523" s="58" t="s">
        <v>2692</v>
      </c>
      <c r="F2523" s="58"/>
      <c r="G2523" s="58"/>
      <c r="H2523" s="58"/>
      <c r="I2523" s="58"/>
      <c r="J2523" s="58"/>
      <c r="K2523" s="58"/>
      <c r="L2523" s="58"/>
      <c r="M2523" s="58"/>
      <c r="N2523" s="58"/>
      <c r="O2523" s="58"/>
      <c r="P2523" s="58"/>
      <c r="Q2523" s="58"/>
      <c r="R2523" s="58"/>
    </row>
    <row r="2524" spans="1:18" x14ac:dyDescent="0.25">
      <c r="A2524" s="58" t="s">
        <v>10</v>
      </c>
      <c r="B2524" s="58">
        <v>327677</v>
      </c>
      <c r="C2524" s="58" t="s">
        <v>3405</v>
      </c>
      <c r="D2524" s="58">
        <v>0</v>
      </c>
      <c r="E2524" s="58" t="s">
        <v>2692</v>
      </c>
      <c r="F2524" s="58"/>
      <c r="G2524" s="58"/>
      <c r="H2524" s="58"/>
      <c r="I2524" s="58"/>
      <c r="J2524" s="58"/>
      <c r="K2524" s="58"/>
      <c r="L2524" s="58"/>
      <c r="M2524" s="58"/>
      <c r="N2524" s="58"/>
      <c r="O2524" s="58"/>
      <c r="P2524" s="58"/>
      <c r="Q2524" s="58"/>
      <c r="R2524" s="58"/>
    </row>
    <row r="2525" spans="1:18" x14ac:dyDescent="0.25">
      <c r="A2525" s="58" t="s">
        <v>10</v>
      </c>
      <c r="B2525" s="58">
        <v>327573</v>
      </c>
      <c r="C2525" s="58" t="s">
        <v>3405</v>
      </c>
      <c r="D2525" s="58">
        <v>0</v>
      </c>
      <c r="E2525" s="58" t="s">
        <v>2692</v>
      </c>
      <c r="F2525" s="58"/>
      <c r="G2525" s="58"/>
      <c r="H2525" s="58"/>
      <c r="I2525" s="58"/>
      <c r="J2525" s="58"/>
      <c r="K2525" s="58"/>
      <c r="L2525" s="58"/>
      <c r="M2525" s="58"/>
      <c r="N2525" s="58"/>
      <c r="O2525" s="58"/>
      <c r="P2525" s="58"/>
      <c r="Q2525" s="58"/>
      <c r="R2525" s="58"/>
    </row>
    <row r="2526" spans="1:18" x14ac:dyDescent="0.25">
      <c r="A2526" s="58" t="s">
        <v>10</v>
      </c>
      <c r="B2526" s="58">
        <v>327527</v>
      </c>
      <c r="C2526" s="58" t="s">
        <v>3405</v>
      </c>
      <c r="D2526" s="58">
        <v>0</v>
      </c>
      <c r="E2526" s="58" t="s">
        <v>2692</v>
      </c>
      <c r="F2526" s="58"/>
      <c r="G2526" s="58"/>
      <c r="H2526" s="58"/>
      <c r="I2526" s="58"/>
      <c r="J2526" s="58"/>
      <c r="K2526" s="58"/>
      <c r="L2526" s="58"/>
      <c r="M2526" s="58"/>
      <c r="N2526" s="58"/>
      <c r="O2526" s="58"/>
      <c r="P2526" s="58"/>
      <c r="Q2526" s="58"/>
      <c r="R2526" s="58"/>
    </row>
    <row r="2527" spans="1:18" x14ac:dyDescent="0.25">
      <c r="A2527" s="58" t="s">
        <v>10</v>
      </c>
      <c r="B2527" s="58">
        <v>327613</v>
      </c>
      <c r="C2527" s="58" t="s">
        <v>3405</v>
      </c>
      <c r="D2527" s="58">
        <v>0</v>
      </c>
      <c r="E2527" s="58" t="s">
        <v>2692</v>
      </c>
      <c r="F2527" s="58"/>
      <c r="G2527" s="58"/>
      <c r="H2527" s="58"/>
      <c r="I2527" s="58"/>
      <c r="J2527" s="58"/>
      <c r="K2527" s="58"/>
      <c r="L2527" s="58"/>
      <c r="M2527" s="58"/>
      <c r="N2527" s="58"/>
      <c r="O2527" s="58"/>
      <c r="P2527" s="58"/>
      <c r="Q2527" s="58"/>
      <c r="R2527" s="58"/>
    </row>
    <row r="2528" spans="1:18" x14ac:dyDescent="0.25">
      <c r="A2528" s="58" t="s">
        <v>10</v>
      </c>
      <c r="B2528" s="58">
        <v>327479</v>
      </c>
      <c r="C2528" s="58" t="s">
        <v>3405</v>
      </c>
      <c r="D2528" s="58">
        <v>0</v>
      </c>
      <c r="E2528" s="58" t="s">
        <v>2692</v>
      </c>
      <c r="F2528" s="58"/>
      <c r="G2528" s="58"/>
      <c r="H2528" s="58"/>
      <c r="I2528" s="58"/>
      <c r="J2528" s="58"/>
      <c r="K2528" s="58"/>
      <c r="L2528" s="58"/>
      <c r="M2528" s="58"/>
      <c r="N2528" s="58"/>
      <c r="O2528" s="58"/>
      <c r="P2528" s="58"/>
      <c r="Q2528" s="58"/>
      <c r="R2528" s="58"/>
    </row>
    <row r="2529" spans="1:18" x14ac:dyDescent="0.25">
      <c r="A2529" s="58" t="s">
        <v>10</v>
      </c>
      <c r="B2529" s="58">
        <v>327717</v>
      </c>
      <c r="C2529" s="58" t="s">
        <v>3405</v>
      </c>
      <c r="D2529" s="58">
        <v>0</v>
      </c>
      <c r="E2529" s="58" t="s">
        <v>2692</v>
      </c>
      <c r="F2529" s="58"/>
      <c r="G2529" s="58"/>
      <c r="H2529" s="58"/>
      <c r="I2529" s="58"/>
      <c r="J2529" s="58"/>
      <c r="K2529" s="58"/>
      <c r="L2529" s="58"/>
      <c r="M2529" s="58"/>
      <c r="N2529" s="58"/>
      <c r="O2529" s="58"/>
      <c r="P2529" s="58"/>
      <c r="Q2529" s="58"/>
      <c r="R2529" s="58"/>
    </row>
    <row r="2530" spans="1:18" x14ac:dyDescent="0.25">
      <c r="A2530" s="58" t="s">
        <v>10</v>
      </c>
      <c r="B2530" s="58">
        <v>327757</v>
      </c>
      <c r="C2530" s="58" t="s">
        <v>3405</v>
      </c>
      <c r="D2530" s="58">
        <v>0</v>
      </c>
      <c r="E2530" s="58" t="s">
        <v>2692</v>
      </c>
      <c r="F2530" s="58"/>
      <c r="G2530" s="58"/>
      <c r="H2530" s="58"/>
      <c r="I2530" s="58"/>
      <c r="J2530" s="58"/>
      <c r="K2530" s="58"/>
      <c r="L2530" s="58"/>
      <c r="M2530" s="58"/>
      <c r="N2530" s="58"/>
      <c r="O2530" s="58"/>
      <c r="P2530" s="58"/>
      <c r="Q2530" s="58"/>
      <c r="R2530" s="58"/>
    </row>
    <row r="2531" spans="1:18" x14ac:dyDescent="0.25">
      <c r="A2531" s="58" t="s">
        <v>10</v>
      </c>
      <c r="B2531" s="58">
        <v>327415</v>
      </c>
      <c r="C2531" s="58" t="s">
        <v>3405</v>
      </c>
      <c r="D2531" s="58">
        <v>0</v>
      </c>
      <c r="E2531" s="58" t="s">
        <v>2692</v>
      </c>
      <c r="F2531" s="58"/>
      <c r="G2531" s="58"/>
      <c r="H2531" s="58"/>
      <c r="I2531" s="58"/>
      <c r="J2531" s="58"/>
      <c r="K2531" s="58"/>
      <c r="L2531" s="58"/>
      <c r="M2531" s="58"/>
      <c r="N2531" s="58"/>
      <c r="O2531" s="58"/>
      <c r="P2531" s="58"/>
      <c r="Q2531" s="58"/>
      <c r="R2531" s="58"/>
    </row>
    <row r="2532" spans="1:18" x14ac:dyDescent="0.25">
      <c r="A2532" s="58" t="s">
        <v>10</v>
      </c>
      <c r="B2532" s="58">
        <v>327605</v>
      </c>
      <c r="C2532" s="58" t="s">
        <v>3405</v>
      </c>
      <c r="D2532" s="58">
        <v>0</v>
      </c>
      <c r="E2532" s="58" t="s">
        <v>2692</v>
      </c>
      <c r="F2532" s="58"/>
      <c r="G2532" s="58"/>
      <c r="H2532" s="58"/>
      <c r="I2532" s="58"/>
      <c r="J2532" s="58"/>
      <c r="K2532" s="58"/>
      <c r="L2532" s="58"/>
      <c r="M2532" s="58"/>
      <c r="N2532" s="58"/>
      <c r="O2532" s="58"/>
      <c r="P2532" s="58"/>
      <c r="Q2532" s="58"/>
      <c r="R2532" s="58"/>
    </row>
    <row r="2533" spans="1:18" x14ac:dyDescent="0.25">
      <c r="A2533" s="58" t="s">
        <v>10</v>
      </c>
      <c r="B2533" s="58">
        <v>327487</v>
      </c>
      <c r="C2533" s="58" t="s">
        <v>3405</v>
      </c>
      <c r="D2533" s="58">
        <v>0</v>
      </c>
      <c r="E2533" s="58" t="s">
        <v>2692</v>
      </c>
      <c r="F2533" s="58"/>
      <c r="G2533" s="58"/>
      <c r="H2533" s="58"/>
      <c r="I2533" s="58"/>
      <c r="J2533" s="58"/>
      <c r="K2533" s="58"/>
      <c r="L2533" s="58"/>
      <c r="M2533" s="58"/>
      <c r="N2533" s="58"/>
      <c r="O2533" s="58"/>
      <c r="P2533" s="58"/>
      <c r="Q2533" s="58"/>
      <c r="R2533" s="58"/>
    </row>
    <row r="2534" spans="1:18" x14ac:dyDescent="0.25">
      <c r="A2534" s="58" t="s">
        <v>10</v>
      </c>
      <c r="B2534" s="58">
        <v>327637</v>
      </c>
      <c r="C2534" s="58" t="s">
        <v>3405</v>
      </c>
      <c r="D2534" s="58">
        <v>0</v>
      </c>
      <c r="E2534" s="58" t="s">
        <v>2692</v>
      </c>
      <c r="F2534" s="58"/>
      <c r="G2534" s="58"/>
      <c r="H2534" s="58"/>
      <c r="I2534" s="58"/>
      <c r="J2534" s="58"/>
      <c r="K2534" s="58"/>
      <c r="L2534" s="58"/>
      <c r="M2534" s="58"/>
      <c r="N2534" s="58"/>
      <c r="O2534" s="58"/>
      <c r="P2534" s="58"/>
      <c r="Q2534" s="58"/>
      <c r="R2534" s="58"/>
    </row>
    <row r="2535" spans="1:18" x14ac:dyDescent="0.25">
      <c r="A2535" s="58" t="s">
        <v>10</v>
      </c>
      <c r="B2535" s="58">
        <v>327701</v>
      </c>
      <c r="C2535" s="58" t="s">
        <v>3405</v>
      </c>
      <c r="D2535" s="58">
        <v>0</v>
      </c>
      <c r="E2535" s="58" t="s">
        <v>2692</v>
      </c>
      <c r="F2535" s="58"/>
      <c r="G2535" s="58"/>
      <c r="H2535" s="58"/>
      <c r="I2535" s="58"/>
      <c r="J2535" s="58"/>
      <c r="K2535" s="58"/>
      <c r="L2535" s="58"/>
      <c r="M2535" s="58"/>
      <c r="N2535" s="58"/>
      <c r="O2535" s="58"/>
      <c r="P2535" s="58"/>
      <c r="Q2535" s="58"/>
      <c r="R2535" s="58"/>
    </row>
    <row r="2536" spans="1:18" x14ac:dyDescent="0.25">
      <c r="A2536" s="58" t="s">
        <v>10</v>
      </c>
      <c r="B2536" s="58">
        <v>327693</v>
      </c>
      <c r="C2536" s="58" t="s">
        <v>3405</v>
      </c>
      <c r="D2536" s="58">
        <v>0</v>
      </c>
      <c r="E2536" s="58" t="s">
        <v>2692</v>
      </c>
      <c r="F2536" s="58"/>
      <c r="G2536" s="58"/>
      <c r="H2536" s="58"/>
      <c r="I2536" s="58"/>
      <c r="J2536" s="58"/>
      <c r="K2536" s="58"/>
      <c r="L2536" s="58"/>
      <c r="M2536" s="58"/>
      <c r="N2536" s="58"/>
      <c r="O2536" s="58"/>
      <c r="P2536" s="58"/>
      <c r="Q2536" s="58"/>
      <c r="R2536" s="58"/>
    </row>
    <row r="2537" spans="1:18" x14ac:dyDescent="0.25">
      <c r="A2537" s="58" t="s">
        <v>10</v>
      </c>
      <c r="B2537" s="58">
        <v>327549</v>
      </c>
      <c r="C2537" s="58" t="s">
        <v>3405</v>
      </c>
      <c r="D2537" s="58">
        <v>0</v>
      </c>
      <c r="E2537" s="58" t="s">
        <v>2692</v>
      </c>
      <c r="F2537" s="58"/>
      <c r="G2537" s="58"/>
      <c r="H2537" s="58"/>
      <c r="I2537" s="58"/>
      <c r="J2537" s="58"/>
      <c r="K2537" s="58"/>
      <c r="L2537" s="58"/>
      <c r="M2537" s="58"/>
      <c r="N2537" s="58"/>
      <c r="O2537" s="58"/>
      <c r="P2537" s="58"/>
      <c r="Q2537" s="58"/>
      <c r="R2537" s="58"/>
    </row>
    <row r="2538" spans="1:18" x14ac:dyDescent="0.25">
      <c r="A2538" s="58" t="s">
        <v>10</v>
      </c>
      <c r="B2538" s="58">
        <v>327749</v>
      </c>
      <c r="C2538" s="58" t="s">
        <v>3405</v>
      </c>
      <c r="D2538" s="58">
        <v>0</v>
      </c>
      <c r="E2538" s="58" t="s">
        <v>2692</v>
      </c>
      <c r="F2538" s="58"/>
      <c r="G2538" s="58"/>
      <c r="H2538" s="58"/>
      <c r="I2538" s="58"/>
      <c r="J2538" s="58"/>
      <c r="K2538" s="58"/>
      <c r="L2538" s="58"/>
      <c r="M2538" s="58"/>
      <c r="N2538" s="58"/>
      <c r="O2538" s="58"/>
      <c r="P2538" s="58"/>
      <c r="Q2538" s="58"/>
      <c r="R2538" s="58"/>
    </row>
    <row r="2539" spans="1:18" x14ac:dyDescent="0.25">
      <c r="A2539" s="58" t="s">
        <v>10</v>
      </c>
      <c r="B2539" s="58">
        <v>327463</v>
      </c>
      <c r="C2539" s="58" t="s">
        <v>3405</v>
      </c>
      <c r="D2539" s="58">
        <v>0</v>
      </c>
      <c r="E2539" s="58" t="s">
        <v>2692</v>
      </c>
      <c r="F2539" s="58"/>
      <c r="G2539" s="58"/>
      <c r="H2539" s="58"/>
      <c r="I2539" s="58"/>
      <c r="J2539" s="58"/>
      <c r="K2539" s="58"/>
      <c r="L2539" s="58"/>
      <c r="M2539" s="58"/>
      <c r="N2539" s="58"/>
      <c r="O2539" s="58"/>
      <c r="P2539" s="58"/>
      <c r="Q2539" s="58"/>
      <c r="R2539" s="58"/>
    </row>
    <row r="2540" spans="1:18" x14ac:dyDescent="0.25">
      <c r="A2540" s="58" t="s">
        <v>10</v>
      </c>
      <c r="B2540" s="58">
        <v>327621</v>
      </c>
      <c r="C2540" s="58" t="s">
        <v>3405</v>
      </c>
      <c r="D2540" s="58">
        <v>0</v>
      </c>
      <c r="E2540" s="58" t="s">
        <v>2692</v>
      </c>
      <c r="F2540" s="58"/>
      <c r="G2540" s="58"/>
      <c r="H2540" s="58"/>
      <c r="I2540" s="58"/>
      <c r="J2540" s="58"/>
      <c r="K2540" s="58"/>
      <c r="L2540" s="58"/>
      <c r="M2540" s="58"/>
      <c r="N2540" s="58"/>
      <c r="O2540" s="58"/>
      <c r="P2540" s="58"/>
      <c r="Q2540" s="58"/>
      <c r="R2540" s="58"/>
    </row>
    <row r="2541" spans="1:18" x14ac:dyDescent="0.25">
      <c r="A2541" s="58" t="s">
        <v>10</v>
      </c>
      <c r="B2541" s="58">
        <v>327431</v>
      </c>
      <c r="C2541" s="58" t="s">
        <v>3405</v>
      </c>
      <c r="D2541" s="58">
        <v>0</v>
      </c>
      <c r="E2541" s="58" t="s">
        <v>2692</v>
      </c>
      <c r="F2541" s="58"/>
      <c r="G2541" s="58"/>
      <c r="H2541" s="58"/>
      <c r="I2541" s="58"/>
      <c r="J2541" s="58"/>
      <c r="K2541" s="58"/>
      <c r="L2541" s="58"/>
      <c r="M2541" s="58"/>
      <c r="N2541" s="58"/>
      <c r="O2541" s="58"/>
      <c r="P2541" s="58"/>
      <c r="Q2541" s="58"/>
      <c r="R2541" s="58"/>
    </row>
    <row r="2542" spans="1:18" x14ac:dyDescent="0.25">
      <c r="A2542" s="58" t="s">
        <v>10</v>
      </c>
      <c r="B2542" s="58">
        <v>327589</v>
      </c>
      <c r="C2542" s="58" t="s">
        <v>3405</v>
      </c>
      <c r="D2542" s="58">
        <v>0</v>
      </c>
      <c r="E2542" s="58" t="s">
        <v>2692</v>
      </c>
      <c r="F2542" s="58"/>
      <c r="G2542" s="58"/>
      <c r="H2542" s="58"/>
      <c r="I2542" s="58"/>
      <c r="J2542" s="58"/>
      <c r="K2542" s="58"/>
      <c r="L2542" s="58"/>
      <c r="M2542" s="58"/>
      <c r="N2542" s="58"/>
      <c r="O2542" s="58"/>
      <c r="P2542" s="58"/>
      <c r="Q2542" s="58"/>
      <c r="R2542" s="58"/>
    </row>
    <row r="2543" spans="1:18" x14ac:dyDescent="0.25">
      <c r="A2543" s="58" t="s">
        <v>10</v>
      </c>
      <c r="B2543" s="58">
        <v>327645</v>
      </c>
      <c r="C2543" s="58" t="s">
        <v>3405</v>
      </c>
      <c r="D2543" s="58">
        <v>0</v>
      </c>
      <c r="E2543" s="58" t="s">
        <v>2692</v>
      </c>
      <c r="F2543" s="58"/>
      <c r="G2543" s="58"/>
      <c r="H2543" s="58"/>
      <c r="I2543" s="58"/>
      <c r="J2543" s="58"/>
      <c r="K2543" s="58"/>
      <c r="L2543" s="58"/>
      <c r="M2543" s="58"/>
      <c r="N2543" s="58"/>
      <c r="O2543" s="58"/>
      <c r="P2543" s="58"/>
      <c r="Q2543" s="58"/>
      <c r="R2543" s="58"/>
    </row>
    <row r="2544" spans="1:18" x14ac:dyDescent="0.25">
      <c r="A2544" s="58" t="s">
        <v>10</v>
      </c>
      <c r="B2544" s="58">
        <v>327685</v>
      </c>
      <c r="C2544" s="58" t="s">
        <v>3405</v>
      </c>
      <c r="D2544" s="58">
        <v>0</v>
      </c>
      <c r="E2544" s="58" t="s">
        <v>2692</v>
      </c>
      <c r="F2544" s="58"/>
      <c r="G2544" s="58"/>
      <c r="H2544" s="58"/>
      <c r="I2544" s="58"/>
      <c r="J2544" s="58"/>
      <c r="K2544" s="58"/>
      <c r="L2544" s="58"/>
      <c r="M2544" s="58"/>
      <c r="N2544" s="58"/>
      <c r="O2544" s="58"/>
      <c r="P2544" s="58"/>
      <c r="Q2544" s="58"/>
      <c r="R2544" s="58"/>
    </row>
    <row r="2545" spans="1:18" x14ac:dyDescent="0.25">
      <c r="A2545" s="58" t="s">
        <v>10</v>
      </c>
      <c r="B2545" s="58">
        <v>327399</v>
      </c>
      <c r="C2545" s="58" t="s">
        <v>3405</v>
      </c>
      <c r="D2545" s="58">
        <v>0</v>
      </c>
      <c r="E2545" s="58" t="s">
        <v>2692</v>
      </c>
      <c r="F2545" s="58"/>
      <c r="G2545" s="58"/>
      <c r="H2545" s="58"/>
      <c r="I2545" s="58"/>
      <c r="J2545" s="58"/>
      <c r="K2545" s="58"/>
      <c r="L2545" s="58"/>
      <c r="M2545" s="58"/>
      <c r="N2545" s="58"/>
      <c r="O2545" s="58"/>
      <c r="P2545" s="58"/>
      <c r="Q2545" s="58"/>
      <c r="R2545" s="58"/>
    </row>
    <row r="2546" spans="1:18" x14ac:dyDescent="0.25">
      <c r="A2546" s="58" t="s">
        <v>10</v>
      </c>
      <c r="B2546" s="58">
        <v>327733</v>
      </c>
      <c r="C2546" s="58" t="s">
        <v>3405</v>
      </c>
      <c r="D2546" s="58">
        <v>0</v>
      </c>
      <c r="E2546" s="58" t="s">
        <v>2692</v>
      </c>
      <c r="F2546" s="58"/>
      <c r="G2546" s="58"/>
      <c r="H2546" s="58"/>
      <c r="I2546" s="58"/>
      <c r="J2546" s="58"/>
      <c r="K2546" s="58"/>
      <c r="L2546" s="58"/>
      <c r="M2546" s="58"/>
      <c r="N2546" s="58"/>
      <c r="O2546" s="58"/>
      <c r="P2546" s="58"/>
      <c r="Q2546" s="58"/>
      <c r="R2546" s="58"/>
    </row>
    <row r="2547" spans="1:18" x14ac:dyDescent="0.25">
      <c r="A2547" s="58" t="s">
        <v>10</v>
      </c>
      <c r="B2547" s="58">
        <v>327581</v>
      </c>
      <c r="C2547" s="58" t="s">
        <v>3405</v>
      </c>
      <c r="D2547" s="58">
        <v>0</v>
      </c>
      <c r="E2547" s="58" t="s">
        <v>2692</v>
      </c>
      <c r="F2547" s="58"/>
      <c r="G2547" s="58"/>
      <c r="H2547" s="58"/>
      <c r="I2547" s="58"/>
      <c r="J2547" s="58"/>
      <c r="K2547" s="58"/>
      <c r="L2547" s="58"/>
      <c r="M2547" s="58"/>
      <c r="N2547" s="58"/>
      <c r="O2547" s="58"/>
      <c r="P2547" s="58"/>
      <c r="Q2547" s="58"/>
      <c r="R2547" s="58"/>
    </row>
    <row r="2548" spans="1:18" x14ac:dyDescent="0.25">
      <c r="A2548" s="58" t="s">
        <v>10</v>
      </c>
      <c r="B2548" s="58">
        <v>327661</v>
      </c>
      <c r="C2548" s="58" t="s">
        <v>3405</v>
      </c>
      <c r="D2548" s="58">
        <v>0</v>
      </c>
      <c r="E2548" s="58" t="s">
        <v>2692</v>
      </c>
      <c r="F2548" s="58"/>
      <c r="G2548" s="58"/>
      <c r="H2548" s="58"/>
      <c r="I2548" s="58"/>
      <c r="J2548" s="58"/>
      <c r="K2548" s="58"/>
      <c r="L2548" s="58"/>
      <c r="M2548" s="58"/>
      <c r="N2548" s="58"/>
      <c r="O2548" s="58"/>
      <c r="P2548" s="58"/>
      <c r="Q2548" s="58"/>
      <c r="R2548" s="58"/>
    </row>
    <row r="2549" spans="1:18" x14ac:dyDescent="0.25">
      <c r="A2549" s="58" t="s">
        <v>10</v>
      </c>
      <c r="B2549" s="58">
        <v>327471</v>
      </c>
      <c r="C2549" s="58" t="s">
        <v>3405</v>
      </c>
      <c r="D2549" s="58">
        <v>0</v>
      </c>
      <c r="E2549" s="58" t="s">
        <v>2692</v>
      </c>
      <c r="F2549" s="58"/>
      <c r="G2549" s="58"/>
      <c r="H2549" s="58"/>
      <c r="I2549" s="58"/>
      <c r="J2549" s="58"/>
      <c r="K2549" s="58"/>
      <c r="L2549" s="58"/>
      <c r="M2549" s="58"/>
      <c r="N2549" s="58"/>
      <c r="O2549" s="58"/>
      <c r="P2549" s="58"/>
      <c r="Q2549" s="58"/>
      <c r="R2549" s="58"/>
    </row>
    <row r="2550" spans="1:18" x14ac:dyDescent="0.25">
      <c r="A2550" s="58" t="s">
        <v>10</v>
      </c>
      <c r="B2550" s="58">
        <v>327597</v>
      </c>
      <c r="C2550" s="58" t="s">
        <v>3405</v>
      </c>
      <c r="D2550" s="58">
        <v>0</v>
      </c>
      <c r="E2550" s="58" t="s">
        <v>2692</v>
      </c>
      <c r="F2550" s="58"/>
      <c r="G2550" s="58"/>
      <c r="H2550" s="58"/>
      <c r="I2550" s="58"/>
      <c r="J2550" s="58"/>
      <c r="K2550" s="58"/>
      <c r="L2550" s="58"/>
      <c r="M2550" s="58"/>
      <c r="N2550" s="58"/>
      <c r="O2550" s="58"/>
      <c r="P2550" s="58"/>
      <c r="Q2550" s="58"/>
      <c r="R2550" s="58"/>
    </row>
    <row r="2551" spans="1:18" x14ac:dyDescent="0.25">
      <c r="A2551" s="58" t="s">
        <v>10</v>
      </c>
      <c r="B2551" s="58">
        <v>327503</v>
      </c>
      <c r="C2551" s="58" t="s">
        <v>3405</v>
      </c>
      <c r="D2551" s="58">
        <v>0</v>
      </c>
      <c r="E2551" s="58" t="s">
        <v>2692</v>
      </c>
      <c r="F2551" s="58"/>
      <c r="G2551" s="58"/>
      <c r="H2551" s="58"/>
      <c r="I2551" s="58"/>
      <c r="J2551" s="58"/>
      <c r="K2551" s="58"/>
      <c r="L2551" s="58"/>
      <c r="M2551" s="58"/>
      <c r="N2551" s="58"/>
      <c r="O2551" s="58"/>
      <c r="P2551" s="58"/>
      <c r="Q2551" s="58"/>
      <c r="R2551" s="58"/>
    </row>
    <row r="2552" spans="1:18" x14ac:dyDescent="0.25">
      <c r="A2552" s="58" t="s">
        <v>10</v>
      </c>
      <c r="B2552" s="58">
        <v>327447</v>
      </c>
      <c r="C2552" s="58" t="s">
        <v>3405</v>
      </c>
      <c r="D2552" s="58">
        <v>0</v>
      </c>
      <c r="E2552" s="58" t="s">
        <v>2692</v>
      </c>
      <c r="F2552" s="58"/>
      <c r="G2552" s="58"/>
      <c r="H2552" s="58"/>
      <c r="I2552" s="58"/>
      <c r="J2552" s="58"/>
      <c r="K2552" s="58"/>
      <c r="L2552" s="58"/>
      <c r="M2552" s="58"/>
      <c r="N2552" s="58"/>
      <c r="O2552" s="58"/>
      <c r="P2552" s="58"/>
      <c r="Q2552" s="58"/>
      <c r="R2552" s="58"/>
    </row>
    <row r="2553" spans="1:18" x14ac:dyDescent="0.25">
      <c r="A2553" s="58" t="s">
        <v>10</v>
      </c>
      <c r="B2553" s="58">
        <v>327455</v>
      </c>
      <c r="C2553" s="58" t="s">
        <v>3405</v>
      </c>
      <c r="D2553" s="58">
        <v>0</v>
      </c>
      <c r="E2553" s="58" t="s">
        <v>2692</v>
      </c>
      <c r="F2553" s="58"/>
      <c r="G2553" s="58"/>
      <c r="H2553" s="58"/>
      <c r="I2553" s="58"/>
      <c r="J2553" s="58"/>
      <c r="K2553" s="58"/>
      <c r="L2553" s="58"/>
      <c r="M2553" s="58"/>
      <c r="N2553" s="58"/>
      <c r="O2553" s="58"/>
      <c r="P2553" s="58"/>
      <c r="Q2553" s="58"/>
      <c r="R2553" s="58"/>
    </row>
    <row r="2554" spans="1:18" x14ac:dyDescent="0.25">
      <c r="A2554" s="58" t="s">
        <v>10</v>
      </c>
      <c r="B2554" s="58">
        <v>327407</v>
      </c>
      <c r="C2554" s="58" t="s">
        <v>3405</v>
      </c>
      <c r="D2554" s="58">
        <v>0</v>
      </c>
      <c r="E2554" s="58" t="s">
        <v>2692</v>
      </c>
      <c r="F2554" s="58"/>
      <c r="G2554" s="58"/>
      <c r="H2554" s="58"/>
      <c r="I2554" s="58"/>
      <c r="J2554" s="58"/>
      <c r="K2554" s="58"/>
      <c r="L2554" s="58"/>
      <c r="M2554" s="58"/>
      <c r="N2554" s="58"/>
      <c r="O2554" s="58"/>
      <c r="P2554" s="58"/>
      <c r="Q2554" s="58"/>
      <c r="R2554" s="58"/>
    </row>
    <row r="2555" spans="1:18" x14ac:dyDescent="0.25">
      <c r="A2555" s="58" t="s">
        <v>10</v>
      </c>
      <c r="B2555" s="58">
        <v>327519</v>
      </c>
      <c r="C2555" s="58" t="s">
        <v>3405</v>
      </c>
      <c r="D2555" s="58">
        <v>0</v>
      </c>
      <c r="E2555" s="58" t="s">
        <v>2692</v>
      </c>
      <c r="F2555" s="58"/>
      <c r="G2555" s="58"/>
      <c r="H2555" s="58"/>
      <c r="I2555" s="58"/>
      <c r="J2555" s="58"/>
      <c r="K2555" s="58"/>
      <c r="L2555" s="58"/>
      <c r="M2555" s="58"/>
      <c r="N2555" s="58"/>
      <c r="O2555" s="58"/>
      <c r="P2555" s="58"/>
      <c r="Q2555" s="58"/>
      <c r="R2555" s="58"/>
    </row>
    <row r="2556" spans="1:18" x14ac:dyDescent="0.25">
      <c r="A2556" s="58" t="s">
        <v>10</v>
      </c>
      <c r="B2556" s="58">
        <v>327629</v>
      </c>
      <c r="C2556" s="58" t="s">
        <v>3405</v>
      </c>
      <c r="D2556" s="58">
        <v>0</v>
      </c>
      <c r="E2556" s="58" t="s">
        <v>2692</v>
      </c>
      <c r="F2556" s="58"/>
      <c r="G2556" s="58"/>
      <c r="H2556" s="58"/>
      <c r="I2556" s="58"/>
      <c r="J2556" s="58"/>
      <c r="K2556" s="58"/>
      <c r="L2556" s="58"/>
      <c r="M2556" s="58"/>
      <c r="N2556" s="58"/>
      <c r="O2556" s="58"/>
      <c r="P2556" s="58"/>
      <c r="Q2556" s="58"/>
      <c r="R2556" s="58"/>
    </row>
    <row r="2557" spans="1:18" x14ac:dyDescent="0.25">
      <c r="A2557" s="58" t="s">
        <v>10</v>
      </c>
      <c r="B2557" s="58">
        <v>327709</v>
      </c>
      <c r="C2557" s="58" t="s">
        <v>3405</v>
      </c>
      <c r="D2557" s="58">
        <v>0</v>
      </c>
      <c r="E2557" s="58" t="s">
        <v>2692</v>
      </c>
      <c r="F2557" s="58"/>
      <c r="G2557" s="58"/>
      <c r="H2557" s="58"/>
      <c r="I2557" s="58"/>
      <c r="J2557" s="58"/>
      <c r="K2557" s="58"/>
      <c r="L2557" s="58"/>
      <c r="M2557" s="58"/>
      <c r="N2557" s="58"/>
      <c r="O2557" s="58"/>
      <c r="P2557" s="58"/>
      <c r="Q2557" s="58"/>
      <c r="R2557" s="58"/>
    </row>
    <row r="2558" spans="1:18" x14ac:dyDescent="0.25">
      <c r="A2558" s="58" t="s">
        <v>10</v>
      </c>
      <c r="B2558" s="58">
        <v>327511</v>
      </c>
      <c r="C2558" s="58" t="s">
        <v>3405</v>
      </c>
      <c r="D2558" s="58">
        <v>0</v>
      </c>
      <c r="E2558" s="58" t="s">
        <v>2692</v>
      </c>
      <c r="F2558" s="58"/>
      <c r="G2558" s="58"/>
      <c r="H2558" s="58"/>
      <c r="I2558" s="58"/>
      <c r="J2558" s="58"/>
      <c r="K2558" s="58"/>
      <c r="L2558" s="58"/>
      <c r="M2558" s="58"/>
      <c r="N2558" s="58"/>
      <c r="O2558" s="58"/>
      <c r="P2558" s="58"/>
      <c r="Q2558" s="58"/>
      <c r="R2558" s="58"/>
    </row>
    <row r="2559" spans="1:18" x14ac:dyDescent="0.25">
      <c r="A2559" s="58" t="s">
        <v>10</v>
      </c>
      <c r="B2559" s="58">
        <v>327391</v>
      </c>
      <c r="C2559" s="58" t="s">
        <v>3405</v>
      </c>
      <c r="D2559" s="58">
        <v>0</v>
      </c>
      <c r="E2559" s="58" t="s">
        <v>2692</v>
      </c>
      <c r="F2559" s="58"/>
      <c r="G2559" s="58"/>
      <c r="H2559" s="58"/>
      <c r="I2559" s="58"/>
      <c r="J2559" s="58"/>
      <c r="K2559" s="58"/>
      <c r="L2559" s="58"/>
      <c r="M2559" s="58"/>
      <c r="N2559" s="58"/>
      <c r="O2559" s="58"/>
      <c r="P2559" s="58"/>
      <c r="Q2559" s="58"/>
      <c r="R2559" s="58"/>
    </row>
    <row r="2560" spans="1:18" x14ac:dyDescent="0.25">
      <c r="A2560" s="58" t="s">
        <v>10</v>
      </c>
      <c r="B2560" s="58">
        <v>327187</v>
      </c>
      <c r="C2560" s="58" t="s">
        <v>2579</v>
      </c>
      <c r="D2560" s="58"/>
      <c r="E2560" s="58" t="s">
        <v>2692</v>
      </c>
      <c r="F2560" s="58"/>
      <c r="G2560" s="58"/>
      <c r="H2560" s="58"/>
      <c r="I2560" s="58"/>
      <c r="J2560" s="58"/>
      <c r="K2560" s="58"/>
      <c r="L2560" s="58"/>
      <c r="M2560" s="58"/>
      <c r="N2560" s="58"/>
      <c r="O2560" s="58"/>
      <c r="P2560" s="58"/>
      <c r="Q2560" s="58"/>
      <c r="R2560" s="58"/>
    </row>
    <row r="2561" spans="1:18" x14ac:dyDescent="0.25">
      <c r="A2561" s="58" t="s">
        <v>10</v>
      </c>
      <c r="B2561" s="58">
        <v>327373</v>
      </c>
      <c r="C2561" s="58" t="s">
        <v>3405</v>
      </c>
      <c r="D2561" s="58">
        <v>0</v>
      </c>
      <c r="E2561" s="58" t="s">
        <v>2692</v>
      </c>
      <c r="F2561" s="58"/>
      <c r="G2561" s="58"/>
      <c r="H2561" s="58"/>
      <c r="I2561" s="58"/>
      <c r="J2561" s="58"/>
      <c r="K2561" s="58"/>
      <c r="L2561" s="58"/>
      <c r="M2561" s="58"/>
      <c r="N2561" s="58"/>
      <c r="O2561" s="58"/>
      <c r="P2561" s="58"/>
      <c r="Q2561" s="58"/>
      <c r="R2561" s="58"/>
    </row>
    <row r="2562" spans="1:18" x14ac:dyDescent="0.25">
      <c r="A2562" s="58" t="s">
        <v>10</v>
      </c>
      <c r="B2562" s="58">
        <v>327215</v>
      </c>
      <c r="C2562" s="58" t="s">
        <v>3405</v>
      </c>
      <c r="D2562" s="58">
        <v>0</v>
      </c>
      <c r="E2562" s="58" t="s">
        <v>2692</v>
      </c>
      <c r="F2562" s="58"/>
      <c r="G2562" s="58"/>
      <c r="H2562" s="58"/>
      <c r="I2562" s="58"/>
      <c r="J2562" s="58"/>
      <c r="K2562" s="58"/>
      <c r="L2562" s="58"/>
      <c r="M2562" s="58"/>
      <c r="N2562" s="58"/>
      <c r="O2562" s="58"/>
      <c r="P2562" s="58"/>
      <c r="Q2562" s="58"/>
      <c r="R2562" s="58"/>
    </row>
    <row r="2563" spans="1:18" x14ac:dyDescent="0.25">
      <c r="A2563" s="58" t="s">
        <v>10</v>
      </c>
      <c r="B2563" s="58">
        <v>327281</v>
      </c>
      <c r="C2563" s="58" t="s">
        <v>3405</v>
      </c>
      <c r="D2563" s="58">
        <v>0</v>
      </c>
      <c r="E2563" s="58" t="s">
        <v>2692</v>
      </c>
      <c r="F2563" s="58"/>
      <c r="G2563" s="58"/>
      <c r="H2563" s="58"/>
      <c r="I2563" s="58"/>
      <c r="J2563" s="58"/>
      <c r="K2563" s="58"/>
      <c r="L2563" s="58"/>
      <c r="M2563" s="58"/>
      <c r="N2563" s="58"/>
      <c r="O2563" s="58"/>
      <c r="P2563" s="58"/>
      <c r="Q2563" s="58"/>
      <c r="R2563" s="58"/>
    </row>
    <row r="2564" spans="1:18" x14ac:dyDescent="0.25">
      <c r="A2564" s="58" t="s">
        <v>10</v>
      </c>
      <c r="B2564" s="58">
        <v>327273</v>
      </c>
      <c r="C2564" s="58" t="s">
        <v>3405</v>
      </c>
      <c r="D2564" s="58">
        <v>0</v>
      </c>
      <c r="E2564" s="58" t="s">
        <v>2692</v>
      </c>
      <c r="F2564" s="58"/>
      <c r="G2564" s="58"/>
      <c r="H2564" s="58"/>
      <c r="I2564" s="58"/>
      <c r="J2564" s="58"/>
      <c r="K2564" s="58"/>
      <c r="L2564" s="58"/>
      <c r="M2564" s="58"/>
      <c r="N2564" s="58"/>
      <c r="O2564" s="58"/>
      <c r="P2564" s="58"/>
      <c r="Q2564" s="58"/>
      <c r="R2564" s="58"/>
    </row>
    <row r="2565" spans="1:18" x14ac:dyDescent="0.25">
      <c r="A2565" s="58" t="s">
        <v>10</v>
      </c>
      <c r="B2565" s="58">
        <v>327251</v>
      </c>
      <c r="C2565" s="58" t="s">
        <v>3405</v>
      </c>
      <c r="D2565" s="58">
        <v>0</v>
      </c>
      <c r="E2565" s="58" t="s">
        <v>2692</v>
      </c>
      <c r="F2565" s="58"/>
      <c r="G2565" s="58"/>
      <c r="H2565" s="58"/>
      <c r="I2565" s="58"/>
      <c r="J2565" s="58"/>
      <c r="K2565" s="58"/>
      <c r="L2565" s="58"/>
      <c r="M2565" s="58"/>
      <c r="N2565" s="58"/>
      <c r="O2565" s="58"/>
      <c r="P2565" s="58"/>
      <c r="Q2565" s="58"/>
      <c r="R2565" s="58"/>
    </row>
    <row r="2566" spans="1:18" x14ac:dyDescent="0.25">
      <c r="A2566" s="58" t="s">
        <v>10</v>
      </c>
      <c r="B2566" s="58">
        <v>327337</v>
      </c>
      <c r="C2566" s="58" t="s">
        <v>3405</v>
      </c>
      <c r="D2566" s="58">
        <v>0</v>
      </c>
      <c r="E2566" s="58" t="s">
        <v>2692</v>
      </c>
      <c r="F2566" s="58"/>
      <c r="G2566" s="58"/>
      <c r="H2566" s="58"/>
      <c r="I2566" s="58"/>
      <c r="J2566" s="58"/>
      <c r="K2566" s="58"/>
      <c r="L2566" s="58"/>
      <c r="M2566" s="58"/>
      <c r="N2566" s="58"/>
      <c r="O2566" s="58"/>
      <c r="P2566" s="58"/>
      <c r="Q2566" s="58"/>
      <c r="R2566" s="58"/>
    </row>
    <row r="2567" spans="1:18" x14ac:dyDescent="0.25">
      <c r="A2567" s="58" t="s">
        <v>10</v>
      </c>
      <c r="B2567" s="58">
        <v>327329</v>
      </c>
      <c r="C2567" s="58" t="s">
        <v>3405</v>
      </c>
      <c r="D2567" s="58">
        <v>0</v>
      </c>
      <c r="E2567" s="58" t="s">
        <v>2692</v>
      </c>
      <c r="F2567" s="58"/>
      <c r="G2567" s="58"/>
      <c r="H2567" s="58"/>
      <c r="I2567" s="58"/>
      <c r="J2567" s="58"/>
      <c r="K2567" s="58"/>
      <c r="L2567" s="58"/>
      <c r="M2567" s="58"/>
      <c r="N2567" s="58"/>
      <c r="O2567" s="58"/>
      <c r="P2567" s="58"/>
      <c r="Q2567" s="58"/>
      <c r="R2567" s="58"/>
    </row>
    <row r="2568" spans="1:18" x14ac:dyDescent="0.25">
      <c r="A2568" s="58" t="s">
        <v>10</v>
      </c>
      <c r="B2568" s="58">
        <v>327365</v>
      </c>
      <c r="C2568" s="58" t="s">
        <v>3405</v>
      </c>
      <c r="D2568" s="58">
        <v>0</v>
      </c>
      <c r="E2568" s="58" t="s">
        <v>2692</v>
      </c>
      <c r="F2568" s="58"/>
      <c r="G2568" s="58"/>
      <c r="H2568" s="58"/>
      <c r="I2568" s="58"/>
      <c r="J2568" s="58"/>
      <c r="K2568" s="58"/>
      <c r="L2568" s="58"/>
      <c r="M2568" s="58"/>
      <c r="N2568" s="58"/>
      <c r="O2568" s="58"/>
      <c r="P2568" s="58"/>
      <c r="Q2568" s="58"/>
      <c r="R2568" s="58"/>
    </row>
    <row r="2569" spans="1:18" x14ac:dyDescent="0.25">
      <c r="A2569" s="58" t="s">
        <v>10</v>
      </c>
      <c r="B2569" s="58">
        <v>327285</v>
      </c>
      <c r="C2569" s="58" t="s">
        <v>3405</v>
      </c>
      <c r="D2569" s="58">
        <v>0</v>
      </c>
      <c r="E2569" s="58" t="s">
        <v>2692</v>
      </c>
      <c r="F2569" s="58"/>
      <c r="G2569" s="58"/>
      <c r="H2569" s="58"/>
      <c r="I2569" s="58"/>
      <c r="J2569" s="58"/>
      <c r="K2569" s="58"/>
      <c r="L2569" s="58"/>
      <c r="M2569" s="58"/>
      <c r="N2569" s="58"/>
      <c r="O2569" s="58"/>
      <c r="P2569" s="58"/>
      <c r="Q2569" s="58"/>
      <c r="R2569" s="58"/>
    </row>
    <row r="2570" spans="1:18" x14ac:dyDescent="0.25">
      <c r="A2570" s="58" t="s">
        <v>10</v>
      </c>
      <c r="B2570" s="58">
        <v>327223</v>
      </c>
      <c r="C2570" s="58" t="s">
        <v>3405</v>
      </c>
      <c r="D2570" s="58">
        <v>0</v>
      </c>
      <c r="E2570" s="58" t="s">
        <v>2692</v>
      </c>
      <c r="F2570" s="58"/>
      <c r="G2570" s="58"/>
      <c r="H2570" s="58"/>
      <c r="I2570" s="58"/>
      <c r="J2570" s="58"/>
      <c r="K2570" s="58"/>
      <c r="L2570" s="58"/>
      <c r="M2570" s="58"/>
      <c r="N2570" s="58"/>
      <c r="O2570" s="58"/>
      <c r="P2570" s="58"/>
      <c r="Q2570" s="58"/>
      <c r="R2570" s="58"/>
    </row>
    <row r="2571" spans="1:18" x14ac:dyDescent="0.25">
      <c r="A2571" s="58" t="s">
        <v>10</v>
      </c>
      <c r="B2571" s="58">
        <v>327341</v>
      </c>
      <c r="C2571" s="58" t="s">
        <v>3405</v>
      </c>
      <c r="D2571" s="58">
        <v>0</v>
      </c>
      <c r="E2571" s="58" t="s">
        <v>2692</v>
      </c>
      <c r="F2571" s="58"/>
      <c r="G2571" s="58"/>
      <c r="H2571" s="58"/>
      <c r="I2571" s="58"/>
      <c r="J2571" s="58"/>
      <c r="K2571" s="58"/>
      <c r="L2571" s="58"/>
      <c r="M2571" s="58"/>
      <c r="N2571" s="58"/>
      <c r="O2571" s="58"/>
      <c r="P2571" s="58"/>
      <c r="Q2571" s="58"/>
      <c r="R2571" s="58"/>
    </row>
    <row r="2572" spans="1:18" x14ac:dyDescent="0.25">
      <c r="A2572" s="58" t="s">
        <v>10</v>
      </c>
      <c r="B2572" s="58">
        <v>327289</v>
      </c>
      <c r="C2572" s="58" t="s">
        <v>3405</v>
      </c>
      <c r="D2572" s="58">
        <v>0</v>
      </c>
      <c r="E2572" s="58" t="s">
        <v>2692</v>
      </c>
      <c r="F2572" s="58"/>
      <c r="G2572" s="58"/>
      <c r="H2572" s="58"/>
      <c r="I2572" s="58"/>
      <c r="J2572" s="58"/>
      <c r="K2572" s="58"/>
      <c r="L2572" s="58"/>
      <c r="M2572" s="58"/>
      <c r="N2572" s="58"/>
      <c r="O2572" s="58"/>
      <c r="P2572" s="58"/>
      <c r="Q2572" s="58"/>
      <c r="R2572" s="58"/>
    </row>
    <row r="2573" spans="1:18" x14ac:dyDescent="0.25">
      <c r="A2573" s="58" t="s">
        <v>10</v>
      </c>
      <c r="B2573" s="58">
        <v>327267</v>
      </c>
      <c r="C2573" s="58" t="s">
        <v>3405</v>
      </c>
      <c r="D2573" s="58">
        <v>0</v>
      </c>
      <c r="E2573" s="58" t="s">
        <v>2692</v>
      </c>
      <c r="F2573" s="58"/>
      <c r="G2573" s="58"/>
      <c r="H2573" s="58"/>
      <c r="I2573" s="58"/>
      <c r="J2573" s="58"/>
      <c r="K2573" s="58"/>
      <c r="L2573" s="58"/>
      <c r="M2573" s="58"/>
      <c r="N2573" s="58"/>
      <c r="O2573" s="58"/>
      <c r="P2573" s="58"/>
      <c r="Q2573" s="58"/>
      <c r="R2573" s="58"/>
    </row>
    <row r="2574" spans="1:18" x14ac:dyDescent="0.25">
      <c r="A2574" s="58" t="s">
        <v>10</v>
      </c>
      <c r="B2574" s="58">
        <v>327309</v>
      </c>
      <c r="C2574" s="58" t="s">
        <v>3405</v>
      </c>
      <c r="D2574" s="58">
        <v>0</v>
      </c>
      <c r="E2574" s="58" t="s">
        <v>2692</v>
      </c>
      <c r="F2574" s="58"/>
      <c r="G2574" s="58"/>
      <c r="H2574" s="58"/>
      <c r="I2574" s="58"/>
      <c r="J2574" s="58"/>
      <c r="K2574" s="58"/>
      <c r="L2574" s="58"/>
      <c r="M2574" s="58"/>
      <c r="N2574" s="58"/>
      <c r="O2574" s="58"/>
      <c r="P2574" s="58"/>
      <c r="Q2574" s="58"/>
      <c r="R2574" s="58"/>
    </row>
    <row r="2575" spans="1:18" x14ac:dyDescent="0.25">
      <c r="A2575" s="58" t="s">
        <v>10</v>
      </c>
      <c r="B2575" s="58">
        <v>327243</v>
      </c>
      <c r="C2575" s="58" t="s">
        <v>3405</v>
      </c>
      <c r="D2575" s="58">
        <v>0</v>
      </c>
      <c r="E2575" s="58" t="s">
        <v>2692</v>
      </c>
      <c r="F2575" s="58"/>
      <c r="G2575" s="58"/>
      <c r="H2575" s="58"/>
      <c r="I2575" s="58"/>
      <c r="J2575" s="58"/>
      <c r="K2575" s="58"/>
      <c r="L2575" s="58"/>
      <c r="M2575" s="58"/>
      <c r="N2575" s="58"/>
      <c r="O2575" s="58"/>
      <c r="P2575" s="58"/>
      <c r="Q2575" s="58"/>
      <c r="R2575" s="58"/>
    </row>
    <row r="2576" spans="1:18" x14ac:dyDescent="0.25">
      <c r="A2576" s="58" t="s">
        <v>10</v>
      </c>
      <c r="B2576" s="58">
        <v>327361</v>
      </c>
      <c r="C2576" s="58" t="s">
        <v>3405</v>
      </c>
      <c r="D2576" s="58">
        <v>0</v>
      </c>
      <c r="E2576" s="58" t="s">
        <v>2692</v>
      </c>
      <c r="F2576" s="58"/>
      <c r="G2576" s="58"/>
      <c r="H2576" s="58"/>
      <c r="I2576" s="58"/>
      <c r="J2576" s="58"/>
      <c r="K2576" s="58"/>
      <c r="L2576" s="58"/>
      <c r="M2576" s="58"/>
      <c r="N2576" s="58"/>
      <c r="O2576" s="58"/>
      <c r="P2576" s="58"/>
      <c r="Q2576" s="58"/>
      <c r="R2576" s="58"/>
    </row>
    <row r="2577" spans="1:18" x14ac:dyDescent="0.25">
      <c r="A2577" s="58" t="s">
        <v>10</v>
      </c>
      <c r="B2577" s="58">
        <v>327381</v>
      </c>
      <c r="C2577" s="58" t="s">
        <v>3405</v>
      </c>
      <c r="D2577" s="58">
        <v>0</v>
      </c>
      <c r="E2577" s="58" t="s">
        <v>2692</v>
      </c>
      <c r="F2577" s="58"/>
      <c r="G2577" s="58"/>
      <c r="H2577" s="58"/>
      <c r="I2577" s="58"/>
      <c r="J2577" s="58"/>
      <c r="K2577" s="58"/>
      <c r="L2577" s="58"/>
      <c r="M2577" s="58"/>
      <c r="N2577" s="58"/>
      <c r="O2577" s="58"/>
      <c r="P2577" s="58"/>
      <c r="Q2577" s="58"/>
      <c r="R2577" s="58"/>
    </row>
    <row r="2578" spans="1:18" x14ac:dyDescent="0.25">
      <c r="A2578" s="58" t="s">
        <v>10</v>
      </c>
      <c r="B2578" s="58">
        <v>327211</v>
      </c>
      <c r="C2578" s="58" t="s">
        <v>3405</v>
      </c>
      <c r="D2578" s="58">
        <v>0</v>
      </c>
      <c r="E2578" s="58" t="s">
        <v>2692</v>
      </c>
      <c r="F2578" s="58"/>
      <c r="G2578" s="58"/>
      <c r="H2578" s="58"/>
      <c r="I2578" s="58"/>
      <c r="J2578" s="58"/>
      <c r="K2578" s="58"/>
      <c r="L2578" s="58"/>
      <c r="M2578" s="58"/>
      <c r="N2578" s="58"/>
      <c r="O2578" s="58"/>
      <c r="P2578" s="58"/>
      <c r="Q2578" s="58"/>
      <c r="R2578" s="58"/>
    </row>
    <row r="2579" spans="1:18" x14ac:dyDescent="0.25">
      <c r="A2579" s="58" t="s">
        <v>10</v>
      </c>
      <c r="B2579" s="58">
        <v>327305</v>
      </c>
      <c r="C2579" s="58" t="s">
        <v>3405</v>
      </c>
      <c r="D2579" s="58">
        <v>0</v>
      </c>
      <c r="E2579" s="58" t="s">
        <v>2692</v>
      </c>
      <c r="F2579" s="58"/>
      <c r="G2579" s="58"/>
      <c r="H2579" s="58"/>
      <c r="I2579" s="58"/>
      <c r="J2579" s="58"/>
      <c r="K2579" s="58"/>
      <c r="L2579" s="58"/>
      <c r="M2579" s="58"/>
      <c r="N2579" s="58"/>
      <c r="O2579" s="58"/>
      <c r="P2579" s="58"/>
      <c r="Q2579" s="58"/>
      <c r="R2579" s="58"/>
    </row>
    <row r="2580" spans="1:18" x14ac:dyDescent="0.25">
      <c r="A2580" s="58" t="s">
        <v>10</v>
      </c>
      <c r="B2580" s="58">
        <v>327247</v>
      </c>
      <c r="C2580" s="58" t="s">
        <v>3405</v>
      </c>
      <c r="D2580" s="58">
        <v>0</v>
      </c>
      <c r="E2580" s="58" t="s">
        <v>2692</v>
      </c>
      <c r="F2580" s="58"/>
      <c r="G2580" s="58"/>
      <c r="H2580" s="58"/>
      <c r="I2580" s="58"/>
      <c r="J2580" s="58"/>
      <c r="K2580" s="58"/>
      <c r="L2580" s="58"/>
      <c r="M2580" s="58"/>
      <c r="N2580" s="58"/>
      <c r="O2580" s="58"/>
      <c r="P2580" s="58"/>
      <c r="Q2580" s="58"/>
      <c r="R2580" s="58"/>
    </row>
    <row r="2581" spans="1:18" x14ac:dyDescent="0.25">
      <c r="A2581" s="58" t="s">
        <v>10</v>
      </c>
      <c r="B2581" s="58">
        <v>327321</v>
      </c>
      <c r="C2581" s="58" t="s">
        <v>3405</v>
      </c>
      <c r="D2581" s="58">
        <v>0</v>
      </c>
      <c r="E2581" s="58" t="s">
        <v>2692</v>
      </c>
      <c r="F2581" s="58"/>
      <c r="G2581" s="58"/>
      <c r="H2581" s="58"/>
      <c r="I2581" s="58"/>
      <c r="J2581" s="58"/>
      <c r="K2581" s="58"/>
      <c r="L2581" s="58"/>
      <c r="M2581" s="58"/>
      <c r="N2581" s="58"/>
      <c r="O2581" s="58"/>
      <c r="P2581" s="58"/>
      <c r="Q2581" s="58"/>
      <c r="R2581" s="58"/>
    </row>
    <row r="2582" spans="1:18" x14ac:dyDescent="0.25">
      <c r="A2582" s="58" t="s">
        <v>10</v>
      </c>
      <c r="B2582" s="58">
        <v>327353</v>
      </c>
      <c r="C2582" s="58" t="s">
        <v>3405</v>
      </c>
      <c r="D2582" s="58">
        <v>0</v>
      </c>
      <c r="E2582" s="58" t="s">
        <v>2692</v>
      </c>
      <c r="F2582" s="58"/>
      <c r="G2582" s="58"/>
      <c r="H2582" s="58"/>
      <c r="I2582" s="58"/>
      <c r="J2582" s="58"/>
      <c r="K2582" s="58"/>
      <c r="L2582" s="58"/>
      <c r="M2582" s="58"/>
      <c r="N2582" s="58"/>
      <c r="O2582" s="58"/>
      <c r="P2582" s="58"/>
      <c r="Q2582" s="58"/>
      <c r="R2582" s="58"/>
    </row>
    <row r="2583" spans="1:18" x14ac:dyDescent="0.25">
      <c r="A2583" s="58" t="s">
        <v>10</v>
      </c>
      <c r="B2583" s="58">
        <v>327349</v>
      </c>
      <c r="C2583" s="58" t="s">
        <v>3405</v>
      </c>
      <c r="D2583" s="58">
        <v>0</v>
      </c>
      <c r="E2583" s="58" t="s">
        <v>2692</v>
      </c>
      <c r="F2583" s="58"/>
      <c r="G2583" s="58"/>
      <c r="H2583" s="58"/>
      <c r="I2583" s="58"/>
      <c r="J2583" s="58"/>
      <c r="K2583" s="58"/>
      <c r="L2583" s="58"/>
      <c r="M2583" s="58"/>
      <c r="N2583" s="58"/>
      <c r="O2583" s="58"/>
      <c r="P2583" s="58"/>
      <c r="Q2583" s="58"/>
      <c r="R2583" s="58"/>
    </row>
    <row r="2584" spans="1:18" x14ac:dyDescent="0.25">
      <c r="A2584" s="58" t="s">
        <v>10</v>
      </c>
      <c r="B2584" s="58">
        <v>327277</v>
      </c>
      <c r="C2584" s="58" t="s">
        <v>3405</v>
      </c>
      <c r="D2584" s="58">
        <v>0</v>
      </c>
      <c r="E2584" s="58" t="s">
        <v>2692</v>
      </c>
      <c r="F2584" s="58"/>
      <c r="G2584" s="58"/>
      <c r="H2584" s="58"/>
      <c r="I2584" s="58"/>
      <c r="J2584" s="58"/>
      <c r="K2584" s="58"/>
      <c r="L2584" s="58"/>
      <c r="M2584" s="58"/>
      <c r="N2584" s="58"/>
      <c r="O2584" s="58"/>
      <c r="P2584" s="58"/>
      <c r="Q2584" s="58"/>
      <c r="R2584" s="58"/>
    </row>
    <row r="2585" spans="1:18" x14ac:dyDescent="0.25">
      <c r="A2585" s="58" t="s">
        <v>10</v>
      </c>
      <c r="B2585" s="58">
        <v>327377</v>
      </c>
      <c r="C2585" s="58" t="s">
        <v>3405</v>
      </c>
      <c r="D2585" s="58">
        <v>0</v>
      </c>
      <c r="E2585" s="58" t="s">
        <v>2692</v>
      </c>
      <c r="F2585" s="58"/>
      <c r="G2585" s="58"/>
      <c r="H2585" s="58"/>
      <c r="I2585" s="58"/>
      <c r="J2585" s="58"/>
      <c r="K2585" s="58"/>
      <c r="L2585" s="58"/>
      <c r="M2585" s="58"/>
      <c r="N2585" s="58"/>
      <c r="O2585" s="58"/>
      <c r="P2585" s="58"/>
      <c r="Q2585" s="58"/>
      <c r="R2585" s="58"/>
    </row>
    <row r="2586" spans="1:18" x14ac:dyDescent="0.25">
      <c r="A2586" s="58" t="s">
        <v>10</v>
      </c>
      <c r="B2586" s="58">
        <v>327235</v>
      </c>
      <c r="C2586" s="58" t="s">
        <v>3405</v>
      </c>
      <c r="D2586" s="58">
        <v>0</v>
      </c>
      <c r="E2586" s="58" t="s">
        <v>2692</v>
      </c>
      <c r="F2586" s="58"/>
      <c r="G2586" s="58"/>
      <c r="H2586" s="58"/>
      <c r="I2586" s="58"/>
      <c r="J2586" s="58"/>
      <c r="K2586" s="58"/>
      <c r="L2586" s="58"/>
      <c r="M2586" s="58"/>
      <c r="N2586" s="58"/>
      <c r="O2586" s="58"/>
      <c r="P2586" s="58"/>
      <c r="Q2586" s="58"/>
      <c r="R2586" s="58"/>
    </row>
    <row r="2587" spans="1:18" x14ac:dyDescent="0.25">
      <c r="A2587" s="58" t="s">
        <v>10</v>
      </c>
      <c r="B2587" s="58">
        <v>327313</v>
      </c>
      <c r="C2587" s="58" t="s">
        <v>3405</v>
      </c>
      <c r="D2587" s="58">
        <v>0</v>
      </c>
      <c r="E2587" s="58" t="s">
        <v>2692</v>
      </c>
      <c r="F2587" s="58"/>
      <c r="G2587" s="58"/>
      <c r="H2587" s="58"/>
      <c r="I2587" s="58"/>
      <c r="J2587" s="58"/>
      <c r="K2587" s="58"/>
      <c r="L2587" s="58"/>
      <c r="M2587" s="58"/>
      <c r="N2587" s="58"/>
      <c r="O2587" s="58"/>
      <c r="P2587" s="58"/>
      <c r="Q2587" s="58"/>
      <c r="R2587" s="58"/>
    </row>
    <row r="2588" spans="1:18" x14ac:dyDescent="0.25">
      <c r="A2588" s="58" t="s">
        <v>10</v>
      </c>
      <c r="B2588" s="58">
        <v>327219</v>
      </c>
      <c r="C2588" s="58" t="s">
        <v>3405</v>
      </c>
      <c r="D2588" s="58">
        <v>0</v>
      </c>
      <c r="E2588" s="58" t="s">
        <v>2692</v>
      </c>
      <c r="F2588" s="58"/>
      <c r="G2588" s="58"/>
      <c r="H2588" s="58"/>
      <c r="I2588" s="58"/>
      <c r="J2588" s="58"/>
      <c r="K2588" s="58"/>
      <c r="L2588" s="58"/>
      <c r="M2588" s="58"/>
      <c r="N2588" s="58"/>
      <c r="O2588" s="58"/>
      <c r="P2588" s="58"/>
      <c r="Q2588" s="58"/>
      <c r="R2588" s="58"/>
    </row>
    <row r="2589" spans="1:18" x14ac:dyDescent="0.25">
      <c r="A2589" s="58" t="s">
        <v>10</v>
      </c>
      <c r="B2589" s="58">
        <v>327297</v>
      </c>
      <c r="C2589" s="58" t="s">
        <v>3405</v>
      </c>
      <c r="D2589" s="58">
        <v>0</v>
      </c>
      <c r="E2589" s="58" t="s">
        <v>2692</v>
      </c>
      <c r="F2589" s="58"/>
      <c r="G2589" s="58"/>
      <c r="H2589" s="58"/>
      <c r="I2589" s="58"/>
      <c r="J2589" s="58"/>
      <c r="K2589" s="58"/>
      <c r="L2589" s="58"/>
      <c r="M2589" s="58"/>
      <c r="N2589" s="58"/>
      <c r="O2589" s="58"/>
      <c r="P2589" s="58"/>
      <c r="Q2589" s="58"/>
      <c r="R2589" s="58"/>
    </row>
    <row r="2590" spans="1:18" x14ac:dyDescent="0.25">
      <c r="A2590" s="58" t="s">
        <v>10</v>
      </c>
      <c r="B2590" s="58">
        <v>327325</v>
      </c>
      <c r="C2590" s="58" t="s">
        <v>3405</v>
      </c>
      <c r="D2590" s="58">
        <v>0</v>
      </c>
      <c r="E2590" s="58" t="s">
        <v>2692</v>
      </c>
      <c r="F2590" s="58"/>
      <c r="G2590" s="58"/>
      <c r="H2590" s="58"/>
      <c r="I2590" s="58"/>
      <c r="J2590" s="58"/>
      <c r="K2590" s="58"/>
      <c r="L2590" s="58"/>
      <c r="M2590" s="58"/>
      <c r="N2590" s="58"/>
      <c r="O2590" s="58"/>
      <c r="P2590" s="58"/>
      <c r="Q2590" s="58"/>
      <c r="R2590" s="58"/>
    </row>
    <row r="2591" spans="1:18" x14ac:dyDescent="0.25">
      <c r="A2591" s="58" t="s">
        <v>10</v>
      </c>
      <c r="B2591" s="58">
        <v>327345</v>
      </c>
      <c r="C2591" s="58" t="s">
        <v>3405</v>
      </c>
      <c r="D2591" s="58">
        <v>0</v>
      </c>
      <c r="E2591" s="58" t="s">
        <v>2692</v>
      </c>
      <c r="F2591" s="58"/>
      <c r="G2591" s="58"/>
      <c r="H2591" s="58"/>
      <c r="I2591" s="58"/>
      <c r="J2591" s="58"/>
      <c r="K2591" s="58"/>
      <c r="L2591" s="58"/>
      <c r="M2591" s="58"/>
      <c r="N2591" s="58"/>
      <c r="O2591" s="58"/>
      <c r="P2591" s="58"/>
      <c r="Q2591" s="58"/>
      <c r="R2591" s="58"/>
    </row>
    <row r="2592" spans="1:18" x14ac:dyDescent="0.25">
      <c r="A2592" s="58" t="s">
        <v>10</v>
      </c>
      <c r="B2592" s="58">
        <v>327203</v>
      </c>
      <c r="C2592" s="58" t="s">
        <v>3405</v>
      </c>
      <c r="D2592" s="58">
        <v>0</v>
      </c>
      <c r="E2592" s="58" t="s">
        <v>2692</v>
      </c>
      <c r="F2592" s="58"/>
      <c r="G2592" s="58"/>
      <c r="H2592" s="58"/>
      <c r="I2592" s="58"/>
      <c r="J2592" s="58"/>
      <c r="K2592" s="58"/>
      <c r="L2592" s="58"/>
      <c r="M2592" s="58"/>
      <c r="N2592" s="58"/>
      <c r="O2592" s="58"/>
      <c r="P2592" s="58"/>
      <c r="Q2592" s="58"/>
      <c r="R2592" s="58"/>
    </row>
    <row r="2593" spans="1:18" x14ac:dyDescent="0.25">
      <c r="A2593" s="58" t="s">
        <v>10</v>
      </c>
      <c r="B2593" s="58">
        <v>327369</v>
      </c>
      <c r="C2593" s="58" t="s">
        <v>3405</v>
      </c>
      <c r="D2593" s="58">
        <v>0</v>
      </c>
      <c r="E2593" s="58" t="s">
        <v>2692</v>
      </c>
      <c r="F2593" s="58"/>
      <c r="G2593" s="58"/>
      <c r="H2593" s="58"/>
      <c r="I2593" s="58"/>
      <c r="J2593" s="58"/>
      <c r="K2593" s="58"/>
      <c r="L2593" s="58"/>
      <c r="M2593" s="58"/>
      <c r="N2593" s="58"/>
      <c r="O2593" s="58"/>
      <c r="P2593" s="58"/>
      <c r="Q2593" s="58"/>
      <c r="R2593" s="58"/>
    </row>
    <row r="2594" spans="1:18" x14ac:dyDescent="0.25">
      <c r="A2594" s="58" t="s">
        <v>10</v>
      </c>
      <c r="B2594" s="58">
        <v>327293</v>
      </c>
      <c r="C2594" s="58" t="s">
        <v>3405</v>
      </c>
      <c r="D2594" s="58">
        <v>0</v>
      </c>
      <c r="E2594" s="58" t="s">
        <v>2692</v>
      </c>
      <c r="F2594" s="58"/>
      <c r="G2594" s="58"/>
      <c r="H2594" s="58"/>
      <c r="I2594" s="58"/>
      <c r="J2594" s="58"/>
      <c r="K2594" s="58"/>
      <c r="L2594" s="58"/>
      <c r="M2594" s="58"/>
      <c r="N2594" s="58"/>
      <c r="O2594" s="58"/>
      <c r="P2594" s="58"/>
      <c r="Q2594" s="58"/>
      <c r="R2594" s="58"/>
    </row>
    <row r="2595" spans="1:18" x14ac:dyDescent="0.25">
      <c r="A2595" s="58" t="s">
        <v>10</v>
      </c>
      <c r="B2595" s="58">
        <v>327333</v>
      </c>
      <c r="C2595" s="58" t="s">
        <v>3405</v>
      </c>
      <c r="D2595" s="58">
        <v>0</v>
      </c>
      <c r="E2595" s="58" t="s">
        <v>2692</v>
      </c>
      <c r="F2595" s="58"/>
      <c r="G2595" s="58"/>
      <c r="H2595" s="58"/>
      <c r="I2595" s="58"/>
      <c r="J2595" s="58"/>
      <c r="K2595" s="58"/>
      <c r="L2595" s="58"/>
      <c r="M2595" s="58"/>
      <c r="N2595" s="58"/>
      <c r="O2595" s="58"/>
      <c r="P2595" s="58"/>
      <c r="Q2595" s="58"/>
      <c r="R2595" s="58"/>
    </row>
    <row r="2596" spans="1:18" x14ac:dyDescent="0.25">
      <c r="A2596" s="58" t="s">
        <v>10</v>
      </c>
      <c r="B2596" s="58">
        <v>327239</v>
      </c>
      <c r="C2596" s="58" t="s">
        <v>3405</v>
      </c>
      <c r="D2596" s="58">
        <v>0</v>
      </c>
      <c r="E2596" s="58" t="s">
        <v>2692</v>
      </c>
      <c r="F2596" s="58"/>
      <c r="G2596" s="58"/>
      <c r="H2596" s="58"/>
      <c r="I2596" s="58"/>
      <c r="J2596" s="58"/>
      <c r="K2596" s="58"/>
      <c r="L2596" s="58"/>
      <c r="M2596" s="58"/>
      <c r="N2596" s="58"/>
      <c r="O2596" s="58"/>
      <c r="P2596" s="58"/>
      <c r="Q2596" s="58"/>
      <c r="R2596" s="58"/>
    </row>
    <row r="2597" spans="1:18" x14ac:dyDescent="0.25">
      <c r="A2597" s="58" t="s">
        <v>10</v>
      </c>
      <c r="B2597" s="58">
        <v>327301</v>
      </c>
      <c r="C2597" s="58" t="s">
        <v>3405</v>
      </c>
      <c r="D2597" s="58">
        <v>0</v>
      </c>
      <c r="E2597" s="58" t="s">
        <v>2692</v>
      </c>
      <c r="F2597" s="58"/>
      <c r="G2597" s="58"/>
      <c r="H2597" s="58"/>
      <c r="I2597" s="58"/>
      <c r="J2597" s="58"/>
      <c r="K2597" s="58"/>
      <c r="L2597" s="58"/>
      <c r="M2597" s="58"/>
      <c r="N2597" s="58"/>
      <c r="O2597" s="58"/>
      <c r="P2597" s="58"/>
      <c r="Q2597" s="58"/>
      <c r="R2597" s="58"/>
    </row>
    <row r="2598" spans="1:18" x14ac:dyDescent="0.25">
      <c r="A2598" s="58" t="s">
        <v>10</v>
      </c>
      <c r="B2598" s="58">
        <v>327255</v>
      </c>
      <c r="C2598" s="58" t="s">
        <v>3405</v>
      </c>
      <c r="D2598" s="58">
        <v>0</v>
      </c>
      <c r="E2598" s="58" t="s">
        <v>2692</v>
      </c>
      <c r="F2598" s="58"/>
      <c r="G2598" s="58"/>
      <c r="H2598" s="58"/>
      <c r="I2598" s="58"/>
      <c r="J2598" s="58"/>
      <c r="K2598" s="58"/>
      <c r="L2598" s="58"/>
      <c r="M2598" s="58"/>
      <c r="N2598" s="58"/>
      <c r="O2598" s="58"/>
      <c r="P2598" s="58"/>
      <c r="Q2598" s="58"/>
      <c r="R2598" s="58"/>
    </row>
    <row r="2599" spans="1:18" x14ac:dyDescent="0.25">
      <c r="A2599" s="58" t="s">
        <v>10</v>
      </c>
      <c r="B2599" s="58">
        <v>327227</v>
      </c>
      <c r="C2599" s="58" t="s">
        <v>3405</v>
      </c>
      <c r="D2599" s="58">
        <v>0</v>
      </c>
      <c r="E2599" s="58" t="s">
        <v>2692</v>
      </c>
      <c r="F2599" s="58"/>
      <c r="G2599" s="58"/>
      <c r="H2599" s="58"/>
      <c r="I2599" s="58"/>
      <c r="J2599" s="58"/>
      <c r="K2599" s="58"/>
      <c r="L2599" s="58"/>
      <c r="M2599" s="58"/>
      <c r="N2599" s="58"/>
      <c r="O2599" s="58"/>
      <c r="P2599" s="58"/>
      <c r="Q2599" s="58"/>
      <c r="R2599" s="58"/>
    </row>
    <row r="2600" spans="1:18" x14ac:dyDescent="0.25">
      <c r="A2600" s="58" t="s">
        <v>10</v>
      </c>
      <c r="B2600" s="58">
        <v>327231</v>
      </c>
      <c r="C2600" s="58" t="s">
        <v>3405</v>
      </c>
      <c r="D2600" s="58">
        <v>0</v>
      </c>
      <c r="E2600" s="58" t="s">
        <v>2692</v>
      </c>
      <c r="F2600" s="58"/>
      <c r="G2600" s="58"/>
      <c r="H2600" s="58"/>
      <c r="I2600" s="58"/>
      <c r="J2600" s="58"/>
      <c r="K2600" s="58"/>
      <c r="L2600" s="58"/>
      <c r="M2600" s="58"/>
      <c r="N2600" s="58"/>
      <c r="O2600" s="58"/>
      <c r="P2600" s="58"/>
      <c r="Q2600" s="58"/>
      <c r="R2600" s="58"/>
    </row>
    <row r="2601" spans="1:18" x14ac:dyDescent="0.25">
      <c r="A2601" s="58" t="s">
        <v>10</v>
      </c>
      <c r="B2601" s="58">
        <v>327207</v>
      </c>
      <c r="C2601" s="58" t="s">
        <v>3405</v>
      </c>
      <c r="D2601" s="58">
        <v>0</v>
      </c>
      <c r="E2601" s="58" t="s">
        <v>2692</v>
      </c>
      <c r="F2601" s="58"/>
      <c r="G2601" s="58"/>
      <c r="H2601" s="58"/>
      <c r="I2601" s="58"/>
      <c r="J2601" s="58"/>
      <c r="K2601" s="58"/>
      <c r="L2601" s="58"/>
      <c r="M2601" s="58"/>
      <c r="N2601" s="58"/>
      <c r="O2601" s="58"/>
      <c r="P2601" s="58"/>
      <c r="Q2601" s="58"/>
      <c r="R2601" s="58"/>
    </row>
    <row r="2602" spans="1:18" x14ac:dyDescent="0.25">
      <c r="A2602" s="58" t="s">
        <v>10</v>
      </c>
      <c r="B2602" s="58">
        <v>327263</v>
      </c>
      <c r="C2602" s="58" t="s">
        <v>3405</v>
      </c>
      <c r="D2602" s="58">
        <v>0</v>
      </c>
      <c r="E2602" s="58" t="s">
        <v>2692</v>
      </c>
      <c r="F2602" s="58"/>
      <c r="G2602" s="58"/>
      <c r="H2602" s="58"/>
      <c r="I2602" s="58"/>
      <c r="J2602" s="58"/>
      <c r="K2602" s="58"/>
      <c r="L2602" s="58"/>
      <c r="M2602" s="58"/>
      <c r="N2602" s="58"/>
      <c r="O2602" s="58"/>
      <c r="P2602" s="58"/>
      <c r="Q2602" s="58"/>
      <c r="R2602" s="58"/>
    </row>
    <row r="2603" spans="1:18" x14ac:dyDescent="0.25">
      <c r="A2603" s="58" t="s">
        <v>10</v>
      </c>
      <c r="B2603" s="58">
        <v>327317</v>
      </c>
      <c r="C2603" s="58" t="s">
        <v>3405</v>
      </c>
      <c r="D2603" s="58">
        <v>0</v>
      </c>
      <c r="E2603" s="58" t="s">
        <v>2692</v>
      </c>
      <c r="F2603" s="58"/>
      <c r="G2603" s="58"/>
      <c r="H2603" s="58"/>
      <c r="I2603" s="58"/>
      <c r="J2603" s="58"/>
      <c r="K2603" s="58"/>
      <c r="L2603" s="58"/>
      <c r="M2603" s="58"/>
      <c r="N2603" s="58"/>
      <c r="O2603" s="58"/>
      <c r="P2603" s="58"/>
      <c r="Q2603" s="58"/>
      <c r="R2603" s="58"/>
    </row>
    <row r="2604" spans="1:18" x14ac:dyDescent="0.25">
      <c r="A2604" s="58" t="s">
        <v>10</v>
      </c>
      <c r="B2604" s="58">
        <v>327357</v>
      </c>
      <c r="C2604" s="58" t="s">
        <v>3405</v>
      </c>
      <c r="D2604" s="58">
        <v>0</v>
      </c>
      <c r="E2604" s="58" t="s">
        <v>2692</v>
      </c>
      <c r="F2604" s="58"/>
      <c r="G2604" s="58"/>
      <c r="H2604" s="58"/>
      <c r="I2604" s="58"/>
      <c r="J2604" s="58"/>
      <c r="K2604" s="58"/>
      <c r="L2604" s="58"/>
      <c r="M2604" s="58"/>
      <c r="N2604" s="58"/>
      <c r="O2604" s="58"/>
      <c r="P2604" s="58"/>
      <c r="Q2604" s="58"/>
      <c r="R2604" s="58"/>
    </row>
    <row r="2605" spans="1:18" x14ac:dyDescent="0.25">
      <c r="A2605" s="58" t="s">
        <v>10</v>
      </c>
      <c r="B2605" s="58">
        <v>327259</v>
      </c>
      <c r="C2605" s="58" t="s">
        <v>3405</v>
      </c>
      <c r="D2605" s="58">
        <v>0</v>
      </c>
      <c r="E2605" s="58" t="s">
        <v>2692</v>
      </c>
      <c r="F2605" s="58"/>
      <c r="G2605" s="58"/>
      <c r="H2605" s="58"/>
      <c r="I2605" s="58"/>
      <c r="J2605" s="58"/>
      <c r="K2605" s="58"/>
      <c r="L2605" s="58"/>
      <c r="M2605" s="58"/>
      <c r="N2605" s="58"/>
      <c r="O2605" s="58"/>
      <c r="P2605" s="58"/>
      <c r="Q2605" s="58"/>
      <c r="R2605" s="58"/>
    </row>
    <row r="2606" spans="1:18" x14ac:dyDescent="0.25">
      <c r="A2606" s="58" t="s">
        <v>10</v>
      </c>
      <c r="B2606" s="58">
        <v>327199</v>
      </c>
      <c r="C2606" s="58" t="s">
        <v>3405</v>
      </c>
      <c r="D2606" s="58">
        <v>0</v>
      </c>
      <c r="E2606" s="58" t="s">
        <v>2692</v>
      </c>
      <c r="F2606" s="58"/>
      <c r="G2606" s="58"/>
      <c r="H2606" s="58"/>
      <c r="I2606" s="58"/>
      <c r="J2606" s="58"/>
      <c r="K2606" s="58"/>
      <c r="L2606" s="58"/>
      <c r="M2606" s="58"/>
      <c r="N2606" s="58"/>
      <c r="O2606" s="58"/>
      <c r="P2606" s="58"/>
      <c r="Q2606" s="58"/>
      <c r="R2606" s="58"/>
    </row>
    <row r="2607" spans="1:18" x14ac:dyDescent="0.25">
      <c r="A2607" s="58" t="s">
        <v>10</v>
      </c>
      <c r="B2607" s="58">
        <v>327190</v>
      </c>
      <c r="C2607" s="58" t="s">
        <v>2579</v>
      </c>
      <c r="D2607" s="58"/>
      <c r="E2607" s="58" t="s">
        <v>2692</v>
      </c>
      <c r="F2607" s="58"/>
      <c r="G2607" s="58"/>
      <c r="H2607" s="58"/>
      <c r="I2607" s="58"/>
      <c r="J2607" s="58"/>
      <c r="K2607" s="58"/>
      <c r="L2607" s="58"/>
      <c r="M2607" s="58"/>
      <c r="N2607" s="58"/>
      <c r="O2607" s="58"/>
      <c r="P2607" s="58"/>
      <c r="Q2607" s="58"/>
      <c r="R2607" s="58"/>
    </row>
    <row r="2608" spans="1:18" x14ac:dyDescent="0.25">
      <c r="A2608" s="58" t="s">
        <v>10</v>
      </c>
      <c r="B2608" s="58">
        <v>327736</v>
      </c>
      <c r="C2608" s="58" t="s">
        <v>3405</v>
      </c>
      <c r="D2608" s="58">
        <v>0</v>
      </c>
      <c r="E2608" s="58" t="s">
        <v>2692</v>
      </c>
      <c r="F2608" s="58"/>
      <c r="G2608" s="58"/>
      <c r="H2608" s="58"/>
      <c r="I2608" s="58"/>
      <c r="J2608" s="58"/>
      <c r="K2608" s="58"/>
      <c r="L2608" s="58"/>
      <c r="M2608" s="58"/>
      <c r="N2608" s="58"/>
      <c r="O2608" s="58"/>
      <c r="P2608" s="58"/>
      <c r="Q2608" s="58"/>
      <c r="R2608" s="58"/>
    </row>
    <row r="2609" spans="1:18" x14ac:dyDescent="0.25">
      <c r="A2609" s="58" t="s">
        <v>10</v>
      </c>
      <c r="B2609" s="58">
        <v>327418</v>
      </c>
      <c r="C2609" s="58" t="s">
        <v>3405</v>
      </c>
      <c r="D2609" s="58">
        <v>0</v>
      </c>
      <c r="E2609" s="58" t="s">
        <v>2692</v>
      </c>
      <c r="F2609" s="58"/>
      <c r="G2609" s="58"/>
      <c r="H2609" s="58"/>
      <c r="I2609" s="58"/>
      <c r="J2609" s="58"/>
      <c r="K2609" s="58"/>
      <c r="L2609" s="58"/>
      <c r="M2609" s="58"/>
      <c r="N2609" s="58"/>
      <c r="O2609" s="58"/>
      <c r="P2609" s="58"/>
      <c r="Q2609" s="58"/>
      <c r="R2609" s="58"/>
    </row>
    <row r="2610" spans="1:18" x14ac:dyDescent="0.25">
      <c r="A2610" s="58" t="s">
        <v>10</v>
      </c>
      <c r="B2610" s="58">
        <v>327552</v>
      </c>
      <c r="C2610" s="58" t="s">
        <v>3405</v>
      </c>
      <c r="D2610" s="58">
        <v>0</v>
      </c>
      <c r="E2610" s="58" t="s">
        <v>2692</v>
      </c>
      <c r="F2610" s="58"/>
      <c r="G2610" s="58"/>
      <c r="H2610" s="58"/>
      <c r="I2610" s="58"/>
      <c r="J2610" s="58"/>
      <c r="K2610" s="58"/>
      <c r="L2610" s="58"/>
      <c r="M2610" s="58"/>
      <c r="N2610" s="58"/>
      <c r="O2610" s="58"/>
      <c r="P2610" s="58"/>
      <c r="Q2610" s="58"/>
      <c r="R2610" s="58"/>
    </row>
    <row r="2611" spans="1:18" x14ac:dyDescent="0.25">
      <c r="A2611" s="58" t="s">
        <v>10</v>
      </c>
      <c r="B2611" s="58">
        <v>327536</v>
      </c>
      <c r="C2611" s="58" t="s">
        <v>3405</v>
      </c>
      <c r="D2611" s="58">
        <v>0</v>
      </c>
      <c r="E2611" s="58" t="s">
        <v>2692</v>
      </c>
      <c r="F2611" s="58"/>
      <c r="G2611" s="58"/>
      <c r="H2611" s="58"/>
      <c r="I2611" s="58"/>
      <c r="J2611" s="58"/>
      <c r="K2611" s="58"/>
      <c r="L2611" s="58"/>
      <c r="M2611" s="58"/>
      <c r="N2611" s="58"/>
      <c r="O2611" s="58"/>
      <c r="P2611" s="58"/>
      <c r="Q2611" s="58"/>
      <c r="R2611" s="58"/>
    </row>
    <row r="2612" spans="1:18" x14ac:dyDescent="0.25">
      <c r="A2612" s="58" t="s">
        <v>10</v>
      </c>
      <c r="B2612" s="58">
        <v>327490</v>
      </c>
      <c r="C2612" s="58" t="s">
        <v>3405</v>
      </c>
      <c r="D2612" s="58">
        <v>0</v>
      </c>
      <c r="E2612" s="58" t="s">
        <v>2692</v>
      </c>
      <c r="F2612" s="58"/>
      <c r="G2612" s="58"/>
      <c r="H2612" s="58"/>
      <c r="I2612" s="58"/>
      <c r="J2612" s="58"/>
      <c r="K2612" s="58"/>
      <c r="L2612" s="58"/>
      <c r="M2612" s="58"/>
      <c r="N2612" s="58"/>
      <c r="O2612" s="58"/>
      <c r="P2612" s="58"/>
      <c r="Q2612" s="58"/>
      <c r="R2612" s="58"/>
    </row>
    <row r="2613" spans="1:18" x14ac:dyDescent="0.25">
      <c r="A2613" s="58" t="s">
        <v>10</v>
      </c>
      <c r="B2613" s="58">
        <v>327664</v>
      </c>
      <c r="C2613" s="58" t="s">
        <v>3405</v>
      </c>
      <c r="D2613" s="58">
        <v>0</v>
      </c>
      <c r="E2613" s="58" t="s">
        <v>2692</v>
      </c>
      <c r="F2613" s="58"/>
      <c r="G2613" s="58"/>
      <c r="H2613" s="58"/>
      <c r="I2613" s="58"/>
      <c r="J2613" s="58"/>
      <c r="K2613" s="58"/>
      <c r="L2613" s="58"/>
      <c r="M2613" s="58"/>
      <c r="N2613" s="58"/>
      <c r="O2613" s="58"/>
      <c r="P2613" s="58"/>
      <c r="Q2613" s="58"/>
      <c r="R2613" s="58"/>
    </row>
    <row r="2614" spans="1:18" x14ac:dyDescent="0.25">
      <c r="A2614" s="58" t="s">
        <v>10</v>
      </c>
      <c r="B2614" s="58">
        <v>327648</v>
      </c>
      <c r="C2614" s="58" t="s">
        <v>3405</v>
      </c>
      <c r="D2614" s="58">
        <v>0</v>
      </c>
      <c r="E2614" s="58" t="s">
        <v>2692</v>
      </c>
      <c r="F2614" s="58"/>
      <c r="G2614" s="58"/>
      <c r="H2614" s="58"/>
      <c r="I2614" s="58"/>
      <c r="J2614" s="58"/>
      <c r="K2614" s="58"/>
      <c r="L2614" s="58"/>
      <c r="M2614" s="58"/>
      <c r="N2614" s="58"/>
      <c r="O2614" s="58"/>
      <c r="P2614" s="58"/>
      <c r="Q2614" s="58"/>
      <c r="R2614" s="58"/>
    </row>
    <row r="2615" spans="1:18" x14ac:dyDescent="0.25">
      <c r="A2615" s="58" t="s">
        <v>10</v>
      </c>
      <c r="B2615" s="58">
        <v>327720</v>
      </c>
      <c r="C2615" s="58" t="s">
        <v>3405</v>
      </c>
      <c r="D2615" s="58">
        <v>0</v>
      </c>
      <c r="E2615" s="58" t="s">
        <v>2692</v>
      </c>
      <c r="F2615" s="58"/>
      <c r="G2615" s="58"/>
      <c r="H2615" s="58"/>
      <c r="I2615" s="58"/>
      <c r="J2615" s="58"/>
      <c r="K2615" s="58"/>
      <c r="L2615" s="58"/>
      <c r="M2615" s="58"/>
      <c r="N2615" s="58"/>
      <c r="O2615" s="58"/>
      <c r="P2615" s="58"/>
      <c r="Q2615" s="58"/>
      <c r="R2615" s="58"/>
    </row>
    <row r="2616" spans="1:18" x14ac:dyDescent="0.25">
      <c r="A2616" s="58" t="s">
        <v>10</v>
      </c>
      <c r="B2616" s="58">
        <v>327560</v>
      </c>
      <c r="C2616" s="58" t="s">
        <v>3405</v>
      </c>
      <c r="D2616" s="58">
        <v>0</v>
      </c>
      <c r="E2616" s="58" t="s">
        <v>2692</v>
      </c>
      <c r="F2616" s="58"/>
      <c r="G2616" s="58"/>
      <c r="H2616" s="58"/>
      <c r="I2616" s="58"/>
      <c r="J2616" s="58"/>
      <c r="K2616" s="58"/>
      <c r="L2616" s="58"/>
      <c r="M2616" s="58"/>
      <c r="N2616" s="58"/>
      <c r="O2616" s="58"/>
      <c r="P2616" s="58"/>
      <c r="Q2616" s="58"/>
      <c r="R2616" s="58"/>
    </row>
    <row r="2617" spans="1:18" x14ac:dyDescent="0.25">
      <c r="A2617" s="58" t="s">
        <v>10</v>
      </c>
      <c r="B2617" s="58">
        <v>327434</v>
      </c>
      <c r="C2617" s="58" t="s">
        <v>3405</v>
      </c>
      <c r="D2617" s="58">
        <v>0</v>
      </c>
      <c r="E2617" s="58" t="s">
        <v>2692</v>
      </c>
      <c r="F2617" s="58"/>
      <c r="G2617" s="58"/>
      <c r="H2617" s="58"/>
      <c r="I2617" s="58"/>
      <c r="J2617" s="58"/>
      <c r="K2617" s="58"/>
      <c r="L2617" s="58"/>
      <c r="M2617" s="58"/>
      <c r="N2617" s="58"/>
      <c r="O2617" s="58"/>
      <c r="P2617" s="58"/>
      <c r="Q2617" s="58"/>
      <c r="R2617" s="58"/>
    </row>
    <row r="2618" spans="1:18" x14ac:dyDescent="0.25">
      <c r="A2618" s="58" t="s">
        <v>10</v>
      </c>
      <c r="B2618" s="58">
        <v>327672</v>
      </c>
      <c r="C2618" s="58" t="s">
        <v>3405</v>
      </c>
      <c r="D2618" s="58">
        <v>0</v>
      </c>
      <c r="E2618" s="58" t="s">
        <v>2692</v>
      </c>
      <c r="F2618" s="58"/>
      <c r="G2618" s="58"/>
      <c r="H2618" s="58"/>
      <c r="I2618" s="58"/>
      <c r="J2618" s="58"/>
      <c r="K2618" s="58"/>
      <c r="L2618" s="58"/>
      <c r="M2618" s="58"/>
      <c r="N2618" s="58"/>
      <c r="O2618" s="58"/>
      <c r="P2618" s="58"/>
      <c r="Q2618" s="58"/>
      <c r="R2618" s="58"/>
    </row>
    <row r="2619" spans="1:18" x14ac:dyDescent="0.25">
      <c r="A2619" s="58" t="s">
        <v>10</v>
      </c>
      <c r="B2619" s="58">
        <v>327568</v>
      </c>
      <c r="C2619" s="58" t="s">
        <v>3405</v>
      </c>
      <c r="D2619" s="58">
        <v>0</v>
      </c>
      <c r="E2619" s="58" t="s">
        <v>2692</v>
      </c>
      <c r="F2619" s="58"/>
      <c r="G2619" s="58"/>
      <c r="H2619" s="58"/>
      <c r="I2619" s="58"/>
      <c r="J2619" s="58"/>
      <c r="K2619" s="58"/>
      <c r="L2619" s="58"/>
      <c r="M2619" s="58"/>
      <c r="N2619" s="58"/>
      <c r="O2619" s="58"/>
      <c r="P2619" s="58"/>
      <c r="Q2619" s="58"/>
      <c r="R2619" s="58"/>
    </row>
    <row r="2620" spans="1:18" x14ac:dyDescent="0.25">
      <c r="A2620" s="58" t="s">
        <v>10</v>
      </c>
      <c r="B2620" s="58">
        <v>327522</v>
      </c>
      <c r="C2620" s="58" t="s">
        <v>3405</v>
      </c>
      <c r="D2620" s="58">
        <v>0</v>
      </c>
      <c r="E2620" s="58" t="s">
        <v>2692</v>
      </c>
      <c r="F2620" s="58"/>
      <c r="G2620" s="58"/>
      <c r="H2620" s="58"/>
      <c r="I2620" s="58"/>
      <c r="J2620" s="58"/>
      <c r="K2620" s="58"/>
      <c r="L2620" s="58"/>
      <c r="M2620" s="58"/>
      <c r="N2620" s="58"/>
      <c r="O2620" s="58"/>
      <c r="P2620" s="58"/>
      <c r="Q2620" s="58"/>
      <c r="R2620" s="58"/>
    </row>
    <row r="2621" spans="1:18" x14ac:dyDescent="0.25">
      <c r="A2621" s="58" t="s">
        <v>10</v>
      </c>
      <c r="B2621" s="58">
        <v>327608</v>
      </c>
      <c r="C2621" s="58" t="s">
        <v>3405</v>
      </c>
      <c r="D2621" s="58">
        <v>0</v>
      </c>
      <c r="E2621" s="58" t="s">
        <v>2692</v>
      </c>
      <c r="F2621" s="58"/>
      <c r="G2621" s="58"/>
      <c r="H2621" s="58"/>
      <c r="I2621" s="58"/>
      <c r="J2621" s="58"/>
      <c r="K2621" s="58"/>
      <c r="L2621" s="58"/>
      <c r="M2621" s="58"/>
      <c r="N2621" s="58"/>
      <c r="O2621" s="58"/>
      <c r="P2621" s="58"/>
      <c r="Q2621" s="58"/>
      <c r="R2621" s="58"/>
    </row>
    <row r="2622" spans="1:18" x14ac:dyDescent="0.25">
      <c r="A2622" s="58" t="s">
        <v>10</v>
      </c>
      <c r="B2622" s="58">
        <v>327474</v>
      </c>
      <c r="C2622" s="58" t="s">
        <v>3405</v>
      </c>
      <c r="D2622" s="58">
        <v>0</v>
      </c>
      <c r="E2622" s="58" t="s">
        <v>2692</v>
      </c>
      <c r="F2622" s="58"/>
      <c r="G2622" s="58"/>
      <c r="H2622" s="58"/>
      <c r="I2622" s="58"/>
      <c r="J2622" s="58"/>
      <c r="K2622" s="58"/>
      <c r="L2622" s="58"/>
      <c r="M2622" s="58"/>
      <c r="N2622" s="58"/>
      <c r="O2622" s="58"/>
      <c r="P2622" s="58"/>
      <c r="Q2622" s="58"/>
      <c r="R2622" s="58"/>
    </row>
    <row r="2623" spans="1:18" x14ac:dyDescent="0.25">
      <c r="A2623" s="58" t="s">
        <v>10</v>
      </c>
      <c r="B2623" s="58">
        <v>327712</v>
      </c>
      <c r="C2623" s="58" t="s">
        <v>3405</v>
      </c>
      <c r="D2623" s="58">
        <v>0</v>
      </c>
      <c r="E2623" s="58" t="s">
        <v>2692</v>
      </c>
      <c r="F2623" s="58"/>
      <c r="G2623" s="58"/>
      <c r="H2623" s="58"/>
      <c r="I2623" s="58"/>
      <c r="J2623" s="58"/>
      <c r="K2623" s="58"/>
      <c r="L2623" s="58"/>
      <c r="M2623" s="58"/>
      <c r="N2623" s="58"/>
      <c r="O2623" s="58"/>
      <c r="P2623" s="58"/>
      <c r="Q2623" s="58"/>
      <c r="R2623" s="58"/>
    </row>
    <row r="2624" spans="1:18" x14ac:dyDescent="0.25">
      <c r="A2624" s="58" t="s">
        <v>10</v>
      </c>
      <c r="B2624" s="58">
        <v>327752</v>
      </c>
      <c r="C2624" s="58" t="s">
        <v>3405</v>
      </c>
      <c r="D2624" s="58">
        <v>0</v>
      </c>
      <c r="E2624" s="58" t="s">
        <v>2692</v>
      </c>
      <c r="F2624" s="58"/>
      <c r="G2624" s="58"/>
      <c r="H2624" s="58"/>
      <c r="I2624" s="58"/>
      <c r="J2624" s="58"/>
      <c r="K2624" s="58"/>
      <c r="L2624" s="58"/>
      <c r="M2624" s="58"/>
      <c r="N2624" s="58"/>
      <c r="O2624" s="58"/>
      <c r="P2624" s="58"/>
      <c r="Q2624" s="58"/>
      <c r="R2624" s="58"/>
    </row>
    <row r="2625" spans="1:18" x14ac:dyDescent="0.25">
      <c r="A2625" s="58" t="s">
        <v>10</v>
      </c>
      <c r="B2625" s="58">
        <v>327410</v>
      </c>
      <c r="C2625" s="58" t="s">
        <v>3405</v>
      </c>
      <c r="D2625" s="58">
        <v>0</v>
      </c>
      <c r="E2625" s="58" t="s">
        <v>2692</v>
      </c>
      <c r="F2625" s="58"/>
      <c r="G2625" s="58"/>
      <c r="H2625" s="58"/>
      <c r="I2625" s="58"/>
      <c r="J2625" s="58"/>
      <c r="K2625" s="58"/>
      <c r="L2625" s="58"/>
      <c r="M2625" s="58"/>
      <c r="N2625" s="58"/>
      <c r="O2625" s="58"/>
      <c r="P2625" s="58"/>
      <c r="Q2625" s="58"/>
      <c r="R2625" s="58"/>
    </row>
    <row r="2626" spans="1:18" x14ac:dyDescent="0.25">
      <c r="A2626" s="58" t="s">
        <v>10</v>
      </c>
      <c r="B2626" s="58">
        <v>327600</v>
      </c>
      <c r="C2626" s="58" t="s">
        <v>3405</v>
      </c>
      <c r="D2626" s="58">
        <v>0</v>
      </c>
      <c r="E2626" s="58" t="s">
        <v>2692</v>
      </c>
      <c r="F2626" s="58"/>
      <c r="G2626" s="58"/>
      <c r="H2626" s="58"/>
      <c r="I2626" s="58"/>
      <c r="J2626" s="58"/>
      <c r="K2626" s="58"/>
      <c r="L2626" s="58"/>
      <c r="M2626" s="58"/>
      <c r="N2626" s="58"/>
      <c r="O2626" s="58"/>
      <c r="P2626" s="58"/>
      <c r="Q2626" s="58"/>
      <c r="R2626" s="58"/>
    </row>
    <row r="2627" spans="1:18" x14ac:dyDescent="0.25">
      <c r="A2627" s="58" t="s">
        <v>10</v>
      </c>
      <c r="B2627" s="58">
        <v>327482</v>
      </c>
      <c r="C2627" s="58" t="s">
        <v>3405</v>
      </c>
      <c r="D2627" s="58">
        <v>0</v>
      </c>
      <c r="E2627" s="58" t="s">
        <v>2692</v>
      </c>
      <c r="F2627" s="58"/>
      <c r="G2627" s="58"/>
      <c r="H2627" s="58"/>
      <c r="I2627" s="58"/>
      <c r="J2627" s="58"/>
      <c r="K2627" s="58"/>
      <c r="L2627" s="58"/>
      <c r="M2627" s="58"/>
      <c r="N2627" s="58"/>
      <c r="O2627" s="58"/>
      <c r="P2627" s="58"/>
      <c r="Q2627" s="58"/>
      <c r="R2627" s="58"/>
    </row>
    <row r="2628" spans="1:18" x14ac:dyDescent="0.25">
      <c r="A2628" s="58" t="s">
        <v>10</v>
      </c>
      <c r="B2628" s="58">
        <v>327632</v>
      </c>
      <c r="C2628" s="58" t="s">
        <v>3405</v>
      </c>
      <c r="D2628" s="58">
        <v>0</v>
      </c>
      <c r="E2628" s="58" t="s">
        <v>2692</v>
      </c>
      <c r="F2628" s="58"/>
      <c r="G2628" s="58"/>
      <c r="H2628" s="58"/>
      <c r="I2628" s="58"/>
      <c r="J2628" s="58"/>
      <c r="K2628" s="58"/>
      <c r="L2628" s="58"/>
      <c r="M2628" s="58"/>
      <c r="N2628" s="58"/>
      <c r="O2628" s="58"/>
      <c r="P2628" s="58"/>
      <c r="Q2628" s="58"/>
      <c r="R2628" s="58"/>
    </row>
    <row r="2629" spans="1:18" x14ac:dyDescent="0.25">
      <c r="A2629" s="58" t="s">
        <v>10</v>
      </c>
      <c r="B2629" s="58">
        <v>327696</v>
      </c>
      <c r="C2629" s="58" t="s">
        <v>3405</v>
      </c>
      <c r="D2629" s="58">
        <v>0</v>
      </c>
      <c r="E2629" s="58" t="s">
        <v>2692</v>
      </c>
      <c r="F2629" s="58"/>
      <c r="G2629" s="58"/>
      <c r="H2629" s="58"/>
      <c r="I2629" s="58"/>
      <c r="J2629" s="58"/>
      <c r="K2629" s="58"/>
      <c r="L2629" s="58"/>
      <c r="M2629" s="58"/>
      <c r="N2629" s="58"/>
      <c r="O2629" s="58"/>
      <c r="P2629" s="58"/>
      <c r="Q2629" s="58"/>
      <c r="R2629" s="58"/>
    </row>
    <row r="2630" spans="1:18" x14ac:dyDescent="0.25">
      <c r="A2630" s="58" t="s">
        <v>10</v>
      </c>
      <c r="B2630" s="58">
        <v>327688</v>
      </c>
      <c r="C2630" s="58" t="s">
        <v>3405</v>
      </c>
      <c r="D2630" s="58">
        <v>0</v>
      </c>
      <c r="E2630" s="58" t="s">
        <v>2692</v>
      </c>
      <c r="F2630" s="58"/>
      <c r="G2630" s="58"/>
      <c r="H2630" s="58"/>
      <c r="I2630" s="58"/>
      <c r="J2630" s="58"/>
      <c r="K2630" s="58"/>
      <c r="L2630" s="58"/>
      <c r="M2630" s="58"/>
      <c r="N2630" s="58"/>
      <c r="O2630" s="58"/>
      <c r="P2630" s="58"/>
      <c r="Q2630" s="58"/>
      <c r="R2630" s="58"/>
    </row>
    <row r="2631" spans="1:18" x14ac:dyDescent="0.25">
      <c r="A2631" s="58" t="s">
        <v>10</v>
      </c>
      <c r="B2631" s="58">
        <v>327544</v>
      </c>
      <c r="C2631" s="58" t="s">
        <v>3405</v>
      </c>
      <c r="D2631" s="58">
        <v>0</v>
      </c>
      <c r="E2631" s="58" t="s">
        <v>2692</v>
      </c>
      <c r="F2631" s="58"/>
      <c r="G2631" s="58"/>
      <c r="H2631" s="58"/>
      <c r="I2631" s="58"/>
      <c r="J2631" s="58"/>
      <c r="K2631" s="58"/>
      <c r="L2631" s="58"/>
      <c r="M2631" s="58"/>
      <c r="N2631" s="58"/>
      <c r="O2631" s="58"/>
      <c r="P2631" s="58"/>
      <c r="Q2631" s="58"/>
      <c r="R2631" s="58"/>
    </row>
    <row r="2632" spans="1:18" x14ac:dyDescent="0.25">
      <c r="A2632" s="58" t="s">
        <v>10</v>
      </c>
      <c r="B2632" s="58">
        <v>327744</v>
      </c>
      <c r="C2632" s="58" t="s">
        <v>3405</v>
      </c>
      <c r="D2632" s="58">
        <v>0</v>
      </c>
      <c r="E2632" s="58" t="s">
        <v>2692</v>
      </c>
      <c r="F2632" s="58"/>
      <c r="G2632" s="58"/>
      <c r="H2632" s="58"/>
      <c r="I2632" s="58"/>
      <c r="J2632" s="58"/>
      <c r="K2632" s="58"/>
      <c r="L2632" s="58"/>
      <c r="M2632" s="58"/>
      <c r="N2632" s="58"/>
      <c r="O2632" s="58"/>
      <c r="P2632" s="58"/>
      <c r="Q2632" s="58"/>
      <c r="R2632" s="58"/>
    </row>
    <row r="2633" spans="1:18" x14ac:dyDescent="0.25">
      <c r="A2633" s="58" t="s">
        <v>10</v>
      </c>
      <c r="B2633" s="58">
        <v>327458</v>
      </c>
      <c r="C2633" s="58" t="s">
        <v>3405</v>
      </c>
      <c r="D2633" s="58">
        <v>0</v>
      </c>
      <c r="E2633" s="58" t="s">
        <v>2692</v>
      </c>
      <c r="F2633" s="58"/>
      <c r="G2633" s="58"/>
      <c r="H2633" s="58"/>
      <c r="I2633" s="58"/>
      <c r="J2633" s="58"/>
      <c r="K2633" s="58"/>
      <c r="L2633" s="58"/>
      <c r="M2633" s="58"/>
      <c r="N2633" s="58"/>
      <c r="O2633" s="58"/>
      <c r="P2633" s="58"/>
      <c r="Q2633" s="58"/>
      <c r="R2633" s="58"/>
    </row>
    <row r="2634" spans="1:18" x14ac:dyDescent="0.25">
      <c r="A2634" s="58" t="s">
        <v>10</v>
      </c>
      <c r="B2634" s="58">
        <v>327616</v>
      </c>
      <c r="C2634" s="58" t="s">
        <v>3405</v>
      </c>
      <c r="D2634" s="58">
        <v>0</v>
      </c>
      <c r="E2634" s="58" t="s">
        <v>2692</v>
      </c>
      <c r="F2634" s="58"/>
      <c r="G2634" s="58"/>
      <c r="H2634" s="58"/>
      <c r="I2634" s="58"/>
      <c r="J2634" s="58"/>
      <c r="K2634" s="58"/>
      <c r="L2634" s="58"/>
      <c r="M2634" s="58"/>
      <c r="N2634" s="58"/>
      <c r="O2634" s="58"/>
      <c r="P2634" s="58"/>
      <c r="Q2634" s="58"/>
      <c r="R2634" s="58"/>
    </row>
    <row r="2635" spans="1:18" x14ac:dyDescent="0.25">
      <c r="A2635" s="58" t="s">
        <v>10</v>
      </c>
      <c r="B2635" s="58">
        <v>327426</v>
      </c>
      <c r="C2635" s="58" t="s">
        <v>3405</v>
      </c>
      <c r="D2635" s="58">
        <v>0</v>
      </c>
      <c r="E2635" s="58" t="s">
        <v>2692</v>
      </c>
      <c r="F2635" s="58"/>
      <c r="G2635" s="58"/>
      <c r="H2635" s="58"/>
      <c r="I2635" s="58"/>
      <c r="J2635" s="58"/>
      <c r="K2635" s="58"/>
      <c r="L2635" s="58"/>
      <c r="M2635" s="58"/>
      <c r="N2635" s="58"/>
      <c r="O2635" s="58"/>
      <c r="P2635" s="58"/>
      <c r="Q2635" s="58"/>
      <c r="R2635" s="58"/>
    </row>
    <row r="2636" spans="1:18" x14ac:dyDescent="0.25">
      <c r="A2636" s="58" t="s">
        <v>10</v>
      </c>
      <c r="B2636" s="58">
        <v>327584</v>
      </c>
      <c r="C2636" s="58" t="s">
        <v>3405</v>
      </c>
      <c r="D2636" s="58">
        <v>0</v>
      </c>
      <c r="E2636" s="58" t="s">
        <v>2692</v>
      </c>
      <c r="F2636" s="58"/>
      <c r="G2636" s="58"/>
      <c r="H2636" s="58"/>
      <c r="I2636" s="58"/>
      <c r="J2636" s="58"/>
      <c r="K2636" s="58"/>
      <c r="L2636" s="58"/>
      <c r="M2636" s="58"/>
      <c r="N2636" s="58"/>
      <c r="O2636" s="58"/>
      <c r="P2636" s="58"/>
      <c r="Q2636" s="58"/>
      <c r="R2636" s="58"/>
    </row>
    <row r="2637" spans="1:18" x14ac:dyDescent="0.25">
      <c r="A2637" s="58" t="s">
        <v>10</v>
      </c>
      <c r="B2637" s="58">
        <v>327640</v>
      </c>
      <c r="C2637" s="58" t="s">
        <v>3405</v>
      </c>
      <c r="D2637" s="58">
        <v>0</v>
      </c>
      <c r="E2637" s="58" t="s">
        <v>2692</v>
      </c>
      <c r="F2637" s="58"/>
      <c r="G2637" s="58"/>
      <c r="H2637" s="58"/>
      <c r="I2637" s="58"/>
      <c r="J2637" s="58"/>
      <c r="K2637" s="58"/>
      <c r="L2637" s="58"/>
      <c r="M2637" s="58"/>
      <c r="N2637" s="58"/>
      <c r="O2637" s="58"/>
      <c r="P2637" s="58"/>
      <c r="Q2637" s="58"/>
      <c r="R2637" s="58"/>
    </row>
    <row r="2638" spans="1:18" x14ac:dyDescent="0.25">
      <c r="A2638" s="58" t="s">
        <v>10</v>
      </c>
      <c r="B2638" s="58">
        <v>327680</v>
      </c>
      <c r="C2638" s="58" t="s">
        <v>3405</v>
      </c>
      <c r="D2638" s="58">
        <v>0</v>
      </c>
      <c r="E2638" s="58" t="s">
        <v>2692</v>
      </c>
      <c r="F2638" s="58"/>
      <c r="G2638" s="58"/>
      <c r="H2638" s="58"/>
      <c r="I2638" s="58"/>
      <c r="J2638" s="58"/>
      <c r="K2638" s="58"/>
      <c r="L2638" s="58"/>
      <c r="M2638" s="58"/>
      <c r="N2638" s="58"/>
      <c r="O2638" s="58"/>
      <c r="P2638" s="58"/>
      <c r="Q2638" s="58"/>
      <c r="R2638" s="58"/>
    </row>
    <row r="2639" spans="1:18" x14ac:dyDescent="0.25">
      <c r="A2639" s="58" t="s">
        <v>10</v>
      </c>
      <c r="B2639" s="58">
        <v>327394</v>
      </c>
      <c r="C2639" s="58" t="s">
        <v>3405</v>
      </c>
      <c r="D2639" s="58">
        <v>0</v>
      </c>
      <c r="E2639" s="58" t="s">
        <v>2692</v>
      </c>
      <c r="F2639" s="58"/>
      <c r="G2639" s="58"/>
      <c r="H2639" s="58"/>
      <c r="I2639" s="58"/>
      <c r="J2639" s="58"/>
      <c r="K2639" s="58"/>
      <c r="L2639" s="58"/>
      <c r="M2639" s="58"/>
      <c r="N2639" s="58"/>
      <c r="O2639" s="58"/>
      <c r="P2639" s="58"/>
      <c r="Q2639" s="58"/>
      <c r="R2639" s="58"/>
    </row>
    <row r="2640" spans="1:18" x14ac:dyDescent="0.25">
      <c r="A2640" s="58" t="s">
        <v>10</v>
      </c>
      <c r="B2640" s="58">
        <v>327728</v>
      </c>
      <c r="C2640" s="58" t="s">
        <v>3405</v>
      </c>
      <c r="D2640" s="58">
        <v>0</v>
      </c>
      <c r="E2640" s="58" t="s">
        <v>2692</v>
      </c>
      <c r="F2640" s="58"/>
      <c r="G2640" s="58"/>
      <c r="H2640" s="58"/>
      <c r="I2640" s="58"/>
      <c r="J2640" s="58"/>
      <c r="K2640" s="58"/>
      <c r="L2640" s="58"/>
      <c r="M2640" s="58"/>
      <c r="N2640" s="58"/>
      <c r="O2640" s="58"/>
      <c r="P2640" s="58"/>
      <c r="Q2640" s="58"/>
      <c r="R2640" s="58"/>
    </row>
    <row r="2641" spans="1:18" x14ac:dyDescent="0.25">
      <c r="A2641" s="58" t="s">
        <v>10</v>
      </c>
      <c r="B2641" s="58">
        <v>327576</v>
      </c>
      <c r="C2641" s="58" t="s">
        <v>3405</v>
      </c>
      <c r="D2641" s="58">
        <v>0</v>
      </c>
      <c r="E2641" s="58" t="s">
        <v>2692</v>
      </c>
      <c r="F2641" s="58"/>
      <c r="G2641" s="58"/>
      <c r="H2641" s="58"/>
      <c r="I2641" s="58"/>
      <c r="J2641" s="58"/>
      <c r="K2641" s="58"/>
      <c r="L2641" s="58"/>
      <c r="M2641" s="58"/>
      <c r="N2641" s="58"/>
      <c r="O2641" s="58"/>
      <c r="P2641" s="58"/>
      <c r="Q2641" s="58"/>
      <c r="R2641" s="58"/>
    </row>
    <row r="2642" spans="1:18" x14ac:dyDescent="0.25">
      <c r="A2642" s="58" t="s">
        <v>10</v>
      </c>
      <c r="B2642" s="58">
        <v>327656</v>
      </c>
      <c r="C2642" s="58" t="s">
        <v>3405</v>
      </c>
      <c r="D2642" s="58">
        <v>0</v>
      </c>
      <c r="E2642" s="58" t="s">
        <v>2692</v>
      </c>
      <c r="F2642" s="58"/>
      <c r="G2642" s="58"/>
      <c r="H2642" s="58"/>
      <c r="I2642" s="58"/>
      <c r="J2642" s="58"/>
      <c r="K2642" s="58"/>
      <c r="L2642" s="58"/>
      <c r="M2642" s="58"/>
      <c r="N2642" s="58"/>
      <c r="O2642" s="58"/>
      <c r="P2642" s="58"/>
      <c r="Q2642" s="58"/>
      <c r="R2642" s="58"/>
    </row>
    <row r="2643" spans="1:18" x14ac:dyDescent="0.25">
      <c r="A2643" s="58" t="s">
        <v>10</v>
      </c>
      <c r="B2643" s="58">
        <v>327466</v>
      </c>
      <c r="C2643" s="58" t="s">
        <v>3405</v>
      </c>
      <c r="D2643" s="58">
        <v>0</v>
      </c>
      <c r="E2643" s="58" t="s">
        <v>2692</v>
      </c>
      <c r="F2643" s="58"/>
      <c r="G2643" s="58"/>
      <c r="H2643" s="58"/>
      <c r="I2643" s="58"/>
      <c r="J2643" s="58"/>
      <c r="K2643" s="58"/>
      <c r="L2643" s="58"/>
      <c r="M2643" s="58"/>
      <c r="N2643" s="58"/>
      <c r="O2643" s="58"/>
      <c r="P2643" s="58"/>
      <c r="Q2643" s="58"/>
      <c r="R2643" s="58"/>
    </row>
    <row r="2644" spans="1:18" x14ac:dyDescent="0.25">
      <c r="A2644" s="58" t="s">
        <v>10</v>
      </c>
      <c r="B2644" s="58">
        <v>327592</v>
      </c>
      <c r="C2644" s="58" t="s">
        <v>3405</v>
      </c>
      <c r="D2644" s="58">
        <v>0</v>
      </c>
      <c r="E2644" s="58" t="s">
        <v>2692</v>
      </c>
      <c r="F2644" s="58"/>
      <c r="G2644" s="58"/>
      <c r="H2644" s="58"/>
      <c r="I2644" s="58"/>
      <c r="J2644" s="58"/>
      <c r="K2644" s="58"/>
      <c r="L2644" s="58"/>
      <c r="M2644" s="58"/>
      <c r="N2644" s="58"/>
      <c r="O2644" s="58"/>
      <c r="P2644" s="58"/>
      <c r="Q2644" s="58"/>
      <c r="R2644" s="58"/>
    </row>
    <row r="2645" spans="1:18" x14ac:dyDescent="0.25">
      <c r="A2645" s="58" t="s">
        <v>10</v>
      </c>
      <c r="B2645" s="58">
        <v>327498</v>
      </c>
      <c r="C2645" s="58" t="s">
        <v>3405</v>
      </c>
      <c r="D2645" s="58">
        <v>0</v>
      </c>
      <c r="E2645" s="58" t="s">
        <v>2692</v>
      </c>
      <c r="F2645" s="58"/>
      <c r="G2645" s="58"/>
      <c r="H2645" s="58"/>
      <c r="I2645" s="58"/>
      <c r="J2645" s="58"/>
      <c r="K2645" s="58"/>
      <c r="L2645" s="58"/>
      <c r="M2645" s="58"/>
      <c r="N2645" s="58"/>
      <c r="O2645" s="58"/>
      <c r="P2645" s="58"/>
      <c r="Q2645" s="58"/>
      <c r="R2645" s="58"/>
    </row>
    <row r="2646" spans="1:18" x14ac:dyDescent="0.25">
      <c r="A2646" s="58" t="s">
        <v>10</v>
      </c>
      <c r="B2646" s="58">
        <v>327442</v>
      </c>
      <c r="C2646" s="58" t="s">
        <v>3405</v>
      </c>
      <c r="D2646" s="58">
        <v>0</v>
      </c>
      <c r="E2646" s="58" t="s">
        <v>2692</v>
      </c>
      <c r="F2646" s="58"/>
      <c r="G2646" s="58"/>
      <c r="H2646" s="58"/>
      <c r="I2646" s="58"/>
      <c r="J2646" s="58"/>
      <c r="K2646" s="58"/>
      <c r="L2646" s="58"/>
      <c r="M2646" s="58"/>
      <c r="N2646" s="58"/>
      <c r="O2646" s="58"/>
      <c r="P2646" s="58"/>
      <c r="Q2646" s="58"/>
      <c r="R2646" s="58"/>
    </row>
    <row r="2647" spans="1:18" x14ac:dyDescent="0.25">
      <c r="A2647" s="58" t="s">
        <v>10</v>
      </c>
      <c r="B2647" s="58">
        <v>327450</v>
      </c>
      <c r="C2647" s="58" t="s">
        <v>3405</v>
      </c>
      <c r="D2647" s="58">
        <v>0</v>
      </c>
      <c r="E2647" s="58" t="s">
        <v>2692</v>
      </c>
      <c r="F2647" s="58"/>
      <c r="G2647" s="58"/>
      <c r="H2647" s="58"/>
      <c r="I2647" s="58"/>
      <c r="J2647" s="58"/>
      <c r="K2647" s="58"/>
      <c r="L2647" s="58"/>
      <c r="M2647" s="58"/>
      <c r="N2647" s="58"/>
      <c r="O2647" s="58"/>
      <c r="P2647" s="58"/>
      <c r="Q2647" s="58"/>
      <c r="R2647" s="58"/>
    </row>
    <row r="2648" spans="1:18" x14ac:dyDescent="0.25">
      <c r="A2648" s="58" t="s">
        <v>10</v>
      </c>
      <c r="B2648" s="58">
        <v>327402</v>
      </c>
      <c r="C2648" s="58" t="s">
        <v>3405</v>
      </c>
      <c r="D2648" s="58">
        <v>0</v>
      </c>
      <c r="E2648" s="58" t="s">
        <v>2692</v>
      </c>
      <c r="F2648" s="58"/>
      <c r="G2648" s="58"/>
      <c r="H2648" s="58"/>
      <c r="I2648" s="58"/>
      <c r="J2648" s="58"/>
      <c r="K2648" s="58"/>
      <c r="L2648" s="58"/>
      <c r="M2648" s="58"/>
      <c r="N2648" s="58"/>
      <c r="O2648" s="58"/>
      <c r="P2648" s="58"/>
      <c r="Q2648" s="58"/>
      <c r="R2648" s="58"/>
    </row>
    <row r="2649" spans="1:18" x14ac:dyDescent="0.25">
      <c r="A2649" s="58" t="s">
        <v>10</v>
      </c>
      <c r="B2649" s="58">
        <v>327514</v>
      </c>
      <c r="C2649" s="58" t="s">
        <v>3405</v>
      </c>
      <c r="D2649" s="58">
        <v>0</v>
      </c>
      <c r="E2649" s="58" t="s">
        <v>2692</v>
      </c>
      <c r="F2649" s="58"/>
      <c r="G2649" s="58"/>
      <c r="H2649" s="58"/>
      <c r="I2649" s="58"/>
      <c r="J2649" s="58"/>
      <c r="K2649" s="58"/>
      <c r="L2649" s="58"/>
      <c r="M2649" s="58"/>
      <c r="N2649" s="58"/>
      <c r="O2649" s="58"/>
      <c r="P2649" s="58"/>
      <c r="Q2649" s="58"/>
      <c r="R2649" s="58"/>
    </row>
    <row r="2650" spans="1:18" x14ac:dyDescent="0.25">
      <c r="A2650" s="58" t="s">
        <v>10</v>
      </c>
      <c r="B2650" s="58">
        <v>327624</v>
      </c>
      <c r="C2650" s="58" t="s">
        <v>3405</v>
      </c>
      <c r="D2650" s="58">
        <v>0</v>
      </c>
      <c r="E2650" s="58" t="s">
        <v>2692</v>
      </c>
      <c r="F2650" s="58"/>
      <c r="G2650" s="58"/>
      <c r="H2650" s="58"/>
      <c r="I2650" s="58"/>
      <c r="J2650" s="58"/>
      <c r="K2650" s="58"/>
      <c r="L2650" s="58"/>
      <c r="M2650" s="58"/>
      <c r="N2650" s="58"/>
      <c r="O2650" s="58"/>
      <c r="P2650" s="58"/>
      <c r="Q2650" s="58"/>
      <c r="R2650" s="58"/>
    </row>
    <row r="2651" spans="1:18" x14ac:dyDescent="0.25">
      <c r="A2651" s="58" t="s">
        <v>10</v>
      </c>
      <c r="B2651" s="58">
        <v>327704</v>
      </c>
      <c r="C2651" s="58" t="s">
        <v>3405</v>
      </c>
      <c r="D2651" s="58">
        <v>0</v>
      </c>
      <c r="E2651" s="58" t="s">
        <v>2692</v>
      </c>
      <c r="F2651" s="58"/>
      <c r="G2651" s="58"/>
      <c r="H2651" s="58"/>
      <c r="I2651" s="58"/>
      <c r="J2651" s="58"/>
      <c r="K2651" s="58"/>
      <c r="L2651" s="58"/>
      <c r="M2651" s="58"/>
      <c r="N2651" s="58"/>
      <c r="O2651" s="58"/>
      <c r="P2651" s="58"/>
      <c r="Q2651" s="58"/>
      <c r="R2651" s="58"/>
    </row>
    <row r="2652" spans="1:18" x14ac:dyDescent="0.25">
      <c r="A2652" s="58" t="s">
        <v>10</v>
      </c>
      <c r="B2652" s="58">
        <v>327506</v>
      </c>
      <c r="C2652" s="58" t="s">
        <v>3405</v>
      </c>
      <c r="D2652" s="58">
        <v>0</v>
      </c>
      <c r="E2652" s="58" t="s">
        <v>2692</v>
      </c>
      <c r="F2652" s="58"/>
      <c r="G2652" s="58"/>
      <c r="H2652" s="58"/>
      <c r="I2652" s="58"/>
      <c r="J2652" s="58"/>
      <c r="K2652" s="58"/>
      <c r="L2652" s="58"/>
      <c r="M2652" s="58"/>
      <c r="N2652" s="58"/>
      <c r="O2652" s="58"/>
      <c r="P2652" s="58"/>
      <c r="Q2652" s="58"/>
      <c r="R2652" s="58"/>
    </row>
    <row r="2653" spans="1:18" x14ac:dyDescent="0.25">
      <c r="A2653" s="58" t="s">
        <v>10</v>
      </c>
      <c r="B2653" s="58">
        <v>327386</v>
      </c>
      <c r="C2653" s="58" t="s">
        <v>3405</v>
      </c>
      <c r="D2653" s="58">
        <v>0</v>
      </c>
      <c r="E2653" s="58" t="s">
        <v>2692</v>
      </c>
      <c r="F2653" s="58"/>
      <c r="G2653" s="58"/>
      <c r="H2653" s="58"/>
      <c r="I2653" s="58"/>
      <c r="J2653" s="58"/>
      <c r="K2653" s="58"/>
      <c r="L2653" s="58"/>
      <c r="M2653" s="58"/>
      <c r="N2653" s="58"/>
      <c r="O2653" s="58"/>
      <c r="P2653" s="58"/>
      <c r="Q2653" s="58"/>
      <c r="R2653" s="58"/>
    </row>
    <row r="2654" spans="1:18" x14ac:dyDescent="0.25">
      <c r="A2654" s="58" t="s">
        <v>10</v>
      </c>
      <c r="B2654" s="58">
        <v>327194</v>
      </c>
      <c r="C2654" s="58" t="s">
        <v>2579</v>
      </c>
      <c r="D2654" s="58"/>
      <c r="E2654" s="58" t="s">
        <v>2692</v>
      </c>
      <c r="F2654" s="58"/>
      <c r="G2654" s="58"/>
      <c r="H2654" s="58"/>
      <c r="I2654" s="58"/>
      <c r="J2654" s="58"/>
      <c r="K2654" s="58"/>
      <c r="L2654" s="58"/>
      <c r="M2654" s="58"/>
      <c r="N2654" s="58"/>
      <c r="O2654" s="58"/>
      <c r="P2654" s="58"/>
      <c r="Q2654" s="58"/>
      <c r="R2654" s="58"/>
    </row>
    <row r="2655" spans="1:18" x14ac:dyDescent="0.25">
      <c r="A2655" s="58" t="s">
        <v>10</v>
      </c>
      <c r="B2655" s="58">
        <v>327740</v>
      </c>
      <c r="C2655" s="58" t="s">
        <v>3405</v>
      </c>
      <c r="D2655" s="58">
        <v>0</v>
      </c>
      <c r="E2655" s="58" t="s">
        <v>2692</v>
      </c>
      <c r="F2655" s="58"/>
      <c r="G2655" s="58"/>
      <c r="H2655" s="58"/>
      <c r="I2655" s="58"/>
      <c r="J2655" s="58"/>
      <c r="K2655" s="58"/>
      <c r="L2655" s="58"/>
      <c r="M2655" s="58"/>
      <c r="N2655" s="58"/>
      <c r="O2655" s="58"/>
      <c r="P2655" s="58"/>
      <c r="Q2655" s="58"/>
      <c r="R2655" s="58"/>
    </row>
    <row r="2656" spans="1:18" x14ac:dyDescent="0.25">
      <c r="A2656" s="58" t="s">
        <v>10</v>
      </c>
      <c r="B2656" s="58">
        <v>327422</v>
      </c>
      <c r="C2656" s="58" t="s">
        <v>3405</v>
      </c>
      <c r="D2656" s="58">
        <v>0</v>
      </c>
      <c r="E2656" s="58" t="s">
        <v>2692</v>
      </c>
      <c r="F2656" s="58"/>
      <c r="G2656" s="58"/>
      <c r="H2656" s="58"/>
      <c r="I2656" s="58"/>
      <c r="J2656" s="58"/>
      <c r="K2656" s="58"/>
      <c r="L2656" s="58"/>
      <c r="M2656" s="58"/>
      <c r="N2656" s="58"/>
      <c r="O2656" s="58"/>
      <c r="P2656" s="58"/>
      <c r="Q2656" s="58"/>
      <c r="R2656" s="58"/>
    </row>
    <row r="2657" spans="1:18" x14ac:dyDescent="0.25">
      <c r="A2657" s="58" t="s">
        <v>10</v>
      </c>
      <c r="B2657" s="58">
        <v>327556</v>
      </c>
      <c r="C2657" s="58" t="s">
        <v>3405</v>
      </c>
      <c r="D2657" s="58">
        <v>0</v>
      </c>
      <c r="E2657" s="58" t="s">
        <v>2692</v>
      </c>
      <c r="F2657" s="58"/>
      <c r="G2657" s="58"/>
      <c r="H2657" s="58"/>
      <c r="I2657" s="58"/>
      <c r="J2657" s="58"/>
      <c r="K2657" s="58"/>
      <c r="L2657" s="58"/>
      <c r="M2657" s="58"/>
      <c r="N2657" s="58"/>
      <c r="O2657" s="58"/>
      <c r="P2657" s="58"/>
      <c r="Q2657" s="58"/>
      <c r="R2657" s="58"/>
    </row>
    <row r="2658" spans="1:18" x14ac:dyDescent="0.25">
      <c r="A2658" s="58" t="s">
        <v>10</v>
      </c>
      <c r="B2658" s="58">
        <v>327540</v>
      </c>
      <c r="C2658" s="58" t="s">
        <v>3405</v>
      </c>
      <c r="D2658" s="58">
        <v>0</v>
      </c>
      <c r="E2658" s="58" t="s">
        <v>2692</v>
      </c>
      <c r="F2658" s="58"/>
      <c r="G2658" s="58"/>
      <c r="H2658" s="58"/>
      <c r="I2658" s="58"/>
      <c r="J2658" s="58"/>
      <c r="K2658" s="58"/>
      <c r="L2658" s="58"/>
      <c r="M2658" s="58"/>
      <c r="N2658" s="58"/>
      <c r="O2658" s="58"/>
      <c r="P2658" s="58"/>
      <c r="Q2658" s="58"/>
      <c r="R2658" s="58"/>
    </row>
    <row r="2659" spans="1:18" x14ac:dyDescent="0.25">
      <c r="A2659" s="58" t="s">
        <v>10</v>
      </c>
      <c r="B2659" s="58">
        <v>327494</v>
      </c>
      <c r="C2659" s="58" t="s">
        <v>3405</v>
      </c>
      <c r="D2659" s="58">
        <v>0</v>
      </c>
      <c r="E2659" s="58" t="s">
        <v>2692</v>
      </c>
      <c r="F2659" s="58"/>
      <c r="G2659" s="58"/>
      <c r="H2659" s="58"/>
      <c r="I2659" s="58"/>
      <c r="J2659" s="58"/>
      <c r="K2659" s="58"/>
      <c r="L2659" s="58"/>
      <c r="M2659" s="58"/>
      <c r="N2659" s="58"/>
      <c r="O2659" s="58"/>
      <c r="P2659" s="58"/>
      <c r="Q2659" s="58"/>
      <c r="R2659" s="58"/>
    </row>
    <row r="2660" spans="1:18" x14ac:dyDescent="0.25">
      <c r="A2660" s="58" t="s">
        <v>10</v>
      </c>
      <c r="B2660" s="58">
        <v>327668</v>
      </c>
      <c r="C2660" s="58" t="s">
        <v>3405</v>
      </c>
      <c r="D2660" s="58">
        <v>0</v>
      </c>
      <c r="E2660" s="58" t="s">
        <v>2692</v>
      </c>
      <c r="F2660" s="58"/>
      <c r="G2660" s="58"/>
      <c r="H2660" s="58"/>
      <c r="I2660" s="58"/>
      <c r="J2660" s="58"/>
      <c r="K2660" s="58"/>
      <c r="L2660" s="58"/>
      <c r="M2660" s="58"/>
      <c r="N2660" s="58"/>
      <c r="O2660" s="58"/>
      <c r="P2660" s="58"/>
      <c r="Q2660" s="58"/>
      <c r="R2660" s="58"/>
    </row>
    <row r="2661" spans="1:18" x14ac:dyDescent="0.25">
      <c r="A2661" s="58" t="s">
        <v>10</v>
      </c>
      <c r="B2661" s="58">
        <v>327652</v>
      </c>
      <c r="C2661" s="58" t="s">
        <v>3405</v>
      </c>
      <c r="D2661" s="58">
        <v>0</v>
      </c>
      <c r="E2661" s="58" t="s">
        <v>2692</v>
      </c>
      <c r="F2661" s="58"/>
      <c r="G2661" s="58"/>
      <c r="H2661" s="58"/>
      <c r="I2661" s="58"/>
      <c r="J2661" s="58"/>
      <c r="K2661" s="58"/>
      <c r="L2661" s="58"/>
      <c r="M2661" s="58"/>
      <c r="N2661" s="58"/>
      <c r="O2661" s="58"/>
      <c r="P2661" s="58"/>
      <c r="Q2661" s="58"/>
      <c r="R2661" s="58"/>
    </row>
    <row r="2662" spans="1:18" x14ac:dyDescent="0.25">
      <c r="A2662" s="58" t="s">
        <v>10</v>
      </c>
      <c r="B2662" s="58">
        <v>327724</v>
      </c>
      <c r="C2662" s="58" t="s">
        <v>3405</v>
      </c>
      <c r="D2662" s="58">
        <v>0</v>
      </c>
      <c r="E2662" s="58" t="s">
        <v>2692</v>
      </c>
      <c r="F2662" s="58"/>
      <c r="G2662" s="58"/>
      <c r="H2662" s="58"/>
      <c r="I2662" s="58"/>
      <c r="J2662" s="58"/>
      <c r="K2662" s="58"/>
      <c r="L2662" s="58"/>
      <c r="M2662" s="58"/>
      <c r="N2662" s="58"/>
      <c r="O2662" s="58"/>
      <c r="P2662" s="58"/>
      <c r="Q2662" s="58"/>
      <c r="R2662" s="58"/>
    </row>
    <row r="2663" spans="1:18" x14ac:dyDescent="0.25">
      <c r="A2663" s="58" t="s">
        <v>10</v>
      </c>
      <c r="B2663" s="58">
        <v>327564</v>
      </c>
      <c r="C2663" s="58" t="s">
        <v>3405</v>
      </c>
      <c r="D2663" s="58">
        <v>0</v>
      </c>
      <c r="E2663" s="58" t="s">
        <v>2692</v>
      </c>
      <c r="F2663" s="58"/>
      <c r="G2663" s="58"/>
      <c r="H2663" s="58"/>
      <c r="I2663" s="58"/>
      <c r="J2663" s="58"/>
      <c r="K2663" s="58"/>
      <c r="L2663" s="58"/>
      <c r="M2663" s="58"/>
      <c r="N2663" s="58"/>
      <c r="O2663" s="58"/>
      <c r="P2663" s="58"/>
      <c r="Q2663" s="58"/>
      <c r="R2663" s="58"/>
    </row>
    <row r="2664" spans="1:18" x14ac:dyDescent="0.25">
      <c r="A2664" s="58" t="s">
        <v>10</v>
      </c>
      <c r="B2664" s="58">
        <v>327438</v>
      </c>
      <c r="C2664" s="58" t="s">
        <v>3405</v>
      </c>
      <c r="D2664" s="58">
        <v>0</v>
      </c>
      <c r="E2664" s="58" t="s">
        <v>2692</v>
      </c>
      <c r="F2664" s="58"/>
      <c r="G2664" s="58"/>
      <c r="H2664" s="58"/>
      <c r="I2664" s="58"/>
      <c r="J2664" s="58"/>
      <c r="K2664" s="58"/>
      <c r="L2664" s="58"/>
      <c r="M2664" s="58"/>
      <c r="N2664" s="58"/>
      <c r="O2664" s="58"/>
      <c r="P2664" s="58"/>
      <c r="Q2664" s="58"/>
      <c r="R2664" s="58"/>
    </row>
    <row r="2665" spans="1:18" x14ac:dyDescent="0.25">
      <c r="A2665" s="58" t="s">
        <v>10</v>
      </c>
      <c r="B2665" s="58">
        <v>327676</v>
      </c>
      <c r="C2665" s="58" t="s">
        <v>3405</v>
      </c>
      <c r="D2665" s="58">
        <v>0</v>
      </c>
      <c r="E2665" s="58" t="s">
        <v>2692</v>
      </c>
      <c r="F2665" s="58"/>
      <c r="G2665" s="58"/>
      <c r="H2665" s="58"/>
      <c r="I2665" s="58"/>
      <c r="J2665" s="58"/>
      <c r="K2665" s="58"/>
      <c r="L2665" s="58"/>
      <c r="M2665" s="58"/>
      <c r="N2665" s="58"/>
      <c r="O2665" s="58"/>
      <c r="P2665" s="58"/>
      <c r="Q2665" s="58"/>
      <c r="R2665" s="58"/>
    </row>
    <row r="2666" spans="1:18" x14ac:dyDescent="0.25">
      <c r="A2666" s="58" t="s">
        <v>10</v>
      </c>
      <c r="B2666" s="58">
        <v>327572</v>
      </c>
      <c r="C2666" s="58" t="s">
        <v>3405</v>
      </c>
      <c r="D2666" s="58">
        <v>0</v>
      </c>
      <c r="E2666" s="58" t="s">
        <v>2692</v>
      </c>
      <c r="F2666" s="58"/>
      <c r="G2666" s="58"/>
      <c r="H2666" s="58"/>
      <c r="I2666" s="58"/>
      <c r="J2666" s="58"/>
      <c r="K2666" s="58"/>
      <c r="L2666" s="58"/>
      <c r="M2666" s="58"/>
      <c r="N2666" s="58"/>
      <c r="O2666" s="58"/>
      <c r="P2666" s="58"/>
      <c r="Q2666" s="58"/>
      <c r="R2666" s="58"/>
    </row>
    <row r="2667" spans="1:18" x14ac:dyDescent="0.25">
      <c r="A2667" s="58" t="s">
        <v>10</v>
      </c>
      <c r="B2667" s="58">
        <v>327526</v>
      </c>
      <c r="C2667" s="58" t="s">
        <v>3405</v>
      </c>
      <c r="D2667" s="58">
        <v>0</v>
      </c>
      <c r="E2667" s="58" t="s">
        <v>2692</v>
      </c>
      <c r="F2667" s="58"/>
      <c r="G2667" s="58"/>
      <c r="H2667" s="58"/>
      <c r="I2667" s="58"/>
      <c r="J2667" s="58"/>
      <c r="K2667" s="58"/>
      <c r="L2667" s="58"/>
      <c r="M2667" s="58"/>
      <c r="N2667" s="58"/>
      <c r="O2667" s="58"/>
      <c r="P2667" s="58"/>
      <c r="Q2667" s="58"/>
      <c r="R2667" s="58"/>
    </row>
    <row r="2668" spans="1:18" x14ac:dyDescent="0.25">
      <c r="A2668" s="58" t="s">
        <v>10</v>
      </c>
      <c r="B2668" s="58">
        <v>327612</v>
      </c>
      <c r="C2668" s="58" t="s">
        <v>3405</v>
      </c>
      <c r="D2668" s="58">
        <v>0</v>
      </c>
      <c r="E2668" s="58" t="s">
        <v>2692</v>
      </c>
      <c r="F2668" s="58"/>
      <c r="G2668" s="58"/>
      <c r="H2668" s="58"/>
      <c r="I2668" s="58"/>
      <c r="J2668" s="58"/>
      <c r="K2668" s="58"/>
      <c r="L2668" s="58"/>
      <c r="M2668" s="58"/>
      <c r="N2668" s="58"/>
      <c r="O2668" s="58"/>
      <c r="P2668" s="58"/>
      <c r="Q2668" s="58"/>
      <c r="R2668" s="58"/>
    </row>
    <row r="2669" spans="1:18" x14ac:dyDescent="0.25">
      <c r="A2669" s="58" t="s">
        <v>10</v>
      </c>
      <c r="B2669" s="58">
        <v>327478</v>
      </c>
      <c r="C2669" s="58" t="s">
        <v>3405</v>
      </c>
      <c r="D2669" s="58">
        <v>0</v>
      </c>
      <c r="E2669" s="58" t="s">
        <v>2692</v>
      </c>
      <c r="F2669" s="58"/>
      <c r="G2669" s="58"/>
      <c r="H2669" s="58"/>
      <c r="I2669" s="58"/>
      <c r="J2669" s="58"/>
      <c r="K2669" s="58"/>
      <c r="L2669" s="58"/>
      <c r="M2669" s="58"/>
      <c r="N2669" s="58"/>
      <c r="O2669" s="58"/>
      <c r="P2669" s="58"/>
      <c r="Q2669" s="58"/>
      <c r="R2669" s="58"/>
    </row>
    <row r="2670" spans="1:18" x14ac:dyDescent="0.25">
      <c r="A2670" s="58" t="s">
        <v>10</v>
      </c>
      <c r="B2670" s="58">
        <v>327716</v>
      </c>
      <c r="C2670" s="58" t="s">
        <v>3405</v>
      </c>
      <c r="D2670" s="58">
        <v>0</v>
      </c>
      <c r="E2670" s="58" t="s">
        <v>2692</v>
      </c>
      <c r="F2670" s="58"/>
      <c r="G2670" s="58"/>
      <c r="H2670" s="58"/>
      <c r="I2670" s="58"/>
      <c r="J2670" s="58"/>
      <c r="K2670" s="58"/>
      <c r="L2670" s="58"/>
      <c r="M2670" s="58"/>
      <c r="N2670" s="58"/>
      <c r="O2670" s="58"/>
      <c r="P2670" s="58"/>
      <c r="Q2670" s="58"/>
      <c r="R2670" s="58"/>
    </row>
    <row r="2671" spans="1:18" x14ac:dyDescent="0.25">
      <c r="A2671" s="58" t="s">
        <v>10</v>
      </c>
      <c r="B2671" s="58">
        <v>327756</v>
      </c>
      <c r="C2671" s="58" t="s">
        <v>3405</v>
      </c>
      <c r="D2671" s="58">
        <v>0</v>
      </c>
      <c r="E2671" s="58" t="s">
        <v>2692</v>
      </c>
      <c r="F2671" s="58"/>
      <c r="G2671" s="58"/>
      <c r="H2671" s="58"/>
      <c r="I2671" s="58"/>
      <c r="J2671" s="58"/>
      <c r="K2671" s="58"/>
      <c r="L2671" s="58"/>
      <c r="M2671" s="58"/>
      <c r="N2671" s="58"/>
      <c r="O2671" s="58"/>
      <c r="P2671" s="58"/>
      <c r="Q2671" s="58"/>
      <c r="R2671" s="58"/>
    </row>
    <row r="2672" spans="1:18" x14ac:dyDescent="0.25">
      <c r="A2672" s="58" t="s">
        <v>10</v>
      </c>
      <c r="B2672" s="58">
        <v>327414</v>
      </c>
      <c r="C2672" s="58" t="s">
        <v>3405</v>
      </c>
      <c r="D2672" s="58">
        <v>0</v>
      </c>
      <c r="E2672" s="58" t="s">
        <v>2692</v>
      </c>
      <c r="F2672" s="58"/>
      <c r="G2672" s="58"/>
      <c r="H2672" s="58"/>
      <c r="I2672" s="58"/>
      <c r="J2672" s="58"/>
      <c r="K2672" s="58"/>
      <c r="L2672" s="58"/>
      <c r="M2672" s="58"/>
      <c r="N2672" s="58"/>
      <c r="O2672" s="58"/>
      <c r="P2672" s="58"/>
      <c r="Q2672" s="58"/>
      <c r="R2672" s="58"/>
    </row>
    <row r="2673" spans="1:18" x14ac:dyDescent="0.25">
      <c r="A2673" s="58" t="s">
        <v>10</v>
      </c>
      <c r="B2673" s="58">
        <v>327604</v>
      </c>
      <c r="C2673" s="58" t="s">
        <v>3405</v>
      </c>
      <c r="D2673" s="58">
        <v>0</v>
      </c>
      <c r="E2673" s="58" t="s">
        <v>2692</v>
      </c>
      <c r="F2673" s="58"/>
      <c r="G2673" s="58"/>
      <c r="H2673" s="58"/>
      <c r="I2673" s="58"/>
      <c r="J2673" s="58"/>
      <c r="K2673" s="58"/>
      <c r="L2673" s="58"/>
      <c r="M2673" s="58"/>
      <c r="N2673" s="58"/>
      <c r="O2673" s="58"/>
      <c r="P2673" s="58"/>
      <c r="Q2673" s="58"/>
      <c r="R2673" s="58"/>
    </row>
    <row r="2674" spans="1:18" x14ac:dyDescent="0.25">
      <c r="A2674" s="58" t="s">
        <v>10</v>
      </c>
      <c r="B2674" s="58">
        <v>327486</v>
      </c>
      <c r="C2674" s="58" t="s">
        <v>3405</v>
      </c>
      <c r="D2674" s="58">
        <v>0</v>
      </c>
      <c r="E2674" s="58" t="s">
        <v>2692</v>
      </c>
      <c r="F2674" s="58"/>
      <c r="G2674" s="58"/>
      <c r="H2674" s="58"/>
      <c r="I2674" s="58"/>
      <c r="J2674" s="58"/>
      <c r="K2674" s="58"/>
      <c r="L2674" s="58"/>
      <c r="M2674" s="58"/>
      <c r="N2674" s="58"/>
      <c r="O2674" s="58"/>
      <c r="P2674" s="58"/>
      <c r="Q2674" s="58"/>
      <c r="R2674" s="58"/>
    </row>
    <row r="2675" spans="1:18" x14ac:dyDescent="0.25">
      <c r="A2675" s="58" t="s">
        <v>10</v>
      </c>
      <c r="B2675" s="58">
        <v>327636</v>
      </c>
      <c r="C2675" s="58" t="s">
        <v>3405</v>
      </c>
      <c r="D2675" s="58">
        <v>0</v>
      </c>
      <c r="E2675" s="58" t="s">
        <v>2692</v>
      </c>
      <c r="F2675" s="58"/>
      <c r="G2675" s="58"/>
      <c r="H2675" s="58"/>
      <c r="I2675" s="58"/>
      <c r="J2675" s="58"/>
      <c r="K2675" s="58"/>
      <c r="L2675" s="58"/>
      <c r="M2675" s="58"/>
      <c r="N2675" s="58"/>
      <c r="O2675" s="58"/>
      <c r="P2675" s="58"/>
      <c r="Q2675" s="58"/>
      <c r="R2675" s="58"/>
    </row>
    <row r="2676" spans="1:18" x14ac:dyDescent="0.25">
      <c r="A2676" s="58" t="s">
        <v>10</v>
      </c>
      <c r="B2676" s="58">
        <v>327700</v>
      </c>
      <c r="C2676" s="58" t="s">
        <v>3405</v>
      </c>
      <c r="D2676" s="58">
        <v>0</v>
      </c>
      <c r="E2676" s="58" t="s">
        <v>2692</v>
      </c>
      <c r="F2676" s="58"/>
      <c r="G2676" s="58"/>
      <c r="H2676" s="58"/>
      <c r="I2676" s="58"/>
      <c r="J2676" s="58"/>
      <c r="K2676" s="58"/>
      <c r="L2676" s="58"/>
      <c r="M2676" s="58"/>
      <c r="N2676" s="58"/>
      <c r="O2676" s="58"/>
      <c r="P2676" s="58"/>
      <c r="Q2676" s="58"/>
      <c r="R2676" s="58"/>
    </row>
    <row r="2677" spans="1:18" x14ac:dyDescent="0.25">
      <c r="A2677" s="58" t="s">
        <v>10</v>
      </c>
      <c r="B2677" s="58">
        <v>327692</v>
      </c>
      <c r="C2677" s="58" t="s">
        <v>3405</v>
      </c>
      <c r="D2677" s="58">
        <v>0</v>
      </c>
      <c r="E2677" s="58" t="s">
        <v>2692</v>
      </c>
      <c r="F2677" s="58"/>
      <c r="G2677" s="58"/>
      <c r="H2677" s="58"/>
      <c r="I2677" s="58"/>
      <c r="J2677" s="58"/>
      <c r="K2677" s="58"/>
      <c r="L2677" s="58"/>
      <c r="M2677" s="58"/>
      <c r="N2677" s="58"/>
      <c r="O2677" s="58"/>
      <c r="P2677" s="58"/>
      <c r="Q2677" s="58"/>
      <c r="R2677" s="58"/>
    </row>
    <row r="2678" spans="1:18" x14ac:dyDescent="0.25">
      <c r="A2678" s="58" t="s">
        <v>10</v>
      </c>
      <c r="B2678" s="58">
        <v>327548</v>
      </c>
      <c r="C2678" s="58" t="s">
        <v>3405</v>
      </c>
      <c r="D2678" s="58">
        <v>0</v>
      </c>
      <c r="E2678" s="58" t="s">
        <v>2692</v>
      </c>
      <c r="F2678" s="58"/>
      <c r="G2678" s="58"/>
      <c r="H2678" s="58"/>
      <c r="I2678" s="58"/>
      <c r="J2678" s="58"/>
      <c r="K2678" s="58"/>
      <c r="L2678" s="58"/>
      <c r="M2678" s="58"/>
      <c r="N2678" s="58"/>
      <c r="O2678" s="58"/>
      <c r="P2678" s="58"/>
      <c r="Q2678" s="58"/>
      <c r="R2678" s="58"/>
    </row>
    <row r="2679" spans="1:18" x14ac:dyDescent="0.25">
      <c r="A2679" s="58" t="s">
        <v>10</v>
      </c>
      <c r="B2679" s="58">
        <v>327748</v>
      </c>
      <c r="C2679" s="58" t="s">
        <v>3405</v>
      </c>
      <c r="D2679" s="58">
        <v>0</v>
      </c>
      <c r="E2679" s="58" t="s">
        <v>2692</v>
      </c>
      <c r="F2679" s="58"/>
      <c r="G2679" s="58"/>
      <c r="H2679" s="58"/>
      <c r="I2679" s="58"/>
      <c r="J2679" s="58"/>
      <c r="K2679" s="58"/>
      <c r="L2679" s="58"/>
      <c r="M2679" s="58"/>
      <c r="N2679" s="58"/>
      <c r="O2679" s="58"/>
      <c r="P2679" s="58"/>
      <c r="Q2679" s="58"/>
      <c r="R2679" s="58"/>
    </row>
    <row r="2680" spans="1:18" x14ac:dyDescent="0.25">
      <c r="A2680" s="58" t="s">
        <v>10</v>
      </c>
      <c r="B2680" s="58">
        <v>327462</v>
      </c>
      <c r="C2680" s="58" t="s">
        <v>3405</v>
      </c>
      <c r="D2680" s="58">
        <v>0</v>
      </c>
      <c r="E2680" s="58" t="s">
        <v>2692</v>
      </c>
      <c r="F2680" s="58"/>
      <c r="G2680" s="58"/>
      <c r="H2680" s="58"/>
      <c r="I2680" s="58"/>
      <c r="J2680" s="58"/>
      <c r="K2680" s="58"/>
      <c r="L2680" s="58"/>
      <c r="M2680" s="58"/>
      <c r="N2680" s="58"/>
      <c r="O2680" s="58"/>
      <c r="P2680" s="58"/>
      <c r="Q2680" s="58"/>
      <c r="R2680" s="58"/>
    </row>
    <row r="2681" spans="1:18" x14ac:dyDescent="0.25">
      <c r="A2681" s="58" t="s">
        <v>10</v>
      </c>
      <c r="B2681" s="58">
        <v>327620</v>
      </c>
      <c r="C2681" s="58" t="s">
        <v>3405</v>
      </c>
      <c r="D2681" s="58">
        <v>0</v>
      </c>
      <c r="E2681" s="58" t="s">
        <v>2692</v>
      </c>
      <c r="F2681" s="58"/>
      <c r="G2681" s="58"/>
      <c r="H2681" s="58"/>
      <c r="I2681" s="58"/>
      <c r="J2681" s="58"/>
      <c r="K2681" s="58"/>
      <c r="L2681" s="58"/>
      <c r="M2681" s="58"/>
      <c r="N2681" s="58"/>
      <c r="O2681" s="58"/>
      <c r="P2681" s="58"/>
      <c r="Q2681" s="58"/>
      <c r="R2681" s="58"/>
    </row>
    <row r="2682" spans="1:18" x14ac:dyDescent="0.25">
      <c r="A2682" s="58" t="s">
        <v>10</v>
      </c>
      <c r="B2682" s="58">
        <v>327430</v>
      </c>
      <c r="C2682" s="58" t="s">
        <v>3405</v>
      </c>
      <c r="D2682" s="58">
        <v>0</v>
      </c>
      <c r="E2682" s="58" t="s">
        <v>2692</v>
      </c>
      <c r="F2682" s="58"/>
      <c r="G2682" s="58"/>
      <c r="H2682" s="58"/>
      <c r="I2682" s="58"/>
      <c r="J2682" s="58"/>
      <c r="K2682" s="58"/>
      <c r="L2682" s="58"/>
      <c r="M2682" s="58"/>
      <c r="N2682" s="58"/>
      <c r="O2682" s="58"/>
      <c r="P2682" s="58"/>
      <c r="Q2682" s="58"/>
      <c r="R2682" s="58"/>
    </row>
    <row r="2683" spans="1:18" x14ac:dyDescent="0.25">
      <c r="A2683" s="58" t="s">
        <v>10</v>
      </c>
      <c r="B2683" s="58">
        <v>327588</v>
      </c>
      <c r="C2683" s="58" t="s">
        <v>3405</v>
      </c>
      <c r="D2683" s="58">
        <v>0</v>
      </c>
      <c r="E2683" s="58" t="s">
        <v>2692</v>
      </c>
      <c r="F2683" s="58"/>
      <c r="G2683" s="58"/>
      <c r="H2683" s="58"/>
      <c r="I2683" s="58"/>
      <c r="J2683" s="58"/>
      <c r="K2683" s="58"/>
      <c r="L2683" s="58"/>
      <c r="M2683" s="58"/>
      <c r="N2683" s="58"/>
      <c r="O2683" s="58"/>
      <c r="P2683" s="58"/>
      <c r="Q2683" s="58"/>
      <c r="R2683" s="58"/>
    </row>
    <row r="2684" spans="1:18" x14ac:dyDescent="0.25">
      <c r="A2684" s="58" t="s">
        <v>10</v>
      </c>
      <c r="B2684" s="58">
        <v>327644</v>
      </c>
      <c r="C2684" s="58" t="s">
        <v>3405</v>
      </c>
      <c r="D2684" s="58">
        <v>0</v>
      </c>
      <c r="E2684" s="58" t="s">
        <v>2692</v>
      </c>
      <c r="F2684" s="58"/>
      <c r="G2684" s="58"/>
      <c r="H2684" s="58"/>
      <c r="I2684" s="58"/>
      <c r="J2684" s="58"/>
      <c r="K2684" s="58"/>
      <c r="L2684" s="58"/>
      <c r="M2684" s="58"/>
      <c r="N2684" s="58"/>
      <c r="O2684" s="58"/>
      <c r="P2684" s="58"/>
      <c r="Q2684" s="58"/>
      <c r="R2684" s="58"/>
    </row>
    <row r="2685" spans="1:18" x14ac:dyDescent="0.25">
      <c r="A2685" s="58" t="s">
        <v>10</v>
      </c>
      <c r="B2685" s="58">
        <v>327684</v>
      </c>
      <c r="C2685" s="58" t="s">
        <v>3405</v>
      </c>
      <c r="D2685" s="58">
        <v>0</v>
      </c>
      <c r="E2685" s="58" t="s">
        <v>2692</v>
      </c>
      <c r="F2685" s="58"/>
      <c r="G2685" s="58"/>
      <c r="H2685" s="58"/>
      <c r="I2685" s="58"/>
      <c r="J2685" s="58"/>
      <c r="K2685" s="58"/>
      <c r="L2685" s="58"/>
      <c r="M2685" s="58"/>
      <c r="N2685" s="58"/>
      <c r="O2685" s="58"/>
      <c r="P2685" s="58"/>
      <c r="Q2685" s="58"/>
      <c r="R2685" s="58"/>
    </row>
    <row r="2686" spans="1:18" x14ac:dyDescent="0.25">
      <c r="A2686" s="58" t="s">
        <v>10</v>
      </c>
      <c r="B2686" s="58">
        <v>327398</v>
      </c>
      <c r="C2686" s="58" t="s">
        <v>3405</v>
      </c>
      <c r="D2686" s="58">
        <v>0</v>
      </c>
      <c r="E2686" s="58" t="s">
        <v>2692</v>
      </c>
      <c r="F2686" s="58"/>
      <c r="G2686" s="58"/>
      <c r="H2686" s="58"/>
      <c r="I2686" s="58"/>
      <c r="J2686" s="58"/>
      <c r="K2686" s="58"/>
      <c r="L2686" s="58"/>
      <c r="M2686" s="58"/>
      <c r="N2686" s="58"/>
      <c r="O2686" s="58"/>
      <c r="P2686" s="58"/>
      <c r="Q2686" s="58"/>
      <c r="R2686" s="58"/>
    </row>
    <row r="2687" spans="1:18" x14ac:dyDescent="0.25">
      <c r="A2687" s="58" t="s">
        <v>10</v>
      </c>
      <c r="B2687" s="58">
        <v>327732</v>
      </c>
      <c r="C2687" s="58" t="s">
        <v>3405</v>
      </c>
      <c r="D2687" s="58">
        <v>0</v>
      </c>
      <c r="E2687" s="58" t="s">
        <v>2692</v>
      </c>
      <c r="F2687" s="58"/>
      <c r="G2687" s="58"/>
      <c r="H2687" s="58"/>
      <c r="I2687" s="58"/>
      <c r="J2687" s="58"/>
      <c r="K2687" s="58"/>
      <c r="L2687" s="58"/>
      <c r="M2687" s="58"/>
      <c r="N2687" s="58"/>
      <c r="O2687" s="58"/>
      <c r="P2687" s="58"/>
      <c r="Q2687" s="58"/>
      <c r="R2687" s="58"/>
    </row>
    <row r="2688" spans="1:18" x14ac:dyDescent="0.25">
      <c r="A2688" s="58" t="s">
        <v>10</v>
      </c>
      <c r="B2688" s="58">
        <v>327580</v>
      </c>
      <c r="C2688" s="58" t="s">
        <v>3405</v>
      </c>
      <c r="D2688" s="58">
        <v>0</v>
      </c>
      <c r="E2688" s="58" t="s">
        <v>2692</v>
      </c>
      <c r="F2688" s="58"/>
      <c r="G2688" s="58"/>
      <c r="H2688" s="58"/>
      <c r="I2688" s="58"/>
      <c r="J2688" s="58"/>
      <c r="K2688" s="58"/>
      <c r="L2688" s="58"/>
      <c r="M2688" s="58"/>
      <c r="N2688" s="58"/>
      <c r="O2688" s="58"/>
      <c r="P2688" s="58"/>
      <c r="Q2688" s="58"/>
      <c r="R2688" s="58"/>
    </row>
    <row r="2689" spans="1:18" x14ac:dyDescent="0.25">
      <c r="A2689" s="58" t="s">
        <v>10</v>
      </c>
      <c r="B2689" s="58">
        <v>327660</v>
      </c>
      <c r="C2689" s="58" t="s">
        <v>3405</v>
      </c>
      <c r="D2689" s="58">
        <v>0</v>
      </c>
      <c r="E2689" s="58" t="s">
        <v>2692</v>
      </c>
      <c r="F2689" s="58"/>
      <c r="G2689" s="58"/>
      <c r="H2689" s="58"/>
      <c r="I2689" s="58"/>
      <c r="J2689" s="58"/>
      <c r="K2689" s="58"/>
      <c r="L2689" s="58"/>
      <c r="M2689" s="58"/>
      <c r="N2689" s="58"/>
      <c r="O2689" s="58"/>
      <c r="P2689" s="58"/>
      <c r="Q2689" s="58"/>
      <c r="R2689" s="58"/>
    </row>
    <row r="2690" spans="1:18" x14ac:dyDescent="0.25">
      <c r="A2690" s="58" t="s">
        <v>10</v>
      </c>
      <c r="B2690" s="58">
        <v>327470</v>
      </c>
      <c r="C2690" s="58" t="s">
        <v>3405</v>
      </c>
      <c r="D2690" s="58">
        <v>0</v>
      </c>
      <c r="E2690" s="58" t="s">
        <v>2692</v>
      </c>
      <c r="F2690" s="58"/>
      <c r="G2690" s="58"/>
      <c r="H2690" s="58"/>
      <c r="I2690" s="58"/>
      <c r="J2690" s="58"/>
      <c r="K2690" s="58"/>
      <c r="L2690" s="58"/>
      <c r="M2690" s="58"/>
      <c r="N2690" s="58"/>
      <c r="O2690" s="58"/>
      <c r="P2690" s="58"/>
      <c r="Q2690" s="58"/>
      <c r="R2690" s="58"/>
    </row>
    <row r="2691" spans="1:18" x14ac:dyDescent="0.25">
      <c r="A2691" s="58" t="s">
        <v>10</v>
      </c>
      <c r="B2691" s="58">
        <v>327596</v>
      </c>
      <c r="C2691" s="58" t="s">
        <v>3405</v>
      </c>
      <c r="D2691" s="58">
        <v>0</v>
      </c>
      <c r="E2691" s="58" t="s">
        <v>2692</v>
      </c>
      <c r="F2691" s="58"/>
      <c r="G2691" s="58"/>
      <c r="H2691" s="58"/>
      <c r="I2691" s="58"/>
      <c r="J2691" s="58"/>
      <c r="K2691" s="58"/>
      <c r="L2691" s="58"/>
      <c r="M2691" s="58"/>
      <c r="N2691" s="58"/>
      <c r="O2691" s="58"/>
      <c r="P2691" s="58"/>
      <c r="Q2691" s="58"/>
      <c r="R2691" s="58"/>
    </row>
    <row r="2692" spans="1:18" x14ac:dyDescent="0.25">
      <c r="A2692" s="58" t="s">
        <v>10</v>
      </c>
      <c r="B2692" s="58">
        <v>327502</v>
      </c>
      <c r="C2692" s="58" t="s">
        <v>3405</v>
      </c>
      <c r="D2692" s="58">
        <v>0</v>
      </c>
      <c r="E2692" s="58" t="s">
        <v>2692</v>
      </c>
      <c r="F2692" s="58"/>
      <c r="G2692" s="58"/>
      <c r="H2692" s="58"/>
      <c r="I2692" s="58"/>
      <c r="J2692" s="58"/>
      <c r="K2692" s="58"/>
      <c r="L2692" s="58"/>
      <c r="M2692" s="58"/>
      <c r="N2692" s="58"/>
      <c r="O2692" s="58"/>
      <c r="P2692" s="58"/>
      <c r="Q2692" s="58"/>
      <c r="R2692" s="58"/>
    </row>
    <row r="2693" spans="1:18" x14ac:dyDescent="0.25">
      <c r="A2693" s="58" t="s">
        <v>10</v>
      </c>
      <c r="B2693" s="58">
        <v>327446</v>
      </c>
      <c r="C2693" s="58" t="s">
        <v>3405</v>
      </c>
      <c r="D2693" s="58">
        <v>0</v>
      </c>
      <c r="E2693" s="58" t="s">
        <v>2692</v>
      </c>
      <c r="F2693" s="58"/>
      <c r="G2693" s="58"/>
      <c r="H2693" s="58"/>
      <c r="I2693" s="58"/>
      <c r="J2693" s="58"/>
      <c r="K2693" s="58"/>
      <c r="L2693" s="58"/>
      <c r="M2693" s="58"/>
      <c r="N2693" s="58"/>
      <c r="O2693" s="58"/>
      <c r="P2693" s="58"/>
      <c r="Q2693" s="58"/>
      <c r="R2693" s="58"/>
    </row>
    <row r="2694" spans="1:18" x14ac:dyDescent="0.25">
      <c r="A2694" s="58" t="s">
        <v>10</v>
      </c>
      <c r="B2694" s="58">
        <v>327454</v>
      </c>
      <c r="C2694" s="58" t="s">
        <v>3405</v>
      </c>
      <c r="D2694" s="58">
        <v>0</v>
      </c>
      <c r="E2694" s="58" t="s">
        <v>2692</v>
      </c>
      <c r="F2694" s="58"/>
      <c r="G2694" s="58"/>
      <c r="H2694" s="58"/>
      <c r="I2694" s="58"/>
      <c r="J2694" s="58"/>
      <c r="K2694" s="58"/>
      <c r="L2694" s="58"/>
      <c r="M2694" s="58"/>
      <c r="N2694" s="58"/>
      <c r="O2694" s="58"/>
      <c r="P2694" s="58"/>
      <c r="Q2694" s="58"/>
      <c r="R2694" s="58"/>
    </row>
    <row r="2695" spans="1:18" x14ac:dyDescent="0.25">
      <c r="A2695" s="58" t="s">
        <v>10</v>
      </c>
      <c r="B2695" s="58">
        <v>327406</v>
      </c>
      <c r="C2695" s="58" t="s">
        <v>3405</v>
      </c>
      <c r="D2695" s="58">
        <v>0</v>
      </c>
      <c r="E2695" s="58" t="s">
        <v>2692</v>
      </c>
      <c r="F2695" s="58"/>
      <c r="G2695" s="58"/>
      <c r="H2695" s="58"/>
      <c r="I2695" s="58"/>
      <c r="J2695" s="58"/>
      <c r="K2695" s="58"/>
      <c r="L2695" s="58"/>
      <c r="M2695" s="58"/>
      <c r="N2695" s="58"/>
      <c r="O2695" s="58"/>
      <c r="P2695" s="58"/>
      <c r="Q2695" s="58"/>
      <c r="R2695" s="58"/>
    </row>
    <row r="2696" spans="1:18" x14ac:dyDescent="0.25">
      <c r="A2696" s="58" t="s">
        <v>10</v>
      </c>
      <c r="B2696" s="58">
        <v>327518</v>
      </c>
      <c r="C2696" s="58" t="s">
        <v>3405</v>
      </c>
      <c r="D2696" s="58">
        <v>0</v>
      </c>
      <c r="E2696" s="58" t="s">
        <v>2692</v>
      </c>
      <c r="F2696" s="58"/>
      <c r="G2696" s="58"/>
      <c r="H2696" s="58"/>
      <c r="I2696" s="58"/>
      <c r="J2696" s="58"/>
      <c r="K2696" s="58"/>
      <c r="L2696" s="58"/>
      <c r="M2696" s="58"/>
      <c r="N2696" s="58"/>
      <c r="O2696" s="58"/>
      <c r="P2696" s="58"/>
      <c r="Q2696" s="58"/>
      <c r="R2696" s="58"/>
    </row>
    <row r="2697" spans="1:18" x14ac:dyDescent="0.25">
      <c r="A2697" s="58" t="s">
        <v>10</v>
      </c>
      <c r="B2697" s="58">
        <v>327628</v>
      </c>
      <c r="C2697" s="58" t="s">
        <v>3405</v>
      </c>
      <c r="D2697" s="58">
        <v>0</v>
      </c>
      <c r="E2697" s="58" t="s">
        <v>2692</v>
      </c>
      <c r="F2697" s="58"/>
      <c r="G2697" s="58"/>
      <c r="H2697" s="58"/>
      <c r="I2697" s="58"/>
      <c r="J2697" s="58"/>
      <c r="K2697" s="58"/>
      <c r="L2697" s="58"/>
      <c r="M2697" s="58"/>
      <c r="N2697" s="58"/>
      <c r="O2697" s="58"/>
      <c r="P2697" s="58"/>
      <c r="Q2697" s="58"/>
      <c r="R2697" s="58"/>
    </row>
    <row r="2698" spans="1:18" x14ac:dyDescent="0.25">
      <c r="A2698" s="58" t="s">
        <v>10</v>
      </c>
      <c r="B2698" s="58">
        <v>327708</v>
      </c>
      <c r="C2698" s="58" t="s">
        <v>3405</v>
      </c>
      <c r="D2698" s="58">
        <v>0</v>
      </c>
      <c r="E2698" s="58" t="s">
        <v>2692</v>
      </c>
      <c r="F2698" s="58"/>
      <c r="G2698" s="58"/>
      <c r="H2698" s="58"/>
      <c r="I2698" s="58"/>
      <c r="J2698" s="58"/>
      <c r="K2698" s="58"/>
      <c r="L2698" s="58"/>
      <c r="M2698" s="58"/>
      <c r="N2698" s="58"/>
      <c r="O2698" s="58"/>
      <c r="P2698" s="58"/>
      <c r="Q2698" s="58"/>
      <c r="R2698" s="58"/>
    </row>
    <row r="2699" spans="1:18" x14ac:dyDescent="0.25">
      <c r="A2699" s="58" t="s">
        <v>10</v>
      </c>
      <c r="B2699" s="58">
        <v>327510</v>
      </c>
      <c r="C2699" s="58" t="s">
        <v>3405</v>
      </c>
      <c r="D2699" s="58">
        <v>0</v>
      </c>
      <c r="E2699" s="58" t="s">
        <v>2692</v>
      </c>
      <c r="F2699" s="58"/>
      <c r="G2699" s="58"/>
      <c r="H2699" s="58"/>
      <c r="I2699" s="58"/>
      <c r="J2699" s="58"/>
      <c r="K2699" s="58"/>
      <c r="L2699" s="58"/>
      <c r="M2699" s="58"/>
      <c r="N2699" s="58"/>
      <c r="O2699" s="58"/>
      <c r="P2699" s="58"/>
      <c r="Q2699" s="58"/>
      <c r="R2699" s="58"/>
    </row>
    <row r="2700" spans="1:18" x14ac:dyDescent="0.25">
      <c r="A2700" s="58" t="s">
        <v>10</v>
      </c>
      <c r="B2700" s="58">
        <v>327390</v>
      </c>
      <c r="C2700" s="58" t="s">
        <v>3405</v>
      </c>
      <c r="D2700" s="58">
        <v>0</v>
      </c>
      <c r="E2700" s="58" t="s">
        <v>2692</v>
      </c>
      <c r="F2700" s="58"/>
      <c r="G2700" s="58"/>
      <c r="H2700" s="58"/>
      <c r="I2700" s="58"/>
      <c r="J2700" s="58"/>
      <c r="K2700" s="58"/>
      <c r="L2700" s="58"/>
      <c r="M2700" s="58"/>
      <c r="N2700" s="58"/>
      <c r="O2700" s="58"/>
      <c r="P2700" s="58"/>
      <c r="Q2700" s="58"/>
      <c r="R2700" s="58"/>
    </row>
    <row r="2701" spans="1:18" x14ac:dyDescent="0.25">
      <c r="A2701" s="58" t="s">
        <v>10</v>
      </c>
      <c r="B2701" s="58">
        <v>327186</v>
      </c>
      <c r="C2701" s="58" t="s">
        <v>2579</v>
      </c>
      <c r="D2701" s="58"/>
      <c r="E2701" s="58" t="s">
        <v>2692</v>
      </c>
      <c r="F2701" s="58"/>
      <c r="G2701" s="58"/>
      <c r="H2701" s="58"/>
      <c r="I2701" s="58"/>
      <c r="J2701" s="58"/>
      <c r="K2701" s="58"/>
      <c r="L2701" s="58"/>
      <c r="M2701" s="58"/>
      <c r="N2701" s="58"/>
      <c r="O2701" s="58"/>
      <c r="P2701" s="58"/>
      <c r="Q2701" s="58"/>
      <c r="R2701" s="58"/>
    </row>
    <row r="2702" spans="1:18" x14ac:dyDescent="0.25">
      <c r="A2702" s="58" t="s">
        <v>10</v>
      </c>
      <c r="B2702" s="58">
        <v>327372</v>
      </c>
      <c r="C2702" s="58" t="s">
        <v>3405</v>
      </c>
      <c r="D2702" s="58">
        <v>0</v>
      </c>
      <c r="E2702" s="58" t="s">
        <v>2692</v>
      </c>
      <c r="F2702" s="58"/>
      <c r="G2702" s="58"/>
      <c r="H2702" s="58"/>
      <c r="I2702" s="58"/>
      <c r="J2702" s="58"/>
      <c r="K2702" s="58"/>
      <c r="L2702" s="58"/>
      <c r="M2702" s="58"/>
      <c r="N2702" s="58"/>
      <c r="O2702" s="58"/>
      <c r="P2702" s="58"/>
      <c r="Q2702" s="58"/>
      <c r="R2702" s="58"/>
    </row>
    <row r="2703" spans="1:18" x14ac:dyDescent="0.25">
      <c r="A2703" s="58" t="s">
        <v>10</v>
      </c>
      <c r="B2703" s="58">
        <v>327214</v>
      </c>
      <c r="C2703" s="58" t="s">
        <v>3405</v>
      </c>
      <c r="D2703" s="58">
        <v>0</v>
      </c>
      <c r="E2703" s="58" t="s">
        <v>2692</v>
      </c>
      <c r="F2703" s="58"/>
      <c r="G2703" s="58"/>
      <c r="H2703" s="58"/>
      <c r="I2703" s="58"/>
      <c r="J2703" s="58"/>
      <c r="K2703" s="58"/>
      <c r="L2703" s="58"/>
      <c r="M2703" s="58"/>
      <c r="N2703" s="58"/>
      <c r="O2703" s="58"/>
      <c r="P2703" s="58"/>
      <c r="Q2703" s="58"/>
      <c r="R2703" s="58"/>
    </row>
    <row r="2704" spans="1:18" x14ac:dyDescent="0.25">
      <c r="A2704" s="58" t="s">
        <v>10</v>
      </c>
      <c r="B2704" s="58">
        <v>327280</v>
      </c>
      <c r="C2704" s="58" t="s">
        <v>3405</v>
      </c>
      <c r="D2704" s="58">
        <v>0</v>
      </c>
      <c r="E2704" s="58" t="s">
        <v>2692</v>
      </c>
      <c r="F2704" s="58"/>
      <c r="G2704" s="58"/>
      <c r="H2704" s="58"/>
      <c r="I2704" s="58"/>
      <c r="J2704" s="58"/>
      <c r="K2704" s="58"/>
      <c r="L2704" s="58"/>
      <c r="M2704" s="58"/>
      <c r="N2704" s="58"/>
      <c r="O2704" s="58"/>
      <c r="P2704" s="58"/>
      <c r="Q2704" s="58"/>
      <c r="R2704" s="58"/>
    </row>
    <row r="2705" spans="1:18" x14ac:dyDescent="0.25">
      <c r="A2705" s="58" t="s">
        <v>10</v>
      </c>
      <c r="B2705" s="58">
        <v>327272</v>
      </c>
      <c r="C2705" s="58" t="s">
        <v>3405</v>
      </c>
      <c r="D2705" s="58">
        <v>0</v>
      </c>
      <c r="E2705" s="58" t="s">
        <v>2692</v>
      </c>
      <c r="F2705" s="58"/>
      <c r="G2705" s="58"/>
      <c r="H2705" s="58"/>
      <c r="I2705" s="58"/>
      <c r="J2705" s="58"/>
      <c r="K2705" s="58"/>
      <c r="L2705" s="58"/>
      <c r="M2705" s="58"/>
      <c r="N2705" s="58"/>
      <c r="O2705" s="58"/>
      <c r="P2705" s="58"/>
      <c r="Q2705" s="58"/>
      <c r="R2705" s="58"/>
    </row>
    <row r="2706" spans="1:18" x14ac:dyDescent="0.25">
      <c r="A2706" s="58" t="s">
        <v>10</v>
      </c>
      <c r="B2706" s="58">
        <v>327250</v>
      </c>
      <c r="C2706" s="58" t="s">
        <v>3405</v>
      </c>
      <c r="D2706" s="58">
        <v>0</v>
      </c>
      <c r="E2706" s="58" t="s">
        <v>2692</v>
      </c>
      <c r="F2706" s="58"/>
      <c r="G2706" s="58"/>
      <c r="H2706" s="58"/>
      <c r="I2706" s="58"/>
      <c r="J2706" s="58"/>
      <c r="K2706" s="58"/>
      <c r="L2706" s="58"/>
      <c r="M2706" s="58"/>
      <c r="N2706" s="58"/>
      <c r="O2706" s="58"/>
      <c r="P2706" s="58"/>
      <c r="Q2706" s="58"/>
      <c r="R2706" s="58"/>
    </row>
    <row r="2707" spans="1:18" x14ac:dyDescent="0.25">
      <c r="A2707" s="58" t="s">
        <v>10</v>
      </c>
      <c r="B2707" s="58">
        <v>327336</v>
      </c>
      <c r="C2707" s="58" t="s">
        <v>3405</v>
      </c>
      <c r="D2707" s="58">
        <v>0</v>
      </c>
      <c r="E2707" s="58" t="s">
        <v>2692</v>
      </c>
      <c r="F2707" s="58"/>
      <c r="G2707" s="58"/>
      <c r="H2707" s="58"/>
      <c r="I2707" s="58"/>
      <c r="J2707" s="58"/>
      <c r="K2707" s="58"/>
      <c r="L2707" s="58"/>
      <c r="M2707" s="58"/>
      <c r="N2707" s="58"/>
      <c r="O2707" s="58"/>
      <c r="P2707" s="58"/>
      <c r="Q2707" s="58"/>
      <c r="R2707" s="58"/>
    </row>
    <row r="2708" spans="1:18" x14ac:dyDescent="0.25">
      <c r="A2708" s="58" t="s">
        <v>10</v>
      </c>
      <c r="B2708" s="58">
        <v>327328</v>
      </c>
      <c r="C2708" s="58" t="s">
        <v>3405</v>
      </c>
      <c r="D2708" s="58">
        <v>0</v>
      </c>
      <c r="E2708" s="58" t="s">
        <v>2692</v>
      </c>
      <c r="F2708" s="58"/>
      <c r="G2708" s="58"/>
      <c r="H2708" s="58"/>
      <c r="I2708" s="58"/>
      <c r="J2708" s="58"/>
      <c r="K2708" s="58"/>
      <c r="L2708" s="58"/>
      <c r="M2708" s="58"/>
      <c r="N2708" s="58"/>
      <c r="O2708" s="58"/>
      <c r="P2708" s="58"/>
      <c r="Q2708" s="58"/>
      <c r="R2708" s="58"/>
    </row>
    <row r="2709" spans="1:18" x14ac:dyDescent="0.25">
      <c r="A2709" s="58" t="s">
        <v>10</v>
      </c>
      <c r="B2709" s="58">
        <v>327364</v>
      </c>
      <c r="C2709" s="58" t="s">
        <v>3405</v>
      </c>
      <c r="D2709" s="58">
        <v>0</v>
      </c>
      <c r="E2709" s="58" t="s">
        <v>2692</v>
      </c>
      <c r="F2709" s="58"/>
      <c r="G2709" s="58"/>
      <c r="H2709" s="58"/>
      <c r="I2709" s="58"/>
      <c r="J2709" s="58"/>
      <c r="K2709" s="58"/>
      <c r="L2709" s="58"/>
      <c r="M2709" s="58"/>
      <c r="N2709" s="58"/>
      <c r="O2709" s="58"/>
      <c r="P2709" s="58"/>
      <c r="Q2709" s="58"/>
      <c r="R2709" s="58"/>
    </row>
    <row r="2710" spans="1:18" x14ac:dyDescent="0.25">
      <c r="A2710" s="58" t="s">
        <v>10</v>
      </c>
      <c r="B2710" s="58">
        <v>327284</v>
      </c>
      <c r="C2710" s="58" t="s">
        <v>3405</v>
      </c>
      <c r="D2710" s="58">
        <v>0</v>
      </c>
      <c r="E2710" s="58" t="s">
        <v>2692</v>
      </c>
      <c r="F2710" s="58"/>
      <c r="G2710" s="58"/>
      <c r="H2710" s="58"/>
      <c r="I2710" s="58"/>
      <c r="J2710" s="58"/>
      <c r="K2710" s="58"/>
      <c r="L2710" s="58"/>
      <c r="M2710" s="58"/>
      <c r="N2710" s="58"/>
      <c r="O2710" s="58"/>
      <c r="P2710" s="58"/>
      <c r="Q2710" s="58"/>
      <c r="R2710" s="58"/>
    </row>
    <row r="2711" spans="1:18" x14ac:dyDescent="0.25">
      <c r="A2711" s="58" t="s">
        <v>10</v>
      </c>
      <c r="B2711" s="58">
        <v>327222</v>
      </c>
      <c r="C2711" s="58" t="s">
        <v>3405</v>
      </c>
      <c r="D2711" s="58">
        <v>0</v>
      </c>
      <c r="E2711" s="58" t="s">
        <v>2692</v>
      </c>
      <c r="F2711" s="58"/>
      <c r="G2711" s="58"/>
      <c r="H2711" s="58"/>
      <c r="I2711" s="58"/>
      <c r="J2711" s="58"/>
      <c r="K2711" s="58"/>
      <c r="L2711" s="58"/>
      <c r="M2711" s="58"/>
      <c r="N2711" s="58"/>
      <c r="O2711" s="58"/>
      <c r="P2711" s="58"/>
      <c r="Q2711" s="58"/>
      <c r="R2711" s="58"/>
    </row>
    <row r="2712" spans="1:18" x14ac:dyDescent="0.25">
      <c r="A2712" s="58" t="s">
        <v>10</v>
      </c>
      <c r="B2712" s="58">
        <v>327340</v>
      </c>
      <c r="C2712" s="58" t="s">
        <v>3405</v>
      </c>
      <c r="D2712" s="58">
        <v>0</v>
      </c>
      <c r="E2712" s="58" t="s">
        <v>2692</v>
      </c>
      <c r="F2712" s="58"/>
      <c r="G2712" s="58"/>
      <c r="H2712" s="58"/>
      <c r="I2712" s="58"/>
      <c r="J2712" s="58"/>
      <c r="K2712" s="58"/>
      <c r="L2712" s="58"/>
      <c r="M2712" s="58"/>
      <c r="N2712" s="58"/>
      <c r="O2712" s="58"/>
      <c r="P2712" s="58"/>
      <c r="Q2712" s="58"/>
      <c r="R2712" s="58"/>
    </row>
    <row r="2713" spans="1:18" x14ac:dyDescent="0.25">
      <c r="A2713" s="58" t="s">
        <v>10</v>
      </c>
      <c r="B2713" s="58">
        <v>327288</v>
      </c>
      <c r="C2713" s="58" t="s">
        <v>3405</v>
      </c>
      <c r="D2713" s="58">
        <v>0</v>
      </c>
      <c r="E2713" s="58" t="s">
        <v>2692</v>
      </c>
      <c r="F2713" s="58"/>
      <c r="G2713" s="58"/>
      <c r="H2713" s="58"/>
      <c r="I2713" s="58"/>
      <c r="J2713" s="58"/>
      <c r="K2713" s="58"/>
      <c r="L2713" s="58"/>
      <c r="M2713" s="58"/>
      <c r="N2713" s="58"/>
      <c r="O2713" s="58"/>
      <c r="P2713" s="58"/>
      <c r="Q2713" s="58"/>
      <c r="R2713" s="58"/>
    </row>
    <row r="2714" spans="1:18" x14ac:dyDescent="0.25">
      <c r="A2714" s="58" t="s">
        <v>10</v>
      </c>
      <c r="B2714" s="58">
        <v>327266</v>
      </c>
      <c r="C2714" s="58" t="s">
        <v>3405</v>
      </c>
      <c r="D2714" s="58">
        <v>0</v>
      </c>
      <c r="E2714" s="58" t="s">
        <v>2692</v>
      </c>
      <c r="F2714" s="58"/>
      <c r="G2714" s="58"/>
      <c r="H2714" s="58"/>
      <c r="I2714" s="58"/>
      <c r="J2714" s="58"/>
      <c r="K2714" s="58"/>
      <c r="L2714" s="58"/>
      <c r="M2714" s="58"/>
      <c r="N2714" s="58"/>
      <c r="O2714" s="58"/>
      <c r="P2714" s="58"/>
      <c r="Q2714" s="58"/>
      <c r="R2714" s="58"/>
    </row>
    <row r="2715" spans="1:18" x14ac:dyDescent="0.25">
      <c r="A2715" s="58" t="s">
        <v>10</v>
      </c>
      <c r="B2715" s="58">
        <v>327308</v>
      </c>
      <c r="C2715" s="58" t="s">
        <v>3405</v>
      </c>
      <c r="D2715" s="58">
        <v>0</v>
      </c>
      <c r="E2715" s="58" t="s">
        <v>2692</v>
      </c>
      <c r="F2715" s="58"/>
      <c r="G2715" s="58"/>
      <c r="H2715" s="58"/>
      <c r="I2715" s="58"/>
      <c r="J2715" s="58"/>
      <c r="K2715" s="58"/>
      <c r="L2715" s="58"/>
      <c r="M2715" s="58"/>
      <c r="N2715" s="58"/>
      <c r="O2715" s="58"/>
      <c r="P2715" s="58"/>
      <c r="Q2715" s="58"/>
      <c r="R2715" s="58"/>
    </row>
    <row r="2716" spans="1:18" x14ac:dyDescent="0.25">
      <c r="A2716" s="58" t="s">
        <v>10</v>
      </c>
      <c r="B2716" s="58">
        <v>327242</v>
      </c>
      <c r="C2716" s="58" t="s">
        <v>3405</v>
      </c>
      <c r="D2716" s="58">
        <v>0</v>
      </c>
      <c r="E2716" s="58" t="s">
        <v>2692</v>
      </c>
      <c r="F2716" s="58"/>
      <c r="G2716" s="58"/>
      <c r="H2716" s="58"/>
      <c r="I2716" s="58"/>
      <c r="J2716" s="58"/>
      <c r="K2716" s="58"/>
      <c r="L2716" s="58"/>
      <c r="M2716" s="58"/>
      <c r="N2716" s="58"/>
      <c r="O2716" s="58"/>
      <c r="P2716" s="58"/>
      <c r="Q2716" s="58"/>
      <c r="R2716" s="58"/>
    </row>
    <row r="2717" spans="1:18" x14ac:dyDescent="0.25">
      <c r="A2717" s="58" t="s">
        <v>10</v>
      </c>
      <c r="B2717" s="58">
        <v>327360</v>
      </c>
      <c r="C2717" s="58" t="s">
        <v>3405</v>
      </c>
      <c r="D2717" s="58">
        <v>0</v>
      </c>
      <c r="E2717" s="58" t="s">
        <v>2692</v>
      </c>
      <c r="F2717" s="58"/>
      <c r="G2717" s="58"/>
      <c r="H2717" s="58"/>
      <c r="I2717" s="58"/>
      <c r="J2717" s="58"/>
      <c r="K2717" s="58"/>
      <c r="L2717" s="58"/>
      <c r="M2717" s="58"/>
      <c r="N2717" s="58"/>
      <c r="O2717" s="58"/>
      <c r="P2717" s="58"/>
      <c r="Q2717" s="58"/>
      <c r="R2717" s="58"/>
    </row>
    <row r="2718" spans="1:18" x14ac:dyDescent="0.25">
      <c r="A2718" s="58" t="s">
        <v>10</v>
      </c>
      <c r="B2718" s="58">
        <v>327380</v>
      </c>
      <c r="C2718" s="58" t="s">
        <v>3405</v>
      </c>
      <c r="D2718" s="58">
        <v>0</v>
      </c>
      <c r="E2718" s="58" t="s">
        <v>2692</v>
      </c>
      <c r="F2718" s="58"/>
      <c r="G2718" s="58"/>
      <c r="H2718" s="58"/>
      <c r="I2718" s="58"/>
      <c r="J2718" s="58"/>
      <c r="K2718" s="58"/>
      <c r="L2718" s="58"/>
      <c r="M2718" s="58"/>
      <c r="N2718" s="58"/>
      <c r="O2718" s="58"/>
      <c r="P2718" s="58"/>
      <c r="Q2718" s="58"/>
      <c r="R2718" s="58"/>
    </row>
    <row r="2719" spans="1:18" x14ac:dyDescent="0.25">
      <c r="A2719" s="58" t="s">
        <v>10</v>
      </c>
      <c r="B2719" s="58">
        <v>327210</v>
      </c>
      <c r="C2719" s="58" t="s">
        <v>3405</v>
      </c>
      <c r="D2719" s="58">
        <v>0</v>
      </c>
      <c r="E2719" s="58" t="s">
        <v>2692</v>
      </c>
      <c r="F2719" s="58"/>
      <c r="G2719" s="58"/>
      <c r="H2719" s="58"/>
      <c r="I2719" s="58"/>
      <c r="J2719" s="58"/>
      <c r="K2719" s="58"/>
      <c r="L2719" s="58"/>
      <c r="M2719" s="58"/>
      <c r="N2719" s="58"/>
      <c r="O2719" s="58"/>
      <c r="P2719" s="58"/>
      <c r="Q2719" s="58"/>
      <c r="R2719" s="58"/>
    </row>
    <row r="2720" spans="1:18" x14ac:dyDescent="0.25">
      <c r="A2720" s="58" t="s">
        <v>10</v>
      </c>
      <c r="B2720" s="58">
        <v>327304</v>
      </c>
      <c r="C2720" s="58" t="s">
        <v>3405</v>
      </c>
      <c r="D2720" s="58">
        <v>0</v>
      </c>
      <c r="E2720" s="58" t="s">
        <v>2692</v>
      </c>
      <c r="F2720" s="58"/>
      <c r="G2720" s="58"/>
      <c r="H2720" s="58"/>
      <c r="I2720" s="58"/>
      <c r="J2720" s="58"/>
      <c r="K2720" s="58"/>
      <c r="L2720" s="58"/>
      <c r="M2720" s="58"/>
      <c r="N2720" s="58"/>
      <c r="O2720" s="58"/>
      <c r="P2720" s="58"/>
      <c r="Q2720" s="58"/>
      <c r="R2720" s="58"/>
    </row>
    <row r="2721" spans="1:18" x14ac:dyDescent="0.25">
      <c r="A2721" s="58" t="s">
        <v>10</v>
      </c>
      <c r="B2721" s="58">
        <v>327246</v>
      </c>
      <c r="C2721" s="58" t="s">
        <v>3405</v>
      </c>
      <c r="D2721" s="58">
        <v>0</v>
      </c>
      <c r="E2721" s="58" t="s">
        <v>2692</v>
      </c>
      <c r="F2721" s="58"/>
      <c r="G2721" s="58"/>
      <c r="H2721" s="58"/>
      <c r="I2721" s="58"/>
      <c r="J2721" s="58"/>
      <c r="K2721" s="58"/>
      <c r="L2721" s="58"/>
      <c r="M2721" s="58"/>
      <c r="N2721" s="58"/>
      <c r="O2721" s="58"/>
      <c r="P2721" s="58"/>
      <c r="Q2721" s="58"/>
      <c r="R2721" s="58"/>
    </row>
    <row r="2722" spans="1:18" x14ac:dyDescent="0.25">
      <c r="A2722" s="58" t="s">
        <v>10</v>
      </c>
      <c r="B2722" s="58">
        <v>327320</v>
      </c>
      <c r="C2722" s="58" t="s">
        <v>3405</v>
      </c>
      <c r="D2722" s="58">
        <v>0</v>
      </c>
      <c r="E2722" s="58" t="s">
        <v>2692</v>
      </c>
      <c r="F2722" s="58"/>
      <c r="G2722" s="58"/>
      <c r="H2722" s="58"/>
      <c r="I2722" s="58"/>
      <c r="J2722" s="58"/>
      <c r="K2722" s="58"/>
      <c r="L2722" s="58"/>
      <c r="M2722" s="58"/>
      <c r="N2722" s="58"/>
      <c r="O2722" s="58"/>
      <c r="P2722" s="58"/>
      <c r="Q2722" s="58"/>
      <c r="R2722" s="58"/>
    </row>
    <row r="2723" spans="1:18" x14ac:dyDescent="0.25">
      <c r="A2723" s="58" t="s">
        <v>10</v>
      </c>
      <c r="B2723" s="58">
        <v>327352</v>
      </c>
      <c r="C2723" s="58" t="s">
        <v>3405</v>
      </c>
      <c r="D2723" s="58">
        <v>0</v>
      </c>
      <c r="E2723" s="58" t="s">
        <v>2692</v>
      </c>
      <c r="F2723" s="58"/>
      <c r="G2723" s="58"/>
      <c r="H2723" s="58"/>
      <c r="I2723" s="58"/>
      <c r="J2723" s="58"/>
      <c r="K2723" s="58"/>
      <c r="L2723" s="58"/>
      <c r="M2723" s="58"/>
      <c r="N2723" s="58"/>
      <c r="O2723" s="58"/>
      <c r="P2723" s="58"/>
      <c r="Q2723" s="58"/>
      <c r="R2723" s="58"/>
    </row>
    <row r="2724" spans="1:18" x14ac:dyDescent="0.25">
      <c r="A2724" s="58" t="s">
        <v>10</v>
      </c>
      <c r="B2724" s="58">
        <v>327348</v>
      </c>
      <c r="C2724" s="58" t="s">
        <v>3405</v>
      </c>
      <c r="D2724" s="58">
        <v>0</v>
      </c>
      <c r="E2724" s="58" t="s">
        <v>2692</v>
      </c>
      <c r="F2724" s="58"/>
      <c r="G2724" s="58"/>
      <c r="H2724" s="58"/>
      <c r="I2724" s="58"/>
      <c r="J2724" s="58"/>
      <c r="K2724" s="58"/>
      <c r="L2724" s="58"/>
      <c r="M2724" s="58"/>
      <c r="N2724" s="58"/>
      <c r="O2724" s="58"/>
      <c r="P2724" s="58"/>
      <c r="Q2724" s="58"/>
      <c r="R2724" s="58"/>
    </row>
    <row r="2725" spans="1:18" x14ac:dyDescent="0.25">
      <c r="A2725" s="58" t="s">
        <v>10</v>
      </c>
      <c r="B2725" s="58">
        <v>327276</v>
      </c>
      <c r="C2725" s="58" t="s">
        <v>3405</v>
      </c>
      <c r="D2725" s="58">
        <v>0</v>
      </c>
      <c r="E2725" s="58" t="s">
        <v>2692</v>
      </c>
      <c r="F2725" s="58"/>
      <c r="G2725" s="58"/>
      <c r="H2725" s="58"/>
      <c r="I2725" s="58"/>
      <c r="J2725" s="58"/>
      <c r="K2725" s="58"/>
      <c r="L2725" s="58"/>
      <c r="M2725" s="58"/>
      <c r="N2725" s="58"/>
      <c r="O2725" s="58"/>
      <c r="P2725" s="58"/>
      <c r="Q2725" s="58"/>
      <c r="R2725" s="58"/>
    </row>
    <row r="2726" spans="1:18" x14ac:dyDescent="0.25">
      <c r="A2726" s="58" t="s">
        <v>10</v>
      </c>
      <c r="B2726" s="58">
        <v>327376</v>
      </c>
      <c r="C2726" s="58" t="s">
        <v>3405</v>
      </c>
      <c r="D2726" s="58">
        <v>0</v>
      </c>
      <c r="E2726" s="58" t="s">
        <v>2692</v>
      </c>
      <c r="F2726" s="58"/>
      <c r="G2726" s="58"/>
      <c r="H2726" s="58"/>
      <c r="I2726" s="58"/>
      <c r="J2726" s="58"/>
      <c r="K2726" s="58"/>
      <c r="L2726" s="58"/>
      <c r="M2726" s="58"/>
      <c r="N2726" s="58"/>
      <c r="O2726" s="58"/>
      <c r="P2726" s="58"/>
      <c r="Q2726" s="58"/>
      <c r="R2726" s="58"/>
    </row>
    <row r="2727" spans="1:18" x14ac:dyDescent="0.25">
      <c r="A2727" s="58" t="s">
        <v>10</v>
      </c>
      <c r="B2727" s="58">
        <v>327234</v>
      </c>
      <c r="C2727" s="58" t="s">
        <v>3405</v>
      </c>
      <c r="D2727" s="58">
        <v>0</v>
      </c>
      <c r="E2727" s="58" t="s">
        <v>2692</v>
      </c>
      <c r="F2727" s="58"/>
      <c r="G2727" s="58"/>
      <c r="H2727" s="58"/>
      <c r="I2727" s="58"/>
      <c r="J2727" s="58"/>
      <c r="K2727" s="58"/>
      <c r="L2727" s="58"/>
      <c r="M2727" s="58"/>
      <c r="N2727" s="58"/>
      <c r="O2727" s="58"/>
      <c r="P2727" s="58"/>
      <c r="Q2727" s="58"/>
      <c r="R2727" s="58"/>
    </row>
    <row r="2728" spans="1:18" x14ac:dyDescent="0.25">
      <c r="A2728" s="58" t="s">
        <v>10</v>
      </c>
      <c r="B2728" s="58">
        <v>327312</v>
      </c>
      <c r="C2728" s="58" t="s">
        <v>3405</v>
      </c>
      <c r="D2728" s="58">
        <v>0</v>
      </c>
      <c r="E2728" s="58" t="s">
        <v>2692</v>
      </c>
      <c r="F2728" s="58"/>
      <c r="G2728" s="58"/>
      <c r="H2728" s="58"/>
      <c r="I2728" s="58"/>
      <c r="J2728" s="58"/>
      <c r="K2728" s="58"/>
      <c r="L2728" s="58"/>
      <c r="M2728" s="58"/>
      <c r="N2728" s="58"/>
      <c r="O2728" s="58"/>
      <c r="P2728" s="58"/>
      <c r="Q2728" s="58"/>
      <c r="R2728" s="58"/>
    </row>
    <row r="2729" spans="1:18" x14ac:dyDescent="0.25">
      <c r="A2729" s="58" t="s">
        <v>10</v>
      </c>
      <c r="B2729" s="58">
        <v>327218</v>
      </c>
      <c r="C2729" s="58" t="s">
        <v>3405</v>
      </c>
      <c r="D2729" s="58">
        <v>0</v>
      </c>
      <c r="E2729" s="58" t="s">
        <v>2692</v>
      </c>
      <c r="F2729" s="58"/>
      <c r="G2729" s="58"/>
      <c r="H2729" s="58"/>
      <c r="I2729" s="58"/>
      <c r="J2729" s="58"/>
      <c r="K2729" s="58"/>
      <c r="L2729" s="58"/>
      <c r="M2729" s="58"/>
      <c r="N2729" s="58"/>
      <c r="O2729" s="58"/>
      <c r="P2729" s="58"/>
      <c r="Q2729" s="58"/>
      <c r="R2729" s="58"/>
    </row>
    <row r="2730" spans="1:18" x14ac:dyDescent="0.25">
      <c r="A2730" s="58" t="s">
        <v>10</v>
      </c>
      <c r="B2730" s="58">
        <v>327296</v>
      </c>
      <c r="C2730" s="58" t="s">
        <v>3405</v>
      </c>
      <c r="D2730" s="58">
        <v>0</v>
      </c>
      <c r="E2730" s="58" t="s">
        <v>2692</v>
      </c>
      <c r="F2730" s="58"/>
      <c r="G2730" s="58"/>
      <c r="H2730" s="58"/>
      <c r="I2730" s="58"/>
      <c r="J2730" s="58"/>
      <c r="K2730" s="58"/>
      <c r="L2730" s="58"/>
      <c r="M2730" s="58"/>
      <c r="N2730" s="58"/>
      <c r="O2730" s="58"/>
      <c r="P2730" s="58"/>
      <c r="Q2730" s="58"/>
      <c r="R2730" s="58"/>
    </row>
    <row r="2731" spans="1:18" x14ac:dyDescent="0.25">
      <c r="A2731" s="58" t="s">
        <v>10</v>
      </c>
      <c r="B2731" s="58">
        <v>327324</v>
      </c>
      <c r="C2731" s="58" t="s">
        <v>3405</v>
      </c>
      <c r="D2731" s="58">
        <v>0</v>
      </c>
      <c r="E2731" s="58" t="s">
        <v>2692</v>
      </c>
      <c r="F2731" s="58"/>
      <c r="G2731" s="58"/>
      <c r="H2731" s="58"/>
      <c r="I2731" s="58"/>
      <c r="J2731" s="58"/>
      <c r="K2731" s="58"/>
      <c r="L2731" s="58"/>
      <c r="M2731" s="58"/>
      <c r="N2731" s="58"/>
      <c r="O2731" s="58"/>
      <c r="P2731" s="58"/>
      <c r="Q2731" s="58"/>
      <c r="R2731" s="58"/>
    </row>
    <row r="2732" spans="1:18" x14ac:dyDescent="0.25">
      <c r="A2732" s="58" t="s">
        <v>10</v>
      </c>
      <c r="B2732" s="58">
        <v>327344</v>
      </c>
      <c r="C2732" s="58" t="s">
        <v>3405</v>
      </c>
      <c r="D2732" s="58">
        <v>0</v>
      </c>
      <c r="E2732" s="58" t="s">
        <v>2692</v>
      </c>
      <c r="F2732" s="58"/>
      <c r="G2732" s="58"/>
      <c r="H2732" s="58"/>
      <c r="I2732" s="58"/>
      <c r="J2732" s="58"/>
      <c r="K2732" s="58"/>
      <c r="L2732" s="58"/>
      <c r="M2732" s="58"/>
      <c r="N2732" s="58"/>
      <c r="O2732" s="58"/>
      <c r="P2732" s="58"/>
      <c r="Q2732" s="58"/>
      <c r="R2732" s="58"/>
    </row>
    <row r="2733" spans="1:18" x14ac:dyDescent="0.25">
      <c r="A2733" s="58" t="s">
        <v>10</v>
      </c>
      <c r="B2733" s="58">
        <v>327202</v>
      </c>
      <c r="C2733" s="58" t="s">
        <v>3405</v>
      </c>
      <c r="D2733" s="58">
        <v>0</v>
      </c>
      <c r="E2733" s="58" t="s">
        <v>2692</v>
      </c>
      <c r="F2733" s="58"/>
      <c r="G2733" s="58"/>
      <c r="H2733" s="58"/>
      <c r="I2733" s="58"/>
      <c r="J2733" s="58"/>
      <c r="K2733" s="58"/>
      <c r="L2733" s="58"/>
      <c r="M2733" s="58"/>
      <c r="N2733" s="58"/>
      <c r="O2733" s="58"/>
      <c r="P2733" s="58"/>
      <c r="Q2733" s="58"/>
      <c r="R2733" s="58"/>
    </row>
    <row r="2734" spans="1:18" x14ac:dyDescent="0.25">
      <c r="A2734" s="58" t="s">
        <v>10</v>
      </c>
      <c r="B2734" s="58">
        <v>327368</v>
      </c>
      <c r="C2734" s="58" t="s">
        <v>3405</v>
      </c>
      <c r="D2734" s="58">
        <v>0</v>
      </c>
      <c r="E2734" s="58" t="s">
        <v>2692</v>
      </c>
      <c r="F2734" s="58"/>
      <c r="G2734" s="58"/>
      <c r="H2734" s="58"/>
      <c r="I2734" s="58"/>
      <c r="J2734" s="58"/>
      <c r="K2734" s="58"/>
      <c r="L2734" s="58"/>
      <c r="M2734" s="58"/>
      <c r="N2734" s="58"/>
      <c r="O2734" s="58"/>
      <c r="P2734" s="58"/>
      <c r="Q2734" s="58"/>
      <c r="R2734" s="58"/>
    </row>
    <row r="2735" spans="1:18" x14ac:dyDescent="0.25">
      <c r="A2735" s="58" t="s">
        <v>10</v>
      </c>
      <c r="B2735" s="58">
        <v>327292</v>
      </c>
      <c r="C2735" s="58" t="s">
        <v>3405</v>
      </c>
      <c r="D2735" s="58">
        <v>0</v>
      </c>
      <c r="E2735" s="58" t="s">
        <v>2692</v>
      </c>
      <c r="F2735" s="58"/>
      <c r="G2735" s="58"/>
      <c r="H2735" s="58"/>
      <c r="I2735" s="58"/>
      <c r="J2735" s="58"/>
      <c r="K2735" s="58"/>
      <c r="L2735" s="58"/>
      <c r="M2735" s="58"/>
      <c r="N2735" s="58"/>
      <c r="O2735" s="58"/>
      <c r="P2735" s="58"/>
      <c r="Q2735" s="58"/>
      <c r="R2735" s="58"/>
    </row>
    <row r="2736" spans="1:18" x14ac:dyDescent="0.25">
      <c r="A2736" s="58" t="s">
        <v>10</v>
      </c>
      <c r="B2736" s="58">
        <v>327332</v>
      </c>
      <c r="C2736" s="58" t="s">
        <v>3405</v>
      </c>
      <c r="D2736" s="58">
        <v>0</v>
      </c>
      <c r="E2736" s="58" t="s">
        <v>2692</v>
      </c>
      <c r="F2736" s="58"/>
      <c r="G2736" s="58"/>
      <c r="H2736" s="58"/>
      <c r="I2736" s="58"/>
      <c r="J2736" s="58"/>
      <c r="K2736" s="58"/>
      <c r="L2736" s="58"/>
      <c r="M2736" s="58"/>
      <c r="N2736" s="58"/>
      <c r="O2736" s="58"/>
      <c r="P2736" s="58"/>
      <c r="Q2736" s="58"/>
      <c r="R2736" s="58"/>
    </row>
    <row r="2737" spans="1:18" x14ac:dyDescent="0.25">
      <c r="A2737" s="58" t="s">
        <v>10</v>
      </c>
      <c r="B2737" s="58">
        <v>327238</v>
      </c>
      <c r="C2737" s="58" t="s">
        <v>3405</v>
      </c>
      <c r="D2737" s="58">
        <v>0</v>
      </c>
      <c r="E2737" s="58" t="s">
        <v>2692</v>
      </c>
      <c r="F2737" s="58"/>
      <c r="G2737" s="58"/>
      <c r="H2737" s="58"/>
      <c r="I2737" s="58"/>
      <c r="J2737" s="58"/>
      <c r="K2737" s="58"/>
      <c r="L2737" s="58"/>
      <c r="M2737" s="58"/>
      <c r="N2737" s="58"/>
      <c r="O2737" s="58"/>
      <c r="P2737" s="58"/>
      <c r="Q2737" s="58"/>
      <c r="R2737" s="58"/>
    </row>
    <row r="2738" spans="1:18" x14ac:dyDescent="0.25">
      <c r="A2738" s="58" t="s">
        <v>10</v>
      </c>
      <c r="B2738" s="58">
        <v>327300</v>
      </c>
      <c r="C2738" s="58" t="s">
        <v>3405</v>
      </c>
      <c r="D2738" s="58">
        <v>0</v>
      </c>
      <c r="E2738" s="58" t="s">
        <v>2692</v>
      </c>
      <c r="F2738" s="58"/>
      <c r="G2738" s="58"/>
      <c r="H2738" s="58"/>
      <c r="I2738" s="58"/>
      <c r="J2738" s="58"/>
      <c r="K2738" s="58"/>
      <c r="L2738" s="58"/>
      <c r="M2738" s="58"/>
      <c r="N2738" s="58"/>
      <c r="O2738" s="58"/>
      <c r="P2738" s="58"/>
      <c r="Q2738" s="58"/>
      <c r="R2738" s="58"/>
    </row>
    <row r="2739" spans="1:18" x14ac:dyDescent="0.25">
      <c r="A2739" s="58" t="s">
        <v>10</v>
      </c>
      <c r="B2739" s="58">
        <v>327254</v>
      </c>
      <c r="C2739" s="58" t="s">
        <v>3405</v>
      </c>
      <c r="D2739" s="58">
        <v>0</v>
      </c>
      <c r="E2739" s="58" t="s">
        <v>2692</v>
      </c>
      <c r="F2739" s="58"/>
      <c r="G2739" s="58"/>
      <c r="H2739" s="58"/>
      <c r="I2739" s="58"/>
      <c r="J2739" s="58"/>
      <c r="K2739" s="58"/>
      <c r="L2739" s="58"/>
      <c r="M2739" s="58"/>
      <c r="N2739" s="58"/>
      <c r="O2739" s="58"/>
      <c r="P2739" s="58"/>
      <c r="Q2739" s="58"/>
      <c r="R2739" s="58"/>
    </row>
    <row r="2740" spans="1:18" x14ac:dyDescent="0.25">
      <c r="A2740" s="58" t="s">
        <v>10</v>
      </c>
      <c r="B2740" s="58">
        <v>327226</v>
      </c>
      <c r="C2740" s="58" t="s">
        <v>3405</v>
      </c>
      <c r="D2740" s="58">
        <v>0</v>
      </c>
      <c r="E2740" s="58" t="s">
        <v>2692</v>
      </c>
      <c r="F2740" s="58"/>
      <c r="G2740" s="58"/>
      <c r="H2740" s="58"/>
      <c r="I2740" s="58"/>
      <c r="J2740" s="58"/>
      <c r="K2740" s="58"/>
      <c r="L2740" s="58"/>
      <c r="M2740" s="58"/>
      <c r="N2740" s="58"/>
      <c r="O2740" s="58"/>
      <c r="P2740" s="58"/>
      <c r="Q2740" s="58"/>
      <c r="R2740" s="58"/>
    </row>
    <row r="2741" spans="1:18" x14ac:dyDescent="0.25">
      <c r="A2741" s="58" t="s">
        <v>10</v>
      </c>
      <c r="B2741" s="58">
        <v>327230</v>
      </c>
      <c r="C2741" s="58" t="s">
        <v>3405</v>
      </c>
      <c r="D2741" s="58">
        <v>0</v>
      </c>
      <c r="E2741" s="58" t="s">
        <v>2692</v>
      </c>
      <c r="F2741" s="58"/>
      <c r="G2741" s="58"/>
      <c r="H2741" s="58"/>
      <c r="I2741" s="58"/>
      <c r="J2741" s="58"/>
      <c r="K2741" s="58"/>
      <c r="L2741" s="58"/>
      <c r="M2741" s="58"/>
      <c r="N2741" s="58"/>
      <c r="O2741" s="58"/>
      <c r="P2741" s="58"/>
      <c r="Q2741" s="58"/>
      <c r="R2741" s="58"/>
    </row>
    <row r="2742" spans="1:18" x14ac:dyDescent="0.25">
      <c r="A2742" s="58" t="s">
        <v>10</v>
      </c>
      <c r="B2742" s="58">
        <v>327206</v>
      </c>
      <c r="C2742" s="58" t="s">
        <v>3405</v>
      </c>
      <c r="D2742" s="58">
        <v>0</v>
      </c>
      <c r="E2742" s="58" t="s">
        <v>2692</v>
      </c>
      <c r="F2742" s="58"/>
      <c r="G2742" s="58"/>
      <c r="H2742" s="58"/>
      <c r="I2742" s="58"/>
      <c r="J2742" s="58"/>
      <c r="K2742" s="58"/>
      <c r="L2742" s="58"/>
      <c r="M2742" s="58"/>
      <c r="N2742" s="58"/>
      <c r="O2742" s="58"/>
      <c r="P2742" s="58"/>
      <c r="Q2742" s="58"/>
      <c r="R2742" s="58"/>
    </row>
    <row r="2743" spans="1:18" x14ac:dyDescent="0.25">
      <c r="A2743" s="58" t="s">
        <v>10</v>
      </c>
      <c r="B2743" s="58">
        <v>327262</v>
      </c>
      <c r="C2743" s="58" t="s">
        <v>3405</v>
      </c>
      <c r="D2743" s="58">
        <v>0</v>
      </c>
      <c r="E2743" s="58" t="s">
        <v>2692</v>
      </c>
      <c r="F2743" s="58"/>
      <c r="G2743" s="58"/>
      <c r="H2743" s="58"/>
      <c r="I2743" s="58"/>
      <c r="J2743" s="58"/>
      <c r="K2743" s="58"/>
      <c r="L2743" s="58"/>
      <c r="M2743" s="58"/>
      <c r="N2743" s="58"/>
      <c r="O2743" s="58"/>
      <c r="P2743" s="58"/>
      <c r="Q2743" s="58"/>
      <c r="R2743" s="58"/>
    </row>
    <row r="2744" spans="1:18" x14ac:dyDescent="0.25">
      <c r="A2744" s="58" t="s">
        <v>10</v>
      </c>
      <c r="B2744" s="58">
        <v>327316</v>
      </c>
      <c r="C2744" s="58" t="s">
        <v>3405</v>
      </c>
      <c r="D2744" s="58">
        <v>0</v>
      </c>
      <c r="E2744" s="58" t="s">
        <v>2692</v>
      </c>
      <c r="F2744" s="58"/>
      <c r="G2744" s="58"/>
      <c r="H2744" s="58"/>
      <c r="I2744" s="58"/>
      <c r="J2744" s="58"/>
      <c r="K2744" s="58"/>
      <c r="L2744" s="58"/>
      <c r="M2744" s="58"/>
      <c r="N2744" s="58"/>
      <c r="O2744" s="58"/>
      <c r="P2744" s="58"/>
      <c r="Q2744" s="58"/>
      <c r="R2744" s="58"/>
    </row>
    <row r="2745" spans="1:18" x14ac:dyDescent="0.25">
      <c r="A2745" s="58" t="s">
        <v>10</v>
      </c>
      <c r="B2745" s="58">
        <v>327356</v>
      </c>
      <c r="C2745" s="58" t="s">
        <v>3405</v>
      </c>
      <c r="D2745" s="58">
        <v>0</v>
      </c>
      <c r="E2745" s="58" t="s">
        <v>2692</v>
      </c>
      <c r="F2745" s="58"/>
      <c r="G2745" s="58"/>
      <c r="H2745" s="58"/>
      <c r="I2745" s="58"/>
      <c r="J2745" s="58"/>
      <c r="K2745" s="58"/>
      <c r="L2745" s="58"/>
      <c r="M2745" s="58"/>
      <c r="N2745" s="58"/>
      <c r="O2745" s="58"/>
      <c r="P2745" s="58"/>
      <c r="Q2745" s="58"/>
      <c r="R2745" s="58"/>
    </row>
    <row r="2746" spans="1:18" x14ac:dyDescent="0.25">
      <c r="A2746" s="58" t="s">
        <v>10</v>
      </c>
      <c r="B2746" s="58">
        <v>327258</v>
      </c>
      <c r="C2746" s="58" t="s">
        <v>3405</v>
      </c>
      <c r="D2746" s="58">
        <v>0</v>
      </c>
      <c r="E2746" s="58" t="s">
        <v>2692</v>
      </c>
      <c r="F2746" s="58"/>
      <c r="G2746" s="58"/>
      <c r="H2746" s="58"/>
      <c r="I2746" s="58"/>
      <c r="J2746" s="58"/>
      <c r="K2746" s="58"/>
      <c r="L2746" s="58"/>
      <c r="M2746" s="58"/>
      <c r="N2746" s="58"/>
      <c r="O2746" s="58"/>
      <c r="P2746" s="58"/>
      <c r="Q2746" s="58"/>
      <c r="R2746" s="58"/>
    </row>
    <row r="2747" spans="1:18" x14ac:dyDescent="0.25">
      <c r="A2747" s="58" t="s">
        <v>10</v>
      </c>
      <c r="B2747" s="58">
        <v>327198</v>
      </c>
      <c r="C2747" s="58" t="s">
        <v>3405</v>
      </c>
      <c r="D2747" s="58">
        <v>0</v>
      </c>
      <c r="E2747" s="58" t="s">
        <v>2692</v>
      </c>
      <c r="F2747" s="58"/>
      <c r="G2747" s="58"/>
      <c r="H2747" s="58"/>
      <c r="I2747" s="58"/>
      <c r="J2747" s="58"/>
      <c r="K2747" s="58"/>
      <c r="L2747" s="58"/>
      <c r="M2747" s="58"/>
      <c r="N2747" s="58"/>
      <c r="O2747" s="58"/>
      <c r="P2747" s="58"/>
      <c r="Q2747" s="58"/>
      <c r="R2747" s="58"/>
    </row>
    <row r="2748" spans="1:18" x14ac:dyDescent="0.25">
      <c r="A2748" s="58" t="s">
        <v>10</v>
      </c>
      <c r="B2748" s="58">
        <v>327192</v>
      </c>
      <c r="C2748" s="58" t="s">
        <v>2579</v>
      </c>
      <c r="D2748" s="58"/>
      <c r="E2748" s="58" t="s">
        <v>2692</v>
      </c>
      <c r="F2748" s="58"/>
      <c r="G2748" s="58"/>
      <c r="H2748" s="58"/>
      <c r="I2748" s="58"/>
      <c r="J2748" s="58"/>
      <c r="K2748" s="58"/>
      <c r="L2748" s="58"/>
      <c r="M2748" s="58"/>
      <c r="N2748" s="58"/>
      <c r="O2748" s="58"/>
      <c r="P2748" s="58"/>
      <c r="Q2748" s="58"/>
      <c r="R2748" s="58"/>
    </row>
    <row r="2749" spans="1:18" x14ac:dyDescent="0.25">
      <c r="A2749" s="58" t="s">
        <v>10</v>
      </c>
      <c r="B2749" s="58">
        <v>327738</v>
      </c>
      <c r="C2749" s="58" t="s">
        <v>3405</v>
      </c>
      <c r="D2749" s="58">
        <v>0</v>
      </c>
      <c r="E2749" s="58" t="s">
        <v>2692</v>
      </c>
      <c r="F2749" s="58"/>
      <c r="G2749" s="58"/>
      <c r="H2749" s="58"/>
      <c r="I2749" s="58"/>
      <c r="J2749" s="58"/>
      <c r="K2749" s="58"/>
      <c r="L2749" s="58"/>
      <c r="M2749" s="58"/>
      <c r="N2749" s="58"/>
      <c r="O2749" s="58"/>
      <c r="P2749" s="58"/>
      <c r="Q2749" s="58"/>
      <c r="R2749" s="58"/>
    </row>
    <row r="2750" spans="1:18" x14ac:dyDescent="0.25">
      <c r="A2750" s="58" t="s">
        <v>10</v>
      </c>
      <c r="B2750" s="58">
        <v>327420</v>
      </c>
      <c r="C2750" s="58" t="s">
        <v>3405</v>
      </c>
      <c r="D2750" s="58">
        <v>0</v>
      </c>
      <c r="E2750" s="58" t="s">
        <v>2692</v>
      </c>
      <c r="F2750" s="58"/>
      <c r="G2750" s="58"/>
      <c r="H2750" s="58"/>
      <c r="I2750" s="58"/>
      <c r="J2750" s="58"/>
      <c r="K2750" s="58"/>
      <c r="L2750" s="58"/>
      <c r="M2750" s="58"/>
      <c r="N2750" s="58"/>
      <c r="O2750" s="58"/>
      <c r="P2750" s="58"/>
      <c r="Q2750" s="58"/>
      <c r="R2750" s="58"/>
    </row>
    <row r="2751" spans="1:18" x14ac:dyDescent="0.25">
      <c r="A2751" s="58" t="s">
        <v>10</v>
      </c>
      <c r="B2751" s="58">
        <v>327554</v>
      </c>
      <c r="C2751" s="58" t="s">
        <v>3405</v>
      </c>
      <c r="D2751" s="58">
        <v>0</v>
      </c>
      <c r="E2751" s="58" t="s">
        <v>2692</v>
      </c>
      <c r="F2751" s="58"/>
      <c r="G2751" s="58"/>
      <c r="H2751" s="58"/>
      <c r="I2751" s="58"/>
      <c r="J2751" s="58"/>
      <c r="K2751" s="58"/>
      <c r="L2751" s="58"/>
      <c r="M2751" s="58"/>
      <c r="N2751" s="58"/>
      <c r="O2751" s="58"/>
      <c r="P2751" s="58"/>
      <c r="Q2751" s="58"/>
      <c r="R2751" s="58"/>
    </row>
    <row r="2752" spans="1:18" x14ac:dyDescent="0.25">
      <c r="A2752" s="58" t="s">
        <v>10</v>
      </c>
      <c r="B2752" s="58">
        <v>327538</v>
      </c>
      <c r="C2752" s="58" t="s">
        <v>3405</v>
      </c>
      <c r="D2752" s="58">
        <v>0</v>
      </c>
      <c r="E2752" s="58" t="s">
        <v>2692</v>
      </c>
      <c r="F2752" s="58"/>
      <c r="G2752" s="58"/>
      <c r="H2752" s="58"/>
      <c r="I2752" s="58"/>
      <c r="J2752" s="58"/>
      <c r="K2752" s="58"/>
      <c r="L2752" s="58"/>
      <c r="M2752" s="58"/>
      <c r="N2752" s="58"/>
      <c r="O2752" s="58"/>
      <c r="P2752" s="58"/>
      <c r="Q2752" s="58"/>
      <c r="R2752" s="58"/>
    </row>
    <row r="2753" spans="1:18" x14ac:dyDescent="0.25">
      <c r="A2753" s="58" t="s">
        <v>10</v>
      </c>
      <c r="B2753" s="58">
        <v>327492</v>
      </c>
      <c r="C2753" s="58" t="s">
        <v>3405</v>
      </c>
      <c r="D2753" s="58">
        <v>0</v>
      </c>
      <c r="E2753" s="58" t="s">
        <v>2692</v>
      </c>
      <c r="F2753" s="58"/>
      <c r="G2753" s="58"/>
      <c r="H2753" s="58"/>
      <c r="I2753" s="58"/>
      <c r="J2753" s="58"/>
      <c r="K2753" s="58"/>
      <c r="L2753" s="58"/>
      <c r="M2753" s="58"/>
      <c r="N2753" s="58"/>
      <c r="O2753" s="58"/>
      <c r="P2753" s="58"/>
      <c r="Q2753" s="58"/>
      <c r="R2753" s="58"/>
    </row>
    <row r="2754" spans="1:18" x14ac:dyDescent="0.25">
      <c r="A2754" s="58" t="s">
        <v>10</v>
      </c>
      <c r="B2754" s="58">
        <v>327666</v>
      </c>
      <c r="C2754" s="58" t="s">
        <v>3405</v>
      </c>
      <c r="D2754" s="58">
        <v>0</v>
      </c>
      <c r="E2754" s="58" t="s">
        <v>2692</v>
      </c>
      <c r="F2754" s="58"/>
      <c r="G2754" s="58"/>
      <c r="H2754" s="58"/>
      <c r="I2754" s="58"/>
      <c r="J2754" s="58"/>
      <c r="K2754" s="58"/>
      <c r="L2754" s="58"/>
      <c r="M2754" s="58"/>
      <c r="N2754" s="58"/>
      <c r="O2754" s="58"/>
      <c r="P2754" s="58"/>
      <c r="Q2754" s="58"/>
      <c r="R2754" s="58"/>
    </row>
    <row r="2755" spans="1:18" x14ac:dyDescent="0.25">
      <c r="A2755" s="58" t="s">
        <v>10</v>
      </c>
      <c r="B2755" s="58">
        <v>327650</v>
      </c>
      <c r="C2755" s="58" t="s">
        <v>3405</v>
      </c>
      <c r="D2755" s="58">
        <v>0</v>
      </c>
      <c r="E2755" s="58" t="s">
        <v>2692</v>
      </c>
      <c r="F2755" s="58"/>
      <c r="G2755" s="58"/>
      <c r="H2755" s="58"/>
      <c r="I2755" s="58"/>
      <c r="J2755" s="58"/>
      <c r="K2755" s="58"/>
      <c r="L2755" s="58"/>
      <c r="M2755" s="58"/>
      <c r="N2755" s="58"/>
      <c r="O2755" s="58"/>
      <c r="P2755" s="58"/>
      <c r="Q2755" s="58"/>
      <c r="R2755" s="58"/>
    </row>
    <row r="2756" spans="1:18" x14ac:dyDescent="0.25">
      <c r="A2756" s="58" t="s">
        <v>10</v>
      </c>
      <c r="B2756" s="58">
        <v>327722</v>
      </c>
      <c r="C2756" s="58" t="s">
        <v>3405</v>
      </c>
      <c r="D2756" s="58">
        <v>0</v>
      </c>
      <c r="E2756" s="58" t="s">
        <v>2692</v>
      </c>
      <c r="F2756" s="58"/>
      <c r="G2756" s="58"/>
      <c r="H2756" s="58"/>
      <c r="I2756" s="58"/>
      <c r="J2756" s="58"/>
      <c r="K2756" s="58"/>
      <c r="L2756" s="58"/>
      <c r="M2756" s="58"/>
      <c r="N2756" s="58"/>
      <c r="O2756" s="58"/>
      <c r="P2756" s="58"/>
      <c r="Q2756" s="58"/>
      <c r="R2756" s="58"/>
    </row>
    <row r="2757" spans="1:18" x14ac:dyDescent="0.25">
      <c r="A2757" s="58" t="s">
        <v>10</v>
      </c>
      <c r="B2757" s="58">
        <v>327562</v>
      </c>
      <c r="C2757" s="58" t="s">
        <v>3405</v>
      </c>
      <c r="D2757" s="58">
        <v>0</v>
      </c>
      <c r="E2757" s="58" t="s">
        <v>2692</v>
      </c>
      <c r="F2757" s="58"/>
      <c r="G2757" s="58"/>
      <c r="H2757" s="58"/>
      <c r="I2757" s="58"/>
      <c r="J2757" s="58"/>
      <c r="K2757" s="58"/>
      <c r="L2757" s="58"/>
      <c r="M2757" s="58"/>
      <c r="N2757" s="58"/>
      <c r="O2757" s="58"/>
      <c r="P2757" s="58"/>
      <c r="Q2757" s="58"/>
      <c r="R2757" s="58"/>
    </row>
    <row r="2758" spans="1:18" x14ac:dyDescent="0.25">
      <c r="A2758" s="58" t="s">
        <v>10</v>
      </c>
      <c r="B2758" s="58">
        <v>327436</v>
      </c>
      <c r="C2758" s="58" t="s">
        <v>3405</v>
      </c>
      <c r="D2758" s="58">
        <v>0</v>
      </c>
      <c r="E2758" s="58" t="s">
        <v>2692</v>
      </c>
      <c r="F2758" s="58"/>
      <c r="G2758" s="58"/>
      <c r="H2758" s="58"/>
      <c r="I2758" s="58"/>
      <c r="J2758" s="58"/>
      <c r="K2758" s="58"/>
      <c r="L2758" s="58"/>
      <c r="M2758" s="58"/>
      <c r="N2758" s="58"/>
      <c r="O2758" s="58"/>
      <c r="P2758" s="58"/>
      <c r="Q2758" s="58"/>
      <c r="R2758" s="58"/>
    </row>
    <row r="2759" spans="1:18" x14ac:dyDescent="0.25">
      <c r="A2759" s="58" t="s">
        <v>10</v>
      </c>
      <c r="B2759" s="58">
        <v>327674</v>
      </c>
      <c r="C2759" s="58" t="s">
        <v>3405</v>
      </c>
      <c r="D2759" s="58">
        <v>0</v>
      </c>
      <c r="E2759" s="58" t="s">
        <v>2692</v>
      </c>
      <c r="F2759" s="58"/>
      <c r="G2759" s="58"/>
      <c r="H2759" s="58"/>
      <c r="I2759" s="58"/>
      <c r="J2759" s="58"/>
      <c r="K2759" s="58"/>
      <c r="L2759" s="58"/>
      <c r="M2759" s="58"/>
      <c r="N2759" s="58"/>
      <c r="O2759" s="58"/>
      <c r="P2759" s="58"/>
      <c r="Q2759" s="58"/>
      <c r="R2759" s="58"/>
    </row>
    <row r="2760" spans="1:18" x14ac:dyDescent="0.25">
      <c r="A2760" s="58" t="s">
        <v>10</v>
      </c>
      <c r="B2760" s="58">
        <v>327570</v>
      </c>
      <c r="C2760" s="58" t="s">
        <v>3405</v>
      </c>
      <c r="D2760" s="58">
        <v>0</v>
      </c>
      <c r="E2760" s="58" t="s">
        <v>2692</v>
      </c>
      <c r="F2760" s="58"/>
      <c r="G2760" s="58"/>
      <c r="H2760" s="58"/>
      <c r="I2760" s="58"/>
      <c r="J2760" s="58"/>
      <c r="K2760" s="58"/>
      <c r="L2760" s="58"/>
      <c r="M2760" s="58"/>
      <c r="N2760" s="58"/>
      <c r="O2760" s="58"/>
      <c r="P2760" s="58"/>
      <c r="Q2760" s="58"/>
      <c r="R2760" s="58"/>
    </row>
    <row r="2761" spans="1:18" x14ac:dyDescent="0.25">
      <c r="A2761" s="58" t="s">
        <v>10</v>
      </c>
      <c r="B2761" s="58">
        <v>327524</v>
      </c>
      <c r="C2761" s="58" t="s">
        <v>3405</v>
      </c>
      <c r="D2761" s="58">
        <v>0</v>
      </c>
      <c r="E2761" s="58" t="s">
        <v>2692</v>
      </c>
      <c r="F2761" s="58"/>
      <c r="G2761" s="58"/>
      <c r="H2761" s="58"/>
      <c r="I2761" s="58"/>
      <c r="J2761" s="58"/>
      <c r="K2761" s="58"/>
      <c r="L2761" s="58"/>
      <c r="M2761" s="58"/>
      <c r="N2761" s="58"/>
      <c r="O2761" s="58"/>
      <c r="P2761" s="58"/>
      <c r="Q2761" s="58"/>
      <c r="R2761" s="58"/>
    </row>
    <row r="2762" spans="1:18" x14ac:dyDescent="0.25">
      <c r="A2762" s="58" t="s">
        <v>10</v>
      </c>
      <c r="B2762" s="58">
        <v>327610</v>
      </c>
      <c r="C2762" s="58" t="s">
        <v>3405</v>
      </c>
      <c r="D2762" s="58">
        <v>0</v>
      </c>
      <c r="E2762" s="58" t="s">
        <v>2692</v>
      </c>
      <c r="F2762" s="58"/>
      <c r="G2762" s="58"/>
      <c r="H2762" s="58"/>
      <c r="I2762" s="58"/>
      <c r="J2762" s="58"/>
      <c r="K2762" s="58"/>
      <c r="L2762" s="58"/>
      <c r="M2762" s="58"/>
      <c r="N2762" s="58"/>
      <c r="O2762" s="58"/>
      <c r="P2762" s="58"/>
      <c r="Q2762" s="58"/>
      <c r="R2762" s="58"/>
    </row>
    <row r="2763" spans="1:18" x14ac:dyDescent="0.25">
      <c r="A2763" s="58" t="s">
        <v>10</v>
      </c>
      <c r="B2763" s="58">
        <v>327476</v>
      </c>
      <c r="C2763" s="58" t="s">
        <v>3405</v>
      </c>
      <c r="D2763" s="58">
        <v>0</v>
      </c>
      <c r="E2763" s="58" t="s">
        <v>2692</v>
      </c>
      <c r="F2763" s="58"/>
      <c r="G2763" s="58"/>
      <c r="H2763" s="58"/>
      <c r="I2763" s="58"/>
      <c r="J2763" s="58"/>
      <c r="K2763" s="58"/>
      <c r="L2763" s="58"/>
      <c r="M2763" s="58"/>
      <c r="N2763" s="58"/>
      <c r="O2763" s="58"/>
      <c r="P2763" s="58"/>
      <c r="Q2763" s="58"/>
      <c r="R2763" s="58"/>
    </row>
    <row r="2764" spans="1:18" x14ac:dyDescent="0.25">
      <c r="A2764" s="58" t="s">
        <v>10</v>
      </c>
      <c r="B2764" s="58">
        <v>327714</v>
      </c>
      <c r="C2764" s="58" t="s">
        <v>3405</v>
      </c>
      <c r="D2764" s="58">
        <v>0</v>
      </c>
      <c r="E2764" s="58" t="s">
        <v>2692</v>
      </c>
      <c r="F2764" s="58"/>
      <c r="G2764" s="58"/>
      <c r="H2764" s="58"/>
      <c r="I2764" s="58"/>
      <c r="J2764" s="58"/>
      <c r="K2764" s="58"/>
      <c r="L2764" s="58"/>
      <c r="M2764" s="58"/>
      <c r="N2764" s="58"/>
      <c r="O2764" s="58"/>
      <c r="P2764" s="58"/>
      <c r="Q2764" s="58"/>
      <c r="R2764" s="58"/>
    </row>
    <row r="2765" spans="1:18" x14ac:dyDescent="0.25">
      <c r="A2765" s="58" t="s">
        <v>10</v>
      </c>
      <c r="B2765" s="58">
        <v>327754</v>
      </c>
      <c r="C2765" s="58" t="s">
        <v>3405</v>
      </c>
      <c r="D2765" s="58">
        <v>0</v>
      </c>
      <c r="E2765" s="58" t="s">
        <v>2692</v>
      </c>
      <c r="F2765" s="58"/>
      <c r="G2765" s="58"/>
      <c r="H2765" s="58"/>
      <c r="I2765" s="58"/>
      <c r="J2765" s="58"/>
      <c r="K2765" s="58"/>
      <c r="L2765" s="58"/>
      <c r="M2765" s="58"/>
      <c r="N2765" s="58"/>
      <c r="O2765" s="58"/>
      <c r="P2765" s="58"/>
      <c r="Q2765" s="58"/>
      <c r="R2765" s="58"/>
    </row>
    <row r="2766" spans="1:18" x14ac:dyDescent="0.25">
      <c r="A2766" s="58" t="s">
        <v>10</v>
      </c>
      <c r="B2766" s="58">
        <v>327412</v>
      </c>
      <c r="C2766" s="58" t="s">
        <v>3405</v>
      </c>
      <c r="D2766" s="58">
        <v>0</v>
      </c>
      <c r="E2766" s="58" t="s">
        <v>2692</v>
      </c>
      <c r="F2766" s="58"/>
      <c r="G2766" s="58"/>
      <c r="H2766" s="58"/>
      <c r="I2766" s="58"/>
      <c r="J2766" s="58"/>
      <c r="K2766" s="58"/>
      <c r="L2766" s="58"/>
      <c r="M2766" s="58"/>
      <c r="N2766" s="58"/>
      <c r="O2766" s="58"/>
      <c r="P2766" s="58"/>
      <c r="Q2766" s="58"/>
      <c r="R2766" s="58"/>
    </row>
    <row r="2767" spans="1:18" x14ac:dyDescent="0.25">
      <c r="A2767" s="58" t="s">
        <v>10</v>
      </c>
      <c r="B2767" s="58">
        <v>327602</v>
      </c>
      <c r="C2767" s="58" t="s">
        <v>3405</v>
      </c>
      <c r="D2767" s="58">
        <v>0</v>
      </c>
      <c r="E2767" s="58" t="s">
        <v>2692</v>
      </c>
      <c r="F2767" s="58"/>
      <c r="G2767" s="58"/>
      <c r="H2767" s="58"/>
      <c r="I2767" s="58"/>
      <c r="J2767" s="58"/>
      <c r="K2767" s="58"/>
      <c r="L2767" s="58"/>
      <c r="M2767" s="58"/>
      <c r="N2767" s="58"/>
      <c r="O2767" s="58"/>
      <c r="P2767" s="58"/>
      <c r="Q2767" s="58"/>
      <c r="R2767" s="58"/>
    </row>
    <row r="2768" spans="1:18" x14ac:dyDescent="0.25">
      <c r="A2768" s="58" t="s">
        <v>10</v>
      </c>
      <c r="B2768" s="58">
        <v>327484</v>
      </c>
      <c r="C2768" s="58" t="s">
        <v>3405</v>
      </c>
      <c r="D2768" s="58">
        <v>0</v>
      </c>
      <c r="E2768" s="58" t="s">
        <v>2692</v>
      </c>
      <c r="F2768" s="58"/>
      <c r="G2768" s="58"/>
      <c r="H2768" s="58"/>
      <c r="I2768" s="58"/>
      <c r="J2768" s="58"/>
      <c r="K2768" s="58"/>
      <c r="L2768" s="58"/>
      <c r="M2768" s="58"/>
      <c r="N2768" s="58"/>
      <c r="O2768" s="58"/>
      <c r="P2768" s="58"/>
      <c r="Q2768" s="58"/>
      <c r="R2768" s="58"/>
    </row>
    <row r="2769" spans="1:18" x14ac:dyDescent="0.25">
      <c r="A2769" s="58" t="s">
        <v>10</v>
      </c>
      <c r="B2769" s="58">
        <v>327634</v>
      </c>
      <c r="C2769" s="58" t="s">
        <v>3405</v>
      </c>
      <c r="D2769" s="58">
        <v>0</v>
      </c>
      <c r="E2769" s="58" t="s">
        <v>2692</v>
      </c>
      <c r="F2769" s="58"/>
      <c r="G2769" s="58"/>
      <c r="H2769" s="58"/>
      <c r="I2769" s="58"/>
      <c r="J2769" s="58"/>
      <c r="K2769" s="58"/>
      <c r="L2769" s="58"/>
      <c r="M2769" s="58"/>
      <c r="N2769" s="58"/>
      <c r="O2769" s="58"/>
      <c r="P2769" s="58"/>
      <c r="Q2769" s="58"/>
      <c r="R2769" s="58"/>
    </row>
    <row r="2770" spans="1:18" x14ac:dyDescent="0.25">
      <c r="A2770" s="58" t="s">
        <v>10</v>
      </c>
      <c r="B2770" s="58">
        <v>327698</v>
      </c>
      <c r="C2770" s="58" t="s">
        <v>3405</v>
      </c>
      <c r="D2770" s="58">
        <v>0</v>
      </c>
      <c r="E2770" s="58" t="s">
        <v>2692</v>
      </c>
      <c r="F2770" s="58"/>
      <c r="G2770" s="58"/>
      <c r="H2770" s="58"/>
      <c r="I2770" s="58"/>
      <c r="J2770" s="58"/>
      <c r="K2770" s="58"/>
      <c r="L2770" s="58"/>
      <c r="M2770" s="58"/>
      <c r="N2770" s="58"/>
      <c r="O2770" s="58"/>
      <c r="P2770" s="58"/>
      <c r="Q2770" s="58"/>
      <c r="R2770" s="58"/>
    </row>
    <row r="2771" spans="1:18" x14ac:dyDescent="0.25">
      <c r="A2771" s="58" t="s">
        <v>10</v>
      </c>
      <c r="B2771" s="58">
        <v>327690</v>
      </c>
      <c r="C2771" s="58" t="s">
        <v>3405</v>
      </c>
      <c r="D2771" s="58">
        <v>0</v>
      </c>
      <c r="E2771" s="58" t="s">
        <v>2692</v>
      </c>
      <c r="F2771" s="58"/>
      <c r="G2771" s="58"/>
      <c r="H2771" s="58"/>
      <c r="I2771" s="58"/>
      <c r="J2771" s="58"/>
      <c r="K2771" s="58"/>
      <c r="L2771" s="58"/>
      <c r="M2771" s="58"/>
      <c r="N2771" s="58"/>
      <c r="O2771" s="58"/>
      <c r="P2771" s="58"/>
      <c r="Q2771" s="58"/>
      <c r="R2771" s="58"/>
    </row>
    <row r="2772" spans="1:18" x14ac:dyDescent="0.25">
      <c r="A2772" s="58" t="s">
        <v>10</v>
      </c>
      <c r="B2772" s="58">
        <v>327546</v>
      </c>
      <c r="C2772" s="58" t="s">
        <v>3405</v>
      </c>
      <c r="D2772" s="58">
        <v>0</v>
      </c>
      <c r="E2772" s="58" t="s">
        <v>2692</v>
      </c>
      <c r="F2772" s="58"/>
      <c r="G2772" s="58"/>
      <c r="H2772" s="58"/>
      <c r="I2772" s="58"/>
      <c r="J2772" s="58"/>
      <c r="K2772" s="58"/>
      <c r="L2772" s="58"/>
      <c r="M2772" s="58"/>
      <c r="N2772" s="58"/>
      <c r="O2772" s="58"/>
      <c r="P2772" s="58"/>
      <c r="Q2772" s="58"/>
      <c r="R2772" s="58"/>
    </row>
    <row r="2773" spans="1:18" x14ac:dyDescent="0.25">
      <c r="A2773" s="58" t="s">
        <v>10</v>
      </c>
      <c r="B2773" s="58">
        <v>327746</v>
      </c>
      <c r="C2773" s="58" t="s">
        <v>3405</v>
      </c>
      <c r="D2773" s="58">
        <v>0</v>
      </c>
      <c r="E2773" s="58" t="s">
        <v>2692</v>
      </c>
      <c r="F2773" s="58"/>
      <c r="G2773" s="58"/>
      <c r="H2773" s="58"/>
      <c r="I2773" s="58"/>
      <c r="J2773" s="58"/>
      <c r="K2773" s="58"/>
      <c r="L2773" s="58"/>
      <c r="M2773" s="58"/>
      <c r="N2773" s="58"/>
      <c r="O2773" s="58"/>
      <c r="P2773" s="58"/>
      <c r="Q2773" s="58"/>
      <c r="R2773" s="58"/>
    </row>
    <row r="2774" spans="1:18" x14ac:dyDescent="0.25">
      <c r="A2774" s="58" t="s">
        <v>10</v>
      </c>
      <c r="B2774" s="58">
        <v>327460</v>
      </c>
      <c r="C2774" s="58" t="s">
        <v>3405</v>
      </c>
      <c r="D2774" s="58">
        <v>0</v>
      </c>
      <c r="E2774" s="58" t="s">
        <v>2692</v>
      </c>
      <c r="F2774" s="58"/>
      <c r="G2774" s="58"/>
      <c r="H2774" s="58"/>
      <c r="I2774" s="58"/>
      <c r="J2774" s="58"/>
      <c r="K2774" s="58"/>
      <c r="L2774" s="58"/>
      <c r="M2774" s="58"/>
      <c r="N2774" s="58"/>
      <c r="O2774" s="58"/>
      <c r="P2774" s="58"/>
      <c r="Q2774" s="58"/>
      <c r="R2774" s="58"/>
    </row>
    <row r="2775" spans="1:18" x14ac:dyDescent="0.25">
      <c r="A2775" s="58" t="s">
        <v>10</v>
      </c>
      <c r="B2775" s="58">
        <v>327618</v>
      </c>
      <c r="C2775" s="58" t="s">
        <v>3405</v>
      </c>
      <c r="D2775" s="58">
        <v>0</v>
      </c>
      <c r="E2775" s="58" t="s">
        <v>2692</v>
      </c>
      <c r="F2775" s="58"/>
      <c r="G2775" s="58"/>
      <c r="H2775" s="58"/>
      <c r="I2775" s="58"/>
      <c r="J2775" s="58"/>
      <c r="K2775" s="58"/>
      <c r="L2775" s="58"/>
      <c r="M2775" s="58"/>
      <c r="N2775" s="58"/>
      <c r="O2775" s="58"/>
      <c r="P2775" s="58"/>
      <c r="Q2775" s="58"/>
      <c r="R2775" s="58"/>
    </row>
    <row r="2776" spans="1:18" x14ac:dyDescent="0.25">
      <c r="A2776" s="58" t="s">
        <v>10</v>
      </c>
      <c r="B2776" s="58">
        <v>327428</v>
      </c>
      <c r="C2776" s="58" t="s">
        <v>3405</v>
      </c>
      <c r="D2776" s="58">
        <v>0</v>
      </c>
      <c r="E2776" s="58" t="s">
        <v>2692</v>
      </c>
      <c r="F2776" s="58"/>
      <c r="G2776" s="58"/>
      <c r="H2776" s="58"/>
      <c r="I2776" s="58"/>
      <c r="J2776" s="58"/>
      <c r="K2776" s="58"/>
      <c r="L2776" s="58"/>
      <c r="M2776" s="58"/>
      <c r="N2776" s="58"/>
      <c r="O2776" s="58"/>
      <c r="P2776" s="58"/>
      <c r="Q2776" s="58"/>
      <c r="R2776" s="58"/>
    </row>
    <row r="2777" spans="1:18" x14ac:dyDescent="0.25">
      <c r="A2777" s="58" t="s">
        <v>10</v>
      </c>
      <c r="B2777" s="58">
        <v>327586</v>
      </c>
      <c r="C2777" s="58" t="s">
        <v>3405</v>
      </c>
      <c r="D2777" s="58">
        <v>0</v>
      </c>
      <c r="E2777" s="58" t="s">
        <v>2692</v>
      </c>
      <c r="F2777" s="58"/>
      <c r="G2777" s="58"/>
      <c r="H2777" s="58"/>
      <c r="I2777" s="58"/>
      <c r="J2777" s="58"/>
      <c r="K2777" s="58"/>
      <c r="L2777" s="58"/>
      <c r="M2777" s="58"/>
      <c r="N2777" s="58"/>
      <c r="O2777" s="58"/>
      <c r="P2777" s="58"/>
      <c r="Q2777" s="58"/>
      <c r="R2777" s="58"/>
    </row>
    <row r="2778" spans="1:18" x14ac:dyDescent="0.25">
      <c r="A2778" s="58" t="s">
        <v>10</v>
      </c>
      <c r="B2778" s="58">
        <v>327642</v>
      </c>
      <c r="C2778" s="58" t="s">
        <v>3405</v>
      </c>
      <c r="D2778" s="58">
        <v>0</v>
      </c>
      <c r="E2778" s="58" t="s">
        <v>2692</v>
      </c>
      <c r="F2778" s="58"/>
      <c r="G2778" s="58"/>
      <c r="H2778" s="58"/>
      <c r="I2778" s="58"/>
      <c r="J2778" s="58"/>
      <c r="K2778" s="58"/>
      <c r="L2778" s="58"/>
      <c r="M2778" s="58"/>
      <c r="N2778" s="58"/>
      <c r="O2778" s="58"/>
      <c r="P2778" s="58"/>
      <c r="Q2778" s="58"/>
      <c r="R2778" s="58"/>
    </row>
    <row r="2779" spans="1:18" x14ac:dyDescent="0.25">
      <c r="A2779" s="58" t="s">
        <v>10</v>
      </c>
      <c r="B2779" s="58">
        <v>327682</v>
      </c>
      <c r="C2779" s="58" t="s">
        <v>3405</v>
      </c>
      <c r="D2779" s="58">
        <v>0</v>
      </c>
      <c r="E2779" s="58" t="s">
        <v>2692</v>
      </c>
      <c r="F2779" s="58"/>
      <c r="G2779" s="58"/>
      <c r="H2779" s="58"/>
      <c r="I2779" s="58"/>
      <c r="J2779" s="58"/>
      <c r="K2779" s="58"/>
      <c r="L2779" s="58"/>
      <c r="M2779" s="58"/>
      <c r="N2779" s="58"/>
      <c r="O2779" s="58"/>
      <c r="P2779" s="58"/>
      <c r="Q2779" s="58"/>
      <c r="R2779" s="58"/>
    </row>
    <row r="2780" spans="1:18" x14ac:dyDescent="0.25">
      <c r="A2780" s="58" t="s">
        <v>10</v>
      </c>
      <c r="B2780" s="58">
        <v>327396</v>
      </c>
      <c r="C2780" s="58" t="s">
        <v>3405</v>
      </c>
      <c r="D2780" s="58">
        <v>0</v>
      </c>
      <c r="E2780" s="58" t="s">
        <v>2692</v>
      </c>
      <c r="F2780" s="58"/>
      <c r="G2780" s="58"/>
      <c r="H2780" s="58"/>
      <c r="I2780" s="58"/>
      <c r="J2780" s="58"/>
      <c r="K2780" s="58"/>
      <c r="L2780" s="58"/>
      <c r="M2780" s="58"/>
      <c r="N2780" s="58"/>
      <c r="O2780" s="58"/>
      <c r="P2780" s="58"/>
      <c r="Q2780" s="58"/>
      <c r="R2780" s="58"/>
    </row>
    <row r="2781" spans="1:18" x14ac:dyDescent="0.25">
      <c r="A2781" s="58" t="s">
        <v>10</v>
      </c>
      <c r="B2781" s="58">
        <v>327730</v>
      </c>
      <c r="C2781" s="58" t="s">
        <v>3405</v>
      </c>
      <c r="D2781" s="58">
        <v>0</v>
      </c>
      <c r="E2781" s="58" t="s">
        <v>2692</v>
      </c>
      <c r="F2781" s="58"/>
      <c r="G2781" s="58"/>
      <c r="H2781" s="58"/>
      <c r="I2781" s="58"/>
      <c r="J2781" s="58"/>
      <c r="K2781" s="58"/>
      <c r="L2781" s="58"/>
      <c r="M2781" s="58"/>
      <c r="N2781" s="58"/>
      <c r="O2781" s="58"/>
      <c r="P2781" s="58"/>
      <c r="Q2781" s="58"/>
      <c r="R2781" s="58"/>
    </row>
    <row r="2782" spans="1:18" x14ac:dyDescent="0.25">
      <c r="A2782" s="58" t="s">
        <v>10</v>
      </c>
      <c r="B2782" s="58">
        <v>327578</v>
      </c>
      <c r="C2782" s="58" t="s">
        <v>3405</v>
      </c>
      <c r="D2782" s="58">
        <v>0</v>
      </c>
      <c r="E2782" s="58" t="s">
        <v>2692</v>
      </c>
      <c r="F2782" s="58"/>
      <c r="G2782" s="58"/>
      <c r="H2782" s="58"/>
      <c r="I2782" s="58"/>
      <c r="J2782" s="58"/>
      <c r="K2782" s="58"/>
      <c r="L2782" s="58"/>
      <c r="M2782" s="58"/>
      <c r="N2782" s="58"/>
      <c r="O2782" s="58"/>
      <c r="P2782" s="58"/>
      <c r="Q2782" s="58"/>
      <c r="R2782" s="58"/>
    </row>
    <row r="2783" spans="1:18" x14ac:dyDescent="0.25">
      <c r="A2783" s="58" t="s">
        <v>10</v>
      </c>
      <c r="B2783" s="58">
        <v>327658</v>
      </c>
      <c r="C2783" s="58" t="s">
        <v>3405</v>
      </c>
      <c r="D2783" s="58">
        <v>0</v>
      </c>
      <c r="E2783" s="58" t="s">
        <v>2692</v>
      </c>
      <c r="F2783" s="58"/>
      <c r="G2783" s="58"/>
      <c r="H2783" s="58"/>
      <c r="I2783" s="58"/>
      <c r="J2783" s="58"/>
      <c r="K2783" s="58"/>
      <c r="L2783" s="58"/>
      <c r="M2783" s="58"/>
      <c r="N2783" s="58"/>
      <c r="O2783" s="58"/>
      <c r="P2783" s="58"/>
      <c r="Q2783" s="58"/>
      <c r="R2783" s="58"/>
    </row>
    <row r="2784" spans="1:18" x14ac:dyDescent="0.25">
      <c r="A2784" s="58" t="s">
        <v>10</v>
      </c>
      <c r="B2784" s="58">
        <v>327468</v>
      </c>
      <c r="C2784" s="58" t="s">
        <v>3405</v>
      </c>
      <c r="D2784" s="58">
        <v>0</v>
      </c>
      <c r="E2784" s="58" t="s">
        <v>2692</v>
      </c>
      <c r="F2784" s="58"/>
      <c r="G2784" s="58"/>
      <c r="H2784" s="58"/>
      <c r="I2784" s="58"/>
      <c r="J2784" s="58"/>
      <c r="K2784" s="58"/>
      <c r="L2784" s="58"/>
      <c r="M2784" s="58"/>
      <c r="N2784" s="58"/>
      <c r="O2784" s="58"/>
      <c r="P2784" s="58"/>
      <c r="Q2784" s="58"/>
      <c r="R2784" s="58"/>
    </row>
    <row r="2785" spans="1:18" x14ac:dyDescent="0.25">
      <c r="A2785" s="58" t="s">
        <v>10</v>
      </c>
      <c r="B2785" s="58">
        <v>327594</v>
      </c>
      <c r="C2785" s="58" t="s">
        <v>3405</v>
      </c>
      <c r="D2785" s="58">
        <v>0</v>
      </c>
      <c r="E2785" s="58" t="s">
        <v>2692</v>
      </c>
      <c r="F2785" s="58"/>
      <c r="G2785" s="58"/>
      <c r="H2785" s="58"/>
      <c r="I2785" s="58"/>
      <c r="J2785" s="58"/>
      <c r="K2785" s="58"/>
      <c r="L2785" s="58"/>
      <c r="M2785" s="58"/>
      <c r="N2785" s="58"/>
      <c r="O2785" s="58"/>
      <c r="P2785" s="58"/>
      <c r="Q2785" s="58"/>
      <c r="R2785" s="58"/>
    </row>
    <row r="2786" spans="1:18" x14ac:dyDescent="0.25">
      <c r="A2786" s="58" t="s">
        <v>10</v>
      </c>
      <c r="B2786" s="58">
        <v>327500</v>
      </c>
      <c r="C2786" s="58" t="s">
        <v>3405</v>
      </c>
      <c r="D2786" s="58">
        <v>0</v>
      </c>
      <c r="E2786" s="58" t="s">
        <v>2692</v>
      </c>
      <c r="F2786" s="58"/>
      <c r="G2786" s="58"/>
      <c r="H2786" s="58"/>
      <c r="I2786" s="58"/>
      <c r="J2786" s="58"/>
      <c r="K2786" s="58"/>
      <c r="L2786" s="58"/>
      <c r="M2786" s="58"/>
      <c r="N2786" s="58"/>
      <c r="O2786" s="58"/>
      <c r="P2786" s="58"/>
      <c r="Q2786" s="58"/>
      <c r="R2786" s="58"/>
    </row>
    <row r="2787" spans="1:18" x14ac:dyDescent="0.25">
      <c r="A2787" s="58" t="s">
        <v>10</v>
      </c>
      <c r="B2787" s="58">
        <v>327444</v>
      </c>
      <c r="C2787" s="58" t="s">
        <v>3405</v>
      </c>
      <c r="D2787" s="58">
        <v>0</v>
      </c>
      <c r="E2787" s="58" t="s">
        <v>2692</v>
      </c>
      <c r="F2787" s="58"/>
      <c r="G2787" s="58"/>
      <c r="H2787" s="58"/>
      <c r="I2787" s="58"/>
      <c r="J2787" s="58"/>
      <c r="K2787" s="58"/>
      <c r="L2787" s="58"/>
      <c r="M2787" s="58"/>
      <c r="N2787" s="58"/>
      <c r="O2787" s="58"/>
      <c r="P2787" s="58"/>
      <c r="Q2787" s="58"/>
      <c r="R2787" s="58"/>
    </row>
    <row r="2788" spans="1:18" x14ac:dyDescent="0.25">
      <c r="A2788" s="58" t="s">
        <v>10</v>
      </c>
      <c r="B2788" s="58">
        <v>327452</v>
      </c>
      <c r="C2788" s="58" t="s">
        <v>3405</v>
      </c>
      <c r="D2788" s="58">
        <v>0</v>
      </c>
      <c r="E2788" s="58" t="s">
        <v>2692</v>
      </c>
      <c r="F2788" s="58"/>
      <c r="G2788" s="58"/>
      <c r="H2788" s="58"/>
      <c r="I2788" s="58"/>
      <c r="J2788" s="58"/>
      <c r="K2788" s="58"/>
      <c r="L2788" s="58"/>
      <c r="M2788" s="58"/>
      <c r="N2788" s="58"/>
      <c r="O2788" s="58"/>
      <c r="P2788" s="58"/>
      <c r="Q2788" s="58"/>
      <c r="R2788" s="58"/>
    </row>
    <row r="2789" spans="1:18" x14ac:dyDescent="0.25">
      <c r="A2789" s="58" t="s">
        <v>10</v>
      </c>
      <c r="B2789" s="58">
        <v>327404</v>
      </c>
      <c r="C2789" s="58" t="s">
        <v>3405</v>
      </c>
      <c r="D2789" s="58">
        <v>0</v>
      </c>
      <c r="E2789" s="58" t="s">
        <v>2692</v>
      </c>
      <c r="F2789" s="58"/>
      <c r="G2789" s="58"/>
      <c r="H2789" s="58"/>
      <c r="I2789" s="58"/>
      <c r="J2789" s="58"/>
      <c r="K2789" s="58"/>
      <c r="L2789" s="58"/>
      <c r="M2789" s="58"/>
      <c r="N2789" s="58"/>
      <c r="O2789" s="58"/>
      <c r="P2789" s="58"/>
      <c r="Q2789" s="58"/>
      <c r="R2789" s="58"/>
    </row>
    <row r="2790" spans="1:18" x14ac:dyDescent="0.25">
      <c r="A2790" s="58" t="s">
        <v>10</v>
      </c>
      <c r="B2790" s="58">
        <v>327516</v>
      </c>
      <c r="C2790" s="58" t="s">
        <v>3405</v>
      </c>
      <c r="D2790" s="58">
        <v>0</v>
      </c>
      <c r="E2790" s="58" t="s">
        <v>2692</v>
      </c>
      <c r="F2790" s="58"/>
      <c r="G2790" s="58"/>
      <c r="H2790" s="58"/>
      <c r="I2790" s="58"/>
      <c r="J2790" s="58"/>
      <c r="K2790" s="58"/>
      <c r="L2790" s="58"/>
      <c r="M2790" s="58"/>
      <c r="N2790" s="58"/>
      <c r="O2790" s="58"/>
      <c r="P2790" s="58"/>
      <c r="Q2790" s="58"/>
      <c r="R2790" s="58"/>
    </row>
    <row r="2791" spans="1:18" x14ac:dyDescent="0.25">
      <c r="A2791" s="58" t="s">
        <v>10</v>
      </c>
      <c r="B2791" s="58">
        <v>327626</v>
      </c>
      <c r="C2791" s="58" t="s">
        <v>3405</v>
      </c>
      <c r="D2791" s="58">
        <v>0</v>
      </c>
      <c r="E2791" s="58" t="s">
        <v>2692</v>
      </c>
      <c r="F2791" s="58"/>
      <c r="G2791" s="58"/>
      <c r="H2791" s="58"/>
      <c r="I2791" s="58"/>
      <c r="J2791" s="58"/>
      <c r="K2791" s="58"/>
      <c r="L2791" s="58"/>
      <c r="M2791" s="58"/>
      <c r="N2791" s="58"/>
      <c r="O2791" s="58"/>
      <c r="P2791" s="58"/>
      <c r="Q2791" s="58"/>
      <c r="R2791" s="58"/>
    </row>
    <row r="2792" spans="1:18" x14ac:dyDescent="0.25">
      <c r="A2792" s="58" t="s">
        <v>10</v>
      </c>
      <c r="B2792" s="58">
        <v>327706</v>
      </c>
      <c r="C2792" s="58" t="s">
        <v>3405</v>
      </c>
      <c r="D2792" s="58">
        <v>0</v>
      </c>
      <c r="E2792" s="58" t="s">
        <v>2692</v>
      </c>
      <c r="F2792" s="58"/>
      <c r="G2792" s="58"/>
      <c r="H2792" s="58"/>
      <c r="I2792" s="58"/>
      <c r="J2792" s="58"/>
      <c r="K2792" s="58"/>
      <c r="L2792" s="58"/>
      <c r="M2792" s="58"/>
      <c r="N2792" s="58"/>
      <c r="O2792" s="58"/>
      <c r="P2792" s="58"/>
      <c r="Q2792" s="58"/>
      <c r="R2792" s="58"/>
    </row>
    <row r="2793" spans="1:18" x14ac:dyDescent="0.25">
      <c r="A2793" s="58" t="s">
        <v>10</v>
      </c>
      <c r="B2793" s="58">
        <v>327508</v>
      </c>
      <c r="C2793" s="58" t="s">
        <v>3405</v>
      </c>
      <c r="D2793" s="58">
        <v>0</v>
      </c>
      <c r="E2793" s="58" t="s">
        <v>2692</v>
      </c>
      <c r="F2793" s="58"/>
      <c r="G2793" s="58"/>
      <c r="H2793" s="58"/>
      <c r="I2793" s="58"/>
      <c r="J2793" s="58"/>
      <c r="K2793" s="58"/>
      <c r="L2793" s="58"/>
      <c r="M2793" s="58"/>
      <c r="N2793" s="58"/>
      <c r="O2793" s="58"/>
      <c r="P2793" s="58"/>
      <c r="Q2793" s="58"/>
      <c r="R2793" s="58"/>
    </row>
    <row r="2794" spans="1:18" x14ac:dyDescent="0.25">
      <c r="A2794" s="58" t="s">
        <v>10</v>
      </c>
      <c r="B2794" s="58">
        <v>327388</v>
      </c>
      <c r="C2794" s="58" t="s">
        <v>3405</v>
      </c>
      <c r="D2794" s="58">
        <v>0</v>
      </c>
      <c r="E2794" s="58" t="s">
        <v>2692</v>
      </c>
      <c r="F2794" s="58"/>
      <c r="G2794" s="58"/>
      <c r="H2794" s="58"/>
      <c r="I2794" s="58"/>
      <c r="J2794" s="58"/>
      <c r="K2794" s="58"/>
      <c r="L2794" s="58"/>
      <c r="M2794" s="58"/>
      <c r="N2794" s="58"/>
      <c r="O2794" s="58"/>
      <c r="P2794" s="58"/>
      <c r="Q2794" s="58"/>
      <c r="R2794" s="58"/>
    </row>
    <row r="2795" spans="1:18" x14ac:dyDescent="0.25">
      <c r="A2795" s="58" t="s">
        <v>10</v>
      </c>
      <c r="B2795" s="58">
        <v>327196</v>
      </c>
      <c r="C2795" s="58" t="s">
        <v>2579</v>
      </c>
      <c r="D2795" s="58"/>
      <c r="E2795" s="58" t="s">
        <v>2692</v>
      </c>
      <c r="F2795" s="58"/>
      <c r="G2795" s="58"/>
      <c r="H2795" s="58"/>
      <c r="I2795" s="58"/>
      <c r="J2795" s="58"/>
      <c r="K2795" s="58"/>
      <c r="L2795" s="58"/>
      <c r="M2795" s="58"/>
      <c r="N2795" s="58"/>
      <c r="O2795" s="58"/>
      <c r="P2795" s="58"/>
      <c r="Q2795" s="58"/>
      <c r="R2795" s="58"/>
    </row>
    <row r="2796" spans="1:18" x14ac:dyDescent="0.25">
      <c r="A2796" s="58" t="s">
        <v>10</v>
      </c>
      <c r="B2796" s="58">
        <v>327742</v>
      </c>
      <c r="C2796" s="58" t="s">
        <v>3405</v>
      </c>
      <c r="D2796" s="58">
        <v>0</v>
      </c>
      <c r="E2796" s="58" t="s">
        <v>2692</v>
      </c>
      <c r="F2796" s="58"/>
      <c r="G2796" s="58"/>
      <c r="H2796" s="58"/>
      <c r="I2796" s="58"/>
      <c r="J2796" s="58"/>
      <c r="K2796" s="58"/>
      <c r="L2796" s="58"/>
      <c r="M2796" s="58"/>
      <c r="N2796" s="58"/>
      <c r="O2796" s="58"/>
      <c r="P2796" s="58"/>
      <c r="Q2796" s="58"/>
      <c r="R2796" s="58"/>
    </row>
    <row r="2797" spans="1:18" x14ac:dyDescent="0.25">
      <c r="A2797" s="58" t="s">
        <v>10</v>
      </c>
      <c r="B2797" s="58">
        <v>327424</v>
      </c>
      <c r="C2797" s="58" t="s">
        <v>3405</v>
      </c>
      <c r="D2797" s="58">
        <v>0</v>
      </c>
      <c r="E2797" s="58" t="s">
        <v>2692</v>
      </c>
      <c r="F2797" s="58"/>
      <c r="G2797" s="58"/>
      <c r="H2797" s="58"/>
      <c r="I2797" s="58"/>
      <c r="J2797" s="58"/>
      <c r="K2797" s="58"/>
      <c r="L2797" s="58"/>
      <c r="M2797" s="58"/>
      <c r="N2797" s="58"/>
      <c r="O2797" s="58"/>
      <c r="P2797" s="58"/>
      <c r="Q2797" s="58"/>
      <c r="R2797" s="58"/>
    </row>
    <row r="2798" spans="1:18" x14ac:dyDescent="0.25">
      <c r="A2798" s="58" t="s">
        <v>10</v>
      </c>
      <c r="B2798" s="58">
        <v>327558</v>
      </c>
      <c r="C2798" s="58" t="s">
        <v>3405</v>
      </c>
      <c r="D2798" s="58">
        <v>0</v>
      </c>
      <c r="E2798" s="58" t="s">
        <v>2692</v>
      </c>
      <c r="F2798" s="58"/>
      <c r="G2798" s="58"/>
      <c r="H2798" s="58"/>
      <c r="I2798" s="58"/>
      <c r="J2798" s="58"/>
      <c r="K2798" s="58"/>
      <c r="L2798" s="58"/>
      <c r="M2798" s="58"/>
      <c r="N2798" s="58"/>
      <c r="O2798" s="58"/>
      <c r="P2798" s="58"/>
      <c r="Q2798" s="58"/>
      <c r="R2798" s="58"/>
    </row>
    <row r="2799" spans="1:18" x14ac:dyDescent="0.25">
      <c r="A2799" s="58" t="s">
        <v>10</v>
      </c>
      <c r="B2799" s="58">
        <v>327542</v>
      </c>
      <c r="C2799" s="58" t="s">
        <v>3405</v>
      </c>
      <c r="D2799" s="58">
        <v>0</v>
      </c>
      <c r="E2799" s="58" t="s">
        <v>2692</v>
      </c>
      <c r="F2799" s="58"/>
      <c r="G2799" s="58"/>
      <c r="H2799" s="58"/>
      <c r="I2799" s="58"/>
      <c r="J2799" s="58"/>
      <c r="K2799" s="58"/>
      <c r="L2799" s="58"/>
      <c r="M2799" s="58"/>
      <c r="N2799" s="58"/>
      <c r="O2799" s="58"/>
      <c r="P2799" s="58"/>
      <c r="Q2799" s="58"/>
      <c r="R2799" s="58"/>
    </row>
    <row r="2800" spans="1:18" x14ac:dyDescent="0.25">
      <c r="A2800" s="58" t="s">
        <v>10</v>
      </c>
      <c r="B2800" s="58">
        <v>327496</v>
      </c>
      <c r="C2800" s="58" t="s">
        <v>3405</v>
      </c>
      <c r="D2800" s="58">
        <v>0</v>
      </c>
      <c r="E2800" s="58" t="s">
        <v>2692</v>
      </c>
      <c r="F2800" s="58"/>
      <c r="G2800" s="58"/>
      <c r="H2800" s="58"/>
      <c r="I2800" s="58"/>
      <c r="J2800" s="58"/>
      <c r="K2800" s="58"/>
      <c r="L2800" s="58"/>
      <c r="M2800" s="58"/>
      <c r="N2800" s="58"/>
      <c r="O2800" s="58"/>
      <c r="P2800" s="58"/>
      <c r="Q2800" s="58"/>
      <c r="R2800" s="58"/>
    </row>
    <row r="2801" spans="1:18" x14ac:dyDescent="0.25">
      <c r="A2801" s="58" t="s">
        <v>10</v>
      </c>
      <c r="B2801" s="58">
        <v>327670</v>
      </c>
      <c r="C2801" s="58" t="s">
        <v>3405</v>
      </c>
      <c r="D2801" s="58">
        <v>0</v>
      </c>
      <c r="E2801" s="58" t="s">
        <v>2692</v>
      </c>
      <c r="F2801" s="58"/>
      <c r="G2801" s="58"/>
      <c r="H2801" s="58"/>
      <c r="I2801" s="58"/>
      <c r="J2801" s="58"/>
      <c r="K2801" s="58"/>
      <c r="L2801" s="58"/>
      <c r="M2801" s="58"/>
      <c r="N2801" s="58"/>
      <c r="O2801" s="58"/>
      <c r="P2801" s="58"/>
      <c r="Q2801" s="58"/>
      <c r="R2801" s="58"/>
    </row>
    <row r="2802" spans="1:18" x14ac:dyDescent="0.25">
      <c r="A2802" s="58" t="s">
        <v>10</v>
      </c>
      <c r="B2802" s="58">
        <v>327654</v>
      </c>
      <c r="C2802" s="58" t="s">
        <v>3405</v>
      </c>
      <c r="D2802" s="58">
        <v>0</v>
      </c>
      <c r="E2802" s="58" t="s">
        <v>2692</v>
      </c>
      <c r="F2802" s="58"/>
      <c r="G2802" s="58"/>
      <c r="H2802" s="58"/>
      <c r="I2802" s="58"/>
      <c r="J2802" s="58"/>
      <c r="K2802" s="58"/>
      <c r="L2802" s="58"/>
      <c r="M2802" s="58"/>
      <c r="N2802" s="58"/>
      <c r="O2802" s="58"/>
      <c r="P2802" s="58"/>
      <c r="Q2802" s="58"/>
      <c r="R2802" s="58"/>
    </row>
    <row r="2803" spans="1:18" x14ac:dyDescent="0.25">
      <c r="A2803" s="58" t="s">
        <v>10</v>
      </c>
      <c r="B2803" s="58">
        <v>327726</v>
      </c>
      <c r="C2803" s="58" t="s">
        <v>3405</v>
      </c>
      <c r="D2803" s="58">
        <v>0</v>
      </c>
      <c r="E2803" s="58" t="s">
        <v>2692</v>
      </c>
      <c r="F2803" s="58"/>
      <c r="G2803" s="58"/>
      <c r="H2803" s="58"/>
      <c r="I2803" s="58"/>
      <c r="J2803" s="58"/>
      <c r="K2803" s="58"/>
      <c r="L2803" s="58"/>
      <c r="M2803" s="58"/>
      <c r="N2803" s="58"/>
      <c r="O2803" s="58"/>
      <c r="P2803" s="58"/>
      <c r="Q2803" s="58"/>
      <c r="R2803" s="58"/>
    </row>
    <row r="2804" spans="1:18" x14ac:dyDescent="0.25">
      <c r="A2804" s="58" t="s">
        <v>10</v>
      </c>
      <c r="B2804" s="58">
        <v>327566</v>
      </c>
      <c r="C2804" s="58" t="s">
        <v>3405</v>
      </c>
      <c r="D2804" s="58">
        <v>0</v>
      </c>
      <c r="E2804" s="58" t="s">
        <v>2692</v>
      </c>
      <c r="F2804" s="58"/>
      <c r="G2804" s="58"/>
      <c r="H2804" s="58"/>
      <c r="I2804" s="58"/>
      <c r="J2804" s="58"/>
      <c r="K2804" s="58"/>
      <c r="L2804" s="58"/>
      <c r="M2804" s="58"/>
      <c r="N2804" s="58"/>
      <c r="O2804" s="58"/>
      <c r="P2804" s="58"/>
      <c r="Q2804" s="58"/>
      <c r="R2804" s="58"/>
    </row>
    <row r="2805" spans="1:18" x14ac:dyDescent="0.25">
      <c r="A2805" s="58" t="s">
        <v>10</v>
      </c>
      <c r="B2805" s="58">
        <v>327440</v>
      </c>
      <c r="C2805" s="58" t="s">
        <v>3405</v>
      </c>
      <c r="D2805" s="58">
        <v>0</v>
      </c>
      <c r="E2805" s="58" t="s">
        <v>2692</v>
      </c>
      <c r="F2805" s="58"/>
      <c r="G2805" s="58"/>
      <c r="H2805" s="58"/>
      <c r="I2805" s="58"/>
      <c r="J2805" s="58"/>
      <c r="K2805" s="58"/>
      <c r="L2805" s="58"/>
      <c r="M2805" s="58"/>
      <c r="N2805" s="58"/>
      <c r="O2805" s="58"/>
      <c r="P2805" s="58"/>
      <c r="Q2805" s="58"/>
      <c r="R2805" s="58"/>
    </row>
    <row r="2806" spans="1:18" x14ac:dyDescent="0.25">
      <c r="A2806" s="58" t="s">
        <v>10</v>
      </c>
      <c r="B2806" s="58">
        <v>327678</v>
      </c>
      <c r="C2806" s="58" t="s">
        <v>3405</v>
      </c>
      <c r="D2806" s="58">
        <v>0</v>
      </c>
      <c r="E2806" s="58" t="s">
        <v>2692</v>
      </c>
      <c r="F2806" s="58"/>
      <c r="G2806" s="58"/>
      <c r="H2806" s="58"/>
      <c r="I2806" s="58"/>
      <c r="J2806" s="58"/>
      <c r="K2806" s="58"/>
      <c r="L2806" s="58"/>
      <c r="M2806" s="58"/>
      <c r="N2806" s="58"/>
      <c r="O2806" s="58"/>
      <c r="P2806" s="58"/>
      <c r="Q2806" s="58"/>
      <c r="R2806" s="58"/>
    </row>
    <row r="2807" spans="1:18" x14ac:dyDescent="0.25">
      <c r="A2807" s="58" t="s">
        <v>10</v>
      </c>
      <c r="B2807" s="58">
        <v>327574</v>
      </c>
      <c r="C2807" s="58" t="s">
        <v>3405</v>
      </c>
      <c r="D2807" s="58">
        <v>0</v>
      </c>
      <c r="E2807" s="58" t="s">
        <v>2692</v>
      </c>
      <c r="F2807" s="58"/>
      <c r="G2807" s="58"/>
      <c r="H2807" s="58"/>
      <c r="I2807" s="58"/>
      <c r="J2807" s="58"/>
      <c r="K2807" s="58"/>
      <c r="L2807" s="58"/>
      <c r="M2807" s="58"/>
      <c r="N2807" s="58"/>
      <c r="O2807" s="58"/>
      <c r="P2807" s="58"/>
      <c r="Q2807" s="58"/>
      <c r="R2807" s="58"/>
    </row>
    <row r="2808" spans="1:18" x14ac:dyDescent="0.25">
      <c r="A2808" s="58" t="s">
        <v>10</v>
      </c>
      <c r="B2808" s="58">
        <v>327528</v>
      </c>
      <c r="C2808" s="58" t="s">
        <v>3405</v>
      </c>
      <c r="D2808" s="58">
        <v>0</v>
      </c>
      <c r="E2808" s="58" t="s">
        <v>2692</v>
      </c>
      <c r="F2808" s="58"/>
      <c r="G2808" s="58"/>
      <c r="H2808" s="58"/>
      <c r="I2808" s="58"/>
      <c r="J2808" s="58"/>
      <c r="K2808" s="58"/>
      <c r="L2808" s="58"/>
      <c r="M2808" s="58"/>
      <c r="N2808" s="58"/>
      <c r="O2808" s="58"/>
      <c r="P2808" s="58"/>
      <c r="Q2808" s="58"/>
      <c r="R2808" s="58"/>
    </row>
    <row r="2809" spans="1:18" x14ac:dyDescent="0.25">
      <c r="A2809" s="58" t="s">
        <v>10</v>
      </c>
      <c r="B2809" s="58">
        <v>327614</v>
      </c>
      <c r="C2809" s="58" t="s">
        <v>3405</v>
      </c>
      <c r="D2809" s="58">
        <v>0</v>
      </c>
      <c r="E2809" s="58" t="s">
        <v>2692</v>
      </c>
      <c r="F2809" s="58"/>
      <c r="G2809" s="58"/>
      <c r="H2809" s="58"/>
      <c r="I2809" s="58"/>
      <c r="J2809" s="58"/>
      <c r="K2809" s="58"/>
      <c r="L2809" s="58"/>
      <c r="M2809" s="58"/>
      <c r="N2809" s="58"/>
      <c r="O2809" s="58"/>
      <c r="P2809" s="58"/>
      <c r="Q2809" s="58"/>
      <c r="R2809" s="58"/>
    </row>
    <row r="2810" spans="1:18" x14ac:dyDescent="0.25">
      <c r="A2810" s="58" t="s">
        <v>10</v>
      </c>
      <c r="B2810" s="58">
        <v>327480</v>
      </c>
      <c r="C2810" s="58" t="s">
        <v>3405</v>
      </c>
      <c r="D2810" s="58">
        <v>0</v>
      </c>
      <c r="E2810" s="58" t="s">
        <v>2692</v>
      </c>
      <c r="F2810" s="58"/>
      <c r="G2810" s="58"/>
      <c r="H2810" s="58"/>
      <c r="I2810" s="58"/>
      <c r="J2810" s="58"/>
      <c r="K2810" s="58"/>
      <c r="L2810" s="58"/>
      <c r="M2810" s="58"/>
      <c r="N2810" s="58"/>
      <c r="O2810" s="58"/>
      <c r="P2810" s="58"/>
      <c r="Q2810" s="58"/>
      <c r="R2810" s="58"/>
    </row>
    <row r="2811" spans="1:18" x14ac:dyDescent="0.25">
      <c r="A2811" s="58" t="s">
        <v>10</v>
      </c>
      <c r="B2811" s="58">
        <v>327718</v>
      </c>
      <c r="C2811" s="58" t="s">
        <v>3405</v>
      </c>
      <c r="D2811" s="58">
        <v>0</v>
      </c>
      <c r="E2811" s="58" t="s">
        <v>2692</v>
      </c>
      <c r="F2811" s="58"/>
      <c r="G2811" s="58"/>
      <c r="H2811" s="58"/>
      <c r="I2811" s="58"/>
      <c r="J2811" s="58"/>
      <c r="K2811" s="58"/>
      <c r="L2811" s="58"/>
      <c r="M2811" s="58"/>
      <c r="N2811" s="58"/>
      <c r="O2811" s="58"/>
      <c r="P2811" s="58"/>
      <c r="Q2811" s="58"/>
      <c r="R2811" s="58"/>
    </row>
    <row r="2812" spans="1:18" x14ac:dyDescent="0.25">
      <c r="A2812" s="58" t="s">
        <v>10</v>
      </c>
      <c r="B2812" s="58">
        <v>327758</v>
      </c>
      <c r="C2812" s="58" t="s">
        <v>3405</v>
      </c>
      <c r="D2812" s="58">
        <v>0</v>
      </c>
      <c r="E2812" s="58" t="s">
        <v>2692</v>
      </c>
      <c r="F2812" s="58"/>
      <c r="G2812" s="58"/>
      <c r="H2812" s="58"/>
      <c r="I2812" s="58"/>
      <c r="J2812" s="58"/>
      <c r="K2812" s="58"/>
      <c r="L2812" s="58"/>
      <c r="M2812" s="58"/>
      <c r="N2812" s="58"/>
      <c r="O2812" s="58"/>
      <c r="P2812" s="58"/>
      <c r="Q2812" s="58"/>
      <c r="R2812" s="58"/>
    </row>
    <row r="2813" spans="1:18" x14ac:dyDescent="0.25">
      <c r="A2813" s="58" t="s">
        <v>10</v>
      </c>
      <c r="B2813" s="58">
        <v>327416</v>
      </c>
      <c r="C2813" s="58" t="s">
        <v>3405</v>
      </c>
      <c r="D2813" s="58">
        <v>0</v>
      </c>
      <c r="E2813" s="58" t="s">
        <v>2692</v>
      </c>
      <c r="F2813" s="58"/>
      <c r="G2813" s="58"/>
      <c r="H2813" s="58"/>
      <c r="I2813" s="58"/>
      <c r="J2813" s="58"/>
      <c r="K2813" s="58"/>
      <c r="L2813" s="58"/>
      <c r="M2813" s="58"/>
      <c r="N2813" s="58"/>
      <c r="O2813" s="58"/>
      <c r="P2813" s="58"/>
      <c r="Q2813" s="58"/>
      <c r="R2813" s="58"/>
    </row>
    <row r="2814" spans="1:18" x14ac:dyDescent="0.25">
      <c r="A2814" s="58" t="s">
        <v>10</v>
      </c>
      <c r="B2814" s="58">
        <v>327606</v>
      </c>
      <c r="C2814" s="58" t="s">
        <v>3405</v>
      </c>
      <c r="D2814" s="58">
        <v>0</v>
      </c>
      <c r="E2814" s="58" t="s">
        <v>2692</v>
      </c>
      <c r="F2814" s="58"/>
      <c r="G2814" s="58"/>
      <c r="H2814" s="58"/>
      <c r="I2814" s="58"/>
      <c r="J2814" s="58"/>
      <c r="K2814" s="58"/>
      <c r="L2814" s="58"/>
      <c r="M2814" s="58"/>
      <c r="N2814" s="58"/>
      <c r="O2814" s="58"/>
      <c r="P2814" s="58"/>
      <c r="Q2814" s="58"/>
      <c r="R2814" s="58"/>
    </row>
    <row r="2815" spans="1:18" x14ac:dyDescent="0.25">
      <c r="A2815" s="58" t="s">
        <v>10</v>
      </c>
      <c r="B2815" s="58">
        <v>327488</v>
      </c>
      <c r="C2815" s="58" t="s">
        <v>3405</v>
      </c>
      <c r="D2815" s="58">
        <v>0</v>
      </c>
      <c r="E2815" s="58" t="s">
        <v>2692</v>
      </c>
      <c r="F2815" s="58"/>
      <c r="G2815" s="58"/>
      <c r="H2815" s="58"/>
      <c r="I2815" s="58"/>
      <c r="J2815" s="58"/>
      <c r="K2815" s="58"/>
      <c r="L2815" s="58"/>
      <c r="M2815" s="58"/>
      <c r="N2815" s="58"/>
      <c r="O2815" s="58"/>
      <c r="P2815" s="58"/>
      <c r="Q2815" s="58"/>
      <c r="R2815" s="58"/>
    </row>
    <row r="2816" spans="1:18" x14ac:dyDescent="0.25">
      <c r="A2816" s="58" t="s">
        <v>10</v>
      </c>
      <c r="B2816" s="58">
        <v>327638</v>
      </c>
      <c r="C2816" s="58" t="s">
        <v>3405</v>
      </c>
      <c r="D2816" s="58">
        <v>0</v>
      </c>
      <c r="E2816" s="58" t="s">
        <v>2692</v>
      </c>
      <c r="F2816" s="58"/>
      <c r="G2816" s="58"/>
      <c r="H2816" s="58"/>
      <c r="I2816" s="58"/>
      <c r="J2816" s="58"/>
      <c r="K2816" s="58"/>
      <c r="L2816" s="58"/>
      <c r="M2816" s="58"/>
      <c r="N2816" s="58"/>
      <c r="O2816" s="58"/>
      <c r="P2816" s="58"/>
      <c r="Q2816" s="58"/>
      <c r="R2816" s="58"/>
    </row>
    <row r="2817" spans="1:18" x14ac:dyDescent="0.25">
      <c r="A2817" s="58" t="s">
        <v>10</v>
      </c>
      <c r="B2817" s="58">
        <v>327702</v>
      </c>
      <c r="C2817" s="58" t="s">
        <v>3405</v>
      </c>
      <c r="D2817" s="58">
        <v>0</v>
      </c>
      <c r="E2817" s="58" t="s">
        <v>2692</v>
      </c>
      <c r="F2817" s="58"/>
      <c r="G2817" s="58"/>
      <c r="H2817" s="58"/>
      <c r="I2817" s="58"/>
      <c r="J2817" s="58"/>
      <c r="K2817" s="58"/>
      <c r="L2817" s="58"/>
      <c r="M2817" s="58"/>
      <c r="N2817" s="58"/>
      <c r="O2817" s="58"/>
      <c r="P2817" s="58"/>
      <c r="Q2817" s="58"/>
      <c r="R2817" s="58"/>
    </row>
    <row r="2818" spans="1:18" x14ac:dyDescent="0.25">
      <c r="A2818" s="58" t="s">
        <v>10</v>
      </c>
      <c r="B2818" s="58">
        <v>327694</v>
      </c>
      <c r="C2818" s="58" t="s">
        <v>3405</v>
      </c>
      <c r="D2818" s="58">
        <v>0</v>
      </c>
      <c r="E2818" s="58" t="s">
        <v>2692</v>
      </c>
      <c r="F2818" s="58"/>
      <c r="G2818" s="58"/>
      <c r="H2818" s="58"/>
      <c r="I2818" s="58"/>
      <c r="J2818" s="58"/>
      <c r="K2818" s="58"/>
      <c r="L2818" s="58"/>
      <c r="M2818" s="58"/>
      <c r="N2818" s="58"/>
      <c r="O2818" s="58"/>
      <c r="P2818" s="58"/>
      <c r="Q2818" s="58"/>
      <c r="R2818" s="58"/>
    </row>
    <row r="2819" spans="1:18" x14ac:dyDescent="0.25">
      <c r="A2819" s="58" t="s">
        <v>10</v>
      </c>
      <c r="B2819" s="58">
        <v>327550</v>
      </c>
      <c r="C2819" s="58" t="s">
        <v>3405</v>
      </c>
      <c r="D2819" s="58">
        <v>0</v>
      </c>
      <c r="E2819" s="58" t="s">
        <v>2692</v>
      </c>
      <c r="F2819" s="58"/>
      <c r="G2819" s="58"/>
      <c r="H2819" s="58"/>
      <c r="I2819" s="58"/>
      <c r="J2819" s="58"/>
      <c r="K2819" s="58"/>
      <c r="L2819" s="58"/>
      <c r="M2819" s="58"/>
      <c r="N2819" s="58"/>
      <c r="O2819" s="58"/>
      <c r="P2819" s="58"/>
      <c r="Q2819" s="58"/>
      <c r="R2819" s="58"/>
    </row>
    <row r="2820" spans="1:18" x14ac:dyDescent="0.25">
      <c r="A2820" s="58" t="s">
        <v>10</v>
      </c>
      <c r="B2820" s="58">
        <v>327750</v>
      </c>
      <c r="C2820" s="58" t="s">
        <v>3405</v>
      </c>
      <c r="D2820" s="58">
        <v>0</v>
      </c>
      <c r="E2820" s="58" t="s">
        <v>2692</v>
      </c>
      <c r="F2820" s="58"/>
      <c r="G2820" s="58"/>
      <c r="H2820" s="58"/>
      <c r="I2820" s="58"/>
      <c r="J2820" s="58"/>
      <c r="K2820" s="58"/>
      <c r="L2820" s="58"/>
      <c r="M2820" s="58"/>
      <c r="N2820" s="58"/>
      <c r="O2820" s="58"/>
      <c r="P2820" s="58"/>
      <c r="Q2820" s="58"/>
      <c r="R2820" s="58"/>
    </row>
    <row r="2821" spans="1:18" x14ac:dyDescent="0.25">
      <c r="A2821" s="58" t="s">
        <v>10</v>
      </c>
      <c r="B2821" s="58">
        <v>327464</v>
      </c>
      <c r="C2821" s="58" t="s">
        <v>3405</v>
      </c>
      <c r="D2821" s="58">
        <v>0</v>
      </c>
      <c r="E2821" s="58" t="s">
        <v>2692</v>
      </c>
      <c r="F2821" s="58"/>
      <c r="G2821" s="58"/>
      <c r="H2821" s="58"/>
      <c r="I2821" s="58"/>
      <c r="J2821" s="58"/>
      <c r="K2821" s="58"/>
      <c r="L2821" s="58"/>
      <c r="M2821" s="58"/>
      <c r="N2821" s="58"/>
      <c r="O2821" s="58"/>
      <c r="P2821" s="58"/>
      <c r="Q2821" s="58"/>
      <c r="R2821" s="58"/>
    </row>
    <row r="2822" spans="1:18" x14ac:dyDescent="0.25">
      <c r="A2822" s="58" t="s">
        <v>10</v>
      </c>
      <c r="B2822" s="58">
        <v>327622</v>
      </c>
      <c r="C2822" s="58" t="s">
        <v>3405</v>
      </c>
      <c r="D2822" s="58">
        <v>0</v>
      </c>
      <c r="E2822" s="58" t="s">
        <v>2692</v>
      </c>
      <c r="F2822" s="58"/>
      <c r="G2822" s="58"/>
      <c r="H2822" s="58"/>
      <c r="I2822" s="58"/>
      <c r="J2822" s="58"/>
      <c r="K2822" s="58"/>
      <c r="L2822" s="58"/>
      <c r="M2822" s="58"/>
      <c r="N2822" s="58"/>
      <c r="O2822" s="58"/>
      <c r="P2822" s="58"/>
      <c r="Q2822" s="58"/>
      <c r="R2822" s="58"/>
    </row>
    <row r="2823" spans="1:18" x14ac:dyDescent="0.25">
      <c r="A2823" s="58" t="s">
        <v>10</v>
      </c>
      <c r="B2823" s="58">
        <v>327432</v>
      </c>
      <c r="C2823" s="58" t="s">
        <v>3405</v>
      </c>
      <c r="D2823" s="58">
        <v>0</v>
      </c>
      <c r="E2823" s="58" t="s">
        <v>2692</v>
      </c>
      <c r="F2823" s="58"/>
      <c r="G2823" s="58"/>
      <c r="H2823" s="58"/>
      <c r="I2823" s="58"/>
      <c r="J2823" s="58"/>
      <c r="K2823" s="58"/>
      <c r="L2823" s="58"/>
      <c r="M2823" s="58"/>
      <c r="N2823" s="58"/>
      <c r="O2823" s="58"/>
      <c r="P2823" s="58"/>
      <c r="Q2823" s="58"/>
      <c r="R2823" s="58"/>
    </row>
    <row r="2824" spans="1:18" x14ac:dyDescent="0.25">
      <c r="A2824" s="58" t="s">
        <v>10</v>
      </c>
      <c r="B2824" s="58">
        <v>327590</v>
      </c>
      <c r="C2824" s="58" t="s">
        <v>3405</v>
      </c>
      <c r="D2824" s="58">
        <v>0</v>
      </c>
      <c r="E2824" s="58" t="s">
        <v>2692</v>
      </c>
      <c r="F2824" s="58"/>
      <c r="G2824" s="58"/>
      <c r="H2824" s="58"/>
      <c r="I2824" s="58"/>
      <c r="J2824" s="58"/>
      <c r="K2824" s="58"/>
      <c r="L2824" s="58"/>
      <c r="M2824" s="58"/>
      <c r="N2824" s="58"/>
      <c r="O2824" s="58"/>
      <c r="P2824" s="58"/>
      <c r="Q2824" s="58"/>
      <c r="R2824" s="58"/>
    </row>
    <row r="2825" spans="1:18" x14ac:dyDescent="0.25">
      <c r="A2825" s="58" t="s">
        <v>10</v>
      </c>
      <c r="B2825" s="58">
        <v>327646</v>
      </c>
      <c r="C2825" s="58" t="s">
        <v>3405</v>
      </c>
      <c r="D2825" s="58">
        <v>0</v>
      </c>
      <c r="E2825" s="58" t="s">
        <v>2692</v>
      </c>
      <c r="F2825" s="58"/>
      <c r="G2825" s="58"/>
      <c r="H2825" s="58"/>
      <c r="I2825" s="58"/>
      <c r="J2825" s="58"/>
      <c r="K2825" s="58"/>
      <c r="L2825" s="58"/>
      <c r="M2825" s="58"/>
      <c r="N2825" s="58"/>
      <c r="O2825" s="58"/>
      <c r="P2825" s="58"/>
      <c r="Q2825" s="58"/>
      <c r="R2825" s="58"/>
    </row>
    <row r="2826" spans="1:18" x14ac:dyDescent="0.25">
      <c r="A2826" s="58" t="s">
        <v>10</v>
      </c>
      <c r="B2826" s="58">
        <v>327686</v>
      </c>
      <c r="C2826" s="58" t="s">
        <v>3405</v>
      </c>
      <c r="D2826" s="58">
        <v>0</v>
      </c>
      <c r="E2826" s="58" t="s">
        <v>2692</v>
      </c>
      <c r="F2826" s="58"/>
      <c r="G2826" s="58"/>
      <c r="H2826" s="58"/>
      <c r="I2826" s="58"/>
      <c r="J2826" s="58"/>
      <c r="K2826" s="58"/>
      <c r="L2826" s="58"/>
      <c r="M2826" s="58"/>
      <c r="N2826" s="58"/>
      <c r="O2826" s="58"/>
      <c r="P2826" s="58"/>
      <c r="Q2826" s="58"/>
      <c r="R2826" s="58"/>
    </row>
    <row r="2827" spans="1:18" x14ac:dyDescent="0.25">
      <c r="A2827" s="58" t="s">
        <v>10</v>
      </c>
      <c r="B2827" s="58">
        <v>327400</v>
      </c>
      <c r="C2827" s="58" t="s">
        <v>3405</v>
      </c>
      <c r="D2827" s="58">
        <v>0</v>
      </c>
      <c r="E2827" s="58" t="s">
        <v>2692</v>
      </c>
      <c r="F2827" s="58"/>
      <c r="G2827" s="58"/>
      <c r="H2827" s="58"/>
      <c r="I2827" s="58"/>
      <c r="J2827" s="58"/>
      <c r="K2827" s="58"/>
      <c r="L2827" s="58"/>
      <c r="M2827" s="58"/>
      <c r="N2827" s="58"/>
      <c r="O2827" s="58"/>
      <c r="P2827" s="58"/>
      <c r="Q2827" s="58"/>
      <c r="R2827" s="58"/>
    </row>
    <row r="2828" spans="1:18" x14ac:dyDescent="0.25">
      <c r="A2828" s="58" t="s">
        <v>10</v>
      </c>
      <c r="B2828" s="58">
        <v>327734</v>
      </c>
      <c r="C2828" s="58" t="s">
        <v>3405</v>
      </c>
      <c r="D2828" s="58">
        <v>0</v>
      </c>
      <c r="E2828" s="58" t="s">
        <v>2692</v>
      </c>
      <c r="F2828" s="58"/>
      <c r="G2828" s="58"/>
      <c r="H2828" s="58"/>
      <c r="I2828" s="58"/>
      <c r="J2828" s="58"/>
      <c r="K2828" s="58"/>
      <c r="L2828" s="58"/>
      <c r="M2828" s="58"/>
      <c r="N2828" s="58"/>
      <c r="O2828" s="58"/>
      <c r="P2828" s="58"/>
      <c r="Q2828" s="58"/>
      <c r="R2828" s="58"/>
    </row>
    <row r="2829" spans="1:18" x14ac:dyDescent="0.25">
      <c r="A2829" s="58" t="s">
        <v>10</v>
      </c>
      <c r="B2829" s="58">
        <v>327582</v>
      </c>
      <c r="C2829" s="58" t="s">
        <v>3405</v>
      </c>
      <c r="D2829" s="58">
        <v>0</v>
      </c>
      <c r="E2829" s="58" t="s">
        <v>2692</v>
      </c>
      <c r="F2829" s="58"/>
      <c r="G2829" s="58"/>
      <c r="H2829" s="58"/>
      <c r="I2829" s="58"/>
      <c r="J2829" s="58"/>
      <c r="K2829" s="58"/>
      <c r="L2829" s="58"/>
      <c r="M2829" s="58"/>
      <c r="N2829" s="58"/>
      <c r="O2829" s="58"/>
      <c r="P2829" s="58"/>
      <c r="Q2829" s="58"/>
      <c r="R2829" s="58"/>
    </row>
    <row r="2830" spans="1:18" x14ac:dyDescent="0.25">
      <c r="A2830" s="58" t="s">
        <v>10</v>
      </c>
      <c r="B2830" s="58">
        <v>327662</v>
      </c>
      <c r="C2830" s="58" t="s">
        <v>3405</v>
      </c>
      <c r="D2830" s="58">
        <v>0</v>
      </c>
      <c r="E2830" s="58" t="s">
        <v>2692</v>
      </c>
      <c r="F2830" s="58"/>
      <c r="G2830" s="58"/>
      <c r="H2830" s="58"/>
      <c r="I2830" s="58"/>
      <c r="J2830" s="58"/>
      <c r="K2830" s="58"/>
      <c r="L2830" s="58"/>
      <c r="M2830" s="58"/>
      <c r="N2830" s="58"/>
      <c r="O2830" s="58"/>
      <c r="P2830" s="58"/>
      <c r="Q2830" s="58"/>
      <c r="R2830" s="58"/>
    </row>
    <row r="2831" spans="1:18" x14ac:dyDescent="0.25">
      <c r="A2831" s="58" t="s">
        <v>10</v>
      </c>
      <c r="B2831" s="58">
        <v>327472</v>
      </c>
      <c r="C2831" s="58" t="s">
        <v>3405</v>
      </c>
      <c r="D2831" s="58">
        <v>0</v>
      </c>
      <c r="E2831" s="58" t="s">
        <v>2692</v>
      </c>
      <c r="F2831" s="58"/>
      <c r="G2831" s="58"/>
      <c r="H2831" s="58"/>
      <c r="I2831" s="58"/>
      <c r="J2831" s="58"/>
      <c r="K2831" s="58"/>
      <c r="L2831" s="58"/>
      <c r="M2831" s="58"/>
      <c r="N2831" s="58"/>
      <c r="O2831" s="58"/>
      <c r="P2831" s="58"/>
      <c r="Q2831" s="58"/>
      <c r="R2831" s="58"/>
    </row>
    <row r="2832" spans="1:18" x14ac:dyDescent="0.25">
      <c r="A2832" s="58" t="s">
        <v>10</v>
      </c>
      <c r="B2832" s="58">
        <v>327598</v>
      </c>
      <c r="C2832" s="58" t="s">
        <v>3405</v>
      </c>
      <c r="D2832" s="58">
        <v>0</v>
      </c>
      <c r="E2832" s="58" t="s">
        <v>2692</v>
      </c>
      <c r="F2832" s="58"/>
      <c r="G2832" s="58"/>
      <c r="H2832" s="58"/>
      <c r="I2832" s="58"/>
      <c r="J2832" s="58"/>
      <c r="K2832" s="58"/>
      <c r="L2832" s="58"/>
      <c r="M2832" s="58"/>
      <c r="N2832" s="58"/>
      <c r="O2832" s="58"/>
      <c r="P2832" s="58"/>
      <c r="Q2832" s="58"/>
      <c r="R2832" s="58"/>
    </row>
    <row r="2833" spans="1:18" x14ac:dyDescent="0.25">
      <c r="A2833" s="58" t="s">
        <v>10</v>
      </c>
      <c r="B2833" s="58">
        <v>327504</v>
      </c>
      <c r="C2833" s="58" t="s">
        <v>3405</v>
      </c>
      <c r="D2833" s="58">
        <v>0</v>
      </c>
      <c r="E2833" s="58" t="s">
        <v>2692</v>
      </c>
      <c r="F2833" s="58"/>
      <c r="G2833" s="58"/>
      <c r="H2833" s="58"/>
      <c r="I2833" s="58"/>
      <c r="J2833" s="58"/>
      <c r="K2833" s="58"/>
      <c r="L2833" s="58"/>
      <c r="M2833" s="58"/>
      <c r="N2833" s="58"/>
      <c r="O2833" s="58"/>
      <c r="P2833" s="58"/>
      <c r="Q2833" s="58"/>
      <c r="R2833" s="58"/>
    </row>
    <row r="2834" spans="1:18" x14ac:dyDescent="0.25">
      <c r="A2834" s="58" t="s">
        <v>10</v>
      </c>
      <c r="B2834" s="58">
        <v>327448</v>
      </c>
      <c r="C2834" s="58" t="s">
        <v>3405</v>
      </c>
      <c r="D2834" s="58">
        <v>0</v>
      </c>
      <c r="E2834" s="58" t="s">
        <v>2692</v>
      </c>
      <c r="F2834" s="58"/>
      <c r="G2834" s="58"/>
      <c r="H2834" s="58"/>
      <c r="I2834" s="58"/>
      <c r="J2834" s="58"/>
      <c r="K2834" s="58"/>
      <c r="L2834" s="58"/>
      <c r="M2834" s="58"/>
      <c r="N2834" s="58"/>
      <c r="O2834" s="58"/>
      <c r="P2834" s="58"/>
      <c r="Q2834" s="58"/>
      <c r="R2834" s="58"/>
    </row>
    <row r="2835" spans="1:18" x14ac:dyDescent="0.25">
      <c r="A2835" s="58" t="s">
        <v>10</v>
      </c>
      <c r="B2835" s="58">
        <v>327456</v>
      </c>
      <c r="C2835" s="58" t="s">
        <v>3405</v>
      </c>
      <c r="D2835" s="58">
        <v>0</v>
      </c>
      <c r="E2835" s="58" t="s">
        <v>2692</v>
      </c>
      <c r="F2835" s="58"/>
      <c r="G2835" s="58"/>
      <c r="H2835" s="58"/>
      <c r="I2835" s="58"/>
      <c r="J2835" s="58"/>
      <c r="K2835" s="58"/>
      <c r="L2835" s="58"/>
      <c r="M2835" s="58"/>
      <c r="N2835" s="58"/>
      <c r="O2835" s="58"/>
      <c r="P2835" s="58"/>
      <c r="Q2835" s="58"/>
      <c r="R2835" s="58"/>
    </row>
    <row r="2836" spans="1:18" x14ac:dyDescent="0.25">
      <c r="A2836" s="58" t="s">
        <v>10</v>
      </c>
      <c r="B2836" s="58">
        <v>327408</v>
      </c>
      <c r="C2836" s="58" t="s">
        <v>3405</v>
      </c>
      <c r="D2836" s="58">
        <v>0</v>
      </c>
      <c r="E2836" s="58" t="s">
        <v>2692</v>
      </c>
      <c r="F2836" s="58"/>
      <c r="G2836" s="58"/>
      <c r="H2836" s="58"/>
      <c r="I2836" s="58"/>
      <c r="J2836" s="58"/>
      <c r="K2836" s="58"/>
      <c r="L2836" s="58"/>
      <c r="M2836" s="58"/>
      <c r="N2836" s="58"/>
      <c r="O2836" s="58"/>
      <c r="P2836" s="58"/>
      <c r="Q2836" s="58"/>
      <c r="R2836" s="58"/>
    </row>
    <row r="2837" spans="1:18" x14ac:dyDescent="0.25">
      <c r="A2837" s="58" t="s">
        <v>10</v>
      </c>
      <c r="B2837" s="58">
        <v>327520</v>
      </c>
      <c r="C2837" s="58" t="s">
        <v>3405</v>
      </c>
      <c r="D2837" s="58">
        <v>0</v>
      </c>
      <c r="E2837" s="58" t="s">
        <v>2692</v>
      </c>
      <c r="F2837" s="58"/>
      <c r="G2837" s="58"/>
      <c r="H2837" s="58"/>
      <c r="I2837" s="58"/>
      <c r="J2837" s="58"/>
      <c r="K2837" s="58"/>
      <c r="L2837" s="58"/>
      <c r="M2837" s="58"/>
      <c r="N2837" s="58"/>
      <c r="O2837" s="58"/>
      <c r="P2837" s="58"/>
      <c r="Q2837" s="58"/>
      <c r="R2837" s="58"/>
    </row>
    <row r="2838" spans="1:18" x14ac:dyDescent="0.25">
      <c r="A2838" s="58" t="s">
        <v>10</v>
      </c>
      <c r="B2838" s="58">
        <v>327630</v>
      </c>
      <c r="C2838" s="58" t="s">
        <v>3405</v>
      </c>
      <c r="D2838" s="58">
        <v>0</v>
      </c>
      <c r="E2838" s="58" t="s">
        <v>2692</v>
      </c>
      <c r="F2838" s="58"/>
      <c r="G2838" s="58"/>
      <c r="H2838" s="58"/>
      <c r="I2838" s="58"/>
      <c r="J2838" s="58"/>
      <c r="K2838" s="58"/>
      <c r="L2838" s="58"/>
      <c r="M2838" s="58"/>
      <c r="N2838" s="58"/>
      <c r="O2838" s="58"/>
      <c r="P2838" s="58"/>
      <c r="Q2838" s="58"/>
      <c r="R2838" s="58"/>
    </row>
    <row r="2839" spans="1:18" x14ac:dyDescent="0.25">
      <c r="A2839" s="58" t="s">
        <v>10</v>
      </c>
      <c r="B2839" s="58">
        <v>327710</v>
      </c>
      <c r="C2839" s="58" t="s">
        <v>3405</v>
      </c>
      <c r="D2839" s="58">
        <v>0</v>
      </c>
      <c r="E2839" s="58" t="s">
        <v>2692</v>
      </c>
      <c r="F2839" s="58"/>
      <c r="G2839" s="58"/>
      <c r="H2839" s="58"/>
      <c r="I2839" s="58"/>
      <c r="J2839" s="58"/>
      <c r="K2839" s="58"/>
      <c r="L2839" s="58"/>
      <c r="M2839" s="58"/>
      <c r="N2839" s="58"/>
      <c r="O2839" s="58"/>
      <c r="P2839" s="58"/>
      <c r="Q2839" s="58"/>
      <c r="R2839" s="58"/>
    </row>
    <row r="2840" spans="1:18" x14ac:dyDescent="0.25">
      <c r="A2840" s="58" t="s">
        <v>10</v>
      </c>
      <c r="B2840" s="58">
        <v>327512</v>
      </c>
      <c r="C2840" s="58" t="s">
        <v>3405</v>
      </c>
      <c r="D2840" s="58">
        <v>0</v>
      </c>
      <c r="E2840" s="58" t="s">
        <v>2692</v>
      </c>
      <c r="F2840" s="58"/>
      <c r="G2840" s="58"/>
      <c r="H2840" s="58"/>
      <c r="I2840" s="58"/>
      <c r="J2840" s="58"/>
      <c r="K2840" s="58"/>
      <c r="L2840" s="58"/>
      <c r="M2840" s="58"/>
      <c r="N2840" s="58"/>
      <c r="O2840" s="58"/>
      <c r="P2840" s="58"/>
      <c r="Q2840" s="58"/>
      <c r="R2840" s="58"/>
    </row>
    <row r="2841" spans="1:18" x14ac:dyDescent="0.25">
      <c r="A2841" s="58" t="s">
        <v>10</v>
      </c>
      <c r="B2841" s="58">
        <v>327392</v>
      </c>
      <c r="C2841" s="58" t="s">
        <v>3405</v>
      </c>
      <c r="D2841" s="58">
        <v>0</v>
      </c>
      <c r="E2841" s="58" t="s">
        <v>2692</v>
      </c>
      <c r="F2841" s="58"/>
      <c r="G2841" s="58"/>
      <c r="H2841" s="58"/>
      <c r="I2841" s="58"/>
      <c r="J2841" s="58"/>
      <c r="K2841" s="58"/>
      <c r="L2841" s="58"/>
      <c r="M2841" s="58"/>
      <c r="N2841" s="58"/>
      <c r="O2841" s="58"/>
      <c r="P2841" s="58"/>
      <c r="Q2841" s="58"/>
      <c r="R2841" s="58"/>
    </row>
    <row r="2842" spans="1:18" x14ac:dyDescent="0.25">
      <c r="A2842" s="58" t="s">
        <v>10</v>
      </c>
      <c r="B2842" s="58">
        <v>327188</v>
      </c>
      <c r="C2842" s="58" t="s">
        <v>2579</v>
      </c>
      <c r="D2842" s="58"/>
      <c r="E2842" s="58" t="s">
        <v>2692</v>
      </c>
      <c r="F2842" s="58"/>
      <c r="G2842" s="58"/>
      <c r="H2842" s="58"/>
      <c r="I2842" s="58"/>
      <c r="J2842" s="58"/>
      <c r="K2842" s="58"/>
      <c r="L2842" s="58"/>
      <c r="M2842" s="58"/>
      <c r="N2842" s="58"/>
      <c r="O2842" s="58"/>
      <c r="P2842" s="58"/>
      <c r="Q2842" s="58"/>
      <c r="R2842" s="58"/>
    </row>
    <row r="2843" spans="1:18" x14ac:dyDescent="0.25">
      <c r="A2843" s="58" t="s">
        <v>10</v>
      </c>
      <c r="B2843" s="58">
        <v>327374</v>
      </c>
      <c r="C2843" s="58" t="s">
        <v>3405</v>
      </c>
      <c r="D2843" s="58">
        <v>0</v>
      </c>
      <c r="E2843" s="58" t="s">
        <v>2692</v>
      </c>
      <c r="F2843" s="58"/>
      <c r="G2843" s="58"/>
      <c r="H2843" s="58"/>
      <c r="I2843" s="58"/>
      <c r="J2843" s="58"/>
      <c r="K2843" s="58"/>
      <c r="L2843" s="58"/>
      <c r="M2843" s="58"/>
      <c r="N2843" s="58"/>
      <c r="O2843" s="58"/>
      <c r="P2843" s="58"/>
      <c r="Q2843" s="58"/>
      <c r="R2843" s="58"/>
    </row>
    <row r="2844" spans="1:18" x14ac:dyDescent="0.25">
      <c r="A2844" s="58" t="s">
        <v>10</v>
      </c>
      <c r="B2844" s="58">
        <v>327216</v>
      </c>
      <c r="C2844" s="58" t="s">
        <v>3405</v>
      </c>
      <c r="D2844" s="58">
        <v>0</v>
      </c>
      <c r="E2844" s="58" t="s">
        <v>2692</v>
      </c>
      <c r="F2844" s="58"/>
      <c r="G2844" s="58"/>
      <c r="H2844" s="58"/>
      <c r="I2844" s="58"/>
      <c r="J2844" s="58"/>
      <c r="K2844" s="58"/>
      <c r="L2844" s="58"/>
      <c r="M2844" s="58"/>
      <c r="N2844" s="58"/>
      <c r="O2844" s="58"/>
      <c r="P2844" s="58"/>
      <c r="Q2844" s="58"/>
      <c r="R2844" s="58"/>
    </row>
    <row r="2845" spans="1:18" x14ac:dyDescent="0.25">
      <c r="A2845" s="58" t="s">
        <v>10</v>
      </c>
      <c r="B2845" s="58">
        <v>327282</v>
      </c>
      <c r="C2845" s="58" t="s">
        <v>3405</v>
      </c>
      <c r="D2845" s="58">
        <v>0</v>
      </c>
      <c r="E2845" s="58" t="s">
        <v>2692</v>
      </c>
      <c r="F2845" s="58"/>
      <c r="G2845" s="58"/>
      <c r="H2845" s="58"/>
      <c r="I2845" s="58"/>
      <c r="J2845" s="58"/>
      <c r="K2845" s="58"/>
      <c r="L2845" s="58"/>
      <c r="M2845" s="58"/>
      <c r="N2845" s="58"/>
      <c r="O2845" s="58"/>
      <c r="P2845" s="58"/>
      <c r="Q2845" s="58"/>
      <c r="R2845" s="58"/>
    </row>
    <row r="2846" spans="1:18" x14ac:dyDescent="0.25">
      <c r="A2846" s="58" t="s">
        <v>10</v>
      </c>
      <c r="B2846" s="58">
        <v>327274</v>
      </c>
      <c r="C2846" s="58" t="s">
        <v>3405</v>
      </c>
      <c r="D2846" s="58">
        <v>0</v>
      </c>
      <c r="E2846" s="58" t="s">
        <v>2692</v>
      </c>
      <c r="F2846" s="58"/>
      <c r="G2846" s="58"/>
      <c r="H2846" s="58"/>
      <c r="I2846" s="58"/>
      <c r="J2846" s="58"/>
      <c r="K2846" s="58"/>
      <c r="L2846" s="58"/>
      <c r="M2846" s="58"/>
      <c r="N2846" s="58"/>
      <c r="O2846" s="58"/>
      <c r="P2846" s="58"/>
      <c r="Q2846" s="58"/>
      <c r="R2846" s="58"/>
    </row>
    <row r="2847" spans="1:18" x14ac:dyDescent="0.25">
      <c r="A2847" s="58" t="s">
        <v>10</v>
      </c>
      <c r="B2847" s="58">
        <v>327252</v>
      </c>
      <c r="C2847" s="58" t="s">
        <v>3405</v>
      </c>
      <c r="D2847" s="58">
        <v>0</v>
      </c>
      <c r="E2847" s="58" t="s">
        <v>2692</v>
      </c>
      <c r="F2847" s="58"/>
      <c r="G2847" s="58"/>
      <c r="H2847" s="58"/>
      <c r="I2847" s="58"/>
      <c r="J2847" s="58"/>
      <c r="K2847" s="58"/>
      <c r="L2847" s="58"/>
      <c r="M2847" s="58"/>
      <c r="N2847" s="58"/>
      <c r="O2847" s="58"/>
      <c r="P2847" s="58"/>
      <c r="Q2847" s="58"/>
      <c r="R2847" s="58"/>
    </row>
    <row r="2848" spans="1:18" x14ac:dyDescent="0.25">
      <c r="A2848" s="58" t="s">
        <v>10</v>
      </c>
      <c r="B2848" s="58">
        <v>327338</v>
      </c>
      <c r="C2848" s="58" t="s">
        <v>3405</v>
      </c>
      <c r="D2848" s="58">
        <v>0</v>
      </c>
      <c r="E2848" s="58" t="s">
        <v>2692</v>
      </c>
      <c r="F2848" s="58"/>
      <c r="G2848" s="58"/>
      <c r="H2848" s="58"/>
      <c r="I2848" s="58"/>
      <c r="J2848" s="58"/>
      <c r="K2848" s="58"/>
      <c r="L2848" s="58"/>
      <c r="M2848" s="58"/>
      <c r="N2848" s="58"/>
      <c r="O2848" s="58"/>
      <c r="P2848" s="58"/>
      <c r="Q2848" s="58"/>
      <c r="R2848" s="58"/>
    </row>
    <row r="2849" spans="1:18" x14ac:dyDescent="0.25">
      <c r="A2849" s="58" t="s">
        <v>10</v>
      </c>
      <c r="B2849" s="58">
        <v>327330</v>
      </c>
      <c r="C2849" s="58" t="s">
        <v>3405</v>
      </c>
      <c r="D2849" s="58">
        <v>0</v>
      </c>
      <c r="E2849" s="58" t="s">
        <v>2692</v>
      </c>
      <c r="F2849" s="58"/>
      <c r="G2849" s="58"/>
      <c r="H2849" s="58"/>
      <c r="I2849" s="58"/>
      <c r="J2849" s="58"/>
      <c r="K2849" s="58"/>
      <c r="L2849" s="58"/>
      <c r="M2849" s="58"/>
      <c r="N2849" s="58"/>
      <c r="O2849" s="58"/>
      <c r="P2849" s="58"/>
      <c r="Q2849" s="58"/>
      <c r="R2849" s="58"/>
    </row>
    <row r="2850" spans="1:18" x14ac:dyDescent="0.25">
      <c r="A2850" s="58" t="s">
        <v>10</v>
      </c>
      <c r="B2850" s="58">
        <v>327366</v>
      </c>
      <c r="C2850" s="58" t="s">
        <v>3405</v>
      </c>
      <c r="D2850" s="58">
        <v>0</v>
      </c>
      <c r="E2850" s="58" t="s">
        <v>2692</v>
      </c>
      <c r="F2850" s="58"/>
      <c r="G2850" s="58"/>
      <c r="H2850" s="58"/>
      <c r="I2850" s="58"/>
      <c r="J2850" s="58"/>
      <c r="K2850" s="58"/>
      <c r="L2850" s="58"/>
      <c r="M2850" s="58"/>
      <c r="N2850" s="58"/>
      <c r="O2850" s="58"/>
      <c r="P2850" s="58"/>
      <c r="Q2850" s="58"/>
      <c r="R2850" s="58"/>
    </row>
    <row r="2851" spans="1:18" x14ac:dyDescent="0.25">
      <c r="A2851" s="58" t="s">
        <v>10</v>
      </c>
      <c r="B2851" s="58">
        <v>327286</v>
      </c>
      <c r="C2851" s="58" t="s">
        <v>3405</v>
      </c>
      <c r="D2851" s="58">
        <v>0</v>
      </c>
      <c r="E2851" s="58" t="s">
        <v>2692</v>
      </c>
      <c r="F2851" s="58"/>
      <c r="G2851" s="58"/>
      <c r="H2851" s="58"/>
      <c r="I2851" s="58"/>
      <c r="J2851" s="58"/>
      <c r="K2851" s="58"/>
      <c r="L2851" s="58"/>
      <c r="M2851" s="58"/>
      <c r="N2851" s="58"/>
      <c r="O2851" s="58"/>
      <c r="P2851" s="58"/>
      <c r="Q2851" s="58"/>
      <c r="R2851" s="58"/>
    </row>
    <row r="2852" spans="1:18" x14ac:dyDescent="0.25">
      <c r="A2852" s="58" t="s">
        <v>10</v>
      </c>
      <c r="B2852" s="58">
        <v>327224</v>
      </c>
      <c r="C2852" s="58" t="s">
        <v>3405</v>
      </c>
      <c r="D2852" s="58">
        <v>0</v>
      </c>
      <c r="E2852" s="58" t="s">
        <v>2692</v>
      </c>
      <c r="F2852" s="58"/>
      <c r="G2852" s="58"/>
      <c r="H2852" s="58"/>
      <c r="I2852" s="58"/>
      <c r="J2852" s="58"/>
      <c r="K2852" s="58"/>
      <c r="L2852" s="58"/>
      <c r="M2852" s="58"/>
      <c r="N2852" s="58"/>
      <c r="O2852" s="58"/>
      <c r="P2852" s="58"/>
      <c r="Q2852" s="58"/>
      <c r="R2852" s="58"/>
    </row>
    <row r="2853" spans="1:18" x14ac:dyDescent="0.25">
      <c r="A2853" s="58" t="s">
        <v>10</v>
      </c>
      <c r="B2853" s="58">
        <v>327342</v>
      </c>
      <c r="C2853" s="58" t="s">
        <v>3405</v>
      </c>
      <c r="D2853" s="58">
        <v>0</v>
      </c>
      <c r="E2853" s="58" t="s">
        <v>2692</v>
      </c>
      <c r="F2853" s="58"/>
      <c r="G2853" s="58"/>
      <c r="H2853" s="58"/>
      <c r="I2853" s="58"/>
      <c r="J2853" s="58"/>
      <c r="K2853" s="58"/>
      <c r="L2853" s="58"/>
      <c r="M2853" s="58"/>
      <c r="N2853" s="58"/>
      <c r="O2853" s="58"/>
      <c r="P2853" s="58"/>
      <c r="Q2853" s="58"/>
      <c r="R2853" s="58"/>
    </row>
    <row r="2854" spans="1:18" x14ac:dyDescent="0.25">
      <c r="A2854" s="58" t="s">
        <v>10</v>
      </c>
      <c r="B2854" s="58">
        <v>327290</v>
      </c>
      <c r="C2854" s="58" t="s">
        <v>3405</v>
      </c>
      <c r="D2854" s="58">
        <v>0</v>
      </c>
      <c r="E2854" s="58" t="s">
        <v>2692</v>
      </c>
      <c r="F2854" s="58"/>
      <c r="G2854" s="58"/>
      <c r="H2854" s="58"/>
      <c r="I2854" s="58"/>
      <c r="J2854" s="58"/>
      <c r="K2854" s="58"/>
      <c r="L2854" s="58"/>
      <c r="M2854" s="58"/>
      <c r="N2854" s="58"/>
      <c r="O2854" s="58"/>
      <c r="P2854" s="58"/>
      <c r="Q2854" s="58"/>
      <c r="R2854" s="58"/>
    </row>
    <row r="2855" spans="1:18" x14ac:dyDescent="0.25">
      <c r="A2855" s="58" t="s">
        <v>10</v>
      </c>
      <c r="B2855" s="58">
        <v>327268</v>
      </c>
      <c r="C2855" s="58" t="s">
        <v>3405</v>
      </c>
      <c r="D2855" s="58">
        <v>0</v>
      </c>
      <c r="E2855" s="58" t="s">
        <v>2692</v>
      </c>
      <c r="F2855" s="58"/>
      <c r="G2855" s="58"/>
      <c r="H2855" s="58"/>
      <c r="I2855" s="58"/>
      <c r="J2855" s="58"/>
      <c r="K2855" s="58"/>
      <c r="L2855" s="58"/>
      <c r="M2855" s="58"/>
      <c r="N2855" s="58"/>
      <c r="O2855" s="58"/>
      <c r="P2855" s="58"/>
      <c r="Q2855" s="58"/>
      <c r="R2855" s="58"/>
    </row>
    <row r="2856" spans="1:18" x14ac:dyDescent="0.25">
      <c r="A2856" s="58" t="s">
        <v>10</v>
      </c>
      <c r="B2856" s="58">
        <v>327310</v>
      </c>
      <c r="C2856" s="58" t="s">
        <v>3405</v>
      </c>
      <c r="D2856" s="58">
        <v>0</v>
      </c>
      <c r="E2856" s="58" t="s">
        <v>2692</v>
      </c>
      <c r="F2856" s="58"/>
      <c r="G2856" s="58"/>
      <c r="H2856" s="58"/>
      <c r="I2856" s="58"/>
      <c r="J2856" s="58"/>
      <c r="K2856" s="58"/>
      <c r="L2856" s="58"/>
      <c r="M2856" s="58"/>
      <c r="N2856" s="58"/>
      <c r="O2856" s="58"/>
      <c r="P2856" s="58"/>
      <c r="Q2856" s="58"/>
      <c r="R2856" s="58"/>
    </row>
    <row r="2857" spans="1:18" x14ac:dyDescent="0.25">
      <c r="A2857" s="58" t="s">
        <v>10</v>
      </c>
      <c r="B2857" s="58">
        <v>327244</v>
      </c>
      <c r="C2857" s="58" t="s">
        <v>3405</v>
      </c>
      <c r="D2857" s="58">
        <v>0</v>
      </c>
      <c r="E2857" s="58" t="s">
        <v>2692</v>
      </c>
      <c r="F2857" s="58"/>
      <c r="G2857" s="58"/>
      <c r="H2857" s="58"/>
      <c r="I2857" s="58"/>
      <c r="J2857" s="58"/>
      <c r="K2857" s="58"/>
      <c r="L2857" s="58"/>
      <c r="M2857" s="58"/>
      <c r="N2857" s="58"/>
      <c r="O2857" s="58"/>
      <c r="P2857" s="58"/>
      <c r="Q2857" s="58"/>
      <c r="R2857" s="58"/>
    </row>
    <row r="2858" spans="1:18" x14ac:dyDescent="0.25">
      <c r="A2858" s="58" t="s">
        <v>10</v>
      </c>
      <c r="B2858" s="58">
        <v>327362</v>
      </c>
      <c r="C2858" s="58" t="s">
        <v>3405</v>
      </c>
      <c r="D2858" s="58">
        <v>0</v>
      </c>
      <c r="E2858" s="58" t="s">
        <v>2692</v>
      </c>
      <c r="F2858" s="58"/>
      <c r="G2858" s="58"/>
      <c r="H2858" s="58"/>
      <c r="I2858" s="58"/>
      <c r="J2858" s="58"/>
      <c r="K2858" s="58"/>
      <c r="L2858" s="58"/>
      <c r="M2858" s="58"/>
      <c r="N2858" s="58"/>
      <c r="O2858" s="58"/>
      <c r="P2858" s="58"/>
      <c r="Q2858" s="58"/>
      <c r="R2858" s="58"/>
    </row>
    <row r="2859" spans="1:18" x14ac:dyDescent="0.25">
      <c r="A2859" s="58" t="s">
        <v>10</v>
      </c>
      <c r="B2859" s="58">
        <v>327382</v>
      </c>
      <c r="C2859" s="58" t="s">
        <v>3405</v>
      </c>
      <c r="D2859" s="58">
        <v>0</v>
      </c>
      <c r="E2859" s="58" t="s">
        <v>2692</v>
      </c>
      <c r="F2859" s="58"/>
      <c r="G2859" s="58"/>
      <c r="H2859" s="58"/>
      <c r="I2859" s="58"/>
      <c r="J2859" s="58"/>
      <c r="K2859" s="58"/>
      <c r="L2859" s="58"/>
      <c r="M2859" s="58"/>
      <c r="N2859" s="58"/>
      <c r="O2859" s="58"/>
      <c r="P2859" s="58"/>
      <c r="Q2859" s="58"/>
      <c r="R2859" s="58"/>
    </row>
    <row r="2860" spans="1:18" x14ac:dyDescent="0.25">
      <c r="A2860" s="58" t="s">
        <v>10</v>
      </c>
      <c r="B2860" s="58">
        <v>327212</v>
      </c>
      <c r="C2860" s="58" t="s">
        <v>3405</v>
      </c>
      <c r="D2860" s="58">
        <v>0</v>
      </c>
      <c r="E2860" s="58" t="s">
        <v>2692</v>
      </c>
      <c r="F2860" s="58"/>
      <c r="G2860" s="58"/>
      <c r="H2860" s="58"/>
      <c r="I2860" s="58"/>
      <c r="J2860" s="58"/>
      <c r="K2860" s="58"/>
      <c r="L2860" s="58"/>
      <c r="M2860" s="58"/>
      <c r="N2860" s="58"/>
      <c r="O2860" s="58"/>
      <c r="P2860" s="58"/>
      <c r="Q2860" s="58"/>
      <c r="R2860" s="58"/>
    </row>
    <row r="2861" spans="1:18" x14ac:dyDescent="0.25">
      <c r="A2861" s="58" t="s">
        <v>10</v>
      </c>
      <c r="B2861" s="58">
        <v>327306</v>
      </c>
      <c r="C2861" s="58" t="s">
        <v>3405</v>
      </c>
      <c r="D2861" s="58">
        <v>0</v>
      </c>
      <c r="E2861" s="58" t="s">
        <v>2692</v>
      </c>
      <c r="F2861" s="58"/>
      <c r="G2861" s="58"/>
      <c r="H2861" s="58"/>
      <c r="I2861" s="58"/>
      <c r="J2861" s="58"/>
      <c r="K2861" s="58"/>
      <c r="L2861" s="58"/>
      <c r="M2861" s="58"/>
      <c r="N2861" s="58"/>
      <c r="O2861" s="58"/>
      <c r="P2861" s="58"/>
      <c r="Q2861" s="58"/>
      <c r="R2861" s="58"/>
    </row>
    <row r="2862" spans="1:18" x14ac:dyDescent="0.25">
      <c r="A2862" s="58" t="s">
        <v>10</v>
      </c>
      <c r="B2862" s="58">
        <v>327248</v>
      </c>
      <c r="C2862" s="58" t="s">
        <v>3405</v>
      </c>
      <c r="D2862" s="58">
        <v>0</v>
      </c>
      <c r="E2862" s="58" t="s">
        <v>2692</v>
      </c>
      <c r="F2862" s="58"/>
      <c r="G2862" s="58"/>
      <c r="H2862" s="58"/>
      <c r="I2862" s="58"/>
      <c r="J2862" s="58"/>
      <c r="K2862" s="58"/>
      <c r="L2862" s="58"/>
      <c r="M2862" s="58"/>
      <c r="N2862" s="58"/>
      <c r="O2862" s="58"/>
      <c r="P2862" s="58"/>
      <c r="Q2862" s="58"/>
      <c r="R2862" s="58"/>
    </row>
    <row r="2863" spans="1:18" x14ac:dyDescent="0.25">
      <c r="A2863" s="58" t="s">
        <v>10</v>
      </c>
      <c r="B2863" s="58">
        <v>327322</v>
      </c>
      <c r="C2863" s="58" t="s">
        <v>3405</v>
      </c>
      <c r="D2863" s="58">
        <v>0</v>
      </c>
      <c r="E2863" s="58" t="s">
        <v>2692</v>
      </c>
      <c r="F2863" s="58"/>
      <c r="G2863" s="58"/>
      <c r="H2863" s="58"/>
      <c r="I2863" s="58"/>
      <c r="J2863" s="58"/>
      <c r="K2863" s="58"/>
      <c r="L2863" s="58"/>
      <c r="M2863" s="58"/>
      <c r="N2863" s="58"/>
      <c r="O2863" s="58"/>
      <c r="P2863" s="58"/>
      <c r="Q2863" s="58"/>
      <c r="R2863" s="58"/>
    </row>
    <row r="2864" spans="1:18" x14ac:dyDescent="0.25">
      <c r="A2864" s="58" t="s">
        <v>10</v>
      </c>
      <c r="B2864" s="58">
        <v>327354</v>
      </c>
      <c r="C2864" s="58" t="s">
        <v>3405</v>
      </c>
      <c r="D2864" s="58">
        <v>0</v>
      </c>
      <c r="E2864" s="58" t="s">
        <v>2692</v>
      </c>
      <c r="F2864" s="58"/>
      <c r="G2864" s="58"/>
      <c r="H2864" s="58"/>
      <c r="I2864" s="58"/>
      <c r="J2864" s="58"/>
      <c r="K2864" s="58"/>
      <c r="L2864" s="58"/>
      <c r="M2864" s="58"/>
      <c r="N2864" s="58"/>
      <c r="O2864" s="58"/>
      <c r="P2864" s="58"/>
      <c r="Q2864" s="58"/>
      <c r="R2864" s="58"/>
    </row>
    <row r="2865" spans="1:18" x14ac:dyDescent="0.25">
      <c r="A2865" s="58" t="s">
        <v>10</v>
      </c>
      <c r="B2865" s="58">
        <v>327350</v>
      </c>
      <c r="C2865" s="58" t="s">
        <v>3405</v>
      </c>
      <c r="D2865" s="58">
        <v>0</v>
      </c>
      <c r="E2865" s="58" t="s">
        <v>2692</v>
      </c>
      <c r="F2865" s="58"/>
      <c r="G2865" s="58"/>
      <c r="H2865" s="58"/>
      <c r="I2865" s="58"/>
      <c r="J2865" s="58"/>
      <c r="K2865" s="58"/>
      <c r="L2865" s="58"/>
      <c r="M2865" s="58"/>
      <c r="N2865" s="58"/>
      <c r="O2865" s="58"/>
      <c r="P2865" s="58"/>
      <c r="Q2865" s="58"/>
      <c r="R2865" s="58"/>
    </row>
    <row r="2866" spans="1:18" x14ac:dyDescent="0.25">
      <c r="A2866" s="58" t="s">
        <v>10</v>
      </c>
      <c r="B2866" s="58">
        <v>327278</v>
      </c>
      <c r="C2866" s="58" t="s">
        <v>3405</v>
      </c>
      <c r="D2866" s="58">
        <v>0</v>
      </c>
      <c r="E2866" s="58" t="s">
        <v>2692</v>
      </c>
      <c r="F2866" s="58"/>
      <c r="G2866" s="58"/>
      <c r="H2866" s="58"/>
      <c r="I2866" s="58"/>
      <c r="J2866" s="58"/>
      <c r="K2866" s="58"/>
      <c r="L2866" s="58"/>
      <c r="M2866" s="58"/>
      <c r="N2866" s="58"/>
      <c r="O2866" s="58"/>
      <c r="P2866" s="58"/>
      <c r="Q2866" s="58"/>
      <c r="R2866" s="58"/>
    </row>
    <row r="2867" spans="1:18" x14ac:dyDescent="0.25">
      <c r="A2867" s="58" t="s">
        <v>10</v>
      </c>
      <c r="B2867" s="58">
        <v>327378</v>
      </c>
      <c r="C2867" s="58" t="s">
        <v>3405</v>
      </c>
      <c r="D2867" s="58">
        <v>0</v>
      </c>
      <c r="E2867" s="58" t="s">
        <v>2692</v>
      </c>
      <c r="F2867" s="58"/>
      <c r="G2867" s="58"/>
      <c r="H2867" s="58"/>
      <c r="I2867" s="58"/>
      <c r="J2867" s="58"/>
      <c r="K2867" s="58"/>
      <c r="L2867" s="58"/>
      <c r="M2867" s="58"/>
      <c r="N2867" s="58"/>
      <c r="O2867" s="58"/>
      <c r="P2867" s="58"/>
      <c r="Q2867" s="58"/>
      <c r="R2867" s="58"/>
    </row>
    <row r="2868" spans="1:18" x14ac:dyDescent="0.25">
      <c r="A2868" s="58" t="s">
        <v>10</v>
      </c>
      <c r="B2868" s="58">
        <v>327236</v>
      </c>
      <c r="C2868" s="58" t="s">
        <v>3405</v>
      </c>
      <c r="D2868" s="58">
        <v>0</v>
      </c>
      <c r="E2868" s="58" t="s">
        <v>2692</v>
      </c>
      <c r="F2868" s="58"/>
      <c r="G2868" s="58"/>
      <c r="H2868" s="58"/>
      <c r="I2868" s="58"/>
      <c r="J2868" s="58"/>
      <c r="K2868" s="58"/>
      <c r="L2868" s="58"/>
      <c r="M2868" s="58"/>
      <c r="N2868" s="58"/>
      <c r="O2868" s="58"/>
      <c r="P2868" s="58"/>
      <c r="Q2868" s="58"/>
      <c r="R2868" s="58"/>
    </row>
    <row r="2869" spans="1:18" x14ac:dyDescent="0.25">
      <c r="A2869" s="58" t="s">
        <v>10</v>
      </c>
      <c r="B2869" s="58">
        <v>327314</v>
      </c>
      <c r="C2869" s="58" t="s">
        <v>3405</v>
      </c>
      <c r="D2869" s="58">
        <v>0</v>
      </c>
      <c r="E2869" s="58" t="s">
        <v>2692</v>
      </c>
      <c r="F2869" s="58"/>
      <c r="G2869" s="58"/>
      <c r="H2869" s="58"/>
      <c r="I2869" s="58"/>
      <c r="J2869" s="58"/>
      <c r="K2869" s="58"/>
      <c r="L2869" s="58"/>
      <c r="M2869" s="58"/>
      <c r="N2869" s="58"/>
      <c r="O2869" s="58"/>
      <c r="P2869" s="58"/>
      <c r="Q2869" s="58"/>
      <c r="R2869" s="58"/>
    </row>
    <row r="2870" spans="1:18" x14ac:dyDescent="0.25">
      <c r="A2870" s="58" t="s">
        <v>10</v>
      </c>
      <c r="B2870" s="58">
        <v>327220</v>
      </c>
      <c r="C2870" s="58" t="s">
        <v>3405</v>
      </c>
      <c r="D2870" s="58">
        <v>0</v>
      </c>
      <c r="E2870" s="58" t="s">
        <v>2692</v>
      </c>
      <c r="F2870" s="58"/>
      <c r="G2870" s="58"/>
      <c r="H2870" s="58"/>
      <c r="I2870" s="58"/>
      <c r="J2870" s="58"/>
      <c r="K2870" s="58"/>
      <c r="L2870" s="58"/>
      <c r="M2870" s="58"/>
      <c r="N2870" s="58"/>
      <c r="O2870" s="58"/>
      <c r="P2870" s="58"/>
      <c r="Q2870" s="58"/>
      <c r="R2870" s="58"/>
    </row>
    <row r="2871" spans="1:18" x14ac:dyDescent="0.25">
      <c r="A2871" s="58" t="s">
        <v>10</v>
      </c>
      <c r="B2871" s="58">
        <v>327298</v>
      </c>
      <c r="C2871" s="58" t="s">
        <v>3405</v>
      </c>
      <c r="D2871" s="58">
        <v>0</v>
      </c>
      <c r="E2871" s="58" t="s">
        <v>2692</v>
      </c>
      <c r="F2871" s="58"/>
      <c r="G2871" s="58"/>
      <c r="H2871" s="58"/>
      <c r="I2871" s="58"/>
      <c r="J2871" s="58"/>
      <c r="K2871" s="58"/>
      <c r="L2871" s="58"/>
      <c r="M2871" s="58"/>
      <c r="N2871" s="58"/>
      <c r="O2871" s="58"/>
      <c r="P2871" s="58"/>
      <c r="Q2871" s="58"/>
      <c r="R2871" s="58"/>
    </row>
    <row r="2872" spans="1:18" x14ac:dyDescent="0.25">
      <c r="A2872" s="58" t="s">
        <v>10</v>
      </c>
      <c r="B2872" s="58">
        <v>327326</v>
      </c>
      <c r="C2872" s="58" t="s">
        <v>3405</v>
      </c>
      <c r="D2872" s="58">
        <v>0</v>
      </c>
      <c r="E2872" s="58" t="s">
        <v>2692</v>
      </c>
      <c r="F2872" s="58"/>
      <c r="G2872" s="58"/>
      <c r="H2872" s="58"/>
      <c r="I2872" s="58"/>
      <c r="J2872" s="58"/>
      <c r="K2872" s="58"/>
      <c r="L2872" s="58"/>
      <c r="M2872" s="58"/>
      <c r="N2872" s="58"/>
      <c r="O2872" s="58"/>
      <c r="P2872" s="58"/>
      <c r="Q2872" s="58"/>
      <c r="R2872" s="58"/>
    </row>
    <row r="2873" spans="1:18" x14ac:dyDescent="0.25">
      <c r="A2873" s="58" t="s">
        <v>10</v>
      </c>
      <c r="B2873" s="58">
        <v>327346</v>
      </c>
      <c r="C2873" s="58" t="s">
        <v>3405</v>
      </c>
      <c r="D2873" s="58">
        <v>0</v>
      </c>
      <c r="E2873" s="58" t="s">
        <v>2692</v>
      </c>
      <c r="F2873" s="58"/>
      <c r="G2873" s="58"/>
      <c r="H2873" s="58"/>
      <c r="I2873" s="58"/>
      <c r="J2873" s="58"/>
      <c r="K2873" s="58"/>
      <c r="L2873" s="58"/>
      <c r="M2873" s="58"/>
      <c r="N2873" s="58"/>
      <c r="O2873" s="58"/>
      <c r="P2873" s="58"/>
      <c r="Q2873" s="58"/>
      <c r="R2873" s="58"/>
    </row>
    <row r="2874" spans="1:18" x14ac:dyDescent="0.25">
      <c r="A2874" s="58" t="s">
        <v>10</v>
      </c>
      <c r="B2874" s="58">
        <v>327204</v>
      </c>
      <c r="C2874" s="58" t="s">
        <v>3405</v>
      </c>
      <c r="D2874" s="58">
        <v>0</v>
      </c>
      <c r="E2874" s="58" t="s">
        <v>2692</v>
      </c>
      <c r="F2874" s="58"/>
      <c r="G2874" s="58"/>
      <c r="H2874" s="58"/>
      <c r="I2874" s="58"/>
      <c r="J2874" s="58"/>
      <c r="K2874" s="58"/>
      <c r="L2874" s="58"/>
      <c r="M2874" s="58"/>
      <c r="N2874" s="58"/>
      <c r="O2874" s="58"/>
      <c r="P2874" s="58"/>
      <c r="Q2874" s="58"/>
      <c r="R2874" s="58"/>
    </row>
    <row r="2875" spans="1:18" x14ac:dyDescent="0.25">
      <c r="A2875" s="58" t="s">
        <v>10</v>
      </c>
      <c r="B2875" s="58">
        <v>327370</v>
      </c>
      <c r="C2875" s="58" t="s">
        <v>3405</v>
      </c>
      <c r="D2875" s="58">
        <v>0</v>
      </c>
      <c r="E2875" s="58" t="s">
        <v>2692</v>
      </c>
      <c r="F2875" s="58"/>
      <c r="G2875" s="58"/>
      <c r="H2875" s="58"/>
      <c r="I2875" s="58"/>
      <c r="J2875" s="58"/>
      <c r="K2875" s="58"/>
      <c r="L2875" s="58"/>
      <c r="M2875" s="58"/>
      <c r="N2875" s="58"/>
      <c r="O2875" s="58"/>
      <c r="P2875" s="58"/>
      <c r="Q2875" s="58"/>
      <c r="R2875" s="58"/>
    </row>
    <row r="2876" spans="1:18" x14ac:dyDescent="0.25">
      <c r="A2876" s="58" t="s">
        <v>10</v>
      </c>
      <c r="B2876" s="58">
        <v>327294</v>
      </c>
      <c r="C2876" s="58" t="s">
        <v>3405</v>
      </c>
      <c r="D2876" s="58">
        <v>0</v>
      </c>
      <c r="E2876" s="58" t="s">
        <v>2692</v>
      </c>
      <c r="F2876" s="58"/>
      <c r="G2876" s="58"/>
      <c r="H2876" s="58"/>
      <c r="I2876" s="58"/>
      <c r="J2876" s="58"/>
      <c r="K2876" s="58"/>
      <c r="L2876" s="58"/>
      <c r="M2876" s="58"/>
      <c r="N2876" s="58"/>
      <c r="O2876" s="58"/>
      <c r="P2876" s="58"/>
      <c r="Q2876" s="58"/>
      <c r="R2876" s="58"/>
    </row>
    <row r="2877" spans="1:18" x14ac:dyDescent="0.25">
      <c r="A2877" s="58" t="s">
        <v>10</v>
      </c>
      <c r="B2877" s="58">
        <v>327334</v>
      </c>
      <c r="C2877" s="58" t="s">
        <v>3405</v>
      </c>
      <c r="D2877" s="58">
        <v>0</v>
      </c>
      <c r="E2877" s="58" t="s">
        <v>2692</v>
      </c>
      <c r="F2877" s="58"/>
      <c r="G2877" s="58"/>
      <c r="H2877" s="58"/>
      <c r="I2877" s="58"/>
      <c r="J2877" s="58"/>
      <c r="K2877" s="58"/>
      <c r="L2877" s="58"/>
      <c r="M2877" s="58"/>
      <c r="N2877" s="58"/>
      <c r="O2877" s="58"/>
      <c r="P2877" s="58"/>
      <c r="Q2877" s="58"/>
      <c r="R2877" s="58"/>
    </row>
    <row r="2878" spans="1:18" x14ac:dyDescent="0.25">
      <c r="A2878" s="58" t="s">
        <v>10</v>
      </c>
      <c r="B2878" s="58">
        <v>327240</v>
      </c>
      <c r="C2878" s="58" t="s">
        <v>3405</v>
      </c>
      <c r="D2878" s="58">
        <v>0</v>
      </c>
      <c r="E2878" s="58" t="s">
        <v>2692</v>
      </c>
      <c r="F2878" s="58"/>
      <c r="G2878" s="58"/>
      <c r="H2878" s="58"/>
      <c r="I2878" s="58"/>
      <c r="J2878" s="58"/>
      <c r="K2878" s="58"/>
      <c r="L2878" s="58"/>
      <c r="M2878" s="58"/>
      <c r="N2878" s="58"/>
      <c r="O2878" s="58"/>
      <c r="P2878" s="58"/>
      <c r="Q2878" s="58"/>
      <c r="R2878" s="58"/>
    </row>
    <row r="2879" spans="1:18" x14ac:dyDescent="0.25">
      <c r="A2879" s="58" t="s">
        <v>10</v>
      </c>
      <c r="B2879" s="58">
        <v>327302</v>
      </c>
      <c r="C2879" s="58" t="s">
        <v>3405</v>
      </c>
      <c r="D2879" s="58">
        <v>0</v>
      </c>
      <c r="E2879" s="58" t="s">
        <v>2692</v>
      </c>
      <c r="F2879" s="58"/>
      <c r="G2879" s="58"/>
      <c r="H2879" s="58"/>
      <c r="I2879" s="58"/>
      <c r="J2879" s="58"/>
      <c r="K2879" s="58"/>
      <c r="L2879" s="58"/>
      <c r="M2879" s="58"/>
      <c r="N2879" s="58"/>
      <c r="O2879" s="58"/>
      <c r="P2879" s="58"/>
      <c r="Q2879" s="58"/>
      <c r="R2879" s="58"/>
    </row>
    <row r="2880" spans="1:18" x14ac:dyDescent="0.25">
      <c r="A2880" s="58" t="s">
        <v>10</v>
      </c>
      <c r="B2880" s="58">
        <v>327256</v>
      </c>
      <c r="C2880" s="58" t="s">
        <v>3405</v>
      </c>
      <c r="D2880" s="58">
        <v>0</v>
      </c>
      <c r="E2880" s="58" t="s">
        <v>2692</v>
      </c>
      <c r="F2880" s="58"/>
      <c r="G2880" s="58"/>
      <c r="H2880" s="58"/>
      <c r="I2880" s="58"/>
      <c r="J2880" s="58"/>
      <c r="K2880" s="58"/>
      <c r="L2880" s="58"/>
      <c r="M2880" s="58"/>
      <c r="N2880" s="58"/>
      <c r="O2880" s="58"/>
      <c r="P2880" s="58"/>
      <c r="Q2880" s="58"/>
      <c r="R2880" s="58"/>
    </row>
    <row r="2881" spans="1:18" x14ac:dyDescent="0.25">
      <c r="A2881" s="58" t="s">
        <v>10</v>
      </c>
      <c r="B2881" s="58">
        <v>327228</v>
      </c>
      <c r="C2881" s="58" t="s">
        <v>3405</v>
      </c>
      <c r="D2881" s="58">
        <v>0</v>
      </c>
      <c r="E2881" s="58" t="s">
        <v>2692</v>
      </c>
      <c r="F2881" s="58"/>
      <c r="G2881" s="58"/>
      <c r="H2881" s="58"/>
      <c r="I2881" s="58"/>
      <c r="J2881" s="58"/>
      <c r="K2881" s="58"/>
      <c r="L2881" s="58"/>
      <c r="M2881" s="58"/>
      <c r="N2881" s="58"/>
      <c r="O2881" s="58"/>
      <c r="P2881" s="58"/>
      <c r="Q2881" s="58"/>
      <c r="R2881" s="58"/>
    </row>
    <row r="2882" spans="1:18" x14ac:dyDescent="0.25">
      <c r="A2882" s="58" t="s">
        <v>10</v>
      </c>
      <c r="B2882" s="58">
        <v>327232</v>
      </c>
      <c r="C2882" s="58" t="s">
        <v>3405</v>
      </c>
      <c r="D2882" s="58">
        <v>0</v>
      </c>
      <c r="E2882" s="58" t="s">
        <v>2692</v>
      </c>
      <c r="F2882" s="58"/>
      <c r="G2882" s="58"/>
      <c r="H2882" s="58"/>
      <c r="I2882" s="58"/>
      <c r="J2882" s="58"/>
      <c r="K2882" s="58"/>
      <c r="L2882" s="58"/>
      <c r="M2882" s="58"/>
      <c r="N2882" s="58"/>
      <c r="O2882" s="58"/>
      <c r="P2882" s="58"/>
      <c r="Q2882" s="58"/>
      <c r="R2882" s="58"/>
    </row>
    <row r="2883" spans="1:18" x14ac:dyDescent="0.25">
      <c r="A2883" s="58" t="s">
        <v>10</v>
      </c>
      <c r="B2883" s="58">
        <v>327208</v>
      </c>
      <c r="C2883" s="58" t="s">
        <v>3405</v>
      </c>
      <c r="D2883" s="58">
        <v>0</v>
      </c>
      <c r="E2883" s="58" t="s">
        <v>2692</v>
      </c>
      <c r="F2883" s="58"/>
      <c r="G2883" s="58"/>
      <c r="H2883" s="58"/>
      <c r="I2883" s="58"/>
      <c r="J2883" s="58"/>
      <c r="K2883" s="58"/>
      <c r="L2883" s="58"/>
      <c r="M2883" s="58"/>
      <c r="N2883" s="58"/>
      <c r="O2883" s="58"/>
      <c r="P2883" s="58"/>
      <c r="Q2883" s="58"/>
      <c r="R2883" s="58"/>
    </row>
    <row r="2884" spans="1:18" x14ac:dyDescent="0.25">
      <c r="A2884" s="58" t="s">
        <v>10</v>
      </c>
      <c r="B2884" s="58">
        <v>327264</v>
      </c>
      <c r="C2884" s="58" t="s">
        <v>3405</v>
      </c>
      <c r="D2884" s="58">
        <v>0</v>
      </c>
      <c r="E2884" s="58" t="s">
        <v>2692</v>
      </c>
      <c r="F2884" s="58"/>
      <c r="G2884" s="58"/>
      <c r="H2884" s="58"/>
      <c r="I2884" s="58"/>
      <c r="J2884" s="58"/>
      <c r="K2884" s="58"/>
      <c r="L2884" s="58"/>
      <c r="M2884" s="58"/>
      <c r="N2884" s="58"/>
      <c r="O2884" s="58"/>
      <c r="P2884" s="58"/>
      <c r="Q2884" s="58"/>
      <c r="R2884" s="58"/>
    </row>
    <row r="2885" spans="1:18" x14ac:dyDescent="0.25">
      <c r="A2885" s="58" t="s">
        <v>10</v>
      </c>
      <c r="B2885" s="58">
        <v>327318</v>
      </c>
      <c r="C2885" s="58" t="s">
        <v>3405</v>
      </c>
      <c r="D2885" s="58">
        <v>0</v>
      </c>
      <c r="E2885" s="58" t="s">
        <v>2692</v>
      </c>
      <c r="F2885" s="58"/>
      <c r="G2885" s="58"/>
      <c r="H2885" s="58"/>
      <c r="I2885" s="58"/>
      <c r="J2885" s="58"/>
      <c r="K2885" s="58"/>
      <c r="L2885" s="58"/>
      <c r="M2885" s="58"/>
      <c r="N2885" s="58"/>
      <c r="O2885" s="58"/>
      <c r="P2885" s="58"/>
      <c r="Q2885" s="58"/>
      <c r="R2885" s="58"/>
    </row>
    <row r="2886" spans="1:18" x14ac:dyDescent="0.25">
      <c r="A2886" s="58" t="s">
        <v>10</v>
      </c>
      <c r="B2886" s="58">
        <v>327358</v>
      </c>
      <c r="C2886" s="58" t="s">
        <v>3405</v>
      </c>
      <c r="D2886" s="58">
        <v>0</v>
      </c>
      <c r="E2886" s="58" t="s">
        <v>2692</v>
      </c>
      <c r="F2886" s="58"/>
      <c r="G2886" s="58"/>
      <c r="H2886" s="58"/>
      <c r="I2886" s="58"/>
      <c r="J2886" s="58"/>
      <c r="K2886" s="58"/>
      <c r="L2886" s="58"/>
      <c r="M2886" s="58"/>
      <c r="N2886" s="58"/>
      <c r="O2886" s="58"/>
      <c r="P2886" s="58"/>
      <c r="Q2886" s="58"/>
      <c r="R2886" s="58"/>
    </row>
    <row r="2887" spans="1:18" x14ac:dyDescent="0.25">
      <c r="A2887" s="58" t="s">
        <v>10</v>
      </c>
      <c r="B2887" s="58">
        <v>327260</v>
      </c>
      <c r="C2887" s="58" t="s">
        <v>3405</v>
      </c>
      <c r="D2887" s="58">
        <v>0</v>
      </c>
      <c r="E2887" s="58" t="s">
        <v>2692</v>
      </c>
      <c r="F2887" s="58"/>
      <c r="G2887" s="58"/>
      <c r="H2887" s="58"/>
      <c r="I2887" s="58"/>
      <c r="J2887" s="58"/>
      <c r="K2887" s="58"/>
      <c r="L2887" s="58"/>
      <c r="M2887" s="58"/>
      <c r="N2887" s="58"/>
      <c r="O2887" s="58"/>
      <c r="P2887" s="58"/>
      <c r="Q2887" s="58"/>
      <c r="R2887" s="58"/>
    </row>
    <row r="2888" spans="1:18" x14ac:dyDescent="0.25">
      <c r="A2888" s="58" t="s">
        <v>10</v>
      </c>
      <c r="B2888" s="58">
        <v>327200</v>
      </c>
      <c r="C2888" s="58" t="s">
        <v>3405</v>
      </c>
      <c r="D2888" s="58">
        <v>0</v>
      </c>
      <c r="E2888" s="58" t="s">
        <v>2692</v>
      </c>
      <c r="F2888" s="58"/>
      <c r="G2888" s="58"/>
      <c r="H2888" s="58"/>
      <c r="I2888" s="58"/>
      <c r="J2888" s="58"/>
      <c r="K2888" s="58"/>
      <c r="L2888" s="58"/>
      <c r="M2888" s="58"/>
      <c r="N2888" s="58"/>
      <c r="O2888" s="58"/>
      <c r="P2888" s="58"/>
      <c r="Q2888" s="58"/>
      <c r="R2888" s="58"/>
    </row>
    <row r="2889" spans="1:18" x14ac:dyDescent="0.25">
      <c r="A2889" s="58" t="s">
        <v>10</v>
      </c>
      <c r="B2889" s="58">
        <v>327189</v>
      </c>
      <c r="C2889" s="58" t="s">
        <v>2579</v>
      </c>
      <c r="D2889" s="58"/>
      <c r="E2889" s="58" t="s">
        <v>2692</v>
      </c>
      <c r="F2889" s="58"/>
      <c r="G2889" s="58"/>
      <c r="H2889" s="58"/>
      <c r="I2889" s="58"/>
      <c r="J2889" s="58"/>
      <c r="K2889" s="58"/>
      <c r="L2889" s="58"/>
      <c r="M2889" s="58"/>
      <c r="N2889" s="58"/>
      <c r="O2889" s="58"/>
      <c r="P2889" s="58"/>
      <c r="Q2889" s="58"/>
      <c r="R2889" s="58"/>
    </row>
    <row r="2890" spans="1:18" x14ac:dyDescent="0.25">
      <c r="A2890" s="58" t="s">
        <v>10</v>
      </c>
      <c r="B2890" s="58">
        <v>327735</v>
      </c>
      <c r="C2890" s="58" t="s">
        <v>3405</v>
      </c>
      <c r="D2890" s="58">
        <v>0</v>
      </c>
      <c r="E2890" s="58" t="s">
        <v>2692</v>
      </c>
      <c r="F2890" s="58"/>
      <c r="G2890" s="58"/>
      <c r="H2890" s="58"/>
      <c r="I2890" s="58"/>
      <c r="J2890" s="58"/>
      <c r="K2890" s="58"/>
      <c r="L2890" s="58"/>
      <c r="M2890" s="58"/>
      <c r="N2890" s="58"/>
      <c r="O2890" s="58"/>
      <c r="P2890" s="58"/>
      <c r="Q2890" s="58"/>
      <c r="R2890" s="58"/>
    </row>
    <row r="2891" spans="1:18" x14ac:dyDescent="0.25">
      <c r="A2891" s="58" t="s">
        <v>10</v>
      </c>
      <c r="B2891" s="58">
        <v>327417</v>
      </c>
      <c r="C2891" s="58" t="s">
        <v>3405</v>
      </c>
      <c r="D2891" s="58">
        <v>0</v>
      </c>
      <c r="E2891" s="58" t="s">
        <v>2692</v>
      </c>
      <c r="F2891" s="58"/>
      <c r="G2891" s="58"/>
      <c r="H2891" s="58"/>
      <c r="I2891" s="58"/>
      <c r="J2891" s="58"/>
      <c r="K2891" s="58"/>
      <c r="L2891" s="58"/>
      <c r="M2891" s="58"/>
      <c r="N2891" s="58"/>
      <c r="O2891" s="58"/>
      <c r="P2891" s="58"/>
      <c r="Q2891" s="58"/>
      <c r="R2891" s="58"/>
    </row>
    <row r="2892" spans="1:18" x14ac:dyDescent="0.25">
      <c r="A2892" s="58" t="s">
        <v>10</v>
      </c>
      <c r="B2892" s="58">
        <v>327551</v>
      </c>
      <c r="C2892" s="58" t="s">
        <v>3405</v>
      </c>
      <c r="D2892" s="58">
        <v>0</v>
      </c>
      <c r="E2892" s="58" t="s">
        <v>2692</v>
      </c>
      <c r="F2892" s="58"/>
      <c r="G2892" s="58"/>
      <c r="H2892" s="58"/>
      <c r="I2892" s="58"/>
      <c r="J2892" s="58"/>
      <c r="K2892" s="58"/>
      <c r="L2892" s="58"/>
      <c r="M2892" s="58"/>
      <c r="N2892" s="58"/>
      <c r="O2892" s="58"/>
      <c r="P2892" s="58"/>
      <c r="Q2892" s="58"/>
      <c r="R2892" s="58"/>
    </row>
    <row r="2893" spans="1:18" x14ac:dyDescent="0.25">
      <c r="A2893" s="58" t="s">
        <v>10</v>
      </c>
      <c r="B2893" s="58">
        <v>327535</v>
      </c>
      <c r="C2893" s="58" t="s">
        <v>3405</v>
      </c>
      <c r="D2893" s="58">
        <v>0</v>
      </c>
      <c r="E2893" s="58" t="s">
        <v>2692</v>
      </c>
      <c r="F2893" s="58"/>
      <c r="G2893" s="58"/>
      <c r="H2893" s="58"/>
      <c r="I2893" s="58"/>
      <c r="J2893" s="58"/>
      <c r="K2893" s="58"/>
      <c r="L2893" s="58"/>
      <c r="M2893" s="58"/>
      <c r="N2893" s="58"/>
      <c r="O2893" s="58"/>
      <c r="P2893" s="58"/>
      <c r="Q2893" s="58"/>
      <c r="R2893" s="58"/>
    </row>
    <row r="2894" spans="1:18" x14ac:dyDescent="0.25">
      <c r="A2894" s="58" t="s">
        <v>10</v>
      </c>
      <c r="B2894" s="58">
        <v>327489</v>
      </c>
      <c r="C2894" s="58" t="s">
        <v>3405</v>
      </c>
      <c r="D2894" s="58">
        <v>0</v>
      </c>
      <c r="E2894" s="58" t="s">
        <v>2692</v>
      </c>
      <c r="F2894" s="58"/>
      <c r="G2894" s="58"/>
      <c r="H2894" s="58"/>
      <c r="I2894" s="58"/>
      <c r="J2894" s="58"/>
      <c r="K2894" s="58"/>
      <c r="L2894" s="58"/>
      <c r="M2894" s="58"/>
      <c r="N2894" s="58"/>
      <c r="O2894" s="58"/>
      <c r="P2894" s="58"/>
      <c r="Q2894" s="58"/>
      <c r="R2894" s="58"/>
    </row>
    <row r="2895" spans="1:18" x14ac:dyDescent="0.25">
      <c r="A2895" s="58" t="s">
        <v>10</v>
      </c>
      <c r="B2895" s="58">
        <v>327663</v>
      </c>
      <c r="C2895" s="58" t="s">
        <v>3405</v>
      </c>
      <c r="D2895" s="58">
        <v>0</v>
      </c>
      <c r="E2895" s="58" t="s">
        <v>2692</v>
      </c>
      <c r="F2895" s="58"/>
      <c r="G2895" s="58"/>
      <c r="H2895" s="58"/>
      <c r="I2895" s="58"/>
      <c r="J2895" s="58"/>
      <c r="K2895" s="58"/>
      <c r="L2895" s="58"/>
      <c r="M2895" s="58"/>
      <c r="N2895" s="58"/>
      <c r="O2895" s="58"/>
      <c r="P2895" s="58"/>
      <c r="Q2895" s="58"/>
      <c r="R2895" s="58"/>
    </row>
    <row r="2896" spans="1:18" x14ac:dyDescent="0.25">
      <c r="A2896" s="58" t="s">
        <v>10</v>
      </c>
      <c r="B2896" s="58">
        <v>327647</v>
      </c>
      <c r="C2896" s="58" t="s">
        <v>3405</v>
      </c>
      <c r="D2896" s="58">
        <v>0</v>
      </c>
      <c r="E2896" s="58" t="s">
        <v>2692</v>
      </c>
      <c r="F2896" s="58"/>
      <c r="G2896" s="58"/>
      <c r="H2896" s="58"/>
      <c r="I2896" s="58"/>
      <c r="J2896" s="58"/>
      <c r="K2896" s="58"/>
      <c r="L2896" s="58"/>
      <c r="M2896" s="58"/>
      <c r="N2896" s="58"/>
      <c r="O2896" s="58"/>
      <c r="P2896" s="58"/>
      <c r="Q2896" s="58"/>
      <c r="R2896" s="58"/>
    </row>
    <row r="2897" spans="1:18" x14ac:dyDescent="0.25">
      <c r="A2897" s="58" t="s">
        <v>10</v>
      </c>
      <c r="B2897" s="58">
        <v>327719</v>
      </c>
      <c r="C2897" s="58" t="s">
        <v>3405</v>
      </c>
      <c r="D2897" s="58">
        <v>0</v>
      </c>
      <c r="E2897" s="58" t="s">
        <v>2692</v>
      </c>
      <c r="F2897" s="58"/>
      <c r="G2897" s="58"/>
      <c r="H2897" s="58"/>
      <c r="I2897" s="58"/>
      <c r="J2897" s="58"/>
      <c r="K2897" s="58"/>
      <c r="L2897" s="58"/>
      <c r="M2897" s="58"/>
      <c r="N2897" s="58"/>
      <c r="O2897" s="58"/>
      <c r="P2897" s="58"/>
      <c r="Q2897" s="58"/>
      <c r="R2897" s="58"/>
    </row>
    <row r="2898" spans="1:18" x14ac:dyDescent="0.25">
      <c r="A2898" s="58" t="s">
        <v>10</v>
      </c>
      <c r="B2898" s="58">
        <v>327559</v>
      </c>
      <c r="C2898" s="58" t="s">
        <v>3405</v>
      </c>
      <c r="D2898" s="58">
        <v>0</v>
      </c>
      <c r="E2898" s="58" t="s">
        <v>2692</v>
      </c>
      <c r="F2898" s="58"/>
      <c r="G2898" s="58"/>
      <c r="H2898" s="58"/>
      <c r="I2898" s="58"/>
      <c r="J2898" s="58"/>
      <c r="K2898" s="58"/>
      <c r="L2898" s="58"/>
      <c r="M2898" s="58"/>
      <c r="N2898" s="58"/>
      <c r="O2898" s="58"/>
      <c r="P2898" s="58"/>
      <c r="Q2898" s="58"/>
      <c r="R2898" s="58"/>
    </row>
    <row r="2899" spans="1:18" x14ac:dyDescent="0.25">
      <c r="A2899" s="58" t="s">
        <v>10</v>
      </c>
      <c r="B2899" s="58">
        <v>327433</v>
      </c>
      <c r="C2899" s="58" t="s">
        <v>3405</v>
      </c>
      <c r="D2899" s="58">
        <v>0</v>
      </c>
      <c r="E2899" s="58" t="s">
        <v>2692</v>
      </c>
      <c r="F2899" s="58"/>
      <c r="G2899" s="58"/>
      <c r="H2899" s="58"/>
      <c r="I2899" s="58"/>
      <c r="J2899" s="58"/>
      <c r="K2899" s="58"/>
      <c r="L2899" s="58"/>
      <c r="M2899" s="58"/>
      <c r="N2899" s="58"/>
      <c r="O2899" s="58"/>
      <c r="P2899" s="58"/>
      <c r="Q2899" s="58"/>
      <c r="R2899" s="58"/>
    </row>
    <row r="2900" spans="1:18" x14ac:dyDescent="0.25">
      <c r="A2900" s="58" t="s">
        <v>10</v>
      </c>
      <c r="B2900" s="58">
        <v>327671</v>
      </c>
      <c r="C2900" s="58" t="s">
        <v>3405</v>
      </c>
      <c r="D2900" s="58">
        <v>0</v>
      </c>
      <c r="E2900" s="58" t="s">
        <v>2692</v>
      </c>
      <c r="F2900" s="58"/>
      <c r="G2900" s="58"/>
      <c r="H2900" s="58"/>
      <c r="I2900" s="58"/>
      <c r="J2900" s="58"/>
      <c r="K2900" s="58"/>
      <c r="L2900" s="58"/>
      <c r="M2900" s="58"/>
      <c r="N2900" s="58"/>
      <c r="O2900" s="58"/>
      <c r="P2900" s="58"/>
      <c r="Q2900" s="58"/>
      <c r="R2900" s="58"/>
    </row>
    <row r="2901" spans="1:18" x14ac:dyDescent="0.25">
      <c r="A2901" s="58" t="s">
        <v>10</v>
      </c>
      <c r="B2901" s="58">
        <v>327567</v>
      </c>
      <c r="C2901" s="58" t="s">
        <v>3405</v>
      </c>
      <c r="D2901" s="58">
        <v>0</v>
      </c>
      <c r="E2901" s="58" t="s">
        <v>2692</v>
      </c>
      <c r="F2901" s="58"/>
      <c r="G2901" s="58"/>
      <c r="H2901" s="58"/>
      <c r="I2901" s="58"/>
      <c r="J2901" s="58"/>
      <c r="K2901" s="58"/>
      <c r="L2901" s="58"/>
      <c r="M2901" s="58"/>
      <c r="N2901" s="58"/>
      <c r="O2901" s="58"/>
      <c r="P2901" s="58"/>
      <c r="Q2901" s="58"/>
      <c r="R2901" s="58"/>
    </row>
    <row r="2902" spans="1:18" x14ac:dyDescent="0.25">
      <c r="A2902" s="58" t="s">
        <v>10</v>
      </c>
      <c r="B2902" s="58">
        <v>327521</v>
      </c>
      <c r="C2902" s="58" t="s">
        <v>3405</v>
      </c>
      <c r="D2902" s="58">
        <v>0</v>
      </c>
      <c r="E2902" s="58" t="s">
        <v>2692</v>
      </c>
      <c r="F2902" s="58"/>
      <c r="G2902" s="58"/>
      <c r="H2902" s="58"/>
      <c r="I2902" s="58"/>
      <c r="J2902" s="58"/>
      <c r="K2902" s="58"/>
      <c r="L2902" s="58"/>
      <c r="M2902" s="58"/>
      <c r="N2902" s="58"/>
      <c r="O2902" s="58"/>
      <c r="P2902" s="58"/>
      <c r="Q2902" s="58"/>
      <c r="R2902" s="58"/>
    </row>
    <row r="2903" spans="1:18" x14ac:dyDescent="0.25">
      <c r="A2903" s="58" t="s">
        <v>10</v>
      </c>
      <c r="B2903" s="58">
        <v>327607</v>
      </c>
      <c r="C2903" s="58" t="s">
        <v>3405</v>
      </c>
      <c r="D2903" s="58">
        <v>0</v>
      </c>
      <c r="E2903" s="58" t="s">
        <v>2692</v>
      </c>
      <c r="F2903" s="58"/>
      <c r="G2903" s="58"/>
      <c r="H2903" s="58"/>
      <c r="I2903" s="58"/>
      <c r="J2903" s="58"/>
      <c r="K2903" s="58"/>
      <c r="L2903" s="58"/>
      <c r="M2903" s="58"/>
      <c r="N2903" s="58"/>
      <c r="O2903" s="58"/>
      <c r="P2903" s="58"/>
      <c r="Q2903" s="58"/>
      <c r="R2903" s="58"/>
    </row>
    <row r="2904" spans="1:18" x14ac:dyDescent="0.25">
      <c r="A2904" s="58" t="s">
        <v>10</v>
      </c>
      <c r="B2904" s="58">
        <v>327473</v>
      </c>
      <c r="C2904" s="58" t="s">
        <v>3405</v>
      </c>
      <c r="D2904" s="58">
        <v>0</v>
      </c>
      <c r="E2904" s="58" t="s">
        <v>2692</v>
      </c>
      <c r="F2904" s="58"/>
      <c r="G2904" s="58"/>
      <c r="H2904" s="58"/>
      <c r="I2904" s="58"/>
      <c r="J2904" s="58"/>
      <c r="K2904" s="58"/>
      <c r="L2904" s="58"/>
      <c r="M2904" s="58"/>
      <c r="N2904" s="58"/>
      <c r="O2904" s="58"/>
      <c r="P2904" s="58"/>
      <c r="Q2904" s="58"/>
      <c r="R2904" s="58"/>
    </row>
    <row r="2905" spans="1:18" x14ac:dyDescent="0.25">
      <c r="A2905" s="58" t="s">
        <v>10</v>
      </c>
      <c r="B2905" s="58">
        <v>327711</v>
      </c>
      <c r="C2905" s="58" t="s">
        <v>3405</v>
      </c>
      <c r="D2905" s="58">
        <v>0</v>
      </c>
      <c r="E2905" s="58" t="s">
        <v>2692</v>
      </c>
      <c r="F2905" s="58"/>
      <c r="G2905" s="58"/>
      <c r="H2905" s="58"/>
      <c r="I2905" s="58"/>
      <c r="J2905" s="58"/>
      <c r="K2905" s="58"/>
      <c r="L2905" s="58"/>
      <c r="M2905" s="58"/>
      <c r="N2905" s="58"/>
      <c r="O2905" s="58"/>
      <c r="P2905" s="58"/>
      <c r="Q2905" s="58"/>
      <c r="R2905" s="58"/>
    </row>
    <row r="2906" spans="1:18" x14ac:dyDescent="0.25">
      <c r="A2906" s="58" t="s">
        <v>10</v>
      </c>
      <c r="B2906" s="58">
        <v>327751</v>
      </c>
      <c r="C2906" s="58" t="s">
        <v>3405</v>
      </c>
      <c r="D2906" s="58">
        <v>0</v>
      </c>
      <c r="E2906" s="58" t="s">
        <v>2692</v>
      </c>
      <c r="F2906" s="58"/>
      <c r="G2906" s="58"/>
      <c r="H2906" s="58"/>
      <c r="I2906" s="58"/>
      <c r="J2906" s="58"/>
      <c r="K2906" s="58"/>
      <c r="L2906" s="58"/>
      <c r="M2906" s="58"/>
      <c r="N2906" s="58"/>
      <c r="O2906" s="58"/>
      <c r="P2906" s="58"/>
      <c r="Q2906" s="58"/>
      <c r="R2906" s="58"/>
    </row>
    <row r="2907" spans="1:18" x14ac:dyDescent="0.25">
      <c r="A2907" s="58" t="s">
        <v>10</v>
      </c>
      <c r="B2907" s="58">
        <v>327409</v>
      </c>
      <c r="C2907" s="58" t="s">
        <v>3405</v>
      </c>
      <c r="D2907" s="58">
        <v>0</v>
      </c>
      <c r="E2907" s="58" t="s">
        <v>2692</v>
      </c>
      <c r="F2907" s="58"/>
      <c r="G2907" s="58"/>
      <c r="H2907" s="58"/>
      <c r="I2907" s="58"/>
      <c r="J2907" s="58"/>
      <c r="K2907" s="58"/>
      <c r="L2907" s="58"/>
      <c r="M2907" s="58"/>
      <c r="N2907" s="58"/>
      <c r="O2907" s="58"/>
      <c r="P2907" s="58"/>
      <c r="Q2907" s="58"/>
      <c r="R2907" s="58"/>
    </row>
    <row r="2908" spans="1:18" x14ac:dyDescent="0.25">
      <c r="A2908" s="58" t="s">
        <v>10</v>
      </c>
      <c r="B2908" s="58">
        <v>327599</v>
      </c>
      <c r="C2908" s="58" t="s">
        <v>3405</v>
      </c>
      <c r="D2908" s="58">
        <v>0</v>
      </c>
      <c r="E2908" s="58" t="s">
        <v>2692</v>
      </c>
      <c r="F2908" s="58"/>
      <c r="G2908" s="58"/>
      <c r="H2908" s="58"/>
      <c r="I2908" s="58"/>
      <c r="J2908" s="58"/>
      <c r="K2908" s="58"/>
      <c r="L2908" s="58"/>
      <c r="M2908" s="58"/>
      <c r="N2908" s="58"/>
      <c r="O2908" s="58"/>
      <c r="P2908" s="58"/>
      <c r="Q2908" s="58"/>
      <c r="R2908" s="58"/>
    </row>
    <row r="2909" spans="1:18" x14ac:dyDescent="0.25">
      <c r="A2909" s="58" t="s">
        <v>10</v>
      </c>
      <c r="B2909" s="58">
        <v>327481</v>
      </c>
      <c r="C2909" s="58" t="s">
        <v>3405</v>
      </c>
      <c r="D2909" s="58">
        <v>0</v>
      </c>
      <c r="E2909" s="58" t="s">
        <v>2692</v>
      </c>
      <c r="F2909" s="58"/>
      <c r="G2909" s="58"/>
      <c r="H2909" s="58"/>
      <c r="I2909" s="58"/>
      <c r="J2909" s="58"/>
      <c r="K2909" s="58"/>
      <c r="L2909" s="58"/>
      <c r="M2909" s="58"/>
      <c r="N2909" s="58"/>
      <c r="O2909" s="58"/>
      <c r="P2909" s="58"/>
      <c r="Q2909" s="58"/>
      <c r="R2909" s="58"/>
    </row>
    <row r="2910" spans="1:18" x14ac:dyDescent="0.25">
      <c r="A2910" s="58" t="s">
        <v>10</v>
      </c>
      <c r="B2910" s="58">
        <v>327631</v>
      </c>
      <c r="C2910" s="58" t="s">
        <v>3405</v>
      </c>
      <c r="D2910" s="58">
        <v>0</v>
      </c>
      <c r="E2910" s="58" t="s">
        <v>2692</v>
      </c>
      <c r="F2910" s="58"/>
      <c r="G2910" s="58"/>
      <c r="H2910" s="58"/>
      <c r="I2910" s="58"/>
      <c r="J2910" s="58"/>
      <c r="K2910" s="58"/>
      <c r="L2910" s="58"/>
      <c r="M2910" s="58"/>
      <c r="N2910" s="58"/>
      <c r="O2910" s="58"/>
      <c r="P2910" s="58"/>
      <c r="Q2910" s="58"/>
      <c r="R2910" s="58"/>
    </row>
    <row r="2911" spans="1:18" x14ac:dyDescent="0.25">
      <c r="A2911" s="58" t="s">
        <v>10</v>
      </c>
      <c r="B2911" s="58">
        <v>327695</v>
      </c>
      <c r="C2911" s="58" t="s">
        <v>3405</v>
      </c>
      <c r="D2911" s="58">
        <v>0</v>
      </c>
      <c r="E2911" s="58" t="s">
        <v>2692</v>
      </c>
      <c r="F2911" s="58"/>
      <c r="G2911" s="58"/>
      <c r="H2911" s="58"/>
      <c r="I2911" s="58"/>
      <c r="J2911" s="58"/>
      <c r="K2911" s="58"/>
      <c r="L2911" s="58"/>
      <c r="M2911" s="58"/>
      <c r="N2911" s="58"/>
      <c r="O2911" s="58"/>
      <c r="P2911" s="58"/>
      <c r="Q2911" s="58"/>
      <c r="R2911" s="58"/>
    </row>
    <row r="2912" spans="1:18" x14ac:dyDescent="0.25">
      <c r="A2912" s="58" t="s">
        <v>10</v>
      </c>
      <c r="B2912" s="58">
        <v>327687</v>
      </c>
      <c r="C2912" s="58" t="s">
        <v>3405</v>
      </c>
      <c r="D2912" s="58">
        <v>0</v>
      </c>
      <c r="E2912" s="58" t="s">
        <v>2692</v>
      </c>
      <c r="F2912" s="58"/>
      <c r="G2912" s="58"/>
      <c r="H2912" s="58"/>
      <c r="I2912" s="58"/>
      <c r="J2912" s="58"/>
      <c r="K2912" s="58"/>
      <c r="L2912" s="58"/>
      <c r="M2912" s="58"/>
      <c r="N2912" s="58"/>
      <c r="O2912" s="58"/>
      <c r="P2912" s="58"/>
      <c r="Q2912" s="58"/>
      <c r="R2912" s="58"/>
    </row>
    <row r="2913" spans="1:18" x14ac:dyDescent="0.25">
      <c r="A2913" s="58" t="s">
        <v>10</v>
      </c>
      <c r="B2913" s="58">
        <v>327543</v>
      </c>
      <c r="C2913" s="58" t="s">
        <v>3405</v>
      </c>
      <c r="D2913" s="58">
        <v>0</v>
      </c>
      <c r="E2913" s="58" t="s">
        <v>2692</v>
      </c>
      <c r="F2913" s="58"/>
      <c r="G2913" s="58"/>
      <c r="H2913" s="58"/>
      <c r="I2913" s="58"/>
      <c r="J2913" s="58"/>
      <c r="K2913" s="58"/>
      <c r="L2913" s="58"/>
      <c r="M2913" s="58"/>
      <c r="N2913" s="58"/>
      <c r="O2913" s="58"/>
      <c r="P2913" s="58"/>
      <c r="Q2913" s="58"/>
      <c r="R2913" s="58"/>
    </row>
    <row r="2914" spans="1:18" x14ac:dyDescent="0.25">
      <c r="A2914" s="58" t="s">
        <v>10</v>
      </c>
      <c r="B2914" s="58">
        <v>327743</v>
      </c>
      <c r="C2914" s="58" t="s">
        <v>3405</v>
      </c>
      <c r="D2914" s="58">
        <v>0</v>
      </c>
      <c r="E2914" s="58" t="s">
        <v>2692</v>
      </c>
      <c r="F2914" s="58"/>
      <c r="G2914" s="58"/>
      <c r="H2914" s="58"/>
      <c r="I2914" s="58"/>
      <c r="J2914" s="58"/>
      <c r="K2914" s="58"/>
      <c r="L2914" s="58"/>
      <c r="M2914" s="58"/>
      <c r="N2914" s="58"/>
      <c r="O2914" s="58"/>
      <c r="P2914" s="58"/>
      <c r="Q2914" s="58"/>
      <c r="R2914" s="58"/>
    </row>
    <row r="2915" spans="1:18" x14ac:dyDescent="0.25">
      <c r="A2915" s="58" t="s">
        <v>10</v>
      </c>
      <c r="B2915" s="58">
        <v>327457</v>
      </c>
      <c r="C2915" s="58" t="s">
        <v>3405</v>
      </c>
      <c r="D2915" s="58">
        <v>0</v>
      </c>
      <c r="E2915" s="58" t="s">
        <v>2692</v>
      </c>
      <c r="F2915" s="58"/>
      <c r="G2915" s="58"/>
      <c r="H2915" s="58"/>
      <c r="I2915" s="58"/>
      <c r="J2915" s="58"/>
      <c r="K2915" s="58"/>
      <c r="L2915" s="58"/>
      <c r="M2915" s="58"/>
      <c r="N2915" s="58"/>
      <c r="O2915" s="58"/>
      <c r="P2915" s="58"/>
      <c r="Q2915" s="58"/>
      <c r="R2915" s="58"/>
    </row>
    <row r="2916" spans="1:18" x14ac:dyDescent="0.25">
      <c r="A2916" s="58" t="s">
        <v>10</v>
      </c>
      <c r="B2916" s="58">
        <v>327615</v>
      </c>
      <c r="C2916" s="58" t="s">
        <v>3405</v>
      </c>
      <c r="D2916" s="58">
        <v>0</v>
      </c>
      <c r="E2916" s="58" t="s">
        <v>2692</v>
      </c>
      <c r="F2916" s="58"/>
      <c r="G2916" s="58"/>
      <c r="H2916" s="58"/>
      <c r="I2916" s="58"/>
      <c r="J2916" s="58"/>
      <c r="K2916" s="58"/>
      <c r="L2916" s="58"/>
      <c r="M2916" s="58"/>
      <c r="N2916" s="58"/>
      <c r="O2916" s="58"/>
      <c r="P2916" s="58"/>
      <c r="Q2916" s="58"/>
      <c r="R2916" s="58"/>
    </row>
    <row r="2917" spans="1:18" x14ac:dyDescent="0.25">
      <c r="A2917" s="58" t="s">
        <v>10</v>
      </c>
      <c r="B2917" s="58">
        <v>327425</v>
      </c>
      <c r="C2917" s="58" t="s">
        <v>3405</v>
      </c>
      <c r="D2917" s="58">
        <v>0</v>
      </c>
      <c r="E2917" s="58" t="s">
        <v>2692</v>
      </c>
      <c r="F2917" s="58"/>
      <c r="G2917" s="58"/>
      <c r="H2917" s="58"/>
      <c r="I2917" s="58"/>
      <c r="J2917" s="58"/>
      <c r="K2917" s="58"/>
      <c r="L2917" s="58"/>
      <c r="M2917" s="58"/>
      <c r="N2917" s="58"/>
      <c r="O2917" s="58"/>
      <c r="P2917" s="58"/>
      <c r="Q2917" s="58"/>
      <c r="R2917" s="58"/>
    </row>
    <row r="2918" spans="1:18" x14ac:dyDescent="0.25">
      <c r="A2918" s="58" t="s">
        <v>10</v>
      </c>
      <c r="B2918" s="58">
        <v>327583</v>
      </c>
      <c r="C2918" s="58" t="s">
        <v>3405</v>
      </c>
      <c r="D2918" s="58">
        <v>0</v>
      </c>
      <c r="E2918" s="58" t="s">
        <v>2692</v>
      </c>
      <c r="F2918" s="58"/>
      <c r="G2918" s="58"/>
      <c r="H2918" s="58"/>
      <c r="I2918" s="58"/>
      <c r="J2918" s="58"/>
      <c r="K2918" s="58"/>
      <c r="L2918" s="58"/>
      <c r="M2918" s="58"/>
      <c r="N2918" s="58"/>
      <c r="O2918" s="58"/>
      <c r="P2918" s="58"/>
      <c r="Q2918" s="58"/>
      <c r="R2918" s="58"/>
    </row>
    <row r="2919" spans="1:18" x14ac:dyDescent="0.25">
      <c r="A2919" s="58" t="s">
        <v>10</v>
      </c>
      <c r="B2919" s="58">
        <v>327639</v>
      </c>
      <c r="C2919" s="58" t="s">
        <v>3405</v>
      </c>
      <c r="D2919" s="58">
        <v>0</v>
      </c>
      <c r="E2919" s="58" t="s">
        <v>2692</v>
      </c>
      <c r="F2919" s="58"/>
      <c r="G2919" s="58"/>
      <c r="H2919" s="58"/>
      <c r="I2919" s="58"/>
      <c r="J2919" s="58"/>
      <c r="K2919" s="58"/>
      <c r="L2919" s="58"/>
      <c r="M2919" s="58"/>
      <c r="N2919" s="58"/>
      <c r="O2919" s="58"/>
      <c r="P2919" s="58"/>
      <c r="Q2919" s="58"/>
      <c r="R2919" s="58"/>
    </row>
    <row r="2920" spans="1:18" x14ac:dyDescent="0.25">
      <c r="A2920" s="58" t="s">
        <v>10</v>
      </c>
      <c r="B2920" s="58">
        <v>327679</v>
      </c>
      <c r="C2920" s="58" t="s">
        <v>3405</v>
      </c>
      <c r="D2920" s="58">
        <v>0</v>
      </c>
      <c r="E2920" s="58" t="s">
        <v>2692</v>
      </c>
      <c r="F2920" s="58"/>
      <c r="G2920" s="58"/>
      <c r="H2920" s="58"/>
      <c r="I2920" s="58"/>
      <c r="J2920" s="58"/>
      <c r="K2920" s="58"/>
      <c r="L2920" s="58"/>
      <c r="M2920" s="58"/>
      <c r="N2920" s="58"/>
      <c r="O2920" s="58"/>
      <c r="P2920" s="58"/>
      <c r="Q2920" s="58"/>
      <c r="R2920" s="58"/>
    </row>
    <row r="2921" spans="1:18" x14ac:dyDescent="0.25">
      <c r="A2921" s="58" t="s">
        <v>10</v>
      </c>
      <c r="B2921" s="58">
        <v>327393</v>
      </c>
      <c r="C2921" s="58" t="s">
        <v>3405</v>
      </c>
      <c r="D2921" s="58">
        <v>0</v>
      </c>
      <c r="E2921" s="58" t="s">
        <v>2692</v>
      </c>
      <c r="F2921" s="58"/>
      <c r="G2921" s="58"/>
      <c r="H2921" s="58"/>
      <c r="I2921" s="58"/>
      <c r="J2921" s="58"/>
      <c r="K2921" s="58"/>
      <c r="L2921" s="58"/>
      <c r="M2921" s="58"/>
      <c r="N2921" s="58"/>
      <c r="O2921" s="58"/>
      <c r="P2921" s="58"/>
      <c r="Q2921" s="58"/>
      <c r="R2921" s="58"/>
    </row>
    <row r="2922" spans="1:18" x14ac:dyDescent="0.25">
      <c r="A2922" s="58" t="s">
        <v>10</v>
      </c>
      <c r="B2922" s="58">
        <v>327727</v>
      </c>
      <c r="C2922" s="58" t="s">
        <v>3405</v>
      </c>
      <c r="D2922" s="58">
        <v>0</v>
      </c>
      <c r="E2922" s="58" t="s">
        <v>2692</v>
      </c>
      <c r="F2922" s="58"/>
      <c r="G2922" s="58"/>
      <c r="H2922" s="58"/>
      <c r="I2922" s="58"/>
      <c r="J2922" s="58"/>
      <c r="K2922" s="58"/>
      <c r="L2922" s="58"/>
      <c r="M2922" s="58"/>
      <c r="N2922" s="58"/>
      <c r="O2922" s="58"/>
      <c r="P2922" s="58"/>
      <c r="Q2922" s="58"/>
      <c r="R2922" s="58"/>
    </row>
    <row r="2923" spans="1:18" x14ac:dyDescent="0.25">
      <c r="A2923" s="58" t="s">
        <v>10</v>
      </c>
      <c r="B2923" s="58">
        <v>327575</v>
      </c>
      <c r="C2923" s="58" t="s">
        <v>3405</v>
      </c>
      <c r="D2923" s="58">
        <v>0</v>
      </c>
      <c r="E2923" s="58" t="s">
        <v>2692</v>
      </c>
      <c r="F2923" s="58"/>
      <c r="G2923" s="58"/>
      <c r="H2923" s="58"/>
      <c r="I2923" s="58"/>
      <c r="J2923" s="58"/>
      <c r="K2923" s="58"/>
      <c r="L2923" s="58"/>
      <c r="M2923" s="58"/>
      <c r="N2923" s="58"/>
      <c r="O2923" s="58"/>
      <c r="P2923" s="58"/>
      <c r="Q2923" s="58"/>
      <c r="R2923" s="58"/>
    </row>
    <row r="2924" spans="1:18" x14ac:dyDescent="0.25">
      <c r="A2924" s="58" t="s">
        <v>10</v>
      </c>
      <c r="B2924" s="58">
        <v>327655</v>
      </c>
      <c r="C2924" s="58" t="s">
        <v>3405</v>
      </c>
      <c r="D2924" s="58">
        <v>0</v>
      </c>
      <c r="E2924" s="58" t="s">
        <v>2692</v>
      </c>
      <c r="F2924" s="58"/>
      <c r="G2924" s="58"/>
      <c r="H2924" s="58"/>
      <c r="I2924" s="58"/>
      <c r="J2924" s="58"/>
      <c r="K2924" s="58"/>
      <c r="L2924" s="58"/>
      <c r="M2924" s="58"/>
      <c r="N2924" s="58"/>
      <c r="O2924" s="58"/>
      <c r="P2924" s="58"/>
      <c r="Q2924" s="58"/>
      <c r="R2924" s="58"/>
    </row>
    <row r="2925" spans="1:18" x14ac:dyDescent="0.25">
      <c r="A2925" s="58" t="s">
        <v>10</v>
      </c>
      <c r="B2925" s="58">
        <v>327465</v>
      </c>
      <c r="C2925" s="58" t="s">
        <v>3405</v>
      </c>
      <c r="D2925" s="58">
        <v>0</v>
      </c>
      <c r="E2925" s="58" t="s">
        <v>2692</v>
      </c>
      <c r="F2925" s="58"/>
      <c r="G2925" s="58"/>
      <c r="H2925" s="58"/>
      <c r="I2925" s="58"/>
      <c r="J2925" s="58"/>
      <c r="K2925" s="58"/>
      <c r="L2925" s="58"/>
      <c r="M2925" s="58"/>
      <c r="N2925" s="58"/>
      <c r="O2925" s="58"/>
      <c r="P2925" s="58"/>
      <c r="Q2925" s="58"/>
      <c r="R2925" s="58"/>
    </row>
    <row r="2926" spans="1:18" x14ac:dyDescent="0.25">
      <c r="A2926" s="58" t="s">
        <v>10</v>
      </c>
      <c r="B2926" s="58">
        <v>327591</v>
      </c>
      <c r="C2926" s="58" t="s">
        <v>3405</v>
      </c>
      <c r="D2926" s="58">
        <v>0</v>
      </c>
      <c r="E2926" s="58" t="s">
        <v>2692</v>
      </c>
      <c r="F2926" s="58"/>
      <c r="G2926" s="58"/>
      <c r="H2926" s="58"/>
      <c r="I2926" s="58"/>
      <c r="J2926" s="58"/>
      <c r="K2926" s="58"/>
      <c r="L2926" s="58"/>
      <c r="M2926" s="58"/>
      <c r="N2926" s="58"/>
      <c r="O2926" s="58"/>
      <c r="P2926" s="58"/>
      <c r="Q2926" s="58"/>
      <c r="R2926" s="58"/>
    </row>
    <row r="2927" spans="1:18" x14ac:dyDescent="0.25">
      <c r="A2927" s="58" t="s">
        <v>10</v>
      </c>
      <c r="B2927" s="58">
        <v>327497</v>
      </c>
      <c r="C2927" s="58" t="s">
        <v>3405</v>
      </c>
      <c r="D2927" s="58">
        <v>0</v>
      </c>
      <c r="E2927" s="58" t="s">
        <v>2692</v>
      </c>
      <c r="F2927" s="58"/>
      <c r="G2927" s="58"/>
      <c r="H2927" s="58"/>
      <c r="I2927" s="58"/>
      <c r="J2927" s="58"/>
      <c r="K2927" s="58"/>
      <c r="L2927" s="58"/>
      <c r="M2927" s="58"/>
      <c r="N2927" s="58"/>
      <c r="O2927" s="58"/>
      <c r="P2927" s="58"/>
      <c r="Q2927" s="58"/>
      <c r="R2927" s="58"/>
    </row>
    <row r="2928" spans="1:18" x14ac:dyDescent="0.25">
      <c r="A2928" s="58" t="s">
        <v>10</v>
      </c>
      <c r="B2928" s="58">
        <v>327441</v>
      </c>
      <c r="C2928" s="58" t="s">
        <v>3405</v>
      </c>
      <c r="D2928" s="58">
        <v>0</v>
      </c>
      <c r="E2928" s="58" t="s">
        <v>2692</v>
      </c>
      <c r="F2928" s="58"/>
      <c r="G2928" s="58"/>
      <c r="H2928" s="58"/>
      <c r="I2928" s="58"/>
      <c r="J2928" s="58"/>
      <c r="K2928" s="58"/>
      <c r="L2928" s="58"/>
      <c r="M2928" s="58"/>
      <c r="N2928" s="58"/>
      <c r="O2928" s="58"/>
      <c r="P2928" s="58"/>
      <c r="Q2928" s="58"/>
      <c r="R2928" s="58"/>
    </row>
    <row r="2929" spans="1:18" x14ac:dyDescent="0.25">
      <c r="A2929" s="58" t="s">
        <v>10</v>
      </c>
      <c r="B2929" s="58">
        <v>327449</v>
      </c>
      <c r="C2929" s="58" t="s">
        <v>3405</v>
      </c>
      <c r="D2929" s="58">
        <v>0</v>
      </c>
      <c r="E2929" s="58" t="s">
        <v>2692</v>
      </c>
      <c r="F2929" s="58"/>
      <c r="G2929" s="58"/>
      <c r="H2929" s="58"/>
      <c r="I2929" s="58"/>
      <c r="J2929" s="58"/>
      <c r="K2929" s="58"/>
      <c r="L2929" s="58"/>
      <c r="M2929" s="58"/>
      <c r="N2929" s="58"/>
      <c r="O2929" s="58"/>
      <c r="P2929" s="58"/>
      <c r="Q2929" s="58"/>
      <c r="R2929" s="58"/>
    </row>
    <row r="2930" spans="1:18" x14ac:dyDescent="0.25">
      <c r="A2930" s="58" t="s">
        <v>10</v>
      </c>
      <c r="B2930" s="58">
        <v>327401</v>
      </c>
      <c r="C2930" s="58" t="s">
        <v>3405</v>
      </c>
      <c r="D2930" s="58">
        <v>0</v>
      </c>
      <c r="E2930" s="58" t="s">
        <v>2692</v>
      </c>
      <c r="F2930" s="58"/>
      <c r="G2930" s="58"/>
      <c r="H2930" s="58"/>
      <c r="I2930" s="58"/>
      <c r="J2930" s="58"/>
      <c r="K2930" s="58"/>
      <c r="L2930" s="58"/>
      <c r="M2930" s="58"/>
      <c r="N2930" s="58"/>
      <c r="O2930" s="58"/>
      <c r="P2930" s="58"/>
      <c r="Q2930" s="58"/>
      <c r="R2930" s="58"/>
    </row>
    <row r="2931" spans="1:18" x14ac:dyDescent="0.25">
      <c r="A2931" s="58" t="s">
        <v>10</v>
      </c>
      <c r="B2931" s="58">
        <v>327513</v>
      </c>
      <c r="C2931" s="58" t="s">
        <v>3405</v>
      </c>
      <c r="D2931" s="58">
        <v>0</v>
      </c>
      <c r="E2931" s="58" t="s">
        <v>2692</v>
      </c>
      <c r="F2931" s="58"/>
      <c r="G2931" s="58"/>
      <c r="H2931" s="58"/>
      <c r="I2931" s="58"/>
      <c r="J2931" s="58"/>
      <c r="K2931" s="58"/>
      <c r="L2931" s="58"/>
      <c r="M2931" s="58"/>
      <c r="N2931" s="58"/>
      <c r="O2931" s="58"/>
      <c r="P2931" s="58"/>
      <c r="Q2931" s="58"/>
      <c r="R2931" s="58"/>
    </row>
    <row r="2932" spans="1:18" x14ac:dyDescent="0.25">
      <c r="A2932" s="58" t="s">
        <v>10</v>
      </c>
      <c r="B2932" s="58">
        <v>327623</v>
      </c>
      <c r="C2932" s="58" t="s">
        <v>3405</v>
      </c>
      <c r="D2932" s="58">
        <v>0</v>
      </c>
      <c r="E2932" s="58" t="s">
        <v>2692</v>
      </c>
      <c r="F2932" s="58"/>
      <c r="G2932" s="58"/>
      <c r="H2932" s="58"/>
      <c r="I2932" s="58"/>
      <c r="J2932" s="58"/>
      <c r="K2932" s="58"/>
      <c r="L2932" s="58"/>
      <c r="M2932" s="58"/>
      <c r="N2932" s="58"/>
      <c r="O2932" s="58"/>
      <c r="P2932" s="58"/>
      <c r="Q2932" s="58"/>
      <c r="R2932" s="58"/>
    </row>
    <row r="2933" spans="1:18" x14ac:dyDescent="0.25">
      <c r="A2933" s="58" t="s">
        <v>10</v>
      </c>
      <c r="B2933" s="58">
        <v>327703</v>
      </c>
      <c r="C2933" s="58" t="s">
        <v>3405</v>
      </c>
      <c r="D2933" s="58">
        <v>0</v>
      </c>
      <c r="E2933" s="58" t="s">
        <v>2692</v>
      </c>
      <c r="F2933" s="58"/>
      <c r="G2933" s="58"/>
      <c r="H2933" s="58"/>
      <c r="I2933" s="58"/>
      <c r="J2933" s="58"/>
      <c r="K2933" s="58"/>
      <c r="L2933" s="58"/>
      <c r="M2933" s="58"/>
      <c r="N2933" s="58"/>
      <c r="O2933" s="58"/>
      <c r="P2933" s="58"/>
      <c r="Q2933" s="58"/>
      <c r="R2933" s="58"/>
    </row>
    <row r="2934" spans="1:18" x14ac:dyDescent="0.25">
      <c r="A2934" s="58" t="s">
        <v>10</v>
      </c>
      <c r="B2934" s="58">
        <v>327505</v>
      </c>
      <c r="C2934" s="58" t="s">
        <v>3405</v>
      </c>
      <c r="D2934" s="58">
        <v>0</v>
      </c>
      <c r="E2934" s="58" t="s">
        <v>2692</v>
      </c>
      <c r="F2934" s="58"/>
      <c r="G2934" s="58"/>
      <c r="H2934" s="58"/>
      <c r="I2934" s="58"/>
      <c r="J2934" s="58"/>
      <c r="K2934" s="58"/>
      <c r="L2934" s="58"/>
      <c r="M2934" s="58"/>
      <c r="N2934" s="58"/>
      <c r="O2934" s="58"/>
      <c r="P2934" s="58"/>
      <c r="Q2934" s="58"/>
      <c r="R2934" s="58"/>
    </row>
    <row r="2935" spans="1:18" x14ac:dyDescent="0.25">
      <c r="A2935" s="58" t="s">
        <v>10</v>
      </c>
      <c r="B2935" s="58">
        <v>327385</v>
      </c>
      <c r="C2935" s="58" t="s">
        <v>3405</v>
      </c>
      <c r="D2935" s="58">
        <v>0</v>
      </c>
      <c r="E2935" s="58" t="s">
        <v>2692</v>
      </c>
      <c r="F2935" s="58"/>
      <c r="G2935" s="58"/>
      <c r="H2935" s="58"/>
      <c r="I2935" s="58"/>
      <c r="J2935" s="58"/>
      <c r="K2935" s="58"/>
      <c r="L2935" s="58"/>
      <c r="M2935" s="58"/>
      <c r="N2935" s="58"/>
      <c r="O2935" s="58"/>
      <c r="P2935" s="58"/>
      <c r="Q2935" s="58"/>
      <c r="R2935" s="58"/>
    </row>
    <row r="2936" spans="1:18" x14ac:dyDescent="0.25">
      <c r="A2936" s="58" t="s">
        <v>10</v>
      </c>
      <c r="B2936" s="58">
        <v>327193</v>
      </c>
      <c r="C2936" s="58" t="s">
        <v>2579</v>
      </c>
      <c r="D2936" s="58"/>
      <c r="E2936" s="58" t="s">
        <v>2692</v>
      </c>
      <c r="F2936" s="58"/>
      <c r="G2936" s="58"/>
      <c r="H2936" s="58"/>
      <c r="I2936" s="58"/>
      <c r="J2936" s="58"/>
      <c r="K2936" s="58"/>
      <c r="L2936" s="58"/>
      <c r="M2936" s="58"/>
      <c r="N2936" s="58"/>
      <c r="O2936" s="58"/>
      <c r="P2936" s="58"/>
      <c r="Q2936" s="58"/>
      <c r="R2936" s="58"/>
    </row>
    <row r="2937" spans="1:18" x14ac:dyDescent="0.25">
      <c r="A2937" s="58" t="s">
        <v>10</v>
      </c>
      <c r="B2937" s="58">
        <v>327739</v>
      </c>
      <c r="C2937" s="58" t="s">
        <v>3405</v>
      </c>
      <c r="D2937" s="58">
        <v>0</v>
      </c>
      <c r="E2937" s="58" t="s">
        <v>2692</v>
      </c>
      <c r="F2937" s="58"/>
      <c r="G2937" s="58"/>
      <c r="H2937" s="58"/>
      <c r="I2937" s="58"/>
      <c r="J2937" s="58"/>
      <c r="K2937" s="58"/>
      <c r="L2937" s="58"/>
      <c r="M2937" s="58"/>
      <c r="N2937" s="58"/>
      <c r="O2937" s="58"/>
      <c r="P2937" s="58"/>
      <c r="Q2937" s="58"/>
      <c r="R2937" s="58"/>
    </row>
    <row r="2938" spans="1:18" x14ac:dyDescent="0.25">
      <c r="A2938" s="58" t="s">
        <v>10</v>
      </c>
      <c r="B2938" s="58">
        <v>327421</v>
      </c>
      <c r="C2938" s="58" t="s">
        <v>3405</v>
      </c>
      <c r="D2938" s="58">
        <v>0</v>
      </c>
      <c r="E2938" s="58" t="s">
        <v>2692</v>
      </c>
      <c r="F2938" s="58"/>
      <c r="G2938" s="58"/>
      <c r="H2938" s="58"/>
      <c r="I2938" s="58"/>
      <c r="J2938" s="58"/>
      <c r="K2938" s="58"/>
      <c r="L2938" s="58"/>
      <c r="M2938" s="58"/>
      <c r="N2938" s="58"/>
      <c r="O2938" s="58"/>
      <c r="P2938" s="58"/>
      <c r="Q2938" s="58"/>
      <c r="R2938" s="58"/>
    </row>
    <row r="2939" spans="1:18" x14ac:dyDescent="0.25">
      <c r="A2939" s="58" t="s">
        <v>10</v>
      </c>
      <c r="B2939" s="58">
        <v>327555</v>
      </c>
      <c r="C2939" s="58" t="s">
        <v>3405</v>
      </c>
      <c r="D2939" s="58">
        <v>0</v>
      </c>
      <c r="E2939" s="58" t="s">
        <v>2692</v>
      </c>
      <c r="F2939" s="58"/>
      <c r="G2939" s="58"/>
      <c r="H2939" s="58"/>
      <c r="I2939" s="58"/>
      <c r="J2939" s="58"/>
      <c r="K2939" s="58"/>
      <c r="L2939" s="58"/>
      <c r="M2939" s="58"/>
      <c r="N2939" s="58"/>
      <c r="O2939" s="58"/>
      <c r="P2939" s="58"/>
      <c r="Q2939" s="58"/>
      <c r="R2939" s="58"/>
    </row>
    <row r="2940" spans="1:18" x14ac:dyDescent="0.25">
      <c r="A2940" s="58" t="s">
        <v>10</v>
      </c>
      <c r="B2940" s="58">
        <v>327539</v>
      </c>
      <c r="C2940" s="58" t="s">
        <v>3405</v>
      </c>
      <c r="D2940" s="58">
        <v>0</v>
      </c>
      <c r="E2940" s="58" t="s">
        <v>2692</v>
      </c>
      <c r="F2940" s="58"/>
      <c r="G2940" s="58"/>
      <c r="H2940" s="58"/>
      <c r="I2940" s="58"/>
      <c r="J2940" s="58"/>
      <c r="K2940" s="58"/>
      <c r="L2940" s="58"/>
      <c r="M2940" s="58"/>
      <c r="N2940" s="58"/>
      <c r="O2940" s="58"/>
      <c r="P2940" s="58"/>
      <c r="Q2940" s="58"/>
      <c r="R2940" s="58"/>
    </row>
    <row r="2941" spans="1:18" x14ac:dyDescent="0.25">
      <c r="A2941" s="58" t="s">
        <v>10</v>
      </c>
      <c r="B2941" s="58">
        <v>327493</v>
      </c>
      <c r="C2941" s="58" t="s">
        <v>3405</v>
      </c>
      <c r="D2941" s="58">
        <v>0</v>
      </c>
      <c r="E2941" s="58" t="s">
        <v>2692</v>
      </c>
      <c r="F2941" s="58"/>
      <c r="G2941" s="58"/>
      <c r="H2941" s="58"/>
      <c r="I2941" s="58"/>
      <c r="J2941" s="58"/>
      <c r="K2941" s="58"/>
      <c r="L2941" s="58"/>
      <c r="M2941" s="58"/>
      <c r="N2941" s="58"/>
      <c r="O2941" s="58"/>
      <c r="P2941" s="58"/>
      <c r="Q2941" s="58"/>
      <c r="R2941" s="58"/>
    </row>
    <row r="2942" spans="1:18" x14ac:dyDescent="0.25">
      <c r="A2942" s="58" t="s">
        <v>10</v>
      </c>
      <c r="B2942" s="58">
        <v>327667</v>
      </c>
      <c r="C2942" s="58" t="s">
        <v>3405</v>
      </c>
      <c r="D2942" s="58">
        <v>0</v>
      </c>
      <c r="E2942" s="58" t="s">
        <v>2692</v>
      </c>
      <c r="F2942" s="58"/>
      <c r="G2942" s="58"/>
      <c r="H2942" s="58"/>
      <c r="I2942" s="58"/>
      <c r="J2942" s="58"/>
      <c r="K2942" s="58"/>
      <c r="L2942" s="58"/>
      <c r="M2942" s="58"/>
      <c r="N2942" s="58"/>
      <c r="O2942" s="58"/>
      <c r="P2942" s="58"/>
      <c r="Q2942" s="58"/>
      <c r="R2942" s="58"/>
    </row>
    <row r="2943" spans="1:18" x14ac:dyDescent="0.25">
      <c r="A2943" s="58" t="s">
        <v>10</v>
      </c>
      <c r="B2943" s="58">
        <v>327651</v>
      </c>
      <c r="C2943" s="58" t="s">
        <v>3405</v>
      </c>
      <c r="D2943" s="58">
        <v>0</v>
      </c>
      <c r="E2943" s="58" t="s">
        <v>2692</v>
      </c>
      <c r="F2943" s="58"/>
      <c r="G2943" s="58"/>
      <c r="H2943" s="58"/>
      <c r="I2943" s="58"/>
      <c r="J2943" s="58"/>
      <c r="K2943" s="58"/>
      <c r="L2943" s="58"/>
      <c r="M2943" s="58"/>
      <c r="N2943" s="58"/>
      <c r="O2943" s="58"/>
      <c r="P2943" s="58"/>
      <c r="Q2943" s="58"/>
      <c r="R2943" s="58"/>
    </row>
    <row r="2944" spans="1:18" x14ac:dyDescent="0.25">
      <c r="A2944" s="58" t="s">
        <v>10</v>
      </c>
      <c r="B2944" s="58">
        <v>327723</v>
      </c>
      <c r="C2944" s="58" t="s">
        <v>3405</v>
      </c>
      <c r="D2944" s="58">
        <v>0</v>
      </c>
      <c r="E2944" s="58" t="s">
        <v>2692</v>
      </c>
      <c r="F2944" s="58"/>
      <c r="G2944" s="58"/>
      <c r="H2944" s="58"/>
      <c r="I2944" s="58"/>
      <c r="J2944" s="58"/>
      <c r="K2944" s="58"/>
      <c r="L2944" s="58"/>
      <c r="M2944" s="58"/>
      <c r="N2944" s="58"/>
      <c r="O2944" s="58"/>
      <c r="P2944" s="58"/>
      <c r="Q2944" s="58"/>
      <c r="R2944" s="58"/>
    </row>
    <row r="2945" spans="1:18" x14ac:dyDescent="0.25">
      <c r="A2945" s="58" t="s">
        <v>10</v>
      </c>
      <c r="B2945" s="58">
        <v>327563</v>
      </c>
      <c r="C2945" s="58" t="s">
        <v>3405</v>
      </c>
      <c r="D2945" s="58">
        <v>0</v>
      </c>
      <c r="E2945" s="58" t="s">
        <v>2692</v>
      </c>
      <c r="F2945" s="58"/>
      <c r="G2945" s="58"/>
      <c r="H2945" s="58"/>
      <c r="I2945" s="58"/>
      <c r="J2945" s="58"/>
      <c r="K2945" s="58"/>
      <c r="L2945" s="58"/>
      <c r="M2945" s="58"/>
      <c r="N2945" s="58"/>
      <c r="O2945" s="58"/>
      <c r="P2945" s="58"/>
      <c r="Q2945" s="58"/>
      <c r="R2945" s="58"/>
    </row>
    <row r="2946" spans="1:18" x14ac:dyDescent="0.25">
      <c r="A2946" s="58" t="s">
        <v>10</v>
      </c>
      <c r="B2946" s="58">
        <v>327437</v>
      </c>
      <c r="C2946" s="58" t="s">
        <v>3405</v>
      </c>
      <c r="D2946" s="58">
        <v>0</v>
      </c>
      <c r="E2946" s="58" t="s">
        <v>2692</v>
      </c>
      <c r="F2946" s="58"/>
      <c r="G2946" s="58"/>
      <c r="H2946" s="58"/>
      <c r="I2946" s="58"/>
      <c r="J2946" s="58"/>
      <c r="K2946" s="58"/>
      <c r="L2946" s="58"/>
      <c r="M2946" s="58"/>
      <c r="N2946" s="58"/>
      <c r="O2946" s="58"/>
      <c r="P2946" s="58"/>
      <c r="Q2946" s="58"/>
      <c r="R2946" s="58"/>
    </row>
    <row r="2947" spans="1:18" x14ac:dyDescent="0.25">
      <c r="A2947" s="58" t="s">
        <v>10</v>
      </c>
      <c r="B2947" s="58">
        <v>327675</v>
      </c>
      <c r="C2947" s="58" t="s">
        <v>3405</v>
      </c>
      <c r="D2947" s="58">
        <v>0</v>
      </c>
      <c r="E2947" s="58" t="s">
        <v>2692</v>
      </c>
      <c r="F2947" s="58"/>
      <c r="G2947" s="58"/>
      <c r="H2947" s="58"/>
      <c r="I2947" s="58"/>
      <c r="J2947" s="58"/>
      <c r="K2947" s="58"/>
      <c r="L2947" s="58"/>
      <c r="M2947" s="58"/>
      <c r="N2947" s="58"/>
      <c r="O2947" s="58"/>
      <c r="P2947" s="58"/>
      <c r="Q2947" s="58"/>
      <c r="R2947" s="58"/>
    </row>
    <row r="2948" spans="1:18" x14ac:dyDescent="0.25">
      <c r="A2948" s="58" t="s">
        <v>10</v>
      </c>
      <c r="B2948" s="58">
        <v>327571</v>
      </c>
      <c r="C2948" s="58" t="s">
        <v>3405</v>
      </c>
      <c r="D2948" s="58">
        <v>0</v>
      </c>
      <c r="E2948" s="58" t="s">
        <v>2692</v>
      </c>
      <c r="F2948" s="58"/>
      <c r="G2948" s="58"/>
      <c r="H2948" s="58"/>
      <c r="I2948" s="58"/>
      <c r="J2948" s="58"/>
      <c r="K2948" s="58"/>
      <c r="L2948" s="58"/>
      <c r="M2948" s="58"/>
      <c r="N2948" s="58"/>
      <c r="O2948" s="58"/>
      <c r="P2948" s="58"/>
      <c r="Q2948" s="58"/>
      <c r="R2948" s="58"/>
    </row>
    <row r="2949" spans="1:18" x14ac:dyDescent="0.25">
      <c r="A2949" s="58" t="s">
        <v>10</v>
      </c>
      <c r="B2949" s="58">
        <v>327525</v>
      </c>
      <c r="C2949" s="58" t="s">
        <v>3405</v>
      </c>
      <c r="D2949" s="58">
        <v>0</v>
      </c>
      <c r="E2949" s="58" t="s">
        <v>2692</v>
      </c>
      <c r="F2949" s="58"/>
      <c r="G2949" s="58"/>
      <c r="H2949" s="58"/>
      <c r="I2949" s="58"/>
      <c r="J2949" s="58"/>
      <c r="K2949" s="58"/>
      <c r="L2949" s="58"/>
      <c r="M2949" s="58"/>
      <c r="N2949" s="58"/>
      <c r="O2949" s="58"/>
      <c r="P2949" s="58"/>
      <c r="Q2949" s="58"/>
      <c r="R2949" s="58"/>
    </row>
    <row r="2950" spans="1:18" x14ac:dyDescent="0.25">
      <c r="A2950" s="58" t="s">
        <v>10</v>
      </c>
      <c r="B2950" s="58">
        <v>327611</v>
      </c>
      <c r="C2950" s="58" t="s">
        <v>3405</v>
      </c>
      <c r="D2950" s="58">
        <v>0</v>
      </c>
      <c r="E2950" s="58" t="s">
        <v>2692</v>
      </c>
      <c r="F2950" s="58"/>
      <c r="G2950" s="58"/>
      <c r="H2950" s="58"/>
      <c r="I2950" s="58"/>
      <c r="J2950" s="58"/>
      <c r="K2950" s="58"/>
      <c r="L2950" s="58"/>
      <c r="M2950" s="58"/>
      <c r="N2950" s="58"/>
      <c r="O2950" s="58"/>
      <c r="P2950" s="58"/>
      <c r="Q2950" s="58"/>
      <c r="R2950" s="58"/>
    </row>
    <row r="2951" spans="1:18" x14ac:dyDescent="0.25">
      <c r="A2951" s="58" t="s">
        <v>10</v>
      </c>
      <c r="B2951" s="58">
        <v>327477</v>
      </c>
      <c r="C2951" s="58" t="s">
        <v>3405</v>
      </c>
      <c r="D2951" s="58">
        <v>0</v>
      </c>
      <c r="E2951" s="58" t="s">
        <v>2692</v>
      </c>
      <c r="F2951" s="58"/>
      <c r="G2951" s="58"/>
      <c r="H2951" s="58"/>
      <c r="I2951" s="58"/>
      <c r="J2951" s="58"/>
      <c r="K2951" s="58"/>
      <c r="L2951" s="58"/>
      <c r="M2951" s="58"/>
      <c r="N2951" s="58"/>
      <c r="O2951" s="58"/>
      <c r="P2951" s="58"/>
      <c r="Q2951" s="58"/>
      <c r="R2951" s="58"/>
    </row>
    <row r="2952" spans="1:18" x14ac:dyDescent="0.25">
      <c r="A2952" s="58" t="s">
        <v>10</v>
      </c>
      <c r="B2952" s="58">
        <v>327715</v>
      </c>
      <c r="C2952" s="58" t="s">
        <v>3405</v>
      </c>
      <c r="D2952" s="58">
        <v>0</v>
      </c>
      <c r="E2952" s="58" t="s">
        <v>2692</v>
      </c>
      <c r="F2952" s="58"/>
      <c r="G2952" s="58"/>
      <c r="H2952" s="58"/>
      <c r="I2952" s="58"/>
      <c r="J2952" s="58"/>
      <c r="K2952" s="58"/>
      <c r="L2952" s="58"/>
      <c r="M2952" s="58"/>
      <c r="N2952" s="58"/>
      <c r="O2952" s="58"/>
      <c r="P2952" s="58"/>
      <c r="Q2952" s="58"/>
      <c r="R2952" s="58"/>
    </row>
    <row r="2953" spans="1:18" x14ac:dyDescent="0.25">
      <c r="A2953" s="58" t="s">
        <v>10</v>
      </c>
      <c r="B2953" s="58">
        <v>327755</v>
      </c>
      <c r="C2953" s="58" t="s">
        <v>3405</v>
      </c>
      <c r="D2953" s="58">
        <v>0</v>
      </c>
      <c r="E2953" s="58" t="s">
        <v>2692</v>
      </c>
      <c r="F2953" s="58"/>
      <c r="G2953" s="58"/>
      <c r="H2953" s="58"/>
      <c r="I2953" s="58"/>
      <c r="J2953" s="58"/>
      <c r="K2953" s="58"/>
      <c r="L2953" s="58"/>
      <c r="M2953" s="58"/>
      <c r="N2953" s="58"/>
      <c r="O2953" s="58"/>
      <c r="P2953" s="58"/>
      <c r="Q2953" s="58"/>
      <c r="R2953" s="58"/>
    </row>
    <row r="2954" spans="1:18" x14ac:dyDescent="0.25">
      <c r="A2954" s="58" t="s">
        <v>10</v>
      </c>
      <c r="B2954" s="58">
        <v>327413</v>
      </c>
      <c r="C2954" s="58" t="s">
        <v>3405</v>
      </c>
      <c r="D2954" s="58">
        <v>0</v>
      </c>
      <c r="E2954" s="58" t="s">
        <v>2692</v>
      </c>
      <c r="F2954" s="58"/>
      <c r="G2954" s="58"/>
      <c r="H2954" s="58"/>
      <c r="I2954" s="58"/>
      <c r="J2954" s="58"/>
      <c r="K2954" s="58"/>
      <c r="L2954" s="58"/>
      <c r="M2954" s="58"/>
      <c r="N2954" s="58"/>
      <c r="O2954" s="58"/>
      <c r="P2954" s="58"/>
      <c r="Q2954" s="58"/>
      <c r="R2954" s="58"/>
    </row>
    <row r="2955" spans="1:18" x14ac:dyDescent="0.25">
      <c r="A2955" s="58" t="s">
        <v>10</v>
      </c>
      <c r="B2955" s="58">
        <v>327603</v>
      </c>
      <c r="C2955" s="58" t="s">
        <v>3405</v>
      </c>
      <c r="D2955" s="58">
        <v>0</v>
      </c>
      <c r="E2955" s="58" t="s">
        <v>2692</v>
      </c>
      <c r="F2955" s="58"/>
      <c r="G2955" s="58"/>
      <c r="H2955" s="58"/>
      <c r="I2955" s="58"/>
      <c r="J2955" s="58"/>
      <c r="K2955" s="58"/>
      <c r="L2955" s="58"/>
      <c r="M2955" s="58"/>
      <c r="N2955" s="58"/>
      <c r="O2955" s="58"/>
      <c r="P2955" s="58"/>
      <c r="Q2955" s="58"/>
      <c r="R2955" s="58"/>
    </row>
    <row r="2956" spans="1:18" x14ac:dyDescent="0.25">
      <c r="A2956" s="58" t="s">
        <v>10</v>
      </c>
      <c r="B2956" s="58">
        <v>327485</v>
      </c>
      <c r="C2956" s="58" t="s">
        <v>3405</v>
      </c>
      <c r="D2956" s="58">
        <v>0</v>
      </c>
      <c r="E2956" s="58" t="s">
        <v>2692</v>
      </c>
      <c r="F2956" s="58"/>
      <c r="G2956" s="58"/>
      <c r="H2956" s="58"/>
      <c r="I2956" s="58"/>
      <c r="J2956" s="58"/>
      <c r="K2956" s="58"/>
      <c r="L2956" s="58"/>
      <c r="M2956" s="58"/>
      <c r="N2956" s="58"/>
      <c r="O2956" s="58"/>
      <c r="P2956" s="58"/>
      <c r="Q2956" s="58"/>
      <c r="R2956" s="58"/>
    </row>
    <row r="2957" spans="1:18" x14ac:dyDescent="0.25">
      <c r="A2957" s="58" t="s">
        <v>10</v>
      </c>
      <c r="B2957" s="58">
        <v>327635</v>
      </c>
      <c r="C2957" s="58" t="s">
        <v>3405</v>
      </c>
      <c r="D2957" s="58">
        <v>0</v>
      </c>
      <c r="E2957" s="58" t="s">
        <v>2692</v>
      </c>
      <c r="F2957" s="58"/>
      <c r="G2957" s="58"/>
      <c r="H2957" s="58"/>
      <c r="I2957" s="58"/>
      <c r="J2957" s="58"/>
      <c r="K2957" s="58"/>
      <c r="L2957" s="58"/>
      <c r="M2957" s="58"/>
      <c r="N2957" s="58"/>
      <c r="O2957" s="58"/>
      <c r="P2957" s="58"/>
      <c r="Q2957" s="58"/>
      <c r="R2957" s="58"/>
    </row>
    <row r="2958" spans="1:18" x14ac:dyDescent="0.25">
      <c r="A2958" s="58" t="s">
        <v>10</v>
      </c>
      <c r="B2958" s="58">
        <v>327699</v>
      </c>
      <c r="C2958" s="58" t="s">
        <v>3405</v>
      </c>
      <c r="D2958" s="58">
        <v>0</v>
      </c>
      <c r="E2958" s="58" t="s">
        <v>2692</v>
      </c>
      <c r="F2958" s="58"/>
      <c r="G2958" s="58"/>
      <c r="H2958" s="58"/>
      <c r="I2958" s="58"/>
      <c r="J2958" s="58"/>
      <c r="K2958" s="58"/>
      <c r="L2958" s="58"/>
      <c r="M2958" s="58"/>
      <c r="N2958" s="58"/>
      <c r="O2958" s="58"/>
      <c r="P2958" s="58"/>
      <c r="Q2958" s="58"/>
      <c r="R2958" s="58"/>
    </row>
    <row r="2959" spans="1:18" x14ac:dyDescent="0.25">
      <c r="A2959" s="58" t="s">
        <v>10</v>
      </c>
      <c r="B2959" s="58">
        <v>327691</v>
      </c>
      <c r="C2959" s="58" t="s">
        <v>3405</v>
      </c>
      <c r="D2959" s="58">
        <v>0</v>
      </c>
      <c r="E2959" s="58" t="s">
        <v>2692</v>
      </c>
      <c r="F2959" s="58"/>
      <c r="G2959" s="58"/>
      <c r="H2959" s="58"/>
      <c r="I2959" s="58"/>
      <c r="J2959" s="58"/>
      <c r="K2959" s="58"/>
      <c r="L2959" s="58"/>
      <c r="M2959" s="58"/>
      <c r="N2959" s="58"/>
      <c r="O2959" s="58"/>
      <c r="P2959" s="58"/>
      <c r="Q2959" s="58"/>
      <c r="R2959" s="58"/>
    </row>
    <row r="2960" spans="1:18" x14ac:dyDescent="0.25">
      <c r="A2960" s="58" t="s">
        <v>10</v>
      </c>
      <c r="B2960" s="58">
        <v>327547</v>
      </c>
      <c r="C2960" s="58" t="s">
        <v>3405</v>
      </c>
      <c r="D2960" s="58">
        <v>0</v>
      </c>
      <c r="E2960" s="58" t="s">
        <v>2692</v>
      </c>
      <c r="F2960" s="58"/>
      <c r="G2960" s="58"/>
      <c r="H2960" s="58"/>
      <c r="I2960" s="58"/>
      <c r="J2960" s="58"/>
      <c r="K2960" s="58"/>
      <c r="L2960" s="58"/>
      <c r="M2960" s="58"/>
      <c r="N2960" s="58"/>
      <c r="O2960" s="58"/>
      <c r="P2960" s="58"/>
      <c r="Q2960" s="58"/>
      <c r="R2960" s="58"/>
    </row>
    <row r="2961" spans="1:18" x14ac:dyDescent="0.25">
      <c r="A2961" s="58" t="s">
        <v>10</v>
      </c>
      <c r="B2961" s="58">
        <v>327747</v>
      </c>
      <c r="C2961" s="58" t="s">
        <v>3405</v>
      </c>
      <c r="D2961" s="58">
        <v>0</v>
      </c>
      <c r="E2961" s="58" t="s">
        <v>2692</v>
      </c>
      <c r="F2961" s="58"/>
      <c r="G2961" s="58"/>
      <c r="H2961" s="58"/>
      <c r="I2961" s="58"/>
      <c r="J2961" s="58"/>
      <c r="K2961" s="58"/>
      <c r="L2961" s="58"/>
      <c r="M2961" s="58"/>
      <c r="N2961" s="58"/>
      <c r="O2961" s="58"/>
      <c r="P2961" s="58"/>
      <c r="Q2961" s="58"/>
      <c r="R2961" s="58"/>
    </row>
    <row r="2962" spans="1:18" x14ac:dyDescent="0.25">
      <c r="A2962" s="58" t="s">
        <v>10</v>
      </c>
      <c r="B2962" s="58">
        <v>327461</v>
      </c>
      <c r="C2962" s="58" t="s">
        <v>3405</v>
      </c>
      <c r="D2962" s="58">
        <v>0</v>
      </c>
      <c r="E2962" s="58" t="s">
        <v>2692</v>
      </c>
      <c r="F2962" s="58"/>
      <c r="G2962" s="58"/>
      <c r="H2962" s="58"/>
      <c r="I2962" s="58"/>
      <c r="J2962" s="58"/>
      <c r="K2962" s="58"/>
      <c r="L2962" s="58"/>
      <c r="M2962" s="58"/>
      <c r="N2962" s="58"/>
      <c r="O2962" s="58"/>
      <c r="P2962" s="58"/>
      <c r="Q2962" s="58"/>
      <c r="R2962" s="58"/>
    </row>
    <row r="2963" spans="1:18" x14ac:dyDescent="0.25">
      <c r="A2963" s="58" t="s">
        <v>10</v>
      </c>
      <c r="B2963" s="58">
        <v>327619</v>
      </c>
      <c r="C2963" s="58" t="s">
        <v>3405</v>
      </c>
      <c r="D2963" s="58">
        <v>0</v>
      </c>
      <c r="E2963" s="58" t="s">
        <v>2692</v>
      </c>
      <c r="F2963" s="58"/>
      <c r="G2963" s="58"/>
      <c r="H2963" s="58"/>
      <c r="I2963" s="58"/>
      <c r="J2963" s="58"/>
      <c r="K2963" s="58"/>
      <c r="L2963" s="58"/>
      <c r="M2963" s="58"/>
      <c r="N2963" s="58"/>
      <c r="O2963" s="58"/>
      <c r="P2963" s="58"/>
      <c r="Q2963" s="58"/>
      <c r="R2963" s="58"/>
    </row>
    <row r="2964" spans="1:18" x14ac:dyDescent="0.25">
      <c r="A2964" s="58" t="s">
        <v>10</v>
      </c>
      <c r="B2964" s="58">
        <v>327429</v>
      </c>
      <c r="C2964" s="58" t="s">
        <v>3405</v>
      </c>
      <c r="D2964" s="58">
        <v>0</v>
      </c>
      <c r="E2964" s="58" t="s">
        <v>2692</v>
      </c>
      <c r="F2964" s="58"/>
      <c r="G2964" s="58"/>
      <c r="H2964" s="58"/>
      <c r="I2964" s="58"/>
      <c r="J2964" s="58"/>
      <c r="K2964" s="58"/>
      <c r="L2964" s="58"/>
      <c r="M2964" s="58"/>
      <c r="N2964" s="58"/>
      <c r="O2964" s="58"/>
      <c r="P2964" s="58"/>
      <c r="Q2964" s="58"/>
      <c r="R2964" s="58"/>
    </row>
    <row r="2965" spans="1:18" x14ac:dyDescent="0.25">
      <c r="A2965" s="58" t="s">
        <v>10</v>
      </c>
      <c r="B2965" s="58">
        <v>327587</v>
      </c>
      <c r="C2965" s="58" t="s">
        <v>3405</v>
      </c>
      <c r="D2965" s="58">
        <v>0</v>
      </c>
      <c r="E2965" s="58" t="s">
        <v>2692</v>
      </c>
      <c r="F2965" s="58"/>
      <c r="G2965" s="58"/>
      <c r="H2965" s="58"/>
      <c r="I2965" s="58"/>
      <c r="J2965" s="58"/>
      <c r="K2965" s="58"/>
      <c r="L2965" s="58"/>
      <c r="M2965" s="58"/>
      <c r="N2965" s="58"/>
      <c r="O2965" s="58"/>
      <c r="P2965" s="58"/>
      <c r="Q2965" s="58"/>
      <c r="R2965" s="58"/>
    </row>
    <row r="2966" spans="1:18" x14ac:dyDescent="0.25">
      <c r="A2966" s="58" t="s">
        <v>10</v>
      </c>
      <c r="B2966" s="58">
        <v>327643</v>
      </c>
      <c r="C2966" s="58" t="s">
        <v>3405</v>
      </c>
      <c r="D2966" s="58">
        <v>0</v>
      </c>
      <c r="E2966" s="58" t="s">
        <v>2692</v>
      </c>
      <c r="F2966" s="58"/>
      <c r="G2966" s="58"/>
      <c r="H2966" s="58"/>
      <c r="I2966" s="58"/>
      <c r="J2966" s="58"/>
      <c r="K2966" s="58"/>
      <c r="L2966" s="58"/>
      <c r="M2966" s="58"/>
      <c r="N2966" s="58"/>
      <c r="O2966" s="58"/>
      <c r="P2966" s="58"/>
      <c r="Q2966" s="58"/>
      <c r="R2966" s="58"/>
    </row>
    <row r="2967" spans="1:18" x14ac:dyDescent="0.25">
      <c r="A2967" s="58" t="s">
        <v>10</v>
      </c>
      <c r="B2967" s="58">
        <v>327683</v>
      </c>
      <c r="C2967" s="58" t="s">
        <v>3405</v>
      </c>
      <c r="D2967" s="58">
        <v>0</v>
      </c>
      <c r="E2967" s="58" t="s">
        <v>2692</v>
      </c>
      <c r="F2967" s="58"/>
      <c r="G2967" s="58"/>
      <c r="H2967" s="58"/>
      <c r="I2967" s="58"/>
      <c r="J2967" s="58"/>
      <c r="K2967" s="58"/>
      <c r="L2967" s="58"/>
      <c r="M2967" s="58"/>
      <c r="N2967" s="58"/>
      <c r="O2967" s="58"/>
      <c r="P2967" s="58"/>
      <c r="Q2967" s="58"/>
      <c r="R2967" s="58"/>
    </row>
    <row r="2968" spans="1:18" x14ac:dyDescent="0.25">
      <c r="A2968" s="58" t="s">
        <v>10</v>
      </c>
      <c r="B2968" s="58">
        <v>327397</v>
      </c>
      <c r="C2968" s="58" t="s">
        <v>3405</v>
      </c>
      <c r="D2968" s="58">
        <v>0</v>
      </c>
      <c r="E2968" s="58" t="s">
        <v>2692</v>
      </c>
      <c r="F2968" s="58"/>
      <c r="G2968" s="58"/>
      <c r="H2968" s="58"/>
      <c r="I2968" s="58"/>
      <c r="J2968" s="58"/>
      <c r="K2968" s="58"/>
      <c r="L2968" s="58"/>
      <c r="M2968" s="58"/>
      <c r="N2968" s="58"/>
      <c r="O2968" s="58"/>
      <c r="P2968" s="58"/>
      <c r="Q2968" s="58"/>
      <c r="R2968" s="58"/>
    </row>
    <row r="2969" spans="1:18" x14ac:dyDescent="0.25">
      <c r="A2969" s="58" t="s">
        <v>10</v>
      </c>
      <c r="B2969" s="58">
        <v>327731</v>
      </c>
      <c r="C2969" s="58" t="s">
        <v>3405</v>
      </c>
      <c r="D2969" s="58">
        <v>0</v>
      </c>
      <c r="E2969" s="58" t="s">
        <v>2692</v>
      </c>
      <c r="F2969" s="58"/>
      <c r="G2969" s="58"/>
      <c r="H2969" s="58"/>
      <c r="I2969" s="58"/>
      <c r="J2969" s="58"/>
      <c r="K2969" s="58"/>
      <c r="L2969" s="58"/>
      <c r="M2969" s="58"/>
      <c r="N2969" s="58"/>
      <c r="O2969" s="58"/>
      <c r="P2969" s="58"/>
      <c r="Q2969" s="58"/>
      <c r="R2969" s="58"/>
    </row>
    <row r="2970" spans="1:18" x14ac:dyDescent="0.25">
      <c r="A2970" s="58" t="s">
        <v>10</v>
      </c>
      <c r="B2970" s="58">
        <v>327579</v>
      </c>
      <c r="C2970" s="58" t="s">
        <v>3405</v>
      </c>
      <c r="D2970" s="58">
        <v>0</v>
      </c>
      <c r="E2970" s="58" t="s">
        <v>2692</v>
      </c>
      <c r="F2970" s="58"/>
      <c r="G2970" s="58"/>
      <c r="H2970" s="58"/>
      <c r="I2970" s="58"/>
      <c r="J2970" s="58"/>
      <c r="K2970" s="58"/>
      <c r="L2970" s="58"/>
      <c r="M2970" s="58"/>
      <c r="N2970" s="58"/>
      <c r="O2970" s="58"/>
      <c r="P2970" s="58"/>
      <c r="Q2970" s="58"/>
      <c r="R2970" s="58"/>
    </row>
    <row r="2971" spans="1:18" x14ac:dyDescent="0.25">
      <c r="A2971" s="58" t="s">
        <v>10</v>
      </c>
      <c r="B2971" s="58">
        <v>327659</v>
      </c>
      <c r="C2971" s="58" t="s">
        <v>3405</v>
      </c>
      <c r="D2971" s="58">
        <v>0</v>
      </c>
      <c r="E2971" s="58" t="s">
        <v>2692</v>
      </c>
      <c r="F2971" s="58"/>
      <c r="G2971" s="58"/>
      <c r="H2971" s="58"/>
      <c r="I2971" s="58"/>
      <c r="J2971" s="58"/>
      <c r="K2971" s="58"/>
      <c r="L2971" s="58"/>
      <c r="M2971" s="58"/>
      <c r="N2971" s="58"/>
      <c r="O2971" s="58"/>
      <c r="P2971" s="58"/>
      <c r="Q2971" s="58"/>
      <c r="R2971" s="58"/>
    </row>
    <row r="2972" spans="1:18" x14ac:dyDescent="0.25">
      <c r="A2972" s="58" t="s">
        <v>10</v>
      </c>
      <c r="B2972" s="58">
        <v>327469</v>
      </c>
      <c r="C2972" s="58" t="s">
        <v>3405</v>
      </c>
      <c r="D2972" s="58">
        <v>0</v>
      </c>
      <c r="E2972" s="58" t="s">
        <v>2692</v>
      </c>
      <c r="F2972" s="58"/>
      <c r="G2972" s="58"/>
      <c r="H2972" s="58"/>
      <c r="I2972" s="58"/>
      <c r="J2972" s="58"/>
      <c r="K2972" s="58"/>
      <c r="L2972" s="58"/>
      <c r="M2972" s="58"/>
      <c r="N2972" s="58"/>
      <c r="O2972" s="58"/>
      <c r="P2972" s="58"/>
      <c r="Q2972" s="58"/>
      <c r="R2972" s="58"/>
    </row>
    <row r="2973" spans="1:18" x14ac:dyDescent="0.25">
      <c r="A2973" s="58" t="s">
        <v>10</v>
      </c>
      <c r="B2973" s="58">
        <v>327595</v>
      </c>
      <c r="C2973" s="58" t="s">
        <v>3405</v>
      </c>
      <c r="D2973" s="58">
        <v>0</v>
      </c>
      <c r="E2973" s="58" t="s">
        <v>2692</v>
      </c>
      <c r="F2973" s="58"/>
      <c r="G2973" s="58"/>
      <c r="H2973" s="58"/>
      <c r="I2973" s="58"/>
      <c r="J2973" s="58"/>
      <c r="K2973" s="58"/>
      <c r="L2973" s="58"/>
      <c r="M2973" s="58"/>
      <c r="N2973" s="58"/>
      <c r="O2973" s="58"/>
      <c r="P2973" s="58"/>
      <c r="Q2973" s="58"/>
      <c r="R2973" s="58"/>
    </row>
    <row r="2974" spans="1:18" x14ac:dyDescent="0.25">
      <c r="A2974" s="58" t="s">
        <v>10</v>
      </c>
      <c r="B2974" s="58">
        <v>327501</v>
      </c>
      <c r="C2974" s="58" t="s">
        <v>3405</v>
      </c>
      <c r="D2974" s="58">
        <v>0</v>
      </c>
      <c r="E2974" s="58" t="s">
        <v>2692</v>
      </c>
      <c r="F2974" s="58"/>
      <c r="G2974" s="58"/>
      <c r="H2974" s="58"/>
      <c r="I2974" s="58"/>
      <c r="J2974" s="58"/>
      <c r="K2974" s="58"/>
      <c r="L2974" s="58"/>
      <c r="M2974" s="58"/>
      <c r="N2974" s="58"/>
      <c r="O2974" s="58"/>
      <c r="P2974" s="58"/>
      <c r="Q2974" s="58"/>
      <c r="R2974" s="58"/>
    </row>
    <row r="2975" spans="1:18" x14ac:dyDescent="0.25">
      <c r="A2975" s="58" t="s">
        <v>10</v>
      </c>
      <c r="B2975" s="58">
        <v>327445</v>
      </c>
      <c r="C2975" s="58" t="s">
        <v>3405</v>
      </c>
      <c r="D2975" s="58">
        <v>0</v>
      </c>
      <c r="E2975" s="58" t="s">
        <v>2692</v>
      </c>
      <c r="F2975" s="58"/>
      <c r="G2975" s="58"/>
      <c r="H2975" s="58"/>
      <c r="I2975" s="58"/>
      <c r="J2975" s="58"/>
      <c r="K2975" s="58"/>
      <c r="L2975" s="58"/>
      <c r="M2975" s="58"/>
      <c r="N2975" s="58"/>
      <c r="O2975" s="58"/>
      <c r="P2975" s="58"/>
      <c r="Q2975" s="58"/>
      <c r="R2975" s="58"/>
    </row>
    <row r="2976" spans="1:18" x14ac:dyDescent="0.25">
      <c r="A2976" s="58" t="s">
        <v>10</v>
      </c>
      <c r="B2976" s="58">
        <v>327453</v>
      </c>
      <c r="C2976" s="58" t="s">
        <v>3405</v>
      </c>
      <c r="D2976" s="58">
        <v>0</v>
      </c>
      <c r="E2976" s="58" t="s">
        <v>2692</v>
      </c>
      <c r="F2976" s="58"/>
      <c r="G2976" s="58"/>
      <c r="H2976" s="58"/>
      <c r="I2976" s="58"/>
      <c r="J2976" s="58"/>
      <c r="K2976" s="58"/>
      <c r="L2976" s="58"/>
      <c r="M2976" s="58"/>
      <c r="N2976" s="58"/>
      <c r="O2976" s="58"/>
      <c r="P2976" s="58"/>
      <c r="Q2976" s="58"/>
      <c r="R2976" s="58"/>
    </row>
    <row r="2977" spans="1:18" x14ac:dyDescent="0.25">
      <c r="A2977" s="58" t="s">
        <v>10</v>
      </c>
      <c r="B2977" s="58">
        <v>327405</v>
      </c>
      <c r="C2977" s="58" t="s">
        <v>3405</v>
      </c>
      <c r="D2977" s="58">
        <v>0</v>
      </c>
      <c r="E2977" s="58" t="s">
        <v>2692</v>
      </c>
      <c r="F2977" s="58"/>
      <c r="G2977" s="58"/>
      <c r="H2977" s="58"/>
      <c r="I2977" s="58"/>
      <c r="J2977" s="58"/>
      <c r="K2977" s="58"/>
      <c r="L2977" s="58"/>
      <c r="M2977" s="58"/>
      <c r="N2977" s="58"/>
      <c r="O2977" s="58"/>
      <c r="P2977" s="58"/>
      <c r="Q2977" s="58"/>
      <c r="R2977" s="58"/>
    </row>
    <row r="2978" spans="1:18" x14ac:dyDescent="0.25">
      <c r="A2978" s="58" t="s">
        <v>10</v>
      </c>
      <c r="B2978" s="58">
        <v>327517</v>
      </c>
      <c r="C2978" s="58" t="s">
        <v>3405</v>
      </c>
      <c r="D2978" s="58">
        <v>0</v>
      </c>
      <c r="E2978" s="58" t="s">
        <v>2692</v>
      </c>
      <c r="F2978" s="58"/>
      <c r="G2978" s="58"/>
      <c r="H2978" s="58"/>
      <c r="I2978" s="58"/>
      <c r="J2978" s="58"/>
      <c r="K2978" s="58"/>
      <c r="L2978" s="58"/>
      <c r="M2978" s="58"/>
      <c r="N2978" s="58"/>
      <c r="O2978" s="58"/>
      <c r="P2978" s="58"/>
      <c r="Q2978" s="58"/>
      <c r="R2978" s="58"/>
    </row>
    <row r="2979" spans="1:18" x14ac:dyDescent="0.25">
      <c r="A2979" s="58" t="s">
        <v>10</v>
      </c>
      <c r="B2979" s="58">
        <v>327627</v>
      </c>
      <c r="C2979" s="58" t="s">
        <v>3405</v>
      </c>
      <c r="D2979" s="58">
        <v>0</v>
      </c>
      <c r="E2979" s="58" t="s">
        <v>2692</v>
      </c>
      <c r="F2979" s="58"/>
      <c r="G2979" s="58"/>
      <c r="H2979" s="58"/>
      <c r="I2979" s="58"/>
      <c r="J2979" s="58"/>
      <c r="K2979" s="58"/>
      <c r="L2979" s="58"/>
      <c r="M2979" s="58"/>
      <c r="N2979" s="58"/>
      <c r="O2979" s="58"/>
      <c r="P2979" s="58"/>
      <c r="Q2979" s="58"/>
      <c r="R2979" s="58"/>
    </row>
    <row r="2980" spans="1:18" x14ac:dyDescent="0.25">
      <c r="A2980" s="58" t="s">
        <v>10</v>
      </c>
      <c r="B2980" s="58">
        <v>327707</v>
      </c>
      <c r="C2980" s="58" t="s">
        <v>3405</v>
      </c>
      <c r="D2980" s="58">
        <v>0</v>
      </c>
      <c r="E2980" s="58" t="s">
        <v>2692</v>
      </c>
      <c r="F2980" s="58"/>
      <c r="G2980" s="58"/>
      <c r="H2980" s="58"/>
      <c r="I2980" s="58"/>
      <c r="J2980" s="58"/>
      <c r="K2980" s="58"/>
      <c r="L2980" s="58"/>
      <c r="M2980" s="58"/>
      <c r="N2980" s="58"/>
      <c r="O2980" s="58"/>
      <c r="P2980" s="58"/>
      <c r="Q2980" s="58"/>
      <c r="R2980" s="58"/>
    </row>
    <row r="2981" spans="1:18" x14ac:dyDescent="0.25">
      <c r="A2981" s="58" t="s">
        <v>10</v>
      </c>
      <c r="B2981" s="58">
        <v>327509</v>
      </c>
      <c r="C2981" s="58" t="s">
        <v>3405</v>
      </c>
      <c r="D2981" s="58">
        <v>0</v>
      </c>
      <c r="E2981" s="58" t="s">
        <v>2692</v>
      </c>
      <c r="F2981" s="58"/>
      <c r="G2981" s="58"/>
      <c r="H2981" s="58"/>
      <c r="I2981" s="58"/>
      <c r="J2981" s="58"/>
      <c r="K2981" s="58"/>
      <c r="L2981" s="58"/>
      <c r="M2981" s="58"/>
      <c r="N2981" s="58"/>
      <c r="O2981" s="58"/>
      <c r="P2981" s="58"/>
      <c r="Q2981" s="58"/>
      <c r="R2981" s="58"/>
    </row>
    <row r="2982" spans="1:18" x14ac:dyDescent="0.25">
      <c r="A2982" s="58" t="s">
        <v>10</v>
      </c>
      <c r="B2982" s="58">
        <v>327389</v>
      </c>
      <c r="C2982" s="58" t="s">
        <v>3405</v>
      </c>
      <c r="D2982" s="58">
        <v>0</v>
      </c>
      <c r="E2982" s="58" t="s">
        <v>2692</v>
      </c>
      <c r="F2982" s="58"/>
      <c r="G2982" s="58"/>
      <c r="H2982" s="58"/>
      <c r="I2982" s="58"/>
      <c r="J2982" s="58"/>
      <c r="K2982" s="58"/>
      <c r="L2982" s="58"/>
      <c r="M2982" s="58"/>
      <c r="N2982" s="58"/>
      <c r="O2982" s="58"/>
      <c r="P2982" s="58"/>
      <c r="Q2982" s="58"/>
      <c r="R2982" s="58"/>
    </row>
    <row r="2983" spans="1:18" ht="30" x14ac:dyDescent="0.25">
      <c r="A2983" s="58" t="s">
        <v>10</v>
      </c>
      <c r="B2983" s="58">
        <v>327185</v>
      </c>
      <c r="C2983" s="58">
        <v>4790</v>
      </c>
      <c r="D2983" s="58" t="s">
        <v>2598</v>
      </c>
      <c r="E2983" s="58">
        <v>4790</v>
      </c>
      <c r="F2983" s="58"/>
      <c r="G2983" s="58"/>
      <c r="H2983" s="58"/>
      <c r="I2983" s="58"/>
      <c r="J2983" s="58"/>
      <c r="K2983" s="58"/>
      <c r="L2983" s="58"/>
      <c r="M2983" s="58"/>
      <c r="N2983" s="58"/>
      <c r="O2983" s="58"/>
      <c r="P2983" s="58"/>
      <c r="Q2983" s="58"/>
      <c r="R2983" s="58"/>
    </row>
    <row r="2984" spans="1:18" ht="30" x14ac:dyDescent="0.25">
      <c r="A2984" s="58" t="s">
        <v>10</v>
      </c>
      <c r="B2984" s="58">
        <v>327371</v>
      </c>
      <c r="C2984" s="58">
        <v>5390</v>
      </c>
      <c r="D2984" s="58" t="s">
        <v>2598</v>
      </c>
      <c r="E2984" s="58">
        <v>4790</v>
      </c>
      <c r="F2984" s="58"/>
      <c r="G2984" s="58"/>
      <c r="H2984" s="58"/>
      <c r="I2984" s="58"/>
      <c r="J2984" s="58"/>
      <c r="K2984" s="58"/>
      <c r="L2984" s="58"/>
      <c r="M2984" s="58"/>
      <c r="N2984" s="58"/>
      <c r="O2984" s="58"/>
      <c r="P2984" s="58"/>
      <c r="Q2984" s="58"/>
      <c r="R2984" s="58"/>
    </row>
    <row r="2985" spans="1:18" ht="30" x14ac:dyDescent="0.25">
      <c r="A2985" s="58" t="s">
        <v>10</v>
      </c>
      <c r="B2985" s="58">
        <v>327213</v>
      </c>
      <c r="C2985" s="58">
        <v>5390</v>
      </c>
      <c r="D2985" s="58" t="s">
        <v>2598</v>
      </c>
      <c r="E2985" s="58">
        <v>4790</v>
      </c>
      <c r="F2985" s="58"/>
      <c r="G2985" s="58"/>
      <c r="H2985" s="58"/>
      <c r="I2985" s="58"/>
      <c r="J2985" s="58"/>
      <c r="K2985" s="58"/>
      <c r="L2985" s="58"/>
      <c r="M2985" s="58"/>
      <c r="N2985" s="58"/>
      <c r="O2985" s="58"/>
      <c r="P2985" s="58"/>
      <c r="Q2985" s="58"/>
      <c r="R2985" s="58"/>
    </row>
    <row r="2986" spans="1:18" ht="30" x14ac:dyDescent="0.25">
      <c r="A2986" s="58" t="s">
        <v>10</v>
      </c>
      <c r="B2986" s="58">
        <v>327279</v>
      </c>
      <c r="C2986" s="58">
        <v>5390</v>
      </c>
      <c r="D2986" s="58" t="s">
        <v>2598</v>
      </c>
      <c r="E2986" s="58">
        <v>4790</v>
      </c>
      <c r="F2986" s="58"/>
      <c r="G2986" s="58"/>
      <c r="H2986" s="58"/>
      <c r="I2986" s="58"/>
      <c r="J2986" s="58"/>
      <c r="K2986" s="58"/>
      <c r="L2986" s="58"/>
      <c r="M2986" s="58"/>
      <c r="N2986" s="58"/>
      <c r="O2986" s="58"/>
      <c r="P2986" s="58"/>
      <c r="Q2986" s="58"/>
      <c r="R2986" s="58"/>
    </row>
    <row r="2987" spans="1:18" ht="30" x14ac:dyDescent="0.25">
      <c r="A2987" s="58" t="s">
        <v>10</v>
      </c>
      <c r="B2987" s="58">
        <v>327271</v>
      </c>
      <c r="C2987" s="58">
        <v>5390</v>
      </c>
      <c r="D2987" s="58" t="s">
        <v>2598</v>
      </c>
      <c r="E2987" s="58">
        <v>4790</v>
      </c>
      <c r="F2987" s="58"/>
      <c r="G2987" s="58"/>
      <c r="H2987" s="58"/>
      <c r="I2987" s="58"/>
      <c r="J2987" s="58"/>
      <c r="K2987" s="58"/>
      <c r="L2987" s="58"/>
      <c r="M2987" s="58"/>
      <c r="N2987" s="58"/>
      <c r="O2987" s="58"/>
      <c r="P2987" s="58"/>
      <c r="Q2987" s="58"/>
      <c r="R2987" s="58"/>
    </row>
    <row r="2988" spans="1:18" ht="30" x14ac:dyDescent="0.25">
      <c r="A2988" s="58" t="s">
        <v>10</v>
      </c>
      <c r="B2988" s="58">
        <v>327249</v>
      </c>
      <c r="C2988" s="58">
        <v>5390</v>
      </c>
      <c r="D2988" s="58" t="s">
        <v>2598</v>
      </c>
      <c r="E2988" s="58">
        <v>4790</v>
      </c>
      <c r="F2988" s="58"/>
      <c r="G2988" s="58"/>
      <c r="H2988" s="58"/>
      <c r="I2988" s="58"/>
      <c r="J2988" s="58"/>
      <c r="K2988" s="58"/>
      <c r="L2988" s="58"/>
      <c r="M2988" s="58"/>
      <c r="N2988" s="58"/>
      <c r="O2988" s="58"/>
      <c r="P2988" s="58"/>
      <c r="Q2988" s="58"/>
      <c r="R2988" s="58"/>
    </row>
    <row r="2989" spans="1:18" ht="30" x14ac:dyDescent="0.25">
      <c r="A2989" s="58" t="s">
        <v>10</v>
      </c>
      <c r="B2989" s="58">
        <v>327335</v>
      </c>
      <c r="C2989" s="58">
        <v>5390</v>
      </c>
      <c r="D2989" s="58" t="s">
        <v>2598</v>
      </c>
      <c r="E2989" s="58">
        <v>4790</v>
      </c>
      <c r="F2989" s="58"/>
      <c r="G2989" s="58"/>
      <c r="H2989" s="58"/>
      <c r="I2989" s="58"/>
      <c r="J2989" s="58"/>
      <c r="K2989" s="58"/>
      <c r="L2989" s="58"/>
      <c r="M2989" s="58"/>
      <c r="N2989" s="58"/>
      <c r="O2989" s="58"/>
      <c r="P2989" s="58"/>
      <c r="Q2989" s="58"/>
      <c r="R2989" s="58"/>
    </row>
    <row r="2990" spans="1:18" ht="30" x14ac:dyDescent="0.25">
      <c r="A2990" s="58" t="s">
        <v>10</v>
      </c>
      <c r="B2990" s="58">
        <v>327327</v>
      </c>
      <c r="C2990" s="58">
        <v>5390</v>
      </c>
      <c r="D2990" s="58" t="s">
        <v>2598</v>
      </c>
      <c r="E2990" s="58">
        <v>4790</v>
      </c>
      <c r="F2990" s="58"/>
      <c r="G2990" s="58"/>
      <c r="H2990" s="58"/>
      <c r="I2990" s="58"/>
      <c r="J2990" s="58"/>
      <c r="K2990" s="58"/>
      <c r="L2990" s="58"/>
      <c r="M2990" s="58"/>
      <c r="N2990" s="58"/>
      <c r="O2990" s="58"/>
      <c r="P2990" s="58"/>
      <c r="Q2990" s="58"/>
      <c r="R2990" s="58"/>
    </row>
    <row r="2991" spans="1:18" ht="30" x14ac:dyDescent="0.25">
      <c r="A2991" s="58" t="s">
        <v>10</v>
      </c>
      <c r="B2991" s="58">
        <v>327363</v>
      </c>
      <c r="C2991" s="58">
        <v>5390</v>
      </c>
      <c r="D2991" s="58" t="s">
        <v>2598</v>
      </c>
      <c r="E2991" s="58">
        <v>4790</v>
      </c>
      <c r="F2991" s="58"/>
      <c r="G2991" s="58"/>
      <c r="H2991" s="58"/>
      <c r="I2991" s="58"/>
      <c r="J2991" s="58"/>
      <c r="K2991" s="58"/>
      <c r="L2991" s="58"/>
      <c r="M2991" s="58"/>
      <c r="N2991" s="58"/>
      <c r="O2991" s="58"/>
      <c r="P2991" s="58"/>
      <c r="Q2991" s="58"/>
      <c r="R2991" s="58"/>
    </row>
    <row r="2992" spans="1:18" ht="30" x14ac:dyDescent="0.25">
      <c r="A2992" s="58" t="s">
        <v>10</v>
      </c>
      <c r="B2992" s="58">
        <v>327283</v>
      </c>
      <c r="C2992" s="58">
        <v>5390</v>
      </c>
      <c r="D2992" s="58" t="s">
        <v>2598</v>
      </c>
      <c r="E2992" s="58">
        <v>4790</v>
      </c>
      <c r="F2992" s="58"/>
      <c r="G2992" s="58"/>
      <c r="H2992" s="58"/>
      <c r="I2992" s="58"/>
      <c r="J2992" s="58"/>
      <c r="K2992" s="58"/>
      <c r="L2992" s="58"/>
      <c r="M2992" s="58"/>
      <c r="N2992" s="58"/>
      <c r="O2992" s="58"/>
      <c r="P2992" s="58"/>
      <c r="Q2992" s="58"/>
      <c r="R2992" s="58"/>
    </row>
    <row r="2993" spans="1:18" ht="30" x14ac:dyDescent="0.25">
      <c r="A2993" s="58" t="s">
        <v>10</v>
      </c>
      <c r="B2993" s="58">
        <v>327221</v>
      </c>
      <c r="C2993" s="58">
        <v>5390</v>
      </c>
      <c r="D2993" s="58" t="s">
        <v>2598</v>
      </c>
      <c r="E2993" s="58">
        <v>4790</v>
      </c>
      <c r="F2993" s="58"/>
      <c r="G2993" s="58"/>
      <c r="H2993" s="58"/>
      <c r="I2993" s="58"/>
      <c r="J2993" s="58"/>
      <c r="K2993" s="58"/>
      <c r="L2993" s="58"/>
      <c r="M2993" s="58"/>
      <c r="N2993" s="58"/>
      <c r="O2993" s="58"/>
      <c r="P2993" s="58"/>
      <c r="Q2993" s="58"/>
      <c r="R2993" s="58"/>
    </row>
    <row r="2994" spans="1:18" ht="30" x14ac:dyDescent="0.25">
      <c r="A2994" s="58" t="s">
        <v>10</v>
      </c>
      <c r="B2994" s="58">
        <v>327339</v>
      </c>
      <c r="C2994" s="58">
        <v>5390</v>
      </c>
      <c r="D2994" s="58" t="s">
        <v>2598</v>
      </c>
      <c r="E2994" s="58">
        <v>4790</v>
      </c>
      <c r="F2994" s="58"/>
      <c r="G2994" s="58"/>
      <c r="H2994" s="58"/>
      <c r="I2994" s="58"/>
      <c r="J2994" s="58"/>
      <c r="K2994" s="58"/>
      <c r="L2994" s="58"/>
      <c r="M2994" s="58"/>
      <c r="N2994" s="58"/>
      <c r="O2994" s="58"/>
      <c r="P2994" s="58"/>
      <c r="Q2994" s="58"/>
      <c r="R2994" s="58"/>
    </row>
    <row r="2995" spans="1:18" ht="30" x14ac:dyDescent="0.25">
      <c r="A2995" s="58" t="s">
        <v>10</v>
      </c>
      <c r="B2995" s="58">
        <v>327287</v>
      </c>
      <c r="C2995" s="58">
        <v>5390</v>
      </c>
      <c r="D2995" s="58" t="s">
        <v>2598</v>
      </c>
      <c r="E2995" s="58">
        <v>4790</v>
      </c>
      <c r="F2995" s="58"/>
      <c r="G2995" s="58"/>
      <c r="H2995" s="58"/>
      <c r="I2995" s="58"/>
      <c r="J2995" s="58"/>
      <c r="K2995" s="58"/>
      <c r="L2995" s="58"/>
      <c r="M2995" s="58"/>
      <c r="N2995" s="58"/>
      <c r="O2995" s="58"/>
      <c r="P2995" s="58"/>
      <c r="Q2995" s="58"/>
      <c r="R2995" s="58"/>
    </row>
    <row r="2996" spans="1:18" ht="30" x14ac:dyDescent="0.25">
      <c r="A2996" s="58" t="s">
        <v>10</v>
      </c>
      <c r="B2996" s="58">
        <v>327265</v>
      </c>
      <c r="C2996" s="58">
        <v>5390</v>
      </c>
      <c r="D2996" s="58" t="s">
        <v>2598</v>
      </c>
      <c r="E2996" s="58">
        <v>4790</v>
      </c>
      <c r="F2996" s="58"/>
      <c r="G2996" s="58"/>
      <c r="H2996" s="58"/>
      <c r="I2996" s="58"/>
      <c r="J2996" s="58"/>
      <c r="K2996" s="58"/>
      <c r="L2996" s="58"/>
      <c r="M2996" s="58"/>
      <c r="N2996" s="58"/>
      <c r="O2996" s="58"/>
      <c r="P2996" s="58"/>
      <c r="Q2996" s="58"/>
      <c r="R2996" s="58"/>
    </row>
    <row r="2997" spans="1:18" ht="30" x14ac:dyDescent="0.25">
      <c r="A2997" s="58" t="s">
        <v>10</v>
      </c>
      <c r="B2997" s="58">
        <v>327307</v>
      </c>
      <c r="C2997" s="58">
        <v>5390</v>
      </c>
      <c r="D2997" s="58" t="s">
        <v>2598</v>
      </c>
      <c r="E2997" s="58">
        <v>4790</v>
      </c>
      <c r="F2997" s="58"/>
      <c r="G2997" s="58"/>
      <c r="H2997" s="58"/>
      <c r="I2997" s="58"/>
      <c r="J2997" s="58"/>
      <c r="K2997" s="58"/>
      <c r="L2997" s="58"/>
      <c r="M2997" s="58"/>
      <c r="N2997" s="58"/>
      <c r="O2997" s="58"/>
      <c r="P2997" s="58"/>
      <c r="Q2997" s="58"/>
      <c r="R2997" s="58"/>
    </row>
    <row r="2998" spans="1:18" ht="30" x14ac:dyDescent="0.25">
      <c r="A2998" s="58" t="s">
        <v>10</v>
      </c>
      <c r="B2998" s="58">
        <v>327241</v>
      </c>
      <c r="C2998" s="58">
        <v>5390</v>
      </c>
      <c r="D2998" s="58" t="s">
        <v>2598</v>
      </c>
      <c r="E2998" s="58">
        <v>4790</v>
      </c>
      <c r="F2998" s="58"/>
      <c r="G2998" s="58"/>
      <c r="H2998" s="58"/>
      <c r="I2998" s="58"/>
      <c r="J2998" s="58"/>
      <c r="K2998" s="58"/>
      <c r="L2998" s="58"/>
      <c r="M2998" s="58"/>
      <c r="N2998" s="58"/>
      <c r="O2998" s="58"/>
      <c r="P2998" s="58"/>
      <c r="Q2998" s="58"/>
      <c r="R2998" s="58"/>
    </row>
    <row r="2999" spans="1:18" ht="30" x14ac:dyDescent="0.25">
      <c r="A2999" s="58" t="s">
        <v>10</v>
      </c>
      <c r="B2999" s="58">
        <v>327359</v>
      </c>
      <c r="C2999" s="58">
        <v>5390</v>
      </c>
      <c r="D2999" s="58" t="s">
        <v>2598</v>
      </c>
      <c r="E2999" s="58">
        <v>4790</v>
      </c>
      <c r="F2999" s="58"/>
      <c r="G2999" s="58"/>
      <c r="H2999" s="58"/>
      <c r="I2999" s="58"/>
      <c r="J2999" s="58"/>
      <c r="K2999" s="58"/>
      <c r="L2999" s="58"/>
      <c r="M2999" s="58"/>
      <c r="N2999" s="58"/>
      <c r="O2999" s="58"/>
      <c r="P2999" s="58"/>
      <c r="Q2999" s="58"/>
      <c r="R2999" s="58"/>
    </row>
    <row r="3000" spans="1:18" ht="30" x14ac:dyDescent="0.25">
      <c r="A3000" s="58" t="s">
        <v>10</v>
      </c>
      <c r="B3000" s="58">
        <v>327379</v>
      </c>
      <c r="C3000" s="58">
        <v>5390</v>
      </c>
      <c r="D3000" s="58" t="s">
        <v>2598</v>
      </c>
      <c r="E3000" s="58">
        <v>4790</v>
      </c>
      <c r="F3000" s="58"/>
      <c r="G3000" s="58"/>
      <c r="H3000" s="58"/>
      <c r="I3000" s="58"/>
      <c r="J3000" s="58"/>
      <c r="K3000" s="58"/>
      <c r="L3000" s="58"/>
      <c r="M3000" s="58"/>
      <c r="N3000" s="58"/>
      <c r="O3000" s="58"/>
      <c r="P3000" s="58"/>
      <c r="Q3000" s="58"/>
      <c r="R3000" s="58"/>
    </row>
    <row r="3001" spans="1:18" ht="30" x14ac:dyDescent="0.25">
      <c r="A3001" s="58" t="s">
        <v>10</v>
      </c>
      <c r="B3001" s="58">
        <v>327209</v>
      </c>
      <c r="C3001" s="58">
        <v>5390</v>
      </c>
      <c r="D3001" s="58" t="s">
        <v>2598</v>
      </c>
      <c r="E3001" s="58">
        <v>4790</v>
      </c>
      <c r="F3001" s="58"/>
      <c r="G3001" s="58"/>
      <c r="H3001" s="58"/>
      <c r="I3001" s="58"/>
      <c r="J3001" s="58"/>
      <c r="K3001" s="58"/>
      <c r="L3001" s="58"/>
      <c r="M3001" s="58"/>
      <c r="N3001" s="58"/>
      <c r="O3001" s="58"/>
      <c r="P3001" s="58"/>
      <c r="Q3001" s="58"/>
      <c r="R3001" s="58"/>
    </row>
    <row r="3002" spans="1:18" ht="30" x14ac:dyDescent="0.25">
      <c r="A3002" s="58" t="s">
        <v>10</v>
      </c>
      <c r="B3002" s="58">
        <v>327303</v>
      </c>
      <c r="C3002" s="58">
        <v>5390</v>
      </c>
      <c r="D3002" s="58" t="s">
        <v>2598</v>
      </c>
      <c r="E3002" s="58">
        <v>4790</v>
      </c>
      <c r="F3002" s="58"/>
      <c r="G3002" s="58"/>
      <c r="H3002" s="58"/>
      <c r="I3002" s="58"/>
      <c r="J3002" s="58"/>
      <c r="K3002" s="58"/>
      <c r="L3002" s="58"/>
      <c r="M3002" s="58"/>
      <c r="N3002" s="58"/>
      <c r="O3002" s="58"/>
      <c r="P3002" s="58"/>
      <c r="Q3002" s="58"/>
      <c r="R3002" s="58"/>
    </row>
    <row r="3003" spans="1:18" ht="30" x14ac:dyDescent="0.25">
      <c r="A3003" s="58" t="s">
        <v>10</v>
      </c>
      <c r="B3003" s="58">
        <v>327245</v>
      </c>
      <c r="C3003" s="58">
        <v>5390</v>
      </c>
      <c r="D3003" s="58" t="s">
        <v>2598</v>
      </c>
      <c r="E3003" s="58">
        <v>4790</v>
      </c>
      <c r="F3003" s="58"/>
      <c r="G3003" s="58"/>
      <c r="H3003" s="58"/>
      <c r="I3003" s="58"/>
      <c r="J3003" s="58"/>
      <c r="K3003" s="58"/>
      <c r="L3003" s="58"/>
      <c r="M3003" s="58"/>
      <c r="N3003" s="58"/>
      <c r="O3003" s="58"/>
      <c r="P3003" s="58"/>
      <c r="Q3003" s="58"/>
      <c r="R3003" s="58"/>
    </row>
    <row r="3004" spans="1:18" ht="30" x14ac:dyDescent="0.25">
      <c r="A3004" s="58" t="s">
        <v>10</v>
      </c>
      <c r="B3004" s="58">
        <v>327319</v>
      </c>
      <c r="C3004" s="58">
        <v>5390</v>
      </c>
      <c r="D3004" s="58" t="s">
        <v>2598</v>
      </c>
      <c r="E3004" s="58">
        <v>4790</v>
      </c>
      <c r="F3004" s="58"/>
      <c r="G3004" s="58"/>
      <c r="H3004" s="58"/>
      <c r="I3004" s="58"/>
      <c r="J3004" s="58"/>
      <c r="K3004" s="58"/>
      <c r="L3004" s="58"/>
      <c r="M3004" s="58"/>
      <c r="N3004" s="58"/>
      <c r="O3004" s="58"/>
      <c r="P3004" s="58"/>
      <c r="Q3004" s="58"/>
      <c r="R3004" s="58"/>
    </row>
    <row r="3005" spans="1:18" ht="30" x14ac:dyDescent="0.25">
      <c r="A3005" s="58" t="s">
        <v>10</v>
      </c>
      <c r="B3005" s="58">
        <v>327351</v>
      </c>
      <c r="C3005" s="58">
        <v>5390</v>
      </c>
      <c r="D3005" s="58" t="s">
        <v>2598</v>
      </c>
      <c r="E3005" s="58">
        <v>4790</v>
      </c>
      <c r="F3005" s="58"/>
      <c r="G3005" s="58"/>
      <c r="H3005" s="58"/>
      <c r="I3005" s="58"/>
      <c r="J3005" s="58"/>
      <c r="K3005" s="58"/>
      <c r="L3005" s="58"/>
      <c r="M3005" s="58"/>
      <c r="N3005" s="58"/>
      <c r="O3005" s="58"/>
      <c r="P3005" s="58"/>
      <c r="Q3005" s="58"/>
      <c r="R3005" s="58"/>
    </row>
    <row r="3006" spans="1:18" ht="30" x14ac:dyDescent="0.25">
      <c r="A3006" s="58" t="s">
        <v>10</v>
      </c>
      <c r="B3006" s="58">
        <v>327347</v>
      </c>
      <c r="C3006" s="58">
        <v>5390</v>
      </c>
      <c r="D3006" s="58" t="s">
        <v>2598</v>
      </c>
      <c r="E3006" s="58">
        <v>4790</v>
      </c>
      <c r="F3006" s="58"/>
      <c r="G3006" s="58"/>
      <c r="H3006" s="58"/>
      <c r="I3006" s="58"/>
      <c r="J3006" s="58"/>
      <c r="K3006" s="58"/>
      <c r="L3006" s="58"/>
      <c r="M3006" s="58"/>
      <c r="N3006" s="58"/>
      <c r="O3006" s="58"/>
      <c r="P3006" s="58"/>
      <c r="Q3006" s="58"/>
      <c r="R3006" s="58"/>
    </row>
    <row r="3007" spans="1:18" ht="30" x14ac:dyDescent="0.25">
      <c r="A3007" s="58" t="s">
        <v>10</v>
      </c>
      <c r="B3007" s="58">
        <v>327275</v>
      </c>
      <c r="C3007" s="58">
        <v>5390</v>
      </c>
      <c r="D3007" s="58" t="s">
        <v>2598</v>
      </c>
      <c r="E3007" s="58">
        <v>4790</v>
      </c>
      <c r="F3007" s="58"/>
      <c r="G3007" s="58"/>
      <c r="H3007" s="58"/>
      <c r="I3007" s="58"/>
      <c r="J3007" s="58"/>
      <c r="K3007" s="58"/>
      <c r="L3007" s="58"/>
      <c r="M3007" s="58"/>
      <c r="N3007" s="58"/>
      <c r="O3007" s="58"/>
      <c r="P3007" s="58"/>
      <c r="Q3007" s="58"/>
      <c r="R3007" s="58"/>
    </row>
    <row r="3008" spans="1:18" ht="30" x14ac:dyDescent="0.25">
      <c r="A3008" s="58" t="s">
        <v>10</v>
      </c>
      <c r="B3008" s="58">
        <v>327375</v>
      </c>
      <c r="C3008" s="58">
        <v>5390</v>
      </c>
      <c r="D3008" s="58" t="s">
        <v>2598</v>
      </c>
      <c r="E3008" s="58">
        <v>4790</v>
      </c>
      <c r="F3008" s="58"/>
      <c r="G3008" s="58"/>
      <c r="H3008" s="58"/>
      <c r="I3008" s="58"/>
      <c r="J3008" s="58"/>
      <c r="K3008" s="58"/>
      <c r="L3008" s="58"/>
      <c r="M3008" s="58"/>
      <c r="N3008" s="58"/>
      <c r="O3008" s="58"/>
      <c r="P3008" s="58"/>
      <c r="Q3008" s="58"/>
      <c r="R3008" s="58"/>
    </row>
    <row r="3009" spans="1:18" ht="30" x14ac:dyDescent="0.25">
      <c r="A3009" s="58" t="s">
        <v>10</v>
      </c>
      <c r="B3009" s="58">
        <v>327233</v>
      </c>
      <c r="C3009" s="58">
        <v>5390</v>
      </c>
      <c r="D3009" s="58" t="s">
        <v>2598</v>
      </c>
      <c r="E3009" s="58">
        <v>4790</v>
      </c>
      <c r="F3009" s="58"/>
      <c r="G3009" s="58"/>
      <c r="H3009" s="58"/>
      <c r="I3009" s="58"/>
      <c r="J3009" s="58"/>
      <c r="K3009" s="58"/>
      <c r="L3009" s="58"/>
      <c r="M3009" s="58"/>
      <c r="N3009" s="58"/>
      <c r="O3009" s="58"/>
      <c r="P3009" s="58"/>
      <c r="Q3009" s="58"/>
      <c r="R3009" s="58"/>
    </row>
    <row r="3010" spans="1:18" ht="30" x14ac:dyDescent="0.25">
      <c r="A3010" s="58" t="s">
        <v>10</v>
      </c>
      <c r="B3010" s="58">
        <v>327311</v>
      </c>
      <c r="C3010" s="58">
        <v>5390</v>
      </c>
      <c r="D3010" s="58" t="s">
        <v>2598</v>
      </c>
      <c r="E3010" s="58">
        <v>4790</v>
      </c>
      <c r="F3010" s="58"/>
      <c r="G3010" s="58"/>
      <c r="H3010" s="58"/>
      <c r="I3010" s="58"/>
      <c r="J3010" s="58"/>
      <c r="K3010" s="58"/>
      <c r="L3010" s="58"/>
      <c r="M3010" s="58"/>
      <c r="N3010" s="58"/>
      <c r="O3010" s="58"/>
      <c r="P3010" s="58"/>
      <c r="Q3010" s="58"/>
      <c r="R3010" s="58"/>
    </row>
    <row r="3011" spans="1:18" ht="30" x14ac:dyDescent="0.25">
      <c r="A3011" s="58" t="s">
        <v>10</v>
      </c>
      <c r="B3011" s="58">
        <v>327217</v>
      </c>
      <c r="C3011" s="58">
        <v>5390</v>
      </c>
      <c r="D3011" s="58" t="s">
        <v>2598</v>
      </c>
      <c r="E3011" s="58">
        <v>4790</v>
      </c>
      <c r="F3011" s="58"/>
      <c r="G3011" s="58"/>
      <c r="H3011" s="58"/>
      <c r="I3011" s="58"/>
      <c r="J3011" s="58"/>
      <c r="K3011" s="58"/>
      <c r="L3011" s="58"/>
      <c r="M3011" s="58"/>
      <c r="N3011" s="58"/>
      <c r="O3011" s="58"/>
      <c r="P3011" s="58"/>
      <c r="Q3011" s="58"/>
      <c r="R3011" s="58"/>
    </row>
    <row r="3012" spans="1:18" ht="30" x14ac:dyDescent="0.25">
      <c r="A3012" s="58" t="s">
        <v>10</v>
      </c>
      <c r="B3012" s="58">
        <v>327295</v>
      </c>
      <c r="C3012" s="58">
        <v>5390</v>
      </c>
      <c r="D3012" s="58" t="s">
        <v>2598</v>
      </c>
      <c r="E3012" s="58">
        <v>4790</v>
      </c>
      <c r="F3012" s="58"/>
      <c r="G3012" s="58"/>
      <c r="H3012" s="58"/>
      <c r="I3012" s="58"/>
      <c r="J3012" s="58"/>
      <c r="K3012" s="58"/>
      <c r="L3012" s="58"/>
      <c r="M3012" s="58"/>
      <c r="N3012" s="58"/>
      <c r="O3012" s="58"/>
      <c r="P3012" s="58"/>
      <c r="Q3012" s="58"/>
      <c r="R3012" s="58"/>
    </row>
    <row r="3013" spans="1:18" ht="30" x14ac:dyDescent="0.25">
      <c r="A3013" s="58" t="s">
        <v>10</v>
      </c>
      <c r="B3013" s="58">
        <v>327323</v>
      </c>
      <c r="C3013" s="58">
        <v>5390</v>
      </c>
      <c r="D3013" s="58" t="s">
        <v>2598</v>
      </c>
      <c r="E3013" s="58">
        <v>4790</v>
      </c>
      <c r="F3013" s="58"/>
      <c r="G3013" s="58"/>
      <c r="H3013" s="58"/>
      <c r="I3013" s="58"/>
      <c r="J3013" s="58"/>
      <c r="K3013" s="58"/>
      <c r="L3013" s="58"/>
      <c r="M3013" s="58"/>
      <c r="N3013" s="58"/>
      <c r="O3013" s="58"/>
      <c r="P3013" s="58"/>
      <c r="Q3013" s="58"/>
      <c r="R3013" s="58"/>
    </row>
    <row r="3014" spans="1:18" ht="30" x14ac:dyDescent="0.25">
      <c r="A3014" s="58" t="s">
        <v>10</v>
      </c>
      <c r="B3014" s="58">
        <v>327343</v>
      </c>
      <c r="C3014" s="58">
        <v>5390</v>
      </c>
      <c r="D3014" s="58" t="s">
        <v>2598</v>
      </c>
      <c r="E3014" s="58">
        <v>4790</v>
      </c>
      <c r="F3014" s="58"/>
      <c r="G3014" s="58"/>
      <c r="H3014" s="58"/>
      <c r="I3014" s="58"/>
      <c r="J3014" s="58"/>
      <c r="K3014" s="58"/>
      <c r="L3014" s="58"/>
      <c r="M3014" s="58"/>
      <c r="N3014" s="58"/>
      <c r="O3014" s="58"/>
      <c r="P3014" s="58"/>
      <c r="Q3014" s="58"/>
      <c r="R3014" s="58"/>
    </row>
    <row r="3015" spans="1:18" ht="30" x14ac:dyDescent="0.25">
      <c r="A3015" s="58" t="s">
        <v>10</v>
      </c>
      <c r="B3015" s="58">
        <v>327201</v>
      </c>
      <c r="C3015" s="58">
        <v>5390</v>
      </c>
      <c r="D3015" s="58" t="s">
        <v>2598</v>
      </c>
      <c r="E3015" s="58">
        <v>4790</v>
      </c>
      <c r="F3015" s="58"/>
      <c r="G3015" s="58"/>
      <c r="H3015" s="58"/>
      <c r="I3015" s="58"/>
      <c r="J3015" s="58"/>
      <c r="K3015" s="58"/>
      <c r="L3015" s="58"/>
      <c r="M3015" s="58"/>
      <c r="N3015" s="58"/>
      <c r="O3015" s="58"/>
      <c r="P3015" s="58"/>
      <c r="Q3015" s="58"/>
      <c r="R3015" s="58"/>
    </row>
    <row r="3016" spans="1:18" ht="30" x14ac:dyDescent="0.25">
      <c r="A3016" s="58" t="s">
        <v>10</v>
      </c>
      <c r="B3016" s="58">
        <v>327367</v>
      </c>
      <c r="C3016" s="58">
        <v>5390</v>
      </c>
      <c r="D3016" s="58" t="s">
        <v>2598</v>
      </c>
      <c r="E3016" s="58">
        <v>4790</v>
      </c>
      <c r="F3016" s="58"/>
      <c r="G3016" s="58"/>
      <c r="H3016" s="58"/>
      <c r="I3016" s="58"/>
      <c r="J3016" s="58"/>
      <c r="K3016" s="58"/>
      <c r="L3016" s="58"/>
      <c r="M3016" s="58"/>
      <c r="N3016" s="58"/>
      <c r="O3016" s="58"/>
      <c r="P3016" s="58"/>
      <c r="Q3016" s="58"/>
      <c r="R3016" s="58"/>
    </row>
    <row r="3017" spans="1:18" ht="30" x14ac:dyDescent="0.25">
      <c r="A3017" s="58" t="s">
        <v>10</v>
      </c>
      <c r="B3017" s="58">
        <v>327291</v>
      </c>
      <c r="C3017" s="58">
        <v>5390</v>
      </c>
      <c r="D3017" s="58" t="s">
        <v>2598</v>
      </c>
      <c r="E3017" s="58">
        <v>4790</v>
      </c>
      <c r="F3017" s="58"/>
      <c r="G3017" s="58"/>
      <c r="H3017" s="58"/>
      <c r="I3017" s="58"/>
      <c r="J3017" s="58"/>
      <c r="K3017" s="58"/>
      <c r="L3017" s="58"/>
      <c r="M3017" s="58"/>
      <c r="N3017" s="58"/>
      <c r="O3017" s="58"/>
      <c r="P3017" s="58"/>
      <c r="Q3017" s="58"/>
      <c r="R3017" s="58"/>
    </row>
    <row r="3018" spans="1:18" ht="30" x14ac:dyDescent="0.25">
      <c r="A3018" s="58" t="s">
        <v>10</v>
      </c>
      <c r="B3018" s="58">
        <v>327331</v>
      </c>
      <c r="C3018" s="58">
        <v>5390</v>
      </c>
      <c r="D3018" s="58" t="s">
        <v>2598</v>
      </c>
      <c r="E3018" s="58">
        <v>4790</v>
      </c>
      <c r="F3018" s="58"/>
      <c r="G3018" s="58"/>
      <c r="H3018" s="58"/>
      <c r="I3018" s="58"/>
      <c r="J3018" s="58"/>
      <c r="K3018" s="58"/>
      <c r="L3018" s="58"/>
      <c r="M3018" s="58"/>
      <c r="N3018" s="58"/>
      <c r="O3018" s="58"/>
      <c r="P3018" s="58"/>
      <c r="Q3018" s="58"/>
      <c r="R3018" s="58"/>
    </row>
    <row r="3019" spans="1:18" ht="30" x14ac:dyDescent="0.25">
      <c r="A3019" s="58" t="s">
        <v>10</v>
      </c>
      <c r="B3019" s="58">
        <v>327237</v>
      </c>
      <c r="C3019" s="58">
        <v>5390</v>
      </c>
      <c r="D3019" s="58" t="s">
        <v>2598</v>
      </c>
      <c r="E3019" s="58">
        <v>4790</v>
      </c>
      <c r="F3019" s="58"/>
      <c r="G3019" s="58"/>
      <c r="H3019" s="58"/>
      <c r="I3019" s="58"/>
      <c r="J3019" s="58"/>
      <c r="K3019" s="58"/>
      <c r="L3019" s="58"/>
      <c r="M3019" s="58"/>
      <c r="N3019" s="58"/>
      <c r="O3019" s="58"/>
      <c r="P3019" s="58"/>
      <c r="Q3019" s="58"/>
      <c r="R3019" s="58"/>
    </row>
    <row r="3020" spans="1:18" ht="30" x14ac:dyDescent="0.25">
      <c r="A3020" s="58" t="s">
        <v>10</v>
      </c>
      <c r="B3020" s="58">
        <v>327299</v>
      </c>
      <c r="C3020" s="58">
        <v>5390</v>
      </c>
      <c r="D3020" s="58" t="s">
        <v>2598</v>
      </c>
      <c r="E3020" s="58">
        <v>4790</v>
      </c>
      <c r="F3020" s="58"/>
      <c r="G3020" s="58"/>
      <c r="H3020" s="58"/>
      <c r="I3020" s="58"/>
      <c r="J3020" s="58"/>
      <c r="K3020" s="58"/>
      <c r="L3020" s="58"/>
      <c r="M3020" s="58"/>
      <c r="N3020" s="58"/>
      <c r="O3020" s="58"/>
      <c r="P3020" s="58"/>
      <c r="Q3020" s="58"/>
      <c r="R3020" s="58"/>
    </row>
    <row r="3021" spans="1:18" ht="30" x14ac:dyDescent="0.25">
      <c r="A3021" s="58" t="s">
        <v>10</v>
      </c>
      <c r="B3021" s="58">
        <v>327253</v>
      </c>
      <c r="C3021" s="58">
        <v>5390</v>
      </c>
      <c r="D3021" s="58" t="s">
        <v>2598</v>
      </c>
      <c r="E3021" s="58">
        <v>4790</v>
      </c>
      <c r="F3021" s="58"/>
      <c r="G3021" s="58"/>
      <c r="H3021" s="58"/>
      <c r="I3021" s="58"/>
      <c r="J3021" s="58"/>
      <c r="K3021" s="58"/>
      <c r="L3021" s="58"/>
      <c r="M3021" s="58"/>
      <c r="N3021" s="58"/>
      <c r="O3021" s="58"/>
      <c r="P3021" s="58"/>
      <c r="Q3021" s="58"/>
      <c r="R3021" s="58"/>
    </row>
    <row r="3022" spans="1:18" ht="30" x14ac:dyDescent="0.25">
      <c r="A3022" s="58" t="s">
        <v>10</v>
      </c>
      <c r="B3022" s="58">
        <v>327225</v>
      </c>
      <c r="C3022" s="58">
        <v>5390</v>
      </c>
      <c r="D3022" s="58" t="s">
        <v>2598</v>
      </c>
      <c r="E3022" s="58">
        <v>4790</v>
      </c>
      <c r="F3022" s="58"/>
      <c r="G3022" s="58"/>
      <c r="H3022" s="58"/>
      <c r="I3022" s="58"/>
      <c r="J3022" s="58"/>
      <c r="K3022" s="58"/>
      <c r="L3022" s="58"/>
      <c r="M3022" s="58"/>
      <c r="N3022" s="58"/>
      <c r="O3022" s="58"/>
      <c r="P3022" s="58"/>
      <c r="Q3022" s="58"/>
      <c r="R3022" s="58"/>
    </row>
    <row r="3023" spans="1:18" ht="30" x14ac:dyDescent="0.25">
      <c r="A3023" s="58" t="s">
        <v>10</v>
      </c>
      <c r="B3023" s="58">
        <v>327229</v>
      </c>
      <c r="C3023" s="58">
        <v>5390</v>
      </c>
      <c r="D3023" s="58" t="s">
        <v>2598</v>
      </c>
      <c r="E3023" s="58">
        <v>4790</v>
      </c>
      <c r="F3023" s="58"/>
      <c r="G3023" s="58"/>
      <c r="H3023" s="58"/>
      <c r="I3023" s="58"/>
      <c r="J3023" s="58"/>
      <c r="K3023" s="58"/>
      <c r="L3023" s="58"/>
      <c r="M3023" s="58"/>
      <c r="N3023" s="58"/>
      <c r="O3023" s="58"/>
      <c r="P3023" s="58"/>
      <c r="Q3023" s="58"/>
      <c r="R3023" s="58"/>
    </row>
    <row r="3024" spans="1:18" ht="30" x14ac:dyDescent="0.25">
      <c r="A3024" s="58" t="s">
        <v>10</v>
      </c>
      <c r="B3024" s="58">
        <v>327205</v>
      </c>
      <c r="C3024" s="58">
        <v>5390</v>
      </c>
      <c r="D3024" s="58" t="s">
        <v>2598</v>
      </c>
      <c r="E3024" s="58">
        <v>4790</v>
      </c>
      <c r="F3024" s="58"/>
      <c r="G3024" s="58"/>
      <c r="H3024" s="58"/>
      <c r="I3024" s="58"/>
      <c r="J3024" s="58"/>
      <c r="K3024" s="58"/>
      <c r="L3024" s="58"/>
      <c r="M3024" s="58"/>
      <c r="N3024" s="58"/>
      <c r="O3024" s="58"/>
      <c r="P3024" s="58"/>
      <c r="Q3024" s="58"/>
      <c r="R3024" s="58"/>
    </row>
    <row r="3025" spans="1:18" ht="30" x14ac:dyDescent="0.25">
      <c r="A3025" s="58" t="s">
        <v>10</v>
      </c>
      <c r="B3025" s="58">
        <v>327261</v>
      </c>
      <c r="C3025" s="58">
        <v>5390</v>
      </c>
      <c r="D3025" s="58" t="s">
        <v>2598</v>
      </c>
      <c r="E3025" s="58">
        <v>4790</v>
      </c>
      <c r="F3025" s="58"/>
      <c r="G3025" s="58"/>
      <c r="H3025" s="58"/>
      <c r="I3025" s="58"/>
      <c r="J3025" s="58"/>
      <c r="K3025" s="58"/>
      <c r="L3025" s="58"/>
      <c r="M3025" s="58"/>
      <c r="N3025" s="58"/>
      <c r="O3025" s="58"/>
      <c r="P3025" s="58"/>
      <c r="Q3025" s="58"/>
      <c r="R3025" s="58"/>
    </row>
    <row r="3026" spans="1:18" ht="30" x14ac:dyDescent="0.25">
      <c r="A3026" s="58" t="s">
        <v>10</v>
      </c>
      <c r="B3026" s="58">
        <v>327315</v>
      </c>
      <c r="C3026" s="58">
        <v>5390</v>
      </c>
      <c r="D3026" s="58" t="s">
        <v>2598</v>
      </c>
      <c r="E3026" s="58">
        <v>4790</v>
      </c>
      <c r="F3026" s="58"/>
      <c r="G3026" s="58"/>
      <c r="H3026" s="58"/>
      <c r="I3026" s="58"/>
      <c r="J3026" s="58"/>
      <c r="K3026" s="58"/>
      <c r="L3026" s="58"/>
      <c r="M3026" s="58"/>
      <c r="N3026" s="58"/>
      <c r="O3026" s="58"/>
      <c r="P3026" s="58"/>
      <c r="Q3026" s="58"/>
      <c r="R3026" s="58"/>
    </row>
    <row r="3027" spans="1:18" ht="30" x14ac:dyDescent="0.25">
      <c r="A3027" s="58" t="s">
        <v>10</v>
      </c>
      <c r="B3027" s="58">
        <v>327355</v>
      </c>
      <c r="C3027" s="58">
        <v>5390</v>
      </c>
      <c r="D3027" s="58" t="s">
        <v>2598</v>
      </c>
      <c r="E3027" s="58">
        <v>4790</v>
      </c>
      <c r="F3027" s="58"/>
      <c r="G3027" s="58"/>
      <c r="H3027" s="58"/>
      <c r="I3027" s="58"/>
      <c r="J3027" s="58"/>
      <c r="K3027" s="58"/>
      <c r="L3027" s="58"/>
      <c r="M3027" s="58"/>
      <c r="N3027" s="58"/>
      <c r="O3027" s="58"/>
      <c r="P3027" s="58"/>
      <c r="Q3027" s="58"/>
      <c r="R3027" s="58"/>
    </row>
    <row r="3028" spans="1:18" ht="30" x14ac:dyDescent="0.25">
      <c r="A3028" s="58" t="s">
        <v>10</v>
      </c>
      <c r="B3028" s="58">
        <v>327257</v>
      </c>
      <c r="C3028" s="58">
        <v>5390</v>
      </c>
      <c r="D3028" s="58" t="s">
        <v>2598</v>
      </c>
      <c r="E3028" s="58">
        <v>4790</v>
      </c>
      <c r="F3028" s="58"/>
      <c r="G3028" s="58"/>
      <c r="H3028" s="58"/>
      <c r="I3028" s="58"/>
      <c r="J3028" s="58"/>
      <c r="K3028" s="58"/>
      <c r="L3028" s="58"/>
      <c r="M3028" s="58"/>
      <c r="N3028" s="58"/>
      <c r="O3028" s="58"/>
      <c r="P3028" s="58"/>
      <c r="Q3028" s="58"/>
      <c r="R3028" s="58"/>
    </row>
    <row r="3029" spans="1:18" ht="30" x14ac:dyDescent="0.25">
      <c r="A3029" s="58" t="s">
        <v>10</v>
      </c>
      <c r="B3029" s="58">
        <v>327197</v>
      </c>
      <c r="C3029" s="58">
        <v>5390</v>
      </c>
      <c r="D3029" s="58" t="s">
        <v>2598</v>
      </c>
      <c r="E3029" s="58">
        <v>4790</v>
      </c>
      <c r="F3029" s="58"/>
      <c r="G3029" s="58"/>
      <c r="H3029" s="58"/>
      <c r="I3029" s="58"/>
      <c r="J3029" s="58"/>
      <c r="K3029" s="58"/>
      <c r="L3029" s="58"/>
      <c r="M3029" s="58"/>
      <c r="N3029" s="58"/>
      <c r="O3029" s="58"/>
      <c r="P3029" s="58"/>
      <c r="Q3029" s="58"/>
      <c r="R3029" s="58"/>
    </row>
    <row r="3030" spans="1:18" x14ac:dyDescent="0.25">
      <c r="A3030" s="58" t="s">
        <v>10</v>
      </c>
      <c r="B3030" s="58" t="s">
        <v>0</v>
      </c>
      <c r="C3030" s="58" t="s">
        <v>2507</v>
      </c>
      <c r="D3030" s="58"/>
      <c r="E3030" s="58" t="s">
        <v>2691</v>
      </c>
      <c r="F3030" s="58"/>
      <c r="G3030" s="58"/>
      <c r="H3030" s="58"/>
      <c r="I3030" s="58"/>
      <c r="J3030" s="58"/>
      <c r="K3030" s="58"/>
      <c r="L3030" s="58"/>
      <c r="M3030" s="58"/>
      <c r="N3030" s="58"/>
      <c r="O3030" s="58"/>
      <c r="P3030" s="58"/>
      <c r="Q3030" s="58"/>
      <c r="R3030" s="58"/>
    </row>
    <row r="3031" spans="1:18" x14ac:dyDescent="0.25">
      <c r="A3031" s="58" t="s">
        <v>10</v>
      </c>
      <c r="B3031" s="58">
        <v>137284</v>
      </c>
      <c r="C3031" s="58"/>
      <c r="D3031" s="58"/>
      <c r="E3031" s="58" t="s">
        <v>2692</v>
      </c>
      <c r="F3031" s="58"/>
      <c r="G3031" s="58"/>
      <c r="H3031" s="58"/>
      <c r="I3031" s="58"/>
      <c r="J3031" s="58"/>
      <c r="K3031" s="58"/>
      <c r="L3031" s="58"/>
      <c r="M3031" s="58"/>
      <c r="N3031" s="58"/>
      <c r="O3031" s="58"/>
      <c r="P3031" s="58"/>
      <c r="Q3031" s="58"/>
      <c r="R3031" s="58"/>
    </row>
    <row r="3032" spans="1:18" ht="30" x14ac:dyDescent="0.25">
      <c r="A3032" s="58" t="s">
        <v>10</v>
      </c>
      <c r="B3032" s="58">
        <v>138454</v>
      </c>
      <c r="C3032" s="58">
        <v>1298</v>
      </c>
      <c r="D3032" s="58" t="s">
        <v>2656</v>
      </c>
      <c r="E3032" s="58">
        <v>649</v>
      </c>
      <c r="F3032" s="58"/>
      <c r="G3032" s="58"/>
      <c r="H3032" s="58"/>
      <c r="I3032" s="58"/>
      <c r="J3032" s="58"/>
      <c r="K3032" s="58"/>
      <c r="L3032" s="58"/>
      <c r="M3032" s="58"/>
      <c r="N3032" s="58"/>
      <c r="O3032" s="58"/>
      <c r="P3032" s="58"/>
      <c r="Q3032" s="58"/>
      <c r="R3032" s="58"/>
    </row>
    <row r="3033" spans="1:18" x14ac:dyDescent="0.25">
      <c r="A3033" s="58" t="s">
        <v>10</v>
      </c>
      <c r="B3033" s="58">
        <v>184346</v>
      </c>
      <c r="C3033" s="58"/>
      <c r="D3033" s="58"/>
      <c r="E3033" s="58" t="s">
        <v>2692</v>
      </c>
      <c r="F3033" s="58"/>
      <c r="G3033" s="58"/>
      <c r="H3033" s="58"/>
      <c r="I3033" s="58"/>
      <c r="J3033" s="58"/>
      <c r="K3033" s="58"/>
      <c r="L3033" s="58"/>
      <c r="M3033" s="58"/>
      <c r="N3033" s="58"/>
      <c r="O3033" s="58"/>
      <c r="P3033" s="58"/>
      <c r="Q3033" s="58"/>
      <c r="R3033" s="58"/>
    </row>
    <row r="3034" spans="1:18" ht="30" x14ac:dyDescent="0.25">
      <c r="A3034" s="58" t="s">
        <v>10</v>
      </c>
      <c r="B3034" s="58">
        <v>138261</v>
      </c>
      <c r="C3034" s="58">
        <v>3190</v>
      </c>
      <c r="D3034" s="58" t="s">
        <v>2670</v>
      </c>
      <c r="E3034" s="58">
        <v>3190</v>
      </c>
      <c r="F3034" s="58"/>
      <c r="G3034" s="58"/>
      <c r="H3034" s="58"/>
      <c r="I3034" s="58"/>
      <c r="J3034" s="58"/>
      <c r="K3034" s="58"/>
      <c r="L3034" s="58"/>
      <c r="M3034" s="58"/>
      <c r="N3034" s="58"/>
      <c r="O3034" s="58"/>
      <c r="P3034" s="58"/>
      <c r="Q3034" s="58"/>
      <c r="R3034" s="58"/>
    </row>
    <row r="3035" spans="1:18" x14ac:dyDescent="0.25">
      <c r="A3035" s="58" t="s">
        <v>10</v>
      </c>
      <c r="B3035" s="58">
        <v>143492</v>
      </c>
      <c r="C3035" s="58"/>
      <c r="D3035" s="58"/>
      <c r="E3035" s="58" t="s">
        <v>2692</v>
      </c>
      <c r="F3035" s="58"/>
      <c r="G3035" s="58"/>
      <c r="H3035" s="58"/>
      <c r="I3035" s="58"/>
      <c r="J3035" s="58"/>
      <c r="K3035" s="58"/>
      <c r="L3035" s="58"/>
      <c r="M3035" s="58"/>
      <c r="N3035" s="58"/>
      <c r="O3035" s="58"/>
      <c r="P3035" s="58"/>
      <c r="Q3035" s="58"/>
      <c r="R3035" s="58"/>
    </row>
    <row r="3036" spans="1:18" x14ac:dyDescent="0.25">
      <c r="A3036" s="58" t="s">
        <v>10</v>
      </c>
      <c r="B3036" s="58">
        <v>142842</v>
      </c>
      <c r="C3036" s="58"/>
      <c r="D3036" s="58"/>
      <c r="E3036" s="58" t="s">
        <v>2692</v>
      </c>
      <c r="F3036" s="58"/>
      <c r="G3036" s="58"/>
      <c r="H3036" s="58"/>
      <c r="I3036" s="58"/>
      <c r="J3036" s="58"/>
      <c r="K3036" s="58"/>
      <c r="L3036" s="58"/>
      <c r="M3036" s="58"/>
      <c r="N3036" s="58"/>
      <c r="O3036" s="58"/>
      <c r="P3036" s="58"/>
      <c r="Q3036" s="58"/>
      <c r="R3036" s="58"/>
    </row>
    <row r="3037" spans="1:18" ht="30" x14ac:dyDescent="0.25">
      <c r="A3037" s="58" t="s">
        <v>10</v>
      </c>
      <c r="B3037" s="58">
        <v>143495</v>
      </c>
      <c r="C3037" s="58">
        <v>790</v>
      </c>
      <c r="D3037" s="58" t="s">
        <v>2657</v>
      </c>
      <c r="E3037" s="58">
        <v>790</v>
      </c>
      <c r="F3037" s="58"/>
      <c r="G3037" s="58"/>
      <c r="H3037" s="58"/>
      <c r="I3037" s="58"/>
      <c r="J3037" s="58"/>
      <c r="K3037" s="58"/>
      <c r="L3037" s="58"/>
      <c r="M3037" s="58"/>
      <c r="N3037" s="58"/>
      <c r="O3037" s="58"/>
      <c r="P3037" s="58"/>
      <c r="Q3037" s="58"/>
      <c r="R3037" s="58"/>
    </row>
    <row r="3038" spans="1:18" x14ac:dyDescent="0.25">
      <c r="A3038" s="58" t="s">
        <v>10</v>
      </c>
      <c r="B3038" s="58">
        <v>137606</v>
      </c>
      <c r="C3038" s="58"/>
      <c r="D3038" s="58"/>
      <c r="E3038" s="58" t="s">
        <v>2692</v>
      </c>
      <c r="F3038" s="58"/>
      <c r="G3038" s="58"/>
      <c r="H3038" s="58"/>
      <c r="I3038" s="58"/>
      <c r="J3038" s="58"/>
      <c r="K3038" s="58"/>
      <c r="L3038" s="58"/>
      <c r="M3038" s="58"/>
      <c r="N3038" s="58"/>
      <c r="O3038" s="58"/>
      <c r="P3038" s="58"/>
      <c r="Q3038" s="58"/>
      <c r="R3038" s="58"/>
    </row>
    <row r="3039" spans="1:18" x14ac:dyDescent="0.25">
      <c r="A3039" s="58" t="s">
        <v>10</v>
      </c>
      <c r="B3039" s="58">
        <v>138405</v>
      </c>
      <c r="C3039" s="58"/>
      <c r="D3039" s="58"/>
      <c r="E3039" s="58" t="s">
        <v>2692</v>
      </c>
      <c r="F3039" s="58"/>
      <c r="G3039" s="58"/>
      <c r="H3039" s="58"/>
      <c r="I3039" s="58"/>
      <c r="J3039" s="58"/>
      <c r="K3039" s="58"/>
      <c r="L3039" s="58"/>
      <c r="M3039" s="58"/>
      <c r="N3039" s="58"/>
      <c r="O3039" s="58"/>
      <c r="P3039" s="58"/>
      <c r="Q3039" s="58"/>
      <c r="R3039" s="58"/>
    </row>
    <row r="3040" spans="1:18" x14ac:dyDescent="0.25">
      <c r="A3040" s="58" t="s">
        <v>10</v>
      </c>
      <c r="B3040" s="58">
        <v>194076</v>
      </c>
      <c r="C3040" s="58">
        <v>990</v>
      </c>
      <c r="D3040" s="58" t="s">
        <v>2658</v>
      </c>
      <c r="E3040" s="58">
        <v>990</v>
      </c>
      <c r="F3040" s="58"/>
      <c r="G3040" s="58"/>
      <c r="H3040" s="58"/>
      <c r="I3040" s="58"/>
      <c r="J3040" s="58"/>
      <c r="K3040" s="58"/>
      <c r="L3040" s="58"/>
      <c r="M3040" s="58"/>
      <c r="N3040" s="58"/>
      <c r="O3040" s="58"/>
      <c r="P3040" s="58"/>
      <c r="Q3040" s="58"/>
      <c r="R3040" s="58"/>
    </row>
    <row r="3041" spans="1:18" ht="30" x14ac:dyDescent="0.25">
      <c r="A3041" s="58" t="s">
        <v>10</v>
      </c>
      <c r="B3041" s="58">
        <v>194065</v>
      </c>
      <c r="C3041" s="58">
        <v>749</v>
      </c>
      <c r="D3041" s="58" t="s">
        <v>2659</v>
      </c>
      <c r="E3041" s="58">
        <v>749</v>
      </c>
      <c r="F3041" s="58"/>
      <c r="G3041" s="58"/>
      <c r="H3041" s="58"/>
      <c r="I3041" s="58"/>
      <c r="J3041" s="58"/>
      <c r="K3041" s="58"/>
      <c r="L3041" s="58"/>
      <c r="M3041" s="58"/>
      <c r="N3041" s="58"/>
      <c r="O3041" s="58"/>
      <c r="P3041" s="58"/>
      <c r="Q3041" s="58"/>
      <c r="R3041" s="58"/>
    </row>
    <row r="3042" spans="1:18" ht="30" x14ac:dyDescent="0.25">
      <c r="A3042" s="58" t="s">
        <v>10</v>
      </c>
      <c r="B3042" s="58">
        <v>137276</v>
      </c>
      <c r="C3042" s="58">
        <v>2890</v>
      </c>
      <c r="D3042" s="58" t="s">
        <v>2660</v>
      </c>
      <c r="E3042" s="58">
        <v>2890</v>
      </c>
      <c r="F3042" s="58"/>
      <c r="G3042" s="58"/>
      <c r="H3042" s="58"/>
      <c r="I3042" s="58"/>
      <c r="J3042" s="58"/>
      <c r="K3042" s="58"/>
      <c r="L3042" s="58"/>
      <c r="M3042" s="58"/>
      <c r="N3042" s="58"/>
      <c r="O3042" s="58"/>
      <c r="P3042" s="58"/>
      <c r="Q3042" s="58"/>
      <c r="R3042" s="58"/>
    </row>
    <row r="3043" spans="1:18" x14ac:dyDescent="0.25">
      <c r="A3043" s="58" t="s">
        <v>10</v>
      </c>
      <c r="B3043" s="58">
        <v>184285</v>
      </c>
      <c r="C3043" s="58"/>
      <c r="D3043" s="58"/>
      <c r="E3043" s="58" t="s">
        <v>2692</v>
      </c>
      <c r="F3043" s="58"/>
      <c r="G3043" s="58"/>
      <c r="H3043" s="58"/>
      <c r="I3043" s="58"/>
      <c r="J3043" s="58"/>
      <c r="K3043" s="58"/>
      <c r="L3043" s="58"/>
      <c r="M3043" s="58"/>
      <c r="N3043" s="58"/>
      <c r="O3043" s="58"/>
      <c r="P3043" s="58"/>
      <c r="Q3043" s="58"/>
      <c r="R3043" s="58"/>
    </row>
    <row r="3044" spans="1:18" ht="30" x14ac:dyDescent="0.25">
      <c r="A3044" s="58" t="s">
        <v>10</v>
      </c>
      <c r="B3044" s="58">
        <v>184004</v>
      </c>
      <c r="C3044" s="58">
        <v>2190</v>
      </c>
      <c r="D3044" s="58" t="s">
        <v>2661</v>
      </c>
      <c r="E3044" s="58">
        <v>2190</v>
      </c>
      <c r="F3044" s="58"/>
      <c r="G3044" s="58"/>
      <c r="H3044" s="58"/>
      <c r="I3044" s="58"/>
      <c r="J3044" s="58"/>
      <c r="K3044" s="58"/>
      <c r="L3044" s="58"/>
      <c r="M3044" s="58"/>
      <c r="N3044" s="58"/>
      <c r="O3044" s="58"/>
      <c r="P3044" s="58"/>
      <c r="Q3044" s="58"/>
      <c r="R3044" s="58"/>
    </row>
    <row r="3045" spans="1:18" x14ac:dyDescent="0.25">
      <c r="A3045" s="58" t="s">
        <v>10</v>
      </c>
      <c r="B3045" s="58">
        <v>184284</v>
      </c>
      <c r="C3045" s="58">
        <v>6690</v>
      </c>
      <c r="D3045" s="58" t="s">
        <v>2669</v>
      </c>
      <c r="E3045" s="58">
        <v>6690</v>
      </c>
      <c r="F3045" s="58"/>
      <c r="G3045" s="58"/>
      <c r="H3045" s="58"/>
      <c r="I3045" s="58"/>
      <c r="J3045" s="58"/>
      <c r="K3045" s="58"/>
      <c r="L3045" s="58"/>
      <c r="M3045" s="58"/>
      <c r="N3045" s="58"/>
      <c r="O3045" s="58"/>
      <c r="P3045" s="58"/>
      <c r="Q3045" s="58"/>
      <c r="R3045" s="58"/>
    </row>
    <row r="3046" spans="1:18" ht="30" x14ac:dyDescent="0.25">
      <c r="A3046" s="58" t="s">
        <v>10</v>
      </c>
      <c r="B3046" s="58">
        <v>194067</v>
      </c>
      <c r="C3046" s="58">
        <v>890</v>
      </c>
      <c r="D3046" s="58" t="s">
        <v>2662</v>
      </c>
      <c r="E3046" s="58">
        <v>890</v>
      </c>
      <c r="F3046" s="58"/>
      <c r="G3046" s="58"/>
      <c r="H3046" s="58"/>
      <c r="I3046" s="58"/>
      <c r="J3046" s="58"/>
      <c r="K3046" s="58"/>
      <c r="L3046" s="58"/>
      <c r="M3046" s="58"/>
      <c r="N3046" s="58"/>
      <c r="O3046" s="58"/>
      <c r="P3046" s="58"/>
      <c r="Q3046" s="58"/>
      <c r="R3046" s="58"/>
    </row>
    <row r="3047" spans="1:18" x14ac:dyDescent="0.25">
      <c r="A3047" s="58" t="s">
        <v>10</v>
      </c>
      <c r="B3047" s="58">
        <v>138263</v>
      </c>
      <c r="C3047" s="58"/>
      <c r="D3047" s="58"/>
      <c r="E3047" s="58" t="s">
        <v>2692</v>
      </c>
      <c r="F3047" s="58"/>
      <c r="G3047" s="58"/>
      <c r="H3047" s="58"/>
      <c r="I3047" s="58"/>
      <c r="J3047" s="58"/>
      <c r="K3047" s="58"/>
      <c r="L3047" s="58"/>
      <c r="M3047" s="58"/>
      <c r="N3047" s="58"/>
      <c r="O3047" s="58"/>
      <c r="P3047" s="58"/>
      <c r="Q3047" s="58"/>
      <c r="R3047" s="58"/>
    </row>
    <row r="3048" spans="1:18" ht="30" x14ac:dyDescent="0.25">
      <c r="A3048" s="58" t="s">
        <v>10</v>
      </c>
      <c r="B3048" s="58">
        <v>138262</v>
      </c>
      <c r="C3048" s="58">
        <v>3590</v>
      </c>
      <c r="D3048" s="58" t="s">
        <v>2663</v>
      </c>
      <c r="E3048" s="58">
        <v>3590</v>
      </c>
      <c r="F3048" s="58"/>
      <c r="G3048" s="58"/>
      <c r="H3048" s="58"/>
      <c r="I3048" s="58"/>
      <c r="J3048" s="58"/>
      <c r="K3048" s="58"/>
      <c r="L3048" s="58"/>
      <c r="M3048" s="58"/>
      <c r="N3048" s="58"/>
      <c r="O3048" s="58"/>
      <c r="P3048" s="58"/>
      <c r="Q3048" s="58"/>
      <c r="R3048" s="58"/>
    </row>
    <row r="3049" spans="1:18" ht="30" x14ac:dyDescent="0.25">
      <c r="A3049" s="58" t="s">
        <v>10</v>
      </c>
      <c r="B3049" s="58">
        <v>194087</v>
      </c>
      <c r="C3049" s="58">
        <v>1190</v>
      </c>
      <c r="D3049" s="58" t="s">
        <v>2665</v>
      </c>
      <c r="E3049" s="58">
        <v>1190</v>
      </c>
      <c r="F3049" s="58"/>
      <c r="G3049" s="58"/>
      <c r="H3049" s="58"/>
      <c r="I3049" s="58"/>
      <c r="J3049" s="58"/>
      <c r="K3049" s="58"/>
      <c r="L3049" s="58"/>
      <c r="M3049" s="58"/>
      <c r="N3049" s="58"/>
      <c r="O3049" s="58"/>
      <c r="P3049" s="58"/>
      <c r="Q3049" s="58"/>
      <c r="R3049" s="58"/>
    </row>
    <row r="3050" spans="1:18" ht="30" x14ac:dyDescent="0.25">
      <c r="A3050" s="58" t="s">
        <v>10</v>
      </c>
      <c r="B3050" s="58">
        <v>143691</v>
      </c>
      <c r="C3050" s="58">
        <v>990</v>
      </c>
      <c r="D3050" s="58" t="s">
        <v>2664</v>
      </c>
      <c r="E3050" s="58">
        <v>990</v>
      </c>
      <c r="F3050" s="58"/>
      <c r="G3050" s="58"/>
      <c r="H3050" s="58"/>
      <c r="I3050" s="58"/>
      <c r="J3050" s="58"/>
      <c r="K3050" s="58"/>
      <c r="L3050" s="58"/>
      <c r="M3050" s="58"/>
      <c r="N3050" s="58"/>
      <c r="O3050" s="58"/>
      <c r="P3050" s="58"/>
      <c r="Q3050" s="58"/>
      <c r="R3050" s="58"/>
    </row>
    <row r="3051" spans="1:18" ht="30" x14ac:dyDescent="0.25">
      <c r="A3051" s="58" t="s">
        <v>10</v>
      </c>
      <c r="B3051" s="58">
        <v>167829</v>
      </c>
      <c r="C3051" s="58">
        <v>1190</v>
      </c>
      <c r="D3051" s="58" t="s">
        <v>2667</v>
      </c>
      <c r="E3051" s="58">
        <v>1190</v>
      </c>
      <c r="F3051" s="58"/>
      <c r="G3051" s="58"/>
      <c r="H3051" s="58"/>
      <c r="I3051" s="58"/>
      <c r="J3051" s="58"/>
      <c r="K3051" s="58"/>
      <c r="L3051" s="58"/>
      <c r="M3051" s="58"/>
      <c r="N3051" s="58"/>
      <c r="O3051" s="58"/>
      <c r="P3051" s="58"/>
      <c r="Q3051" s="58"/>
      <c r="R3051" s="58"/>
    </row>
    <row r="3052" spans="1:18" ht="30" x14ac:dyDescent="0.25">
      <c r="A3052" s="58" t="s">
        <v>10</v>
      </c>
      <c r="B3052" s="58">
        <v>144419</v>
      </c>
      <c r="C3052" s="58">
        <v>1290</v>
      </c>
      <c r="D3052" s="58" t="s">
        <v>2666</v>
      </c>
      <c r="E3052" s="58">
        <v>1290</v>
      </c>
      <c r="F3052" s="58"/>
      <c r="G3052" s="58"/>
      <c r="H3052" s="58"/>
      <c r="I3052" s="58"/>
      <c r="J3052" s="58"/>
      <c r="K3052" s="58"/>
      <c r="L3052" s="58"/>
      <c r="M3052" s="58"/>
      <c r="N3052" s="58"/>
      <c r="O3052" s="58"/>
      <c r="P3052" s="58"/>
      <c r="Q3052" s="58"/>
      <c r="R3052" s="58"/>
    </row>
    <row r="3053" spans="1:18" x14ac:dyDescent="0.25">
      <c r="A3053" s="58" t="s">
        <v>10</v>
      </c>
      <c r="B3053" s="58">
        <v>138167</v>
      </c>
      <c r="C3053" s="58"/>
      <c r="D3053" s="58"/>
      <c r="E3053" s="58" t="s">
        <v>2692</v>
      </c>
      <c r="F3053" s="58"/>
      <c r="G3053" s="58"/>
      <c r="H3053" s="58"/>
      <c r="I3053" s="58"/>
      <c r="J3053" s="58"/>
      <c r="K3053" s="58"/>
      <c r="L3053" s="58"/>
      <c r="M3053" s="58"/>
      <c r="N3053" s="58"/>
      <c r="O3053" s="58"/>
      <c r="P3053" s="58"/>
      <c r="Q3053" s="58"/>
      <c r="R3053" s="58"/>
    </row>
    <row r="3054" spans="1:18" ht="30" x14ac:dyDescent="0.25">
      <c r="A3054" s="58" t="s">
        <v>10</v>
      </c>
      <c r="B3054" s="58">
        <v>138243</v>
      </c>
      <c r="C3054" s="58">
        <v>3890</v>
      </c>
      <c r="D3054" s="58" t="s">
        <v>2655</v>
      </c>
      <c r="E3054" s="58">
        <v>3890</v>
      </c>
      <c r="F3054" s="58"/>
      <c r="G3054" s="58"/>
      <c r="H3054" s="58"/>
      <c r="I3054" s="58"/>
      <c r="J3054" s="58"/>
      <c r="K3054" s="58"/>
      <c r="L3054" s="58"/>
      <c r="M3054" s="58"/>
      <c r="N3054" s="58"/>
      <c r="O3054" s="58"/>
      <c r="P3054" s="58"/>
      <c r="Q3054" s="58"/>
      <c r="R3054" s="58"/>
    </row>
    <row r="3055" spans="1:18" x14ac:dyDescent="0.25">
      <c r="A3055" s="58" t="s">
        <v>10</v>
      </c>
      <c r="B3055" s="58">
        <v>138242</v>
      </c>
      <c r="C3055" s="58"/>
      <c r="D3055" s="58"/>
      <c r="E3055" s="58" t="s">
        <v>2692</v>
      </c>
      <c r="F3055" s="58"/>
      <c r="G3055" s="58"/>
      <c r="H3055" s="58"/>
      <c r="I3055" s="58"/>
      <c r="J3055" s="58"/>
      <c r="K3055" s="58"/>
      <c r="L3055" s="58"/>
      <c r="M3055" s="58"/>
      <c r="N3055" s="58"/>
      <c r="O3055" s="58"/>
      <c r="P3055" s="58"/>
      <c r="Q3055" s="58"/>
      <c r="R3055" s="58"/>
    </row>
    <row r="3056" spans="1:18" ht="30" x14ac:dyDescent="0.25">
      <c r="A3056" s="58" t="s">
        <v>10</v>
      </c>
      <c r="B3056" s="58">
        <v>194059</v>
      </c>
      <c r="C3056" s="58">
        <v>890</v>
      </c>
      <c r="D3056" s="58" t="s">
        <v>2651</v>
      </c>
      <c r="E3056" s="58">
        <v>890</v>
      </c>
      <c r="F3056" s="58"/>
      <c r="G3056" s="58"/>
      <c r="H3056" s="58"/>
      <c r="I3056" s="58"/>
      <c r="J3056" s="58"/>
      <c r="K3056" s="58"/>
      <c r="L3056" s="58"/>
      <c r="M3056" s="58"/>
      <c r="N3056" s="58"/>
      <c r="O3056" s="58"/>
      <c r="P3056" s="58"/>
      <c r="Q3056" s="58"/>
      <c r="R3056" s="58"/>
    </row>
    <row r="3057" spans="1:18" ht="30" x14ac:dyDescent="0.25">
      <c r="A3057" s="58" t="s">
        <v>10</v>
      </c>
      <c r="B3057" s="58">
        <v>194058</v>
      </c>
      <c r="C3057" s="58">
        <v>890</v>
      </c>
      <c r="D3057" s="58" t="s">
        <v>2652</v>
      </c>
      <c r="E3057" s="58">
        <v>890</v>
      </c>
      <c r="F3057" s="58"/>
      <c r="G3057" s="58"/>
      <c r="H3057" s="58"/>
      <c r="I3057" s="58"/>
      <c r="J3057" s="58"/>
      <c r="K3057" s="58"/>
      <c r="L3057" s="58"/>
      <c r="M3057" s="58"/>
      <c r="N3057" s="58"/>
      <c r="O3057" s="58"/>
      <c r="P3057" s="58"/>
      <c r="Q3057" s="58"/>
      <c r="R3057" s="58"/>
    </row>
    <row r="3058" spans="1:18" ht="30" x14ac:dyDescent="0.25">
      <c r="A3058" s="58" t="s">
        <v>10</v>
      </c>
      <c r="B3058" s="58">
        <v>194057</v>
      </c>
      <c r="C3058" s="58">
        <v>890</v>
      </c>
      <c r="D3058" s="58" t="s">
        <v>2650</v>
      </c>
      <c r="E3058" s="58">
        <v>890</v>
      </c>
      <c r="F3058" s="58"/>
      <c r="G3058" s="58"/>
      <c r="H3058" s="58"/>
      <c r="I3058" s="58"/>
      <c r="J3058" s="58"/>
      <c r="K3058" s="58"/>
      <c r="L3058" s="58"/>
      <c r="M3058" s="58"/>
      <c r="N3058" s="58"/>
      <c r="O3058" s="58"/>
      <c r="P3058" s="58"/>
      <c r="Q3058" s="58"/>
      <c r="R3058" s="58"/>
    </row>
    <row r="3059" spans="1:18" x14ac:dyDescent="0.25">
      <c r="A3059" s="58" t="s">
        <v>10</v>
      </c>
      <c r="B3059" s="58">
        <v>170775</v>
      </c>
      <c r="C3059" s="58">
        <v>290</v>
      </c>
      <c r="D3059" s="58" t="s">
        <v>2668</v>
      </c>
      <c r="E3059" s="58">
        <v>290</v>
      </c>
      <c r="F3059" s="58"/>
      <c r="G3059" s="58"/>
      <c r="H3059" s="58"/>
      <c r="I3059" s="58"/>
      <c r="J3059" s="58"/>
      <c r="K3059" s="58"/>
      <c r="L3059" s="58"/>
      <c r="M3059" s="58"/>
      <c r="N3059" s="58"/>
      <c r="O3059" s="58"/>
      <c r="P3059" s="58"/>
      <c r="Q3059" s="58"/>
      <c r="R3059" s="58"/>
    </row>
    <row r="3060" spans="1:18" ht="30" x14ac:dyDescent="0.25">
      <c r="A3060" s="58" t="s">
        <v>10</v>
      </c>
      <c r="B3060" s="58">
        <v>137945</v>
      </c>
      <c r="C3060" s="58">
        <v>3990</v>
      </c>
      <c r="D3060" s="58" t="s">
        <v>2619</v>
      </c>
      <c r="E3060" s="58">
        <v>3990</v>
      </c>
      <c r="F3060" s="58"/>
      <c r="G3060" s="58"/>
      <c r="H3060" s="58"/>
      <c r="I3060" s="58"/>
      <c r="J3060" s="58"/>
      <c r="K3060" s="58"/>
      <c r="L3060" s="58"/>
      <c r="M3060" s="58"/>
      <c r="N3060" s="58"/>
      <c r="O3060" s="58"/>
      <c r="P3060" s="58"/>
      <c r="Q3060" s="58"/>
      <c r="R3060" s="58"/>
    </row>
    <row r="3061" spans="1:18" ht="30" x14ac:dyDescent="0.25">
      <c r="A3061" s="58" t="s">
        <v>10</v>
      </c>
      <c r="B3061" s="58">
        <v>194060</v>
      </c>
      <c r="C3061" s="58">
        <v>790</v>
      </c>
      <c r="D3061" s="58" t="s">
        <v>2653</v>
      </c>
      <c r="E3061" s="58">
        <v>790</v>
      </c>
      <c r="F3061" s="58"/>
      <c r="G3061" s="58"/>
      <c r="H3061" s="58"/>
      <c r="I3061" s="58"/>
      <c r="J3061" s="58"/>
      <c r="K3061" s="58"/>
      <c r="L3061" s="58"/>
      <c r="M3061" s="58"/>
      <c r="N3061" s="58"/>
      <c r="O3061" s="58"/>
      <c r="P3061" s="58"/>
      <c r="Q3061" s="58"/>
      <c r="R3061" s="58"/>
    </row>
    <row r="3062" spans="1:18" ht="30" x14ac:dyDescent="0.25">
      <c r="A3062" s="58" t="s">
        <v>10</v>
      </c>
      <c r="B3062" s="58">
        <v>194088</v>
      </c>
      <c r="C3062" s="58">
        <v>1190</v>
      </c>
      <c r="D3062" s="58" t="s">
        <v>2654</v>
      </c>
      <c r="E3062" s="58">
        <v>1190</v>
      </c>
      <c r="F3062" s="58"/>
      <c r="G3062" s="58"/>
      <c r="H3062" s="58"/>
      <c r="I3062" s="58"/>
      <c r="J3062" s="58"/>
      <c r="K3062" s="58"/>
      <c r="L3062" s="58"/>
      <c r="M3062" s="58"/>
      <c r="N3062" s="58"/>
      <c r="O3062" s="58"/>
      <c r="P3062" s="58"/>
      <c r="Q3062" s="58"/>
      <c r="R3062" s="58"/>
    </row>
    <row r="3063" spans="1:18" x14ac:dyDescent="0.25">
      <c r="A3063" s="58" t="s">
        <v>10</v>
      </c>
      <c r="B3063" s="58">
        <v>137285</v>
      </c>
      <c r="C3063" s="58"/>
      <c r="D3063" s="58"/>
      <c r="E3063" s="58" t="s">
        <v>2692</v>
      </c>
      <c r="F3063" s="58"/>
      <c r="G3063" s="58"/>
      <c r="H3063" s="58"/>
      <c r="I3063" s="58"/>
      <c r="J3063" s="58"/>
      <c r="K3063" s="58"/>
      <c r="L3063" s="58"/>
      <c r="M3063" s="58"/>
      <c r="N3063" s="58"/>
      <c r="O3063" s="58"/>
      <c r="P3063" s="58"/>
      <c r="Q3063" s="58"/>
      <c r="R3063" s="58"/>
    </row>
    <row r="3064" spans="1:18" x14ac:dyDescent="0.25">
      <c r="A3064" s="58" t="s">
        <v>10</v>
      </c>
      <c r="B3064" s="58">
        <v>138245</v>
      </c>
      <c r="C3064" s="58"/>
      <c r="D3064" s="58"/>
      <c r="E3064" s="58" t="s">
        <v>2692</v>
      </c>
      <c r="F3064" s="58"/>
      <c r="G3064" s="58"/>
      <c r="H3064" s="58"/>
      <c r="I3064" s="58"/>
      <c r="J3064" s="58"/>
      <c r="K3064" s="58"/>
      <c r="L3064" s="58"/>
      <c r="M3064" s="58"/>
      <c r="N3064" s="58"/>
      <c r="O3064" s="58"/>
      <c r="P3064" s="58"/>
      <c r="Q3064" s="58"/>
      <c r="R3064" s="58"/>
    </row>
    <row r="3065" spans="1:18" x14ac:dyDescent="0.25">
      <c r="A3065" s="58" t="s">
        <v>10</v>
      </c>
      <c r="B3065" s="58">
        <v>138553</v>
      </c>
      <c r="C3065" s="58"/>
      <c r="D3065" s="58"/>
      <c r="E3065" s="58" t="s">
        <v>2692</v>
      </c>
      <c r="F3065" s="58"/>
      <c r="G3065" s="58"/>
      <c r="H3065" s="58"/>
      <c r="I3065" s="58"/>
      <c r="J3065" s="58"/>
      <c r="K3065" s="58"/>
      <c r="L3065" s="58"/>
      <c r="M3065" s="58"/>
      <c r="N3065" s="58"/>
      <c r="O3065" s="58"/>
      <c r="P3065" s="58"/>
      <c r="Q3065" s="58"/>
      <c r="R3065" s="58"/>
    </row>
    <row r="3066" spans="1:18" x14ac:dyDescent="0.25">
      <c r="A3066" s="58" t="s">
        <v>10</v>
      </c>
      <c r="B3066" s="58">
        <v>137796</v>
      </c>
      <c r="C3066" s="58"/>
      <c r="D3066" s="58"/>
      <c r="E3066" s="58" t="s">
        <v>2692</v>
      </c>
      <c r="F3066" s="58"/>
      <c r="G3066" s="58"/>
      <c r="H3066" s="58"/>
      <c r="I3066" s="58"/>
      <c r="J3066" s="58"/>
      <c r="K3066" s="58"/>
      <c r="L3066" s="58"/>
      <c r="M3066" s="58"/>
      <c r="N3066" s="58"/>
      <c r="O3066" s="58"/>
      <c r="P3066" s="58"/>
      <c r="Q3066" s="58"/>
      <c r="R3066" s="58"/>
    </row>
    <row r="3067" spans="1:18" x14ac:dyDescent="0.25">
      <c r="A3067" s="58" t="s">
        <v>10</v>
      </c>
      <c r="B3067" s="58">
        <v>138168</v>
      </c>
      <c r="C3067" s="58"/>
      <c r="D3067" s="58"/>
      <c r="E3067" s="58" t="s">
        <v>2692</v>
      </c>
      <c r="F3067" s="58"/>
      <c r="G3067" s="58"/>
      <c r="H3067" s="58"/>
      <c r="I3067" s="58"/>
      <c r="J3067" s="58"/>
      <c r="K3067" s="58"/>
      <c r="L3067" s="58"/>
      <c r="M3067" s="58"/>
      <c r="N3067" s="58"/>
      <c r="O3067" s="58"/>
      <c r="P3067" s="58"/>
      <c r="Q3067" s="58"/>
      <c r="R3067" s="58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6BDBD6-D76C-4DBE-B865-68C0E91517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Кат</vt:lpstr>
      <vt:lpstr>Торг</vt:lpstr>
      <vt:lpstr>Наценка</vt:lpstr>
      <vt:lpstr>Выгр Кат</vt:lpstr>
      <vt:lpstr>Выгр Торг</vt:lpstr>
      <vt:lpstr>Ссылки</vt:lpstr>
      <vt:lpstr>Из ГУГЛа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Snab TimeTurbo</cp:lastModifiedBy>
  <dcterms:created xsi:type="dcterms:W3CDTF">2023-09-18T10:06:34Z</dcterms:created>
  <dcterms:modified xsi:type="dcterms:W3CDTF">2024-07-10T12:28:15Z</dcterms:modified>
</cp:coreProperties>
</file>